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3.xml" ContentType="application/vnd.openxmlformats-officedocument.spreadsheetml.worksheet+xml"/>
  <Override PartName="/xl/chartsheets/sheet12.xml" ContentType="application/vnd.openxmlformats-officedocument.spreadsheetml.chartsheet+xml"/>
  <Override PartName="/xl/worksheets/sheet4.xml" ContentType="application/vnd.openxmlformats-officedocument.spreadsheetml.worksheet+xml"/>
  <Override PartName="/xl/chartsheets/sheet13.xml" ContentType="application/vnd.openxmlformats-officedocument.spreadsheetml.chartsheet+xml"/>
  <Override PartName="/xl/chartsheets/sheet14.xml" ContentType="application/vnd.openxmlformats-officedocument.spreadsheetml.chart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chartsheets/sheet18.xml" ContentType="application/vnd.openxmlformats-officedocument.spreadsheetml.chartsheet+xml"/>
  <Override PartName="/xl/chartsheets/sheet19.xml" ContentType="application/vnd.openxmlformats-officedocument.spreadsheetml.chartsheet+xml"/>
  <Override PartName="/xl/worksheets/sheet5.xml" ContentType="application/vnd.openxmlformats-officedocument.spreadsheetml.worksheet+xml"/>
  <Override PartName="/xl/chartsheets/sheet20.xml" ContentType="application/vnd.openxmlformats-officedocument.spreadsheetml.chartsheet+xml"/>
  <Override PartName="/xl/worksheets/sheet6.xml" ContentType="application/vnd.openxmlformats-officedocument.spreadsheetml.worksheet+xml"/>
  <Override PartName="/xl/chartsheets/sheet21.xml" ContentType="application/vnd.openxmlformats-officedocument.spreadsheetml.chartsheet+xml"/>
  <Override PartName="/xl/chartsheets/sheet2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23.xml" ContentType="application/vnd.openxmlformats-officedocument.spreadsheetml.chartsheet+xml"/>
  <Override PartName="/xl/chartsheets/sheet24.xml" ContentType="application/vnd.openxmlformats-officedocument.spreadsheetml.chartsheet+xml"/>
  <Override PartName="/xl/worksheets/sheet9.xml" ContentType="application/vnd.openxmlformats-officedocument.spreadsheetml.worksheet+xml"/>
  <Override PartName="/xl/chartsheets/sheet25.xml" ContentType="application/vnd.openxmlformats-officedocument.spreadsheetml.chartsheet+xml"/>
  <Override PartName="/xl/chartsheets/sheet26.xml" ContentType="application/vnd.openxmlformats-officedocument.spreadsheetml.chartsheet+xml"/>
  <Override PartName="/xl/chartsheets/sheet27.xml" ContentType="application/vnd.openxmlformats-officedocument.spreadsheetml.chartsheet+xml"/>
  <Override PartName="/xl/chartsheets/sheet28.xml" ContentType="application/vnd.openxmlformats-officedocument.spreadsheetml.chartsheet+xml"/>
  <Override PartName="/xl/worksheets/sheet10.xml" ContentType="application/vnd.openxmlformats-officedocument.spreadsheetml.worksheet+xml"/>
  <Override PartName="/xl/chartsheets/sheet29.xml" ContentType="application/vnd.openxmlformats-officedocument.spreadsheetml.chartsheet+xml"/>
  <Override PartName="/xl/chartsheets/sheet30.xml" ContentType="application/vnd.openxmlformats-officedocument.spreadsheetml.chartsheet+xml"/>
  <Override PartName="/xl/chartsheets/sheet31.xml" ContentType="application/vnd.openxmlformats-officedocument.spreadsheetml.chartsheet+xml"/>
  <Override PartName="/xl/chartsheets/sheet32.xml" ContentType="application/vnd.openxmlformats-officedocument.spreadsheetml.chartsheet+xml"/>
  <Override PartName="/xl/chartsheets/sheet33.xml" ContentType="application/vnd.openxmlformats-officedocument.spreadsheetml.chart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23.xml" ContentType="application/vnd.openxmlformats-officedocument.drawingml.chart+xml"/>
  <Override PartName="/xl/drawings/drawing27.xml" ContentType="application/vnd.openxmlformats-officedocument.drawing+xml"/>
  <Override PartName="/xl/charts/chart24.xml" ContentType="application/vnd.openxmlformats-officedocument.drawingml.chart+xml"/>
  <Override PartName="/xl/drawings/drawing28.xml" ContentType="application/vnd.openxmlformats-officedocument.drawing+xml"/>
  <Override PartName="/xl/charts/chart25.xml" ContentType="application/vnd.openxmlformats-officedocument.drawingml.chart+xml"/>
  <Override PartName="/xl/drawings/drawing29.xml" ContentType="application/vnd.openxmlformats-officedocument.drawing+xml"/>
  <Override PartName="/xl/charts/chart26.xml" ContentType="application/vnd.openxmlformats-officedocument.drawingml.chart+xml"/>
  <Override PartName="/xl/drawings/drawing30.xml" ContentType="application/vnd.openxmlformats-officedocument.drawing+xml"/>
  <Override PartName="/xl/charts/chart27.xml" ContentType="application/vnd.openxmlformats-officedocument.drawingml.chart+xml"/>
  <Override PartName="/xl/drawings/drawing31.xml" ContentType="application/vnd.openxmlformats-officedocument.drawing+xml"/>
  <Override PartName="/xl/charts/chart28.xml" ContentType="application/vnd.openxmlformats-officedocument.drawingml.chart+xml"/>
  <Override PartName="/xl/drawings/drawing32.xml" ContentType="application/vnd.openxmlformats-officedocument.drawing+xml"/>
  <Override PartName="/xl/charts/chart29.xml" ContentType="application/vnd.openxmlformats-officedocument.drawingml.chart+xml"/>
  <Override PartName="/xl/drawings/drawing33.xml" ContentType="application/vnd.openxmlformats-officedocument.drawing+xml"/>
  <Override PartName="/xl/charts/chart30.xml" ContentType="application/vnd.openxmlformats-officedocument.drawingml.chart+xml"/>
  <Override PartName="/xl/drawings/drawing34.xml" ContentType="application/vnd.openxmlformats-officedocument.drawing+xml"/>
  <Override PartName="/xl/charts/chart31.xml" ContentType="application/vnd.openxmlformats-officedocument.drawingml.chart+xml"/>
  <Override PartName="/xl/drawings/drawing35.xml" ContentType="application/vnd.openxmlformats-officedocument.drawing+xml"/>
  <Override PartName="/xl/charts/chart32.xml" ContentType="application/vnd.openxmlformats-officedocument.drawingml.chart+xml"/>
  <Override PartName="/xl/drawings/drawing36.xml" ContentType="application/vnd.openxmlformats-officedocument.drawing+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clients\Pricing\"/>
    </mc:Choice>
  </mc:AlternateContent>
  <xr:revisionPtr revIDLastSave="0" documentId="13_ncr:1_{DF3ADF46-9BC4-4886-A36D-E21F58F88EF2}" xr6:coauthVersionLast="47" xr6:coauthVersionMax="47" xr10:uidLastSave="{00000000-0000-0000-0000-000000000000}"/>
  <bookViews>
    <workbookView xWindow="30612" yWindow="516" windowWidth="30936" windowHeight="16776" tabRatio="868" firstSheet="20" activeTab="26" xr2:uid="{00000000-000D-0000-FFFF-FFFF00000000}"/>
  </bookViews>
  <sheets>
    <sheet name="OIL PRICE PLOT" sheetId="22" r:id="rId1"/>
    <sheet name="Daily OIL" sheetId="16" r:id="rId2"/>
    <sheet name="Monthly AVG OIL" sheetId="17" r:id="rId3"/>
    <sheet name="OIL PRICE &amp; Fx PLOT" sheetId="67" r:id="rId4"/>
    <sheet name="X-PLOT FX rate &amp; WTI" sheetId="52" r:id="rId5"/>
    <sheet name="X-PLOT  LNG &amp; BRENT" sheetId="55" r:id="rId6"/>
    <sheet name="X-PLOT BRENT &amp; WTI -modified" sheetId="65" r:id="rId7"/>
    <sheet name="X-PLOT Plains Posting &amp;WTI SPOT" sheetId="31" r:id="rId8"/>
    <sheet name="X-PLOT PROPANE &amp; WTI" sheetId="42" r:id="rId9"/>
    <sheet name="GAS MONTHLY AVG PLOTS" sheetId="21" r:id="rId10"/>
    <sheet name="X-PLOT TTL US LNG EXPORT vs HH" sheetId="54" r:id="rId11"/>
    <sheet name="X-PLOT AECO vs HH" sheetId="30" r:id="rId12"/>
    <sheet name="X-PLOT ElPaso Permian vs HH" sheetId="68" r:id="rId13"/>
    <sheet name="Gas Monthly Avg&amp; Bidweek Prices" sheetId="6" r:id="rId14"/>
    <sheet name="GAS BIDWEEK PRICE PLOTS" sheetId="33" r:id="rId15"/>
    <sheet name="Bidweek X-PLOTS" sheetId="40" r:id="rId16"/>
    <sheet name="X-PLOT CIG vs HH Bidweek" sheetId="36" r:id="rId17"/>
    <sheet name="X-PLOT AECO vs HH Bidweek" sheetId="35" r:id="rId18"/>
    <sheet name="X-PLOT H Ship Cha vs HH Bidweek" sheetId="37" r:id="rId19"/>
    <sheet name="X-PLOT ElPasoPermian vs HH Bidw" sheetId="69" r:id="rId20"/>
    <sheet name="X-PLOT ElPaso SJ vs HH Bidweek" sheetId="38" r:id="rId21"/>
    <sheet name="X-PLOT NGPL-MC vs HH Bidweek" sheetId="39" r:id="rId22"/>
    <sheet name="X-PLT EASTERN GAS S vs HH Bidwk" sheetId="41" r:id="rId23"/>
    <sheet name="H Hub et al Dailies from NGI" sheetId="20" r:id="rId24"/>
    <sheet name="HENRY HUB DAILY PLOT" sheetId="15" r:id="rId25"/>
    <sheet name="H Hub Daily Input" sheetId="14" r:id="rId26"/>
    <sheet name="NEWSLETTER PLOT" sheetId="57" r:id="rId27"/>
    <sheet name="FORECAST PRICES" sheetId="25" r:id="rId28"/>
    <sheet name="Newsletter Input" sheetId="23" r:id="rId29"/>
    <sheet name="DO NOT USE" sheetId="49" r:id="rId30"/>
    <sheet name="CALIFORNIA OIL PLOT" sheetId="9" r:id="rId31"/>
    <sheet name="XPLOT MIDWAY &amp; WTI" sheetId="27" r:id="rId32"/>
    <sheet name="California-Input" sheetId="8" r:id="rId33"/>
    <sheet name="X-PLOT BRENT &amp; WTI" sheetId="26" r:id="rId34"/>
    <sheet name="X-PLOT LLS(Spot)&amp;BRENT" sheetId="48" r:id="rId35"/>
    <sheet name="X-PLOT TX Up GC&amp;WTI" sheetId="43" r:id="rId36"/>
    <sheet name="X-PLOT Texas East vs HH Cash" sheetId="44" r:id="rId37"/>
    <sheet name="OLD PLOTS" sheetId="34" r:id="rId38"/>
    <sheet name="X-PLOT WillistonBasin Swt &amp;WTI " sheetId="50" r:id="rId39"/>
    <sheet name="X-PLOT StJames_LS &amp;WTI" sheetId="45" r:id="rId40"/>
    <sheet name="X-PLOT StJames_LS &amp; BRENT" sheetId="46" r:id="rId41"/>
    <sheet name="X-PLOT US WELLHEAD vs HH" sheetId="28" r:id="rId42"/>
    <sheet name="X-PLOT NYMEX Futures  vs HH " sheetId="32" r:id="rId43"/>
    <sheet name="Sheet6" sheetId="61" r:id="rId44"/>
  </sheets>
  <definedNames>
    <definedName name="_xlnm.Print_Area" localSheetId="32">'California-Input'!$A$99:$G$156</definedName>
    <definedName name="_xlnm.Print_Area" localSheetId="1">'Daily OIL'!$A$2852:$K$2881</definedName>
    <definedName name="_xlnm.Print_Area" localSheetId="13">'Gas Monthly Avg&amp; Bidweek Prices'!$A$204:$X$227</definedName>
    <definedName name="_xlnm.Print_Area" localSheetId="25">'H Hub Daily Input'!$A$3:$F$185</definedName>
    <definedName name="_xlnm.Print_Area" localSheetId="23">'H Hub et al Dailies from NGI'!$A$3051:$O$3089</definedName>
    <definedName name="_xlnm.Print_Area" localSheetId="2">'Monthly AVG OIL'!$A$167:$M$185</definedName>
    <definedName name="_xlnm.Print_Titles" localSheetId="32">'California-Input'!$1:$9</definedName>
    <definedName name="_xlnm.Print_Titles" localSheetId="1">'Daily OIL'!$1:$2</definedName>
    <definedName name="_xlnm.Print_Titles" localSheetId="13">'Gas Monthly Avg&amp; Bidweek Prices'!$1:$5</definedName>
    <definedName name="_xlnm.Print_Titles" localSheetId="25">'H Hub Daily Input'!$1:$2</definedName>
    <definedName name="_xlnm.Print_Titles" localSheetId="23">'H Hub et al Dailies from NGI'!$2:$2</definedName>
    <definedName name="_xlnm.Print_Titles" localSheetId="2">'Monthly AVG OIL'!$1:$2</definedName>
    <definedName name="_xlnm.Print_Titles" localSheetId="28">'Newsletter Input'!$1:$7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433" i="6" l="1"/>
  <c r="AG433" i="6"/>
  <c r="AC432" i="6"/>
  <c r="D432" i="6" s="1"/>
  <c r="E395" i="23" s="1"/>
  <c r="U9334" i="20"/>
  <c r="U9335" i="20"/>
  <c r="U9336" i="20"/>
  <c r="U9337" i="20"/>
  <c r="U9338" i="20"/>
  <c r="U9339" i="20"/>
  <c r="U9340" i="20"/>
  <c r="U9341" i="20"/>
  <c r="U9342" i="20"/>
  <c r="U9343" i="20"/>
  <c r="U9344" i="20"/>
  <c r="U9345" i="20"/>
  <c r="U9346" i="20"/>
  <c r="U9347" i="20"/>
  <c r="U9348" i="20"/>
  <c r="U9349" i="20"/>
  <c r="U9350" i="20"/>
  <c r="U9351" i="20"/>
  <c r="U9352" i="20"/>
  <c r="U9353" i="20"/>
  <c r="U9354" i="20"/>
  <c r="U9355" i="20"/>
  <c r="U9356" i="20"/>
  <c r="U9357" i="20"/>
  <c r="U9358" i="20"/>
  <c r="U9359" i="20"/>
  <c r="U9360" i="20"/>
  <c r="U9361" i="20"/>
  <c r="P391" i="17"/>
  <c r="N8359" i="16"/>
  <c r="N8360" i="16"/>
  <c r="N8361" i="16"/>
  <c r="N8362" i="16"/>
  <c r="N8363" i="16"/>
  <c r="N8358" i="16"/>
  <c r="N8357" i="16"/>
  <c r="G391" i="17"/>
  <c r="H391" i="17"/>
  <c r="B9366" i="20"/>
  <c r="B9367" i="20"/>
  <c r="B9368" i="20"/>
  <c r="B9369" i="20"/>
  <c r="B9370" i="20"/>
  <c r="B9360" i="20"/>
  <c r="B9361" i="20"/>
  <c r="B9362" i="20"/>
  <c r="B9363" i="20"/>
  <c r="B9364" i="20"/>
  <c r="B9365" i="20"/>
  <c r="B9340" i="20"/>
  <c r="B9341" i="20"/>
  <c r="B9342" i="20"/>
  <c r="B9343" i="20"/>
  <c r="B9344" i="20"/>
  <c r="B9345" i="20"/>
  <c r="B9346" i="20"/>
  <c r="B9347" i="20"/>
  <c r="B9348" i="20"/>
  <c r="B9349" i="20"/>
  <c r="B9350" i="20"/>
  <c r="B9351" i="20"/>
  <c r="B9352" i="20"/>
  <c r="B9353" i="20"/>
  <c r="B9354" i="20"/>
  <c r="B9355" i="20"/>
  <c r="B9356" i="20"/>
  <c r="B9357" i="20"/>
  <c r="B9358" i="20"/>
  <c r="B9359" i="20"/>
  <c r="B395" i="23"/>
  <c r="C395" i="23"/>
  <c r="D395" i="23"/>
  <c r="B3135" i="14"/>
  <c r="B3136" i="14"/>
  <c r="B3137" i="14"/>
  <c r="B3138" i="14"/>
  <c r="B3139" i="14"/>
  <c r="B3140" i="14"/>
  <c r="B3134" i="14"/>
  <c r="B3133" i="14"/>
  <c r="B3132" i="14"/>
  <c r="B3131" i="14"/>
  <c r="I8360" i="16"/>
  <c r="H8360" i="16"/>
  <c r="N8336" i="16"/>
  <c r="N8337" i="16"/>
  <c r="N8338" i="16"/>
  <c r="N8339" i="16"/>
  <c r="N8340" i="16"/>
  <c r="N8341" i="16"/>
  <c r="N8342" i="16"/>
  <c r="N8343" i="16"/>
  <c r="N8344" i="16"/>
  <c r="N8345" i="16"/>
  <c r="N8346" i="16"/>
  <c r="N8347" i="16"/>
  <c r="N8348" i="16"/>
  <c r="N8349" i="16"/>
  <c r="N8350" i="16"/>
  <c r="N8351" i="16"/>
  <c r="N8352" i="16"/>
  <c r="N8353" i="16"/>
  <c r="N8354" i="16"/>
  <c r="N8355" i="16"/>
  <c r="N8356" i="16"/>
  <c r="Z391" i="17"/>
  <c r="X389" i="17"/>
  <c r="V391" i="17"/>
  <c r="F8336" i="16"/>
  <c r="F8337" i="16"/>
  <c r="F8338" i="16"/>
  <c r="F8339" i="16"/>
  <c r="F8340" i="16"/>
  <c r="F8341" i="16"/>
  <c r="F8342" i="16"/>
  <c r="F8343" i="16"/>
  <c r="F8344" i="16"/>
  <c r="F8345" i="16"/>
  <c r="F8346" i="16"/>
  <c r="F8347" i="16"/>
  <c r="F8348" i="16"/>
  <c r="F8349" i="16"/>
  <c r="F8350" i="16"/>
  <c r="F8351" i="16"/>
  <c r="F8352" i="16"/>
  <c r="F8353" i="16"/>
  <c r="F8354" i="16"/>
  <c r="F8355" i="16"/>
  <c r="F8356" i="16"/>
  <c r="F8357" i="16"/>
  <c r="F8358" i="16"/>
  <c r="F8359" i="16"/>
  <c r="F8360" i="16"/>
  <c r="F8361" i="16"/>
  <c r="F8362" i="16"/>
  <c r="F8363" i="16"/>
  <c r="Z374" i="17"/>
  <c r="Z375" i="17"/>
  <c r="Z376" i="17"/>
  <c r="Z377" i="17"/>
  <c r="Z378" i="17"/>
  <c r="Z379" i="17"/>
  <c r="Z380" i="17"/>
  <c r="Z381" i="17"/>
  <c r="Z382" i="17"/>
  <c r="Z383" i="17"/>
  <c r="Z384" i="17"/>
  <c r="Z385" i="17"/>
  <c r="Z386" i="17"/>
  <c r="Z387" i="17"/>
  <c r="Z388" i="17"/>
  <c r="Z389" i="17"/>
  <c r="Z390" i="17"/>
  <c r="T432" i="6" l="1"/>
  <c r="AG432" i="6"/>
  <c r="AC431" i="6"/>
  <c r="D431" i="6" s="1"/>
  <c r="E394" i="23" s="1"/>
  <c r="U9299" i="20"/>
  <c r="U9300" i="20"/>
  <c r="U9301" i="20"/>
  <c r="U9302" i="20"/>
  <c r="U9303" i="20"/>
  <c r="U9304" i="20"/>
  <c r="U9305" i="20"/>
  <c r="U9306" i="20"/>
  <c r="U9307" i="20"/>
  <c r="U9308" i="20"/>
  <c r="U9309" i="20"/>
  <c r="U9310" i="20"/>
  <c r="U9311" i="20"/>
  <c r="U9312" i="20"/>
  <c r="U9313" i="20"/>
  <c r="U9314" i="20"/>
  <c r="U9315" i="20"/>
  <c r="U9316" i="20"/>
  <c r="U9317" i="20"/>
  <c r="U9318" i="20"/>
  <c r="U9319" i="20"/>
  <c r="U9320" i="20"/>
  <c r="U9321" i="20"/>
  <c r="U9322" i="20"/>
  <c r="U9323" i="20"/>
  <c r="U9324" i="20"/>
  <c r="U9325" i="20"/>
  <c r="U9326" i="20"/>
  <c r="U9327" i="20"/>
  <c r="U9328" i="20"/>
  <c r="U9329" i="20"/>
  <c r="U9330" i="20"/>
  <c r="U9331" i="20"/>
  <c r="U9332" i="20"/>
  <c r="U9333" i="20"/>
  <c r="B9338" i="20"/>
  <c r="B9339" i="20"/>
  <c r="B9310" i="20"/>
  <c r="B9311" i="20"/>
  <c r="B9312" i="20"/>
  <c r="B9313" i="20"/>
  <c r="B9314" i="20"/>
  <c r="B9315" i="20"/>
  <c r="B9316" i="20"/>
  <c r="B9317" i="20"/>
  <c r="B9318" i="20"/>
  <c r="B9319" i="20"/>
  <c r="B9320" i="20"/>
  <c r="B9321" i="20"/>
  <c r="B9322" i="20"/>
  <c r="B9323" i="20"/>
  <c r="B9324" i="20"/>
  <c r="B9325" i="20"/>
  <c r="B9326" i="20"/>
  <c r="B9327" i="20"/>
  <c r="B9328" i="20"/>
  <c r="B9329" i="20"/>
  <c r="B9330" i="20"/>
  <c r="B9331" i="20"/>
  <c r="B9332" i="20"/>
  <c r="B9333" i="20"/>
  <c r="B9334" i="20"/>
  <c r="B9335" i="20"/>
  <c r="B9336" i="20"/>
  <c r="B9337" i="20"/>
  <c r="B3125" i="14"/>
  <c r="B3126" i="14"/>
  <c r="B3127" i="14"/>
  <c r="B3128" i="14"/>
  <c r="B3129" i="14"/>
  <c r="B3130" i="14"/>
  <c r="B3124" i="14"/>
  <c r="B3123" i="14"/>
  <c r="B3122" i="14"/>
  <c r="B3121" i="14"/>
  <c r="B394" i="23"/>
  <c r="C394" i="23"/>
  <c r="D394" i="23"/>
  <c r="G390" i="17"/>
  <c r="H390" i="17" s="1"/>
  <c r="P390" i="17"/>
  <c r="N8335" i="16"/>
  <c r="N8334" i="16"/>
  <c r="N8333" i="16"/>
  <c r="N8332" i="16"/>
  <c r="N8331" i="16"/>
  <c r="N8330" i="16"/>
  <c r="N8329" i="16"/>
  <c r="N8328" i="16"/>
  <c r="N8327" i="16"/>
  <c r="N8326" i="16"/>
  <c r="N8325" i="16"/>
  <c r="N8324" i="16"/>
  <c r="N8323" i="16"/>
  <c r="N8322" i="16"/>
  <c r="N8321" i="16"/>
  <c r="N8320" i="16"/>
  <c r="N8319" i="16"/>
  <c r="N8318" i="16"/>
  <c r="N8317" i="16"/>
  <c r="N8316" i="16"/>
  <c r="N8315" i="16"/>
  <c r="N8314" i="16"/>
  <c r="N8313" i="16"/>
  <c r="N8312" i="16"/>
  <c r="N8311" i="16"/>
  <c r="N8310" i="16"/>
  <c r="N8309" i="16"/>
  <c r="N8308" i="16"/>
  <c r="N8307" i="16"/>
  <c r="N8306" i="16"/>
  <c r="N8305" i="16"/>
  <c r="N8304" i="16"/>
  <c r="N8303" i="16"/>
  <c r="N8302" i="16"/>
  <c r="N8301" i="16"/>
  <c r="X388" i="17"/>
  <c r="V390" i="17"/>
  <c r="I8329" i="16"/>
  <c r="H8329" i="16"/>
  <c r="F8335" i="16"/>
  <c r="F8334" i="16"/>
  <c r="F8332" i="16"/>
  <c r="F8331" i="16"/>
  <c r="F8330" i="16"/>
  <c r="F8329" i="16"/>
  <c r="F8328" i="16"/>
  <c r="F8327" i="16"/>
  <c r="F8326" i="16"/>
  <c r="F8325" i="16"/>
  <c r="F8324" i="16"/>
  <c r="F8323" i="16"/>
  <c r="F8322" i="16"/>
  <c r="F8321" i="16"/>
  <c r="F8320" i="16"/>
  <c r="F8319" i="16"/>
  <c r="F8301" i="16"/>
  <c r="F8302" i="16"/>
  <c r="F8303" i="16"/>
  <c r="F8304" i="16"/>
  <c r="F8305" i="16"/>
  <c r="F8306" i="16"/>
  <c r="F8307" i="16"/>
  <c r="F8308" i="16"/>
  <c r="F8309" i="16"/>
  <c r="F8310" i="16"/>
  <c r="F8311" i="16"/>
  <c r="F8312" i="16"/>
  <c r="F8313" i="16"/>
  <c r="F8314" i="16"/>
  <c r="F8315" i="16"/>
  <c r="F8316" i="16"/>
  <c r="F8317" i="16"/>
  <c r="T431" i="6"/>
  <c r="AG431" i="6"/>
  <c r="AC430" i="6"/>
  <c r="D430" i="6" s="1"/>
  <c r="E393" i="23" s="1"/>
  <c r="U9270" i="20"/>
  <c r="U9271" i="20"/>
  <c r="U9272" i="20"/>
  <c r="U9273" i="20"/>
  <c r="U9274" i="20"/>
  <c r="U9275" i="20"/>
  <c r="U9276" i="20"/>
  <c r="U9277" i="20"/>
  <c r="U9278" i="20"/>
  <c r="U9279" i="20"/>
  <c r="U9280" i="20"/>
  <c r="U9281" i="20"/>
  <c r="U9282" i="20"/>
  <c r="U9283" i="20"/>
  <c r="U9284" i="20"/>
  <c r="U9285" i="20"/>
  <c r="U9286" i="20"/>
  <c r="U9287" i="20"/>
  <c r="U9288" i="20"/>
  <c r="U9289" i="20"/>
  <c r="U9290" i="20"/>
  <c r="U9291" i="20"/>
  <c r="U9292" i="20"/>
  <c r="U9293" i="20"/>
  <c r="U9294" i="20"/>
  <c r="U9295" i="20"/>
  <c r="U9296" i="20"/>
  <c r="U9297" i="20"/>
  <c r="U9298" i="20"/>
  <c r="B3115" i="14"/>
  <c r="B3116" i="14"/>
  <c r="B3117" i="14"/>
  <c r="B3118" i="14"/>
  <c r="B3119" i="14"/>
  <c r="B3120" i="14"/>
  <c r="B3114" i="14"/>
  <c r="B3113" i="14"/>
  <c r="B3112" i="14"/>
  <c r="B3111" i="14"/>
  <c r="B393" i="23"/>
  <c r="C393" i="23"/>
  <c r="D393" i="23"/>
  <c r="P389" i="17"/>
  <c r="N8297" i="16"/>
  <c r="N8298" i="16"/>
  <c r="N8299" i="16"/>
  <c r="N8300" i="16"/>
  <c r="N8296" i="16"/>
  <c r="N8295" i="16"/>
  <c r="G389" i="17"/>
  <c r="H389" i="17" s="1"/>
  <c r="I8299" i="16"/>
  <c r="H8299" i="16"/>
  <c r="F8300" i="16"/>
  <c r="X387" i="17"/>
  <c r="V389" i="17"/>
  <c r="N8289" i="16"/>
  <c r="N8290" i="16"/>
  <c r="N8291" i="16"/>
  <c r="N8292" i="16"/>
  <c r="N8293" i="16"/>
  <c r="N8294" i="16"/>
  <c r="N8288" i="16"/>
  <c r="N8287" i="16"/>
  <c r="F8299" i="16"/>
  <c r="F8298" i="16"/>
  <c r="F8297" i="16"/>
  <c r="F8296" i="16"/>
  <c r="F8295" i="16"/>
  <c r="F8294" i="16"/>
  <c r="F8293" i="16"/>
  <c r="F8292" i="16"/>
  <c r="F8291" i="16"/>
  <c r="F8287" i="16"/>
  <c r="F8288" i="16"/>
  <c r="F8289" i="16"/>
  <c r="B9309" i="20" l="1"/>
  <c r="B9299" i="20"/>
  <c r="B9300" i="20"/>
  <c r="B9301" i="20"/>
  <c r="B9302" i="20"/>
  <c r="B9303" i="20"/>
  <c r="B9304" i="20"/>
  <c r="B9305" i="20"/>
  <c r="B9306" i="20"/>
  <c r="B9307" i="20"/>
  <c r="B9308" i="20"/>
  <c r="B9279" i="20"/>
  <c r="B9280" i="20"/>
  <c r="B9281" i="20"/>
  <c r="B9282" i="20"/>
  <c r="B9283" i="20"/>
  <c r="B9284" i="20"/>
  <c r="B9285" i="20"/>
  <c r="B9286" i="20"/>
  <c r="B9287" i="20"/>
  <c r="B9288" i="20"/>
  <c r="B9289" i="20"/>
  <c r="B9290" i="20"/>
  <c r="B9291" i="20"/>
  <c r="B9292" i="20"/>
  <c r="B9293" i="20"/>
  <c r="B9294" i="20"/>
  <c r="B9295" i="20"/>
  <c r="B9296" i="20"/>
  <c r="B9297" i="20"/>
  <c r="B9298" i="20"/>
  <c r="N8273" i="16"/>
  <c r="N8274" i="16"/>
  <c r="N8275" i="16"/>
  <c r="N8276" i="16"/>
  <c r="N8277" i="16"/>
  <c r="N8278" i="16"/>
  <c r="N8279" i="16"/>
  <c r="N8280" i="16"/>
  <c r="N8281" i="16"/>
  <c r="N8282" i="16"/>
  <c r="N8283" i="16"/>
  <c r="N8284" i="16"/>
  <c r="N8285" i="16"/>
  <c r="N8286" i="16"/>
  <c r="F8276" i="16"/>
  <c r="F8277" i="16"/>
  <c r="F8278" i="16"/>
  <c r="F8279" i="16"/>
  <c r="F8280" i="16"/>
  <c r="F8281" i="16"/>
  <c r="F8282" i="16"/>
  <c r="F8283" i="16"/>
  <c r="F8284" i="16"/>
  <c r="F8285" i="16"/>
  <c r="F8286" i="16"/>
  <c r="F8275" i="16"/>
  <c r="F8274" i="16"/>
  <c r="F8273" i="16"/>
  <c r="AC429" i="6"/>
  <c r="D429" i="6" s="1"/>
  <c r="E392" i="23" s="1"/>
  <c r="AG430" i="6"/>
  <c r="T430" i="6" s="1"/>
  <c r="U9241" i="20"/>
  <c r="U9242" i="20"/>
  <c r="U9243" i="20"/>
  <c r="U9244" i="20"/>
  <c r="U9245" i="20"/>
  <c r="U9246" i="20"/>
  <c r="U9247" i="20"/>
  <c r="U9248" i="20"/>
  <c r="U9249" i="20"/>
  <c r="U9250" i="20"/>
  <c r="U9251" i="20"/>
  <c r="U9252" i="20"/>
  <c r="U9253" i="20"/>
  <c r="U9254" i="20"/>
  <c r="U9255" i="20"/>
  <c r="U9256" i="20"/>
  <c r="U9257" i="20"/>
  <c r="U9258" i="20"/>
  <c r="U9259" i="20"/>
  <c r="U9260" i="20"/>
  <c r="U9261" i="20"/>
  <c r="U9262" i="20"/>
  <c r="U9263" i="20"/>
  <c r="U9264" i="20"/>
  <c r="U9265" i="20"/>
  <c r="U9266" i="20"/>
  <c r="U9267" i="20"/>
  <c r="U9268" i="20"/>
  <c r="U9269" i="20"/>
  <c r="B3105" i="14"/>
  <c r="B3106" i="14"/>
  <c r="B3107" i="14"/>
  <c r="B3108" i="14"/>
  <c r="B3109" i="14"/>
  <c r="B3110" i="14"/>
  <c r="B3104" i="14"/>
  <c r="B3103" i="14"/>
  <c r="B3102" i="14"/>
  <c r="B3101" i="14"/>
  <c r="B9277" i="20"/>
  <c r="B9278" i="20"/>
  <c r="B9272" i="20"/>
  <c r="B9273" i="20"/>
  <c r="B9274" i="20"/>
  <c r="B9275" i="20"/>
  <c r="B9276" i="20"/>
  <c r="B9244" i="20"/>
  <c r="B9245" i="20"/>
  <c r="B9246" i="20"/>
  <c r="B9247" i="20"/>
  <c r="B9248" i="20"/>
  <c r="B9249" i="20"/>
  <c r="B9250" i="20"/>
  <c r="B9251" i="20"/>
  <c r="B9252" i="20"/>
  <c r="B9253" i="20"/>
  <c r="B9254" i="20"/>
  <c r="B9255" i="20"/>
  <c r="B9256" i="20"/>
  <c r="B9257" i="20"/>
  <c r="B9258" i="20"/>
  <c r="B9259" i="20"/>
  <c r="B9260" i="20"/>
  <c r="B9261" i="20"/>
  <c r="B9262" i="20"/>
  <c r="B9263" i="20"/>
  <c r="B9264" i="20"/>
  <c r="B9265" i="20"/>
  <c r="B9266" i="20"/>
  <c r="B9267" i="20"/>
  <c r="B9268" i="20"/>
  <c r="B9269" i="20"/>
  <c r="B9270" i="20"/>
  <c r="B9271" i="20"/>
  <c r="P388" i="17"/>
  <c r="N8268" i="16"/>
  <c r="N8269" i="16"/>
  <c r="N8270" i="16"/>
  <c r="N8271" i="16"/>
  <c r="N8272" i="16"/>
  <c r="N8267" i="16"/>
  <c r="N8266" i="16"/>
  <c r="B392" i="23"/>
  <c r="C392" i="23"/>
  <c r="D392" i="23"/>
  <c r="N8259" i="16"/>
  <c r="N8260" i="16"/>
  <c r="N8261" i="16"/>
  <c r="N8262" i="16"/>
  <c r="N8263" i="16"/>
  <c r="N8264" i="16"/>
  <c r="N8265" i="16"/>
  <c r="X386" i="17"/>
  <c r="V388" i="17"/>
  <c r="G388" i="17"/>
  <c r="H388" i="17" s="1"/>
  <c r="F8259" i="16"/>
  <c r="F8260" i="16"/>
  <c r="F8261" i="16"/>
  <c r="F8262" i="16"/>
  <c r="F8263" i="16"/>
  <c r="F8264" i="16"/>
  <c r="F8265" i="16"/>
  <c r="F8266" i="16"/>
  <c r="F8267" i="16"/>
  <c r="F8268" i="16"/>
  <c r="F8269" i="16"/>
  <c r="F8270" i="16"/>
  <c r="F8271" i="16"/>
  <c r="F8272" i="16"/>
  <c r="H8268" i="16"/>
  <c r="I8268" i="16"/>
  <c r="N8254" i="16"/>
  <c r="N8255" i="16"/>
  <c r="N8256" i="16"/>
  <c r="N8257" i="16"/>
  <c r="N8258" i="16"/>
  <c r="N8253" i="16"/>
  <c r="N8252" i="16"/>
  <c r="F8256" i="16"/>
  <c r="F8257" i="16"/>
  <c r="F8258" i="16"/>
  <c r="F8255" i="16"/>
  <c r="F8254" i="16"/>
  <c r="F8253" i="16"/>
  <c r="F8252" i="16"/>
  <c r="F8249" i="16"/>
  <c r="F8250" i="16"/>
  <c r="F8251" i="16"/>
  <c r="F8248" i="16"/>
  <c r="N8251" i="16"/>
  <c r="N8250" i="16"/>
  <c r="N8249" i="16"/>
  <c r="N8248" i="16"/>
  <c r="N8247" i="16"/>
  <c r="N8246" i="16"/>
  <c r="N8245" i="16"/>
  <c r="F8247" i="16"/>
  <c r="F8246" i="16"/>
  <c r="F8245" i="16"/>
  <c r="P387" i="17"/>
  <c r="N8244" i="16" l="1"/>
  <c r="N8243" i="16"/>
  <c r="N8242" i="16"/>
  <c r="N8241" i="16"/>
  <c r="N8240" i="16"/>
  <c r="N8239" i="16"/>
  <c r="N8238" i="16"/>
  <c r="B391" i="23"/>
  <c r="C391" i="23"/>
  <c r="D391" i="23"/>
  <c r="E391" i="23"/>
  <c r="AG429" i="6"/>
  <c r="T429" i="6" s="1"/>
  <c r="AC428" i="6"/>
  <c r="D428" i="6" s="1"/>
  <c r="U9213" i="20"/>
  <c r="U9214" i="20"/>
  <c r="U9215" i="20"/>
  <c r="U9216" i="20"/>
  <c r="U9217" i="20"/>
  <c r="U9218" i="20"/>
  <c r="U9219" i="20"/>
  <c r="U9220" i="20"/>
  <c r="U9221" i="20"/>
  <c r="U9222" i="20"/>
  <c r="U9223" i="20"/>
  <c r="U9224" i="20"/>
  <c r="U9225" i="20"/>
  <c r="U9226" i="20"/>
  <c r="U9227" i="20"/>
  <c r="U9228" i="20"/>
  <c r="U9229" i="20"/>
  <c r="U9230" i="20"/>
  <c r="U9231" i="20"/>
  <c r="U9232" i="20"/>
  <c r="U9233" i="20"/>
  <c r="U9234" i="20"/>
  <c r="U9235" i="20"/>
  <c r="U9236" i="20"/>
  <c r="U9237" i="20"/>
  <c r="U9238" i="20"/>
  <c r="U9239" i="20"/>
  <c r="U9240" i="20"/>
  <c r="B9217" i="20"/>
  <c r="B9218" i="20"/>
  <c r="B9219" i="20"/>
  <c r="B9220" i="20"/>
  <c r="B9221" i="20"/>
  <c r="B9222" i="20"/>
  <c r="B9223" i="20"/>
  <c r="B9224" i="20"/>
  <c r="B9225" i="20"/>
  <c r="B9226" i="20"/>
  <c r="B9227" i="20"/>
  <c r="B9228" i="20"/>
  <c r="B9229" i="20"/>
  <c r="B9230" i="20"/>
  <c r="B9231" i="20"/>
  <c r="B9232" i="20"/>
  <c r="B9233" i="20"/>
  <c r="B9234" i="20"/>
  <c r="B9235" i="20"/>
  <c r="B9236" i="20"/>
  <c r="B9237" i="20"/>
  <c r="B9238" i="20"/>
  <c r="B9239" i="20"/>
  <c r="B9240" i="20"/>
  <c r="B9241" i="20"/>
  <c r="B9242" i="20"/>
  <c r="B9243" i="20"/>
  <c r="B3095" i="14"/>
  <c r="B3096" i="14"/>
  <c r="B3097" i="14"/>
  <c r="B3098" i="14"/>
  <c r="B3099" i="14"/>
  <c r="B3100" i="14"/>
  <c r="B3094" i="14"/>
  <c r="B3093" i="14"/>
  <c r="B3092" i="14"/>
  <c r="B3091" i="14"/>
  <c r="G387" i="17"/>
  <c r="H387" i="17" s="1"/>
  <c r="X385" i="17"/>
  <c r="V387" i="17"/>
  <c r="I8238" i="16"/>
  <c r="I8207" i="16"/>
  <c r="H8238" i="16"/>
  <c r="N8210" i="16"/>
  <c r="N8211" i="16"/>
  <c r="N8212" i="16"/>
  <c r="N8213" i="16"/>
  <c r="N8214" i="16"/>
  <c r="N8215" i="16"/>
  <c r="N8216" i="16"/>
  <c r="N8217" i="16"/>
  <c r="N8218" i="16"/>
  <c r="N8219" i="16"/>
  <c r="N8220" i="16"/>
  <c r="N8221" i="16"/>
  <c r="N8222" i="16"/>
  <c r="N8223" i="16"/>
  <c r="N8224" i="16"/>
  <c r="N8225" i="16"/>
  <c r="N8226" i="16"/>
  <c r="N8227" i="16"/>
  <c r="N8228" i="16"/>
  <c r="N8229" i="16"/>
  <c r="N8230" i="16"/>
  <c r="N8231" i="16"/>
  <c r="N8232" i="16"/>
  <c r="N8233" i="16"/>
  <c r="N8234" i="16"/>
  <c r="N8235" i="16"/>
  <c r="N8236" i="16"/>
  <c r="N8237" i="16"/>
  <c r="F8210" i="16"/>
  <c r="F8211" i="16"/>
  <c r="F8212" i="16"/>
  <c r="F8213" i="16"/>
  <c r="F8214" i="16"/>
  <c r="F8215" i="16"/>
  <c r="F8216" i="16"/>
  <c r="F8217" i="16"/>
  <c r="F8218" i="16"/>
  <c r="F8219" i="16"/>
  <c r="F8220" i="16"/>
  <c r="F8221" i="16"/>
  <c r="F8222" i="16"/>
  <c r="F8223" i="16"/>
  <c r="F8224" i="16"/>
  <c r="F8225" i="16"/>
  <c r="F8226" i="16"/>
  <c r="F8227" i="16"/>
  <c r="F8228" i="16"/>
  <c r="F8229" i="16"/>
  <c r="F8230" i="16"/>
  <c r="F8231" i="16"/>
  <c r="F8232" i="16"/>
  <c r="F8233" i="16"/>
  <c r="F8234" i="16"/>
  <c r="F8235" i="16"/>
  <c r="F8236" i="16"/>
  <c r="F8237" i="16"/>
  <c r="F8238" i="16"/>
  <c r="F8239" i="16"/>
  <c r="F8240" i="16"/>
  <c r="F8242" i="16"/>
  <c r="F8243" i="16"/>
  <c r="F8244" i="16"/>
  <c r="B390" i="23"/>
  <c r="C390" i="23"/>
  <c r="D390" i="23"/>
  <c r="E390" i="23"/>
  <c r="AG428" i="6"/>
  <c r="T428" i="6" s="1"/>
  <c r="AC427" i="6"/>
  <c r="D427" i="6"/>
  <c r="U9181" i="20"/>
  <c r="U9182" i="20"/>
  <c r="U9183" i="20"/>
  <c r="U9184" i="20"/>
  <c r="U9185" i="20"/>
  <c r="U9186" i="20"/>
  <c r="U9187" i="20"/>
  <c r="U9188" i="20"/>
  <c r="U9189" i="20"/>
  <c r="U9190" i="20"/>
  <c r="U9191" i="20"/>
  <c r="U9192" i="20"/>
  <c r="U9193" i="20"/>
  <c r="U9194" i="20"/>
  <c r="U9195" i="20"/>
  <c r="U9196" i="20"/>
  <c r="U9197" i="20"/>
  <c r="U9198" i="20"/>
  <c r="U9199" i="20"/>
  <c r="U9200" i="20"/>
  <c r="U9201" i="20"/>
  <c r="U9202" i="20"/>
  <c r="U9203" i="20"/>
  <c r="U9204" i="20"/>
  <c r="U9205" i="20"/>
  <c r="U9206" i="20"/>
  <c r="U9207" i="20"/>
  <c r="U9208" i="20"/>
  <c r="U9209" i="20"/>
  <c r="U9210" i="20"/>
  <c r="U9211" i="20"/>
  <c r="U9212" i="20"/>
  <c r="B9190" i="20"/>
  <c r="B9191" i="20"/>
  <c r="B9192" i="20"/>
  <c r="B9193" i="20"/>
  <c r="B9194" i="20"/>
  <c r="B9195" i="20"/>
  <c r="B9196" i="20"/>
  <c r="B9197" i="20"/>
  <c r="B9198" i="20"/>
  <c r="B9199" i="20"/>
  <c r="B9200" i="20"/>
  <c r="B9201" i="20"/>
  <c r="B9202" i="20"/>
  <c r="B9203" i="20"/>
  <c r="B9204" i="20"/>
  <c r="B9205" i="20"/>
  <c r="B9206" i="20"/>
  <c r="B9207" i="20"/>
  <c r="B9208" i="20"/>
  <c r="B9209" i="20"/>
  <c r="B9210" i="20"/>
  <c r="B9211" i="20"/>
  <c r="B9212" i="20"/>
  <c r="B9213" i="20"/>
  <c r="B9214" i="20"/>
  <c r="B9215" i="20"/>
  <c r="B9216" i="20"/>
  <c r="B3085" i="14"/>
  <c r="B3086" i="14"/>
  <c r="B3087" i="14"/>
  <c r="B3088" i="14"/>
  <c r="B3089" i="14"/>
  <c r="B3090" i="14"/>
  <c r="B3084" i="14"/>
  <c r="B3083" i="14"/>
  <c r="B3082" i="14"/>
  <c r="B3081" i="14"/>
  <c r="X384" i="17"/>
  <c r="X383" i="17"/>
  <c r="V386" i="17"/>
  <c r="P386" i="17"/>
  <c r="G386" i="17"/>
  <c r="H386" i="17"/>
  <c r="N8182" i="16"/>
  <c r="N8183" i="16"/>
  <c r="N8184" i="16"/>
  <c r="N8185" i="16"/>
  <c r="N8186" i="16"/>
  <c r="N8187" i="16"/>
  <c r="N8188" i="16"/>
  <c r="N8189" i="16"/>
  <c r="N8190" i="16"/>
  <c r="N8191" i="16"/>
  <c r="N8192" i="16"/>
  <c r="N8193" i="16"/>
  <c r="N8194" i="16"/>
  <c r="N8195" i="16"/>
  <c r="N8196" i="16"/>
  <c r="N8197" i="16"/>
  <c r="N8198" i="16"/>
  <c r="N8199" i="16"/>
  <c r="N8200" i="16"/>
  <c r="N8201" i="16"/>
  <c r="N8202" i="16"/>
  <c r="N8203" i="16"/>
  <c r="N8204" i="16"/>
  <c r="N8205" i="16"/>
  <c r="N8206" i="16"/>
  <c r="N8207" i="16"/>
  <c r="N8208" i="16"/>
  <c r="N8209" i="16"/>
  <c r="F8192" i="16"/>
  <c r="H8207" i="16"/>
  <c r="F8209" i="16"/>
  <c r="F8208" i="16"/>
  <c r="F8207" i="16"/>
  <c r="F8206" i="16"/>
  <c r="F8205" i="16"/>
  <c r="F8204" i="16"/>
  <c r="F8203" i="16"/>
  <c r="F8202" i="16"/>
  <c r="F8201" i="16"/>
  <c r="F8200" i="16"/>
  <c r="F8199" i="16"/>
  <c r="F8198" i="16"/>
  <c r="F8197" i="16"/>
  <c r="F8196" i="16"/>
  <c r="F8194" i="16"/>
  <c r="F8193" i="16"/>
  <c r="F8182" i="16"/>
  <c r="F8183" i="16"/>
  <c r="F8184" i="16"/>
  <c r="F8185" i="16"/>
  <c r="F8186" i="16"/>
  <c r="F8187" i="16"/>
  <c r="F8188" i="16"/>
  <c r="F8189" i="16"/>
  <c r="F8190" i="16"/>
  <c r="F8191" i="16"/>
  <c r="T427" i="6"/>
  <c r="B3075" i="14"/>
  <c r="B3076" i="14"/>
  <c r="B3077" i="14"/>
  <c r="B3078" i="14"/>
  <c r="B3079" i="14"/>
  <c r="B3080" i="14"/>
  <c r="B3074" i="14"/>
  <c r="B3073" i="14"/>
  <c r="B3072" i="14"/>
  <c r="B3071" i="14"/>
  <c r="AG427" i="6"/>
  <c r="AC426" i="6"/>
  <c r="D426" i="6" s="1"/>
  <c r="U9149" i="20"/>
  <c r="U9150" i="20"/>
  <c r="U9151" i="20"/>
  <c r="U9152" i="20"/>
  <c r="U9153" i="20"/>
  <c r="U9154" i="20"/>
  <c r="U9155" i="20"/>
  <c r="U9156" i="20"/>
  <c r="U9157" i="20"/>
  <c r="U9158" i="20"/>
  <c r="U9159" i="20"/>
  <c r="U9160" i="20"/>
  <c r="U9161" i="20"/>
  <c r="U9162" i="20"/>
  <c r="U9163" i="20"/>
  <c r="U9164" i="20"/>
  <c r="U9165" i="20"/>
  <c r="U9166" i="20"/>
  <c r="U9167" i="20"/>
  <c r="U9168" i="20"/>
  <c r="U9169" i="20"/>
  <c r="U9170" i="20"/>
  <c r="U9171" i="20"/>
  <c r="U9172" i="20"/>
  <c r="U9173" i="20"/>
  <c r="U9174" i="20"/>
  <c r="U9175" i="20"/>
  <c r="U9176" i="20"/>
  <c r="U9177" i="20"/>
  <c r="U9178" i="20"/>
  <c r="U9179" i="20"/>
  <c r="U9180" i="20"/>
  <c r="B9178" i="20" l="1"/>
  <c r="B9179" i="20"/>
  <c r="B9180" i="20"/>
  <c r="B9181" i="20"/>
  <c r="B9182" i="20"/>
  <c r="B9183" i="20"/>
  <c r="B9184" i="20"/>
  <c r="B9185" i="20"/>
  <c r="B9186" i="20"/>
  <c r="B9187" i="20"/>
  <c r="B9188" i="20"/>
  <c r="B9189" i="20"/>
  <c r="B9159" i="20"/>
  <c r="B9160" i="20"/>
  <c r="B9161" i="20"/>
  <c r="B9162" i="20"/>
  <c r="B9163" i="20"/>
  <c r="B9164" i="20"/>
  <c r="B9165" i="20"/>
  <c r="B9166" i="20"/>
  <c r="B9167" i="20"/>
  <c r="B9168" i="20"/>
  <c r="B9169" i="20"/>
  <c r="B9170" i="20"/>
  <c r="B9171" i="20"/>
  <c r="B9172" i="20"/>
  <c r="B9173" i="20"/>
  <c r="B9174" i="20"/>
  <c r="B9175" i="20"/>
  <c r="B9176" i="20"/>
  <c r="B9177" i="20"/>
  <c r="B389" i="23"/>
  <c r="C389" i="23"/>
  <c r="D389" i="23"/>
  <c r="E389" i="23"/>
  <c r="V385" i="17"/>
  <c r="P385" i="17"/>
  <c r="G385" i="17"/>
  <c r="H385" i="17"/>
  <c r="H8179" i="16"/>
  <c r="I8179" i="16"/>
  <c r="F8154" i="16"/>
  <c r="F8155" i="16"/>
  <c r="F8156" i="16"/>
  <c r="F8157" i="16"/>
  <c r="F8158" i="16"/>
  <c r="F8159" i="16"/>
  <c r="F8160" i="16"/>
  <c r="F8161" i="16"/>
  <c r="F8162" i="16"/>
  <c r="F8163" i="16"/>
  <c r="F8164" i="16"/>
  <c r="F8165" i="16"/>
  <c r="F8166" i="16"/>
  <c r="F8167" i="16"/>
  <c r="F8168" i="16"/>
  <c r="F8169" i="16"/>
  <c r="F8170" i="16"/>
  <c r="F8171" i="16"/>
  <c r="F8172" i="16"/>
  <c r="F8173" i="16"/>
  <c r="F8174" i="16"/>
  <c r="F8175" i="16"/>
  <c r="F8176" i="16"/>
  <c r="F8177" i="16"/>
  <c r="F8178" i="16"/>
  <c r="F8179" i="16"/>
  <c r="F8180" i="16"/>
  <c r="F8181" i="16"/>
  <c r="N8154" i="16"/>
  <c r="N8155" i="16"/>
  <c r="N8156" i="16"/>
  <c r="N8157" i="16"/>
  <c r="N8158" i="16"/>
  <c r="N8159" i="16"/>
  <c r="N8160" i="16"/>
  <c r="N8161" i="16"/>
  <c r="N8162" i="16"/>
  <c r="N8163" i="16"/>
  <c r="N8164" i="16"/>
  <c r="N8165" i="16"/>
  <c r="N8166" i="16"/>
  <c r="N8167" i="16"/>
  <c r="N8168" i="16"/>
  <c r="N8169" i="16"/>
  <c r="N8170" i="16"/>
  <c r="N8171" i="16"/>
  <c r="N8172" i="16"/>
  <c r="N8173" i="16"/>
  <c r="N8174" i="16"/>
  <c r="N8175" i="16"/>
  <c r="N8176" i="16"/>
  <c r="N8177" i="16"/>
  <c r="N8178" i="16"/>
  <c r="N8179" i="16"/>
  <c r="N8180" i="16"/>
  <c r="N8181" i="16"/>
  <c r="P384" i="17" l="1"/>
  <c r="N8153" i="16"/>
  <c r="N8152" i="16"/>
  <c r="N8151" i="16"/>
  <c r="N8150" i="16"/>
  <c r="N8149" i="16"/>
  <c r="N8148" i="16"/>
  <c r="N8147" i="16"/>
  <c r="F8153" i="16"/>
  <c r="H8148" i="16"/>
  <c r="D425" i="6"/>
  <c r="AG426" i="6"/>
  <c r="T426" i="6" s="1"/>
  <c r="AC425" i="6"/>
  <c r="E388" i="23" s="1"/>
  <c r="U9117" i="20"/>
  <c r="U9118" i="20"/>
  <c r="U9119" i="20"/>
  <c r="U9120" i="20"/>
  <c r="U9121" i="20"/>
  <c r="U9122" i="20"/>
  <c r="U9123" i="20"/>
  <c r="U9124" i="20"/>
  <c r="U9125" i="20"/>
  <c r="U9126" i="20"/>
  <c r="U9127" i="20"/>
  <c r="U9128" i="20"/>
  <c r="U9129" i="20"/>
  <c r="U9130" i="20"/>
  <c r="U9131" i="20"/>
  <c r="U9132" i="20"/>
  <c r="U9133" i="20"/>
  <c r="U9134" i="20"/>
  <c r="U9135" i="20"/>
  <c r="U9136" i="20"/>
  <c r="U9137" i="20"/>
  <c r="U9138" i="20"/>
  <c r="U9139" i="20"/>
  <c r="U9140" i="20"/>
  <c r="U9141" i="20"/>
  <c r="U9142" i="20"/>
  <c r="U9143" i="20"/>
  <c r="U9144" i="20"/>
  <c r="U9145" i="20"/>
  <c r="U9146" i="20"/>
  <c r="U9147" i="20"/>
  <c r="U9148" i="20"/>
  <c r="B9153" i="20"/>
  <c r="B9154" i="20"/>
  <c r="B9155" i="20"/>
  <c r="B9156" i="20"/>
  <c r="B9157" i="20"/>
  <c r="B9158" i="20"/>
  <c r="B9128" i="20"/>
  <c r="B9129" i="20"/>
  <c r="B9130" i="20"/>
  <c r="B9131" i="20"/>
  <c r="B9132" i="20"/>
  <c r="B9133" i="20"/>
  <c r="B9134" i="20"/>
  <c r="B9135" i="20"/>
  <c r="B9136" i="20"/>
  <c r="B9137" i="20"/>
  <c r="B9138" i="20"/>
  <c r="B9139" i="20"/>
  <c r="B9140" i="20"/>
  <c r="B9141" i="20"/>
  <c r="B9142" i="20"/>
  <c r="B9143" i="20"/>
  <c r="B9144" i="20"/>
  <c r="B9145" i="20"/>
  <c r="B9146" i="20"/>
  <c r="B9147" i="20"/>
  <c r="B9148" i="20"/>
  <c r="B9149" i="20"/>
  <c r="B9150" i="20"/>
  <c r="B9151" i="20"/>
  <c r="B9152" i="20"/>
  <c r="B388" i="23"/>
  <c r="C388" i="23"/>
  <c r="D388" i="23"/>
  <c r="B3065" i="14"/>
  <c r="B3066" i="14"/>
  <c r="B3067" i="14"/>
  <c r="B3068" i="14"/>
  <c r="B3069" i="14"/>
  <c r="B3070" i="14"/>
  <c r="B3064" i="14"/>
  <c r="B3063" i="14"/>
  <c r="B3062" i="14"/>
  <c r="B3061" i="14"/>
  <c r="N8120" i="16"/>
  <c r="N8121" i="16"/>
  <c r="N8122" i="16"/>
  <c r="N8123" i="16"/>
  <c r="N8124" i="16"/>
  <c r="N8125" i="16"/>
  <c r="N8126" i="16"/>
  <c r="N8127" i="16"/>
  <c r="N8128" i="16"/>
  <c r="N8129" i="16"/>
  <c r="N8130" i="16"/>
  <c r="N8131" i="16"/>
  <c r="N8132" i="16"/>
  <c r="N8133" i="16"/>
  <c r="N8134" i="16"/>
  <c r="N8135" i="16"/>
  <c r="N8136" i="16"/>
  <c r="N8137" i="16"/>
  <c r="N8138" i="16"/>
  <c r="N8139" i="16"/>
  <c r="N8140" i="16"/>
  <c r="N8141" i="16"/>
  <c r="N8142" i="16"/>
  <c r="N8143" i="16"/>
  <c r="N8144" i="16"/>
  <c r="N8145" i="16"/>
  <c r="N8146" i="16"/>
  <c r="N8119" i="16"/>
  <c r="G384" i="17"/>
  <c r="H384" i="17" s="1"/>
  <c r="I8148" i="16"/>
  <c r="F8119" i="16"/>
  <c r="F8120" i="16"/>
  <c r="F8121" i="16"/>
  <c r="F8122" i="16"/>
  <c r="F8123" i="16"/>
  <c r="F8124" i="16"/>
  <c r="F8125" i="16"/>
  <c r="F8126" i="16"/>
  <c r="F8127" i="16"/>
  <c r="F8128" i="16"/>
  <c r="F8129" i="16"/>
  <c r="F8130" i="16"/>
  <c r="F8131" i="16"/>
  <c r="F8132" i="16"/>
  <c r="F8133" i="16"/>
  <c r="F8134" i="16"/>
  <c r="F8135" i="16"/>
  <c r="F8136" i="16"/>
  <c r="F8137" i="16"/>
  <c r="F8138" i="16"/>
  <c r="F8139" i="16"/>
  <c r="F8140" i="16"/>
  <c r="F8141" i="16"/>
  <c r="F8142" i="16"/>
  <c r="F8143" i="16"/>
  <c r="F8144" i="16"/>
  <c r="F8145" i="16"/>
  <c r="F8146" i="16"/>
  <c r="F8147" i="16"/>
  <c r="F8148" i="16"/>
  <c r="F8149" i="16"/>
  <c r="F8150" i="16"/>
  <c r="F8151" i="16"/>
  <c r="F8152" i="16"/>
  <c r="X382" i="17"/>
  <c r="V384" i="17"/>
  <c r="B387" i="23"/>
  <c r="C387" i="23"/>
  <c r="D387" i="23"/>
  <c r="E387" i="23"/>
  <c r="T425" i="6"/>
  <c r="AG425" i="6"/>
  <c r="AC424" i="6"/>
  <c r="D424" i="6" s="1"/>
  <c r="B3055" i="14"/>
  <c r="B3056" i="14"/>
  <c r="B3057" i="14"/>
  <c r="B3058" i="14"/>
  <c r="B3059" i="14"/>
  <c r="B3060" i="14"/>
  <c r="B3054" i="14"/>
  <c r="B3053" i="14"/>
  <c r="B3052" i="14"/>
  <c r="B3051" i="14"/>
  <c r="U9089" i="20"/>
  <c r="U9090" i="20"/>
  <c r="U9091" i="20"/>
  <c r="U9092" i="20"/>
  <c r="U9093" i="20"/>
  <c r="U9094" i="20"/>
  <c r="U9095" i="20"/>
  <c r="U9096" i="20"/>
  <c r="U9097" i="20"/>
  <c r="U9098" i="20"/>
  <c r="U9099" i="20"/>
  <c r="U9100" i="20"/>
  <c r="U9101" i="20"/>
  <c r="U9102" i="20"/>
  <c r="U9103" i="20"/>
  <c r="U9104" i="20"/>
  <c r="U9105" i="20"/>
  <c r="U9106" i="20"/>
  <c r="U9107" i="20"/>
  <c r="U9108" i="20"/>
  <c r="U9109" i="20"/>
  <c r="U9110" i="20"/>
  <c r="U9111" i="20"/>
  <c r="U9112" i="20"/>
  <c r="U9113" i="20"/>
  <c r="U9114" i="20"/>
  <c r="U9115" i="20"/>
  <c r="U9116" i="20"/>
  <c r="B9126" i="20"/>
  <c r="B9127" i="20"/>
  <c r="B9098" i="20"/>
  <c r="B9099" i="20"/>
  <c r="B9100" i="20"/>
  <c r="B9101" i="20"/>
  <c r="B9102" i="20"/>
  <c r="B9103" i="20"/>
  <c r="B9104" i="20"/>
  <c r="B9105" i="20"/>
  <c r="B9106" i="20"/>
  <c r="B9107" i="20"/>
  <c r="B9108" i="20"/>
  <c r="B9109" i="20"/>
  <c r="B9110" i="20"/>
  <c r="B9111" i="20"/>
  <c r="B9112" i="20"/>
  <c r="B9113" i="20"/>
  <c r="B9114" i="20"/>
  <c r="B9115" i="20"/>
  <c r="B9116" i="20"/>
  <c r="B9117" i="20"/>
  <c r="B9118" i="20"/>
  <c r="B9119" i="20"/>
  <c r="B9120" i="20"/>
  <c r="B9121" i="20"/>
  <c r="B9122" i="20"/>
  <c r="B9123" i="20"/>
  <c r="B9124" i="20"/>
  <c r="B9125" i="20"/>
  <c r="X381" i="17"/>
  <c r="V383" i="17"/>
  <c r="P383" i="17"/>
  <c r="G383" i="17"/>
  <c r="H383" i="17"/>
  <c r="N8091" i="16"/>
  <c r="N8092" i="16"/>
  <c r="N8093" i="16"/>
  <c r="N8094" i="16"/>
  <c r="N8095" i="16"/>
  <c r="N8096" i="16"/>
  <c r="N8097" i="16"/>
  <c r="N8098" i="16"/>
  <c r="N8099" i="16"/>
  <c r="N8100" i="16"/>
  <c r="N8101" i="16"/>
  <c r="N8102" i="16"/>
  <c r="N8103" i="16"/>
  <c r="N8104" i="16"/>
  <c r="N8105" i="16"/>
  <c r="N8106" i="16"/>
  <c r="N8107" i="16"/>
  <c r="N8108" i="16"/>
  <c r="N8109" i="16"/>
  <c r="N8110" i="16"/>
  <c r="N8111" i="16"/>
  <c r="N8112" i="16"/>
  <c r="N8113" i="16"/>
  <c r="N8114" i="16"/>
  <c r="N8115" i="16"/>
  <c r="N8116" i="16"/>
  <c r="N8117" i="16"/>
  <c r="N8118" i="16"/>
  <c r="I8117" i="16"/>
  <c r="H8117" i="16"/>
  <c r="F8091" i="16"/>
  <c r="F8092" i="16"/>
  <c r="F8093" i="16"/>
  <c r="F8094" i="16"/>
  <c r="F8095" i="16"/>
  <c r="F8096" i="16"/>
  <c r="F8097" i="16"/>
  <c r="F8098" i="16"/>
  <c r="F8099" i="16"/>
  <c r="F8100" i="16"/>
  <c r="F8101" i="16"/>
  <c r="F8102" i="16"/>
  <c r="F8103" i="16"/>
  <c r="F8104" i="16"/>
  <c r="F8105" i="16"/>
  <c r="F8106" i="16"/>
  <c r="F8107" i="16"/>
  <c r="F8108" i="16"/>
  <c r="F8109" i="16"/>
  <c r="F8110" i="16"/>
  <c r="F8111" i="16"/>
  <c r="F8112" i="16"/>
  <c r="F8113" i="16"/>
  <c r="F8114" i="16"/>
  <c r="F8115" i="16"/>
  <c r="F8116" i="16"/>
  <c r="F8117" i="16"/>
  <c r="F8118" i="16"/>
  <c r="AG424" i="6"/>
  <c r="T424" i="6"/>
  <c r="AC423" i="6"/>
  <c r="D423" i="6" s="1"/>
  <c r="E386" i="23" s="1"/>
  <c r="U9083" i="20"/>
  <c r="U9058" i="20"/>
  <c r="U9059" i="20"/>
  <c r="U9060" i="20"/>
  <c r="U9061" i="20"/>
  <c r="U9062" i="20"/>
  <c r="U9063" i="20"/>
  <c r="U9064" i="20"/>
  <c r="U9065" i="20"/>
  <c r="U9066" i="20"/>
  <c r="U9067" i="20"/>
  <c r="U9068" i="20"/>
  <c r="U9069" i="20"/>
  <c r="U9070" i="20"/>
  <c r="U9071" i="20"/>
  <c r="U9072" i="20"/>
  <c r="U9073" i="20"/>
  <c r="U9074" i="20"/>
  <c r="U9075" i="20"/>
  <c r="U9076" i="20"/>
  <c r="U9077" i="20"/>
  <c r="U9078" i="20"/>
  <c r="U9079" i="20"/>
  <c r="U9080" i="20"/>
  <c r="U9081" i="20"/>
  <c r="U9082" i="20"/>
  <c r="U9084" i="20"/>
  <c r="U9085" i="20"/>
  <c r="U9086" i="20"/>
  <c r="U9087" i="20"/>
  <c r="U9088" i="20"/>
  <c r="B9092" i="20"/>
  <c r="B9093" i="20"/>
  <c r="B9094" i="20"/>
  <c r="B9095" i="20"/>
  <c r="B9096" i="20"/>
  <c r="B9097" i="20"/>
  <c r="B9067" i="20"/>
  <c r="B9068" i="20"/>
  <c r="B9069" i="20"/>
  <c r="B9070" i="20"/>
  <c r="B9071" i="20"/>
  <c r="B9072" i="20"/>
  <c r="B9073" i="20"/>
  <c r="B9074" i="20"/>
  <c r="B9075" i="20"/>
  <c r="B9076" i="20"/>
  <c r="B9077" i="20"/>
  <c r="B9078" i="20"/>
  <c r="B9079" i="20"/>
  <c r="B9080" i="20"/>
  <c r="B9081" i="20"/>
  <c r="B9082" i="20"/>
  <c r="B9083" i="20"/>
  <c r="B9084" i="20"/>
  <c r="B9085" i="20"/>
  <c r="B9086" i="20"/>
  <c r="B9087" i="20"/>
  <c r="B9088" i="20"/>
  <c r="B9089" i="20"/>
  <c r="B9090" i="20"/>
  <c r="B9091" i="20"/>
  <c r="B386" i="23"/>
  <c r="C386" i="23"/>
  <c r="D386" i="23"/>
  <c r="B3045" i="14"/>
  <c r="B3046" i="14"/>
  <c r="B3047" i="14"/>
  <c r="B3048" i="14"/>
  <c r="B3049" i="14"/>
  <c r="B3050" i="14"/>
  <c r="B3044" i="14"/>
  <c r="B3043" i="14"/>
  <c r="B3042" i="14"/>
  <c r="B3041" i="14"/>
  <c r="P382" i="17"/>
  <c r="G382" i="17"/>
  <c r="H382" i="17" s="1"/>
  <c r="N8077" i="16"/>
  <c r="N8078" i="16"/>
  <c r="N8079" i="16"/>
  <c r="N8080" i="16"/>
  <c r="N8081" i="16"/>
  <c r="N8082" i="16"/>
  <c r="N8083" i="16"/>
  <c r="N8084" i="16"/>
  <c r="N8085" i="16"/>
  <c r="N8086" i="16"/>
  <c r="N8087" i="16"/>
  <c r="N8088" i="16"/>
  <c r="N8089" i="16"/>
  <c r="N8090" i="16"/>
  <c r="X380" i="17"/>
  <c r="V382" i="17"/>
  <c r="H8087" i="16"/>
  <c r="I8087" i="16"/>
  <c r="F8077" i="16"/>
  <c r="F8078" i="16"/>
  <c r="F8079" i="16"/>
  <c r="F8080" i="16"/>
  <c r="F8081" i="16"/>
  <c r="F8082" i="16"/>
  <c r="F8083" i="16"/>
  <c r="F8084" i="16"/>
  <c r="F8085" i="16"/>
  <c r="F8086" i="16"/>
  <c r="F8087" i="16"/>
  <c r="F8088" i="16"/>
  <c r="F8089" i="16"/>
  <c r="F8090" i="16"/>
  <c r="F8063" i="16"/>
  <c r="F8064" i="16"/>
  <c r="F8065" i="16"/>
  <c r="F8066" i="16"/>
  <c r="F8067" i="16"/>
  <c r="F8068" i="16"/>
  <c r="F8069" i="16"/>
  <c r="F8070" i="16"/>
  <c r="F8071" i="16"/>
  <c r="F8072" i="16"/>
  <c r="F8073" i="16"/>
  <c r="F8074" i="16"/>
  <c r="F8075" i="16"/>
  <c r="F8076" i="16"/>
  <c r="N8063" i="16"/>
  <c r="N8064" i="16"/>
  <c r="N8065" i="16"/>
  <c r="N8066" i="16"/>
  <c r="N8067" i="16"/>
  <c r="N8068" i="16"/>
  <c r="N8069" i="16"/>
  <c r="N8070" i="16"/>
  <c r="N8071" i="16"/>
  <c r="N8072" i="16"/>
  <c r="N8073" i="16"/>
  <c r="N8074" i="16"/>
  <c r="N8075" i="16"/>
  <c r="N8076" i="16"/>
  <c r="P381" i="17"/>
  <c r="H8056" i="16"/>
  <c r="N8056" i="16"/>
  <c r="N8057" i="16"/>
  <c r="N8058" i="16"/>
  <c r="N8059" i="16"/>
  <c r="N8060" i="16"/>
  <c r="N8061" i="16"/>
  <c r="N8062" i="16"/>
  <c r="B3035" i="14"/>
  <c r="B3036" i="14"/>
  <c r="B3037" i="14"/>
  <c r="B3038" i="14"/>
  <c r="B3039" i="14"/>
  <c r="B3040" i="14"/>
  <c r="B3034" i="14"/>
  <c r="B3033" i="14"/>
  <c r="B3032" i="14"/>
  <c r="B3031" i="14"/>
  <c r="B385" i="23"/>
  <c r="C385" i="23"/>
  <c r="D385" i="23"/>
  <c r="E385" i="23"/>
  <c r="T423" i="6"/>
  <c r="AG423" i="6"/>
  <c r="AC422" i="6"/>
  <c r="D422" i="6"/>
  <c r="U9027" i="20"/>
  <c r="U9028" i="20"/>
  <c r="U9029" i="20"/>
  <c r="U9030" i="20"/>
  <c r="U9031" i="20"/>
  <c r="U9032" i="20"/>
  <c r="U9033" i="20"/>
  <c r="U9034" i="20"/>
  <c r="U9035" i="20"/>
  <c r="U9036" i="20"/>
  <c r="U9037" i="20"/>
  <c r="U9038" i="20"/>
  <c r="U9039" i="20"/>
  <c r="U9040" i="20"/>
  <c r="U9041" i="20"/>
  <c r="U9042" i="20"/>
  <c r="U9043" i="20"/>
  <c r="U9044" i="20"/>
  <c r="U9045" i="20"/>
  <c r="U9046" i="20"/>
  <c r="U9047" i="20"/>
  <c r="U9048" i="20"/>
  <c r="U9049" i="20"/>
  <c r="U9050" i="20"/>
  <c r="U9051" i="20"/>
  <c r="U9052" i="20"/>
  <c r="U9053" i="20"/>
  <c r="U9054" i="20"/>
  <c r="U9055" i="20"/>
  <c r="U9056" i="20"/>
  <c r="U9057" i="20"/>
  <c r="B9059" i="20"/>
  <c r="B9060" i="20"/>
  <c r="B9061" i="20"/>
  <c r="B9062" i="20"/>
  <c r="B9063" i="20"/>
  <c r="B9064" i="20"/>
  <c r="B9065" i="20"/>
  <c r="B9066" i="20"/>
  <c r="B9037" i="20"/>
  <c r="B9038" i="20"/>
  <c r="B9039" i="20"/>
  <c r="B9040" i="20"/>
  <c r="B9041" i="20"/>
  <c r="B9042" i="20"/>
  <c r="B9043" i="20"/>
  <c r="B9044" i="20"/>
  <c r="B9045" i="20"/>
  <c r="B9046" i="20"/>
  <c r="B9047" i="20"/>
  <c r="B9048" i="20"/>
  <c r="B9049" i="20"/>
  <c r="B9050" i="20"/>
  <c r="B9051" i="20"/>
  <c r="B9052" i="20"/>
  <c r="B9053" i="20"/>
  <c r="B9054" i="20"/>
  <c r="B9055" i="20"/>
  <c r="B9056" i="20"/>
  <c r="B9057" i="20"/>
  <c r="B9058" i="20"/>
  <c r="X379" i="17"/>
  <c r="V381" i="17"/>
  <c r="G381" i="17"/>
  <c r="H381" i="17" s="1"/>
  <c r="I8056" i="16"/>
  <c r="F8062" i="16"/>
  <c r="F8061" i="16"/>
  <c r="F8060" i="16"/>
  <c r="F8059" i="16"/>
  <c r="F8058" i="16"/>
  <c r="F8057" i="16"/>
  <c r="F8056" i="16"/>
  <c r="F8055" i="16"/>
  <c r="F8054" i="16"/>
  <c r="F8053" i="16"/>
  <c r="F8052" i="16"/>
  <c r="F8051" i="16"/>
  <c r="F8050" i="16"/>
  <c r="F8049" i="16"/>
  <c r="F8048" i="16"/>
  <c r="F8047" i="16"/>
  <c r="F8046" i="16"/>
  <c r="F8045" i="16"/>
  <c r="F8044" i="16"/>
  <c r="F8043" i="16"/>
  <c r="F8042" i="16"/>
  <c r="F8041" i="16"/>
  <c r="F8040" i="16"/>
  <c r="F8039" i="16"/>
  <c r="F8038" i="16"/>
  <c r="F8037" i="16"/>
  <c r="F8036" i="16"/>
  <c r="F8035" i="16"/>
  <c r="F8034" i="16"/>
  <c r="F8033" i="16"/>
  <c r="F8032" i="16"/>
  <c r="F8031" i="16"/>
  <c r="F8030" i="16"/>
  <c r="F8029" i="16"/>
  <c r="F8028" i="16"/>
  <c r="N8054" i="16"/>
  <c r="N8053" i="16"/>
  <c r="N8047" i="16"/>
  <c r="N8046" i="16"/>
  <c r="N8040" i="16"/>
  <c r="N8039" i="16"/>
  <c r="N8033" i="16"/>
  <c r="N8032" i="16"/>
  <c r="N8029" i="16"/>
  <c r="N8030" i="16"/>
  <c r="N8031" i="16"/>
  <c r="N8034" i="16"/>
  <c r="N8035" i="16"/>
  <c r="N8036" i="16"/>
  <c r="N8037" i="16"/>
  <c r="N8038" i="16"/>
  <c r="N8041" i="16"/>
  <c r="N8042" i="16"/>
  <c r="N8043" i="16"/>
  <c r="N8044" i="16"/>
  <c r="N8045" i="16"/>
  <c r="N8048" i="16"/>
  <c r="N8049" i="16"/>
  <c r="N8050" i="16"/>
  <c r="N8051" i="16"/>
  <c r="N8052" i="16"/>
  <c r="N8055" i="16"/>
  <c r="AG422" i="6"/>
  <c r="T422" i="6" s="1"/>
  <c r="AC421" i="6"/>
  <c r="D421" i="6"/>
  <c r="E384" i="23" s="1"/>
  <c r="B3025" i="14"/>
  <c r="B3026" i="14"/>
  <c r="B3027" i="14"/>
  <c r="B3028" i="14"/>
  <c r="B3029" i="14"/>
  <c r="B3030" i="14"/>
  <c r="B3024" i="14"/>
  <c r="B3023" i="14"/>
  <c r="B3021" i="14"/>
  <c r="B3022" i="14"/>
  <c r="U8997" i="20"/>
  <c r="U8998" i="20"/>
  <c r="U8999" i="20"/>
  <c r="U9000" i="20"/>
  <c r="U9001" i="20"/>
  <c r="U9002" i="20"/>
  <c r="U9003" i="20"/>
  <c r="U9004" i="20"/>
  <c r="U9005" i="20"/>
  <c r="U9006" i="20"/>
  <c r="U9007" i="20"/>
  <c r="U9008" i="20"/>
  <c r="U9009" i="20"/>
  <c r="U9010" i="20"/>
  <c r="U9011" i="20"/>
  <c r="U9012" i="20"/>
  <c r="U9013" i="20"/>
  <c r="U9014" i="20"/>
  <c r="U9015" i="20"/>
  <c r="U9016" i="20"/>
  <c r="U9017" i="20"/>
  <c r="U9018" i="20"/>
  <c r="U9019" i="20"/>
  <c r="U9020" i="20"/>
  <c r="U9021" i="20"/>
  <c r="U9022" i="20"/>
  <c r="U9023" i="20"/>
  <c r="U9024" i="20"/>
  <c r="U9025" i="20"/>
  <c r="U9026" i="20"/>
  <c r="B9034" i="20"/>
  <c r="B9035" i="20"/>
  <c r="B9036" i="20"/>
  <c r="B9006" i="20"/>
  <c r="B9007" i="20"/>
  <c r="B9008" i="20"/>
  <c r="B9009" i="20"/>
  <c r="B9010" i="20"/>
  <c r="B9011" i="20"/>
  <c r="B9012" i="20"/>
  <c r="B9013" i="20"/>
  <c r="B9014" i="20"/>
  <c r="B9015" i="20"/>
  <c r="B9016" i="20"/>
  <c r="B9017" i="20"/>
  <c r="B9018" i="20"/>
  <c r="B9019" i="20"/>
  <c r="B9020" i="20"/>
  <c r="B9021" i="20"/>
  <c r="B9022" i="20"/>
  <c r="B9023" i="20"/>
  <c r="B9024" i="20"/>
  <c r="B9025" i="20"/>
  <c r="B9026" i="20"/>
  <c r="B9027" i="20"/>
  <c r="B9028" i="20"/>
  <c r="B9029" i="20"/>
  <c r="B9030" i="20"/>
  <c r="B9031" i="20"/>
  <c r="B9032" i="20"/>
  <c r="B9033" i="20"/>
  <c r="B384" i="23"/>
  <c r="C384" i="23"/>
  <c r="D384" i="23"/>
  <c r="P380" i="17"/>
  <c r="N8021" i="16"/>
  <c r="N8022" i="16"/>
  <c r="N8023" i="16"/>
  <c r="N8024" i="16"/>
  <c r="N8025" i="16"/>
  <c r="N8026" i="16"/>
  <c r="N8027" i="16"/>
  <c r="N8028" i="16"/>
  <c r="G380" i="17"/>
  <c r="H380" i="17" s="1"/>
  <c r="X378" i="17"/>
  <c r="V380" i="17"/>
  <c r="H8026" i="16"/>
  <c r="I8026" i="16"/>
  <c r="F8020" i="16"/>
  <c r="F8021" i="16"/>
  <c r="F8022" i="16"/>
  <c r="F8023" i="16"/>
  <c r="F8024" i="16"/>
  <c r="F8025" i="16"/>
  <c r="F8026" i="16"/>
  <c r="N8000" i="16"/>
  <c r="N8001" i="16"/>
  <c r="N8002" i="16"/>
  <c r="N8003" i="16"/>
  <c r="N8004" i="16"/>
  <c r="N8005" i="16"/>
  <c r="N8006" i="16"/>
  <c r="N8007" i="16"/>
  <c r="N8008" i="16"/>
  <c r="N8009" i="16"/>
  <c r="N8010" i="16"/>
  <c r="N8011" i="16"/>
  <c r="N8012" i="16"/>
  <c r="N8013" i="16"/>
  <c r="N8014" i="16"/>
  <c r="N8015" i="16"/>
  <c r="N8016" i="16"/>
  <c r="N8017" i="16"/>
  <c r="N8018" i="16"/>
  <c r="N8019" i="16"/>
  <c r="N8020" i="16"/>
  <c r="F8000" i="16"/>
  <c r="F8001" i="16"/>
  <c r="F8002" i="16"/>
  <c r="F8003" i="16"/>
  <c r="F8004" i="16"/>
  <c r="F8005" i="16"/>
  <c r="F8006" i="16"/>
  <c r="F8007" i="16"/>
  <c r="F8008" i="16"/>
  <c r="F8009" i="16"/>
  <c r="F8010" i="16"/>
  <c r="F8011" i="16"/>
  <c r="F8012" i="16"/>
  <c r="F8013" i="16"/>
  <c r="F8014" i="16"/>
  <c r="F8015" i="16"/>
  <c r="F8016" i="16"/>
  <c r="F8017" i="16"/>
  <c r="F8018" i="16"/>
  <c r="F8019" i="16"/>
  <c r="AG421" i="6"/>
  <c r="T421" i="6"/>
  <c r="AC420" i="6"/>
  <c r="D420" i="6"/>
  <c r="E383" i="23" s="1"/>
  <c r="U8967" i="20"/>
  <c r="U8968" i="20"/>
  <c r="U8969" i="20"/>
  <c r="U8970" i="20"/>
  <c r="U8971" i="20"/>
  <c r="U8972" i="20"/>
  <c r="U8973" i="20"/>
  <c r="U8974" i="20"/>
  <c r="U8975" i="20"/>
  <c r="U8976" i="20"/>
  <c r="U8977" i="20"/>
  <c r="U8978" i="20"/>
  <c r="U8979" i="20"/>
  <c r="U8980" i="20"/>
  <c r="U8981" i="20"/>
  <c r="U8982" i="20"/>
  <c r="U8983" i="20"/>
  <c r="U8984" i="20"/>
  <c r="U8985" i="20"/>
  <c r="U8986" i="20"/>
  <c r="U8987" i="20"/>
  <c r="U8988" i="20"/>
  <c r="U8989" i="20"/>
  <c r="U8990" i="20"/>
  <c r="U8991" i="20"/>
  <c r="U8992" i="20"/>
  <c r="U8993" i="20"/>
  <c r="U8994" i="20"/>
  <c r="U8995" i="20"/>
  <c r="U8996" i="20"/>
  <c r="P379" i="17"/>
  <c r="N7999" i="16"/>
  <c r="N7998" i="16"/>
  <c r="N7997" i="16"/>
  <c r="N7996" i="16"/>
  <c r="N7995" i="16"/>
  <c r="N7994" i="16"/>
  <c r="N7993" i="16"/>
  <c r="B383" i="23"/>
  <c r="C383" i="23"/>
  <c r="D383" i="23"/>
  <c r="B3015" i="14"/>
  <c r="B3016" i="14"/>
  <c r="B3017" i="14"/>
  <c r="B3018" i="14"/>
  <c r="B3019" i="14"/>
  <c r="B3020" i="14"/>
  <c r="B3014" i="14"/>
  <c r="B3013" i="14"/>
  <c r="B3012" i="14"/>
  <c r="B3011" i="14"/>
  <c r="B8991" i="20"/>
  <c r="B8992" i="20"/>
  <c r="B8993" i="20"/>
  <c r="B8994" i="20"/>
  <c r="B8995" i="20"/>
  <c r="B8996" i="20"/>
  <c r="B8997" i="20"/>
  <c r="B8998" i="20"/>
  <c r="B8999" i="20"/>
  <c r="B9000" i="20"/>
  <c r="B9001" i="20"/>
  <c r="B9002" i="20"/>
  <c r="B9003" i="20"/>
  <c r="B9004" i="20"/>
  <c r="B9005" i="20"/>
  <c r="B8975" i="20"/>
  <c r="B8976" i="20"/>
  <c r="B8977" i="20"/>
  <c r="B8978" i="20"/>
  <c r="B8979" i="20"/>
  <c r="B8980" i="20"/>
  <c r="B8981" i="20"/>
  <c r="B8982" i="20"/>
  <c r="B8983" i="20"/>
  <c r="B8984" i="20"/>
  <c r="B8985" i="20"/>
  <c r="B8986" i="20"/>
  <c r="B8987" i="20"/>
  <c r="B8988" i="20"/>
  <c r="B8989" i="20"/>
  <c r="B8990" i="20"/>
  <c r="X377" i="17"/>
  <c r="V379" i="17"/>
  <c r="G379" i="17"/>
  <c r="H379" i="17" s="1"/>
  <c r="N7986" i="16"/>
  <c r="N7987" i="16"/>
  <c r="N7988" i="16"/>
  <c r="N7989" i="16"/>
  <c r="N7990" i="16"/>
  <c r="N7991" i="16"/>
  <c r="N7992" i="16"/>
  <c r="I7995" i="16"/>
  <c r="H7995" i="16"/>
  <c r="F7986" i="16"/>
  <c r="F7987" i="16"/>
  <c r="F7988" i="16"/>
  <c r="F7989" i="16"/>
  <c r="F7990" i="16"/>
  <c r="F7991" i="16"/>
  <c r="F7992" i="16"/>
  <c r="F7993" i="16"/>
  <c r="F7994" i="16"/>
  <c r="F7995" i="16"/>
  <c r="F7996" i="16"/>
  <c r="F7997" i="16"/>
  <c r="F7998" i="16"/>
  <c r="F7999" i="16"/>
  <c r="N7972" i="16"/>
  <c r="N7973" i="16"/>
  <c r="N7974" i="16"/>
  <c r="N7975" i="16"/>
  <c r="N7976" i="16"/>
  <c r="N7977" i="16"/>
  <c r="N7978" i="16"/>
  <c r="N7979" i="16"/>
  <c r="N7980" i="16"/>
  <c r="N7981" i="16"/>
  <c r="N7982" i="16"/>
  <c r="N7983" i="16"/>
  <c r="N7984" i="16"/>
  <c r="N7985" i="16"/>
  <c r="F7972" i="16"/>
  <c r="F7973" i="16"/>
  <c r="F7974" i="16"/>
  <c r="F7975" i="16"/>
  <c r="F7976" i="16"/>
  <c r="F7977" i="16"/>
  <c r="F7978" i="16"/>
  <c r="F7979" i="16"/>
  <c r="F7980" i="16"/>
  <c r="F7981" i="16"/>
  <c r="F7982" i="16"/>
  <c r="F7983" i="16"/>
  <c r="F7984" i="16"/>
  <c r="F7985" i="16"/>
  <c r="N7965" i="16"/>
  <c r="N7966" i="16"/>
  <c r="N7967" i="16"/>
  <c r="N7968" i="16"/>
  <c r="N7969" i="16"/>
  <c r="N7970" i="16"/>
  <c r="N7971" i="16"/>
  <c r="F7971" i="16"/>
  <c r="I7964" i="16"/>
  <c r="H7964" i="16"/>
  <c r="AC419" i="6"/>
  <c r="D419" i="6"/>
  <c r="AG420" i="6"/>
  <c r="T420" i="6" s="1"/>
  <c r="U8936" i="20"/>
  <c r="U8937" i="20"/>
  <c r="U8938" i="20"/>
  <c r="U8939" i="20"/>
  <c r="U8940" i="20"/>
  <c r="U8941" i="20"/>
  <c r="U8942" i="20"/>
  <c r="U8943" i="20"/>
  <c r="U8944" i="20"/>
  <c r="U8945" i="20"/>
  <c r="U8946" i="20"/>
  <c r="U8947" i="20"/>
  <c r="U8948" i="20"/>
  <c r="U8949" i="20"/>
  <c r="U8950" i="20"/>
  <c r="U8951" i="20"/>
  <c r="U8952" i="20"/>
  <c r="U8953" i="20"/>
  <c r="U8954" i="20"/>
  <c r="U8955" i="20"/>
  <c r="U8956" i="20"/>
  <c r="U8957" i="20"/>
  <c r="U8958" i="20"/>
  <c r="U8959" i="20"/>
  <c r="U8960" i="20"/>
  <c r="U8961" i="20"/>
  <c r="U8962" i="20"/>
  <c r="U8963" i="20"/>
  <c r="U8964" i="20"/>
  <c r="U8965" i="20"/>
  <c r="U8966" i="20"/>
  <c r="B8945" i="20"/>
  <c r="B8946" i="20"/>
  <c r="B8947" i="20"/>
  <c r="B8948" i="20"/>
  <c r="B8949" i="20"/>
  <c r="B8950" i="20"/>
  <c r="B8951" i="20"/>
  <c r="B8952" i="20"/>
  <c r="B8953" i="20"/>
  <c r="B8954" i="20"/>
  <c r="B8955" i="20"/>
  <c r="B8956" i="20"/>
  <c r="B8957" i="20"/>
  <c r="B8958" i="20"/>
  <c r="B8959" i="20"/>
  <c r="B8960" i="20"/>
  <c r="B8961" i="20"/>
  <c r="B8962" i="20"/>
  <c r="B8963" i="20"/>
  <c r="B8964" i="20"/>
  <c r="B8965" i="20"/>
  <c r="B8966" i="20"/>
  <c r="B8967" i="20"/>
  <c r="B8968" i="20"/>
  <c r="B8969" i="20"/>
  <c r="B8970" i="20"/>
  <c r="B8971" i="20"/>
  <c r="B8972" i="20"/>
  <c r="B8973" i="20"/>
  <c r="B8974" i="20"/>
  <c r="B3005" i="14"/>
  <c r="B3006" i="14"/>
  <c r="B3007" i="14"/>
  <c r="B3008" i="14"/>
  <c r="B3009" i="14"/>
  <c r="B3010" i="14"/>
  <c r="B3004" i="14"/>
  <c r="B3003" i="14"/>
  <c r="B3002" i="14"/>
  <c r="B3001" i="14"/>
  <c r="B382" i="23"/>
  <c r="C382" i="23"/>
  <c r="D382" i="23"/>
  <c r="E382" i="23"/>
  <c r="X376" i="17"/>
  <c r="V378" i="17"/>
  <c r="P378" i="17"/>
  <c r="G378" i="17"/>
  <c r="H378" i="17" s="1"/>
  <c r="N7937" i="16"/>
  <c r="N7938" i="16"/>
  <c r="N7939" i="16"/>
  <c r="N7940" i="16"/>
  <c r="N7941" i="16"/>
  <c r="N7942" i="16"/>
  <c r="N7943" i="16"/>
  <c r="N7944" i="16"/>
  <c r="N7945" i="16"/>
  <c r="N7946" i="16"/>
  <c r="N7947" i="16"/>
  <c r="N7948" i="16"/>
  <c r="N7949" i="16"/>
  <c r="N7950" i="16"/>
  <c r="N7951" i="16"/>
  <c r="N7952" i="16"/>
  <c r="N7953" i="16"/>
  <c r="N7954" i="16"/>
  <c r="N7955" i="16"/>
  <c r="N7956" i="16"/>
  <c r="N7957" i="16"/>
  <c r="N7958" i="16"/>
  <c r="N7959" i="16"/>
  <c r="N7960" i="16"/>
  <c r="N7961" i="16"/>
  <c r="N7962" i="16"/>
  <c r="N7963" i="16"/>
  <c r="N7964" i="16"/>
  <c r="F7970" i="16"/>
  <c r="F7969" i="16"/>
  <c r="F7967" i="16"/>
  <c r="F7966" i="16"/>
  <c r="F7965" i="16"/>
  <c r="F7964" i="16"/>
  <c r="F7963" i="16"/>
  <c r="F7962" i="16"/>
  <c r="F7961" i="16"/>
  <c r="F7960" i="16"/>
  <c r="F7959" i="16"/>
  <c r="F7958" i="16"/>
  <c r="F7957" i="16"/>
  <c r="F7956" i="16"/>
  <c r="F7955" i="16"/>
  <c r="F7954" i="16"/>
  <c r="F7937" i="16"/>
  <c r="F7938" i="16"/>
  <c r="F7939" i="16"/>
  <c r="F7940" i="16"/>
  <c r="F7941" i="16"/>
  <c r="F7942" i="16"/>
  <c r="F7943" i="16"/>
  <c r="F7944" i="16"/>
  <c r="F7945" i="16"/>
  <c r="F7946" i="16"/>
  <c r="F7947" i="16"/>
  <c r="F7948" i="16"/>
  <c r="F7949" i="16"/>
  <c r="F7950" i="16"/>
  <c r="F7951" i="16"/>
  <c r="F7952" i="16"/>
  <c r="AG419" i="6"/>
  <c r="T419" i="6" s="1"/>
  <c r="AC418" i="6"/>
  <c r="D418" i="6" s="1"/>
  <c r="B2995" i="14"/>
  <c r="B2996" i="14"/>
  <c r="B2997" i="14"/>
  <c r="B2998" i="14"/>
  <c r="B2999" i="14"/>
  <c r="B3000" i="14"/>
  <c r="B2994" i="14"/>
  <c r="B2993" i="14"/>
  <c r="B2992" i="14"/>
  <c r="B2991" i="14"/>
  <c r="U8907" i="20"/>
  <c r="U8908" i="20"/>
  <c r="U8909" i="20"/>
  <c r="U8910" i="20"/>
  <c r="U8911" i="20"/>
  <c r="U8912" i="20"/>
  <c r="U8913" i="20"/>
  <c r="U8914" i="20"/>
  <c r="U8915" i="20"/>
  <c r="U8916" i="20"/>
  <c r="U8917" i="20"/>
  <c r="U8918" i="20"/>
  <c r="U8919" i="20"/>
  <c r="U8920" i="20"/>
  <c r="U8921" i="20"/>
  <c r="U8922" i="20"/>
  <c r="U8923" i="20"/>
  <c r="U8924" i="20"/>
  <c r="U8925" i="20"/>
  <c r="U8926" i="20"/>
  <c r="U8927" i="20"/>
  <c r="U8928" i="20"/>
  <c r="U8929" i="20"/>
  <c r="U8930" i="20"/>
  <c r="U8931" i="20"/>
  <c r="U8932" i="20"/>
  <c r="U8933" i="20"/>
  <c r="U8934" i="20"/>
  <c r="U8935" i="20"/>
  <c r="B8944" i="20"/>
  <c r="B8937" i="20"/>
  <c r="B8938" i="20"/>
  <c r="B8939" i="20"/>
  <c r="B8940" i="20"/>
  <c r="B8941" i="20"/>
  <c r="B8942" i="20"/>
  <c r="B8943" i="20"/>
  <c r="B8914" i="20"/>
  <c r="B8915" i="20"/>
  <c r="B8916" i="20"/>
  <c r="B8917" i="20"/>
  <c r="B8918" i="20"/>
  <c r="B8919" i="20"/>
  <c r="B8920" i="20"/>
  <c r="B8921" i="20"/>
  <c r="B8922" i="20"/>
  <c r="B8923" i="20"/>
  <c r="B8924" i="20"/>
  <c r="B8925" i="20"/>
  <c r="B8926" i="20"/>
  <c r="B8927" i="20"/>
  <c r="B8928" i="20"/>
  <c r="B8929" i="20"/>
  <c r="B8930" i="20"/>
  <c r="B8931" i="20"/>
  <c r="B8932" i="20"/>
  <c r="B8933" i="20"/>
  <c r="B8934" i="20"/>
  <c r="B8935" i="20"/>
  <c r="B8936" i="20"/>
  <c r="B381" i="23" l="1"/>
  <c r="C381" i="23"/>
  <c r="D381" i="23"/>
  <c r="E381" i="23"/>
  <c r="P377" i="17"/>
  <c r="G377" i="17"/>
  <c r="H377" i="17"/>
  <c r="I7934" i="16"/>
  <c r="H7934" i="16"/>
  <c r="X375" i="17"/>
  <c r="V377" i="17"/>
  <c r="N7909" i="16"/>
  <c r="N7910" i="16"/>
  <c r="N7911" i="16"/>
  <c r="N7912" i="16"/>
  <c r="N7913" i="16"/>
  <c r="N7914" i="16"/>
  <c r="N7915" i="16"/>
  <c r="N7916" i="16"/>
  <c r="N7917" i="16"/>
  <c r="N7918" i="16"/>
  <c r="N7919" i="16"/>
  <c r="N7920" i="16"/>
  <c r="N7921" i="16"/>
  <c r="N7922" i="16"/>
  <c r="N7923" i="16"/>
  <c r="N7924" i="16"/>
  <c r="N7925" i="16"/>
  <c r="N7926" i="16"/>
  <c r="N7927" i="16"/>
  <c r="N7928" i="16"/>
  <c r="N7929" i="16"/>
  <c r="N7930" i="16"/>
  <c r="N7931" i="16"/>
  <c r="N7932" i="16"/>
  <c r="N7933" i="16"/>
  <c r="N7934" i="16"/>
  <c r="N7935" i="16"/>
  <c r="N7936" i="16"/>
  <c r="F7936" i="16"/>
  <c r="F7935" i="16"/>
  <c r="F7934" i="16"/>
  <c r="F7933" i="16"/>
  <c r="F7932" i="16"/>
  <c r="F7931" i="16"/>
  <c r="F7930" i="16"/>
  <c r="F7908" i="16"/>
  <c r="F7909" i="16"/>
  <c r="F7910" i="16"/>
  <c r="F7911" i="16"/>
  <c r="F7912" i="16"/>
  <c r="F7913" i="16"/>
  <c r="F7914" i="16"/>
  <c r="F7915" i="16"/>
  <c r="F7916" i="16"/>
  <c r="F7917" i="16"/>
  <c r="F7918" i="16"/>
  <c r="F7919" i="16"/>
  <c r="F7920" i="16"/>
  <c r="F7921" i="16"/>
  <c r="F7922" i="16"/>
  <c r="F7923" i="16"/>
  <c r="F7924" i="16"/>
  <c r="F7925" i="16"/>
  <c r="F7926" i="16"/>
  <c r="F7927" i="16"/>
  <c r="F7928" i="16"/>
  <c r="AG418" i="6"/>
  <c r="T418" i="6" s="1"/>
  <c r="AC417" i="6"/>
  <c r="D417" i="6" s="1"/>
  <c r="E380" i="23" s="1"/>
  <c r="U8872" i="20"/>
  <c r="U8873" i="20"/>
  <c r="U8874" i="20"/>
  <c r="U8875" i="20"/>
  <c r="U8876" i="20"/>
  <c r="U8877" i="20"/>
  <c r="U8878" i="20"/>
  <c r="U8879" i="20"/>
  <c r="U8880" i="20"/>
  <c r="U8881" i="20"/>
  <c r="U8882" i="20"/>
  <c r="U8883" i="20"/>
  <c r="U8884" i="20"/>
  <c r="U8885" i="20"/>
  <c r="U8886" i="20"/>
  <c r="U8887" i="20"/>
  <c r="U8888" i="20"/>
  <c r="U8889" i="20"/>
  <c r="U8890" i="20"/>
  <c r="U8891" i="20"/>
  <c r="U8892" i="20"/>
  <c r="U8893" i="20"/>
  <c r="U8894" i="20"/>
  <c r="U8895" i="20"/>
  <c r="U8896" i="20"/>
  <c r="U8897" i="20"/>
  <c r="U8898" i="20"/>
  <c r="U8899" i="20"/>
  <c r="U8900" i="20"/>
  <c r="U8901" i="20"/>
  <c r="U8902" i="20"/>
  <c r="U8903" i="20"/>
  <c r="U8904" i="20"/>
  <c r="U8905" i="20"/>
  <c r="U8906" i="20"/>
  <c r="B8911" i="20"/>
  <c r="B8912" i="20"/>
  <c r="B8913" i="20"/>
  <c r="B8905" i="20"/>
  <c r="B8906" i="20"/>
  <c r="B8907" i="20"/>
  <c r="B8908" i="20"/>
  <c r="B8909" i="20"/>
  <c r="B8910" i="20"/>
  <c r="B8884" i="20"/>
  <c r="B8885" i="20"/>
  <c r="B8886" i="20"/>
  <c r="B8887" i="20"/>
  <c r="B8888" i="20"/>
  <c r="B8889" i="20"/>
  <c r="B8890" i="20"/>
  <c r="B8891" i="20"/>
  <c r="B8892" i="20"/>
  <c r="B8893" i="20"/>
  <c r="B8894" i="20"/>
  <c r="B8895" i="20"/>
  <c r="B8896" i="20"/>
  <c r="B8897" i="20"/>
  <c r="B8898" i="20"/>
  <c r="B8899" i="20"/>
  <c r="B8900" i="20"/>
  <c r="B8901" i="20"/>
  <c r="B8902" i="20"/>
  <c r="B8903" i="20"/>
  <c r="B8904" i="20"/>
  <c r="B2985" i="14"/>
  <c r="B2986" i="14"/>
  <c r="B2987" i="14"/>
  <c r="B2988" i="14"/>
  <c r="B2989" i="14"/>
  <c r="B2990" i="14"/>
  <c r="B2984" i="14"/>
  <c r="B2983" i="14"/>
  <c r="B2982" i="14"/>
  <c r="B2981" i="14"/>
  <c r="B380" i="23"/>
  <c r="C380" i="23"/>
  <c r="D380" i="23"/>
  <c r="P376" i="17"/>
  <c r="N7881" i="16"/>
  <c r="N7882" i="16"/>
  <c r="N7883" i="16"/>
  <c r="N7884" i="16"/>
  <c r="N7885" i="16"/>
  <c r="N7886" i="16"/>
  <c r="N7887" i="16"/>
  <c r="N7888" i="16"/>
  <c r="N7889" i="16"/>
  <c r="N7890" i="16"/>
  <c r="N7891" i="16"/>
  <c r="N7892" i="16"/>
  <c r="N7893" i="16"/>
  <c r="N7894" i="16"/>
  <c r="N7895" i="16"/>
  <c r="N7896" i="16"/>
  <c r="N7897" i="16"/>
  <c r="N7898" i="16"/>
  <c r="N7899" i="16"/>
  <c r="N7900" i="16"/>
  <c r="N7901" i="16"/>
  <c r="N7902" i="16"/>
  <c r="N7903" i="16"/>
  <c r="N7904" i="16"/>
  <c r="N7905" i="16"/>
  <c r="N7906" i="16"/>
  <c r="N7907" i="16"/>
  <c r="N7908" i="16"/>
  <c r="H7903" i="16"/>
  <c r="G376" i="17"/>
  <c r="H376" i="17" s="1"/>
  <c r="X374" i="17"/>
  <c r="V376" i="17"/>
  <c r="F7890" i="16"/>
  <c r="I7903" i="16"/>
  <c r="F7881" i="16"/>
  <c r="F7882" i="16"/>
  <c r="F7883" i="16"/>
  <c r="F7884" i="16"/>
  <c r="F7885" i="16"/>
  <c r="F7886" i="16"/>
  <c r="F7887" i="16"/>
  <c r="F7888" i="16"/>
  <c r="F7889" i="16"/>
  <c r="F7892" i="16"/>
  <c r="F7893" i="16"/>
  <c r="F7894" i="16"/>
  <c r="F7895" i="16"/>
  <c r="F7896" i="16"/>
  <c r="F7897" i="16"/>
  <c r="F7898" i="16"/>
  <c r="F7899" i="16"/>
  <c r="F7900" i="16"/>
  <c r="F7901" i="16"/>
  <c r="F7902" i="16"/>
  <c r="F7903" i="16"/>
  <c r="F7904" i="16"/>
  <c r="F7905" i="16"/>
  <c r="F7906" i="16"/>
  <c r="F7907" i="16"/>
  <c r="G419" i="23"/>
  <c r="F424" i="23"/>
  <c r="G412" i="23"/>
  <c r="F412" i="23"/>
  <c r="G407" i="23"/>
  <c r="F407" i="23"/>
  <c r="G400" i="23"/>
  <c r="F400" i="23"/>
  <c r="G424" i="23" l="1"/>
  <c r="G425" i="23"/>
  <c r="F425" i="23"/>
  <c r="F437" i="23" s="1"/>
  <c r="F448" i="23" s="1"/>
  <c r="F419" i="23"/>
  <c r="F443" i="23" l="1"/>
  <c r="F431" i="23"/>
  <c r="F436" i="23"/>
  <c r="F449" i="23"/>
  <c r="F461" i="23" s="1"/>
  <c r="F472" i="23" s="1"/>
  <c r="G431" i="23"/>
  <c r="G437" i="23"/>
  <c r="G436" i="23"/>
  <c r="F460" i="23"/>
  <c r="F455" i="23" l="1"/>
  <c r="G448" i="23"/>
  <c r="G449" i="23"/>
  <c r="G443" i="23"/>
  <c r="F467" i="23"/>
  <c r="G461" i="23" l="1"/>
  <c r="G460" i="23"/>
  <c r="G455" i="23"/>
  <c r="N7880" i="16"/>
  <c r="N7879" i="16"/>
  <c r="N7878" i="16"/>
  <c r="N7877" i="16"/>
  <c r="N7876" i="16"/>
  <c r="N7875" i="16"/>
  <c r="N7874" i="16"/>
  <c r="F7875" i="16"/>
  <c r="F7876" i="16"/>
  <c r="F7877" i="16"/>
  <c r="F7878" i="16"/>
  <c r="F7879" i="16"/>
  <c r="F7880" i="16"/>
  <c r="T417" i="6"/>
  <c r="AG417" i="6"/>
  <c r="AC416" i="6"/>
  <c r="D416" i="6" s="1"/>
  <c r="E379" i="23" s="1"/>
  <c r="U8848" i="20"/>
  <c r="U8849" i="20"/>
  <c r="U8850" i="20"/>
  <c r="U8851" i="20"/>
  <c r="U8852" i="20"/>
  <c r="U8853" i="20"/>
  <c r="U8854" i="20"/>
  <c r="U8855" i="20"/>
  <c r="U8856" i="20"/>
  <c r="U8857" i="20"/>
  <c r="U8858" i="20"/>
  <c r="U8859" i="20"/>
  <c r="U8860" i="20"/>
  <c r="U8861" i="20"/>
  <c r="U8862" i="20"/>
  <c r="U8863" i="20"/>
  <c r="U8864" i="20"/>
  <c r="U8865" i="20"/>
  <c r="U8866" i="20"/>
  <c r="U8867" i="20"/>
  <c r="U8868" i="20"/>
  <c r="U8869" i="20"/>
  <c r="U8870" i="20"/>
  <c r="U8871" i="20"/>
  <c r="B8883" i="20"/>
  <c r="B8873" i="20"/>
  <c r="B8874" i="20"/>
  <c r="B8875" i="20"/>
  <c r="B8876" i="20"/>
  <c r="B8877" i="20"/>
  <c r="B8878" i="20"/>
  <c r="B8879" i="20"/>
  <c r="B8880" i="20"/>
  <c r="B8881" i="20"/>
  <c r="B8882" i="20"/>
  <c r="B8853" i="20"/>
  <c r="B8854" i="20"/>
  <c r="B8855" i="20"/>
  <c r="B8856" i="20"/>
  <c r="B8857" i="20"/>
  <c r="B8858" i="20"/>
  <c r="B8859" i="20"/>
  <c r="B8860" i="20"/>
  <c r="B8861" i="20"/>
  <c r="B8862" i="20"/>
  <c r="B8863" i="20"/>
  <c r="B8864" i="20"/>
  <c r="B8865" i="20"/>
  <c r="B8866" i="20"/>
  <c r="B8867" i="20"/>
  <c r="B8868" i="20"/>
  <c r="B8869" i="20"/>
  <c r="B8870" i="20"/>
  <c r="B8871" i="20"/>
  <c r="B8872" i="20"/>
  <c r="B2980" i="14"/>
  <c r="B2975" i="14"/>
  <c r="B2976" i="14"/>
  <c r="B2977" i="14"/>
  <c r="B2978" i="14"/>
  <c r="B2979" i="14"/>
  <c r="B2974" i="14"/>
  <c r="B2973" i="14"/>
  <c r="B2972" i="14"/>
  <c r="B2971" i="14"/>
  <c r="F7874" i="16"/>
  <c r="B379" i="23"/>
  <c r="C379" i="23"/>
  <c r="D379" i="23"/>
  <c r="P375" i="17"/>
  <c r="N7869" i="16"/>
  <c r="N7870" i="16"/>
  <c r="N7871" i="16"/>
  <c r="N7872" i="16"/>
  <c r="N7873" i="16"/>
  <c r="N7868" i="16"/>
  <c r="N7867" i="16"/>
  <c r="F7867" i="16"/>
  <c r="F7868" i="16"/>
  <c r="F7869" i="16"/>
  <c r="F7870" i="16"/>
  <c r="F7871" i="16"/>
  <c r="F7872" i="16"/>
  <c r="F7873" i="16"/>
  <c r="G375" i="17"/>
  <c r="H375" i="17" s="1"/>
  <c r="I7873" i="16"/>
  <c r="H7873" i="16"/>
  <c r="N7846" i="16"/>
  <c r="N7847" i="16"/>
  <c r="N7848" i="16"/>
  <c r="N7849" i="16"/>
  <c r="N7850" i="16"/>
  <c r="N7851" i="16"/>
  <c r="N7852" i="16"/>
  <c r="N7853" i="16"/>
  <c r="N7854" i="16"/>
  <c r="N7855" i="16"/>
  <c r="N7856" i="16"/>
  <c r="N7857" i="16"/>
  <c r="N7858" i="16"/>
  <c r="N7859" i="16"/>
  <c r="N7860" i="16"/>
  <c r="N7861" i="16"/>
  <c r="N7862" i="16"/>
  <c r="N7863" i="16"/>
  <c r="N7864" i="16"/>
  <c r="N7865" i="16"/>
  <c r="N7866" i="16"/>
  <c r="F7846" i="16"/>
  <c r="F7847" i="16"/>
  <c r="F7848" i="16"/>
  <c r="F7849" i="16"/>
  <c r="F7850" i="16"/>
  <c r="F7851" i="16"/>
  <c r="F7852" i="16"/>
  <c r="F7853" i="16"/>
  <c r="F7854" i="16"/>
  <c r="F7855" i="16"/>
  <c r="F7856" i="16"/>
  <c r="F7857" i="16"/>
  <c r="F7858" i="16"/>
  <c r="F7859" i="16"/>
  <c r="F7860" i="16"/>
  <c r="F7861" i="16"/>
  <c r="F7862" i="16"/>
  <c r="F7863" i="16"/>
  <c r="F7864" i="16"/>
  <c r="F7865" i="16"/>
  <c r="F7866" i="16"/>
  <c r="X373" i="17"/>
  <c r="V375" i="17"/>
  <c r="T416" i="6"/>
  <c r="AG416" i="6"/>
  <c r="AC415" i="6"/>
  <c r="D415" i="6" s="1"/>
  <c r="E378" i="23" s="1"/>
  <c r="U8816" i="20"/>
  <c r="U8817" i="20"/>
  <c r="U8818" i="20"/>
  <c r="U8819" i="20"/>
  <c r="U8820" i="20"/>
  <c r="U8821" i="20"/>
  <c r="U8822" i="20"/>
  <c r="U8823" i="20"/>
  <c r="U8824" i="20"/>
  <c r="U8825" i="20"/>
  <c r="U8826" i="20"/>
  <c r="U8827" i="20"/>
  <c r="U8828" i="20"/>
  <c r="U8829" i="20"/>
  <c r="U8830" i="20"/>
  <c r="U8831" i="20"/>
  <c r="U8832" i="20"/>
  <c r="U8833" i="20"/>
  <c r="U8834" i="20"/>
  <c r="U8835" i="20"/>
  <c r="U8836" i="20"/>
  <c r="U8837" i="20"/>
  <c r="U8838" i="20"/>
  <c r="U8839" i="20"/>
  <c r="U8840" i="20"/>
  <c r="U8841" i="20"/>
  <c r="U8842" i="20"/>
  <c r="U8843" i="20"/>
  <c r="U8844" i="20"/>
  <c r="U8845" i="20"/>
  <c r="U8846" i="20"/>
  <c r="U8847" i="20"/>
  <c r="B8852" i="20"/>
  <c r="B8839" i="20"/>
  <c r="B8840" i="20"/>
  <c r="B8841" i="20"/>
  <c r="B8842" i="20"/>
  <c r="B8843" i="20"/>
  <c r="B8844" i="20"/>
  <c r="B8845" i="20"/>
  <c r="B8846" i="20"/>
  <c r="B8847" i="20"/>
  <c r="B8848" i="20"/>
  <c r="B8849" i="20"/>
  <c r="B8850" i="20"/>
  <c r="B8851" i="20"/>
  <c r="B378" i="23"/>
  <c r="C378" i="23"/>
  <c r="D378" i="23"/>
  <c r="B2970" i="14"/>
  <c r="B2965" i="14"/>
  <c r="B2966" i="14"/>
  <c r="B2967" i="14"/>
  <c r="B2968" i="14"/>
  <c r="B2969" i="14"/>
  <c r="B2964" i="14"/>
  <c r="B2963" i="14"/>
  <c r="B2962" i="14"/>
  <c r="B2961" i="14"/>
  <c r="P374" i="17"/>
  <c r="V374" i="17"/>
  <c r="X372" i="17"/>
  <c r="G374" i="17"/>
  <c r="H374" i="17"/>
  <c r="N7818" i="16"/>
  <c r="N7819" i="16"/>
  <c r="N7820" i="16"/>
  <c r="N7821" i="16"/>
  <c r="N7822" i="16"/>
  <c r="N7823" i="16"/>
  <c r="N7824" i="16"/>
  <c r="N7825" i="16"/>
  <c r="N7826" i="16"/>
  <c r="N7827" i="16"/>
  <c r="N7828" i="16"/>
  <c r="N7829" i="16"/>
  <c r="N7830" i="16"/>
  <c r="N7831" i="16"/>
  <c r="N7832" i="16"/>
  <c r="N7833" i="16"/>
  <c r="N7834" i="16"/>
  <c r="N7835" i="16"/>
  <c r="N7836" i="16"/>
  <c r="N7837" i="16"/>
  <c r="N7838" i="16"/>
  <c r="N7839" i="16"/>
  <c r="N7840" i="16"/>
  <c r="N7841" i="16"/>
  <c r="N7842" i="16"/>
  <c r="N7843" i="16"/>
  <c r="N7844" i="16"/>
  <c r="N7845" i="16"/>
  <c r="I7842" i="16"/>
  <c r="H7842" i="16"/>
  <c r="F7845" i="16"/>
  <c r="F7844" i="16"/>
  <c r="F7843" i="16"/>
  <c r="F7842" i="16"/>
  <c r="F7841" i="16"/>
  <c r="F7840" i="16"/>
  <c r="F7839" i="16"/>
  <c r="F7838" i="16"/>
  <c r="F7837" i="16"/>
  <c r="F7836" i="16"/>
  <c r="F7835" i="16"/>
  <c r="F7834" i="16"/>
  <c r="F7833" i="16"/>
  <c r="F7832" i="16"/>
  <c r="F7818" i="16"/>
  <c r="F7819" i="16"/>
  <c r="F7820" i="16"/>
  <c r="F7821" i="16"/>
  <c r="F7822" i="16"/>
  <c r="F7823" i="16"/>
  <c r="F7824" i="16"/>
  <c r="F7825" i="16"/>
  <c r="F7826" i="16"/>
  <c r="F7827" i="16"/>
  <c r="F7828" i="16"/>
  <c r="F7829" i="16"/>
  <c r="F7830" i="16"/>
  <c r="B2955" i="14"/>
  <c r="B2956" i="14"/>
  <c r="B2957" i="14"/>
  <c r="B2958" i="14"/>
  <c r="B2959" i="14"/>
  <c r="B2960" i="14"/>
  <c r="B2954" i="14"/>
  <c r="B2953" i="14"/>
  <c r="B2952" i="14"/>
  <c r="B2951" i="14"/>
  <c r="AG415" i="6"/>
  <c r="T415" i="6" s="1"/>
  <c r="AC414" i="6"/>
  <c r="D414" i="6" s="1"/>
  <c r="E377" i="23" s="1"/>
  <c r="U8785" i="20"/>
  <c r="U8786" i="20"/>
  <c r="U8787" i="20"/>
  <c r="U8788" i="20"/>
  <c r="U8789" i="20"/>
  <c r="U8790" i="20"/>
  <c r="U8791" i="20"/>
  <c r="U8792" i="20"/>
  <c r="U8793" i="20"/>
  <c r="U8794" i="20"/>
  <c r="U8795" i="20"/>
  <c r="U8796" i="20"/>
  <c r="U8797" i="20"/>
  <c r="U8798" i="20"/>
  <c r="U8799" i="20"/>
  <c r="U8800" i="20"/>
  <c r="U8801" i="20"/>
  <c r="U8802" i="20"/>
  <c r="U8803" i="20"/>
  <c r="U8804" i="20"/>
  <c r="U8805" i="20"/>
  <c r="U8806" i="20"/>
  <c r="U8807" i="20"/>
  <c r="U8808" i="20"/>
  <c r="U8809" i="20"/>
  <c r="U8810" i="20"/>
  <c r="U8811" i="20"/>
  <c r="U8812" i="20"/>
  <c r="U8813" i="20"/>
  <c r="U8814" i="20"/>
  <c r="U8815" i="20"/>
  <c r="B8837" i="20"/>
  <c r="B8838" i="20"/>
  <c r="B8831" i="20"/>
  <c r="B8832" i="20"/>
  <c r="B8833" i="20"/>
  <c r="B8834" i="20"/>
  <c r="B8835" i="20"/>
  <c r="B8836" i="20"/>
  <c r="B8811" i="20"/>
  <c r="B8812" i="20"/>
  <c r="B8813" i="20"/>
  <c r="B8814" i="20"/>
  <c r="B8815" i="20"/>
  <c r="B8816" i="20"/>
  <c r="B8817" i="20"/>
  <c r="B8818" i="20"/>
  <c r="B8819" i="20"/>
  <c r="B8820" i="20"/>
  <c r="B8821" i="20"/>
  <c r="B8822" i="20"/>
  <c r="B8823" i="20"/>
  <c r="B8824" i="20"/>
  <c r="B8825" i="20"/>
  <c r="B8826" i="20"/>
  <c r="B8827" i="20"/>
  <c r="B8828" i="20"/>
  <c r="B8829" i="20"/>
  <c r="B8830" i="20"/>
  <c r="B377" i="23"/>
  <c r="C377" i="23"/>
  <c r="D377" i="23"/>
  <c r="P373" i="17"/>
  <c r="N7805" i="16"/>
  <c r="N7806" i="16"/>
  <c r="N7807" i="16"/>
  <c r="N7808" i="16"/>
  <c r="N7809" i="16"/>
  <c r="N7810" i="16"/>
  <c r="N7811" i="16"/>
  <c r="N7812" i="16"/>
  <c r="N7813" i="16"/>
  <c r="N7814" i="16"/>
  <c r="N7815" i="16"/>
  <c r="N7816" i="16"/>
  <c r="N7817" i="16"/>
  <c r="I7814" i="16"/>
  <c r="H7814" i="16"/>
  <c r="F7805" i="16"/>
  <c r="F7806" i="16"/>
  <c r="F7807" i="16"/>
  <c r="F7808" i="16"/>
  <c r="F7809" i="16"/>
  <c r="F7810" i="16"/>
  <c r="F7811" i="16"/>
  <c r="F7812" i="16"/>
  <c r="F7813" i="16"/>
  <c r="F7814" i="16"/>
  <c r="F7815" i="16"/>
  <c r="F7816" i="16"/>
  <c r="F7817" i="16"/>
  <c r="Z373" i="17"/>
  <c r="X371" i="17"/>
  <c r="V373" i="17"/>
  <c r="G373" i="17"/>
  <c r="H373" i="17" s="1"/>
  <c r="N7804" i="16"/>
  <c r="N7803" i="16"/>
  <c r="N7802" i="16"/>
  <c r="N7801" i="16"/>
  <c r="N7800" i="16"/>
  <c r="N7799" i="16"/>
  <c r="N7798" i="16"/>
  <c r="N7797" i="16"/>
  <c r="N7796" i="16"/>
  <c r="N7795" i="16"/>
  <c r="N7794" i="16"/>
  <c r="N7793" i="16"/>
  <c r="N7792" i="16"/>
  <c r="N7791" i="16"/>
  <c r="N7790" i="16"/>
  <c r="N7789" i="16"/>
  <c r="N7788" i="16"/>
  <c r="N7787" i="16"/>
  <c r="N7786" i="16"/>
  <c r="N7785" i="16"/>
  <c r="F7804" i="16"/>
  <c r="F7802" i="16"/>
  <c r="F7801" i="16"/>
  <c r="F7800" i="16"/>
  <c r="F7799" i="16"/>
  <c r="F7798" i="16"/>
  <c r="F7797" i="16"/>
  <c r="F7796" i="16"/>
  <c r="F7795" i="16"/>
  <c r="F7794" i="16"/>
  <c r="F7793" i="16"/>
  <c r="F7792" i="16"/>
  <c r="F7791" i="16"/>
  <c r="F7790" i="16"/>
  <c r="F7789" i="16"/>
  <c r="F7788" i="16"/>
  <c r="F7787" i="16"/>
  <c r="F7786" i="16"/>
  <c r="F7785" i="16"/>
  <c r="B8810" i="20"/>
  <c r="B8797" i="20"/>
  <c r="B8798" i="20"/>
  <c r="B8799" i="20"/>
  <c r="B8800" i="20"/>
  <c r="B8801" i="20"/>
  <c r="B8802" i="20"/>
  <c r="B8803" i="20"/>
  <c r="B8804" i="20"/>
  <c r="B8805" i="20"/>
  <c r="B8806" i="20"/>
  <c r="B8807" i="20"/>
  <c r="B8808" i="20"/>
  <c r="B8809" i="20"/>
  <c r="B2945" i="14"/>
  <c r="B2946" i="14"/>
  <c r="B2947" i="14"/>
  <c r="B2948" i="14"/>
  <c r="B2949" i="14"/>
  <c r="B2950" i="14"/>
  <c r="B2944" i="14"/>
  <c r="B2943" i="14"/>
  <c r="B2942" i="14"/>
  <c r="B2941" i="14"/>
  <c r="G472" i="23" l="1"/>
  <c r="G467" i="23"/>
  <c r="AC413" i="6"/>
  <c r="D413" i="6" s="1"/>
  <c r="E376" i="23" s="1"/>
  <c r="B8790" i="20"/>
  <c r="B8791" i="20"/>
  <c r="B8792" i="20"/>
  <c r="B8793" i="20"/>
  <c r="B8794" i="20"/>
  <c r="B8795" i="20"/>
  <c r="B8796" i="20"/>
  <c r="U8752" i="20"/>
  <c r="U8753" i="20"/>
  <c r="U8754" i="20"/>
  <c r="U8755" i="20"/>
  <c r="U8756" i="20"/>
  <c r="U8757" i="20"/>
  <c r="U8758" i="20"/>
  <c r="U8759" i="20"/>
  <c r="U8760" i="20"/>
  <c r="U8761" i="20"/>
  <c r="U8762" i="20"/>
  <c r="U8763" i="20"/>
  <c r="U8764" i="20"/>
  <c r="U8765" i="20"/>
  <c r="U8766" i="20"/>
  <c r="U8767" i="20"/>
  <c r="U8768" i="20"/>
  <c r="U8769" i="20"/>
  <c r="U8770" i="20"/>
  <c r="U8771" i="20"/>
  <c r="U8772" i="20"/>
  <c r="U8773" i="20"/>
  <c r="U8774" i="20"/>
  <c r="U8775" i="20"/>
  <c r="U8776" i="20"/>
  <c r="U8777" i="20"/>
  <c r="U8778" i="20"/>
  <c r="U8779" i="20"/>
  <c r="U8780" i="20"/>
  <c r="U8781" i="20"/>
  <c r="U8782" i="20"/>
  <c r="U8783" i="20"/>
  <c r="U8784" i="20"/>
  <c r="AG414" i="6"/>
  <c r="T414" i="6" s="1"/>
  <c r="B376" i="23"/>
  <c r="C376" i="23"/>
  <c r="D376" i="23"/>
  <c r="H465" i="8"/>
  <c r="I465" i="8"/>
  <c r="J465" i="8" s="1"/>
  <c r="X370" i="17"/>
  <c r="V372" i="17"/>
  <c r="Z372" i="17" s="1"/>
  <c r="P372" i="17"/>
  <c r="N7755" i="16"/>
  <c r="N7756" i="16"/>
  <c r="N7757" i="16"/>
  <c r="N7758" i="16"/>
  <c r="N7759" i="16"/>
  <c r="N7760" i="16"/>
  <c r="N7761" i="16"/>
  <c r="N7762" i="16"/>
  <c r="N7763" i="16"/>
  <c r="N7764" i="16"/>
  <c r="N7765" i="16"/>
  <c r="N7766" i="16"/>
  <c r="N7767" i="16"/>
  <c r="N7768" i="16"/>
  <c r="N7769" i="16"/>
  <c r="N7770" i="16"/>
  <c r="N7771" i="16"/>
  <c r="N7772" i="16"/>
  <c r="N7773" i="16"/>
  <c r="N7774" i="16"/>
  <c r="N7775" i="16"/>
  <c r="N7776" i="16"/>
  <c r="N7777" i="16"/>
  <c r="N7778" i="16"/>
  <c r="N7779" i="16"/>
  <c r="N7780" i="16"/>
  <c r="N7781" i="16"/>
  <c r="N7782" i="16"/>
  <c r="N7783" i="16"/>
  <c r="N7784" i="16"/>
  <c r="G372" i="17"/>
  <c r="H372" i="17" s="1"/>
  <c r="F7783" i="16"/>
  <c r="F7782" i="16"/>
  <c r="F7781" i="16"/>
  <c r="F7780" i="16"/>
  <c r="F7779" i="16"/>
  <c r="F7778" i="16"/>
  <c r="F7755" i="16"/>
  <c r="F7756" i="16"/>
  <c r="F7757" i="16"/>
  <c r="F7758" i="16"/>
  <c r="F7759" i="16"/>
  <c r="F7760" i="16"/>
  <c r="F7761" i="16"/>
  <c r="F7762" i="16"/>
  <c r="F7763" i="16"/>
  <c r="F7764" i="16"/>
  <c r="F7765" i="16"/>
  <c r="F7766" i="16"/>
  <c r="F7767" i="16"/>
  <c r="F7768" i="16"/>
  <c r="F7769" i="16"/>
  <c r="F7770" i="16"/>
  <c r="F7771" i="16"/>
  <c r="F7772" i="16"/>
  <c r="F7773" i="16"/>
  <c r="F7774" i="16"/>
  <c r="F7775" i="16"/>
  <c r="F7776" i="16"/>
  <c r="H7783" i="16"/>
  <c r="I7783" i="16"/>
  <c r="T413" i="6"/>
  <c r="P371" i="17"/>
  <c r="N7754" i="16"/>
  <c r="N7753" i="16"/>
  <c r="N7752" i="16"/>
  <c r="N7751" i="16"/>
  <c r="N7750" i="16"/>
  <c r="N7749" i="16"/>
  <c r="N7748" i="16"/>
  <c r="AG413" i="6"/>
  <c r="AC412" i="6"/>
  <c r="D412" i="6" s="1"/>
  <c r="E375" i="23" s="1"/>
  <c r="B2935" i="14"/>
  <c r="B2936" i="14"/>
  <c r="B2937" i="14"/>
  <c r="B2938" i="14"/>
  <c r="B2939" i="14"/>
  <c r="B2940" i="14"/>
  <c r="B2934" i="14"/>
  <c r="B2933" i="14"/>
  <c r="B2932" i="14"/>
  <c r="B2931" i="14"/>
  <c r="U8725" i="20"/>
  <c r="U8726" i="20"/>
  <c r="U8727" i="20"/>
  <c r="U8728" i="20"/>
  <c r="U8729" i="20"/>
  <c r="U8730" i="20"/>
  <c r="U8731" i="20"/>
  <c r="U8732" i="20"/>
  <c r="U8733" i="20"/>
  <c r="U8734" i="20"/>
  <c r="U8735" i="20"/>
  <c r="U8736" i="20"/>
  <c r="U8737" i="20"/>
  <c r="U8738" i="20"/>
  <c r="U8739" i="20"/>
  <c r="U8740" i="20"/>
  <c r="U8741" i="20"/>
  <c r="U8742" i="20"/>
  <c r="U8743" i="20"/>
  <c r="U8744" i="20"/>
  <c r="U8745" i="20"/>
  <c r="U8746" i="20"/>
  <c r="U8747" i="20"/>
  <c r="U8748" i="20"/>
  <c r="U8749" i="20"/>
  <c r="U8750" i="20"/>
  <c r="U8751" i="20"/>
  <c r="F7754" i="16"/>
  <c r="B8765" i="20"/>
  <c r="B8766" i="20"/>
  <c r="B8767" i="20"/>
  <c r="B8768" i="20"/>
  <c r="B8769" i="20"/>
  <c r="B8770" i="20"/>
  <c r="B8771" i="20"/>
  <c r="B8772" i="20"/>
  <c r="B8773" i="20"/>
  <c r="B8774" i="20"/>
  <c r="B8775" i="20"/>
  <c r="B8776" i="20"/>
  <c r="B8777" i="20"/>
  <c r="B8778" i="20"/>
  <c r="B8779" i="20"/>
  <c r="B8780" i="20"/>
  <c r="B8781" i="20"/>
  <c r="B8782" i="20"/>
  <c r="B8783" i="20"/>
  <c r="B8784" i="20"/>
  <c r="B8785" i="20"/>
  <c r="B8786" i="20"/>
  <c r="B8787" i="20"/>
  <c r="B8788" i="20"/>
  <c r="B8789" i="20"/>
  <c r="B8759" i="20"/>
  <c r="B8760" i="20"/>
  <c r="B8761" i="20"/>
  <c r="B8762" i="20"/>
  <c r="B8763" i="20"/>
  <c r="B8764" i="20"/>
  <c r="B8733" i="20"/>
  <c r="B8734" i="20"/>
  <c r="B8735" i="20"/>
  <c r="B8736" i="20"/>
  <c r="B8737" i="20"/>
  <c r="B8738" i="20"/>
  <c r="B8739" i="20"/>
  <c r="B8740" i="20"/>
  <c r="B8741" i="20"/>
  <c r="B8742" i="20"/>
  <c r="B8743" i="20"/>
  <c r="B8744" i="20"/>
  <c r="B8745" i="20"/>
  <c r="B8746" i="20"/>
  <c r="B8747" i="20"/>
  <c r="B8748" i="20"/>
  <c r="B8749" i="20"/>
  <c r="B8750" i="20"/>
  <c r="B8751" i="20"/>
  <c r="B8752" i="20"/>
  <c r="B8753" i="20"/>
  <c r="B8754" i="20"/>
  <c r="B8755" i="20"/>
  <c r="B8756" i="20"/>
  <c r="B8757" i="20"/>
  <c r="B8758" i="20"/>
  <c r="G371" i="17"/>
  <c r="H371" i="17" s="1"/>
  <c r="B375" i="23"/>
  <c r="C375" i="23"/>
  <c r="D375" i="23"/>
  <c r="H464" i="8"/>
  <c r="I464" i="8" s="1"/>
  <c r="J464" i="8" s="1"/>
  <c r="Z371" i="17"/>
  <c r="X369" i="17"/>
  <c r="V371" i="17"/>
  <c r="N7727" i="16"/>
  <c r="N7728" i="16"/>
  <c r="N7729" i="16"/>
  <c r="N7730" i="16"/>
  <c r="N7731" i="16"/>
  <c r="N7732" i="16"/>
  <c r="N7733" i="16"/>
  <c r="N7734" i="16"/>
  <c r="N7735" i="16"/>
  <c r="N7736" i="16"/>
  <c r="N7737" i="16"/>
  <c r="N7738" i="16"/>
  <c r="N7739" i="16"/>
  <c r="N7740" i="16"/>
  <c r="N7741" i="16"/>
  <c r="N7742" i="16"/>
  <c r="N7743" i="16"/>
  <c r="N7744" i="16"/>
  <c r="N7745" i="16"/>
  <c r="N7746" i="16"/>
  <c r="N7747" i="16"/>
  <c r="I7752" i="16"/>
  <c r="H7752" i="16"/>
  <c r="F7727" i="16"/>
  <c r="F7728" i="16"/>
  <c r="F7729" i="16"/>
  <c r="F7730" i="16"/>
  <c r="F7731" i="16"/>
  <c r="F7732" i="16"/>
  <c r="F7733" i="16"/>
  <c r="F7734" i="16"/>
  <c r="F7735" i="16"/>
  <c r="F7736" i="16"/>
  <c r="F7737" i="16"/>
  <c r="F7738" i="16"/>
  <c r="F7739" i="16"/>
  <c r="F7740" i="16"/>
  <c r="F7741" i="16"/>
  <c r="F7742" i="16"/>
  <c r="F7743" i="16"/>
  <c r="F7744" i="16"/>
  <c r="F7745" i="16"/>
  <c r="F7746" i="16"/>
  <c r="F7747" i="16"/>
  <c r="F7748" i="16"/>
  <c r="F7749" i="16"/>
  <c r="F7751" i="16"/>
  <c r="F7752" i="16"/>
  <c r="F7753" i="16"/>
  <c r="T412" i="6"/>
  <c r="B2925" i="14"/>
  <c r="B2926" i="14"/>
  <c r="B2927" i="14"/>
  <c r="B2928" i="14"/>
  <c r="B2929" i="14"/>
  <c r="B2930" i="14"/>
  <c r="B2924" i="14"/>
  <c r="B2923" i="14"/>
  <c r="B2922" i="14"/>
  <c r="B2921" i="14"/>
  <c r="AG412" i="6"/>
  <c r="AC411" i="6"/>
  <c r="D411" i="6"/>
  <c r="E374" i="23" s="1"/>
  <c r="U8694" i="20"/>
  <c r="U8695" i="20"/>
  <c r="U8696" i="20"/>
  <c r="U8697" i="20"/>
  <c r="U8698" i="20"/>
  <c r="U8699" i="20"/>
  <c r="U8700" i="20"/>
  <c r="U8701" i="20"/>
  <c r="U8702" i="20"/>
  <c r="U8703" i="20"/>
  <c r="U8704" i="20"/>
  <c r="U8705" i="20"/>
  <c r="U8706" i="20"/>
  <c r="U8707" i="20"/>
  <c r="U8708" i="20"/>
  <c r="U8709" i="20"/>
  <c r="U8710" i="20"/>
  <c r="U8711" i="20"/>
  <c r="U8712" i="20"/>
  <c r="U8713" i="20"/>
  <c r="U8714" i="20"/>
  <c r="U8715" i="20"/>
  <c r="U8716" i="20"/>
  <c r="U8717" i="20"/>
  <c r="U8718" i="20"/>
  <c r="U8719" i="20"/>
  <c r="U8720" i="20"/>
  <c r="U8721" i="20"/>
  <c r="U8722" i="20"/>
  <c r="U8723" i="20"/>
  <c r="U8724" i="20"/>
  <c r="B8731" i="20"/>
  <c r="B8732" i="20"/>
  <c r="B8702" i="20"/>
  <c r="B8703" i="20"/>
  <c r="B8704" i="20"/>
  <c r="B8705" i="20"/>
  <c r="B8706" i="20"/>
  <c r="B8707" i="20"/>
  <c r="B8708" i="20"/>
  <c r="B8709" i="20"/>
  <c r="B8710" i="20"/>
  <c r="B8711" i="20"/>
  <c r="B8712" i="20"/>
  <c r="B8713" i="20"/>
  <c r="B8714" i="20"/>
  <c r="B8715" i="20"/>
  <c r="B8716" i="20"/>
  <c r="B8717" i="20"/>
  <c r="B8718" i="20"/>
  <c r="B8719" i="20"/>
  <c r="B8720" i="20"/>
  <c r="B8721" i="20"/>
  <c r="B8722" i="20"/>
  <c r="B8723" i="20"/>
  <c r="B8724" i="20"/>
  <c r="B8725" i="20"/>
  <c r="B8726" i="20"/>
  <c r="B8727" i="20"/>
  <c r="B8728" i="20"/>
  <c r="B8729" i="20"/>
  <c r="B8730" i="20"/>
  <c r="B374" i="23"/>
  <c r="C374" i="23"/>
  <c r="D374" i="23"/>
  <c r="P370" i="17"/>
  <c r="N7726" i="16"/>
  <c r="N7725" i="16"/>
  <c r="N7724" i="16"/>
  <c r="N7723" i="16"/>
  <c r="N7722" i="16"/>
  <c r="N7721" i="16"/>
  <c r="N7720" i="16"/>
  <c r="G370" i="17"/>
  <c r="H370" i="17" s="1"/>
  <c r="H7722" i="16"/>
  <c r="F7726" i="16"/>
  <c r="F7725" i="16"/>
  <c r="F7724" i="16"/>
  <c r="F7723" i="16"/>
  <c r="F7722" i="16"/>
  <c r="F7721" i="16"/>
  <c r="F7720" i="16"/>
  <c r="Z370" i="17"/>
  <c r="X368" i="17"/>
  <c r="V370" i="17"/>
  <c r="H463" i="8"/>
  <c r="I463" i="8" s="1"/>
  <c r="J463" i="8" s="1"/>
  <c r="I7722" i="16"/>
  <c r="N7719" i="16"/>
  <c r="N7718" i="16"/>
  <c r="N7717" i="16"/>
  <c r="N7716" i="16"/>
  <c r="N7715" i="16"/>
  <c r="N7714" i="16"/>
  <c r="N7713" i="16"/>
  <c r="F7717" i="16"/>
  <c r="F7718" i="16"/>
  <c r="F7719" i="16"/>
  <c r="F7716" i="16"/>
  <c r="F7715" i="16"/>
  <c r="F7714" i="16"/>
  <c r="F7713" i="16"/>
  <c r="N7701" i="16"/>
  <c r="N7702" i="16"/>
  <c r="N7703" i="16"/>
  <c r="N7704" i="16"/>
  <c r="N7705" i="16"/>
  <c r="N7706" i="16"/>
  <c r="N7707" i="16"/>
  <c r="N7708" i="16"/>
  <c r="N7709" i="16"/>
  <c r="N7710" i="16"/>
  <c r="N7711" i="16"/>
  <c r="N7712" i="16"/>
  <c r="N7700" i="16"/>
  <c r="N7699" i="16"/>
  <c r="F7712" i="16"/>
  <c r="F7711" i="16"/>
  <c r="F7710" i="16"/>
  <c r="F7709" i="16"/>
  <c r="F7708" i="16"/>
  <c r="F7707" i="16"/>
  <c r="F7706" i="16"/>
  <c r="F7705" i="16"/>
  <c r="F7704" i="16"/>
  <c r="F7703" i="16"/>
  <c r="F7702" i="16"/>
  <c r="F7701" i="16"/>
  <c r="F7700" i="16"/>
  <c r="F7699" i="16"/>
  <c r="N7694" i="16"/>
  <c r="N7695" i="16"/>
  <c r="N7696" i="16"/>
  <c r="N7697" i="16"/>
  <c r="N7698" i="16"/>
  <c r="N7693" i="16"/>
  <c r="N7692" i="16"/>
  <c r="T411" i="6"/>
  <c r="AC410" i="6"/>
  <c r="D410" i="6" s="1"/>
  <c r="E373" i="23" s="1"/>
  <c r="AG411" i="6"/>
  <c r="U8666" i="20"/>
  <c r="U8667" i="20"/>
  <c r="U8668" i="20"/>
  <c r="U8669" i="20"/>
  <c r="U8670" i="20"/>
  <c r="U8671" i="20"/>
  <c r="U8672" i="20"/>
  <c r="U8673" i="20"/>
  <c r="U8674" i="20"/>
  <c r="U8675" i="20"/>
  <c r="U8676" i="20"/>
  <c r="U8677" i="20"/>
  <c r="U8678" i="20"/>
  <c r="U8679" i="20"/>
  <c r="U8680" i="20"/>
  <c r="U8681" i="20"/>
  <c r="U8682" i="20"/>
  <c r="U8683" i="20"/>
  <c r="U8684" i="20"/>
  <c r="U8685" i="20"/>
  <c r="U8686" i="20"/>
  <c r="U8687" i="20"/>
  <c r="U8688" i="20"/>
  <c r="U8689" i="20"/>
  <c r="U8690" i="20"/>
  <c r="U8691" i="20"/>
  <c r="U8692" i="20"/>
  <c r="U8693" i="20"/>
  <c r="B8700" i="20"/>
  <c r="B8701" i="20"/>
  <c r="B8672" i="20"/>
  <c r="B8673" i="20"/>
  <c r="B8674" i="20"/>
  <c r="B8675" i="20"/>
  <c r="B8676" i="20"/>
  <c r="B8677" i="20"/>
  <c r="B8678" i="20"/>
  <c r="B8679" i="20"/>
  <c r="B8680" i="20"/>
  <c r="B8681" i="20"/>
  <c r="B8682" i="20"/>
  <c r="B8683" i="20"/>
  <c r="B8684" i="20"/>
  <c r="B8685" i="20"/>
  <c r="B8686" i="20"/>
  <c r="B8687" i="20"/>
  <c r="B8688" i="20"/>
  <c r="B8689" i="20"/>
  <c r="B8690" i="20"/>
  <c r="B8691" i="20"/>
  <c r="B8692" i="20"/>
  <c r="B8693" i="20"/>
  <c r="B8694" i="20"/>
  <c r="B8695" i="20"/>
  <c r="B8696" i="20"/>
  <c r="B8697" i="20"/>
  <c r="B8698" i="20"/>
  <c r="B8699" i="20"/>
  <c r="B2920" i="14"/>
  <c r="B2915" i="14"/>
  <c r="B2916" i="14"/>
  <c r="B2917" i="14"/>
  <c r="B2918" i="14"/>
  <c r="B2919" i="14"/>
  <c r="B2914" i="14"/>
  <c r="B2913" i="14"/>
  <c r="B2912" i="14"/>
  <c r="B2911" i="14"/>
  <c r="V369" i="17"/>
  <c r="Z369" i="17" s="1"/>
  <c r="F7692" i="16"/>
  <c r="F7693" i="16"/>
  <c r="F7694" i="16"/>
  <c r="F7695" i="16"/>
  <c r="F7696" i="16"/>
  <c r="F7697" i="16"/>
  <c r="F7698" i="16"/>
  <c r="B373" i="23"/>
  <c r="C373" i="23"/>
  <c r="D373" i="23"/>
  <c r="J462" i="8"/>
  <c r="I462" i="8"/>
  <c r="H462" i="8"/>
  <c r="X367" i="17"/>
  <c r="P369" i="17"/>
  <c r="N7665" i="16"/>
  <c r="N7666" i="16"/>
  <c r="N7667" i="16"/>
  <c r="N7668" i="16"/>
  <c r="N7669" i="16"/>
  <c r="N7670" i="16"/>
  <c r="N7671" i="16"/>
  <c r="N7672" i="16"/>
  <c r="N7673" i="16"/>
  <c r="N7674" i="16"/>
  <c r="N7675" i="16"/>
  <c r="N7676" i="16"/>
  <c r="N7677" i="16"/>
  <c r="N7678" i="16"/>
  <c r="N7679" i="16"/>
  <c r="N7680" i="16"/>
  <c r="N7681" i="16"/>
  <c r="N7682" i="16"/>
  <c r="N7683" i="16"/>
  <c r="N7684" i="16"/>
  <c r="N7685" i="16"/>
  <c r="N7686" i="16"/>
  <c r="N7687" i="16"/>
  <c r="N7688" i="16"/>
  <c r="N7689" i="16"/>
  <c r="N7690" i="16"/>
  <c r="N7691" i="16"/>
  <c r="G369" i="17"/>
  <c r="H369" i="17" s="1"/>
  <c r="F7665" i="16"/>
  <c r="F7666" i="16"/>
  <c r="F7667" i="16"/>
  <c r="F7668" i="16"/>
  <c r="F7669" i="16"/>
  <c r="F7670" i="16"/>
  <c r="F7671" i="16"/>
  <c r="F7672" i="16"/>
  <c r="F7673" i="16"/>
  <c r="F7674" i="16"/>
  <c r="F7675" i="16"/>
  <c r="F7676" i="16"/>
  <c r="F7677" i="16"/>
  <c r="F7678" i="16"/>
  <c r="F7679" i="16"/>
  <c r="F7680" i="16"/>
  <c r="F7681" i="16"/>
  <c r="F7682" i="16"/>
  <c r="F7683" i="16"/>
  <c r="F7684" i="16"/>
  <c r="F7685" i="16"/>
  <c r="F7686" i="16"/>
  <c r="F7687" i="16"/>
  <c r="F7688" i="16"/>
  <c r="F7689" i="16"/>
  <c r="F7690" i="16"/>
  <c r="F7691" i="16"/>
  <c r="I7691" i="16"/>
  <c r="H7691" i="16"/>
  <c r="T410" i="6"/>
  <c r="AG410" i="6"/>
  <c r="AC409" i="6"/>
  <c r="D409" i="6" s="1"/>
  <c r="E372" i="23" s="1"/>
  <c r="U8638" i="20"/>
  <c r="U8639" i="20"/>
  <c r="U8640" i="20"/>
  <c r="U8641" i="20"/>
  <c r="U8642" i="20"/>
  <c r="U8643" i="20"/>
  <c r="U8644" i="20"/>
  <c r="U8645" i="20"/>
  <c r="U8646" i="20"/>
  <c r="U8647" i="20"/>
  <c r="U8648" i="20"/>
  <c r="U8649" i="20"/>
  <c r="U8650" i="20"/>
  <c r="U8651" i="20"/>
  <c r="U8652" i="20"/>
  <c r="U8653" i="20"/>
  <c r="U8654" i="20"/>
  <c r="U8655" i="20"/>
  <c r="U8656" i="20"/>
  <c r="U8657" i="20"/>
  <c r="U8658" i="20"/>
  <c r="U8659" i="20"/>
  <c r="U8660" i="20"/>
  <c r="U8661" i="20"/>
  <c r="U8662" i="20"/>
  <c r="U8663" i="20"/>
  <c r="U8664" i="20"/>
  <c r="U8665" i="20"/>
  <c r="B8665" i="20"/>
  <c r="B8666" i="20"/>
  <c r="B8667" i="20"/>
  <c r="B8668" i="20"/>
  <c r="B8669" i="20"/>
  <c r="B8670" i="20"/>
  <c r="B8671" i="20"/>
  <c r="B8661" i="20"/>
  <c r="B8662" i="20"/>
  <c r="B8663" i="20"/>
  <c r="B8664" i="20"/>
  <c r="B8641" i="20"/>
  <c r="B8642" i="20"/>
  <c r="B8643" i="20"/>
  <c r="B8644" i="20"/>
  <c r="B8645" i="20"/>
  <c r="B8646" i="20"/>
  <c r="B8647" i="20"/>
  <c r="B8648" i="20"/>
  <c r="B8649" i="20"/>
  <c r="B8650" i="20"/>
  <c r="B8651" i="20"/>
  <c r="B8652" i="20"/>
  <c r="B8653" i="20"/>
  <c r="B8654" i="20"/>
  <c r="B8655" i="20"/>
  <c r="B8656" i="20"/>
  <c r="B8657" i="20"/>
  <c r="B8658" i="20"/>
  <c r="B8659" i="20"/>
  <c r="B8660" i="20"/>
  <c r="B2905" i="14"/>
  <c r="B2906" i="14"/>
  <c r="B2907" i="14"/>
  <c r="B2908" i="14"/>
  <c r="B2909" i="14"/>
  <c r="B2910" i="14"/>
  <c r="B2904" i="14"/>
  <c r="B2903" i="14"/>
  <c r="B2901" i="14"/>
  <c r="B2902" i="14"/>
  <c r="B372" i="23"/>
  <c r="C372" i="23"/>
  <c r="D372" i="23"/>
  <c r="J461" i="8"/>
  <c r="I461" i="8"/>
  <c r="H461" i="8"/>
  <c r="P368" i="17"/>
  <c r="V368" i="17"/>
  <c r="Z368" i="17" s="1"/>
  <c r="X366" i="17"/>
  <c r="G368" i="17"/>
  <c r="H368" i="17" s="1"/>
  <c r="I7661" i="16"/>
  <c r="H7661" i="16"/>
  <c r="N7643" i="16"/>
  <c r="N7644" i="16"/>
  <c r="N7645" i="16"/>
  <c r="N7646" i="16"/>
  <c r="N7647" i="16"/>
  <c r="N7648" i="16"/>
  <c r="N7649" i="16"/>
  <c r="N7650" i="16"/>
  <c r="N7651" i="16"/>
  <c r="N7652" i="16"/>
  <c r="N7653" i="16"/>
  <c r="N7654" i="16"/>
  <c r="N7655" i="16"/>
  <c r="N7656" i="16"/>
  <c r="N7657" i="16"/>
  <c r="N7658" i="16"/>
  <c r="N7659" i="16"/>
  <c r="N7660" i="16"/>
  <c r="N7661" i="16"/>
  <c r="N7662" i="16"/>
  <c r="N7663" i="16"/>
  <c r="N7664" i="16"/>
  <c r="F7664" i="16"/>
  <c r="F7662" i="16"/>
  <c r="F7661" i="16"/>
  <c r="F7660" i="16"/>
  <c r="F7659" i="16"/>
  <c r="F7658" i="16"/>
  <c r="F7657" i="16"/>
  <c r="F7656" i="16"/>
  <c r="F7655" i="16"/>
  <c r="F7654" i="16"/>
  <c r="F7653" i="16"/>
  <c r="F7652" i="16"/>
  <c r="F7651" i="16"/>
  <c r="F7650" i="16"/>
  <c r="F7649" i="16"/>
  <c r="F7648" i="16"/>
  <c r="F7647" i="16"/>
  <c r="F7646" i="16"/>
  <c r="F7645" i="16"/>
  <c r="F7644" i="16"/>
  <c r="F7643" i="16"/>
  <c r="N7642" i="16"/>
  <c r="N7641" i="16"/>
  <c r="N7640" i="16"/>
  <c r="N7639" i="16"/>
  <c r="N7638" i="16"/>
  <c r="N7637" i="16"/>
  <c r="N7636" i="16"/>
  <c r="F7642" i="16"/>
  <c r="F7641" i="16"/>
  <c r="F7640" i="16"/>
  <c r="F7639" i="16"/>
  <c r="F7638" i="16"/>
  <c r="F7637" i="16"/>
  <c r="F7636" i="16"/>
  <c r="B8638" i="20"/>
  <c r="B8639" i="20"/>
  <c r="B8640" i="20"/>
  <c r="AG409" i="6"/>
  <c r="T409" i="6" s="1"/>
  <c r="AC408" i="6"/>
  <c r="D408" i="6" s="1"/>
  <c r="B2894" i="14"/>
  <c r="B2895" i="14"/>
  <c r="B2896" i="14"/>
  <c r="B2897" i="14"/>
  <c r="B2898" i="14"/>
  <c r="B2899" i="14"/>
  <c r="B2900" i="14"/>
  <c r="B2893" i="14"/>
  <c r="B2892" i="14"/>
  <c r="B2891" i="14"/>
  <c r="U8603" i="20"/>
  <c r="U8604" i="20"/>
  <c r="U8605" i="20"/>
  <c r="U8606" i="20"/>
  <c r="U8607" i="20"/>
  <c r="U8608" i="20"/>
  <c r="U8609" i="20"/>
  <c r="U8610" i="20"/>
  <c r="U8611" i="20"/>
  <c r="U8612" i="20"/>
  <c r="U8613" i="20"/>
  <c r="U8614" i="20"/>
  <c r="U8615" i="20"/>
  <c r="U8616" i="20"/>
  <c r="U8617" i="20"/>
  <c r="U8618" i="20"/>
  <c r="U8619" i="20"/>
  <c r="U8620" i="20"/>
  <c r="U8621" i="20"/>
  <c r="U8622" i="20"/>
  <c r="U8623" i="20"/>
  <c r="U8624" i="20"/>
  <c r="U8625" i="20"/>
  <c r="U8626" i="20"/>
  <c r="U8627" i="20"/>
  <c r="U8628" i="20"/>
  <c r="U8629" i="20"/>
  <c r="U8630" i="20"/>
  <c r="U8631" i="20"/>
  <c r="U8632" i="20"/>
  <c r="U8633" i="20"/>
  <c r="U8634" i="20"/>
  <c r="U8635" i="20"/>
  <c r="U8636" i="20"/>
  <c r="U8637" i="20"/>
  <c r="B8635" i="20"/>
  <c r="B8636" i="20"/>
  <c r="B8637" i="20"/>
  <c r="B8630" i="20"/>
  <c r="B8631" i="20"/>
  <c r="B8632" i="20"/>
  <c r="B8633" i="20"/>
  <c r="B8634" i="20"/>
  <c r="B8616" i="20"/>
  <c r="B8617" i="20"/>
  <c r="B8618" i="20"/>
  <c r="B8619" i="20"/>
  <c r="B8620" i="20"/>
  <c r="B8621" i="20"/>
  <c r="B8622" i="20"/>
  <c r="B8623" i="20"/>
  <c r="B8624" i="20"/>
  <c r="B8625" i="20"/>
  <c r="B8626" i="20"/>
  <c r="B8627" i="20"/>
  <c r="B8628" i="20"/>
  <c r="B8629" i="20"/>
  <c r="B8603" i="20"/>
  <c r="B8604" i="20"/>
  <c r="B8605" i="20"/>
  <c r="B8606" i="20"/>
  <c r="B8607" i="20"/>
  <c r="B8608" i="20"/>
  <c r="B8609" i="20"/>
  <c r="B8610" i="20"/>
  <c r="B8611" i="20"/>
  <c r="B8612" i="20"/>
  <c r="B8613" i="20"/>
  <c r="B8614" i="20"/>
  <c r="B8615" i="20"/>
  <c r="B371" i="23" l="1"/>
  <c r="C371" i="23"/>
  <c r="D371" i="23"/>
  <c r="E371" i="23"/>
  <c r="I460" i="8"/>
  <c r="J460" i="8"/>
  <c r="H460" i="8"/>
  <c r="P367" i="17"/>
  <c r="Z367" i="17"/>
  <c r="X365" i="17"/>
  <c r="V367" i="17"/>
  <c r="G367" i="17"/>
  <c r="H367" i="17" s="1"/>
  <c r="N7615" i="16"/>
  <c r="N7616" i="16"/>
  <c r="N7617" i="16"/>
  <c r="N7618" i="16"/>
  <c r="N7619" i="16"/>
  <c r="N7620" i="16"/>
  <c r="N7621" i="16"/>
  <c r="N7622" i="16"/>
  <c r="N7623" i="16"/>
  <c r="N7624" i="16"/>
  <c r="N7625" i="16"/>
  <c r="N7626" i="16"/>
  <c r="N7627" i="16"/>
  <c r="N7628" i="16"/>
  <c r="N7629" i="16"/>
  <c r="N7630" i="16"/>
  <c r="N7631" i="16"/>
  <c r="N7632" i="16"/>
  <c r="N7633" i="16"/>
  <c r="N7634" i="16"/>
  <c r="N7635" i="16"/>
  <c r="I7630" i="16"/>
  <c r="H7630" i="16"/>
  <c r="F7615" i="16"/>
  <c r="F7616" i="16"/>
  <c r="F7617" i="16"/>
  <c r="F7618" i="16"/>
  <c r="F7619" i="16"/>
  <c r="F7620" i="16"/>
  <c r="F7621" i="16"/>
  <c r="F7622" i="16"/>
  <c r="F7623" i="16"/>
  <c r="F7624" i="16"/>
  <c r="F7625" i="16"/>
  <c r="F7626" i="16"/>
  <c r="F7627" i="16"/>
  <c r="F7628" i="16"/>
  <c r="F7629" i="16"/>
  <c r="F7630" i="16"/>
  <c r="F7631" i="16"/>
  <c r="F7632" i="16"/>
  <c r="F7633" i="16"/>
  <c r="F7634" i="16"/>
  <c r="F7635" i="16"/>
  <c r="N7614" i="16"/>
  <c r="N7613" i="16"/>
  <c r="N7612" i="16"/>
  <c r="N7611" i="16"/>
  <c r="N7610" i="16"/>
  <c r="N7609" i="16"/>
  <c r="N7608" i="16"/>
  <c r="N7607" i="16"/>
  <c r="N7606" i="16"/>
  <c r="N7605" i="16"/>
  <c r="N7604" i="16"/>
  <c r="N7603" i="16"/>
  <c r="N7602" i="16"/>
  <c r="N7601" i="16"/>
  <c r="F7614" i="16"/>
  <c r="F7613" i="16"/>
  <c r="F7612" i="16"/>
  <c r="F7611" i="16"/>
  <c r="F7610" i="16"/>
  <c r="F7609" i="16"/>
  <c r="F7608" i="16"/>
  <c r="F7607" i="16"/>
  <c r="F7606" i="16"/>
  <c r="F7605" i="16"/>
  <c r="F7604" i="16"/>
  <c r="F7602" i="16"/>
  <c r="F7601" i="16"/>
  <c r="V345" i="17"/>
  <c r="AG408" i="6"/>
  <c r="T408" i="6" s="1"/>
  <c r="AC407" i="6"/>
  <c r="D407" i="6"/>
  <c r="E370" i="23" s="1"/>
  <c r="U8602" i="20"/>
  <c r="U8601" i="20"/>
  <c r="U8600" i="20"/>
  <c r="U8599" i="20"/>
  <c r="U8598" i="20"/>
  <c r="U8597" i="20"/>
  <c r="U8596" i="20"/>
  <c r="U8595" i="20"/>
  <c r="U8594" i="20"/>
  <c r="U8593" i="20"/>
  <c r="U8592" i="20"/>
  <c r="U8591" i="20"/>
  <c r="U8590" i="20"/>
  <c r="U8589" i="20"/>
  <c r="U8588" i="20"/>
  <c r="U8587" i="20"/>
  <c r="U8586" i="20"/>
  <c r="U8585" i="20"/>
  <c r="U8584" i="20"/>
  <c r="U8583" i="20"/>
  <c r="U8582" i="20"/>
  <c r="U8581" i="20"/>
  <c r="U8580" i="20"/>
  <c r="U8579" i="20"/>
  <c r="U8578" i="20"/>
  <c r="U8577" i="20"/>
  <c r="U8576" i="20"/>
  <c r="U8575" i="20"/>
  <c r="U8574" i="20"/>
  <c r="U8573" i="20"/>
  <c r="U8572" i="20"/>
  <c r="U8571" i="20"/>
  <c r="U8570" i="20"/>
  <c r="U8569" i="20"/>
  <c r="U8568" i="20"/>
  <c r="B8601" i="20"/>
  <c r="B8602" i="20"/>
  <c r="Z366" i="17"/>
  <c r="Z365" i="17"/>
  <c r="X364" i="17"/>
  <c r="B2890" i="14"/>
  <c r="B2885" i="14"/>
  <c r="B2886" i="14"/>
  <c r="B2887" i="14"/>
  <c r="B2888" i="14"/>
  <c r="B2889" i="14"/>
  <c r="B2884" i="14"/>
  <c r="B2883" i="14"/>
  <c r="B2882" i="14"/>
  <c r="B2881" i="14"/>
  <c r="B370" i="23"/>
  <c r="C370" i="23"/>
  <c r="D370" i="23"/>
  <c r="H459" i="8"/>
  <c r="I459" i="8" s="1"/>
  <c r="J459" i="8" s="1"/>
  <c r="V366" i="17"/>
  <c r="P366" i="17"/>
  <c r="G366" i="17"/>
  <c r="H366" i="17" s="1"/>
  <c r="N7600" i="16"/>
  <c r="N7599" i="16"/>
  <c r="N7598" i="16"/>
  <c r="N7597" i="16"/>
  <c r="N7596" i="16"/>
  <c r="N7595" i="16"/>
  <c r="N7594" i="16"/>
  <c r="N7593" i="16"/>
  <c r="N7592" i="16"/>
  <c r="N7591" i="16"/>
  <c r="N7590" i="16"/>
  <c r="N7589" i="16"/>
  <c r="N7588" i="16"/>
  <c r="N7587" i="16"/>
  <c r="N7586" i="16"/>
  <c r="N7585" i="16"/>
  <c r="N7584" i="16"/>
  <c r="N7583" i="16"/>
  <c r="N7582" i="16"/>
  <c r="N7581" i="16"/>
  <c r="N7580" i="16"/>
  <c r="N7579" i="16"/>
  <c r="N7578" i="16"/>
  <c r="N7577" i="16"/>
  <c r="N7576" i="16"/>
  <c r="N7575" i="16"/>
  <c r="N7574" i="16"/>
  <c r="N7573" i="16"/>
  <c r="F7600" i="16"/>
  <c r="F7599" i="16"/>
  <c r="F7598" i="16"/>
  <c r="F7597" i="16"/>
  <c r="F7596" i="16"/>
  <c r="F7595" i="16"/>
  <c r="F7594" i="16"/>
  <c r="F7593" i="16"/>
  <c r="F7592" i="16"/>
  <c r="F7591" i="16"/>
  <c r="F7590" i="16"/>
  <c r="F7589" i="16"/>
  <c r="F7587" i="16"/>
  <c r="F7586" i="16"/>
  <c r="F7585" i="16"/>
  <c r="F7584" i="16"/>
  <c r="F7583" i="16"/>
  <c r="F7582" i="16"/>
  <c r="F7581" i="16"/>
  <c r="F7580" i="16"/>
  <c r="F7579" i="16"/>
  <c r="F7578" i="16"/>
  <c r="F7577" i="16"/>
  <c r="F7576" i="16"/>
  <c r="F7575" i="16"/>
  <c r="F7574" i="16"/>
  <c r="F7573" i="16"/>
  <c r="I7599" i="16"/>
  <c r="H7599" i="16"/>
  <c r="B8568" i="20"/>
  <c r="B8569" i="20"/>
  <c r="B8570" i="20"/>
  <c r="B8571" i="20"/>
  <c r="B8572" i="20"/>
  <c r="B8573" i="20"/>
  <c r="B8574" i="20"/>
  <c r="B8575" i="20"/>
  <c r="B8576" i="20"/>
  <c r="B8577" i="20"/>
  <c r="B8578" i="20"/>
  <c r="B8579" i="20"/>
  <c r="B8580" i="20"/>
  <c r="B8581" i="20"/>
  <c r="B8582" i="20"/>
  <c r="B8583" i="20"/>
  <c r="B8584" i="20"/>
  <c r="B8585" i="20"/>
  <c r="B8586" i="20"/>
  <c r="B8587" i="20"/>
  <c r="B8588" i="20"/>
  <c r="B8589" i="20"/>
  <c r="B8590" i="20"/>
  <c r="B8591" i="20"/>
  <c r="B8592" i="20"/>
  <c r="B8593" i="20"/>
  <c r="B8594" i="20"/>
  <c r="B8595" i="20"/>
  <c r="B8596" i="20"/>
  <c r="B8597" i="20"/>
  <c r="B8598" i="20"/>
  <c r="B8599" i="20"/>
  <c r="B8600" i="20"/>
  <c r="P365" i="17"/>
  <c r="N7572" i="16"/>
  <c r="N7571" i="16"/>
  <c r="N7570" i="16"/>
  <c r="N7569" i="16"/>
  <c r="N7568" i="16"/>
  <c r="N7567" i="16"/>
  <c r="F7569" i="16"/>
  <c r="F7570" i="16"/>
  <c r="F7571" i="16"/>
  <c r="F7572" i="16"/>
  <c r="F7568" i="16"/>
  <c r="F7567" i="16"/>
  <c r="X363" i="17" l="1"/>
  <c r="V365" i="17"/>
  <c r="V364" i="17"/>
  <c r="B369" i="23"/>
  <c r="C369" i="23"/>
  <c r="D369" i="23"/>
  <c r="H458" i="8"/>
  <c r="I458" i="8" s="1"/>
  <c r="B2875" i="14" l="1"/>
  <c r="B2876" i="14"/>
  <c r="B2877" i="14"/>
  <c r="B2878" i="14"/>
  <c r="B2879" i="14"/>
  <c r="B2880" i="14"/>
  <c r="B2874" i="14"/>
  <c r="B2873" i="14"/>
  <c r="B2872" i="14"/>
  <c r="B2871" i="14"/>
  <c r="AG407" i="6"/>
  <c r="T407" i="6" s="1"/>
  <c r="AC406" i="6"/>
  <c r="D406" i="6"/>
  <c r="E369" i="23" s="1"/>
  <c r="B8550" i="20"/>
  <c r="B8551" i="20"/>
  <c r="B8552" i="20"/>
  <c r="B8553" i="20"/>
  <c r="B8554" i="20"/>
  <c r="B8555" i="20"/>
  <c r="B8556" i="20"/>
  <c r="B8557" i="20"/>
  <c r="B8558" i="20"/>
  <c r="B8559" i="20"/>
  <c r="B8560" i="20"/>
  <c r="B8561" i="20"/>
  <c r="B8562" i="20"/>
  <c r="B8563" i="20"/>
  <c r="B8564" i="20"/>
  <c r="B8565" i="20"/>
  <c r="B8566" i="20"/>
  <c r="B8567" i="20"/>
  <c r="U8541" i="20"/>
  <c r="U8542" i="20"/>
  <c r="U8543" i="20"/>
  <c r="U8544" i="20"/>
  <c r="U8545" i="20"/>
  <c r="U8546" i="20"/>
  <c r="U8547" i="20"/>
  <c r="U8548" i="20"/>
  <c r="U8549" i="20"/>
  <c r="U8550" i="20"/>
  <c r="U8551" i="20"/>
  <c r="U8552" i="20"/>
  <c r="U8553" i="20"/>
  <c r="U8554" i="20"/>
  <c r="U8555" i="20"/>
  <c r="U8556" i="20"/>
  <c r="U8557" i="20"/>
  <c r="U8558" i="20"/>
  <c r="U8559" i="20"/>
  <c r="U8560" i="20"/>
  <c r="U8561" i="20"/>
  <c r="U8562" i="20"/>
  <c r="U8563" i="20"/>
  <c r="U8564" i="20"/>
  <c r="U8565" i="20"/>
  <c r="U8566" i="20"/>
  <c r="U8567" i="20"/>
  <c r="G365" i="17" l="1"/>
  <c r="I7569" i="16"/>
  <c r="H7569" i="16"/>
  <c r="N7565" i="16"/>
  <c r="N7564" i="16"/>
  <c r="N7563" i="16"/>
  <c r="N7557" i="16"/>
  <c r="N7556" i="16"/>
  <c r="N7550" i="16"/>
  <c r="N7549" i="16"/>
  <c r="N7566" i="16"/>
  <c r="N7562" i="16"/>
  <c r="N7561" i="16"/>
  <c r="N7560" i="16"/>
  <c r="N7559" i="16"/>
  <c r="N7558" i="16"/>
  <c r="N7555" i="16"/>
  <c r="N7554" i="16"/>
  <c r="N7553" i="16"/>
  <c r="N7552" i="16"/>
  <c r="N7551" i="16"/>
  <c r="N7548" i="16"/>
  <c r="N7547" i="16"/>
  <c r="N7546" i="16"/>
  <c r="N7545" i="16"/>
  <c r="F7566" i="16"/>
  <c r="F7544" i="16"/>
  <c r="F7545" i="16"/>
  <c r="F7546" i="16"/>
  <c r="F7547" i="16"/>
  <c r="F7548" i="16"/>
  <c r="F7549" i="16"/>
  <c r="F7550" i="16"/>
  <c r="F7551" i="16"/>
  <c r="F7552" i="16"/>
  <c r="F7553" i="16"/>
  <c r="F7554" i="16"/>
  <c r="F7555" i="16"/>
  <c r="F7556" i="16"/>
  <c r="F7557" i="16"/>
  <c r="F7558" i="16"/>
  <c r="F7559" i="16"/>
  <c r="F7560" i="16"/>
  <c r="F7561" i="16"/>
  <c r="F7562" i="16"/>
  <c r="F7563" i="16"/>
  <c r="F7564" i="16"/>
  <c r="N7544" i="16" l="1"/>
  <c r="N7543" i="16"/>
  <c r="N7542" i="16"/>
  <c r="N7541" i="16"/>
  <c r="N7540" i="16"/>
  <c r="N7539" i="16"/>
  <c r="N7538" i="16"/>
  <c r="F7543" i="16"/>
  <c r="F7542" i="16"/>
  <c r="F7541" i="16"/>
  <c r="F7540" i="16"/>
  <c r="F7539" i="16"/>
  <c r="F7538" i="16"/>
  <c r="AG406" i="6" l="1"/>
  <c r="T406" i="6" s="1"/>
  <c r="AC405" i="6"/>
  <c r="D405" i="6" s="1"/>
  <c r="U8508" i="20"/>
  <c r="U8509" i="20"/>
  <c r="U8510" i="20"/>
  <c r="U8511" i="20"/>
  <c r="U8512" i="20"/>
  <c r="U8513" i="20"/>
  <c r="U8514" i="20"/>
  <c r="U8515" i="20"/>
  <c r="U8516" i="20"/>
  <c r="U8517" i="20"/>
  <c r="U8518" i="20"/>
  <c r="U8519" i="20"/>
  <c r="U8520" i="20"/>
  <c r="U8521" i="20"/>
  <c r="U8522" i="20"/>
  <c r="U8523" i="20"/>
  <c r="U8524" i="20"/>
  <c r="U8525" i="20"/>
  <c r="U8526" i="20"/>
  <c r="U8527" i="20"/>
  <c r="U8528" i="20"/>
  <c r="U8529" i="20"/>
  <c r="U8530" i="20"/>
  <c r="U8531" i="20"/>
  <c r="U8532" i="20"/>
  <c r="U8533" i="20"/>
  <c r="U8534" i="20"/>
  <c r="U8535" i="20"/>
  <c r="U8536" i="20"/>
  <c r="U8537" i="20"/>
  <c r="U8538" i="20"/>
  <c r="U8539" i="20"/>
  <c r="U8540" i="20"/>
  <c r="B8542" i="20"/>
  <c r="B8543" i="20"/>
  <c r="B8544" i="20"/>
  <c r="B8545" i="20"/>
  <c r="B8546" i="20"/>
  <c r="B8547" i="20"/>
  <c r="B8548" i="20"/>
  <c r="B8549" i="20"/>
  <c r="B8508" i="20"/>
  <c r="B8509" i="20"/>
  <c r="B8510" i="20"/>
  <c r="B8511" i="20"/>
  <c r="B8512" i="20"/>
  <c r="B8513" i="20"/>
  <c r="B8514" i="20"/>
  <c r="B8515" i="20"/>
  <c r="B8516" i="20"/>
  <c r="B8517" i="20"/>
  <c r="B8518" i="20"/>
  <c r="B8519" i="20"/>
  <c r="B8520" i="20"/>
  <c r="B8521" i="20"/>
  <c r="B8522" i="20"/>
  <c r="B8523" i="20"/>
  <c r="B8524" i="20"/>
  <c r="B8525" i="20"/>
  <c r="B8526" i="20"/>
  <c r="B8527" i="20"/>
  <c r="B8528" i="20"/>
  <c r="B8529" i="20"/>
  <c r="B8530" i="20"/>
  <c r="B8531" i="20"/>
  <c r="B8532" i="20"/>
  <c r="B8533" i="20"/>
  <c r="B8534" i="20"/>
  <c r="B8535" i="20"/>
  <c r="B8536" i="20"/>
  <c r="B8537" i="20"/>
  <c r="B8538" i="20"/>
  <c r="B8539" i="20"/>
  <c r="B8540" i="20"/>
  <c r="B8541" i="20"/>
  <c r="B2865" i="14" l="1"/>
  <c r="B2866" i="14"/>
  <c r="B2867" i="14"/>
  <c r="B2868" i="14"/>
  <c r="B2869" i="14"/>
  <c r="B2870" i="14"/>
  <c r="B2864" i="14"/>
  <c r="B2863" i="14"/>
  <c r="B2862" i="14"/>
  <c r="B2861" i="14"/>
  <c r="B368" i="23"/>
  <c r="C368" i="23"/>
  <c r="D368" i="23"/>
  <c r="E368" i="23"/>
  <c r="I457" i="8"/>
  <c r="H457" i="8"/>
  <c r="X362" i="17"/>
  <c r="P364" i="17"/>
  <c r="G364" i="17"/>
  <c r="N7521" i="16"/>
  <c r="N7522" i="16"/>
  <c r="N7523" i="16"/>
  <c r="N7524" i="16"/>
  <c r="N7525" i="16"/>
  <c r="N7526" i="16"/>
  <c r="N7527" i="16"/>
  <c r="N7528" i="16"/>
  <c r="N7529" i="16"/>
  <c r="N7530" i="16"/>
  <c r="N7531" i="16"/>
  <c r="N7532" i="16"/>
  <c r="N7533" i="16"/>
  <c r="N7534" i="16"/>
  <c r="N7535" i="16"/>
  <c r="N7536" i="16"/>
  <c r="N7537" i="16"/>
  <c r="N7520" i="16"/>
  <c r="N7519" i="16"/>
  <c r="N7518" i="16"/>
  <c r="N7517" i="16"/>
  <c r="H7538" i="16"/>
  <c r="I7538" i="16"/>
  <c r="F7521" i="16"/>
  <c r="F7522" i="16"/>
  <c r="F7523" i="16"/>
  <c r="F7524" i="16"/>
  <c r="F7525" i="16"/>
  <c r="F7526" i="16"/>
  <c r="F7527" i="16"/>
  <c r="F7528" i="16"/>
  <c r="F7529" i="16"/>
  <c r="F7530" i="16"/>
  <c r="F7531" i="16"/>
  <c r="F7532" i="16"/>
  <c r="F7533" i="16"/>
  <c r="F7534" i="16"/>
  <c r="F7535" i="16"/>
  <c r="F7536" i="16"/>
  <c r="F7537" i="16"/>
  <c r="F7520" i="16"/>
  <c r="F7519" i="16"/>
  <c r="F7518" i="16"/>
  <c r="F7517" i="16"/>
  <c r="N7516" i="16" l="1"/>
  <c r="N7515" i="16"/>
  <c r="N7514" i="16"/>
  <c r="N7513" i="16"/>
  <c r="N7512" i="16"/>
  <c r="N7511" i="16"/>
  <c r="N7510" i="16"/>
  <c r="F7516" i="16"/>
  <c r="F7515" i="16"/>
  <c r="F7514" i="16"/>
  <c r="F7513" i="16"/>
  <c r="F7512" i="16"/>
  <c r="F7511" i="16"/>
  <c r="F7510" i="16"/>
  <c r="G363" i="17" l="1"/>
  <c r="U8479" i="20"/>
  <c r="U8480" i="20"/>
  <c r="U8481" i="20"/>
  <c r="U8482" i="20"/>
  <c r="U8483" i="20"/>
  <c r="U8484" i="20"/>
  <c r="U8485" i="20"/>
  <c r="U8486" i="20"/>
  <c r="U8487" i="20"/>
  <c r="U8488" i="20"/>
  <c r="U8489" i="20"/>
  <c r="U8490" i="20"/>
  <c r="U8491" i="20"/>
  <c r="U8492" i="20"/>
  <c r="U8493" i="20"/>
  <c r="U8494" i="20"/>
  <c r="U8495" i="20"/>
  <c r="U8496" i="20"/>
  <c r="U8497" i="20"/>
  <c r="U8498" i="20"/>
  <c r="U8499" i="20"/>
  <c r="U8500" i="20"/>
  <c r="U8501" i="20"/>
  <c r="U8502" i="20"/>
  <c r="U8503" i="20"/>
  <c r="U8504" i="20"/>
  <c r="U8505" i="20"/>
  <c r="U8506" i="20"/>
  <c r="U8507" i="20"/>
  <c r="B8482" i="20"/>
  <c r="B8483" i="20"/>
  <c r="B8484" i="20"/>
  <c r="B8485" i="20"/>
  <c r="B8486" i="20"/>
  <c r="B8487" i="20"/>
  <c r="B8488" i="20"/>
  <c r="B8489" i="20"/>
  <c r="B8490" i="20"/>
  <c r="B8491" i="20"/>
  <c r="B8492" i="20"/>
  <c r="B8493" i="20"/>
  <c r="B8494" i="20"/>
  <c r="B8495" i="20"/>
  <c r="B8496" i="20"/>
  <c r="B8497" i="20"/>
  <c r="B8498" i="20"/>
  <c r="B8499" i="20"/>
  <c r="B8500" i="20"/>
  <c r="B8501" i="20"/>
  <c r="B8502" i="20"/>
  <c r="B8503" i="20"/>
  <c r="B8504" i="20"/>
  <c r="B8505" i="20"/>
  <c r="B8506" i="20"/>
  <c r="B8507" i="20"/>
  <c r="B367" i="23"/>
  <c r="C367" i="23"/>
  <c r="D367" i="23"/>
  <c r="B2855" i="14"/>
  <c r="B2856" i="14"/>
  <c r="B2857" i="14"/>
  <c r="B2858" i="14"/>
  <c r="B2859" i="14"/>
  <c r="B2860" i="14"/>
  <c r="B2854" i="14"/>
  <c r="B2853" i="14"/>
  <c r="B2852" i="14"/>
  <c r="AG405" i="6"/>
  <c r="AC404" i="6"/>
  <c r="D404" i="6" s="1"/>
  <c r="E367" i="23" s="1"/>
  <c r="AG404" i="6" l="1"/>
  <c r="T404" i="6" s="1"/>
  <c r="T405" i="6"/>
  <c r="V363" i="17" l="1"/>
  <c r="P363" i="17"/>
  <c r="F7509" i="16"/>
  <c r="N7482" i="16"/>
  <c r="N7483" i="16"/>
  <c r="N7484" i="16"/>
  <c r="N7485" i="16"/>
  <c r="N7486" i="16"/>
  <c r="N7487" i="16"/>
  <c r="N7488" i="16"/>
  <c r="N7489" i="16"/>
  <c r="N7490" i="16"/>
  <c r="N7491" i="16"/>
  <c r="N7492" i="16"/>
  <c r="N7493" i="16"/>
  <c r="N7494" i="16"/>
  <c r="N7495" i="16"/>
  <c r="N7496" i="16"/>
  <c r="N7497" i="16"/>
  <c r="N7498" i="16"/>
  <c r="N7499" i="16"/>
  <c r="N7500" i="16"/>
  <c r="N7501" i="16"/>
  <c r="N7502" i="16"/>
  <c r="N7503" i="16"/>
  <c r="N7504" i="16"/>
  <c r="N7505" i="16"/>
  <c r="N7506" i="16"/>
  <c r="N7507" i="16"/>
  <c r="N7508" i="16"/>
  <c r="N7509" i="16"/>
  <c r="I456" i="8"/>
  <c r="H456" i="8"/>
  <c r="X361" i="17"/>
  <c r="I7508" i="16"/>
  <c r="H7508" i="16"/>
  <c r="F7507" i="16"/>
  <c r="F7482" i="16"/>
  <c r="F7483" i="16"/>
  <c r="F7484" i="16"/>
  <c r="F7485" i="16"/>
  <c r="F7486" i="16"/>
  <c r="F7487" i="16"/>
  <c r="F7488" i="16"/>
  <c r="F7489" i="16"/>
  <c r="F7490" i="16"/>
  <c r="F7491" i="16"/>
  <c r="F7492" i="16"/>
  <c r="F7493" i="16"/>
  <c r="F7494" i="16"/>
  <c r="F7495" i="16"/>
  <c r="F7496" i="16"/>
  <c r="F7497" i="16"/>
  <c r="F7498" i="16"/>
  <c r="F7499" i="16"/>
  <c r="F7500" i="16"/>
  <c r="F7501" i="16"/>
  <c r="F7502" i="16"/>
  <c r="F7503" i="16"/>
  <c r="F7504" i="16"/>
  <c r="F7505" i="16"/>
  <c r="B2845" i="14" l="1"/>
  <c r="B2846" i="14"/>
  <c r="B2847" i="14"/>
  <c r="B2848" i="14"/>
  <c r="B2849" i="14"/>
  <c r="B2850" i="14"/>
  <c r="B2851" i="14"/>
  <c r="B2844" i="14"/>
  <c r="B2843" i="14"/>
  <c r="AC403" i="6"/>
  <c r="D403" i="6" s="1"/>
  <c r="U8450" i="20"/>
  <c r="U8451" i="20"/>
  <c r="U8452" i="20"/>
  <c r="U8453" i="20"/>
  <c r="U8454" i="20"/>
  <c r="U8455" i="20"/>
  <c r="U8456" i="20"/>
  <c r="U8457" i="20"/>
  <c r="U8458" i="20"/>
  <c r="U8459" i="20"/>
  <c r="U8460" i="20"/>
  <c r="U8461" i="20"/>
  <c r="U8462" i="20"/>
  <c r="U8463" i="20"/>
  <c r="U8464" i="20"/>
  <c r="U8465" i="20"/>
  <c r="U8466" i="20"/>
  <c r="U8467" i="20"/>
  <c r="U8468" i="20"/>
  <c r="U8469" i="20"/>
  <c r="U8470" i="20"/>
  <c r="U8471" i="20"/>
  <c r="U8472" i="20"/>
  <c r="U8473" i="20"/>
  <c r="U8474" i="20"/>
  <c r="U8475" i="20"/>
  <c r="U8476" i="20"/>
  <c r="U8477" i="20"/>
  <c r="U8478" i="20"/>
  <c r="B8451" i="20" l="1"/>
  <c r="B8452" i="20"/>
  <c r="B8453" i="20"/>
  <c r="B8454" i="20"/>
  <c r="B8455" i="20"/>
  <c r="B8456" i="20"/>
  <c r="B8457" i="20"/>
  <c r="B8458" i="20"/>
  <c r="B8459" i="20"/>
  <c r="B8460" i="20"/>
  <c r="B8461" i="20"/>
  <c r="B8462" i="20"/>
  <c r="B8463" i="20"/>
  <c r="B8464" i="20"/>
  <c r="B8465" i="20"/>
  <c r="B8466" i="20"/>
  <c r="B8467" i="20"/>
  <c r="B8468" i="20"/>
  <c r="B8469" i="20"/>
  <c r="B8470" i="20"/>
  <c r="B8471" i="20"/>
  <c r="B8472" i="20"/>
  <c r="B8473" i="20"/>
  <c r="B8474" i="20"/>
  <c r="B8475" i="20"/>
  <c r="B8476" i="20"/>
  <c r="B8477" i="20"/>
  <c r="B8478" i="20"/>
  <c r="B8479" i="20"/>
  <c r="B8480" i="20"/>
  <c r="B8481" i="20"/>
  <c r="E366" i="23"/>
  <c r="D366" i="23"/>
  <c r="C366" i="23"/>
  <c r="B366" i="23"/>
  <c r="H455" i="8"/>
  <c r="I455" i="8" s="1"/>
  <c r="X360" i="17"/>
  <c r="V362" i="17"/>
  <c r="P362" i="17"/>
  <c r="G362" i="17"/>
  <c r="N7481" i="16"/>
  <c r="N7480" i="16"/>
  <c r="N7479" i="16"/>
  <c r="N7478" i="16"/>
  <c r="N7477" i="16"/>
  <c r="N7476" i="16"/>
  <c r="N7475" i="16"/>
  <c r="N7474" i="16"/>
  <c r="N7473" i="16"/>
  <c r="N7472" i="16"/>
  <c r="N7471" i="16"/>
  <c r="N7470" i="16"/>
  <c r="N7469" i="16"/>
  <c r="N7468" i="16"/>
  <c r="N7467" i="16"/>
  <c r="N7466" i="16"/>
  <c r="N7465" i="16"/>
  <c r="N7464" i="16"/>
  <c r="N7463" i="16"/>
  <c r="N7462" i="16"/>
  <c r="N7461" i="16"/>
  <c r="N7460" i="16"/>
  <c r="N7459" i="16"/>
  <c r="N7458" i="16"/>
  <c r="N7457" i="16"/>
  <c r="N7456" i="16"/>
  <c r="N7455" i="16"/>
  <c r="N7454" i="16"/>
  <c r="I7477" i="16"/>
  <c r="H7477" i="16"/>
  <c r="F7481" i="16"/>
  <c r="F7480" i="16"/>
  <c r="F7479" i="16"/>
  <c r="F7478" i="16"/>
  <c r="F7477" i="16"/>
  <c r="F7476" i="16"/>
  <c r="F7475" i="16"/>
  <c r="F7474" i="16"/>
  <c r="F7473" i="16"/>
  <c r="F7472" i="16"/>
  <c r="F7471" i="16"/>
  <c r="F7470" i="16"/>
  <c r="F7469" i="16"/>
  <c r="F7468" i="16"/>
  <c r="F7466" i="16"/>
  <c r="F7465" i="16"/>
  <c r="F7464" i="16"/>
  <c r="F7463" i="16"/>
  <c r="F7462" i="16"/>
  <c r="F7461" i="16"/>
  <c r="F7460" i="16"/>
  <c r="F7459" i="16"/>
  <c r="F7458" i="16"/>
  <c r="F7457" i="16"/>
  <c r="F7456" i="16"/>
  <c r="F7455" i="16"/>
  <c r="F7454" i="16"/>
  <c r="B2842" i="14" l="1"/>
  <c r="B2835" i="14"/>
  <c r="B2836" i="14"/>
  <c r="B2837" i="14"/>
  <c r="B2838" i="14"/>
  <c r="B2839" i="14"/>
  <c r="B2840" i="14"/>
  <c r="B2841" i="14"/>
  <c r="B2834" i="14"/>
  <c r="B2833" i="14"/>
  <c r="AG403" i="6"/>
  <c r="T403" i="6" s="1"/>
  <c r="AC402" i="6"/>
  <c r="D402" i="6" s="1"/>
  <c r="U8415" i="20"/>
  <c r="U8416" i="20"/>
  <c r="U8417" i="20"/>
  <c r="U8418" i="20"/>
  <c r="U8419" i="20"/>
  <c r="U8420" i="20"/>
  <c r="U8421" i="20"/>
  <c r="U8422" i="20"/>
  <c r="U8423" i="20"/>
  <c r="U8424" i="20"/>
  <c r="U8425" i="20"/>
  <c r="U8426" i="20"/>
  <c r="U8427" i="20"/>
  <c r="U8428" i="20"/>
  <c r="U8429" i="20"/>
  <c r="U8430" i="20"/>
  <c r="U8431" i="20"/>
  <c r="U8432" i="20"/>
  <c r="U8433" i="20"/>
  <c r="U8434" i="20"/>
  <c r="U8435" i="20"/>
  <c r="U8436" i="20"/>
  <c r="U8437" i="20"/>
  <c r="U8438" i="20"/>
  <c r="U8439" i="20"/>
  <c r="U8440" i="20"/>
  <c r="U8441" i="20"/>
  <c r="U8442" i="20"/>
  <c r="U8443" i="20"/>
  <c r="U8444" i="20"/>
  <c r="U8445" i="20"/>
  <c r="U8446" i="20"/>
  <c r="U8447" i="20"/>
  <c r="U8448" i="20"/>
  <c r="U8449" i="20"/>
  <c r="B8448" i="20"/>
  <c r="B8449" i="20"/>
  <c r="B8450" i="20"/>
  <c r="H454" i="8" l="1"/>
  <c r="I454" i="8" s="1"/>
  <c r="B365" i="23"/>
  <c r="C365" i="23"/>
  <c r="D365" i="23"/>
  <c r="E365" i="23"/>
  <c r="V361" i="17"/>
  <c r="P361" i="17"/>
  <c r="X359" i="17"/>
  <c r="V360" i="17"/>
  <c r="G361" i="17"/>
  <c r="N7420" i="16"/>
  <c r="N7421" i="16"/>
  <c r="N7422" i="16"/>
  <c r="N7423" i="16"/>
  <c r="N7424" i="16"/>
  <c r="N7425" i="16"/>
  <c r="N7426" i="16"/>
  <c r="N7427" i="16"/>
  <c r="N7428" i="16"/>
  <c r="N7429" i="16"/>
  <c r="N7430" i="16"/>
  <c r="N7431" i="16"/>
  <c r="N7432" i="16"/>
  <c r="N7433" i="16"/>
  <c r="N7434" i="16"/>
  <c r="N7435" i="16"/>
  <c r="N7436" i="16"/>
  <c r="N7437" i="16"/>
  <c r="N7438" i="16"/>
  <c r="N7439" i="16"/>
  <c r="N7440" i="16"/>
  <c r="N7441" i="16"/>
  <c r="N7442" i="16"/>
  <c r="N7443" i="16"/>
  <c r="N7444" i="16"/>
  <c r="N7445" i="16"/>
  <c r="N7446" i="16"/>
  <c r="N7447" i="16"/>
  <c r="N7448" i="16"/>
  <c r="N7449" i="16"/>
  <c r="N7450" i="16"/>
  <c r="N7451" i="16"/>
  <c r="N7452" i="16"/>
  <c r="N7453" i="16"/>
  <c r="H7448" i="16"/>
  <c r="I7448" i="16"/>
  <c r="F7453" i="16"/>
  <c r="F7452" i="16"/>
  <c r="F7451" i="16"/>
  <c r="F7450" i="16"/>
  <c r="F7449" i="16"/>
  <c r="F7448" i="16"/>
  <c r="F7447" i="16"/>
  <c r="F7446" i="16"/>
  <c r="F7445" i="16"/>
  <c r="F7444" i="16"/>
  <c r="F7443" i="16"/>
  <c r="F7442" i="16"/>
  <c r="F7441" i="16"/>
  <c r="F7440" i="16"/>
  <c r="F7439" i="16"/>
  <c r="F7438" i="16"/>
  <c r="F7437" i="16"/>
  <c r="F7436" i="16"/>
  <c r="F7435" i="16"/>
  <c r="F7434" i="16"/>
  <c r="F7433" i="16"/>
  <c r="F7431" i="16"/>
  <c r="F7430" i="16"/>
  <c r="F7429" i="16"/>
  <c r="F7428" i="16"/>
  <c r="F7427" i="16"/>
  <c r="F7426" i="16"/>
  <c r="F7425" i="16"/>
  <c r="F7424" i="16"/>
  <c r="F7423" i="16"/>
  <c r="F7422" i="16"/>
  <c r="F7421" i="16"/>
  <c r="F7420" i="16"/>
  <c r="F7419" i="16" l="1"/>
  <c r="F7417" i="16"/>
  <c r="F7416" i="16"/>
  <c r="F7415" i="16"/>
  <c r="F7414" i="16"/>
  <c r="F7413" i="16"/>
  <c r="F7412" i="16"/>
  <c r="N7419" i="16" l="1"/>
  <c r="N7418" i="16"/>
  <c r="N7417" i="16"/>
  <c r="N7416" i="16"/>
  <c r="N7415" i="16"/>
  <c r="N7414" i="16"/>
  <c r="N7413" i="16"/>
  <c r="P360" i="17" l="1"/>
  <c r="AG402" i="6" l="1"/>
  <c r="T402" i="6" s="1"/>
  <c r="AC401" i="6"/>
  <c r="D401" i="6" s="1"/>
  <c r="B2832" i="14"/>
  <c r="B2823" i="14"/>
  <c r="B2826" i="14"/>
  <c r="B2827" i="14"/>
  <c r="B2828" i="14"/>
  <c r="B2829" i="14"/>
  <c r="B2830" i="14"/>
  <c r="B2831" i="14"/>
  <c r="B2825" i="14"/>
  <c r="B2824" i="14"/>
  <c r="U8386" i="20" l="1"/>
  <c r="U8387" i="20"/>
  <c r="U8388" i="20"/>
  <c r="U8389" i="20"/>
  <c r="U8390" i="20"/>
  <c r="U8391" i="20"/>
  <c r="U8392" i="20"/>
  <c r="U8393" i="20"/>
  <c r="U8394" i="20"/>
  <c r="U8395" i="20"/>
  <c r="U8396" i="20"/>
  <c r="U8397" i="20"/>
  <c r="U8398" i="20"/>
  <c r="U8399" i="20"/>
  <c r="U8400" i="20"/>
  <c r="U8401" i="20"/>
  <c r="U8402" i="20"/>
  <c r="U8403" i="20"/>
  <c r="U8404" i="20"/>
  <c r="U8405" i="20"/>
  <c r="U8406" i="20"/>
  <c r="U8407" i="20"/>
  <c r="U8408" i="20"/>
  <c r="U8409" i="20"/>
  <c r="U8410" i="20"/>
  <c r="U8411" i="20"/>
  <c r="U8412" i="20"/>
  <c r="U8413" i="20"/>
  <c r="U8414" i="20"/>
  <c r="B8389" i="20"/>
  <c r="B8390" i="20"/>
  <c r="B8391" i="20"/>
  <c r="B8392" i="20"/>
  <c r="B8393" i="20"/>
  <c r="B8394" i="20"/>
  <c r="B8395" i="20"/>
  <c r="B8396" i="20"/>
  <c r="B8397" i="20"/>
  <c r="B8398" i="20"/>
  <c r="B8399" i="20"/>
  <c r="B8400" i="20"/>
  <c r="B8401" i="20"/>
  <c r="B8402" i="20"/>
  <c r="B8403" i="20"/>
  <c r="B8404" i="20"/>
  <c r="B8405" i="20"/>
  <c r="B8406" i="20"/>
  <c r="B8407" i="20"/>
  <c r="B8408" i="20"/>
  <c r="B8409" i="20"/>
  <c r="B8410" i="20"/>
  <c r="B8411" i="20"/>
  <c r="B8412" i="20"/>
  <c r="B8413" i="20"/>
  <c r="B8414" i="20"/>
  <c r="B8415" i="20"/>
  <c r="B8416" i="20"/>
  <c r="B8417" i="20"/>
  <c r="B8418" i="20"/>
  <c r="B8419" i="20"/>
  <c r="B8420" i="20"/>
  <c r="B8421" i="20"/>
  <c r="B8422" i="20"/>
  <c r="B8423" i="20"/>
  <c r="B8424" i="20"/>
  <c r="B8425" i="20"/>
  <c r="B8426" i="20"/>
  <c r="B8427" i="20"/>
  <c r="B8428" i="20"/>
  <c r="B8429" i="20"/>
  <c r="B8430" i="20"/>
  <c r="B8431" i="20"/>
  <c r="B8432" i="20"/>
  <c r="B8433" i="20"/>
  <c r="B8434" i="20"/>
  <c r="B8435" i="20"/>
  <c r="B8436" i="20"/>
  <c r="B8437" i="20"/>
  <c r="B8438" i="20"/>
  <c r="B8439" i="20"/>
  <c r="B8440" i="20"/>
  <c r="B8441" i="20"/>
  <c r="B8442" i="20"/>
  <c r="B8443" i="20"/>
  <c r="B8444" i="20"/>
  <c r="B8445" i="20"/>
  <c r="B8446" i="20"/>
  <c r="B8447" i="20"/>
  <c r="B364" i="23" l="1"/>
  <c r="C364" i="23"/>
  <c r="D364" i="23"/>
  <c r="E364" i="23"/>
  <c r="H453" i="8"/>
  <c r="I453" i="8" s="1"/>
  <c r="X358" i="17"/>
  <c r="G360" i="17"/>
  <c r="I7417" i="16"/>
  <c r="H7417" i="16"/>
  <c r="N7411" i="16"/>
  <c r="N7410" i="16"/>
  <c r="N7409" i="16"/>
  <c r="N7412" i="16"/>
  <c r="N7408" i="16"/>
  <c r="N7407" i="16"/>
  <c r="N7406" i="16"/>
  <c r="N7405" i="16"/>
  <c r="N7404" i="16"/>
  <c r="N7403" i="16"/>
  <c r="N7402" i="16"/>
  <c r="N7401" i="16"/>
  <c r="N7400" i="16"/>
  <c r="N7399" i="16"/>
  <c r="N7398" i="16"/>
  <c r="F7402" i="16"/>
  <c r="F7403" i="16"/>
  <c r="F7404" i="16"/>
  <c r="F7405" i="16"/>
  <c r="F7406" i="16"/>
  <c r="F7407" i="16"/>
  <c r="F7408" i="16"/>
  <c r="F7409" i="16"/>
  <c r="F7410" i="16"/>
  <c r="F7401" i="16"/>
  <c r="F7400" i="16"/>
  <c r="F7399" i="16"/>
  <c r="F7398" i="16"/>
  <c r="F7391" i="16" l="1"/>
  <c r="F7392" i="16"/>
  <c r="F7393" i="16"/>
  <c r="F7394" i="16"/>
  <c r="F7395" i="16"/>
  <c r="F7396" i="16"/>
  <c r="F7397" i="16"/>
  <c r="N7391" i="16"/>
  <c r="N7392" i="16"/>
  <c r="N7393" i="16"/>
  <c r="N7394" i="16"/>
  <c r="N7395" i="16"/>
  <c r="N7396" i="16"/>
  <c r="N7397" i="16"/>
  <c r="N7390" i="16" l="1"/>
  <c r="N7389" i="16"/>
  <c r="N7388" i="16"/>
  <c r="N7387" i="16"/>
  <c r="N7386" i="16"/>
  <c r="N7385" i="16"/>
  <c r="N7384" i="16"/>
  <c r="B363" i="23" l="1"/>
  <c r="C363" i="23"/>
  <c r="D363" i="23"/>
  <c r="H452" i="8"/>
  <c r="I452" i="8"/>
  <c r="B2822" i="14"/>
  <c r="B2821" i="14"/>
  <c r="B2815" i="14"/>
  <c r="B2816" i="14"/>
  <c r="B2817" i="14"/>
  <c r="B2818" i="14"/>
  <c r="B2819" i="14"/>
  <c r="B2820" i="14"/>
  <c r="B2814" i="14"/>
  <c r="B2813" i="14"/>
  <c r="P359" i="17"/>
  <c r="G359" i="17"/>
  <c r="I7386" i="16"/>
  <c r="H7386" i="16"/>
  <c r="V359" i="17"/>
  <c r="X357" i="17"/>
  <c r="AC400" i="6"/>
  <c r="D400" i="6" s="1"/>
  <c r="E363" i="23" s="1"/>
  <c r="AG401" i="6"/>
  <c r="T401" i="6" s="1"/>
  <c r="U8359" i="20"/>
  <c r="U8360" i="20"/>
  <c r="U8361" i="20"/>
  <c r="U8362" i="20"/>
  <c r="U8363" i="20"/>
  <c r="U8364" i="20"/>
  <c r="U8365" i="20"/>
  <c r="U8366" i="20"/>
  <c r="U8367" i="20"/>
  <c r="U8368" i="20"/>
  <c r="U8369" i="20"/>
  <c r="U8370" i="20"/>
  <c r="U8371" i="20"/>
  <c r="U8372" i="20"/>
  <c r="U8373" i="20"/>
  <c r="U8374" i="20"/>
  <c r="U8375" i="20"/>
  <c r="U8376" i="20"/>
  <c r="U8377" i="20"/>
  <c r="U8378" i="20"/>
  <c r="U8379" i="20"/>
  <c r="U8380" i="20"/>
  <c r="U8381" i="20"/>
  <c r="U8382" i="20"/>
  <c r="U8383" i="20"/>
  <c r="U8384" i="20"/>
  <c r="U8385" i="20"/>
  <c r="B8359" i="20"/>
  <c r="B8360" i="20"/>
  <c r="B8361" i="20"/>
  <c r="B8362" i="20"/>
  <c r="B8363" i="20"/>
  <c r="B8364" i="20"/>
  <c r="B8365" i="20"/>
  <c r="B8366" i="20"/>
  <c r="B8367" i="20"/>
  <c r="B8368" i="20"/>
  <c r="B8369" i="20"/>
  <c r="B8370" i="20"/>
  <c r="B8371" i="20"/>
  <c r="B8372" i="20"/>
  <c r="B8373" i="20"/>
  <c r="B8374" i="20"/>
  <c r="B8375" i="20"/>
  <c r="B8376" i="20"/>
  <c r="B8377" i="20"/>
  <c r="B8378" i="20"/>
  <c r="B8379" i="20"/>
  <c r="B8380" i="20"/>
  <c r="B8381" i="20"/>
  <c r="B8382" i="20"/>
  <c r="B8383" i="20"/>
  <c r="B8384" i="20"/>
  <c r="B8385" i="20"/>
  <c r="B8386" i="20"/>
  <c r="B8387" i="20"/>
  <c r="B8388" i="20"/>
  <c r="F7384" i="16" l="1"/>
  <c r="F7385" i="16"/>
  <c r="F7386" i="16"/>
  <c r="F7387" i="16"/>
  <c r="F7388" i="16"/>
  <c r="F7389" i="16"/>
  <c r="F7390" i="16"/>
  <c r="N7383" i="16" l="1"/>
  <c r="N7382" i="16"/>
  <c r="N7381" i="16"/>
  <c r="N7380" i="16"/>
  <c r="N7379" i="16"/>
  <c r="N7378" i="16"/>
  <c r="N7377" i="16"/>
  <c r="N7376" i="16"/>
  <c r="N7375" i="16"/>
  <c r="N7374" i="16"/>
  <c r="N7373" i="16"/>
  <c r="N7372" i="16"/>
  <c r="N7371" i="16"/>
  <c r="N7370" i="16"/>
  <c r="F7383" i="16"/>
  <c r="F7382" i="16"/>
  <c r="F7381" i="16"/>
  <c r="F7380" i="16"/>
  <c r="F7374" i="16"/>
  <c r="F7375" i="16"/>
  <c r="F7376" i="16"/>
  <c r="F7377" i="16"/>
  <c r="F7378" i="16"/>
  <c r="F7373" i="16"/>
  <c r="F7372" i="16"/>
  <c r="F7371" i="16"/>
  <c r="F7370" i="16"/>
  <c r="N7369" i="16" l="1"/>
  <c r="N7368" i="16"/>
  <c r="N7367" i="16"/>
  <c r="N7366" i="16"/>
  <c r="N7365" i="16"/>
  <c r="N7364" i="16"/>
  <c r="N7363" i="16"/>
  <c r="N7362" i="16"/>
  <c r="N7361" i="16"/>
  <c r="N7360" i="16"/>
  <c r="N7359" i="16"/>
  <c r="N7358" i="16"/>
  <c r="N7357" i="16"/>
  <c r="N7356" i="16"/>
  <c r="F7369" i="16"/>
  <c r="F7368" i="16"/>
  <c r="F7367" i="16"/>
  <c r="F7366" i="16"/>
  <c r="F7365" i="16"/>
  <c r="F7364" i="16"/>
  <c r="F7363" i="16"/>
  <c r="B362" i="23" l="1"/>
  <c r="C362" i="23"/>
  <c r="D362" i="23"/>
  <c r="U8358" i="20"/>
  <c r="U8357" i="20"/>
  <c r="U8356" i="20"/>
  <c r="U8355" i="20"/>
  <c r="U8354" i="20"/>
  <c r="U8353" i="20"/>
  <c r="U8352" i="20"/>
  <c r="U8351" i="20"/>
  <c r="U8350" i="20"/>
  <c r="U8349" i="20"/>
  <c r="U8348" i="20"/>
  <c r="U8347" i="20"/>
  <c r="U8346" i="20"/>
  <c r="U8345" i="20"/>
  <c r="U8344" i="20"/>
  <c r="U8343" i="20"/>
  <c r="U8342" i="20"/>
  <c r="U8341" i="20"/>
  <c r="U8340" i="20"/>
  <c r="U8339" i="20"/>
  <c r="U8338" i="20"/>
  <c r="U8337" i="20"/>
  <c r="U8336" i="20"/>
  <c r="U8335" i="20"/>
  <c r="U8334" i="20"/>
  <c r="U8333" i="20"/>
  <c r="U8332" i="20"/>
  <c r="U8331" i="20"/>
  <c r="U8330" i="20"/>
  <c r="U8329" i="20"/>
  <c r="U8328" i="20"/>
  <c r="U8327" i="20"/>
  <c r="U8326" i="20"/>
  <c r="U8325" i="20"/>
  <c r="U8324" i="20"/>
  <c r="U8323" i="20"/>
  <c r="B8325" i="20" l="1"/>
  <c r="B8326" i="20"/>
  <c r="B8327" i="20"/>
  <c r="B8328" i="20"/>
  <c r="B8329" i="20"/>
  <c r="B8330" i="20"/>
  <c r="B8331" i="20"/>
  <c r="B8332" i="20"/>
  <c r="B8333" i="20"/>
  <c r="B8334" i="20"/>
  <c r="B8335" i="20"/>
  <c r="B8336" i="20"/>
  <c r="B8337" i="20"/>
  <c r="B8338" i="20"/>
  <c r="B8339" i="20"/>
  <c r="B8340" i="20"/>
  <c r="B8341" i="20"/>
  <c r="B8342" i="20"/>
  <c r="B8343" i="20"/>
  <c r="B8344" i="20"/>
  <c r="B8345" i="20"/>
  <c r="B8346" i="20"/>
  <c r="B8347" i="20"/>
  <c r="B8348" i="20"/>
  <c r="B8349" i="20"/>
  <c r="B8350" i="20"/>
  <c r="B8351" i="20"/>
  <c r="B8352" i="20"/>
  <c r="B8353" i="20"/>
  <c r="B8354" i="20"/>
  <c r="B8355" i="20"/>
  <c r="B8356" i="20"/>
  <c r="B8357" i="20"/>
  <c r="B8358" i="20"/>
  <c r="B2812" i="14"/>
  <c r="B2804" i="14"/>
  <c r="B2805" i="14"/>
  <c r="B2806" i="14"/>
  <c r="B2807" i="14"/>
  <c r="B2808" i="14"/>
  <c r="B2809" i="14"/>
  <c r="B2810" i="14"/>
  <c r="B2811" i="14"/>
  <c r="B2803" i="14"/>
  <c r="AC399" i="6" l="1"/>
  <c r="D399" i="6" s="1"/>
  <c r="E362" i="23" s="1"/>
  <c r="AG400" i="6"/>
  <c r="T400" i="6" s="1"/>
  <c r="X356" i="17"/>
  <c r="I451" i="8"/>
  <c r="H451" i="8"/>
  <c r="V358" i="17"/>
  <c r="P358" i="17"/>
  <c r="G358" i="17"/>
  <c r="N7328" i="16"/>
  <c r="N7329" i="16"/>
  <c r="N7330" i="16"/>
  <c r="N7331" i="16"/>
  <c r="N7332" i="16"/>
  <c r="N7333" i="16"/>
  <c r="N7334" i="16"/>
  <c r="N7335" i="16"/>
  <c r="N7336" i="16"/>
  <c r="N7337" i="16"/>
  <c r="N7338" i="16"/>
  <c r="N7339" i="16"/>
  <c r="N7340" i="16"/>
  <c r="N7341" i="16"/>
  <c r="N7342" i="16"/>
  <c r="N7343" i="16"/>
  <c r="N7344" i="16"/>
  <c r="N7345" i="16"/>
  <c r="N7346" i="16"/>
  <c r="N7347" i="16"/>
  <c r="N7348" i="16"/>
  <c r="N7349" i="16"/>
  <c r="N7350" i="16"/>
  <c r="N7351" i="16"/>
  <c r="N7352" i="16"/>
  <c r="N7353" i="16"/>
  <c r="N7354" i="16"/>
  <c r="N7355" i="16"/>
  <c r="F7358" i="16"/>
  <c r="F7359" i="16"/>
  <c r="F7360" i="16"/>
  <c r="F7361" i="16"/>
  <c r="F7362" i="16"/>
  <c r="F7328" i="16"/>
  <c r="F7329" i="16"/>
  <c r="F7330" i="16"/>
  <c r="F7331" i="16"/>
  <c r="F7332" i="16"/>
  <c r="F7333" i="16"/>
  <c r="F7334" i="16"/>
  <c r="F7335" i="16"/>
  <c r="F7336" i="16"/>
  <c r="F7337" i="16"/>
  <c r="F7338" i="16"/>
  <c r="F7339" i="16"/>
  <c r="F7340" i="16"/>
  <c r="F7341" i="16"/>
  <c r="F7342" i="16"/>
  <c r="F7343" i="16"/>
  <c r="F7344" i="16"/>
  <c r="F7345" i="16"/>
  <c r="F7346" i="16"/>
  <c r="F7347" i="16"/>
  <c r="F7348" i="16"/>
  <c r="F7349" i="16"/>
  <c r="F7350" i="16"/>
  <c r="F7351" i="16"/>
  <c r="F7352" i="16"/>
  <c r="F7353" i="16"/>
  <c r="F7354" i="16"/>
  <c r="F7355" i="16"/>
  <c r="F7356" i="16"/>
  <c r="F7357" i="16"/>
  <c r="I7356" i="16"/>
  <c r="H7356" i="16"/>
  <c r="H450" i="8" l="1"/>
  <c r="I450" i="8" s="1"/>
  <c r="V357" i="17" l="1"/>
  <c r="B2802" i="14" l="1"/>
  <c r="B2801" i="14"/>
  <c r="B2795" i="14"/>
  <c r="B2796" i="14"/>
  <c r="B2797" i="14"/>
  <c r="B2798" i="14"/>
  <c r="B2799" i="14"/>
  <c r="B2800" i="14"/>
  <c r="B2794" i="14"/>
  <c r="B2793" i="14"/>
  <c r="P357" i="17" l="1"/>
  <c r="N7327" i="16"/>
  <c r="N7326" i="16"/>
  <c r="N7325" i="16"/>
  <c r="N7324" i="16"/>
  <c r="N7323" i="16"/>
  <c r="N7322" i="16"/>
  <c r="N7321" i="16"/>
  <c r="F7323" i="16"/>
  <c r="F7324" i="16"/>
  <c r="F7325" i="16"/>
  <c r="F7326" i="16"/>
  <c r="F7327" i="16"/>
  <c r="F7322" i="16"/>
  <c r="F7321" i="16"/>
  <c r="B361" i="23" l="1"/>
  <c r="C361" i="23"/>
  <c r="D361" i="23"/>
  <c r="AG399" i="6" l="1"/>
  <c r="T399" i="6" s="1"/>
  <c r="U8322" i="20"/>
  <c r="U8321" i="20"/>
  <c r="U8320" i="20"/>
  <c r="U8319" i="20"/>
  <c r="U8318" i="20"/>
  <c r="U8317" i="20"/>
  <c r="U8316" i="20"/>
  <c r="U8315" i="20"/>
  <c r="U8314" i="20"/>
  <c r="U8313" i="20"/>
  <c r="U8312" i="20"/>
  <c r="U8311" i="20"/>
  <c r="U8310" i="20"/>
  <c r="U8309" i="20"/>
  <c r="U8308" i="20"/>
  <c r="U8307" i="20"/>
  <c r="U8306" i="20"/>
  <c r="U8305" i="20"/>
  <c r="U8304" i="20"/>
  <c r="U8303" i="20"/>
  <c r="U8302" i="20"/>
  <c r="U8301" i="20"/>
  <c r="U8300" i="20"/>
  <c r="U8299" i="20"/>
  <c r="U8298" i="20"/>
  <c r="U8297" i="20"/>
  <c r="U8296" i="20" l="1"/>
  <c r="B8297" i="20"/>
  <c r="B8298" i="20"/>
  <c r="B8299" i="20"/>
  <c r="B8300" i="20"/>
  <c r="B8301" i="20"/>
  <c r="B8302" i="20"/>
  <c r="B8303" i="20"/>
  <c r="B8304" i="20"/>
  <c r="B8305" i="20"/>
  <c r="B8306" i="20"/>
  <c r="B8307" i="20"/>
  <c r="B8308" i="20"/>
  <c r="B8309" i="20"/>
  <c r="B8310" i="20"/>
  <c r="B8311" i="20"/>
  <c r="B8312" i="20"/>
  <c r="B8313" i="20"/>
  <c r="B8314" i="20"/>
  <c r="B8315" i="20"/>
  <c r="B8316" i="20"/>
  <c r="B8317" i="20"/>
  <c r="B8318" i="20"/>
  <c r="B8319" i="20"/>
  <c r="B8320" i="20"/>
  <c r="B8321" i="20"/>
  <c r="B8322" i="20"/>
  <c r="B8323" i="20"/>
  <c r="B8324" i="20"/>
  <c r="AC398" i="6"/>
  <c r="D398" i="6" s="1"/>
  <c r="E361" i="23" s="1"/>
  <c r="X355" i="17" l="1"/>
  <c r="G357" i="17"/>
  <c r="I7325" i="16"/>
  <c r="H7325" i="16"/>
  <c r="N7320" i="16"/>
  <c r="N7319" i="16"/>
  <c r="N7318" i="16"/>
  <c r="N7317" i="16"/>
  <c r="N7316" i="16"/>
  <c r="N7315" i="16"/>
  <c r="N7314" i="16"/>
  <c r="N7313" i="16"/>
  <c r="N7312" i="16"/>
  <c r="N7311" i="16"/>
  <c r="N7310" i="16"/>
  <c r="N7309" i="16"/>
  <c r="N7308" i="16"/>
  <c r="N7307" i="16"/>
  <c r="N7306" i="16"/>
  <c r="N7305" i="16"/>
  <c r="N7304" i="16"/>
  <c r="N7303" i="16"/>
  <c r="N7302" i="16"/>
  <c r="N7301" i="16"/>
  <c r="F7320" i="16"/>
  <c r="F7319" i="16"/>
  <c r="F7318" i="16"/>
  <c r="F7317" i="16"/>
  <c r="F7316" i="16"/>
  <c r="F7315" i="16"/>
  <c r="F7314" i="16"/>
  <c r="F7313" i="16"/>
  <c r="F7312" i="16"/>
  <c r="F7311" i="16"/>
  <c r="F7310" i="16"/>
  <c r="F7309" i="16"/>
  <c r="F7308" i="16"/>
  <c r="F7307" i="16"/>
  <c r="F7306" i="16"/>
  <c r="F7305" i="16"/>
  <c r="F7304" i="16"/>
  <c r="F7303" i="16"/>
  <c r="F7302" i="16"/>
  <c r="F7301" i="16"/>
  <c r="B360" i="23" l="1"/>
  <c r="C360" i="23"/>
  <c r="D360" i="23"/>
  <c r="X354" i="17" l="1"/>
  <c r="V356" i="17"/>
  <c r="P356" i="17"/>
  <c r="N7300" i="16"/>
  <c r="N7299" i="16"/>
  <c r="N7298" i="16"/>
  <c r="N7297" i="16"/>
  <c r="N7296" i="16"/>
  <c r="N7295" i="16"/>
  <c r="N7294" i="16"/>
  <c r="N7293" i="16"/>
  <c r="F7298" i="16"/>
  <c r="F7297" i="16"/>
  <c r="F7296" i="16"/>
  <c r="F7295" i="16"/>
  <c r="F7294" i="16"/>
  <c r="F7293" i="16"/>
  <c r="F7292" i="16"/>
  <c r="U8295" i="20" l="1"/>
  <c r="U8294" i="20"/>
  <c r="U8293" i="20"/>
  <c r="U8292" i="20"/>
  <c r="AC397" i="6"/>
  <c r="D397" i="6" s="1"/>
  <c r="E360" i="23" s="1"/>
  <c r="AG398" i="6"/>
  <c r="T398" i="6" s="1"/>
  <c r="U8262" i="20" l="1"/>
  <c r="U8263" i="20"/>
  <c r="U8264" i="20"/>
  <c r="U8265" i="20"/>
  <c r="U8266" i="20"/>
  <c r="U8267" i="20"/>
  <c r="U8268" i="20"/>
  <c r="U8269" i="20"/>
  <c r="U8270" i="20"/>
  <c r="U8271" i="20"/>
  <c r="U8272" i="20"/>
  <c r="U8273" i="20"/>
  <c r="U8274" i="20"/>
  <c r="U8275" i="20"/>
  <c r="U8276" i="20"/>
  <c r="U8277" i="20"/>
  <c r="U8278" i="20"/>
  <c r="U8279" i="20"/>
  <c r="U8280" i="20"/>
  <c r="U8281" i="20"/>
  <c r="U8282" i="20"/>
  <c r="U8283" i="20"/>
  <c r="U8284" i="20"/>
  <c r="U8285" i="20"/>
  <c r="U8286" i="20"/>
  <c r="U8287" i="20"/>
  <c r="U8288" i="20"/>
  <c r="U8289" i="20"/>
  <c r="U8290" i="20"/>
  <c r="U8291" i="20"/>
  <c r="B8262" i="20"/>
  <c r="B8263" i="20"/>
  <c r="B8264" i="20"/>
  <c r="B8265" i="20"/>
  <c r="B8266" i="20"/>
  <c r="B8267" i="20"/>
  <c r="B8268" i="20"/>
  <c r="B8269" i="20"/>
  <c r="B8270" i="20"/>
  <c r="B8271" i="20"/>
  <c r="B8272" i="20"/>
  <c r="B8273" i="20"/>
  <c r="B8274" i="20"/>
  <c r="B8275" i="20"/>
  <c r="B8276" i="20"/>
  <c r="B8277" i="20"/>
  <c r="B8278" i="20"/>
  <c r="B8279" i="20"/>
  <c r="B8280" i="20"/>
  <c r="B8281" i="20"/>
  <c r="B8282" i="20"/>
  <c r="B8283" i="20"/>
  <c r="B8284" i="20"/>
  <c r="B8285" i="20"/>
  <c r="B8286" i="20"/>
  <c r="B8287" i="20"/>
  <c r="B8288" i="20"/>
  <c r="B8289" i="20"/>
  <c r="B8290" i="20"/>
  <c r="B8291" i="20"/>
  <c r="B8292" i="20"/>
  <c r="B8293" i="20"/>
  <c r="B8294" i="20"/>
  <c r="B8295" i="20"/>
  <c r="B8296" i="20"/>
  <c r="B2792" i="14"/>
  <c r="B2784" i="14"/>
  <c r="B2785" i="14"/>
  <c r="B2786" i="14"/>
  <c r="B2787" i="14"/>
  <c r="B2788" i="14"/>
  <c r="B2789" i="14"/>
  <c r="B2790" i="14"/>
  <c r="B2791" i="14"/>
  <c r="B2783" i="14"/>
  <c r="H449" i="8"/>
  <c r="I449" i="8" s="1"/>
  <c r="G356" i="17"/>
  <c r="I7295" i="16"/>
  <c r="H7295" i="16"/>
  <c r="N7283" i="16"/>
  <c r="N7284" i="16"/>
  <c r="N7285" i="16"/>
  <c r="N7286" i="16"/>
  <c r="N7287" i="16"/>
  <c r="N7288" i="16"/>
  <c r="N7289" i="16"/>
  <c r="N7290" i="16"/>
  <c r="N7291" i="16"/>
  <c r="N7292" i="16"/>
  <c r="N7282" i="16"/>
  <c r="N7281" i="16"/>
  <c r="N7280" i="16"/>
  <c r="N7279" i="16"/>
  <c r="F7291" i="16"/>
  <c r="F7290" i="16"/>
  <c r="F7289" i="16"/>
  <c r="F7288" i="16"/>
  <c r="F7287" i="16"/>
  <c r="F7286" i="16"/>
  <c r="F7285" i="16"/>
  <c r="F7284" i="16"/>
  <c r="F7283" i="16"/>
  <c r="F7282" i="16"/>
  <c r="F7281" i="16"/>
  <c r="F7280" i="16"/>
  <c r="F7279" i="16"/>
  <c r="F7278" i="16"/>
  <c r="F7277" i="16"/>
  <c r="F7276" i="16"/>
  <c r="F7275" i="16"/>
  <c r="F7274" i="16"/>
  <c r="F7273" i="16"/>
  <c r="D359" i="23" l="1"/>
  <c r="C359" i="23"/>
  <c r="B359" i="23"/>
  <c r="N7278" i="16" l="1"/>
  <c r="N7277" i="16"/>
  <c r="N7276" i="16"/>
  <c r="N7275" i="16"/>
  <c r="N7274" i="16"/>
  <c r="N7273" i="16"/>
  <c r="N7272" i="16"/>
  <c r="F7272" i="16"/>
  <c r="N7271" i="16" l="1"/>
  <c r="N7269" i="16"/>
  <c r="N7270" i="16"/>
  <c r="N7268" i="16" l="1"/>
  <c r="N7267" i="16"/>
  <c r="N7266" i="16"/>
  <c r="N7265" i="16"/>
  <c r="F7271" i="16"/>
  <c r="V355" i="17" l="1"/>
  <c r="P355" i="17"/>
  <c r="U8261" i="20" l="1"/>
  <c r="U8260" i="20"/>
  <c r="U8259" i="20"/>
  <c r="U8258" i="20"/>
  <c r="U8257" i="20"/>
  <c r="U8256" i="20"/>
  <c r="U8255" i="20"/>
  <c r="U8254" i="20"/>
  <c r="U8253" i="20"/>
  <c r="U8252" i="20"/>
  <c r="U8251" i="20"/>
  <c r="U8250" i="20"/>
  <c r="U8249" i="20"/>
  <c r="U8248" i="20"/>
  <c r="U8247" i="20"/>
  <c r="U8246" i="20"/>
  <c r="U8245" i="20"/>
  <c r="U8244" i="20"/>
  <c r="U8243" i="20"/>
  <c r="U8242" i="20"/>
  <c r="U8241" i="20"/>
  <c r="U8240" i="20"/>
  <c r="U8239" i="20"/>
  <c r="U8238" i="20"/>
  <c r="U8237" i="20"/>
  <c r="U8236" i="20"/>
  <c r="U8235" i="20"/>
  <c r="U8234" i="20"/>
  <c r="B2780" i="14"/>
  <c r="B2772" i="14"/>
  <c r="B2773" i="14"/>
  <c r="B2774" i="14"/>
  <c r="B2775" i="14"/>
  <c r="B2776" i="14"/>
  <c r="B2777" i="14"/>
  <c r="B2778" i="14"/>
  <c r="B2779" i="14"/>
  <c r="B2781" i="14"/>
  <c r="B2782" i="14"/>
  <c r="T397" i="6"/>
  <c r="AC396" i="6"/>
  <c r="D396" i="6" s="1"/>
  <c r="E359" i="23" s="1"/>
  <c r="X353" i="17"/>
  <c r="B8236" i="20"/>
  <c r="B8237" i="20"/>
  <c r="B8238" i="20"/>
  <c r="B8239" i="20"/>
  <c r="B8240" i="20"/>
  <c r="B8241" i="20"/>
  <c r="B8242" i="20"/>
  <c r="B8243" i="20"/>
  <c r="B8244" i="20"/>
  <c r="B8245" i="20"/>
  <c r="B8246" i="20"/>
  <c r="B8247" i="20"/>
  <c r="B8248" i="20"/>
  <c r="B8249" i="20"/>
  <c r="B8250" i="20"/>
  <c r="B8251" i="20"/>
  <c r="B8252" i="20"/>
  <c r="B8253" i="20"/>
  <c r="B8254" i="20"/>
  <c r="B8255" i="20"/>
  <c r="B8256" i="20"/>
  <c r="B8257" i="20"/>
  <c r="B8258" i="20"/>
  <c r="B8259" i="20"/>
  <c r="B8260" i="20"/>
  <c r="B8261" i="20"/>
  <c r="AG397" i="6"/>
  <c r="H448" i="8"/>
  <c r="I448" i="8" s="1"/>
  <c r="G355" i="17"/>
  <c r="N7237" i="16"/>
  <c r="N7238" i="16"/>
  <c r="N7239" i="16"/>
  <c r="N7240" i="16"/>
  <c r="N7241" i="16"/>
  <c r="N7242" i="16"/>
  <c r="N7243" i="16"/>
  <c r="N7244" i="16"/>
  <c r="N7245" i="16"/>
  <c r="N7246" i="16"/>
  <c r="N7247" i="16"/>
  <c r="N7248" i="16"/>
  <c r="N7249" i="16"/>
  <c r="N7250" i="16"/>
  <c r="N7251" i="16"/>
  <c r="N7252" i="16"/>
  <c r="N7253" i="16"/>
  <c r="N7254" i="16"/>
  <c r="N7255" i="16"/>
  <c r="N7256" i="16"/>
  <c r="N7257" i="16"/>
  <c r="N7258" i="16"/>
  <c r="N7259" i="16"/>
  <c r="N7260" i="16"/>
  <c r="N7261" i="16"/>
  <c r="N7262" i="16"/>
  <c r="N7263" i="16"/>
  <c r="N7264" i="16"/>
  <c r="I7264" i="16"/>
  <c r="H7264" i="16"/>
  <c r="F7270" i="16"/>
  <c r="F7269" i="16"/>
  <c r="F7268" i="16"/>
  <c r="F7267" i="16"/>
  <c r="F7266" i="16"/>
  <c r="F7264" i="16"/>
  <c r="F7263" i="16"/>
  <c r="F7262" i="16"/>
  <c r="F7261" i="16"/>
  <c r="F7260" i="16"/>
  <c r="F7258" i="16"/>
  <c r="F7257" i="16"/>
  <c r="F7256" i="16"/>
  <c r="F7255" i="16"/>
  <c r="F7254" i="16"/>
  <c r="F7253" i="16"/>
  <c r="F7252" i="16"/>
  <c r="F7251" i="16"/>
  <c r="F7250" i="16"/>
  <c r="F7249" i="16"/>
  <c r="F7248" i="16"/>
  <c r="F7247" i="16"/>
  <c r="F7246" i="16"/>
  <c r="F7245" i="16"/>
  <c r="F7244" i="16"/>
  <c r="F7243" i="16"/>
  <c r="F7242" i="16"/>
  <c r="F7241" i="16"/>
  <c r="F7240" i="16"/>
  <c r="F7239" i="16"/>
  <c r="F7238" i="16"/>
  <c r="P354" i="17" l="1"/>
  <c r="N7230" i="16"/>
  <c r="N7231" i="16"/>
  <c r="N7232" i="16"/>
  <c r="N7233" i="16"/>
  <c r="N7234" i="16"/>
  <c r="N7235" i="16"/>
  <c r="N7236" i="16"/>
  <c r="C358" i="23"/>
  <c r="G354" i="17"/>
  <c r="H365" i="17" s="1"/>
  <c r="H7233" i="16"/>
  <c r="F7233" i="16"/>
  <c r="F7234" i="16"/>
  <c r="F7235" i="16"/>
  <c r="F7232" i="16"/>
  <c r="F7231" i="16"/>
  <c r="F7230" i="16"/>
  <c r="V354" i="17" l="1"/>
  <c r="D358" i="23"/>
  <c r="AG396" i="6"/>
  <c r="T396" i="6" s="1"/>
  <c r="AC395" i="6"/>
  <c r="D395" i="6" s="1"/>
  <c r="E358" i="23" s="1"/>
  <c r="B2771" i="14"/>
  <c r="B2770" i="14"/>
  <c r="B2769" i="14"/>
  <c r="B2768" i="14"/>
  <c r="B2767" i="14"/>
  <c r="B2766" i="14"/>
  <c r="B2765" i="14"/>
  <c r="B2764" i="14"/>
  <c r="B2763" i="14"/>
  <c r="U8202" i="20"/>
  <c r="U8203" i="20"/>
  <c r="U8204" i="20"/>
  <c r="U8205" i="20"/>
  <c r="U8206" i="20"/>
  <c r="U8207" i="20"/>
  <c r="U8208" i="20"/>
  <c r="U8209" i="20"/>
  <c r="U8210" i="20"/>
  <c r="U8211" i="20"/>
  <c r="U8212" i="20"/>
  <c r="U8213" i="20"/>
  <c r="U8214" i="20"/>
  <c r="U8215" i="20"/>
  <c r="U8216" i="20"/>
  <c r="U8217" i="20"/>
  <c r="U8218" i="20"/>
  <c r="U8219" i="20"/>
  <c r="U8220" i="20"/>
  <c r="U8221" i="20"/>
  <c r="U8222" i="20"/>
  <c r="U8223" i="20"/>
  <c r="U8224" i="20"/>
  <c r="U8225" i="20"/>
  <c r="U8226" i="20"/>
  <c r="U8227" i="20"/>
  <c r="U8228" i="20"/>
  <c r="U8229" i="20"/>
  <c r="U8230" i="20"/>
  <c r="U8231" i="20"/>
  <c r="U8232" i="20"/>
  <c r="U8233" i="20"/>
  <c r="B8209" i="20"/>
  <c r="B8210" i="20"/>
  <c r="B8211" i="20"/>
  <c r="B8212" i="20"/>
  <c r="B8213" i="20"/>
  <c r="B8214" i="20"/>
  <c r="B8215" i="20"/>
  <c r="B8216" i="20"/>
  <c r="B8217" i="20"/>
  <c r="B8218" i="20"/>
  <c r="B8219" i="20"/>
  <c r="B8220" i="20"/>
  <c r="B8221" i="20"/>
  <c r="B8222" i="20"/>
  <c r="B8223" i="20"/>
  <c r="B8224" i="20"/>
  <c r="B8225" i="20"/>
  <c r="B8226" i="20"/>
  <c r="B8227" i="20"/>
  <c r="B8228" i="20"/>
  <c r="B8229" i="20"/>
  <c r="B8230" i="20"/>
  <c r="B8231" i="20"/>
  <c r="B8232" i="20"/>
  <c r="B8233" i="20"/>
  <c r="B8234" i="20"/>
  <c r="B8235" i="20"/>
  <c r="X352" i="17" l="1"/>
  <c r="H447" i="8"/>
  <c r="I447" i="8" s="1"/>
  <c r="B358" i="23"/>
  <c r="I7233" i="16"/>
  <c r="J458" i="8" l="1"/>
  <c r="F7227" i="16"/>
  <c r="F7228" i="16"/>
  <c r="F7229" i="16"/>
  <c r="N7227" i="16"/>
  <c r="N7228" i="16"/>
  <c r="N7229" i="16"/>
  <c r="N7226" i="16"/>
  <c r="N7225" i="16"/>
  <c r="N7224" i="16"/>
  <c r="F7226" i="16"/>
  <c r="F7225" i="16"/>
  <c r="F7224" i="16"/>
  <c r="N7211" i="16" l="1"/>
  <c r="N7212" i="16"/>
  <c r="N7213" i="16"/>
  <c r="N7214" i="16"/>
  <c r="N7215" i="16"/>
  <c r="N7216" i="16"/>
  <c r="N7217" i="16"/>
  <c r="N7218" i="16"/>
  <c r="N7219" i="16"/>
  <c r="N7220" i="16"/>
  <c r="N7221" i="16"/>
  <c r="N7222" i="16"/>
  <c r="N7223" i="16"/>
  <c r="N7210" i="16"/>
  <c r="N7209" i="16"/>
  <c r="F7223" i="16"/>
  <c r="F7210" i="16"/>
  <c r="F7211" i="16"/>
  <c r="F7212" i="16"/>
  <c r="F7213" i="16"/>
  <c r="F7214" i="16"/>
  <c r="F7215" i="16"/>
  <c r="F7216" i="16"/>
  <c r="F7217" i="16"/>
  <c r="F7218" i="16"/>
  <c r="F7219" i="16"/>
  <c r="F7220" i="16"/>
  <c r="F7221" i="16"/>
  <c r="F7209" i="16"/>
  <c r="V353" i="17" l="1"/>
  <c r="Z364" i="17" s="1"/>
  <c r="P353" i="17" l="1"/>
  <c r="N7206" i="16"/>
  <c r="N7207" i="16"/>
  <c r="N7208" i="16"/>
  <c r="N7205" i="16"/>
  <c r="N7204" i="16"/>
  <c r="N7203" i="16"/>
  <c r="C357" i="23"/>
  <c r="G353" i="17"/>
  <c r="H364" i="17" s="1"/>
  <c r="H7203" i="16"/>
  <c r="F7204" i="16"/>
  <c r="F7205" i="16"/>
  <c r="F7206" i="16"/>
  <c r="F7207" i="16"/>
  <c r="F7203" i="16"/>
  <c r="B2762" i="14" l="1"/>
  <c r="B2761" i="14"/>
  <c r="B2760" i="14"/>
  <c r="B2759" i="14"/>
  <c r="B2758" i="14"/>
  <c r="B2757" i="14"/>
  <c r="B2756" i="14"/>
  <c r="B2755" i="14"/>
  <c r="B2754" i="14"/>
  <c r="B2753" i="14"/>
  <c r="D357" i="23"/>
  <c r="AC394" i="6"/>
  <c r="D394" i="6" s="1"/>
  <c r="E357" i="23" s="1"/>
  <c r="AG395" i="6"/>
  <c r="T395" i="6" s="1"/>
  <c r="U8195" i="20"/>
  <c r="U8179" i="20"/>
  <c r="U8180" i="20"/>
  <c r="U8181" i="20"/>
  <c r="U8182" i="20"/>
  <c r="U8183" i="20"/>
  <c r="U8184" i="20"/>
  <c r="U8185" i="20"/>
  <c r="U8186" i="20"/>
  <c r="U8187" i="20"/>
  <c r="U8188" i="20"/>
  <c r="U8189" i="20"/>
  <c r="U8190" i="20"/>
  <c r="U8191" i="20"/>
  <c r="U8192" i="20"/>
  <c r="U8193" i="20"/>
  <c r="U8194" i="20"/>
  <c r="U8196" i="20"/>
  <c r="U8197" i="20"/>
  <c r="U8198" i="20"/>
  <c r="U8199" i="20"/>
  <c r="U8200" i="20"/>
  <c r="U8201" i="20"/>
  <c r="B8181" i="20" l="1"/>
  <c r="B8182" i="20"/>
  <c r="B8183" i="20"/>
  <c r="B8184" i="20"/>
  <c r="B8185" i="20"/>
  <c r="B8186" i="20"/>
  <c r="B8187" i="20"/>
  <c r="B8188" i="20"/>
  <c r="B8189" i="20"/>
  <c r="B8190" i="20"/>
  <c r="B8191" i="20"/>
  <c r="B8192" i="20"/>
  <c r="B8193" i="20"/>
  <c r="B8194" i="20"/>
  <c r="B8195" i="20"/>
  <c r="B8196" i="20"/>
  <c r="B8197" i="20"/>
  <c r="B8198" i="20"/>
  <c r="B8199" i="20"/>
  <c r="B8200" i="20"/>
  <c r="B8201" i="20"/>
  <c r="B8202" i="20"/>
  <c r="B8203" i="20"/>
  <c r="B8204" i="20"/>
  <c r="B8205" i="20"/>
  <c r="B8206" i="20"/>
  <c r="B8207" i="20"/>
  <c r="B8208" i="20"/>
  <c r="F7202" i="16" l="1"/>
  <c r="F7199" i="16"/>
  <c r="F7200" i="16"/>
  <c r="B357" i="23"/>
  <c r="H446" i="8"/>
  <c r="I446" i="8" s="1"/>
  <c r="X351" i="17"/>
  <c r="N7197" i="16"/>
  <c r="N7198" i="16"/>
  <c r="N7199" i="16"/>
  <c r="N7200" i="16"/>
  <c r="N7201" i="16"/>
  <c r="N7202" i="16"/>
  <c r="N7196" i="16"/>
  <c r="N7195" i="16"/>
  <c r="F7198" i="16"/>
  <c r="F7197" i="16"/>
  <c r="F7196" i="16"/>
  <c r="F7195" i="16"/>
  <c r="I7203" i="16"/>
  <c r="J457" i="8" l="1"/>
  <c r="N7192" i="16"/>
  <c r="N7193" i="16"/>
  <c r="N7194" i="16"/>
  <c r="N7191" i="16"/>
  <c r="N7190" i="16"/>
  <c r="N7189" i="16"/>
  <c r="N7188" i="16"/>
  <c r="F7192" i="16"/>
  <c r="F7193" i="16"/>
  <c r="F7194" i="16"/>
  <c r="F7191" i="16"/>
  <c r="F7190" i="16"/>
  <c r="F7189" i="16"/>
  <c r="F7188" i="16"/>
  <c r="F7177" i="16" l="1"/>
  <c r="F7178" i="16"/>
  <c r="F7179" i="16"/>
  <c r="F7180" i="16"/>
  <c r="F7181" i="16"/>
  <c r="F7182" i="16"/>
  <c r="F7183" i="16"/>
  <c r="F7184" i="16"/>
  <c r="F7185" i="16"/>
  <c r="F7186" i="16"/>
  <c r="F7187" i="16"/>
  <c r="F7171" i="16"/>
  <c r="F7172" i="16"/>
  <c r="F7153" i="16"/>
  <c r="F7154" i="16"/>
  <c r="F7155" i="16"/>
  <c r="F7156" i="16"/>
  <c r="F7157" i="16"/>
  <c r="F7158" i="16"/>
  <c r="F7159" i="16"/>
  <c r="F7160" i="16"/>
  <c r="F7161" i="16"/>
  <c r="F7162" i="16"/>
  <c r="F7163" i="16"/>
  <c r="F7164" i="16"/>
  <c r="F7165" i="16"/>
  <c r="F7166" i="16"/>
  <c r="F7167" i="16"/>
  <c r="F7168" i="16"/>
  <c r="F7176" i="16"/>
  <c r="F7170" i="16"/>
  <c r="F7152" i="16"/>
  <c r="F7150" i="16"/>
  <c r="F7146" i="16"/>
  <c r="F7147" i="16"/>
  <c r="F7148" i="16"/>
  <c r="N7185" i="16"/>
  <c r="N7186" i="16"/>
  <c r="N7187" i="16"/>
  <c r="N7184" i="16"/>
  <c r="N7183" i="16"/>
  <c r="N7182" i="16"/>
  <c r="N7181" i="16"/>
  <c r="X350" i="17" l="1"/>
  <c r="V352" i="17"/>
  <c r="Z363" i="17" s="1"/>
  <c r="D356" i="23"/>
  <c r="AG394" i="6" l="1"/>
  <c r="T394" i="6" s="1"/>
  <c r="B2752" i="14"/>
  <c r="B2751" i="14"/>
  <c r="B2750" i="14"/>
  <c r="B2749" i="14"/>
  <c r="B2748" i="14"/>
  <c r="B2747" i="14"/>
  <c r="B2746" i="14"/>
  <c r="B2745" i="14"/>
  <c r="B2744" i="14"/>
  <c r="AC393" i="6"/>
  <c r="D393" i="6" s="1"/>
  <c r="E356" i="23" s="1"/>
  <c r="U8143" i="20"/>
  <c r="U8144" i="20"/>
  <c r="U8145" i="20"/>
  <c r="U8146" i="20"/>
  <c r="U8147" i="20"/>
  <c r="U8148" i="20"/>
  <c r="U8149" i="20"/>
  <c r="U8150" i="20"/>
  <c r="U8151" i="20"/>
  <c r="U8152" i="20"/>
  <c r="U8153" i="20"/>
  <c r="U8154" i="20"/>
  <c r="U8155" i="20"/>
  <c r="U8156" i="20"/>
  <c r="U8157" i="20"/>
  <c r="U8158" i="20"/>
  <c r="U8159" i="20"/>
  <c r="U8160" i="20"/>
  <c r="U8161" i="20"/>
  <c r="U8162" i="20"/>
  <c r="U8163" i="20"/>
  <c r="U8164" i="20"/>
  <c r="U8165" i="20"/>
  <c r="U8166" i="20"/>
  <c r="U8167" i="20"/>
  <c r="U8168" i="20"/>
  <c r="U8169" i="20"/>
  <c r="U8170" i="20"/>
  <c r="U8171" i="20"/>
  <c r="U8172" i="20"/>
  <c r="U8173" i="20"/>
  <c r="U8174" i="20"/>
  <c r="U8175" i="20"/>
  <c r="U8176" i="20"/>
  <c r="U8177" i="20"/>
  <c r="U8178" i="20"/>
  <c r="B8147" i="20" l="1"/>
  <c r="B8148" i="20"/>
  <c r="B8149" i="20"/>
  <c r="B8150" i="20"/>
  <c r="B8151" i="20"/>
  <c r="B8152" i="20"/>
  <c r="B8153" i="20"/>
  <c r="B8154" i="20"/>
  <c r="B8155" i="20"/>
  <c r="B8156" i="20"/>
  <c r="B8157" i="20"/>
  <c r="B8158" i="20"/>
  <c r="B8159" i="20"/>
  <c r="B8160" i="20"/>
  <c r="B8161" i="20"/>
  <c r="B8162" i="20"/>
  <c r="B8163" i="20"/>
  <c r="B8164" i="20"/>
  <c r="B8165" i="20"/>
  <c r="B8166" i="20"/>
  <c r="B8167" i="20"/>
  <c r="B8168" i="20"/>
  <c r="B8169" i="20"/>
  <c r="B8170" i="20"/>
  <c r="B8171" i="20"/>
  <c r="B8172" i="20"/>
  <c r="B8173" i="20"/>
  <c r="B8174" i="20"/>
  <c r="B8175" i="20"/>
  <c r="B8176" i="20"/>
  <c r="B8177" i="20"/>
  <c r="B8178" i="20"/>
  <c r="B8179" i="20"/>
  <c r="B8180" i="20"/>
  <c r="N7176" i="16" l="1"/>
  <c r="N7177" i="16"/>
  <c r="N7178" i="16"/>
  <c r="N7179" i="16"/>
  <c r="N7180" i="16"/>
  <c r="N7175" i="16"/>
  <c r="N7174" i="16"/>
  <c r="C356" i="23" l="1"/>
  <c r="P352" i="17"/>
  <c r="N7164" i="16"/>
  <c r="N7165" i="16"/>
  <c r="N7166" i="16"/>
  <c r="N7167" i="16"/>
  <c r="N7168" i="16"/>
  <c r="N7169" i="16"/>
  <c r="N7170" i="16"/>
  <c r="N7171" i="16"/>
  <c r="N7172" i="16"/>
  <c r="N7173" i="16"/>
  <c r="N7163" i="16"/>
  <c r="N7162" i="16"/>
  <c r="N7161" i="16"/>
  <c r="N7160" i="16"/>
  <c r="G352" i="17"/>
  <c r="H363" i="17" s="1"/>
  <c r="H7172" i="16"/>
  <c r="B356" i="23" l="1"/>
  <c r="H445" i="8"/>
  <c r="I445" i="8" s="1"/>
  <c r="J456" i="8" s="1"/>
  <c r="I7172" i="16"/>
  <c r="N7146" i="16" l="1"/>
  <c r="N7147" i="16"/>
  <c r="N7148" i="16"/>
  <c r="N7149" i="16"/>
  <c r="N7150" i="16"/>
  <c r="N7151" i="16"/>
  <c r="N7152" i="16"/>
  <c r="N7153" i="16"/>
  <c r="N7154" i="16"/>
  <c r="N7155" i="16"/>
  <c r="N7156" i="16"/>
  <c r="N7157" i="16"/>
  <c r="N7158" i="16"/>
  <c r="N7159" i="16"/>
  <c r="B2743" i="14" l="1"/>
  <c r="B2742" i="14"/>
  <c r="B2741" i="14"/>
  <c r="B2740" i="14"/>
  <c r="B2739" i="14"/>
  <c r="B2738" i="14"/>
  <c r="B2737" i="14"/>
  <c r="B2736" i="14"/>
  <c r="B2735" i="14"/>
  <c r="B2734" i="14"/>
  <c r="D355" i="23"/>
  <c r="AG393" i="6"/>
  <c r="T393" i="6" s="1"/>
  <c r="V351" i="17"/>
  <c r="Z362" i="17" s="1"/>
  <c r="AC392" i="6"/>
  <c r="D392" i="6" s="1"/>
  <c r="E355" i="23" s="1"/>
  <c r="U8118" i="20"/>
  <c r="U8119" i="20"/>
  <c r="U8120" i="20"/>
  <c r="U8121" i="20"/>
  <c r="U8122" i="20"/>
  <c r="U8123" i="20"/>
  <c r="U8124" i="20"/>
  <c r="U8125" i="20"/>
  <c r="U8126" i="20"/>
  <c r="U8127" i="20"/>
  <c r="U8128" i="20"/>
  <c r="U8129" i="20"/>
  <c r="U8130" i="20"/>
  <c r="U8131" i="20"/>
  <c r="U8132" i="20"/>
  <c r="U8133" i="20"/>
  <c r="U8134" i="20"/>
  <c r="U8135" i="20"/>
  <c r="U8136" i="20"/>
  <c r="U8137" i="20"/>
  <c r="U8138" i="20"/>
  <c r="U8139" i="20"/>
  <c r="U8140" i="20"/>
  <c r="U8141" i="20"/>
  <c r="U8142" i="20"/>
  <c r="U8117" i="20"/>
  <c r="U8116" i="20"/>
  <c r="U8115" i="20"/>
  <c r="U8114" i="20"/>
  <c r="U8113" i="20"/>
  <c r="B8136" i="20"/>
  <c r="B8137" i="20"/>
  <c r="B8138" i="20"/>
  <c r="B8139" i="20"/>
  <c r="B8140" i="20"/>
  <c r="B8141" i="20"/>
  <c r="B8142" i="20"/>
  <c r="B8143" i="20"/>
  <c r="B8144" i="20"/>
  <c r="B8145" i="20"/>
  <c r="B8146" i="20"/>
  <c r="H444" i="8" l="1"/>
  <c r="I444" i="8" s="1"/>
  <c r="J455" i="8" s="1"/>
  <c r="X349" i="17"/>
  <c r="G351" i="17"/>
  <c r="H362" i="17" s="1"/>
  <c r="P351" i="17"/>
  <c r="N7141" i="16"/>
  <c r="N7142" i="16"/>
  <c r="N7143" i="16"/>
  <c r="N7144" i="16"/>
  <c r="N7145" i="16"/>
  <c r="N7140" i="16"/>
  <c r="N7139" i="16"/>
  <c r="C355" i="23"/>
  <c r="H7142" i="16"/>
  <c r="F7145" i="16"/>
  <c r="F7143" i="16"/>
  <c r="F7142" i="16"/>
  <c r="F7141" i="16"/>
  <c r="F7140" i="16"/>
  <c r="F7139" i="16"/>
  <c r="B355" i="23" l="1"/>
  <c r="I7142" i="16"/>
  <c r="F7137" i="16" l="1"/>
  <c r="N7134" i="16"/>
  <c r="N7135" i="16"/>
  <c r="N7136" i="16"/>
  <c r="N7137" i="16"/>
  <c r="N7138" i="16"/>
  <c r="N7133" i="16"/>
  <c r="N7132" i="16"/>
  <c r="F7132" i="16" l="1"/>
  <c r="F7138" i="16"/>
  <c r="F7136" i="16"/>
  <c r="F7135" i="16"/>
  <c r="F7134" i="16"/>
  <c r="F7131" i="16"/>
  <c r="F7129" i="16"/>
  <c r="N7129" i="16" l="1"/>
  <c r="N7130" i="16"/>
  <c r="N7131" i="16"/>
  <c r="N7128" i="16"/>
  <c r="N7127" i="16"/>
  <c r="N7126" i="16"/>
  <c r="N7125" i="16"/>
  <c r="F7128" i="16"/>
  <c r="F7127" i="16"/>
  <c r="F7126" i="16"/>
  <c r="F7125" i="16"/>
  <c r="F7124" i="16" l="1"/>
  <c r="F7122" i="16"/>
  <c r="N7122" i="16"/>
  <c r="N7123" i="16"/>
  <c r="N7124" i="16"/>
  <c r="N7121" i="16"/>
  <c r="N7120" i="16"/>
  <c r="N7119" i="16"/>
  <c r="N7118" i="16"/>
  <c r="F7120" i="16"/>
  <c r="F7119" i="16"/>
  <c r="F7118" i="16"/>
  <c r="B8114" i="20" l="1"/>
  <c r="B8115" i="20"/>
  <c r="B8116" i="20"/>
  <c r="B8117" i="20"/>
  <c r="B8118" i="20"/>
  <c r="B8119" i="20"/>
  <c r="B8120" i="20"/>
  <c r="B8121" i="20"/>
  <c r="B8122" i="20"/>
  <c r="B8123" i="20"/>
  <c r="B8124" i="20"/>
  <c r="B8125" i="20"/>
  <c r="B8126" i="20"/>
  <c r="B8127" i="20"/>
  <c r="B8128" i="20"/>
  <c r="B8129" i="20"/>
  <c r="B8130" i="20"/>
  <c r="B8131" i="20"/>
  <c r="B8132" i="20"/>
  <c r="B8133" i="20"/>
  <c r="B8134" i="20"/>
  <c r="B8135" i="20"/>
  <c r="C354" i="23" l="1"/>
  <c r="P350" i="17"/>
  <c r="G350" i="17"/>
  <c r="H361" i="17" s="1"/>
  <c r="H7111" i="16"/>
  <c r="F7115" i="16"/>
  <c r="F7116" i="16"/>
  <c r="F7117" i="16"/>
  <c r="N7114" i="16"/>
  <c r="N7115" i="16"/>
  <c r="N7116" i="16"/>
  <c r="N7117" i="16"/>
  <c r="N7113" i="16"/>
  <c r="N7112" i="16"/>
  <c r="N7111" i="16"/>
  <c r="F7114" i="16"/>
  <c r="F7113" i="16"/>
  <c r="F7112" i="16"/>
  <c r="F7111" i="16"/>
  <c r="D354" i="23" l="1"/>
  <c r="F7105" i="16"/>
  <c r="F7106" i="16"/>
  <c r="F7107" i="16"/>
  <c r="F7108" i="16"/>
  <c r="F7109" i="16"/>
  <c r="F7110" i="16"/>
  <c r="F7104" i="16"/>
  <c r="F7095" i="16"/>
  <c r="F7096" i="16"/>
  <c r="F7097" i="16"/>
  <c r="F7098" i="16"/>
  <c r="F7099" i="16"/>
  <c r="F7100" i="16"/>
  <c r="F7101" i="16"/>
  <c r="F7102" i="16"/>
  <c r="F7094" i="16"/>
  <c r="V350" i="17"/>
  <c r="Z361" i="17" s="1"/>
  <c r="AG392" i="6"/>
  <c r="T392" i="6" s="1"/>
  <c r="AC391" i="6"/>
  <c r="D391" i="6" s="1"/>
  <c r="E354" i="23" s="1"/>
  <c r="B2733" i="14"/>
  <c r="B2732" i="14"/>
  <c r="B2731" i="14"/>
  <c r="B2730" i="14"/>
  <c r="B2729" i="14"/>
  <c r="B2728" i="14"/>
  <c r="B2727" i="14"/>
  <c r="B2726" i="14"/>
  <c r="B2725" i="14"/>
  <c r="B2724" i="14"/>
  <c r="U8090" i="20"/>
  <c r="U8091" i="20"/>
  <c r="U8092" i="20"/>
  <c r="U8093" i="20"/>
  <c r="U8094" i="20"/>
  <c r="U8095" i="20"/>
  <c r="U8096" i="20"/>
  <c r="U8097" i="20"/>
  <c r="U8098" i="20"/>
  <c r="U8099" i="20"/>
  <c r="U8100" i="20"/>
  <c r="U8101" i="20"/>
  <c r="U8102" i="20"/>
  <c r="U8103" i="20"/>
  <c r="U8104" i="20"/>
  <c r="U8105" i="20"/>
  <c r="U8106" i="20"/>
  <c r="U8107" i="20"/>
  <c r="U8108" i="20"/>
  <c r="U8109" i="20"/>
  <c r="U8110" i="20"/>
  <c r="U8111" i="20"/>
  <c r="U8112" i="20"/>
  <c r="U8089" i="20"/>
  <c r="U8088" i="20"/>
  <c r="U8087" i="20"/>
  <c r="U8086" i="20"/>
  <c r="U8085" i="20"/>
  <c r="N7094" i="16" l="1"/>
  <c r="N7095" i="16"/>
  <c r="N7096" i="16"/>
  <c r="N7097" i="16"/>
  <c r="N7098" i="16"/>
  <c r="N7099" i="16"/>
  <c r="N7100" i="16"/>
  <c r="N7101" i="16"/>
  <c r="N7102" i="16"/>
  <c r="N7103" i="16"/>
  <c r="N7104" i="16"/>
  <c r="N7105" i="16"/>
  <c r="N7106" i="16"/>
  <c r="N7107" i="16"/>
  <c r="N7108" i="16"/>
  <c r="N7109" i="16"/>
  <c r="N7110" i="16"/>
  <c r="N7093" i="16"/>
  <c r="N7092" i="16"/>
  <c r="N7091" i="16"/>
  <c r="N7090" i="16"/>
  <c r="F7092" i="16"/>
  <c r="F7091" i="16"/>
  <c r="F7090" i="16"/>
  <c r="B354" i="23" l="1"/>
  <c r="H443" i="8"/>
  <c r="I443" i="8" s="1"/>
  <c r="J454" i="8" s="1"/>
  <c r="X348" i="17"/>
  <c r="I7111" i="16"/>
  <c r="B8089" i="20" l="1"/>
  <c r="B8090" i="20"/>
  <c r="B8091" i="20"/>
  <c r="B8092" i="20"/>
  <c r="B8093" i="20"/>
  <c r="B8094" i="20"/>
  <c r="B8095" i="20"/>
  <c r="B8096" i="20"/>
  <c r="B8097" i="20"/>
  <c r="B8098" i="20"/>
  <c r="B8099" i="20"/>
  <c r="B8100" i="20"/>
  <c r="B8101" i="20"/>
  <c r="B8102" i="20"/>
  <c r="B8103" i="20"/>
  <c r="B8104" i="20"/>
  <c r="B8105" i="20"/>
  <c r="B8106" i="20"/>
  <c r="B8107" i="20"/>
  <c r="B8108" i="20"/>
  <c r="B8109" i="20"/>
  <c r="B8110" i="20"/>
  <c r="B8111" i="20"/>
  <c r="B8112" i="20"/>
  <c r="B8113" i="20"/>
  <c r="C353" i="23" l="1"/>
  <c r="P349" i="17" l="1"/>
  <c r="G349" i="17"/>
  <c r="H360" i="17" s="1"/>
  <c r="H7083" i="16"/>
  <c r="N7085" i="16"/>
  <c r="N7086" i="16"/>
  <c r="N7087" i="16"/>
  <c r="N7088" i="16"/>
  <c r="N7089" i="16"/>
  <c r="N7084" i="16"/>
  <c r="N7083" i="16"/>
  <c r="F7085" i="16"/>
  <c r="F7086" i="16"/>
  <c r="F7087" i="16"/>
  <c r="F7088" i="16"/>
  <c r="F7089" i="16"/>
  <c r="F7083" i="16"/>
  <c r="V349" i="17" l="1"/>
  <c r="Z360" i="17" s="1"/>
  <c r="X347" i="17"/>
  <c r="AG391" i="6"/>
  <c r="T391" i="6" s="1"/>
  <c r="B353" i="23"/>
  <c r="D353" i="23"/>
  <c r="H442" i="8"/>
  <c r="I442" i="8" s="1"/>
  <c r="J453" i="8" s="1"/>
  <c r="AC390" i="6"/>
  <c r="D390" i="6" s="1"/>
  <c r="E353" i="23" s="1"/>
  <c r="B2723" i="14"/>
  <c r="B2722" i="14"/>
  <c r="B2721" i="14"/>
  <c r="B2720" i="14"/>
  <c r="B2719" i="14"/>
  <c r="B2718" i="14"/>
  <c r="B2717" i="14"/>
  <c r="B2716" i="14"/>
  <c r="B2715" i="14"/>
  <c r="B2714" i="14"/>
  <c r="U8052" i="20"/>
  <c r="U8053" i="20"/>
  <c r="U8054" i="20"/>
  <c r="U8055" i="20"/>
  <c r="U8056" i="20"/>
  <c r="U8057" i="20"/>
  <c r="U8058" i="20"/>
  <c r="U8059" i="20"/>
  <c r="U8060" i="20"/>
  <c r="U8061" i="20"/>
  <c r="U8062" i="20"/>
  <c r="U8063" i="20"/>
  <c r="U8064" i="20"/>
  <c r="U8065" i="20"/>
  <c r="U8066" i="20"/>
  <c r="U8067" i="20"/>
  <c r="U8068" i="20"/>
  <c r="U8069" i="20"/>
  <c r="U8070" i="20"/>
  <c r="U8071" i="20"/>
  <c r="U8072" i="20"/>
  <c r="U8073" i="20"/>
  <c r="U8074" i="20"/>
  <c r="U8075" i="20"/>
  <c r="U8076" i="20"/>
  <c r="U8077" i="20"/>
  <c r="U8078" i="20"/>
  <c r="U8079" i="20"/>
  <c r="U8080" i="20"/>
  <c r="U8081" i="20"/>
  <c r="U8082" i="20"/>
  <c r="U8083" i="20"/>
  <c r="U8084" i="20"/>
  <c r="U8051" i="20"/>
  <c r="B8057" i="20"/>
  <c r="B8058" i="20"/>
  <c r="B8059" i="20"/>
  <c r="B8060" i="20"/>
  <c r="B8061" i="20"/>
  <c r="B8062" i="20"/>
  <c r="B8063" i="20"/>
  <c r="B8064" i="20"/>
  <c r="B8065" i="20"/>
  <c r="B8066" i="20"/>
  <c r="B8067" i="20"/>
  <c r="B8068" i="20"/>
  <c r="B8069" i="20"/>
  <c r="B8070" i="20"/>
  <c r="B8071" i="20"/>
  <c r="B8072" i="20"/>
  <c r="B8073" i="20"/>
  <c r="B8074" i="20"/>
  <c r="B8075" i="20"/>
  <c r="B8076" i="20"/>
  <c r="B8077" i="20"/>
  <c r="B8078" i="20"/>
  <c r="B8079" i="20"/>
  <c r="B8080" i="20"/>
  <c r="B8081" i="20"/>
  <c r="B8082" i="20"/>
  <c r="B8083" i="20"/>
  <c r="B8084" i="20"/>
  <c r="B8085" i="20"/>
  <c r="B8086" i="20"/>
  <c r="B8087" i="20"/>
  <c r="B8088" i="20"/>
  <c r="N7077" i="16" l="1"/>
  <c r="N7078" i="16"/>
  <c r="N7079" i="16"/>
  <c r="N7080" i="16"/>
  <c r="N7081" i="16"/>
  <c r="N7082" i="16"/>
  <c r="N7076" i="16"/>
  <c r="F7080" i="16"/>
  <c r="F7081" i="16"/>
  <c r="F7082" i="16"/>
  <c r="F7079" i="16"/>
  <c r="F7078" i="16"/>
  <c r="F7077" i="16"/>
  <c r="F7076" i="16"/>
  <c r="I7083" i="16"/>
  <c r="F7070" i="16" l="1"/>
  <c r="F7071" i="16"/>
  <c r="F7072" i="16"/>
  <c r="F7073" i="16"/>
  <c r="F7074" i="16"/>
  <c r="F7075" i="16"/>
  <c r="F7069" i="16"/>
  <c r="F7066" i="16"/>
  <c r="F7067" i="16"/>
  <c r="N7064" i="16"/>
  <c r="N7065" i="16"/>
  <c r="N7066" i="16"/>
  <c r="N7067" i="16"/>
  <c r="N7068" i="16"/>
  <c r="N7069" i="16"/>
  <c r="N7070" i="16"/>
  <c r="N7071" i="16"/>
  <c r="N7072" i="16"/>
  <c r="N7073" i="16"/>
  <c r="N7074" i="16"/>
  <c r="N7075" i="16"/>
  <c r="N7063" i="16"/>
  <c r="N7062" i="16"/>
  <c r="F7065" i="16"/>
  <c r="F7064" i="16"/>
  <c r="F7063" i="16"/>
  <c r="F7062" i="16"/>
  <c r="F7057" i="16" l="1"/>
  <c r="F7058" i="16"/>
  <c r="F7059" i="16"/>
  <c r="F7060" i="16"/>
  <c r="F7061" i="16"/>
  <c r="N7057" i="16"/>
  <c r="N7058" i="16"/>
  <c r="N7059" i="16"/>
  <c r="N7060" i="16"/>
  <c r="N7061" i="16"/>
  <c r="N7056" i="16"/>
  <c r="F7056" i="16"/>
  <c r="C352" i="23" l="1"/>
  <c r="G348" i="17" l="1"/>
  <c r="H359" i="17" s="1"/>
  <c r="P348" i="17"/>
  <c r="N7051" i="16"/>
  <c r="N7052" i="16"/>
  <c r="N7053" i="16"/>
  <c r="N7054" i="16"/>
  <c r="N7055" i="16"/>
  <c r="N7050" i="16"/>
  <c r="N7049" i="16"/>
  <c r="H7052" i="16"/>
  <c r="F7055" i="16"/>
  <c r="F7054" i="16"/>
  <c r="F7052" i="16"/>
  <c r="F7051" i="16"/>
  <c r="F7050" i="16"/>
  <c r="F7049" i="16"/>
  <c r="H441" i="8" l="1"/>
  <c r="I441" i="8"/>
  <c r="J452" i="8" s="1"/>
  <c r="AG390" i="6"/>
  <c r="T390" i="6" s="1"/>
  <c r="V348" i="17" l="1"/>
  <c r="Z359" i="17" s="1"/>
  <c r="D352" i="23" l="1"/>
  <c r="B352" i="23"/>
  <c r="AC389" i="6"/>
  <c r="D389" i="6" s="1"/>
  <c r="E352" i="23" s="1"/>
  <c r="B2712" i="14"/>
  <c r="B2713" i="14"/>
  <c r="B2711" i="14"/>
  <c r="B2710" i="14"/>
  <c r="B2709" i="14"/>
  <c r="B2708" i="14"/>
  <c r="B2707" i="14"/>
  <c r="B2706" i="14"/>
  <c r="B2705" i="14"/>
  <c r="B2704" i="14"/>
  <c r="U8025" i="20"/>
  <c r="U8026" i="20"/>
  <c r="U8027" i="20"/>
  <c r="U8028" i="20"/>
  <c r="U8029" i="20"/>
  <c r="U8030" i="20"/>
  <c r="U8031" i="20"/>
  <c r="U8032" i="20"/>
  <c r="U8033" i="20"/>
  <c r="U8034" i="20"/>
  <c r="U8035" i="20"/>
  <c r="U8036" i="20"/>
  <c r="U8037" i="20"/>
  <c r="U8038" i="20"/>
  <c r="U8039" i="20"/>
  <c r="U8040" i="20"/>
  <c r="U8041" i="20"/>
  <c r="U8042" i="20"/>
  <c r="U8043" i="20"/>
  <c r="U8044" i="20"/>
  <c r="U8045" i="20"/>
  <c r="U8046" i="20"/>
  <c r="U8047" i="20"/>
  <c r="U8048" i="20"/>
  <c r="U8049" i="20"/>
  <c r="U8050" i="20"/>
  <c r="U8024" i="20"/>
  <c r="U8023" i="20"/>
  <c r="B8027" i="20" l="1"/>
  <c r="B8028" i="20"/>
  <c r="B8029" i="20"/>
  <c r="B8030" i="20"/>
  <c r="B8031" i="20"/>
  <c r="B8032" i="20"/>
  <c r="B8033" i="20"/>
  <c r="B8034" i="20"/>
  <c r="B8035" i="20"/>
  <c r="B8036" i="20"/>
  <c r="B8037" i="20"/>
  <c r="B8038" i="20"/>
  <c r="B8039" i="20"/>
  <c r="B8040" i="20"/>
  <c r="B8041" i="20"/>
  <c r="B8042" i="20"/>
  <c r="B8043" i="20"/>
  <c r="B8044" i="20"/>
  <c r="B8045" i="20"/>
  <c r="B8046" i="20"/>
  <c r="B8047" i="20"/>
  <c r="B8048" i="20"/>
  <c r="B8049" i="20"/>
  <c r="B8050" i="20"/>
  <c r="B8051" i="20"/>
  <c r="B8052" i="20"/>
  <c r="B8053" i="20"/>
  <c r="B8054" i="20"/>
  <c r="B8055" i="20"/>
  <c r="B8056" i="20"/>
  <c r="X346" i="17" l="1"/>
  <c r="I7052" i="16"/>
  <c r="N7043" i="16" l="1"/>
  <c r="N7044" i="16"/>
  <c r="N7045" i="16"/>
  <c r="N7046" i="16"/>
  <c r="N7047" i="16"/>
  <c r="N7048" i="16"/>
  <c r="N7042" i="16"/>
  <c r="N7041" i="16"/>
  <c r="F7048" i="16"/>
  <c r="F7047" i="16"/>
  <c r="F7045" i="16"/>
  <c r="F7044" i="16"/>
  <c r="F7043" i="16"/>
  <c r="F7042" i="16"/>
  <c r="F7041" i="16"/>
  <c r="N7031" i="16" l="1"/>
  <c r="N7032" i="16"/>
  <c r="N7033" i="16"/>
  <c r="N7034" i="16"/>
  <c r="N7035" i="16"/>
  <c r="N7036" i="16"/>
  <c r="N7037" i="16"/>
  <c r="N7038" i="16"/>
  <c r="N7039" i="16"/>
  <c r="N7040" i="16"/>
  <c r="N7030" i="16"/>
  <c r="N7029" i="16"/>
  <c r="N7028" i="16"/>
  <c r="N7027" i="16"/>
  <c r="F7037" i="16"/>
  <c r="F7038" i="16"/>
  <c r="F7039" i="16"/>
  <c r="F7040" i="16"/>
  <c r="F7036" i="16"/>
  <c r="F7031" i="16"/>
  <c r="F7032" i="16"/>
  <c r="F7033" i="16"/>
  <c r="F7034" i="16"/>
  <c r="F7030" i="16"/>
  <c r="F7029" i="16"/>
  <c r="F7028" i="16"/>
  <c r="F7027" i="16"/>
  <c r="B2702" i="14" l="1"/>
  <c r="B2703" i="14"/>
  <c r="C351" i="23"/>
  <c r="D351" i="23"/>
  <c r="P347" i="17"/>
  <c r="N7024" i="16"/>
  <c r="N7025" i="16"/>
  <c r="N7026" i="16"/>
  <c r="N7023" i="16"/>
  <c r="N7022" i="16"/>
  <c r="N7021" i="16"/>
  <c r="N7020" i="16"/>
  <c r="G347" i="17"/>
  <c r="H358" i="17" s="1"/>
  <c r="H7021" i="16"/>
  <c r="F7024" i="16"/>
  <c r="F7025" i="16"/>
  <c r="F7026" i="16"/>
  <c r="F7023" i="16"/>
  <c r="F7022" i="16"/>
  <c r="F7021" i="16"/>
  <c r="F7020" i="16"/>
  <c r="V347" i="17" l="1"/>
  <c r="Z358" i="17" s="1"/>
  <c r="AG389" i="6"/>
  <c r="T389" i="6" s="1"/>
  <c r="AC388" i="6"/>
  <c r="D388" i="6" s="1"/>
  <c r="E351" i="23" s="1"/>
  <c r="B2701" i="14"/>
  <c r="B2700" i="14"/>
  <c r="B2699" i="14"/>
  <c r="B2698" i="14"/>
  <c r="B2697" i="14"/>
  <c r="B2696" i="14"/>
  <c r="B2695" i="14"/>
  <c r="B2694" i="14"/>
  <c r="U7992" i="20"/>
  <c r="U7993" i="20"/>
  <c r="U7994" i="20"/>
  <c r="U7995" i="20"/>
  <c r="U7996" i="20"/>
  <c r="U7997" i="20"/>
  <c r="U7998" i="20"/>
  <c r="U7999" i="20"/>
  <c r="U8000" i="20"/>
  <c r="U8001" i="20"/>
  <c r="U8002" i="20"/>
  <c r="U8003" i="20"/>
  <c r="U8004" i="20"/>
  <c r="U8005" i="20"/>
  <c r="U8006" i="20"/>
  <c r="U8007" i="20"/>
  <c r="U8008" i="20"/>
  <c r="U8009" i="20"/>
  <c r="U8010" i="20"/>
  <c r="U8011" i="20"/>
  <c r="U8012" i="20"/>
  <c r="U8013" i="20"/>
  <c r="U8014" i="20"/>
  <c r="U8015" i="20"/>
  <c r="U8016" i="20"/>
  <c r="U8017" i="20"/>
  <c r="U8018" i="20"/>
  <c r="U8019" i="20"/>
  <c r="U8020" i="20"/>
  <c r="U8021" i="20"/>
  <c r="U8022" i="20"/>
  <c r="U7991" i="20"/>
  <c r="B7999" i="20" l="1"/>
  <c r="B8000" i="20"/>
  <c r="B8001" i="20"/>
  <c r="B8002" i="20"/>
  <c r="B8003" i="20"/>
  <c r="B8004" i="20"/>
  <c r="B8005" i="20"/>
  <c r="B8006" i="20"/>
  <c r="B8007" i="20"/>
  <c r="B8008" i="20"/>
  <c r="B8009" i="20"/>
  <c r="B8010" i="20"/>
  <c r="B8011" i="20"/>
  <c r="B8012" i="20"/>
  <c r="B8013" i="20"/>
  <c r="B8014" i="20"/>
  <c r="B8015" i="20"/>
  <c r="B8016" i="20"/>
  <c r="B8017" i="20"/>
  <c r="B8018" i="20"/>
  <c r="B8019" i="20"/>
  <c r="B8020" i="20"/>
  <c r="B8021" i="20"/>
  <c r="B8022" i="20"/>
  <c r="B8023" i="20"/>
  <c r="B8024" i="20"/>
  <c r="B8025" i="20"/>
  <c r="B8026" i="20"/>
  <c r="N7010" i="16" l="1"/>
  <c r="N7011" i="16"/>
  <c r="N7012" i="16"/>
  <c r="N7013" i="16"/>
  <c r="N7014" i="16"/>
  <c r="N7015" i="16"/>
  <c r="N7016" i="16"/>
  <c r="N7017" i="16"/>
  <c r="N7018" i="16"/>
  <c r="N7019" i="16"/>
  <c r="N7009" i="16"/>
  <c r="N7008" i="16"/>
  <c r="N7007" i="16"/>
  <c r="N7006" i="16"/>
  <c r="F7017" i="16"/>
  <c r="F7018" i="16"/>
  <c r="F7019" i="16"/>
  <c r="F7016" i="16"/>
  <c r="F7010" i="16"/>
  <c r="F7011" i="16"/>
  <c r="F7012" i="16"/>
  <c r="F7013" i="16"/>
  <c r="F7014" i="16"/>
  <c r="F7009" i="16"/>
  <c r="F7008" i="16"/>
  <c r="F7007" i="16"/>
  <c r="F7006" i="16"/>
  <c r="B351" i="23" l="1"/>
  <c r="H440" i="8"/>
  <c r="I440" i="8" s="1"/>
  <c r="J451" i="8" s="1"/>
  <c r="X345" i="17"/>
  <c r="I7021" i="16"/>
  <c r="F7003" i="16" l="1"/>
  <c r="F7004" i="16"/>
  <c r="F7005" i="16"/>
  <c r="N7001" i="16"/>
  <c r="N7002" i="16"/>
  <c r="N7003" i="16"/>
  <c r="N7004" i="16"/>
  <c r="N7005" i="16"/>
  <c r="N7000" i="16"/>
  <c r="N6999" i="16"/>
  <c r="F7002" i="16"/>
  <c r="F7001" i="16"/>
  <c r="F7000" i="16"/>
  <c r="F6999" i="16"/>
  <c r="B2693" i="14" l="1"/>
  <c r="B2692" i="14"/>
  <c r="B2691" i="14"/>
  <c r="B2690" i="14"/>
  <c r="B2689" i="14"/>
  <c r="B2688" i="14"/>
  <c r="B2687" i="14"/>
  <c r="B2686" i="14"/>
  <c r="B2685" i="14"/>
  <c r="B2684" i="14"/>
  <c r="X344" i="17"/>
  <c r="X343" i="17"/>
  <c r="N6994" i="16" l="1"/>
  <c r="N6995" i="16"/>
  <c r="N6996" i="16"/>
  <c r="N6997" i="16"/>
  <c r="N6998" i="16"/>
  <c r="N6993" i="16"/>
  <c r="N6992" i="16"/>
  <c r="F6994" i="16"/>
  <c r="F6995" i="16"/>
  <c r="F6996" i="16"/>
  <c r="F6997" i="16"/>
  <c r="F6998" i="16"/>
  <c r="F6992" i="16" l="1"/>
  <c r="H6991" i="16" l="1"/>
  <c r="V346" i="17" l="1"/>
  <c r="Z357" i="17" s="1"/>
  <c r="D350" i="23"/>
  <c r="AG388" i="6"/>
  <c r="T388" i="6" s="1"/>
  <c r="AC387" i="6"/>
  <c r="D387" i="6" s="1"/>
  <c r="E350" i="23" s="1"/>
  <c r="U7959" i="20"/>
  <c r="U7960" i="20"/>
  <c r="U7961" i="20"/>
  <c r="U7962" i="20"/>
  <c r="U7963" i="20"/>
  <c r="U7964" i="20"/>
  <c r="U7965" i="20"/>
  <c r="U7966" i="20"/>
  <c r="U7967" i="20"/>
  <c r="U7968" i="20"/>
  <c r="U7969" i="20"/>
  <c r="U7970" i="20"/>
  <c r="U7971" i="20"/>
  <c r="U7972" i="20"/>
  <c r="U7973" i="20"/>
  <c r="U7974" i="20"/>
  <c r="U7975" i="20"/>
  <c r="U7976" i="20"/>
  <c r="U7977" i="20"/>
  <c r="U7978" i="20"/>
  <c r="U7979" i="20"/>
  <c r="U7980" i="20"/>
  <c r="U7981" i="20"/>
  <c r="U7982" i="20"/>
  <c r="U7983" i="20"/>
  <c r="U7984" i="20"/>
  <c r="U7985" i="20"/>
  <c r="U7986" i="20"/>
  <c r="U7987" i="20"/>
  <c r="U7988" i="20"/>
  <c r="U7989" i="20"/>
  <c r="U7990" i="20"/>
  <c r="B7970" i="20"/>
  <c r="B7971" i="20"/>
  <c r="B7972" i="20"/>
  <c r="B7973" i="20"/>
  <c r="B7974" i="20"/>
  <c r="B7975" i="20"/>
  <c r="B7976" i="20"/>
  <c r="B7977" i="20"/>
  <c r="B7978" i="20"/>
  <c r="B7979" i="20"/>
  <c r="B7980" i="20"/>
  <c r="B7981" i="20"/>
  <c r="B7982" i="20"/>
  <c r="B7983" i="20"/>
  <c r="B7984" i="20"/>
  <c r="B7985" i="20"/>
  <c r="B7986" i="20"/>
  <c r="B7987" i="20"/>
  <c r="B7988" i="20"/>
  <c r="B7989" i="20"/>
  <c r="B7990" i="20"/>
  <c r="B7991" i="20"/>
  <c r="B7992" i="20"/>
  <c r="B7993" i="20"/>
  <c r="B7994" i="20"/>
  <c r="B7995" i="20"/>
  <c r="B7996" i="20"/>
  <c r="B7997" i="20"/>
  <c r="B7998" i="20"/>
  <c r="C350" i="23" l="1"/>
  <c r="P346" i="17"/>
  <c r="N6989" i="16"/>
  <c r="N6990" i="16"/>
  <c r="N6991" i="16"/>
  <c r="N6988" i="16"/>
  <c r="N6987" i="16"/>
  <c r="N6986" i="16"/>
  <c r="N6985" i="16"/>
  <c r="G346" i="17"/>
  <c r="H357" i="17" s="1"/>
  <c r="F6989" i="16"/>
  <c r="F6990" i="16"/>
  <c r="F6991" i="16"/>
  <c r="F6988" i="16"/>
  <c r="F6987" i="16"/>
  <c r="F6986" i="16"/>
  <c r="F6985" i="16"/>
  <c r="B350" i="23" l="1"/>
  <c r="H439" i="8"/>
  <c r="I439" i="8" s="1"/>
  <c r="J450" i="8" s="1"/>
  <c r="I6991" i="16"/>
  <c r="N6980" i="16" l="1"/>
  <c r="N6981" i="16"/>
  <c r="N6982" i="16"/>
  <c r="N6983" i="16"/>
  <c r="N6984" i="16"/>
  <c r="N6979" i="16"/>
  <c r="N6978" i="16"/>
  <c r="F6982" i="16"/>
  <c r="F6983" i="16"/>
  <c r="F6984" i="16"/>
  <c r="F6981" i="16"/>
  <c r="F6980" i="16"/>
  <c r="F6979" i="16"/>
  <c r="F6978" i="16"/>
  <c r="F6967" i="16" l="1"/>
  <c r="F6968" i="16"/>
  <c r="F6969" i="16"/>
  <c r="F6970" i="16"/>
  <c r="F6971" i="16"/>
  <c r="F6972" i="16"/>
  <c r="F6973" i="16"/>
  <c r="F6974" i="16"/>
  <c r="F6975" i="16"/>
  <c r="F6976" i="16"/>
  <c r="F6977" i="16"/>
  <c r="F6966" i="16"/>
  <c r="N6964" i="16"/>
  <c r="N6965" i="16"/>
  <c r="N6966" i="16"/>
  <c r="N6967" i="16"/>
  <c r="N6968" i="16"/>
  <c r="N6969" i="16"/>
  <c r="N6970" i="16"/>
  <c r="N6971" i="16"/>
  <c r="N6972" i="16"/>
  <c r="N6973" i="16"/>
  <c r="N6974" i="16"/>
  <c r="N6975" i="16"/>
  <c r="N6976" i="16"/>
  <c r="N6977" i="16"/>
  <c r="F6964" i="16"/>
  <c r="C349" i="23" l="1"/>
  <c r="G345" i="17"/>
  <c r="H356" i="17" s="1"/>
  <c r="H6960" i="16"/>
  <c r="P345" i="17"/>
  <c r="N6961" i="16"/>
  <c r="N6962" i="16"/>
  <c r="N6963" i="16"/>
  <c r="N6960" i="16"/>
  <c r="N6959" i="16"/>
  <c r="N6958" i="16"/>
  <c r="N6957" i="16"/>
  <c r="F6963" i="16"/>
  <c r="F6962" i="16"/>
  <c r="F6961" i="16"/>
  <c r="F6960" i="16"/>
  <c r="F6959" i="16"/>
  <c r="F6958" i="16"/>
  <c r="F6957" i="16"/>
  <c r="AG387" i="6" l="1"/>
  <c r="T387" i="6"/>
  <c r="D349" i="23" l="1"/>
  <c r="B2682" i="14" l="1"/>
  <c r="B2683" i="14"/>
  <c r="B2681" i="14"/>
  <c r="B2680" i="14"/>
  <c r="B2679" i="14"/>
  <c r="B2678" i="14"/>
  <c r="B2677" i="14"/>
  <c r="B2676" i="14"/>
  <c r="B2675" i="14"/>
  <c r="B2674" i="14"/>
  <c r="Z356" i="17"/>
  <c r="AC386" i="6"/>
  <c r="D386" i="6" s="1"/>
  <c r="E349" i="23" s="1"/>
  <c r="U7935" i="20"/>
  <c r="U7936" i="20"/>
  <c r="U7937" i="20"/>
  <c r="U7938" i="20"/>
  <c r="U7939" i="20"/>
  <c r="U7940" i="20"/>
  <c r="U7941" i="20"/>
  <c r="U7942" i="20"/>
  <c r="U7943" i="20"/>
  <c r="U7944" i="20"/>
  <c r="U7945" i="20"/>
  <c r="U7946" i="20"/>
  <c r="U7947" i="20"/>
  <c r="U7948" i="20"/>
  <c r="U7949" i="20"/>
  <c r="U7950" i="20"/>
  <c r="U7951" i="20"/>
  <c r="U7952" i="20"/>
  <c r="U7953" i="20"/>
  <c r="U7954" i="20"/>
  <c r="U7955" i="20"/>
  <c r="U7956" i="20"/>
  <c r="U7957" i="20"/>
  <c r="U7958" i="20"/>
  <c r="U7934" i="20"/>
  <c r="U7933" i="20"/>
  <c r="B7943" i="20"/>
  <c r="B7944" i="20"/>
  <c r="B7945" i="20"/>
  <c r="B7946" i="20"/>
  <c r="B7947" i="20"/>
  <c r="B7948" i="20"/>
  <c r="B7949" i="20"/>
  <c r="B7950" i="20"/>
  <c r="B7951" i="20"/>
  <c r="B7952" i="20"/>
  <c r="B7953" i="20"/>
  <c r="B7954" i="20"/>
  <c r="B7955" i="20"/>
  <c r="B7956" i="20"/>
  <c r="B7957" i="20"/>
  <c r="B7958" i="20"/>
  <c r="B7959" i="20"/>
  <c r="B7960" i="20"/>
  <c r="B7961" i="20"/>
  <c r="B7962" i="20"/>
  <c r="B7963" i="20"/>
  <c r="B7964" i="20"/>
  <c r="B7965" i="20"/>
  <c r="B7966" i="20"/>
  <c r="B7967" i="20"/>
  <c r="B7968" i="20"/>
  <c r="B7969" i="20"/>
  <c r="B349" i="23" l="1"/>
  <c r="I438" i="8"/>
  <c r="J449" i="8" s="1"/>
  <c r="H438" i="8"/>
  <c r="I6960" i="16"/>
  <c r="N6952" i="16" l="1"/>
  <c r="N6953" i="16"/>
  <c r="N6954" i="16"/>
  <c r="N6955" i="16"/>
  <c r="N6956" i="16"/>
  <c r="N6951" i="16"/>
  <c r="N6950" i="16"/>
  <c r="F6954" i="16"/>
  <c r="F6955" i="16"/>
  <c r="F6956" i="16"/>
  <c r="F6953" i="16"/>
  <c r="F6952" i="16"/>
  <c r="F6950" i="16"/>
  <c r="F6938" i="16" l="1"/>
  <c r="F6939" i="16"/>
  <c r="F6940" i="16"/>
  <c r="F6941" i="16"/>
  <c r="F6942" i="16"/>
  <c r="F6943" i="16"/>
  <c r="F6944" i="16"/>
  <c r="F6945" i="16"/>
  <c r="F6946" i="16"/>
  <c r="F6947" i="16"/>
  <c r="F6948" i="16"/>
  <c r="F6949" i="16"/>
  <c r="N6938" i="16"/>
  <c r="N6939" i="16"/>
  <c r="N6940" i="16"/>
  <c r="N6941" i="16"/>
  <c r="N6942" i="16"/>
  <c r="N6943" i="16"/>
  <c r="N6944" i="16"/>
  <c r="N6945" i="16"/>
  <c r="N6946" i="16"/>
  <c r="N6947" i="16"/>
  <c r="N6948" i="16"/>
  <c r="N6949" i="16"/>
  <c r="N6937" i="16"/>
  <c r="F6937" i="16"/>
  <c r="P344" i="17" l="1"/>
  <c r="N6924" i="16"/>
  <c r="N6925" i="16"/>
  <c r="N6926" i="16"/>
  <c r="N6927" i="16"/>
  <c r="N6928" i="16"/>
  <c r="N6929" i="16"/>
  <c r="N6930" i="16"/>
  <c r="N6931" i="16"/>
  <c r="N6932" i="16"/>
  <c r="N6933" i="16"/>
  <c r="N6934" i="16"/>
  <c r="N6935" i="16"/>
  <c r="N6936" i="16"/>
  <c r="N6923" i="16"/>
  <c r="N6922" i="16"/>
  <c r="C348" i="23"/>
  <c r="G344" i="17"/>
  <c r="H355" i="17" s="1"/>
  <c r="H6930" i="16"/>
  <c r="F6936" i="16"/>
  <c r="F6917" i="16"/>
  <c r="F6918" i="16"/>
  <c r="F6919" i="16"/>
  <c r="F6920" i="16"/>
  <c r="F6921" i="16"/>
  <c r="F6922" i="16"/>
  <c r="F6923" i="16"/>
  <c r="F6924" i="16"/>
  <c r="F6925" i="16"/>
  <c r="F6926" i="16"/>
  <c r="F6927" i="16"/>
  <c r="F6928" i="16"/>
  <c r="F6929" i="16"/>
  <c r="F6930" i="16"/>
  <c r="F6931" i="16"/>
  <c r="F6932" i="16"/>
  <c r="F6933" i="16"/>
  <c r="F6934" i="16"/>
  <c r="F6916" i="16"/>
  <c r="X342" i="17" l="1"/>
  <c r="V344" i="17"/>
  <c r="Z355" i="17" s="1"/>
  <c r="D348" i="23"/>
  <c r="AG386" i="6"/>
  <c r="T386" i="6" s="1"/>
  <c r="AC385" i="6"/>
  <c r="D385" i="6" s="1"/>
  <c r="E348" i="23" s="1"/>
  <c r="B2673" i="14"/>
  <c r="B2672" i="14"/>
  <c r="B2671" i="14"/>
  <c r="B2670" i="14"/>
  <c r="B2669" i="14"/>
  <c r="B2668" i="14"/>
  <c r="B2667" i="14"/>
  <c r="B2666" i="14"/>
  <c r="B2665" i="14"/>
  <c r="B2664" i="14"/>
  <c r="U7898" i="20"/>
  <c r="U7899" i="20"/>
  <c r="U7900" i="20"/>
  <c r="U7901" i="20"/>
  <c r="U7902" i="20"/>
  <c r="U7903" i="20"/>
  <c r="U7904" i="20"/>
  <c r="U7905" i="20"/>
  <c r="U7906" i="20"/>
  <c r="U7907" i="20"/>
  <c r="U7908" i="20"/>
  <c r="U7909" i="20"/>
  <c r="U7910" i="20"/>
  <c r="U7911" i="20"/>
  <c r="U7912" i="20"/>
  <c r="U7913" i="20"/>
  <c r="U7914" i="20"/>
  <c r="U7915" i="20"/>
  <c r="U7916" i="20"/>
  <c r="U7917" i="20"/>
  <c r="U7918" i="20"/>
  <c r="U7919" i="20"/>
  <c r="U7920" i="20"/>
  <c r="U7921" i="20"/>
  <c r="U7922" i="20"/>
  <c r="U7923" i="20"/>
  <c r="U7924" i="20"/>
  <c r="U7925" i="20"/>
  <c r="U7926" i="20"/>
  <c r="U7927" i="20"/>
  <c r="U7928" i="20"/>
  <c r="U7929" i="20"/>
  <c r="U7930" i="20"/>
  <c r="U7931" i="20"/>
  <c r="U7932" i="20"/>
  <c r="B7916" i="20"/>
  <c r="B7917" i="20"/>
  <c r="B7918" i="20"/>
  <c r="B7919" i="20"/>
  <c r="B7920" i="20"/>
  <c r="B7921" i="20"/>
  <c r="B7922" i="20"/>
  <c r="B7923" i="20"/>
  <c r="B7924" i="20"/>
  <c r="B7925" i="20"/>
  <c r="B7926" i="20"/>
  <c r="B7927" i="20"/>
  <c r="B7928" i="20"/>
  <c r="B7929" i="20"/>
  <c r="B7930" i="20"/>
  <c r="B7931" i="20"/>
  <c r="B7932" i="20"/>
  <c r="B7933" i="20"/>
  <c r="B7934" i="20"/>
  <c r="B7935" i="20"/>
  <c r="B7936" i="20"/>
  <c r="B7937" i="20"/>
  <c r="B7938" i="20"/>
  <c r="B7939" i="20"/>
  <c r="B7940" i="20"/>
  <c r="B7941" i="20"/>
  <c r="B7942" i="20"/>
  <c r="H437" i="8" l="1"/>
  <c r="I437" i="8" s="1"/>
  <c r="J448" i="8" s="1"/>
  <c r="B348" i="23"/>
  <c r="I6930" i="16"/>
  <c r="N6915" i="16" l="1"/>
  <c r="N6916" i="16"/>
  <c r="N6917" i="16"/>
  <c r="N6918" i="16"/>
  <c r="N6919" i="16"/>
  <c r="N6920" i="16"/>
  <c r="N6921" i="16"/>
  <c r="F6902" i="16" l="1"/>
  <c r="F6903" i="16"/>
  <c r="F6904" i="16"/>
  <c r="F6905" i="16"/>
  <c r="F6906" i="16"/>
  <c r="F6907" i="16"/>
  <c r="F6908" i="16"/>
  <c r="F6909" i="16"/>
  <c r="F6910" i="16"/>
  <c r="F6911" i="16"/>
  <c r="F6912" i="16"/>
  <c r="F6913" i="16"/>
  <c r="F6914" i="16"/>
  <c r="F6901" i="16"/>
  <c r="N6902" i="16"/>
  <c r="N6903" i="16"/>
  <c r="N6904" i="16"/>
  <c r="N6905" i="16"/>
  <c r="N6906" i="16"/>
  <c r="N6907" i="16"/>
  <c r="N6908" i="16"/>
  <c r="N6909" i="16"/>
  <c r="N6910" i="16"/>
  <c r="N6911" i="16"/>
  <c r="N6912" i="16"/>
  <c r="N6913" i="16"/>
  <c r="N6914" i="16"/>
  <c r="N6901" i="16"/>
  <c r="AG385" i="6" l="1"/>
  <c r="T385" i="6" s="1"/>
  <c r="X340" i="17"/>
  <c r="X341" i="17"/>
  <c r="F6898" i="16" l="1"/>
  <c r="F6899" i="16"/>
  <c r="V343" i="17"/>
  <c r="Z354" i="17" s="1"/>
  <c r="P343" i="17"/>
  <c r="N6894" i="16"/>
  <c r="N6895" i="16"/>
  <c r="N6896" i="16"/>
  <c r="N6897" i="16"/>
  <c r="N6898" i="16"/>
  <c r="N6899" i="16"/>
  <c r="N6900" i="16"/>
  <c r="B347" i="23"/>
  <c r="C347" i="23"/>
  <c r="D347" i="23"/>
  <c r="G343" i="17"/>
  <c r="H354" i="17" s="1"/>
  <c r="H6899" i="16"/>
  <c r="F6897" i="16"/>
  <c r="F6896" i="16"/>
  <c r="F6894" i="16"/>
  <c r="AC384" i="6" l="1"/>
  <c r="D384" i="6"/>
  <c r="E347" i="23" s="1"/>
  <c r="B2662" i="14"/>
  <c r="B2663" i="14"/>
  <c r="B2661" i="14"/>
  <c r="B2660" i="14"/>
  <c r="B2659" i="14"/>
  <c r="B2658" i="14"/>
  <c r="B2657" i="14"/>
  <c r="B2656" i="14"/>
  <c r="B2655" i="14"/>
  <c r="B2654" i="14"/>
  <c r="U7873" i="20"/>
  <c r="U7874" i="20"/>
  <c r="U7875" i="20"/>
  <c r="U7876" i="20"/>
  <c r="U7877" i="20"/>
  <c r="U7878" i="20"/>
  <c r="U7879" i="20"/>
  <c r="U7880" i="20"/>
  <c r="U7881" i="20"/>
  <c r="U7882" i="20"/>
  <c r="U7883" i="20"/>
  <c r="U7884" i="20"/>
  <c r="U7885" i="20"/>
  <c r="U7886" i="20"/>
  <c r="U7887" i="20"/>
  <c r="U7888" i="20"/>
  <c r="U7889" i="20"/>
  <c r="U7890" i="20"/>
  <c r="U7891" i="20"/>
  <c r="U7892" i="20"/>
  <c r="U7893" i="20"/>
  <c r="U7894" i="20"/>
  <c r="U7895" i="20"/>
  <c r="U7896" i="20"/>
  <c r="U7897" i="20"/>
  <c r="U7872" i="20"/>
  <c r="U7871" i="20"/>
  <c r="U7870" i="20"/>
  <c r="U7869" i="20"/>
  <c r="B7872" i="20"/>
  <c r="B7873" i="20"/>
  <c r="B7874" i="20"/>
  <c r="B7875" i="20"/>
  <c r="B7876" i="20"/>
  <c r="B7877" i="20"/>
  <c r="B7878" i="20"/>
  <c r="B7879" i="20"/>
  <c r="B7880" i="20"/>
  <c r="B7881" i="20"/>
  <c r="B7882" i="20"/>
  <c r="B7883" i="20"/>
  <c r="B7884" i="20"/>
  <c r="B7885" i="20"/>
  <c r="B7886" i="20"/>
  <c r="B7887" i="20"/>
  <c r="B7888" i="20"/>
  <c r="B7889" i="20"/>
  <c r="B7890" i="20"/>
  <c r="B7891" i="20"/>
  <c r="B7892" i="20"/>
  <c r="B7893" i="20"/>
  <c r="B7894" i="20"/>
  <c r="B7895" i="20"/>
  <c r="B7896" i="20"/>
  <c r="B7897" i="20"/>
  <c r="B7898" i="20"/>
  <c r="B7899" i="20"/>
  <c r="B7900" i="20"/>
  <c r="B7901" i="20"/>
  <c r="B7902" i="20"/>
  <c r="B7903" i="20"/>
  <c r="B7904" i="20"/>
  <c r="B7905" i="20"/>
  <c r="B7906" i="20"/>
  <c r="B7907" i="20"/>
  <c r="B7908" i="20"/>
  <c r="B7909" i="20"/>
  <c r="B7910" i="20"/>
  <c r="B7911" i="20"/>
  <c r="B7912" i="20"/>
  <c r="B7913" i="20"/>
  <c r="B7914" i="20"/>
  <c r="B7915" i="20"/>
  <c r="H436" i="8" l="1"/>
  <c r="I436" i="8" s="1"/>
  <c r="J447" i="8" s="1"/>
  <c r="F6890" i="16" l="1"/>
  <c r="I6899" i="16" l="1"/>
  <c r="N6889" i="16"/>
  <c r="N6890" i="16"/>
  <c r="N6891" i="16"/>
  <c r="N6892" i="16"/>
  <c r="N6893" i="16"/>
  <c r="N6888" i="16"/>
  <c r="N6887" i="16"/>
  <c r="F6891" i="16"/>
  <c r="F6892" i="16"/>
  <c r="F6893" i="16"/>
  <c r="F6888" i="16"/>
  <c r="F6887" i="16"/>
  <c r="N6882" i="16" l="1"/>
  <c r="N6883" i="16"/>
  <c r="N6884" i="16"/>
  <c r="N6885" i="16"/>
  <c r="N6886" i="16"/>
  <c r="N6881" i="16"/>
  <c r="N6880" i="16"/>
  <c r="F6885" i="16"/>
  <c r="F6886" i="16"/>
  <c r="F6875" i="16"/>
  <c r="F6876" i="16"/>
  <c r="F6877" i="16"/>
  <c r="F6878" i="16"/>
  <c r="F6879" i="16"/>
  <c r="F6880" i="16"/>
  <c r="F6881" i="16"/>
  <c r="F6882" i="16"/>
  <c r="F6884" i="16"/>
  <c r="F6874" i="16"/>
  <c r="N6876" i="16" l="1"/>
  <c r="N6877" i="16"/>
  <c r="N6878" i="16"/>
  <c r="N6879" i="16"/>
  <c r="N6875" i="16"/>
  <c r="N6874" i="16"/>
  <c r="P342" i="17" l="1"/>
  <c r="N6868" i="16"/>
  <c r="N6869" i="16"/>
  <c r="N6870" i="16"/>
  <c r="N6871" i="16"/>
  <c r="N6872" i="16"/>
  <c r="N6873" i="16"/>
  <c r="N6867" i="16"/>
  <c r="N6866" i="16"/>
  <c r="F6869" i="16"/>
  <c r="F6870" i="16"/>
  <c r="F6871" i="16"/>
  <c r="F6872" i="16"/>
  <c r="B346" i="23"/>
  <c r="C346" i="23"/>
  <c r="G342" i="17" l="1"/>
  <c r="H353" i="17" s="1"/>
  <c r="H6868" i="16"/>
  <c r="F6868" i="16"/>
  <c r="F6867" i="16"/>
  <c r="F6866" i="16"/>
  <c r="V342" i="17" l="1"/>
  <c r="Z353" i="17" s="1"/>
  <c r="D346" i="23"/>
  <c r="AG384" i="6"/>
  <c r="T384" i="6" s="1"/>
  <c r="AC383" i="6"/>
  <c r="D383" i="6" s="1"/>
  <c r="E346" i="23" s="1"/>
  <c r="B2652" i="14"/>
  <c r="B2653" i="14"/>
  <c r="B2651" i="14"/>
  <c r="B2650" i="14"/>
  <c r="B2649" i="14"/>
  <c r="B2648" i="14"/>
  <c r="B2647" i="14"/>
  <c r="B2646" i="14"/>
  <c r="B2645" i="14"/>
  <c r="B2644" i="14"/>
  <c r="U7837" i="20"/>
  <c r="U7838" i="20"/>
  <c r="U7839" i="20"/>
  <c r="U7840" i="20"/>
  <c r="U7841" i="20"/>
  <c r="U7842" i="20"/>
  <c r="U7843" i="20"/>
  <c r="U7844" i="20"/>
  <c r="U7845" i="20"/>
  <c r="U7846" i="20"/>
  <c r="U7847" i="20"/>
  <c r="U7848" i="20"/>
  <c r="U7849" i="20"/>
  <c r="U7850" i="20"/>
  <c r="U7851" i="20"/>
  <c r="U7852" i="20"/>
  <c r="U7853" i="20"/>
  <c r="U7854" i="20"/>
  <c r="U7855" i="20"/>
  <c r="U7856" i="20"/>
  <c r="U7857" i="20"/>
  <c r="U7858" i="20"/>
  <c r="U7859" i="20"/>
  <c r="U7860" i="20"/>
  <c r="U7861" i="20"/>
  <c r="U7862" i="20"/>
  <c r="U7863" i="20"/>
  <c r="U7864" i="20"/>
  <c r="U7865" i="20"/>
  <c r="U7866" i="20"/>
  <c r="U7867" i="20"/>
  <c r="U7868" i="20"/>
  <c r="B7839" i="20"/>
  <c r="B7840" i="20"/>
  <c r="B7841" i="20"/>
  <c r="B7842" i="20"/>
  <c r="B7843" i="20"/>
  <c r="B7844" i="20"/>
  <c r="B7845" i="20"/>
  <c r="B7846" i="20"/>
  <c r="B7847" i="20"/>
  <c r="B7848" i="20"/>
  <c r="B7849" i="20"/>
  <c r="B7850" i="20"/>
  <c r="B7851" i="20"/>
  <c r="B7852" i="20"/>
  <c r="B7853" i="20"/>
  <c r="B7854" i="20"/>
  <c r="B7855" i="20"/>
  <c r="B7856" i="20"/>
  <c r="B7857" i="20"/>
  <c r="B7858" i="20"/>
  <c r="B7859" i="20"/>
  <c r="B7860" i="20"/>
  <c r="B7861" i="20"/>
  <c r="B7862" i="20"/>
  <c r="B7863" i="20"/>
  <c r="B7864" i="20"/>
  <c r="B7865" i="20"/>
  <c r="B7866" i="20"/>
  <c r="B7867" i="20"/>
  <c r="B7868" i="20"/>
  <c r="B7869" i="20"/>
  <c r="B7870" i="20"/>
  <c r="B7871" i="20"/>
  <c r="H435" i="8" l="1"/>
  <c r="I435" i="8" s="1"/>
  <c r="J446" i="8" s="1"/>
  <c r="I6868" i="16"/>
  <c r="N6852" i="16" l="1"/>
  <c r="N6853" i="16"/>
  <c r="N6854" i="16"/>
  <c r="N6855" i="16"/>
  <c r="N6856" i="16"/>
  <c r="N6857" i="16"/>
  <c r="N6858" i="16"/>
  <c r="N6859" i="16"/>
  <c r="N6860" i="16"/>
  <c r="N6861" i="16"/>
  <c r="N6862" i="16"/>
  <c r="N6863" i="16"/>
  <c r="N6864" i="16"/>
  <c r="N6865" i="16"/>
  <c r="F6860" i="16"/>
  <c r="F6861" i="16"/>
  <c r="F6862" i="16"/>
  <c r="F6863" i="16"/>
  <c r="F6864" i="16"/>
  <c r="F6865" i="16"/>
  <c r="F6859" i="16"/>
  <c r="F6856" i="16"/>
  <c r="F6857" i="16"/>
  <c r="F6855" i="16"/>
  <c r="F6853" i="16"/>
  <c r="F6852" i="16"/>
  <c r="N6847" i="16" l="1"/>
  <c r="N6848" i="16"/>
  <c r="N6849" i="16"/>
  <c r="N6850" i="16"/>
  <c r="N6851" i="16"/>
  <c r="N6846" i="16"/>
  <c r="N6845" i="16"/>
  <c r="F6849" i="16"/>
  <c r="F6850" i="16"/>
  <c r="F6851" i="16"/>
  <c r="F6848" i="16"/>
  <c r="F6847" i="16"/>
  <c r="F6846" i="16"/>
  <c r="F6845" i="16"/>
  <c r="N6841" i="16" l="1"/>
  <c r="N6842" i="16"/>
  <c r="N6843" i="16"/>
  <c r="N6844" i="16"/>
  <c r="N6840" i="16"/>
  <c r="N6839" i="16"/>
  <c r="F6839" i="16"/>
  <c r="F6840" i="16"/>
  <c r="F6841" i="16"/>
  <c r="F6842" i="16"/>
  <c r="F6843" i="16"/>
  <c r="F6844" i="16"/>
  <c r="D345" i="23" l="1"/>
  <c r="B2642" i="14"/>
  <c r="B2643" i="14"/>
  <c r="B2641" i="14"/>
  <c r="B2640" i="14"/>
  <c r="B2639" i="14"/>
  <c r="B2638" i="14"/>
  <c r="B2637" i="14"/>
  <c r="B2636" i="14"/>
  <c r="B2635" i="14"/>
  <c r="B2634" i="14"/>
  <c r="F6838" i="16"/>
  <c r="F6835" i="16"/>
  <c r="F6836" i="16"/>
  <c r="V341" i="17" l="1"/>
  <c r="Z352" i="17" s="1"/>
  <c r="AG383" i="6"/>
  <c r="T383" i="6"/>
  <c r="AC382" i="6"/>
  <c r="D382" i="6"/>
  <c r="E345" i="23" s="1"/>
  <c r="U7807" i="20"/>
  <c r="U7808" i="20"/>
  <c r="U7809" i="20"/>
  <c r="U7810" i="20"/>
  <c r="U7811" i="20"/>
  <c r="U7812" i="20"/>
  <c r="U7813" i="20"/>
  <c r="U7814" i="20"/>
  <c r="U7815" i="20"/>
  <c r="U7816" i="20"/>
  <c r="U7817" i="20"/>
  <c r="U7818" i="20"/>
  <c r="U7819" i="20"/>
  <c r="U7820" i="20"/>
  <c r="U7821" i="20"/>
  <c r="U7822" i="20"/>
  <c r="U7823" i="20"/>
  <c r="U7824" i="20"/>
  <c r="U7825" i="20"/>
  <c r="U7826" i="20"/>
  <c r="U7827" i="20"/>
  <c r="U7828" i="20"/>
  <c r="U7829" i="20"/>
  <c r="U7830" i="20"/>
  <c r="U7831" i="20"/>
  <c r="U7832" i="20"/>
  <c r="U7833" i="20"/>
  <c r="U7834" i="20"/>
  <c r="U7835" i="20"/>
  <c r="U7836" i="20"/>
  <c r="U7806" i="20"/>
  <c r="U7805" i="20"/>
  <c r="B7812" i="20"/>
  <c r="B7813" i="20"/>
  <c r="B7814" i="20"/>
  <c r="B7815" i="20"/>
  <c r="B7816" i="20"/>
  <c r="B7817" i="20"/>
  <c r="B7818" i="20"/>
  <c r="B7819" i="20"/>
  <c r="B7820" i="20"/>
  <c r="B7821" i="20"/>
  <c r="B7822" i="20"/>
  <c r="B7823" i="20"/>
  <c r="B7824" i="20"/>
  <c r="B7825" i="20"/>
  <c r="B7826" i="20"/>
  <c r="B7827" i="20"/>
  <c r="B7828" i="20"/>
  <c r="B7829" i="20"/>
  <c r="B7830" i="20"/>
  <c r="B7831" i="20"/>
  <c r="B7832" i="20"/>
  <c r="B7833" i="20"/>
  <c r="B7834" i="20"/>
  <c r="B7835" i="20"/>
  <c r="B7836" i="20"/>
  <c r="B7837" i="20"/>
  <c r="B7838" i="20"/>
  <c r="C345" i="23" l="1"/>
  <c r="P341" i="17"/>
  <c r="G341" i="17"/>
  <c r="H352" i="17" s="1"/>
  <c r="H6838" i="16"/>
  <c r="N6835" i="16"/>
  <c r="N6836" i="16"/>
  <c r="N6837" i="16"/>
  <c r="N6838" i="16"/>
  <c r="N6834" i="16"/>
  <c r="N6833" i="16"/>
  <c r="N6832" i="16"/>
  <c r="N6831" i="16"/>
  <c r="F6834" i="16"/>
  <c r="F6833" i="16"/>
  <c r="F6832" i="16"/>
  <c r="F6831" i="16"/>
  <c r="X339" i="17" l="1"/>
  <c r="H434" i="8"/>
  <c r="I434" i="8" s="1"/>
  <c r="J445" i="8" s="1"/>
  <c r="B345" i="23"/>
  <c r="I6838" i="16"/>
  <c r="N6828" i="16" l="1"/>
  <c r="N6829" i="16"/>
  <c r="N6830" i="16"/>
  <c r="N6827" i="16"/>
  <c r="N6826" i="16"/>
  <c r="N6825" i="16"/>
  <c r="N6824" i="16"/>
  <c r="F6828" i="16"/>
  <c r="F6829" i="16"/>
  <c r="F6830" i="16"/>
  <c r="F6827" i="16"/>
  <c r="F6826" i="16"/>
  <c r="F6825" i="16"/>
  <c r="F6824" i="16"/>
  <c r="N6819" i="16" l="1"/>
  <c r="N6820" i="16"/>
  <c r="N6821" i="16"/>
  <c r="N6822" i="16"/>
  <c r="N6823" i="16"/>
  <c r="N6818" i="16"/>
  <c r="N6817" i="16"/>
  <c r="F6819" i="16"/>
  <c r="F6820" i="16"/>
  <c r="F6821" i="16"/>
  <c r="F6822" i="16"/>
  <c r="F6823" i="16"/>
  <c r="F6818" i="16"/>
  <c r="F6817" i="16"/>
  <c r="F6810" i="16" l="1"/>
  <c r="F6811" i="16"/>
  <c r="F6813" i="16"/>
  <c r="F6814" i="16"/>
  <c r="F6815" i="16"/>
  <c r="F6816" i="16"/>
  <c r="N6810" i="16"/>
  <c r="N6811" i="16"/>
  <c r="N6812" i="16"/>
  <c r="N6813" i="16"/>
  <c r="N6814" i="16"/>
  <c r="N6815" i="16"/>
  <c r="N6816" i="16"/>
  <c r="P340" i="17" l="1"/>
  <c r="N6805" i="16"/>
  <c r="N6806" i="16"/>
  <c r="N6807" i="16"/>
  <c r="N6808" i="16"/>
  <c r="N6809" i="16"/>
  <c r="N6804" i="16"/>
  <c r="N6803" i="16"/>
  <c r="C344" i="23"/>
  <c r="G340" i="17"/>
  <c r="H351" i="17" s="1"/>
  <c r="H6807" i="16"/>
  <c r="F6805" i="16"/>
  <c r="F6806" i="16"/>
  <c r="F6807" i="16"/>
  <c r="F6808" i="16"/>
  <c r="F6809" i="16"/>
  <c r="F6804" i="16"/>
  <c r="F6803" i="16"/>
  <c r="AG382" i="6" l="1"/>
  <c r="T382" i="6" s="1"/>
  <c r="D344" i="23" l="1"/>
  <c r="V340" i="17" l="1"/>
  <c r="Z351" i="17" s="1"/>
  <c r="B2633" i="14" l="1"/>
  <c r="B2632" i="14"/>
  <c r="B2631" i="14"/>
  <c r="B2630" i="14"/>
  <c r="B2629" i="14"/>
  <c r="B2628" i="14"/>
  <c r="B2627" i="14"/>
  <c r="B2626" i="14"/>
  <c r="B2625" i="14"/>
  <c r="B2624" i="14"/>
  <c r="AC381" i="6" l="1"/>
  <c r="D381" i="6" s="1"/>
  <c r="E344" i="23" s="1"/>
  <c r="U7782" i="20"/>
  <c r="U7783" i="20"/>
  <c r="U7784" i="20"/>
  <c r="U7785" i="20"/>
  <c r="U7786" i="20"/>
  <c r="U7787" i="20"/>
  <c r="U7788" i="20"/>
  <c r="U7789" i="20"/>
  <c r="U7790" i="20"/>
  <c r="U7791" i="20"/>
  <c r="U7792" i="20"/>
  <c r="U7793" i="20"/>
  <c r="U7794" i="20"/>
  <c r="U7795" i="20"/>
  <c r="U7796" i="20"/>
  <c r="U7797" i="20"/>
  <c r="U7798" i="20"/>
  <c r="U7799" i="20"/>
  <c r="U7800" i="20"/>
  <c r="U7801" i="20"/>
  <c r="U7802" i="20"/>
  <c r="U7803" i="20"/>
  <c r="U7804" i="20"/>
  <c r="U7781" i="20"/>
  <c r="U7780" i="20"/>
  <c r="U7779" i="20"/>
  <c r="U7778" i="20"/>
  <c r="U7777" i="20"/>
  <c r="B7780" i="20"/>
  <c r="B7781" i="20"/>
  <c r="B7782" i="20"/>
  <c r="B7783" i="20"/>
  <c r="B7784" i="20"/>
  <c r="B7785" i="20"/>
  <c r="B7786" i="20"/>
  <c r="B7787" i="20"/>
  <c r="B7788" i="20"/>
  <c r="B7789" i="20"/>
  <c r="B7790" i="20"/>
  <c r="B7791" i="20"/>
  <c r="B7792" i="20"/>
  <c r="B7793" i="20"/>
  <c r="B7794" i="20"/>
  <c r="B7795" i="20"/>
  <c r="B7796" i="20"/>
  <c r="B7797" i="20"/>
  <c r="B7798" i="20"/>
  <c r="B7799" i="20"/>
  <c r="B7800" i="20"/>
  <c r="B7801" i="20"/>
  <c r="B7802" i="20"/>
  <c r="B7803" i="20"/>
  <c r="B7804" i="20"/>
  <c r="B7805" i="20"/>
  <c r="B7806" i="20"/>
  <c r="B7807" i="20"/>
  <c r="B7808" i="20"/>
  <c r="B7809" i="20"/>
  <c r="B7810" i="20"/>
  <c r="B7811" i="20"/>
  <c r="X338" i="17" l="1"/>
  <c r="B344" i="23"/>
  <c r="H433" i="8"/>
  <c r="I433" i="8" s="1"/>
  <c r="J444" i="8" s="1"/>
  <c r="I6807" i="16"/>
  <c r="N6800" i="16" l="1"/>
  <c r="N6801" i="16"/>
  <c r="N6802" i="16"/>
  <c r="N6799" i="16"/>
  <c r="N6798" i="16"/>
  <c r="N6797" i="16"/>
  <c r="N6796" i="16"/>
  <c r="F6800" i="16"/>
  <c r="F6801" i="16"/>
  <c r="F6802" i="16"/>
  <c r="F6799" i="16"/>
  <c r="F6798" i="16"/>
  <c r="F6797" i="16"/>
  <c r="F6796" i="16"/>
  <c r="N6791" i="16" l="1"/>
  <c r="N6792" i="16"/>
  <c r="N6793" i="16"/>
  <c r="N6794" i="16"/>
  <c r="N6795" i="16"/>
  <c r="N6790" i="16"/>
  <c r="N6789" i="16"/>
  <c r="F6794" i="16"/>
  <c r="F6795" i="16"/>
  <c r="F6793" i="16"/>
  <c r="F6791" i="16"/>
  <c r="F6790" i="16"/>
  <c r="F6789" i="16"/>
  <c r="F6782" i="16" l="1"/>
  <c r="F6783" i="16"/>
  <c r="F6784" i="16"/>
  <c r="F6785" i="16"/>
  <c r="F6786" i="16"/>
  <c r="F6787" i="16"/>
  <c r="F6788" i="16"/>
  <c r="N6782" i="16"/>
  <c r="N6783" i="16"/>
  <c r="N6784" i="16"/>
  <c r="N6785" i="16"/>
  <c r="N6786" i="16"/>
  <c r="N6787" i="16"/>
  <c r="N6788" i="16"/>
  <c r="P339" i="17" l="1"/>
  <c r="N6780" i="16"/>
  <c r="N6781" i="16"/>
  <c r="N6779" i="16"/>
  <c r="N6778" i="16"/>
  <c r="N6777" i="16"/>
  <c r="N6776" i="16"/>
  <c r="N6775" i="16"/>
  <c r="C343" i="23" l="1"/>
  <c r="H6777" i="16"/>
  <c r="F6779" i="16"/>
  <c r="F6780" i="16"/>
  <c r="F6781" i="16"/>
  <c r="F6778" i="16"/>
  <c r="F6776" i="16"/>
  <c r="F6775" i="16"/>
  <c r="D343" i="23" l="1"/>
  <c r="AG381" i="6" l="1"/>
  <c r="T381" i="6" s="1"/>
  <c r="V339" i="17"/>
  <c r="Z350" i="17" s="1"/>
  <c r="AC380" i="6"/>
  <c r="D380" i="6" s="1"/>
  <c r="E343" i="23" s="1"/>
  <c r="U7744" i="20"/>
  <c r="U7745" i="20"/>
  <c r="U7746" i="20"/>
  <c r="U7747" i="20"/>
  <c r="U7748" i="20"/>
  <c r="U7749" i="20"/>
  <c r="U7750" i="20"/>
  <c r="U7751" i="20"/>
  <c r="U7752" i="20"/>
  <c r="U7753" i="20"/>
  <c r="U7754" i="20"/>
  <c r="U7755" i="20"/>
  <c r="U7756" i="20"/>
  <c r="U7757" i="20"/>
  <c r="U7758" i="20"/>
  <c r="U7759" i="20"/>
  <c r="U7760" i="20"/>
  <c r="U7761" i="20"/>
  <c r="U7762" i="20"/>
  <c r="U7763" i="20"/>
  <c r="U7764" i="20"/>
  <c r="U7765" i="20"/>
  <c r="U7766" i="20"/>
  <c r="U7767" i="20"/>
  <c r="U7768" i="20"/>
  <c r="U7769" i="20"/>
  <c r="U7770" i="20"/>
  <c r="U7771" i="20"/>
  <c r="U7772" i="20"/>
  <c r="U7773" i="20"/>
  <c r="U7774" i="20"/>
  <c r="U7775" i="20"/>
  <c r="U7776" i="20"/>
  <c r="B2622" i="14"/>
  <c r="B2623" i="14"/>
  <c r="B2621" i="14"/>
  <c r="B2620" i="14"/>
  <c r="B2619" i="14"/>
  <c r="B2618" i="14"/>
  <c r="B2617" i="14"/>
  <c r="B2616" i="14"/>
  <c r="B2615" i="14"/>
  <c r="B2614" i="14"/>
  <c r="B7768" i="20"/>
  <c r="B7769" i="20"/>
  <c r="B7770" i="20"/>
  <c r="B7771" i="20"/>
  <c r="B7772" i="20"/>
  <c r="B7773" i="20"/>
  <c r="B7774" i="20"/>
  <c r="B7775" i="20"/>
  <c r="B7776" i="20"/>
  <c r="B7777" i="20"/>
  <c r="B7778" i="20"/>
  <c r="B7779" i="20"/>
  <c r="X337" i="17" l="1"/>
  <c r="H432" i="8" l="1"/>
  <c r="I432" i="8" s="1"/>
  <c r="J443" i="8" s="1"/>
  <c r="B343" i="23" l="1"/>
  <c r="I6777" i="16"/>
  <c r="G339" i="17" l="1"/>
  <c r="H350" i="17" s="1"/>
  <c r="N6772" i="16"/>
  <c r="N6773" i="16"/>
  <c r="N6774" i="16"/>
  <c r="N6771" i="16"/>
  <c r="N6770" i="16"/>
  <c r="N6769" i="16"/>
  <c r="N6768" i="16"/>
  <c r="F6772" i="16"/>
  <c r="F6773" i="16"/>
  <c r="F6774" i="16"/>
  <c r="F6771" i="16"/>
  <c r="F6770" i="16"/>
  <c r="F6769" i="16"/>
  <c r="F6768" i="16"/>
  <c r="N6765" i="16" l="1"/>
  <c r="N6766" i="16"/>
  <c r="N6767" i="16"/>
  <c r="N6764" i="16"/>
  <c r="N6763" i="16"/>
  <c r="N6762" i="16"/>
  <c r="N6761" i="16"/>
  <c r="F6765" i="16"/>
  <c r="F6766" i="16"/>
  <c r="F6767" i="16"/>
  <c r="F6764" i="16"/>
  <c r="F6762" i="16"/>
  <c r="F6761" i="16"/>
  <c r="N6756" i="16" l="1"/>
  <c r="N6757" i="16"/>
  <c r="N6758" i="16"/>
  <c r="N6759" i="16"/>
  <c r="N6760" i="16"/>
  <c r="N6755" i="16"/>
  <c r="N6754" i="16"/>
  <c r="F6757" i="16"/>
  <c r="F6758" i="16"/>
  <c r="F6759" i="16"/>
  <c r="F6760" i="16"/>
  <c r="F6756" i="16"/>
  <c r="F6754" i="16"/>
  <c r="F6750" i="16" l="1"/>
  <c r="F6751" i="16"/>
  <c r="F6752" i="16"/>
  <c r="F6749" i="16"/>
  <c r="N6749" i="16" l="1"/>
  <c r="N6750" i="16"/>
  <c r="N6751" i="16"/>
  <c r="N6752" i="16"/>
  <c r="N6753" i="16"/>
  <c r="N6748" i="16"/>
  <c r="N6747" i="16"/>
  <c r="F6747" i="16"/>
  <c r="P338" i="17" l="1"/>
  <c r="N6744" i="16"/>
  <c r="N6745" i="16"/>
  <c r="N6746" i="16"/>
  <c r="N6743" i="16"/>
  <c r="N6742" i="16"/>
  <c r="N6741" i="16"/>
  <c r="C342" i="23"/>
  <c r="G338" i="17"/>
  <c r="H349" i="17" s="1"/>
  <c r="H6746" i="16"/>
  <c r="F6744" i="16"/>
  <c r="F6745" i="16"/>
  <c r="F6746" i="16"/>
  <c r="F6743" i="16"/>
  <c r="F6741" i="16"/>
  <c r="D342" i="23"/>
  <c r="AG380" i="6"/>
  <c r="T380" i="6" s="1"/>
  <c r="X336" i="17"/>
  <c r="V338" i="17"/>
  <c r="Z349" i="17" s="1"/>
  <c r="AC379" i="6"/>
  <c r="D379" i="6" s="1"/>
  <c r="E342" i="23" s="1"/>
  <c r="U7717" i="20"/>
  <c r="U7718" i="20"/>
  <c r="U7719" i="20"/>
  <c r="U7720" i="20"/>
  <c r="U7721" i="20"/>
  <c r="U7722" i="20"/>
  <c r="U7723" i="20"/>
  <c r="U7724" i="20"/>
  <c r="U7725" i="20"/>
  <c r="U7726" i="20"/>
  <c r="U7727" i="20"/>
  <c r="U7728" i="20"/>
  <c r="U7729" i="20"/>
  <c r="U7730" i="20"/>
  <c r="U7731" i="20"/>
  <c r="U7732" i="20"/>
  <c r="U7733" i="20"/>
  <c r="U7734" i="20"/>
  <c r="U7735" i="20"/>
  <c r="U7736" i="20"/>
  <c r="U7737" i="20"/>
  <c r="U7738" i="20"/>
  <c r="U7739" i="20"/>
  <c r="U7740" i="20"/>
  <c r="U7741" i="20"/>
  <c r="U7742" i="20"/>
  <c r="U7743" i="20"/>
  <c r="B2613" i="14" l="1"/>
  <c r="B2612" i="14"/>
  <c r="B2611" i="14"/>
  <c r="B2610" i="14"/>
  <c r="B2609" i="14"/>
  <c r="B2608" i="14"/>
  <c r="B2607" i="14"/>
  <c r="B2606" i="14"/>
  <c r="B2605" i="14"/>
  <c r="B2604" i="14"/>
  <c r="B7721" i="20"/>
  <c r="B7722" i="20"/>
  <c r="B7723" i="20"/>
  <c r="B7724" i="20"/>
  <c r="B7725" i="20"/>
  <c r="B7726" i="20"/>
  <c r="B7727" i="20"/>
  <c r="B7728" i="20"/>
  <c r="B7729" i="20"/>
  <c r="B7730" i="20"/>
  <c r="B7731" i="20"/>
  <c r="B7732" i="20"/>
  <c r="B7733" i="20"/>
  <c r="B7734" i="20"/>
  <c r="B7735" i="20"/>
  <c r="B7736" i="20"/>
  <c r="B7737" i="20"/>
  <c r="B7738" i="20"/>
  <c r="B7739" i="20"/>
  <c r="B7740" i="20"/>
  <c r="B7741" i="20"/>
  <c r="B7742" i="20"/>
  <c r="B7743" i="20"/>
  <c r="B7744" i="20"/>
  <c r="B7745" i="20"/>
  <c r="B7746" i="20"/>
  <c r="B7747" i="20"/>
  <c r="B7748" i="20"/>
  <c r="B7749" i="20"/>
  <c r="B7750" i="20"/>
  <c r="B7751" i="20"/>
  <c r="B7752" i="20"/>
  <c r="B7753" i="20"/>
  <c r="B7754" i="20"/>
  <c r="B7755" i="20"/>
  <c r="B7756" i="20"/>
  <c r="B7757" i="20"/>
  <c r="B7758" i="20"/>
  <c r="B7759" i="20"/>
  <c r="B7760" i="20"/>
  <c r="B7761" i="20"/>
  <c r="B7762" i="20"/>
  <c r="B7763" i="20"/>
  <c r="B7764" i="20"/>
  <c r="B7765" i="20"/>
  <c r="B7766" i="20"/>
  <c r="B7767" i="20"/>
  <c r="H431" i="8" l="1"/>
  <c r="I431" i="8" s="1"/>
  <c r="J442" i="8" s="1"/>
  <c r="B342" i="23" l="1"/>
  <c r="I6746" i="16"/>
  <c r="F6740" i="16" l="1"/>
  <c r="F6738" i="16"/>
  <c r="F6736" i="16"/>
  <c r="N6737" i="16" l="1"/>
  <c r="N6738" i="16"/>
  <c r="N6739" i="16"/>
  <c r="N6740" i="16"/>
  <c r="N6736" i="16"/>
  <c r="N6735" i="16"/>
  <c r="N6734" i="16"/>
  <c r="N6733" i="16"/>
  <c r="F6734" i="16"/>
  <c r="F6733" i="16"/>
  <c r="N6730" i="16" l="1"/>
  <c r="N6731" i="16"/>
  <c r="N6732" i="16"/>
  <c r="N6729" i="16"/>
  <c r="N6728" i="16"/>
  <c r="N6727" i="16"/>
  <c r="N6726" i="16"/>
  <c r="F6730" i="16"/>
  <c r="F6731" i="16"/>
  <c r="F6732" i="16"/>
  <c r="F6729" i="16"/>
  <c r="F6728" i="16"/>
  <c r="F6727" i="16"/>
  <c r="F6726" i="16"/>
  <c r="N6721" i="16" l="1"/>
  <c r="N6722" i="16"/>
  <c r="N6723" i="16"/>
  <c r="N6724" i="16"/>
  <c r="N6725" i="16"/>
  <c r="N6720" i="16"/>
  <c r="N6719" i="16"/>
  <c r="F6721" i="16"/>
  <c r="F6722" i="16"/>
  <c r="F6723" i="16"/>
  <c r="F6724" i="16"/>
  <c r="F6725" i="16"/>
  <c r="F6720" i="16"/>
  <c r="F6719" i="16"/>
  <c r="B341" i="23" l="1"/>
  <c r="C341" i="23"/>
  <c r="D341" i="23"/>
  <c r="X335" i="17"/>
  <c r="V337" i="17"/>
  <c r="Z348" i="17" s="1"/>
  <c r="AG379" i="6"/>
  <c r="T379" i="6"/>
  <c r="AC378" i="6"/>
  <c r="D378" i="6" s="1"/>
  <c r="E341" i="23" s="1"/>
  <c r="B2603" i="14"/>
  <c r="B2602" i="14"/>
  <c r="B2601" i="14"/>
  <c r="B2600" i="14"/>
  <c r="B2599" i="14"/>
  <c r="B2598" i="14"/>
  <c r="B2597" i="14"/>
  <c r="B2596" i="14"/>
  <c r="B2595" i="14"/>
  <c r="B2594" i="14"/>
  <c r="U7687" i="20"/>
  <c r="U7688" i="20"/>
  <c r="U7689" i="20"/>
  <c r="U7690" i="20"/>
  <c r="U7691" i="20"/>
  <c r="U7692" i="20"/>
  <c r="U7693" i="20"/>
  <c r="U7694" i="20"/>
  <c r="U7695" i="20"/>
  <c r="U7696" i="20"/>
  <c r="U7697" i="20"/>
  <c r="U7698" i="20"/>
  <c r="U7699" i="20"/>
  <c r="U7700" i="20"/>
  <c r="U7701" i="20"/>
  <c r="U7702" i="20"/>
  <c r="U7703" i="20"/>
  <c r="U7704" i="20"/>
  <c r="U7705" i="20"/>
  <c r="U7706" i="20"/>
  <c r="U7707" i="20"/>
  <c r="U7708" i="20"/>
  <c r="U7709" i="20"/>
  <c r="U7710" i="20"/>
  <c r="U7711" i="20"/>
  <c r="U7712" i="20"/>
  <c r="U7713" i="20"/>
  <c r="U7714" i="20"/>
  <c r="U7715" i="20"/>
  <c r="U7716" i="20"/>
  <c r="U7686" i="20"/>
  <c r="B7715" i="20" l="1"/>
  <c r="B7716" i="20"/>
  <c r="B7717" i="20"/>
  <c r="B7718" i="20"/>
  <c r="B7719" i="20"/>
  <c r="B7720" i="20"/>
  <c r="F6716" i="16" l="1"/>
  <c r="F6717" i="16"/>
  <c r="F6718" i="16"/>
  <c r="P337" i="17"/>
  <c r="N6716" i="16"/>
  <c r="N6717" i="16"/>
  <c r="N6718" i="16"/>
  <c r="N6715" i="16"/>
  <c r="N6714" i="16"/>
  <c r="N6713" i="16"/>
  <c r="N6712" i="16"/>
  <c r="G337" i="17"/>
  <c r="H348" i="17" s="1"/>
  <c r="H6718" i="16"/>
  <c r="F6715" i="16"/>
  <c r="F6714" i="16"/>
  <c r="F6713" i="16"/>
  <c r="F6712" i="16"/>
  <c r="H430" i="8" l="1"/>
  <c r="I430" i="8" s="1"/>
  <c r="J441" i="8" s="1"/>
  <c r="I6718" i="16" l="1"/>
  <c r="N6699" i="16" l="1"/>
  <c r="N6700" i="16"/>
  <c r="N6701" i="16"/>
  <c r="N6702" i="16"/>
  <c r="N6703" i="16"/>
  <c r="N6704" i="16"/>
  <c r="N6705" i="16"/>
  <c r="N6706" i="16"/>
  <c r="N6707" i="16"/>
  <c r="N6708" i="16"/>
  <c r="N6709" i="16"/>
  <c r="N6710" i="16"/>
  <c r="N6711" i="16"/>
  <c r="N6698" i="16"/>
  <c r="F6706" i="16"/>
  <c r="F6707" i="16"/>
  <c r="F6708" i="16"/>
  <c r="F6709" i="16"/>
  <c r="F6710" i="16"/>
  <c r="F6711" i="16"/>
  <c r="F6705" i="16"/>
  <c r="F6702" i="16"/>
  <c r="F6703" i="16"/>
  <c r="F6701" i="16"/>
  <c r="F6700" i="16"/>
  <c r="F6699" i="16"/>
  <c r="F6698" i="16"/>
  <c r="N6695" i="16" l="1"/>
  <c r="N6696" i="16"/>
  <c r="N6697" i="16"/>
  <c r="N6694" i="16"/>
  <c r="N6693" i="16"/>
  <c r="N6692" i="16"/>
  <c r="N6691" i="16"/>
  <c r="F6691" i="16"/>
  <c r="F6692" i="16"/>
  <c r="F6693" i="16"/>
  <c r="F6694" i="16"/>
  <c r="F6695" i="16"/>
  <c r="F6696" i="16"/>
  <c r="F6697" i="16"/>
  <c r="C340" i="23" l="1"/>
  <c r="G336" i="17"/>
  <c r="H347" i="17" s="1"/>
  <c r="P336" i="17"/>
  <c r="N6687" i="16"/>
  <c r="N6688" i="16"/>
  <c r="N6689" i="16"/>
  <c r="N6690" i="16"/>
  <c r="N6686" i="16"/>
  <c r="N6685" i="16"/>
  <c r="N6684" i="16"/>
  <c r="F6684" i="16"/>
  <c r="F6685" i="16"/>
  <c r="F6686" i="16"/>
  <c r="F6687" i="16"/>
  <c r="F6688" i="16"/>
  <c r="F6689" i="16"/>
  <c r="F6690" i="16"/>
  <c r="H6687" i="16"/>
  <c r="AG378" i="6" l="1"/>
  <c r="T378" i="6" s="1"/>
  <c r="D340" i="23" l="1"/>
  <c r="B2593" i="14"/>
  <c r="B2592" i="14"/>
  <c r="B2591" i="14"/>
  <c r="B2590" i="14"/>
  <c r="B2589" i="14"/>
  <c r="B2588" i="14"/>
  <c r="B2587" i="14"/>
  <c r="B2586" i="14"/>
  <c r="B2585" i="14"/>
  <c r="B2584" i="14"/>
  <c r="V336" i="17"/>
  <c r="Z347" i="17" s="1"/>
  <c r="X334" i="17"/>
  <c r="AC377" i="6"/>
  <c r="D377" i="6" s="1"/>
  <c r="E340" i="23" s="1"/>
  <c r="B7687" i="20"/>
  <c r="B7688" i="20"/>
  <c r="B7689" i="20"/>
  <c r="B7690" i="20"/>
  <c r="B7691" i="20"/>
  <c r="B7692" i="20"/>
  <c r="B7693" i="20"/>
  <c r="B7694" i="20"/>
  <c r="B7695" i="20"/>
  <c r="B7696" i="20"/>
  <c r="B7697" i="20"/>
  <c r="B7698" i="20"/>
  <c r="B7699" i="20"/>
  <c r="B7700" i="20"/>
  <c r="B7701" i="20"/>
  <c r="B7702" i="20"/>
  <c r="B7703" i="20"/>
  <c r="B7704" i="20"/>
  <c r="B7705" i="20"/>
  <c r="B7706" i="20"/>
  <c r="B7707" i="20"/>
  <c r="B7708" i="20"/>
  <c r="B7709" i="20"/>
  <c r="B7710" i="20"/>
  <c r="B7711" i="20"/>
  <c r="B7712" i="20"/>
  <c r="B7713" i="20"/>
  <c r="B7714" i="20"/>
  <c r="U7654" i="20"/>
  <c r="U7655" i="20"/>
  <c r="U7656" i="20"/>
  <c r="U7657" i="20"/>
  <c r="U7658" i="20"/>
  <c r="U7659" i="20"/>
  <c r="U7660" i="20"/>
  <c r="U7661" i="20"/>
  <c r="U7662" i="20"/>
  <c r="U7663" i="20"/>
  <c r="U7664" i="20"/>
  <c r="U7665" i="20"/>
  <c r="U7666" i="20"/>
  <c r="U7667" i="20"/>
  <c r="U7668" i="20"/>
  <c r="U7669" i="20"/>
  <c r="U7670" i="20"/>
  <c r="U7671" i="20"/>
  <c r="U7672" i="20"/>
  <c r="U7673" i="20"/>
  <c r="U7674" i="20"/>
  <c r="U7675" i="20"/>
  <c r="U7676" i="20"/>
  <c r="U7677" i="20"/>
  <c r="U7678" i="20"/>
  <c r="U7679" i="20"/>
  <c r="U7680" i="20"/>
  <c r="U7681" i="20"/>
  <c r="U7682" i="20"/>
  <c r="U7683" i="20"/>
  <c r="U7684" i="20"/>
  <c r="U7685" i="20"/>
  <c r="B340" i="23" l="1"/>
  <c r="H429" i="8"/>
  <c r="I429" i="8" s="1"/>
  <c r="J440" i="8" s="1"/>
  <c r="I6687" i="16"/>
  <c r="N6680" i="16" l="1"/>
  <c r="N6681" i="16"/>
  <c r="N6682" i="16"/>
  <c r="N6683" i="16"/>
  <c r="N6679" i="16"/>
  <c r="N6678" i="16"/>
  <c r="N6677" i="16"/>
  <c r="F6683" i="16"/>
  <c r="F6682" i="16"/>
  <c r="F6680" i="16"/>
  <c r="F6679" i="16"/>
  <c r="F6678" i="16"/>
  <c r="F6677" i="16"/>
  <c r="N6674" i="16" l="1"/>
  <c r="N6675" i="16"/>
  <c r="N6676" i="16"/>
  <c r="N6673" i="16"/>
  <c r="N6672" i="16"/>
  <c r="N6671" i="16"/>
  <c r="N6670" i="16"/>
  <c r="F6674" i="16"/>
  <c r="F6675" i="16"/>
  <c r="F6676" i="16"/>
  <c r="F6673" i="16"/>
  <c r="F6672" i="16"/>
  <c r="F6671" i="16"/>
  <c r="F6670" i="16"/>
  <c r="N6667" i="16" l="1"/>
  <c r="N6668" i="16"/>
  <c r="N6669" i="16"/>
  <c r="N6666" i="16"/>
  <c r="N6665" i="16"/>
  <c r="N6664" i="16"/>
  <c r="N6663" i="16"/>
  <c r="F6667" i="16"/>
  <c r="F6668" i="16"/>
  <c r="F6669" i="16"/>
  <c r="F6666" i="16"/>
  <c r="F6665" i="16"/>
  <c r="F6664" i="16"/>
  <c r="F6663" i="16"/>
  <c r="B7659" i="20" l="1"/>
  <c r="B7660" i="20"/>
  <c r="B7661" i="20"/>
  <c r="B7662" i="20"/>
  <c r="B7663" i="20"/>
  <c r="B7664" i="20"/>
  <c r="B7665" i="20"/>
  <c r="B7666" i="20"/>
  <c r="B7667" i="20"/>
  <c r="B7668" i="20"/>
  <c r="B7669" i="20"/>
  <c r="B7670" i="20"/>
  <c r="B7671" i="20"/>
  <c r="B7672" i="20"/>
  <c r="B7673" i="20"/>
  <c r="B7674" i="20"/>
  <c r="B7675" i="20"/>
  <c r="B7676" i="20"/>
  <c r="B7677" i="20"/>
  <c r="B7678" i="20"/>
  <c r="B7679" i="20"/>
  <c r="B7680" i="20"/>
  <c r="B7681" i="20"/>
  <c r="B7682" i="20"/>
  <c r="B7683" i="20"/>
  <c r="B7684" i="20"/>
  <c r="B7685" i="20"/>
  <c r="B7686" i="20"/>
  <c r="F6657" i="16" l="1"/>
  <c r="F6658" i="16"/>
  <c r="F6659" i="16"/>
  <c r="F6660" i="16"/>
  <c r="F6661" i="16"/>
  <c r="F6662" i="16"/>
  <c r="V335" i="17"/>
  <c r="Z346" i="17" s="1"/>
  <c r="P335" i="17" l="1"/>
  <c r="N6651" i="16"/>
  <c r="N6652" i="16"/>
  <c r="N6653" i="16"/>
  <c r="N6654" i="16"/>
  <c r="N6655" i="16"/>
  <c r="N6656" i="16"/>
  <c r="N6657" i="16"/>
  <c r="N6658" i="16"/>
  <c r="N6659" i="16"/>
  <c r="N6660" i="16"/>
  <c r="N6661" i="16"/>
  <c r="N6662" i="16"/>
  <c r="C339" i="23"/>
  <c r="G335" i="17"/>
  <c r="H346" i="17" s="1"/>
  <c r="H6656" i="16"/>
  <c r="F6656" i="16"/>
  <c r="B2582" i="14" l="1"/>
  <c r="B2583" i="14"/>
  <c r="B2581" i="14"/>
  <c r="B2580" i="14"/>
  <c r="B2579" i="14"/>
  <c r="B2578" i="14"/>
  <c r="B2577" i="14"/>
  <c r="B2576" i="14"/>
  <c r="B2575" i="14"/>
  <c r="B2574" i="14"/>
  <c r="AG377" i="6"/>
  <c r="T377" i="6" s="1"/>
  <c r="D339" i="23" l="1"/>
  <c r="AC376" i="6"/>
  <c r="D376" i="6" s="1"/>
  <c r="E339" i="23" s="1"/>
  <c r="U7632" i="20"/>
  <c r="U7633" i="20"/>
  <c r="U7634" i="20"/>
  <c r="U7635" i="20"/>
  <c r="U7636" i="20"/>
  <c r="U7637" i="20"/>
  <c r="U7638" i="20"/>
  <c r="U7639" i="20"/>
  <c r="U7640" i="20"/>
  <c r="U7641" i="20"/>
  <c r="U7642" i="20"/>
  <c r="U7643" i="20"/>
  <c r="U7644" i="20"/>
  <c r="U7645" i="20"/>
  <c r="U7646" i="20"/>
  <c r="U7647" i="20"/>
  <c r="U7648" i="20"/>
  <c r="U7649" i="20"/>
  <c r="U7650" i="20"/>
  <c r="U7651" i="20"/>
  <c r="U7652" i="20"/>
  <c r="U7653" i="20"/>
  <c r="U7631" i="20"/>
  <c r="U7630" i="20"/>
  <c r="B7637" i="20" l="1"/>
  <c r="B7638" i="20"/>
  <c r="B7639" i="20"/>
  <c r="B7640" i="20"/>
  <c r="B7641" i="20"/>
  <c r="B7642" i="20"/>
  <c r="B7643" i="20"/>
  <c r="B7644" i="20"/>
  <c r="B7645" i="20"/>
  <c r="B7646" i="20"/>
  <c r="B7647" i="20"/>
  <c r="B7648" i="20"/>
  <c r="B7649" i="20"/>
  <c r="B7650" i="20"/>
  <c r="B7651" i="20"/>
  <c r="B7652" i="20"/>
  <c r="B7653" i="20"/>
  <c r="B7654" i="20"/>
  <c r="B7655" i="20"/>
  <c r="B7656" i="20"/>
  <c r="B7657" i="20"/>
  <c r="B7658" i="20"/>
  <c r="X333" i="17"/>
  <c r="N6650" i="16"/>
  <c r="N6649" i="16"/>
  <c r="F6654" i="16"/>
  <c r="F6655" i="16"/>
  <c r="F6653" i="16"/>
  <c r="F6650" i="16"/>
  <c r="F6649" i="16"/>
  <c r="B339" i="23" l="1"/>
  <c r="H428" i="8"/>
  <c r="I428" i="8" s="1"/>
  <c r="J439" i="8" s="1"/>
  <c r="I6656" i="16"/>
  <c r="N6648" i="16" l="1"/>
  <c r="N6646" i="16"/>
  <c r="N6647" i="16"/>
  <c r="N6645" i="16"/>
  <c r="N6644" i="16"/>
  <c r="N6643" i="16"/>
  <c r="N6642" i="16"/>
  <c r="F6646" i="16"/>
  <c r="F6647" i="16"/>
  <c r="F6648" i="16"/>
  <c r="F6645" i="16"/>
  <c r="F6644" i="16"/>
  <c r="F6643" i="16"/>
  <c r="F6642" i="16"/>
  <c r="F6639" i="16" l="1"/>
  <c r="F6640" i="16"/>
  <c r="F6641" i="16"/>
  <c r="N6639" i="16"/>
  <c r="N6640" i="16"/>
  <c r="N6641" i="16"/>
  <c r="N6638" i="16"/>
  <c r="N6637" i="16"/>
  <c r="N6636" i="16"/>
  <c r="N6635" i="16"/>
  <c r="F6638" i="16"/>
  <c r="F6637" i="16"/>
  <c r="F6636" i="16"/>
  <c r="F6635" i="16"/>
  <c r="B2573" i="14" l="1"/>
  <c r="B2572" i="14"/>
  <c r="B2571" i="14"/>
  <c r="B2570" i="14"/>
  <c r="B2569" i="14"/>
  <c r="B2568" i="14"/>
  <c r="B2567" i="14"/>
  <c r="B2566" i="14"/>
  <c r="B2565" i="14"/>
  <c r="B2564" i="14"/>
  <c r="D338" i="23"/>
  <c r="N6630" i="16" l="1"/>
  <c r="N6631" i="16"/>
  <c r="N6632" i="16"/>
  <c r="N6633" i="16"/>
  <c r="N6634" i="16"/>
  <c r="N6629" i="16"/>
  <c r="N6628" i="16"/>
  <c r="F6625" i="16"/>
  <c r="F6626" i="16"/>
  <c r="F6627" i="16"/>
  <c r="F6628" i="16"/>
  <c r="F6629" i="16"/>
  <c r="F6630" i="16"/>
  <c r="F6631" i="16"/>
  <c r="F6632" i="16"/>
  <c r="F6633" i="16"/>
  <c r="F6634" i="16"/>
  <c r="V334" i="17" l="1"/>
  <c r="Z345" i="17" s="1"/>
  <c r="AG376" i="6"/>
  <c r="T376" i="6" s="1"/>
  <c r="AC375" i="6"/>
  <c r="D375" i="6" s="1"/>
  <c r="E338" i="23" s="1"/>
  <c r="U7600" i="20" l="1"/>
  <c r="U7601" i="20"/>
  <c r="U7602" i="20"/>
  <c r="U7603" i="20"/>
  <c r="U7604" i="20"/>
  <c r="U7605" i="20"/>
  <c r="U7606" i="20"/>
  <c r="U7607" i="20"/>
  <c r="U7608" i="20"/>
  <c r="U7609" i="20"/>
  <c r="U7610" i="20"/>
  <c r="U7611" i="20"/>
  <c r="U7612" i="20"/>
  <c r="U7613" i="20"/>
  <c r="U7614" i="20"/>
  <c r="U7615" i="20"/>
  <c r="U7616" i="20"/>
  <c r="U7617" i="20"/>
  <c r="U7618" i="20"/>
  <c r="U7619" i="20"/>
  <c r="U7620" i="20"/>
  <c r="U7621" i="20"/>
  <c r="U7622" i="20"/>
  <c r="U7623" i="20"/>
  <c r="U7624" i="20"/>
  <c r="U7625" i="20"/>
  <c r="U7626" i="20"/>
  <c r="U7627" i="20"/>
  <c r="U7628" i="20"/>
  <c r="U7629" i="20"/>
  <c r="U7599" i="20"/>
  <c r="U7598" i="20"/>
  <c r="U7597" i="20"/>
  <c r="U7596" i="20"/>
  <c r="U7595" i="20"/>
  <c r="B7603" i="20"/>
  <c r="B7604" i="20"/>
  <c r="B7605" i="20"/>
  <c r="B7606" i="20"/>
  <c r="B7607" i="20"/>
  <c r="B7608" i="20"/>
  <c r="B7609" i="20"/>
  <c r="B7610" i="20"/>
  <c r="B7611" i="20"/>
  <c r="B7612" i="20"/>
  <c r="B7613" i="20"/>
  <c r="B7614" i="20"/>
  <c r="B7615" i="20"/>
  <c r="B7616" i="20"/>
  <c r="B7617" i="20"/>
  <c r="B7618" i="20"/>
  <c r="B7619" i="20"/>
  <c r="B7620" i="20"/>
  <c r="B7621" i="20"/>
  <c r="B7622" i="20"/>
  <c r="B7623" i="20"/>
  <c r="B7624" i="20"/>
  <c r="B7625" i="20"/>
  <c r="B7626" i="20"/>
  <c r="B7627" i="20"/>
  <c r="B7628" i="20"/>
  <c r="B7629" i="20"/>
  <c r="B7630" i="20"/>
  <c r="B7631" i="20"/>
  <c r="B7632" i="20"/>
  <c r="B7633" i="20"/>
  <c r="B7634" i="20"/>
  <c r="B7635" i="20"/>
  <c r="B7636" i="20"/>
  <c r="P334" i="17" l="1"/>
  <c r="N6623" i="16"/>
  <c r="N6624" i="16"/>
  <c r="N6625" i="16"/>
  <c r="N6626" i="16"/>
  <c r="N6627" i="16"/>
  <c r="N6622" i="16"/>
  <c r="N6621" i="16"/>
  <c r="C338" i="23"/>
  <c r="G334" i="17"/>
  <c r="H345" i="17" s="1"/>
  <c r="H6626" i="16"/>
  <c r="F6624" i="16"/>
  <c r="F6623" i="16"/>
  <c r="F6622" i="16"/>
  <c r="F6621" i="16"/>
  <c r="X332" i="17" l="1"/>
  <c r="H427" i="8"/>
  <c r="I427" i="8" s="1"/>
  <c r="J438" i="8" s="1"/>
  <c r="B338" i="23" l="1"/>
  <c r="I6626" i="16"/>
  <c r="N6616" i="16" l="1"/>
  <c r="N6617" i="16"/>
  <c r="N6618" i="16"/>
  <c r="N6619" i="16"/>
  <c r="N6620" i="16"/>
  <c r="N6615" i="16"/>
  <c r="N6614" i="16"/>
  <c r="F6618" i="16"/>
  <c r="F6619" i="16"/>
  <c r="F6620" i="16"/>
  <c r="F6617" i="16"/>
  <c r="F6616" i="16"/>
  <c r="F6615" i="16"/>
  <c r="F6614" i="16"/>
  <c r="F6611" i="16" l="1"/>
  <c r="F6612" i="16"/>
  <c r="F6613" i="16"/>
  <c r="N6609" i="16"/>
  <c r="N6610" i="16"/>
  <c r="N6611" i="16"/>
  <c r="N6612" i="16"/>
  <c r="N6613" i="16"/>
  <c r="N6608" i="16"/>
  <c r="F6610" i="16"/>
  <c r="F6609" i="16"/>
  <c r="F6608" i="16"/>
  <c r="N6601" i="16" l="1"/>
  <c r="N6602" i="16"/>
  <c r="N6603" i="16"/>
  <c r="N6604" i="16"/>
  <c r="N6605" i="16"/>
  <c r="N6606" i="16"/>
  <c r="N6607" i="16"/>
  <c r="F6607" i="16"/>
  <c r="F6601" i="16"/>
  <c r="F6602" i="16"/>
  <c r="F6603" i="16"/>
  <c r="F6604" i="16"/>
  <c r="F6605" i="16"/>
  <c r="C337" i="23" l="1"/>
  <c r="X331" i="17"/>
  <c r="P333" i="17"/>
  <c r="N6598" i="16"/>
  <c r="N6599" i="16"/>
  <c r="N6600" i="16"/>
  <c r="N6597" i="16"/>
  <c r="N6596" i="16"/>
  <c r="N6595" i="16"/>
  <c r="N6594" i="16"/>
  <c r="H6595" i="16"/>
  <c r="F6594" i="16"/>
  <c r="F6595" i="16"/>
  <c r="F6596" i="16"/>
  <c r="F6597" i="16"/>
  <c r="F6598" i="16"/>
  <c r="F6599" i="16"/>
  <c r="F6600" i="16"/>
  <c r="D337" i="23" l="1"/>
  <c r="B337" i="23"/>
  <c r="H426" i="8"/>
  <c r="I426" i="8" s="1"/>
  <c r="J437" i="8" s="1"/>
  <c r="AG375" i="6"/>
  <c r="T375" i="6" s="1"/>
  <c r="AC374" i="6"/>
  <c r="D374" i="6"/>
  <c r="E337" i="23" s="1"/>
  <c r="B2563" i="14"/>
  <c r="B2562" i="14"/>
  <c r="B2561" i="14"/>
  <c r="B2560" i="14"/>
  <c r="B2559" i="14"/>
  <c r="B2558" i="14"/>
  <c r="B2557" i="14"/>
  <c r="B2556" i="14"/>
  <c r="B2555" i="14"/>
  <c r="B2554" i="14"/>
  <c r="U7564" i="20"/>
  <c r="U7565" i="20"/>
  <c r="U7566" i="20"/>
  <c r="U7567" i="20"/>
  <c r="U7568" i="20"/>
  <c r="U7569" i="20"/>
  <c r="U7570" i="20"/>
  <c r="U7571" i="20"/>
  <c r="U7572" i="20"/>
  <c r="U7573" i="20"/>
  <c r="U7574" i="20"/>
  <c r="U7575" i="20"/>
  <c r="U7576" i="20"/>
  <c r="U7577" i="20"/>
  <c r="U7578" i="20"/>
  <c r="U7579" i="20"/>
  <c r="U7580" i="20"/>
  <c r="U7581" i="20"/>
  <c r="U7582" i="20"/>
  <c r="U7583" i="20"/>
  <c r="U7584" i="20"/>
  <c r="U7585" i="20"/>
  <c r="U7586" i="20"/>
  <c r="U7587" i="20"/>
  <c r="U7588" i="20"/>
  <c r="U7589" i="20"/>
  <c r="U7590" i="20"/>
  <c r="U7591" i="20"/>
  <c r="U7592" i="20"/>
  <c r="U7593" i="20"/>
  <c r="U7594" i="20"/>
  <c r="G333" i="17" l="1"/>
  <c r="H344" i="17" s="1"/>
  <c r="N6593" i="16" l="1"/>
  <c r="F6593" i="16"/>
  <c r="V333" i="17" l="1"/>
  <c r="Z344" i="17" s="1"/>
  <c r="I6595" i="16"/>
  <c r="N6590" i="16" l="1"/>
  <c r="N6591" i="16"/>
  <c r="N6592" i="16"/>
  <c r="N6589" i="16"/>
  <c r="N6588" i="16"/>
  <c r="N6587" i="16"/>
  <c r="N6586" i="16"/>
  <c r="F6590" i="16"/>
  <c r="F6591" i="16"/>
  <c r="F6592" i="16"/>
  <c r="F6589" i="16"/>
  <c r="F6588" i="16"/>
  <c r="F6587" i="16"/>
  <c r="F6586" i="16"/>
  <c r="N6583" i="16" l="1"/>
  <c r="N6584" i="16"/>
  <c r="N6585" i="16"/>
  <c r="N6582" i="16"/>
  <c r="N6581" i="16"/>
  <c r="N6580" i="16"/>
  <c r="N6579" i="16"/>
  <c r="N6578" i="16"/>
  <c r="F6580" i="16"/>
  <c r="F6581" i="16"/>
  <c r="F6582" i="16"/>
  <c r="F6583" i="16"/>
  <c r="F6584" i="16"/>
  <c r="F6585" i="16"/>
  <c r="F6579" i="16"/>
  <c r="B7577" i="20" l="1"/>
  <c r="B7578" i="20"/>
  <c r="B7579" i="20"/>
  <c r="B7580" i="20"/>
  <c r="B7581" i="20"/>
  <c r="B7582" i="20"/>
  <c r="B7583" i="20"/>
  <c r="B7584" i="20"/>
  <c r="B7585" i="20"/>
  <c r="B7586" i="20"/>
  <c r="B7587" i="20"/>
  <c r="B7588" i="20"/>
  <c r="B7589" i="20"/>
  <c r="B7590" i="20"/>
  <c r="B7591" i="20"/>
  <c r="B7592" i="20"/>
  <c r="B7593" i="20"/>
  <c r="B7594" i="20"/>
  <c r="B7595" i="20"/>
  <c r="B7596" i="20"/>
  <c r="B7597" i="20"/>
  <c r="B7598" i="20"/>
  <c r="B7599" i="20"/>
  <c r="B7600" i="20"/>
  <c r="B7601" i="20"/>
  <c r="B7602" i="20"/>
  <c r="F6576" i="16" l="1"/>
  <c r="F6577" i="16"/>
  <c r="N6576" i="16" l="1"/>
  <c r="N6577" i="16"/>
  <c r="N6575" i="16"/>
  <c r="N6574" i="16"/>
  <c r="N6573" i="16"/>
  <c r="F6575" i="16"/>
  <c r="F6574" i="16"/>
  <c r="F6573" i="16"/>
  <c r="P332" i="17" l="1"/>
  <c r="N6568" i="16"/>
  <c r="N6569" i="16"/>
  <c r="N6570" i="16"/>
  <c r="N6571" i="16"/>
  <c r="N6572" i="16"/>
  <c r="N6567" i="16"/>
  <c r="N6566" i="16"/>
  <c r="N6565" i="16"/>
  <c r="C336" i="23"/>
  <c r="G332" i="17"/>
  <c r="H6565" i="16"/>
  <c r="F6572" i="16"/>
  <c r="F6565" i="16"/>
  <c r="F6566" i="16"/>
  <c r="F6567" i="16"/>
  <c r="F6568" i="16"/>
  <c r="F6569" i="16"/>
  <c r="F6570" i="16"/>
  <c r="F6564" i="16"/>
  <c r="H343" i="17" l="1"/>
  <c r="D336" i="23"/>
  <c r="AG374" i="6"/>
  <c r="T374" i="6" s="1"/>
  <c r="V332" i="17" l="1"/>
  <c r="Z343" i="17" s="1"/>
  <c r="AC373" i="6"/>
  <c r="D373" i="6" s="1"/>
  <c r="E336" i="23" s="1"/>
  <c r="B2552" i="14"/>
  <c r="B2553" i="14"/>
  <c r="B2551" i="14"/>
  <c r="B2550" i="14"/>
  <c r="B2549" i="14"/>
  <c r="B2548" i="14"/>
  <c r="B2547" i="14"/>
  <c r="B2546" i="14"/>
  <c r="B2545" i="14"/>
  <c r="B2544" i="14"/>
  <c r="U7534" i="20"/>
  <c r="U7535" i="20"/>
  <c r="U7536" i="20"/>
  <c r="U7537" i="20"/>
  <c r="U7538" i="20"/>
  <c r="U7539" i="20"/>
  <c r="U7540" i="20"/>
  <c r="U7541" i="20"/>
  <c r="U7542" i="20"/>
  <c r="U7543" i="20"/>
  <c r="U7544" i="20"/>
  <c r="U7545" i="20"/>
  <c r="U7546" i="20"/>
  <c r="U7547" i="20"/>
  <c r="U7548" i="20"/>
  <c r="U7549" i="20"/>
  <c r="U7550" i="20"/>
  <c r="U7551" i="20"/>
  <c r="U7552" i="20"/>
  <c r="U7553" i="20"/>
  <c r="U7554" i="20"/>
  <c r="U7555" i="20"/>
  <c r="U7556" i="20"/>
  <c r="U7557" i="20"/>
  <c r="U7558" i="20"/>
  <c r="U7559" i="20"/>
  <c r="U7560" i="20"/>
  <c r="U7561" i="20"/>
  <c r="U7562" i="20"/>
  <c r="U7563" i="20"/>
  <c r="B7547" i="20"/>
  <c r="B7548" i="20"/>
  <c r="B7549" i="20"/>
  <c r="B7550" i="20"/>
  <c r="B7551" i="20"/>
  <c r="B7552" i="20"/>
  <c r="B7553" i="20"/>
  <c r="B7554" i="20"/>
  <c r="B7555" i="20"/>
  <c r="B7556" i="20"/>
  <c r="B7557" i="20"/>
  <c r="B7558" i="20"/>
  <c r="B7559" i="20"/>
  <c r="B7560" i="20"/>
  <c r="B7561" i="20"/>
  <c r="B7562" i="20"/>
  <c r="B7563" i="20"/>
  <c r="B7564" i="20"/>
  <c r="B7565" i="20"/>
  <c r="B7566" i="20"/>
  <c r="B7567" i="20"/>
  <c r="B7568" i="20"/>
  <c r="B7569" i="20"/>
  <c r="B7570" i="20"/>
  <c r="B7571" i="20"/>
  <c r="B7572" i="20"/>
  <c r="B7573" i="20"/>
  <c r="B7574" i="20"/>
  <c r="B7575" i="20"/>
  <c r="B7576" i="20"/>
  <c r="F6560" i="16" l="1"/>
  <c r="F6561" i="16"/>
  <c r="F6562" i="16"/>
  <c r="F6559" i="16"/>
  <c r="X330" i="17" l="1"/>
  <c r="H425" i="8"/>
  <c r="I425" i="8" s="1"/>
  <c r="N6562" i="16"/>
  <c r="N6563" i="16"/>
  <c r="N6564" i="16"/>
  <c r="N6561" i="16"/>
  <c r="N6560" i="16"/>
  <c r="N6559" i="16"/>
  <c r="N6558" i="16"/>
  <c r="J436" i="8" l="1"/>
  <c r="B336" i="23"/>
  <c r="I6565" i="16"/>
  <c r="N6552" i="16" l="1"/>
  <c r="N6553" i="16"/>
  <c r="N6554" i="16"/>
  <c r="N6555" i="16"/>
  <c r="N6556" i="16"/>
  <c r="N6557" i="16"/>
  <c r="N6551" i="16"/>
  <c r="F6555" i="16"/>
  <c r="F6556" i="16"/>
  <c r="F6557" i="16"/>
  <c r="F6554" i="16"/>
  <c r="F6553" i="16"/>
  <c r="F6552" i="16"/>
  <c r="F6551" i="16"/>
  <c r="F6548" i="16" l="1"/>
  <c r="F6549" i="16"/>
  <c r="F6550" i="16"/>
  <c r="N6550" i="16"/>
  <c r="N6548" i="16"/>
  <c r="N6549" i="16"/>
  <c r="N6547" i="16"/>
  <c r="N6546" i="16"/>
  <c r="N6545" i="16"/>
  <c r="N6544" i="16"/>
  <c r="F6547" i="16" l="1"/>
  <c r="F6546" i="16"/>
  <c r="F6545" i="16"/>
  <c r="F6544" i="16"/>
  <c r="N6537" i="16" l="1"/>
  <c r="N6538" i="16"/>
  <c r="N6539" i="16"/>
  <c r="N6540" i="16"/>
  <c r="N6541" i="16"/>
  <c r="N6542" i="16"/>
  <c r="N6543" i="16"/>
  <c r="F6537" i="16"/>
  <c r="F6538" i="16"/>
  <c r="F6539" i="16"/>
  <c r="F6540" i="16"/>
  <c r="F6541" i="16"/>
  <c r="F6542" i="16"/>
  <c r="F6543" i="16"/>
  <c r="X329" i="17" l="1"/>
  <c r="P331" i="17"/>
  <c r="B2543" i="14" l="1"/>
  <c r="B2542" i="14"/>
  <c r="B2541" i="14"/>
  <c r="B2540" i="14"/>
  <c r="B2539" i="14"/>
  <c r="B2538" i="14"/>
  <c r="B2537" i="14"/>
  <c r="B2536" i="14"/>
  <c r="B2535" i="14"/>
  <c r="B2534" i="14"/>
  <c r="C335" i="23"/>
  <c r="D335" i="23"/>
  <c r="N6527" i="16"/>
  <c r="N6528" i="16"/>
  <c r="N6529" i="16"/>
  <c r="N6530" i="16"/>
  <c r="N6531" i="16"/>
  <c r="N6532" i="16"/>
  <c r="N6533" i="16"/>
  <c r="N6534" i="16"/>
  <c r="N6535" i="16"/>
  <c r="N6536" i="16"/>
  <c r="N6526" i="16"/>
  <c r="N6525" i="16"/>
  <c r="N6524" i="16"/>
  <c r="N6523" i="16"/>
  <c r="G331" i="17"/>
  <c r="H342" i="17" s="1"/>
  <c r="H6534" i="16"/>
  <c r="F6524" i="16"/>
  <c r="F6525" i="16"/>
  <c r="F6526" i="16"/>
  <c r="F6527" i="16"/>
  <c r="F6528" i="16"/>
  <c r="F6529" i="16"/>
  <c r="F6530" i="16"/>
  <c r="F6531" i="16"/>
  <c r="F6532" i="16"/>
  <c r="F6533" i="16"/>
  <c r="F6534" i="16"/>
  <c r="F6535" i="16"/>
  <c r="F6536" i="16"/>
  <c r="F6523" i="16"/>
  <c r="V331" i="17"/>
  <c r="Z342" i="17" s="1"/>
  <c r="AG373" i="6"/>
  <c r="T373" i="6" s="1"/>
  <c r="AC372" i="6"/>
  <c r="D372" i="6" s="1"/>
  <c r="E335" i="23" s="1"/>
  <c r="U7502" i="20"/>
  <c r="U7503" i="20"/>
  <c r="U7504" i="20"/>
  <c r="U7505" i="20"/>
  <c r="U7506" i="20"/>
  <c r="U7507" i="20"/>
  <c r="U7508" i="20"/>
  <c r="U7509" i="20"/>
  <c r="U7510" i="20"/>
  <c r="U7511" i="20"/>
  <c r="U7512" i="20"/>
  <c r="U7513" i="20"/>
  <c r="U7514" i="20"/>
  <c r="U7515" i="20"/>
  <c r="U7516" i="20"/>
  <c r="U7517" i="20"/>
  <c r="U7518" i="20"/>
  <c r="U7519" i="20"/>
  <c r="U7520" i="20"/>
  <c r="U7521" i="20"/>
  <c r="U7522" i="20"/>
  <c r="U7523" i="20"/>
  <c r="U7524" i="20"/>
  <c r="U7525" i="20"/>
  <c r="U7526" i="20"/>
  <c r="U7527" i="20"/>
  <c r="U7528" i="20"/>
  <c r="U7529" i="20"/>
  <c r="U7530" i="20"/>
  <c r="U7531" i="20"/>
  <c r="U7532" i="20"/>
  <c r="U7533" i="20"/>
  <c r="U7501" i="20"/>
  <c r="B7505" i="20" l="1"/>
  <c r="B7506" i="20"/>
  <c r="B7507" i="20"/>
  <c r="B7508" i="20"/>
  <c r="B7509" i="20"/>
  <c r="B7510" i="20"/>
  <c r="B7511" i="20"/>
  <c r="B7512" i="20"/>
  <c r="B7513" i="20"/>
  <c r="B7514" i="20"/>
  <c r="B7515" i="20"/>
  <c r="B7516" i="20"/>
  <c r="B7517" i="20"/>
  <c r="B7518" i="20"/>
  <c r="B7519" i="20"/>
  <c r="B7520" i="20"/>
  <c r="B7521" i="20"/>
  <c r="B7522" i="20"/>
  <c r="B7523" i="20"/>
  <c r="B7524" i="20"/>
  <c r="B7525" i="20"/>
  <c r="B7526" i="20"/>
  <c r="B7527" i="20"/>
  <c r="B7528" i="20"/>
  <c r="B7529" i="20"/>
  <c r="B7530" i="20"/>
  <c r="B7531" i="20"/>
  <c r="B7532" i="20"/>
  <c r="B7533" i="20"/>
  <c r="B7534" i="20"/>
  <c r="B7535" i="20"/>
  <c r="B7536" i="20"/>
  <c r="B7537" i="20"/>
  <c r="B7538" i="20"/>
  <c r="B7539" i="20"/>
  <c r="B7540" i="20"/>
  <c r="B7541" i="20"/>
  <c r="B7542" i="20"/>
  <c r="B7543" i="20"/>
  <c r="B7544" i="20"/>
  <c r="B7545" i="20"/>
  <c r="B7546" i="20"/>
  <c r="H424" i="8" l="1"/>
  <c r="I424" i="8" s="1"/>
  <c r="J435" i="8" s="1"/>
  <c r="B335" i="23" l="1"/>
  <c r="I6534" i="16"/>
  <c r="N6520" i="16" l="1"/>
  <c r="N6521" i="16"/>
  <c r="N6522" i="16"/>
  <c r="N6519" i="16"/>
  <c r="N6518" i="16"/>
  <c r="N6517" i="16"/>
  <c r="N6516" i="16"/>
  <c r="F6519" i="16"/>
  <c r="F6520" i="16"/>
  <c r="F6521" i="16"/>
  <c r="F6518" i="16"/>
  <c r="F6516" i="16"/>
  <c r="F6513" i="16" l="1"/>
  <c r="F6514" i="16"/>
  <c r="F6515" i="16"/>
  <c r="N6513" i="16"/>
  <c r="N6514" i="16"/>
  <c r="N6515" i="16"/>
  <c r="N6512" i="16"/>
  <c r="N6511" i="16"/>
  <c r="N6510" i="16"/>
  <c r="F6512" i="16"/>
  <c r="F6511" i="16"/>
  <c r="F6510" i="16"/>
  <c r="AG372" i="6" l="1"/>
  <c r="T372" i="6" s="1"/>
  <c r="P330" i="17" l="1"/>
  <c r="N6506" i="16"/>
  <c r="N6507" i="16"/>
  <c r="N6508" i="16"/>
  <c r="N6509" i="16"/>
  <c r="N6505" i="16"/>
  <c r="N6504" i="16"/>
  <c r="N6503" i="16"/>
  <c r="N6502" i="16"/>
  <c r="C334" i="23"/>
  <c r="G330" i="17"/>
  <c r="H341" i="17" s="1"/>
  <c r="F6509" i="16"/>
  <c r="F6505" i="16"/>
  <c r="F6506" i="16"/>
  <c r="F6507" i="16"/>
  <c r="F6504" i="16"/>
  <c r="H6503" i="16" l="1"/>
  <c r="F6503" i="16"/>
  <c r="F6502" i="16"/>
  <c r="X328" i="17"/>
  <c r="V330" i="17"/>
  <c r="Z341" i="17" s="1"/>
  <c r="B2533" i="14" l="1"/>
  <c r="B2532" i="14"/>
  <c r="B2531" i="14"/>
  <c r="B2530" i="14"/>
  <c r="B2529" i="14"/>
  <c r="B2528" i="14"/>
  <c r="B2527" i="14"/>
  <c r="B2526" i="14"/>
  <c r="B2525" i="14"/>
  <c r="B2524" i="14"/>
  <c r="AC371" i="6"/>
  <c r="D371" i="6" s="1"/>
  <c r="E334" i="23" s="1"/>
  <c r="U7477" i="20"/>
  <c r="U7478" i="20"/>
  <c r="U7479" i="20"/>
  <c r="U7480" i="20"/>
  <c r="U7481" i="20"/>
  <c r="U7482" i="20"/>
  <c r="U7483" i="20"/>
  <c r="U7484" i="20"/>
  <c r="U7485" i="20"/>
  <c r="U7486" i="20"/>
  <c r="U7487" i="20"/>
  <c r="U7488" i="20"/>
  <c r="U7489" i="20"/>
  <c r="U7490" i="20"/>
  <c r="U7491" i="20"/>
  <c r="U7492" i="20"/>
  <c r="U7493" i="20"/>
  <c r="U7494" i="20"/>
  <c r="U7495" i="20"/>
  <c r="U7496" i="20"/>
  <c r="U7497" i="20"/>
  <c r="U7498" i="20"/>
  <c r="U7499" i="20"/>
  <c r="U7500" i="20"/>
  <c r="D334" i="23"/>
  <c r="B334" i="23" l="1"/>
  <c r="H423" i="8"/>
  <c r="I423" i="8" s="1"/>
  <c r="J434" i="8" s="1"/>
  <c r="I6503" i="16" l="1"/>
  <c r="N6499" i="16" l="1"/>
  <c r="N6500" i="16"/>
  <c r="N6501" i="16"/>
  <c r="N6498" i="16"/>
  <c r="N6497" i="16"/>
  <c r="N6496" i="16"/>
  <c r="N6495" i="16"/>
  <c r="F6499" i="16"/>
  <c r="F6500" i="16"/>
  <c r="F6501" i="16"/>
  <c r="F6498" i="16"/>
  <c r="F6497" i="16"/>
  <c r="F6496" i="16"/>
  <c r="F6495" i="16"/>
  <c r="N6492" i="16" l="1"/>
  <c r="N6493" i="16"/>
  <c r="N6494" i="16"/>
  <c r="N6491" i="16"/>
  <c r="N6490" i="16"/>
  <c r="N6489" i="16"/>
  <c r="N6488" i="16"/>
  <c r="F6492" i="16"/>
  <c r="F6493" i="16"/>
  <c r="F6494" i="16"/>
  <c r="F6491" i="16"/>
  <c r="F6490" i="16"/>
  <c r="F6489" i="16"/>
  <c r="F6488" i="16"/>
  <c r="F6485" i="16" l="1"/>
  <c r="F6486" i="16"/>
  <c r="F6487" i="16"/>
  <c r="N6485" i="16"/>
  <c r="N6486" i="16"/>
  <c r="N6487" i="16"/>
  <c r="N6484" i="16"/>
  <c r="N6483" i="16"/>
  <c r="N6482" i="16"/>
  <c r="N6481" i="16"/>
  <c r="F6484" i="16"/>
  <c r="F6483" i="16"/>
  <c r="F6482" i="16"/>
  <c r="F6481" i="16"/>
  <c r="N6477" i="16" l="1"/>
  <c r="N6478" i="16"/>
  <c r="N6479" i="16"/>
  <c r="N6480" i="16"/>
  <c r="N6476" i="16"/>
  <c r="N6475" i="16"/>
  <c r="F6477" i="16"/>
  <c r="F6478" i="16"/>
  <c r="F6479" i="16"/>
  <c r="F6480" i="16"/>
  <c r="F6476" i="16"/>
  <c r="F6475" i="16"/>
  <c r="X327" i="17" l="1"/>
  <c r="F6474" i="16" l="1"/>
  <c r="F6471" i="16"/>
  <c r="F6472" i="16"/>
  <c r="C333" i="23"/>
  <c r="B7479" i="20"/>
  <c r="B7480" i="20"/>
  <c r="B7481" i="20"/>
  <c r="B7482" i="20"/>
  <c r="B7483" i="20"/>
  <c r="B7484" i="20"/>
  <c r="B7485" i="20"/>
  <c r="B7486" i="20"/>
  <c r="B7487" i="20"/>
  <c r="B7488" i="20"/>
  <c r="B7489" i="20"/>
  <c r="B7490" i="20"/>
  <c r="B7491" i="20"/>
  <c r="B7492" i="20"/>
  <c r="B7493" i="20"/>
  <c r="B7494" i="20"/>
  <c r="B7495" i="20"/>
  <c r="B7496" i="20"/>
  <c r="B7497" i="20"/>
  <c r="B7498" i="20"/>
  <c r="B7499" i="20"/>
  <c r="B7500" i="20"/>
  <c r="B7501" i="20"/>
  <c r="B7502" i="20"/>
  <c r="B7503" i="20"/>
  <c r="B7504" i="20"/>
  <c r="U7472" i="20"/>
  <c r="U7473" i="20"/>
  <c r="U7474" i="20"/>
  <c r="U7475" i="20"/>
  <c r="U7476" i="20"/>
  <c r="U7471" i="20"/>
  <c r="U7470" i="20"/>
  <c r="AG371" i="6"/>
  <c r="T371" i="6" s="1"/>
  <c r="H422" i="8" l="1"/>
  <c r="I422" i="8" s="1"/>
  <c r="J433" i="8" s="1"/>
  <c r="P329" i="17"/>
  <c r="V329" i="17"/>
  <c r="Z340" i="17" s="1"/>
  <c r="G329" i="17"/>
  <c r="H340" i="17" s="1"/>
  <c r="N6474" i="16"/>
  <c r="N6471" i="16"/>
  <c r="N6472" i="16"/>
  <c r="N6473" i="16"/>
  <c r="N6470" i="16"/>
  <c r="N6469" i="16"/>
  <c r="N6468" i="16"/>
  <c r="N6467" i="16"/>
  <c r="H6473" i="16"/>
  <c r="F6470" i="16"/>
  <c r="F6469" i="16"/>
  <c r="F6468" i="16"/>
  <c r="F6467" i="16"/>
  <c r="D333" i="23" l="1"/>
  <c r="AC370" i="6"/>
  <c r="D370" i="6" s="1"/>
  <c r="E333" i="23" s="1"/>
  <c r="U7469" i="20"/>
  <c r="U7466" i="20"/>
  <c r="U7467" i="20"/>
  <c r="U7468" i="20"/>
  <c r="U7465" i="20"/>
  <c r="U7464" i="20"/>
  <c r="U7463" i="20"/>
  <c r="U7462" i="20"/>
  <c r="U7460" i="20"/>
  <c r="U7461" i="20"/>
  <c r="U7459" i="20"/>
  <c r="U7458" i="20"/>
  <c r="U7457" i="20"/>
  <c r="U7456" i="20"/>
  <c r="U7455" i="20"/>
  <c r="U7453" i="20"/>
  <c r="U7454" i="20"/>
  <c r="U7452" i="20"/>
  <c r="U7451" i="20"/>
  <c r="U7450" i="20"/>
  <c r="U7449" i="20"/>
  <c r="B2522" i="14"/>
  <c r="B2523" i="14"/>
  <c r="B2521" i="14"/>
  <c r="B2520" i="14"/>
  <c r="B2519" i="14"/>
  <c r="B2518" i="14"/>
  <c r="B2517" i="14"/>
  <c r="B2516" i="14"/>
  <c r="B2515" i="14"/>
  <c r="B2514" i="14"/>
  <c r="B7461" i="20"/>
  <c r="B7462" i="20"/>
  <c r="B7463" i="20"/>
  <c r="B7464" i="20"/>
  <c r="B7465" i="20"/>
  <c r="B7466" i="20"/>
  <c r="B7467" i="20"/>
  <c r="B7468" i="20"/>
  <c r="B7469" i="20"/>
  <c r="B7470" i="20"/>
  <c r="B7471" i="20"/>
  <c r="B7472" i="20"/>
  <c r="B7473" i="20"/>
  <c r="B7474" i="20"/>
  <c r="B7475" i="20"/>
  <c r="B7476" i="20"/>
  <c r="B7477" i="20"/>
  <c r="B7478" i="20"/>
  <c r="B333" i="23" l="1"/>
  <c r="I6473" i="16"/>
  <c r="N6466" i="16" l="1"/>
  <c r="N6464" i="16"/>
  <c r="N6465" i="16"/>
  <c r="N6463" i="16"/>
  <c r="N6462" i="16"/>
  <c r="N6461" i="16"/>
  <c r="N6460" i="16"/>
  <c r="F6464" i="16"/>
  <c r="F6465" i="16"/>
  <c r="F6466" i="16"/>
  <c r="F6463" i="16"/>
  <c r="F6462" i="16"/>
  <c r="F6461" i="16"/>
  <c r="F6460" i="16"/>
  <c r="N6455" i="16" l="1"/>
  <c r="N6456" i="16"/>
  <c r="N6457" i="16"/>
  <c r="N6458" i="16"/>
  <c r="N6459" i="16"/>
  <c r="N6454" i="16"/>
  <c r="N6453" i="16"/>
  <c r="F6459" i="16"/>
  <c r="F6457" i="16"/>
  <c r="F6458" i="16"/>
  <c r="F6456" i="16"/>
  <c r="F6454" i="16"/>
  <c r="F6453" i="16"/>
  <c r="P328" i="17" l="1"/>
  <c r="V328" i="17"/>
  <c r="Z339" i="17" s="1"/>
  <c r="D332" i="23" l="1"/>
  <c r="N6446" i="16"/>
  <c r="N6447" i="16"/>
  <c r="N6448" i="16"/>
  <c r="N6449" i="16"/>
  <c r="N6450" i="16"/>
  <c r="N6451" i="16"/>
  <c r="N6452" i="16"/>
  <c r="F6446" i="16"/>
  <c r="F6447" i="16"/>
  <c r="F6448" i="16"/>
  <c r="F6450" i="16"/>
  <c r="F6451" i="16"/>
  <c r="F6452" i="16"/>
  <c r="AG370" i="6"/>
  <c r="T370" i="6" s="1"/>
  <c r="AC369" i="6"/>
  <c r="D369" i="6" s="1"/>
  <c r="E332" i="23" s="1"/>
  <c r="B2513" i="14"/>
  <c r="B2512" i="14"/>
  <c r="B2511" i="14"/>
  <c r="B2510" i="14"/>
  <c r="B2509" i="14"/>
  <c r="B2508" i="14"/>
  <c r="B2507" i="14"/>
  <c r="B2506" i="14"/>
  <c r="B2505" i="14"/>
  <c r="B2504" i="14"/>
  <c r="U7410" i="20"/>
  <c r="U7411" i="20"/>
  <c r="U7412" i="20"/>
  <c r="U7413" i="20"/>
  <c r="U7414" i="20"/>
  <c r="U7415" i="20"/>
  <c r="U7416" i="20"/>
  <c r="U7417" i="20"/>
  <c r="U7418" i="20"/>
  <c r="U7419" i="20"/>
  <c r="U7420" i="20"/>
  <c r="U7421" i="20"/>
  <c r="U7422" i="20"/>
  <c r="U7423" i="20"/>
  <c r="U7424" i="20"/>
  <c r="U7425" i="20"/>
  <c r="U7426" i="20"/>
  <c r="U7427" i="20"/>
  <c r="U7428" i="20"/>
  <c r="U7429" i="20"/>
  <c r="U7430" i="20"/>
  <c r="U7431" i="20"/>
  <c r="U7432" i="20"/>
  <c r="U7433" i="20"/>
  <c r="U7434" i="20"/>
  <c r="U7435" i="20"/>
  <c r="U7436" i="20"/>
  <c r="U7437" i="20"/>
  <c r="U7438" i="20"/>
  <c r="U7439" i="20"/>
  <c r="U7440" i="20"/>
  <c r="U7441" i="20"/>
  <c r="U7442" i="20"/>
  <c r="U7443" i="20"/>
  <c r="U7444" i="20"/>
  <c r="U7445" i="20"/>
  <c r="U7446" i="20"/>
  <c r="U7447" i="20"/>
  <c r="U7448" i="20"/>
  <c r="U7409" i="20"/>
  <c r="B7425" i="20"/>
  <c r="B7426" i="20"/>
  <c r="B7427" i="20"/>
  <c r="B7428" i="20"/>
  <c r="B7429" i="20"/>
  <c r="B7430" i="20"/>
  <c r="B7431" i="20"/>
  <c r="B7432" i="20"/>
  <c r="B7433" i="20"/>
  <c r="B7434" i="20"/>
  <c r="B7435" i="20"/>
  <c r="B7436" i="20"/>
  <c r="B7437" i="20"/>
  <c r="B7438" i="20"/>
  <c r="B7439" i="20"/>
  <c r="B7440" i="20"/>
  <c r="B7441" i="20"/>
  <c r="B7442" i="20"/>
  <c r="B7443" i="20"/>
  <c r="B7444" i="20"/>
  <c r="B7445" i="20"/>
  <c r="B7446" i="20"/>
  <c r="B7447" i="20"/>
  <c r="B7448" i="20"/>
  <c r="B7449" i="20"/>
  <c r="B7450" i="20"/>
  <c r="B7451" i="20"/>
  <c r="B7452" i="20"/>
  <c r="B7453" i="20"/>
  <c r="B7454" i="20"/>
  <c r="B7455" i="20"/>
  <c r="B7456" i="20"/>
  <c r="B7457" i="20"/>
  <c r="B7458" i="20"/>
  <c r="B7459" i="20"/>
  <c r="B7460" i="20"/>
  <c r="X326" i="17" l="1"/>
  <c r="N6434" i="16"/>
  <c r="N6435" i="16"/>
  <c r="N6436" i="16"/>
  <c r="N6437" i="16"/>
  <c r="N6438" i="16"/>
  <c r="N6439" i="16"/>
  <c r="N6440" i="16"/>
  <c r="N6441" i="16"/>
  <c r="N6442" i="16"/>
  <c r="N6443" i="16"/>
  <c r="N6444" i="16"/>
  <c r="N6445" i="16"/>
  <c r="N6433" i="16"/>
  <c r="N6432" i="16"/>
  <c r="H421" i="8"/>
  <c r="I421" i="8" s="1"/>
  <c r="C332" i="23"/>
  <c r="F6436" i="16"/>
  <c r="F6437" i="16"/>
  <c r="F6438" i="16"/>
  <c r="F6439" i="16"/>
  <c r="F6440" i="16"/>
  <c r="F6441" i="16"/>
  <c r="F6442" i="16"/>
  <c r="F6443" i="16"/>
  <c r="F6444" i="16"/>
  <c r="F6445" i="16"/>
  <c r="G328" i="17"/>
  <c r="H339" i="17" s="1"/>
  <c r="H6442" i="16"/>
  <c r="F6435" i="16"/>
  <c r="F6434" i="16"/>
  <c r="F6433" i="16"/>
  <c r="F6432" i="16"/>
  <c r="J432" i="8" l="1"/>
  <c r="B332" i="23"/>
  <c r="I6442" i="16"/>
  <c r="N6429" i="16" l="1"/>
  <c r="N6430" i="16"/>
  <c r="N6431" i="16"/>
  <c r="N6428" i="16"/>
  <c r="N6427" i="16"/>
  <c r="N6426" i="16"/>
  <c r="N6425" i="16"/>
  <c r="F6429" i="16"/>
  <c r="F6430" i="16"/>
  <c r="F6431" i="16"/>
  <c r="F6428" i="16"/>
  <c r="F6427" i="16"/>
  <c r="F6426" i="16"/>
  <c r="F6425" i="16"/>
  <c r="F6422" i="16" l="1"/>
  <c r="F6423" i="16"/>
  <c r="F6424" i="16"/>
  <c r="N6422" i="16"/>
  <c r="N6423" i="16"/>
  <c r="N6424" i="16"/>
  <c r="N6421" i="16"/>
  <c r="N6420" i="16"/>
  <c r="N6419" i="16"/>
  <c r="N6418" i="16"/>
  <c r="F6421" i="16"/>
  <c r="F6420" i="16"/>
  <c r="F6419" i="16"/>
  <c r="F6418" i="16"/>
  <c r="AG369" i="6" l="1"/>
  <c r="T369" i="6" s="1"/>
  <c r="F6416" i="16" l="1"/>
  <c r="F6417" i="16"/>
  <c r="F6415" i="16"/>
  <c r="F6412" i="16"/>
  <c r="F6413" i="16"/>
  <c r="F6411" i="16"/>
  <c r="C331" i="23" l="1"/>
  <c r="P327" i="17"/>
  <c r="P326" i="17"/>
  <c r="N6415" i="16"/>
  <c r="N6416" i="16"/>
  <c r="N6417" i="16"/>
  <c r="N6414" i="16"/>
  <c r="N6413" i="16"/>
  <c r="N6412" i="16"/>
  <c r="N6411" i="16"/>
  <c r="G327" i="17"/>
  <c r="H6412" i="16"/>
  <c r="H338" i="17" l="1"/>
  <c r="V327" i="17"/>
  <c r="Z338" i="17" s="1"/>
  <c r="D331" i="23"/>
  <c r="AC368" i="6"/>
  <c r="D368" i="6" s="1"/>
  <c r="E331" i="23" s="1"/>
  <c r="B2503" i="14"/>
  <c r="B2502" i="14"/>
  <c r="B2501" i="14"/>
  <c r="B2500" i="14"/>
  <c r="B2499" i="14"/>
  <c r="B2498" i="14"/>
  <c r="B2497" i="14"/>
  <c r="B2496" i="14"/>
  <c r="B2495" i="14"/>
  <c r="B2494" i="14"/>
  <c r="U7380" i="20"/>
  <c r="U7381" i="20"/>
  <c r="U7382" i="20"/>
  <c r="U7383" i="20"/>
  <c r="U7384" i="20"/>
  <c r="U7385" i="20"/>
  <c r="U7386" i="20"/>
  <c r="U7387" i="20"/>
  <c r="U7388" i="20"/>
  <c r="U7389" i="20"/>
  <c r="U7390" i="20"/>
  <c r="U7391" i="20"/>
  <c r="U7392" i="20"/>
  <c r="U7393" i="20"/>
  <c r="U7394" i="20"/>
  <c r="U7395" i="20"/>
  <c r="U7396" i="20"/>
  <c r="U7397" i="20"/>
  <c r="U7398" i="20"/>
  <c r="U7399" i="20"/>
  <c r="U7400" i="20"/>
  <c r="U7401" i="20"/>
  <c r="U7402" i="20"/>
  <c r="U7403" i="20"/>
  <c r="U7404" i="20"/>
  <c r="U7405" i="20"/>
  <c r="U7406" i="20"/>
  <c r="U7407" i="20"/>
  <c r="U7408" i="20"/>
  <c r="B7383" i="20"/>
  <c r="B7384" i="20"/>
  <c r="B7385" i="20"/>
  <c r="B7386" i="20"/>
  <c r="B7387" i="20"/>
  <c r="B7388" i="20"/>
  <c r="B7389" i="20"/>
  <c r="B7390" i="20"/>
  <c r="B7391" i="20"/>
  <c r="B7392" i="20"/>
  <c r="B7393" i="20"/>
  <c r="B7394" i="20"/>
  <c r="B7395" i="20"/>
  <c r="B7396" i="20"/>
  <c r="B7397" i="20"/>
  <c r="B7398" i="20"/>
  <c r="B7399" i="20"/>
  <c r="B7400" i="20"/>
  <c r="B7401" i="20"/>
  <c r="B7402" i="20"/>
  <c r="B7403" i="20"/>
  <c r="B7404" i="20"/>
  <c r="B7405" i="20"/>
  <c r="B7406" i="20"/>
  <c r="B7407" i="20"/>
  <c r="B7408" i="20"/>
  <c r="B7409" i="20"/>
  <c r="B7410" i="20"/>
  <c r="B7411" i="20"/>
  <c r="B7412" i="20"/>
  <c r="B7413" i="20"/>
  <c r="B7414" i="20"/>
  <c r="B7415" i="20"/>
  <c r="B7416" i="20"/>
  <c r="B7417" i="20"/>
  <c r="B7418" i="20"/>
  <c r="B7419" i="20"/>
  <c r="B7420" i="20"/>
  <c r="B7421" i="20"/>
  <c r="B7422" i="20"/>
  <c r="B7423" i="20"/>
  <c r="B7424" i="20"/>
  <c r="X325" i="17" l="1"/>
  <c r="H420" i="8"/>
  <c r="I420" i="8" s="1"/>
  <c r="N6408" i="16"/>
  <c r="N6409" i="16"/>
  <c r="N6410" i="16"/>
  <c r="N6407" i="16"/>
  <c r="N6406" i="16"/>
  <c r="N6405" i="16"/>
  <c r="N6404" i="16"/>
  <c r="F6409" i="16"/>
  <c r="F6406" i="16"/>
  <c r="F6407" i="16"/>
  <c r="F6408" i="16"/>
  <c r="F6405" i="16"/>
  <c r="B331" i="23"/>
  <c r="I6412" i="16"/>
  <c r="J431" i="8" l="1"/>
  <c r="N6401" i="16"/>
  <c r="N6402" i="16"/>
  <c r="N6403" i="16"/>
  <c r="N6400" i="16"/>
  <c r="N6399" i="16"/>
  <c r="N6398" i="16"/>
  <c r="N6397" i="16"/>
  <c r="F6399" i="16"/>
  <c r="F6400" i="16"/>
  <c r="F6401" i="16"/>
  <c r="F6402" i="16"/>
  <c r="F6403" i="16"/>
  <c r="F6398" i="16"/>
  <c r="F6397" i="16"/>
  <c r="F6385" i="16" l="1"/>
  <c r="F6386" i="16"/>
  <c r="F6387" i="16"/>
  <c r="F6388" i="16"/>
  <c r="F6389" i="16"/>
  <c r="F6390" i="16"/>
  <c r="F6391" i="16"/>
  <c r="F6392" i="16"/>
  <c r="F6393" i="16"/>
  <c r="F6394" i="16"/>
  <c r="F6395" i="16"/>
  <c r="F6396" i="16"/>
  <c r="F6384" i="16"/>
  <c r="F6383" i="16"/>
  <c r="N6385" i="16"/>
  <c r="N6386" i="16"/>
  <c r="N6387" i="16"/>
  <c r="N6388" i="16"/>
  <c r="N6389" i="16"/>
  <c r="N6390" i="16"/>
  <c r="N6391" i="16"/>
  <c r="N6392" i="16"/>
  <c r="N6393" i="16"/>
  <c r="N6394" i="16"/>
  <c r="N6395" i="16"/>
  <c r="N6396" i="16"/>
  <c r="N6384" i="16"/>
  <c r="N6383" i="16"/>
  <c r="AG368" i="6" l="1"/>
  <c r="T368" i="6" s="1"/>
  <c r="G326" i="17"/>
  <c r="H337" i="17" s="1"/>
  <c r="C330" i="23"/>
  <c r="N6380" i="16" l="1"/>
  <c r="N6381" i="16"/>
  <c r="N6382" i="16"/>
  <c r="N6379" i="16"/>
  <c r="N6378" i="16"/>
  <c r="N6377" i="16"/>
  <c r="N6376" i="16"/>
  <c r="H6381" i="16"/>
  <c r="F6380" i="16"/>
  <c r="F6381" i="16"/>
  <c r="F6382" i="16"/>
  <c r="F6379" i="16"/>
  <c r="F6378" i="16"/>
  <c r="F6377" i="16"/>
  <c r="F6376" i="16"/>
  <c r="V326" i="17" l="1"/>
  <c r="Z337" i="17" s="1"/>
  <c r="AC367" i="6"/>
  <c r="D367" i="6" s="1"/>
  <c r="E330" i="23" s="1"/>
  <c r="B2493" i="14"/>
  <c r="B2492" i="14"/>
  <c r="B2491" i="14"/>
  <c r="B2490" i="14"/>
  <c r="B2489" i="14"/>
  <c r="B2488" i="14"/>
  <c r="B2487" i="14"/>
  <c r="B2486" i="14"/>
  <c r="B2485" i="14"/>
  <c r="B2484" i="14"/>
  <c r="U7379" i="20"/>
  <c r="U7378" i="20"/>
  <c r="U7377" i="20"/>
  <c r="U7375" i="20"/>
  <c r="U7376" i="20"/>
  <c r="U7374" i="20"/>
  <c r="U7373" i="20"/>
  <c r="U7372" i="20"/>
  <c r="U7371" i="20"/>
  <c r="U7369" i="20"/>
  <c r="U7370" i="20"/>
  <c r="U7368" i="20"/>
  <c r="U7367" i="20"/>
  <c r="U7366" i="20"/>
  <c r="U7365" i="20"/>
  <c r="U7362" i="20"/>
  <c r="U7363" i="20"/>
  <c r="U7364" i="20"/>
  <c r="U7361" i="20"/>
  <c r="U7360" i="20"/>
  <c r="U7359" i="20"/>
  <c r="U7358" i="20"/>
  <c r="U7357" i="20"/>
  <c r="B7357" i="20" l="1"/>
  <c r="B7358" i="20"/>
  <c r="B7359" i="20"/>
  <c r="B7360" i="20"/>
  <c r="B7361" i="20"/>
  <c r="B7362" i="20"/>
  <c r="B7363" i="20"/>
  <c r="B7364" i="20"/>
  <c r="B7365" i="20"/>
  <c r="B7366" i="20"/>
  <c r="B7367" i="20"/>
  <c r="B7368" i="20"/>
  <c r="B7369" i="20"/>
  <c r="B7370" i="20"/>
  <c r="B7371" i="20"/>
  <c r="B7372" i="20"/>
  <c r="B7373" i="20"/>
  <c r="B7374" i="20"/>
  <c r="B7375" i="20"/>
  <c r="B7376" i="20"/>
  <c r="B7377" i="20"/>
  <c r="B7378" i="20"/>
  <c r="B7379" i="20"/>
  <c r="B7380" i="20"/>
  <c r="B7381" i="20"/>
  <c r="B7382" i="20"/>
  <c r="D330" i="23" l="1"/>
  <c r="X324" i="17" l="1"/>
  <c r="H419" i="8"/>
  <c r="I419" i="8" s="1"/>
  <c r="J430" i="8" l="1"/>
  <c r="B330" i="23"/>
  <c r="I6381" i="16"/>
  <c r="N6366" i="16" l="1"/>
  <c r="N6367" i="16"/>
  <c r="N6368" i="16"/>
  <c r="N6369" i="16"/>
  <c r="N6370" i="16"/>
  <c r="N6371" i="16"/>
  <c r="N6372" i="16"/>
  <c r="N6373" i="16"/>
  <c r="N6374" i="16"/>
  <c r="N6375" i="16"/>
  <c r="N6365" i="16"/>
  <c r="N6364" i="16"/>
  <c r="N6363" i="16"/>
  <c r="N6362" i="16"/>
  <c r="F6370" i="16"/>
  <c r="F6371" i="16"/>
  <c r="F6372" i="16"/>
  <c r="F6373" i="16"/>
  <c r="F6374" i="16"/>
  <c r="F6375" i="16"/>
  <c r="F6369" i="16"/>
  <c r="F6366" i="16"/>
  <c r="F6367" i="16"/>
  <c r="F6365" i="16"/>
  <c r="F6364" i="16"/>
  <c r="F6363" i="16"/>
  <c r="F6362" i="16"/>
  <c r="N6361" i="16" l="1"/>
  <c r="N6359" i="16"/>
  <c r="N6360" i="16"/>
  <c r="N6358" i="16"/>
  <c r="N6357" i="16"/>
  <c r="N6356" i="16"/>
  <c r="N6355" i="16"/>
  <c r="F6357" i="16"/>
  <c r="F6358" i="16"/>
  <c r="F6359" i="16"/>
  <c r="F6360" i="16"/>
  <c r="F6361" i="16"/>
  <c r="F6356" i="16"/>
  <c r="F6355" i="16"/>
  <c r="H418" i="8" l="1"/>
  <c r="I418" i="8" s="1"/>
  <c r="J429" i="8" l="1"/>
  <c r="P325" i="17"/>
  <c r="P324" i="17"/>
  <c r="D329" i="23" l="1"/>
  <c r="AG367" i="6"/>
  <c r="T367" i="6" s="1"/>
  <c r="V325" i="17"/>
  <c r="Z336" i="17" s="1"/>
  <c r="AC366" i="6"/>
  <c r="D366" i="6" s="1"/>
  <c r="E329" i="23" s="1"/>
  <c r="U7323" i="20"/>
  <c r="U7324" i="20"/>
  <c r="U7325" i="20"/>
  <c r="U7326" i="20"/>
  <c r="U7327" i="20"/>
  <c r="U7328" i="20"/>
  <c r="U7329" i="20"/>
  <c r="U7330" i="20"/>
  <c r="U7331" i="20"/>
  <c r="U7332" i="20"/>
  <c r="U7333" i="20"/>
  <c r="U7334" i="20"/>
  <c r="U7335" i="20"/>
  <c r="U7336" i="20"/>
  <c r="U7337" i="20"/>
  <c r="U7338" i="20"/>
  <c r="U7339" i="20"/>
  <c r="U7340" i="20"/>
  <c r="U7341" i="20"/>
  <c r="U7342" i="20"/>
  <c r="U7343" i="20"/>
  <c r="U7344" i="20"/>
  <c r="U7345" i="20"/>
  <c r="U7346" i="20"/>
  <c r="U7347" i="20"/>
  <c r="U7348" i="20"/>
  <c r="U7349" i="20"/>
  <c r="U7350" i="20"/>
  <c r="U7351" i="20"/>
  <c r="U7352" i="20"/>
  <c r="U7353" i="20"/>
  <c r="U7354" i="20"/>
  <c r="U7355" i="20"/>
  <c r="U7356" i="20"/>
  <c r="B2483" i="14"/>
  <c r="B2482" i="14"/>
  <c r="B2481" i="14"/>
  <c r="B2480" i="14"/>
  <c r="B2479" i="14"/>
  <c r="B2478" i="14"/>
  <c r="B2477" i="14"/>
  <c r="B2476" i="14"/>
  <c r="B2475" i="14"/>
  <c r="B2474" i="14"/>
  <c r="B7324" i="20"/>
  <c r="B7325" i="20"/>
  <c r="B7326" i="20"/>
  <c r="B7327" i="20"/>
  <c r="B7328" i="20"/>
  <c r="B7329" i="20"/>
  <c r="B7330" i="20"/>
  <c r="B7331" i="20"/>
  <c r="B7332" i="20"/>
  <c r="B7333" i="20"/>
  <c r="B7334" i="20"/>
  <c r="B7335" i="20"/>
  <c r="B7336" i="20"/>
  <c r="B7337" i="20"/>
  <c r="B7338" i="20"/>
  <c r="B7339" i="20"/>
  <c r="B7340" i="20"/>
  <c r="B7341" i="20"/>
  <c r="B7342" i="20"/>
  <c r="B7343" i="20"/>
  <c r="B7344" i="20"/>
  <c r="B7345" i="20"/>
  <c r="B7346" i="20"/>
  <c r="B7347" i="20"/>
  <c r="B7348" i="20"/>
  <c r="B7349" i="20"/>
  <c r="B7350" i="20"/>
  <c r="B7351" i="20"/>
  <c r="B7352" i="20"/>
  <c r="B7353" i="20"/>
  <c r="B7354" i="20"/>
  <c r="B7355" i="20"/>
  <c r="B7356" i="20"/>
  <c r="C329" i="23" l="1"/>
  <c r="X323" i="17"/>
  <c r="G325" i="17"/>
  <c r="H336" i="17" s="1"/>
  <c r="H6353" i="16"/>
  <c r="N6348" i="16"/>
  <c r="N6349" i="16"/>
  <c r="N6350" i="16"/>
  <c r="N6351" i="16"/>
  <c r="N6352" i="16"/>
  <c r="N6353" i="16"/>
  <c r="N6354" i="16"/>
  <c r="F6350" i="16"/>
  <c r="F6351" i="16"/>
  <c r="F6352" i="16"/>
  <c r="F6353" i="16"/>
  <c r="F6354" i="16"/>
  <c r="F6349" i="16"/>
  <c r="F6348" i="16"/>
  <c r="B329" i="23" l="1"/>
  <c r="I6353" i="16"/>
  <c r="N6345" i="16" l="1"/>
  <c r="N6346" i="16"/>
  <c r="N6347" i="16"/>
  <c r="N6344" i="16"/>
  <c r="N6343" i="16"/>
  <c r="F6345" i="16"/>
  <c r="F6346" i="16"/>
  <c r="F6347" i="16"/>
  <c r="F6344" i="16"/>
  <c r="F6343" i="16"/>
  <c r="N6342" i="16" l="1"/>
  <c r="N6341" i="16"/>
  <c r="N6338" i="16"/>
  <c r="N6339" i="16"/>
  <c r="N6340" i="16"/>
  <c r="N6337" i="16"/>
  <c r="N6336" i="16"/>
  <c r="N6335" i="16"/>
  <c r="N6334" i="16"/>
  <c r="F6342" i="16"/>
  <c r="F6341" i="16"/>
  <c r="F6338" i="16"/>
  <c r="F6339" i="16"/>
  <c r="F6337" i="16"/>
  <c r="F6336" i="16"/>
  <c r="F6335" i="16"/>
  <c r="F6334" i="16"/>
  <c r="F6328" i="16" l="1"/>
  <c r="F6329" i="16"/>
  <c r="F6330" i="16"/>
  <c r="F6331" i="16"/>
  <c r="F6332" i="16"/>
  <c r="F6333" i="16"/>
  <c r="N6331" i="16"/>
  <c r="N6332" i="16"/>
  <c r="N6333" i="16"/>
  <c r="N6330" i="16"/>
  <c r="N6329" i="16"/>
  <c r="N6328" i="16"/>
  <c r="N6327" i="16"/>
  <c r="F6327" i="16"/>
  <c r="C328" i="23" l="1"/>
  <c r="G324" i="17"/>
  <c r="H335" i="17" s="1"/>
  <c r="H6322" i="16"/>
  <c r="N6323" i="16"/>
  <c r="N6324" i="16"/>
  <c r="N6325" i="16"/>
  <c r="N6326" i="16"/>
  <c r="N6322" i="16"/>
  <c r="N6321" i="16"/>
  <c r="N6320" i="16"/>
  <c r="F6325" i="16"/>
  <c r="F6326" i="16"/>
  <c r="F6324" i="16"/>
  <c r="F6320" i="16"/>
  <c r="F6321" i="16"/>
  <c r="F6322" i="16"/>
  <c r="X322" i="17" l="1"/>
  <c r="V324" i="17"/>
  <c r="Z335" i="17" s="1"/>
  <c r="AG366" i="6" l="1"/>
  <c r="T366" i="6"/>
  <c r="B2473" i="14" l="1"/>
  <c r="B2472" i="14"/>
  <c r="B2471" i="14"/>
  <c r="B2470" i="14"/>
  <c r="B2469" i="14"/>
  <c r="B2468" i="14"/>
  <c r="B2467" i="14"/>
  <c r="B2466" i="14"/>
  <c r="B2465" i="14"/>
  <c r="B2464" i="14"/>
  <c r="D328" i="23"/>
  <c r="AC365" i="6"/>
  <c r="D365" i="6" s="1"/>
  <c r="E328" i="23" s="1"/>
  <c r="U7290" i="20"/>
  <c r="U7291" i="20"/>
  <c r="U7292" i="20"/>
  <c r="U7293" i="20"/>
  <c r="U7294" i="20"/>
  <c r="U7295" i="20"/>
  <c r="U7296" i="20"/>
  <c r="U7297" i="20"/>
  <c r="U7298" i="20"/>
  <c r="U7299" i="20"/>
  <c r="U7300" i="20"/>
  <c r="U7301" i="20"/>
  <c r="U7302" i="20"/>
  <c r="U7303" i="20"/>
  <c r="U7304" i="20"/>
  <c r="U7305" i="20"/>
  <c r="U7306" i="20"/>
  <c r="U7307" i="20"/>
  <c r="U7308" i="20"/>
  <c r="U7309" i="20"/>
  <c r="U7310" i="20"/>
  <c r="U7311" i="20"/>
  <c r="U7312" i="20"/>
  <c r="U7313" i="20"/>
  <c r="U7314" i="20"/>
  <c r="U7315" i="20"/>
  <c r="U7316" i="20"/>
  <c r="U7317" i="20"/>
  <c r="U7318" i="20"/>
  <c r="U7319" i="20"/>
  <c r="U7320" i="20"/>
  <c r="U7321" i="20"/>
  <c r="U7322" i="20"/>
  <c r="U7289" i="20"/>
  <c r="U7288" i="20"/>
  <c r="B328" i="23" l="1"/>
  <c r="I6322" i="16"/>
  <c r="H417" i="8"/>
  <c r="I417" i="8" s="1"/>
  <c r="J428" i="8" l="1"/>
  <c r="N6316" i="16"/>
  <c r="N6317" i="16"/>
  <c r="N6318" i="16"/>
  <c r="N6319" i="16"/>
  <c r="N6315" i="16"/>
  <c r="N6314" i="16"/>
  <c r="N6313" i="16"/>
  <c r="F6318" i="16"/>
  <c r="F6319" i="16"/>
  <c r="F6317" i="16"/>
  <c r="F6314" i="16"/>
  <c r="F6313" i="16"/>
  <c r="N6310" i="16" l="1"/>
  <c r="N6311" i="16"/>
  <c r="N6312" i="16"/>
  <c r="N6309" i="16"/>
  <c r="N6308" i="16"/>
  <c r="N6307" i="16"/>
  <c r="N6306" i="16"/>
  <c r="F6310" i="16"/>
  <c r="F6311" i="16"/>
  <c r="F6312" i="16"/>
  <c r="F6309" i="16"/>
  <c r="F6308" i="16"/>
  <c r="F6307" i="16"/>
  <c r="F6306" i="16"/>
  <c r="B7297" i="20" l="1"/>
  <c r="B7298" i="20"/>
  <c r="B7299" i="20"/>
  <c r="B7300" i="20"/>
  <c r="B7301" i="20"/>
  <c r="B7302" i="20"/>
  <c r="B7303" i="20"/>
  <c r="B7304" i="20"/>
  <c r="B7305" i="20"/>
  <c r="B7306" i="20"/>
  <c r="B7307" i="20"/>
  <c r="B7308" i="20"/>
  <c r="B7309" i="20"/>
  <c r="B7310" i="20"/>
  <c r="B7311" i="20"/>
  <c r="B7312" i="20"/>
  <c r="B7313" i="20"/>
  <c r="B7314" i="20"/>
  <c r="B7315" i="20"/>
  <c r="B7316" i="20"/>
  <c r="B7317" i="20"/>
  <c r="B7318" i="20"/>
  <c r="B7319" i="20"/>
  <c r="B7320" i="20"/>
  <c r="B7321" i="20"/>
  <c r="B7322" i="20"/>
  <c r="B7323" i="20"/>
  <c r="N6303" i="16" l="1"/>
  <c r="N6304" i="16"/>
  <c r="N6305" i="16"/>
  <c r="N6302" i="16"/>
  <c r="N6301" i="16"/>
  <c r="N6300" i="16"/>
  <c r="N6299" i="16"/>
  <c r="F6303" i="16"/>
  <c r="F6304" i="16"/>
  <c r="F6305" i="16"/>
  <c r="F6302" i="16"/>
  <c r="F6301" i="16"/>
  <c r="F6300" i="16"/>
  <c r="F6299" i="16"/>
  <c r="N6296" i="16" l="1"/>
  <c r="N6297" i="16"/>
  <c r="N6298" i="16"/>
  <c r="N6295" i="16"/>
  <c r="N6294" i="16"/>
  <c r="N6293" i="16"/>
  <c r="N6292" i="16"/>
  <c r="F6292" i="16"/>
  <c r="F6296" i="16"/>
  <c r="F6297" i="16"/>
  <c r="F6298" i="16"/>
  <c r="F6295" i="16"/>
  <c r="F6294" i="16"/>
  <c r="F6293" i="16"/>
  <c r="P323" i="17"/>
  <c r="AG365" i="6" l="1"/>
  <c r="T365" i="6" s="1"/>
  <c r="X321" i="17" l="1"/>
  <c r="V323" i="17"/>
  <c r="Z334" i="17" s="1"/>
  <c r="B2463" i="14"/>
  <c r="B2462" i="14"/>
  <c r="B2461" i="14"/>
  <c r="B2460" i="14"/>
  <c r="B2459" i="14"/>
  <c r="B2458" i="14"/>
  <c r="B2457" i="14"/>
  <c r="B2456" i="14"/>
  <c r="B2455" i="14"/>
  <c r="B2454" i="14"/>
  <c r="D327" i="23"/>
  <c r="AC364" i="6"/>
  <c r="D364" i="6"/>
  <c r="E327" i="23" s="1"/>
  <c r="U7261" i="20"/>
  <c r="U7262" i="20"/>
  <c r="U7263" i="20"/>
  <c r="U7264" i="20"/>
  <c r="U7265" i="20"/>
  <c r="U7266" i="20"/>
  <c r="U7267" i="20"/>
  <c r="U7268" i="20"/>
  <c r="U7269" i="20"/>
  <c r="U7270" i="20"/>
  <c r="U7271" i="20"/>
  <c r="U7272" i="20"/>
  <c r="U7273" i="20"/>
  <c r="U7274" i="20"/>
  <c r="U7275" i="20"/>
  <c r="U7276" i="20"/>
  <c r="U7277" i="20"/>
  <c r="U7278" i="20"/>
  <c r="U7279" i="20"/>
  <c r="U7280" i="20"/>
  <c r="U7281" i="20"/>
  <c r="U7282" i="20"/>
  <c r="U7283" i="20"/>
  <c r="U7284" i="20"/>
  <c r="U7285" i="20"/>
  <c r="U7286" i="20"/>
  <c r="U7287" i="20"/>
  <c r="U7260" i="20"/>
  <c r="U7259" i="20"/>
  <c r="C327" i="23" l="1"/>
  <c r="G323" i="17"/>
  <c r="H334" i="17" s="1"/>
  <c r="H6291" i="16"/>
  <c r="N6282" i="16"/>
  <c r="N6283" i="16"/>
  <c r="N6284" i="16"/>
  <c r="N6285" i="16"/>
  <c r="N6286" i="16"/>
  <c r="N6287" i="16"/>
  <c r="N6288" i="16"/>
  <c r="N6289" i="16"/>
  <c r="N6290" i="16"/>
  <c r="N6291" i="16"/>
  <c r="N6281" i="16"/>
  <c r="N6280" i="16"/>
  <c r="N6279" i="16"/>
  <c r="N6278" i="16"/>
  <c r="F6289" i="16"/>
  <c r="F6290" i="16"/>
  <c r="F6291" i="16"/>
  <c r="F6288" i="16"/>
  <c r="F6286" i="16"/>
  <c r="F6285" i="16"/>
  <c r="B7271" i="20" l="1"/>
  <c r="B7272" i="20"/>
  <c r="B7273" i="20"/>
  <c r="B7274" i="20"/>
  <c r="B7275" i="20"/>
  <c r="B7276" i="20"/>
  <c r="B7277" i="20"/>
  <c r="B7278" i="20"/>
  <c r="B7279" i="20"/>
  <c r="B7280" i="20"/>
  <c r="B7281" i="20"/>
  <c r="B7282" i="20"/>
  <c r="B7283" i="20"/>
  <c r="B7284" i="20"/>
  <c r="B7285" i="20"/>
  <c r="B7286" i="20"/>
  <c r="B7287" i="20"/>
  <c r="B7288" i="20"/>
  <c r="B7289" i="20"/>
  <c r="B7290" i="20"/>
  <c r="B7291" i="20"/>
  <c r="B7292" i="20"/>
  <c r="B7293" i="20"/>
  <c r="B7294" i="20"/>
  <c r="B7295" i="20"/>
  <c r="B7296" i="20"/>
  <c r="H416" i="8" l="1"/>
  <c r="I416" i="8" s="1"/>
  <c r="B327" i="23"/>
  <c r="I6291" i="16"/>
  <c r="F6282" i="16"/>
  <c r="F6283" i="16"/>
  <c r="F6281" i="16"/>
  <c r="J427" i="8" l="1"/>
  <c r="F6284" i="16"/>
  <c r="F6280" i="16"/>
  <c r="F6279" i="16"/>
  <c r="F6278" i="16"/>
  <c r="N6277" i="16" l="1"/>
  <c r="N6275" i="16"/>
  <c r="N6276" i="16"/>
  <c r="N6274" i="16"/>
  <c r="N6273" i="16"/>
  <c r="N6272" i="16"/>
  <c r="F6275" i="16"/>
  <c r="F6276" i="16"/>
  <c r="F6277" i="16"/>
  <c r="F6274" i="16"/>
  <c r="F6273" i="16"/>
  <c r="F6272" i="16"/>
  <c r="F6264" i="16" l="1"/>
  <c r="F6265" i="16"/>
  <c r="F6266" i="16"/>
  <c r="F6267" i="16"/>
  <c r="F6268" i="16"/>
  <c r="F6269" i="16"/>
  <c r="F6270" i="16"/>
  <c r="F6271" i="16"/>
  <c r="N6264" i="16"/>
  <c r="N6265" i="16"/>
  <c r="N6266" i="16"/>
  <c r="N6267" i="16"/>
  <c r="N6268" i="16"/>
  <c r="N6269" i="16"/>
  <c r="N6270" i="16"/>
  <c r="N6271" i="16"/>
  <c r="AG364" i="6" l="1"/>
  <c r="T364" i="6" s="1"/>
  <c r="C326" i="23" l="1"/>
  <c r="F6263" i="16" l="1"/>
  <c r="G322" i="17"/>
  <c r="H333" i="17" s="1"/>
  <c r="H6261" i="16"/>
  <c r="P322" i="17"/>
  <c r="N6259" i="16"/>
  <c r="N6260" i="16"/>
  <c r="N6261" i="16"/>
  <c r="N6262" i="16"/>
  <c r="N6263" i="16"/>
  <c r="N6258" i="16"/>
  <c r="N6257" i="16"/>
  <c r="F6261" i="16"/>
  <c r="F6262" i="16"/>
  <c r="F6260" i="16"/>
  <c r="F6259" i="16"/>
  <c r="F6258" i="16"/>
  <c r="F6257" i="16"/>
  <c r="B2453" i="14" l="1"/>
  <c r="B2452" i="14"/>
  <c r="B2451" i="14"/>
  <c r="B2450" i="14"/>
  <c r="B2449" i="14"/>
  <c r="B2448" i="14"/>
  <c r="B2447" i="14"/>
  <c r="B2446" i="14"/>
  <c r="B2445" i="14"/>
  <c r="B2444" i="14"/>
  <c r="X320" i="17"/>
  <c r="V322" i="17"/>
  <c r="Z333" i="17" s="1"/>
  <c r="D326" i="23"/>
  <c r="AC363" i="6"/>
  <c r="D363" i="6" s="1"/>
  <c r="E326" i="23" s="1"/>
  <c r="U7228" i="20"/>
  <c r="U7229" i="20"/>
  <c r="U7230" i="20"/>
  <c r="U7231" i="20"/>
  <c r="U7232" i="20"/>
  <c r="U7233" i="20"/>
  <c r="U7234" i="20"/>
  <c r="U7235" i="20"/>
  <c r="U7236" i="20"/>
  <c r="U7237" i="20"/>
  <c r="U7238" i="20"/>
  <c r="U7239" i="20"/>
  <c r="U7240" i="20"/>
  <c r="U7241" i="20"/>
  <c r="U7242" i="20"/>
  <c r="U7243" i="20"/>
  <c r="U7244" i="20"/>
  <c r="U7245" i="20"/>
  <c r="U7246" i="20"/>
  <c r="U7247" i="20"/>
  <c r="U7248" i="20"/>
  <c r="U7249" i="20"/>
  <c r="U7250" i="20"/>
  <c r="U7251" i="20"/>
  <c r="U7252" i="20"/>
  <c r="U7253" i="20"/>
  <c r="U7254" i="20"/>
  <c r="U7255" i="20"/>
  <c r="U7256" i="20"/>
  <c r="U7257" i="20"/>
  <c r="U7258" i="20"/>
  <c r="B7243" i="20"/>
  <c r="B7244" i="20"/>
  <c r="B7245" i="20"/>
  <c r="B7246" i="20"/>
  <c r="B7247" i="20"/>
  <c r="B7248" i="20"/>
  <c r="B7249" i="20"/>
  <c r="B7250" i="20"/>
  <c r="B7251" i="20"/>
  <c r="B7252" i="20"/>
  <c r="B7253" i="20"/>
  <c r="B7254" i="20"/>
  <c r="B7255" i="20"/>
  <c r="B7256" i="20"/>
  <c r="B7257" i="20"/>
  <c r="B7258" i="20"/>
  <c r="B7259" i="20"/>
  <c r="B7260" i="20"/>
  <c r="B7261" i="20"/>
  <c r="B7262" i="20"/>
  <c r="B7263" i="20"/>
  <c r="B7264" i="20"/>
  <c r="B7265" i="20"/>
  <c r="B7266" i="20"/>
  <c r="B7267" i="20"/>
  <c r="B7268" i="20"/>
  <c r="B7269" i="20"/>
  <c r="B7270" i="20"/>
  <c r="B326" i="23" l="1"/>
  <c r="H415" i="8"/>
  <c r="I415" i="8" s="1"/>
  <c r="I6261" i="16"/>
  <c r="N6247" i="16"/>
  <c r="N6248" i="16"/>
  <c r="N6249" i="16"/>
  <c r="N6250" i="16"/>
  <c r="N6251" i="16"/>
  <c r="N6252" i="16"/>
  <c r="N6253" i="16"/>
  <c r="N6254" i="16"/>
  <c r="N6255" i="16"/>
  <c r="N6256" i="16"/>
  <c r="N6246" i="16"/>
  <c r="N6245" i="16"/>
  <c r="N6244" i="16"/>
  <c r="F6247" i="16"/>
  <c r="F6248" i="16"/>
  <c r="F6249" i="16"/>
  <c r="F6250" i="16"/>
  <c r="F6251" i="16"/>
  <c r="F6252" i="16"/>
  <c r="F6253" i="16"/>
  <c r="F6254" i="16"/>
  <c r="F6255" i="16"/>
  <c r="F6256" i="16"/>
  <c r="F6246" i="16"/>
  <c r="F6245" i="16"/>
  <c r="F6244" i="16"/>
  <c r="J426" i="8" l="1"/>
  <c r="F6243" i="16"/>
  <c r="F6238" i="16"/>
  <c r="F6239" i="16"/>
  <c r="F6240" i="16"/>
  <c r="F6241" i="16"/>
  <c r="F6237" i="16"/>
  <c r="N6237" i="16" l="1"/>
  <c r="N6238" i="16"/>
  <c r="N6239" i="16"/>
  <c r="N6240" i="16"/>
  <c r="N6241" i="16"/>
  <c r="N6242" i="16"/>
  <c r="N6243" i="16"/>
  <c r="N6236" i="16"/>
  <c r="C325" i="23" l="1"/>
  <c r="P321" i="17"/>
  <c r="G321" i="17"/>
  <c r="H332" i="17" s="1"/>
  <c r="N6233" i="16"/>
  <c r="N6234" i="16"/>
  <c r="N6235" i="16"/>
  <c r="N6232" i="16"/>
  <c r="N6231" i="16"/>
  <c r="N6230" i="16"/>
  <c r="N6229" i="16"/>
  <c r="H6230" i="16"/>
  <c r="F6230" i="16"/>
  <c r="F6231" i="16"/>
  <c r="F6233" i="16"/>
  <c r="F6234" i="16"/>
  <c r="F6235" i="16"/>
  <c r="F6232" i="16"/>
  <c r="F6229" i="16"/>
  <c r="B7232" i="20" l="1"/>
  <c r="B7233" i="20"/>
  <c r="B7234" i="20"/>
  <c r="B7235" i="20"/>
  <c r="B7236" i="20"/>
  <c r="B7237" i="20"/>
  <c r="B7238" i="20"/>
  <c r="B7239" i="20"/>
  <c r="B7240" i="20"/>
  <c r="B7241" i="20"/>
  <c r="B7242" i="20"/>
  <c r="D325" i="23" l="1"/>
  <c r="X319" i="17"/>
  <c r="V321" i="17"/>
  <c r="Z332" i="17" s="1"/>
  <c r="AG363" i="6"/>
  <c r="T363" i="6" s="1"/>
  <c r="AC362" i="6"/>
  <c r="D362" i="6" s="1"/>
  <c r="E325" i="23" s="1"/>
  <c r="B2443" i="14"/>
  <c r="B2442" i="14"/>
  <c r="B2441" i="14"/>
  <c r="B2440" i="14"/>
  <c r="B2439" i="14"/>
  <c r="B2438" i="14"/>
  <c r="B2437" i="14"/>
  <c r="B2436" i="14"/>
  <c r="B2435" i="14"/>
  <c r="B2434" i="14"/>
  <c r="U7201" i="20"/>
  <c r="U7202" i="20"/>
  <c r="U7203" i="20"/>
  <c r="U7204" i="20"/>
  <c r="U7205" i="20"/>
  <c r="U7206" i="20"/>
  <c r="U7207" i="20"/>
  <c r="U7208" i="20"/>
  <c r="U7209" i="20"/>
  <c r="U7210" i="20"/>
  <c r="U7211" i="20"/>
  <c r="U7212" i="20"/>
  <c r="U7213" i="20"/>
  <c r="U7214" i="20"/>
  <c r="U7215" i="20"/>
  <c r="U7216" i="20"/>
  <c r="U7217" i="20"/>
  <c r="U7218" i="20"/>
  <c r="U7219" i="20"/>
  <c r="U7220" i="20"/>
  <c r="U7221" i="20"/>
  <c r="U7222" i="20"/>
  <c r="U7223" i="20"/>
  <c r="U7224" i="20"/>
  <c r="U7225" i="20"/>
  <c r="U7226" i="20"/>
  <c r="U7227" i="20"/>
  <c r="U7200" i="20"/>
  <c r="H414" i="8" l="1"/>
  <c r="I414" i="8" s="1"/>
  <c r="N6226" i="16"/>
  <c r="N6227" i="16"/>
  <c r="N6228" i="16"/>
  <c r="N6225" i="16"/>
  <c r="N6224" i="16"/>
  <c r="N6223" i="16"/>
  <c r="N6222" i="16"/>
  <c r="F6226" i="16"/>
  <c r="F6227" i="16"/>
  <c r="F6228" i="16"/>
  <c r="F6225" i="16"/>
  <c r="F6224" i="16"/>
  <c r="F6223" i="16"/>
  <c r="F6222" i="16"/>
  <c r="B325" i="23"/>
  <c r="I6230" i="16"/>
  <c r="J425" i="8" l="1"/>
  <c r="F6220" i="16"/>
  <c r="F6221" i="16"/>
  <c r="F6219" i="16"/>
  <c r="N6219" i="16" l="1"/>
  <c r="N6220" i="16"/>
  <c r="N6221" i="16"/>
  <c r="N6218" i="16"/>
  <c r="N6217" i="16"/>
  <c r="N6216" i="16"/>
  <c r="N6215" i="16"/>
  <c r="F6217" i="16"/>
  <c r="F6216" i="16"/>
  <c r="F6215" i="16"/>
  <c r="B7206" i="20" l="1"/>
  <c r="B7207" i="20"/>
  <c r="B7208" i="20"/>
  <c r="B7209" i="20"/>
  <c r="B7210" i="20"/>
  <c r="B7211" i="20"/>
  <c r="B7212" i="20"/>
  <c r="B7213" i="20"/>
  <c r="B7214" i="20"/>
  <c r="B7215" i="20"/>
  <c r="B7216" i="20"/>
  <c r="B7217" i="20"/>
  <c r="B7218" i="20"/>
  <c r="B7219" i="20"/>
  <c r="B7220" i="20"/>
  <c r="B7221" i="20"/>
  <c r="B7222" i="20"/>
  <c r="B7223" i="20"/>
  <c r="B7224" i="20"/>
  <c r="B7225" i="20"/>
  <c r="B7226" i="20"/>
  <c r="B7227" i="20"/>
  <c r="B7228" i="20"/>
  <c r="B7229" i="20"/>
  <c r="B7230" i="20"/>
  <c r="B7231" i="20"/>
  <c r="F6205" i="16" l="1"/>
  <c r="F6206" i="16"/>
  <c r="N6212" i="16"/>
  <c r="N6213" i="16"/>
  <c r="N6214" i="16"/>
  <c r="N6211" i="16"/>
  <c r="N6210" i="16"/>
  <c r="N6209" i="16"/>
  <c r="F6212" i="16"/>
  <c r="F6213" i="16"/>
  <c r="F6214" i="16"/>
  <c r="F6211" i="16"/>
  <c r="F6210" i="16"/>
  <c r="F6209" i="16"/>
  <c r="C324" i="23" l="1"/>
  <c r="P320" i="17"/>
  <c r="G320" i="17" l="1"/>
  <c r="H331" i="17" s="1"/>
  <c r="H6200" i="16"/>
  <c r="F6200" i="16"/>
  <c r="F6201" i="16"/>
  <c r="F6202" i="16"/>
  <c r="F6203" i="16"/>
  <c r="F6204" i="16"/>
  <c r="F6208" i="16"/>
  <c r="N6203" i="16"/>
  <c r="N6204" i="16"/>
  <c r="N6205" i="16"/>
  <c r="N6206" i="16"/>
  <c r="N6207" i="16"/>
  <c r="N6208" i="16"/>
  <c r="N6202" i="16"/>
  <c r="N6201" i="16"/>
  <c r="D324" i="23" l="1"/>
  <c r="AG362" i="6"/>
  <c r="T362" i="6" s="1"/>
  <c r="V320" i="17" l="1"/>
  <c r="Z331" i="17" s="1"/>
  <c r="AC361" i="6"/>
  <c r="D361" i="6" s="1"/>
  <c r="E324" i="23" s="1"/>
  <c r="B2433" i="14"/>
  <c r="B2432" i="14"/>
  <c r="B2431" i="14"/>
  <c r="B2430" i="14"/>
  <c r="B2429" i="14"/>
  <c r="B2428" i="14"/>
  <c r="B2427" i="14"/>
  <c r="B2426" i="14"/>
  <c r="B2425" i="14"/>
  <c r="B2424" i="14"/>
  <c r="U7180" i="20"/>
  <c r="U7181" i="20"/>
  <c r="U7182" i="20"/>
  <c r="U7183" i="20"/>
  <c r="U7184" i="20"/>
  <c r="U7185" i="20"/>
  <c r="U7186" i="20"/>
  <c r="U7187" i="20"/>
  <c r="U7188" i="20"/>
  <c r="U7189" i="20"/>
  <c r="U7190" i="20"/>
  <c r="U7191" i="20"/>
  <c r="U7192" i="20"/>
  <c r="U7193" i="20"/>
  <c r="U7194" i="20"/>
  <c r="U7195" i="20"/>
  <c r="U7196" i="20"/>
  <c r="U7197" i="20"/>
  <c r="U7198" i="20"/>
  <c r="U7199" i="20"/>
  <c r="U7179" i="20"/>
  <c r="U7178" i="20"/>
  <c r="X318" i="17" l="1"/>
  <c r="H413" i="8"/>
  <c r="I413" i="8" s="1"/>
  <c r="J424" i="8" s="1"/>
  <c r="N6191" i="16"/>
  <c r="N6192" i="16"/>
  <c r="N6193" i="16"/>
  <c r="N6194" i="16"/>
  <c r="N6195" i="16"/>
  <c r="N6196" i="16"/>
  <c r="N6197" i="16"/>
  <c r="N6198" i="16"/>
  <c r="N6199" i="16"/>
  <c r="N6200" i="16"/>
  <c r="N6190" i="16"/>
  <c r="N6189" i="16"/>
  <c r="N6188" i="16"/>
  <c r="N6187" i="16"/>
  <c r="F6198" i="16"/>
  <c r="F6199" i="16"/>
  <c r="F6197" i="16"/>
  <c r="F6191" i="16"/>
  <c r="F6192" i="16"/>
  <c r="F6193" i="16"/>
  <c r="F6194" i="16"/>
  <c r="F6195" i="16"/>
  <c r="F6190" i="16"/>
  <c r="F6189" i="16"/>
  <c r="F6188" i="16"/>
  <c r="F6187" i="16"/>
  <c r="B324" i="23" l="1"/>
  <c r="I6200" i="16"/>
  <c r="F6184" i="16" l="1"/>
  <c r="F6185" i="16"/>
  <c r="F6186" i="16"/>
  <c r="N6184" i="16"/>
  <c r="N6185" i="16"/>
  <c r="N6186" i="16"/>
  <c r="N6183" i="16"/>
  <c r="N6182" i="16"/>
  <c r="N6181" i="16"/>
  <c r="N6180" i="16"/>
  <c r="F6183" i="16"/>
  <c r="F6182" i="16"/>
  <c r="F6181" i="16"/>
  <c r="F6180" i="16"/>
  <c r="D323" i="23" l="1"/>
  <c r="X317" i="17" l="1"/>
  <c r="V319" i="17"/>
  <c r="Z330" i="17" s="1"/>
  <c r="AG361" i="6"/>
  <c r="T361" i="6" s="1"/>
  <c r="AC360" i="6"/>
  <c r="D360" i="6" s="1"/>
  <c r="E323" i="23" s="1"/>
  <c r="B2423" i="14"/>
  <c r="B2422" i="14"/>
  <c r="B2421" i="14"/>
  <c r="B2420" i="14"/>
  <c r="B2419" i="14"/>
  <c r="B2418" i="14"/>
  <c r="B2417" i="14"/>
  <c r="B2416" i="14"/>
  <c r="B2415" i="14"/>
  <c r="B2414" i="14"/>
  <c r="U7136" i="20"/>
  <c r="U7137" i="20"/>
  <c r="U7138" i="20"/>
  <c r="U7139" i="20"/>
  <c r="U7140" i="20"/>
  <c r="U7141" i="20"/>
  <c r="U7142" i="20"/>
  <c r="U7143" i="20"/>
  <c r="U7144" i="20"/>
  <c r="U7145" i="20"/>
  <c r="U7146" i="20"/>
  <c r="U7147" i="20"/>
  <c r="U7148" i="20"/>
  <c r="U7149" i="20"/>
  <c r="U7150" i="20"/>
  <c r="U7151" i="20"/>
  <c r="U7152" i="20"/>
  <c r="U7153" i="20"/>
  <c r="U7154" i="20"/>
  <c r="U7155" i="20"/>
  <c r="U7156" i="20"/>
  <c r="U7157" i="20"/>
  <c r="U7158" i="20"/>
  <c r="U7159" i="20"/>
  <c r="U7160" i="20"/>
  <c r="U7161" i="20"/>
  <c r="U7162" i="20"/>
  <c r="U7163" i="20"/>
  <c r="U7164" i="20"/>
  <c r="U7165" i="20"/>
  <c r="U7166" i="20"/>
  <c r="U7167" i="20"/>
  <c r="U7168" i="20"/>
  <c r="U7169" i="20"/>
  <c r="U7170" i="20"/>
  <c r="U7171" i="20"/>
  <c r="U7172" i="20"/>
  <c r="U7173" i="20"/>
  <c r="U7174" i="20"/>
  <c r="U7175" i="20"/>
  <c r="U7176" i="20"/>
  <c r="U7177" i="20"/>
  <c r="B7137" i="20" l="1"/>
  <c r="B7138" i="20"/>
  <c r="B7139" i="20"/>
  <c r="B7140" i="20"/>
  <c r="B7141" i="20"/>
  <c r="B7142" i="20"/>
  <c r="B7143" i="20"/>
  <c r="B7144" i="20"/>
  <c r="B7145" i="20"/>
  <c r="B7146" i="20"/>
  <c r="B7147" i="20"/>
  <c r="B7148" i="20"/>
  <c r="B7149" i="20"/>
  <c r="B7150" i="20"/>
  <c r="B7151" i="20"/>
  <c r="B7152" i="20"/>
  <c r="B7153" i="20"/>
  <c r="B7154" i="20"/>
  <c r="B7155" i="20"/>
  <c r="B7156" i="20"/>
  <c r="B7157" i="20"/>
  <c r="B7158" i="20"/>
  <c r="B7159" i="20"/>
  <c r="B7160" i="20"/>
  <c r="B7161" i="20"/>
  <c r="B7162" i="20"/>
  <c r="B7163" i="20"/>
  <c r="B7164" i="20"/>
  <c r="B7165" i="20"/>
  <c r="B7166" i="20"/>
  <c r="B7167" i="20"/>
  <c r="B7168" i="20"/>
  <c r="B7169" i="20"/>
  <c r="B7170" i="20"/>
  <c r="B7171" i="20"/>
  <c r="B7172" i="20"/>
  <c r="B7173" i="20"/>
  <c r="B7174" i="20"/>
  <c r="B7175" i="20"/>
  <c r="B7176" i="20"/>
  <c r="B7177" i="20"/>
  <c r="B7178" i="20"/>
  <c r="B7179" i="20"/>
  <c r="B7180" i="20"/>
  <c r="B7181" i="20"/>
  <c r="B7182" i="20"/>
  <c r="B7183" i="20"/>
  <c r="B7184" i="20"/>
  <c r="B7185" i="20"/>
  <c r="B7186" i="20"/>
  <c r="B7187" i="20"/>
  <c r="B7188" i="20"/>
  <c r="B7189" i="20"/>
  <c r="B7190" i="20"/>
  <c r="B7191" i="20"/>
  <c r="B7192" i="20"/>
  <c r="B7193" i="20"/>
  <c r="B7194" i="20"/>
  <c r="B7195" i="20"/>
  <c r="B7196" i="20"/>
  <c r="B7197" i="20"/>
  <c r="B7198" i="20"/>
  <c r="B7199" i="20"/>
  <c r="B7200" i="20"/>
  <c r="B7201" i="20"/>
  <c r="B7202" i="20"/>
  <c r="B7203" i="20"/>
  <c r="B7204" i="20"/>
  <c r="B7205" i="20"/>
  <c r="N6173" i="16" l="1"/>
  <c r="N6174" i="16"/>
  <c r="N6175" i="16"/>
  <c r="N6176" i="16"/>
  <c r="N6177" i="16"/>
  <c r="N6178" i="16"/>
  <c r="N6179" i="16"/>
  <c r="F6173" i="16"/>
  <c r="F6174" i="16"/>
  <c r="F6175" i="16"/>
  <c r="F6176" i="16"/>
  <c r="F6177" i="16"/>
  <c r="F6178" i="16"/>
  <c r="F6179" i="16"/>
  <c r="F6172" i="16" l="1"/>
  <c r="P319" i="17"/>
  <c r="N6170" i="16"/>
  <c r="N6171" i="16"/>
  <c r="N6172" i="16"/>
  <c r="N6169" i="16"/>
  <c r="N6168" i="16"/>
  <c r="N6167" i="16"/>
  <c r="N6166" i="16"/>
  <c r="C323" i="23"/>
  <c r="G319" i="17"/>
  <c r="H330" i="17" s="1"/>
  <c r="H6169" i="16"/>
  <c r="F6171" i="16"/>
  <c r="F6170" i="16"/>
  <c r="F6169" i="16"/>
  <c r="F6168" i="16"/>
  <c r="F6167" i="16"/>
  <c r="F6166" i="16"/>
  <c r="H412" i="8" l="1"/>
  <c r="I412" i="8" s="1"/>
  <c r="B323" i="23"/>
  <c r="I6169" i="16"/>
  <c r="J423" i="8" l="1"/>
  <c r="F6163" i="16"/>
  <c r="F6164" i="16"/>
  <c r="F6165" i="16"/>
  <c r="N6163" i="16"/>
  <c r="N6164" i="16"/>
  <c r="N6165" i="16"/>
  <c r="N6162" i="16"/>
  <c r="N6161" i="16"/>
  <c r="N6160" i="16"/>
  <c r="N6159" i="16"/>
  <c r="F6162" i="16"/>
  <c r="F6161" i="16"/>
  <c r="F6160" i="16"/>
  <c r="F6159" i="16"/>
  <c r="N6158" i="16" l="1"/>
  <c r="N6156" i="16"/>
  <c r="N6157" i="16"/>
  <c r="N6155" i="16"/>
  <c r="N6154" i="16"/>
  <c r="N6153" i="16"/>
  <c r="N6152" i="16"/>
  <c r="F6156" i="16"/>
  <c r="F6157" i="16"/>
  <c r="F6158" i="16"/>
  <c r="F6155" i="16"/>
  <c r="F6154" i="16"/>
  <c r="F6153" i="16"/>
  <c r="F6152" i="16"/>
  <c r="F6145" i="16" l="1"/>
  <c r="F6146" i="16"/>
  <c r="F6147" i="16"/>
  <c r="F6148" i="16"/>
  <c r="F6149" i="16"/>
  <c r="F6150" i="16"/>
  <c r="F6151" i="16"/>
  <c r="N6145" i="16"/>
  <c r="N6146" i="16"/>
  <c r="N6147" i="16"/>
  <c r="N6148" i="16"/>
  <c r="N6149" i="16"/>
  <c r="N6150" i="16"/>
  <c r="N6151" i="16"/>
  <c r="P318" i="17" l="1"/>
  <c r="N6141" i="16"/>
  <c r="N6142" i="16"/>
  <c r="N6143" i="16"/>
  <c r="N6144" i="16"/>
  <c r="N6140" i="16"/>
  <c r="N6139" i="16"/>
  <c r="N6138" i="16"/>
  <c r="C322" i="23"/>
  <c r="G318" i="17"/>
  <c r="H6138" i="16"/>
  <c r="F6144" i="16"/>
  <c r="F6143" i="16"/>
  <c r="F6139" i="16"/>
  <c r="F6140" i="16"/>
  <c r="F6138" i="16"/>
  <c r="H329" i="17" l="1"/>
  <c r="B2413" i="14"/>
  <c r="B2412" i="14"/>
  <c r="B2411" i="14"/>
  <c r="B2410" i="14"/>
  <c r="B2409" i="14"/>
  <c r="B2408" i="14"/>
  <c r="B2407" i="14"/>
  <c r="B2406" i="14"/>
  <c r="B2405" i="14"/>
  <c r="B2404" i="14"/>
  <c r="D322" i="23" l="1"/>
  <c r="X316" i="17"/>
  <c r="V318" i="17"/>
  <c r="Z329" i="17" s="1"/>
  <c r="AC359" i="6" l="1"/>
  <c r="D359" i="6" s="1"/>
  <c r="E322" i="23" s="1"/>
  <c r="AG360" i="6"/>
  <c r="T360" i="6" s="1"/>
  <c r="U7117" i="20"/>
  <c r="U7118" i="20"/>
  <c r="U7119" i="20"/>
  <c r="U7120" i="20"/>
  <c r="U7121" i="20"/>
  <c r="U7122" i="20"/>
  <c r="U7123" i="20"/>
  <c r="U7124" i="20"/>
  <c r="U7125" i="20"/>
  <c r="U7126" i="20"/>
  <c r="U7127" i="20"/>
  <c r="U7128" i="20"/>
  <c r="U7129" i="20"/>
  <c r="U7130" i="20"/>
  <c r="U7131" i="20"/>
  <c r="U7132" i="20"/>
  <c r="U7133" i="20"/>
  <c r="U7134" i="20"/>
  <c r="U7135" i="20"/>
  <c r="U7116" i="20"/>
  <c r="U7115" i="20"/>
  <c r="U7114" i="20"/>
  <c r="U7113" i="20"/>
  <c r="U7112" i="20"/>
  <c r="H411" i="8" l="1"/>
  <c r="I411" i="8" s="1"/>
  <c r="B322" i="23"/>
  <c r="N6135" i="16"/>
  <c r="N6136" i="16"/>
  <c r="N6137" i="16"/>
  <c r="N6134" i="16"/>
  <c r="N6133" i="16"/>
  <c r="N6132" i="16"/>
  <c r="N6131" i="16"/>
  <c r="F6135" i="16"/>
  <c r="F6136" i="16"/>
  <c r="F6137" i="16"/>
  <c r="F6134" i="16"/>
  <c r="F6133" i="16"/>
  <c r="F6132" i="16"/>
  <c r="F6131" i="16"/>
  <c r="I6138" i="16"/>
  <c r="J422" i="8" l="1"/>
  <c r="F6120" i="16"/>
  <c r="F6128" i="16" l="1"/>
  <c r="F6129" i="16"/>
  <c r="F6130" i="16"/>
  <c r="N6128" i="16"/>
  <c r="N6129" i="16"/>
  <c r="N6130" i="16"/>
  <c r="N6127" i="16"/>
  <c r="N6126" i="16"/>
  <c r="N6125" i="16"/>
  <c r="N6124" i="16"/>
  <c r="F6127" i="16"/>
  <c r="F6126" i="16"/>
  <c r="F6125" i="16"/>
  <c r="F6124" i="16"/>
  <c r="N6112" i="16" l="1"/>
  <c r="N6113" i="16"/>
  <c r="N6114" i="16"/>
  <c r="N6115" i="16"/>
  <c r="N6116" i="16"/>
  <c r="N6117" i="16"/>
  <c r="N6118" i="16"/>
  <c r="N6119" i="16"/>
  <c r="N6120" i="16"/>
  <c r="N6121" i="16"/>
  <c r="N6122" i="16"/>
  <c r="N6123" i="16"/>
  <c r="N6111" i="16"/>
  <c r="N6110" i="16"/>
  <c r="F6112" i="16"/>
  <c r="F6113" i="16"/>
  <c r="F6114" i="16"/>
  <c r="F6115" i="16"/>
  <c r="F6116" i="16"/>
  <c r="F6117" i="16"/>
  <c r="F6118" i="16"/>
  <c r="F6119" i="16"/>
  <c r="F6121" i="16"/>
  <c r="F6122" i="16"/>
  <c r="F6123" i="16"/>
  <c r="F6111" i="16"/>
  <c r="F6110" i="16"/>
  <c r="B2402" i="14" l="1"/>
  <c r="B2403" i="14"/>
  <c r="B2401" i="14"/>
  <c r="B2400" i="14"/>
  <c r="B2399" i="14"/>
  <c r="B2398" i="14"/>
  <c r="B2397" i="14"/>
  <c r="B2396" i="14"/>
  <c r="B2395" i="14"/>
  <c r="B2394" i="14"/>
  <c r="X315" i="17"/>
  <c r="B321" i="23"/>
  <c r="C321" i="23"/>
  <c r="D321" i="23"/>
  <c r="H410" i="8"/>
  <c r="I410" i="8" s="1"/>
  <c r="AG359" i="6"/>
  <c r="T359" i="6" s="1"/>
  <c r="AC358" i="6"/>
  <c r="D358" i="6" s="1"/>
  <c r="E321" i="23" s="1"/>
  <c r="V317" i="17"/>
  <c r="Z328" i="17" s="1"/>
  <c r="G317" i="17"/>
  <c r="H328" i="17" s="1"/>
  <c r="I6108" i="16"/>
  <c r="F6090" i="16"/>
  <c r="F6091" i="16"/>
  <c r="F6092" i="16"/>
  <c r="F6093" i="16"/>
  <c r="F6094" i="16"/>
  <c r="F6095" i="16"/>
  <c r="F6096" i="16"/>
  <c r="F6097" i="16"/>
  <c r="F6098" i="16"/>
  <c r="F6099" i="16"/>
  <c r="F6100" i="16"/>
  <c r="F6101" i="16"/>
  <c r="H6108" i="16"/>
  <c r="J421" i="8" l="1"/>
  <c r="U7089" i="20"/>
  <c r="U7090" i="20"/>
  <c r="U7091" i="20"/>
  <c r="U7092" i="20"/>
  <c r="U7093" i="20"/>
  <c r="U7094" i="20"/>
  <c r="U7095" i="20"/>
  <c r="U7096" i="20"/>
  <c r="U7097" i="20"/>
  <c r="U7098" i="20"/>
  <c r="U7099" i="20"/>
  <c r="U7100" i="20"/>
  <c r="U7101" i="20"/>
  <c r="U7102" i="20"/>
  <c r="U7103" i="20"/>
  <c r="U7104" i="20"/>
  <c r="U7105" i="20"/>
  <c r="U7106" i="20"/>
  <c r="U7107" i="20"/>
  <c r="U7108" i="20"/>
  <c r="U7109" i="20"/>
  <c r="U7110" i="20"/>
  <c r="U7111" i="20"/>
  <c r="U7088" i="20"/>
  <c r="U7087" i="20"/>
  <c r="U7086" i="20"/>
  <c r="U7085" i="20"/>
  <c r="U7084" i="20"/>
  <c r="P317" i="17" l="1"/>
  <c r="P316" i="17"/>
  <c r="F6105" i="16"/>
  <c r="F6106" i="16"/>
  <c r="F6107" i="16"/>
  <c r="F6108" i="16"/>
  <c r="F6109" i="16"/>
  <c r="N6109" i="16"/>
  <c r="N6107" i="16"/>
  <c r="N6108" i="16"/>
  <c r="N6093" i="16"/>
  <c r="N6094" i="16"/>
  <c r="N6095" i="16"/>
  <c r="N6096" i="16"/>
  <c r="N6097" i="16"/>
  <c r="N6098" i="16"/>
  <c r="N6099" i="16"/>
  <c r="N6100" i="16"/>
  <c r="N6101" i="16"/>
  <c r="N6102" i="16"/>
  <c r="N6103" i="16"/>
  <c r="N6104" i="16"/>
  <c r="N6105" i="16"/>
  <c r="N6106" i="16"/>
  <c r="N6092" i="16"/>
  <c r="N6091" i="16"/>
  <c r="N6090" i="16"/>
  <c r="N6089" i="16"/>
  <c r="F6104" i="16" l="1"/>
  <c r="F6103" i="16"/>
  <c r="F6089" i="16"/>
  <c r="F6069" i="16" l="1"/>
  <c r="F6070" i="16"/>
  <c r="F6071" i="16"/>
  <c r="F6072" i="16"/>
  <c r="F6073" i="16"/>
  <c r="F6074" i="16"/>
  <c r="F6075" i="16"/>
  <c r="F6076" i="16"/>
  <c r="F6077" i="16"/>
  <c r="F6078" i="16"/>
  <c r="F6079" i="16"/>
  <c r="F6080" i="16"/>
  <c r="F6081" i="16"/>
  <c r="F6082" i="16"/>
  <c r="F6083" i="16"/>
  <c r="F6084" i="16"/>
  <c r="F6085" i="16"/>
  <c r="F6086" i="16"/>
  <c r="F6087" i="16"/>
  <c r="F6088" i="16"/>
  <c r="F6068" i="16"/>
  <c r="F6061" i="16"/>
  <c r="F6062" i="16"/>
  <c r="F6063" i="16"/>
  <c r="F6064" i="16"/>
  <c r="F6065" i="16"/>
  <c r="F6066" i="16"/>
  <c r="F6060" i="16"/>
  <c r="F6058" i="16"/>
  <c r="F6049" i="16"/>
  <c r="F6050" i="16"/>
  <c r="F6051" i="16"/>
  <c r="F6052" i="16"/>
  <c r="F6053" i="16"/>
  <c r="F6054" i="16"/>
  <c r="F6055" i="16"/>
  <c r="F6056" i="16"/>
  <c r="N6082" i="16" l="1"/>
  <c r="N6083" i="16"/>
  <c r="N6084" i="16"/>
  <c r="N6085" i="16"/>
  <c r="N6086" i="16"/>
  <c r="N6087" i="16"/>
  <c r="N6088" i="16"/>
  <c r="V316" i="17" l="1"/>
  <c r="Z327" i="17" s="1"/>
  <c r="D320" i="23"/>
  <c r="AG358" i="6"/>
  <c r="T358" i="6" s="1"/>
  <c r="AC357" i="6"/>
  <c r="D357" i="6" s="1"/>
  <c r="E320" i="23" s="1"/>
  <c r="B2393" i="14"/>
  <c r="B2392" i="14"/>
  <c r="B2391" i="14"/>
  <c r="B2390" i="14"/>
  <c r="B2389" i="14"/>
  <c r="B2388" i="14"/>
  <c r="B2387" i="14"/>
  <c r="B2386" i="14"/>
  <c r="B2385" i="14"/>
  <c r="B2384" i="14"/>
  <c r="U7045" i="20"/>
  <c r="U7046" i="20"/>
  <c r="U7047" i="20"/>
  <c r="U7048" i="20"/>
  <c r="U7049" i="20"/>
  <c r="U7050" i="20"/>
  <c r="U7051" i="20"/>
  <c r="U7052" i="20"/>
  <c r="U7053" i="20"/>
  <c r="U7054" i="20"/>
  <c r="U7055" i="20"/>
  <c r="U7056" i="20"/>
  <c r="U7057" i="20"/>
  <c r="U7058" i="20"/>
  <c r="U7059" i="20"/>
  <c r="U7060" i="20"/>
  <c r="U7061" i="20"/>
  <c r="U7062" i="20"/>
  <c r="U7063" i="20"/>
  <c r="U7064" i="20"/>
  <c r="U7065" i="20"/>
  <c r="U7066" i="20"/>
  <c r="U7067" i="20"/>
  <c r="U7068" i="20"/>
  <c r="U7069" i="20"/>
  <c r="U7070" i="20"/>
  <c r="U7071" i="20"/>
  <c r="U7072" i="20"/>
  <c r="U7073" i="20"/>
  <c r="U7074" i="20"/>
  <c r="U7075" i="20"/>
  <c r="U7076" i="20"/>
  <c r="U7077" i="20"/>
  <c r="U7078" i="20"/>
  <c r="U7079" i="20"/>
  <c r="U7080" i="20"/>
  <c r="U7081" i="20"/>
  <c r="U7082" i="20"/>
  <c r="U7083" i="20"/>
  <c r="B7082" i="20" l="1"/>
  <c r="B7083" i="20"/>
  <c r="B7084" i="20"/>
  <c r="B7085" i="20"/>
  <c r="B7086" i="20"/>
  <c r="B7087" i="20"/>
  <c r="B7088" i="20"/>
  <c r="B7089" i="20"/>
  <c r="B7090" i="20"/>
  <c r="B7091" i="20"/>
  <c r="B7092" i="20"/>
  <c r="B7093" i="20"/>
  <c r="B7094" i="20"/>
  <c r="B7095" i="20"/>
  <c r="B7096" i="20"/>
  <c r="B7097" i="20"/>
  <c r="B7098" i="20"/>
  <c r="B7099" i="20"/>
  <c r="B7100" i="20"/>
  <c r="B7101" i="20"/>
  <c r="B7102" i="20"/>
  <c r="B7103" i="20"/>
  <c r="B7104" i="20"/>
  <c r="B7105" i="20"/>
  <c r="B7106" i="20"/>
  <c r="B7107" i="20"/>
  <c r="B7108" i="20"/>
  <c r="B7109" i="20"/>
  <c r="B7110" i="20"/>
  <c r="B7111" i="20"/>
  <c r="B7112" i="20"/>
  <c r="B7113" i="20"/>
  <c r="B7114" i="20"/>
  <c r="B7115" i="20"/>
  <c r="B7116" i="20"/>
  <c r="B7117" i="20"/>
  <c r="B7118" i="20"/>
  <c r="B7119" i="20"/>
  <c r="B7120" i="20"/>
  <c r="B7121" i="20"/>
  <c r="B7122" i="20"/>
  <c r="B7123" i="20"/>
  <c r="B7124" i="20"/>
  <c r="B7125" i="20"/>
  <c r="B7126" i="20"/>
  <c r="B7127" i="20"/>
  <c r="B7128" i="20"/>
  <c r="B7129" i="20"/>
  <c r="B7130" i="20"/>
  <c r="B7131" i="20"/>
  <c r="B7132" i="20"/>
  <c r="B7133" i="20"/>
  <c r="B7134" i="20"/>
  <c r="B7135" i="20"/>
  <c r="B7136" i="20"/>
  <c r="P315" i="17" l="1"/>
  <c r="N6075" i="16"/>
  <c r="N6076" i="16"/>
  <c r="N6077" i="16"/>
  <c r="N6078" i="16"/>
  <c r="N6079" i="16"/>
  <c r="N6080" i="16"/>
  <c r="N6081" i="16"/>
  <c r="X314" i="17"/>
  <c r="B320" i="23" l="1"/>
  <c r="C320" i="23"/>
  <c r="H409" i="8"/>
  <c r="I409" i="8" s="1"/>
  <c r="G316" i="17"/>
  <c r="H327" i="17" s="1"/>
  <c r="H6077" i="16"/>
  <c r="J420" i="8" l="1"/>
  <c r="B7060" i="20"/>
  <c r="B7061" i="20"/>
  <c r="B7062" i="20"/>
  <c r="B7063" i="20"/>
  <c r="B7064" i="20"/>
  <c r="B7065" i="20"/>
  <c r="B7066" i="20"/>
  <c r="B7067" i="20"/>
  <c r="B7068" i="20"/>
  <c r="B7069" i="20"/>
  <c r="B7070" i="20"/>
  <c r="B7071" i="20"/>
  <c r="B7072" i="20"/>
  <c r="B7073" i="20"/>
  <c r="B7074" i="20"/>
  <c r="B7075" i="20"/>
  <c r="B7076" i="20"/>
  <c r="B7077" i="20"/>
  <c r="B7078" i="20"/>
  <c r="B7079" i="20"/>
  <c r="B7080" i="20"/>
  <c r="B7081" i="20"/>
  <c r="N6065" i="16" l="1"/>
  <c r="N6066" i="16"/>
  <c r="N6067" i="16"/>
  <c r="N6068" i="16"/>
  <c r="N6069" i="16"/>
  <c r="N6070" i="16"/>
  <c r="N6071" i="16"/>
  <c r="N6072" i="16"/>
  <c r="N6073" i="16"/>
  <c r="N6074" i="16"/>
  <c r="N6064" i="16"/>
  <c r="N6063" i="16"/>
  <c r="N6062" i="16"/>
  <c r="N6061" i="16"/>
  <c r="I6077" i="16"/>
  <c r="N6050" i="16" l="1"/>
  <c r="N6051" i="16"/>
  <c r="N6052" i="16"/>
  <c r="N6053" i="16"/>
  <c r="N6054" i="16"/>
  <c r="N6055" i="16"/>
  <c r="N6056" i="16"/>
  <c r="N6057" i="16"/>
  <c r="N6058" i="16"/>
  <c r="N6059" i="16"/>
  <c r="N6060" i="16"/>
  <c r="N6049" i="16"/>
  <c r="C319" i="23" l="1"/>
  <c r="P314" i="17"/>
  <c r="N6048" i="16"/>
  <c r="N6047" i="16"/>
  <c r="G315" i="17"/>
  <c r="H6047" i="16"/>
  <c r="F6048" i="16"/>
  <c r="F6047" i="16"/>
  <c r="H326" i="17" l="1"/>
  <c r="H408" i="8" l="1"/>
  <c r="I408" i="8" s="1"/>
  <c r="B2383" i="14"/>
  <c r="B2382" i="14"/>
  <c r="B2381" i="14"/>
  <c r="B2380" i="14"/>
  <c r="B2379" i="14"/>
  <c r="B2378" i="14"/>
  <c r="B2377" i="14"/>
  <c r="B2376" i="14"/>
  <c r="B2375" i="14"/>
  <c r="B2374" i="14"/>
  <c r="D319" i="23"/>
  <c r="J419" i="8" l="1"/>
  <c r="V315" i="17"/>
  <c r="Z326" i="17" s="1"/>
  <c r="AG357" i="6"/>
  <c r="T357" i="6" s="1"/>
  <c r="AC356" i="6"/>
  <c r="D356" i="6" s="1"/>
  <c r="E319" i="23" s="1"/>
  <c r="U7044" i="20"/>
  <c r="U7043" i="20"/>
  <c r="U7042" i="20"/>
  <c r="U7040" i="20"/>
  <c r="U7041" i="20"/>
  <c r="U7039" i="20"/>
  <c r="U7038" i="20"/>
  <c r="U7037" i="20"/>
  <c r="U7036" i="20"/>
  <c r="U7035" i="20"/>
  <c r="U7033" i="20"/>
  <c r="U7034" i="20"/>
  <c r="U7032" i="20"/>
  <c r="U7031" i="20"/>
  <c r="U7030" i="20"/>
  <c r="U7029" i="20"/>
  <c r="U7028" i="20"/>
  <c r="U7026" i="20"/>
  <c r="U7027" i="20"/>
  <c r="U7025" i="20"/>
  <c r="U7024" i="20"/>
  <c r="U7023" i="20"/>
  <c r="U7022" i="20"/>
  <c r="U7021" i="20"/>
  <c r="U7019" i="20"/>
  <c r="U7020" i="20"/>
  <c r="U7018" i="20"/>
  <c r="B7028" i="20"/>
  <c r="B7029" i="20"/>
  <c r="B7030" i="20"/>
  <c r="B7031" i="20"/>
  <c r="B7032" i="20"/>
  <c r="B7033" i="20"/>
  <c r="B7034" i="20"/>
  <c r="B7035" i="20"/>
  <c r="B7036" i="20"/>
  <c r="B7037" i="20"/>
  <c r="B7038" i="20"/>
  <c r="B7039" i="20"/>
  <c r="B7040" i="20"/>
  <c r="B7041" i="20"/>
  <c r="B7042" i="20"/>
  <c r="B7043" i="20"/>
  <c r="B7044" i="20"/>
  <c r="B7045" i="20"/>
  <c r="B7046" i="20"/>
  <c r="B7047" i="20"/>
  <c r="B7048" i="20"/>
  <c r="B7049" i="20"/>
  <c r="B7050" i="20"/>
  <c r="B7051" i="20"/>
  <c r="B7052" i="20"/>
  <c r="B7053" i="20"/>
  <c r="B7054" i="20"/>
  <c r="B7055" i="20"/>
  <c r="B7056" i="20"/>
  <c r="B7057" i="20"/>
  <c r="B7058" i="20"/>
  <c r="B7059" i="20"/>
  <c r="N6040" i="16" l="1"/>
  <c r="N6041" i="16"/>
  <c r="N6042" i="16"/>
  <c r="N6043" i="16"/>
  <c r="N6044" i="16"/>
  <c r="N6045" i="16"/>
  <c r="N6046" i="16"/>
  <c r="F6043" i="16"/>
  <c r="F6044" i="16"/>
  <c r="F6045" i="16"/>
  <c r="F6046" i="16"/>
  <c r="F6042" i="16"/>
  <c r="F6041" i="16"/>
  <c r="F6040" i="16"/>
  <c r="X313" i="17"/>
  <c r="B319" i="23" l="1"/>
  <c r="I6047" i="16"/>
  <c r="N6037" i="16" l="1"/>
  <c r="N6038" i="16"/>
  <c r="N6039" i="16"/>
  <c r="N6036" i="16"/>
  <c r="N6035" i="16"/>
  <c r="N6034" i="16"/>
  <c r="N6033" i="16"/>
  <c r="N6032" i="16"/>
  <c r="F6037" i="16"/>
  <c r="F6038" i="16"/>
  <c r="F6039" i="16"/>
  <c r="F6036" i="16"/>
  <c r="F6035" i="16"/>
  <c r="F6034" i="16"/>
  <c r="F6033" i="16"/>
  <c r="F6032" i="16"/>
  <c r="N6030" i="16" l="1"/>
  <c r="N6031" i="16"/>
  <c r="F6027" i="16"/>
  <c r="F6028" i="16"/>
  <c r="F6029" i="16"/>
  <c r="F6030" i="16"/>
  <c r="F6031" i="16"/>
  <c r="F6026" i="16"/>
  <c r="N6029" i="16" l="1"/>
  <c r="N6028" i="16"/>
  <c r="N6027" i="16"/>
  <c r="N6026" i="16"/>
  <c r="N6025" i="16"/>
  <c r="B2373" i="14" l="1"/>
  <c r="B2372" i="14"/>
  <c r="N6023" i="16" l="1"/>
  <c r="N6024" i="16"/>
  <c r="N6014" i="16"/>
  <c r="N6015" i="16"/>
  <c r="N6016" i="16"/>
  <c r="N6017" i="16"/>
  <c r="N6018" i="16"/>
  <c r="N6019" i="16"/>
  <c r="N6020" i="16"/>
  <c r="N6021" i="16"/>
  <c r="N6022" i="16"/>
  <c r="N6013" i="16"/>
  <c r="C318" i="23"/>
  <c r="F6024" i="16"/>
  <c r="F6023" i="16"/>
  <c r="F6014" i="16"/>
  <c r="F6015" i="16"/>
  <c r="F6016" i="16"/>
  <c r="F6017" i="16"/>
  <c r="F6018" i="16"/>
  <c r="F6019" i="16"/>
  <c r="F6020" i="16"/>
  <c r="F6021" i="16"/>
  <c r="F6013" i="16"/>
  <c r="G314" i="17"/>
  <c r="H325" i="17" s="1"/>
  <c r="H6016" i="16"/>
  <c r="D318" i="23" l="1"/>
  <c r="B2371" i="14"/>
  <c r="B2370" i="14"/>
  <c r="B2369" i="14"/>
  <c r="B2368" i="14"/>
  <c r="B2367" i="14"/>
  <c r="B2366" i="14"/>
  <c r="B2365" i="14"/>
  <c r="B2364" i="14"/>
  <c r="AG356" i="6" l="1"/>
  <c r="T356" i="6" s="1"/>
  <c r="V314" i="17" l="1"/>
  <c r="Z325" i="17" s="1"/>
  <c r="AC355" i="6"/>
  <c r="D355" i="6" s="1"/>
  <c r="E318" i="23" s="1"/>
  <c r="U7005" i="20"/>
  <c r="U7006" i="20"/>
  <c r="U7007" i="20"/>
  <c r="U7008" i="20"/>
  <c r="U7009" i="20"/>
  <c r="U7010" i="20"/>
  <c r="U7011" i="20"/>
  <c r="U7012" i="20"/>
  <c r="U7013" i="20"/>
  <c r="U7014" i="20"/>
  <c r="U7015" i="20"/>
  <c r="U7016" i="20"/>
  <c r="U7017" i="20"/>
  <c r="U7004" i="20"/>
  <c r="U7003" i="20"/>
  <c r="U7002" i="20"/>
  <c r="U7001" i="20"/>
  <c r="B7009" i="20" l="1"/>
  <c r="B7010" i="20"/>
  <c r="B7011" i="20"/>
  <c r="B7012" i="20"/>
  <c r="B7013" i="20"/>
  <c r="B7014" i="20"/>
  <c r="B7015" i="20"/>
  <c r="B7016" i="20"/>
  <c r="B7017" i="20"/>
  <c r="B7018" i="20"/>
  <c r="B7019" i="20"/>
  <c r="B7020" i="20"/>
  <c r="B7021" i="20"/>
  <c r="B7022" i="20"/>
  <c r="B7023" i="20"/>
  <c r="B7024" i="20"/>
  <c r="B7025" i="20"/>
  <c r="B7026" i="20"/>
  <c r="B7027" i="20"/>
  <c r="N6011" i="16" l="1"/>
  <c r="N6012" i="16"/>
  <c r="N6009" i="16"/>
  <c r="N6010" i="16"/>
  <c r="N6008" i="16"/>
  <c r="N6007" i="16"/>
  <c r="N6006" i="16"/>
  <c r="F6009" i="16"/>
  <c r="F6010" i="16"/>
  <c r="F6011" i="16"/>
  <c r="F6008" i="16"/>
  <c r="F6007" i="16"/>
  <c r="F6006" i="16"/>
  <c r="X312" i="17" l="1"/>
  <c r="H407" i="8" l="1"/>
  <c r="I407" i="8" s="1"/>
  <c r="J418" i="8" l="1"/>
  <c r="B318" i="23"/>
  <c r="I6016" i="16"/>
  <c r="V313" i="17" l="1"/>
  <c r="Z324" i="17" s="1"/>
  <c r="D317" i="23"/>
  <c r="AG355" i="6"/>
  <c r="T355" i="6" s="1"/>
  <c r="AC354" i="6"/>
  <c r="D354" i="6" s="1"/>
  <c r="E317" i="23" s="1"/>
  <c r="N5991" i="16"/>
  <c r="N5992" i="16"/>
  <c r="N5993" i="16"/>
  <c r="N5994" i="16"/>
  <c r="N5995" i="16"/>
  <c r="N5996" i="16"/>
  <c r="N5997" i="16"/>
  <c r="N5998" i="16"/>
  <c r="N5999" i="16"/>
  <c r="N6000" i="16"/>
  <c r="N6001" i="16"/>
  <c r="N6002" i="16"/>
  <c r="N6003" i="16"/>
  <c r="N6004" i="16"/>
  <c r="N6005" i="16"/>
  <c r="F6005" i="16"/>
  <c r="F5991" i="16"/>
  <c r="F5992" i="16"/>
  <c r="F5993" i="16"/>
  <c r="F5994" i="16"/>
  <c r="F5995" i="16"/>
  <c r="F5996" i="16"/>
  <c r="F5997" i="16"/>
  <c r="F5998" i="16"/>
  <c r="F5999" i="16"/>
  <c r="F6000" i="16"/>
  <c r="F6001" i="16"/>
  <c r="F6002" i="16"/>
  <c r="F6003" i="16"/>
  <c r="B317" i="23" l="1"/>
  <c r="C317" i="23"/>
  <c r="G313" i="17"/>
  <c r="H324" i="17" s="1"/>
  <c r="X311" i="17"/>
  <c r="P313" i="17"/>
  <c r="P312" i="17"/>
  <c r="B2363" i="14" l="1"/>
  <c r="B2362" i="14"/>
  <c r="B2361" i="14"/>
  <c r="B2360" i="14"/>
  <c r="B2359" i="14"/>
  <c r="B2358" i="14"/>
  <c r="B2357" i="14"/>
  <c r="B2356" i="14"/>
  <c r="B2355" i="14"/>
  <c r="B2354" i="14"/>
  <c r="U6954" i="20"/>
  <c r="U6955" i="20"/>
  <c r="U6956" i="20"/>
  <c r="U6957" i="20"/>
  <c r="U6958" i="20"/>
  <c r="U6959" i="20"/>
  <c r="U6960" i="20"/>
  <c r="U6961" i="20"/>
  <c r="U6962" i="20"/>
  <c r="U6963" i="20"/>
  <c r="U6964" i="20"/>
  <c r="U6965" i="20"/>
  <c r="U6966" i="20"/>
  <c r="U6967" i="20"/>
  <c r="U6968" i="20"/>
  <c r="U6969" i="20"/>
  <c r="U6970" i="20"/>
  <c r="U6971" i="20"/>
  <c r="U6972" i="20"/>
  <c r="U6973" i="20"/>
  <c r="U6974" i="20"/>
  <c r="U6975" i="20"/>
  <c r="U6976" i="20"/>
  <c r="U6977" i="20"/>
  <c r="U6978" i="20"/>
  <c r="U6979" i="20"/>
  <c r="U6980" i="20"/>
  <c r="U6981" i="20"/>
  <c r="U6982" i="20"/>
  <c r="U6983" i="20"/>
  <c r="U6984" i="20"/>
  <c r="U6985" i="20"/>
  <c r="U6986" i="20"/>
  <c r="U6987" i="20"/>
  <c r="U6988" i="20"/>
  <c r="U6989" i="20"/>
  <c r="U6990" i="20"/>
  <c r="U6991" i="20"/>
  <c r="U6992" i="20"/>
  <c r="U6993" i="20"/>
  <c r="U6994" i="20"/>
  <c r="U6995" i="20"/>
  <c r="U6996" i="20"/>
  <c r="U6997" i="20"/>
  <c r="U6998" i="20"/>
  <c r="U6999" i="20"/>
  <c r="U7000" i="20"/>
  <c r="B6961" i="20"/>
  <c r="B6962" i="20"/>
  <c r="B6963" i="20"/>
  <c r="B6964" i="20"/>
  <c r="B6965" i="20"/>
  <c r="B6966" i="20"/>
  <c r="B6967" i="20"/>
  <c r="B6968" i="20"/>
  <c r="B6969" i="20"/>
  <c r="B6970" i="20"/>
  <c r="B6971" i="20"/>
  <c r="B6972" i="20"/>
  <c r="B6973" i="20"/>
  <c r="B6974" i="20"/>
  <c r="B6975" i="20"/>
  <c r="B6976" i="20"/>
  <c r="B6977" i="20"/>
  <c r="B6978" i="20"/>
  <c r="B6979" i="20"/>
  <c r="B6980" i="20"/>
  <c r="B6981" i="20"/>
  <c r="B6982" i="20"/>
  <c r="B6983" i="20"/>
  <c r="B6984" i="20"/>
  <c r="B6985" i="20"/>
  <c r="B6986" i="20"/>
  <c r="B6987" i="20"/>
  <c r="B6988" i="20"/>
  <c r="B6989" i="20"/>
  <c r="B6990" i="20"/>
  <c r="B6991" i="20"/>
  <c r="B6992" i="20"/>
  <c r="B6993" i="20"/>
  <c r="B6994" i="20"/>
  <c r="B6995" i="20"/>
  <c r="B6996" i="20"/>
  <c r="B6997" i="20"/>
  <c r="B6998" i="20"/>
  <c r="B6999" i="20"/>
  <c r="B7000" i="20"/>
  <c r="B7001" i="20"/>
  <c r="B7002" i="20"/>
  <c r="B7003" i="20"/>
  <c r="B7004" i="20"/>
  <c r="B7005" i="20"/>
  <c r="B7006" i="20"/>
  <c r="B7007" i="20"/>
  <c r="B7008" i="20"/>
  <c r="H406" i="8" l="1"/>
  <c r="I406" i="8" s="1"/>
  <c r="N5988" i="16"/>
  <c r="N5989" i="16"/>
  <c r="N5990" i="16"/>
  <c r="N5987" i="16"/>
  <c r="N5986" i="16"/>
  <c r="N5985" i="16"/>
  <c r="N5984" i="16"/>
  <c r="F5988" i="16"/>
  <c r="F5989" i="16"/>
  <c r="F5990" i="16"/>
  <c r="J417" i="8" l="1"/>
  <c r="H5987" i="16"/>
  <c r="F5987" i="16"/>
  <c r="F5986" i="16"/>
  <c r="F5985" i="16"/>
  <c r="F5984" i="16"/>
  <c r="I5987" i="16" l="1"/>
  <c r="N5967" i="16" l="1"/>
  <c r="N5968" i="16"/>
  <c r="N5969" i="16"/>
  <c r="N5970" i="16"/>
  <c r="N5971" i="16"/>
  <c r="N5972" i="16"/>
  <c r="N5973" i="16"/>
  <c r="N5974" i="16"/>
  <c r="N5975" i="16"/>
  <c r="N5976" i="16"/>
  <c r="N5977" i="16"/>
  <c r="N5978" i="16"/>
  <c r="N5979" i="16"/>
  <c r="N5980" i="16"/>
  <c r="N5981" i="16"/>
  <c r="N5982" i="16"/>
  <c r="N5983" i="16"/>
  <c r="N5966" i="16"/>
  <c r="N5965" i="16"/>
  <c r="N5964" i="16"/>
  <c r="N5963" i="16"/>
  <c r="F5978" i="16"/>
  <c r="F5979" i="16"/>
  <c r="F5980" i="16"/>
  <c r="F5981" i="16"/>
  <c r="F5982" i="16"/>
  <c r="F5983" i="16"/>
  <c r="F5977" i="16"/>
  <c r="F5966" i="16"/>
  <c r="F5967" i="16"/>
  <c r="F5968" i="16"/>
  <c r="F5969" i="16"/>
  <c r="F5970" i="16"/>
  <c r="F5971" i="16"/>
  <c r="F5972" i="16"/>
  <c r="F5973" i="16"/>
  <c r="F5974" i="16"/>
  <c r="F5975" i="16"/>
  <c r="F5965" i="16"/>
  <c r="F5960" i="16"/>
  <c r="F5961" i="16"/>
  <c r="F5962" i="16"/>
  <c r="F5959" i="16"/>
  <c r="N5959" i="16" l="1"/>
  <c r="N5960" i="16"/>
  <c r="N5961" i="16"/>
  <c r="N5962" i="16"/>
  <c r="B2352" i="14" l="1"/>
  <c r="B2353" i="14"/>
  <c r="AG354" i="6"/>
  <c r="T354" i="6" s="1"/>
  <c r="C316" i="23" l="1"/>
  <c r="F5953" i="16"/>
  <c r="F5954" i="16"/>
  <c r="F5955" i="16"/>
  <c r="F5956" i="16"/>
  <c r="F5957" i="16"/>
  <c r="N5953" i="16"/>
  <c r="N5954" i="16"/>
  <c r="N5955" i="16"/>
  <c r="N5956" i="16"/>
  <c r="N5957" i="16"/>
  <c r="N5958" i="16"/>
  <c r="N5952" i="16"/>
  <c r="G312" i="17"/>
  <c r="H323" i="17" s="1"/>
  <c r="H5956" i="16"/>
  <c r="F5952" i="16"/>
  <c r="H405" i="8" l="1"/>
  <c r="I405" i="8" s="1"/>
  <c r="J416" i="8" s="1"/>
  <c r="X310" i="17"/>
  <c r="V312" i="17"/>
  <c r="Z323" i="17" s="1"/>
  <c r="B2351" i="14"/>
  <c r="B2350" i="14"/>
  <c r="B2349" i="14"/>
  <c r="B2348" i="14"/>
  <c r="B2347" i="14"/>
  <c r="B2346" i="14"/>
  <c r="B2345" i="14"/>
  <c r="B2344" i="14"/>
  <c r="D316" i="23"/>
  <c r="AC353" i="6"/>
  <c r="D353" i="6" s="1"/>
  <c r="E316" i="23" s="1"/>
  <c r="U6953" i="20"/>
  <c r="U6952" i="20"/>
  <c r="U6951" i="20"/>
  <c r="B316" i="23" l="1"/>
  <c r="I5956" i="16"/>
  <c r="U6924" i="20" l="1"/>
  <c r="U6925" i="20"/>
  <c r="U6926" i="20"/>
  <c r="U6927" i="20"/>
  <c r="U6928" i="20"/>
  <c r="U6929" i="20"/>
  <c r="U6930" i="20"/>
  <c r="U6931" i="20"/>
  <c r="U6932" i="20"/>
  <c r="U6933" i="20"/>
  <c r="U6934" i="20"/>
  <c r="U6935" i="20"/>
  <c r="U6936" i="20"/>
  <c r="U6937" i="20"/>
  <c r="U6938" i="20"/>
  <c r="U6939" i="20"/>
  <c r="U6940" i="20"/>
  <c r="U6941" i="20"/>
  <c r="U6942" i="20"/>
  <c r="U6943" i="20"/>
  <c r="U6944" i="20"/>
  <c r="U6945" i="20"/>
  <c r="U6946" i="20"/>
  <c r="U6947" i="20"/>
  <c r="U6948" i="20"/>
  <c r="U6949" i="20"/>
  <c r="U6950" i="20"/>
  <c r="U6923" i="20"/>
  <c r="B6944" i="20"/>
  <c r="B6945" i="20"/>
  <c r="B6946" i="20"/>
  <c r="B6947" i="20"/>
  <c r="B6948" i="20"/>
  <c r="B6949" i="20"/>
  <c r="B6950" i="20"/>
  <c r="B6951" i="20"/>
  <c r="B6952" i="20"/>
  <c r="B6953" i="20"/>
  <c r="B6954" i="20"/>
  <c r="B6955" i="20"/>
  <c r="B6956" i="20"/>
  <c r="B6957" i="20"/>
  <c r="B6958" i="20"/>
  <c r="B6959" i="20"/>
  <c r="B6960" i="20"/>
  <c r="N5944" i="16" l="1"/>
  <c r="N5945" i="16"/>
  <c r="N5946" i="16"/>
  <c r="N5947" i="16"/>
  <c r="N5948" i="16"/>
  <c r="N5949" i="16"/>
  <c r="N5950" i="16"/>
  <c r="N5951" i="16"/>
  <c r="N5943" i="16"/>
  <c r="N5942" i="16"/>
  <c r="F5951" i="16"/>
  <c r="F5946" i="16"/>
  <c r="F5947" i="16"/>
  <c r="F5948" i="16"/>
  <c r="F5949" i="16"/>
  <c r="F5945" i="16"/>
  <c r="F5944" i="16"/>
  <c r="F5943" i="16"/>
  <c r="F5942" i="16"/>
  <c r="N5928" i="16" l="1"/>
  <c r="N5929" i="16"/>
  <c r="N5930" i="16"/>
  <c r="N5931" i="16"/>
  <c r="N5932" i="16"/>
  <c r="N5933" i="16"/>
  <c r="N5934" i="16"/>
  <c r="N5935" i="16"/>
  <c r="N5936" i="16"/>
  <c r="N5937" i="16"/>
  <c r="N5938" i="16"/>
  <c r="N5939" i="16"/>
  <c r="N5940" i="16"/>
  <c r="N5941" i="16"/>
  <c r="P311" i="17"/>
  <c r="F5933" i="16"/>
  <c r="F5934" i="16"/>
  <c r="F5935" i="16"/>
  <c r="F5936" i="16"/>
  <c r="F5937" i="16"/>
  <c r="F5938" i="16"/>
  <c r="F5939" i="16"/>
  <c r="F5940" i="16"/>
  <c r="F5941" i="16"/>
  <c r="F5932" i="16"/>
  <c r="F5928" i="16"/>
  <c r="F5929" i="16"/>
  <c r="F5930" i="16"/>
  <c r="C315" i="23" l="1"/>
  <c r="G311" i="17"/>
  <c r="H322" i="17" s="1"/>
  <c r="H5925" i="16"/>
  <c r="N5925" i="16" l="1"/>
  <c r="N5926" i="16"/>
  <c r="N5927" i="16"/>
  <c r="N5924" i="16"/>
  <c r="N5923" i="16"/>
  <c r="N5922" i="16"/>
  <c r="N5921" i="16"/>
  <c r="F5926" i="16"/>
  <c r="F5927" i="16"/>
  <c r="F5925" i="16"/>
  <c r="F5922" i="16"/>
  <c r="F5921" i="16"/>
  <c r="AG353" i="6" l="1"/>
  <c r="T353" i="6" s="1"/>
  <c r="N5918" i="16" l="1"/>
  <c r="N5919" i="16"/>
  <c r="N5920" i="16"/>
  <c r="N5917" i="16"/>
  <c r="N5916" i="16"/>
  <c r="N5915" i="16"/>
  <c r="N5914" i="16"/>
  <c r="F5918" i="16"/>
  <c r="F5919" i="16"/>
  <c r="F5920" i="16"/>
  <c r="F5917" i="16"/>
  <c r="F5916" i="16"/>
  <c r="F5915" i="16"/>
  <c r="F5914" i="16"/>
  <c r="D315" i="23" l="1"/>
  <c r="X309" i="17"/>
  <c r="V311" i="17"/>
  <c r="Z322" i="17" s="1"/>
  <c r="AC352" i="6"/>
  <c r="D352" i="6" s="1"/>
  <c r="E315" i="23" s="1"/>
  <c r="B2343" i="14"/>
  <c r="B2342" i="14"/>
  <c r="B2341" i="14"/>
  <c r="B2340" i="14"/>
  <c r="B2339" i="14"/>
  <c r="B2338" i="14"/>
  <c r="B2337" i="14"/>
  <c r="B2336" i="14"/>
  <c r="B2335" i="14"/>
  <c r="B2334" i="14"/>
  <c r="U6896" i="20"/>
  <c r="U6898" i="20"/>
  <c r="U6899" i="20"/>
  <c r="U6900" i="20"/>
  <c r="U6901" i="20"/>
  <c r="U6902" i="20"/>
  <c r="U6903" i="20"/>
  <c r="U6904" i="20"/>
  <c r="U6905" i="20"/>
  <c r="U6906" i="20"/>
  <c r="U6907" i="20"/>
  <c r="U6908" i="20"/>
  <c r="U6909" i="20"/>
  <c r="U6910" i="20"/>
  <c r="U6911" i="20"/>
  <c r="U6912" i="20"/>
  <c r="U6913" i="20"/>
  <c r="U6914" i="20"/>
  <c r="U6915" i="20"/>
  <c r="U6916" i="20"/>
  <c r="U6917" i="20"/>
  <c r="U6918" i="20"/>
  <c r="U6919" i="20"/>
  <c r="U6920" i="20"/>
  <c r="U6921" i="20"/>
  <c r="U6922" i="20"/>
  <c r="U6897" i="20"/>
  <c r="H404" i="8" l="1"/>
  <c r="I404" i="8" s="1"/>
  <c r="J415" i="8" s="1"/>
  <c r="B315" i="23" l="1"/>
  <c r="I5925" i="16"/>
  <c r="P310" i="17" l="1"/>
  <c r="N5911" i="16"/>
  <c r="N5912" i="16"/>
  <c r="N5913" i="16"/>
  <c r="N5910" i="16"/>
  <c r="N5909" i="16"/>
  <c r="N5908" i="16"/>
  <c r="F5911" i="16"/>
  <c r="F5912" i="16"/>
  <c r="F5913" i="16"/>
  <c r="F5910" i="16"/>
  <c r="F5909" i="16"/>
  <c r="F5908" i="16"/>
  <c r="N5901" i="16" l="1"/>
  <c r="N5902" i="16"/>
  <c r="N5903" i="16"/>
  <c r="N5904" i="16"/>
  <c r="N5905" i="16"/>
  <c r="N5906" i="16"/>
  <c r="N5907" i="16"/>
  <c r="N5900" i="16"/>
  <c r="F5900" i="16"/>
  <c r="F5901" i="16"/>
  <c r="F5902" i="16"/>
  <c r="F5903" i="16"/>
  <c r="F5904" i="16"/>
  <c r="F5905" i="16"/>
  <c r="F5906" i="16"/>
  <c r="F5907" i="16"/>
  <c r="B2333" i="14" l="1"/>
  <c r="B2332" i="14"/>
  <c r="B2331" i="14"/>
  <c r="B2330" i="14"/>
  <c r="B2329" i="14"/>
  <c r="B2328" i="14"/>
  <c r="B2327" i="14"/>
  <c r="B2326" i="14"/>
  <c r="B2325" i="14"/>
  <c r="B2324" i="14"/>
  <c r="B6898" i="20"/>
  <c r="B6899" i="20"/>
  <c r="B6900" i="20"/>
  <c r="B6901" i="20"/>
  <c r="B6902" i="20"/>
  <c r="B6903" i="20"/>
  <c r="B6904" i="20"/>
  <c r="B6905" i="20"/>
  <c r="B6906" i="20"/>
  <c r="B6907" i="20"/>
  <c r="B6908" i="20"/>
  <c r="B6909" i="20"/>
  <c r="B6910" i="20"/>
  <c r="B6911" i="20"/>
  <c r="B6912" i="20"/>
  <c r="B6913" i="20"/>
  <c r="B6914" i="20"/>
  <c r="B6915" i="20"/>
  <c r="B6916" i="20"/>
  <c r="B6917" i="20"/>
  <c r="B6918" i="20"/>
  <c r="B6919" i="20"/>
  <c r="B6920" i="20"/>
  <c r="B6921" i="20"/>
  <c r="B6922" i="20"/>
  <c r="B6923" i="20"/>
  <c r="B6924" i="20"/>
  <c r="B6925" i="20"/>
  <c r="B6926" i="20"/>
  <c r="B6927" i="20"/>
  <c r="B6928" i="20"/>
  <c r="B6929" i="20"/>
  <c r="B6930" i="20"/>
  <c r="B6931" i="20"/>
  <c r="B6932" i="20"/>
  <c r="B6933" i="20"/>
  <c r="B6934" i="20"/>
  <c r="B6935" i="20"/>
  <c r="B6936" i="20"/>
  <c r="B6937" i="20"/>
  <c r="B6938" i="20"/>
  <c r="B6939" i="20"/>
  <c r="B6940" i="20"/>
  <c r="B6941" i="20"/>
  <c r="B6942" i="20"/>
  <c r="B6943" i="20"/>
  <c r="D314" i="23" l="1"/>
  <c r="V310" i="17"/>
  <c r="Z321" i="17" s="1"/>
  <c r="X308" i="17"/>
  <c r="AG352" i="6"/>
  <c r="T352" i="6" s="1"/>
  <c r="AC351" i="6"/>
  <c r="D351" i="6" s="1"/>
  <c r="E314" i="23" s="1"/>
  <c r="U6863" i="20"/>
  <c r="U6864" i="20"/>
  <c r="U6865" i="20"/>
  <c r="U6866" i="20"/>
  <c r="U6867" i="20"/>
  <c r="U6868" i="20"/>
  <c r="U6869" i="20"/>
  <c r="U6870" i="20"/>
  <c r="U6871" i="20"/>
  <c r="U6872" i="20"/>
  <c r="U6873" i="20"/>
  <c r="U6874" i="20"/>
  <c r="U6875" i="20"/>
  <c r="U6876" i="20"/>
  <c r="U6877" i="20"/>
  <c r="U6878" i="20"/>
  <c r="U6879" i="20"/>
  <c r="U6880" i="20"/>
  <c r="U6881" i="20"/>
  <c r="U6882" i="20"/>
  <c r="U6883" i="20"/>
  <c r="U6884" i="20"/>
  <c r="U6885" i="20"/>
  <c r="U6886" i="20"/>
  <c r="U6887" i="20"/>
  <c r="U6888" i="20"/>
  <c r="U6889" i="20"/>
  <c r="U6890" i="20"/>
  <c r="U6891" i="20"/>
  <c r="U6892" i="20"/>
  <c r="U6893" i="20"/>
  <c r="U6894" i="20"/>
  <c r="U6895" i="20"/>
  <c r="B6884" i="20" l="1"/>
  <c r="B6885" i="20"/>
  <c r="B6886" i="20"/>
  <c r="B6887" i="20"/>
  <c r="B6888" i="20"/>
  <c r="B6889" i="20"/>
  <c r="B6890" i="20"/>
  <c r="B6891" i="20"/>
  <c r="B6892" i="20"/>
  <c r="B6893" i="20"/>
  <c r="B6894" i="20"/>
  <c r="B6895" i="20"/>
  <c r="B6896" i="20"/>
  <c r="B6897" i="20"/>
  <c r="C314" i="23" l="1"/>
  <c r="G310" i="17"/>
  <c r="H321" i="17" s="1"/>
  <c r="N5897" i="16"/>
  <c r="N5898" i="16"/>
  <c r="N5899" i="16"/>
  <c r="N5896" i="16"/>
  <c r="N5895" i="16"/>
  <c r="N5894" i="16"/>
  <c r="N5893" i="16"/>
  <c r="H5895" i="16"/>
  <c r="F5899" i="16"/>
  <c r="F5898" i="16"/>
  <c r="F5897" i="16"/>
  <c r="F5896" i="16"/>
  <c r="F5895" i="16"/>
  <c r="F5894" i="16"/>
  <c r="F5893" i="16"/>
  <c r="H403" i="8" l="1"/>
  <c r="I403" i="8" s="1"/>
  <c r="J414" i="8" s="1"/>
  <c r="B314" i="23" l="1"/>
  <c r="I5895" i="16"/>
  <c r="F5892" i="16"/>
  <c r="N5890" i="16" l="1"/>
  <c r="N5891" i="16"/>
  <c r="N5892" i="16"/>
  <c r="N5889" i="16"/>
  <c r="N5888" i="16"/>
  <c r="N5887" i="16"/>
  <c r="N5886" i="16"/>
  <c r="F5890" i="16"/>
  <c r="F5891" i="16"/>
  <c r="F5889" i="16"/>
  <c r="F5888" i="16"/>
  <c r="F5887" i="16"/>
  <c r="F5886" i="16"/>
  <c r="P309" i="17" l="1"/>
  <c r="N5872" i="16"/>
  <c r="N5873" i="16"/>
  <c r="N5874" i="16"/>
  <c r="N5875" i="16"/>
  <c r="N5876" i="16"/>
  <c r="N5877" i="16"/>
  <c r="N5878" i="16"/>
  <c r="N5879" i="16"/>
  <c r="N5880" i="16"/>
  <c r="N5881" i="16"/>
  <c r="N5882" i="16"/>
  <c r="N5883" i="16"/>
  <c r="N5884" i="16"/>
  <c r="N5885" i="16"/>
  <c r="F5876" i="16"/>
  <c r="F5877" i="16"/>
  <c r="F5878" i="16"/>
  <c r="F5879" i="16"/>
  <c r="F5880" i="16"/>
  <c r="F5881" i="16"/>
  <c r="F5882" i="16"/>
  <c r="F5883" i="16"/>
  <c r="F5884" i="16"/>
  <c r="F5885" i="16"/>
  <c r="F5875" i="16"/>
  <c r="F5874" i="16"/>
  <c r="F5873" i="16"/>
  <c r="F5872" i="16"/>
  <c r="N5867" i="16" l="1"/>
  <c r="N5868" i="16"/>
  <c r="N5869" i="16"/>
  <c r="N5870" i="16"/>
  <c r="N5871" i="16"/>
  <c r="N5866" i="16"/>
  <c r="N5865" i="16"/>
  <c r="F5867" i="16"/>
  <c r="F5868" i="16"/>
  <c r="F5869" i="16"/>
  <c r="F5870" i="16"/>
  <c r="F5871" i="16"/>
  <c r="F5866" i="16"/>
  <c r="F5865" i="16"/>
  <c r="B2322" i="14" l="1"/>
  <c r="B2323" i="14"/>
  <c r="B2321" i="14"/>
  <c r="B2320" i="14"/>
  <c r="B2319" i="14"/>
  <c r="B2318" i="14"/>
  <c r="B2317" i="14"/>
  <c r="B2316" i="14"/>
  <c r="B2315" i="14"/>
  <c r="B2314" i="14"/>
  <c r="AG351" i="6"/>
  <c r="T351" i="6" s="1"/>
  <c r="X307" i="17" l="1"/>
  <c r="V309" i="17"/>
  <c r="Z320" i="17" s="1"/>
  <c r="AC350" i="6"/>
  <c r="D350" i="6" s="1"/>
  <c r="E313" i="23" s="1"/>
  <c r="U6835" i="20"/>
  <c r="U6836" i="20"/>
  <c r="U6837" i="20"/>
  <c r="U6838" i="20"/>
  <c r="U6839" i="20"/>
  <c r="U6840" i="20"/>
  <c r="U6841" i="20"/>
  <c r="U6842" i="20"/>
  <c r="U6843" i="20"/>
  <c r="U6844" i="20"/>
  <c r="U6845" i="20"/>
  <c r="U6846" i="20"/>
  <c r="U6847" i="20"/>
  <c r="U6848" i="20"/>
  <c r="U6849" i="20"/>
  <c r="U6850" i="20"/>
  <c r="U6851" i="20"/>
  <c r="U6852" i="20"/>
  <c r="U6853" i="20"/>
  <c r="U6854" i="20"/>
  <c r="U6855" i="20"/>
  <c r="U6856" i="20"/>
  <c r="U6857" i="20"/>
  <c r="U6858" i="20"/>
  <c r="U6859" i="20"/>
  <c r="U6860" i="20"/>
  <c r="U6861" i="20"/>
  <c r="U6862" i="20"/>
  <c r="U6834" i="20"/>
  <c r="B6843" i="20"/>
  <c r="B6844" i="20"/>
  <c r="B6845" i="20"/>
  <c r="B6846" i="20"/>
  <c r="B6847" i="20"/>
  <c r="B6848" i="20"/>
  <c r="B6849" i="20"/>
  <c r="B6850" i="20"/>
  <c r="B6851" i="20"/>
  <c r="B6852" i="20"/>
  <c r="B6853" i="20"/>
  <c r="B6854" i="20"/>
  <c r="B6855" i="20"/>
  <c r="B6856" i="20"/>
  <c r="B6857" i="20"/>
  <c r="B6858" i="20"/>
  <c r="B6859" i="20"/>
  <c r="B6860" i="20"/>
  <c r="B6861" i="20"/>
  <c r="B6862" i="20"/>
  <c r="B6863" i="20"/>
  <c r="B6864" i="20"/>
  <c r="B6865" i="20"/>
  <c r="B6866" i="20"/>
  <c r="B6867" i="20"/>
  <c r="B6868" i="20"/>
  <c r="B6869" i="20"/>
  <c r="B6870" i="20"/>
  <c r="B6871" i="20"/>
  <c r="B6872" i="20"/>
  <c r="B6873" i="20"/>
  <c r="B6874" i="20"/>
  <c r="B6875" i="20"/>
  <c r="B6876" i="20"/>
  <c r="B6877" i="20"/>
  <c r="B6878" i="20"/>
  <c r="B6879" i="20"/>
  <c r="B6880" i="20"/>
  <c r="B6881" i="20"/>
  <c r="B6882" i="20"/>
  <c r="B6883" i="20"/>
  <c r="D313" i="23"/>
  <c r="P308" i="17" l="1"/>
  <c r="N5853" i="16"/>
  <c r="N5854" i="16"/>
  <c r="N5855" i="16"/>
  <c r="N5856" i="16"/>
  <c r="N5857" i="16"/>
  <c r="N5858" i="16"/>
  <c r="N5859" i="16"/>
  <c r="N5860" i="16"/>
  <c r="N5861" i="16"/>
  <c r="N5862" i="16"/>
  <c r="N5863" i="16"/>
  <c r="N5864" i="16"/>
  <c r="N5852" i="16"/>
  <c r="N5851" i="16"/>
  <c r="C313" i="23" l="1"/>
  <c r="G309" i="17"/>
  <c r="H320" i="17" s="1"/>
  <c r="H5864" i="16"/>
  <c r="F5862" i="16"/>
  <c r="F5863" i="16"/>
  <c r="F5864" i="16"/>
  <c r="F5861" i="16"/>
  <c r="F5860" i="16"/>
  <c r="F5859" i="16"/>
  <c r="F5858" i="16"/>
  <c r="H402" i="8" l="1"/>
  <c r="I402" i="8" s="1"/>
  <c r="J413" i="8" s="1"/>
  <c r="B313" i="23" l="1"/>
  <c r="I5864" i="16"/>
  <c r="F5855" i="16" l="1"/>
  <c r="F5856" i="16"/>
  <c r="F5857" i="16"/>
  <c r="H5857" i="16" l="1"/>
  <c r="F5854" i="16" l="1"/>
  <c r="F5853" i="16"/>
  <c r="F5852" i="16"/>
  <c r="F5851" i="16"/>
  <c r="N5844" i="16" l="1"/>
  <c r="N5845" i="16"/>
  <c r="N5846" i="16"/>
  <c r="N5847" i="16"/>
  <c r="N5848" i="16"/>
  <c r="N5849" i="16"/>
  <c r="N5850" i="16"/>
  <c r="F5850" i="16"/>
  <c r="F5849" i="16"/>
  <c r="F5847" i="16"/>
  <c r="F5846" i="16"/>
  <c r="F5845" i="16"/>
  <c r="F5844" i="16"/>
  <c r="F5838" i="16" l="1"/>
  <c r="F5839" i="16"/>
  <c r="F5840" i="16"/>
  <c r="F5841" i="16"/>
  <c r="F5842" i="16"/>
  <c r="F5843" i="16"/>
  <c r="N5838" i="16"/>
  <c r="N5839" i="16"/>
  <c r="N5840" i="16"/>
  <c r="N5841" i="16"/>
  <c r="N5842" i="16"/>
  <c r="N5843" i="16"/>
  <c r="F5837" i="16" l="1"/>
  <c r="N5834" i="16"/>
  <c r="N5835" i="16"/>
  <c r="N5836" i="16"/>
  <c r="N5837" i="16"/>
  <c r="N5833" i="16"/>
  <c r="N5832" i="16"/>
  <c r="N5831" i="16"/>
  <c r="N5830" i="16"/>
  <c r="C312" i="23"/>
  <c r="G308" i="17"/>
  <c r="H319" i="17" s="1"/>
  <c r="H5834" i="16"/>
  <c r="F5834" i="16"/>
  <c r="F5835" i="16"/>
  <c r="F5836" i="16"/>
  <c r="F5833" i="16"/>
  <c r="F5832" i="16"/>
  <c r="F5831" i="16"/>
  <c r="F5830" i="16"/>
  <c r="U6833" i="20" l="1"/>
  <c r="AG350" i="6"/>
  <c r="T350" i="6" s="1"/>
  <c r="B2313" i="14" l="1"/>
  <c r="B2312" i="14"/>
  <c r="B2311" i="14"/>
  <c r="B2310" i="14"/>
  <c r="B2309" i="14"/>
  <c r="B2308" i="14"/>
  <c r="B2307" i="14"/>
  <c r="B2306" i="14"/>
  <c r="B2305" i="14"/>
  <c r="B2304" i="14"/>
  <c r="D312" i="23"/>
  <c r="V308" i="17"/>
  <c r="Z319" i="17" s="1"/>
  <c r="AC349" i="6"/>
  <c r="D349" i="6" s="1"/>
  <c r="E312" i="23" s="1"/>
  <c r="U6807" i="20"/>
  <c r="U6808" i="20"/>
  <c r="U6809" i="20"/>
  <c r="U6810" i="20"/>
  <c r="U6811" i="20"/>
  <c r="U6812" i="20"/>
  <c r="U6813" i="20"/>
  <c r="U6814" i="20"/>
  <c r="U6815" i="20"/>
  <c r="U6816" i="20"/>
  <c r="U6817" i="20"/>
  <c r="U6818" i="20"/>
  <c r="U6819" i="20"/>
  <c r="U6820" i="20"/>
  <c r="U6821" i="20"/>
  <c r="U6822" i="20"/>
  <c r="U6823" i="20"/>
  <c r="U6824" i="20"/>
  <c r="U6825" i="20"/>
  <c r="U6826" i="20"/>
  <c r="U6827" i="20"/>
  <c r="U6828" i="20"/>
  <c r="U6829" i="20"/>
  <c r="U6830" i="20"/>
  <c r="U6831" i="20"/>
  <c r="U6832" i="20"/>
  <c r="U6806" i="20"/>
  <c r="U6805" i="20"/>
  <c r="B6811" i="20"/>
  <c r="B6812" i="20"/>
  <c r="B6813" i="20"/>
  <c r="B6814" i="20"/>
  <c r="B6815" i="20"/>
  <c r="B6816" i="20"/>
  <c r="B6817" i="20"/>
  <c r="B6818" i="20"/>
  <c r="B6819" i="20"/>
  <c r="B6820" i="20"/>
  <c r="B6821" i="20"/>
  <c r="B6822" i="20"/>
  <c r="B6823" i="20"/>
  <c r="B6824" i="20"/>
  <c r="B6825" i="20"/>
  <c r="B6826" i="20"/>
  <c r="B6827" i="20"/>
  <c r="B6828" i="20"/>
  <c r="B6829" i="20"/>
  <c r="B6830" i="20"/>
  <c r="B6831" i="20"/>
  <c r="B6832" i="20"/>
  <c r="B6833" i="20"/>
  <c r="B6834" i="20"/>
  <c r="B6835" i="20"/>
  <c r="B6836" i="20"/>
  <c r="B6837" i="20"/>
  <c r="B6838" i="20"/>
  <c r="B6839" i="20"/>
  <c r="B6840" i="20"/>
  <c r="B6841" i="20"/>
  <c r="B6842" i="20"/>
  <c r="X306" i="17" l="1"/>
  <c r="P307" i="17"/>
  <c r="N5827" i="16"/>
  <c r="N5828" i="16"/>
  <c r="N5829" i="16"/>
  <c r="N5826" i="16"/>
  <c r="N5825" i="16"/>
  <c r="N5824" i="16"/>
  <c r="N5823" i="16"/>
  <c r="F5827" i="16"/>
  <c r="F5828" i="16"/>
  <c r="F5829" i="16"/>
  <c r="F5826" i="16"/>
  <c r="F5825" i="16"/>
  <c r="F5824" i="16"/>
  <c r="F5823" i="16"/>
  <c r="B312" i="23" l="1"/>
  <c r="H401" i="8"/>
  <c r="I401" i="8" s="1"/>
  <c r="J412" i="8" s="1"/>
  <c r="I5834" i="16" l="1"/>
  <c r="N5813" i="16" l="1"/>
  <c r="N5814" i="16"/>
  <c r="N5815" i="16"/>
  <c r="N5816" i="16"/>
  <c r="N5817" i="16"/>
  <c r="N5818" i="16"/>
  <c r="N5819" i="16"/>
  <c r="N5820" i="16"/>
  <c r="N5821" i="16"/>
  <c r="N5822" i="16"/>
  <c r="N5812" i="16"/>
  <c r="N5811" i="16"/>
  <c r="N5810" i="16"/>
  <c r="N5809" i="16"/>
  <c r="F5810" i="16"/>
  <c r="F5811" i="16"/>
  <c r="F5812" i="16"/>
  <c r="F5813" i="16"/>
  <c r="F5814" i="16"/>
  <c r="F5815" i="16"/>
  <c r="F5816" i="16"/>
  <c r="F5817" i="16"/>
  <c r="F5818" i="16"/>
  <c r="F5819" i="16"/>
  <c r="F5820" i="16"/>
  <c r="F5821" i="16"/>
  <c r="F5822" i="16"/>
  <c r="F5809" i="16"/>
  <c r="X305" i="17" l="1"/>
  <c r="N5806" i="16" l="1"/>
  <c r="N5807" i="16"/>
  <c r="N5808" i="16"/>
  <c r="N5805" i="16"/>
  <c r="N5804" i="16"/>
  <c r="N5803" i="16"/>
  <c r="N5802" i="16"/>
  <c r="C311" i="23"/>
  <c r="G307" i="17"/>
  <c r="H318" i="17" s="1"/>
  <c r="H5803" i="16"/>
  <c r="F5806" i="16"/>
  <c r="F5807" i="16"/>
  <c r="F5805" i="16"/>
  <c r="F5803" i="16"/>
  <c r="F5802" i="16"/>
  <c r="B2303" i="14" l="1"/>
  <c r="B2302" i="14"/>
  <c r="B2301" i="14"/>
  <c r="B2300" i="14"/>
  <c r="B2299" i="14"/>
  <c r="B2298" i="14"/>
  <c r="B2297" i="14"/>
  <c r="B2296" i="14"/>
  <c r="B2295" i="14"/>
  <c r="B2294" i="14"/>
  <c r="V307" i="17" l="1"/>
  <c r="Z318" i="17" s="1"/>
  <c r="AG349" i="6"/>
  <c r="T349" i="6" s="1"/>
  <c r="AC348" i="6"/>
  <c r="D348" i="6" s="1"/>
  <c r="E311" i="23" s="1"/>
  <c r="U6771" i="20"/>
  <c r="U6772" i="20"/>
  <c r="U6773" i="20"/>
  <c r="U6774" i="20"/>
  <c r="U6775" i="20"/>
  <c r="U6776" i="20"/>
  <c r="U6777" i="20"/>
  <c r="U6778" i="20"/>
  <c r="U6779" i="20"/>
  <c r="U6780" i="20"/>
  <c r="U6781" i="20"/>
  <c r="U6782" i="20"/>
  <c r="U6783" i="20"/>
  <c r="U6784" i="20"/>
  <c r="U6785" i="20"/>
  <c r="U6786" i="20"/>
  <c r="U6787" i="20"/>
  <c r="U6788" i="20"/>
  <c r="U6789" i="20"/>
  <c r="U6790" i="20"/>
  <c r="U6791" i="20"/>
  <c r="U6792" i="20"/>
  <c r="U6793" i="20"/>
  <c r="U6794" i="20"/>
  <c r="U6795" i="20"/>
  <c r="U6796" i="20"/>
  <c r="U6797" i="20"/>
  <c r="U6798" i="20"/>
  <c r="U6799" i="20"/>
  <c r="U6800" i="20"/>
  <c r="U6801" i="20"/>
  <c r="U6802" i="20"/>
  <c r="U6803" i="20"/>
  <c r="U6804" i="20"/>
  <c r="U6770" i="20"/>
  <c r="D311" i="23"/>
  <c r="B6788" i="20" l="1"/>
  <c r="B6789" i="20"/>
  <c r="B6790" i="20"/>
  <c r="B6791" i="20"/>
  <c r="B6792" i="20"/>
  <c r="B6793" i="20"/>
  <c r="B6794" i="20"/>
  <c r="B6795" i="20"/>
  <c r="B6796" i="20"/>
  <c r="B6797" i="20"/>
  <c r="B6798" i="20"/>
  <c r="B6799" i="20"/>
  <c r="B6800" i="20"/>
  <c r="B6801" i="20"/>
  <c r="B6802" i="20"/>
  <c r="B6803" i="20"/>
  <c r="B6804" i="20"/>
  <c r="B6805" i="20"/>
  <c r="B6806" i="20"/>
  <c r="B6807" i="20"/>
  <c r="B6808" i="20"/>
  <c r="B6809" i="20"/>
  <c r="B6810" i="20"/>
  <c r="B311" i="23" l="1"/>
  <c r="H400" i="8"/>
  <c r="I400" i="8" s="1"/>
  <c r="J411" i="8" s="1"/>
  <c r="I5803" i="16"/>
  <c r="N5799" i="16" l="1"/>
  <c r="N5800" i="16"/>
  <c r="N5801" i="16"/>
  <c r="N5798" i="16"/>
  <c r="N5797" i="16"/>
  <c r="N5796" i="16"/>
  <c r="N5795" i="16"/>
  <c r="F5799" i="16"/>
  <c r="F5800" i="16"/>
  <c r="F5801" i="16"/>
  <c r="F5798" i="16"/>
  <c r="F5797" i="16"/>
  <c r="F5796" i="16"/>
  <c r="F5795" i="16"/>
  <c r="P306" i="17" l="1"/>
  <c r="N5792" i="16"/>
  <c r="N5793" i="16"/>
  <c r="N5794" i="16"/>
  <c r="N5791" i="16"/>
  <c r="N5790" i="16"/>
  <c r="N5789" i="16"/>
  <c r="N5788" i="16"/>
  <c r="F5792" i="16"/>
  <c r="F5793" i="16"/>
  <c r="F5794" i="16"/>
  <c r="F5791" i="16"/>
  <c r="F5790" i="16"/>
  <c r="F5789" i="16"/>
  <c r="F5788" i="16"/>
  <c r="N5782" i="16" l="1"/>
  <c r="N5783" i="16"/>
  <c r="N5784" i="16"/>
  <c r="N5785" i="16"/>
  <c r="N5786" i="16"/>
  <c r="N5787" i="16"/>
  <c r="N5781" i="16"/>
  <c r="F5786" i="16"/>
  <c r="F5787" i="16"/>
  <c r="F5785" i="16"/>
  <c r="F5783" i="16"/>
  <c r="F5782" i="16"/>
  <c r="F5781" i="16"/>
  <c r="B6781" i="20" l="1"/>
  <c r="B6782" i="20"/>
  <c r="B6783" i="20"/>
  <c r="B6784" i="20"/>
  <c r="B6785" i="20"/>
  <c r="B6786" i="20"/>
  <c r="B6787" i="20"/>
  <c r="N5776" i="16" l="1"/>
  <c r="N5777" i="16"/>
  <c r="N5778" i="16"/>
  <c r="N5779" i="16"/>
  <c r="N5780" i="16"/>
  <c r="N5775" i="16"/>
  <c r="N5774" i="16"/>
  <c r="F5778" i="16"/>
  <c r="F5779" i="16"/>
  <c r="F5780" i="16"/>
  <c r="F5777" i="16"/>
  <c r="F5775" i="16"/>
  <c r="N5773" i="16" l="1"/>
  <c r="N5771" i="16"/>
  <c r="N5772" i="16"/>
  <c r="N5770" i="16"/>
  <c r="N5769" i="16"/>
  <c r="N5768" i="16"/>
  <c r="N5767" i="16"/>
  <c r="C310" i="23" l="1"/>
  <c r="G306" i="17"/>
  <c r="H317" i="17" s="1"/>
  <c r="H5772" i="16"/>
  <c r="F5771" i="16"/>
  <c r="F5772" i="16"/>
  <c r="F5770" i="16"/>
  <c r="F5769" i="16"/>
  <c r="F5768" i="16"/>
  <c r="F5767" i="16"/>
  <c r="AG348" i="6" l="1"/>
  <c r="T348" i="6" s="1"/>
  <c r="U6769" i="20"/>
  <c r="B2293" i="14" l="1"/>
  <c r="B2292" i="14"/>
  <c r="B2291" i="14"/>
  <c r="B2290" i="14"/>
  <c r="B2289" i="14"/>
  <c r="B2288" i="14"/>
  <c r="B2287" i="14"/>
  <c r="B2286" i="14"/>
  <c r="B2285" i="14"/>
  <c r="B2284" i="14"/>
  <c r="D310" i="23"/>
  <c r="X304" i="17"/>
  <c r="V306" i="17" l="1"/>
  <c r="Z317" i="17" s="1"/>
  <c r="AC347" i="6"/>
  <c r="D347" i="6"/>
  <c r="E310" i="23" s="1"/>
  <c r="U6768" i="20"/>
  <c r="U6743" i="20"/>
  <c r="U6744" i="20"/>
  <c r="U6745" i="20"/>
  <c r="U6746" i="20"/>
  <c r="U6747" i="20"/>
  <c r="U6748" i="20"/>
  <c r="U6749" i="20"/>
  <c r="U6750" i="20"/>
  <c r="U6751" i="20"/>
  <c r="U6752" i="20"/>
  <c r="U6753" i="20"/>
  <c r="U6754" i="20"/>
  <c r="U6755" i="20"/>
  <c r="U6756" i="20"/>
  <c r="U6757" i="20"/>
  <c r="U6758" i="20"/>
  <c r="U6759" i="20"/>
  <c r="U6760" i="20"/>
  <c r="U6761" i="20"/>
  <c r="U6762" i="20"/>
  <c r="U6763" i="20"/>
  <c r="U6764" i="20"/>
  <c r="U6765" i="20"/>
  <c r="U6766" i="20"/>
  <c r="U6767" i="20"/>
  <c r="B6747" i="20"/>
  <c r="B6748" i="20"/>
  <c r="B6749" i="20"/>
  <c r="B6750" i="20"/>
  <c r="B6751" i="20"/>
  <c r="B6752" i="20"/>
  <c r="B6753" i="20"/>
  <c r="B6754" i="20"/>
  <c r="B6755" i="20"/>
  <c r="B6756" i="20"/>
  <c r="B6757" i="20"/>
  <c r="B6758" i="20"/>
  <c r="B6759" i="20"/>
  <c r="B6760" i="20"/>
  <c r="B6761" i="20"/>
  <c r="B6762" i="20"/>
  <c r="B6763" i="20"/>
  <c r="B6764" i="20"/>
  <c r="B6765" i="20"/>
  <c r="B6766" i="20"/>
  <c r="B6767" i="20"/>
  <c r="B6768" i="20"/>
  <c r="B6769" i="20"/>
  <c r="B6770" i="20"/>
  <c r="B6771" i="20"/>
  <c r="B6772" i="20"/>
  <c r="B6773" i="20"/>
  <c r="B6774" i="20"/>
  <c r="B6775" i="20"/>
  <c r="B6776" i="20"/>
  <c r="B6777" i="20"/>
  <c r="B6778" i="20"/>
  <c r="B6779" i="20"/>
  <c r="B6780" i="20"/>
  <c r="H399" i="8" l="1"/>
  <c r="I399" i="8" s="1"/>
  <c r="J410" i="8" s="1"/>
  <c r="B310" i="23"/>
  <c r="I5772" i="16"/>
  <c r="P305" i="17" l="1"/>
  <c r="N5764" i="16"/>
  <c r="N5765" i="16"/>
  <c r="N5766" i="16"/>
  <c r="N5763" i="16"/>
  <c r="N5762" i="16"/>
  <c r="N5761" i="16"/>
  <c r="N5760" i="16"/>
  <c r="F5764" i="16"/>
  <c r="F5765" i="16"/>
  <c r="F5766" i="16"/>
  <c r="F5763" i="16"/>
  <c r="F5762" i="16"/>
  <c r="F5761" i="16"/>
  <c r="F5760" i="16"/>
  <c r="N5746" i="16" l="1"/>
  <c r="N5747" i="16"/>
  <c r="N5748" i="16"/>
  <c r="N5749" i="16"/>
  <c r="N5750" i="16"/>
  <c r="N5751" i="16"/>
  <c r="N5752" i="16"/>
  <c r="N5753" i="16"/>
  <c r="N5754" i="16"/>
  <c r="N5755" i="16"/>
  <c r="N5756" i="16"/>
  <c r="N5757" i="16"/>
  <c r="N5758" i="16"/>
  <c r="N5759" i="16"/>
  <c r="F5746" i="16"/>
  <c r="F5747" i="16"/>
  <c r="F5748" i="16"/>
  <c r="F5749" i="16"/>
  <c r="F5750" i="16"/>
  <c r="F5751" i="16"/>
  <c r="F5752" i="16"/>
  <c r="F5753" i="16"/>
  <c r="F5754" i="16"/>
  <c r="F5755" i="16"/>
  <c r="F5756" i="16"/>
  <c r="F5757" i="16"/>
  <c r="F5758" i="16"/>
  <c r="F5759" i="16"/>
  <c r="X303" i="17" l="1"/>
  <c r="N5743" i="16"/>
  <c r="N5744" i="16"/>
  <c r="N5745" i="16"/>
  <c r="N5742" i="16"/>
  <c r="N5741" i="16"/>
  <c r="N5740" i="16"/>
  <c r="F5744" i="16"/>
  <c r="F5745" i="16"/>
  <c r="F5743" i="16"/>
  <c r="F5740" i="16"/>
  <c r="F5741" i="16"/>
  <c r="C309" i="23"/>
  <c r="G305" i="17"/>
  <c r="H316" i="17" s="1"/>
  <c r="H5742" i="16"/>
  <c r="U6741" i="20" l="1"/>
  <c r="U6742" i="20"/>
  <c r="AG347" i="6"/>
  <c r="T347" i="6"/>
  <c r="H398" i="8" l="1"/>
  <c r="I398" i="8"/>
  <c r="J409" i="8" s="1"/>
  <c r="B2282" i="14" l="1"/>
  <c r="B2283" i="14"/>
  <c r="B2281" i="14"/>
  <c r="B2280" i="14"/>
  <c r="B2279" i="14"/>
  <c r="B2278" i="14"/>
  <c r="B2277" i="14"/>
  <c r="B2276" i="14"/>
  <c r="B2275" i="14"/>
  <c r="B2274" i="14"/>
  <c r="D309" i="23"/>
  <c r="V305" i="17"/>
  <c r="Z316" i="17" s="1"/>
  <c r="AC346" i="6"/>
  <c r="D346" i="6" s="1"/>
  <c r="E309" i="23" s="1"/>
  <c r="U6718" i="20"/>
  <c r="U6719" i="20"/>
  <c r="U6720" i="20"/>
  <c r="U6721" i="20"/>
  <c r="U6722" i="20"/>
  <c r="U6723" i="20"/>
  <c r="U6724" i="20"/>
  <c r="U6725" i="20"/>
  <c r="U6726" i="20"/>
  <c r="U6727" i="20"/>
  <c r="U6728" i="20"/>
  <c r="U6729" i="20"/>
  <c r="U6730" i="20"/>
  <c r="U6731" i="20"/>
  <c r="U6732" i="20"/>
  <c r="U6733" i="20"/>
  <c r="U6734" i="20"/>
  <c r="U6735" i="20"/>
  <c r="U6736" i="20"/>
  <c r="U6737" i="20"/>
  <c r="U6738" i="20"/>
  <c r="U6739" i="20"/>
  <c r="U6740" i="20"/>
  <c r="U6717" i="20"/>
  <c r="U6716" i="20"/>
  <c r="U6715" i="20"/>
  <c r="U6714" i="20"/>
  <c r="U6713" i="20"/>
  <c r="B6714" i="20" l="1"/>
  <c r="B6715" i="20"/>
  <c r="B6716" i="20"/>
  <c r="B6717" i="20"/>
  <c r="B6718" i="20"/>
  <c r="B6719" i="20"/>
  <c r="B6720" i="20"/>
  <c r="B6721" i="20"/>
  <c r="B6722" i="20"/>
  <c r="B6723" i="20"/>
  <c r="B6724" i="20"/>
  <c r="B6725" i="20"/>
  <c r="B6726" i="20"/>
  <c r="B6727" i="20"/>
  <c r="B6728" i="20"/>
  <c r="B6729" i="20"/>
  <c r="B6730" i="20"/>
  <c r="B6731" i="20"/>
  <c r="B6732" i="20"/>
  <c r="B6733" i="20"/>
  <c r="B6734" i="20"/>
  <c r="B6735" i="20"/>
  <c r="B6736" i="20"/>
  <c r="B6737" i="20"/>
  <c r="B6738" i="20"/>
  <c r="B6739" i="20"/>
  <c r="B6740" i="20"/>
  <c r="B6741" i="20"/>
  <c r="B6742" i="20"/>
  <c r="B6743" i="20"/>
  <c r="B6744" i="20"/>
  <c r="B6745" i="20"/>
  <c r="B6746" i="20"/>
  <c r="B308" i="23" l="1"/>
  <c r="B309" i="23"/>
  <c r="F5739" i="16"/>
  <c r="F5737" i="16"/>
  <c r="F5736" i="16"/>
  <c r="F5734" i="16"/>
  <c r="I5742" i="16"/>
  <c r="N5734" i="16"/>
  <c r="N5735" i="16"/>
  <c r="N5736" i="16"/>
  <c r="N5737" i="16"/>
  <c r="N5738" i="16"/>
  <c r="N5739" i="16"/>
  <c r="N5733" i="16"/>
  <c r="N5732" i="16"/>
  <c r="F5733" i="16"/>
  <c r="F5732" i="16"/>
  <c r="N5727" i="16" l="1"/>
  <c r="N5728" i="16"/>
  <c r="N5729" i="16"/>
  <c r="N5730" i="16"/>
  <c r="N5731" i="16"/>
  <c r="N5726" i="16"/>
  <c r="N5725" i="16"/>
  <c r="F5729" i="16"/>
  <c r="F5730" i="16"/>
  <c r="F5731" i="16"/>
  <c r="F5728" i="16"/>
  <c r="F5727" i="16"/>
  <c r="F5726" i="16"/>
  <c r="F5725" i="16"/>
  <c r="P304" i="17" l="1"/>
  <c r="F5719" i="16"/>
  <c r="F5720" i="16"/>
  <c r="F5721" i="16"/>
  <c r="F5722" i="16"/>
  <c r="F5723" i="16"/>
  <c r="F5724" i="16"/>
  <c r="F5718" i="16"/>
  <c r="N5720" i="16"/>
  <c r="N5721" i="16"/>
  <c r="N5722" i="16"/>
  <c r="N5723" i="16"/>
  <c r="N5724" i="16"/>
  <c r="N5719" i="16"/>
  <c r="N5718" i="16"/>
  <c r="C308" i="23" l="1"/>
  <c r="N5714" i="16"/>
  <c r="N5715" i="16"/>
  <c r="N5716" i="16"/>
  <c r="N5717" i="16"/>
  <c r="N5713" i="16"/>
  <c r="N5712" i="16"/>
  <c r="N5711" i="16"/>
  <c r="G304" i="17"/>
  <c r="H315" i="17" s="1"/>
  <c r="H5711" i="16"/>
  <c r="F5715" i="16"/>
  <c r="F5716" i="16"/>
  <c r="F5714" i="16"/>
  <c r="F5713" i="16"/>
  <c r="F5712" i="16"/>
  <c r="F5711" i="16"/>
  <c r="B2273" i="14" l="1"/>
  <c r="B2272" i="14"/>
  <c r="B2271" i="14"/>
  <c r="B2270" i="14"/>
  <c r="B2269" i="14"/>
  <c r="B2268" i="14"/>
  <c r="B2267" i="14"/>
  <c r="B2266" i="14"/>
  <c r="B2265" i="14"/>
  <c r="B2264" i="14"/>
  <c r="X302" i="17" l="1"/>
  <c r="D308" i="23"/>
  <c r="V304" i="17"/>
  <c r="Z315" i="17" s="1"/>
  <c r="AG346" i="6"/>
  <c r="T346" i="6" s="1"/>
  <c r="AC345" i="6"/>
  <c r="D345" i="6" s="1"/>
  <c r="E308" i="23" s="1"/>
  <c r="U6681" i="20"/>
  <c r="U6682" i="20"/>
  <c r="U6683" i="20"/>
  <c r="U6684" i="20"/>
  <c r="U6685" i="20"/>
  <c r="U6686" i="20"/>
  <c r="U6687" i="20"/>
  <c r="U6688" i="20"/>
  <c r="U6689" i="20"/>
  <c r="U6690" i="20"/>
  <c r="U6691" i="20"/>
  <c r="U6692" i="20"/>
  <c r="U6693" i="20"/>
  <c r="U6694" i="20"/>
  <c r="U6695" i="20"/>
  <c r="U6696" i="20"/>
  <c r="U6697" i="20"/>
  <c r="U6698" i="20"/>
  <c r="U6699" i="20"/>
  <c r="U6700" i="20"/>
  <c r="U6701" i="20"/>
  <c r="U6702" i="20"/>
  <c r="U6703" i="20"/>
  <c r="U6704" i="20"/>
  <c r="U6705" i="20"/>
  <c r="U6706" i="20"/>
  <c r="U6707" i="20"/>
  <c r="U6708" i="20"/>
  <c r="U6709" i="20"/>
  <c r="U6710" i="20"/>
  <c r="U6711" i="20"/>
  <c r="U6712" i="20"/>
  <c r="F5702" i="16" l="1"/>
  <c r="F5703" i="16"/>
  <c r="F5704" i="16"/>
  <c r="F5705" i="16"/>
  <c r="F5706" i="16"/>
  <c r="F5707" i="16"/>
  <c r="F5708" i="16"/>
  <c r="F5709" i="16"/>
  <c r="F5710" i="16"/>
  <c r="F5701" i="16"/>
  <c r="H397" i="8" l="1"/>
  <c r="I397" i="8" s="1"/>
  <c r="J408" i="8" s="1"/>
  <c r="N5701" i="16"/>
  <c r="N5702" i="16"/>
  <c r="N5703" i="16"/>
  <c r="N5704" i="16"/>
  <c r="N5705" i="16"/>
  <c r="N5706" i="16"/>
  <c r="N5707" i="16"/>
  <c r="N5708" i="16"/>
  <c r="N5709" i="16"/>
  <c r="N5710" i="16"/>
  <c r="N5700" i="16"/>
  <c r="N5699" i="16"/>
  <c r="N5698" i="16"/>
  <c r="N5697" i="16"/>
  <c r="F5699" i="16"/>
  <c r="F5698" i="16"/>
  <c r="F5697" i="16"/>
  <c r="I5711" i="16"/>
  <c r="N5694" i="16" l="1"/>
  <c r="N5695" i="16"/>
  <c r="N5696" i="16"/>
  <c r="N5693" i="16"/>
  <c r="N5692" i="16"/>
  <c r="N5691" i="16"/>
  <c r="N5690" i="16"/>
  <c r="F5692" i="16"/>
  <c r="F5693" i="16"/>
  <c r="F5694" i="16"/>
  <c r="F5695" i="16"/>
  <c r="F5696" i="16"/>
  <c r="F5691" i="16"/>
  <c r="F5690" i="16"/>
  <c r="P303" i="17" l="1"/>
  <c r="N5685" i="16"/>
  <c r="N5686" i="16"/>
  <c r="N5687" i="16"/>
  <c r="N5688" i="16"/>
  <c r="N5689" i="16"/>
  <c r="N5684" i="16"/>
  <c r="N5683" i="16"/>
  <c r="F5687" i="16"/>
  <c r="F5688" i="16"/>
  <c r="F5689" i="16"/>
  <c r="F5686" i="16"/>
  <c r="F5685" i="16"/>
  <c r="F5684" i="16"/>
  <c r="F5683" i="16"/>
  <c r="D307" i="23" l="1"/>
  <c r="V303" i="17" l="1"/>
  <c r="Z314" i="17" s="1"/>
  <c r="B2263" i="14"/>
  <c r="B2262" i="14"/>
  <c r="B2261" i="14"/>
  <c r="B2260" i="14"/>
  <c r="B2259" i="14"/>
  <c r="B2258" i="14"/>
  <c r="B2257" i="14"/>
  <c r="B2256" i="14"/>
  <c r="B2255" i="14"/>
  <c r="B2254" i="14"/>
  <c r="AG345" i="6"/>
  <c r="T345" i="6" s="1"/>
  <c r="AC344" i="6"/>
  <c r="D344" i="6" s="1"/>
  <c r="E307" i="23" s="1"/>
  <c r="U6653" i="20"/>
  <c r="U6654" i="20"/>
  <c r="U6655" i="20"/>
  <c r="U6656" i="20"/>
  <c r="U6657" i="20"/>
  <c r="U6658" i="20"/>
  <c r="U6659" i="20"/>
  <c r="U6660" i="20"/>
  <c r="U6661" i="20"/>
  <c r="U6662" i="20"/>
  <c r="U6663" i="20"/>
  <c r="U6664" i="20"/>
  <c r="U6665" i="20"/>
  <c r="U6666" i="20"/>
  <c r="U6667" i="20"/>
  <c r="U6668" i="20"/>
  <c r="U6669" i="20"/>
  <c r="U6670" i="20"/>
  <c r="U6671" i="20"/>
  <c r="U6672" i="20"/>
  <c r="U6673" i="20"/>
  <c r="U6674" i="20"/>
  <c r="U6675" i="20"/>
  <c r="U6676" i="20"/>
  <c r="U6677" i="20"/>
  <c r="U6678" i="20"/>
  <c r="U6679" i="20"/>
  <c r="U6680" i="20"/>
  <c r="U6652" i="20"/>
  <c r="B6657" i="20"/>
  <c r="B6658" i="20"/>
  <c r="B6659" i="20"/>
  <c r="B6660" i="20"/>
  <c r="B6661" i="20"/>
  <c r="B6662" i="20"/>
  <c r="B6663" i="20"/>
  <c r="B6664" i="20"/>
  <c r="B6665" i="20"/>
  <c r="B6666" i="20"/>
  <c r="B6667" i="20"/>
  <c r="B6668" i="20"/>
  <c r="B6669" i="20"/>
  <c r="B6670" i="20"/>
  <c r="B6671" i="20"/>
  <c r="B6672" i="20"/>
  <c r="B6673" i="20"/>
  <c r="B6674" i="20"/>
  <c r="B6675" i="20"/>
  <c r="B6676" i="20"/>
  <c r="B6677" i="20"/>
  <c r="B6678" i="20"/>
  <c r="B6679" i="20"/>
  <c r="B6680" i="20"/>
  <c r="B6681" i="20"/>
  <c r="B6682" i="20"/>
  <c r="B6683" i="20"/>
  <c r="B6684" i="20"/>
  <c r="B6685" i="20"/>
  <c r="B6686" i="20"/>
  <c r="B6687" i="20"/>
  <c r="B6688" i="20"/>
  <c r="B6689" i="20"/>
  <c r="B6690" i="20"/>
  <c r="B6691" i="20"/>
  <c r="B6692" i="20"/>
  <c r="B6693" i="20"/>
  <c r="B6694" i="20"/>
  <c r="B6695" i="20"/>
  <c r="B6696" i="20"/>
  <c r="B6697" i="20"/>
  <c r="B6698" i="20"/>
  <c r="B6699" i="20"/>
  <c r="B6700" i="20"/>
  <c r="B6701" i="20"/>
  <c r="B6702" i="20"/>
  <c r="B6703" i="20"/>
  <c r="B6704" i="20"/>
  <c r="B6705" i="20"/>
  <c r="B6706" i="20"/>
  <c r="B6707" i="20"/>
  <c r="B6708" i="20"/>
  <c r="B6709" i="20"/>
  <c r="B6710" i="20"/>
  <c r="B6711" i="20"/>
  <c r="B6712" i="20"/>
  <c r="B6713" i="20"/>
  <c r="X301" i="17" l="1"/>
  <c r="G303" i="17" l="1"/>
  <c r="H314" i="17" s="1"/>
  <c r="C307" i="23"/>
  <c r="N5678" i="16"/>
  <c r="N5679" i="16"/>
  <c r="N5680" i="16"/>
  <c r="N5681" i="16"/>
  <c r="N5682" i="16"/>
  <c r="N5677" i="16"/>
  <c r="N5676" i="16"/>
  <c r="H5681" i="16"/>
  <c r="F5680" i="16"/>
  <c r="F5681" i="16"/>
  <c r="F5682" i="16"/>
  <c r="F5679" i="16"/>
  <c r="F5678" i="16"/>
  <c r="F5677" i="16"/>
  <c r="F5676" i="16"/>
  <c r="H396" i="8" l="1"/>
  <c r="I396" i="8" s="1"/>
  <c r="J407" i="8" s="1"/>
  <c r="B307" i="23"/>
  <c r="I5681" i="16"/>
  <c r="N5662" i="16" l="1"/>
  <c r="N5663" i="16"/>
  <c r="N5664" i="16"/>
  <c r="N5665" i="16"/>
  <c r="N5666" i="16"/>
  <c r="N5667" i="16"/>
  <c r="N5668" i="16"/>
  <c r="N5669" i="16"/>
  <c r="N5670" i="16"/>
  <c r="N5671" i="16"/>
  <c r="N5672" i="16"/>
  <c r="N5673" i="16"/>
  <c r="N5674" i="16"/>
  <c r="N5675" i="16"/>
  <c r="F5666" i="16"/>
  <c r="F5667" i="16"/>
  <c r="F5668" i="16"/>
  <c r="F5669" i="16"/>
  <c r="F5670" i="16"/>
  <c r="F5671" i="16"/>
  <c r="F5672" i="16"/>
  <c r="F5673" i="16"/>
  <c r="F5674" i="16"/>
  <c r="F5675" i="16"/>
  <c r="F5665" i="16"/>
  <c r="F5664" i="16"/>
  <c r="F5663" i="16"/>
  <c r="F5662" i="16"/>
  <c r="F5661" i="16" l="1"/>
  <c r="F5655" i="16" l="1"/>
  <c r="F5656" i="16"/>
  <c r="F5657" i="16"/>
  <c r="F5658" i="16"/>
  <c r="F5659" i="16"/>
  <c r="F5660" i="16"/>
  <c r="P302" i="17"/>
  <c r="N5655" i="16"/>
  <c r="N5656" i="16"/>
  <c r="N5657" i="16"/>
  <c r="N5658" i="16"/>
  <c r="N5659" i="16"/>
  <c r="N5660" i="16"/>
  <c r="N5661" i="16"/>
  <c r="P301" i="17" l="1"/>
  <c r="X300" i="17" l="1"/>
  <c r="V302" i="17"/>
  <c r="Z313" i="17" s="1"/>
  <c r="H395" i="8"/>
  <c r="I395" i="8" s="1"/>
  <c r="J406" i="8" s="1"/>
  <c r="D306" i="23" l="1"/>
  <c r="AG344" i="6"/>
  <c r="T344" i="6" s="1"/>
  <c r="AC343" i="6"/>
  <c r="D343" i="6" s="1"/>
  <c r="E306" i="23" s="1"/>
  <c r="B2253" i="14"/>
  <c r="B2252" i="14"/>
  <c r="B2251" i="14"/>
  <c r="B2250" i="14"/>
  <c r="B2249" i="14"/>
  <c r="B2248" i="14"/>
  <c r="B2247" i="14"/>
  <c r="B2246" i="14"/>
  <c r="B2245" i="14"/>
  <c r="B2244" i="14"/>
  <c r="U6630" i="20"/>
  <c r="U6631" i="20"/>
  <c r="U6632" i="20"/>
  <c r="U6633" i="20"/>
  <c r="U6634" i="20"/>
  <c r="U6635" i="20"/>
  <c r="U6636" i="20"/>
  <c r="U6637" i="20"/>
  <c r="U6638" i="20"/>
  <c r="U6639" i="20"/>
  <c r="U6640" i="20"/>
  <c r="U6641" i="20"/>
  <c r="U6642" i="20"/>
  <c r="U6643" i="20"/>
  <c r="U6644" i="20"/>
  <c r="U6645" i="20"/>
  <c r="U6646" i="20"/>
  <c r="U6647" i="20"/>
  <c r="U6648" i="20"/>
  <c r="U6649" i="20"/>
  <c r="U6650" i="20"/>
  <c r="U6651" i="20"/>
  <c r="B6630" i="20"/>
  <c r="B6631" i="20"/>
  <c r="B6632" i="20"/>
  <c r="B6633" i="20"/>
  <c r="B6634" i="20"/>
  <c r="B6635" i="20"/>
  <c r="B6636" i="20"/>
  <c r="B6637" i="20"/>
  <c r="B6638" i="20"/>
  <c r="B6639" i="20"/>
  <c r="B6640" i="20"/>
  <c r="B6641" i="20"/>
  <c r="B6642" i="20"/>
  <c r="B6643" i="20"/>
  <c r="B6644" i="20"/>
  <c r="B6645" i="20"/>
  <c r="B6646" i="20"/>
  <c r="B6647" i="20"/>
  <c r="B6648" i="20"/>
  <c r="B6649" i="20"/>
  <c r="B6650" i="20"/>
  <c r="B6651" i="20"/>
  <c r="B6652" i="20"/>
  <c r="B6653" i="20"/>
  <c r="B6654" i="20"/>
  <c r="B6655" i="20"/>
  <c r="B6656" i="20"/>
  <c r="B306" i="23" l="1"/>
  <c r="C306" i="23"/>
  <c r="G302" i="17"/>
  <c r="H313" i="17" s="1"/>
  <c r="I5650" i="16"/>
  <c r="H5650" i="16"/>
  <c r="F5642" i="16"/>
  <c r="F5643" i="16"/>
  <c r="F5644" i="16"/>
  <c r="F5645" i="16"/>
  <c r="F5646" i="16"/>
  <c r="F5647" i="16"/>
  <c r="F5648" i="16"/>
  <c r="F5649" i="16"/>
  <c r="F5650" i="16"/>
  <c r="F5651" i="16"/>
  <c r="F5652" i="16"/>
  <c r="F5653" i="16"/>
  <c r="F5654" i="16"/>
  <c r="F5641" i="16"/>
  <c r="F5638" i="16"/>
  <c r="F5639" i="16"/>
  <c r="N5647" i="16"/>
  <c r="N5648" i="16"/>
  <c r="N5649" i="16"/>
  <c r="N5650" i="16"/>
  <c r="N5651" i="16"/>
  <c r="N5652" i="16"/>
  <c r="N5653" i="16"/>
  <c r="N5654" i="16"/>
  <c r="N5634" i="16" l="1"/>
  <c r="N5635" i="16"/>
  <c r="N5636" i="16"/>
  <c r="N5637" i="16"/>
  <c r="N5638" i="16"/>
  <c r="N5639" i="16"/>
  <c r="N5640" i="16"/>
  <c r="N5641" i="16"/>
  <c r="N5642" i="16"/>
  <c r="N5643" i="16"/>
  <c r="N5644" i="16"/>
  <c r="N5645" i="16"/>
  <c r="N5646" i="16"/>
  <c r="F5637" i="16"/>
  <c r="F5636" i="16"/>
  <c r="F5635" i="16"/>
  <c r="F5634" i="16"/>
  <c r="N5627" i="16" l="1"/>
  <c r="N5628" i="16"/>
  <c r="N5629" i="16"/>
  <c r="N5630" i="16"/>
  <c r="N5631" i="16"/>
  <c r="N5632" i="16"/>
  <c r="N5633" i="16"/>
  <c r="F5627" i="16"/>
  <c r="F5628" i="16"/>
  <c r="F5629" i="16"/>
  <c r="F5630" i="16"/>
  <c r="F5631" i="16"/>
  <c r="F5632" i="16"/>
  <c r="F5633" i="16"/>
  <c r="B2243" i="14" l="1"/>
  <c r="B2242" i="14"/>
  <c r="B2241" i="14"/>
  <c r="B2240" i="14"/>
  <c r="B2239" i="14"/>
  <c r="B2238" i="14"/>
  <c r="B2237" i="14"/>
  <c r="B2236" i="14"/>
  <c r="B2235" i="14"/>
  <c r="B2234" i="14"/>
  <c r="N5620" i="16" l="1"/>
  <c r="N5621" i="16"/>
  <c r="N5622" i="16"/>
  <c r="N5623" i="16"/>
  <c r="N5624" i="16"/>
  <c r="N5625" i="16"/>
  <c r="N5626" i="16"/>
  <c r="C305" i="23"/>
  <c r="D305" i="23"/>
  <c r="G301" i="17"/>
  <c r="H312" i="17" s="1"/>
  <c r="H5622" i="16"/>
  <c r="F5626" i="16"/>
  <c r="F5623" i="16"/>
  <c r="F5625" i="16"/>
  <c r="F5624" i="16"/>
  <c r="F5622" i="16"/>
  <c r="F5621" i="16"/>
  <c r="F5620" i="16"/>
  <c r="AG343" i="6"/>
  <c r="T343" i="6" s="1"/>
  <c r="V301" i="17"/>
  <c r="Z312" i="17" s="1"/>
  <c r="AC342" i="6"/>
  <c r="D342" i="6"/>
  <c r="E305" i="23" s="1"/>
  <c r="U6591" i="20"/>
  <c r="U6592" i="20"/>
  <c r="U6593" i="20"/>
  <c r="U6594" i="20"/>
  <c r="U6595" i="20"/>
  <c r="U6596" i="20"/>
  <c r="U6597" i="20"/>
  <c r="U6598" i="20"/>
  <c r="U6599" i="20"/>
  <c r="U6600" i="20"/>
  <c r="U6601" i="20"/>
  <c r="U6602" i="20"/>
  <c r="U6603" i="20"/>
  <c r="U6604" i="20"/>
  <c r="U6605" i="20"/>
  <c r="U6606" i="20"/>
  <c r="U6607" i="20"/>
  <c r="U6608" i="20"/>
  <c r="U6609" i="20"/>
  <c r="U6610" i="20"/>
  <c r="U6611" i="20"/>
  <c r="U6612" i="20"/>
  <c r="U6613" i="20"/>
  <c r="U6614" i="20"/>
  <c r="U6615" i="20"/>
  <c r="U6616" i="20"/>
  <c r="U6617" i="20"/>
  <c r="U6618" i="20"/>
  <c r="U6619" i="20"/>
  <c r="U6620" i="20"/>
  <c r="U6621" i="20"/>
  <c r="U6622" i="20"/>
  <c r="U6623" i="20"/>
  <c r="U6624" i="20"/>
  <c r="U6625" i="20"/>
  <c r="U6626" i="20"/>
  <c r="U6627" i="20"/>
  <c r="U6628" i="20"/>
  <c r="U6629" i="20"/>
  <c r="U6590" i="20"/>
  <c r="B6626" i="20"/>
  <c r="B6627" i="20"/>
  <c r="B6628" i="20"/>
  <c r="B6629" i="20"/>
  <c r="B6594" i="20"/>
  <c r="B6595" i="20"/>
  <c r="B6596" i="20"/>
  <c r="B6597" i="20"/>
  <c r="B6598" i="20"/>
  <c r="B6599" i="20"/>
  <c r="B6600" i="20"/>
  <c r="B6601" i="20"/>
  <c r="B6602" i="20"/>
  <c r="B6603" i="20"/>
  <c r="B6604" i="20"/>
  <c r="B6605" i="20"/>
  <c r="B6606" i="20"/>
  <c r="B6607" i="20"/>
  <c r="B6608" i="20"/>
  <c r="B6609" i="20"/>
  <c r="B6610" i="20"/>
  <c r="B6611" i="20"/>
  <c r="B6612" i="20"/>
  <c r="B6613" i="20"/>
  <c r="B6614" i="20"/>
  <c r="B6615" i="20"/>
  <c r="B6616" i="20"/>
  <c r="B6617" i="20"/>
  <c r="B6618" i="20"/>
  <c r="B6619" i="20"/>
  <c r="B6620" i="20"/>
  <c r="B6621" i="20"/>
  <c r="B6622" i="20"/>
  <c r="B6623" i="20"/>
  <c r="B6624" i="20"/>
  <c r="B6625" i="20"/>
  <c r="X299" i="17" l="1"/>
  <c r="B305" i="23"/>
  <c r="H394" i="8"/>
  <c r="I394" i="8" s="1"/>
  <c r="J405" i="8" s="1"/>
  <c r="I5622" i="16"/>
  <c r="N5614" i="16"/>
  <c r="N5615" i="16"/>
  <c r="N5616" i="16"/>
  <c r="N5617" i="16"/>
  <c r="N5618" i="16"/>
  <c r="N5619" i="16"/>
  <c r="F5617" i="16"/>
  <c r="F5618" i="16"/>
  <c r="F5619" i="16"/>
  <c r="F5616" i="16"/>
  <c r="F5615" i="16"/>
  <c r="F5614" i="16"/>
  <c r="F5613" i="16" l="1"/>
  <c r="F5608" i="16"/>
  <c r="F5609" i="16"/>
  <c r="F5610" i="16"/>
  <c r="F5611" i="16"/>
  <c r="N5606" i="16"/>
  <c r="N5607" i="16"/>
  <c r="N5608" i="16"/>
  <c r="N5609" i="16"/>
  <c r="N5610" i="16"/>
  <c r="N5611" i="16"/>
  <c r="N5612" i="16"/>
  <c r="N5613" i="16"/>
  <c r="F5607" i="16"/>
  <c r="F5606" i="16"/>
  <c r="N5595" i="16" l="1"/>
  <c r="N5596" i="16"/>
  <c r="N5597" i="16"/>
  <c r="N5598" i="16"/>
  <c r="N5599" i="16"/>
  <c r="N5600" i="16"/>
  <c r="N5601" i="16"/>
  <c r="N5602" i="16"/>
  <c r="N5603" i="16"/>
  <c r="N5604" i="16"/>
  <c r="N5605" i="16"/>
  <c r="P300" i="17" l="1"/>
  <c r="F5595" i="16"/>
  <c r="F5596" i="16"/>
  <c r="F5597" i="16"/>
  <c r="F5598" i="16"/>
  <c r="F5599" i="16"/>
  <c r="F5600" i="16"/>
  <c r="F5601" i="16"/>
  <c r="F5602" i="16"/>
  <c r="F5603" i="16"/>
  <c r="F5604" i="16"/>
  <c r="F5605" i="16"/>
  <c r="B2233" i="14" l="1"/>
  <c r="B2232" i="14"/>
  <c r="B2231" i="14"/>
  <c r="B2230" i="14"/>
  <c r="B2229" i="14"/>
  <c r="B2228" i="14"/>
  <c r="B2227" i="14"/>
  <c r="B2226" i="14"/>
  <c r="B2225" i="14"/>
  <c r="B2224" i="14"/>
  <c r="AG342" i="6"/>
  <c r="T342" i="6" s="1"/>
  <c r="X298" i="17"/>
  <c r="V300" i="17" l="1"/>
  <c r="Z311" i="17" s="1"/>
  <c r="AC341" i="6" l="1"/>
  <c r="D341" i="6" s="1"/>
  <c r="E304" i="23" s="1"/>
  <c r="U6559" i="20"/>
  <c r="U6560" i="20"/>
  <c r="U6561" i="20"/>
  <c r="U6562" i="20"/>
  <c r="U6563" i="20"/>
  <c r="U6564" i="20"/>
  <c r="U6565" i="20"/>
  <c r="U6566" i="20"/>
  <c r="U6567" i="20"/>
  <c r="U6568" i="20"/>
  <c r="U6569" i="20"/>
  <c r="U6570" i="20"/>
  <c r="U6571" i="20"/>
  <c r="U6572" i="20"/>
  <c r="U6573" i="20"/>
  <c r="U6574" i="20"/>
  <c r="U6575" i="20"/>
  <c r="U6576" i="20"/>
  <c r="U6577" i="20"/>
  <c r="U6578" i="20"/>
  <c r="U6579" i="20"/>
  <c r="U6580" i="20"/>
  <c r="U6581" i="20"/>
  <c r="U6582" i="20"/>
  <c r="U6583" i="20"/>
  <c r="U6584" i="20"/>
  <c r="U6585" i="20"/>
  <c r="U6586" i="20"/>
  <c r="U6587" i="20"/>
  <c r="U6588" i="20"/>
  <c r="U6589" i="20"/>
  <c r="C304" i="23" l="1"/>
  <c r="G300" i="17"/>
  <c r="H311" i="17" s="1"/>
  <c r="H5591" i="16"/>
  <c r="N5589" i="16"/>
  <c r="N5590" i="16"/>
  <c r="N5591" i="16"/>
  <c r="N5592" i="16"/>
  <c r="N5593" i="16"/>
  <c r="N5594" i="16"/>
  <c r="N5588" i="16"/>
  <c r="F5594" i="16"/>
  <c r="F5593" i="16"/>
  <c r="F5588" i="16"/>
  <c r="F5589" i="16"/>
  <c r="F5590" i="16"/>
  <c r="F5591" i="16"/>
  <c r="D304" i="23" l="1"/>
  <c r="B304" i="23"/>
  <c r="H393" i="8" l="1"/>
  <c r="I393" i="8"/>
  <c r="J404" i="8" s="1"/>
  <c r="I5591" i="16" l="1"/>
  <c r="N5578" i="16" l="1"/>
  <c r="N5579" i="16"/>
  <c r="N5580" i="16"/>
  <c r="N5581" i="16"/>
  <c r="N5582" i="16"/>
  <c r="N5583" i="16"/>
  <c r="N5584" i="16"/>
  <c r="N5585" i="16"/>
  <c r="N5586" i="16"/>
  <c r="N5587" i="16"/>
  <c r="F5587" i="16"/>
  <c r="F5586" i="16"/>
  <c r="F5582" i="16"/>
  <c r="F5583" i="16"/>
  <c r="F5581" i="16"/>
  <c r="F5580" i="16"/>
  <c r="F5579" i="16"/>
  <c r="F5578" i="16"/>
  <c r="P299" i="17" l="1"/>
  <c r="N5573" i="16" l="1"/>
  <c r="N5574" i="16"/>
  <c r="N5575" i="16"/>
  <c r="N5576" i="16"/>
  <c r="N5577" i="16"/>
  <c r="N5572" i="16"/>
  <c r="N5571" i="16"/>
  <c r="F5571" i="16"/>
  <c r="F5572" i="16"/>
  <c r="F5573" i="16"/>
  <c r="F5574" i="16"/>
  <c r="F5575" i="16"/>
  <c r="F5576" i="16"/>
  <c r="F5577" i="16"/>
  <c r="F5569" i="16" l="1"/>
  <c r="F5570" i="16"/>
  <c r="F5568" i="16"/>
  <c r="N5565" i="16"/>
  <c r="N5566" i="16"/>
  <c r="N5567" i="16"/>
  <c r="N5568" i="16"/>
  <c r="N5569" i="16"/>
  <c r="N5570" i="16"/>
  <c r="N5559" i="16" l="1"/>
  <c r="N5560" i="16"/>
  <c r="N5561" i="16"/>
  <c r="N5562" i="16"/>
  <c r="N5563" i="16"/>
  <c r="N5564" i="16"/>
  <c r="N5558" i="16"/>
  <c r="N5557" i="16"/>
  <c r="F5561" i="16"/>
  <c r="F5562" i="16"/>
  <c r="C303" i="23"/>
  <c r="G299" i="17"/>
  <c r="H310" i="17" s="1"/>
  <c r="H5560" i="16"/>
  <c r="F5560" i="16"/>
  <c r="F5559" i="16"/>
  <c r="F5558" i="16"/>
  <c r="F5557" i="16"/>
  <c r="X297" i="17" l="1"/>
  <c r="AG341" i="6" l="1"/>
  <c r="T341" i="6" s="1"/>
  <c r="P298" i="17" l="1"/>
  <c r="V299" i="17"/>
  <c r="Z310" i="17" s="1"/>
  <c r="H392" i="8"/>
  <c r="I392" i="8" s="1"/>
  <c r="D303" i="23"/>
  <c r="B2222" i="14"/>
  <c r="B2223" i="14"/>
  <c r="B2221" i="14"/>
  <c r="B2220" i="14"/>
  <c r="B2219" i="14"/>
  <c r="B2218" i="14"/>
  <c r="B2217" i="14"/>
  <c r="B2216" i="14"/>
  <c r="B2215" i="14"/>
  <c r="B2214" i="14"/>
  <c r="J403" i="8" l="1"/>
  <c r="AC340" i="6"/>
  <c r="D340" i="6" s="1"/>
  <c r="E303" i="23" s="1"/>
  <c r="U6529" i="20"/>
  <c r="U6530" i="20"/>
  <c r="U6531" i="20"/>
  <c r="U6532" i="20"/>
  <c r="U6533" i="20"/>
  <c r="U6534" i="20"/>
  <c r="U6535" i="20"/>
  <c r="U6536" i="20"/>
  <c r="U6537" i="20"/>
  <c r="U6538" i="20"/>
  <c r="U6539" i="20"/>
  <c r="U6540" i="20"/>
  <c r="U6541" i="20"/>
  <c r="U6542" i="20"/>
  <c r="U6543" i="20"/>
  <c r="U6544" i="20"/>
  <c r="U6545" i="20"/>
  <c r="U6546" i="20"/>
  <c r="U6547" i="20"/>
  <c r="U6548" i="20"/>
  <c r="U6549" i="20"/>
  <c r="U6550" i="20"/>
  <c r="U6551" i="20"/>
  <c r="U6552" i="20"/>
  <c r="U6553" i="20"/>
  <c r="U6554" i="20"/>
  <c r="U6555" i="20"/>
  <c r="U6556" i="20"/>
  <c r="U6557" i="20"/>
  <c r="U6558" i="20"/>
  <c r="U6528" i="20"/>
  <c r="B6551" i="20"/>
  <c r="B6552" i="20"/>
  <c r="B6553" i="20"/>
  <c r="B6554" i="20"/>
  <c r="B6555" i="20"/>
  <c r="B6556" i="20"/>
  <c r="B6557" i="20"/>
  <c r="B6558" i="20"/>
  <c r="B6559" i="20"/>
  <c r="B6560" i="20"/>
  <c r="B6561" i="20"/>
  <c r="B6562" i="20"/>
  <c r="B6563" i="20"/>
  <c r="B6564" i="20"/>
  <c r="B6565" i="20"/>
  <c r="B6566" i="20"/>
  <c r="B6567" i="20"/>
  <c r="B6568" i="20"/>
  <c r="B6569" i="20"/>
  <c r="B6570" i="20"/>
  <c r="B6571" i="20"/>
  <c r="B6572" i="20"/>
  <c r="B6573" i="20"/>
  <c r="B6574" i="20"/>
  <c r="B6575" i="20"/>
  <c r="B6576" i="20"/>
  <c r="B6577" i="20"/>
  <c r="B6578" i="20"/>
  <c r="B6579" i="20"/>
  <c r="B6580" i="20"/>
  <c r="B6581" i="20"/>
  <c r="B6582" i="20"/>
  <c r="B6583" i="20"/>
  <c r="B6584" i="20"/>
  <c r="B6585" i="20"/>
  <c r="B6586" i="20"/>
  <c r="B6587" i="20"/>
  <c r="B6588" i="20"/>
  <c r="B6589" i="20"/>
  <c r="B6590" i="20"/>
  <c r="B6591" i="20"/>
  <c r="B6592" i="20"/>
  <c r="B6593" i="20"/>
  <c r="B303" i="23" l="1"/>
  <c r="I5560" i="16" l="1"/>
  <c r="F5554" i="16" l="1"/>
  <c r="F5555" i="16"/>
  <c r="F5556" i="16"/>
  <c r="F5553" i="16"/>
  <c r="N5552" i="16"/>
  <c r="N5553" i="16"/>
  <c r="N5554" i="16"/>
  <c r="N5555" i="16"/>
  <c r="N5556" i="16"/>
  <c r="N5551" i="16"/>
  <c r="N5550" i="16"/>
  <c r="F5551" i="16"/>
  <c r="F5550" i="16"/>
  <c r="N5540" i="16" l="1"/>
  <c r="N5541" i="16"/>
  <c r="N5542" i="16"/>
  <c r="N5543" i="16"/>
  <c r="N5544" i="16"/>
  <c r="N5545" i="16"/>
  <c r="N5546" i="16"/>
  <c r="N5547" i="16"/>
  <c r="N5548" i="16"/>
  <c r="N5549" i="16"/>
  <c r="N5539" i="16"/>
  <c r="N5538" i="16"/>
  <c r="N5537" i="16"/>
  <c r="N5536" i="16"/>
  <c r="F5537" i="16"/>
  <c r="F5538" i="16"/>
  <c r="F5539" i="16"/>
  <c r="F5540" i="16"/>
  <c r="F5541" i="16"/>
  <c r="F5542" i="16"/>
  <c r="F5543" i="16"/>
  <c r="F5544" i="16"/>
  <c r="F5545" i="16"/>
  <c r="F5546" i="16"/>
  <c r="F5547" i="16"/>
  <c r="F5548" i="16"/>
  <c r="F5549" i="16"/>
  <c r="F5536" i="16"/>
  <c r="H391" i="8" l="1"/>
  <c r="I391" i="8" s="1"/>
  <c r="J402" i="8" s="1"/>
  <c r="B2213" i="14"/>
  <c r="B2212" i="14"/>
  <c r="B2211" i="14"/>
  <c r="B2210" i="14"/>
  <c r="B2209" i="14"/>
  <c r="B2208" i="14"/>
  <c r="B2207" i="14"/>
  <c r="B2206" i="14"/>
  <c r="B2205" i="14"/>
  <c r="B2204" i="14"/>
  <c r="B302" i="23"/>
  <c r="C302" i="23"/>
  <c r="D302" i="23"/>
  <c r="V298" i="17"/>
  <c r="Z309" i="17" s="1"/>
  <c r="G298" i="17"/>
  <c r="H309" i="17" s="1"/>
  <c r="H5530" i="16"/>
  <c r="F5531" i="16" l="1"/>
  <c r="F5533" i="16"/>
  <c r="F5534" i="16"/>
  <c r="N5533" i="16"/>
  <c r="N5534" i="16"/>
  <c r="N5535" i="16"/>
  <c r="N5532" i="16"/>
  <c r="N5531" i="16"/>
  <c r="N5530" i="16"/>
  <c r="N5529" i="16"/>
  <c r="F5530" i="16"/>
  <c r="F5529" i="16"/>
  <c r="F5518" i="16" l="1"/>
  <c r="AG340" i="6" l="1"/>
  <c r="T340" i="6" s="1"/>
  <c r="AC339" i="6"/>
  <c r="D339" i="6" s="1"/>
  <c r="E302" i="23" s="1"/>
  <c r="U6501" i="20"/>
  <c r="U6502" i="20"/>
  <c r="U6503" i="20"/>
  <c r="U6504" i="20"/>
  <c r="U6505" i="20"/>
  <c r="U6506" i="20"/>
  <c r="U6507" i="20"/>
  <c r="U6508" i="20"/>
  <c r="U6509" i="20"/>
  <c r="U6510" i="20"/>
  <c r="U6511" i="20"/>
  <c r="U6512" i="20"/>
  <c r="U6513" i="20"/>
  <c r="U6514" i="20"/>
  <c r="U6515" i="20"/>
  <c r="U6516" i="20"/>
  <c r="U6517" i="20"/>
  <c r="U6518" i="20"/>
  <c r="U6519" i="20"/>
  <c r="U6520" i="20"/>
  <c r="U6521" i="20"/>
  <c r="U6522" i="20"/>
  <c r="U6523" i="20"/>
  <c r="U6524" i="20"/>
  <c r="U6525" i="20"/>
  <c r="U6526" i="20"/>
  <c r="U6527" i="20"/>
  <c r="U6500" i="20"/>
  <c r="B6507" i="20"/>
  <c r="B6508" i="20"/>
  <c r="B6509" i="20"/>
  <c r="B6510" i="20"/>
  <c r="B6511" i="20"/>
  <c r="B6512" i="20"/>
  <c r="B6513" i="20"/>
  <c r="B6514" i="20"/>
  <c r="B6515" i="20"/>
  <c r="B6516" i="20"/>
  <c r="B6517" i="20"/>
  <c r="B6518" i="20"/>
  <c r="B6519" i="20"/>
  <c r="B6520" i="20"/>
  <c r="B6521" i="20"/>
  <c r="B6522" i="20"/>
  <c r="B6523" i="20"/>
  <c r="B6524" i="20"/>
  <c r="B6525" i="20"/>
  <c r="B6526" i="20"/>
  <c r="B6527" i="20"/>
  <c r="B6528" i="20"/>
  <c r="B6529" i="20"/>
  <c r="B6530" i="20"/>
  <c r="B6531" i="20"/>
  <c r="B6532" i="20"/>
  <c r="B6533" i="20"/>
  <c r="B6534" i="20"/>
  <c r="B6535" i="20"/>
  <c r="B6536" i="20"/>
  <c r="B6537" i="20"/>
  <c r="B6538" i="20"/>
  <c r="B6539" i="20"/>
  <c r="B6540" i="20"/>
  <c r="B6541" i="20"/>
  <c r="B6542" i="20"/>
  <c r="B6543" i="20"/>
  <c r="B6544" i="20"/>
  <c r="B6545" i="20"/>
  <c r="B6546" i="20"/>
  <c r="B6547" i="20"/>
  <c r="B6548" i="20"/>
  <c r="B6549" i="20"/>
  <c r="B6550" i="20"/>
  <c r="X296" i="17" l="1"/>
  <c r="N5526" i="16"/>
  <c r="N5527" i="16"/>
  <c r="N5528" i="16"/>
  <c r="N5525" i="16"/>
  <c r="N5524" i="16"/>
  <c r="N5523" i="16"/>
  <c r="N5522" i="16"/>
  <c r="F5524" i="16"/>
  <c r="F5525" i="16"/>
  <c r="F5526" i="16"/>
  <c r="F5527" i="16"/>
  <c r="F5528" i="16"/>
  <c r="F5523" i="16"/>
  <c r="F5522" i="16"/>
  <c r="I5530" i="16"/>
  <c r="F5520" i="16" l="1"/>
  <c r="F5521" i="16"/>
  <c r="F5519" i="16"/>
  <c r="N5519" i="16"/>
  <c r="N5520" i="16"/>
  <c r="N5521" i="16"/>
  <c r="N5518" i="16"/>
  <c r="N5517" i="16"/>
  <c r="N5516" i="16"/>
  <c r="N5515" i="16"/>
  <c r="F5517" i="16"/>
  <c r="F5516" i="16"/>
  <c r="F5515" i="16"/>
  <c r="P297" i="17" l="1"/>
  <c r="N5510" i="16"/>
  <c r="N5511" i="16"/>
  <c r="N5512" i="16"/>
  <c r="N5513" i="16"/>
  <c r="N5514" i="16"/>
  <c r="N5509" i="16"/>
  <c r="F5512" i="16"/>
  <c r="F5513" i="16"/>
  <c r="F5514" i="16"/>
  <c r="F5511" i="16"/>
  <c r="F5510" i="16"/>
  <c r="F5509" i="16"/>
  <c r="N5503" i="16" l="1"/>
  <c r="N5504" i="16"/>
  <c r="N5505" i="16"/>
  <c r="N5506" i="16"/>
  <c r="N5507" i="16"/>
  <c r="N5508" i="16"/>
  <c r="N5502" i="16"/>
  <c r="N5501" i="16"/>
  <c r="F5503" i="16"/>
  <c r="F5504" i="16"/>
  <c r="F5505" i="16"/>
  <c r="F5506" i="16"/>
  <c r="F5507" i="16"/>
  <c r="F5508" i="16"/>
  <c r="F5502" i="16"/>
  <c r="F5501" i="16"/>
  <c r="AG339" i="6" l="1"/>
  <c r="T339" i="6" s="1"/>
  <c r="B6501" i="20"/>
  <c r="B6502" i="20"/>
  <c r="B6503" i="20"/>
  <c r="B6504" i="20"/>
  <c r="B6505" i="20"/>
  <c r="B6506" i="20"/>
  <c r="U6498" i="20"/>
  <c r="U6499" i="20"/>
  <c r="U6497" i="20"/>
  <c r="U6496" i="20"/>
  <c r="N5498" i="16" l="1"/>
  <c r="N5499" i="16"/>
  <c r="N5500" i="16"/>
  <c r="N5497" i="16"/>
  <c r="N5496" i="16"/>
  <c r="N5495" i="16"/>
  <c r="N5494" i="16"/>
  <c r="C301" i="23"/>
  <c r="G297" i="17"/>
  <c r="H308" i="17" s="1"/>
  <c r="F5498" i="16"/>
  <c r="F5499" i="16"/>
  <c r="F5500" i="16"/>
  <c r="H5499" i="16"/>
  <c r="F5497" i="16"/>
  <c r="F5496" i="16"/>
  <c r="F5495" i="16"/>
  <c r="F5494" i="16"/>
  <c r="V297" i="17" l="1"/>
  <c r="Z308" i="17" s="1"/>
  <c r="X295" i="17"/>
  <c r="N5491" i="16" l="1"/>
  <c r="N5492" i="16"/>
  <c r="N5493" i="16"/>
  <c r="N5490" i="16"/>
  <c r="N5489" i="16"/>
  <c r="N5488" i="16"/>
  <c r="N5487" i="16"/>
  <c r="D301" i="23" l="1"/>
  <c r="AC338" i="6"/>
  <c r="D338" i="6" s="1"/>
  <c r="E301" i="23" s="1"/>
  <c r="B2203" i="14" l="1"/>
  <c r="B2202" i="14"/>
  <c r="B2201" i="14"/>
  <c r="B2200" i="14"/>
  <c r="B2199" i="14"/>
  <c r="B2198" i="14"/>
  <c r="B2197" i="14"/>
  <c r="B2196" i="14"/>
  <c r="B2195" i="14"/>
  <c r="B2194" i="14"/>
  <c r="U6467" i="20"/>
  <c r="U6468" i="20"/>
  <c r="U6469" i="20"/>
  <c r="U6470" i="20"/>
  <c r="U6471" i="20"/>
  <c r="U6472" i="20"/>
  <c r="U6473" i="20"/>
  <c r="U6474" i="20"/>
  <c r="U6475" i="20"/>
  <c r="U6476" i="20"/>
  <c r="U6477" i="20"/>
  <c r="U6478" i="20"/>
  <c r="U6479" i="20"/>
  <c r="U6480" i="20"/>
  <c r="U6481" i="20"/>
  <c r="U6482" i="20"/>
  <c r="U6483" i="20"/>
  <c r="U6484" i="20"/>
  <c r="U6485" i="20"/>
  <c r="U6486" i="20"/>
  <c r="U6487" i="20"/>
  <c r="U6488" i="20"/>
  <c r="U6489" i="20"/>
  <c r="U6490" i="20"/>
  <c r="U6491" i="20"/>
  <c r="U6492" i="20"/>
  <c r="U6493" i="20"/>
  <c r="U6494" i="20"/>
  <c r="U6495" i="20"/>
  <c r="H390" i="8" l="1"/>
  <c r="I390" i="8" s="1"/>
  <c r="J401" i="8" s="1"/>
  <c r="B301" i="23"/>
  <c r="I5499" i="16"/>
  <c r="F5491" i="16" l="1"/>
  <c r="F5492" i="16"/>
  <c r="F5493" i="16"/>
  <c r="F5490" i="16"/>
  <c r="F5489" i="16"/>
  <c r="F5488" i="16"/>
  <c r="F5487" i="16"/>
  <c r="B6475" i="20" l="1"/>
  <c r="B6476" i="20"/>
  <c r="B6477" i="20"/>
  <c r="B6478" i="20"/>
  <c r="B6479" i="20"/>
  <c r="B6480" i="20"/>
  <c r="B6481" i="20"/>
  <c r="B6482" i="20"/>
  <c r="B6483" i="20"/>
  <c r="B6484" i="20"/>
  <c r="B6485" i="20"/>
  <c r="B6486" i="20"/>
  <c r="B6487" i="20"/>
  <c r="B6488" i="20"/>
  <c r="B6489" i="20"/>
  <c r="B6490" i="20"/>
  <c r="B6491" i="20"/>
  <c r="B6492" i="20"/>
  <c r="B6493" i="20"/>
  <c r="B6494" i="20"/>
  <c r="B6495" i="20"/>
  <c r="B6496" i="20"/>
  <c r="B6497" i="20"/>
  <c r="B6498" i="20"/>
  <c r="B6499" i="20"/>
  <c r="B6500" i="20"/>
  <c r="N5484" i="16"/>
  <c r="N5485" i="16"/>
  <c r="N5486" i="16"/>
  <c r="N5483" i="16"/>
  <c r="N5482" i="16"/>
  <c r="N5481" i="16"/>
  <c r="N5480" i="16"/>
  <c r="F5484" i="16"/>
  <c r="F5485" i="16"/>
  <c r="F5486" i="16"/>
  <c r="F5483" i="16"/>
  <c r="F5482" i="16"/>
  <c r="F5481" i="16"/>
  <c r="F5480" i="16"/>
  <c r="N5477" i="16" l="1"/>
  <c r="N5478" i="16"/>
  <c r="N5479" i="16"/>
  <c r="N5476" i="16"/>
  <c r="N5475" i="16"/>
  <c r="N5474" i="16"/>
  <c r="F5474" i="16"/>
  <c r="F5475" i="16"/>
  <c r="F5476" i="16"/>
  <c r="F5477" i="16"/>
  <c r="F5478" i="16"/>
  <c r="F5479" i="16"/>
  <c r="P296" i="17"/>
  <c r="V296" i="17" l="1"/>
  <c r="Z307" i="17" s="1"/>
  <c r="C300" i="23" l="1"/>
  <c r="G296" i="17"/>
  <c r="H307" i="17" s="1"/>
  <c r="H5469" i="16"/>
  <c r="N5470" i="16"/>
  <c r="N5471" i="16"/>
  <c r="N5472" i="16"/>
  <c r="N5473" i="16"/>
  <c r="N5469" i="16"/>
  <c r="N5468" i="16"/>
  <c r="N5467" i="16"/>
  <c r="N5466" i="16"/>
  <c r="F5473" i="16"/>
  <c r="F5470" i="16"/>
  <c r="F5471" i="16"/>
  <c r="F5469" i="16"/>
  <c r="F5468" i="16"/>
  <c r="F5467" i="16"/>
  <c r="F5466" i="16"/>
  <c r="B2193" i="14" l="1"/>
  <c r="B2192" i="14"/>
  <c r="B2191" i="14"/>
  <c r="B2190" i="14"/>
  <c r="B2189" i="14"/>
  <c r="B2188" i="14"/>
  <c r="B2187" i="14"/>
  <c r="B2186" i="14"/>
  <c r="B2185" i="14"/>
  <c r="B2184" i="14"/>
  <c r="AG338" i="6" l="1"/>
  <c r="T338" i="6" s="1"/>
  <c r="AC337" i="6" l="1"/>
  <c r="D337" i="6" s="1"/>
  <c r="E300" i="23" s="1"/>
  <c r="U6466" i="20"/>
  <c r="U6465" i="20"/>
  <c r="U6464" i="20"/>
  <c r="U6463" i="20"/>
  <c r="U6462" i="20"/>
  <c r="U6461" i="20"/>
  <c r="U6459" i="20"/>
  <c r="U6460" i="20"/>
  <c r="U6458" i="20"/>
  <c r="U6457" i="20"/>
  <c r="U6456" i="20"/>
  <c r="U6455" i="20"/>
  <c r="U6454" i="20"/>
  <c r="U6452" i="20"/>
  <c r="U6453" i="20"/>
  <c r="U6451" i="20"/>
  <c r="U6450" i="20"/>
  <c r="U6449" i="20"/>
  <c r="U6448" i="20"/>
  <c r="U6447" i="20"/>
  <c r="U6445" i="20"/>
  <c r="U6446" i="20"/>
  <c r="U6444" i="20"/>
  <c r="U6443" i="20"/>
  <c r="U6442" i="20"/>
  <c r="U6441" i="20"/>
  <c r="U6440" i="20"/>
  <c r="D300" i="23"/>
  <c r="B6461" i="20"/>
  <c r="B6462" i="20"/>
  <c r="B6463" i="20"/>
  <c r="B6464" i="20"/>
  <c r="B6465" i="20"/>
  <c r="B6466" i="20"/>
  <c r="B6467" i="20"/>
  <c r="B6468" i="20"/>
  <c r="B6469" i="20"/>
  <c r="B6470" i="20"/>
  <c r="B6471" i="20"/>
  <c r="B6472" i="20"/>
  <c r="B6473" i="20"/>
  <c r="B6474" i="20"/>
  <c r="X294" i="17" l="1"/>
  <c r="B300" i="23"/>
  <c r="H389" i="8"/>
  <c r="I389" i="8" s="1"/>
  <c r="J400" i="8" s="1"/>
  <c r="I5469" i="16"/>
  <c r="F5465" i="16"/>
  <c r="F5463" i="16"/>
  <c r="F5464" i="16"/>
  <c r="N5463" i="16"/>
  <c r="N5464" i="16"/>
  <c r="N5465" i="16"/>
  <c r="N5462" i="16"/>
  <c r="N5461" i="16"/>
  <c r="N5460" i="16"/>
  <c r="N5459" i="16"/>
  <c r="F5462" i="16"/>
  <c r="F5461" i="16"/>
  <c r="F5460" i="16"/>
  <c r="F5459" i="16"/>
  <c r="F5453" i="16" l="1"/>
  <c r="F5452" i="16"/>
  <c r="F5454" i="16"/>
  <c r="N5449" i="16" l="1"/>
  <c r="N5450" i="16"/>
  <c r="N5451" i="16"/>
  <c r="N5452" i="16"/>
  <c r="N5453" i="16"/>
  <c r="N5454" i="16"/>
  <c r="N5455" i="16"/>
  <c r="N5456" i="16"/>
  <c r="N5457" i="16"/>
  <c r="N5458" i="16"/>
  <c r="N5448" i="16"/>
  <c r="N5447" i="16"/>
  <c r="N5446" i="16"/>
  <c r="N5445" i="16"/>
  <c r="P295" i="17"/>
  <c r="F5458" i="16"/>
  <c r="F5455" i="16"/>
  <c r="F5456" i="16"/>
  <c r="F5457" i="16"/>
  <c r="F5447" i="16"/>
  <c r="F5448" i="16"/>
  <c r="F5449" i="16"/>
  <c r="F5450" i="16"/>
  <c r="F5446" i="16"/>
  <c r="F5445" i="16"/>
  <c r="G295" i="17" l="1"/>
  <c r="H306" i="17" s="1"/>
  <c r="N5439" i="16" l="1"/>
  <c r="N5440" i="16"/>
  <c r="N5441" i="16"/>
  <c r="N5442" i="16"/>
  <c r="N5443" i="16"/>
  <c r="N5444" i="16"/>
  <c r="N5438" i="16"/>
  <c r="C299" i="23"/>
  <c r="H5438" i="16"/>
  <c r="F5439" i="16"/>
  <c r="F5440" i="16"/>
  <c r="F5441" i="16"/>
  <c r="F5442" i="16"/>
  <c r="F5443" i="16"/>
  <c r="F5444" i="16"/>
  <c r="F5438" i="16"/>
  <c r="H388" i="8" l="1"/>
  <c r="I388" i="8"/>
  <c r="J399" i="8" s="1"/>
  <c r="D299" i="23"/>
  <c r="X293" i="17" l="1"/>
  <c r="N5435" i="16"/>
  <c r="N5436" i="16"/>
  <c r="N5437" i="16"/>
  <c r="N5434" i="16"/>
  <c r="N5433" i="16"/>
  <c r="N5432" i="16"/>
  <c r="N5431" i="16"/>
  <c r="F5435" i="16"/>
  <c r="F5436" i="16"/>
  <c r="F5437" i="16"/>
  <c r="F5434" i="16"/>
  <c r="F5433" i="16"/>
  <c r="F5432" i="16"/>
  <c r="F5431" i="16"/>
  <c r="V295" i="17"/>
  <c r="Z306" i="17" s="1"/>
  <c r="AG337" i="6"/>
  <c r="T337" i="6" s="1"/>
  <c r="B6440" i="20"/>
  <c r="B6441" i="20"/>
  <c r="B6442" i="20"/>
  <c r="B6443" i="20"/>
  <c r="B6444" i="20"/>
  <c r="B6445" i="20"/>
  <c r="B6446" i="20"/>
  <c r="B6447" i="20"/>
  <c r="B6448" i="20"/>
  <c r="B6449" i="20"/>
  <c r="B6450" i="20"/>
  <c r="B6451" i="20"/>
  <c r="B6452" i="20"/>
  <c r="B6453" i="20"/>
  <c r="B6454" i="20"/>
  <c r="B6455" i="20"/>
  <c r="B6456" i="20"/>
  <c r="B6457" i="20"/>
  <c r="B6458" i="20"/>
  <c r="B6459" i="20"/>
  <c r="B6460" i="20"/>
  <c r="AC336" i="6"/>
  <c r="D336" i="6" s="1"/>
  <c r="E299" i="23" s="1"/>
  <c r="B2182" i="14"/>
  <c r="B2183" i="14"/>
  <c r="B2172" i="14"/>
  <c r="B2173" i="14"/>
  <c r="B2181" i="14"/>
  <c r="B2180" i="14"/>
  <c r="B2179" i="14"/>
  <c r="B2178" i="14"/>
  <c r="B2177" i="14"/>
  <c r="B2176" i="14"/>
  <c r="B2175" i="14"/>
  <c r="B2174" i="14"/>
  <c r="U6434" i="20"/>
  <c r="U6410" i="20"/>
  <c r="U6411" i="20"/>
  <c r="U6412" i="20"/>
  <c r="U6413" i="20"/>
  <c r="U6414" i="20"/>
  <c r="U6415" i="20"/>
  <c r="U6416" i="20"/>
  <c r="U6417" i="20"/>
  <c r="U6418" i="20"/>
  <c r="U6419" i="20"/>
  <c r="U6420" i="20"/>
  <c r="U6421" i="20"/>
  <c r="U6422" i="20"/>
  <c r="U6423" i="20"/>
  <c r="U6424" i="20"/>
  <c r="U6425" i="20"/>
  <c r="U6426" i="20"/>
  <c r="U6427" i="20"/>
  <c r="U6428" i="20"/>
  <c r="U6429" i="20"/>
  <c r="U6430" i="20"/>
  <c r="U6431" i="20"/>
  <c r="U6432" i="20"/>
  <c r="U6433" i="20"/>
  <c r="U6435" i="20"/>
  <c r="U6436" i="20"/>
  <c r="U6437" i="20"/>
  <c r="U6438" i="20"/>
  <c r="U6439" i="20"/>
  <c r="B6439" i="20"/>
  <c r="U6409" i="20"/>
  <c r="B6409" i="20"/>
  <c r="B6410" i="20"/>
  <c r="B6411" i="20"/>
  <c r="B6412" i="20"/>
  <c r="B6413" i="20"/>
  <c r="B6414" i="20"/>
  <c r="B6415" i="20"/>
  <c r="B6416" i="20"/>
  <c r="B6417" i="20"/>
  <c r="B6418" i="20"/>
  <c r="B6419" i="20"/>
  <c r="B6420" i="20"/>
  <c r="B6421" i="20"/>
  <c r="B6422" i="20"/>
  <c r="B6423" i="20"/>
  <c r="B6424" i="20"/>
  <c r="B6425" i="20"/>
  <c r="B6426" i="20"/>
  <c r="B6427" i="20"/>
  <c r="B6428" i="20"/>
  <c r="B6429" i="20"/>
  <c r="B6430" i="20"/>
  <c r="B6431" i="20"/>
  <c r="B6432" i="20"/>
  <c r="B6433" i="20"/>
  <c r="B6434" i="20"/>
  <c r="B6435" i="20"/>
  <c r="B6436" i="20"/>
  <c r="B6437" i="20"/>
  <c r="B6438" i="20"/>
  <c r="B299" i="23" l="1"/>
  <c r="I5438" i="16"/>
  <c r="N5424" i="16" l="1"/>
  <c r="N5425" i="16"/>
  <c r="N5426" i="16"/>
  <c r="N5427" i="16"/>
  <c r="N5428" i="16"/>
  <c r="N5429" i="16"/>
  <c r="N5430" i="16"/>
  <c r="F5428" i="16"/>
  <c r="F5429" i="16"/>
  <c r="F5430" i="16"/>
  <c r="F5427" i="16"/>
  <c r="F5426" i="16"/>
  <c r="F5425" i="16"/>
  <c r="F5424" i="16"/>
  <c r="F5421" i="16" l="1"/>
  <c r="F5422" i="16"/>
  <c r="F5423" i="16"/>
  <c r="N5418" i="16"/>
  <c r="N5419" i="16"/>
  <c r="N5420" i="16"/>
  <c r="N5421" i="16"/>
  <c r="N5422" i="16"/>
  <c r="N5423" i="16"/>
  <c r="N5417" i="16"/>
  <c r="F5420" i="16"/>
  <c r="F5419" i="16"/>
  <c r="F5418" i="16"/>
  <c r="F5417" i="16"/>
  <c r="P294" i="17" l="1"/>
  <c r="N5411" i="16"/>
  <c r="N5412" i="16"/>
  <c r="N5413" i="16"/>
  <c r="N5414" i="16"/>
  <c r="N5415" i="16"/>
  <c r="N5416" i="16"/>
  <c r="F5411" i="16"/>
  <c r="F5412" i="16"/>
  <c r="F5413" i="16"/>
  <c r="F5414" i="16"/>
  <c r="F5415" i="16"/>
  <c r="F5416" i="16"/>
  <c r="B2163" i="14" l="1"/>
  <c r="B2162" i="14"/>
  <c r="AG336" i="6"/>
  <c r="T336" i="6" s="1"/>
  <c r="U6408" i="20"/>
  <c r="U6407" i="20"/>
  <c r="U6406" i="20"/>
  <c r="U6405" i="20"/>
  <c r="N5403" i="16" l="1"/>
  <c r="N5404" i="16"/>
  <c r="N5405" i="16"/>
  <c r="N5406" i="16"/>
  <c r="N5407" i="16"/>
  <c r="N5408" i="16"/>
  <c r="N5409" i="16"/>
  <c r="N5410" i="16"/>
  <c r="F5403" i="16"/>
  <c r="F5404" i="16"/>
  <c r="F5405" i="16"/>
  <c r="F5406" i="16"/>
  <c r="F5407" i="16"/>
  <c r="F5408" i="16"/>
  <c r="F5409" i="16"/>
  <c r="F5410" i="16"/>
  <c r="D298" i="23"/>
  <c r="C298" i="23"/>
  <c r="G294" i="17"/>
  <c r="H305" i="17" s="1"/>
  <c r="H5407" i="16"/>
  <c r="V294" i="17" l="1"/>
  <c r="Z305" i="17" s="1"/>
  <c r="X292" i="17"/>
  <c r="AC335" i="6"/>
  <c r="D335" i="6" s="1"/>
  <c r="E298" i="23" s="1"/>
  <c r="B2171" i="14"/>
  <c r="B2170" i="14"/>
  <c r="B2169" i="14"/>
  <c r="B2168" i="14"/>
  <c r="B2167" i="14"/>
  <c r="B2166" i="14"/>
  <c r="B2165" i="14"/>
  <c r="B2164" i="14"/>
  <c r="U6382" i="20"/>
  <c r="U6383" i="20"/>
  <c r="U6384" i="20"/>
  <c r="U6385" i="20"/>
  <c r="U6386" i="20"/>
  <c r="U6387" i="20"/>
  <c r="U6388" i="20"/>
  <c r="U6389" i="20"/>
  <c r="U6390" i="20"/>
  <c r="U6391" i="20"/>
  <c r="U6392" i="20"/>
  <c r="U6393" i="20"/>
  <c r="U6394" i="20"/>
  <c r="U6395" i="20"/>
  <c r="U6396" i="20"/>
  <c r="U6397" i="20"/>
  <c r="U6398" i="20"/>
  <c r="U6399" i="20"/>
  <c r="U6400" i="20"/>
  <c r="U6401" i="20"/>
  <c r="U6402" i="20"/>
  <c r="U6403" i="20"/>
  <c r="U6404" i="20"/>
  <c r="U6381" i="20"/>
  <c r="B298" i="23" l="1"/>
  <c r="H387" i="8"/>
  <c r="I387" i="8" s="1"/>
  <c r="J398" i="8" s="1"/>
  <c r="I5407" i="16"/>
  <c r="B6382" i="20" l="1"/>
  <c r="B6383" i="20"/>
  <c r="B6384" i="20"/>
  <c r="B6385" i="20"/>
  <c r="B6386" i="20"/>
  <c r="B6387" i="20"/>
  <c r="B6388" i="20"/>
  <c r="B6389" i="20"/>
  <c r="B6390" i="20"/>
  <c r="B6391" i="20"/>
  <c r="B6392" i="20"/>
  <c r="B6393" i="20"/>
  <c r="B6394" i="20"/>
  <c r="B6395" i="20"/>
  <c r="B6396" i="20"/>
  <c r="B6397" i="20"/>
  <c r="B6398" i="20"/>
  <c r="B6399" i="20"/>
  <c r="B6400" i="20"/>
  <c r="B6401" i="20"/>
  <c r="B6402" i="20"/>
  <c r="B6403" i="20"/>
  <c r="B6404" i="20"/>
  <c r="B6405" i="20"/>
  <c r="B6406" i="20"/>
  <c r="B6407" i="20"/>
  <c r="B6408" i="20"/>
  <c r="N5400" i="16" l="1"/>
  <c r="N5401" i="16"/>
  <c r="N5402" i="16"/>
  <c r="N5399" i="16"/>
  <c r="N5398" i="16"/>
  <c r="N5397" i="16"/>
  <c r="N5396" i="16"/>
  <c r="F5401" i="16"/>
  <c r="F5402" i="16"/>
  <c r="F5396" i="16"/>
  <c r="F5397" i="16"/>
  <c r="F5398" i="16"/>
  <c r="N5382" i="16" l="1"/>
  <c r="N5383" i="16"/>
  <c r="N5384" i="16"/>
  <c r="N5385" i="16"/>
  <c r="N5386" i="16"/>
  <c r="N5387" i="16"/>
  <c r="N5388" i="16"/>
  <c r="N5389" i="16"/>
  <c r="N5390" i="16"/>
  <c r="N5391" i="16"/>
  <c r="N5392" i="16"/>
  <c r="N5393" i="16"/>
  <c r="N5394" i="16"/>
  <c r="N5395" i="16"/>
  <c r="F5382" i="16"/>
  <c r="F5383" i="16"/>
  <c r="F5384" i="16"/>
  <c r="F5385" i="16"/>
  <c r="F5386" i="16"/>
  <c r="F5387" i="16"/>
  <c r="F5388" i="16"/>
  <c r="F5389" i="16"/>
  <c r="F5390" i="16"/>
  <c r="F5391" i="16"/>
  <c r="F5392" i="16"/>
  <c r="F5393" i="16"/>
  <c r="F5394" i="16"/>
  <c r="F5395" i="16"/>
  <c r="P293" i="17" l="1"/>
  <c r="B2161" i="14" l="1"/>
  <c r="B2160" i="14"/>
  <c r="B2159" i="14"/>
  <c r="B2158" i="14"/>
  <c r="B2157" i="14"/>
  <c r="B2156" i="14"/>
  <c r="B2155" i="14"/>
  <c r="B2154" i="14"/>
  <c r="V293" i="17" l="1"/>
  <c r="Z304" i="17" s="1"/>
  <c r="H386" i="8"/>
  <c r="I386" i="8" s="1"/>
  <c r="J397" i="8" s="1"/>
  <c r="D297" i="23"/>
  <c r="AG335" i="6"/>
  <c r="T335" i="6" s="1"/>
  <c r="AC334" i="6"/>
  <c r="D334" i="6"/>
  <c r="E297" i="23" s="1"/>
  <c r="U6354" i="20"/>
  <c r="U6355" i="20"/>
  <c r="U6356" i="20"/>
  <c r="U6357" i="20"/>
  <c r="U6358" i="20"/>
  <c r="U6359" i="20"/>
  <c r="U6360" i="20"/>
  <c r="U6361" i="20"/>
  <c r="U6362" i="20"/>
  <c r="U6363" i="20"/>
  <c r="U6364" i="20"/>
  <c r="U6365" i="20"/>
  <c r="U6366" i="20"/>
  <c r="U6367" i="20"/>
  <c r="U6368" i="20"/>
  <c r="U6369" i="20"/>
  <c r="U6370" i="20"/>
  <c r="U6371" i="20"/>
  <c r="U6372" i="20"/>
  <c r="U6373" i="20"/>
  <c r="U6374" i="20"/>
  <c r="U6375" i="20"/>
  <c r="U6376" i="20"/>
  <c r="U6377" i="20"/>
  <c r="U6378" i="20"/>
  <c r="U6379" i="20"/>
  <c r="U6380" i="20"/>
  <c r="U6353" i="20"/>
  <c r="U6352" i="20"/>
  <c r="U6351" i="20"/>
  <c r="U6350" i="20"/>
  <c r="B6351" i="20" l="1"/>
  <c r="B6352" i="20"/>
  <c r="B6353" i="20"/>
  <c r="B6354" i="20"/>
  <c r="B6355" i="20"/>
  <c r="B6356" i="20"/>
  <c r="B6357" i="20"/>
  <c r="B6358" i="20"/>
  <c r="B6359" i="20"/>
  <c r="B6360" i="20"/>
  <c r="B6361" i="20"/>
  <c r="B6362" i="20"/>
  <c r="B6363" i="20"/>
  <c r="B6364" i="20"/>
  <c r="B6365" i="20"/>
  <c r="B6366" i="20"/>
  <c r="B6367" i="20"/>
  <c r="B6368" i="20"/>
  <c r="B6369" i="20"/>
  <c r="B6370" i="20"/>
  <c r="B6371" i="20"/>
  <c r="B6372" i="20"/>
  <c r="B6373" i="20"/>
  <c r="B6374" i="20"/>
  <c r="B6375" i="20"/>
  <c r="B6376" i="20"/>
  <c r="B6377" i="20"/>
  <c r="B6378" i="20"/>
  <c r="B6379" i="20"/>
  <c r="B6380" i="20"/>
  <c r="B6381" i="20"/>
  <c r="B297" i="23" l="1"/>
  <c r="C297" i="23"/>
  <c r="X291" i="17"/>
  <c r="G293" i="17"/>
  <c r="H304" i="17" s="1"/>
  <c r="F5376" i="16"/>
  <c r="F5377" i="16"/>
  <c r="F5378" i="16"/>
  <c r="F5379" i="16"/>
  <c r="F5380" i="16"/>
  <c r="F5381" i="16"/>
  <c r="F5375" i="16"/>
  <c r="F5372" i="16"/>
  <c r="F5373" i="16"/>
  <c r="H5377" i="16"/>
  <c r="N5381" i="16"/>
  <c r="N5380" i="16"/>
  <c r="N5379" i="16"/>
  <c r="N5378" i="16"/>
  <c r="N5377" i="16"/>
  <c r="N5376" i="16"/>
  <c r="N5368" i="16" l="1"/>
  <c r="N5369" i="16"/>
  <c r="N5370" i="16"/>
  <c r="N5371" i="16"/>
  <c r="N5372" i="16"/>
  <c r="N5373" i="16"/>
  <c r="N5374" i="16"/>
  <c r="N5375" i="16"/>
  <c r="F5371" i="16"/>
  <c r="F5370" i="16"/>
  <c r="F5369" i="16"/>
  <c r="F5368" i="16"/>
  <c r="I5377" i="16"/>
  <c r="P292" i="17" l="1"/>
  <c r="N5365" i="16"/>
  <c r="N5366" i="16"/>
  <c r="N5367" i="16"/>
  <c r="N5364" i="16"/>
  <c r="N5363" i="16"/>
  <c r="N5362" i="16"/>
  <c r="N5361" i="16"/>
  <c r="F5365" i="16"/>
  <c r="F5366" i="16"/>
  <c r="F5367" i="16"/>
  <c r="F5364" i="16"/>
  <c r="F5363" i="16"/>
  <c r="F5362" i="16"/>
  <c r="F5361" i="16"/>
  <c r="F5356" i="16" l="1"/>
  <c r="F5357" i="16"/>
  <c r="F5358" i="16"/>
  <c r="F5359" i="16"/>
  <c r="F5360" i="16"/>
  <c r="F5355" i="16"/>
  <c r="N5358" i="16"/>
  <c r="N5359" i="16"/>
  <c r="N5360" i="16"/>
  <c r="N5357" i="16"/>
  <c r="N5356" i="16"/>
  <c r="N5355" i="16"/>
  <c r="N5354" i="16"/>
  <c r="U6349" i="20" l="1"/>
  <c r="D296" i="23" l="1"/>
  <c r="B2153" i="14"/>
  <c r="B2152" i="14"/>
  <c r="B2151" i="14"/>
  <c r="B2150" i="14"/>
  <c r="B2149" i="14"/>
  <c r="B2148" i="14"/>
  <c r="B2147" i="14"/>
  <c r="B2146" i="14"/>
  <c r="B2145" i="14"/>
  <c r="B2144" i="14"/>
  <c r="H5346" i="16"/>
  <c r="F5347" i="16"/>
  <c r="F5348" i="16"/>
  <c r="F5349" i="16"/>
  <c r="F5350" i="16"/>
  <c r="F5351" i="16"/>
  <c r="F5352" i="16"/>
  <c r="F5353" i="16"/>
  <c r="N5349" i="16"/>
  <c r="N5350" i="16"/>
  <c r="N5351" i="16"/>
  <c r="N5352" i="16"/>
  <c r="N5353" i="16"/>
  <c r="N5348" i="16"/>
  <c r="N5347" i="16"/>
  <c r="V292" i="17"/>
  <c r="Z303" i="17" s="1"/>
  <c r="U6316" i="20" l="1"/>
  <c r="U6317" i="20"/>
  <c r="U6318" i="20"/>
  <c r="U6319" i="20"/>
  <c r="U6320" i="20"/>
  <c r="U6321" i="20"/>
  <c r="U6322" i="20"/>
  <c r="U6323" i="20"/>
  <c r="U6324" i="20"/>
  <c r="U6325" i="20"/>
  <c r="U6326" i="20"/>
  <c r="U6327" i="20"/>
  <c r="U6328" i="20"/>
  <c r="U6329" i="20"/>
  <c r="U6330" i="20"/>
  <c r="U6331" i="20"/>
  <c r="U6332" i="20"/>
  <c r="U6333" i="20"/>
  <c r="U6334" i="20"/>
  <c r="U6335" i="20"/>
  <c r="U6336" i="20"/>
  <c r="U6337" i="20"/>
  <c r="U6338" i="20"/>
  <c r="U6339" i="20"/>
  <c r="U6340" i="20"/>
  <c r="U6341" i="20"/>
  <c r="U6342" i="20"/>
  <c r="U6343" i="20"/>
  <c r="U6344" i="20"/>
  <c r="U6345" i="20"/>
  <c r="U6346" i="20"/>
  <c r="U6347" i="20"/>
  <c r="U6348" i="20"/>
  <c r="AG334" i="6"/>
  <c r="T334" i="6"/>
  <c r="AC333" i="6"/>
  <c r="D333" i="6" s="1"/>
  <c r="E296" i="23" s="1"/>
  <c r="B6323" i="20" l="1"/>
  <c r="B6324" i="20"/>
  <c r="B6325" i="20"/>
  <c r="B6326" i="20"/>
  <c r="B6327" i="20"/>
  <c r="B6328" i="20"/>
  <c r="B6329" i="20"/>
  <c r="B6330" i="20"/>
  <c r="B6331" i="20"/>
  <c r="B6332" i="20"/>
  <c r="B6333" i="20"/>
  <c r="B6334" i="20"/>
  <c r="B6335" i="20"/>
  <c r="B6336" i="20"/>
  <c r="B6337" i="20"/>
  <c r="B6338" i="20"/>
  <c r="B6339" i="20"/>
  <c r="B6340" i="20"/>
  <c r="B6341" i="20"/>
  <c r="B6342" i="20"/>
  <c r="B6343" i="20"/>
  <c r="B6344" i="20"/>
  <c r="B6345" i="20"/>
  <c r="B6346" i="20"/>
  <c r="B6347" i="20"/>
  <c r="B6348" i="20"/>
  <c r="B6349" i="20"/>
  <c r="B6350" i="20"/>
  <c r="X290" i="17"/>
  <c r="C296" i="23" l="1"/>
  <c r="N5344" i="16"/>
  <c r="N5345" i="16"/>
  <c r="N5346" i="16"/>
  <c r="N5343" i="16"/>
  <c r="N5342" i="16"/>
  <c r="N5341" i="16"/>
  <c r="N5340" i="16"/>
  <c r="G292" i="17"/>
  <c r="H303" i="17" s="1"/>
  <c r="F5344" i="16"/>
  <c r="F5345" i="16"/>
  <c r="F5346" i="16"/>
  <c r="F5343" i="16"/>
  <c r="F5342" i="16"/>
  <c r="F5341" i="16"/>
  <c r="F5340" i="16"/>
  <c r="B296" i="23" l="1"/>
  <c r="H385" i="8"/>
  <c r="I385" i="8" s="1"/>
  <c r="J396" i="8" s="1"/>
  <c r="I5346" i="16"/>
  <c r="F5337" i="16" l="1"/>
  <c r="F5338" i="16"/>
  <c r="F5339" i="16"/>
  <c r="N5337" i="16"/>
  <c r="N5338" i="16"/>
  <c r="N5339" i="16"/>
  <c r="N5336" i="16"/>
  <c r="N5335" i="16"/>
  <c r="N5334" i="16"/>
  <c r="N5333" i="16"/>
  <c r="F5336" i="16"/>
  <c r="F5335" i="16"/>
  <c r="F5334" i="16"/>
  <c r="F5333" i="16"/>
  <c r="F5330" i="16" l="1"/>
  <c r="F5331" i="16"/>
  <c r="F5332" i="16"/>
  <c r="N5330" i="16"/>
  <c r="N5331" i="16"/>
  <c r="N5332" i="16"/>
  <c r="N5329" i="16"/>
  <c r="N5328" i="16"/>
  <c r="N5327" i="16"/>
  <c r="F5329" i="16"/>
  <c r="F5328" i="16"/>
  <c r="F5327" i="16"/>
  <c r="F5319" i="16" l="1"/>
  <c r="F5320" i="16"/>
  <c r="F5321" i="16"/>
  <c r="F5322" i="16"/>
  <c r="F5323" i="16"/>
  <c r="F5324" i="16"/>
  <c r="F5325" i="16"/>
  <c r="F5326" i="16"/>
  <c r="P291" i="17"/>
  <c r="N5319" i="16"/>
  <c r="N5320" i="16"/>
  <c r="N5321" i="16"/>
  <c r="N5322" i="16"/>
  <c r="N5323" i="16"/>
  <c r="N5324" i="16"/>
  <c r="N5325" i="16"/>
  <c r="N5326" i="16"/>
  <c r="X289" i="17" l="1"/>
  <c r="H384" i="8" l="1"/>
  <c r="I384" i="8" s="1"/>
  <c r="J395" i="8" s="1"/>
  <c r="B2142" i="14"/>
  <c r="B2143" i="14"/>
  <c r="B2141" i="14"/>
  <c r="B2140" i="14"/>
  <c r="B2139" i="14"/>
  <c r="B2138" i="14"/>
  <c r="B2137" i="14"/>
  <c r="B2136" i="14"/>
  <c r="B2135" i="14"/>
  <c r="B2134" i="14"/>
  <c r="N5316" i="16" l="1"/>
  <c r="N5317" i="16"/>
  <c r="N5318" i="16"/>
  <c r="N5315" i="16"/>
  <c r="N5314" i="16"/>
  <c r="N5313" i="16"/>
  <c r="N5312" i="16"/>
  <c r="B295" i="23"/>
  <c r="C295" i="23"/>
  <c r="D295" i="23"/>
  <c r="V291" i="17"/>
  <c r="Z302" i="17" s="1"/>
  <c r="G291" i="17"/>
  <c r="H302" i="17" s="1"/>
  <c r="I5316" i="16"/>
  <c r="H5316" i="16"/>
  <c r="F5316" i="16"/>
  <c r="F5317" i="16"/>
  <c r="F5318" i="16"/>
  <c r="F5314" i="16"/>
  <c r="F5313" i="16"/>
  <c r="F5312" i="16"/>
  <c r="U6291" i="20" l="1"/>
  <c r="U6292" i="20"/>
  <c r="U6293" i="20"/>
  <c r="U6294" i="20"/>
  <c r="U6295" i="20"/>
  <c r="U6296" i="20"/>
  <c r="U6297" i="20"/>
  <c r="U6298" i="20"/>
  <c r="U6299" i="20"/>
  <c r="U6300" i="20"/>
  <c r="U6301" i="20"/>
  <c r="U6302" i="20"/>
  <c r="U6303" i="20"/>
  <c r="U6304" i="20"/>
  <c r="U6305" i="20"/>
  <c r="U6306" i="20"/>
  <c r="U6307" i="20"/>
  <c r="U6308" i="20"/>
  <c r="U6309" i="20"/>
  <c r="U6310" i="20"/>
  <c r="U6311" i="20"/>
  <c r="U6312" i="20"/>
  <c r="U6313" i="20"/>
  <c r="U6314" i="20"/>
  <c r="U6315" i="20"/>
  <c r="U6290" i="20"/>
  <c r="U6289" i="20"/>
  <c r="U6288" i="20"/>
  <c r="U6287" i="20"/>
  <c r="AG333" i="6" l="1"/>
  <c r="T333" i="6" s="1"/>
  <c r="AC332" i="6"/>
  <c r="D332" i="6"/>
  <c r="E295" i="23" s="1"/>
  <c r="F5311" i="16" l="1"/>
  <c r="F5309" i="16"/>
  <c r="F5310" i="16"/>
  <c r="N5309" i="16"/>
  <c r="N5310" i="16"/>
  <c r="N5311" i="16"/>
  <c r="N5308" i="16"/>
  <c r="N5307" i="16"/>
  <c r="N5306" i="16"/>
  <c r="N5305" i="16"/>
  <c r="F5308" i="16"/>
  <c r="F5307" i="16"/>
  <c r="F5306" i="16"/>
  <c r="F5305" i="16"/>
  <c r="N5302" i="16" l="1"/>
  <c r="N5303" i="16"/>
  <c r="N5304" i="16"/>
  <c r="N5301" i="16"/>
  <c r="N5300" i="16"/>
  <c r="N5299" i="16"/>
  <c r="N5298" i="16"/>
  <c r="F5304" i="16"/>
  <c r="F5302" i="16"/>
  <c r="F5303" i="16"/>
  <c r="F5301" i="16"/>
  <c r="F5300" i="16"/>
  <c r="F5299" i="16"/>
  <c r="F5298" i="16"/>
  <c r="B6296" i="20" l="1"/>
  <c r="B6297" i="20"/>
  <c r="B6298" i="20"/>
  <c r="B6299" i="20"/>
  <c r="B6300" i="20"/>
  <c r="B6301" i="20"/>
  <c r="B6302" i="20"/>
  <c r="B6303" i="20"/>
  <c r="B6304" i="20"/>
  <c r="B6305" i="20"/>
  <c r="B6306" i="20"/>
  <c r="B6307" i="20"/>
  <c r="B6308" i="20"/>
  <c r="B6309" i="20"/>
  <c r="B6310" i="20"/>
  <c r="B6311" i="20"/>
  <c r="B6312" i="20"/>
  <c r="B6313" i="20"/>
  <c r="B6314" i="20"/>
  <c r="B6315" i="20"/>
  <c r="B6316" i="20"/>
  <c r="B6317" i="20"/>
  <c r="B6318" i="20"/>
  <c r="B6319" i="20"/>
  <c r="B6320" i="20"/>
  <c r="B6321" i="20"/>
  <c r="B6322" i="20"/>
  <c r="N5295" i="16" l="1"/>
  <c r="N5296" i="16"/>
  <c r="N5297" i="16"/>
  <c r="N5294" i="16"/>
  <c r="N5293" i="16"/>
  <c r="N5292" i="16"/>
  <c r="N5291" i="16"/>
  <c r="F5295" i="16"/>
  <c r="F5296" i="16"/>
  <c r="F5297" i="16"/>
  <c r="F5294" i="16"/>
  <c r="F5293" i="16"/>
  <c r="F5292" i="16"/>
  <c r="F5291" i="16"/>
  <c r="P290" i="17"/>
  <c r="X288" i="17" l="1"/>
  <c r="N5281" i="16"/>
  <c r="N5282" i="16"/>
  <c r="N5283" i="16"/>
  <c r="N5284" i="16"/>
  <c r="N5285" i="16"/>
  <c r="N5286" i="16"/>
  <c r="N5287" i="16"/>
  <c r="N5288" i="16"/>
  <c r="N5289" i="16"/>
  <c r="N5290" i="16"/>
  <c r="N5280" i="16"/>
  <c r="N5279" i="16"/>
  <c r="N5278" i="16"/>
  <c r="F5286" i="16"/>
  <c r="F5288" i="16"/>
  <c r="F5289" i="16"/>
  <c r="F5290" i="16"/>
  <c r="C294" i="23"/>
  <c r="G290" i="17"/>
  <c r="H301" i="17" s="1"/>
  <c r="H5285" i="16"/>
  <c r="F5287" i="16"/>
  <c r="F5285" i="16"/>
  <c r="F5284" i="16"/>
  <c r="D294" i="23" l="1"/>
  <c r="B2133" i="14"/>
  <c r="B2132" i="14"/>
  <c r="B2131" i="14"/>
  <c r="B2130" i="14"/>
  <c r="B2129" i="14"/>
  <c r="B2128" i="14"/>
  <c r="B2127" i="14"/>
  <c r="B2126" i="14"/>
  <c r="B2125" i="14"/>
  <c r="B2124" i="14"/>
  <c r="AG332" i="6"/>
  <c r="T332" i="6" s="1"/>
  <c r="AC331" i="6"/>
  <c r="D331" i="6" s="1"/>
  <c r="E294" i="23" s="1"/>
  <c r="U6263" i="20"/>
  <c r="U6264" i="20"/>
  <c r="U6265" i="20"/>
  <c r="U6266" i="20"/>
  <c r="U6267" i="20"/>
  <c r="U6268" i="20"/>
  <c r="U6269" i="20"/>
  <c r="U6270" i="20"/>
  <c r="U6271" i="20"/>
  <c r="U6272" i="20"/>
  <c r="U6273" i="20"/>
  <c r="U6274" i="20"/>
  <c r="U6275" i="20"/>
  <c r="U6276" i="20"/>
  <c r="U6277" i="20"/>
  <c r="U6278" i="20"/>
  <c r="U6279" i="20"/>
  <c r="U6280" i="20"/>
  <c r="U6281" i="20"/>
  <c r="U6282" i="20"/>
  <c r="U6283" i="20"/>
  <c r="U6284" i="20"/>
  <c r="U6285" i="20"/>
  <c r="U6286" i="20"/>
  <c r="U6262" i="20"/>
  <c r="U6261" i="20"/>
  <c r="B6277" i="20"/>
  <c r="B6278" i="20"/>
  <c r="B6279" i="20"/>
  <c r="B6280" i="20"/>
  <c r="B6281" i="20"/>
  <c r="B6282" i="20"/>
  <c r="B6283" i="20"/>
  <c r="B6284" i="20"/>
  <c r="B6285" i="20"/>
  <c r="B6286" i="20"/>
  <c r="B6287" i="20"/>
  <c r="B6288" i="20"/>
  <c r="B6289" i="20"/>
  <c r="B6290" i="20"/>
  <c r="B6291" i="20"/>
  <c r="B6292" i="20"/>
  <c r="B6293" i="20"/>
  <c r="B6294" i="20"/>
  <c r="B6295" i="20"/>
  <c r="V290" i="17" l="1"/>
  <c r="Z301" i="17" s="1"/>
  <c r="H383" i="8"/>
  <c r="I383" i="8" s="1"/>
  <c r="J394" i="8" s="1"/>
  <c r="B294" i="23"/>
  <c r="F5281" i="16"/>
  <c r="F5282" i="16"/>
  <c r="F5283" i="16"/>
  <c r="F5280" i="16" l="1"/>
  <c r="F5279" i="16"/>
  <c r="F5278" i="16"/>
  <c r="I5285" i="16" l="1"/>
  <c r="N5274" i="16" l="1"/>
  <c r="N5275" i="16"/>
  <c r="N5276" i="16"/>
  <c r="N5277" i="16"/>
  <c r="N5273" i="16"/>
  <c r="N5272" i="16"/>
  <c r="N5271" i="16"/>
  <c r="N5270" i="16"/>
  <c r="F5277" i="16"/>
  <c r="F5274" i="16"/>
  <c r="F5275" i="16"/>
  <c r="F5273" i="16"/>
  <c r="F5272" i="16"/>
  <c r="F5271" i="16"/>
  <c r="F5270" i="16"/>
  <c r="P289" i="17" l="1"/>
  <c r="N5267" i="16"/>
  <c r="N5268" i="16"/>
  <c r="N5269" i="16"/>
  <c r="N5266" i="16"/>
  <c r="N5265" i="16"/>
  <c r="N5264" i="16"/>
  <c r="N5263" i="16"/>
  <c r="F5267" i="16"/>
  <c r="F5268" i="16"/>
  <c r="F5269" i="16"/>
  <c r="F5266" i="16"/>
  <c r="F5265" i="16"/>
  <c r="F5264" i="16"/>
  <c r="F5263" i="16"/>
  <c r="V289" i="17" l="1"/>
  <c r="Z300" i="17" s="1"/>
  <c r="B2123" i="14"/>
  <c r="B2122" i="14"/>
  <c r="B2121" i="14"/>
  <c r="B2120" i="14"/>
  <c r="B2119" i="14"/>
  <c r="B2118" i="14"/>
  <c r="B2117" i="14"/>
  <c r="B2116" i="14"/>
  <c r="B2115" i="14"/>
  <c r="B2114" i="14"/>
  <c r="B6264" i="20"/>
  <c r="B6265" i="20"/>
  <c r="B6266" i="20"/>
  <c r="B6267" i="20"/>
  <c r="B6268" i="20"/>
  <c r="B6269" i="20"/>
  <c r="B6270" i="20"/>
  <c r="B6271" i="20"/>
  <c r="B6272" i="20"/>
  <c r="B6273" i="20"/>
  <c r="B6274" i="20"/>
  <c r="B6275" i="20"/>
  <c r="B6276" i="20"/>
  <c r="D293" i="23" l="1"/>
  <c r="U6235" i="20"/>
  <c r="U6236" i="20"/>
  <c r="U6237" i="20"/>
  <c r="U6238" i="20"/>
  <c r="U6239" i="20"/>
  <c r="U6240" i="20"/>
  <c r="U6241" i="20"/>
  <c r="U6242" i="20"/>
  <c r="U6243" i="20"/>
  <c r="U6244" i="20"/>
  <c r="U6245" i="20"/>
  <c r="U6246" i="20"/>
  <c r="U6247" i="20"/>
  <c r="U6248" i="20"/>
  <c r="U6249" i="20"/>
  <c r="U6250" i="20"/>
  <c r="U6251" i="20"/>
  <c r="U6252" i="20"/>
  <c r="U6253" i="20"/>
  <c r="U6254" i="20"/>
  <c r="U6255" i="20"/>
  <c r="U6256" i="20"/>
  <c r="U6257" i="20"/>
  <c r="U6258" i="20"/>
  <c r="U6259" i="20"/>
  <c r="U6260" i="20"/>
  <c r="U6234" i="20"/>
  <c r="U6233" i="20"/>
  <c r="U6232" i="20"/>
  <c r="U6231" i="20"/>
  <c r="B6245" i="20"/>
  <c r="B6246" i="20"/>
  <c r="B6247" i="20"/>
  <c r="B6248" i="20"/>
  <c r="B6249" i="20"/>
  <c r="B6250" i="20"/>
  <c r="B6251" i="20"/>
  <c r="B6252" i="20"/>
  <c r="B6253" i="20"/>
  <c r="B6254" i="20"/>
  <c r="B6255" i="20"/>
  <c r="B6256" i="20"/>
  <c r="B6257" i="20"/>
  <c r="B6258" i="20"/>
  <c r="B6259" i="20"/>
  <c r="B6260" i="20"/>
  <c r="B6261" i="20"/>
  <c r="B6262" i="20"/>
  <c r="B6263" i="20"/>
  <c r="AG331" i="6"/>
  <c r="T331" i="6" s="1"/>
  <c r="AC330" i="6"/>
  <c r="D330" i="6" s="1"/>
  <c r="E293" i="23" s="1"/>
  <c r="C293" i="23" l="1"/>
  <c r="G289" i="17"/>
  <c r="H300" i="17" s="1"/>
  <c r="H5257" i="16"/>
  <c r="F5244" i="16"/>
  <c r="F5245" i="16"/>
  <c r="F5246" i="16"/>
  <c r="F5247" i="16"/>
  <c r="F5248" i="16"/>
  <c r="F5249" i="16"/>
  <c r="F5250" i="16"/>
  <c r="F5251" i="16"/>
  <c r="F5252" i="16"/>
  <c r="F5253" i="16"/>
  <c r="F5254" i="16"/>
  <c r="F5255" i="16"/>
  <c r="F5256" i="16"/>
  <c r="F5257" i="16"/>
  <c r="F5258" i="16"/>
  <c r="F5259" i="16"/>
  <c r="F5260" i="16"/>
  <c r="F5261" i="16"/>
  <c r="F5262" i="16"/>
  <c r="N5260" i="16"/>
  <c r="N5261" i="16"/>
  <c r="N5262" i="16"/>
  <c r="N5259" i="16"/>
  <c r="N5258" i="16"/>
  <c r="N5257" i="16"/>
  <c r="N5256" i="16"/>
  <c r="X287" i="17" l="1"/>
  <c r="B293" i="23"/>
  <c r="H382" i="8"/>
  <c r="I382" i="8" s="1"/>
  <c r="J393" i="8" s="1"/>
  <c r="N5246" i="16"/>
  <c r="N5247" i="16"/>
  <c r="N5248" i="16"/>
  <c r="N5249" i="16"/>
  <c r="N5250" i="16"/>
  <c r="N5251" i="16"/>
  <c r="N5252" i="16"/>
  <c r="N5253" i="16"/>
  <c r="N5254" i="16"/>
  <c r="N5255" i="16"/>
  <c r="N5245" i="16"/>
  <c r="N5244" i="16"/>
  <c r="N5243" i="16"/>
  <c r="F5243" i="16"/>
  <c r="I5257" i="16"/>
  <c r="P288" i="17" l="1"/>
  <c r="X286" i="17"/>
  <c r="X285" i="17"/>
  <c r="N5230" i="16"/>
  <c r="N5231" i="16"/>
  <c r="N5232" i="16"/>
  <c r="N5233" i="16"/>
  <c r="N5234" i="16"/>
  <c r="N5235" i="16"/>
  <c r="N5236" i="16"/>
  <c r="N5237" i="16"/>
  <c r="N5238" i="16"/>
  <c r="N5239" i="16"/>
  <c r="N5240" i="16"/>
  <c r="N5241" i="16"/>
  <c r="N5242" i="16"/>
  <c r="N5229" i="16"/>
  <c r="F5242" i="16"/>
  <c r="F5230" i="16"/>
  <c r="F5231" i="16"/>
  <c r="F5232" i="16"/>
  <c r="F5233" i="16"/>
  <c r="F5234" i="16"/>
  <c r="F5235" i="16"/>
  <c r="F5236" i="16"/>
  <c r="F5237" i="16"/>
  <c r="F5238" i="16"/>
  <c r="F5239" i="16"/>
  <c r="F5240" i="16"/>
  <c r="F5229" i="16"/>
  <c r="U6226" i="20" l="1"/>
  <c r="U6227" i="20"/>
  <c r="U6228" i="20"/>
  <c r="U6229" i="20"/>
  <c r="U6230" i="20"/>
  <c r="U6225" i="20"/>
  <c r="U6224" i="20"/>
  <c r="B6230" i="20" l="1"/>
  <c r="B6231" i="20"/>
  <c r="B6232" i="20"/>
  <c r="B6233" i="20"/>
  <c r="B6234" i="20"/>
  <c r="B6235" i="20"/>
  <c r="B6236" i="20"/>
  <c r="B6237" i="20"/>
  <c r="B6238" i="20"/>
  <c r="B6239" i="20"/>
  <c r="B6240" i="20"/>
  <c r="B6241" i="20"/>
  <c r="B6242" i="20"/>
  <c r="B6243" i="20"/>
  <c r="B6244" i="20"/>
  <c r="B2113" i="14" l="1"/>
  <c r="B2112" i="14"/>
  <c r="B2111" i="14"/>
  <c r="B2110" i="14"/>
  <c r="B2109" i="14"/>
  <c r="B2108" i="14"/>
  <c r="B2107" i="14"/>
  <c r="B2106" i="14"/>
  <c r="B2105" i="14"/>
  <c r="B2104" i="14"/>
  <c r="AG330" i="6"/>
  <c r="T330" i="6" s="1"/>
  <c r="N5225" i="16" l="1"/>
  <c r="N5226" i="16"/>
  <c r="N5227" i="16"/>
  <c r="N5228" i="16"/>
  <c r="N5224" i="16"/>
  <c r="N5223" i="16"/>
  <c r="N5222" i="16"/>
  <c r="F5228" i="16"/>
  <c r="C292" i="23" l="1"/>
  <c r="G288" i="17"/>
  <c r="H299" i="17" s="1"/>
  <c r="F5225" i="16"/>
  <c r="F5226" i="16"/>
  <c r="F5227" i="16"/>
  <c r="H5226" i="16"/>
  <c r="F5224" i="16"/>
  <c r="F5223" i="16"/>
  <c r="F5222" i="16"/>
  <c r="H381" i="8" l="1"/>
  <c r="I381" i="8" s="1"/>
  <c r="J392" i="8" s="1"/>
  <c r="V288" i="17"/>
  <c r="Z299" i="17" s="1"/>
  <c r="D292" i="23"/>
  <c r="AC329" i="6"/>
  <c r="D329" i="6" s="1"/>
  <c r="E292" i="23" s="1"/>
  <c r="U6200" i="20"/>
  <c r="U6201" i="20"/>
  <c r="U6202" i="20"/>
  <c r="U6203" i="20"/>
  <c r="U6204" i="20"/>
  <c r="U6205" i="20"/>
  <c r="U6206" i="20"/>
  <c r="U6207" i="20"/>
  <c r="U6208" i="20"/>
  <c r="U6209" i="20"/>
  <c r="U6210" i="20"/>
  <c r="U6211" i="20"/>
  <c r="U6212" i="20"/>
  <c r="U6213" i="20"/>
  <c r="U6214" i="20"/>
  <c r="U6215" i="20"/>
  <c r="U6216" i="20"/>
  <c r="U6217" i="20"/>
  <c r="U6218" i="20"/>
  <c r="U6219" i="20"/>
  <c r="U6220" i="20"/>
  <c r="U6221" i="20"/>
  <c r="U6222" i="20"/>
  <c r="U6223" i="20"/>
  <c r="U6199" i="20"/>
  <c r="U6198" i="20"/>
  <c r="U6197" i="20"/>
  <c r="U6196" i="20"/>
  <c r="U6195" i="20"/>
  <c r="B6217" i="20"/>
  <c r="B6218" i="20"/>
  <c r="B6219" i="20"/>
  <c r="B6220" i="20"/>
  <c r="B6221" i="20"/>
  <c r="B6222" i="20"/>
  <c r="B6223" i="20"/>
  <c r="B6224" i="20"/>
  <c r="B6225" i="20"/>
  <c r="B6226" i="20"/>
  <c r="B6227" i="20"/>
  <c r="B6228" i="20"/>
  <c r="B6229" i="20"/>
  <c r="B292" i="23" l="1"/>
  <c r="I5226" i="16"/>
  <c r="N5218" i="16" l="1"/>
  <c r="N5219" i="16"/>
  <c r="N5220" i="16"/>
  <c r="N5221" i="16"/>
  <c r="N5217" i="16"/>
  <c r="N5216" i="16"/>
  <c r="N5215" i="16"/>
  <c r="N5214" i="16"/>
  <c r="F5218" i="16" l="1"/>
  <c r="F5219" i="16"/>
  <c r="F5220" i="16"/>
  <c r="F5221" i="16"/>
  <c r="F5217" i="16"/>
  <c r="F5216" i="16"/>
  <c r="F5215" i="16"/>
  <c r="F5214" i="16"/>
  <c r="N5211" i="16" l="1"/>
  <c r="N5212" i="16"/>
  <c r="N5213" i="16"/>
  <c r="N5210" i="16"/>
  <c r="N5209" i="16"/>
  <c r="N5208" i="16"/>
  <c r="N5207" i="16"/>
  <c r="F5211" i="16"/>
  <c r="F5212" i="16"/>
  <c r="F5213" i="16"/>
  <c r="F5210" i="16"/>
  <c r="F5209" i="16"/>
  <c r="F5208" i="16"/>
  <c r="F5207" i="16"/>
  <c r="P287" i="17" l="1"/>
  <c r="N5200" i="16"/>
  <c r="N5201" i="16"/>
  <c r="N5202" i="16"/>
  <c r="N5203" i="16"/>
  <c r="N5204" i="16"/>
  <c r="N5205" i="16"/>
  <c r="N5206" i="16"/>
  <c r="F5200" i="16"/>
  <c r="F5201" i="16"/>
  <c r="F5202" i="16"/>
  <c r="F5203" i="16"/>
  <c r="F5204" i="16"/>
  <c r="F5205" i="16"/>
  <c r="F5206" i="16"/>
  <c r="C291" i="23" l="1"/>
  <c r="G287" i="17"/>
  <c r="H298" i="17" s="1"/>
  <c r="H5195" i="16"/>
  <c r="F5197" i="16"/>
  <c r="F5198" i="16"/>
  <c r="F5199" i="16"/>
  <c r="F5196" i="16"/>
  <c r="N5195" i="16"/>
  <c r="N5196" i="16"/>
  <c r="N5197" i="16"/>
  <c r="N5198" i="16"/>
  <c r="N5199" i="16"/>
  <c r="N5194" i="16"/>
  <c r="N5193" i="16"/>
  <c r="F5194" i="16"/>
  <c r="F5193" i="16"/>
  <c r="V287" i="17" l="1"/>
  <c r="Z298" i="17" s="1"/>
  <c r="AG329" i="6" l="1"/>
  <c r="T329" i="6" s="1"/>
  <c r="B2103" i="14" l="1"/>
  <c r="B2102" i="14"/>
  <c r="B2101" i="14"/>
  <c r="B2100" i="14"/>
  <c r="B2099" i="14"/>
  <c r="B2098" i="14"/>
  <c r="B2097" i="14"/>
  <c r="B2096" i="14"/>
  <c r="B2095" i="14"/>
  <c r="B2094" i="14"/>
  <c r="U6193" i="20" l="1"/>
  <c r="U6194" i="20"/>
  <c r="U6184" i="20"/>
  <c r="U6185" i="20"/>
  <c r="U6186" i="20"/>
  <c r="U6187" i="20"/>
  <c r="U6179" i="20"/>
  <c r="U6180" i="20"/>
  <c r="U6172" i="20"/>
  <c r="U6173" i="20"/>
  <c r="U6174" i="20"/>
  <c r="U6175" i="20"/>
  <c r="U6176" i="20"/>
  <c r="U6177" i="20"/>
  <c r="U6178" i="20"/>
  <c r="U6181" i="20"/>
  <c r="U6182" i="20"/>
  <c r="U6183" i="20"/>
  <c r="U6188" i="20"/>
  <c r="U6189" i="20"/>
  <c r="U6190" i="20"/>
  <c r="U6191" i="20"/>
  <c r="U6192" i="20"/>
  <c r="U6171" i="20"/>
  <c r="U6170" i="20"/>
  <c r="U6169" i="20"/>
  <c r="U6168" i="20"/>
  <c r="U6167" i="20"/>
  <c r="AC328" i="6"/>
  <c r="D328" i="6" s="1"/>
  <c r="E291" i="23" s="1"/>
  <c r="D291" i="23"/>
  <c r="H380" i="8"/>
  <c r="I380" i="8" s="1"/>
  <c r="J391" i="8" s="1"/>
  <c r="B6179" i="20" l="1"/>
  <c r="B6180" i="20"/>
  <c r="B6181" i="20"/>
  <c r="B6182" i="20"/>
  <c r="B6183" i="20"/>
  <c r="B6184" i="20"/>
  <c r="B6185" i="20"/>
  <c r="B6186" i="20"/>
  <c r="B6187" i="20"/>
  <c r="B6188" i="20"/>
  <c r="B6189" i="20"/>
  <c r="B6190" i="20"/>
  <c r="B6191" i="20"/>
  <c r="B6192" i="20"/>
  <c r="B6193" i="20"/>
  <c r="B6194" i="20"/>
  <c r="B6195" i="20"/>
  <c r="B6196" i="20"/>
  <c r="B6197" i="20"/>
  <c r="B6198" i="20"/>
  <c r="B6199" i="20"/>
  <c r="B6200" i="20"/>
  <c r="B6201" i="20"/>
  <c r="B6202" i="20"/>
  <c r="B6203" i="20"/>
  <c r="B6204" i="20"/>
  <c r="B6205" i="20"/>
  <c r="B6206" i="20"/>
  <c r="B6207" i="20"/>
  <c r="B6208" i="20"/>
  <c r="B6209" i="20"/>
  <c r="B6210" i="20"/>
  <c r="B6211" i="20"/>
  <c r="B6212" i="20"/>
  <c r="B6213" i="20"/>
  <c r="B6214" i="20"/>
  <c r="B6215" i="20"/>
  <c r="B6216" i="20"/>
  <c r="B291" i="23" l="1"/>
  <c r="I5195" i="16"/>
  <c r="N5186" i="16" l="1"/>
  <c r="N5187" i="16"/>
  <c r="N5188" i="16"/>
  <c r="N5189" i="16"/>
  <c r="N5190" i="16"/>
  <c r="N5191" i="16"/>
  <c r="N5192" i="16"/>
  <c r="F5190" i="16"/>
  <c r="F5191" i="16"/>
  <c r="F5192" i="16"/>
  <c r="F5189" i="16"/>
  <c r="F5187" i="16"/>
  <c r="F5186" i="16"/>
  <c r="N5179" i="16" l="1"/>
  <c r="N5180" i="16"/>
  <c r="N5181" i="16"/>
  <c r="N5182" i="16"/>
  <c r="N5183" i="16"/>
  <c r="N5184" i="16"/>
  <c r="N5185" i="16"/>
  <c r="F5183" i="16"/>
  <c r="F5184" i="16"/>
  <c r="F5185" i="16"/>
  <c r="F5182" i="16"/>
  <c r="F5181" i="16"/>
  <c r="F5180" i="16"/>
  <c r="F5179" i="16"/>
  <c r="F5176" i="16" l="1"/>
  <c r="F5177" i="16"/>
  <c r="F5178" i="16"/>
  <c r="P286" i="17"/>
  <c r="N5172" i="16"/>
  <c r="N5173" i="16"/>
  <c r="N5174" i="16"/>
  <c r="N5175" i="16"/>
  <c r="N5176" i="16"/>
  <c r="N5177" i="16"/>
  <c r="N5178" i="16"/>
  <c r="F5175" i="16"/>
  <c r="F5174" i="16"/>
  <c r="F5173" i="16"/>
  <c r="F5172" i="16"/>
  <c r="C290" i="23" l="1"/>
  <c r="G286" i="17"/>
  <c r="H297" i="17" s="1"/>
  <c r="H5165" i="16"/>
  <c r="N5168" i="16"/>
  <c r="N5169" i="16"/>
  <c r="N5170" i="16"/>
  <c r="N5171" i="16"/>
  <c r="N5167" i="16"/>
  <c r="N5166" i="16"/>
  <c r="N5165" i="16"/>
  <c r="F5167" i="16"/>
  <c r="F5168" i="16"/>
  <c r="F5169" i="16"/>
  <c r="F5170" i="16"/>
  <c r="F5171" i="16"/>
  <c r="F5166" i="16"/>
  <c r="F5165" i="16"/>
  <c r="B2093" i="14" l="1"/>
  <c r="B2092" i="14"/>
  <c r="B2091" i="14"/>
  <c r="B2090" i="14"/>
  <c r="B2089" i="14"/>
  <c r="B2088" i="14"/>
  <c r="B2087" i="14"/>
  <c r="B2086" i="14"/>
  <c r="B2085" i="14"/>
  <c r="B2084" i="14"/>
  <c r="X284" i="17"/>
  <c r="V286" i="17"/>
  <c r="Z297" i="17" s="1"/>
  <c r="AG328" i="6" l="1"/>
  <c r="T328" i="6" s="1"/>
  <c r="D290" i="23" l="1"/>
  <c r="AC327" i="6"/>
  <c r="D327" i="6"/>
  <c r="E290" i="23" s="1"/>
  <c r="U6134" i="20"/>
  <c r="U6135" i="20"/>
  <c r="U6136" i="20"/>
  <c r="U6137" i="20"/>
  <c r="U6138" i="20"/>
  <c r="U6139" i="20"/>
  <c r="U6140" i="20"/>
  <c r="U6141" i="20"/>
  <c r="U6142" i="20"/>
  <c r="U6143" i="20"/>
  <c r="U6144" i="20"/>
  <c r="U6145" i="20"/>
  <c r="U6146" i="20"/>
  <c r="U6147" i="20"/>
  <c r="U6148" i="20"/>
  <c r="U6149" i="20"/>
  <c r="U6150" i="20"/>
  <c r="U6151" i="20"/>
  <c r="U6152" i="20"/>
  <c r="U6153" i="20"/>
  <c r="U6154" i="20"/>
  <c r="U6155" i="20"/>
  <c r="U6156" i="20"/>
  <c r="U6157" i="20"/>
  <c r="U6158" i="20"/>
  <c r="U6159" i="20"/>
  <c r="U6160" i="20"/>
  <c r="U6161" i="20"/>
  <c r="U6162" i="20"/>
  <c r="U6163" i="20"/>
  <c r="U6164" i="20"/>
  <c r="U6165" i="20"/>
  <c r="U6166" i="20"/>
  <c r="U6133" i="20"/>
  <c r="U6132" i="20"/>
  <c r="B6143" i="20" l="1"/>
  <c r="B6144" i="20"/>
  <c r="B6145" i="20"/>
  <c r="B6146" i="20"/>
  <c r="B6147" i="20"/>
  <c r="B6148" i="20"/>
  <c r="B6149" i="20"/>
  <c r="B6150" i="20"/>
  <c r="B6151" i="20"/>
  <c r="B6152" i="20"/>
  <c r="B6153" i="20"/>
  <c r="B6154" i="20"/>
  <c r="B6155" i="20"/>
  <c r="B6156" i="20"/>
  <c r="B6157" i="20"/>
  <c r="B6158" i="20"/>
  <c r="B6159" i="20"/>
  <c r="B6160" i="20"/>
  <c r="B6161" i="20"/>
  <c r="B6162" i="20"/>
  <c r="B6163" i="20"/>
  <c r="B6164" i="20"/>
  <c r="B6165" i="20"/>
  <c r="B6166" i="20"/>
  <c r="B6167" i="20"/>
  <c r="B6168" i="20"/>
  <c r="B6169" i="20"/>
  <c r="B6170" i="20"/>
  <c r="B6171" i="20"/>
  <c r="B6172" i="20"/>
  <c r="B6173" i="20"/>
  <c r="B6174" i="20"/>
  <c r="B6175" i="20"/>
  <c r="B6176" i="20"/>
  <c r="B6177" i="20"/>
  <c r="B6178" i="20"/>
  <c r="H379" i="8"/>
  <c r="I379" i="8"/>
  <c r="J390" i="8" s="1"/>
  <c r="B290" i="23"/>
  <c r="I5165" i="16"/>
  <c r="F5162" i="16" l="1"/>
  <c r="F5163" i="16"/>
  <c r="F5164" i="16"/>
  <c r="N5162" i="16"/>
  <c r="N5163" i="16"/>
  <c r="N5164" i="16"/>
  <c r="N5161" i="16"/>
  <c r="N5160" i="16"/>
  <c r="N5159" i="16"/>
  <c r="N5158" i="16"/>
  <c r="F5161" i="16"/>
  <c r="F5160" i="16"/>
  <c r="F5159" i="16"/>
  <c r="F5158" i="16"/>
  <c r="F5137" i="16" l="1"/>
  <c r="F5138" i="16"/>
  <c r="F5139" i="16"/>
  <c r="F5140" i="16"/>
  <c r="F5141" i="16"/>
  <c r="F5142" i="16"/>
  <c r="F5143" i="16"/>
  <c r="F5144" i="16"/>
  <c r="F5145" i="16"/>
  <c r="F5146" i="16"/>
  <c r="F5147" i="16"/>
  <c r="F5148" i="16"/>
  <c r="F5149" i="16"/>
  <c r="F5150" i="16"/>
  <c r="F5151" i="16"/>
  <c r="F5152" i="16"/>
  <c r="F5153" i="16"/>
  <c r="F5154" i="16"/>
  <c r="F5155" i="16"/>
  <c r="F5156" i="16"/>
  <c r="F5157" i="16"/>
  <c r="N5148" i="16"/>
  <c r="N5149" i="16"/>
  <c r="N5150" i="16"/>
  <c r="N5151" i="16"/>
  <c r="N5152" i="16"/>
  <c r="N5153" i="16"/>
  <c r="N5154" i="16"/>
  <c r="N5155" i="16"/>
  <c r="N5156" i="16"/>
  <c r="N5157" i="16"/>
  <c r="N5147" i="16"/>
  <c r="N5146" i="16"/>
  <c r="N5145" i="16"/>
  <c r="P285" i="17" l="1"/>
  <c r="N5137" i="16"/>
  <c r="N5138" i="16"/>
  <c r="N5139" i="16"/>
  <c r="N5140" i="16"/>
  <c r="N5141" i="16"/>
  <c r="N5142" i="16"/>
  <c r="N5143" i="16"/>
  <c r="N5144" i="16"/>
  <c r="X259" i="17" l="1"/>
  <c r="X260" i="17"/>
  <c r="X261" i="17"/>
  <c r="X262" i="17"/>
  <c r="X263" i="17"/>
  <c r="X264" i="17"/>
  <c r="X265" i="17"/>
  <c r="X266" i="17"/>
  <c r="X267" i="17"/>
  <c r="X268" i="17"/>
  <c r="X269" i="17"/>
  <c r="X270" i="17"/>
  <c r="X271" i="17"/>
  <c r="X272" i="17"/>
  <c r="X273" i="17"/>
  <c r="X274" i="17"/>
  <c r="X275" i="17"/>
  <c r="X276" i="17"/>
  <c r="X277" i="17"/>
  <c r="X278" i="17"/>
  <c r="X279" i="17"/>
  <c r="X280" i="17"/>
  <c r="X281" i="17"/>
  <c r="X282" i="17"/>
  <c r="X283" i="17"/>
  <c r="X229" i="17"/>
  <c r="X230" i="17"/>
  <c r="X231" i="17"/>
  <c r="X232" i="17"/>
  <c r="X233" i="17"/>
  <c r="X234" i="17"/>
  <c r="X235" i="17"/>
  <c r="X236" i="17"/>
  <c r="X237" i="17"/>
  <c r="X238" i="17"/>
  <c r="X239" i="17"/>
  <c r="X240" i="17"/>
  <c r="X241" i="17"/>
  <c r="X242" i="17"/>
  <c r="X243" i="17"/>
  <c r="X244" i="17"/>
  <c r="X245" i="17"/>
  <c r="X246" i="17"/>
  <c r="X247" i="17"/>
  <c r="X248" i="17"/>
  <c r="X249" i="17"/>
  <c r="X250" i="17"/>
  <c r="X251" i="17"/>
  <c r="X252" i="17"/>
  <c r="X253" i="17"/>
  <c r="X254" i="17"/>
  <c r="X255" i="17"/>
  <c r="X256" i="17"/>
  <c r="X257" i="17"/>
  <c r="X258" i="17"/>
  <c r="X211" i="17"/>
  <c r="X212" i="17"/>
  <c r="X213" i="17"/>
  <c r="X214" i="17"/>
  <c r="X215" i="17"/>
  <c r="X216" i="17"/>
  <c r="X217" i="17"/>
  <c r="X218" i="17"/>
  <c r="X219" i="17"/>
  <c r="X220" i="17"/>
  <c r="X221" i="17"/>
  <c r="X222" i="17"/>
  <c r="X223" i="17"/>
  <c r="X224" i="17"/>
  <c r="X225" i="17"/>
  <c r="X226" i="17"/>
  <c r="X227" i="17"/>
  <c r="X228" i="17"/>
  <c r="X196" i="17"/>
  <c r="X197" i="17"/>
  <c r="X198" i="17"/>
  <c r="X199" i="17"/>
  <c r="X200" i="17"/>
  <c r="X201" i="17"/>
  <c r="X202" i="17"/>
  <c r="X203" i="17"/>
  <c r="X204" i="17"/>
  <c r="X205" i="17"/>
  <c r="X206" i="17"/>
  <c r="X207" i="17"/>
  <c r="X208" i="17"/>
  <c r="X209" i="17"/>
  <c r="X210" i="17"/>
  <c r="X142" i="17"/>
  <c r="X143" i="17"/>
  <c r="X144" i="17"/>
  <c r="X145" i="17"/>
  <c r="X146" i="17"/>
  <c r="X147" i="17"/>
  <c r="X148" i="17"/>
  <c r="X149" i="17"/>
  <c r="X150" i="17"/>
  <c r="X151" i="17"/>
  <c r="X152" i="17"/>
  <c r="X153" i="17"/>
  <c r="X154" i="17"/>
  <c r="X155" i="17"/>
  <c r="X156" i="17"/>
  <c r="X157" i="17"/>
  <c r="X158" i="17"/>
  <c r="X159" i="17"/>
  <c r="X160" i="17"/>
  <c r="X161" i="17"/>
  <c r="X162" i="17"/>
  <c r="X163" i="17"/>
  <c r="X164" i="17"/>
  <c r="X165" i="17"/>
  <c r="X166" i="17"/>
  <c r="X167" i="17"/>
  <c r="X168" i="17"/>
  <c r="X169" i="17"/>
  <c r="X170" i="17"/>
  <c r="X171" i="17"/>
  <c r="X172" i="17"/>
  <c r="X173" i="17"/>
  <c r="X174" i="17"/>
  <c r="X175" i="17"/>
  <c r="X176" i="17"/>
  <c r="X177" i="17"/>
  <c r="X178" i="17"/>
  <c r="X179" i="17"/>
  <c r="X180" i="17"/>
  <c r="X181" i="17"/>
  <c r="X182" i="17"/>
  <c r="X183" i="17"/>
  <c r="X184" i="17"/>
  <c r="X185" i="17"/>
  <c r="X186" i="17"/>
  <c r="X187" i="17"/>
  <c r="X188" i="17"/>
  <c r="X189" i="17"/>
  <c r="X190" i="17"/>
  <c r="X191" i="17"/>
  <c r="X192" i="17"/>
  <c r="X193" i="17"/>
  <c r="X194" i="17"/>
  <c r="X195" i="17"/>
  <c r="X136" i="17"/>
  <c r="X137" i="17"/>
  <c r="X138" i="17"/>
  <c r="X139" i="17"/>
  <c r="X140" i="17"/>
  <c r="X141" i="17"/>
  <c r="X134" i="17"/>
  <c r="X135" i="17"/>
  <c r="X133" i="17"/>
  <c r="X85" i="17"/>
  <c r="X86" i="17"/>
  <c r="X87" i="17"/>
  <c r="X88" i="17"/>
  <c r="X89" i="17"/>
  <c r="X90" i="17"/>
  <c r="X91" i="17"/>
  <c r="X92" i="17"/>
  <c r="X93" i="17"/>
  <c r="X94" i="17"/>
  <c r="X95" i="17"/>
  <c r="X96" i="17"/>
  <c r="X97" i="17"/>
  <c r="X98" i="17"/>
  <c r="X99" i="17"/>
  <c r="X100" i="17"/>
  <c r="X101" i="17"/>
  <c r="X102" i="17"/>
  <c r="X103" i="17"/>
  <c r="X104" i="17"/>
  <c r="X105" i="17"/>
  <c r="X106" i="17"/>
  <c r="X107" i="17"/>
  <c r="X108" i="17"/>
  <c r="X109" i="17"/>
  <c r="X110" i="17"/>
  <c r="X111" i="17"/>
  <c r="X112" i="17"/>
  <c r="X113" i="17"/>
  <c r="X114" i="17"/>
  <c r="X115" i="17"/>
  <c r="X116" i="17"/>
  <c r="X117" i="17"/>
  <c r="X118" i="17"/>
  <c r="X119" i="17"/>
  <c r="X120" i="17"/>
  <c r="X121" i="17"/>
  <c r="X122" i="17"/>
  <c r="X123" i="17"/>
  <c r="X124" i="17"/>
  <c r="X125" i="17"/>
  <c r="X126" i="17"/>
  <c r="X127" i="17"/>
  <c r="X128" i="17"/>
  <c r="X129" i="17"/>
  <c r="X130" i="17"/>
  <c r="X131" i="17"/>
  <c r="X84" i="17"/>
  <c r="B2082" i="14" l="1"/>
  <c r="B2083" i="14"/>
  <c r="N5134" i="16"/>
  <c r="N5135" i="16"/>
  <c r="N5136" i="16"/>
  <c r="N5133" i="16"/>
  <c r="N5132" i="16"/>
  <c r="N5131" i="16"/>
  <c r="N5130" i="16"/>
  <c r="C289" i="23"/>
  <c r="G285" i="17"/>
  <c r="H296" i="17" s="1"/>
  <c r="H5134" i="16"/>
  <c r="F5130" i="16"/>
  <c r="F5131" i="16"/>
  <c r="F5132" i="16"/>
  <c r="F5133" i="16"/>
  <c r="F5134" i="16"/>
  <c r="F5135" i="16"/>
  <c r="F5136" i="16"/>
  <c r="B2081" i="14" l="1"/>
  <c r="B2080" i="14"/>
  <c r="B2079" i="14"/>
  <c r="B2078" i="14"/>
  <c r="B2077" i="14"/>
  <c r="B2076" i="14"/>
  <c r="B2075" i="14"/>
  <c r="B2074" i="14"/>
  <c r="U6109" i="20"/>
  <c r="U6110" i="20"/>
  <c r="U6111" i="20"/>
  <c r="U6112" i="20"/>
  <c r="U6113" i="20"/>
  <c r="U6114" i="20"/>
  <c r="U6115" i="20"/>
  <c r="U6116" i="20"/>
  <c r="U6117" i="20"/>
  <c r="U6118" i="20"/>
  <c r="U6119" i="20"/>
  <c r="U6120" i="20"/>
  <c r="U6121" i="20"/>
  <c r="U6122" i="20"/>
  <c r="U6123" i="20"/>
  <c r="U6124" i="20"/>
  <c r="U6125" i="20"/>
  <c r="U6126" i="20"/>
  <c r="U6127" i="20"/>
  <c r="U6128" i="20"/>
  <c r="U6129" i="20"/>
  <c r="U6130" i="20"/>
  <c r="U6131" i="20"/>
  <c r="U6108" i="20"/>
  <c r="H378" i="8"/>
  <c r="I378" i="8" s="1"/>
  <c r="J389" i="8" s="1"/>
  <c r="D289" i="23"/>
  <c r="AG327" i="6"/>
  <c r="T327" i="6" s="1"/>
  <c r="V285" i="17" l="1"/>
  <c r="Z296" i="17" s="1"/>
  <c r="B289" i="23"/>
  <c r="I5134" i="16"/>
  <c r="AC326" i="6" l="1"/>
  <c r="D326" i="6"/>
  <c r="E289" i="23" s="1"/>
  <c r="B6140" i="20"/>
  <c r="B6141" i="20"/>
  <c r="B6142" i="20"/>
  <c r="F5044" i="16" l="1"/>
  <c r="F5045" i="16"/>
  <c r="F5046" i="16"/>
  <c r="F5047" i="16"/>
  <c r="F5048" i="16"/>
  <c r="F5049" i="16"/>
  <c r="F5050" i="16"/>
  <c r="F5051" i="16"/>
  <c r="F5052" i="16"/>
  <c r="F5053" i="16"/>
  <c r="F5054" i="16"/>
  <c r="F5055" i="16"/>
  <c r="F5056" i="16"/>
  <c r="F5057" i="16"/>
  <c r="F5058" i="16"/>
  <c r="F5059" i="16"/>
  <c r="F5060" i="16"/>
  <c r="F5061" i="16"/>
  <c r="F5062" i="16"/>
  <c r="F5063" i="16"/>
  <c r="F5064" i="16"/>
  <c r="F5065" i="16"/>
  <c r="F5066" i="16"/>
  <c r="F5067" i="16"/>
  <c r="F5068" i="16"/>
  <c r="F5069" i="16"/>
  <c r="F5070" i="16"/>
  <c r="F5071" i="16"/>
  <c r="F5072" i="16"/>
  <c r="F5073" i="16"/>
  <c r="F5043" i="16"/>
  <c r="F5075" i="16" l="1"/>
  <c r="F5076" i="16"/>
  <c r="F5077" i="16"/>
  <c r="F5078" i="16"/>
  <c r="F5079" i="16"/>
  <c r="F5080" i="16"/>
  <c r="F5081" i="16"/>
  <c r="F5082" i="16"/>
  <c r="F5083" i="16"/>
  <c r="F5084" i="16"/>
  <c r="F5085" i="16"/>
  <c r="F5086" i="16"/>
  <c r="F5087" i="16"/>
  <c r="F5088" i="16"/>
  <c r="F5089" i="16"/>
  <c r="F5090" i="16"/>
  <c r="F5091" i="16"/>
  <c r="F5092" i="16"/>
  <c r="F5093" i="16"/>
  <c r="F5094" i="16"/>
  <c r="F5095" i="16"/>
  <c r="F5096" i="16"/>
  <c r="F5097" i="16"/>
  <c r="F5098" i="16"/>
  <c r="F5099" i="16"/>
  <c r="F5100" i="16"/>
  <c r="F5101" i="16"/>
  <c r="F5102" i="16"/>
  <c r="F5103" i="16"/>
  <c r="F5104" i="16"/>
  <c r="F5074" i="16"/>
  <c r="F5106" i="16"/>
  <c r="F5107" i="16"/>
  <c r="F5108" i="16"/>
  <c r="F5109" i="16"/>
  <c r="F5110" i="16"/>
  <c r="F5111" i="16"/>
  <c r="F5112" i="16"/>
  <c r="F5113" i="16"/>
  <c r="F5114" i="16"/>
  <c r="F5115" i="16"/>
  <c r="F5116" i="16"/>
  <c r="F5117" i="16"/>
  <c r="F5118" i="16"/>
  <c r="F5119" i="16"/>
  <c r="F5120" i="16"/>
  <c r="F5121" i="16"/>
  <c r="F5122" i="16"/>
  <c r="F5123" i="16"/>
  <c r="F5124" i="16"/>
  <c r="F5125" i="16"/>
  <c r="F5126" i="16"/>
  <c r="F5127" i="16"/>
  <c r="F5128" i="16"/>
  <c r="F5129" i="16"/>
  <c r="F5105" i="16"/>
  <c r="N5127" i="16" l="1"/>
  <c r="N5128" i="16"/>
  <c r="N5129" i="16"/>
  <c r="N5126" i="16"/>
  <c r="N5125" i="16"/>
  <c r="N5124" i="16"/>
  <c r="N5123" i="16"/>
  <c r="B6125" i="20" l="1"/>
  <c r="B6126" i="20"/>
  <c r="B6127" i="20"/>
  <c r="B6128" i="20"/>
  <c r="B6129" i="20"/>
  <c r="B6130" i="20"/>
  <c r="B6131" i="20"/>
  <c r="B6132" i="20"/>
  <c r="B6133" i="20"/>
  <c r="B6134" i="20"/>
  <c r="B6135" i="20"/>
  <c r="B6136" i="20"/>
  <c r="B6137" i="20"/>
  <c r="B6138" i="20"/>
  <c r="B6139" i="20"/>
  <c r="N5120" i="16"/>
  <c r="N5121" i="16"/>
  <c r="N5122" i="16"/>
  <c r="N5119" i="16"/>
  <c r="N5118" i="16"/>
  <c r="N5117" i="16"/>
  <c r="N5116" i="16"/>
  <c r="N5110" i="16" l="1"/>
  <c r="N5111" i="16"/>
  <c r="N5112" i="16"/>
  <c r="N5113" i="16"/>
  <c r="N5114" i="16"/>
  <c r="N5115" i="16"/>
  <c r="P284" i="17"/>
  <c r="H377" i="8" l="1"/>
  <c r="I377" i="8" s="1"/>
  <c r="J388" i="8" s="1"/>
  <c r="U6107" i="20"/>
  <c r="V284" i="17" l="1"/>
  <c r="Z295" i="17" s="1"/>
  <c r="D288" i="23" l="1"/>
  <c r="B2061" i="14"/>
  <c r="B2062" i="14"/>
  <c r="B2063" i="14"/>
  <c r="B2064" i="14"/>
  <c r="B2065" i="14"/>
  <c r="B2066" i="14"/>
  <c r="B2067" i="14"/>
  <c r="B2068" i="14"/>
  <c r="B2069" i="14"/>
  <c r="B2070" i="14"/>
  <c r="B2071" i="14"/>
  <c r="B2072" i="14"/>
  <c r="B2073" i="14"/>
  <c r="AG326" i="6"/>
  <c r="T326" i="6" s="1"/>
  <c r="AC325" i="6"/>
  <c r="D325" i="6" s="1"/>
  <c r="E288" i="23" s="1"/>
  <c r="U6081" i="20"/>
  <c r="U6082" i="20"/>
  <c r="U6083" i="20"/>
  <c r="U6084" i="20"/>
  <c r="U6085" i="20"/>
  <c r="U6086" i="20"/>
  <c r="U6087" i="20"/>
  <c r="U6088" i="20"/>
  <c r="U6089" i="20"/>
  <c r="U6090" i="20"/>
  <c r="U6091" i="20"/>
  <c r="U6092" i="20"/>
  <c r="U6093" i="20"/>
  <c r="U6094" i="20"/>
  <c r="U6095" i="20"/>
  <c r="U6096" i="20"/>
  <c r="U6097" i="20"/>
  <c r="U6098" i="20"/>
  <c r="U6099" i="20"/>
  <c r="U6100" i="20"/>
  <c r="U6101" i="20"/>
  <c r="U6102" i="20"/>
  <c r="U6103" i="20"/>
  <c r="U6104" i="20"/>
  <c r="U6105" i="20"/>
  <c r="U6106" i="20"/>
  <c r="U6080" i="20"/>
  <c r="U6079" i="20"/>
  <c r="U6078" i="20"/>
  <c r="U6077" i="20"/>
  <c r="U6076" i="20"/>
  <c r="B6082" i="20"/>
  <c r="B6083" i="20"/>
  <c r="B6084" i="20"/>
  <c r="B6085" i="20"/>
  <c r="B6086" i="20"/>
  <c r="B6087" i="20"/>
  <c r="B6088" i="20"/>
  <c r="B6089" i="20"/>
  <c r="B6090" i="20"/>
  <c r="B6091" i="20"/>
  <c r="B6092" i="20"/>
  <c r="B6093" i="20"/>
  <c r="B6094" i="20"/>
  <c r="B6095" i="20"/>
  <c r="B6096" i="20"/>
  <c r="B6097" i="20"/>
  <c r="B6098" i="20"/>
  <c r="B6099" i="20"/>
  <c r="B6100" i="20"/>
  <c r="B6101" i="20"/>
  <c r="B6102" i="20"/>
  <c r="B6103" i="20"/>
  <c r="B6104" i="20"/>
  <c r="B6105" i="20"/>
  <c r="B6106" i="20"/>
  <c r="B6107" i="20"/>
  <c r="B6108" i="20"/>
  <c r="B6109" i="20"/>
  <c r="B6110" i="20"/>
  <c r="B6111" i="20"/>
  <c r="B6112" i="20"/>
  <c r="B6113" i="20"/>
  <c r="B6114" i="20"/>
  <c r="B6115" i="20"/>
  <c r="B6116" i="20"/>
  <c r="B6117" i="20"/>
  <c r="B6118" i="20"/>
  <c r="B6119" i="20"/>
  <c r="B6120" i="20"/>
  <c r="B6121" i="20"/>
  <c r="B6122" i="20"/>
  <c r="B6123" i="20"/>
  <c r="B6124" i="20"/>
  <c r="C288" i="23" l="1"/>
  <c r="G284" i="17"/>
  <c r="H295" i="17" s="1"/>
  <c r="H5104" i="16"/>
  <c r="N5107" i="16"/>
  <c r="N5108" i="16"/>
  <c r="N5109" i="16"/>
  <c r="N5106" i="16"/>
  <c r="N5105" i="16"/>
  <c r="N5104" i="16"/>
  <c r="N5103" i="16"/>
  <c r="N5102" i="16"/>
  <c r="B288" i="23" l="1"/>
  <c r="N5092" i="16"/>
  <c r="N5093" i="16"/>
  <c r="N5094" i="16"/>
  <c r="N5095" i="16"/>
  <c r="N5096" i="16"/>
  <c r="N5097" i="16"/>
  <c r="N5098" i="16"/>
  <c r="N5099" i="16"/>
  <c r="N5100" i="16"/>
  <c r="N5101" i="16"/>
  <c r="N5091" i="16"/>
  <c r="N5090" i="16"/>
  <c r="N5089" i="16"/>
  <c r="N5088" i="16"/>
  <c r="I5104" i="16"/>
  <c r="P283" i="17" l="1"/>
  <c r="N5085" i="16"/>
  <c r="N5086" i="16"/>
  <c r="N5087" i="16"/>
  <c r="N5084" i="16"/>
  <c r="N5083" i="16"/>
  <c r="N5082" i="16"/>
  <c r="N5081" i="16"/>
  <c r="N5076" i="16" l="1"/>
  <c r="N5077" i="16"/>
  <c r="N5078" i="16"/>
  <c r="N5079" i="16"/>
  <c r="N5080" i="16"/>
  <c r="N5075" i="16"/>
  <c r="N5074" i="16"/>
  <c r="V282" i="17" l="1"/>
  <c r="V283" i="17"/>
  <c r="Z294" i="17" s="1"/>
  <c r="Z293" i="17" l="1"/>
  <c r="D287" i="23"/>
  <c r="AG325" i="6"/>
  <c r="T325" i="6"/>
  <c r="AC324" i="6"/>
  <c r="D324" i="6"/>
  <c r="E287" i="23" s="1"/>
  <c r="B2060" i="14"/>
  <c r="B2059" i="14"/>
  <c r="B2058" i="14"/>
  <c r="B2057" i="14"/>
  <c r="B2056" i="14"/>
  <c r="B2055" i="14"/>
  <c r="B2054" i="14"/>
  <c r="U6046" i="20"/>
  <c r="U6047" i="20"/>
  <c r="U6048" i="20"/>
  <c r="U6049" i="20"/>
  <c r="U6050" i="20"/>
  <c r="U6051" i="20"/>
  <c r="U6052" i="20"/>
  <c r="U6053" i="20"/>
  <c r="U6054" i="20"/>
  <c r="U6055" i="20"/>
  <c r="U6056" i="20"/>
  <c r="U6057" i="20"/>
  <c r="U6058" i="20"/>
  <c r="U6059" i="20"/>
  <c r="U6060" i="20"/>
  <c r="U6061" i="20"/>
  <c r="U6062" i="20"/>
  <c r="U6063" i="20"/>
  <c r="U6064" i="20"/>
  <c r="U6065" i="20"/>
  <c r="U6066" i="20"/>
  <c r="U6067" i="20"/>
  <c r="U6068" i="20"/>
  <c r="U6069" i="20"/>
  <c r="U6070" i="20"/>
  <c r="U6071" i="20"/>
  <c r="U6072" i="20"/>
  <c r="U6073" i="20"/>
  <c r="U6074" i="20"/>
  <c r="U6075" i="20"/>
  <c r="U6045" i="20"/>
  <c r="U6044" i="20"/>
  <c r="U6043" i="20"/>
  <c r="B6074" i="20" l="1"/>
  <c r="B6075" i="20"/>
  <c r="B6076" i="20"/>
  <c r="B6077" i="20"/>
  <c r="B6078" i="20"/>
  <c r="B6079" i="20"/>
  <c r="B6080" i="20"/>
  <c r="B6081" i="20"/>
  <c r="B6056" i="20"/>
  <c r="B6057" i="20"/>
  <c r="B6058" i="20"/>
  <c r="B6059" i="20"/>
  <c r="B6060" i="20"/>
  <c r="B6061" i="20"/>
  <c r="B6062" i="20"/>
  <c r="B6063" i="20"/>
  <c r="B6064" i="20"/>
  <c r="B6065" i="20"/>
  <c r="B6066" i="20"/>
  <c r="B6067" i="20"/>
  <c r="B6068" i="20"/>
  <c r="B6069" i="20"/>
  <c r="B6070" i="20"/>
  <c r="B6071" i="20"/>
  <c r="B6072" i="20"/>
  <c r="B6073" i="20"/>
  <c r="N5071" i="16" l="1"/>
  <c r="N5072" i="16"/>
  <c r="N5073" i="16"/>
  <c r="N5070" i="16"/>
  <c r="N5069" i="16"/>
  <c r="N5068" i="16"/>
  <c r="N5067" i="16"/>
  <c r="C287" i="23"/>
  <c r="G283" i="17"/>
  <c r="H294" i="17" s="1"/>
  <c r="H5073" i="16"/>
  <c r="H376" i="8" l="1"/>
  <c r="I376" i="8" s="1"/>
  <c r="J387" i="8" s="1"/>
  <c r="B287" i="23" l="1"/>
  <c r="I5073" i="16"/>
  <c r="N5064" i="16" l="1"/>
  <c r="N5065" i="16"/>
  <c r="N5066" i="16"/>
  <c r="N5063" i="16"/>
  <c r="N5062" i="16"/>
  <c r="N5061" i="16"/>
  <c r="N5060" i="16"/>
  <c r="N5047" i="16" l="1"/>
  <c r="N5048" i="16"/>
  <c r="N5049" i="16"/>
  <c r="N5050" i="16"/>
  <c r="N5051" i="16"/>
  <c r="N5052" i="16"/>
  <c r="N5053" i="16"/>
  <c r="N5054" i="16"/>
  <c r="N5055" i="16"/>
  <c r="N5056" i="16"/>
  <c r="N5057" i="16"/>
  <c r="N5058" i="16"/>
  <c r="N5059" i="16"/>
  <c r="P282" i="17"/>
  <c r="AG324" i="6" l="1"/>
  <c r="T324" i="6" s="1"/>
  <c r="N5043" i="16" l="1"/>
  <c r="N5044" i="16"/>
  <c r="N5045" i="16"/>
  <c r="N5046" i="16"/>
  <c r="N5042" i="16"/>
  <c r="N5041" i="16"/>
  <c r="N5040" i="16"/>
  <c r="N5039" i="16"/>
  <c r="C286" i="23"/>
  <c r="G282" i="17"/>
  <c r="H293" i="17" s="1"/>
  <c r="H5042" i="16"/>
  <c r="H375" i="8" l="1"/>
  <c r="I375" i="8" s="1"/>
  <c r="J386" i="8" s="1"/>
  <c r="AC323" i="6" l="1"/>
  <c r="D323" i="6" s="1"/>
  <c r="E286" i="23" s="1"/>
  <c r="U6010" i="20"/>
  <c r="U6011" i="20"/>
  <c r="U6012" i="20"/>
  <c r="U6013" i="20"/>
  <c r="U6014" i="20"/>
  <c r="U6015" i="20"/>
  <c r="U6016" i="20"/>
  <c r="U6017" i="20"/>
  <c r="U6018" i="20"/>
  <c r="U6019" i="20"/>
  <c r="U6020" i="20"/>
  <c r="U6021" i="20"/>
  <c r="U6022" i="20"/>
  <c r="U6023" i="20"/>
  <c r="U6024" i="20"/>
  <c r="U6025" i="20"/>
  <c r="U6026" i="20"/>
  <c r="U6027" i="20"/>
  <c r="U6028" i="20"/>
  <c r="U6029" i="20"/>
  <c r="U6030" i="20"/>
  <c r="U6031" i="20"/>
  <c r="U6032" i="20"/>
  <c r="U6033" i="20"/>
  <c r="U6034" i="20"/>
  <c r="U6035" i="20"/>
  <c r="U6036" i="20"/>
  <c r="U6037" i="20"/>
  <c r="U6038" i="20"/>
  <c r="U6039" i="20"/>
  <c r="U6040" i="20"/>
  <c r="U6041" i="20"/>
  <c r="U6042" i="20"/>
  <c r="B2052" i="14" l="1"/>
  <c r="B2053" i="14"/>
  <c r="B2051" i="14"/>
  <c r="B2050" i="14"/>
  <c r="B2049" i="14"/>
  <c r="B2048" i="14"/>
  <c r="B2047" i="14"/>
  <c r="B2046" i="14"/>
  <c r="B2045" i="14"/>
  <c r="B2044" i="14"/>
  <c r="B6014" i="20"/>
  <c r="B6015" i="20"/>
  <c r="B6016" i="20"/>
  <c r="B6017" i="20"/>
  <c r="B6018" i="20"/>
  <c r="B6019" i="20"/>
  <c r="B6020" i="20"/>
  <c r="B6021" i="20"/>
  <c r="B6022" i="20"/>
  <c r="B6023" i="20"/>
  <c r="B6024" i="20"/>
  <c r="B6025" i="20"/>
  <c r="B6026" i="20"/>
  <c r="B6027" i="20"/>
  <c r="B6028" i="20"/>
  <c r="B6029" i="20"/>
  <c r="B6030" i="20"/>
  <c r="B6031" i="20"/>
  <c r="B6032" i="20"/>
  <c r="B6033" i="20"/>
  <c r="B6034" i="20"/>
  <c r="B6035" i="20"/>
  <c r="B6036" i="20"/>
  <c r="B6037" i="20"/>
  <c r="B6038" i="20"/>
  <c r="B6039" i="20"/>
  <c r="B6040" i="20"/>
  <c r="B6041" i="20"/>
  <c r="B6042" i="20"/>
  <c r="B6043" i="20"/>
  <c r="B6044" i="20"/>
  <c r="B6045" i="20"/>
  <c r="B6046" i="20"/>
  <c r="B6047" i="20"/>
  <c r="B6048" i="20"/>
  <c r="B6049" i="20"/>
  <c r="B6050" i="20"/>
  <c r="B6051" i="20"/>
  <c r="B6052" i="20"/>
  <c r="B6053" i="20"/>
  <c r="B6054" i="20"/>
  <c r="B6055" i="20"/>
  <c r="D286" i="23" l="1"/>
  <c r="B286" i="23" l="1"/>
  <c r="I5042" i="16" l="1"/>
  <c r="N5034" i="16" l="1"/>
  <c r="N5035" i="16"/>
  <c r="N5036" i="16"/>
  <c r="N5037" i="16"/>
  <c r="N5038" i="16"/>
  <c r="N5033" i="16"/>
  <c r="N5032" i="16"/>
  <c r="N5029" i="16" l="1"/>
  <c r="N5030" i="16"/>
  <c r="N5031" i="16"/>
  <c r="N5028" i="16"/>
  <c r="N5027" i="16"/>
  <c r="N5026" i="16"/>
  <c r="N5025" i="16"/>
  <c r="P281" i="17"/>
  <c r="N5022" i="16" l="1"/>
  <c r="N5023" i="16"/>
  <c r="N5024" i="16"/>
  <c r="N5021" i="16"/>
  <c r="N5020" i="16"/>
  <c r="N5019" i="16"/>
  <c r="N5018" i="16"/>
  <c r="V281" i="17" l="1"/>
  <c r="Z292" i="17" s="1"/>
  <c r="B2043" i="14" l="1"/>
  <c r="B2042" i="14"/>
  <c r="U6004" i="20"/>
  <c r="U6005" i="20"/>
  <c r="U6006" i="20"/>
  <c r="U5997" i="20"/>
  <c r="U5998" i="20"/>
  <c r="U5990" i="20"/>
  <c r="U5991" i="20"/>
  <c r="U5983" i="20"/>
  <c r="U5984" i="20"/>
  <c r="U5985" i="20"/>
  <c r="U5986" i="20"/>
  <c r="U5987" i="20"/>
  <c r="U5988" i="20"/>
  <c r="U5989" i="20"/>
  <c r="U5992" i="20"/>
  <c r="U5993" i="20"/>
  <c r="U5994" i="20"/>
  <c r="U5995" i="20"/>
  <c r="U5996" i="20"/>
  <c r="U5999" i="20"/>
  <c r="U6000" i="20"/>
  <c r="U6001" i="20"/>
  <c r="U6002" i="20"/>
  <c r="U6003" i="20"/>
  <c r="U6007" i="20"/>
  <c r="U6008" i="20"/>
  <c r="U6009" i="20"/>
  <c r="U5982" i="20"/>
  <c r="AG323" i="6"/>
  <c r="T323" i="6" s="1"/>
  <c r="AC322" i="6"/>
  <c r="D322" i="6" s="1"/>
  <c r="E285" i="23" s="1"/>
  <c r="G281" i="17"/>
  <c r="H292" i="17" s="1"/>
  <c r="C285" i="23"/>
  <c r="H5012" i="16"/>
  <c r="N5013" i="16"/>
  <c r="N5006" i="16"/>
  <c r="N5007" i="16"/>
  <c r="N5008" i="16"/>
  <c r="N5009" i="16"/>
  <c r="N5010" i="16"/>
  <c r="N5011" i="16"/>
  <c r="N5012" i="16"/>
  <c r="N5014" i="16"/>
  <c r="N5015" i="16"/>
  <c r="N5016" i="16"/>
  <c r="N5017" i="16"/>
  <c r="N5005" i="16"/>
  <c r="N5004" i="16"/>
  <c r="B2032" i="14" l="1"/>
  <c r="B2033" i="14"/>
  <c r="B2041" i="14"/>
  <c r="B2040" i="14"/>
  <c r="B2039" i="14"/>
  <c r="B2038" i="14"/>
  <c r="B2037" i="14"/>
  <c r="B2036" i="14"/>
  <c r="B2035" i="14"/>
  <c r="B2034" i="14"/>
  <c r="D285" i="23"/>
  <c r="B6001" i="20"/>
  <c r="B6002" i="20"/>
  <c r="B6003" i="20"/>
  <c r="B6004" i="20"/>
  <c r="B6005" i="20"/>
  <c r="B6006" i="20"/>
  <c r="B6007" i="20"/>
  <c r="B6008" i="20"/>
  <c r="B6009" i="20"/>
  <c r="B6010" i="20"/>
  <c r="B6011" i="20"/>
  <c r="B6012" i="20"/>
  <c r="B6013" i="20"/>
  <c r="H374" i="8" l="1"/>
  <c r="I374" i="8" s="1"/>
  <c r="J385" i="8" s="1"/>
  <c r="B285" i="23"/>
  <c r="I5012" i="16"/>
  <c r="N5003" i="16" l="1"/>
  <c r="N5001" i="16"/>
  <c r="N5002" i="16"/>
  <c r="N5000" i="16"/>
  <c r="N4999" i="16"/>
  <c r="N4998" i="16"/>
  <c r="N4997" i="16"/>
  <c r="B2022" i="14" l="1"/>
  <c r="B2023" i="14"/>
  <c r="B2031" i="14"/>
  <c r="B2030" i="14"/>
  <c r="B2029" i="14"/>
  <c r="B2028" i="14"/>
  <c r="B2027" i="14"/>
  <c r="B2026" i="14"/>
  <c r="B2025" i="14"/>
  <c r="B2024" i="14"/>
  <c r="N4985" i="16"/>
  <c r="N4986" i="16"/>
  <c r="N4987" i="16"/>
  <c r="N4988" i="16"/>
  <c r="N4989" i="16"/>
  <c r="N4990" i="16"/>
  <c r="N4991" i="16"/>
  <c r="N4992" i="16"/>
  <c r="N4993" i="16"/>
  <c r="N4994" i="16"/>
  <c r="N4995" i="16"/>
  <c r="N4996" i="16"/>
  <c r="N4984" i="16"/>
  <c r="N4983" i="16"/>
  <c r="AG322" i="6"/>
  <c r="T322" i="6" s="1"/>
  <c r="V280" i="17" l="1"/>
  <c r="Z291" i="17" s="1"/>
  <c r="P280" i="17"/>
  <c r="D284" i="23"/>
  <c r="AC321" i="6"/>
  <c r="D321" i="6" s="1"/>
  <c r="E284" i="23" s="1"/>
  <c r="U5951" i="20"/>
  <c r="U5952" i="20"/>
  <c r="U5953" i="20"/>
  <c r="U5954" i="20"/>
  <c r="U5955" i="20"/>
  <c r="U5956" i="20"/>
  <c r="U5957" i="20"/>
  <c r="U5958" i="20"/>
  <c r="U5959" i="20"/>
  <c r="U5960" i="20"/>
  <c r="U5961" i="20"/>
  <c r="U5962" i="20"/>
  <c r="U5963" i="20"/>
  <c r="U5964" i="20"/>
  <c r="U5965" i="20"/>
  <c r="U5966" i="20"/>
  <c r="U5967" i="20"/>
  <c r="U5968" i="20"/>
  <c r="U5969" i="20"/>
  <c r="U5970" i="20"/>
  <c r="U5971" i="20"/>
  <c r="U5972" i="20"/>
  <c r="U5973" i="20"/>
  <c r="U5974" i="20"/>
  <c r="U5975" i="20"/>
  <c r="U5976" i="20"/>
  <c r="U5977" i="20"/>
  <c r="U5978" i="20"/>
  <c r="U5979" i="20"/>
  <c r="U5980" i="20"/>
  <c r="U5981" i="20"/>
  <c r="B5961" i="20" l="1"/>
  <c r="B5962" i="20"/>
  <c r="B5963" i="20"/>
  <c r="B5964" i="20"/>
  <c r="B5965" i="20"/>
  <c r="B5966" i="20"/>
  <c r="B5967" i="20"/>
  <c r="B5968" i="20"/>
  <c r="B5969" i="20"/>
  <c r="B5970" i="20"/>
  <c r="B5971" i="20"/>
  <c r="B5972" i="20"/>
  <c r="B5973" i="20"/>
  <c r="B5974" i="20"/>
  <c r="B5975" i="20"/>
  <c r="B5976" i="20"/>
  <c r="B5977" i="20"/>
  <c r="B5978" i="20"/>
  <c r="B5979" i="20"/>
  <c r="B5980" i="20"/>
  <c r="B5981" i="20"/>
  <c r="B5982" i="20"/>
  <c r="B5983" i="20"/>
  <c r="B5984" i="20"/>
  <c r="B5985" i="20"/>
  <c r="B5986" i="20"/>
  <c r="B5987" i="20"/>
  <c r="B5988" i="20"/>
  <c r="B5989" i="20"/>
  <c r="B5990" i="20"/>
  <c r="B5991" i="20"/>
  <c r="B5992" i="20"/>
  <c r="B5993" i="20"/>
  <c r="B5994" i="20"/>
  <c r="B5995" i="20"/>
  <c r="B5996" i="20"/>
  <c r="B5997" i="20"/>
  <c r="B5998" i="20"/>
  <c r="B5999" i="20"/>
  <c r="B6000" i="20"/>
  <c r="H373" i="8" l="1"/>
  <c r="I373" i="8" s="1"/>
  <c r="J384" i="8" s="1"/>
  <c r="B284" i="23"/>
  <c r="C284" i="23"/>
  <c r="G280" i="17"/>
  <c r="H291" i="17" s="1"/>
  <c r="I4981" i="16"/>
  <c r="H4981" i="16"/>
  <c r="N4980" i="16"/>
  <c r="N4981" i="16"/>
  <c r="N4982" i="16"/>
  <c r="N4979" i="16"/>
  <c r="N4978" i="16"/>
  <c r="N4977" i="16"/>
  <c r="N4976" i="16"/>
  <c r="N4966" i="16" l="1"/>
  <c r="N4967" i="16"/>
  <c r="N4968" i="16"/>
  <c r="N4969" i="16"/>
  <c r="N4970" i="16"/>
  <c r="N4971" i="16"/>
  <c r="N4972" i="16"/>
  <c r="N4973" i="16"/>
  <c r="N4974" i="16"/>
  <c r="N4975" i="16"/>
  <c r="N4965" i="16"/>
  <c r="N4964" i="16"/>
  <c r="N4963" i="16"/>
  <c r="N4962" i="16"/>
  <c r="N4955" i="16" l="1"/>
  <c r="N4956" i="16"/>
  <c r="N4957" i="16"/>
  <c r="N4958" i="16"/>
  <c r="N4959" i="16"/>
  <c r="N4960" i="16"/>
  <c r="N4961" i="16"/>
  <c r="P279" i="17"/>
  <c r="B2021" i="14" l="1"/>
  <c r="B2020" i="14"/>
  <c r="B2019" i="14"/>
  <c r="B2018" i="14"/>
  <c r="B2017" i="14"/>
  <c r="B2016" i="14"/>
  <c r="B2015" i="14"/>
  <c r="B2014" i="14"/>
  <c r="U5920" i="20" l="1"/>
  <c r="U5921" i="20"/>
  <c r="U5922" i="20"/>
  <c r="U5923" i="20"/>
  <c r="U5924" i="20"/>
  <c r="U5925" i="20"/>
  <c r="U5926" i="20"/>
  <c r="U5927" i="20"/>
  <c r="U5928" i="20"/>
  <c r="U5929" i="20"/>
  <c r="U5930" i="20"/>
  <c r="U5931" i="20"/>
  <c r="U5932" i="20"/>
  <c r="U5933" i="20"/>
  <c r="U5934" i="20"/>
  <c r="U5935" i="20"/>
  <c r="U5936" i="20"/>
  <c r="U5937" i="20"/>
  <c r="U5938" i="20"/>
  <c r="U5939" i="20"/>
  <c r="U5940" i="20"/>
  <c r="U5941" i="20"/>
  <c r="U5942" i="20"/>
  <c r="U5943" i="20"/>
  <c r="U5944" i="20"/>
  <c r="U5945" i="20"/>
  <c r="U5946" i="20"/>
  <c r="U5947" i="20"/>
  <c r="U5948" i="20"/>
  <c r="U5949" i="20"/>
  <c r="U5950" i="20"/>
  <c r="U5919" i="20"/>
  <c r="V279" i="17" l="1"/>
  <c r="Z290" i="17" s="1"/>
  <c r="G279" i="17"/>
  <c r="C283" i="23"/>
  <c r="H4951" i="16"/>
  <c r="N4952" i="16"/>
  <c r="N4953" i="16"/>
  <c r="N4954" i="16"/>
  <c r="N4951" i="16"/>
  <c r="N4950" i="16"/>
  <c r="N4949" i="16"/>
  <c r="N4948" i="16"/>
  <c r="H290" i="17" l="1"/>
  <c r="B5922" i="20"/>
  <c r="B5923" i="20"/>
  <c r="B5924" i="20"/>
  <c r="B5925" i="20"/>
  <c r="B5926" i="20"/>
  <c r="B5927" i="20"/>
  <c r="B5928" i="20"/>
  <c r="B5929" i="20"/>
  <c r="B5930" i="20"/>
  <c r="B5931" i="20"/>
  <c r="B5932" i="20"/>
  <c r="B5933" i="20"/>
  <c r="B5934" i="20"/>
  <c r="B5935" i="20"/>
  <c r="B5936" i="20"/>
  <c r="B5937" i="20"/>
  <c r="B5938" i="20"/>
  <c r="B5939" i="20"/>
  <c r="B5940" i="20"/>
  <c r="B5941" i="20"/>
  <c r="B5942" i="20"/>
  <c r="B5943" i="20"/>
  <c r="B5944" i="20"/>
  <c r="B5945" i="20"/>
  <c r="B5946" i="20"/>
  <c r="B5947" i="20"/>
  <c r="B5948" i="20"/>
  <c r="B5949" i="20"/>
  <c r="B5950" i="20"/>
  <c r="B5951" i="20"/>
  <c r="B5952" i="20"/>
  <c r="B5953" i="20"/>
  <c r="B5954" i="20"/>
  <c r="B5955" i="20"/>
  <c r="B5956" i="20"/>
  <c r="B5957" i="20"/>
  <c r="B5958" i="20"/>
  <c r="B5959" i="20"/>
  <c r="B5960" i="20"/>
  <c r="AG321" i="6"/>
  <c r="T321" i="6" s="1"/>
  <c r="D283" i="23"/>
  <c r="AC320" i="6"/>
  <c r="D320" i="6" s="1"/>
  <c r="E283" i="23" s="1"/>
  <c r="B283" i="23" l="1"/>
  <c r="H372" i="8"/>
  <c r="I372" i="8" s="1"/>
  <c r="J383" i="8" s="1"/>
  <c r="I4951" i="16"/>
  <c r="P278" i="17"/>
  <c r="N4941" i="16"/>
  <c r="N4942" i="16"/>
  <c r="N4943" i="16"/>
  <c r="N4944" i="16"/>
  <c r="N4945" i="16"/>
  <c r="N4946" i="16"/>
  <c r="N4947" i="16"/>
  <c r="N4931" i="16" l="1"/>
  <c r="N4932" i="16"/>
  <c r="N4933" i="16"/>
  <c r="N4934" i="16"/>
  <c r="N4935" i="16"/>
  <c r="N4936" i="16"/>
  <c r="N4937" i="16"/>
  <c r="N4938" i="16"/>
  <c r="N4939" i="16"/>
  <c r="N4940" i="16"/>
  <c r="N4930" i="16"/>
  <c r="N4929" i="16"/>
  <c r="N4928" i="16"/>
  <c r="N4927" i="16"/>
  <c r="V278" i="17" l="1"/>
  <c r="Z289" i="17" s="1"/>
  <c r="G278" i="17"/>
  <c r="B2012" i="14"/>
  <c r="B2013" i="14"/>
  <c r="B2011" i="14"/>
  <c r="B2010" i="14"/>
  <c r="B2009" i="14"/>
  <c r="B2008" i="14"/>
  <c r="B2007" i="14"/>
  <c r="B2006" i="14"/>
  <c r="B2005" i="14"/>
  <c r="B2004" i="14"/>
  <c r="U5904" i="20"/>
  <c r="U5905" i="20"/>
  <c r="U5906" i="20"/>
  <c r="U5907" i="20"/>
  <c r="U5908" i="20"/>
  <c r="U5909" i="20"/>
  <c r="U5910" i="20"/>
  <c r="U5911" i="20"/>
  <c r="U5912" i="20"/>
  <c r="U5913" i="20"/>
  <c r="U5914" i="20"/>
  <c r="U5915" i="20"/>
  <c r="U5916" i="20"/>
  <c r="U5917" i="20"/>
  <c r="U5918" i="20"/>
  <c r="U5903" i="20"/>
  <c r="H289" i="17" l="1"/>
  <c r="AG320" i="6"/>
  <c r="T320" i="6" s="1"/>
  <c r="AC319" i="6"/>
  <c r="D319" i="6" s="1"/>
  <c r="E282" i="23" s="1"/>
  <c r="C282" i="23" l="1"/>
  <c r="D282" i="23"/>
  <c r="H4920" i="16"/>
  <c r="N4923" i="16" l="1"/>
  <c r="N4924" i="16"/>
  <c r="N4925" i="16"/>
  <c r="N4926" i="16"/>
  <c r="N4922" i="16"/>
  <c r="N4921" i="16"/>
  <c r="N4920" i="16"/>
  <c r="B5899" i="20" l="1"/>
  <c r="B5900" i="20"/>
  <c r="B5901" i="20"/>
  <c r="B5902" i="20"/>
  <c r="B5903" i="20"/>
  <c r="B5904" i="20"/>
  <c r="B5905" i="20"/>
  <c r="B5906" i="20"/>
  <c r="B5907" i="20"/>
  <c r="B5908" i="20"/>
  <c r="B5909" i="20"/>
  <c r="B5910" i="20"/>
  <c r="B5911" i="20"/>
  <c r="B5912" i="20"/>
  <c r="B5913" i="20"/>
  <c r="B5914" i="20"/>
  <c r="B5915" i="20"/>
  <c r="B5916" i="20"/>
  <c r="B5917" i="20"/>
  <c r="B5918" i="20"/>
  <c r="B5919" i="20"/>
  <c r="B5920" i="20"/>
  <c r="B5921" i="20"/>
  <c r="B282" i="23" l="1"/>
  <c r="H371" i="8"/>
  <c r="I371" i="8" s="1"/>
  <c r="J382" i="8" s="1"/>
  <c r="I4920" i="16"/>
  <c r="N4917" i="16"/>
  <c r="N4918" i="16"/>
  <c r="N4919" i="16"/>
  <c r="N4916" i="16"/>
  <c r="N4915" i="16"/>
  <c r="N4914" i="16"/>
  <c r="N4903" i="16" l="1"/>
  <c r="N4904" i="16"/>
  <c r="N4905" i="16"/>
  <c r="N4906" i="16"/>
  <c r="N4907" i="16"/>
  <c r="N4908" i="16"/>
  <c r="N4909" i="16"/>
  <c r="N4910" i="16"/>
  <c r="N4911" i="16"/>
  <c r="N4912" i="16"/>
  <c r="N4913" i="16"/>
  <c r="N4902" i="16"/>
  <c r="N4901" i="16"/>
  <c r="N4900" i="16"/>
  <c r="N4899" i="16"/>
  <c r="P277" i="17"/>
  <c r="B2003" i="14" l="1"/>
  <c r="B2002" i="14"/>
  <c r="B2001" i="14"/>
  <c r="B2000" i="14"/>
  <c r="B1999" i="14"/>
  <c r="B1998" i="14"/>
  <c r="B1997" i="14"/>
  <c r="B1996" i="14"/>
  <c r="B1995" i="14"/>
  <c r="B1994" i="14"/>
  <c r="V277" i="17" l="1"/>
  <c r="Z288" i="17" s="1"/>
  <c r="N4894" i="16" l="1"/>
  <c r="N4895" i="16"/>
  <c r="N4896" i="16"/>
  <c r="N4897" i="16"/>
  <c r="N4898" i="16"/>
  <c r="N4893" i="16"/>
  <c r="U5875" i="20" l="1"/>
  <c r="U5876" i="20"/>
  <c r="U5877" i="20"/>
  <c r="U5878" i="20"/>
  <c r="U5879" i="20"/>
  <c r="U5880" i="20"/>
  <c r="U5881" i="20"/>
  <c r="U5882" i="20"/>
  <c r="U5883" i="20"/>
  <c r="U5884" i="20"/>
  <c r="U5885" i="20"/>
  <c r="U5886" i="20"/>
  <c r="U5887" i="20"/>
  <c r="U5888" i="20"/>
  <c r="U5889" i="20"/>
  <c r="U5890" i="20"/>
  <c r="U5891" i="20"/>
  <c r="U5892" i="20"/>
  <c r="U5893" i="20"/>
  <c r="U5874" i="20"/>
  <c r="D281" i="23"/>
  <c r="AG319" i="6"/>
  <c r="T319" i="6" s="1"/>
  <c r="AC318" i="6"/>
  <c r="D318" i="6"/>
  <c r="E281" i="23" s="1"/>
  <c r="B5868" i="20" l="1"/>
  <c r="B5869" i="20"/>
  <c r="B5870" i="20"/>
  <c r="B5871" i="20"/>
  <c r="B5872" i="20"/>
  <c r="B5873" i="20"/>
  <c r="B5874" i="20"/>
  <c r="B5875" i="20"/>
  <c r="B5876" i="20"/>
  <c r="B5877" i="20"/>
  <c r="B5878" i="20"/>
  <c r="B5879" i="20"/>
  <c r="B5880" i="20"/>
  <c r="B5881" i="20"/>
  <c r="B5882" i="20"/>
  <c r="B5883" i="20"/>
  <c r="B5884" i="20"/>
  <c r="B5885" i="20"/>
  <c r="B5886" i="20"/>
  <c r="B5887" i="20"/>
  <c r="B5888" i="20"/>
  <c r="B5889" i="20"/>
  <c r="B5890" i="20"/>
  <c r="B5891" i="20"/>
  <c r="B5892" i="20"/>
  <c r="B5893" i="20"/>
  <c r="B5894" i="20"/>
  <c r="B5895" i="20"/>
  <c r="B5896" i="20"/>
  <c r="B5897" i="20"/>
  <c r="B5898" i="20"/>
  <c r="H370" i="8"/>
  <c r="I370" i="8" s="1"/>
  <c r="J381" i="8" s="1"/>
  <c r="N4889" i="16"/>
  <c r="N4890" i="16"/>
  <c r="N4891" i="16"/>
  <c r="N4892" i="16"/>
  <c r="N4888" i="16"/>
  <c r="N4887" i="16"/>
  <c r="N4886" i="16"/>
  <c r="N4885" i="16"/>
  <c r="B281" i="23"/>
  <c r="C281" i="23"/>
  <c r="G277" i="17"/>
  <c r="H288" i="17" s="1"/>
  <c r="I4892" i="16"/>
  <c r="H4892" i="16"/>
  <c r="N4875" i="16" l="1"/>
  <c r="N4876" i="16"/>
  <c r="N4877" i="16"/>
  <c r="N4878" i="16"/>
  <c r="N4879" i="16"/>
  <c r="N4880" i="16"/>
  <c r="N4881" i="16"/>
  <c r="N4882" i="16"/>
  <c r="N4883" i="16"/>
  <c r="N4884" i="16"/>
  <c r="N4874" i="16"/>
  <c r="N4873" i="16"/>
  <c r="N4872" i="16"/>
  <c r="N4871" i="16"/>
  <c r="N4866" i="16" l="1"/>
  <c r="N4867" i="16"/>
  <c r="N4868" i="16"/>
  <c r="N4869" i="16"/>
  <c r="N4870" i="16"/>
  <c r="N4865" i="16"/>
  <c r="P276" i="17"/>
  <c r="U5862" i="20" l="1"/>
  <c r="U5863" i="20"/>
  <c r="U5864" i="20"/>
  <c r="U5865" i="20"/>
  <c r="U5866" i="20"/>
  <c r="U5861" i="20"/>
  <c r="U5860" i="20"/>
  <c r="B1993" i="14" l="1"/>
  <c r="B1992" i="14"/>
  <c r="B1991" i="14"/>
  <c r="B1990" i="14"/>
  <c r="B1989" i="14"/>
  <c r="B1988" i="14"/>
  <c r="B1987" i="14"/>
  <c r="B1986" i="14"/>
  <c r="B1985" i="14"/>
  <c r="B1984" i="14"/>
  <c r="AG318" i="6" l="1"/>
  <c r="T318" i="6" s="1"/>
  <c r="C280" i="23" l="1"/>
  <c r="H369" i="8"/>
  <c r="I369" i="8" s="1"/>
  <c r="J380" i="8" s="1"/>
  <c r="N4861" i="16"/>
  <c r="N4862" i="16"/>
  <c r="N4863" i="16"/>
  <c r="N4864" i="16"/>
  <c r="N4860" i="16"/>
  <c r="N4859" i="16"/>
  <c r="N4858" i="16"/>
  <c r="G276" i="17"/>
  <c r="H4861" i="16"/>
  <c r="H287" i="17" l="1"/>
  <c r="V204" i="17"/>
  <c r="V205" i="17"/>
  <c r="V206" i="17"/>
  <c r="V207" i="17"/>
  <c r="V208" i="17"/>
  <c r="V209" i="17"/>
  <c r="V210" i="17"/>
  <c r="V211" i="17"/>
  <c r="V212" i="17"/>
  <c r="V213" i="17"/>
  <c r="V214" i="17"/>
  <c r="V215" i="17"/>
  <c r="V216" i="17"/>
  <c r="V217" i="17"/>
  <c r="V218" i="17"/>
  <c r="V219" i="17"/>
  <c r="V220" i="17"/>
  <c r="V221" i="17"/>
  <c r="V222" i="17"/>
  <c r="V223" i="17"/>
  <c r="V224" i="17"/>
  <c r="V225" i="17"/>
  <c r="V226" i="17"/>
  <c r="V227" i="17"/>
  <c r="V228" i="17"/>
  <c r="V229" i="17"/>
  <c r="V230" i="17"/>
  <c r="V231" i="17"/>
  <c r="V232" i="17"/>
  <c r="V233" i="17"/>
  <c r="V234" i="17"/>
  <c r="V235" i="17"/>
  <c r="V236" i="17"/>
  <c r="V237" i="17"/>
  <c r="V238" i="17"/>
  <c r="V239" i="17"/>
  <c r="V240" i="17"/>
  <c r="V241" i="17"/>
  <c r="V242" i="17"/>
  <c r="V243" i="17"/>
  <c r="V244" i="17"/>
  <c r="V245" i="17"/>
  <c r="V246" i="17"/>
  <c r="V247" i="17"/>
  <c r="V248" i="17"/>
  <c r="V249" i="17"/>
  <c r="V250" i="17"/>
  <c r="Z261" i="17" s="1"/>
  <c r="V251" i="17"/>
  <c r="V252" i="17"/>
  <c r="V253" i="17"/>
  <c r="V254" i="17"/>
  <c r="V255" i="17"/>
  <c r="V256" i="17"/>
  <c r="V257" i="17"/>
  <c r="V258" i="17"/>
  <c r="Z269" i="17" s="1"/>
  <c r="V259" i="17"/>
  <c r="V260" i="17"/>
  <c r="V261" i="17"/>
  <c r="V262" i="17"/>
  <c r="V263" i="17"/>
  <c r="V264" i="17"/>
  <c r="V265" i="17"/>
  <c r="V266" i="17"/>
  <c r="Z277" i="17" s="1"/>
  <c r="V267" i="17"/>
  <c r="V268" i="17"/>
  <c r="V269" i="17"/>
  <c r="V270" i="17"/>
  <c r="V271" i="17"/>
  <c r="V272" i="17"/>
  <c r="V273" i="17"/>
  <c r="V274" i="17"/>
  <c r="Z285" i="17" s="1"/>
  <c r="V275" i="17"/>
  <c r="Z286" i="17" s="1"/>
  <c r="V276" i="17"/>
  <c r="Z287" i="17" s="1"/>
  <c r="V203" i="17"/>
  <c r="Z214" i="17" s="1"/>
  <c r="V202" i="17"/>
  <c r="Z213" i="17" s="1"/>
  <c r="Z253" i="17" l="1"/>
  <c r="Z245" i="17"/>
  <c r="Z237" i="17"/>
  <c r="Z229" i="17"/>
  <c r="Z221" i="17"/>
  <c r="Z260" i="17"/>
  <c r="Z252" i="17"/>
  <c r="Z244" i="17"/>
  <c r="Z236" i="17"/>
  <c r="Z228" i="17"/>
  <c r="Z220" i="17"/>
  <c r="Z275" i="17"/>
  <c r="Z251" i="17"/>
  <c r="Z243" i="17"/>
  <c r="Z235" i="17"/>
  <c r="Z227" i="17"/>
  <c r="Z219" i="17"/>
  <c r="Z284" i="17"/>
  <c r="Z259" i="17"/>
  <c r="Z282" i="17"/>
  <c r="Z274" i="17"/>
  <c r="Z266" i="17"/>
  <c r="Z258" i="17"/>
  <c r="Z250" i="17"/>
  <c r="Z242" i="17"/>
  <c r="Z234" i="17"/>
  <c r="Z226" i="17"/>
  <c r="Z218" i="17"/>
  <c r="Z268" i="17"/>
  <c r="Z281" i="17"/>
  <c r="Z273" i="17"/>
  <c r="Z265" i="17"/>
  <c r="Z257" i="17"/>
  <c r="Z249" i="17"/>
  <c r="Z241" i="17"/>
  <c r="Z233" i="17"/>
  <c r="Z225" i="17"/>
  <c r="Z217" i="17"/>
  <c r="Z283" i="17"/>
  <c r="Z280" i="17"/>
  <c r="Z272" i="17"/>
  <c r="Z264" i="17"/>
  <c r="Z256" i="17"/>
  <c r="Z248" i="17"/>
  <c r="Z240" i="17"/>
  <c r="Z232" i="17"/>
  <c r="Z224" i="17"/>
  <c r="Z216" i="17"/>
  <c r="Z267" i="17"/>
  <c r="Z279" i="17"/>
  <c r="Z271" i="17"/>
  <c r="Z263" i="17"/>
  <c r="Z255" i="17"/>
  <c r="Z247" i="17"/>
  <c r="Z239" i="17"/>
  <c r="Z231" i="17"/>
  <c r="Z223" i="17"/>
  <c r="Z215" i="17"/>
  <c r="Z276" i="17"/>
  <c r="Z278" i="17"/>
  <c r="Z270" i="17"/>
  <c r="Z262" i="17"/>
  <c r="Z254" i="17"/>
  <c r="Z246" i="17"/>
  <c r="Z238" i="17"/>
  <c r="Z230" i="17"/>
  <c r="Z222" i="17"/>
  <c r="AC317" i="6"/>
  <c r="D317" i="6" s="1"/>
  <c r="E280" i="23" s="1"/>
  <c r="U5850" i="20"/>
  <c r="U5851" i="20"/>
  <c r="U5852" i="20"/>
  <c r="U5853" i="20"/>
  <c r="U5854" i="20"/>
  <c r="U5855" i="20"/>
  <c r="U5856" i="20"/>
  <c r="U5857" i="20"/>
  <c r="U5858" i="20"/>
  <c r="U5859" i="20"/>
  <c r="U5849" i="20"/>
  <c r="U5848" i="20"/>
  <c r="U5847" i="20"/>
  <c r="D280" i="23" l="1"/>
  <c r="B280" i="23" l="1"/>
  <c r="I4861" i="16"/>
  <c r="N4854" i="16" l="1"/>
  <c r="N4855" i="16"/>
  <c r="N4856" i="16"/>
  <c r="N4857" i="16"/>
  <c r="N4853" i="16"/>
  <c r="N4852" i="16"/>
  <c r="N4851" i="16"/>
  <c r="N4850" i="16"/>
  <c r="U5841" i="20" l="1"/>
  <c r="U5842" i="20"/>
  <c r="U5843" i="20"/>
  <c r="U5844" i="20"/>
  <c r="U5845" i="20"/>
  <c r="U5846" i="20"/>
  <c r="U5840" i="20"/>
  <c r="N4847" i="16" l="1"/>
  <c r="N4848" i="16"/>
  <c r="N4849" i="16"/>
  <c r="N4846" i="16"/>
  <c r="N4845" i="16"/>
  <c r="N4844" i="16"/>
  <c r="N4843" i="16"/>
  <c r="P275" i="17" l="1"/>
  <c r="N4840" i="16"/>
  <c r="N4841" i="16"/>
  <c r="N4842" i="16"/>
  <c r="N4839" i="16"/>
  <c r="N4838" i="16"/>
  <c r="N4837" i="16"/>
  <c r="N4836" i="16"/>
  <c r="B5838" i="20" l="1"/>
  <c r="B5839" i="20"/>
  <c r="B5840" i="20"/>
  <c r="B5841" i="20"/>
  <c r="B5842" i="20"/>
  <c r="B5843" i="20"/>
  <c r="B5844" i="20"/>
  <c r="B5845" i="20"/>
  <c r="B5846" i="20"/>
  <c r="B5847" i="20"/>
  <c r="B5848" i="20"/>
  <c r="B5849" i="20"/>
  <c r="B5850" i="20"/>
  <c r="B5851" i="20"/>
  <c r="B5852" i="20"/>
  <c r="B5853" i="20"/>
  <c r="B5854" i="20"/>
  <c r="B5855" i="20"/>
  <c r="B5856" i="20"/>
  <c r="B5857" i="20"/>
  <c r="B5858" i="20"/>
  <c r="B5859" i="20"/>
  <c r="B5860" i="20"/>
  <c r="B5861" i="20"/>
  <c r="B5862" i="20"/>
  <c r="B5863" i="20"/>
  <c r="B5864" i="20"/>
  <c r="B5865" i="20"/>
  <c r="B5866" i="20"/>
  <c r="B5867" i="20"/>
  <c r="C279" i="23" l="1"/>
  <c r="N4833" i="16"/>
  <c r="N4834" i="16"/>
  <c r="N4835" i="16"/>
  <c r="N4832" i="16"/>
  <c r="N4831" i="16"/>
  <c r="N4830" i="16"/>
  <c r="N4829" i="16"/>
  <c r="G275" i="17"/>
  <c r="H286" i="17" s="1"/>
  <c r="H4830" i="16"/>
  <c r="H368" i="8" l="1"/>
  <c r="I368" i="8" s="1"/>
  <c r="J379" i="8" s="1"/>
  <c r="AG317" i="6"/>
  <c r="T317" i="6" s="1"/>
  <c r="B1983" i="14"/>
  <c r="B1982" i="14"/>
  <c r="B1981" i="14"/>
  <c r="B1980" i="14"/>
  <c r="B1979" i="14"/>
  <c r="B1978" i="14"/>
  <c r="B1977" i="14"/>
  <c r="B1976" i="14"/>
  <c r="B1975" i="14"/>
  <c r="B1974" i="14"/>
  <c r="AC316" i="6"/>
  <c r="D316" i="6"/>
  <c r="E279" i="23" s="1"/>
  <c r="U5812" i="20" l="1"/>
  <c r="G5812" i="20" s="1"/>
  <c r="U5813" i="20"/>
  <c r="G5813" i="20" s="1"/>
  <c r="U5814" i="20"/>
  <c r="G5814" i="20" s="1"/>
  <c r="U5815" i="20"/>
  <c r="G5815" i="20" s="1"/>
  <c r="U5816" i="20"/>
  <c r="G5816" i="20" s="1"/>
  <c r="U5817" i="20"/>
  <c r="G5817" i="20" s="1"/>
  <c r="U5818" i="20"/>
  <c r="G5818" i="20" s="1"/>
  <c r="U5819" i="20"/>
  <c r="G5819" i="20" s="1"/>
  <c r="U5820" i="20"/>
  <c r="G5820" i="20" s="1"/>
  <c r="U5821" i="20"/>
  <c r="G5821" i="20" s="1"/>
  <c r="U5822" i="20"/>
  <c r="G5822" i="20" s="1"/>
  <c r="U5823" i="20"/>
  <c r="G5823" i="20" s="1"/>
  <c r="U5824" i="20"/>
  <c r="G5824" i="20" s="1"/>
  <c r="U5825" i="20"/>
  <c r="G5825" i="20" s="1"/>
  <c r="U5826" i="20"/>
  <c r="G5826" i="20" s="1"/>
  <c r="U5827" i="20"/>
  <c r="G5827" i="20" s="1"/>
  <c r="U5811" i="20"/>
  <c r="G5811" i="20" s="1"/>
  <c r="N4826" i="16" l="1"/>
  <c r="N4827" i="16"/>
  <c r="N4828" i="16"/>
  <c r="N4825" i="16"/>
  <c r="N4824" i="16"/>
  <c r="N4823" i="16"/>
  <c r="N4822" i="16"/>
  <c r="D279" i="23" l="1"/>
  <c r="B279" i="23"/>
  <c r="B5806" i="20"/>
  <c r="B5807" i="20"/>
  <c r="B5808" i="20"/>
  <c r="B5809" i="20"/>
  <c r="B5810" i="20"/>
  <c r="B5811" i="20"/>
  <c r="B5812" i="20"/>
  <c r="B5813" i="20"/>
  <c r="B5814" i="20"/>
  <c r="B5815" i="20"/>
  <c r="B5816" i="20"/>
  <c r="B5817" i="20"/>
  <c r="B5818" i="20"/>
  <c r="B5819" i="20"/>
  <c r="B5820" i="20"/>
  <c r="B5821" i="20"/>
  <c r="B5822" i="20"/>
  <c r="B5823" i="20"/>
  <c r="B5824" i="20"/>
  <c r="B5825" i="20"/>
  <c r="B5826" i="20"/>
  <c r="B5827" i="20"/>
  <c r="B5828" i="20"/>
  <c r="B5829" i="20"/>
  <c r="B5830" i="20"/>
  <c r="B5831" i="20"/>
  <c r="B5832" i="20"/>
  <c r="B5833" i="20"/>
  <c r="B5834" i="20"/>
  <c r="B5835" i="20"/>
  <c r="B5836" i="20"/>
  <c r="B5837" i="20"/>
  <c r="P274" i="17"/>
  <c r="I4830" i="16"/>
  <c r="N4817" i="16" l="1"/>
  <c r="N4818" i="16"/>
  <c r="N4819" i="16"/>
  <c r="N4820" i="16"/>
  <c r="N4821" i="16"/>
  <c r="N4816" i="16"/>
  <c r="N4815" i="16"/>
  <c r="N4808" i="16" l="1"/>
  <c r="N4809" i="16"/>
  <c r="N4810" i="16"/>
  <c r="N4811" i="16"/>
  <c r="N4812" i="16"/>
  <c r="N4813" i="16"/>
  <c r="N4814" i="16"/>
  <c r="B5800" i="20" l="1"/>
  <c r="B5801" i="20"/>
  <c r="B5802" i="20"/>
  <c r="B5803" i="20"/>
  <c r="B5804" i="20"/>
  <c r="B5805" i="20"/>
  <c r="N4803" i="16" l="1"/>
  <c r="N4804" i="16"/>
  <c r="N4805" i="16"/>
  <c r="N4806" i="16"/>
  <c r="N4807" i="16"/>
  <c r="N4802" i="16"/>
  <c r="N4801" i="16"/>
  <c r="B1972" i="14" l="1"/>
  <c r="B1973" i="14"/>
  <c r="G274" i="17"/>
  <c r="H285" i="17" s="1"/>
  <c r="B1971" i="14" l="1"/>
  <c r="B1970" i="14"/>
  <c r="B1969" i="14"/>
  <c r="B1968" i="14"/>
  <c r="B1967" i="14"/>
  <c r="B1966" i="14"/>
  <c r="B1965" i="14"/>
  <c r="B1964" i="14"/>
  <c r="AG316" i="6"/>
  <c r="T316" i="6"/>
  <c r="U5797" i="20"/>
  <c r="U5796" i="20"/>
  <c r="N4798" i="16" l="1"/>
  <c r="N4799" i="16"/>
  <c r="N4800" i="16"/>
  <c r="N4797" i="16"/>
  <c r="N4796" i="16"/>
  <c r="N4795" i="16"/>
  <c r="N4794" i="16"/>
  <c r="C278" i="23"/>
  <c r="H4800" i="16"/>
  <c r="H367" i="8" l="1"/>
  <c r="I367" i="8" s="1"/>
  <c r="J378" i="8" l="1"/>
  <c r="B278" i="23"/>
  <c r="I4800" i="16"/>
  <c r="D278" i="23" l="1"/>
  <c r="AC315" i="6"/>
  <c r="D315" i="6"/>
  <c r="E278" i="23" s="1"/>
  <c r="U5795" i="20"/>
  <c r="U5780" i="20"/>
  <c r="U5781" i="20"/>
  <c r="U5782" i="20"/>
  <c r="U5783" i="20"/>
  <c r="U5784" i="20"/>
  <c r="U5785" i="20"/>
  <c r="U5786" i="20"/>
  <c r="U5787" i="20"/>
  <c r="U5788" i="20"/>
  <c r="U5789" i="20"/>
  <c r="U5790" i="20"/>
  <c r="U5791" i="20"/>
  <c r="U5792" i="20"/>
  <c r="U5793" i="20"/>
  <c r="U5794" i="20"/>
  <c r="U5779" i="20"/>
  <c r="B5772" i="20"/>
  <c r="B5773" i="20"/>
  <c r="B5774" i="20"/>
  <c r="B5775" i="20"/>
  <c r="B5776" i="20"/>
  <c r="B5777" i="20"/>
  <c r="B5778" i="20"/>
  <c r="B5779" i="20"/>
  <c r="B5780" i="20"/>
  <c r="B5781" i="20"/>
  <c r="B5782" i="20"/>
  <c r="B5783" i="20"/>
  <c r="B5784" i="20"/>
  <c r="B5785" i="20"/>
  <c r="B5786" i="20"/>
  <c r="B5787" i="20"/>
  <c r="B5788" i="20"/>
  <c r="B5789" i="20"/>
  <c r="B5790" i="20"/>
  <c r="B5791" i="20"/>
  <c r="B5792" i="20"/>
  <c r="B5793" i="20"/>
  <c r="B5794" i="20"/>
  <c r="B5795" i="20"/>
  <c r="B5796" i="20"/>
  <c r="B5797" i="20"/>
  <c r="B5798" i="20"/>
  <c r="B5799" i="20"/>
  <c r="N4791" i="16" l="1"/>
  <c r="N4792" i="16"/>
  <c r="N4793" i="16"/>
  <c r="N4790" i="16"/>
  <c r="N4789" i="16"/>
  <c r="N4788" i="16"/>
  <c r="N4787" i="16"/>
  <c r="P273" i="17" l="1"/>
  <c r="N4773" i="16"/>
  <c r="N4774" i="16"/>
  <c r="N4775" i="16"/>
  <c r="N4776" i="16"/>
  <c r="N4777" i="16"/>
  <c r="N4778" i="16"/>
  <c r="N4779" i="16"/>
  <c r="N4780" i="16"/>
  <c r="N4781" i="16"/>
  <c r="N4782" i="16"/>
  <c r="N4783" i="16"/>
  <c r="N4784" i="16"/>
  <c r="N4785" i="16"/>
  <c r="N4786" i="16"/>
  <c r="G273" i="17" l="1"/>
  <c r="H284" i="17" s="1"/>
  <c r="C277" i="23"/>
  <c r="H4769" i="16"/>
  <c r="N4769" i="16" l="1"/>
  <c r="N4768" i="16"/>
  <c r="N4770" i="16"/>
  <c r="N4771" i="16"/>
  <c r="N4772" i="16"/>
  <c r="N4767" i="16"/>
  <c r="N4766" i="16"/>
  <c r="B1963" i="14" l="1"/>
  <c r="B1962" i="14"/>
  <c r="B1961" i="14"/>
  <c r="B1960" i="14"/>
  <c r="B1959" i="14"/>
  <c r="B1958" i="14"/>
  <c r="B1957" i="14"/>
  <c r="B1956" i="14"/>
  <c r="B1955" i="14"/>
  <c r="B1954" i="14"/>
  <c r="H366" i="8"/>
  <c r="I366" i="8" s="1"/>
  <c r="D277" i="23"/>
  <c r="AG315" i="6"/>
  <c r="T315" i="6" s="1"/>
  <c r="U5752" i="20"/>
  <c r="U5753" i="20"/>
  <c r="U5754" i="20"/>
  <c r="U5755" i="20"/>
  <c r="U5756" i="20"/>
  <c r="U5757" i="20"/>
  <c r="U5758" i="20"/>
  <c r="U5759" i="20"/>
  <c r="U5760" i="20"/>
  <c r="U5761" i="20"/>
  <c r="U5762" i="20"/>
  <c r="U5763" i="20"/>
  <c r="U5764" i="20"/>
  <c r="U5765" i="20"/>
  <c r="U5766" i="20"/>
  <c r="U5767" i="20"/>
  <c r="U5751" i="20"/>
  <c r="B5743" i="20"/>
  <c r="B5744" i="20"/>
  <c r="B5745" i="20"/>
  <c r="B5746" i="20"/>
  <c r="B5747" i="20"/>
  <c r="B5748" i="20"/>
  <c r="B5749" i="20"/>
  <c r="B5750" i="20"/>
  <c r="B5751" i="20"/>
  <c r="B5752" i="20"/>
  <c r="B5753" i="20"/>
  <c r="B5754" i="20"/>
  <c r="B5755" i="20"/>
  <c r="B5756" i="20"/>
  <c r="B5757" i="20"/>
  <c r="B5758" i="20"/>
  <c r="B5759" i="20"/>
  <c r="B5760" i="20"/>
  <c r="B5761" i="20"/>
  <c r="B5762" i="20"/>
  <c r="B5763" i="20"/>
  <c r="B5764" i="20"/>
  <c r="B5765" i="20"/>
  <c r="B5766" i="20"/>
  <c r="B5767" i="20"/>
  <c r="B5768" i="20"/>
  <c r="B5769" i="20"/>
  <c r="B5770" i="20"/>
  <c r="B5771" i="20"/>
  <c r="J377" i="8" l="1"/>
  <c r="AC314" i="6"/>
  <c r="D314" i="6" s="1"/>
  <c r="E277" i="23" s="1"/>
  <c r="B277" i="23" l="1"/>
  <c r="I4769" i="16"/>
  <c r="N4763" i="16" l="1"/>
  <c r="N4764" i="16"/>
  <c r="N4765" i="16"/>
  <c r="N4762" i="16"/>
  <c r="N4761" i="16"/>
  <c r="N4760" i="16"/>
  <c r="N4759" i="16"/>
  <c r="N4756" i="16" l="1"/>
  <c r="N4757" i="16"/>
  <c r="N4758" i="16"/>
  <c r="N4755" i="16"/>
  <c r="N4754" i="16"/>
  <c r="N4753" i="16"/>
  <c r="N4752" i="16"/>
  <c r="N4749" i="16"/>
  <c r="N4750" i="16"/>
  <c r="N4742" i="16"/>
  <c r="N4743" i="16"/>
  <c r="N4744" i="16"/>
  <c r="N4751" i="16" l="1"/>
  <c r="N4748" i="16"/>
  <c r="N4747" i="16"/>
  <c r="N4746" i="16"/>
  <c r="P272" i="17"/>
  <c r="N4745" i="16" l="1"/>
  <c r="C276" i="23" l="1"/>
  <c r="G272" i="17"/>
  <c r="H283" i="17" s="1"/>
  <c r="N4741" i="16"/>
  <c r="N4740" i="16"/>
  <c r="N4739" i="16"/>
  <c r="N4738" i="16"/>
  <c r="I4739" i="16"/>
  <c r="H4739" i="16"/>
  <c r="H365" i="8" l="1"/>
  <c r="I365" i="8" s="1"/>
  <c r="J376" i="8" s="1"/>
  <c r="B1953" i="14"/>
  <c r="B1952" i="14"/>
  <c r="B1951" i="14"/>
  <c r="B1950" i="14"/>
  <c r="B1949" i="14"/>
  <c r="B1948" i="14"/>
  <c r="B1947" i="14"/>
  <c r="B1946" i="14"/>
  <c r="B1945" i="14"/>
  <c r="B1944" i="14"/>
  <c r="AG314" i="6" l="1"/>
  <c r="T314" i="6"/>
  <c r="AC313" i="6"/>
  <c r="D313" i="6" s="1"/>
  <c r="E276" i="23" s="1"/>
  <c r="U5722" i="20"/>
  <c r="U5723" i="20"/>
  <c r="U5724" i="20"/>
  <c r="U5725" i="20"/>
  <c r="U5726" i="20"/>
  <c r="U5727" i="20"/>
  <c r="U5728" i="20"/>
  <c r="U5729" i="20"/>
  <c r="U5730" i="20"/>
  <c r="U5731" i="20"/>
  <c r="U5732" i="20"/>
  <c r="U5733" i="20"/>
  <c r="U5734" i="20"/>
  <c r="U5735" i="20"/>
  <c r="U5736" i="20"/>
  <c r="U5737" i="20"/>
  <c r="U5738" i="20"/>
  <c r="U5739" i="20"/>
  <c r="U5740" i="20"/>
  <c r="U5741" i="20"/>
  <c r="U5742" i="20"/>
  <c r="U5721" i="20"/>
  <c r="B5710" i="20"/>
  <c r="B5711" i="20"/>
  <c r="B5712" i="20"/>
  <c r="B5713" i="20"/>
  <c r="B5714" i="20"/>
  <c r="B5715" i="20"/>
  <c r="B5716" i="20"/>
  <c r="B5717" i="20"/>
  <c r="B5718" i="20"/>
  <c r="B5719" i="20"/>
  <c r="B5720" i="20"/>
  <c r="B5721" i="20"/>
  <c r="B5722" i="20"/>
  <c r="B5723" i="20"/>
  <c r="B5724" i="20"/>
  <c r="B5725" i="20"/>
  <c r="B5726" i="20"/>
  <c r="B5727" i="20"/>
  <c r="B5728" i="20"/>
  <c r="B5729" i="20"/>
  <c r="B5730" i="20"/>
  <c r="B5731" i="20"/>
  <c r="B5732" i="20"/>
  <c r="B5733" i="20"/>
  <c r="B5734" i="20"/>
  <c r="B5735" i="20"/>
  <c r="B5736" i="20"/>
  <c r="B5737" i="20"/>
  <c r="B5738" i="20"/>
  <c r="B5739" i="20"/>
  <c r="B5740" i="20"/>
  <c r="B5741" i="20"/>
  <c r="B5742" i="20"/>
  <c r="D276" i="23"/>
  <c r="B276" i="23" l="1"/>
  <c r="N4733" i="16" l="1"/>
  <c r="N4734" i="16"/>
  <c r="N4735" i="16"/>
  <c r="N4736" i="16"/>
  <c r="N4737" i="16"/>
  <c r="N4732" i="16" l="1"/>
  <c r="N4731" i="16"/>
  <c r="N4730" i="16"/>
  <c r="N4729" i="16"/>
  <c r="N4728" i="16"/>
  <c r="N4727" i="16" l="1"/>
  <c r="N4726" i="16"/>
  <c r="N4725" i="16"/>
  <c r="N4724" i="16"/>
  <c r="N4723" i="16"/>
  <c r="P271" i="17" l="1"/>
  <c r="N4722" i="16"/>
  <c r="N4721" i="16"/>
  <c r="N4720" i="16"/>
  <c r="N4719" i="16"/>
  <c r="N4718" i="16"/>
  <c r="D275" i="23" l="1"/>
  <c r="B1943" i="14"/>
  <c r="B1942" i="14"/>
  <c r="B1941" i="14"/>
  <c r="B1940" i="14"/>
  <c r="B1939" i="14"/>
  <c r="B1938" i="14"/>
  <c r="B1937" i="14"/>
  <c r="B1936" i="14"/>
  <c r="B1935" i="14"/>
  <c r="B1934" i="14"/>
  <c r="G271" i="17"/>
  <c r="H282" i="17" s="1"/>
  <c r="AG313" i="6" l="1"/>
  <c r="T313" i="6" s="1"/>
  <c r="AC312" i="6"/>
  <c r="D312" i="6" s="1"/>
  <c r="E275" i="23" s="1"/>
  <c r="U5688" i="20" l="1"/>
  <c r="U5689" i="20"/>
  <c r="U5690" i="20"/>
  <c r="U5691" i="20"/>
  <c r="U5692" i="20"/>
  <c r="U5693" i="20"/>
  <c r="U5694" i="20"/>
  <c r="U5695" i="20"/>
  <c r="U5696" i="20"/>
  <c r="U5697" i="20"/>
  <c r="U5698" i="20"/>
  <c r="U5699" i="20"/>
  <c r="U5700" i="20"/>
  <c r="U5701" i="20"/>
  <c r="U5702" i="20"/>
  <c r="U5703" i="20"/>
  <c r="U5704" i="20"/>
  <c r="U5705" i="20"/>
  <c r="U5706" i="20"/>
  <c r="U5687" i="20"/>
  <c r="C275" i="23" l="1"/>
  <c r="H4716" i="16"/>
  <c r="N4717" i="16"/>
  <c r="N4716" i="16"/>
  <c r="N4715" i="16"/>
  <c r="N4714" i="16"/>
  <c r="N4713" i="16"/>
  <c r="B5682" i="20" l="1"/>
  <c r="B5683" i="20"/>
  <c r="B5684" i="20"/>
  <c r="B5685" i="20"/>
  <c r="B5686" i="20"/>
  <c r="B5687" i="20"/>
  <c r="B5688" i="20"/>
  <c r="B5689" i="20"/>
  <c r="B5690" i="20"/>
  <c r="B5691" i="20"/>
  <c r="B5692" i="20"/>
  <c r="B5693" i="20"/>
  <c r="B5694" i="20"/>
  <c r="B5695" i="20"/>
  <c r="B5696" i="20"/>
  <c r="B5697" i="20"/>
  <c r="B5698" i="20"/>
  <c r="B5699" i="20"/>
  <c r="B5700" i="20"/>
  <c r="B5701" i="20"/>
  <c r="B5702" i="20"/>
  <c r="B5703" i="20"/>
  <c r="B5704" i="20"/>
  <c r="B5705" i="20"/>
  <c r="B5706" i="20"/>
  <c r="B5707" i="20"/>
  <c r="B5708" i="20"/>
  <c r="B5709" i="20"/>
  <c r="N4712" i="16" l="1"/>
  <c r="N4711" i="16"/>
  <c r="N4710" i="16"/>
  <c r="N4709" i="16"/>
  <c r="N4708" i="16"/>
  <c r="B275" i="23"/>
  <c r="H364" i="8"/>
  <c r="I364" i="8" s="1"/>
  <c r="J375" i="8" s="1"/>
  <c r="I4716" i="16"/>
  <c r="N4707" i="16" l="1"/>
  <c r="N4706" i="16"/>
  <c r="N4705" i="16"/>
  <c r="N4704" i="16"/>
  <c r="N4703" i="16"/>
  <c r="N4702" i="16"/>
  <c r="N4701" i="16"/>
  <c r="N4700" i="16"/>
  <c r="N4699" i="16"/>
  <c r="P270" i="17" l="1"/>
  <c r="N4698" i="16" l="1"/>
  <c r="N4696" i="16"/>
  <c r="N4695" i="16"/>
  <c r="N4694" i="16"/>
  <c r="N4693" i="16"/>
  <c r="C274" i="23" l="1"/>
  <c r="G270" i="17"/>
  <c r="H4695" i="16"/>
  <c r="H281" i="17" l="1"/>
  <c r="D274" i="23"/>
  <c r="B1933" i="14"/>
  <c r="B1932" i="14"/>
  <c r="B1931" i="14"/>
  <c r="B1930" i="14"/>
  <c r="B1929" i="14"/>
  <c r="B1928" i="14"/>
  <c r="B1927" i="14"/>
  <c r="B1926" i="14"/>
  <c r="B1925" i="14"/>
  <c r="B1924" i="14"/>
  <c r="AG312" i="6" l="1"/>
  <c r="T312" i="6" s="1"/>
  <c r="AC311" i="6"/>
  <c r="D311" i="6" s="1"/>
  <c r="E274" i="23" s="1"/>
  <c r="U5659" i="20"/>
  <c r="U5660" i="20"/>
  <c r="U5661" i="20"/>
  <c r="U5662" i="20"/>
  <c r="U5663" i="20"/>
  <c r="U5664" i="20"/>
  <c r="U5665" i="20"/>
  <c r="U5666" i="20"/>
  <c r="U5667" i="20"/>
  <c r="U5668" i="20"/>
  <c r="U5669" i="20"/>
  <c r="U5670" i="20"/>
  <c r="U5671" i="20"/>
  <c r="U5672" i="20"/>
  <c r="U5673" i="20"/>
  <c r="U5674" i="20"/>
  <c r="U5675" i="20"/>
  <c r="U5676" i="20"/>
  <c r="U5677" i="20"/>
  <c r="U5658" i="20"/>
  <c r="B5656" i="20"/>
  <c r="B5657" i="20"/>
  <c r="B5658" i="20"/>
  <c r="B5659" i="20"/>
  <c r="B5660" i="20"/>
  <c r="B5661" i="20"/>
  <c r="B5662" i="20"/>
  <c r="B5663" i="20"/>
  <c r="B5664" i="20"/>
  <c r="B5665" i="20"/>
  <c r="B5666" i="20"/>
  <c r="B5667" i="20"/>
  <c r="B5668" i="20"/>
  <c r="B5669" i="20"/>
  <c r="B5670" i="20"/>
  <c r="B5671" i="20"/>
  <c r="B5672" i="20"/>
  <c r="B5673" i="20"/>
  <c r="B5674" i="20"/>
  <c r="B5675" i="20"/>
  <c r="B5676" i="20"/>
  <c r="B5677" i="20"/>
  <c r="B5678" i="20"/>
  <c r="B5679" i="20"/>
  <c r="B5680" i="20"/>
  <c r="B5681" i="20"/>
  <c r="H363" i="8" l="1"/>
  <c r="I363" i="8" s="1"/>
  <c r="N4692" i="16"/>
  <c r="N4691" i="16"/>
  <c r="N4690" i="16"/>
  <c r="N4689" i="16"/>
  <c r="N4688" i="16"/>
  <c r="J374" i="8" l="1"/>
  <c r="B274" i="23"/>
  <c r="I4695" i="16"/>
  <c r="P269" i="17" l="1"/>
  <c r="N4687" i="16"/>
  <c r="N4686" i="16"/>
  <c r="N4685" i="16"/>
  <c r="N4684" i="16"/>
  <c r="N4683" i="16"/>
  <c r="N4682" i="16"/>
  <c r="N4681" i="16"/>
  <c r="N4680" i="16"/>
  <c r="N4679" i="16"/>
  <c r="N4678" i="16"/>
  <c r="N4677" i="16" l="1"/>
  <c r="N4676" i="16"/>
  <c r="N4675" i="16"/>
  <c r="N4674" i="16"/>
  <c r="G269" i="17" l="1"/>
  <c r="H280" i="17" s="1"/>
  <c r="C273" i="23" l="1"/>
  <c r="H4673" i="16"/>
  <c r="B1923" i="14" l="1"/>
  <c r="B1922" i="14"/>
  <c r="B1921" i="14"/>
  <c r="B1920" i="14"/>
  <c r="B1919" i="14"/>
  <c r="B1918" i="14"/>
  <c r="B1917" i="14"/>
  <c r="B1916" i="14"/>
  <c r="B1915" i="14"/>
  <c r="B1914" i="14"/>
  <c r="H362" i="8"/>
  <c r="I362" i="8" s="1"/>
  <c r="J373" i="8" s="1"/>
  <c r="B273" i="23"/>
  <c r="I4673" i="16"/>
  <c r="D273" i="23"/>
  <c r="AG311" i="6"/>
  <c r="T311" i="6" s="1"/>
  <c r="AC310" i="6"/>
  <c r="D310" i="6" s="1"/>
  <c r="E273" i="23" s="1"/>
  <c r="U5628" i="20"/>
  <c r="U5629" i="20"/>
  <c r="U5630" i="20"/>
  <c r="U5631" i="20"/>
  <c r="U5632" i="20"/>
  <c r="U5633" i="20"/>
  <c r="U5634" i="20"/>
  <c r="U5635" i="20"/>
  <c r="U5636" i="20"/>
  <c r="U5637" i="20"/>
  <c r="U5638" i="20"/>
  <c r="U5639" i="20"/>
  <c r="U5640" i="20"/>
  <c r="U5641" i="20"/>
  <c r="U5642" i="20"/>
  <c r="U5643" i="20"/>
  <c r="U5644" i="20"/>
  <c r="U5645" i="20"/>
  <c r="U5646" i="20"/>
  <c r="U5647" i="20"/>
  <c r="U5648" i="20"/>
  <c r="B5625" i="20"/>
  <c r="B5626" i="20"/>
  <c r="B5627" i="20"/>
  <c r="B5628" i="20"/>
  <c r="B5629" i="20"/>
  <c r="B5630" i="20"/>
  <c r="B5631" i="20"/>
  <c r="B5632" i="20"/>
  <c r="B5633" i="20"/>
  <c r="B5634" i="20"/>
  <c r="B5635" i="20"/>
  <c r="B5636" i="20"/>
  <c r="B5637" i="20"/>
  <c r="B5638" i="20"/>
  <c r="B5639" i="20"/>
  <c r="B5640" i="20"/>
  <c r="B5641" i="20"/>
  <c r="B5642" i="20"/>
  <c r="B5643" i="20"/>
  <c r="B5644" i="20"/>
  <c r="B5645" i="20"/>
  <c r="B5646" i="20"/>
  <c r="B5647" i="20"/>
  <c r="B5648" i="20"/>
  <c r="B5649" i="20"/>
  <c r="B5650" i="20"/>
  <c r="B5651" i="20"/>
  <c r="B5652" i="20"/>
  <c r="B5653" i="20"/>
  <c r="B5654" i="20"/>
  <c r="B5655" i="20"/>
  <c r="N4673" i="16" l="1"/>
  <c r="N4671" i="16"/>
  <c r="N4670" i="16"/>
  <c r="N4669" i="16"/>
  <c r="N4668" i="16"/>
  <c r="N4667" i="16" l="1"/>
  <c r="N4666" i="16"/>
  <c r="N4665" i="16"/>
  <c r="N4664" i="16"/>
  <c r="N4663" i="16"/>
  <c r="N4662" i="16"/>
  <c r="N4661" i="16"/>
  <c r="N4660" i="16"/>
  <c r="N4659" i="16"/>
  <c r="N4658" i="16"/>
  <c r="B1913" i="14" l="1"/>
  <c r="B1912" i="14"/>
  <c r="N4657" i="16" l="1"/>
  <c r="N4656" i="16"/>
  <c r="N4655" i="16"/>
  <c r="N4654" i="16"/>
  <c r="N4653" i="16"/>
  <c r="P268" i="17"/>
  <c r="D272" i="23"/>
  <c r="B1911" i="14"/>
  <c r="B1910" i="14"/>
  <c r="B1909" i="14"/>
  <c r="B1908" i="14"/>
  <c r="B1907" i="14"/>
  <c r="B1906" i="14"/>
  <c r="B1905" i="14"/>
  <c r="B1904" i="14"/>
  <c r="AG310" i="6"/>
  <c r="T310" i="6" s="1"/>
  <c r="AC309" i="6" l="1"/>
  <c r="D309" i="6"/>
  <c r="E272" i="23" s="1"/>
  <c r="U5602" i="20"/>
  <c r="U5603" i="20"/>
  <c r="U5604" i="20"/>
  <c r="U5605" i="20"/>
  <c r="U5606" i="20"/>
  <c r="U5607" i="20"/>
  <c r="U5608" i="20"/>
  <c r="U5609" i="20"/>
  <c r="U5610" i="20"/>
  <c r="U5611" i="20"/>
  <c r="U5612" i="20"/>
  <c r="U5613" i="20"/>
  <c r="U5614" i="20"/>
  <c r="U5615" i="20"/>
  <c r="U5616" i="20"/>
  <c r="U5617" i="20"/>
  <c r="U5618" i="20"/>
  <c r="U5619" i="20"/>
  <c r="U5620" i="20"/>
  <c r="U5621" i="20"/>
  <c r="U5601" i="20"/>
  <c r="C272" i="23" l="1"/>
  <c r="G268" i="17"/>
  <c r="H279" i="17" s="1"/>
  <c r="H4651" i="16"/>
  <c r="H361" i="8"/>
  <c r="I361" i="8" s="1"/>
  <c r="J372" i="8" s="1"/>
  <c r="N4652" i="16"/>
  <c r="N4651" i="16"/>
  <c r="N4650" i="16"/>
  <c r="N4649" i="16"/>
  <c r="N4648" i="16"/>
  <c r="N4647" i="16"/>
  <c r="N4646" i="16"/>
  <c r="N4645" i="16"/>
  <c r="N4644" i="16"/>
  <c r="N4643" i="16"/>
  <c r="B272" i="23" l="1"/>
  <c r="I4651" i="16"/>
  <c r="P267" i="17" l="1"/>
  <c r="N4642" i="16"/>
  <c r="N4641" i="16"/>
  <c r="N4640" i="16"/>
  <c r="N4639" i="16"/>
  <c r="N4638" i="16"/>
  <c r="B5590" i="20" l="1"/>
  <c r="B5591" i="20"/>
  <c r="B5592" i="20"/>
  <c r="B5593" i="20"/>
  <c r="B5594" i="20"/>
  <c r="B5595" i="20"/>
  <c r="B5596" i="20"/>
  <c r="B5597" i="20"/>
  <c r="B5598" i="20"/>
  <c r="B5599" i="20"/>
  <c r="B5600" i="20"/>
  <c r="B5601" i="20"/>
  <c r="B5602" i="20"/>
  <c r="B5603" i="20"/>
  <c r="B5604" i="20"/>
  <c r="B5605" i="20"/>
  <c r="B5606" i="20"/>
  <c r="B5607" i="20"/>
  <c r="B5608" i="20"/>
  <c r="B5609" i="20"/>
  <c r="B5610" i="20"/>
  <c r="B5611" i="20"/>
  <c r="B5612" i="20"/>
  <c r="B5613" i="20"/>
  <c r="B5614" i="20"/>
  <c r="B5615" i="20"/>
  <c r="B5616" i="20"/>
  <c r="B5617" i="20"/>
  <c r="B5618" i="20"/>
  <c r="B5619" i="20"/>
  <c r="B5620" i="20"/>
  <c r="B5621" i="20"/>
  <c r="B5622" i="20"/>
  <c r="B5623" i="20"/>
  <c r="B5624" i="20"/>
  <c r="N4637" i="16" l="1"/>
  <c r="N4636" i="16"/>
  <c r="N4635" i="16"/>
  <c r="N4634" i="16"/>
  <c r="N4633" i="16"/>
  <c r="C271" i="23" l="1"/>
  <c r="G267" i="17"/>
  <c r="H278" i="17" s="1"/>
  <c r="H4630" i="16"/>
  <c r="N4632" i="16"/>
  <c r="N4631" i="16"/>
  <c r="N4630" i="16"/>
  <c r="N4629" i="16"/>
  <c r="N4628" i="16"/>
  <c r="D271" i="23" l="1"/>
  <c r="B1902" i="14"/>
  <c r="B1903" i="14"/>
  <c r="B1901" i="14"/>
  <c r="B1900" i="14"/>
  <c r="B1899" i="14"/>
  <c r="B1898" i="14"/>
  <c r="B1897" i="14"/>
  <c r="B1896" i="14"/>
  <c r="B1895" i="14"/>
  <c r="B1894" i="14"/>
  <c r="AG309" i="6"/>
  <c r="T309" i="6" s="1"/>
  <c r="AC308" i="6"/>
  <c r="D308" i="6"/>
  <c r="E271" i="23" s="1"/>
  <c r="U5568" i="20"/>
  <c r="U5569" i="20"/>
  <c r="U5570" i="20"/>
  <c r="U5571" i="20"/>
  <c r="U5572" i="20"/>
  <c r="U5573" i="20"/>
  <c r="U5574" i="20"/>
  <c r="U5575" i="20"/>
  <c r="U5576" i="20"/>
  <c r="U5577" i="20"/>
  <c r="U5578" i="20"/>
  <c r="U5579" i="20"/>
  <c r="U5580" i="20"/>
  <c r="U5581" i="20"/>
  <c r="U5582" i="20"/>
  <c r="U5583" i="20"/>
  <c r="U5584" i="20"/>
  <c r="U5585" i="20"/>
  <c r="U5567" i="20"/>
  <c r="B5559" i="20" l="1"/>
  <c r="B5560" i="20"/>
  <c r="B5561" i="20"/>
  <c r="B5562" i="20"/>
  <c r="B5563" i="20"/>
  <c r="B5564" i="20"/>
  <c r="B5565" i="20"/>
  <c r="B5566" i="20"/>
  <c r="B5567" i="20"/>
  <c r="B5568" i="20"/>
  <c r="B5569" i="20"/>
  <c r="B5570" i="20"/>
  <c r="B5571" i="20"/>
  <c r="B5572" i="20"/>
  <c r="B5573" i="20"/>
  <c r="B5574" i="20"/>
  <c r="B5575" i="20"/>
  <c r="B5576" i="20"/>
  <c r="B5577" i="20"/>
  <c r="B5578" i="20"/>
  <c r="B5579" i="20"/>
  <c r="B5580" i="20"/>
  <c r="B5581" i="20"/>
  <c r="B5582" i="20"/>
  <c r="B5583" i="20"/>
  <c r="B5584" i="20"/>
  <c r="B5585" i="20"/>
  <c r="B5586" i="20"/>
  <c r="B5587" i="20"/>
  <c r="B5588" i="20"/>
  <c r="B5589" i="20"/>
  <c r="H360" i="8" l="1"/>
  <c r="I360" i="8" s="1"/>
  <c r="N4627" i="16"/>
  <c r="N4626" i="16"/>
  <c r="N4625" i="16"/>
  <c r="N4624" i="16"/>
  <c r="N4623" i="16"/>
  <c r="N4622" i="16"/>
  <c r="N4621" i="16"/>
  <c r="N4620" i="16"/>
  <c r="N4619" i="16"/>
  <c r="N4618" i="16"/>
  <c r="J371" i="8" l="1"/>
  <c r="B271" i="23"/>
  <c r="I4630" i="16"/>
  <c r="N4617" i="16" l="1"/>
  <c r="N4616" i="16"/>
  <c r="N4615" i="16"/>
  <c r="N4614" i="16"/>
  <c r="N4613" i="16"/>
  <c r="P266" i="17" l="1"/>
  <c r="B1893" i="14" l="1"/>
  <c r="B1892" i="14"/>
  <c r="H359" i="8"/>
  <c r="I359" i="8" s="1"/>
  <c r="N4612" i="16"/>
  <c r="N4611" i="16"/>
  <c r="N4610" i="16"/>
  <c r="N4609" i="16"/>
  <c r="N4608" i="16"/>
  <c r="J370" i="8" l="1"/>
  <c r="AG308" i="6"/>
  <c r="T308" i="6" s="1"/>
  <c r="AC307" i="6"/>
  <c r="D307" i="6"/>
  <c r="E270" i="23" s="1"/>
  <c r="U5535" i="20"/>
  <c r="U5536" i="20"/>
  <c r="U5537" i="20"/>
  <c r="U5538" i="20"/>
  <c r="U5539" i="20"/>
  <c r="U5540" i="20"/>
  <c r="U5541" i="20"/>
  <c r="U5542" i="20"/>
  <c r="U5543" i="20"/>
  <c r="U5544" i="20"/>
  <c r="U5545" i="20"/>
  <c r="U5546" i="20"/>
  <c r="U5547" i="20"/>
  <c r="U5548" i="20"/>
  <c r="U5549" i="20"/>
  <c r="U5550" i="20"/>
  <c r="U5551" i="20"/>
  <c r="U5552" i="20"/>
  <c r="U5534" i="20"/>
  <c r="B1883" i="14" l="1"/>
  <c r="B1882" i="14"/>
  <c r="B1891" i="14"/>
  <c r="B1890" i="14"/>
  <c r="B1889" i="14"/>
  <c r="B1888" i="14"/>
  <c r="B1887" i="14"/>
  <c r="B1886" i="14"/>
  <c r="B1885" i="14"/>
  <c r="B1884" i="14"/>
  <c r="N4607" i="16"/>
  <c r="N4606" i="16"/>
  <c r="N4605" i="16"/>
  <c r="N4604" i="16"/>
  <c r="N4603" i="16"/>
  <c r="D270" i="23"/>
  <c r="C270" i="23"/>
  <c r="G266" i="17"/>
  <c r="H4607" i="16"/>
  <c r="H277" i="17" l="1"/>
  <c r="B5535" i="20"/>
  <c r="B5536" i="20"/>
  <c r="B5537" i="20"/>
  <c r="B5538" i="20"/>
  <c r="B5539" i="20"/>
  <c r="B5540" i="20"/>
  <c r="B5541" i="20"/>
  <c r="B5542" i="20"/>
  <c r="B5543" i="20"/>
  <c r="B5544" i="20"/>
  <c r="B5545" i="20"/>
  <c r="B5546" i="20"/>
  <c r="B5547" i="20"/>
  <c r="B5548" i="20"/>
  <c r="B5549" i="20"/>
  <c r="B5550" i="20"/>
  <c r="B5551" i="20"/>
  <c r="B5552" i="20"/>
  <c r="B5553" i="20"/>
  <c r="B5554" i="20"/>
  <c r="B5555" i="20"/>
  <c r="B5556" i="20"/>
  <c r="B5557" i="20"/>
  <c r="B5558" i="20"/>
  <c r="N4600" i="16" l="1"/>
  <c r="N4601" i="16"/>
  <c r="N4602" i="16"/>
  <c r="N4599" i="16"/>
  <c r="P265" i="17"/>
  <c r="B270" i="23"/>
  <c r="I4607" i="16"/>
  <c r="B1881" i="14" l="1"/>
  <c r="B1880" i="14"/>
  <c r="B1879" i="14"/>
  <c r="B1878" i="14"/>
  <c r="B1877" i="14"/>
  <c r="B1876" i="14"/>
  <c r="B1875" i="14"/>
  <c r="B1874" i="14"/>
  <c r="D269" i="23" l="1"/>
  <c r="AG307" i="6"/>
  <c r="T307" i="6" s="1"/>
  <c r="U5522" i="20"/>
  <c r="AC306" i="6"/>
  <c r="D306" i="6" s="1"/>
  <c r="E269" i="23" s="1"/>
  <c r="U5506" i="20"/>
  <c r="U5507" i="20"/>
  <c r="U5508" i="20"/>
  <c r="U5509" i="20"/>
  <c r="U5510" i="20"/>
  <c r="U5511" i="20"/>
  <c r="U5512" i="20"/>
  <c r="U5513" i="20"/>
  <c r="U5514" i="20"/>
  <c r="U5515" i="20"/>
  <c r="U5516" i="20"/>
  <c r="U5517" i="20"/>
  <c r="U5518" i="20"/>
  <c r="U5519" i="20"/>
  <c r="U5520" i="20"/>
  <c r="U5521" i="20"/>
  <c r="U5523" i="20"/>
  <c r="U5524" i="20"/>
  <c r="U5525" i="20"/>
  <c r="U5526" i="20"/>
  <c r="U5527" i="20"/>
  <c r="U5528" i="20"/>
  <c r="U5529" i="20"/>
  <c r="U5505" i="20"/>
  <c r="B5527" i="20" l="1"/>
  <c r="B5528" i="20"/>
  <c r="B5529" i="20"/>
  <c r="B5530" i="20"/>
  <c r="B5531" i="20"/>
  <c r="B5532" i="20"/>
  <c r="B5533" i="20"/>
  <c r="B5534" i="20"/>
  <c r="B5497" i="20"/>
  <c r="B5498" i="20"/>
  <c r="B5499" i="20"/>
  <c r="B5500" i="20"/>
  <c r="B5501" i="20"/>
  <c r="B5502" i="20"/>
  <c r="B5503" i="20"/>
  <c r="B5504" i="20"/>
  <c r="B5505" i="20"/>
  <c r="B5506" i="20"/>
  <c r="B5507" i="20"/>
  <c r="B5508" i="20"/>
  <c r="B5509" i="20"/>
  <c r="B5510" i="20"/>
  <c r="B5511" i="20"/>
  <c r="B5512" i="20"/>
  <c r="B5513" i="20"/>
  <c r="B5514" i="20"/>
  <c r="B5515" i="20"/>
  <c r="B5516" i="20"/>
  <c r="B5517" i="20"/>
  <c r="B5518" i="20"/>
  <c r="B5519" i="20"/>
  <c r="B5520" i="20"/>
  <c r="B5521" i="20"/>
  <c r="B5522" i="20"/>
  <c r="B5523" i="20"/>
  <c r="B5524" i="20"/>
  <c r="B5525" i="20"/>
  <c r="B5526" i="20"/>
  <c r="C269" i="23" l="1"/>
  <c r="G265" i="17"/>
  <c r="H276" i="17" s="1"/>
  <c r="H4586" i="16"/>
  <c r="N4587" i="16"/>
  <c r="N4586" i="16"/>
  <c r="N4585" i="16"/>
  <c r="N4584" i="16"/>
  <c r="N4583" i="16"/>
  <c r="H358" i="8" l="1"/>
  <c r="I358" i="8" s="1"/>
  <c r="B269" i="23"/>
  <c r="I4586" i="16"/>
  <c r="N4582" i="16"/>
  <c r="N4581" i="16"/>
  <c r="N4580" i="16"/>
  <c r="N4579" i="16"/>
  <c r="N4578" i="16"/>
  <c r="N4577" i="16"/>
  <c r="N4576" i="16"/>
  <c r="N4575" i="16"/>
  <c r="N4574" i="16"/>
  <c r="N4573" i="16"/>
  <c r="J369" i="8" l="1"/>
  <c r="P264" i="17"/>
  <c r="N4572" i="16"/>
  <c r="N4571" i="16"/>
  <c r="N4570" i="16"/>
  <c r="N4569" i="16"/>
  <c r="N4568" i="16"/>
  <c r="B1873" i="14" l="1"/>
  <c r="B1872" i="14"/>
  <c r="C268" i="23"/>
  <c r="G264" i="17"/>
  <c r="H4566" i="16"/>
  <c r="N4567" i="16"/>
  <c r="N4566" i="16"/>
  <c r="N4565" i="16"/>
  <c r="N4564" i="16"/>
  <c r="H275" i="17" l="1"/>
  <c r="AG306" i="6" l="1"/>
  <c r="T306" i="6" s="1"/>
  <c r="AC305" i="6"/>
  <c r="D305" i="6" s="1"/>
  <c r="E268" i="23" s="1"/>
  <c r="B1871" i="14"/>
  <c r="B1870" i="14"/>
  <c r="B1869" i="14"/>
  <c r="B1868" i="14"/>
  <c r="B1867" i="14"/>
  <c r="B1866" i="14"/>
  <c r="B1865" i="14"/>
  <c r="B1864" i="14"/>
  <c r="U5475" i="20"/>
  <c r="U5476" i="20"/>
  <c r="U5477" i="20"/>
  <c r="U5478" i="20"/>
  <c r="U5479" i="20"/>
  <c r="U5480" i="20"/>
  <c r="U5481" i="20"/>
  <c r="U5482" i="20"/>
  <c r="U5483" i="20"/>
  <c r="U5484" i="20"/>
  <c r="U5485" i="20"/>
  <c r="U5486" i="20"/>
  <c r="U5487" i="20"/>
  <c r="U5488" i="20"/>
  <c r="U5489" i="20"/>
  <c r="U5490" i="20"/>
  <c r="U5491" i="20"/>
  <c r="U5492" i="20"/>
  <c r="U5493" i="20"/>
  <c r="U5494" i="20"/>
  <c r="U5474" i="20"/>
  <c r="B5466" i="20" l="1"/>
  <c r="B5467" i="20"/>
  <c r="B5468" i="20"/>
  <c r="B5469" i="20"/>
  <c r="B5470" i="20"/>
  <c r="B5471" i="20"/>
  <c r="B5472" i="20"/>
  <c r="B5473" i="20"/>
  <c r="B5474" i="20"/>
  <c r="B5475" i="20"/>
  <c r="B5476" i="20"/>
  <c r="B5477" i="20"/>
  <c r="B5478" i="20"/>
  <c r="B5479" i="20"/>
  <c r="B5480" i="20"/>
  <c r="B5481" i="20"/>
  <c r="B5482" i="20"/>
  <c r="B5483" i="20"/>
  <c r="B5484" i="20"/>
  <c r="B5485" i="20"/>
  <c r="B5486" i="20"/>
  <c r="B5487" i="20"/>
  <c r="B5488" i="20"/>
  <c r="B5489" i="20"/>
  <c r="B5490" i="20"/>
  <c r="B5491" i="20"/>
  <c r="B5492" i="20"/>
  <c r="B5493" i="20"/>
  <c r="B5494" i="20"/>
  <c r="B5495" i="20"/>
  <c r="B5496" i="20"/>
  <c r="H357" i="8" l="1"/>
  <c r="I357" i="8" s="1"/>
  <c r="J368" i="8" s="1"/>
  <c r="D268" i="23" l="1"/>
  <c r="B268" i="23" l="1"/>
  <c r="I4566" i="16"/>
  <c r="N4563" i="16" l="1"/>
  <c r="N4562" i="16"/>
  <c r="N4561" i="16"/>
  <c r="N4560" i="16"/>
  <c r="N4559" i="16" l="1"/>
  <c r="N4558" i="16"/>
  <c r="N4557" i="16"/>
  <c r="N4556" i="16"/>
  <c r="N4555" i="16"/>
  <c r="N4554" i="16" l="1"/>
  <c r="N4553" i="16"/>
  <c r="N4552" i="16"/>
  <c r="N4551" i="16"/>
  <c r="N4550" i="16"/>
  <c r="P263" i="17" l="1"/>
  <c r="N4549" i="16" l="1"/>
  <c r="N4548" i="16"/>
  <c r="N4547" i="16"/>
  <c r="N4546" i="16"/>
  <c r="N4545" i="16"/>
  <c r="C267" i="23" l="1"/>
  <c r="N4544" i="16"/>
  <c r="N4543" i="16"/>
  <c r="N4542" i="16"/>
  <c r="N4541" i="16"/>
  <c r="N4540" i="16"/>
  <c r="G263" i="17"/>
  <c r="H274" i="17" s="1"/>
  <c r="H4544" i="16"/>
  <c r="I4544" i="16"/>
  <c r="B1863" i="14" l="1"/>
  <c r="B1862" i="14"/>
  <c r="B1861" i="14"/>
  <c r="B1860" i="14"/>
  <c r="B1859" i="14"/>
  <c r="B1858" i="14"/>
  <c r="B1857" i="14"/>
  <c r="B1856" i="14"/>
  <c r="B1855" i="14"/>
  <c r="B1854" i="14"/>
  <c r="D267" i="23"/>
  <c r="AG305" i="6"/>
  <c r="T305" i="6"/>
  <c r="AC304" i="6"/>
  <c r="D304" i="6" s="1"/>
  <c r="E267" i="23" s="1"/>
  <c r="U5444" i="20" l="1"/>
  <c r="U5445" i="20"/>
  <c r="U5446" i="20"/>
  <c r="U5447" i="20"/>
  <c r="U5448" i="20"/>
  <c r="U5449" i="20"/>
  <c r="U5450" i="20"/>
  <c r="U5451" i="20"/>
  <c r="U5452" i="20"/>
  <c r="U5453" i="20"/>
  <c r="U5454" i="20"/>
  <c r="U5455" i="20"/>
  <c r="U5456" i="20"/>
  <c r="U5457" i="20"/>
  <c r="U5458" i="20"/>
  <c r="U5459" i="20"/>
  <c r="U5460" i="20"/>
  <c r="U5461" i="20"/>
  <c r="U5443" i="20"/>
  <c r="B5442" i="20"/>
  <c r="B5443" i="20"/>
  <c r="B5444" i="20"/>
  <c r="B5445" i="20"/>
  <c r="B5446" i="20"/>
  <c r="B5447" i="20"/>
  <c r="B5448" i="20"/>
  <c r="B5449" i="20"/>
  <c r="B5450" i="20"/>
  <c r="B5451" i="20"/>
  <c r="B5452" i="20"/>
  <c r="B5453" i="20"/>
  <c r="B5454" i="20"/>
  <c r="B5455" i="20"/>
  <c r="B5456" i="20"/>
  <c r="B5457" i="20"/>
  <c r="B5458" i="20"/>
  <c r="B5459" i="20"/>
  <c r="B5460" i="20"/>
  <c r="B5461" i="20"/>
  <c r="B5462" i="20"/>
  <c r="B5463" i="20"/>
  <c r="B5464" i="20"/>
  <c r="B5465" i="20"/>
  <c r="H356" i="8" l="1"/>
  <c r="I356" i="8" s="1"/>
  <c r="J367" i="8" s="1"/>
  <c r="B267" i="23"/>
  <c r="N4539" i="16" l="1"/>
  <c r="N4538" i="16"/>
  <c r="N4537" i="16"/>
  <c r="N4536" i="16"/>
  <c r="N4535" i="16"/>
  <c r="P262" i="17"/>
  <c r="N4534" i="16" l="1"/>
  <c r="N4533" i="16"/>
  <c r="N4532" i="16"/>
  <c r="N4531" i="16"/>
  <c r="N4530" i="16"/>
  <c r="N4529" i="16"/>
  <c r="N4528" i="16"/>
  <c r="N4527" i="16"/>
  <c r="N4526" i="16"/>
  <c r="N4525" i="16"/>
  <c r="B1853" i="14" l="1"/>
  <c r="B1852" i="14"/>
  <c r="B1851" i="14"/>
  <c r="B1850" i="14"/>
  <c r="B1849" i="14"/>
  <c r="B1848" i="14"/>
  <c r="B1847" i="14"/>
  <c r="B1846" i="14"/>
  <c r="B1845" i="14"/>
  <c r="B1844" i="14"/>
  <c r="G262" i="17"/>
  <c r="H273" i="17" s="1"/>
  <c r="D266" i="23" l="1"/>
  <c r="U5416" i="20"/>
  <c r="U5417" i="20"/>
  <c r="U5418" i="20"/>
  <c r="U5419" i="20"/>
  <c r="U5420" i="20"/>
  <c r="U5421" i="20"/>
  <c r="U5422" i="20"/>
  <c r="U5423" i="20"/>
  <c r="U5424" i="20"/>
  <c r="U5425" i="20"/>
  <c r="U5426" i="20"/>
  <c r="U5427" i="20"/>
  <c r="U5428" i="20"/>
  <c r="U5429" i="20"/>
  <c r="U5430" i="20"/>
  <c r="U5431" i="20"/>
  <c r="U5432" i="20"/>
  <c r="U5433" i="20"/>
  <c r="U5434" i="20"/>
  <c r="U5435" i="20"/>
  <c r="U5436" i="20"/>
  <c r="U5437" i="20"/>
  <c r="U5438" i="20"/>
  <c r="U5415" i="20"/>
  <c r="B5411" i="20"/>
  <c r="B5412" i="20"/>
  <c r="B5413" i="20"/>
  <c r="B5414" i="20"/>
  <c r="B5415" i="20"/>
  <c r="B5416" i="20"/>
  <c r="B5417" i="20"/>
  <c r="B5418" i="20"/>
  <c r="B5419" i="20"/>
  <c r="B5420" i="20"/>
  <c r="B5421" i="20"/>
  <c r="B5422" i="20"/>
  <c r="B5423" i="20"/>
  <c r="B5424" i="20"/>
  <c r="B5425" i="20"/>
  <c r="B5426" i="20"/>
  <c r="B5427" i="20"/>
  <c r="B5428" i="20"/>
  <c r="B5429" i="20"/>
  <c r="B5430" i="20"/>
  <c r="B5431" i="20"/>
  <c r="B5432" i="20"/>
  <c r="B5433" i="20"/>
  <c r="B5434" i="20"/>
  <c r="B5435" i="20"/>
  <c r="B5436" i="20"/>
  <c r="B5437" i="20"/>
  <c r="B5438" i="20"/>
  <c r="B5439" i="20"/>
  <c r="B5440" i="20"/>
  <c r="B5441" i="20"/>
  <c r="AG304" i="6"/>
  <c r="T304" i="6"/>
  <c r="AC303" i="6"/>
  <c r="D303" i="6" s="1"/>
  <c r="E266" i="23" s="1"/>
  <c r="N4524" i="16" l="1"/>
  <c r="N4523" i="16"/>
  <c r="N4522" i="16"/>
  <c r="N4521" i="16"/>
  <c r="N4520" i="16"/>
  <c r="C266" i="23" l="1"/>
  <c r="H4523" i="16"/>
  <c r="H355" i="8" l="1"/>
  <c r="I355" i="8" s="1"/>
  <c r="J366" i="8" l="1"/>
  <c r="B266" i="23"/>
  <c r="I4523" i="16"/>
  <c r="N4519" i="16" l="1"/>
  <c r="N4518" i="16"/>
  <c r="N4517" i="16"/>
  <c r="N4516" i="16"/>
  <c r="N4515" i="16"/>
  <c r="N4514" i="16"/>
  <c r="N4513" i="16"/>
  <c r="N4512" i="16"/>
  <c r="N4511" i="16"/>
  <c r="N4510" i="16"/>
  <c r="N4509" i="16"/>
  <c r="N4508" i="16"/>
  <c r="N4507" i="16"/>
  <c r="N4506" i="16"/>
  <c r="N4505" i="16"/>
  <c r="P261" i="17"/>
  <c r="N4504" i="16" l="1"/>
  <c r="N4503" i="16"/>
  <c r="N4502" i="16"/>
  <c r="N4501" i="16"/>
  <c r="N4500" i="16"/>
  <c r="C265" i="23"/>
  <c r="G261" i="17"/>
  <c r="H272" i="17" s="1"/>
  <c r="H4501" i="16"/>
  <c r="B1842" i="14" l="1"/>
  <c r="B1843" i="14"/>
  <c r="B1841" i="14"/>
  <c r="B1840" i="14"/>
  <c r="B1839" i="14"/>
  <c r="B1838" i="14"/>
  <c r="B1837" i="14"/>
  <c r="B1836" i="14"/>
  <c r="B1835" i="14"/>
  <c r="B1834" i="14"/>
  <c r="U5388" i="20"/>
  <c r="U5389" i="20"/>
  <c r="U5390" i="20"/>
  <c r="U5391" i="20"/>
  <c r="U5392" i="20"/>
  <c r="U5393" i="20"/>
  <c r="U5394" i="20"/>
  <c r="U5395" i="20"/>
  <c r="U5396" i="20"/>
  <c r="U5397" i="20"/>
  <c r="U5398" i="20"/>
  <c r="U5399" i="20"/>
  <c r="U5400" i="20"/>
  <c r="U5401" i="20"/>
  <c r="U5402" i="20"/>
  <c r="U5403" i="20"/>
  <c r="U5404" i="20"/>
  <c r="U5387" i="20"/>
  <c r="B5374" i="20" l="1"/>
  <c r="B5375" i="20"/>
  <c r="B5376" i="20"/>
  <c r="B5377" i="20"/>
  <c r="B5378" i="20"/>
  <c r="B5379" i="20"/>
  <c r="B5380" i="20"/>
  <c r="B5381" i="20"/>
  <c r="B5382" i="20"/>
  <c r="B5383" i="20"/>
  <c r="B5384" i="20"/>
  <c r="B5385" i="20"/>
  <c r="B5386" i="20"/>
  <c r="B5387" i="20"/>
  <c r="B5388" i="20"/>
  <c r="B5389" i="20"/>
  <c r="B5390" i="20"/>
  <c r="B5391" i="20"/>
  <c r="B5392" i="20"/>
  <c r="B5393" i="20"/>
  <c r="B5394" i="20"/>
  <c r="B5395" i="20"/>
  <c r="B5396" i="20"/>
  <c r="B5397" i="20"/>
  <c r="B5398" i="20"/>
  <c r="B5399" i="20"/>
  <c r="B5400" i="20"/>
  <c r="B5401" i="20"/>
  <c r="B5402" i="20"/>
  <c r="B5403" i="20"/>
  <c r="B5404" i="20"/>
  <c r="B5405" i="20"/>
  <c r="B5406" i="20"/>
  <c r="B5407" i="20"/>
  <c r="B5408" i="20"/>
  <c r="B5409" i="20"/>
  <c r="B5410" i="20"/>
  <c r="D265" i="23"/>
  <c r="B265" i="23"/>
  <c r="AG303" i="6"/>
  <c r="T303" i="6" s="1"/>
  <c r="AC302" i="6"/>
  <c r="D302" i="6" s="1"/>
  <c r="E265" i="23" s="1"/>
  <c r="H354" i="8" l="1"/>
  <c r="I354" i="8" s="1"/>
  <c r="J365" i="8" s="1"/>
  <c r="I4501" i="16"/>
  <c r="N4499" i="16" l="1"/>
  <c r="N4498" i="16"/>
  <c r="N4497" i="16"/>
  <c r="N4496" i="16"/>
  <c r="N4495" i="16"/>
  <c r="N4494" i="16" l="1"/>
  <c r="N4493" i="16"/>
  <c r="N4492" i="16"/>
  <c r="N4491" i="16"/>
  <c r="N4490" i="16"/>
  <c r="P260" i="17" l="1"/>
  <c r="N4489" i="16"/>
  <c r="N4488" i="16"/>
  <c r="N4487" i="16"/>
  <c r="N4486" i="16"/>
  <c r="N4485" i="16" l="1"/>
  <c r="N4484" i="16"/>
  <c r="N4483" i="16"/>
  <c r="N4482" i="16"/>
  <c r="N4481" i="16"/>
  <c r="N4480" i="16"/>
  <c r="N4479" i="16"/>
  <c r="N4478" i="16"/>
  <c r="N4477" i="16"/>
  <c r="N4476" i="16"/>
  <c r="N4475" i="16"/>
  <c r="B1833" i="14" l="1"/>
  <c r="B1832" i="14"/>
  <c r="B1831" i="14"/>
  <c r="B1830" i="14"/>
  <c r="B1829" i="14"/>
  <c r="B1828" i="14"/>
  <c r="B1827" i="14"/>
  <c r="B1826" i="14"/>
  <c r="B1825" i="14"/>
  <c r="B1824" i="14"/>
  <c r="H353" i="8" l="1"/>
  <c r="I353" i="8" s="1"/>
  <c r="J364" i="8" l="1"/>
  <c r="G260" i="17"/>
  <c r="H271" i="17" s="1"/>
  <c r="U5358" i="20" l="1"/>
  <c r="U5359" i="20"/>
  <c r="U5360" i="20"/>
  <c r="U5361" i="20"/>
  <c r="U5362" i="20"/>
  <c r="U5363" i="20"/>
  <c r="U5364" i="20"/>
  <c r="U5365" i="20"/>
  <c r="U5366" i="20"/>
  <c r="U5367" i="20"/>
  <c r="U5368" i="20"/>
  <c r="U5369" i="20"/>
  <c r="U5370" i="20"/>
  <c r="U5371" i="20"/>
  <c r="U5372" i="20"/>
  <c r="U5357" i="20"/>
  <c r="B5344" i="20" l="1"/>
  <c r="B5345" i="20"/>
  <c r="B5346" i="20"/>
  <c r="B5347" i="20"/>
  <c r="B5348" i="20"/>
  <c r="B5349" i="20"/>
  <c r="B5350" i="20"/>
  <c r="B5351" i="20"/>
  <c r="B5352" i="20"/>
  <c r="B5353" i="20"/>
  <c r="B5354" i="20"/>
  <c r="B5355" i="20"/>
  <c r="B5356" i="20"/>
  <c r="B5357" i="20"/>
  <c r="B5358" i="20"/>
  <c r="B5359" i="20"/>
  <c r="B5360" i="20"/>
  <c r="B5361" i="20"/>
  <c r="B5362" i="20"/>
  <c r="B5363" i="20"/>
  <c r="B5364" i="20"/>
  <c r="B5365" i="20"/>
  <c r="B5366" i="20"/>
  <c r="B5367" i="20"/>
  <c r="B5368" i="20"/>
  <c r="B5369" i="20"/>
  <c r="B5370" i="20"/>
  <c r="B5371" i="20"/>
  <c r="B5372" i="20"/>
  <c r="B5373" i="20"/>
  <c r="D264" i="23"/>
  <c r="AG302" i="6"/>
  <c r="T302" i="6" s="1"/>
  <c r="AC301" i="6"/>
  <c r="D301" i="6" s="1"/>
  <c r="E264" i="23" s="1"/>
  <c r="C264" i="23" l="1"/>
  <c r="H4479" i="16"/>
  <c r="B264" i="23" l="1"/>
  <c r="I4479" i="16" l="1"/>
  <c r="N4474" i="16" l="1"/>
  <c r="N4473" i="16"/>
  <c r="N4472" i="16"/>
  <c r="N4471" i="16"/>
  <c r="N4470" i="16"/>
  <c r="N4469" i="16" l="1"/>
  <c r="N4468" i="16"/>
  <c r="N4467" i="16"/>
  <c r="N4466" i="16"/>
  <c r="N4465" i="16"/>
  <c r="N4464" i="16"/>
  <c r="N4463" i="16"/>
  <c r="N4462" i="16"/>
  <c r="N4461" i="16"/>
  <c r="N4460" i="16"/>
  <c r="P259" i="17"/>
  <c r="B1823" i="14" l="1"/>
  <c r="B1822" i="14"/>
  <c r="B1821" i="14"/>
  <c r="B1820" i="14"/>
  <c r="B1819" i="14"/>
  <c r="B1818" i="14"/>
  <c r="B1817" i="14"/>
  <c r="B1816" i="14"/>
  <c r="B1815" i="14"/>
  <c r="B1814" i="14"/>
  <c r="G259" i="17"/>
  <c r="H270" i="17" s="1"/>
  <c r="C263" i="23" l="1"/>
  <c r="H4458" i="16"/>
  <c r="N4459" i="16" l="1"/>
  <c r="N4458" i="16"/>
  <c r="N4457" i="16"/>
  <c r="N4456" i="16"/>
  <c r="N4455" i="16"/>
  <c r="AG301" i="6" l="1"/>
  <c r="T301" i="6" s="1"/>
  <c r="AC300" i="6"/>
  <c r="D300" i="6" s="1"/>
  <c r="E263" i="23" s="1"/>
  <c r="U5328" i="20"/>
  <c r="U5329" i="20"/>
  <c r="U5330" i="20"/>
  <c r="U5331" i="20"/>
  <c r="U5332" i="20"/>
  <c r="U5333" i="20"/>
  <c r="U5334" i="20"/>
  <c r="U5335" i="20"/>
  <c r="U5336" i="20"/>
  <c r="U5337" i="20"/>
  <c r="U5338" i="20"/>
  <c r="U5339" i="20"/>
  <c r="U5340" i="20"/>
  <c r="U5341" i="20"/>
  <c r="U5342" i="20"/>
  <c r="U5327" i="20"/>
  <c r="B5314" i="20" l="1"/>
  <c r="B5315" i="20"/>
  <c r="B5316" i="20"/>
  <c r="B5317" i="20"/>
  <c r="B5318" i="20"/>
  <c r="B5319" i="20"/>
  <c r="B5320" i="20"/>
  <c r="B5321" i="20"/>
  <c r="B5322" i="20"/>
  <c r="B5323" i="20"/>
  <c r="B5324" i="20"/>
  <c r="B5325" i="20"/>
  <c r="B5326" i="20"/>
  <c r="B5327" i="20"/>
  <c r="B5328" i="20"/>
  <c r="B5329" i="20"/>
  <c r="B5330" i="20"/>
  <c r="B5331" i="20"/>
  <c r="B5332" i="20"/>
  <c r="B5333" i="20"/>
  <c r="B5334" i="20"/>
  <c r="B5335" i="20"/>
  <c r="B5336" i="20"/>
  <c r="B5337" i="20"/>
  <c r="B5338" i="20"/>
  <c r="B5339" i="20"/>
  <c r="B5340" i="20"/>
  <c r="B5341" i="20"/>
  <c r="B5342" i="20"/>
  <c r="B5343" i="20"/>
  <c r="D263" i="23" l="1"/>
  <c r="H352" i="8" l="1"/>
  <c r="I352" i="8" s="1"/>
  <c r="J363" i="8" l="1"/>
  <c r="B263" i="23"/>
  <c r="I4458" i="16"/>
  <c r="N4454" i="16" l="1"/>
  <c r="N4453" i="16"/>
  <c r="N4452" i="16"/>
  <c r="N4451" i="16"/>
  <c r="P258" i="17" l="1"/>
  <c r="N4450" i="16"/>
  <c r="N4449" i="16"/>
  <c r="N4448" i="16"/>
  <c r="N4447" i="16"/>
  <c r="N4446" i="16"/>
  <c r="N4445" i="16"/>
  <c r="N4444" i="16"/>
  <c r="N4443" i="16"/>
  <c r="N4442" i="16"/>
  <c r="N4441" i="16"/>
  <c r="N4440" i="16"/>
  <c r="B1813" i="14" l="1"/>
  <c r="B1812" i="14"/>
  <c r="B1811" i="14"/>
  <c r="B1810" i="14"/>
  <c r="B1809" i="14"/>
  <c r="B1808" i="14"/>
  <c r="B1807" i="14"/>
  <c r="B1806" i="14"/>
  <c r="B1805" i="14"/>
  <c r="B1804" i="14"/>
  <c r="C262" i="23" l="1"/>
  <c r="N4439" i="16"/>
  <c r="N4438" i="16"/>
  <c r="N4437" i="16"/>
  <c r="N4436" i="16"/>
  <c r="N4435" i="16"/>
  <c r="G258" i="17"/>
  <c r="H4435" i="16"/>
  <c r="H269" i="17" l="1"/>
  <c r="D262" i="23"/>
  <c r="U5296" i="20"/>
  <c r="U5297" i="20"/>
  <c r="U5298" i="20"/>
  <c r="U5299" i="20"/>
  <c r="U5300" i="20"/>
  <c r="U5301" i="20"/>
  <c r="U5302" i="20"/>
  <c r="U5303" i="20"/>
  <c r="U5304" i="20"/>
  <c r="U5305" i="20"/>
  <c r="U5306" i="20"/>
  <c r="U5307" i="20"/>
  <c r="U5308" i="20"/>
  <c r="U5309" i="20"/>
  <c r="U5310" i="20"/>
  <c r="U5311" i="20"/>
  <c r="U5312" i="20"/>
  <c r="U5295" i="20"/>
  <c r="AG300" i="6"/>
  <c r="T300" i="6" s="1"/>
  <c r="AC299" i="6"/>
  <c r="D299" i="6" s="1"/>
  <c r="E262" i="23" s="1"/>
  <c r="B5286" i="20"/>
  <c r="B5287" i="20"/>
  <c r="B5288" i="20"/>
  <c r="B5289" i="20"/>
  <c r="B5290" i="20"/>
  <c r="B5291" i="20"/>
  <c r="B5292" i="20"/>
  <c r="B5293" i="20"/>
  <c r="B5294" i="20"/>
  <c r="B5295" i="20"/>
  <c r="B5296" i="20"/>
  <c r="B5297" i="20"/>
  <c r="B5298" i="20"/>
  <c r="B5299" i="20"/>
  <c r="B5300" i="20"/>
  <c r="B5301" i="20"/>
  <c r="B5302" i="20"/>
  <c r="B5303" i="20"/>
  <c r="B5304" i="20"/>
  <c r="B5305" i="20"/>
  <c r="B5306" i="20"/>
  <c r="B5307" i="20"/>
  <c r="B5308" i="20"/>
  <c r="B5309" i="20"/>
  <c r="B5310" i="20"/>
  <c r="B5311" i="20"/>
  <c r="B5312" i="20"/>
  <c r="B5313" i="20"/>
  <c r="H351" i="8" l="1"/>
  <c r="I351" i="8" s="1"/>
  <c r="J362" i="8" s="1"/>
  <c r="B262" i="23"/>
  <c r="I4435" i="16"/>
  <c r="N4434" i="16"/>
  <c r="N4433" i="16"/>
  <c r="N4432" i="16"/>
  <c r="N4431" i="16"/>
  <c r="N4430" i="16"/>
  <c r="N4429" i="16" l="1"/>
  <c r="N4428" i="16"/>
  <c r="N4427" i="16"/>
  <c r="N4426" i="16"/>
  <c r="N4425" i="16"/>
  <c r="N4424" i="16" l="1"/>
  <c r="N4423" i="16"/>
  <c r="N4422" i="16"/>
  <c r="N4421" i="16"/>
  <c r="N4420" i="16"/>
  <c r="P257" i="17" l="1"/>
  <c r="N4419" i="16"/>
  <c r="N4418" i="16"/>
  <c r="N4417" i="16"/>
  <c r="N4416" i="16"/>
  <c r="N4415" i="16"/>
  <c r="B1803" i="14" l="1"/>
  <c r="B1802" i="14"/>
  <c r="B1793" i="14"/>
  <c r="B1792" i="14"/>
  <c r="B1801" i="14"/>
  <c r="B1800" i="14"/>
  <c r="B1799" i="14"/>
  <c r="B1798" i="14"/>
  <c r="B1797" i="14"/>
  <c r="B1796" i="14"/>
  <c r="B1795" i="14"/>
  <c r="B1794" i="14"/>
  <c r="D261" i="23" l="1"/>
  <c r="AC298" i="6"/>
  <c r="D298" i="6" s="1"/>
  <c r="E261" i="23" s="1"/>
  <c r="AG299" i="6"/>
  <c r="T299" i="6" s="1"/>
  <c r="U5277" i="20"/>
  <c r="U5265" i="20"/>
  <c r="U5266" i="20"/>
  <c r="U5267" i="20"/>
  <c r="U5268" i="20"/>
  <c r="U5269" i="20"/>
  <c r="U5270" i="20"/>
  <c r="U5271" i="20"/>
  <c r="U5272" i="20"/>
  <c r="U5273" i="20"/>
  <c r="U5274" i="20"/>
  <c r="U5275" i="20"/>
  <c r="U5276" i="20"/>
  <c r="U5278" i="20"/>
  <c r="U5279" i="20"/>
  <c r="U5280" i="20"/>
  <c r="U5281" i="20"/>
  <c r="U5264" i="20"/>
  <c r="B5284" i="20"/>
  <c r="B5285" i="20"/>
  <c r="B5253" i="20"/>
  <c r="B5254" i="20"/>
  <c r="B5255" i="20"/>
  <c r="B5256" i="20"/>
  <c r="B5257" i="20"/>
  <c r="B5258" i="20"/>
  <c r="B5259" i="20"/>
  <c r="B5260" i="20"/>
  <c r="B5261" i="20"/>
  <c r="B5262" i="20"/>
  <c r="B5263" i="20"/>
  <c r="B5264" i="20"/>
  <c r="B5265" i="20"/>
  <c r="B5266" i="20"/>
  <c r="B5267" i="20"/>
  <c r="B5268" i="20"/>
  <c r="B5269" i="20"/>
  <c r="B5270" i="20"/>
  <c r="B5271" i="20"/>
  <c r="B5272" i="20"/>
  <c r="B5273" i="20"/>
  <c r="B5274" i="20"/>
  <c r="B5275" i="20"/>
  <c r="B5276" i="20"/>
  <c r="B5277" i="20"/>
  <c r="B5278" i="20"/>
  <c r="B5279" i="20"/>
  <c r="B5280" i="20"/>
  <c r="B5281" i="20"/>
  <c r="B5282" i="20"/>
  <c r="B5283" i="20"/>
  <c r="G257" i="17" l="1"/>
  <c r="H268" i="17" s="1"/>
  <c r="N4414" i="16"/>
  <c r="N4413" i="16"/>
  <c r="N4412" i="16"/>
  <c r="N4411" i="16"/>
  <c r="C261" i="23"/>
  <c r="H4413" i="16"/>
  <c r="I4413" i="16"/>
  <c r="H350" i="8" l="1"/>
  <c r="I350" i="8" s="1"/>
  <c r="J361" i="8" s="1"/>
  <c r="P256" i="17"/>
  <c r="N4410" i="16"/>
  <c r="N4409" i="16"/>
  <c r="N4408" i="16"/>
  <c r="N4407" i="16"/>
  <c r="N4406" i="16"/>
  <c r="N4405" i="16"/>
  <c r="N4404" i="16"/>
  <c r="N4403" i="16"/>
  <c r="N4402" i="16"/>
  <c r="N4401" i="16"/>
  <c r="N4400" i="16"/>
  <c r="N4399" i="16"/>
  <c r="N4398" i="16"/>
  <c r="N4397" i="16"/>
  <c r="N4396" i="16"/>
  <c r="N4395" i="16"/>
  <c r="B261" i="23" l="1"/>
  <c r="D260" i="23" l="1"/>
  <c r="B1791" i="14"/>
  <c r="B1790" i="14"/>
  <c r="B1789" i="14"/>
  <c r="B1788" i="14"/>
  <c r="B1787" i="14"/>
  <c r="B1786" i="14"/>
  <c r="B1785" i="14"/>
  <c r="B1784" i="14"/>
  <c r="U5234" i="20"/>
  <c r="U5235" i="20"/>
  <c r="U5236" i="20"/>
  <c r="U5237" i="20"/>
  <c r="U5238" i="20"/>
  <c r="U5239" i="20"/>
  <c r="U5240" i="20"/>
  <c r="U5241" i="20"/>
  <c r="U5242" i="20"/>
  <c r="U5243" i="20"/>
  <c r="U5244" i="20"/>
  <c r="U5245" i="20"/>
  <c r="U5246" i="20"/>
  <c r="U5247" i="20"/>
  <c r="U5248" i="20"/>
  <c r="U5249" i="20"/>
  <c r="U5250" i="20"/>
  <c r="U5251" i="20"/>
  <c r="U5252" i="20"/>
  <c r="U5233" i="20"/>
  <c r="B5220" i="20"/>
  <c r="B5221" i="20"/>
  <c r="B5222" i="20"/>
  <c r="B5223" i="20"/>
  <c r="B5224" i="20"/>
  <c r="B5225" i="20"/>
  <c r="B5226" i="20"/>
  <c r="B5227" i="20"/>
  <c r="B5228" i="20"/>
  <c r="B5229" i="20"/>
  <c r="B5230" i="20"/>
  <c r="B5231" i="20"/>
  <c r="B5232" i="20"/>
  <c r="B5233" i="20"/>
  <c r="B5234" i="20"/>
  <c r="B5235" i="20"/>
  <c r="B5236" i="20"/>
  <c r="B5237" i="20"/>
  <c r="B5238" i="20"/>
  <c r="B5239" i="20"/>
  <c r="B5240" i="20"/>
  <c r="B5241" i="20"/>
  <c r="B5242" i="20"/>
  <c r="B5243" i="20"/>
  <c r="B5244" i="20"/>
  <c r="B5245" i="20"/>
  <c r="B5246" i="20"/>
  <c r="B5247" i="20"/>
  <c r="B5248" i="20"/>
  <c r="B5249" i="20"/>
  <c r="B5250" i="20"/>
  <c r="B5251" i="20"/>
  <c r="B5252" i="20"/>
  <c r="AG298" i="6"/>
  <c r="T298" i="6" s="1"/>
  <c r="AC297" i="6"/>
  <c r="D297" i="6" s="1"/>
  <c r="E260" i="23" s="1"/>
  <c r="P255" i="17" l="1"/>
  <c r="C260" i="23"/>
  <c r="G256" i="17"/>
  <c r="H4392" i="16"/>
  <c r="H348" i="8"/>
  <c r="I348" i="8" s="1"/>
  <c r="H349" i="8"/>
  <c r="I349" i="8" s="1"/>
  <c r="J360" i="8" s="1"/>
  <c r="N4394" i="16"/>
  <c r="N4393" i="16"/>
  <c r="N4392" i="16"/>
  <c r="N4391" i="16"/>
  <c r="N4390" i="16"/>
  <c r="H267" i="17" l="1"/>
  <c r="J359" i="8"/>
  <c r="B260" i="23"/>
  <c r="I4392" i="16"/>
  <c r="N4389" i="16" l="1"/>
  <c r="N4388" i="16"/>
  <c r="N4387" i="16"/>
  <c r="N4386" i="16"/>
  <c r="N4385" i="16"/>
  <c r="N4384" i="16"/>
  <c r="N4383" i="16"/>
  <c r="N4382" i="16"/>
  <c r="N4381" i="16"/>
  <c r="N4380" i="16"/>
  <c r="N4379" i="16"/>
  <c r="N4378" i="16"/>
  <c r="N4377" i="16"/>
  <c r="N4376" i="16"/>
  <c r="N4375" i="16"/>
  <c r="C259" i="23" l="1"/>
  <c r="G255" i="17"/>
  <c r="H266" i="17" s="1"/>
  <c r="H4370" i="16"/>
  <c r="N4374" i="16"/>
  <c r="N4372" i="16"/>
  <c r="N4371" i="16"/>
  <c r="N4370" i="16"/>
  <c r="B1783" i="14" l="1"/>
  <c r="B1782" i="14"/>
  <c r="B1781" i="14"/>
  <c r="B1780" i="14"/>
  <c r="B1779" i="14"/>
  <c r="B1778" i="14"/>
  <c r="B1777" i="14"/>
  <c r="B1776" i="14"/>
  <c r="B1775" i="14"/>
  <c r="B1774" i="14"/>
  <c r="AG297" i="6"/>
  <c r="T297" i="6" s="1"/>
  <c r="U5216" i="20"/>
  <c r="U5205" i="20"/>
  <c r="U5206" i="20"/>
  <c r="U5207" i="20"/>
  <c r="U5208" i="20"/>
  <c r="U5209" i="20"/>
  <c r="U5210" i="20"/>
  <c r="U5211" i="20"/>
  <c r="U5212" i="20"/>
  <c r="U5213" i="20"/>
  <c r="U5214" i="20"/>
  <c r="U5215" i="20"/>
  <c r="U5217" i="20"/>
  <c r="U5204" i="20"/>
  <c r="B5201" i="20" l="1"/>
  <c r="B5202" i="20"/>
  <c r="B5203" i="20"/>
  <c r="B5204" i="20"/>
  <c r="B5205" i="20"/>
  <c r="B5206" i="20"/>
  <c r="B5207" i="20"/>
  <c r="B5208" i="20"/>
  <c r="B5209" i="20"/>
  <c r="B5210" i="20"/>
  <c r="B5211" i="20"/>
  <c r="B5212" i="20"/>
  <c r="B5213" i="20"/>
  <c r="B5214" i="20"/>
  <c r="B5215" i="20"/>
  <c r="B5216" i="20"/>
  <c r="B5217" i="20"/>
  <c r="B5218" i="20"/>
  <c r="B5219" i="20"/>
  <c r="AC296" i="6"/>
  <c r="D296" i="6" s="1"/>
  <c r="E259" i="23" s="1"/>
  <c r="D259" i="23"/>
  <c r="N4369" i="16" l="1"/>
  <c r="N4368" i="16"/>
  <c r="N4367" i="16"/>
  <c r="N4366" i="16"/>
  <c r="N4365" i="16"/>
  <c r="B259" i="23" l="1"/>
  <c r="I4370" i="16"/>
  <c r="N4364" i="16" l="1"/>
  <c r="N4363" i="16"/>
  <c r="N4362" i="16"/>
  <c r="N4361" i="16"/>
  <c r="N4360" i="16"/>
  <c r="P254" i="17" l="1"/>
  <c r="N4359" i="16"/>
  <c r="N4358" i="16"/>
  <c r="N4357" i="16"/>
  <c r="N4356" i="16"/>
  <c r="N4355" i="16"/>
  <c r="N4354" i="16" l="1"/>
  <c r="N4353" i="16"/>
  <c r="N4352" i="16"/>
  <c r="N4351" i="16"/>
  <c r="N4350" i="16"/>
  <c r="H347" i="8" l="1"/>
  <c r="I347" i="8" s="1"/>
  <c r="B1773" i="14"/>
  <c r="B1772" i="14"/>
  <c r="B1771" i="14"/>
  <c r="B1770" i="14"/>
  <c r="B1769" i="14"/>
  <c r="B1768" i="14"/>
  <c r="B1767" i="14"/>
  <c r="B1766" i="14"/>
  <c r="B1765" i="14"/>
  <c r="B1764" i="14"/>
  <c r="N4348" i="16"/>
  <c r="N4339" i="16"/>
  <c r="N4340" i="16"/>
  <c r="N4341" i="16"/>
  <c r="N4342" i="16"/>
  <c r="N4343" i="16"/>
  <c r="N4344" i="16"/>
  <c r="N4345" i="16"/>
  <c r="N4346" i="16"/>
  <c r="N4347" i="16"/>
  <c r="N4349" i="16"/>
  <c r="N4338" i="16"/>
  <c r="N4337" i="16"/>
  <c r="N4336" i="16"/>
  <c r="N4335" i="16"/>
  <c r="C258" i="23"/>
  <c r="G254" i="17"/>
  <c r="H265" i="17" s="1"/>
  <c r="H4348" i="16"/>
  <c r="J358" i="8" l="1"/>
  <c r="D258" i="23"/>
  <c r="AG296" i="6"/>
  <c r="T296" i="6" s="1"/>
  <c r="AC295" i="6"/>
  <c r="D295" i="6" s="1"/>
  <c r="E258" i="23" s="1"/>
  <c r="U5177" i="20"/>
  <c r="U5178" i="20"/>
  <c r="U5179" i="20"/>
  <c r="U5180" i="20"/>
  <c r="U5181" i="20"/>
  <c r="U5182" i="20"/>
  <c r="U5183" i="20"/>
  <c r="U5184" i="20"/>
  <c r="U5185" i="20"/>
  <c r="U5186" i="20"/>
  <c r="U5187" i="20"/>
  <c r="U5188" i="20"/>
  <c r="U5176" i="20"/>
  <c r="B5167" i="20" l="1"/>
  <c r="B5168" i="20"/>
  <c r="B5169" i="20"/>
  <c r="B5170" i="20"/>
  <c r="B5171" i="20"/>
  <c r="B5172" i="20"/>
  <c r="B5173" i="20"/>
  <c r="B5174" i="20"/>
  <c r="B5175" i="20"/>
  <c r="B5176" i="20"/>
  <c r="B5177" i="20"/>
  <c r="B5178" i="20"/>
  <c r="B5179" i="20"/>
  <c r="B5180" i="20"/>
  <c r="B5181" i="20"/>
  <c r="B5182" i="20"/>
  <c r="B5183" i="20"/>
  <c r="B5184" i="20"/>
  <c r="B5185" i="20"/>
  <c r="B5186" i="20"/>
  <c r="B5187" i="20"/>
  <c r="B5188" i="20"/>
  <c r="B5189" i="20"/>
  <c r="B5190" i="20"/>
  <c r="B5191" i="20"/>
  <c r="B5192" i="20"/>
  <c r="B5193" i="20"/>
  <c r="B5194" i="20"/>
  <c r="B5195" i="20"/>
  <c r="B5196" i="20"/>
  <c r="B5197" i="20"/>
  <c r="B5198" i="20"/>
  <c r="B5199" i="20"/>
  <c r="B5200" i="20"/>
  <c r="B258" i="23" l="1"/>
  <c r="I4348" i="16"/>
  <c r="B1762" i="14" l="1"/>
  <c r="B1763" i="14"/>
  <c r="B1761" i="14"/>
  <c r="B1760" i="14"/>
  <c r="B1759" i="14"/>
  <c r="B1758" i="14"/>
  <c r="B1757" i="14"/>
  <c r="B1756" i="14"/>
  <c r="B1755" i="14"/>
  <c r="B1754" i="14"/>
  <c r="P253" i="17" l="1"/>
  <c r="N4334" i="16"/>
  <c r="N4333" i="16"/>
  <c r="N4332" i="16"/>
  <c r="N4331" i="16"/>
  <c r="N4330" i="16"/>
  <c r="D257" i="23" l="1"/>
  <c r="AG295" i="6"/>
  <c r="T295" i="6" s="1"/>
  <c r="AC294" i="6"/>
  <c r="D294" i="6" s="1"/>
  <c r="E257" i="23" s="1"/>
  <c r="U5143" i="20"/>
  <c r="U5144" i="20"/>
  <c r="U5145" i="20"/>
  <c r="U5146" i="20"/>
  <c r="U5147" i="20"/>
  <c r="U5148" i="20"/>
  <c r="U5149" i="20"/>
  <c r="U5150" i="20"/>
  <c r="U5151" i="20"/>
  <c r="U5152" i="20"/>
  <c r="U5153" i="20"/>
  <c r="U5154" i="20"/>
  <c r="U5155" i="20"/>
  <c r="U5156" i="20"/>
  <c r="U5157" i="20"/>
  <c r="U5158" i="20"/>
  <c r="U5159" i="20"/>
  <c r="U5160" i="20"/>
  <c r="U5161" i="20"/>
  <c r="U5162" i="20"/>
  <c r="U5163" i="20"/>
  <c r="U5164" i="20"/>
  <c r="U5165" i="20"/>
  <c r="U5166" i="20"/>
  <c r="U5142" i="20"/>
  <c r="B5135" i="20"/>
  <c r="B5136" i="20"/>
  <c r="B5137" i="20"/>
  <c r="B5138" i="20"/>
  <c r="B5139" i="20"/>
  <c r="B5140" i="20"/>
  <c r="B5141" i="20"/>
  <c r="B5142" i="20"/>
  <c r="B5143" i="20"/>
  <c r="B5144" i="20"/>
  <c r="B5145" i="20"/>
  <c r="B5146" i="20"/>
  <c r="B5147" i="20"/>
  <c r="B5148" i="20"/>
  <c r="B5149" i="20"/>
  <c r="B5150" i="20"/>
  <c r="B5151" i="20"/>
  <c r="B5152" i="20"/>
  <c r="B5153" i="20"/>
  <c r="B5154" i="20"/>
  <c r="B5155" i="20"/>
  <c r="B5156" i="20"/>
  <c r="B5157" i="20"/>
  <c r="B5158" i="20"/>
  <c r="B5159" i="20"/>
  <c r="B5160" i="20"/>
  <c r="B5161" i="20"/>
  <c r="B5162" i="20"/>
  <c r="B5163" i="20"/>
  <c r="B5164" i="20"/>
  <c r="B5165" i="20"/>
  <c r="B5166" i="20"/>
  <c r="C257" i="23" l="1"/>
  <c r="G253" i="17"/>
  <c r="H4328" i="16"/>
  <c r="N4329" i="16"/>
  <c r="N4328" i="16"/>
  <c r="N4327" i="16"/>
  <c r="N4326" i="16"/>
  <c r="N4325" i="16"/>
  <c r="H264" i="17" l="1"/>
  <c r="B257" i="23"/>
  <c r="H346" i="8"/>
  <c r="I346" i="8" s="1"/>
  <c r="J357" i="8" s="1"/>
  <c r="I4328" i="16"/>
  <c r="N4324" i="16"/>
  <c r="N4323" i="16"/>
  <c r="N4322" i="16"/>
  <c r="N4321" i="16"/>
  <c r="N4320" i="16" l="1"/>
  <c r="N4318" i="16"/>
  <c r="N4317" i="16"/>
  <c r="N4316" i="16"/>
  <c r="N4315" i="16"/>
  <c r="B1753" i="14" l="1"/>
  <c r="B1752" i="14"/>
  <c r="B1751" i="14"/>
  <c r="B1750" i="14"/>
  <c r="B1749" i="14"/>
  <c r="B1748" i="14"/>
  <c r="B1747" i="14"/>
  <c r="B1746" i="14"/>
  <c r="B1745" i="14"/>
  <c r="B1744" i="14"/>
  <c r="P252" i="17"/>
  <c r="N4314" i="16"/>
  <c r="N4313" i="16"/>
  <c r="N4312" i="16"/>
  <c r="N4311" i="16"/>
  <c r="N4310" i="16"/>
  <c r="D256" i="23" l="1"/>
  <c r="AG294" i="6"/>
  <c r="T294" i="6" s="1"/>
  <c r="U5113" i="20"/>
  <c r="U5114" i="20"/>
  <c r="U5115" i="20"/>
  <c r="U5116" i="20"/>
  <c r="U5117" i="20"/>
  <c r="U5118" i="20"/>
  <c r="U5119" i="20"/>
  <c r="U5120" i="20"/>
  <c r="U5121" i="20"/>
  <c r="U5122" i="20"/>
  <c r="U5123" i="20"/>
  <c r="U5124" i="20"/>
  <c r="U5125" i="20"/>
  <c r="U5126" i="20"/>
  <c r="U5127" i="20"/>
  <c r="U5128" i="20"/>
  <c r="U5129" i="20"/>
  <c r="U5130" i="20"/>
  <c r="U5131" i="20"/>
  <c r="U5132" i="20"/>
  <c r="U5112" i="20"/>
  <c r="B5103" i="20"/>
  <c r="B5104" i="20"/>
  <c r="B5105" i="20"/>
  <c r="B5106" i="20"/>
  <c r="B5107" i="20"/>
  <c r="B5108" i="20"/>
  <c r="B5109" i="20"/>
  <c r="B5110" i="20"/>
  <c r="B5111" i="20"/>
  <c r="B5112" i="20"/>
  <c r="B5113" i="20"/>
  <c r="B5114" i="20"/>
  <c r="B5115" i="20"/>
  <c r="B5116" i="20"/>
  <c r="B5117" i="20"/>
  <c r="B5118" i="20"/>
  <c r="B5119" i="20"/>
  <c r="B5120" i="20"/>
  <c r="B5121" i="20"/>
  <c r="B5122" i="20"/>
  <c r="B5123" i="20"/>
  <c r="B5124" i="20"/>
  <c r="B5125" i="20"/>
  <c r="B5126" i="20"/>
  <c r="B5127" i="20"/>
  <c r="B5128" i="20"/>
  <c r="B5129" i="20"/>
  <c r="B5130" i="20"/>
  <c r="B5131" i="20"/>
  <c r="B5132" i="20"/>
  <c r="B5133" i="20"/>
  <c r="B5134" i="20"/>
  <c r="AC293" i="6"/>
  <c r="D293" i="6" s="1"/>
  <c r="E256" i="23" s="1"/>
  <c r="R4309" i="16" l="1"/>
  <c r="R4310" i="16"/>
  <c r="R4311" i="16"/>
  <c r="C256" i="23" l="1"/>
  <c r="G252" i="17"/>
  <c r="H263" i="17" s="1"/>
  <c r="G4306" i="16"/>
  <c r="H4306" i="16"/>
  <c r="N4309" i="16"/>
  <c r="N4308" i="16"/>
  <c r="N4307" i="16"/>
  <c r="N4306" i="16"/>
  <c r="N4305" i="16"/>
  <c r="R4301" i="16" l="1"/>
  <c r="R4302" i="16"/>
  <c r="R4304" i="16"/>
  <c r="R4305" i="16"/>
  <c r="R4306" i="16"/>
  <c r="R4307" i="16"/>
  <c r="H345" i="8" l="1"/>
  <c r="I345" i="8" s="1"/>
  <c r="J356" i="8" s="1"/>
  <c r="R4288" i="16"/>
  <c r="R4289" i="16"/>
  <c r="R4290" i="16"/>
  <c r="R4291" i="16"/>
  <c r="R4292" i="16"/>
  <c r="R4293" i="16"/>
  <c r="R4294" i="16"/>
  <c r="R4295" i="16"/>
  <c r="R4296" i="16"/>
  <c r="R4297" i="16"/>
  <c r="R4298" i="16"/>
  <c r="R4299" i="16"/>
  <c r="R4300" i="16"/>
  <c r="B256" i="23"/>
  <c r="I4306" i="16"/>
  <c r="N4303" i="16"/>
  <c r="N4304" i="16"/>
  <c r="N4301" i="16"/>
  <c r="N4300" i="16"/>
  <c r="N4299" i="16" l="1"/>
  <c r="N4298" i="16"/>
  <c r="N4297" i="16"/>
  <c r="N4296" i="16"/>
  <c r="N4295" i="16"/>
  <c r="P251" i="17" l="1"/>
  <c r="N4294" i="16"/>
  <c r="N4293" i="16"/>
  <c r="N4292" i="16"/>
  <c r="N4291" i="16"/>
  <c r="N4290" i="16"/>
  <c r="N4289" i="16"/>
  <c r="N4288" i="16"/>
  <c r="N4287" i="16"/>
  <c r="N4286" i="16"/>
  <c r="N4285" i="16"/>
  <c r="R4287" i="16" l="1"/>
  <c r="R4286" i="16" l="1"/>
  <c r="U5097" i="20" l="1"/>
  <c r="U5098" i="20"/>
  <c r="U5096" i="20"/>
  <c r="R4285" i="16" l="1"/>
  <c r="N4263" i="16" l="1"/>
  <c r="N4283" i="16"/>
  <c r="N4284" i="16"/>
  <c r="N4281" i="16"/>
  <c r="N4280" i="16"/>
  <c r="N4279" i="16"/>
  <c r="N4278" i="16"/>
  <c r="N4277" i="16"/>
  <c r="N4276" i="16"/>
  <c r="N4275" i="16"/>
  <c r="B1743" i="14"/>
  <c r="B1742" i="14"/>
  <c r="B1741" i="14"/>
  <c r="B1740" i="14"/>
  <c r="B1739" i="14"/>
  <c r="B1738" i="14"/>
  <c r="B1737" i="14"/>
  <c r="B1736" i="14"/>
  <c r="B1735" i="14"/>
  <c r="B1734" i="14"/>
  <c r="C255" i="23"/>
  <c r="G250" i="17"/>
  <c r="G251" i="17"/>
  <c r="H262" i="17" s="1"/>
  <c r="H4283" i="16"/>
  <c r="H261" i="17" l="1"/>
  <c r="D255" i="23"/>
  <c r="U5080" i="20"/>
  <c r="U5081" i="20"/>
  <c r="U5082" i="20"/>
  <c r="U5083" i="20"/>
  <c r="U5084" i="20"/>
  <c r="U5085" i="20"/>
  <c r="U5086" i="20"/>
  <c r="U5087" i="20"/>
  <c r="U5088" i="20"/>
  <c r="U5089" i="20"/>
  <c r="U5090" i="20"/>
  <c r="U5091" i="20"/>
  <c r="U5092" i="20"/>
  <c r="U5093" i="20"/>
  <c r="U5094" i="20"/>
  <c r="U5095" i="20"/>
  <c r="U5079" i="20"/>
  <c r="R4284" i="16" l="1"/>
  <c r="B5075" i="20" l="1"/>
  <c r="B5076" i="20"/>
  <c r="B5077" i="20"/>
  <c r="B5078" i="20"/>
  <c r="B5079" i="20"/>
  <c r="B5080" i="20"/>
  <c r="B5081" i="20"/>
  <c r="B5082" i="20"/>
  <c r="B5083" i="20"/>
  <c r="B5084" i="20"/>
  <c r="B5085" i="20"/>
  <c r="B5086" i="20"/>
  <c r="B5087" i="20"/>
  <c r="B5088" i="20"/>
  <c r="B5089" i="20"/>
  <c r="B5090" i="20"/>
  <c r="B5091" i="20"/>
  <c r="B5092" i="20"/>
  <c r="B5093" i="20"/>
  <c r="B5094" i="20"/>
  <c r="B5095" i="20"/>
  <c r="B5096" i="20"/>
  <c r="B5097" i="20"/>
  <c r="B5098" i="20"/>
  <c r="B5099" i="20"/>
  <c r="B5100" i="20"/>
  <c r="B5101" i="20"/>
  <c r="B5102" i="20"/>
  <c r="AG293" i="6"/>
  <c r="T293" i="6" s="1"/>
  <c r="AC292" i="6"/>
  <c r="D292" i="6" s="1"/>
  <c r="E255" i="23" s="1"/>
  <c r="R4282" i="16" l="1"/>
  <c r="R4283" i="16"/>
  <c r="H344" i="8" l="1"/>
  <c r="I344" i="8" s="1"/>
  <c r="J355" i="8" s="1"/>
  <c r="B255" i="23"/>
  <c r="I4283" i="16"/>
  <c r="G4283" i="16"/>
  <c r="R4280" i="16" l="1"/>
  <c r="R4279" i="16" l="1"/>
  <c r="R4278" i="16" l="1"/>
  <c r="R4277" i="16" l="1"/>
  <c r="R4276" i="16" l="1"/>
  <c r="R4275" i="16" l="1"/>
  <c r="N4274" i="16" l="1"/>
  <c r="N4273" i="16"/>
  <c r="N4272" i="16"/>
  <c r="N4271" i="16"/>
  <c r="N4270" i="16"/>
  <c r="N4269" i="16"/>
  <c r="N4268" i="16"/>
  <c r="N4267" i="16"/>
  <c r="N4266" i="16"/>
  <c r="N4265" i="16"/>
  <c r="P250" i="17"/>
  <c r="R4274" i="16" l="1"/>
  <c r="R4273" i="16" l="1"/>
  <c r="R4272" i="16" l="1"/>
  <c r="R4271" i="16" l="1"/>
  <c r="R4270" i="16" l="1"/>
  <c r="R4269" i="16" l="1"/>
  <c r="R4268" i="16" l="1"/>
  <c r="R4267" i="16" l="1"/>
  <c r="R4266" i="16" l="1"/>
  <c r="R4265" i="16" l="1"/>
  <c r="R4264" i="16"/>
  <c r="H343" i="8" l="1"/>
  <c r="I343" i="8" s="1"/>
  <c r="J354" i="8" s="1"/>
  <c r="B1733" i="14"/>
  <c r="B1732" i="14"/>
  <c r="B1731" i="14"/>
  <c r="B1730" i="14"/>
  <c r="B1729" i="14"/>
  <c r="B1728" i="14"/>
  <c r="B1727" i="14"/>
  <c r="B1726" i="14"/>
  <c r="B1725" i="14"/>
  <c r="B1724" i="14"/>
  <c r="C254" i="23"/>
  <c r="N4264" i="16"/>
  <c r="N4262" i="16"/>
  <c r="N4261" i="16"/>
  <c r="N4260" i="16"/>
  <c r="H4263" i="16"/>
  <c r="D254" i="23" l="1"/>
  <c r="AG292" i="6" l="1"/>
  <c r="T292" i="6" s="1"/>
  <c r="G4263" i="16" l="1"/>
  <c r="R4263" i="16"/>
  <c r="AC291" i="6" l="1"/>
  <c r="D291" i="6" s="1"/>
  <c r="E254" i="23" s="1"/>
  <c r="U5065" i="20"/>
  <c r="U5051" i="20"/>
  <c r="U5052" i="20"/>
  <c r="U5053" i="20"/>
  <c r="U5054" i="20"/>
  <c r="U5055" i="20"/>
  <c r="U5056" i="20"/>
  <c r="U5057" i="20"/>
  <c r="U5058" i="20"/>
  <c r="U5059" i="20"/>
  <c r="U5060" i="20"/>
  <c r="U5061" i="20"/>
  <c r="U5062" i="20"/>
  <c r="U5063" i="20"/>
  <c r="U5064" i="20"/>
  <c r="U5066" i="20"/>
  <c r="U5067" i="20"/>
  <c r="B5044" i="20" l="1"/>
  <c r="B5045" i="20"/>
  <c r="B5046" i="20"/>
  <c r="B5047" i="20"/>
  <c r="B5048" i="20"/>
  <c r="B5049" i="20"/>
  <c r="B5050" i="20"/>
  <c r="B5051" i="20"/>
  <c r="B5052" i="20"/>
  <c r="B5053" i="20"/>
  <c r="B5054" i="20"/>
  <c r="B5055" i="20"/>
  <c r="B5056" i="20"/>
  <c r="B5057" i="20"/>
  <c r="B5058" i="20"/>
  <c r="B5059" i="20"/>
  <c r="B5060" i="20"/>
  <c r="B5061" i="20"/>
  <c r="B5062" i="20"/>
  <c r="B5063" i="20"/>
  <c r="B5064" i="20"/>
  <c r="B5065" i="20"/>
  <c r="B5066" i="20"/>
  <c r="B5067" i="20"/>
  <c r="B5068" i="20"/>
  <c r="B5069" i="20"/>
  <c r="B5070" i="20"/>
  <c r="B5071" i="20"/>
  <c r="B5072" i="20"/>
  <c r="B5073" i="20"/>
  <c r="B5074" i="20"/>
  <c r="B254" i="23" l="1"/>
  <c r="I4263" i="16"/>
  <c r="R4262" i="16" l="1"/>
  <c r="R4261" i="16"/>
  <c r="R4260" i="16" l="1"/>
  <c r="N4259" i="16" l="1"/>
  <c r="N4258" i="16"/>
  <c r="N4257" i="16"/>
  <c r="N4256" i="16"/>
  <c r="N4255" i="16"/>
  <c r="R4259" i="16" l="1"/>
  <c r="R4258" i="16" l="1"/>
  <c r="R4257" i="16" l="1"/>
  <c r="R4256" i="16" l="1"/>
  <c r="R4255" i="16" l="1"/>
  <c r="N4254" i="16" l="1"/>
  <c r="N4253" i="16"/>
  <c r="N4252" i="16"/>
  <c r="N4251" i="16"/>
  <c r="R4254" i="16" l="1"/>
  <c r="R4253" i="16" l="1"/>
  <c r="R4252" i="16" l="1"/>
  <c r="R4251" i="16" l="1"/>
  <c r="P249" i="17" l="1"/>
  <c r="N4250" i="16"/>
  <c r="N4249" i="16"/>
  <c r="N4248" i="16"/>
  <c r="N4247" i="16"/>
  <c r="N4246" i="16"/>
  <c r="N4245" i="16"/>
  <c r="R4250" i="16" l="1"/>
  <c r="R4249" i="16" l="1"/>
  <c r="R4248" i="16" l="1"/>
  <c r="R4247" i="16" l="1"/>
  <c r="R4246" i="16" l="1"/>
  <c r="R4245" i="16" l="1"/>
  <c r="G249" i="17" l="1"/>
  <c r="H260" i="17" s="1"/>
  <c r="N4244" i="16"/>
  <c r="N4243" i="16"/>
  <c r="N4242" i="16"/>
  <c r="N4241" i="16"/>
  <c r="N4240" i="16"/>
  <c r="N4239" i="16"/>
  <c r="N4238" i="16"/>
  <c r="N4237" i="16"/>
  <c r="N4236" i="16"/>
  <c r="N4235" i="16"/>
  <c r="N4234" i="16"/>
  <c r="N4233" i="16"/>
  <c r="N4232" i="16"/>
  <c r="N4231" i="16"/>
  <c r="N4230" i="16"/>
  <c r="C253" i="23"/>
  <c r="H4240" i="16"/>
  <c r="R4244" i="16" l="1"/>
  <c r="B1723" i="14" l="1"/>
  <c r="B1722" i="14"/>
  <c r="B1721" i="14"/>
  <c r="B1720" i="14"/>
  <c r="B1719" i="14"/>
  <c r="B1718" i="14"/>
  <c r="B1717" i="14"/>
  <c r="B1716" i="14"/>
  <c r="B1715" i="14"/>
  <c r="B1714" i="14"/>
  <c r="D253" i="23"/>
  <c r="U5024" i="20"/>
  <c r="U5025" i="20"/>
  <c r="U5026" i="20"/>
  <c r="U5027" i="20"/>
  <c r="U5028" i="20"/>
  <c r="U5029" i="20"/>
  <c r="U5030" i="20"/>
  <c r="U5031" i="20"/>
  <c r="U5032" i="20"/>
  <c r="U5033" i="20"/>
  <c r="U5034" i="20"/>
  <c r="U5035" i="20"/>
  <c r="U5036" i="20"/>
  <c r="U5037" i="20"/>
  <c r="U5038" i="20"/>
  <c r="U5039" i="20"/>
  <c r="U5040" i="20"/>
  <c r="U5023" i="20"/>
  <c r="B5018" i="20"/>
  <c r="B5019" i="20"/>
  <c r="B5020" i="20"/>
  <c r="B5021" i="20"/>
  <c r="B5022" i="20"/>
  <c r="B5023" i="20"/>
  <c r="B5024" i="20"/>
  <c r="B5025" i="20"/>
  <c r="B5026" i="20"/>
  <c r="B5027" i="20"/>
  <c r="B5028" i="20"/>
  <c r="B5029" i="20"/>
  <c r="B5030" i="20"/>
  <c r="B5031" i="20"/>
  <c r="B5032" i="20"/>
  <c r="B5033" i="20"/>
  <c r="B5034" i="20"/>
  <c r="B5035" i="20"/>
  <c r="B5036" i="20"/>
  <c r="B5037" i="20"/>
  <c r="B5038" i="20"/>
  <c r="B5039" i="20"/>
  <c r="B5040" i="20"/>
  <c r="B5041" i="20"/>
  <c r="B5042" i="20"/>
  <c r="B5043" i="20"/>
  <c r="AG291" i="6"/>
  <c r="T291" i="6" s="1"/>
  <c r="AC290" i="6"/>
  <c r="D290" i="6" s="1"/>
  <c r="E253" i="23" s="1"/>
  <c r="R4243" i="16" l="1"/>
  <c r="H342" i="8" l="1"/>
  <c r="I342" i="8" s="1"/>
  <c r="J353" i="8" s="1"/>
  <c r="B253" i="23" l="1"/>
  <c r="G4240" i="16"/>
  <c r="I4240" i="16"/>
  <c r="R4242" i="16"/>
  <c r="R4241" i="16" l="1"/>
  <c r="R4240" i="16" l="1"/>
  <c r="R4239" i="16" l="1"/>
  <c r="R4238" i="16" l="1"/>
  <c r="R4237" i="16" l="1"/>
  <c r="R4236" i="16" l="1"/>
  <c r="R4235" i="16" l="1"/>
  <c r="R4234" i="16" l="1"/>
  <c r="R4233" i="16" l="1"/>
  <c r="P248" i="17" l="1"/>
  <c r="N4229" i="16"/>
  <c r="N4228" i="16"/>
  <c r="N4227" i="16"/>
  <c r="N4226" i="16"/>
  <c r="N4225" i="16"/>
  <c r="R4232" i="16" l="1"/>
  <c r="R4231" i="16" l="1"/>
  <c r="R4230" i="16" l="1"/>
  <c r="R4229" i="16" l="1"/>
  <c r="R4228" i="16" l="1"/>
  <c r="R4227" i="16" l="1"/>
  <c r="R4226" i="16"/>
  <c r="G4216" i="16" l="1"/>
  <c r="N4221" i="16" l="1"/>
  <c r="N4222" i="16"/>
  <c r="N4223" i="16"/>
  <c r="N4224" i="16"/>
  <c r="R4225" i="16" l="1"/>
  <c r="R4224" i="16" l="1"/>
  <c r="R4221" i="16" l="1"/>
  <c r="R4222" i="16"/>
  <c r="R4223" i="16"/>
  <c r="N4220" i="16" l="1"/>
  <c r="N4217" i="16"/>
  <c r="N4216" i="16"/>
  <c r="N4215" i="16"/>
  <c r="N4214" i="16"/>
  <c r="G248" i="17"/>
  <c r="H259" i="17" s="1"/>
  <c r="C252" i="23"/>
  <c r="H4218" i="16"/>
  <c r="R4220" i="16" l="1"/>
  <c r="H341" i="8" l="1"/>
  <c r="I341" i="8" s="1"/>
  <c r="J352" i="8" s="1"/>
  <c r="B1713" i="14" l="1"/>
  <c r="B1712" i="14"/>
  <c r="B1711" i="14"/>
  <c r="B1710" i="14"/>
  <c r="B1709" i="14"/>
  <c r="B1708" i="14"/>
  <c r="B1707" i="14"/>
  <c r="B1706" i="14"/>
  <c r="B1705" i="14"/>
  <c r="B1704" i="14"/>
  <c r="U4993" i="20"/>
  <c r="U4994" i="20"/>
  <c r="U4995" i="20"/>
  <c r="U4996" i="20"/>
  <c r="U4997" i="20"/>
  <c r="U4998" i="20"/>
  <c r="U4999" i="20"/>
  <c r="U5000" i="20"/>
  <c r="U5001" i="20"/>
  <c r="U5002" i="20"/>
  <c r="U5003" i="20"/>
  <c r="U5004" i="20"/>
  <c r="U5005" i="20"/>
  <c r="U5006" i="20"/>
  <c r="U4992" i="20"/>
  <c r="AG290" i="6"/>
  <c r="T290" i="6" s="1"/>
  <c r="AC289" i="6"/>
  <c r="D289" i="6" s="1"/>
  <c r="E252" i="23" s="1"/>
  <c r="D252" i="23"/>
  <c r="B252" i="23"/>
  <c r="I4218" i="16"/>
  <c r="R4216" i="16" l="1"/>
  <c r="R4215" i="16" l="1"/>
  <c r="R4214" i="16" l="1"/>
  <c r="B4978" i="20" l="1"/>
  <c r="B4979" i="20"/>
  <c r="B4980" i="20"/>
  <c r="B4981" i="20"/>
  <c r="B4982" i="20"/>
  <c r="B4983" i="20"/>
  <c r="B4984" i="20"/>
  <c r="B4985" i="20"/>
  <c r="B4986" i="20"/>
  <c r="B4987" i="20"/>
  <c r="B4988" i="20"/>
  <c r="B4989" i="20"/>
  <c r="B4990" i="20"/>
  <c r="B4991" i="20"/>
  <c r="B4992" i="20"/>
  <c r="B4993" i="20"/>
  <c r="B4994" i="20"/>
  <c r="B4995" i="20"/>
  <c r="B4996" i="20"/>
  <c r="B4997" i="20"/>
  <c r="B4998" i="20"/>
  <c r="B4999" i="20"/>
  <c r="B5000" i="20"/>
  <c r="B5001" i="20"/>
  <c r="B5002" i="20"/>
  <c r="B5003" i="20"/>
  <c r="B5004" i="20"/>
  <c r="B5005" i="20"/>
  <c r="B5006" i="20"/>
  <c r="B5007" i="20"/>
  <c r="B5008" i="20"/>
  <c r="B5009" i="20"/>
  <c r="B5010" i="20"/>
  <c r="B5011" i="20"/>
  <c r="B5012" i="20"/>
  <c r="B5013" i="20"/>
  <c r="B5014" i="20"/>
  <c r="B5015" i="20"/>
  <c r="B5016" i="20"/>
  <c r="B5017" i="20"/>
  <c r="N4213" i="16" l="1"/>
  <c r="N4212" i="16"/>
  <c r="N4211" i="16"/>
  <c r="N4210" i="16"/>
  <c r="N4209" i="16"/>
  <c r="R4213" i="16"/>
  <c r="R4212" i="16" l="1"/>
  <c r="P247" i="17" l="1"/>
  <c r="N4208" i="16"/>
  <c r="N4207" i="16"/>
  <c r="N4206" i="16"/>
  <c r="N4205" i="16"/>
  <c r="N4204" i="16"/>
  <c r="N4203" i="16"/>
  <c r="N4202" i="16"/>
  <c r="N4201" i="16"/>
  <c r="N4200" i="16"/>
  <c r="N4199" i="16"/>
  <c r="R4211" i="16" l="1"/>
  <c r="R4210" i="16" l="1"/>
  <c r="R4209" i="16" l="1"/>
  <c r="R4208" i="16" l="1"/>
  <c r="R4207" i="16" l="1"/>
  <c r="R4206" i="16" l="1"/>
  <c r="R4205" i="16" l="1"/>
  <c r="R4204" i="16" l="1"/>
  <c r="R4203" i="16" l="1"/>
  <c r="R4202" i="16" l="1"/>
  <c r="B1703" i="14" l="1"/>
  <c r="B1702" i="14"/>
  <c r="B1701" i="14"/>
  <c r="B1700" i="14"/>
  <c r="B1699" i="14"/>
  <c r="B1698" i="14"/>
  <c r="B1697" i="14"/>
  <c r="B1696" i="14"/>
  <c r="B1695" i="14"/>
  <c r="B1694" i="14"/>
  <c r="U4973" i="20"/>
  <c r="U4975" i="20"/>
  <c r="U4976" i="20"/>
  <c r="U4974" i="20"/>
  <c r="U4965" i="20"/>
  <c r="U4966" i="20"/>
  <c r="U4967" i="20"/>
  <c r="U4968" i="20"/>
  <c r="U4969" i="20"/>
  <c r="U4970" i="20"/>
  <c r="U4971" i="20"/>
  <c r="U4972" i="20"/>
  <c r="U4964" i="20"/>
  <c r="AG289" i="6"/>
  <c r="T289" i="6" s="1"/>
  <c r="AC288" i="6"/>
  <c r="D288" i="6" s="1"/>
  <c r="E251" i="23" s="1"/>
  <c r="H340" i="8"/>
  <c r="I340" i="8" s="1"/>
  <c r="J351" i="8" s="1"/>
  <c r="R4201" i="16" l="1"/>
  <c r="R4200" i="16" l="1"/>
  <c r="N4198" i="16" l="1"/>
  <c r="N4197" i="16"/>
  <c r="N4196" i="16"/>
  <c r="N4195" i="16"/>
  <c r="N4194" i="16"/>
  <c r="B251" i="23"/>
  <c r="C251" i="23"/>
  <c r="D251" i="23"/>
  <c r="G247" i="17"/>
  <c r="H258" i="17" s="1"/>
  <c r="H4196" i="16"/>
  <c r="R4199" i="16"/>
  <c r="R4198" i="16" l="1"/>
  <c r="R4197" i="16" l="1"/>
  <c r="N4193" i="16" l="1"/>
  <c r="N4192" i="16"/>
  <c r="N4191" i="16"/>
  <c r="N4190" i="16"/>
  <c r="N4189" i="16"/>
  <c r="N4188" i="16"/>
  <c r="N4187" i="16"/>
  <c r="N4186" i="16"/>
  <c r="N4185" i="16"/>
  <c r="N4184" i="16"/>
  <c r="B4950" i="20" l="1"/>
  <c r="B4951" i="20"/>
  <c r="B4952" i="20"/>
  <c r="B4953" i="20"/>
  <c r="B4954" i="20"/>
  <c r="B4955" i="20"/>
  <c r="B4956" i="20"/>
  <c r="B4957" i="20"/>
  <c r="B4958" i="20"/>
  <c r="B4959" i="20"/>
  <c r="B4960" i="20"/>
  <c r="B4961" i="20"/>
  <c r="B4962" i="20"/>
  <c r="B4963" i="20"/>
  <c r="B4964" i="20"/>
  <c r="B4965" i="20"/>
  <c r="B4966" i="20"/>
  <c r="B4967" i="20"/>
  <c r="B4968" i="20"/>
  <c r="B4969" i="20"/>
  <c r="B4970" i="20"/>
  <c r="B4971" i="20"/>
  <c r="B4972" i="20"/>
  <c r="B4973" i="20"/>
  <c r="B4974" i="20"/>
  <c r="B4975" i="20"/>
  <c r="B4976" i="20"/>
  <c r="B4977" i="20"/>
  <c r="P246" i="17"/>
  <c r="G4196" i="16" l="1"/>
  <c r="R4196" i="16"/>
  <c r="I4196" i="16" l="1"/>
  <c r="R4195" i="16"/>
  <c r="R4194" i="16" l="1"/>
  <c r="R4193" i="16" l="1"/>
  <c r="R4192" i="16" l="1"/>
  <c r="R4191" i="16" l="1"/>
  <c r="R4190" i="16"/>
  <c r="R4189" i="16" l="1"/>
  <c r="R4188" i="16" l="1"/>
  <c r="R4187" i="16" l="1"/>
  <c r="R4186" i="16" l="1"/>
  <c r="R4185" i="16" l="1"/>
  <c r="R4184" i="16" l="1"/>
  <c r="N4183" i="16" l="1"/>
  <c r="N4182" i="16"/>
  <c r="N4181" i="16"/>
  <c r="N4180" i="16"/>
  <c r="N4179" i="16"/>
  <c r="R4183" i="16" l="1"/>
  <c r="R4182" i="16" l="1"/>
  <c r="R4181" i="16" l="1"/>
  <c r="R4180" i="16" l="1"/>
  <c r="R4179" i="16" l="1"/>
  <c r="U4945" i="20" l="1"/>
  <c r="U4946" i="20"/>
  <c r="U4947" i="20"/>
  <c r="U4948" i="20"/>
  <c r="U4944" i="20"/>
  <c r="U4943" i="20"/>
  <c r="B4946" i="20"/>
  <c r="B4947" i="20"/>
  <c r="B4948" i="20"/>
  <c r="B4949" i="20"/>
  <c r="B1693" i="14" l="1"/>
  <c r="B1692" i="14"/>
  <c r="H339" i="8"/>
  <c r="I339" i="8" s="1"/>
  <c r="J350" i="8" s="1"/>
  <c r="B1691" i="14"/>
  <c r="B1690" i="14"/>
  <c r="B1689" i="14"/>
  <c r="B1688" i="14"/>
  <c r="B1687" i="14"/>
  <c r="B1686" i="14"/>
  <c r="B1685" i="14"/>
  <c r="B1684" i="14"/>
  <c r="N4178" i="16" l="1"/>
  <c r="N4176" i="16"/>
  <c r="N4175" i="16"/>
  <c r="N4174" i="16"/>
  <c r="R4178" i="16" l="1"/>
  <c r="R4177" i="16" l="1"/>
  <c r="R4175" i="16" l="1"/>
  <c r="R4174" i="16"/>
  <c r="N4173" i="16" l="1"/>
  <c r="N4172" i="16"/>
  <c r="N4171" i="16"/>
  <c r="N4170" i="16"/>
  <c r="N4169" i="16"/>
  <c r="C250" i="23"/>
  <c r="G246" i="17"/>
  <c r="H4173" i="16"/>
  <c r="G4173" i="16"/>
  <c r="H257" i="17" l="1"/>
  <c r="R4173" i="16"/>
  <c r="U4930" i="20" l="1"/>
  <c r="U4931" i="20"/>
  <c r="U4932" i="20"/>
  <c r="U4933" i="20"/>
  <c r="U4934" i="20"/>
  <c r="U4935" i="20"/>
  <c r="U4936" i="20"/>
  <c r="U4937" i="20"/>
  <c r="U4938" i="20"/>
  <c r="U4939" i="20"/>
  <c r="U4940" i="20"/>
  <c r="U4941" i="20"/>
  <c r="U4942" i="20"/>
  <c r="U4929" i="20"/>
  <c r="E250" i="23"/>
  <c r="AG288" i="6"/>
  <c r="T288" i="6" s="1"/>
  <c r="AC287" i="6"/>
  <c r="D287" i="6" s="1"/>
  <c r="B4916" i="20" l="1"/>
  <c r="B4917" i="20"/>
  <c r="B4918" i="20"/>
  <c r="B4919" i="20"/>
  <c r="B4920" i="20"/>
  <c r="B4921" i="20"/>
  <c r="B4922" i="20"/>
  <c r="B4923" i="20"/>
  <c r="B4924" i="20"/>
  <c r="B4925" i="20"/>
  <c r="B4926" i="20"/>
  <c r="B4927" i="20"/>
  <c r="B4928" i="20"/>
  <c r="B4929" i="20"/>
  <c r="B4930" i="20"/>
  <c r="B4931" i="20"/>
  <c r="B4932" i="20"/>
  <c r="B4933" i="20"/>
  <c r="B4934" i="20"/>
  <c r="B4935" i="20"/>
  <c r="B4936" i="20"/>
  <c r="B4937" i="20"/>
  <c r="B4938" i="20"/>
  <c r="B4939" i="20"/>
  <c r="B4940" i="20"/>
  <c r="B4941" i="20"/>
  <c r="B4942" i="20"/>
  <c r="B4943" i="20"/>
  <c r="B4944" i="20"/>
  <c r="B4945" i="20"/>
  <c r="D250" i="23"/>
  <c r="B250" i="23" l="1"/>
  <c r="I4173" i="16"/>
  <c r="R4172" i="16" l="1"/>
  <c r="N4168" i="16" l="1"/>
  <c r="N4167" i="16"/>
  <c r="N4166" i="16"/>
  <c r="N4165" i="16"/>
  <c r="N4164" i="16"/>
  <c r="N4163" i="16"/>
  <c r="N4162" i="16"/>
  <c r="N4161" i="16"/>
  <c r="N4160" i="16"/>
  <c r="N4159" i="16"/>
  <c r="N4158" i="16"/>
  <c r="N4157" i="16"/>
  <c r="N4156" i="16"/>
  <c r="N4155" i="16"/>
  <c r="N4154" i="16"/>
  <c r="P245" i="17"/>
  <c r="R4171" i="16" l="1"/>
  <c r="R4170" i="16" l="1"/>
  <c r="R4169" i="16"/>
  <c r="R4168" i="16"/>
  <c r="R4167" i="16"/>
  <c r="R4166" i="16" l="1"/>
  <c r="R4165" i="16"/>
  <c r="R4164" i="16" l="1"/>
  <c r="R4163" i="16" l="1"/>
  <c r="R4162" i="16" l="1"/>
  <c r="R4161" i="16" l="1"/>
  <c r="R4160" i="16" l="1"/>
  <c r="R4159" i="16" l="1"/>
  <c r="R4158" i="16" l="1"/>
  <c r="R4157" i="16" l="1"/>
  <c r="R4156" i="16" l="1"/>
  <c r="H338" i="8" l="1"/>
  <c r="I338" i="8" s="1"/>
  <c r="J349" i="8" s="1"/>
  <c r="R4155" i="16" l="1"/>
  <c r="D249" i="23"/>
  <c r="B1683" i="14"/>
  <c r="B1682" i="14"/>
  <c r="B1681" i="14"/>
  <c r="B1680" i="14"/>
  <c r="B1679" i="14"/>
  <c r="B1678" i="14"/>
  <c r="B1677" i="14"/>
  <c r="B1676" i="14"/>
  <c r="B1675" i="14"/>
  <c r="B1674" i="14"/>
  <c r="U4897" i="20" l="1"/>
  <c r="U4898" i="20"/>
  <c r="U4899" i="20"/>
  <c r="U4900" i="20"/>
  <c r="U4901" i="20"/>
  <c r="U4902" i="20"/>
  <c r="U4903" i="20"/>
  <c r="U4904" i="20"/>
  <c r="U4905" i="20"/>
  <c r="U4906" i="20"/>
  <c r="U4907" i="20"/>
  <c r="U4908" i="20"/>
  <c r="U4909" i="20"/>
  <c r="U4910" i="20"/>
  <c r="U4911" i="20"/>
  <c r="U4912" i="20"/>
  <c r="U4913" i="20"/>
  <c r="U4914" i="20"/>
  <c r="U4915" i="20"/>
  <c r="U4896" i="20"/>
  <c r="B4889" i="20"/>
  <c r="B4890" i="20"/>
  <c r="B4891" i="20"/>
  <c r="B4892" i="20"/>
  <c r="B4893" i="20"/>
  <c r="B4894" i="20"/>
  <c r="B4895" i="20"/>
  <c r="B4896" i="20"/>
  <c r="B4897" i="20"/>
  <c r="B4898" i="20"/>
  <c r="B4899" i="20"/>
  <c r="B4900" i="20"/>
  <c r="B4901" i="20"/>
  <c r="B4902" i="20"/>
  <c r="B4903" i="20"/>
  <c r="B4904" i="20"/>
  <c r="B4905" i="20"/>
  <c r="B4906" i="20"/>
  <c r="B4907" i="20"/>
  <c r="B4908" i="20"/>
  <c r="B4909" i="20"/>
  <c r="B4910" i="20"/>
  <c r="B4911" i="20"/>
  <c r="B4912" i="20"/>
  <c r="B4913" i="20"/>
  <c r="B4914" i="20"/>
  <c r="B4915" i="20"/>
  <c r="AG287" i="6"/>
  <c r="T287" i="6" s="1"/>
  <c r="AC286" i="6"/>
  <c r="D286" i="6" s="1"/>
  <c r="E249" i="23" s="1"/>
  <c r="B249" i="23"/>
  <c r="C249" i="23"/>
  <c r="N4148" i="16"/>
  <c r="N4149" i="16"/>
  <c r="N4150" i="16"/>
  <c r="N4151" i="16"/>
  <c r="N4152" i="16"/>
  <c r="N4153" i="16"/>
  <c r="N4147" i="16"/>
  <c r="N4146" i="16"/>
  <c r="N4145" i="16"/>
  <c r="N4144" i="16"/>
  <c r="N4143" i="16"/>
  <c r="N4142" i="16"/>
  <c r="N4141" i="16"/>
  <c r="N4140" i="16"/>
  <c r="N4139" i="16"/>
  <c r="N4138" i="16"/>
  <c r="N4137" i="16"/>
  <c r="N4136" i="16"/>
  <c r="N4135" i="16"/>
  <c r="N4134" i="16"/>
  <c r="G245" i="17"/>
  <c r="H256" i="17" s="1"/>
  <c r="H4152" i="16"/>
  <c r="I4152" i="16"/>
  <c r="G4152" i="16"/>
  <c r="R4154" i="16"/>
  <c r="R4153" i="16" l="1"/>
  <c r="R4152" i="16" l="1"/>
  <c r="R4151" i="16" l="1"/>
  <c r="R4150" i="16" l="1"/>
  <c r="R4147" i="16" l="1"/>
  <c r="R4148" i="16"/>
  <c r="R4149" i="16"/>
  <c r="R4146" i="16" l="1"/>
  <c r="R4145" i="16" l="1"/>
  <c r="R4144" i="16" l="1"/>
  <c r="R4143" i="16" l="1"/>
  <c r="R4142" i="16"/>
  <c r="R4141" i="16" l="1"/>
  <c r="R4140" i="16" l="1"/>
  <c r="P244" i="17" l="1"/>
  <c r="P243" i="17"/>
  <c r="B1673" i="14" l="1"/>
  <c r="B1672" i="14"/>
  <c r="B1671" i="14"/>
  <c r="B1670" i="14"/>
  <c r="B1669" i="14"/>
  <c r="B1668" i="14"/>
  <c r="B1667" i="14"/>
  <c r="B1666" i="14"/>
  <c r="B1665" i="14"/>
  <c r="B1664" i="14"/>
  <c r="R4139" i="16" l="1"/>
  <c r="R4138" i="16" l="1"/>
  <c r="R4137" i="16" l="1"/>
  <c r="U4869" i="20" l="1"/>
  <c r="U4870" i="20"/>
  <c r="U4871" i="20"/>
  <c r="U4872" i="20"/>
  <c r="U4873" i="20"/>
  <c r="U4874" i="20"/>
  <c r="U4875" i="20"/>
  <c r="U4876" i="20"/>
  <c r="U4877" i="20"/>
  <c r="U4878" i="20"/>
  <c r="U4879" i="20"/>
  <c r="U4880" i="20"/>
  <c r="U4881" i="20"/>
  <c r="U4882" i="20"/>
  <c r="U4883" i="20"/>
  <c r="U4884" i="20"/>
  <c r="U4885" i="20"/>
  <c r="U4886" i="20"/>
  <c r="U4868" i="20"/>
  <c r="B4854" i="20"/>
  <c r="B4855" i="20"/>
  <c r="B4856" i="20"/>
  <c r="B4857" i="20"/>
  <c r="B4858" i="20"/>
  <c r="B4859" i="20"/>
  <c r="B4860" i="20"/>
  <c r="B4861" i="20"/>
  <c r="B4862" i="20"/>
  <c r="B4863" i="20"/>
  <c r="B4864" i="20"/>
  <c r="B4865" i="20"/>
  <c r="B4866" i="20"/>
  <c r="B4867" i="20"/>
  <c r="B4868" i="20"/>
  <c r="B4869" i="20"/>
  <c r="B4870" i="20"/>
  <c r="B4871" i="20"/>
  <c r="B4872" i="20"/>
  <c r="B4873" i="20"/>
  <c r="B4874" i="20"/>
  <c r="B4875" i="20"/>
  <c r="B4876" i="20"/>
  <c r="B4877" i="20"/>
  <c r="B4878" i="20"/>
  <c r="B4879" i="20"/>
  <c r="B4880" i="20"/>
  <c r="B4881" i="20"/>
  <c r="B4882" i="20"/>
  <c r="B4883" i="20"/>
  <c r="B4884" i="20"/>
  <c r="B4885" i="20"/>
  <c r="B4886" i="20"/>
  <c r="B4887" i="20"/>
  <c r="B4888" i="20"/>
  <c r="D248" i="23"/>
  <c r="B248" i="23"/>
  <c r="C248" i="23"/>
  <c r="H337" i="8"/>
  <c r="I337" i="8" s="1"/>
  <c r="J348" i="8" s="1"/>
  <c r="G244" i="17"/>
  <c r="H255" i="17" s="1"/>
  <c r="H4130" i="16"/>
  <c r="N4133" i="16"/>
  <c r="N4132" i="16"/>
  <c r="N4131" i="16"/>
  <c r="N4130" i="16"/>
  <c r="N4129" i="16"/>
  <c r="R4132" i="16" l="1"/>
  <c r="R4133" i="16"/>
  <c r="R4134" i="16"/>
  <c r="R4135" i="16"/>
  <c r="R4136" i="16"/>
  <c r="AG286" i="6" l="1"/>
  <c r="T286" i="6"/>
  <c r="AC285" i="6"/>
  <c r="D285" i="6" s="1"/>
  <c r="E248" i="23" s="1"/>
  <c r="N4123" i="16" l="1"/>
  <c r="N4124" i="16"/>
  <c r="N4125" i="16"/>
  <c r="N4126" i="16"/>
  <c r="N4127" i="16"/>
  <c r="N4128" i="16"/>
  <c r="N4121" i="16"/>
  <c r="N4120" i="16"/>
  <c r="N4119" i="16"/>
  <c r="N4118" i="16"/>
  <c r="N4117" i="16"/>
  <c r="N4116" i="16"/>
  <c r="N4115" i="16"/>
  <c r="N4114" i="16"/>
  <c r="I4130" i="16" l="1"/>
  <c r="G4130" i="16"/>
  <c r="R4131" i="16" l="1"/>
  <c r="R4130" i="16"/>
  <c r="R4129" i="16"/>
  <c r="R4128" i="16"/>
  <c r="R4127" i="16"/>
  <c r="R4126" i="16"/>
  <c r="R4125" i="16"/>
  <c r="R4124" i="16" l="1"/>
  <c r="R4123" i="16" l="1"/>
  <c r="R4121" i="16" l="1"/>
  <c r="R4120" i="16" l="1"/>
  <c r="R4119" i="16" l="1"/>
  <c r="R4118" i="16" l="1"/>
  <c r="R4117" i="16" l="1"/>
  <c r="R4116" i="16" l="1"/>
  <c r="N4113" i="16" l="1"/>
  <c r="N4112" i="16"/>
  <c r="N4111" i="16"/>
  <c r="N4110" i="16"/>
  <c r="R4115" i="16"/>
  <c r="R4114" i="16" l="1"/>
  <c r="R4113" i="16" l="1"/>
  <c r="D247" i="23" l="1"/>
  <c r="B1663" i="14"/>
  <c r="B1662" i="14"/>
  <c r="B1661" i="14"/>
  <c r="B1660" i="14"/>
  <c r="B1659" i="14"/>
  <c r="B1658" i="14"/>
  <c r="B1657" i="14"/>
  <c r="B1656" i="14"/>
  <c r="B1655" i="14"/>
  <c r="B1654" i="14"/>
  <c r="AG285" i="6"/>
  <c r="T285" i="6" s="1"/>
  <c r="AC284" i="6"/>
  <c r="D284" i="6" s="1"/>
  <c r="E247" i="23" s="1"/>
  <c r="U4851" i="20"/>
  <c r="U4838" i="20"/>
  <c r="U4839" i="20"/>
  <c r="U4840" i="20"/>
  <c r="U4841" i="20"/>
  <c r="U4842" i="20"/>
  <c r="U4843" i="20"/>
  <c r="U4844" i="20"/>
  <c r="U4845" i="20"/>
  <c r="U4846" i="20"/>
  <c r="U4847" i="20"/>
  <c r="U4848" i="20"/>
  <c r="U4849" i="20"/>
  <c r="U4850" i="20"/>
  <c r="U4852" i="20"/>
  <c r="U4837" i="20"/>
  <c r="B4827" i="20"/>
  <c r="B4828" i="20"/>
  <c r="B4829" i="20"/>
  <c r="B4830" i="20"/>
  <c r="B4831" i="20"/>
  <c r="B4832" i="20"/>
  <c r="B4833" i="20"/>
  <c r="B4834" i="20"/>
  <c r="B4835" i="20"/>
  <c r="B4836" i="20"/>
  <c r="B4837" i="20"/>
  <c r="B4838" i="20"/>
  <c r="B4839" i="20"/>
  <c r="B4840" i="20"/>
  <c r="B4841" i="20"/>
  <c r="B4842" i="20"/>
  <c r="B4843" i="20"/>
  <c r="B4844" i="20"/>
  <c r="B4845" i="20"/>
  <c r="B4846" i="20"/>
  <c r="B4847" i="20"/>
  <c r="B4848" i="20"/>
  <c r="B4849" i="20"/>
  <c r="B4850" i="20"/>
  <c r="B4851" i="20"/>
  <c r="B4852" i="20"/>
  <c r="B4853" i="20"/>
  <c r="R4112" i="16" l="1"/>
  <c r="R4111" i="16" l="1"/>
  <c r="R4110" i="16" l="1"/>
  <c r="H336" i="8" l="1"/>
  <c r="I336" i="8" s="1"/>
  <c r="J347" i="8" s="1"/>
  <c r="B247" i="23"/>
  <c r="C247" i="23"/>
  <c r="G243" i="17"/>
  <c r="I4108" i="16"/>
  <c r="H4108" i="16"/>
  <c r="G4108" i="16"/>
  <c r="N4109" i="16"/>
  <c r="N4108" i="16"/>
  <c r="N4107" i="16"/>
  <c r="N4106" i="16"/>
  <c r="N4105" i="16"/>
  <c r="N4104" i="16"/>
  <c r="H254" i="17" l="1"/>
  <c r="R4109" i="16"/>
  <c r="R4108" i="16" l="1"/>
  <c r="R4107" i="16" l="1"/>
  <c r="R4106" i="16" l="1"/>
  <c r="R4105" i="16" l="1"/>
  <c r="P242" i="17" l="1"/>
  <c r="N4103" i="16"/>
  <c r="N4102" i="16"/>
  <c r="N4101" i="16"/>
  <c r="N4100" i="16"/>
  <c r="N4099" i="16"/>
  <c r="N4098" i="16"/>
  <c r="N4097" i="16"/>
  <c r="N4096" i="16"/>
  <c r="N4095" i="16"/>
  <c r="N4094" i="16"/>
  <c r="N4093" i="16"/>
  <c r="N4092" i="16"/>
  <c r="N4091" i="16"/>
  <c r="N4090" i="16"/>
  <c r="N4089" i="16"/>
  <c r="R4104" i="16" l="1"/>
  <c r="R4103" i="16" l="1"/>
  <c r="R4102" i="16" l="1"/>
  <c r="R4101" i="16" l="1"/>
  <c r="R4100" i="16" l="1"/>
  <c r="R4099" i="16" l="1"/>
  <c r="R4098" i="16" l="1"/>
  <c r="R4097" i="16" l="1"/>
  <c r="R4096" i="16" l="1"/>
  <c r="R4095" i="16" l="1"/>
  <c r="R4094" i="16" l="1"/>
  <c r="R4093" i="16" l="1"/>
  <c r="R4092" i="16"/>
  <c r="R4091" i="16"/>
  <c r="C246" i="23"/>
  <c r="H335" i="8"/>
  <c r="I335" i="8" s="1"/>
  <c r="J346" i="8" s="1"/>
  <c r="N4088" i="16"/>
  <c r="N4087" i="16"/>
  <c r="N4086" i="16"/>
  <c r="N4085" i="16"/>
  <c r="N4084" i="16"/>
  <c r="N4083" i="16"/>
  <c r="N4082" i="16"/>
  <c r="N4081" i="16"/>
  <c r="G242" i="17"/>
  <c r="H253" i="17" s="1"/>
  <c r="H4087" i="16"/>
  <c r="R4090" i="16"/>
  <c r="R4089" i="16"/>
  <c r="R4088" i="16"/>
  <c r="B246" i="23"/>
  <c r="G4087" i="16"/>
  <c r="I4087" i="16"/>
  <c r="B1653" i="14"/>
  <c r="B1652" i="14"/>
  <c r="B1651" i="14"/>
  <c r="B1650" i="14"/>
  <c r="B1649" i="14"/>
  <c r="B1648" i="14"/>
  <c r="B1647" i="14"/>
  <c r="B1646" i="14"/>
  <c r="B1645" i="14"/>
  <c r="B1644" i="14"/>
  <c r="AG284" i="6"/>
  <c r="T284" i="6" s="1"/>
  <c r="AC283" i="6"/>
  <c r="D283" i="6"/>
  <c r="E246" i="23" s="1"/>
  <c r="U4813" i="20"/>
  <c r="U4807" i="20"/>
  <c r="U4808" i="20"/>
  <c r="U4809" i="20"/>
  <c r="U4810" i="20"/>
  <c r="U4811" i="20"/>
  <c r="U4812" i="20"/>
  <c r="U4814" i="20"/>
  <c r="U4815" i="20"/>
  <c r="U4816" i="20"/>
  <c r="U4817" i="20"/>
  <c r="U4818" i="20"/>
  <c r="U4819" i="20"/>
  <c r="U4820" i="20"/>
  <c r="U4821" i="20"/>
  <c r="U4822" i="20"/>
  <c r="U4806" i="20"/>
  <c r="B4797" i="20"/>
  <c r="B4798" i="20"/>
  <c r="B4799" i="20"/>
  <c r="B4800" i="20"/>
  <c r="B4801" i="20"/>
  <c r="B4802" i="20"/>
  <c r="B4803" i="20"/>
  <c r="B4804" i="20"/>
  <c r="B4805" i="20"/>
  <c r="B4806" i="20"/>
  <c r="B4807" i="20"/>
  <c r="B4808" i="20"/>
  <c r="B4809" i="20"/>
  <c r="B4810" i="20"/>
  <c r="B4811" i="20"/>
  <c r="B4812" i="20"/>
  <c r="B4813" i="20"/>
  <c r="B4814" i="20"/>
  <c r="B4815" i="20"/>
  <c r="B4816" i="20"/>
  <c r="B4817" i="20"/>
  <c r="B4818" i="20"/>
  <c r="B4819" i="20"/>
  <c r="B4820" i="20"/>
  <c r="B4821" i="20"/>
  <c r="B4822" i="20"/>
  <c r="B4823" i="20"/>
  <c r="B4824" i="20"/>
  <c r="B4825" i="20"/>
  <c r="B4826" i="20"/>
  <c r="D246" i="23"/>
  <c r="R4087" i="16"/>
  <c r="R4086" i="16"/>
  <c r="R4085" i="16"/>
  <c r="R4084" i="16"/>
  <c r="R4083" i="16"/>
  <c r="R4082" i="16"/>
  <c r="P241" i="17"/>
  <c r="N4079" i="16"/>
  <c r="N4080" i="16"/>
  <c r="N4077" i="16"/>
  <c r="N4076" i="16"/>
  <c r="N4075" i="16"/>
  <c r="N4074" i="16"/>
  <c r="N4073" i="16"/>
  <c r="N4072" i="16"/>
  <c r="N4071" i="16"/>
  <c r="N4070" i="16"/>
  <c r="N4069" i="16"/>
  <c r="R4081" i="16"/>
  <c r="R4080" i="16"/>
  <c r="R4079" i="16"/>
  <c r="R4076" i="16"/>
  <c r="R4077" i="16"/>
  <c r="R4075" i="16"/>
  <c r="R4074" i="16"/>
  <c r="R4073" i="16"/>
  <c r="B1643" i="14"/>
  <c r="B1642" i="14"/>
  <c r="B1641" i="14"/>
  <c r="B1640" i="14"/>
  <c r="B1639" i="14"/>
  <c r="B1638" i="14"/>
  <c r="B1637" i="14"/>
  <c r="B1636" i="14"/>
  <c r="B1635" i="14"/>
  <c r="B1634" i="14"/>
  <c r="D245" i="23"/>
  <c r="AG283" i="6"/>
  <c r="T283" i="6" s="1"/>
  <c r="AC282" i="6"/>
  <c r="D282" i="6" s="1"/>
  <c r="E245" i="23" s="1"/>
  <c r="U4791" i="20"/>
  <c r="U4792" i="20"/>
  <c r="U4793" i="20"/>
  <c r="U4794" i="20"/>
  <c r="U4795" i="20"/>
  <c r="U4796" i="20"/>
  <c r="U4790" i="20"/>
  <c r="U4789" i="20"/>
  <c r="H334" i="8"/>
  <c r="I334" i="8" s="1"/>
  <c r="J345" i="8" s="1"/>
  <c r="B245" i="23"/>
  <c r="C245" i="23"/>
  <c r="G241" i="17"/>
  <c r="H252" i="17" s="1"/>
  <c r="I4067" i="16"/>
  <c r="H4067" i="16"/>
  <c r="G4067" i="16"/>
  <c r="N4068" i="16"/>
  <c r="N4067" i="16"/>
  <c r="N4066" i="16"/>
  <c r="N4065" i="16"/>
  <c r="N4064" i="16"/>
  <c r="R4072" i="16"/>
  <c r="R4071" i="16"/>
  <c r="R4070" i="16"/>
  <c r="R4069" i="16"/>
  <c r="R4068" i="16"/>
  <c r="R4067" i="16"/>
  <c r="R4066" i="16"/>
  <c r="R4065" i="16"/>
  <c r="U4776" i="20"/>
  <c r="U4777" i="20"/>
  <c r="U4778" i="20"/>
  <c r="U4779" i="20"/>
  <c r="U4780" i="20"/>
  <c r="U4781" i="20"/>
  <c r="U4782" i="20"/>
  <c r="U4783" i="20"/>
  <c r="U4784" i="20"/>
  <c r="U4785" i="20"/>
  <c r="U4786" i="20"/>
  <c r="U4787" i="20"/>
  <c r="U4788" i="20"/>
  <c r="U4775" i="20"/>
  <c r="N4063" i="16"/>
  <c r="N4062" i="16"/>
  <c r="N4061" i="16"/>
  <c r="N4060" i="16"/>
  <c r="B4772" i="20"/>
  <c r="B4773" i="20"/>
  <c r="B4774" i="20"/>
  <c r="B4775" i="20"/>
  <c r="B4776" i="20"/>
  <c r="B4777" i="20"/>
  <c r="B4778" i="20"/>
  <c r="B4779" i="20"/>
  <c r="B4780" i="20"/>
  <c r="B4781" i="20"/>
  <c r="B4782" i="20"/>
  <c r="B4783" i="20"/>
  <c r="B4784" i="20"/>
  <c r="B4785" i="20"/>
  <c r="B4786" i="20"/>
  <c r="B4787" i="20"/>
  <c r="B4788" i="20"/>
  <c r="B4789" i="20"/>
  <c r="B4790" i="20"/>
  <c r="B4791" i="20"/>
  <c r="B4792" i="20"/>
  <c r="B4793" i="20"/>
  <c r="B4794" i="20"/>
  <c r="B4795" i="20"/>
  <c r="B4796" i="20"/>
  <c r="R4064" i="16"/>
  <c r="R4063" i="16"/>
  <c r="R4062" i="16"/>
  <c r="N4059" i="16"/>
  <c r="N4057" i="16"/>
  <c r="N4056" i="16"/>
  <c r="N4055" i="16"/>
  <c r="N4054" i="16"/>
  <c r="P240" i="17"/>
  <c r="N4053" i="16"/>
  <c r="N4052" i="16"/>
  <c r="N4051" i="16"/>
  <c r="N4050" i="16"/>
  <c r="N4049" i="16"/>
  <c r="R4051" i="16"/>
  <c r="R4052" i="16"/>
  <c r="R4053" i="16"/>
  <c r="R4054" i="16"/>
  <c r="R4055" i="16"/>
  <c r="R4056" i="16"/>
  <c r="R4057" i="16"/>
  <c r="R4059" i="16"/>
  <c r="R4060" i="16"/>
  <c r="R4061" i="16"/>
  <c r="R4050" i="16"/>
  <c r="N4048" i="16"/>
  <c r="N4047" i="16"/>
  <c r="N4046" i="16"/>
  <c r="B1633" i="14"/>
  <c r="B1632" i="14"/>
  <c r="B1631" i="14"/>
  <c r="B1630" i="14"/>
  <c r="B1629" i="14"/>
  <c r="B1628" i="14"/>
  <c r="B1627" i="14"/>
  <c r="B1626" i="14"/>
  <c r="B1625" i="14"/>
  <c r="B1624" i="14"/>
  <c r="U4762" i="20"/>
  <c r="U4763" i="20"/>
  <c r="U4764" i="20"/>
  <c r="U4765" i="20"/>
  <c r="U4766" i="20"/>
  <c r="U4767" i="20"/>
  <c r="U4761" i="20"/>
  <c r="U4760" i="20"/>
  <c r="B4765" i="20"/>
  <c r="B4766" i="20"/>
  <c r="B4767" i="20"/>
  <c r="B4768" i="20"/>
  <c r="B4769" i="20"/>
  <c r="B4770" i="20"/>
  <c r="B4771" i="20"/>
  <c r="AG282" i="6"/>
  <c r="T282" i="6" s="1"/>
  <c r="AC281" i="6"/>
  <c r="D281" i="6" s="1"/>
  <c r="E244" i="23" s="1"/>
  <c r="D244" i="23"/>
  <c r="B244" i="23"/>
  <c r="C244" i="23"/>
  <c r="H333" i="8"/>
  <c r="I333" i="8" s="1"/>
  <c r="G240" i="17"/>
  <c r="H4045" i="16"/>
  <c r="N4045" i="16"/>
  <c r="N4043" i="16"/>
  <c r="N4044" i="16"/>
  <c r="I4045" i="16"/>
  <c r="G4045" i="16"/>
  <c r="U4744" i="20"/>
  <c r="U4745" i="20"/>
  <c r="U4746" i="20"/>
  <c r="U4747" i="20"/>
  <c r="U4748" i="20"/>
  <c r="U4749" i="20"/>
  <c r="U4750" i="20"/>
  <c r="U4751" i="20"/>
  <c r="U4752" i="20"/>
  <c r="U4753" i="20"/>
  <c r="U4754" i="20"/>
  <c r="U4755" i="20"/>
  <c r="U4756" i="20"/>
  <c r="U4757" i="20"/>
  <c r="U4758" i="20"/>
  <c r="U4759" i="20"/>
  <c r="U4743" i="20"/>
  <c r="B4736" i="20"/>
  <c r="B4737" i="20"/>
  <c r="B4738" i="20"/>
  <c r="B4739" i="20"/>
  <c r="B4740" i="20"/>
  <c r="B4741" i="20"/>
  <c r="B4742" i="20"/>
  <c r="B4743" i="20"/>
  <c r="B4744" i="20"/>
  <c r="B4745" i="20"/>
  <c r="B4746" i="20"/>
  <c r="B4747" i="20"/>
  <c r="B4748" i="20"/>
  <c r="B4749" i="20"/>
  <c r="B4750" i="20"/>
  <c r="B4751" i="20"/>
  <c r="B4752" i="20"/>
  <c r="B4753" i="20"/>
  <c r="B4754" i="20"/>
  <c r="B4755" i="20"/>
  <c r="B4756" i="20"/>
  <c r="B4757" i="20"/>
  <c r="B4758" i="20"/>
  <c r="B4759" i="20"/>
  <c r="B4760" i="20"/>
  <c r="B4761" i="20"/>
  <c r="B4762" i="20"/>
  <c r="B4763" i="20"/>
  <c r="B4764" i="20"/>
  <c r="N4041" i="16"/>
  <c r="N4040" i="16"/>
  <c r="N4039" i="16"/>
  <c r="N4038" i="16"/>
  <c r="N4037" i="16"/>
  <c r="N4036" i="16"/>
  <c r="N4035" i="16"/>
  <c r="N4034" i="16"/>
  <c r="N4033" i="16"/>
  <c r="P239" i="17"/>
  <c r="N4032" i="16"/>
  <c r="N4031" i="16"/>
  <c r="N4030" i="16"/>
  <c r="N4029" i="16"/>
  <c r="N4028" i="16"/>
  <c r="N4027" i="16"/>
  <c r="N4026" i="16"/>
  <c r="B1623" i="14"/>
  <c r="B1622" i="14"/>
  <c r="B1621" i="14"/>
  <c r="B1620" i="14"/>
  <c r="B1619" i="14"/>
  <c r="B1618" i="14"/>
  <c r="B1617" i="14"/>
  <c r="B1616" i="14"/>
  <c r="B1615" i="14"/>
  <c r="B1614" i="14"/>
  <c r="G239" i="17"/>
  <c r="H250" i="17" s="1"/>
  <c r="D243" i="23"/>
  <c r="AC280" i="6"/>
  <c r="D280" i="6" s="1"/>
  <c r="E243" i="23" s="1"/>
  <c r="AG281" i="6"/>
  <c r="T281" i="6" s="1"/>
  <c r="N4025" i="16"/>
  <c r="N4024" i="16"/>
  <c r="N4022" i="16"/>
  <c r="N4021" i="16"/>
  <c r="C243" i="23"/>
  <c r="H4024" i="16"/>
  <c r="U4730" i="20"/>
  <c r="U4731" i="20"/>
  <c r="U4732" i="20"/>
  <c r="U4714" i="20"/>
  <c r="U4715" i="20"/>
  <c r="U4716" i="20"/>
  <c r="U4717" i="20"/>
  <c r="U4718" i="20"/>
  <c r="U4719" i="20"/>
  <c r="U4720" i="20"/>
  <c r="U4721" i="20"/>
  <c r="U4722" i="20"/>
  <c r="U4723" i="20"/>
  <c r="U4724" i="20"/>
  <c r="U4725" i="20"/>
  <c r="U4726" i="20"/>
  <c r="U4727" i="20"/>
  <c r="U4728" i="20"/>
  <c r="U4729" i="20"/>
  <c r="U4713" i="20"/>
  <c r="B243" i="23"/>
  <c r="H332" i="8"/>
  <c r="I332" i="8" s="1"/>
  <c r="I4024" i="16"/>
  <c r="G4024" i="16"/>
  <c r="N4020" i="16"/>
  <c r="N4019" i="16"/>
  <c r="N4018" i="16"/>
  <c r="N4017" i="16"/>
  <c r="N4016" i="16"/>
  <c r="B4707" i="20"/>
  <c r="B4708" i="20"/>
  <c r="B4709" i="20"/>
  <c r="B4710" i="20"/>
  <c r="B4711" i="20"/>
  <c r="B4712" i="20"/>
  <c r="B4713" i="20"/>
  <c r="B4714" i="20"/>
  <c r="B4715" i="20"/>
  <c r="B4716" i="20"/>
  <c r="B4717" i="20"/>
  <c r="B4718" i="20"/>
  <c r="B4719" i="20"/>
  <c r="B4720" i="20"/>
  <c r="B4721" i="20"/>
  <c r="B4722" i="20"/>
  <c r="B4723" i="20"/>
  <c r="B4724" i="20"/>
  <c r="B4725" i="20"/>
  <c r="B4726" i="20"/>
  <c r="B4727" i="20"/>
  <c r="B4728" i="20"/>
  <c r="B4729" i="20"/>
  <c r="B4730" i="20"/>
  <c r="B4731" i="20"/>
  <c r="B4732" i="20"/>
  <c r="B4733" i="20"/>
  <c r="B4734" i="20"/>
  <c r="B4735" i="20"/>
  <c r="N4015" i="16"/>
  <c r="N4014" i="16"/>
  <c r="N4013" i="16"/>
  <c r="N4012" i="16"/>
  <c r="P238" i="17"/>
  <c r="N4011" i="16"/>
  <c r="N4010" i="16"/>
  <c r="N4009" i="16"/>
  <c r="N4008" i="16"/>
  <c r="N4007" i="16"/>
  <c r="N4006" i="16"/>
  <c r="H331" i="8"/>
  <c r="I331" i="8" s="1"/>
  <c r="B1613" i="14"/>
  <c r="B1612" i="14"/>
  <c r="B1611" i="14"/>
  <c r="B1610" i="14"/>
  <c r="B1609" i="14"/>
  <c r="B1608" i="14"/>
  <c r="B1607" i="14"/>
  <c r="B1606" i="14"/>
  <c r="B1605" i="14"/>
  <c r="B1604" i="14"/>
  <c r="G238" i="17"/>
  <c r="B242" i="23"/>
  <c r="C242" i="23"/>
  <c r="H4003" i="16"/>
  <c r="N4005" i="16"/>
  <c r="N4004" i="16"/>
  <c r="N4003" i="16"/>
  <c r="N4002" i="16"/>
  <c r="N4001" i="16"/>
  <c r="I4003" i="16"/>
  <c r="G4003" i="16"/>
  <c r="D242" i="23"/>
  <c r="AG280" i="6"/>
  <c r="T280" i="6" s="1"/>
  <c r="AC279" i="6"/>
  <c r="D279" i="6" s="1"/>
  <c r="E242" i="23" s="1"/>
  <c r="U4681" i="20"/>
  <c r="U4682" i="20"/>
  <c r="U4683" i="20"/>
  <c r="U4684" i="20"/>
  <c r="U4685" i="20"/>
  <c r="U4686" i="20"/>
  <c r="U4687" i="20"/>
  <c r="U4688" i="20"/>
  <c r="U4689" i="20"/>
  <c r="U4690" i="20"/>
  <c r="U4691" i="20"/>
  <c r="U4692" i="20"/>
  <c r="U4693" i="20"/>
  <c r="U4694" i="20"/>
  <c r="U4695" i="20"/>
  <c r="U4696" i="20"/>
  <c r="U4697" i="20"/>
  <c r="U4698" i="20"/>
  <c r="U4699" i="20"/>
  <c r="U4700" i="20"/>
  <c r="U4701" i="20"/>
  <c r="U4702" i="20"/>
  <c r="U4703" i="20"/>
  <c r="U4680" i="20"/>
  <c r="B4676" i="20"/>
  <c r="B4677" i="20"/>
  <c r="B4678" i="20"/>
  <c r="B4679" i="20"/>
  <c r="B4680" i="20"/>
  <c r="B4681" i="20"/>
  <c r="B4682" i="20"/>
  <c r="B4683" i="20"/>
  <c r="B4684" i="20"/>
  <c r="B4685" i="20"/>
  <c r="B4686" i="20"/>
  <c r="B4687" i="20"/>
  <c r="B4688" i="20"/>
  <c r="B4689" i="20"/>
  <c r="B4690" i="20"/>
  <c r="B4691" i="20"/>
  <c r="B4692" i="20"/>
  <c r="B4693" i="20"/>
  <c r="B4694" i="20"/>
  <c r="B4695" i="20"/>
  <c r="B4696" i="20"/>
  <c r="B4697" i="20"/>
  <c r="B4698" i="20"/>
  <c r="B4699" i="20"/>
  <c r="B4700" i="20"/>
  <c r="B4701" i="20"/>
  <c r="B4702" i="20"/>
  <c r="B4703" i="20"/>
  <c r="B4704" i="20"/>
  <c r="B4705" i="20"/>
  <c r="B4706" i="20"/>
  <c r="N4000" i="16"/>
  <c r="N3999" i="16"/>
  <c r="N3998" i="16"/>
  <c r="N3997" i="16"/>
  <c r="N3996" i="16"/>
  <c r="N3995" i="16"/>
  <c r="N3993" i="16"/>
  <c r="N3992" i="16"/>
  <c r="N3991" i="16"/>
  <c r="N3990" i="16"/>
  <c r="N3989" i="16"/>
  <c r="N3988" i="16"/>
  <c r="N3987" i="16"/>
  <c r="N3986" i="16"/>
  <c r="P237" i="17"/>
  <c r="B1603" i="14"/>
  <c r="B1602" i="14"/>
  <c r="B1601" i="14"/>
  <c r="B1600" i="14"/>
  <c r="B1599" i="14"/>
  <c r="B1598" i="14"/>
  <c r="B1597" i="14"/>
  <c r="B1596" i="14"/>
  <c r="B1595" i="14"/>
  <c r="B1594" i="14"/>
  <c r="N3985" i="16"/>
  <c r="N3984" i="16"/>
  <c r="N3983" i="16"/>
  <c r="N3982" i="16"/>
  <c r="N3981" i="16"/>
  <c r="U4670" i="20"/>
  <c r="D241" i="23"/>
  <c r="AG279" i="6"/>
  <c r="T279" i="6" s="1"/>
  <c r="AC278" i="6"/>
  <c r="D278" i="6" s="1"/>
  <c r="E241" i="23" s="1"/>
  <c r="B241" i="23"/>
  <c r="C241" i="23"/>
  <c r="H330" i="8"/>
  <c r="I330" i="8" s="1"/>
  <c r="G237" i="17"/>
  <c r="N3980" i="16"/>
  <c r="N3979" i="16"/>
  <c r="N3978" i="16"/>
  <c r="N3977" i="16"/>
  <c r="N3976" i="16"/>
  <c r="H3980" i="16"/>
  <c r="U4669" i="20"/>
  <c r="I3980" i="16"/>
  <c r="G3980" i="16"/>
  <c r="G3975" i="16"/>
  <c r="I3975" i="16"/>
  <c r="U4666" i="20"/>
  <c r="U4667" i="20"/>
  <c r="U4668" i="20"/>
  <c r="U4665" i="20"/>
  <c r="U4664" i="20"/>
  <c r="U4663" i="20"/>
  <c r="U4662" i="20"/>
  <c r="H3975" i="16"/>
  <c r="N3975" i="16"/>
  <c r="N3974" i="16"/>
  <c r="N3973" i="16"/>
  <c r="N3972" i="16"/>
  <c r="N3971" i="16"/>
  <c r="U4652" i="20"/>
  <c r="U4653" i="20"/>
  <c r="U4654" i="20"/>
  <c r="U4655" i="20"/>
  <c r="U4656" i="20"/>
  <c r="U4657" i="20"/>
  <c r="U4658" i="20"/>
  <c r="U4659" i="20"/>
  <c r="U4660" i="20"/>
  <c r="U4661" i="20"/>
  <c r="B4645" i="20"/>
  <c r="B4646" i="20"/>
  <c r="B4647" i="20"/>
  <c r="B4648" i="20"/>
  <c r="B4649" i="20"/>
  <c r="B4650" i="20"/>
  <c r="B4651" i="20"/>
  <c r="B4652" i="20"/>
  <c r="B4653" i="20"/>
  <c r="B4654" i="20"/>
  <c r="B4655" i="20"/>
  <c r="B4656" i="20"/>
  <c r="B4657" i="20"/>
  <c r="B4658" i="20"/>
  <c r="B4659" i="20"/>
  <c r="B4660" i="20"/>
  <c r="B4661" i="20"/>
  <c r="B4662" i="20"/>
  <c r="B4663" i="20"/>
  <c r="B4664" i="20"/>
  <c r="B4665" i="20"/>
  <c r="B4666" i="20"/>
  <c r="B4667" i="20"/>
  <c r="B4668" i="20"/>
  <c r="B4669" i="20"/>
  <c r="B4670" i="20"/>
  <c r="B4671" i="20"/>
  <c r="B4672" i="20"/>
  <c r="B4673" i="20"/>
  <c r="B4674" i="20"/>
  <c r="B4675" i="20"/>
  <c r="N3970" i="16"/>
  <c r="N3969" i="16"/>
  <c r="N3968" i="16"/>
  <c r="N3967" i="16"/>
  <c r="N3966" i="16"/>
  <c r="B3941" i="16"/>
  <c r="B3942" i="16"/>
  <c r="B3943" i="16"/>
  <c r="B3944" i="16"/>
  <c r="B3945" i="16"/>
  <c r="B3946" i="16"/>
  <c r="B3947" i="16"/>
  <c r="B3948" i="16"/>
  <c r="B3949" i="16"/>
  <c r="B3940" i="16"/>
  <c r="P236" i="17"/>
  <c r="N3965" i="16"/>
  <c r="N3964" i="16"/>
  <c r="N3963" i="16"/>
  <c r="N3962" i="16"/>
  <c r="B1592" i="14"/>
  <c r="B1593" i="14"/>
  <c r="B1591" i="14"/>
  <c r="B1590" i="14"/>
  <c r="B1589" i="14"/>
  <c r="B1588" i="14"/>
  <c r="B1587" i="14"/>
  <c r="B1586" i="14"/>
  <c r="B1585" i="14"/>
  <c r="B1584" i="14"/>
  <c r="C240" i="23"/>
  <c r="G236" i="17"/>
  <c r="H3959" i="16"/>
  <c r="N3961" i="16"/>
  <c r="N3959" i="16"/>
  <c r="N3958" i="16"/>
  <c r="N3957" i="16"/>
  <c r="U4623" i="20"/>
  <c r="U4624" i="20"/>
  <c r="U4625" i="20"/>
  <c r="U4626" i="20"/>
  <c r="U4627" i="20"/>
  <c r="U4628" i="20"/>
  <c r="U4629" i="20"/>
  <c r="U4630" i="20"/>
  <c r="U4631" i="20"/>
  <c r="U4632" i="20"/>
  <c r="U4633" i="20"/>
  <c r="U4634" i="20"/>
  <c r="U4635" i="20"/>
  <c r="U4636" i="20"/>
  <c r="U4637" i="20"/>
  <c r="U4638" i="20"/>
  <c r="U4639" i="20"/>
  <c r="U4640" i="20"/>
  <c r="U4641" i="20"/>
  <c r="U4642" i="20"/>
  <c r="U4622" i="20"/>
  <c r="H329" i="8"/>
  <c r="I329" i="8" s="1"/>
  <c r="D240" i="23"/>
  <c r="B240" i="23"/>
  <c r="I3959" i="16"/>
  <c r="AG278" i="6"/>
  <c r="T278" i="6" s="1"/>
  <c r="AC277" i="6"/>
  <c r="D277" i="6" s="1"/>
  <c r="E240" i="23" s="1"/>
  <c r="B4613" i="20"/>
  <c r="B4614" i="20"/>
  <c r="B4615" i="20"/>
  <c r="B4616" i="20"/>
  <c r="B4617" i="20"/>
  <c r="B4618" i="20"/>
  <c r="B4619" i="20"/>
  <c r="B4620" i="20"/>
  <c r="B4621" i="20"/>
  <c r="B4622" i="20"/>
  <c r="B4623" i="20"/>
  <c r="B4624" i="20"/>
  <c r="B4625" i="20"/>
  <c r="B4626" i="20"/>
  <c r="B4627" i="20"/>
  <c r="B4628" i="20"/>
  <c r="B4629" i="20"/>
  <c r="B4630" i="20"/>
  <c r="B4631" i="20"/>
  <c r="B4632" i="20"/>
  <c r="B4633" i="20"/>
  <c r="B4634" i="20"/>
  <c r="B4635" i="20"/>
  <c r="B4636" i="20"/>
  <c r="B4637" i="20"/>
  <c r="B4638" i="20"/>
  <c r="B4639" i="20"/>
  <c r="B4640" i="20"/>
  <c r="B4641" i="20"/>
  <c r="B4642" i="20"/>
  <c r="B4643" i="20"/>
  <c r="B4644" i="20"/>
  <c r="N3956" i="16"/>
  <c r="N3955" i="16"/>
  <c r="N3954" i="16"/>
  <c r="N3953" i="16"/>
  <c r="N3952" i="16"/>
  <c r="N3951" i="16"/>
  <c r="N3950" i="16"/>
  <c r="N3949" i="16"/>
  <c r="N3948" i="16"/>
  <c r="N3947" i="16"/>
  <c r="N3946" i="16"/>
  <c r="N3945" i="16"/>
  <c r="N3944" i="16"/>
  <c r="N3943" i="16"/>
  <c r="N3942" i="16"/>
  <c r="P235" i="17"/>
  <c r="G235" i="17"/>
  <c r="C239" i="23"/>
  <c r="H3937" i="16"/>
  <c r="N3941" i="16"/>
  <c r="N3940" i="16"/>
  <c r="N3939" i="16"/>
  <c r="N3938" i="16"/>
  <c r="N3937" i="16"/>
  <c r="B1583" i="14"/>
  <c r="B1582" i="14"/>
  <c r="B1581" i="14"/>
  <c r="B1580" i="14"/>
  <c r="B1579" i="14"/>
  <c r="B1578" i="14"/>
  <c r="B1577" i="14"/>
  <c r="B1576" i="14"/>
  <c r="B1575" i="14"/>
  <c r="B1574" i="14"/>
  <c r="D239" i="23"/>
  <c r="AG277" i="6"/>
  <c r="T277" i="6" s="1"/>
  <c r="AC276" i="6"/>
  <c r="D276" i="6" s="1"/>
  <c r="E239" i="23" s="1"/>
  <c r="H328" i="8"/>
  <c r="I328" i="8" s="1"/>
  <c r="B239" i="23"/>
  <c r="U4590" i="20"/>
  <c r="G4590" i="20" s="1"/>
  <c r="U4591" i="20"/>
  <c r="G4591" i="20" s="1"/>
  <c r="U4592" i="20"/>
  <c r="G4592" i="20" s="1"/>
  <c r="U4593" i="20"/>
  <c r="G4593" i="20" s="1"/>
  <c r="U4594" i="20"/>
  <c r="G4594" i="20" s="1"/>
  <c r="U4595" i="20"/>
  <c r="G4595" i="20" s="1"/>
  <c r="U4596" i="20"/>
  <c r="G4596" i="20" s="1"/>
  <c r="U4597" i="20"/>
  <c r="G4597" i="20" s="1"/>
  <c r="U4598" i="20"/>
  <c r="G4598" i="20" s="1"/>
  <c r="U4599" i="20"/>
  <c r="G4599" i="20" s="1"/>
  <c r="U4600" i="20"/>
  <c r="G4600" i="20" s="1"/>
  <c r="U4601" i="20"/>
  <c r="G4601" i="20" s="1"/>
  <c r="U4602" i="20"/>
  <c r="G4602" i="20" s="1"/>
  <c r="U4603" i="20"/>
  <c r="G4603" i="20" s="1"/>
  <c r="U4604" i="20"/>
  <c r="G4604" i="20" s="1"/>
  <c r="U4605" i="20"/>
  <c r="G4605" i="20" s="1"/>
  <c r="U4606" i="20"/>
  <c r="G4606" i="20" s="1"/>
  <c r="U4607" i="20"/>
  <c r="G4607" i="20" s="1"/>
  <c r="U4608" i="20"/>
  <c r="G4608" i="20" s="1"/>
  <c r="U4609" i="20"/>
  <c r="G4609" i="20" s="1"/>
  <c r="U4610" i="20"/>
  <c r="G4610" i="20" s="1"/>
  <c r="U4611" i="20"/>
  <c r="G4611" i="20" s="1"/>
  <c r="U4612" i="20"/>
  <c r="G4612" i="20" s="1"/>
  <c r="U4589" i="20"/>
  <c r="G4589" i="20" s="1"/>
  <c r="B4588" i="20"/>
  <c r="B4589" i="20"/>
  <c r="B4590" i="20"/>
  <c r="B4591" i="20"/>
  <c r="B4592" i="20"/>
  <c r="B4593" i="20"/>
  <c r="B4594" i="20"/>
  <c r="B4595" i="20"/>
  <c r="B4596" i="20"/>
  <c r="B4597" i="20"/>
  <c r="B4598" i="20"/>
  <c r="B4599" i="20"/>
  <c r="B4600" i="20"/>
  <c r="B4601" i="20"/>
  <c r="B4602" i="20"/>
  <c r="B4603" i="20"/>
  <c r="B4604" i="20"/>
  <c r="B4605" i="20"/>
  <c r="B4606" i="20"/>
  <c r="B4607" i="20"/>
  <c r="B4608" i="20"/>
  <c r="B4609" i="20"/>
  <c r="B4610" i="20"/>
  <c r="B4611" i="20"/>
  <c r="B4612" i="20"/>
  <c r="I3937" i="16"/>
  <c r="G3937" i="16"/>
  <c r="N3936" i="16"/>
  <c r="N3935" i="16"/>
  <c r="N3934" i="16"/>
  <c r="N3933" i="16"/>
  <c r="N3932" i="16"/>
  <c r="N3919" i="16"/>
  <c r="N3920" i="16"/>
  <c r="N3921" i="16"/>
  <c r="N3922" i="16"/>
  <c r="N3923" i="16"/>
  <c r="N3924" i="16"/>
  <c r="N3925" i="16"/>
  <c r="N3926" i="16"/>
  <c r="N3927" i="16"/>
  <c r="N3928" i="16"/>
  <c r="N3929" i="16"/>
  <c r="N3930" i="16"/>
  <c r="N3931" i="16"/>
  <c r="N3917" i="16"/>
  <c r="P234" i="17"/>
  <c r="B4583" i="20"/>
  <c r="B4584" i="20"/>
  <c r="B4585" i="20"/>
  <c r="B4586" i="20"/>
  <c r="B4587" i="20"/>
  <c r="C238" i="23"/>
  <c r="G234" i="17"/>
  <c r="H3914" i="16"/>
  <c r="N3915" i="16"/>
  <c r="N3916" i="16"/>
  <c r="N3914" i="16"/>
  <c r="N3913" i="16"/>
  <c r="N3912" i="16"/>
  <c r="B1573" i="14"/>
  <c r="B1572" i="14"/>
  <c r="B1571" i="14"/>
  <c r="B1570" i="14"/>
  <c r="B1569" i="14"/>
  <c r="B1568" i="14"/>
  <c r="B1567" i="14"/>
  <c r="B1566" i="14"/>
  <c r="B1565" i="14"/>
  <c r="B1564" i="14"/>
  <c r="D238" i="23"/>
  <c r="B238" i="23"/>
  <c r="AG276" i="6"/>
  <c r="T276" i="6"/>
  <c r="AC275" i="6"/>
  <c r="D275" i="6" s="1"/>
  <c r="E238" i="23" s="1"/>
  <c r="U4562" i="20"/>
  <c r="G4562" i="20" s="1"/>
  <c r="U4563" i="20"/>
  <c r="G4563" i="20" s="1"/>
  <c r="U4564" i="20"/>
  <c r="G4564" i="20" s="1"/>
  <c r="U4565" i="20"/>
  <c r="G4565" i="20" s="1"/>
  <c r="U4566" i="20"/>
  <c r="G4566" i="20" s="1"/>
  <c r="U4567" i="20"/>
  <c r="G4567" i="20" s="1"/>
  <c r="U4568" i="20"/>
  <c r="G4568" i="20" s="1"/>
  <c r="U4569" i="20"/>
  <c r="G4569" i="20" s="1"/>
  <c r="U4570" i="20"/>
  <c r="G4570" i="20" s="1"/>
  <c r="U4571" i="20"/>
  <c r="G4571" i="20" s="1"/>
  <c r="U4572" i="20"/>
  <c r="G4572" i="20" s="1"/>
  <c r="U4573" i="20"/>
  <c r="G4573" i="20" s="1"/>
  <c r="U4574" i="20"/>
  <c r="G4574" i="20" s="1"/>
  <c r="U4575" i="20"/>
  <c r="G4575" i="20" s="1"/>
  <c r="U4576" i="20"/>
  <c r="G4576" i="20" s="1"/>
  <c r="U4577" i="20"/>
  <c r="G4577" i="20" s="1"/>
  <c r="U4578" i="20"/>
  <c r="G4578" i="20" s="1"/>
  <c r="U4561" i="20"/>
  <c r="G4561" i="20" s="1"/>
  <c r="H327" i="8"/>
  <c r="I327" i="8" s="1"/>
  <c r="G3914" i="16"/>
  <c r="I3914" i="16"/>
  <c r="N3911" i="16"/>
  <c r="N3910" i="16"/>
  <c r="N3909" i="16"/>
  <c r="N3908" i="16"/>
  <c r="N3907" i="16"/>
  <c r="N3906" i="16"/>
  <c r="P233" i="17"/>
  <c r="B4560" i="20"/>
  <c r="B4561" i="20"/>
  <c r="B4562" i="20"/>
  <c r="B4563" i="20"/>
  <c r="B4564" i="20"/>
  <c r="B4565" i="20"/>
  <c r="B4566" i="20"/>
  <c r="B4567" i="20"/>
  <c r="B4568" i="20"/>
  <c r="B4569" i="20"/>
  <c r="B4570" i="20"/>
  <c r="B4571" i="20"/>
  <c r="B4572" i="20"/>
  <c r="B4573" i="20"/>
  <c r="B4574" i="20"/>
  <c r="B4575" i="20"/>
  <c r="B4576" i="20"/>
  <c r="B4577" i="20"/>
  <c r="B4578" i="20"/>
  <c r="B4579" i="20"/>
  <c r="B4580" i="20"/>
  <c r="B4581" i="20"/>
  <c r="B4582" i="20"/>
  <c r="N3905" i="16"/>
  <c r="N3904" i="16"/>
  <c r="N3903" i="16"/>
  <c r="N3902" i="16"/>
  <c r="N3901" i="16"/>
  <c r="N3900" i="16"/>
  <c r="N3899" i="16"/>
  <c r="N3898" i="16"/>
  <c r="N3897" i="16"/>
  <c r="AG275" i="6"/>
  <c r="T275" i="6" s="1"/>
  <c r="AC274" i="6"/>
  <c r="D274" i="6" s="1"/>
  <c r="E237" i="23" s="1"/>
  <c r="B1563" i="14"/>
  <c r="B1562" i="14"/>
  <c r="B1561" i="14"/>
  <c r="B1560" i="14"/>
  <c r="B1559" i="14"/>
  <c r="B1558" i="14"/>
  <c r="B1557" i="14"/>
  <c r="B1556" i="14"/>
  <c r="B1555" i="14"/>
  <c r="B1554" i="14"/>
  <c r="U4531" i="20"/>
  <c r="G4531" i="20" s="1"/>
  <c r="U4532" i="20"/>
  <c r="G4532" i="20" s="1"/>
  <c r="U4533" i="20"/>
  <c r="G4533" i="20" s="1"/>
  <c r="U4534" i="20"/>
  <c r="G4534" i="20" s="1"/>
  <c r="U4535" i="20"/>
  <c r="G4535" i="20" s="1"/>
  <c r="U4536" i="20"/>
  <c r="G4536" i="20" s="1"/>
  <c r="U4537" i="20"/>
  <c r="G4537" i="20" s="1"/>
  <c r="U4538" i="20"/>
  <c r="G4538" i="20" s="1"/>
  <c r="U4539" i="20"/>
  <c r="G4539" i="20" s="1"/>
  <c r="U4540" i="20"/>
  <c r="G4540" i="20" s="1"/>
  <c r="U4541" i="20"/>
  <c r="G4541" i="20" s="1"/>
  <c r="U4542" i="20"/>
  <c r="G4542" i="20" s="1"/>
  <c r="U4543" i="20"/>
  <c r="G4543" i="20" s="1"/>
  <c r="U4544" i="20"/>
  <c r="G4544" i="20" s="1"/>
  <c r="U4545" i="20"/>
  <c r="G4545" i="20" s="1"/>
  <c r="U4546" i="20"/>
  <c r="G4546" i="20" s="1"/>
  <c r="U4547" i="20"/>
  <c r="G4547" i="20" s="1"/>
  <c r="U4548" i="20"/>
  <c r="G4548" i="20" s="1"/>
  <c r="U4549" i="20"/>
  <c r="G4549" i="20" s="1"/>
  <c r="U4550" i="20"/>
  <c r="G4550" i="20" s="1"/>
  <c r="U4551" i="20"/>
  <c r="G4551" i="20" s="1"/>
  <c r="U4530" i="20"/>
  <c r="G4530" i="20" s="1"/>
  <c r="B4521" i="20"/>
  <c r="B4522" i="20"/>
  <c r="B4523" i="20"/>
  <c r="B4524" i="20"/>
  <c r="B4525" i="20"/>
  <c r="B4526" i="20"/>
  <c r="B4527" i="20"/>
  <c r="B4528" i="20"/>
  <c r="B4529" i="20"/>
  <c r="B4530" i="20"/>
  <c r="B4531" i="20"/>
  <c r="B4532" i="20"/>
  <c r="B4533" i="20"/>
  <c r="B4534" i="20"/>
  <c r="B4535" i="20"/>
  <c r="B4536" i="20"/>
  <c r="B4537" i="20"/>
  <c r="B4538" i="20"/>
  <c r="B4539" i="20"/>
  <c r="B4540" i="20"/>
  <c r="B4541" i="20"/>
  <c r="B4542" i="20"/>
  <c r="B4543" i="20"/>
  <c r="B4544" i="20"/>
  <c r="B4545" i="20"/>
  <c r="B4546" i="20"/>
  <c r="B4547" i="20"/>
  <c r="B4548" i="20"/>
  <c r="B4549" i="20"/>
  <c r="B4550" i="20"/>
  <c r="B4551" i="20"/>
  <c r="B4552" i="20"/>
  <c r="B4553" i="20"/>
  <c r="B4554" i="20"/>
  <c r="B4555" i="20"/>
  <c r="B4556" i="20"/>
  <c r="B4557" i="20"/>
  <c r="B4558" i="20"/>
  <c r="B4559" i="20"/>
  <c r="N3896" i="16"/>
  <c r="N3895" i="16"/>
  <c r="N3894" i="16"/>
  <c r="N3893" i="16"/>
  <c r="N3892" i="16"/>
  <c r="N3891" i="16"/>
  <c r="N3890" i="16"/>
  <c r="N3889" i="16"/>
  <c r="N3888" i="16"/>
  <c r="N3887" i="16"/>
  <c r="N3886" i="16"/>
  <c r="D237" i="23"/>
  <c r="B237" i="23"/>
  <c r="C237" i="23"/>
  <c r="H326" i="8"/>
  <c r="I326" i="8" s="1"/>
  <c r="G233" i="17"/>
  <c r="H3894" i="16"/>
  <c r="I3894" i="16"/>
  <c r="G3894" i="16"/>
  <c r="N3885" i="16"/>
  <c r="N3884" i="16"/>
  <c r="N3883" i="16"/>
  <c r="N3882" i="16"/>
  <c r="N3881" i="16"/>
  <c r="P232" i="17"/>
  <c r="N3880" i="16"/>
  <c r="N3879" i="16"/>
  <c r="N3878" i="16"/>
  <c r="N3877" i="16"/>
  <c r="N3876" i="16"/>
  <c r="B1553" i="14"/>
  <c r="B1552" i="14"/>
  <c r="B1551" i="14"/>
  <c r="B1550" i="14"/>
  <c r="B1549" i="14"/>
  <c r="B1548" i="14"/>
  <c r="B1547" i="14"/>
  <c r="B1546" i="14"/>
  <c r="B1545" i="14"/>
  <c r="B1544" i="14"/>
  <c r="C236" i="23"/>
  <c r="D236" i="23"/>
  <c r="G232" i="17"/>
  <c r="H3871" i="16"/>
  <c r="N3875" i="16"/>
  <c r="N3874" i="16"/>
  <c r="N3873" i="16"/>
  <c r="N3872" i="16"/>
  <c r="N3871" i="16"/>
  <c r="AG274" i="6"/>
  <c r="T274" i="6"/>
  <c r="AC273" i="6"/>
  <c r="D273" i="6" s="1"/>
  <c r="E236" i="23" s="1"/>
  <c r="U4516" i="20"/>
  <c r="G4516" i="20" s="1"/>
  <c r="U4513" i="20"/>
  <c r="G4513" i="20" s="1"/>
  <c r="U4514" i="20"/>
  <c r="G4514" i="20" s="1"/>
  <c r="U4515" i="20"/>
  <c r="G4515" i="20" s="1"/>
  <c r="U4517" i="20"/>
  <c r="G4517" i="20" s="1"/>
  <c r="U4518" i="20"/>
  <c r="G4518" i="20" s="1"/>
  <c r="U4512" i="20"/>
  <c r="G4512" i="20" s="1"/>
  <c r="U4511" i="20"/>
  <c r="G4511" i="20" s="1"/>
  <c r="U4510" i="20"/>
  <c r="G4510" i="20" s="1"/>
  <c r="U4509" i="20"/>
  <c r="G4509" i="20" s="1"/>
  <c r="H325" i="8"/>
  <c r="I325" i="8" s="1"/>
  <c r="B236" i="23"/>
  <c r="G3871" i="16"/>
  <c r="I3871" i="16"/>
  <c r="N3870" i="16"/>
  <c r="N3869" i="16"/>
  <c r="N3868" i="16"/>
  <c r="N3867" i="16"/>
  <c r="N3866" i="16"/>
  <c r="N3865" i="16"/>
  <c r="N3864" i="16"/>
  <c r="N3863" i="16"/>
  <c r="N3862" i="16"/>
  <c r="N3861" i="16"/>
  <c r="U4499" i="20"/>
  <c r="G4499" i="20" s="1"/>
  <c r="U4500" i="20"/>
  <c r="G4500" i="20" s="1"/>
  <c r="U4501" i="20"/>
  <c r="G4501" i="20" s="1"/>
  <c r="U4502" i="20"/>
  <c r="G4502" i="20" s="1"/>
  <c r="U4503" i="20"/>
  <c r="G4503" i="20" s="1"/>
  <c r="U4504" i="20"/>
  <c r="G4504" i="20" s="1"/>
  <c r="U4505" i="20"/>
  <c r="G4505" i="20" s="1"/>
  <c r="U4506" i="20"/>
  <c r="G4506" i="20" s="1"/>
  <c r="U4507" i="20"/>
  <c r="G4507" i="20" s="1"/>
  <c r="U4508" i="20"/>
  <c r="G4508" i="20" s="1"/>
  <c r="U4498" i="20"/>
  <c r="G4498" i="20" s="1"/>
  <c r="B4494" i="20"/>
  <c r="B4495" i="20"/>
  <c r="B4496" i="20"/>
  <c r="B4497" i="20"/>
  <c r="B4498" i="20"/>
  <c r="B4499" i="20"/>
  <c r="B4500" i="20"/>
  <c r="B4501" i="20"/>
  <c r="B4502" i="20"/>
  <c r="B4503" i="20"/>
  <c r="B4504" i="20"/>
  <c r="B4505" i="20"/>
  <c r="B4506" i="20"/>
  <c r="B4507" i="20"/>
  <c r="B4508" i="20"/>
  <c r="B4509" i="20"/>
  <c r="B4510" i="20"/>
  <c r="B4511" i="20"/>
  <c r="B4512" i="20"/>
  <c r="B4513" i="20"/>
  <c r="B4514" i="20"/>
  <c r="B4515" i="20"/>
  <c r="B4516" i="20"/>
  <c r="B4517" i="20"/>
  <c r="B4518" i="20"/>
  <c r="B4519" i="20"/>
  <c r="B4520" i="20"/>
  <c r="N3860" i="16"/>
  <c r="N3859" i="16"/>
  <c r="N3858" i="16"/>
  <c r="N3857" i="16"/>
  <c r="N3856" i="16"/>
  <c r="N3855" i="16"/>
  <c r="N3854" i="16"/>
  <c r="N3853" i="16"/>
  <c r="N3852" i="16"/>
  <c r="N3851" i="16"/>
  <c r="N3848" i="16"/>
  <c r="P231" i="17"/>
  <c r="B4492" i="20"/>
  <c r="B4493" i="20"/>
  <c r="G231" i="17"/>
  <c r="C235" i="23"/>
  <c r="N3850" i="16"/>
  <c r="N3847" i="16"/>
  <c r="N3846" i="16"/>
  <c r="H3848" i="16"/>
  <c r="B1543" i="14"/>
  <c r="B1542" i="14"/>
  <c r="B1541" i="14"/>
  <c r="B1540" i="14"/>
  <c r="B1539" i="14"/>
  <c r="B1538" i="14"/>
  <c r="B1537" i="14"/>
  <c r="B1536" i="14"/>
  <c r="B1535" i="14"/>
  <c r="B1534" i="14"/>
  <c r="D235" i="23"/>
  <c r="AG273" i="6"/>
  <c r="T273" i="6" s="1"/>
  <c r="AC272" i="6"/>
  <c r="D272" i="6" s="1"/>
  <c r="E235" i="23" s="1"/>
  <c r="U4470" i="20"/>
  <c r="G4470" i="20" s="1"/>
  <c r="U4471" i="20"/>
  <c r="G4471" i="20" s="1"/>
  <c r="U4472" i="20"/>
  <c r="G4472" i="20" s="1"/>
  <c r="U4473" i="20"/>
  <c r="G4473" i="20" s="1"/>
  <c r="U4474" i="20"/>
  <c r="G4474" i="20" s="1"/>
  <c r="U4475" i="20"/>
  <c r="G4475" i="20" s="1"/>
  <c r="U4476" i="20"/>
  <c r="G4476" i="20" s="1"/>
  <c r="U4477" i="20"/>
  <c r="G4477" i="20" s="1"/>
  <c r="U4478" i="20"/>
  <c r="G4478" i="20" s="1"/>
  <c r="U4479" i="20"/>
  <c r="G4479" i="20" s="1"/>
  <c r="U4480" i="20"/>
  <c r="G4480" i="20" s="1"/>
  <c r="U4481" i="20"/>
  <c r="G4481" i="20" s="1"/>
  <c r="U4482" i="20"/>
  <c r="G4482" i="20" s="1"/>
  <c r="U4483" i="20"/>
  <c r="G4483" i="20" s="1"/>
  <c r="U4484" i="20"/>
  <c r="G4484" i="20" s="1"/>
  <c r="U4485" i="20"/>
  <c r="G4485" i="20" s="1"/>
  <c r="U4486" i="20"/>
  <c r="G4486" i="20" s="1"/>
  <c r="U4487" i="20"/>
  <c r="G4487" i="20" s="1"/>
  <c r="U4469" i="20"/>
  <c r="G4469" i="20" s="1"/>
  <c r="H324" i="8"/>
  <c r="I324" i="8" s="1"/>
  <c r="N3845" i="16"/>
  <c r="N3844" i="16"/>
  <c r="N3843" i="16"/>
  <c r="N3842" i="16"/>
  <c r="B235" i="23"/>
  <c r="G3848" i="16"/>
  <c r="I3848" i="16"/>
  <c r="B4467" i="20"/>
  <c r="B4468" i="20"/>
  <c r="B4469" i="20"/>
  <c r="B4470" i="20"/>
  <c r="B4471" i="20"/>
  <c r="B4472" i="20"/>
  <c r="B4473" i="20"/>
  <c r="B4474" i="20"/>
  <c r="B4475" i="20"/>
  <c r="B4476" i="20"/>
  <c r="B4477" i="20"/>
  <c r="B4478" i="20"/>
  <c r="B4479" i="20"/>
  <c r="B4480" i="20"/>
  <c r="B4481" i="20"/>
  <c r="B4482" i="20"/>
  <c r="B4483" i="20"/>
  <c r="B4484" i="20"/>
  <c r="B4485" i="20"/>
  <c r="B4486" i="20"/>
  <c r="B4487" i="20"/>
  <c r="B4488" i="20"/>
  <c r="B4489" i="20"/>
  <c r="B4490" i="20"/>
  <c r="B4491" i="20"/>
  <c r="N3834" i="16"/>
  <c r="N3835" i="16"/>
  <c r="N3836" i="16"/>
  <c r="N3837" i="16"/>
  <c r="N3838" i="16"/>
  <c r="N3839" i="16"/>
  <c r="N3840" i="16"/>
  <c r="N3841" i="16"/>
  <c r="N3832" i="16"/>
  <c r="N3831" i="16"/>
  <c r="P230" i="17"/>
  <c r="H323" i="8"/>
  <c r="I323" i="8" s="1"/>
  <c r="B1532" i="14"/>
  <c r="B1533" i="14"/>
  <c r="B1531" i="14"/>
  <c r="B1530" i="14"/>
  <c r="B1529" i="14"/>
  <c r="B1528" i="14"/>
  <c r="B1527" i="14"/>
  <c r="B1526" i="14"/>
  <c r="B1525" i="14"/>
  <c r="B1524" i="14"/>
  <c r="C234" i="23"/>
  <c r="D234" i="23"/>
  <c r="G230" i="17"/>
  <c r="H3828" i="16"/>
  <c r="G3828" i="16"/>
  <c r="I3828" i="16"/>
  <c r="N3829" i="16"/>
  <c r="N3830" i="16"/>
  <c r="N3828" i="16"/>
  <c r="N3827" i="16"/>
  <c r="N3826" i="16"/>
  <c r="N3825" i="16"/>
  <c r="N3824" i="16"/>
  <c r="N3823" i="16"/>
  <c r="U4442" i="20"/>
  <c r="G4442" i="20" s="1"/>
  <c r="U4443" i="20"/>
  <c r="G4443" i="20" s="1"/>
  <c r="U4444" i="20"/>
  <c r="G4444" i="20" s="1"/>
  <c r="U4445" i="20"/>
  <c r="G4445" i="20" s="1"/>
  <c r="U4446" i="20"/>
  <c r="G4446" i="20" s="1"/>
  <c r="U4447" i="20"/>
  <c r="G4447" i="20" s="1"/>
  <c r="U4448" i="20"/>
  <c r="G4448" i="20" s="1"/>
  <c r="U4449" i="20"/>
  <c r="G4449" i="20" s="1"/>
  <c r="U4450" i="20"/>
  <c r="G4450" i="20" s="1"/>
  <c r="U4451" i="20"/>
  <c r="G4451" i="20" s="1"/>
  <c r="U4452" i="20"/>
  <c r="G4452" i="20" s="1"/>
  <c r="U4453" i="20"/>
  <c r="G4453" i="20" s="1"/>
  <c r="U4454" i="20"/>
  <c r="G4454" i="20" s="1"/>
  <c r="U4455" i="20"/>
  <c r="G4455" i="20" s="1"/>
  <c r="U4456" i="20"/>
  <c r="G4456" i="20" s="1"/>
  <c r="U4457" i="20"/>
  <c r="G4457" i="20" s="1"/>
  <c r="U4458" i="20"/>
  <c r="G4458" i="20" s="1"/>
  <c r="U4459" i="20"/>
  <c r="G4459" i="20" s="1"/>
  <c r="U4460" i="20"/>
  <c r="G4460" i="20" s="1"/>
  <c r="U4461" i="20"/>
  <c r="G4461" i="20" s="1"/>
  <c r="U4462" i="20"/>
  <c r="G4462" i="20" s="1"/>
  <c r="U4441" i="20"/>
  <c r="G4441" i="20" s="1"/>
  <c r="B4433" i="20"/>
  <c r="B4434" i="20"/>
  <c r="B4435" i="20"/>
  <c r="B4436" i="20"/>
  <c r="B4437" i="20"/>
  <c r="B4438" i="20"/>
  <c r="B4439" i="20"/>
  <c r="B4440" i="20"/>
  <c r="B4441" i="20"/>
  <c r="B4442" i="20"/>
  <c r="B4443" i="20"/>
  <c r="B4444" i="20"/>
  <c r="B4445" i="20"/>
  <c r="B4446" i="20"/>
  <c r="B4447" i="20"/>
  <c r="B4448" i="20"/>
  <c r="B4449" i="20"/>
  <c r="B4450" i="20"/>
  <c r="B4451" i="20"/>
  <c r="B4452" i="20"/>
  <c r="B4453" i="20"/>
  <c r="B4454" i="20"/>
  <c r="B4455" i="20"/>
  <c r="B4456" i="20"/>
  <c r="B4457" i="20"/>
  <c r="B4458" i="20"/>
  <c r="B4459" i="20"/>
  <c r="B4460" i="20"/>
  <c r="B4461" i="20"/>
  <c r="B4462" i="20"/>
  <c r="B4463" i="20"/>
  <c r="B4464" i="20"/>
  <c r="B4465" i="20"/>
  <c r="B4466" i="20"/>
  <c r="AG272" i="6"/>
  <c r="T272" i="6" s="1"/>
  <c r="AC271" i="6"/>
  <c r="D271" i="6" s="1"/>
  <c r="E234" i="23" s="1"/>
  <c r="B234" i="23"/>
  <c r="N3815" i="16"/>
  <c r="N3816" i="16"/>
  <c r="N3817" i="16"/>
  <c r="N3818" i="16"/>
  <c r="N3819" i="16"/>
  <c r="N3821" i="16"/>
  <c r="N3822" i="16"/>
  <c r="N3814" i="16"/>
  <c r="N3813" i="16"/>
  <c r="N3812" i="16"/>
  <c r="P229" i="17"/>
  <c r="H322" i="8"/>
  <c r="I322" i="8"/>
  <c r="C233" i="23"/>
  <c r="G229" i="17"/>
  <c r="H3808" i="16"/>
  <c r="N3811" i="16"/>
  <c r="N3810" i="16"/>
  <c r="N3809" i="16"/>
  <c r="N3808" i="16"/>
  <c r="N3807" i="16"/>
  <c r="N3806" i="16"/>
  <c r="B233" i="23"/>
  <c r="G3808" i="16"/>
  <c r="I3808" i="16"/>
  <c r="D233" i="23"/>
  <c r="B1522" i="14"/>
  <c r="B1523" i="14"/>
  <c r="AG271" i="6"/>
  <c r="T271" i="6" s="1"/>
  <c r="AC270" i="6"/>
  <c r="D270" i="6" s="1"/>
  <c r="E233" i="23" s="1"/>
  <c r="B1521" i="14"/>
  <c r="B1520" i="14"/>
  <c r="B1519" i="14"/>
  <c r="B1518" i="14"/>
  <c r="B1517" i="14"/>
  <c r="B1516" i="14"/>
  <c r="B1515" i="14"/>
  <c r="B1514" i="14"/>
  <c r="U4413" i="20"/>
  <c r="G4413" i="20" s="1"/>
  <c r="U4410" i="20"/>
  <c r="G4410" i="20" s="1"/>
  <c r="U4411" i="20"/>
  <c r="G4411" i="20" s="1"/>
  <c r="U4412" i="20"/>
  <c r="G4412" i="20" s="1"/>
  <c r="U4414" i="20"/>
  <c r="G4414" i="20" s="1"/>
  <c r="U4415" i="20"/>
  <c r="G4415" i="20" s="1"/>
  <c r="U4416" i="20"/>
  <c r="G4416" i="20" s="1"/>
  <c r="U4417" i="20"/>
  <c r="G4417" i="20" s="1"/>
  <c r="U4418" i="20"/>
  <c r="G4418" i="20" s="1"/>
  <c r="U4419" i="20"/>
  <c r="G4419" i="20" s="1"/>
  <c r="U4420" i="20"/>
  <c r="G4420" i="20" s="1"/>
  <c r="U4421" i="20"/>
  <c r="G4421" i="20" s="1"/>
  <c r="U4422" i="20"/>
  <c r="G4422" i="20" s="1"/>
  <c r="U4423" i="20"/>
  <c r="G4423" i="20" s="1"/>
  <c r="U4424" i="20"/>
  <c r="G4424" i="20" s="1"/>
  <c r="U4425" i="20"/>
  <c r="G4425" i="20" s="1"/>
  <c r="U4426" i="20"/>
  <c r="G4426" i="20" s="1"/>
  <c r="U4427" i="20"/>
  <c r="G4427" i="20" s="1"/>
  <c r="U4428" i="20"/>
  <c r="G4428" i="20" s="1"/>
  <c r="U4429" i="20"/>
  <c r="G4429" i="20" s="1"/>
  <c r="U4430" i="20"/>
  <c r="G4430" i="20" s="1"/>
  <c r="U4409" i="20"/>
  <c r="G4409" i="20" s="1"/>
  <c r="B4400" i="20"/>
  <c r="B4401" i="20"/>
  <c r="B4402" i="20"/>
  <c r="B4403" i="20"/>
  <c r="B4404" i="20"/>
  <c r="B4405" i="20"/>
  <c r="B4406" i="20"/>
  <c r="B4407" i="20"/>
  <c r="B4408" i="20"/>
  <c r="B4409" i="20"/>
  <c r="B4410" i="20"/>
  <c r="B4411" i="20"/>
  <c r="B4412" i="20"/>
  <c r="B4413" i="20"/>
  <c r="B4414" i="20"/>
  <c r="B4415" i="20"/>
  <c r="B4416" i="20"/>
  <c r="B4417" i="20"/>
  <c r="B4418" i="20"/>
  <c r="B4419" i="20"/>
  <c r="B4420" i="20"/>
  <c r="B4421" i="20"/>
  <c r="B4422" i="20"/>
  <c r="B4423" i="20"/>
  <c r="B4424" i="20"/>
  <c r="B4425" i="20"/>
  <c r="B4426" i="20"/>
  <c r="B4427" i="20"/>
  <c r="B4428" i="20"/>
  <c r="B4429" i="20"/>
  <c r="B4430" i="20"/>
  <c r="B4431" i="20"/>
  <c r="B4432" i="20"/>
  <c r="N3805" i="16"/>
  <c r="N3804" i="16"/>
  <c r="N3803" i="16"/>
  <c r="N3801" i="16"/>
  <c r="N3802" i="16"/>
  <c r="N3799" i="16"/>
  <c r="N3798" i="16"/>
  <c r="N3797" i="16"/>
  <c r="N3796" i="16"/>
  <c r="P228" i="17"/>
  <c r="N3795" i="16"/>
  <c r="N3794" i="16"/>
  <c r="N3793" i="16"/>
  <c r="N3792" i="16"/>
  <c r="N3791" i="16"/>
  <c r="N3790" i="16"/>
  <c r="N3789" i="16"/>
  <c r="B1513" i="14"/>
  <c r="B1512" i="14"/>
  <c r="B1511" i="14"/>
  <c r="B1510" i="14"/>
  <c r="B1509" i="14"/>
  <c r="B1508" i="14"/>
  <c r="B1507" i="14"/>
  <c r="B1506" i="14"/>
  <c r="B1505" i="14"/>
  <c r="B1504" i="14"/>
  <c r="H321" i="8"/>
  <c r="I321" i="8" s="1"/>
  <c r="N3785" i="16"/>
  <c r="N3788" i="16"/>
  <c r="N3787" i="16"/>
  <c r="N3784" i="16"/>
  <c r="C232" i="23"/>
  <c r="G228" i="17"/>
  <c r="H3785" i="16"/>
  <c r="B232" i="23"/>
  <c r="I3785" i="16"/>
  <c r="G3785" i="16"/>
  <c r="D232" i="23"/>
  <c r="AG270" i="6"/>
  <c r="T270" i="6" s="1"/>
  <c r="AC269" i="6"/>
  <c r="D269" i="6" s="1"/>
  <c r="E232" i="23" s="1"/>
  <c r="U4397" i="20"/>
  <c r="G4397" i="20" s="1"/>
  <c r="U4396" i="20"/>
  <c r="G4396" i="20" s="1"/>
  <c r="U4379" i="20"/>
  <c r="G4379" i="20" s="1"/>
  <c r="U4380" i="20"/>
  <c r="G4380" i="20" s="1"/>
  <c r="U4381" i="20"/>
  <c r="G4381" i="20" s="1"/>
  <c r="U4382" i="20"/>
  <c r="G4382" i="20" s="1"/>
  <c r="U4383" i="20"/>
  <c r="G4383" i="20" s="1"/>
  <c r="U4384" i="20"/>
  <c r="G4384" i="20" s="1"/>
  <c r="U4385" i="20"/>
  <c r="G4385" i="20" s="1"/>
  <c r="U4386" i="20"/>
  <c r="G4386" i="20" s="1"/>
  <c r="U4387" i="20"/>
  <c r="G4387" i="20" s="1"/>
  <c r="U4388" i="20"/>
  <c r="G4388" i="20" s="1"/>
  <c r="U4389" i="20"/>
  <c r="G4389" i="20" s="1"/>
  <c r="U4390" i="20"/>
  <c r="G4390" i="20" s="1"/>
  <c r="U4391" i="20"/>
  <c r="G4391" i="20" s="1"/>
  <c r="U4392" i="20"/>
  <c r="G4392" i="20" s="1"/>
  <c r="U4393" i="20"/>
  <c r="G4393" i="20" s="1"/>
  <c r="U4394" i="20"/>
  <c r="G4394" i="20" s="1"/>
  <c r="U4395" i="20"/>
  <c r="G4395" i="20" s="1"/>
  <c r="U4378" i="20"/>
  <c r="G4378" i="20" s="1"/>
  <c r="B4369" i="20"/>
  <c r="B4370" i="20"/>
  <c r="B4371" i="20"/>
  <c r="B4372" i="20"/>
  <c r="B4373" i="20"/>
  <c r="B4374" i="20"/>
  <c r="B4375" i="20"/>
  <c r="B4376" i="20"/>
  <c r="B4377" i="20"/>
  <c r="B4378" i="20"/>
  <c r="B4379" i="20"/>
  <c r="B4380" i="20"/>
  <c r="B4381" i="20"/>
  <c r="B4382" i="20"/>
  <c r="B4383" i="20"/>
  <c r="B4384" i="20"/>
  <c r="B4385" i="20"/>
  <c r="B4386" i="20"/>
  <c r="B4387" i="20"/>
  <c r="B4388" i="20"/>
  <c r="B4389" i="20"/>
  <c r="B4390" i="20"/>
  <c r="B4391" i="20"/>
  <c r="B4392" i="20"/>
  <c r="B4393" i="20"/>
  <c r="B4394" i="20"/>
  <c r="B4395" i="20"/>
  <c r="B4396" i="20"/>
  <c r="B4397" i="20"/>
  <c r="B4398" i="20"/>
  <c r="B4399" i="20"/>
  <c r="N3783" i="16"/>
  <c r="N3781" i="16"/>
  <c r="N3780" i="16"/>
  <c r="N3779" i="16"/>
  <c r="N3778" i="16"/>
  <c r="N3777" i="16"/>
  <c r="N3776" i="16"/>
  <c r="N3775" i="16"/>
  <c r="N3774" i="16"/>
  <c r="N3773" i="16"/>
  <c r="N3772" i="16"/>
  <c r="N3771" i="16"/>
  <c r="N3770" i="16"/>
  <c r="N3769" i="16"/>
  <c r="N3768" i="16"/>
  <c r="P227" i="17"/>
  <c r="H320" i="8"/>
  <c r="I320" i="8" s="1"/>
  <c r="C231" i="23"/>
  <c r="G227" i="17"/>
  <c r="N3766" i="16"/>
  <c r="N3767" i="16"/>
  <c r="N3764" i="16"/>
  <c r="N3763" i="16"/>
  <c r="N3762" i="16"/>
  <c r="N3761" i="16"/>
  <c r="H3764" i="16"/>
  <c r="B1503" i="14"/>
  <c r="B1502" i="14"/>
  <c r="B1501" i="14"/>
  <c r="B1500" i="14"/>
  <c r="B1499" i="14"/>
  <c r="B1498" i="14"/>
  <c r="B1497" i="14"/>
  <c r="B1496" i="14"/>
  <c r="B1495" i="14"/>
  <c r="D231" i="23"/>
  <c r="AG269" i="6"/>
  <c r="T269" i="6" s="1"/>
  <c r="AC268" i="6"/>
  <c r="D268" i="6" s="1"/>
  <c r="E231" i="23" s="1"/>
  <c r="B231" i="23"/>
  <c r="G3764" i="16"/>
  <c r="I3764" i="16"/>
  <c r="U4366" i="20"/>
  <c r="G4366" i="20" s="1"/>
  <c r="U4367" i="20"/>
  <c r="G4367" i="20" s="1"/>
  <c r="U4365" i="20"/>
  <c r="G4365" i="20" s="1"/>
  <c r="U4347" i="20"/>
  <c r="G4347" i="20" s="1"/>
  <c r="U4348" i="20"/>
  <c r="G4348" i="20" s="1"/>
  <c r="U4349" i="20"/>
  <c r="G4349" i="20" s="1"/>
  <c r="U4350" i="20"/>
  <c r="G4350" i="20" s="1"/>
  <c r="U4351" i="20"/>
  <c r="G4351" i="20" s="1"/>
  <c r="U4352" i="20"/>
  <c r="G4352" i="20" s="1"/>
  <c r="U4353" i="20"/>
  <c r="G4353" i="20" s="1"/>
  <c r="U4354" i="20"/>
  <c r="G4354" i="20" s="1"/>
  <c r="U4355" i="20"/>
  <c r="G4355" i="20" s="1"/>
  <c r="U4356" i="20"/>
  <c r="G4356" i="20" s="1"/>
  <c r="U4357" i="20"/>
  <c r="G4357" i="20" s="1"/>
  <c r="U4358" i="20"/>
  <c r="G4358" i="20" s="1"/>
  <c r="U4359" i="20"/>
  <c r="G4359" i="20" s="1"/>
  <c r="U4360" i="20"/>
  <c r="G4360" i="20" s="1"/>
  <c r="U4361" i="20"/>
  <c r="G4361" i="20" s="1"/>
  <c r="U4362" i="20"/>
  <c r="G4362" i="20" s="1"/>
  <c r="U4363" i="20"/>
  <c r="G4363" i="20" s="1"/>
  <c r="U4364" i="20"/>
  <c r="G4364" i="20" s="1"/>
  <c r="U4346" i="20"/>
  <c r="G4346" i="20" s="1"/>
  <c r="N3760" i="16"/>
  <c r="N3759" i="16"/>
  <c r="N3758" i="16"/>
  <c r="N3757" i="16"/>
  <c r="N3756" i="16"/>
  <c r="N3755" i="16"/>
  <c r="N3754" i="16"/>
  <c r="B4340" i="20"/>
  <c r="B4341" i="20"/>
  <c r="B4342" i="20"/>
  <c r="B4343" i="20"/>
  <c r="B4344" i="20"/>
  <c r="B4345" i="20"/>
  <c r="B4346" i="20"/>
  <c r="B4347" i="20"/>
  <c r="B4348" i="20"/>
  <c r="B4349" i="20"/>
  <c r="B4350" i="20"/>
  <c r="B4351" i="20"/>
  <c r="B4352" i="20"/>
  <c r="B4353" i="20"/>
  <c r="B4354" i="20"/>
  <c r="B4355" i="20"/>
  <c r="B4356" i="20"/>
  <c r="B4357" i="20"/>
  <c r="B4358" i="20"/>
  <c r="B4359" i="20"/>
  <c r="B4360" i="20"/>
  <c r="B4361" i="20"/>
  <c r="B4362" i="20"/>
  <c r="B4363" i="20"/>
  <c r="B4364" i="20"/>
  <c r="B4365" i="20"/>
  <c r="B4366" i="20"/>
  <c r="B4367" i="20"/>
  <c r="B4368" i="20"/>
  <c r="N3747" i="16"/>
  <c r="N3748" i="16"/>
  <c r="N3749" i="16"/>
  <c r="N3750" i="16"/>
  <c r="N3751" i="16"/>
  <c r="N3752" i="16"/>
  <c r="N3753" i="16"/>
  <c r="P226" i="17"/>
  <c r="C230" i="23"/>
  <c r="G226" i="17"/>
  <c r="H3743" i="16"/>
  <c r="N3738" i="16"/>
  <c r="N3739" i="16"/>
  <c r="N3740" i="16"/>
  <c r="N3741" i="16"/>
  <c r="N3742" i="16"/>
  <c r="N3743" i="16"/>
  <c r="N3744" i="16"/>
  <c r="N3745" i="16"/>
  <c r="B1494" i="14"/>
  <c r="B1493" i="14"/>
  <c r="B1492" i="14"/>
  <c r="B1491" i="14"/>
  <c r="B1490" i="14"/>
  <c r="B1489" i="14"/>
  <c r="B1488" i="14"/>
  <c r="B1487" i="14"/>
  <c r="B1486" i="14"/>
  <c r="B1485" i="14"/>
  <c r="D230" i="23"/>
  <c r="B230" i="23"/>
  <c r="H319" i="8"/>
  <c r="I319" i="8" s="1"/>
  <c r="AC267" i="6"/>
  <c r="D267" i="6" s="1"/>
  <c r="E230" i="23" s="1"/>
  <c r="AG268" i="6"/>
  <c r="T268" i="6" s="1"/>
  <c r="U4316" i="20"/>
  <c r="G4316" i="20" s="1"/>
  <c r="U4317" i="20"/>
  <c r="G4317" i="20" s="1"/>
  <c r="U4318" i="20"/>
  <c r="U4319" i="20"/>
  <c r="G4319" i="20" s="1"/>
  <c r="U4320" i="20"/>
  <c r="G4320" i="20" s="1"/>
  <c r="U4321" i="20"/>
  <c r="U4322" i="20"/>
  <c r="G4322" i="20" s="1"/>
  <c r="U4323" i="20"/>
  <c r="G4323" i="20" s="1"/>
  <c r="U4324" i="20"/>
  <c r="G4324" i="20" s="1"/>
  <c r="U4325" i="20"/>
  <c r="U4326" i="20"/>
  <c r="G4326" i="20" s="1"/>
  <c r="U4327" i="20"/>
  <c r="G4327" i="20" s="1"/>
  <c r="U4328" i="20"/>
  <c r="G4328" i="20" s="1"/>
  <c r="U4329" i="20"/>
  <c r="G4329" i="20" s="1"/>
  <c r="U4330" i="20"/>
  <c r="U4331" i="20"/>
  <c r="U4332" i="20"/>
  <c r="G4332" i="20" s="1"/>
  <c r="U4333" i="20"/>
  <c r="G4333" i="20" s="1"/>
  <c r="U4334" i="20"/>
  <c r="G4334" i="20" s="1"/>
  <c r="U4335" i="20"/>
  <c r="G4335" i="20" s="1"/>
  <c r="U4336" i="20"/>
  <c r="G4336" i="20" s="1"/>
  <c r="U4337" i="20"/>
  <c r="G4337" i="20" s="1"/>
  <c r="U4338" i="20"/>
  <c r="G4338" i="20" s="1"/>
  <c r="U4339" i="20"/>
  <c r="G4339" i="20" s="1"/>
  <c r="U4315" i="20"/>
  <c r="G4315" i="20" s="1"/>
  <c r="G4318" i="20"/>
  <c r="G4321" i="20"/>
  <c r="G4325" i="20"/>
  <c r="G4330" i="20"/>
  <c r="G4331" i="20"/>
  <c r="B4309" i="20"/>
  <c r="B4310" i="20"/>
  <c r="B4311" i="20"/>
  <c r="B4312" i="20"/>
  <c r="B4313" i="20"/>
  <c r="B4314" i="20"/>
  <c r="B4315" i="20"/>
  <c r="B4316" i="20"/>
  <c r="B4317" i="20"/>
  <c r="B4318" i="20"/>
  <c r="B4319" i="20"/>
  <c r="B4320" i="20"/>
  <c r="B4321" i="20"/>
  <c r="B4322" i="20"/>
  <c r="B4323" i="20"/>
  <c r="B4324" i="20"/>
  <c r="B4325" i="20"/>
  <c r="B4326" i="20"/>
  <c r="B4327" i="20"/>
  <c r="B4328" i="20"/>
  <c r="B4329" i="20"/>
  <c r="B4330" i="20"/>
  <c r="B4331" i="20"/>
  <c r="B4332" i="20"/>
  <c r="B4333" i="20"/>
  <c r="B4334" i="20"/>
  <c r="B4335" i="20"/>
  <c r="B4336" i="20"/>
  <c r="B4337" i="20"/>
  <c r="B4338" i="20"/>
  <c r="B4339" i="20"/>
  <c r="I3743" i="16"/>
  <c r="G3743" i="16"/>
  <c r="N3728" i="16"/>
  <c r="N3736" i="16"/>
  <c r="N3735" i="16"/>
  <c r="N3734" i="16"/>
  <c r="N3733" i="16"/>
  <c r="N3732" i="16"/>
  <c r="P225" i="17"/>
  <c r="N3725" i="16"/>
  <c r="N3726" i="16"/>
  <c r="N3727" i="16"/>
  <c r="N3729" i="16"/>
  <c r="N3730" i="16"/>
  <c r="N3731" i="16"/>
  <c r="N3724" i="16"/>
  <c r="N3723" i="16"/>
  <c r="N3722" i="16"/>
  <c r="H318" i="8"/>
  <c r="I318" i="8" s="1"/>
  <c r="C229" i="23"/>
  <c r="N3721" i="16"/>
  <c r="N3720" i="16"/>
  <c r="N3719" i="16"/>
  <c r="N3718" i="16"/>
  <c r="N3717" i="16"/>
  <c r="G225" i="17"/>
  <c r="H3720" i="16"/>
  <c r="D229" i="23"/>
  <c r="B1484" i="14"/>
  <c r="B1483" i="14"/>
  <c r="B1474" i="14"/>
  <c r="B1473" i="14"/>
  <c r="B1482" i="14"/>
  <c r="B1481" i="14"/>
  <c r="B1480" i="14"/>
  <c r="B1479" i="14"/>
  <c r="B1478" i="14"/>
  <c r="B1477" i="14"/>
  <c r="B1476" i="14"/>
  <c r="B1475" i="14"/>
  <c r="B229" i="23"/>
  <c r="G3720" i="16"/>
  <c r="I3720" i="16"/>
  <c r="U4288" i="20"/>
  <c r="G4288" i="20" s="1"/>
  <c r="U4289" i="20"/>
  <c r="G4289" i="20" s="1"/>
  <c r="U4290" i="20"/>
  <c r="G4290" i="20" s="1"/>
  <c r="U4291" i="20"/>
  <c r="G4291" i="20" s="1"/>
  <c r="U4292" i="20"/>
  <c r="G4292" i="20" s="1"/>
  <c r="U4293" i="20"/>
  <c r="G4293" i="20" s="1"/>
  <c r="U4294" i="20"/>
  <c r="G4294" i="20" s="1"/>
  <c r="U4295" i="20"/>
  <c r="G4295" i="20" s="1"/>
  <c r="U4296" i="20"/>
  <c r="G4296" i="20" s="1"/>
  <c r="U4297" i="20"/>
  <c r="G4297" i="20" s="1"/>
  <c r="U4298" i="20"/>
  <c r="G4298" i="20" s="1"/>
  <c r="U4299" i="20"/>
  <c r="G4299" i="20" s="1"/>
  <c r="U4300" i="20"/>
  <c r="G4300" i="20" s="1"/>
  <c r="U4301" i="20"/>
  <c r="G4301" i="20" s="1"/>
  <c r="U4302" i="20"/>
  <c r="G4302" i="20" s="1"/>
  <c r="U4303" i="20"/>
  <c r="G4303" i="20" s="1"/>
  <c r="U4304" i="20"/>
  <c r="G4304" i="20" s="1"/>
  <c r="U4305" i="20"/>
  <c r="G4305" i="20" s="1"/>
  <c r="U4287" i="20"/>
  <c r="G4287" i="20" s="1"/>
  <c r="AG267" i="6"/>
  <c r="T267" i="6" s="1"/>
  <c r="AC266" i="6"/>
  <c r="D266" i="6" s="1"/>
  <c r="E229" i="23" s="1"/>
  <c r="B4281" i="20"/>
  <c r="B4282" i="20"/>
  <c r="B4283" i="20"/>
  <c r="B4284" i="20"/>
  <c r="B4285" i="20"/>
  <c r="B4286" i="20"/>
  <c r="B4287" i="20"/>
  <c r="B4288" i="20"/>
  <c r="B4289" i="20"/>
  <c r="B4290" i="20"/>
  <c r="B4291" i="20"/>
  <c r="B4292" i="20"/>
  <c r="B4293" i="20"/>
  <c r="B4294" i="20"/>
  <c r="B4295" i="20"/>
  <c r="B4296" i="20"/>
  <c r="B4297" i="20"/>
  <c r="B4298" i="20"/>
  <c r="B4299" i="20"/>
  <c r="B4300" i="20"/>
  <c r="B4301" i="20"/>
  <c r="B4302" i="20"/>
  <c r="B4303" i="20"/>
  <c r="B4304" i="20"/>
  <c r="B4305" i="20"/>
  <c r="B4306" i="20"/>
  <c r="B4307" i="20"/>
  <c r="B4308" i="20"/>
  <c r="N3716" i="16"/>
  <c r="N3715" i="16"/>
  <c r="N3714" i="16"/>
  <c r="N3713" i="16"/>
  <c r="N3712" i="16"/>
  <c r="N3711" i="16"/>
  <c r="N3710" i="16"/>
  <c r="N3709" i="16"/>
  <c r="N3708" i="16"/>
  <c r="N3707" i="16"/>
  <c r="N3706" i="16"/>
  <c r="N3705" i="16"/>
  <c r="N3704" i="16"/>
  <c r="N3703" i="16"/>
  <c r="P224" i="17"/>
  <c r="B1463" i="14"/>
  <c r="B1464" i="14"/>
  <c r="B1472" i="14"/>
  <c r="B1471" i="14"/>
  <c r="B1470" i="14"/>
  <c r="B1469" i="14"/>
  <c r="B1468" i="14"/>
  <c r="B1467" i="14"/>
  <c r="B1466" i="14"/>
  <c r="B1465" i="14"/>
  <c r="G224" i="17"/>
  <c r="C228" i="23"/>
  <c r="H3701" i="16"/>
  <c r="N3702" i="16"/>
  <c r="N3701" i="16"/>
  <c r="N3700" i="16"/>
  <c r="N3699" i="16"/>
  <c r="D228" i="23"/>
  <c r="B228" i="23"/>
  <c r="H317" i="8"/>
  <c r="I317" i="8" s="1"/>
  <c r="U4258" i="20"/>
  <c r="G4258" i="20" s="1"/>
  <c r="U4259" i="20"/>
  <c r="G4259" i="20" s="1"/>
  <c r="U4260" i="20"/>
  <c r="U4261" i="20"/>
  <c r="G4261" i="20" s="1"/>
  <c r="U4262" i="20"/>
  <c r="U4263" i="20"/>
  <c r="G4263" i="20" s="1"/>
  <c r="U4264" i="20"/>
  <c r="G4264" i="20" s="1"/>
  <c r="U4265" i="20"/>
  <c r="G4265" i="20" s="1"/>
  <c r="U4266" i="20"/>
  <c r="U4267" i="20"/>
  <c r="G4267" i="20" s="1"/>
  <c r="U4268" i="20"/>
  <c r="G4268" i="20" s="1"/>
  <c r="U4269" i="20"/>
  <c r="G4269" i="20" s="1"/>
  <c r="U4270" i="20"/>
  <c r="G4270" i="20" s="1"/>
  <c r="U4271" i="20"/>
  <c r="G4271" i="20" s="1"/>
  <c r="U4272" i="20"/>
  <c r="G4272" i="20" s="1"/>
  <c r="U4273" i="20"/>
  <c r="G4273" i="20" s="1"/>
  <c r="U4274" i="20"/>
  <c r="G4274" i="20" s="1"/>
  <c r="U4275" i="20"/>
  <c r="G4275" i="20" s="1"/>
  <c r="U4276" i="20"/>
  <c r="G4276" i="20" s="1"/>
  <c r="U4277" i="20"/>
  <c r="G4277" i="20" s="1"/>
  <c r="U4257" i="20"/>
  <c r="G4257" i="20" s="1"/>
  <c r="G4260" i="20"/>
  <c r="G4262" i="20"/>
  <c r="G4266" i="20"/>
  <c r="B4245" i="20"/>
  <c r="B4246" i="20"/>
  <c r="B4247" i="20"/>
  <c r="B4248" i="20"/>
  <c r="B4249" i="20"/>
  <c r="B4250" i="20"/>
  <c r="B4251" i="20"/>
  <c r="B4252" i="20"/>
  <c r="B4253" i="20"/>
  <c r="B4254" i="20"/>
  <c r="B4255" i="20"/>
  <c r="B4256" i="20"/>
  <c r="B4257" i="20"/>
  <c r="B4258" i="20"/>
  <c r="B4259" i="20"/>
  <c r="B4260" i="20"/>
  <c r="B4261" i="20"/>
  <c r="B4262" i="20"/>
  <c r="B4263" i="20"/>
  <c r="B4264" i="20"/>
  <c r="B4265" i="20"/>
  <c r="B4266" i="20"/>
  <c r="B4267" i="20"/>
  <c r="B4268" i="20"/>
  <c r="B4269" i="20"/>
  <c r="B4270" i="20"/>
  <c r="B4271" i="20"/>
  <c r="B4272" i="20"/>
  <c r="B4273" i="20"/>
  <c r="B4274" i="20"/>
  <c r="B4275" i="20"/>
  <c r="B4276" i="20"/>
  <c r="B4277" i="20"/>
  <c r="B4278" i="20"/>
  <c r="B4279" i="20"/>
  <c r="B4280" i="20"/>
  <c r="AG266" i="6"/>
  <c r="T266" i="6" s="1"/>
  <c r="AC265" i="6"/>
  <c r="D265" i="6" s="1"/>
  <c r="E228" i="23" s="1"/>
  <c r="G3701" i="16"/>
  <c r="I3701" i="16"/>
  <c r="N3698" i="16"/>
  <c r="N3697" i="16"/>
  <c r="N3696" i="16"/>
  <c r="N3695" i="16"/>
  <c r="N3694" i="16"/>
  <c r="N3693" i="16"/>
  <c r="N3692" i="16"/>
  <c r="N3691" i="16"/>
  <c r="N3690" i="16"/>
  <c r="N3689" i="16"/>
  <c r="N3688" i="16"/>
  <c r="P223" i="17"/>
  <c r="N3687" i="16"/>
  <c r="N3686" i="16"/>
  <c r="N3685" i="16"/>
  <c r="N3684" i="16"/>
  <c r="D227" i="23"/>
  <c r="B1462" i="14"/>
  <c r="B1461" i="14"/>
  <c r="B1460" i="14"/>
  <c r="B1459" i="14"/>
  <c r="B1458" i="14"/>
  <c r="B1457" i="14"/>
  <c r="B1456" i="14"/>
  <c r="B1455" i="14"/>
  <c r="N3683" i="16"/>
  <c r="N3682" i="16"/>
  <c r="N3681" i="16"/>
  <c r="N3680" i="16"/>
  <c r="N3679" i="16"/>
  <c r="U4244" i="20"/>
  <c r="G4244" i="20" s="1"/>
  <c r="U4243" i="20"/>
  <c r="G4243" i="20" s="1"/>
  <c r="U4242" i="20"/>
  <c r="G4242" i="20" s="1"/>
  <c r="B4244" i="20"/>
  <c r="AG265" i="6"/>
  <c r="T265" i="6" s="1"/>
  <c r="AC264" i="6"/>
  <c r="D264" i="6" s="1"/>
  <c r="E227" i="23" s="1"/>
  <c r="B227" i="23"/>
  <c r="C227" i="23"/>
  <c r="H316" i="8"/>
  <c r="I316" i="8" s="1"/>
  <c r="G223" i="17"/>
  <c r="I3678" i="16"/>
  <c r="H3678" i="16"/>
  <c r="G3678" i="16"/>
  <c r="N3678" i="16"/>
  <c r="N3677" i="16"/>
  <c r="N3676" i="16"/>
  <c r="N3675" i="16"/>
  <c r="N3674" i="16"/>
  <c r="G2412" i="16"/>
  <c r="G2391" i="16"/>
  <c r="G2370" i="16"/>
  <c r="U4225" i="20"/>
  <c r="G4225" i="20" s="1"/>
  <c r="U4226" i="20"/>
  <c r="G4226" i="20" s="1"/>
  <c r="U4227" i="20"/>
  <c r="G4227" i="20" s="1"/>
  <c r="U4228" i="20"/>
  <c r="G4228" i="20" s="1"/>
  <c r="U4229" i="20"/>
  <c r="G4229" i="20" s="1"/>
  <c r="U4230" i="20"/>
  <c r="G4230" i="20" s="1"/>
  <c r="U4231" i="20"/>
  <c r="G4231" i="20" s="1"/>
  <c r="U4232" i="20"/>
  <c r="G4232" i="20" s="1"/>
  <c r="U4233" i="20"/>
  <c r="G4233" i="20" s="1"/>
  <c r="U4234" i="20"/>
  <c r="G4234" i="20" s="1"/>
  <c r="U4235" i="20"/>
  <c r="G4235" i="20" s="1"/>
  <c r="U4236" i="20"/>
  <c r="G4236" i="20" s="1"/>
  <c r="U4237" i="20"/>
  <c r="G4237" i="20" s="1"/>
  <c r="U4238" i="20"/>
  <c r="G4238" i="20" s="1"/>
  <c r="U4239" i="20"/>
  <c r="G4239" i="20" s="1"/>
  <c r="U4240" i="20"/>
  <c r="G4240" i="20" s="1"/>
  <c r="U4241" i="20"/>
  <c r="G4241" i="20" s="1"/>
  <c r="U4224" i="20"/>
  <c r="G4224" i="20" s="1"/>
  <c r="B4237" i="20"/>
  <c r="B4238" i="20"/>
  <c r="B4239" i="20"/>
  <c r="B4240" i="20"/>
  <c r="B4241" i="20"/>
  <c r="B4242" i="20"/>
  <c r="B4243" i="20"/>
  <c r="N3673" i="16"/>
  <c r="N3672" i="16"/>
  <c r="N3671" i="16"/>
  <c r="N3670" i="16"/>
  <c r="N3669" i="16"/>
  <c r="N3668" i="16"/>
  <c r="N3667" i="16"/>
  <c r="N3666" i="16"/>
  <c r="N3665" i="16"/>
  <c r="N3664" i="16"/>
  <c r="H3673" i="16"/>
  <c r="G3673" i="16"/>
  <c r="B4236" i="20"/>
  <c r="B4217" i="20"/>
  <c r="B4218" i="20"/>
  <c r="B4219" i="20"/>
  <c r="B4220" i="20"/>
  <c r="B4221" i="20"/>
  <c r="B4222" i="20"/>
  <c r="B4223" i="20"/>
  <c r="B4224" i="20"/>
  <c r="B4225" i="20"/>
  <c r="B4226" i="20"/>
  <c r="B4227" i="20"/>
  <c r="B4228" i="20"/>
  <c r="B4229" i="20"/>
  <c r="B4230" i="20"/>
  <c r="B4231" i="20"/>
  <c r="B4232" i="20"/>
  <c r="B4233" i="20"/>
  <c r="B4234" i="20"/>
  <c r="B4235" i="20"/>
  <c r="I3673" i="16"/>
  <c r="N3663" i="16"/>
  <c r="N3662" i="16"/>
  <c r="N3661" i="16"/>
  <c r="N3660" i="16"/>
  <c r="P222" i="17"/>
  <c r="G222" i="17"/>
  <c r="C226" i="23"/>
  <c r="H3657" i="16"/>
  <c r="N3659" i="16"/>
  <c r="N3658" i="16"/>
  <c r="N3657" i="16"/>
  <c r="N3656" i="16"/>
  <c r="N3655" i="16"/>
  <c r="H315" i="8"/>
  <c r="I315" i="8" s="1"/>
  <c r="D226" i="23"/>
  <c r="AG264" i="6"/>
  <c r="T264" i="6" s="1"/>
  <c r="AC263" i="6"/>
  <c r="D263" i="6" s="1"/>
  <c r="E226" i="23" s="1"/>
  <c r="B1454" i="14"/>
  <c r="B1453" i="14"/>
  <c r="B1452" i="14"/>
  <c r="B1451" i="14"/>
  <c r="B1450" i="14"/>
  <c r="B1449" i="14"/>
  <c r="B1448" i="14"/>
  <c r="B1447" i="14"/>
  <c r="B1446" i="14"/>
  <c r="B1445" i="14"/>
  <c r="U4197" i="20"/>
  <c r="G4197" i="20" s="1"/>
  <c r="U4198" i="20"/>
  <c r="G4198" i="20" s="1"/>
  <c r="U4199" i="20"/>
  <c r="G4199" i="20" s="1"/>
  <c r="U4200" i="20"/>
  <c r="G4200" i="20" s="1"/>
  <c r="U4201" i="20"/>
  <c r="G4201" i="20" s="1"/>
  <c r="U4202" i="20"/>
  <c r="G4202" i="20" s="1"/>
  <c r="U4203" i="20"/>
  <c r="G4203" i="20" s="1"/>
  <c r="U4204" i="20"/>
  <c r="G4204" i="20" s="1"/>
  <c r="U4205" i="20"/>
  <c r="G4205" i="20" s="1"/>
  <c r="U4206" i="20"/>
  <c r="G4206" i="20" s="1"/>
  <c r="U4207" i="20"/>
  <c r="G4207" i="20" s="1"/>
  <c r="U4208" i="20"/>
  <c r="G4208" i="20" s="1"/>
  <c r="U4209" i="20"/>
  <c r="G4209" i="20" s="1"/>
  <c r="U4210" i="20"/>
  <c r="G4210" i="20" s="1"/>
  <c r="U4211" i="20"/>
  <c r="G4211" i="20" s="1"/>
  <c r="U4212" i="20"/>
  <c r="G4212" i="20" s="1"/>
  <c r="U4213" i="20"/>
  <c r="G4213" i="20" s="1"/>
  <c r="U4196" i="20"/>
  <c r="G4196" i="20" s="1"/>
  <c r="B4188" i="20"/>
  <c r="B4189" i="20"/>
  <c r="B4190" i="20"/>
  <c r="B4191" i="20"/>
  <c r="B4192" i="20"/>
  <c r="B4193" i="20"/>
  <c r="B4194" i="20"/>
  <c r="B4195" i="20"/>
  <c r="B4196" i="20"/>
  <c r="B4197" i="20"/>
  <c r="B4198" i="20"/>
  <c r="B4199" i="20"/>
  <c r="B4200" i="20"/>
  <c r="B4201" i="20"/>
  <c r="B4202" i="20"/>
  <c r="B4203" i="20"/>
  <c r="B4204" i="20"/>
  <c r="B4205" i="20"/>
  <c r="B4206" i="20"/>
  <c r="B4207" i="20"/>
  <c r="B4208" i="20"/>
  <c r="B4209" i="20"/>
  <c r="B4210" i="20"/>
  <c r="B4211" i="20"/>
  <c r="B4212" i="20"/>
  <c r="B4213" i="20"/>
  <c r="B4214" i="20"/>
  <c r="B4215" i="20"/>
  <c r="B4216" i="20"/>
  <c r="B226" i="23"/>
  <c r="G3657" i="16"/>
  <c r="I3657" i="16"/>
  <c r="G3402" i="16"/>
  <c r="G3380" i="16"/>
  <c r="G3359" i="16"/>
  <c r="G3339" i="16"/>
  <c r="I3339" i="16"/>
  <c r="G3316" i="16"/>
  <c r="G3297" i="16"/>
  <c r="G3276" i="16"/>
  <c r="G3255" i="16"/>
  <c r="G3234" i="16"/>
  <c r="N3654" i="16"/>
  <c r="N3653" i="16"/>
  <c r="N3652" i="16"/>
  <c r="N3651" i="16"/>
  <c r="N3650" i="16"/>
  <c r="N3649" i="16"/>
  <c r="N3648" i="16"/>
  <c r="N3647" i="16"/>
  <c r="N3646" i="16"/>
  <c r="N3645" i="16"/>
  <c r="G3636" i="16"/>
  <c r="G3614" i="16"/>
  <c r="G3591" i="16"/>
  <c r="G3569" i="16"/>
  <c r="G3549" i="16"/>
  <c r="G3529" i="16"/>
  <c r="G3508" i="16"/>
  <c r="G3487" i="16"/>
  <c r="G3466" i="16"/>
  <c r="G3445" i="16"/>
  <c r="G3422" i="16"/>
  <c r="P221" i="17"/>
  <c r="N3642" i="16"/>
  <c r="N3643" i="16"/>
  <c r="N3644" i="16"/>
  <c r="N3640" i="16"/>
  <c r="G221" i="17"/>
  <c r="C225" i="23"/>
  <c r="N3639" i="16"/>
  <c r="N3638" i="16"/>
  <c r="N3637" i="16"/>
  <c r="N3636" i="16"/>
  <c r="H3636" i="16"/>
  <c r="D225" i="23"/>
  <c r="B225" i="23"/>
  <c r="B1444" i="14"/>
  <c r="B1443" i="14"/>
  <c r="B1442" i="14"/>
  <c r="B1441" i="14"/>
  <c r="B1440" i="14"/>
  <c r="B1439" i="14"/>
  <c r="B1438" i="14"/>
  <c r="B1437" i="14"/>
  <c r="B1436" i="14"/>
  <c r="B1435" i="14"/>
  <c r="AG263" i="6"/>
  <c r="T263" i="6" s="1"/>
  <c r="AC262" i="6"/>
  <c r="D262" i="6" s="1"/>
  <c r="E225" i="23" s="1"/>
  <c r="U4172" i="20"/>
  <c r="U4173" i="20"/>
  <c r="U4174" i="20"/>
  <c r="U4175" i="20"/>
  <c r="U4176" i="20"/>
  <c r="U4177" i="20"/>
  <c r="U4178" i="20"/>
  <c r="U4179" i="20"/>
  <c r="U4180" i="20"/>
  <c r="U4181" i="20"/>
  <c r="U4182" i="20"/>
  <c r="U4183" i="20"/>
  <c r="U4184" i="20"/>
  <c r="U4185" i="20"/>
  <c r="U4171" i="20"/>
  <c r="B4157" i="20"/>
  <c r="B4158" i="20"/>
  <c r="B4159" i="20"/>
  <c r="B4160" i="20"/>
  <c r="B4161" i="20"/>
  <c r="B4162" i="20"/>
  <c r="B4163" i="20"/>
  <c r="B4164" i="20"/>
  <c r="B4165" i="20"/>
  <c r="B4166" i="20"/>
  <c r="B4167" i="20"/>
  <c r="B4168" i="20"/>
  <c r="B4169" i="20"/>
  <c r="B4170" i="20"/>
  <c r="B4171" i="20"/>
  <c r="B4172" i="20"/>
  <c r="B4173" i="20"/>
  <c r="B4174" i="20"/>
  <c r="B4175" i="20"/>
  <c r="B4176" i="20"/>
  <c r="B4177" i="20"/>
  <c r="B4178" i="20"/>
  <c r="B4179" i="20"/>
  <c r="B4180" i="20"/>
  <c r="B4181" i="20"/>
  <c r="B4182" i="20"/>
  <c r="B4183" i="20"/>
  <c r="B4184" i="20"/>
  <c r="B4185" i="20"/>
  <c r="B4186" i="20"/>
  <c r="B4187" i="20"/>
  <c r="H314" i="8"/>
  <c r="I314" i="8" s="1"/>
  <c r="I3636" i="16"/>
  <c r="N3635" i="16"/>
  <c r="N3633" i="16"/>
  <c r="N3632" i="16"/>
  <c r="N3631" i="16"/>
  <c r="P220" i="17"/>
  <c r="N3618" i="16"/>
  <c r="N3619" i="16"/>
  <c r="N3620" i="16"/>
  <c r="N3621" i="16"/>
  <c r="N3622" i="16"/>
  <c r="N3623" i="16"/>
  <c r="N3624" i="16"/>
  <c r="N3625" i="16"/>
  <c r="N3626" i="16"/>
  <c r="N3627" i="16"/>
  <c r="N3628" i="16"/>
  <c r="N3629" i="16"/>
  <c r="N3630" i="16"/>
  <c r="N3617" i="16"/>
  <c r="N3616" i="16"/>
  <c r="B1434" i="14"/>
  <c r="B1433" i="14"/>
  <c r="B1432" i="14"/>
  <c r="B1431" i="14"/>
  <c r="B1430" i="14"/>
  <c r="B1429" i="14"/>
  <c r="B1428" i="14"/>
  <c r="B1427" i="14"/>
  <c r="B1426" i="14"/>
  <c r="B1425" i="14"/>
  <c r="U4152" i="20"/>
  <c r="U4151" i="20"/>
  <c r="U4134" i="20"/>
  <c r="U4135" i="20"/>
  <c r="U4136" i="20"/>
  <c r="U4137" i="20"/>
  <c r="U4138" i="20"/>
  <c r="U4139" i="20"/>
  <c r="U4140" i="20"/>
  <c r="U4141" i="20"/>
  <c r="U4142" i="20"/>
  <c r="U4143" i="20"/>
  <c r="U4144" i="20"/>
  <c r="U4145" i="20"/>
  <c r="U4146" i="20"/>
  <c r="U4147" i="20"/>
  <c r="U4148" i="20"/>
  <c r="U4149" i="20"/>
  <c r="U4150" i="20"/>
  <c r="U4133" i="20"/>
  <c r="B4130" i="20"/>
  <c r="B4131" i="20"/>
  <c r="B4132" i="20"/>
  <c r="B4133" i="20"/>
  <c r="B4134" i="20"/>
  <c r="B4135" i="20"/>
  <c r="B4136" i="20"/>
  <c r="B4137" i="20"/>
  <c r="B4138" i="20"/>
  <c r="B4139" i="20"/>
  <c r="B4140" i="20"/>
  <c r="B4141" i="20"/>
  <c r="B4142" i="20"/>
  <c r="B4143" i="20"/>
  <c r="B4144" i="20"/>
  <c r="B4145" i="20"/>
  <c r="B4146" i="20"/>
  <c r="B4147" i="20"/>
  <c r="B4148" i="20"/>
  <c r="B4149" i="20"/>
  <c r="B4150" i="20"/>
  <c r="B4151" i="20"/>
  <c r="B4152" i="20"/>
  <c r="B4153" i="20"/>
  <c r="B4154" i="20"/>
  <c r="B4155" i="20"/>
  <c r="B4156" i="20"/>
  <c r="D224" i="23"/>
  <c r="AG262" i="6"/>
  <c r="T262" i="6" s="1"/>
  <c r="AC261" i="6"/>
  <c r="D261" i="6" s="1"/>
  <c r="E224" i="23" s="1"/>
  <c r="H313" i="8"/>
  <c r="I313" i="8" s="1"/>
  <c r="B224" i="23"/>
  <c r="C224" i="23"/>
  <c r="N3615" i="16"/>
  <c r="N3614" i="16"/>
  <c r="N3613" i="16"/>
  <c r="N3612" i="16"/>
  <c r="N3611" i="16"/>
  <c r="G220" i="17"/>
  <c r="H3614" i="16"/>
  <c r="I3614" i="16"/>
  <c r="N3596" i="16"/>
  <c r="N3597" i="16"/>
  <c r="N3599" i="16"/>
  <c r="N3600" i="16"/>
  <c r="N3601" i="16"/>
  <c r="N3602" i="16"/>
  <c r="N3603" i="16"/>
  <c r="N3604" i="16"/>
  <c r="N3605" i="16"/>
  <c r="N3606" i="16"/>
  <c r="N3607" i="16"/>
  <c r="N3608" i="16"/>
  <c r="N3609" i="16"/>
  <c r="N3610" i="16"/>
  <c r="H312" i="8"/>
  <c r="I312" i="8" s="1"/>
  <c r="B1424" i="14"/>
  <c r="B1423" i="14"/>
  <c r="B1422" i="14"/>
  <c r="B1421" i="14"/>
  <c r="B1420" i="14"/>
  <c r="B1419" i="14"/>
  <c r="B1418" i="14"/>
  <c r="B1417" i="14"/>
  <c r="B1416" i="14"/>
  <c r="B1415" i="14"/>
  <c r="U4121" i="20"/>
  <c r="U4105" i="20"/>
  <c r="U4106" i="20"/>
  <c r="U4107" i="20"/>
  <c r="U4108" i="20"/>
  <c r="U4109" i="20"/>
  <c r="U4110" i="20"/>
  <c r="U4111" i="20"/>
  <c r="U4112" i="20"/>
  <c r="U4113" i="20"/>
  <c r="U4114" i="20"/>
  <c r="U4115" i="20"/>
  <c r="U4116" i="20"/>
  <c r="U4117" i="20"/>
  <c r="U4118" i="20"/>
  <c r="U4119" i="20"/>
  <c r="U4120" i="20"/>
  <c r="U4122" i="20"/>
  <c r="U4123" i="20"/>
  <c r="U4124" i="20"/>
  <c r="U4125" i="20"/>
  <c r="U4126" i="20"/>
  <c r="U4127" i="20"/>
  <c r="U4128" i="20"/>
  <c r="U4129" i="20"/>
  <c r="U4104" i="20"/>
  <c r="B4129" i="20"/>
  <c r="B4100" i="20"/>
  <c r="B4101" i="20"/>
  <c r="B4102" i="20"/>
  <c r="B4103" i="20"/>
  <c r="B4104" i="20"/>
  <c r="B4105" i="20"/>
  <c r="B4106" i="20"/>
  <c r="B4107" i="20"/>
  <c r="B4108" i="20"/>
  <c r="B4109" i="20"/>
  <c r="B4110" i="20"/>
  <c r="B4111" i="20"/>
  <c r="B4112" i="20"/>
  <c r="B4113" i="20"/>
  <c r="B4114" i="20"/>
  <c r="B4115" i="20"/>
  <c r="B4116" i="20"/>
  <c r="B4117" i="20"/>
  <c r="B4118" i="20"/>
  <c r="B4119" i="20"/>
  <c r="B4120" i="20"/>
  <c r="B4121" i="20"/>
  <c r="B4122" i="20"/>
  <c r="B4123" i="20"/>
  <c r="B4124" i="20"/>
  <c r="B4125" i="20"/>
  <c r="B4126" i="20"/>
  <c r="B4127" i="20"/>
  <c r="B4128" i="20"/>
  <c r="D223" i="23"/>
  <c r="AG261" i="6"/>
  <c r="T261" i="6" s="1"/>
  <c r="AC260" i="6"/>
  <c r="D260" i="6" s="1"/>
  <c r="E223" i="23" s="1"/>
  <c r="B223" i="23"/>
  <c r="C223" i="23"/>
  <c r="P219" i="17"/>
  <c r="P218" i="17"/>
  <c r="G219" i="17"/>
  <c r="I3591" i="16"/>
  <c r="N3595" i="16"/>
  <c r="N3594" i="16"/>
  <c r="H3591" i="16"/>
  <c r="N3591" i="16"/>
  <c r="N3590" i="16"/>
  <c r="N3589" i="16"/>
  <c r="N3588" i="16"/>
  <c r="N3587" i="16"/>
  <c r="N3586" i="16"/>
  <c r="N3585" i="16"/>
  <c r="N3584" i="16"/>
  <c r="N3583" i="16"/>
  <c r="N3582" i="16"/>
  <c r="N3581" i="16"/>
  <c r="N3580" i="16"/>
  <c r="N3579" i="16"/>
  <c r="N3578" i="16"/>
  <c r="N3577" i="16"/>
  <c r="N3576" i="16"/>
  <c r="N3575" i="16"/>
  <c r="N3574" i="16"/>
  <c r="B4099" i="20"/>
  <c r="B4095" i="20"/>
  <c r="B4096" i="20"/>
  <c r="B4097" i="20"/>
  <c r="B4098" i="20"/>
  <c r="I3573" i="16"/>
  <c r="H3573" i="16"/>
  <c r="I3575" i="16"/>
  <c r="C222" i="23"/>
  <c r="N3570" i="16"/>
  <c r="N3572" i="16"/>
  <c r="N3573" i="16"/>
  <c r="N3571" i="16"/>
  <c r="N3569" i="16"/>
  <c r="G218" i="17"/>
  <c r="I3569" i="16"/>
  <c r="H3569" i="16"/>
  <c r="H311" i="8"/>
  <c r="I311" i="8" s="1"/>
  <c r="B1411" i="14"/>
  <c r="B1412" i="14"/>
  <c r="B1413" i="14"/>
  <c r="B1414" i="14"/>
  <c r="B1410" i="14"/>
  <c r="B1403" i="14"/>
  <c r="B1404" i="14"/>
  <c r="U4092" i="20"/>
  <c r="U4076" i="20"/>
  <c r="U4077" i="20"/>
  <c r="U4078" i="20"/>
  <c r="U4079" i="20"/>
  <c r="U4080" i="20"/>
  <c r="U4081" i="20"/>
  <c r="U4082" i="20"/>
  <c r="U4083" i="20"/>
  <c r="U4084" i="20"/>
  <c r="U4085" i="20"/>
  <c r="U4086" i="20"/>
  <c r="U4087" i="20"/>
  <c r="U4088" i="20"/>
  <c r="U4089" i="20"/>
  <c r="U4090" i="20"/>
  <c r="U4091" i="20"/>
  <c r="U4093" i="20"/>
  <c r="U4094" i="20"/>
  <c r="U4075" i="20"/>
  <c r="B4064" i="20"/>
  <c r="B4065" i="20"/>
  <c r="B4066" i="20"/>
  <c r="B4067" i="20"/>
  <c r="B4068" i="20"/>
  <c r="B4069" i="20"/>
  <c r="B4070" i="20"/>
  <c r="B4071" i="20"/>
  <c r="B4072" i="20"/>
  <c r="B4073" i="20"/>
  <c r="B4074" i="20"/>
  <c r="B4075" i="20"/>
  <c r="B4076" i="20"/>
  <c r="B4077" i="20"/>
  <c r="B4078" i="20"/>
  <c r="B4079" i="20"/>
  <c r="B4080" i="20"/>
  <c r="B4081" i="20"/>
  <c r="B4082" i="20"/>
  <c r="B4083" i="20"/>
  <c r="B4084" i="20"/>
  <c r="B4085" i="20"/>
  <c r="B4086" i="20"/>
  <c r="B4087" i="20"/>
  <c r="B4088" i="20"/>
  <c r="B4089" i="20"/>
  <c r="B4090" i="20"/>
  <c r="B4091" i="20"/>
  <c r="B4092" i="20"/>
  <c r="B4093" i="20"/>
  <c r="B4094" i="20"/>
  <c r="D222" i="23"/>
  <c r="AG260" i="6"/>
  <c r="T260" i="6" s="1"/>
  <c r="AC259" i="6"/>
  <c r="D259" i="6" s="1"/>
  <c r="E222" i="23" s="1"/>
  <c r="N3568" i="16"/>
  <c r="N3567" i="16"/>
  <c r="N3566" i="16"/>
  <c r="N3565" i="16"/>
  <c r="N3564" i="16"/>
  <c r="N3563" i="16"/>
  <c r="N3562" i="16"/>
  <c r="N3561" i="16"/>
  <c r="N3560" i="16"/>
  <c r="B222" i="23"/>
  <c r="N3559" i="16"/>
  <c r="N3558" i="16"/>
  <c r="N3557" i="16"/>
  <c r="N3556" i="16"/>
  <c r="N3555" i="16"/>
  <c r="P217" i="17"/>
  <c r="H310" i="8"/>
  <c r="I310" i="8" s="1"/>
  <c r="B1402" i="14"/>
  <c r="B1401" i="14"/>
  <c r="B1400" i="14"/>
  <c r="B1399" i="14"/>
  <c r="B1398" i="14"/>
  <c r="B1397" i="14"/>
  <c r="B1396" i="14"/>
  <c r="B1395" i="14"/>
  <c r="AG259" i="6"/>
  <c r="T259" i="6" s="1"/>
  <c r="AC258" i="6"/>
  <c r="D258" i="6" s="1"/>
  <c r="E221" i="23" s="1"/>
  <c r="U4043" i="20"/>
  <c r="U4044" i="20"/>
  <c r="U4045" i="20"/>
  <c r="U4046" i="20"/>
  <c r="U4047" i="20"/>
  <c r="U4048" i="20"/>
  <c r="U4049" i="20"/>
  <c r="U4050" i="20"/>
  <c r="U4051" i="20"/>
  <c r="U4052" i="20"/>
  <c r="U4053" i="20"/>
  <c r="U4054" i="20"/>
  <c r="U4055" i="20"/>
  <c r="U4056" i="20"/>
  <c r="U4057" i="20"/>
  <c r="U4058" i="20"/>
  <c r="U4059" i="20"/>
  <c r="U4060" i="20"/>
  <c r="U4061" i="20"/>
  <c r="U4062" i="20"/>
  <c r="U4063" i="20"/>
  <c r="U4042" i="20"/>
  <c r="B4034" i="20"/>
  <c r="B4035" i="20"/>
  <c r="B4036" i="20"/>
  <c r="B4037" i="20"/>
  <c r="B4038" i="20"/>
  <c r="B4039" i="20"/>
  <c r="B4040" i="20"/>
  <c r="B4041" i="20"/>
  <c r="B4042" i="20"/>
  <c r="B4043" i="20"/>
  <c r="B4044" i="20"/>
  <c r="B4045" i="20"/>
  <c r="B4046" i="20"/>
  <c r="B4047" i="20"/>
  <c r="B4048" i="20"/>
  <c r="B4049" i="20"/>
  <c r="B4050" i="20"/>
  <c r="B4051" i="20"/>
  <c r="B4052" i="20"/>
  <c r="B4053" i="20"/>
  <c r="B4054" i="20"/>
  <c r="B4055" i="20"/>
  <c r="B4056" i="20"/>
  <c r="B4057" i="20"/>
  <c r="B4058" i="20"/>
  <c r="B4059" i="20"/>
  <c r="B4060" i="20"/>
  <c r="B4061" i="20"/>
  <c r="B4062" i="20"/>
  <c r="B4063" i="20"/>
  <c r="D221" i="23"/>
  <c r="B221" i="23"/>
  <c r="C221" i="23"/>
  <c r="G217" i="17"/>
  <c r="H3549" i="16"/>
  <c r="I3549" i="16"/>
  <c r="N3554" i="16"/>
  <c r="N3553" i="16"/>
  <c r="N3552" i="16"/>
  <c r="N3551" i="16"/>
  <c r="N3550" i="16"/>
  <c r="N3549" i="16"/>
  <c r="N3548" i="16"/>
  <c r="N3547" i="16"/>
  <c r="N3546" i="16"/>
  <c r="N3545" i="16"/>
  <c r="N3544" i="16"/>
  <c r="N3543" i="16"/>
  <c r="N3542" i="16"/>
  <c r="N3541" i="16"/>
  <c r="N3539" i="16"/>
  <c r="N3540" i="16"/>
  <c r="N3538" i="16"/>
  <c r="N3537" i="16"/>
  <c r="N3536" i="16"/>
  <c r="N3535" i="16"/>
  <c r="N3534" i="16"/>
  <c r="N3533" i="16"/>
  <c r="N3532" i="16"/>
  <c r="B1394" i="14"/>
  <c r="B1393" i="14"/>
  <c r="U4014" i="20"/>
  <c r="U4015" i="20"/>
  <c r="U4016" i="20"/>
  <c r="U4017" i="20"/>
  <c r="U4018" i="20"/>
  <c r="U4019" i="20"/>
  <c r="U4020" i="20"/>
  <c r="U4021" i="20"/>
  <c r="U4022" i="20"/>
  <c r="U4023" i="20"/>
  <c r="U4024" i="20"/>
  <c r="U4025" i="20"/>
  <c r="U4026" i="20"/>
  <c r="U4027" i="20"/>
  <c r="U4028" i="20"/>
  <c r="U4029" i="20"/>
  <c r="U4030" i="20"/>
  <c r="U4031" i="20"/>
  <c r="U4032" i="20"/>
  <c r="U4033" i="20"/>
  <c r="U4013" i="20"/>
  <c r="B4001" i="20"/>
  <c r="B4002" i="20"/>
  <c r="B4003" i="20"/>
  <c r="B4004" i="20"/>
  <c r="B4005" i="20"/>
  <c r="B4006" i="20"/>
  <c r="B4007" i="20"/>
  <c r="B4008" i="20"/>
  <c r="B4009" i="20"/>
  <c r="B4010" i="20"/>
  <c r="B4011" i="20"/>
  <c r="B4012" i="20"/>
  <c r="B4013" i="20"/>
  <c r="B4014" i="20"/>
  <c r="B4015" i="20"/>
  <c r="B4016" i="20"/>
  <c r="B4017" i="20"/>
  <c r="B4018" i="20"/>
  <c r="B4019" i="20"/>
  <c r="B4020" i="20"/>
  <c r="B4021" i="20"/>
  <c r="B4022" i="20"/>
  <c r="B4023" i="20"/>
  <c r="B4024" i="20"/>
  <c r="B4025" i="20"/>
  <c r="B4026" i="20"/>
  <c r="B4027" i="20"/>
  <c r="B4028" i="20"/>
  <c r="B4029" i="20"/>
  <c r="B4030" i="20"/>
  <c r="B4031" i="20"/>
  <c r="B4032" i="20"/>
  <c r="B4033" i="20"/>
  <c r="H309" i="8"/>
  <c r="I309" i="8" s="1"/>
  <c r="C220" i="23"/>
  <c r="P216" i="17"/>
  <c r="P215" i="17"/>
  <c r="G216" i="17"/>
  <c r="I3529" i="16"/>
  <c r="H3529" i="16"/>
  <c r="N3531" i="16"/>
  <c r="N3530" i="16"/>
  <c r="N3529" i="16"/>
  <c r="N3528" i="16"/>
  <c r="D220" i="23"/>
  <c r="B220" i="23"/>
  <c r="AG258" i="6"/>
  <c r="T258" i="6" s="1"/>
  <c r="AC257" i="6"/>
  <c r="D257" i="6" s="1"/>
  <c r="E220" i="23" s="1"/>
  <c r="N3519" i="16"/>
  <c r="N3520" i="16"/>
  <c r="N3521" i="16"/>
  <c r="N3522" i="16"/>
  <c r="N3523" i="16"/>
  <c r="N3524" i="16"/>
  <c r="N3525" i="16"/>
  <c r="N3526" i="16"/>
  <c r="N3527" i="16"/>
  <c r="N3518" i="16"/>
  <c r="N3517" i="16"/>
  <c r="N3516" i="16"/>
  <c r="N3515" i="16"/>
  <c r="N3514" i="16"/>
  <c r="N3513" i="16"/>
  <c r="N3512" i="16"/>
  <c r="C219" i="23"/>
  <c r="G215" i="17"/>
  <c r="N3511" i="16"/>
  <c r="N3510" i="16"/>
  <c r="N3509" i="16"/>
  <c r="N3508" i="16"/>
  <c r="N3507" i="16"/>
  <c r="H3508" i="16"/>
  <c r="H308" i="8"/>
  <c r="I308" i="8" s="1"/>
  <c r="D219" i="23"/>
  <c r="B219" i="23"/>
  <c r="B1384" i="14"/>
  <c r="B1383" i="14"/>
  <c r="B1382" i="14"/>
  <c r="B1381" i="14"/>
  <c r="B1380" i="14"/>
  <c r="B1379" i="14"/>
  <c r="B1378" i="14"/>
  <c r="B1377" i="14"/>
  <c r="B1376" i="14"/>
  <c r="B1375" i="14"/>
  <c r="B1374" i="14"/>
  <c r="B1373" i="14"/>
  <c r="AG257" i="6"/>
  <c r="T257" i="6" s="1"/>
  <c r="AC256" i="6"/>
  <c r="D256" i="6" s="1"/>
  <c r="E219" i="23" s="1"/>
  <c r="U4000" i="20"/>
  <c r="U3997" i="20"/>
  <c r="U3996" i="20"/>
  <c r="U3981" i="20"/>
  <c r="U3982" i="20"/>
  <c r="U3983" i="20"/>
  <c r="U3984" i="20"/>
  <c r="U3985" i="20"/>
  <c r="U3986" i="20"/>
  <c r="U3987" i="20"/>
  <c r="U3988" i="20"/>
  <c r="U3989" i="20"/>
  <c r="U3990" i="20"/>
  <c r="U3991" i="20"/>
  <c r="U3992" i="20"/>
  <c r="U3993" i="20"/>
  <c r="U3994" i="20"/>
  <c r="U3995" i="20"/>
  <c r="U3998" i="20"/>
  <c r="U3980" i="20"/>
  <c r="U3999" i="20"/>
  <c r="B3971" i="20"/>
  <c r="B3972" i="20"/>
  <c r="B3973" i="20"/>
  <c r="B3974" i="20"/>
  <c r="B3975" i="20"/>
  <c r="B3976" i="20"/>
  <c r="B3977" i="20"/>
  <c r="B3978" i="20"/>
  <c r="B3979" i="20"/>
  <c r="B3980" i="20"/>
  <c r="B3981" i="20"/>
  <c r="B3982" i="20"/>
  <c r="B3983" i="20"/>
  <c r="B3984" i="20"/>
  <c r="B3985" i="20"/>
  <c r="B3986" i="20"/>
  <c r="B3987" i="20"/>
  <c r="B3988" i="20"/>
  <c r="B3989" i="20"/>
  <c r="B3990" i="20"/>
  <c r="B3991" i="20"/>
  <c r="B3992" i="20"/>
  <c r="B3993" i="20"/>
  <c r="B3994" i="20"/>
  <c r="B3995" i="20"/>
  <c r="B3996" i="20"/>
  <c r="B3997" i="20"/>
  <c r="B3998" i="20"/>
  <c r="B3999" i="20"/>
  <c r="B4000" i="20"/>
  <c r="I3508" i="16"/>
  <c r="N3506" i="16"/>
  <c r="N3505" i="16"/>
  <c r="N3504" i="16"/>
  <c r="N3503" i="16"/>
  <c r="N3502" i="16"/>
  <c r="N3501" i="16"/>
  <c r="N3500" i="16"/>
  <c r="N3499" i="16"/>
  <c r="N3498" i="16"/>
  <c r="N3497" i="16"/>
  <c r="N3496" i="16"/>
  <c r="N3495" i="16"/>
  <c r="N3494" i="16"/>
  <c r="N3493" i="16"/>
  <c r="N3492" i="16"/>
  <c r="N3491" i="16"/>
  <c r="N3490" i="16"/>
  <c r="N3489" i="16"/>
  <c r="P214" i="17"/>
  <c r="U3952" i="20"/>
  <c r="U3953" i="20"/>
  <c r="U3954" i="20"/>
  <c r="U3955" i="20"/>
  <c r="U3956" i="20"/>
  <c r="U3957" i="20"/>
  <c r="U3958" i="20"/>
  <c r="U3959" i="20"/>
  <c r="U3960" i="20"/>
  <c r="U3961" i="20"/>
  <c r="U3962" i="20"/>
  <c r="U3963" i="20"/>
  <c r="U3964" i="20"/>
  <c r="U3965" i="20"/>
  <c r="U3966" i="20"/>
  <c r="U3967" i="20"/>
  <c r="U3968" i="20"/>
  <c r="U3969" i="20"/>
  <c r="U3970" i="20"/>
  <c r="U3951" i="20"/>
  <c r="B1372" i="14"/>
  <c r="B1371" i="14"/>
  <c r="B1370" i="14"/>
  <c r="B1369" i="14"/>
  <c r="B1368" i="14"/>
  <c r="B1367" i="14"/>
  <c r="B1366" i="14"/>
  <c r="B1365" i="14"/>
  <c r="G214" i="17"/>
  <c r="H307" i="8"/>
  <c r="I307" i="8" s="1"/>
  <c r="B218" i="23"/>
  <c r="C218" i="23"/>
  <c r="D218" i="23"/>
  <c r="N3469" i="16"/>
  <c r="N3470" i="16"/>
  <c r="N3471" i="16"/>
  <c r="N3472" i="16"/>
  <c r="N3473" i="16"/>
  <c r="N3474" i="16"/>
  <c r="N3475" i="16"/>
  <c r="N3476" i="16"/>
  <c r="N3477" i="16"/>
  <c r="N3478" i="16"/>
  <c r="N3479" i="16"/>
  <c r="N3480" i="16"/>
  <c r="N3481" i="16"/>
  <c r="N3482" i="16"/>
  <c r="N3483" i="16"/>
  <c r="N3484" i="16"/>
  <c r="N3485" i="16"/>
  <c r="N3486" i="16"/>
  <c r="N3487" i="16"/>
  <c r="N3488" i="16"/>
  <c r="H3487" i="16"/>
  <c r="AG256" i="6"/>
  <c r="T256" i="6"/>
  <c r="AC255" i="6"/>
  <c r="D255" i="6"/>
  <c r="E218" i="23" s="1"/>
  <c r="B3942" i="20"/>
  <c r="B3943" i="20"/>
  <c r="B3944" i="20"/>
  <c r="B3945" i="20"/>
  <c r="B3946" i="20"/>
  <c r="B3947" i="20"/>
  <c r="B3948" i="20"/>
  <c r="B3949" i="20"/>
  <c r="B3950" i="20"/>
  <c r="B3951" i="20"/>
  <c r="B3952" i="20"/>
  <c r="B3953" i="20"/>
  <c r="B3954" i="20"/>
  <c r="B3955" i="20"/>
  <c r="B3956" i="20"/>
  <c r="B3957" i="20"/>
  <c r="B3958" i="20"/>
  <c r="B3959" i="20"/>
  <c r="B3960" i="20"/>
  <c r="B3961" i="20"/>
  <c r="B3962" i="20"/>
  <c r="B3963" i="20"/>
  <c r="B3964" i="20"/>
  <c r="B3965" i="20"/>
  <c r="B3966" i="20"/>
  <c r="B3967" i="20"/>
  <c r="B3968" i="20"/>
  <c r="B3969" i="20"/>
  <c r="B3970" i="20"/>
  <c r="I3487" i="16"/>
  <c r="H306" i="8"/>
  <c r="I306" i="8" s="1"/>
  <c r="B217" i="23"/>
  <c r="C217" i="23"/>
  <c r="D217" i="23"/>
  <c r="G213" i="17"/>
  <c r="I3466" i="16"/>
  <c r="H3466" i="16"/>
  <c r="B1364" i="14"/>
  <c r="B1363" i="14"/>
  <c r="B1362" i="14"/>
  <c r="B1361" i="14"/>
  <c r="B1360" i="14"/>
  <c r="B1359" i="14"/>
  <c r="B1358" i="14"/>
  <c r="B1357" i="14"/>
  <c r="B1356" i="14"/>
  <c r="B1355" i="14"/>
  <c r="AG255" i="6"/>
  <c r="T255" i="6" s="1"/>
  <c r="AC254" i="6"/>
  <c r="D254" i="6" s="1"/>
  <c r="E217" i="23" s="1"/>
  <c r="P213" i="17"/>
  <c r="N3468" i="16"/>
  <c r="N3467" i="16"/>
  <c r="N3466" i="16"/>
  <c r="N3465" i="16"/>
  <c r="N3464" i="16"/>
  <c r="U3923" i="20"/>
  <c r="U3924" i="20"/>
  <c r="U3925" i="20"/>
  <c r="U3926" i="20"/>
  <c r="U3927" i="20"/>
  <c r="U3928" i="20"/>
  <c r="U3929" i="20"/>
  <c r="U3930" i="20"/>
  <c r="U3931" i="20"/>
  <c r="U3932" i="20"/>
  <c r="U3933" i="20"/>
  <c r="U3934" i="20"/>
  <c r="U3935" i="20"/>
  <c r="U3936" i="20"/>
  <c r="U3937" i="20"/>
  <c r="U3938" i="20"/>
  <c r="U3939" i="20"/>
  <c r="U3940" i="20"/>
  <c r="U3941" i="20"/>
  <c r="U3922" i="20"/>
  <c r="B3941" i="20"/>
  <c r="B3917" i="20"/>
  <c r="B3918" i="20"/>
  <c r="B3919" i="20"/>
  <c r="B3920" i="20"/>
  <c r="B3921" i="20"/>
  <c r="B3922" i="20"/>
  <c r="B3923" i="20"/>
  <c r="B3924" i="20"/>
  <c r="B3925" i="20"/>
  <c r="B3926" i="20"/>
  <c r="B3927" i="20"/>
  <c r="B3928" i="20"/>
  <c r="B3929" i="20"/>
  <c r="B3930" i="20"/>
  <c r="B3931" i="20"/>
  <c r="B3932" i="20"/>
  <c r="B3933" i="20"/>
  <c r="B3934" i="20"/>
  <c r="B3935" i="20"/>
  <c r="B3936" i="20"/>
  <c r="B3937" i="20"/>
  <c r="B3938" i="20"/>
  <c r="B3939" i="20"/>
  <c r="B3940" i="20"/>
  <c r="N3452" i="16"/>
  <c r="N3453" i="16"/>
  <c r="N3454" i="16"/>
  <c r="N3455" i="16"/>
  <c r="N3456" i="16"/>
  <c r="N3457" i="16"/>
  <c r="N3458" i="16"/>
  <c r="N3459" i="16"/>
  <c r="N3460" i="16"/>
  <c r="N3461" i="16"/>
  <c r="N3462" i="16"/>
  <c r="N3463" i="16"/>
  <c r="N3451" i="16"/>
  <c r="N3450" i="16"/>
  <c r="D216" i="23"/>
  <c r="B1354" i="14"/>
  <c r="B1353" i="14"/>
  <c r="B1352" i="14"/>
  <c r="B1351" i="14"/>
  <c r="B1350" i="14"/>
  <c r="B1349" i="14"/>
  <c r="B1348" i="14"/>
  <c r="B1347" i="14"/>
  <c r="B1346" i="14"/>
  <c r="B1345" i="14"/>
  <c r="U3895" i="20"/>
  <c r="U3896" i="20"/>
  <c r="U3897" i="20"/>
  <c r="U3898" i="20"/>
  <c r="U3899" i="20"/>
  <c r="U3900" i="20"/>
  <c r="U3901" i="20"/>
  <c r="U3902" i="20"/>
  <c r="U3903" i="20"/>
  <c r="U3904" i="20"/>
  <c r="U3905" i="20"/>
  <c r="U3906" i="20"/>
  <c r="U3907" i="20"/>
  <c r="U3908" i="20"/>
  <c r="U3909" i="20"/>
  <c r="U3910" i="20"/>
  <c r="U3911" i="20"/>
  <c r="U3912" i="20"/>
  <c r="U3913" i="20"/>
  <c r="U3914" i="20"/>
  <c r="U3915" i="20"/>
  <c r="U3916" i="20"/>
  <c r="U3894" i="20"/>
  <c r="B3880" i="20"/>
  <c r="B3881" i="20"/>
  <c r="B3882" i="20"/>
  <c r="B3883" i="20"/>
  <c r="B3884" i="20"/>
  <c r="B3885" i="20"/>
  <c r="B3886" i="20"/>
  <c r="B3887" i="20"/>
  <c r="B3888" i="20"/>
  <c r="B3889" i="20"/>
  <c r="B3890" i="20"/>
  <c r="B3891" i="20"/>
  <c r="B3892" i="20"/>
  <c r="B3893" i="20"/>
  <c r="B3894" i="20"/>
  <c r="B3895" i="20"/>
  <c r="B3896" i="20"/>
  <c r="B3897" i="20"/>
  <c r="B3898" i="20"/>
  <c r="B3899" i="20"/>
  <c r="B3900" i="20"/>
  <c r="B3901" i="20"/>
  <c r="B3902" i="20"/>
  <c r="B3903" i="20"/>
  <c r="B3904" i="20"/>
  <c r="B3905" i="20"/>
  <c r="B3906" i="20"/>
  <c r="B3907" i="20"/>
  <c r="B3908" i="20"/>
  <c r="B3909" i="20"/>
  <c r="B3910" i="20"/>
  <c r="B3911" i="20"/>
  <c r="B3912" i="20"/>
  <c r="B3913" i="20"/>
  <c r="B3914" i="20"/>
  <c r="B3915" i="20"/>
  <c r="B3916" i="20"/>
  <c r="AG254" i="6"/>
  <c r="T254" i="6" s="1"/>
  <c r="AC253" i="6"/>
  <c r="D253" i="6" s="1"/>
  <c r="E216" i="23" s="1"/>
  <c r="P212" i="17"/>
  <c r="B216" i="23"/>
  <c r="C216" i="23"/>
  <c r="H305" i="8"/>
  <c r="I305" i="8" s="1"/>
  <c r="N3449" i="16"/>
  <c r="N3448" i="16"/>
  <c r="N3447" i="16"/>
  <c r="N3446" i="16"/>
  <c r="N3445" i="16"/>
  <c r="N3444" i="16"/>
  <c r="N3443" i="16"/>
  <c r="N3442" i="16"/>
  <c r="N3441" i="16"/>
  <c r="N3440" i="16"/>
  <c r="G212" i="17"/>
  <c r="I3445" i="16"/>
  <c r="H3445" i="16"/>
  <c r="N3439" i="16"/>
  <c r="N3438" i="16"/>
  <c r="N3437" i="16"/>
  <c r="N3436" i="16"/>
  <c r="N3435" i="16"/>
  <c r="N3434" i="16"/>
  <c r="N3433" i="16"/>
  <c r="N3432" i="16"/>
  <c r="N3431" i="16"/>
  <c r="N3430" i="16"/>
  <c r="N3429" i="16"/>
  <c r="N3428" i="16"/>
  <c r="N3427" i="16"/>
  <c r="N3426" i="16"/>
  <c r="N3425" i="16"/>
  <c r="P211" i="17"/>
  <c r="H304" i="8"/>
  <c r="I304" i="8" s="1"/>
  <c r="B1344" i="14"/>
  <c r="B1343" i="14"/>
  <c r="B1342" i="14"/>
  <c r="B1341" i="14"/>
  <c r="B1340" i="14"/>
  <c r="B1339" i="14"/>
  <c r="B1338" i="14"/>
  <c r="B1337" i="14"/>
  <c r="B1336" i="14"/>
  <c r="B1335" i="14"/>
  <c r="U3878" i="20"/>
  <c r="G3878" i="20" s="1"/>
  <c r="U3879" i="20"/>
  <c r="G3879" i="20" s="1"/>
  <c r="U3861" i="20"/>
  <c r="G3861" i="20" s="1"/>
  <c r="U3862" i="20"/>
  <c r="G3862" i="20" s="1"/>
  <c r="U3863" i="20"/>
  <c r="G3863" i="20" s="1"/>
  <c r="U3864" i="20"/>
  <c r="G3864" i="20" s="1"/>
  <c r="U3865" i="20"/>
  <c r="G3865" i="20" s="1"/>
  <c r="U3866" i="20"/>
  <c r="G3866" i="20" s="1"/>
  <c r="U3867" i="20"/>
  <c r="G3867" i="20" s="1"/>
  <c r="U3868" i="20"/>
  <c r="G3868" i="20" s="1"/>
  <c r="U3869" i="20"/>
  <c r="G3869" i="20" s="1"/>
  <c r="U3870" i="20"/>
  <c r="G3870" i="20" s="1"/>
  <c r="U3871" i="20"/>
  <c r="G3871" i="20" s="1"/>
  <c r="U3872" i="20"/>
  <c r="G3872" i="20" s="1"/>
  <c r="U3873" i="20"/>
  <c r="G3873" i="20" s="1"/>
  <c r="U3874" i="20"/>
  <c r="G3874" i="20" s="1"/>
  <c r="U3875" i="20"/>
  <c r="G3875" i="20" s="1"/>
  <c r="U3876" i="20"/>
  <c r="G3876" i="20" s="1"/>
  <c r="U3877" i="20"/>
  <c r="G3877" i="20" s="1"/>
  <c r="U3860" i="20"/>
  <c r="G3860" i="20" s="1"/>
  <c r="B3855" i="20"/>
  <c r="B3856" i="20"/>
  <c r="B3857" i="20"/>
  <c r="B3858" i="20"/>
  <c r="B3859" i="20"/>
  <c r="B3860" i="20"/>
  <c r="B3861" i="20"/>
  <c r="B3862" i="20"/>
  <c r="B3863" i="20"/>
  <c r="B3864" i="20"/>
  <c r="B3865" i="20"/>
  <c r="B3866" i="20"/>
  <c r="B3867" i="20"/>
  <c r="B3868" i="20"/>
  <c r="B3869" i="20"/>
  <c r="B3870" i="20"/>
  <c r="B3871" i="20"/>
  <c r="B3872" i="20"/>
  <c r="B3873" i="20"/>
  <c r="B3874" i="20"/>
  <c r="B3875" i="20"/>
  <c r="B3876" i="20"/>
  <c r="B3877" i="20"/>
  <c r="B3878" i="20"/>
  <c r="B3879" i="20"/>
  <c r="D215" i="23"/>
  <c r="AG253" i="6"/>
  <c r="T253" i="6" s="1"/>
  <c r="AC252" i="6"/>
  <c r="D252" i="6" s="1"/>
  <c r="E215" i="23" s="1"/>
  <c r="B215" i="23"/>
  <c r="C215" i="23"/>
  <c r="G211" i="17"/>
  <c r="I3422" i="16"/>
  <c r="H3422" i="16"/>
  <c r="N3424" i="16"/>
  <c r="N3423" i="16"/>
  <c r="N3422" i="16"/>
  <c r="N3421" i="16"/>
  <c r="N3420" i="16"/>
  <c r="N3419" i="16"/>
  <c r="N3418" i="16"/>
  <c r="N3417" i="16"/>
  <c r="N3416" i="16"/>
  <c r="N3415" i="16"/>
  <c r="N3414" i="16"/>
  <c r="N3413" i="16"/>
  <c r="N3412" i="16"/>
  <c r="N3411" i="16"/>
  <c r="N3410" i="16"/>
  <c r="N3405" i="16"/>
  <c r="N3406" i="16"/>
  <c r="N3407" i="16"/>
  <c r="N3408" i="16"/>
  <c r="N3409" i="16"/>
  <c r="P210" i="17"/>
  <c r="C214" i="23"/>
  <c r="G210" i="17"/>
  <c r="H3402" i="16"/>
  <c r="N3404" i="16"/>
  <c r="N3403" i="16"/>
  <c r="N3402" i="16"/>
  <c r="N3401" i="16"/>
  <c r="B1334" i="14"/>
  <c r="B1333" i="14"/>
  <c r="D214" i="23"/>
  <c r="B1332" i="14"/>
  <c r="B1331" i="14"/>
  <c r="B1330" i="14"/>
  <c r="B1329" i="14"/>
  <c r="B1328" i="14"/>
  <c r="B1327" i="14"/>
  <c r="B1326" i="14"/>
  <c r="B1325" i="14"/>
  <c r="AG252" i="6"/>
  <c r="T252" i="6" s="1"/>
  <c r="AC251" i="6"/>
  <c r="D251" i="6" s="1"/>
  <c r="E214" i="23" s="1"/>
  <c r="U3833" i="20"/>
  <c r="G3833" i="20" s="1"/>
  <c r="U3834" i="20"/>
  <c r="G3834" i="20" s="1"/>
  <c r="U3835" i="20"/>
  <c r="G3835" i="20" s="1"/>
  <c r="U3836" i="20"/>
  <c r="G3836" i="20" s="1"/>
  <c r="U3837" i="20"/>
  <c r="G3837" i="20" s="1"/>
  <c r="U3838" i="20"/>
  <c r="G3838" i="20" s="1"/>
  <c r="U3839" i="20"/>
  <c r="G3839" i="20" s="1"/>
  <c r="U3840" i="20"/>
  <c r="G3840" i="20" s="1"/>
  <c r="U3841" i="20"/>
  <c r="G3841" i="20" s="1"/>
  <c r="U3842" i="20"/>
  <c r="G3842" i="20" s="1"/>
  <c r="U3843" i="20"/>
  <c r="G3843" i="20" s="1"/>
  <c r="U3844" i="20"/>
  <c r="G3844" i="20" s="1"/>
  <c r="U3845" i="20"/>
  <c r="G3845" i="20" s="1"/>
  <c r="U3846" i="20"/>
  <c r="G3846" i="20" s="1"/>
  <c r="U3847" i="20"/>
  <c r="G3847" i="20" s="1"/>
  <c r="U3848" i="20"/>
  <c r="G3848" i="20" s="1"/>
  <c r="U3849" i="20"/>
  <c r="G3849" i="20" s="1"/>
  <c r="U3850" i="20"/>
  <c r="G3850" i="20" s="1"/>
  <c r="U3832" i="20"/>
  <c r="G3832" i="20" s="1"/>
  <c r="B3824" i="20"/>
  <c r="B3825" i="20"/>
  <c r="B3826" i="20"/>
  <c r="B3827" i="20"/>
  <c r="B3828" i="20"/>
  <c r="B3829" i="20"/>
  <c r="B3830" i="20"/>
  <c r="B3831" i="20"/>
  <c r="B3832" i="20"/>
  <c r="B3833" i="20"/>
  <c r="B3834" i="20"/>
  <c r="B3835" i="20"/>
  <c r="B3836" i="20"/>
  <c r="B3837" i="20"/>
  <c r="B3838" i="20"/>
  <c r="B3839" i="20"/>
  <c r="B3840" i="20"/>
  <c r="B3841" i="20"/>
  <c r="B3842" i="20"/>
  <c r="B3843" i="20"/>
  <c r="B3844" i="20"/>
  <c r="B3845" i="20"/>
  <c r="B3846" i="20"/>
  <c r="B3847" i="20"/>
  <c r="B3848" i="20"/>
  <c r="B3849" i="20"/>
  <c r="B3850" i="20"/>
  <c r="B3851" i="20"/>
  <c r="B3852" i="20"/>
  <c r="B3853" i="20"/>
  <c r="B3854" i="20"/>
  <c r="H303" i="8"/>
  <c r="I303" i="8" s="1"/>
  <c r="B214" i="23"/>
  <c r="I3402" i="16"/>
  <c r="N3400" i="16"/>
  <c r="N3399" i="16"/>
  <c r="N3398" i="16"/>
  <c r="N3397" i="16"/>
  <c r="N3396" i="16"/>
  <c r="N3395" i="16"/>
  <c r="N3394" i="16"/>
  <c r="N3393" i="16"/>
  <c r="N3392" i="16"/>
  <c r="N3391" i="16"/>
  <c r="N3390" i="16"/>
  <c r="N3389" i="16"/>
  <c r="N3388" i="16"/>
  <c r="N3387" i="16"/>
  <c r="N3386" i="16"/>
  <c r="N3384" i="16"/>
  <c r="N3385" i="16"/>
  <c r="N3383" i="16"/>
  <c r="N3382" i="16"/>
  <c r="P209" i="17"/>
  <c r="D213" i="23"/>
  <c r="AG251" i="6"/>
  <c r="T251" i="6" s="1"/>
  <c r="AC250" i="6"/>
  <c r="D250" i="6" s="1"/>
  <c r="E213" i="23" s="1"/>
  <c r="B1324" i="14"/>
  <c r="B1323" i="14"/>
  <c r="B1322" i="14"/>
  <c r="B1321" i="14"/>
  <c r="B1320" i="14"/>
  <c r="B1319" i="14"/>
  <c r="B1318" i="14"/>
  <c r="B1317" i="14"/>
  <c r="B1316" i="14"/>
  <c r="B1315" i="14"/>
  <c r="B1314" i="14"/>
  <c r="B1313" i="14"/>
  <c r="U3805" i="20"/>
  <c r="G3805" i="20" s="1"/>
  <c r="U3806" i="20"/>
  <c r="G3806" i="20" s="1"/>
  <c r="U3807" i="20"/>
  <c r="G3807" i="20" s="1"/>
  <c r="U3808" i="20"/>
  <c r="G3808" i="20" s="1"/>
  <c r="U3809" i="20"/>
  <c r="G3809" i="20" s="1"/>
  <c r="U3810" i="20"/>
  <c r="G3810" i="20" s="1"/>
  <c r="U3811" i="20"/>
  <c r="G3811" i="20" s="1"/>
  <c r="U3812" i="20"/>
  <c r="G3812" i="20" s="1"/>
  <c r="U3813" i="20"/>
  <c r="G3813" i="20" s="1"/>
  <c r="U3814" i="20"/>
  <c r="G3814" i="20" s="1"/>
  <c r="U3815" i="20"/>
  <c r="G3815" i="20" s="1"/>
  <c r="U3816" i="20"/>
  <c r="G3816" i="20" s="1"/>
  <c r="U3817" i="20"/>
  <c r="G3817" i="20" s="1"/>
  <c r="U3818" i="20"/>
  <c r="G3818" i="20" s="1"/>
  <c r="U3819" i="20"/>
  <c r="G3819" i="20" s="1"/>
  <c r="U3820" i="20"/>
  <c r="G3820" i="20" s="1"/>
  <c r="U3821" i="20"/>
  <c r="G3821" i="20" s="1"/>
  <c r="U3822" i="20"/>
  <c r="G3822" i="20" s="1"/>
  <c r="U3804" i="20"/>
  <c r="G3804" i="20" s="1"/>
  <c r="B3790" i="20"/>
  <c r="B3791" i="20"/>
  <c r="B3792" i="20"/>
  <c r="B3793" i="20"/>
  <c r="B3794" i="20"/>
  <c r="B3795" i="20"/>
  <c r="B3796" i="20"/>
  <c r="B3797" i="20"/>
  <c r="B3798" i="20"/>
  <c r="B3799" i="20"/>
  <c r="B3800" i="20"/>
  <c r="B3801" i="20"/>
  <c r="B3802" i="20"/>
  <c r="B3803" i="20"/>
  <c r="B3804" i="20"/>
  <c r="B3805" i="20"/>
  <c r="B3806" i="20"/>
  <c r="B3807" i="20"/>
  <c r="B3808" i="20"/>
  <c r="B3809" i="20"/>
  <c r="B3810" i="20"/>
  <c r="B3811" i="20"/>
  <c r="B3812" i="20"/>
  <c r="B3813" i="20"/>
  <c r="B3814" i="20"/>
  <c r="B3815" i="20"/>
  <c r="B3816" i="20"/>
  <c r="B3817" i="20"/>
  <c r="B3818" i="20"/>
  <c r="B3819" i="20"/>
  <c r="B3820" i="20"/>
  <c r="B3821" i="20"/>
  <c r="B3822" i="20"/>
  <c r="B3823" i="20"/>
  <c r="H302" i="8"/>
  <c r="I302" i="8" s="1"/>
  <c r="B213" i="23"/>
  <c r="C213" i="23"/>
  <c r="G209" i="17"/>
  <c r="I3380" i="16"/>
  <c r="H3380" i="16"/>
  <c r="N3381" i="16"/>
  <c r="N3380" i="16"/>
  <c r="N3379" i="16"/>
  <c r="N3378" i="16"/>
  <c r="N3377" i="16"/>
  <c r="N3376" i="16"/>
  <c r="N3375" i="16"/>
  <c r="N3374" i="16"/>
  <c r="N3373" i="16"/>
  <c r="N3372" i="16"/>
  <c r="N3371" i="16"/>
  <c r="N3370" i="16"/>
  <c r="N3369" i="16"/>
  <c r="N3368" i="16"/>
  <c r="N3367" i="16"/>
  <c r="N3366" i="16"/>
  <c r="N3365" i="16"/>
  <c r="N3364" i="16"/>
  <c r="N3363" i="16"/>
  <c r="N3362" i="16"/>
  <c r="D212" i="23"/>
  <c r="B1312" i="14"/>
  <c r="B1311" i="14"/>
  <c r="B1310" i="14"/>
  <c r="B1309" i="14"/>
  <c r="B1308" i="14"/>
  <c r="B1307" i="14"/>
  <c r="B1306" i="14"/>
  <c r="B1305" i="14"/>
  <c r="B1304" i="14"/>
  <c r="B1303" i="14"/>
  <c r="U3777" i="20"/>
  <c r="G3777" i="20" s="1"/>
  <c r="U3778" i="20"/>
  <c r="G3778" i="20" s="1"/>
  <c r="U3779" i="20"/>
  <c r="G3779" i="20" s="1"/>
  <c r="U3769" i="20"/>
  <c r="G3769" i="20" s="1"/>
  <c r="U3770" i="20"/>
  <c r="G3770" i="20" s="1"/>
  <c r="U3771" i="20"/>
  <c r="G3771" i="20" s="1"/>
  <c r="U3772" i="20"/>
  <c r="G3772" i="20" s="1"/>
  <c r="U3773" i="20"/>
  <c r="G3773" i="20" s="1"/>
  <c r="U3774" i="20"/>
  <c r="G3774" i="20" s="1"/>
  <c r="U3775" i="20"/>
  <c r="G3775" i="20" s="1"/>
  <c r="U3776" i="20"/>
  <c r="G3776" i="20" s="1"/>
  <c r="U3780" i="20"/>
  <c r="G3780" i="20" s="1"/>
  <c r="U3781" i="20"/>
  <c r="G3781" i="20" s="1"/>
  <c r="U3782" i="20"/>
  <c r="G3782" i="20" s="1"/>
  <c r="U3783" i="20"/>
  <c r="G3783" i="20" s="1"/>
  <c r="U3784" i="20"/>
  <c r="G3784" i="20" s="1"/>
  <c r="U3785" i="20"/>
  <c r="G3785" i="20" s="1"/>
  <c r="U3786" i="20"/>
  <c r="G3786" i="20" s="1"/>
  <c r="U3787" i="20"/>
  <c r="G3787" i="20" s="1"/>
  <c r="U3788" i="20"/>
  <c r="G3788" i="20" s="1"/>
  <c r="U3768" i="20"/>
  <c r="B3781" i="20"/>
  <c r="B3782" i="20"/>
  <c r="B3783" i="20"/>
  <c r="B3784" i="20"/>
  <c r="B3785" i="20"/>
  <c r="B3786" i="20"/>
  <c r="B3787" i="20"/>
  <c r="B3788" i="20"/>
  <c r="B3789" i="20"/>
  <c r="B3759" i="20"/>
  <c r="B3760" i="20"/>
  <c r="B3761" i="20"/>
  <c r="B3762" i="20"/>
  <c r="B3763" i="20"/>
  <c r="B3764" i="20"/>
  <c r="B3765" i="20"/>
  <c r="B3766" i="20"/>
  <c r="B3767" i="20"/>
  <c r="B3768" i="20"/>
  <c r="B3769" i="20"/>
  <c r="B3770" i="20"/>
  <c r="B3771" i="20"/>
  <c r="B3772" i="20"/>
  <c r="B3773" i="20"/>
  <c r="B3774" i="20"/>
  <c r="B3775" i="20"/>
  <c r="B3776" i="20"/>
  <c r="B3777" i="20"/>
  <c r="B3778" i="20"/>
  <c r="B3779" i="20"/>
  <c r="B3780" i="20"/>
  <c r="AG250" i="6"/>
  <c r="T250" i="6" s="1"/>
  <c r="AC249" i="6"/>
  <c r="D249" i="6" s="1"/>
  <c r="E212" i="23" s="1"/>
  <c r="B212" i="23"/>
  <c r="C212" i="23"/>
  <c r="H301" i="8"/>
  <c r="I301" i="8" s="1"/>
  <c r="G208" i="17"/>
  <c r="I3359" i="16"/>
  <c r="H3358" i="16"/>
  <c r="P208" i="17"/>
  <c r="N3355" i="16"/>
  <c r="N3356" i="16"/>
  <c r="N3357" i="16"/>
  <c r="N3358" i="16"/>
  <c r="N3359" i="16"/>
  <c r="N3360" i="16"/>
  <c r="N3361" i="16"/>
  <c r="N3354" i="16"/>
  <c r="N3353" i="16"/>
  <c r="N3352" i="16"/>
  <c r="N3351" i="16"/>
  <c r="N3350" i="16"/>
  <c r="N3349" i="16"/>
  <c r="N3348" i="16"/>
  <c r="N3347" i="16"/>
  <c r="N3346" i="16"/>
  <c r="N3345" i="16"/>
  <c r="N3344" i="16"/>
  <c r="N3343" i="16"/>
  <c r="H300" i="8"/>
  <c r="I300" i="8" s="1"/>
  <c r="C211" i="23"/>
  <c r="P207" i="17"/>
  <c r="P206" i="17"/>
  <c r="N3342" i="16"/>
  <c r="N3341" i="16"/>
  <c r="N3340" i="16"/>
  <c r="N3339" i="16"/>
  <c r="N3338" i="16"/>
  <c r="G207" i="17"/>
  <c r="H3339" i="16"/>
  <c r="H3337" i="16"/>
  <c r="B211" i="23"/>
  <c r="B1302" i="14"/>
  <c r="B1301" i="14"/>
  <c r="B1300" i="14"/>
  <c r="B1299" i="14"/>
  <c r="B1298" i="14"/>
  <c r="B1297" i="14"/>
  <c r="B1296" i="14"/>
  <c r="B1295" i="14"/>
  <c r="D211" i="23"/>
  <c r="AG249" i="6"/>
  <c r="T249" i="6" s="1"/>
  <c r="AC248" i="6"/>
  <c r="D248" i="6" s="1"/>
  <c r="E211" i="23" s="1"/>
  <c r="U3742" i="20"/>
  <c r="G3742" i="20" s="1"/>
  <c r="U3743" i="20"/>
  <c r="G3743" i="20" s="1"/>
  <c r="U3744" i="20"/>
  <c r="G3744" i="20" s="1"/>
  <c r="U3745" i="20"/>
  <c r="G3745" i="20" s="1"/>
  <c r="U3746" i="20"/>
  <c r="G3746" i="20" s="1"/>
  <c r="U3747" i="20"/>
  <c r="G3747" i="20" s="1"/>
  <c r="U3748" i="20"/>
  <c r="G3748" i="20" s="1"/>
  <c r="U3749" i="20"/>
  <c r="G3749" i="20" s="1"/>
  <c r="U3750" i="20"/>
  <c r="G3750" i="20" s="1"/>
  <c r="U3751" i="20"/>
  <c r="G3751" i="20" s="1"/>
  <c r="U3752" i="20"/>
  <c r="G3752" i="20" s="1"/>
  <c r="U3753" i="20"/>
  <c r="G3753" i="20" s="1"/>
  <c r="U3754" i="20"/>
  <c r="G3754" i="20" s="1"/>
  <c r="U3755" i="20"/>
  <c r="G3755" i="20" s="1"/>
  <c r="U3756" i="20"/>
  <c r="G3756" i="20" s="1"/>
  <c r="U3757" i="20"/>
  <c r="G3757" i="20" s="1"/>
  <c r="U3758" i="20"/>
  <c r="G3758" i="20" s="1"/>
  <c r="U3741" i="20"/>
  <c r="G3741" i="20" s="1"/>
  <c r="U3727" i="20"/>
  <c r="G3727" i="20" s="1"/>
  <c r="B3728" i="20"/>
  <c r="B3729" i="20"/>
  <c r="B3730" i="20"/>
  <c r="B3731" i="20"/>
  <c r="B3732" i="20"/>
  <c r="B3733" i="20"/>
  <c r="B3734" i="20"/>
  <c r="B3735" i="20"/>
  <c r="B3736" i="20"/>
  <c r="B3737" i="20"/>
  <c r="B3738" i="20"/>
  <c r="B3739" i="20"/>
  <c r="B3740" i="20"/>
  <c r="B3741" i="20"/>
  <c r="B3742" i="20"/>
  <c r="B3743" i="20"/>
  <c r="B3744" i="20"/>
  <c r="B3745" i="20"/>
  <c r="B3746" i="20"/>
  <c r="B3747" i="20"/>
  <c r="B3748" i="20"/>
  <c r="B3749" i="20"/>
  <c r="B3750" i="20"/>
  <c r="B3751" i="20"/>
  <c r="B3752" i="20"/>
  <c r="B3753" i="20"/>
  <c r="B3754" i="20"/>
  <c r="B3755" i="20"/>
  <c r="B3756" i="20"/>
  <c r="B3757" i="20"/>
  <c r="B3758" i="20"/>
  <c r="N3337" i="16"/>
  <c r="N3336" i="16"/>
  <c r="N3335" i="16"/>
  <c r="N3334" i="16"/>
  <c r="N3333" i="16"/>
  <c r="N3332" i="16"/>
  <c r="N3331" i="16"/>
  <c r="N3330" i="16"/>
  <c r="N3329" i="16"/>
  <c r="N3328" i="16"/>
  <c r="N3327" i="16"/>
  <c r="N3326" i="16"/>
  <c r="N3325" i="16"/>
  <c r="N3324" i="16"/>
  <c r="N3323" i="16"/>
  <c r="N3322" i="16"/>
  <c r="N3321" i="16"/>
  <c r="N3320" i="16"/>
  <c r="N3319" i="16"/>
  <c r="N3318" i="16"/>
  <c r="I3277" i="16"/>
  <c r="D210" i="23"/>
  <c r="B1294" i="14"/>
  <c r="B1293" i="14"/>
  <c r="B1292" i="14"/>
  <c r="B1291" i="14"/>
  <c r="B1290" i="14"/>
  <c r="B1289" i="14"/>
  <c r="B1288" i="14"/>
  <c r="B1287" i="14"/>
  <c r="B1286" i="14"/>
  <c r="B1285" i="14"/>
  <c r="AG248" i="6"/>
  <c r="T248" i="6" s="1"/>
  <c r="AC247" i="6"/>
  <c r="D247" i="6" s="1"/>
  <c r="E210" i="23" s="1"/>
  <c r="U3726" i="20"/>
  <c r="G3726" i="20" s="1"/>
  <c r="U3725" i="20"/>
  <c r="G3725" i="20" s="1"/>
  <c r="U3724" i="20"/>
  <c r="G3724" i="20" s="1"/>
  <c r="B3727" i="20"/>
  <c r="H299" i="8"/>
  <c r="I299" i="8" s="1"/>
  <c r="H297" i="8"/>
  <c r="I297" i="8" s="1"/>
  <c r="B210" i="23"/>
  <c r="C210" i="23"/>
  <c r="G206" i="17"/>
  <c r="G204" i="17"/>
  <c r="I3316" i="16"/>
  <c r="H3316" i="16"/>
  <c r="N3317" i="16"/>
  <c r="N3316" i="16"/>
  <c r="N3315" i="16"/>
  <c r="N3314" i="16"/>
  <c r="U3711" i="20"/>
  <c r="G3711" i="20" s="1"/>
  <c r="U3712" i="20"/>
  <c r="G3712" i="20" s="1"/>
  <c r="U3713" i="20"/>
  <c r="G3713" i="20" s="1"/>
  <c r="U3714" i="20"/>
  <c r="G3714" i="20" s="1"/>
  <c r="U3715" i="20"/>
  <c r="G3715" i="20" s="1"/>
  <c r="U3716" i="20"/>
  <c r="G3716" i="20" s="1"/>
  <c r="U3717" i="20"/>
  <c r="G3717" i="20" s="1"/>
  <c r="U3718" i="20"/>
  <c r="G3718" i="20" s="1"/>
  <c r="U3719" i="20"/>
  <c r="G3719" i="20" s="1"/>
  <c r="U3720" i="20"/>
  <c r="G3720" i="20" s="1"/>
  <c r="U3721" i="20"/>
  <c r="G3721" i="20" s="1"/>
  <c r="U3722" i="20"/>
  <c r="G3722" i="20" s="1"/>
  <c r="U3723" i="20"/>
  <c r="G3723" i="20" s="1"/>
  <c r="U3710" i="20"/>
  <c r="G3710" i="20" s="1"/>
  <c r="N3313" i="16"/>
  <c r="N3312" i="16"/>
  <c r="N3311" i="16"/>
  <c r="N3310" i="16"/>
  <c r="N3309" i="16"/>
  <c r="N3308" i="16"/>
  <c r="N3307" i="16"/>
  <c r="N3306" i="16"/>
  <c r="N3305" i="16"/>
  <c r="N3304" i="16"/>
  <c r="N3303" i="16"/>
  <c r="N3302" i="16"/>
  <c r="N3301" i="16"/>
  <c r="N3300" i="16"/>
  <c r="N3299" i="16"/>
  <c r="P205" i="17"/>
  <c r="B3700" i="20"/>
  <c r="B3701" i="20"/>
  <c r="B3702" i="20"/>
  <c r="B3703" i="20"/>
  <c r="B3704" i="20"/>
  <c r="B3705" i="20"/>
  <c r="B3706" i="20"/>
  <c r="B3707" i="20"/>
  <c r="B3708" i="20"/>
  <c r="B3709" i="20"/>
  <c r="B3710" i="20"/>
  <c r="B3711" i="20"/>
  <c r="B3712" i="20"/>
  <c r="B3713" i="20"/>
  <c r="B3714" i="20"/>
  <c r="B3715" i="20"/>
  <c r="B3716" i="20"/>
  <c r="B3717" i="20"/>
  <c r="B3718" i="20"/>
  <c r="B3719" i="20"/>
  <c r="B3720" i="20"/>
  <c r="B3721" i="20"/>
  <c r="B3722" i="20"/>
  <c r="B3723" i="20"/>
  <c r="B3724" i="20"/>
  <c r="B3725" i="20"/>
  <c r="B3726" i="20"/>
  <c r="H298" i="8"/>
  <c r="I298" i="8" s="1"/>
  <c r="B1284" i="14"/>
  <c r="B1283" i="14"/>
  <c r="B1274" i="14"/>
  <c r="B1273" i="14"/>
  <c r="B1282" i="14"/>
  <c r="B1281" i="14"/>
  <c r="B1280" i="14"/>
  <c r="B1279" i="14"/>
  <c r="B1278" i="14"/>
  <c r="B1277" i="14"/>
  <c r="B1276" i="14"/>
  <c r="B1275" i="14"/>
  <c r="U3670" i="20"/>
  <c r="G3670" i="20" s="1"/>
  <c r="U3671" i="20"/>
  <c r="G3671" i="20" s="1"/>
  <c r="U3672" i="20"/>
  <c r="G3672" i="20" s="1"/>
  <c r="U3673" i="20"/>
  <c r="G3673" i="20" s="1"/>
  <c r="U3674" i="20"/>
  <c r="G3674" i="20" s="1"/>
  <c r="U3675" i="20"/>
  <c r="G3675" i="20" s="1"/>
  <c r="U3676" i="20"/>
  <c r="G3676" i="20" s="1"/>
  <c r="U3677" i="20"/>
  <c r="G3677" i="20" s="1"/>
  <c r="U3678" i="20"/>
  <c r="G3678" i="20" s="1"/>
  <c r="U3679" i="20"/>
  <c r="G3679" i="20" s="1"/>
  <c r="U3680" i="20"/>
  <c r="G3680" i="20" s="1"/>
  <c r="U3681" i="20"/>
  <c r="G3681" i="20" s="1"/>
  <c r="U3682" i="20"/>
  <c r="G3682" i="20" s="1"/>
  <c r="U3683" i="20"/>
  <c r="G3683" i="20" s="1"/>
  <c r="U3684" i="20"/>
  <c r="G3684" i="20" s="1"/>
  <c r="U3685" i="20"/>
  <c r="G3685" i="20" s="1"/>
  <c r="U3686" i="20"/>
  <c r="G3686" i="20" s="1"/>
  <c r="U3687" i="20"/>
  <c r="G3687" i="20" s="1"/>
  <c r="U3688" i="20"/>
  <c r="G3688" i="20" s="1"/>
  <c r="U3689" i="20"/>
  <c r="G3689" i="20" s="1"/>
  <c r="U3690" i="20"/>
  <c r="G3690" i="20" s="1"/>
  <c r="U3691" i="20"/>
  <c r="G3691" i="20" s="1"/>
  <c r="U3692" i="20"/>
  <c r="G3692" i="20" s="1"/>
  <c r="U3693" i="20"/>
  <c r="G3693" i="20" s="1"/>
  <c r="U3694" i="20"/>
  <c r="G3694" i="20" s="1"/>
  <c r="U3695" i="20"/>
  <c r="G3695" i="20" s="1"/>
  <c r="U3696" i="20"/>
  <c r="G3696" i="20" s="1"/>
  <c r="U3697" i="20"/>
  <c r="G3697" i="20" s="1"/>
  <c r="U3698" i="20"/>
  <c r="G3698" i="20" s="1"/>
  <c r="U3699" i="20"/>
  <c r="G3699" i="20" s="1"/>
  <c r="U3669" i="20"/>
  <c r="G3669" i="20" s="1"/>
  <c r="B3670" i="20"/>
  <c r="B3671" i="20"/>
  <c r="B3672" i="20"/>
  <c r="B3673" i="20"/>
  <c r="B3674" i="20"/>
  <c r="B3675" i="20"/>
  <c r="B3676" i="20"/>
  <c r="B3677" i="20"/>
  <c r="B3678" i="20"/>
  <c r="B3679" i="20"/>
  <c r="B3680" i="20"/>
  <c r="B3681" i="20"/>
  <c r="B3682" i="20"/>
  <c r="B3683" i="20"/>
  <c r="B3684" i="20"/>
  <c r="B3685" i="20"/>
  <c r="B3686" i="20"/>
  <c r="B3687" i="20"/>
  <c r="B3688" i="20"/>
  <c r="B3689" i="20"/>
  <c r="B3690" i="20"/>
  <c r="B3691" i="20"/>
  <c r="B3692" i="20"/>
  <c r="B3693" i="20"/>
  <c r="B3694" i="20"/>
  <c r="B3695" i="20"/>
  <c r="B3696" i="20"/>
  <c r="B3697" i="20"/>
  <c r="B3698" i="20"/>
  <c r="B3699" i="20"/>
  <c r="D209" i="23"/>
  <c r="AC246" i="6"/>
  <c r="D246" i="6" s="1"/>
  <c r="E209" i="23" s="1"/>
  <c r="AG247" i="6"/>
  <c r="T247" i="6" s="1"/>
  <c r="B209" i="23"/>
  <c r="C209" i="23"/>
  <c r="N3293" i="16"/>
  <c r="N3294" i="16"/>
  <c r="N3295" i="16"/>
  <c r="N3296" i="16"/>
  <c r="N3297" i="16"/>
  <c r="N3298" i="16"/>
  <c r="N3292" i="16"/>
  <c r="G205" i="17"/>
  <c r="I3297" i="16"/>
  <c r="H3297" i="16"/>
  <c r="B1272" i="14"/>
  <c r="B1271" i="14"/>
  <c r="B1270" i="14"/>
  <c r="B1269" i="14"/>
  <c r="B1268" i="14"/>
  <c r="B1267" i="14"/>
  <c r="B1266" i="14"/>
  <c r="B1265" i="14"/>
  <c r="D208" i="23"/>
  <c r="B208" i="23"/>
  <c r="C208" i="23"/>
  <c r="N3278" i="16"/>
  <c r="N3279" i="16"/>
  <c r="P204" i="17"/>
  <c r="H3276" i="16"/>
  <c r="N3273" i="16"/>
  <c r="N3274" i="16"/>
  <c r="N3275" i="16"/>
  <c r="U3649" i="20"/>
  <c r="G3649" i="20" s="1"/>
  <c r="U3650" i="20"/>
  <c r="G3650" i="20" s="1"/>
  <c r="U3651" i="20"/>
  <c r="G3651" i="20" s="1"/>
  <c r="U3652" i="20"/>
  <c r="G3652" i="20" s="1"/>
  <c r="U3653" i="20"/>
  <c r="G3653" i="20" s="1"/>
  <c r="U3654" i="20"/>
  <c r="G3654" i="20" s="1"/>
  <c r="U3655" i="20"/>
  <c r="G3655" i="20" s="1"/>
  <c r="U3656" i="20"/>
  <c r="G3656" i="20" s="1"/>
  <c r="U3657" i="20"/>
  <c r="G3657" i="20" s="1"/>
  <c r="U3658" i="20"/>
  <c r="G3658" i="20" s="1"/>
  <c r="U3659" i="20"/>
  <c r="G3659" i="20" s="1"/>
  <c r="U3660" i="20"/>
  <c r="G3660" i="20" s="1"/>
  <c r="U3661" i="20"/>
  <c r="G3661" i="20" s="1"/>
  <c r="U3662" i="20"/>
  <c r="G3662" i="20" s="1"/>
  <c r="U3663" i="20"/>
  <c r="G3663" i="20" s="1"/>
  <c r="U3664" i="20"/>
  <c r="G3664" i="20" s="1"/>
  <c r="U3665" i="20"/>
  <c r="G3665" i="20" s="1"/>
  <c r="U3666" i="20"/>
  <c r="G3666" i="20" s="1"/>
  <c r="U3667" i="20"/>
  <c r="G3667" i="20" s="1"/>
  <c r="U3668" i="20"/>
  <c r="G3668" i="20" s="1"/>
  <c r="B3649" i="20"/>
  <c r="B3650" i="20"/>
  <c r="B3651" i="20"/>
  <c r="B3652" i="20"/>
  <c r="B3653" i="20"/>
  <c r="B3654" i="20"/>
  <c r="B3655" i="20"/>
  <c r="B3656" i="20"/>
  <c r="B3657" i="20"/>
  <c r="B3658" i="20"/>
  <c r="B3659" i="20"/>
  <c r="B3660" i="20"/>
  <c r="B3661" i="20"/>
  <c r="B3662" i="20"/>
  <c r="B3663" i="20"/>
  <c r="B3664" i="20"/>
  <c r="B3665" i="20"/>
  <c r="B3666" i="20"/>
  <c r="B3667" i="20"/>
  <c r="B3668" i="20"/>
  <c r="B3669" i="20"/>
  <c r="AG246" i="6"/>
  <c r="T246" i="6" s="1"/>
  <c r="AC245" i="6"/>
  <c r="D245" i="6" s="1"/>
  <c r="E208" i="23" s="1"/>
  <c r="I3276" i="16"/>
  <c r="N3272" i="16"/>
  <c r="N3271" i="16"/>
  <c r="N3270" i="16"/>
  <c r="N3269" i="16"/>
  <c r="N3268" i="16"/>
  <c r="N3267" i="16"/>
  <c r="N3266" i="16"/>
  <c r="H3270" i="16"/>
  <c r="I3269" i="16"/>
  <c r="U3639" i="20"/>
  <c r="G3639" i="20" s="1"/>
  <c r="U3640" i="20"/>
  <c r="G3640" i="20" s="1"/>
  <c r="U3641" i="20"/>
  <c r="G3641" i="20" s="1"/>
  <c r="U3642" i="20"/>
  <c r="G3642" i="20" s="1"/>
  <c r="U3643" i="20"/>
  <c r="G3643" i="20" s="1"/>
  <c r="U3644" i="20"/>
  <c r="G3644" i="20" s="1"/>
  <c r="U3645" i="20"/>
  <c r="G3645" i="20" s="1"/>
  <c r="U3646" i="20"/>
  <c r="G3646" i="20" s="1"/>
  <c r="U3647" i="20"/>
  <c r="G3647" i="20" s="1"/>
  <c r="U3648" i="20"/>
  <c r="G3648" i="20" s="1"/>
  <c r="U3638" i="20"/>
  <c r="G3638" i="20" s="1"/>
  <c r="U3637" i="20"/>
  <c r="G3637" i="20" s="1"/>
  <c r="U3636" i="20"/>
  <c r="G3636" i="20" s="1"/>
  <c r="U3635" i="20"/>
  <c r="G3635" i="20" s="1"/>
  <c r="B3637" i="20"/>
  <c r="B3638" i="20"/>
  <c r="B3639" i="20"/>
  <c r="B3640" i="20"/>
  <c r="B3641" i="20"/>
  <c r="B3642" i="20"/>
  <c r="B3643" i="20"/>
  <c r="B3644" i="20"/>
  <c r="B3645" i="20"/>
  <c r="B3646" i="20"/>
  <c r="B3647" i="20"/>
  <c r="B3648" i="20"/>
  <c r="N3265" i="16"/>
  <c r="N3264" i="16"/>
  <c r="N3263" i="16"/>
  <c r="N3262" i="16"/>
  <c r="N3261" i="16"/>
  <c r="P202" i="17"/>
  <c r="P203" i="17"/>
  <c r="P201" i="17"/>
  <c r="N3260" i="16"/>
  <c r="N3259" i="16"/>
  <c r="N3258" i="16"/>
  <c r="N3257" i="16"/>
  <c r="N3256" i="16"/>
  <c r="H296" i="8"/>
  <c r="I296" i="8" s="1"/>
  <c r="B207" i="23"/>
  <c r="C207" i="23"/>
  <c r="D207" i="23"/>
  <c r="G203" i="17"/>
  <c r="I3255" i="16"/>
  <c r="H3255" i="16"/>
  <c r="B1264" i="14"/>
  <c r="B1263" i="14"/>
  <c r="B1262" i="14"/>
  <c r="B1261" i="14"/>
  <c r="B1260" i="14"/>
  <c r="B1259" i="14"/>
  <c r="B1258" i="14"/>
  <c r="B1257" i="14"/>
  <c r="B1256" i="14"/>
  <c r="B1255" i="14"/>
  <c r="AC244" i="6"/>
  <c r="D244" i="6" s="1"/>
  <c r="E207" i="23" s="1"/>
  <c r="AG245" i="6"/>
  <c r="T245" i="6" s="1"/>
  <c r="N3253" i="16"/>
  <c r="N3254" i="16"/>
  <c r="N3255" i="16"/>
  <c r="N3252" i="16"/>
  <c r="U3633" i="20"/>
  <c r="G3633" i="20" s="1"/>
  <c r="U3634" i="20"/>
  <c r="G3634" i="20" s="1"/>
  <c r="N3251" i="16"/>
  <c r="N3250" i="16"/>
  <c r="N3249" i="16"/>
  <c r="N3248" i="16"/>
  <c r="N3247" i="16"/>
  <c r="N3246" i="16"/>
  <c r="N3245" i="16"/>
  <c r="N3244" i="16"/>
  <c r="N3243" i="16"/>
  <c r="N3242" i="16"/>
  <c r="N3241" i="16"/>
  <c r="N3240" i="16"/>
  <c r="N3239" i="16"/>
  <c r="N3238" i="16"/>
  <c r="N3237" i="16"/>
  <c r="U3624" i="20"/>
  <c r="G3624" i="20" s="1"/>
  <c r="U3625" i="20"/>
  <c r="G3625" i="20" s="1"/>
  <c r="U3626" i="20"/>
  <c r="G3626" i="20" s="1"/>
  <c r="U3627" i="20"/>
  <c r="G3627" i="20" s="1"/>
  <c r="U3628" i="20"/>
  <c r="G3628" i="20" s="1"/>
  <c r="U3629" i="20"/>
  <c r="G3629" i="20" s="1"/>
  <c r="U3630" i="20"/>
  <c r="G3630" i="20" s="1"/>
  <c r="U3631" i="20"/>
  <c r="G3631" i="20" s="1"/>
  <c r="U3632" i="20"/>
  <c r="G3632" i="20" s="1"/>
  <c r="U3623" i="20"/>
  <c r="G3623" i="20" s="1"/>
  <c r="U3622" i="20"/>
  <c r="G3622" i="20" s="1"/>
  <c r="U3621" i="20"/>
  <c r="G3621" i="20" s="1"/>
  <c r="U3620" i="20"/>
  <c r="G3620" i="20" s="1"/>
  <c r="U3612" i="20"/>
  <c r="G3612" i="20" s="1"/>
  <c r="U3613" i="20"/>
  <c r="G3613" i="20" s="1"/>
  <c r="U3614" i="20"/>
  <c r="G3614" i="20" s="1"/>
  <c r="U3615" i="20"/>
  <c r="G3615" i="20" s="1"/>
  <c r="U3616" i="20"/>
  <c r="G3616" i="20" s="1"/>
  <c r="U3617" i="20"/>
  <c r="G3617" i="20" s="1"/>
  <c r="U3618" i="20"/>
  <c r="G3618" i="20" s="1"/>
  <c r="U3619" i="20"/>
  <c r="G3619" i="20" s="1"/>
  <c r="B3613" i="20"/>
  <c r="B3614" i="20"/>
  <c r="B3615" i="20"/>
  <c r="B3616" i="20"/>
  <c r="B3617" i="20"/>
  <c r="B3618" i="20"/>
  <c r="B3619" i="20"/>
  <c r="B3620" i="20"/>
  <c r="B3621" i="20"/>
  <c r="B3622" i="20"/>
  <c r="B3623" i="20"/>
  <c r="B3624" i="20"/>
  <c r="B3625" i="20"/>
  <c r="B3626" i="20"/>
  <c r="B3627" i="20"/>
  <c r="B3628" i="20"/>
  <c r="B3629" i="20"/>
  <c r="B3630" i="20"/>
  <c r="B3631" i="20"/>
  <c r="B3632" i="20"/>
  <c r="B3633" i="20"/>
  <c r="B3634" i="20"/>
  <c r="B3635" i="20"/>
  <c r="B3636" i="20"/>
  <c r="U3606" i="20"/>
  <c r="G3606" i="20" s="1"/>
  <c r="U3607" i="20"/>
  <c r="G3607" i="20" s="1"/>
  <c r="U3608" i="20"/>
  <c r="G3608" i="20" s="1"/>
  <c r="U3609" i="20"/>
  <c r="G3609" i="20" s="1"/>
  <c r="U3610" i="20"/>
  <c r="G3610" i="20" s="1"/>
  <c r="U3611" i="20"/>
  <c r="G3611" i="20" s="1"/>
  <c r="B3608" i="20"/>
  <c r="B3609" i="20"/>
  <c r="B3610" i="20"/>
  <c r="B3611" i="20"/>
  <c r="B3612" i="20"/>
  <c r="H295" i="8"/>
  <c r="I295" i="8" s="1"/>
  <c r="C206" i="23"/>
  <c r="N3232" i="16"/>
  <c r="N3233" i="16"/>
  <c r="N3234" i="16"/>
  <c r="N3235" i="16"/>
  <c r="N3236" i="16"/>
  <c r="G202" i="17"/>
  <c r="H3234" i="16"/>
  <c r="B206" i="23"/>
  <c r="N2961" i="16"/>
  <c r="N2940" i="16"/>
  <c r="N2918" i="16"/>
  <c r="N2897" i="16"/>
  <c r="N2875" i="16"/>
  <c r="N2855" i="16"/>
  <c r="N2834" i="16"/>
  <c r="N2811" i="16"/>
  <c r="N2792" i="16"/>
  <c r="N2772" i="16"/>
  <c r="I3234" i="16"/>
  <c r="U3605" i="20"/>
  <c r="G3605" i="20" s="1"/>
  <c r="N3231" i="16"/>
  <c r="N3230" i="16"/>
  <c r="B1254" i="14"/>
  <c r="B1253" i="14"/>
  <c r="N2982" i="16"/>
  <c r="N3003" i="16"/>
  <c r="N3214" i="16"/>
  <c r="N3193" i="16"/>
  <c r="N3170" i="16"/>
  <c r="N3150" i="16"/>
  <c r="N3128" i="16"/>
  <c r="N3107" i="16"/>
  <c r="N3087" i="16"/>
  <c r="N3064" i="16"/>
  <c r="N3045" i="16"/>
  <c r="N3024" i="16"/>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69" i="17"/>
  <c r="P194" i="17"/>
  <c r="P195" i="17"/>
  <c r="P196" i="17"/>
  <c r="P197" i="17"/>
  <c r="P198" i="17"/>
  <c r="P199" i="17"/>
  <c r="P200" i="17"/>
  <c r="P193" i="17"/>
  <c r="D206" i="23"/>
  <c r="AG244" i="6"/>
  <c r="T244" i="6" s="1"/>
  <c r="AC243" i="6"/>
  <c r="D243" i="6" s="1"/>
  <c r="E206" i="23" s="1"/>
  <c r="B1252" i="14"/>
  <c r="B1251" i="14"/>
  <c r="B1250" i="14"/>
  <c r="B1249" i="14"/>
  <c r="B1248" i="14"/>
  <c r="B1247" i="14"/>
  <c r="B1246" i="14"/>
  <c r="B1245" i="14"/>
  <c r="U3595" i="20"/>
  <c r="G3595" i="20" s="1"/>
  <c r="U3596" i="20"/>
  <c r="G3596" i="20" s="1"/>
  <c r="U3594" i="20"/>
  <c r="G3594" i="20" s="1"/>
  <c r="U3598" i="20"/>
  <c r="G3598" i="20" s="1"/>
  <c r="U3599" i="20"/>
  <c r="G3599" i="20" s="1"/>
  <c r="U3600" i="20"/>
  <c r="G3600" i="20" s="1"/>
  <c r="U3601" i="20"/>
  <c r="G3601" i="20" s="1"/>
  <c r="U3602" i="20"/>
  <c r="G3602" i="20" s="1"/>
  <c r="U3603" i="20"/>
  <c r="G3603" i="20" s="1"/>
  <c r="U3597" i="20"/>
  <c r="G3597" i="20" s="1"/>
  <c r="U3604" i="20"/>
  <c r="G3604" i="20" s="1"/>
  <c r="U3573" i="20"/>
  <c r="G3573" i="20" s="1"/>
  <c r="U3543" i="20"/>
  <c r="G3543" i="20" s="1"/>
  <c r="U3512" i="20"/>
  <c r="G3512" i="20" s="1"/>
  <c r="U3591" i="20"/>
  <c r="U3592" i="20"/>
  <c r="U3593" i="20"/>
  <c r="U3500" i="20"/>
  <c r="U3501" i="20"/>
  <c r="U3502" i="20"/>
  <c r="U3503" i="20"/>
  <c r="U3504" i="20"/>
  <c r="U3505" i="20"/>
  <c r="U3506" i="20"/>
  <c r="U3507" i="20"/>
  <c r="U3508" i="20"/>
  <c r="U3509" i="20"/>
  <c r="U3510" i="20"/>
  <c r="U3511" i="20"/>
  <c r="U3513" i="20"/>
  <c r="U3514" i="20"/>
  <c r="U3515" i="20"/>
  <c r="U3516" i="20"/>
  <c r="U3517" i="20"/>
  <c r="U3518" i="20"/>
  <c r="U3519" i="20"/>
  <c r="U3520" i="20"/>
  <c r="U3521" i="20"/>
  <c r="U3522" i="20"/>
  <c r="U3523" i="20"/>
  <c r="U3524" i="20"/>
  <c r="U3525" i="20"/>
  <c r="U3526" i="20"/>
  <c r="U3527" i="20"/>
  <c r="U3528" i="20"/>
  <c r="U3529" i="20"/>
  <c r="U3530" i="20"/>
  <c r="U3531" i="20"/>
  <c r="U3532" i="20"/>
  <c r="U3533" i="20"/>
  <c r="U3534" i="20"/>
  <c r="U3535" i="20"/>
  <c r="U3536" i="20"/>
  <c r="U3537" i="20"/>
  <c r="U3538" i="20"/>
  <c r="U3539" i="20"/>
  <c r="U3540" i="20"/>
  <c r="U3541" i="20"/>
  <c r="U3542" i="20"/>
  <c r="U3544" i="20"/>
  <c r="U3545" i="20"/>
  <c r="U3546" i="20"/>
  <c r="U3547" i="20"/>
  <c r="U3548" i="20"/>
  <c r="U3549" i="20"/>
  <c r="U3550" i="20"/>
  <c r="U3551" i="20"/>
  <c r="U3552" i="20"/>
  <c r="U3553" i="20"/>
  <c r="U3554" i="20"/>
  <c r="U3555" i="20"/>
  <c r="U3556" i="20"/>
  <c r="U3557" i="20"/>
  <c r="U3558" i="20"/>
  <c r="U3559" i="20"/>
  <c r="U3560" i="20"/>
  <c r="U3561" i="20"/>
  <c r="U3562" i="20"/>
  <c r="U3563" i="20"/>
  <c r="U3564" i="20"/>
  <c r="U3565" i="20"/>
  <c r="U3566" i="20"/>
  <c r="U3567" i="20"/>
  <c r="U3568" i="20"/>
  <c r="U3569" i="20"/>
  <c r="U3570" i="20"/>
  <c r="U3571" i="20"/>
  <c r="U3572" i="20"/>
  <c r="U3574" i="20"/>
  <c r="U3575" i="20"/>
  <c r="U3576" i="20"/>
  <c r="U3577" i="20"/>
  <c r="U3578" i="20"/>
  <c r="U3579" i="20"/>
  <c r="U3580" i="20"/>
  <c r="U3581" i="20"/>
  <c r="U3582" i="20"/>
  <c r="U3583" i="20"/>
  <c r="U3584" i="20"/>
  <c r="U3585" i="20"/>
  <c r="U3586" i="20"/>
  <c r="U3587" i="20"/>
  <c r="U3588" i="20"/>
  <c r="U3589" i="20"/>
  <c r="U3590" i="20"/>
  <c r="B3579" i="20"/>
  <c r="B3580" i="20"/>
  <c r="B3581" i="20"/>
  <c r="B3582" i="20"/>
  <c r="B3583" i="20"/>
  <c r="B3584" i="20"/>
  <c r="B3585" i="20"/>
  <c r="B3586" i="20"/>
  <c r="B3587" i="20"/>
  <c r="B3588" i="20"/>
  <c r="B3589" i="20"/>
  <c r="B3590" i="20"/>
  <c r="B3591" i="20"/>
  <c r="B3592" i="20"/>
  <c r="B3593" i="20"/>
  <c r="B3594" i="20"/>
  <c r="B3595" i="20"/>
  <c r="B3596" i="20"/>
  <c r="B3597" i="20"/>
  <c r="B3598" i="20"/>
  <c r="B3599" i="20"/>
  <c r="B3600" i="20"/>
  <c r="B3601" i="20"/>
  <c r="B3602" i="20"/>
  <c r="B3603" i="20"/>
  <c r="B3604" i="20"/>
  <c r="B3605" i="20"/>
  <c r="B3606" i="20"/>
  <c r="B3607" i="20"/>
  <c r="U3489" i="20"/>
  <c r="U3490" i="20"/>
  <c r="U3491" i="20"/>
  <c r="U3492" i="20"/>
  <c r="U3493" i="20"/>
  <c r="U3494" i="20"/>
  <c r="U3495" i="20"/>
  <c r="U3496" i="20"/>
  <c r="U3497" i="20"/>
  <c r="U3498" i="20"/>
  <c r="U3499" i="20"/>
  <c r="U3488" i="20"/>
  <c r="C205" i="23"/>
  <c r="G201" i="17"/>
  <c r="H3213" i="16"/>
  <c r="E205" i="23"/>
  <c r="B1244" i="14"/>
  <c r="B1243" i="14"/>
  <c r="H294" i="8"/>
  <c r="I294" i="8" s="1"/>
  <c r="B205" i="23"/>
  <c r="I3213" i="16"/>
  <c r="B1242" i="14"/>
  <c r="B1241" i="14"/>
  <c r="B1240" i="14"/>
  <c r="B1239" i="14"/>
  <c r="B1238" i="14"/>
  <c r="B1237" i="14"/>
  <c r="B1236" i="14"/>
  <c r="B1235" i="14"/>
  <c r="B3551" i="20"/>
  <c r="B3552" i="20"/>
  <c r="B3553" i="20"/>
  <c r="B3554" i="20"/>
  <c r="B3555" i="20"/>
  <c r="B3556" i="20"/>
  <c r="B3557" i="20"/>
  <c r="B3558" i="20"/>
  <c r="B3559" i="20"/>
  <c r="B3560" i="20"/>
  <c r="B3561" i="20"/>
  <c r="B3562" i="20"/>
  <c r="B3563" i="20"/>
  <c r="B3564" i="20"/>
  <c r="B3565" i="20"/>
  <c r="B3566" i="20"/>
  <c r="B3567" i="20"/>
  <c r="B3568" i="20"/>
  <c r="B3569" i="20"/>
  <c r="B3570" i="20"/>
  <c r="B3571" i="20"/>
  <c r="B3572" i="20"/>
  <c r="B3573" i="20"/>
  <c r="B3574" i="20"/>
  <c r="B3575" i="20"/>
  <c r="B3576" i="20"/>
  <c r="B3577" i="20"/>
  <c r="B3578" i="20"/>
  <c r="B1234" i="14"/>
  <c r="B1233" i="14"/>
  <c r="D205" i="23"/>
  <c r="D204" i="23"/>
  <c r="E204" i="23"/>
  <c r="B1232" i="14"/>
  <c r="B1231" i="14"/>
  <c r="B1230" i="14"/>
  <c r="B1229" i="14"/>
  <c r="B1228" i="14"/>
  <c r="B1227" i="14"/>
  <c r="B1226" i="14"/>
  <c r="B1225" i="14"/>
  <c r="B3515" i="20"/>
  <c r="B3516" i="20"/>
  <c r="B3517" i="20"/>
  <c r="B3518" i="20"/>
  <c r="B3519" i="20"/>
  <c r="B3520" i="20"/>
  <c r="B3521" i="20"/>
  <c r="B3522" i="20"/>
  <c r="B3523" i="20"/>
  <c r="B3524" i="20"/>
  <c r="B3525" i="20"/>
  <c r="B3526" i="20"/>
  <c r="B3527" i="20"/>
  <c r="B3528" i="20"/>
  <c r="B3529" i="20"/>
  <c r="B3530" i="20"/>
  <c r="B3531" i="20"/>
  <c r="B3532" i="20"/>
  <c r="B3533" i="20"/>
  <c r="B3534" i="20"/>
  <c r="B3535" i="20"/>
  <c r="B3536" i="20"/>
  <c r="B3537" i="20"/>
  <c r="B3538" i="20"/>
  <c r="B3539" i="20"/>
  <c r="B3540" i="20"/>
  <c r="B3541" i="20"/>
  <c r="B3542" i="20"/>
  <c r="B3543" i="20"/>
  <c r="B3544" i="20"/>
  <c r="B3545" i="20"/>
  <c r="B3546" i="20"/>
  <c r="B3547" i="20"/>
  <c r="B3548" i="20"/>
  <c r="B3549" i="20"/>
  <c r="B3550" i="20"/>
  <c r="H3192" i="16"/>
  <c r="H293" i="8"/>
  <c r="I293" i="8" s="1"/>
  <c r="B204" i="23"/>
  <c r="C204" i="23"/>
  <c r="G200" i="17"/>
  <c r="I3192" i="16"/>
  <c r="H3187" i="16"/>
  <c r="I3187" i="16"/>
  <c r="B1224" i="14"/>
  <c r="B1223" i="14"/>
  <c r="B1222" i="14"/>
  <c r="B1221" i="14"/>
  <c r="B1220" i="14"/>
  <c r="B1219" i="14"/>
  <c r="B1218" i="14"/>
  <c r="B1217" i="14"/>
  <c r="B1216" i="14"/>
  <c r="B1215" i="14"/>
  <c r="C203" i="23"/>
  <c r="G199" i="17"/>
  <c r="H3170" i="16"/>
  <c r="H292" i="8"/>
  <c r="I292" i="8" s="1"/>
  <c r="B203" i="23"/>
  <c r="I3170" i="16"/>
  <c r="B3483" i="20"/>
  <c r="B3484" i="20"/>
  <c r="B3485" i="20"/>
  <c r="B3486" i="20"/>
  <c r="B3487" i="20"/>
  <c r="B3488" i="20"/>
  <c r="B3489" i="20"/>
  <c r="B3490" i="20"/>
  <c r="B3491" i="20"/>
  <c r="B3492" i="20"/>
  <c r="B3493" i="20"/>
  <c r="B3494" i="20"/>
  <c r="B3495" i="20"/>
  <c r="B3496" i="20"/>
  <c r="B3497" i="20"/>
  <c r="B3498" i="20"/>
  <c r="B3499" i="20"/>
  <c r="B3500" i="20"/>
  <c r="B3501" i="20"/>
  <c r="B3502" i="20"/>
  <c r="B3503" i="20"/>
  <c r="B3504" i="20"/>
  <c r="B3505" i="20"/>
  <c r="B3506" i="20"/>
  <c r="B3507" i="20"/>
  <c r="B3508" i="20"/>
  <c r="B3509" i="20"/>
  <c r="B3510" i="20"/>
  <c r="B3511" i="20"/>
  <c r="B3512" i="20"/>
  <c r="B3513" i="20"/>
  <c r="B3514" i="20"/>
  <c r="D203" i="23"/>
  <c r="E203" i="23"/>
  <c r="C202" i="23"/>
  <c r="G198" i="17"/>
  <c r="H3149" i="16"/>
  <c r="D202" i="23"/>
  <c r="E202" i="23"/>
  <c r="H291" i="8"/>
  <c r="I291" i="8" s="1"/>
  <c r="B202" i="23"/>
  <c r="I3149" i="16"/>
  <c r="B1214" i="14"/>
  <c r="B1213" i="14"/>
  <c r="B1212" i="14"/>
  <c r="B1211" i="14"/>
  <c r="B1210" i="14"/>
  <c r="B1209" i="14"/>
  <c r="B1208" i="14"/>
  <c r="B1207" i="14"/>
  <c r="B1206" i="14"/>
  <c r="B1205" i="14"/>
  <c r="B3453" i="20"/>
  <c r="B3454" i="20"/>
  <c r="B3455" i="20"/>
  <c r="B3456" i="20"/>
  <c r="B3457" i="20"/>
  <c r="B3458" i="20"/>
  <c r="B3459" i="20"/>
  <c r="B3460" i="20"/>
  <c r="B3461" i="20"/>
  <c r="B3462" i="20"/>
  <c r="B3463" i="20"/>
  <c r="B3464" i="20"/>
  <c r="B3465" i="20"/>
  <c r="B3466" i="20"/>
  <c r="B3467" i="20"/>
  <c r="B3468" i="20"/>
  <c r="B3469" i="20"/>
  <c r="B3470" i="20"/>
  <c r="B3471" i="20"/>
  <c r="B3472" i="20"/>
  <c r="B3473" i="20"/>
  <c r="B3474" i="20"/>
  <c r="B3475" i="20"/>
  <c r="B3476" i="20"/>
  <c r="B3477" i="20"/>
  <c r="B3478" i="20"/>
  <c r="B3479" i="20"/>
  <c r="B3480" i="20"/>
  <c r="B3481" i="20"/>
  <c r="B3482" i="20"/>
  <c r="C201" i="23"/>
  <c r="G197" i="17"/>
  <c r="H3127" i="16"/>
  <c r="H290" i="8"/>
  <c r="I290" i="8" s="1"/>
  <c r="B1204" i="14"/>
  <c r="B1203" i="14"/>
  <c r="B1202" i="14"/>
  <c r="B1201" i="14"/>
  <c r="B1200" i="14"/>
  <c r="B1199" i="14"/>
  <c r="B1198" i="14"/>
  <c r="B1197" i="14"/>
  <c r="B1196" i="14"/>
  <c r="B1195" i="14"/>
  <c r="D201" i="23"/>
  <c r="E201" i="23"/>
  <c r="B3430" i="20"/>
  <c r="B3431" i="20"/>
  <c r="B3432" i="20"/>
  <c r="B3433" i="20"/>
  <c r="B3434" i="20"/>
  <c r="B3435" i="20"/>
  <c r="B3436" i="20"/>
  <c r="B3437" i="20"/>
  <c r="B3438" i="20"/>
  <c r="B3439" i="20"/>
  <c r="B3440" i="20"/>
  <c r="B3441" i="20"/>
  <c r="B3442" i="20"/>
  <c r="B3443" i="20"/>
  <c r="B3444" i="20"/>
  <c r="B3445" i="20"/>
  <c r="B3446" i="20"/>
  <c r="B3447" i="20"/>
  <c r="B3448" i="20"/>
  <c r="B3449" i="20"/>
  <c r="B3450" i="20"/>
  <c r="B3451" i="20"/>
  <c r="B3452" i="20"/>
  <c r="B201" i="23"/>
  <c r="I3127" i="16"/>
  <c r="B1194" i="14"/>
  <c r="B1193" i="14"/>
  <c r="B1192" i="14"/>
  <c r="B1191" i="14"/>
  <c r="B1190" i="14"/>
  <c r="B1189" i="14"/>
  <c r="B1188" i="14"/>
  <c r="B1187" i="14"/>
  <c r="B1186" i="14"/>
  <c r="B3422" i="20"/>
  <c r="B3423" i="20"/>
  <c r="B3424" i="20"/>
  <c r="B3425" i="20"/>
  <c r="B3426" i="20"/>
  <c r="B3427" i="20"/>
  <c r="B3428" i="20"/>
  <c r="B3429" i="20"/>
  <c r="B3421" i="20"/>
  <c r="B3420" i="20"/>
  <c r="B3393" i="20"/>
  <c r="B3394" i="20"/>
  <c r="B3395" i="20"/>
  <c r="B3396" i="20"/>
  <c r="B3397" i="20"/>
  <c r="B3398" i="20"/>
  <c r="B3399" i="20"/>
  <c r="B3400" i="20"/>
  <c r="B3401" i="20"/>
  <c r="B3402" i="20"/>
  <c r="B3403" i="20"/>
  <c r="B3404" i="20"/>
  <c r="B3405" i="20"/>
  <c r="B3406" i="20"/>
  <c r="B3407" i="20"/>
  <c r="B3408" i="20"/>
  <c r="B3409" i="20"/>
  <c r="B3410" i="20"/>
  <c r="B3411" i="20"/>
  <c r="B3412" i="20"/>
  <c r="B3413" i="20"/>
  <c r="B3414" i="20"/>
  <c r="B3415" i="20"/>
  <c r="B3416" i="20"/>
  <c r="B3417" i="20"/>
  <c r="B3418" i="20"/>
  <c r="B3419" i="20"/>
  <c r="B3392" i="20"/>
  <c r="B3391" i="20"/>
  <c r="C200" i="23"/>
  <c r="G196" i="17"/>
  <c r="H3107" i="16"/>
  <c r="H289" i="8"/>
  <c r="I289" i="8" s="1"/>
  <c r="D200" i="23"/>
  <c r="E200" i="23"/>
  <c r="B200" i="23"/>
  <c r="I3107" i="16"/>
  <c r="B199" i="23"/>
  <c r="H288" i="8"/>
  <c r="I288" i="8" s="1"/>
  <c r="G195" i="17"/>
  <c r="I3086" i="16"/>
  <c r="C199" i="23"/>
  <c r="H3086" i="16"/>
  <c r="B1185" i="14"/>
  <c r="B1184" i="14"/>
  <c r="B1183" i="14"/>
  <c r="B1182" i="14"/>
  <c r="B1181" i="14"/>
  <c r="B1180" i="14"/>
  <c r="B1179" i="14"/>
  <c r="B1178" i="14"/>
  <c r="B1177" i="14"/>
  <c r="B1176" i="14"/>
  <c r="B1175" i="14"/>
  <c r="B1174" i="14"/>
  <c r="H287" i="8"/>
  <c r="I287" i="8" s="1"/>
  <c r="D199" i="23"/>
  <c r="E199" i="23"/>
  <c r="B3361" i="20"/>
  <c r="B3362" i="20"/>
  <c r="B3363" i="20"/>
  <c r="B3364" i="20"/>
  <c r="B3365" i="20"/>
  <c r="B3366" i="20"/>
  <c r="B3367" i="20"/>
  <c r="B3368" i="20"/>
  <c r="B3369" i="20"/>
  <c r="B3370" i="20"/>
  <c r="B3371" i="20"/>
  <c r="B3372" i="20"/>
  <c r="B3373" i="20"/>
  <c r="B3374" i="20"/>
  <c r="B3375" i="20"/>
  <c r="B3376" i="20"/>
  <c r="B3377" i="20"/>
  <c r="B3378" i="20"/>
  <c r="B3379" i="20"/>
  <c r="B3380" i="20"/>
  <c r="B3381" i="20"/>
  <c r="B3382" i="20"/>
  <c r="B3383" i="20"/>
  <c r="B3384" i="20"/>
  <c r="B3385" i="20"/>
  <c r="B3386" i="20"/>
  <c r="B3387" i="20"/>
  <c r="B3388" i="20"/>
  <c r="B3389" i="20"/>
  <c r="B3390" i="20"/>
  <c r="C198" i="23"/>
  <c r="G194" i="17"/>
  <c r="H3063" i="16"/>
  <c r="I3063" i="16"/>
  <c r="D198" i="23"/>
  <c r="E198" i="23"/>
  <c r="B198" i="23"/>
  <c r="B1173" i="14"/>
  <c r="B1172" i="14"/>
  <c r="B1171" i="14"/>
  <c r="B1170" i="14"/>
  <c r="B1169" i="14"/>
  <c r="B1168" i="14"/>
  <c r="B1167" i="14"/>
  <c r="B1166" i="14"/>
  <c r="B3336" i="20"/>
  <c r="B3337" i="20"/>
  <c r="B3338" i="20"/>
  <c r="B3339" i="20"/>
  <c r="B3340" i="20"/>
  <c r="B3341" i="20"/>
  <c r="B3342" i="20"/>
  <c r="B3343" i="20"/>
  <c r="B3344" i="20"/>
  <c r="B3345" i="20"/>
  <c r="B3346" i="20"/>
  <c r="B3347" i="20"/>
  <c r="B3348" i="20"/>
  <c r="B3349" i="20"/>
  <c r="B3350" i="20"/>
  <c r="B3351" i="20"/>
  <c r="B3352" i="20"/>
  <c r="B3353" i="20"/>
  <c r="B3354" i="20"/>
  <c r="B3355" i="20"/>
  <c r="B3356" i="20"/>
  <c r="B3357" i="20"/>
  <c r="B3358" i="20"/>
  <c r="B3359" i="20"/>
  <c r="B3360" i="20"/>
  <c r="D197" i="23"/>
  <c r="E197" i="23"/>
  <c r="H286" i="8"/>
  <c r="I286" i="8" s="1"/>
  <c r="B1165" i="14"/>
  <c r="B1164" i="14"/>
  <c r="B1163" i="14"/>
  <c r="B1162" i="14"/>
  <c r="B1161" i="14"/>
  <c r="B1160" i="14"/>
  <c r="B1159" i="14"/>
  <c r="B1158" i="14"/>
  <c r="B1157" i="14"/>
  <c r="B1156" i="14"/>
  <c r="B3335" i="20"/>
  <c r="B3304" i="20"/>
  <c r="B3305" i="20"/>
  <c r="B3306" i="20"/>
  <c r="B3307" i="20"/>
  <c r="B3308" i="20"/>
  <c r="B3309" i="20"/>
  <c r="B3310" i="20"/>
  <c r="B3311" i="20"/>
  <c r="B3312" i="20"/>
  <c r="B3313" i="20"/>
  <c r="B3314" i="20"/>
  <c r="B3315" i="20"/>
  <c r="B3316" i="20"/>
  <c r="B3317" i="20"/>
  <c r="B3318" i="20"/>
  <c r="B3319" i="20"/>
  <c r="B3320" i="20"/>
  <c r="B3321" i="20"/>
  <c r="B3322" i="20"/>
  <c r="B3323" i="20"/>
  <c r="B3324" i="20"/>
  <c r="B3325" i="20"/>
  <c r="B3326" i="20"/>
  <c r="B3327" i="20"/>
  <c r="B3328" i="20"/>
  <c r="B3329" i="20"/>
  <c r="B3330" i="20"/>
  <c r="B3331" i="20"/>
  <c r="B3332" i="20"/>
  <c r="B3333" i="20"/>
  <c r="B3334" i="20"/>
  <c r="B197" i="23"/>
  <c r="C197" i="23"/>
  <c r="G193" i="17"/>
  <c r="I3044" i="16"/>
  <c r="H3044" i="16"/>
  <c r="B1155" i="14"/>
  <c r="B1154" i="14"/>
  <c r="B1153" i="14"/>
  <c r="B1152" i="14"/>
  <c r="B1151" i="14"/>
  <c r="B1150" i="14"/>
  <c r="B1149" i="14"/>
  <c r="B1148" i="14"/>
  <c r="B1147" i="14"/>
  <c r="B1146" i="14"/>
  <c r="H285" i="8"/>
  <c r="I285" i="8" s="1"/>
  <c r="B196" i="23"/>
  <c r="C196" i="23"/>
  <c r="G192" i="17"/>
  <c r="I3024" i="16"/>
  <c r="H3024" i="16"/>
  <c r="D196" i="23"/>
  <c r="E196" i="23"/>
  <c r="B1145" i="14"/>
  <c r="B1144" i="14"/>
  <c r="B3271" i="20"/>
  <c r="B3272" i="20"/>
  <c r="B3273" i="20"/>
  <c r="B3274" i="20"/>
  <c r="B3275" i="20"/>
  <c r="B3276" i="20"/>
  <c r="B3277" i="20"/>
  <c r="B3278" i="20"/>
  <c r="B3279" i="20"/>
  <c r="B3280" i="20"/>
  <c r="B3281" i="20"/>
  <c r="B3282" i="20"/>
  <c r="B3283" i="20"/>
  <c r="B3284" i="20"/>
  <c r="B3285" i="20"/>
  <c r="B3286" i="20"/>
  <c r="B3287" i="20"/>
  <c r="B3288" i="20"/>
  <c r="B3289" i="20"/>
  <c r="B3290" i="20"/>
  <c r="B3291" i="20"/>
  <c r="B3292" i="20"/>
  <c r="B3293" i="20"/>
  <c r="B3294" i="20"/>
  <c r="B3295" i="20"/>
  <c r="B3296" i="20"/>
  <c r="B3297" i="20"/>
  <c r="B3298" i="20"/>
  <c r="B3299" i="20"/>
  <c r="B3300" i="20"/>
  <c r="B3301" i="20"/>
  <c r="B3302" i="20"/>
  <c r="B3303" i="20"/>
  <c r="H284" i="8"/>
  <c r="I284" i="8" s="1"/>
  <c r="B1143" i="14"/>
  <c r="B1142" i="14"/>
  <c r="B1141" i="14"/>
  <c r="B1140" i="14"/>
  <c r="B1139" i="14"/>
  <c r="B1138" i="14"/>
  <c r="B1137" i="14"/>
  <c r="B195" i="23"/>
  <c r="C195" i="23"/>
  <c r="D195" i="23"/>
  <c r="E195" i="23"/>
  <c r="G191" i="17"/>
  <c r="I3002" i="16"/>
  <c r="H3002" i="16"/>
  <c r="B3270" i="20"/>
  <c r="B3242" i="20"/>
  <c r="B3243" i="20"/>
  <c r="B3244" i="20"/>
  <c r="B3245" i="20"/>
  <c r="B3246" i="20"/>
  <c r="B3247" i="20"/>
  <c r="B3248" i="20"/>
  <c r="B3249" i="20"/>
  <c r="B3250" i="20"/>
  <c r="B3251" i="20"/>
  <c r="B3252" i="20"/>
  <c r="B3253" i="20"/>
  <c r="B3254" i="20"/>
  <c r="B3255" i="20"/>
  <c r="B3256" i="20"/>
  <c r="B3257" i="20"/>
  <c r="B3258" i="20"/>
  <c r="B3259" i="20"/>
  <c r="B3260" i="20"/>
  <c r="B3261" i="20"/>
  <c r="B3262" i="20"/>
  <c r="B3263" i="20"/>
  <c r="B3264" i="20"/>
  <c r="B3265" i="20"/>
  <c r="B3266" i="20"/>
  <c r="B3267" i="20"/>
  <c r="B3268" i="20"/>
  <c r="B3269" i="20"/>
  <c r="B194" i="23"/>
  <c r="C194" i="23"/>
  <c r="D194" i="23"/>
  <c r="E194" i="23"/>
  <c r="H283" i="8"/>
  <c r="I283" i="8" s="1"/>
  <c r="H272" i="8"/>
  <c r="I272" i="8"/>
  <c r="H273" i="8"/>
  <c r="I273" i="8" s="1"/>
  <c r="H274" i="8"/>
  <c r="I274" i="8" s="1"/>
  <c r="H275" i="8"/>
  <c r="I275" i="8" s="1"/>
  <c r="H276" i="8"/>
  <c r="I276" i="8" s="1"/>
  <c r="H277" i="8"/>
  <c r="I277" i="8" s="1"/>
  <c r="H278" i="8"/>
  <c r="I278" i="8" s="1"/>
  <c r="H279" i="8"/>
  <c r="I279" i="8" s="1"/>
  <c r="H280" i="8"/>
  <c r="I280" i="8" s="1"/>
  <c r="H281" i="8"/>
  <c r="I281" i="8" s="1"/>
  <c r="H282" i="8"/>
  <c r="I282" i="8" s="1"/>
  <c r="B1136" i="14"/>
  <c r="B1135" i="14"/>
  <c r="G190" i="17"/>
  <c r="G179" i="17"/>
  <c r="G180" i="17"/>
  <c r="G181" i="17"/>
  <c r="G182" i="17"/>
  <c r="G183" i="17"/>
  <c r="G184" i="17"/>
  <c r="G185" i="17"/>
  <c r="G186" i="17"/>
  <c r="G187" i="17"/>
  <c r="G188" i="17"/>
  <c r="G189" i="17"/>
  <c r="I2982" i="16"/>
  <c r="H2982" i="16"/>
  <c r="B1134" i="14"/>
  <c r="B1133" i="14"/>
  <c r="B1132" i="14"/>
  <c r="B1131" i="14"/>
  <c r="B1130" i="14"/>
  <c r="B1129" i="14"/>
  <c r="B1128" i="14"/>
  <c r="B1127" i="14"/>
  <c r="B1126" i="14"/>
  <c r="B1125" i="14"/>
  <c r="B1124" i="14"/>
  <c r="B1123" i="14"/>
  <c r="B1122" i="14"/>
  <c r="B1121" i="14"/>
  <c r="B1120" i="14"/>
  <c r="B1119" i="14"/>
  <c r="B1118" i="14"/>
  <c r="B3241" i="20"/>
  <c r="B3213" i="20"/>
  <c r="B3214" i="20"/>
  <c r="B3215" i="20"/>
  <c r="B3216" i="20"/>
  <c r="B3217" i="20"/>
  <c r="B3218" i="20"/>
  <c r="B3219" i="20"/>
  <c r="B3220" i="20"/>
  <c r="B3221" i="20"/>
  <c r="B3222" i="20"/>
  <c r="B3223" i="20"/>
  <c r="B3224" i="20"/>
  <c r="B3225" i="20"/>
  <c r="B3226" i="20"/>
  <c r="B3227" i="20"/>
  <c r="B3228" i="20"/>
  <c r="B3229" i="20"/>
  <c r="B3230" i="20"/>
  <c r="B3231" i="20"/>
  <c r="B3232" i="20"/>
  <c r="B3233" i="20"/>
  <c r="B3234" i="20"/>
  <c r="B3235" i="20"/>
  <c r="B3236" i="20"/>
  <c r="B3237" i="20"/>
  <c r="B3238" i="20"/>
  <c r="B3239" i="20"/>
  <c r="B3240" i="20"/>
  <c r="B3182" i="20"/>
  <c r="B3183" i="20"/>
  <c r="B3184" i="20"/>
  <c r="B3185" i="20"/>
  <c r="B3186" i="20"/>
  <c r="B3187" i="20"/>
  <c r="B3188" i="20"/>
  <c r="B3189" i="20"/>
  <c r="B3190" i="20"/>
  <c r="B3191" i="20"/>
  <c r="B3192" i="20"/>
  <c r="B3193" i="20"/>
  <c r="B3194" i="20"/>
  <c r="B3195" i="20"/>
  <c r="B3196" i="20"/>
  <c r="B3197" i="20"/>
  <c r="B3198" i="20"/>
  <c r="B3199" i="20"/>
  <c r="B3200" i="20"/>
  <c r="B3201" i="20"/>
  <c r="B3202" i="20"/>
  <c r="B3203" i="20"/>
  <c r="B3204" i="20"/>
  <c r="B3205" i="20"/>
  <c r="B3206" i="20"/>
  <c r="B3207" i="20"/>
  <c r="B3208" i="20"/>
  <c r="B3209" i="20"/>
  <c r="B3210" i="20"/>
  <c r="B3211" i="20"/>
  <c r="B3212" i="20"/>
  <c r="D193" i="23"/>
  <c r="E193" i="23"/>
  <c r="H271" i="8"/>
  <c r="I271" i="8" s="1"/>
  <c r="B193" i="23"/>
  <c r="C193" i="23"/>
  <c r="G178" i="17"/>
  <c r="I2960" i="16"/>
  <c r="H2960" i="16"/>
  <c r="H270" i="8"/>
  <c r="I270" i="8" s="1"/>
  <c r="B1117" i="14"/>
  <c r="B1116" i="14"/>
  <c r="B1115" i="14"/>
  <c r="B1114" i="14"/>
  <c r="B1113" i="14"/>
  <c r="B1112" i="14"/>
  <c r="B1111" i="14"/>
  <c r="B1110" i="14"/>
  <c r="B1109" i="14"/>
  <c r="B1108" i="14"/>
  <c r="B3151" i="20"/>
  <c r="B3152" i="20"/>
  <c r="B3153" i="20"/>
  <c r="B3154" i="20"/>
  <c r="B3155" i="20"/>
  <c r="B3156" i="20"/>
  <c r="B3157" i="20"/>
  <c r="B3158" i="20"/>
  <c r="B3159" i="20"/>
  <c r="B3160" i="20"/>
  <c r="B3161" i="20"/>
  <c r="B3162" i="20"/>
  <c r="B3163" i="20"/>
  <c r="B3164" i="20"/>
  <c r="B3165" i="20"/>
  <c r="B3166" i="20"/>
  <c r="B3167" i="20"/>
  <c r="B3168" i="20"/>
  <c r="B3169" i="20"/>
  <c r="B3170" i="20"/>
  <c r="B3171" i="20"/>
  <c r="B3172" i="20"/>
  <c r="B3173" i="20"/>
  <c r="B3174" i="20"/>
  <c r="B3175" i="20"/>
  <c r="B3176" i="20"/>
  <c r="B3177" i="20"/>
  <c r="B3178" i="20"/>
  <c r="B3179" i="20"/>
  <c r="B3180" i="20"/>
  <c r="B3181" i="20"/>
  <c r="D192" i="23"/>
  <c r="E192" i="23"/>
  <c r="B192" i="23"/>
  <c r="C192" i="23"/>
  <c r="G177" i="17"/>
  <c r="I2939" i="16"/>
  <c r="H2939" i="16"/>
  <c r="B1097" i="14"/>
  <c r="B1098" i="14"/>
  <c r="B1099" i="14"/>
  <c r="B1100" i="14"/>
  <c r="B1101" i="14"/>
  <c r="B1102" i="14"/>
  <c r="B1103" i="14"/>
  <c r="B1104" i="14"/>
  <c r="B1105" i="14"/>
  <c r="B1106" i="14"/>
  <c r="B1107" i="14"/>
  <c r="C191" i="23"/>
  <c r="G176" i="17"/>
  <c r="H2918" i="16"/>
  <c r="A3123" i="20"/>
  <c r="A3124" i="20" s="1"/>
  <c r="B1096" i="14"/>
  <c r="H269" i="8"/>
  <c r="I269" i="8" s="1"/>
  <c r="B191" i="23"/>
  <c r="I2918" i="16"/>
  <c r="D191" i="23"/>
  <c r="E191" i="23"/>
  <c r="B1095" i="14"/>
  <c r="B1094" i="14"/>
  <c r="B1093" i="14"/>
  <c r="B1092" i="14"/>
  <c r="B1091" i="14"/>
  <c r="B1090" i="14"/>
  <c r="B1089" i="14"/>
  <c r="B3091" i="20"/>
  <c r="B3092" i="20"/>
  <c r="B3093" i="20"/>
  <c r="B3094" i="20"/>
  <c r="B3095" i="20"/>
  <c r="B3096" i="20"/>
  <c r="B3097" i="20"/>
  <c r="B3098" i="20"/>
  <c r="B3099" i="20"/>
  <c r="B3100" i="20"/>
  <c r="B3101" i="20"/>
  <c r="B3102" i="20"/>
  <c r="B3103" i="20"/>
  <c r="B3104" i="20"/>
  <c r="B3105" i="20"/>
  <c r="B3106" i="20"/>
  <c r="B3107" i="20"/>
  <c r="B3108" i="20"/>
  <c r="B3109" i="20"/>
  <c r="B3110" i="20"/>
  <c r="B3111" i="20"/>
  <c r="B3112" i="20"/>
  <c r="B3113" i="20"/>
  <c r="B3114" i="20"/>
  <c r="B3115" i="20"/>
  <c r="B3116" i="20"/>
  <c r="B3117" i="20"/>
  <c r="B3118" i="20"/>
  <c r="B3119" i="20"/>
  <c r="B3120" i="20"/>
  <c r="B3121" i="20"/>
  <c r="B3122" i="20"/>
  <c r="B1087" i="14"/>
  <c r="B1088" i="14"/>
  <c r="D190" i="23"/>
  <c r="E190" i="23"/>
  <c r="H268" i="8"/>
  <c r="I268" i="8" s="1"/>
  <c r="A190" i="23"/>
  <c r="B190" i="23"/>
  <c r="C190" i="23"/>
  <c r="G175" i="17"/>
  <c r="I2896" i="16"/>
  <c r="H2896" i="16"/>
  <c r="I221" i="6"/>
  <c r="J180" i="17"/>
  <c r="H267" i="8"/>
  <c r="I267" i="8" s="1"/>
  <c r="B1086" i="14"/>
  <c r="B1085" i="14"/>
  <c r="B1084" i="14"/>
  <c r="B1083" i="14"/>
  <c r="B1082" i="14"/>
  <c r="B1081" i="14"/>
  <c r="B1080" i="14"/>
  <c r="B1079" i="14"/>
  <c r="A189" i="23"/>
  <c r="B189" i="23"/>
  <c r="C189" i="23"/>
  <c r="G174" i="17"/>
  <c r="I2874" i="16"/>
  <c r="H2874" i="16"/>
  <c r="B3087" i="20"/>
  <c r="B3088" i="20"/>
  <c r="B3089" i="20"/>
  <c r="B3090" i="20"/>
  <c r="B3060" i="20"/>
  <c r="B3061" i="20"/>
  <c r="B3062" i="20"/>
  <c r="B3063" i="20"/>
  <c r="B3064" i="20"/>
  <c r="B3065" i="20"/>
  <c r="B3066" i="20"/>
  <c r="B3067" i="20"/>
  <c r="B3068" i="20"/>
  <c r="B3069" i="20"/>
  <c r="B3070" i="20"/>
  <c r="B3071" i="20"/>
  <c r="B3072" i="20"/>
  <c r="B3073" i="20"/>
  <c r="B3074" i="20"/>
  <c r="B3075" i="20"/>
  <c r="B3076" i="20"/>
  <c r="B3077" i="20"/>
  <c r="B3078" i="20"/>
  <c r="B3079" i="20"/>
  <c r="B3080" i="20"/>
  <c r="B3081" i="20"/>
  <c r="B3082" i="20"/>
  <c r="B3083" i="20"/>
  <c r="B3084" i="20"/>
  <c r="B3085" i="20"/>
  <c r="B3086" i="20"/>
  <c r="B1077" i="14"/>
  <c r="B1078" i="14"/>
  <c r="D189" i="23"/>
  <c r="E189" i="23"/>
  <c r="C188" i="23"/>
  <c r="G173" i="17"/>
  <c r="H2854" i="16"/>
  <c r="D188" i="23"/>
  <c r="E188" i="23"/>
  <c r="B1069" i="14"/>
  <c r="B1068" i="14"/>
  <c r="B1076" i="14"/>
  <c r="B1075" i="14"/>
  <c r="B1074" i="14"/>
  <c r="B1073" i="14"/>
  <c r="B1072" i="14"/>
  <c r="B1071" i="14"/>
  <c r="B1070" i="14"/>
  <c r="B3030" i="20"/>
  <c r="B3031" i="20"/>
  <c r="B3032" i="20"/>
  <c r="B3033" i="20"/>
  <c r="B3034" i="20"/>
  <c r="B3035" i="20"/>
  <c r="B3036" i="20"/>
  <c r="B3037" i="20"/>
  <c r="B3038" i="20"/>
  <c r="B3039" i="20"/>
  <c r="B3040" i="20"/>
  <c r="B3041" i="20"/>
  <c r="B3042" i="20"/>
  <c r="B3043" i="20"/>
  <c r="B3044" i="20"/>
  <c r="B3045" i="20"/>
  <c r="B3046" i="20"/>
  <c r="B3047" i="20"/>
  <c r="B3048" i="20"/>
  <c r="B3049" i="20"/>
  <c r="B3050" i="20"/>
  <c r="B3051" i="20"/>
  <c r="B3052" i="20"/>
  <c r="B3053" i="20"/>
  <c r="B3054" i="20"/>
  <c r="B3055" i="20"/>
  <c r="B3056" i="20"/>
  <c r="B3057" i="20"/>
  <c r="B3058" i="20"/>
  <c r="B3059" i="20"/>
  <c r="A188" i="23"/>
  <c r="B188" i="23"/>
  <c r="H266" i="8"/>
  <c r="I266" i="8" s="1"/>
  <c r="I2854" i="16"/>
  <c r="C187" i="23"/>
  <c r="G172" i="17"/>
  <c r="H2833" i="16"/>
  <c r="E3025" i="20"/>
  <c r="E3013" i="20"/>
  <c r="D187" i="23"/>
  <c r="E187" i="23"/>
  <c r="I2832" i="16"/>
  <c r="H2832" i="16"/>
  <c r="H265" i="8"/>
  <c r="I265" i="8" s="1"/>
  <c r="A187" i="23"/>
  <c r="B187" i="23"/>
  <c r="I2833" i="16"/>
  <c r="A2999" i="20"/>
  <c r="B2999" i="20" s="1"/>
  <c r="B1058" i="14"/>
  <c r="B1059" i="14"/>
  <c r="B1057" i="14"/>
  <c r="B1056" i="14"/>
  <c r="B1055" i="14"/>
  <c r="B1054" i="14"/>
  <c r="B1053" i="14"/>
  <c r="B1052" i="14"/>
  <c r="B1051" i="14"/>
  <c r="B1050" i="14"/>
  <c r="H264" i="8"/>
  <c r="I264" i="8" s="1"/>
  <c r="D186" i="23"/>
  <c r="E186" i="23"/>
  <c r="A186" i="23"/>
  <c r="B186" i="23"/>
  <c r="C186" i="23"/>
  <c r="G171" i="17"/>
  <c r="I2811" i="16"/>
  <c r="H2811" i="16"/>
  <c r="B2969" i="20"/>
  <c r="B2970" i="20"/>
  <c r="B2971" i="20"/>
  <c r="B2972" i="20"/>
  <c r="B2973" i="20"/>
  <c r="B2974" i="20"/>
  <c r="B2975" i="20"/>
  <c r="B2976" i="20"/>
  <c r="B2977" i="20"/>
  <c r="B2978" i="20"/>
  <c r="B2979" i="20"/>
  <c r="B2980" i="20"/>
  <c r="B2981" i="20"/>
  <c r="B2982" i="20"/>
  <c r="B2983" i="20"/>
  <c r="B2984" i="20"/>
  <c r="B2985" i="20"/>
  <c r="B2986" i="20"/>
  <c r="B2987" i="20"/>
  <c r="B2988" i="20"/>
  <c r="B2989" i="20"/>
  <c r="B2990" i="20"/>
  <c r="B2991" i="20"/>
  <c r="B2992" i="20"/>
  <c r="B2993" i="20"/>
  <c r="B2994" i="20"/>
  <c r="B2995" i="20"/>
  <c r="B2996" i="20"/>
  <c r="B2997" i="20"/>
  <c r="B2998" i="20"/>
  <c r="I2799" i="16"/>
  <c r="H2799" i="16"/>
  <c r="B1048" i="14"/>
  <c r="B1049" i="14"/>
  <c r="B1047" i="14"/>
  <c r="B1046" i="14"/>
  <c r="B1045" i="14"/>
  <c r="B1044" i="14"/>
  <c r="B1043" i="14"/>
  <c r="B1042" i="14"/>
  <c r="B1041" i="14"/>
  <c r="B1040" i="14"/>
  <c r="B1038" i="14"/>
  <c r="B1039" i="14"/>
  <c r="C185" i="23"/>
  <c r="G170" i="17"/>
  <c r="H2792" i="16"/>
  <c r="H263" i="8"/>
  <c r="I263" i="8" s="1"/>
  <c r="D185" i="23"/>
  <c r="E185" i="23"/>
  <c r="A184" i="23"/>
  <c r="A185" i="23"/>
  <c r="B185" i="23"/>
  <c r="I2792" i="16"/>
  <c r="B2940" i="20"/>
  <c r="B2941" i="20"/>
  <c r="B2942" i="20"/>
  <c r="B2943" i="20"/>
  <c r="B2944" i="20"/>
  <c r="B2945" i="20"/>
  <c r="B2946" i="20"/>
  <c r="B2947" i="20"/>
  <c r="B2948" i="20"/>
  <c r="B2949" i="20"/>
  <c r="B2950" i="20"/>
  <c r="B2951" i="20"/>
  <c r="B2952" i="20"/>
  <c r="B2953" i="20"/>
  <c r="B2954" i="20"/>
  <c r="B2955" i="20"/>
  <c r="B2956" i="20"/>
  <c r="B2957" i="20"/>
  <c r="B2958" i="20"/>
  <c r="B2959" i="20"/>
  <c r="B2960" i="20"/>
  <c r="B2961" i="20"/>
  <c r="B2962" i="20"/>
  <c r="B2963" i="20"/>
  <c r="B2964" i="20"/>
  <c r="B2965" i="20"/>
  <c r="B2966" i="20"/>
  <c r="B2967" i="20"/>
  <c r="B2968" i="20"/>
  <c r="C184" i="23"/>
  <c r="G169" i="17"/>
  <c r="H2772" i="16"/>
  <c r="E184" i="23"/>
  <c r="H262" i="8"/>
  <c r="I262" i="8" s="1"/>
  <c r="B184" i="23"/>
  <c r="I2772" i="16"/>
  <c r="D184" i="23"/>
  <c r="B1028" i="14"/>
  <c r="B1029" i="14"/>
  <c r="B1037" i="14"/>
  <c r="B1036" i="14"/>
  <c r="B1035" i="14"/>
  <c r="B1034" i="14"/>
  <c r="B1033" i="14"/>
  <c r="B1032" i="14"/>
  <c r="B1031" i="14"/>
  <c r="B1030" i="14"/>
  <c r="B2939" i="20"/>
  <c r="B2938" i="20"/>
  <c r="B2936" i="20"/>
  <c r="B2937" i="20"/>
  <c r="B2907" i="20"/>
  <c r="B2908" i="20"/>
  <c r="B2909" i="20"/>
  <c r="B2910" i="20"/>
  <c r="B2911" i="20"/>
  <c r="B2912" i="20"/>
  <c r="B2913" i="20"/>
  <c r="B2914" i="20"/>
  <c r="B2915" i="20"/>
  <c r="B2916" i="20"/>
  <c r="B2917" i="20"/>
  <c r="B2918" i="20"/>
  <c r="B2919" i="20"/>
  <c r="B2920" i="20"/>
  <c r="B2921" i="20"/>
  <c r="B2922" i="20"/>
  <c r="B2923" i="20"/>
  <c r="B2924" i="20"/>
  <c r="B2925" i="20"/>
  <c r="B2926" i="20"/>
  <c r="B2927" i="20"/>
  <c r="B2928" i="20"/>
  <c r="B2929" i="20"/>
  <c r="B2930" i="20"/>
  <c r="B2931" i="20"/>
  <c r="B2932" i="20"/>
  <c r="B2933" i="20"/>
  <c r="B2934" i="20"/>
  <c r="B2935" i="20"/>
  <c r="C183" i="23"/>
  <c r="G168" i="17"/>
  <c r="H2750" i="16"/>
  <c r="B2906" i="20"/>
  <c r="H261" i="8"/>
  <c r="I261" i="8" s="1"/>
  <c r="D183" i="23"/>
  <c r="E183" i="23"/>
  <c r="A182" i="23"/>
  <c r="A183" i="23"/>
  <c r="B183" i="23"/>
  <c r="I2749" i="16"/>
  <c r="B1027" i="14"/>
  <c r="B1026" i="14"/>
  <c r="B1025" i="14"/>
  <c r="B1024" i="14"/>
  <c r="B1023" i="14"/>
  <c r="B1022" i="14"/>
  <c r="B1021" i="14"/>
  <c r="B1020" i="14"/>
  <c r="B2880" i="20"/>
  <c r="B2881" i="20"/>
  <c r="B2882" i="20"/>
  <c r="B2883" i="20"/>
  <c r="B2884" i="20"/>
  <c r="B2885" i="20"/>
  <c r="B2886" i="20"/>
  <c r="B2887" i="20"/>
  <c r="B2888" i="20"/>
  <c r="B2889" i="20"/>
  <c r="B2890" i="20"/>
  <c r="B2891" i="20"/>
  <c r="B2892" i="20"/>
  <c r="B2893" i="20"/>
  <c r="B2894" i="20"/>
  <c r="B2895" i="20"/>
  <c r="B2896" i="20"/>
  <c r="B2897" i="20"/>
  <c r="B2898" i="20"/>
  <c r="B2899" i="20"/>
  <c r="B2900" i="20"/>
  <c r="B2901" i="20"/>
  <c r="B2902" i="20"/>
  <c r="B2903" i="20"/>
  <c r="B2904" i="20"/>
  <c r="B2905" i="20"/>
  <c r="H2748" i="16"/>
  <c r="I2748" i="16"/>
  <c r="H2743" i="16"/>
  <c r="I2744" i="16"/>
  <c r="B2875" i="20"/>
  <c r="B2876" i="20"/>
  <c r="B2877" i="20"/>
  <c r="B2878" i="20"/>
  <c r="B2879" i="20"/>
  <c r="B182" i="23"/>
  <c r="C182" i="23"/>
  <c r="D182" i="23"/>
  <c r="E182" i="23"/>
  <c r="H260" i="8"/>
  <c r="I260" i="8" s="1"/>
  <c r="B1018" i="14"/>
  <c r="B1019" i="14"/>
  <c r="G167" i="17"/>
  <c r="I2731" i="16"/>
  <c r="H2731" i="16"/>
  <c r="B1009" i="14"/>
  <c r="B1008" i="14"/>
  <c r="B1017" i="14"/>
  <c r="B1016" i="14"/>
  <c r="B1015" i="14"/>
  <c r="B1014" i="14"/>
  <c r="B1013" i="14"/>
  <c r="B1012" i="14"/>
  <c r="B1011" i="14"/>
  <c r="B1010" i="14"/>
  <c r="B2851" i="20"/>
  <c r="B2852" i="20"/>
  <c r="B2853" i="20"/>
  <c r="B2854" i="20"/>
  <c r="B2855" i="20"/>
  <c r="B2856" i="20"/>
  <c r="B2857" i="20"/>
  <c r="B2858" i="20"/>
  <c r="B2859" i="20"/>
  <c r="B2860" i="20"/>
  <c r="B2861" i="20"/>
  <c r="B2862" i="20"/>
  <c r="B2863" i="20"/>
  <c r="B2864" i="20"/>
  <c r="B2865" i="20"/>
  <c r="B2866" i="20"/>
  <c r="B2867" i="20"/>
  <c r="B2868" i="20"/>
  <c r="B2869" i="20"/>
  <c r="B2870" i="20"/>
  <c r="B2871" i="20"/>
  <c r="B2872" i="20"/>
  <c r="B2873" i="20"/>
  <c r="B2874" i="20"/>
  <c r="B1007" i="14"/>
  <c r="B1006" i="14"/>
  <c r="B1005" i="14"/>
  <c r="B1004" i="14"/>
  <c r="B1003" i="14"/>
  <c r="B1002" i="14"/>
  <c r="B1001" i="14"/>
  <c r="B2823" i="20"/>
  <c r="B2824" i="20"/>
  <c r="B2825" i="20"/>
  <c r="B2826" i="20"/>
  <c r="B2827" i="20"/>
  <c r="B2828" i="20"/>
  <c r="B2829" i="20"/>
  <c r="B2830" i="20"/>
  <c r="B2831" i="20"/>
  <c r="B2832" i="20"/>
  <c r="B2833" i="20"/>
  <c r="B2834" i="20"/>
  <c r="B2835" i="20"/>
  <c r="B2836" i="20"/>
  <c r="B2837" i="20"/>
  <c r="B2838" i="20"/>
  <c r="B2839" i="20"/>
  <c r="B2840" i="20"/>
  <c r="B2841" i="20"/>
  <c r="B2842" i="20"/>
  <c r="B2843" i="20"/>
  <c r="B2844" i="20"/>
  <c r="B2845" i="20"/>
  <c r="B2846" i="20"/>
  <c r="B2847" i="20"/>
  <c r="B2848" i="20"/>
  <c r="B2849" i="20"/>
  <c r="B2850" i="20"/>
  <c r="B2813" i="20"/>
  <c r="B2814" i="20"/>
  <c r="B2815" i="20"/>
  <c r="B2816" i="20"/>
  <c r="B2817" i="20"/>
  <c r="B2818" i="20"/>
  <c r="B2819" i="20"/>
  <c r="B2820" i="20"/>
  <c r="B2821" i="20"/>
  <c r="B2822" i="20"/>
  <c r="B2809" i="20"/>
  <c r="B2810" i="20"/>
  <c r="B2811" i="20"/>
  <c r="B2812" i="20"/>
  <c r="H259" i="8"/>
  <c r="I259" i="8" s="1"/>
  <c r="A181" i="23"/>
  <c r="B181" i="23"/>
  <c r="C181" i="23"/>
  <c r="D181" i="23"/>
  <c r="E181" i="23"/>
  <c r="G166" i="17"/>
  <c r="H2708" i="16"/>
  <c r="I2708" i="16"/>
  <c r="C180" i="23"/>
  <c r="G165" i="17"/>
  <c r="H2687" i="16"/>
  <c r="D180" i="23"/>
  <c r="E180" i="23"/>
  <c r="H258" i="8"/>
  <c r="I258" i="8" s="1"/>
  <c r="B999" i="14"/>
  <c r="B1000" i="14"/>
  <c r="B998" i="14"/>
  <c r="B997" i="14"/>
  <c r="B996" i="14"/>
  <c r="B995" i="14"/>
  <c r="B994" i="14"/>
  <c r="B993" i="14"/>
  <c r="B992" i="14"/>
  <c r="B991" i="14"/>
  <c r="A180" i="23"/>
  <c r="B180" i="23"/>
  <c r="I2687" i="16"/>
  <c r="B2786" i="20"/>
  <c r="B2787" i="20"/>
  <c r="B2788" i="20"/>
  <c r="B2789" i="20"/>
  <c r="B2790" i="20"/>
  <c r="B2791" i="20"/>
  <c r="B2792" i="20"/>
  <c r="B2793" i="20"/>
  <c r="B2794" i="20"/>
  <c r="B2795" i="20"/>
  <c r="B2796" i="20"/>
  <c r="B2797" i="20"/>
  <c r="B2798" i="20"/>
  <c r="B2799" i="20"/>
  <c r="B2800" i="20"/>
  <c r="B2801" i="20"/>
  <c r="B2802" i="20"/>
  <c r="B2803" i="20"/>
  <c r="B2804" i="20"/>
  <c r="B2805" i="20"/>
  <c r="B2806" i="20"/>
  <c r="B2807" i="20"/>
  <c r="B2808" i="20"/>
  <c r="C179" i="23"/>
  <c r="G164" i="17"/>
  <c r="H2666" i="16"/>
  <c r="H257" i="8"/>
  <c r="I257" i="8" s="1"/>
  <c r="A178" i="23"/>
  <c r="A179" i="23"/>
  <c r="D179" i="23"/>
  <c r="E179" i="23"/>
  <c r="B179" i="23"/>
  <c r="B989" i="14"/>
  <c r="B990" i="14"/>
  <c r="B988" i="14"/>
  <c r="B987" i="14"/>
  <c r="B986" i="14"/>
  <c r="B985" i="14"/>
  <c r="B984" i="14"/>
  <c r="B983" i="14"/>
  <c r="B982" i="14"/>
  <c r="B981" i="14"/>
  <c r="B2753" i="20"/>
  <c r="B2754" i="20"/>
  <c r="B2755" i="20"/>
  <c r="B2756" i="20"/>
  <c r="B2757" i="20"/>
  <c r="B2758" i="20"/>
  <c r="B2759" i="20"/>
  <c r="B2760" i="20"/>
  <c r="B2761" i="20"/>
  <c r="B2762" i="20"/>
  <c r="B2763" i="20"/>
  <c r="B2764" i="20"/>
  <c r="B2765" i="20"/>
  <c r="B2766" i="20"/>
  <c r="B2767" i="20"/>
  <c r="B2768" i="20"/>
  <c r="B2769" i="20"/>
  <c r="B2770" i="20"/>
  <c r="B2771" i="20"/>
  <c r="B2772" i="20"/>
  <c r="B2773" i="20"/>
  <c r="B2774" i="20"/>
  <c r="B2775" i="20"/>
  <c r="B2776" i="20"/>
  <c r="B2777" i="20"/>
  <c r="B2778" i="20"/>
  <c r="B2779" i="20"/>
  <c r="B2780" i="20"/>
  <c r="B2781" i="20"/>
  <c r="B2782" i="20"/>
  <c r="B2783" i="20"/>
  <c r="B2784" i="20"/>
  <c r="B2785" i="20"/>
  <c r="E2779" i="20"/>
  <c r="E2759" i="20"/>
  <c r="I2666" i="16"/>
  <c r="B178" i="23"/>
  <c r="H256" i="8"/>
  <c r="I256" i="8" s="1"/>
  <c r="G163" i="17"/>
  <c r="I2644" i="16"/>
  <c r="C178" i="23"/>
  <c r="D178" i="23"/>
  <c r="E178" i="23"/>
  <c r="B979" i="14"/>
  <c r="B980" i="14"/>
  <c r="H2644" i="16"/>
  <c r="B978" i="14"/>
  <c r="B977" i="14"/>
  <c r="B976" i="14"/>
  <c r="B975" i="14"/>
  <c r="B974" i="14"/>
  <c r="B973" i="14"/>
  <c r="B972" i="14"/>
  <c r="B2723" i="20"/>
  <c r="B2724" i="20"/>
  <c r="B2725" i="20"/>
  <c r="B2726" i="20"/>
  <c r="B2727" i="20"/>
  <c r="B2728" i="20"/>
  <c r="B2729" i="20"/>
  <c r="B2730" i="20"/>
  <c r="B2731" i="20"/>
  <c r="B2732" i="20"/>
  <c r="B2733" i="20"/>
  <c r="B2734" i="20"/>
  <c r="B2735" i="20"/>
  <c r="B2736" i="20"/>
  <c r="B2737" i="20"/>
  <c r="B2738" i="20"/>
  <c r="B2739" i="20"/>
  <c r="B2740" i="20"/>
  <c r="B2741" i="20"/>
  <c r="B2742" i="20"/>
  <c r="B2743" i="20"/>
  <c r="B2744" i="20"/>
  <c r="B2745" i="20"/>
  <c r="B2746" i="20"/>
  <c r="B2747" i="20"/>
  <c r="B2748" i="20"/>
  <c r="B2749" i="20"/>
  <c r="B2750" i="20"/>
  <c r="B2751" i="20"/>
  <c r="B2752" i="20"/>
  <c r="C177" i="23"/>
  <c r="G162" i="17"/>
  <c r="H2623" i="16"/>
  <c r="B970" i="14"/>
  <c r="B971" i="14"/>
  <c r="B969" i="14"/>
  <c r="B968" i="14"/>
  <c r="B967" i="14"/>
  <c r="B966" i="14"/>
  <c r="B965" i="14"/>
  <c r="B964" i="14"/>
  <c r="B963" i="14"/>
  <c r="B962" i="14"/>
  <c r="B2695" i="20"/>
  <c r="B2696" i="20"/>
  <c r="B2697" i="20"/>
  <c r="B2698" i="20"/>
  <c r="B2699" i="20"/>
  <c r="B2700" i="20"/>
  <c r="B2701" i="20"/>
  <c r="B2702" i="20"/>
  <c r="B2703" i="20"/>
  <c r="B2704" i="20"/>
  <c r="B2705" i="20"/>
  <c r="B2706" i="20"/>
  <c r="B2707" i="20"/>
  <c r="B2708" i="20"/>
  <c r="B2709" i="20"/>
  <c r="B2710" i="20"/>
  <c r="B2711" i="20"/>
  <c r="B2712" i="20"/>
  <c r="B2713" i="20"/>
  <c r="B2714" i="20"/>
  <c r="B2715" i="20"/>
  <c r="B2716" i="20"/>
  <c r="B2717" i="20"/>
  <c r="B2718" i="20"/>
  <c r="B2719" i="20"/>
  <c r="B2720" i="20"/>
  <c r="B2721" i="20"/>
  <c r="B2722" i="20"/>
  <c r="E177" i="23"/>
  <c r="D177" i="23"/>
  <c r="H255" i="8"/>
  <c r="I255" i="8" s="1"/>
  <c r="B177" i="23"/>
  <c r="A177" i="23"/>
  <c r="I2623" i="16"/>
  <c r="C176" i="23"/>
  <c r="G161" i="17"/>
  <c r="B960" i="14"/>
  <c r="B961" i="14"/>
  <c r="H254" i="8"/>
  <c r="I254" i="8" s="1"/>
  <c r="D176" i="23"/>
  <c r="E176" i="23"/>
  <c r="A176" i="23"/>
  <c r="B176" i="23"/>
  <c r="I2602" i="16"/>
  <c r="H2602" i="16"/>
  <c r="B959" i="14"/>
  <c r="B958" i="14"/>
  <c r="B957" i="14"/>
  <c r="B956" i="14"/>
  <c r="B955" i="14"/>
  <c r="B954" i="14"/>
  <c r="B953" i="14"/>
  <c r="B952" i="14"/>
  <c r="B950" i="14"/>
  <c r="B951" i="14"/>
  <c r="B2691" i="20"/>
  <c r="B2692" i="20"/>
  <c r="B2693" i="20"/>
  <c r="B2694" i="20"/>
  <c r="B2662" i="20"/>
  <c r="B2663" i="20"/>
  <c r="B2664" i="20"/>
  <c r="B2665" i="20"/>
  <c r="B2666" i="20"/>
  <c r="B2667" i="20"/>
  <c r="B2668" i="20"/>
  <c r="B2669" i="20"/>
  <c r="B2670" i="20"/>
  <c r="B2671" i="20"/>
  <c r="B2672" i="20"/>
  <c r="B2673" i="20"/>
  <c r="B2674" i="20"/>
  <c r="B2675" i="20"/>
  <c r="B2676" i="20"/>
  <c r="B2677" i="20"/>
  <c r="B2678" i="20"/>
  <c r="B2679" i="20"/>
  <c r="B2680" i="20"/>
  <c r="B2681" i="20"/>
  <c r="B2682" i="20"/>
  <c r="B2683" i="20"/>
  <c r="B2684" i="20"/>
  <c r="B2685" i="20"/>
  <c r="B2686" i="20"/>
  <c r="B2687" i="20"/>
  <c r="B2688" i="20"/>
  <c r="B2689" i="20"/>
  <c r="B2690" i="20"/>
  <c r="D175" i="23"/>
  <c r="E175" i="23"/>
  <c r="A175" i="23"/>
  <c r="B175" i="23"/>
  <c r="C175" i="23"/>
  <c r="H253" i="8"/>
  <c r="I253" i="8" s="1"/>
  <c r="G160" i="17"/>
  <c r="H2580" i="16"/>
  <c r="B2661" i="20"/>
  <c r="B949" i="14"/>
  <c r="B948" i="14"/>
  <c r="B947" i="14"/>
  <c r="B946" i="14"/>
  <c r="B945" i="14"/>
  <c r="B944" i="14"/>
  <c r="B943" i="14"/>
  <c r="B942" i="14"/>
  <c r="B940" i="14"/>
  <c r="B941" i="14"/>
  <c r="I2580" i="16"/>
  <c r="B2633" i="20"/>
  <c r="B2634" i="20"/>
  <c r="B2635" i="20"/>
  <c r="B2636" i="20"/>
  <c r="B2637" i="20"/>
  <c r="B2638" i="20"/>
  <c r="B2639" i="20"/>
  <c r="B2640" i="20"/>
  <c r="B2641" i="20"/>
  <c r="B2642" i="20"/>
  <c r="B2643" i="20"/>
  <c r="B2644" i="20"/>
  <c r="B2645" i="20"/>
  <c r="B2646" i="20"/>
  <c r="B2647" i="20"/>
  <c r="B2648" i="20"/>
  <c r="B2649" i="20"/>
  <c r="B2650" i="20"/>
  <c r="B2651" i="20"/>
  <c r="B2652" i="20"/>
  <c r="B2653" i="20"/>
  <c r="B2654" i="20"/>
  <c r="B2655" i="20"/>
  <c r="B2656" i="20"/>
  <c r="B2657" i="20"/>
  <c r="B2658" i="20"/>
  <c r="B2659" i="20"/>
  <c r="B2660" i="20"/>
  <c r="E2638" i="20"/>
  <c r="E2637" i="20"/>
  <c r="E2636" i="20"/>
  <c r="E2635" i="20"/>
  <c r="E2632" i="20"/>
  <c r="B2632" i="20"/>
  <c r="C174" i="23"/>
  <c r="G159" i="17"/>
  <c r="H2560" i="16"/>
  <c r="H252" i="8"/>
  <c r="I252" i="8" s="1"/>
  <c r="A174" i="23"/>
  <c r="B174" i="23"/>
  <c r="I2560" i="16"/>
  <c r="D174" i="23"/>
  <c r="E174" i="23"/>
  <c r="B939" i="14"/>
  <c r="B938" i="14"/>
  <c r="B937" i="14"/>
  <c r="B936" i="14"/>
  <c r="B935" i="14"/>
  <c r="B934" i="14"/>
  <c r="B933" i="14"/>
  <c r="B932" i="14"/>
  <c r="B2609" i="20"/>
  <c r="B2610" i="20"/>
  <c r="B2611" i="20"/>
  <c r="B2612" i="20"/>
  <c r="B2613" i="20"/>
  <c r="B2614" i="20"/>
  <c r="B2615" i="20"/>
  <c r="B2616" i="20"/>
  <c r="B2617" i="20"/>
  <c r="B2618" i="20"/>
  <c r="B2619" i="20"/>
  <c r="B2620" i="20"/>
  <c r="B2621" i="20"/>
  <c r="B2622" i="20"/>
  <c r="B2623" i="20"/>
  <c r="B2624" i="20"/>
  <c r="B2625" i="20"/>
  <c r="B2626" i="20"/>
  <c r="B2627" i="20"/>
  <c r="B2628" i="20"/>
  <c r="B2629" i="20"/>
  <c r="B2630" i="20"/>
  <c r="B2631" i="20"/>
  <c r="B930" i="14"/>
  <c r="B931" i="14"/>
  <c r="I197" i="6"/>
  <c r="H2246" i="16"/>
  <c r="B929" i="14"/>
  <c r="B928" i="14"/>
  <c r="B927" i="14"/>
  <c r="B926" i="14"/>
  <c r="B925" i="14"/>
  <c r="B924" i="14"/>
  <c r="B923" i="14"/>
  <c r="B922" i="14"/>
  <c r="B2571" i="20"/>
  <c r="B2572" i="20"/>
  <c r="B2573" i="20"/>
  <c r="B2574" i="20"/>
  <c r="B2575" i="20"/>
  <c r="B2576" i="20"/>
  <c r="B2577" i="20"/>
  <c r="B2578" i="20"/>
  <c r="B2579" i="20"/>
  <c r="B2580" i="20"/>
  <c r="B2581" i="20"/>
  <c r="B2582" i="20"/>
  <c r="B2583" i="20"/>
  <c r="B2584" i="20"/>
  <c r="B2585" i="20"/>
  <c r="B2586" i="20"/>
  <c r="B2587" i="20"/>
  <c r="B2588" i="20"/>
  <c r="B2589" i="20"/>
  <c r="B2590" i="20"/>
  <c r="B2591" i="20"/>
  <c r="B2592" i="20"/>
  <c r="B2593" i="20"/>
  <c r="B2594" i="20"/>
  <c r="B2595" i="20"/>
  <c r="B2596" i="20"/>
  <c r="B2597" i="20"/>
  <c r="B2598" i="20"/>
  <c r="B2599" i="20"/>
  <c r="B2600" i="20"/>
  <c r="B2601" i="20"/>
  <c r="B2602" i="20"/>
  <c r="B2603" i="20"/>
  <c r="B2604" i="20"/>
  <c r="B2605" i="20"/>
  <c r="B2606" i="20"/>
  <c r="B2607" i="20"/>
  <c r="B2608" i="20"/>
  <c r="E2605" i="20"/>
  <c r="E2596" i="20"/>
  <c r="E2595" i="20"/>
  <c r="E2594" i="20"/>
  <c r="E2585" i="20"/>
  <c r="E2584" i="20"/>
  <c r="E2583" i="20"/>
  <c r="E2582" i="20"/>
  <c r="E2581" i="20"/>
  <c r="E2580" i="20"/>
  <c r="C173" i="23"/>
  <c r="G158" i="17"/>
  <c r="H2540" i="16"/>
  <c r="A173" i="23"/>
  <c r="B173" i="23"/>
  <c r="H251" i="8"/>
  <c r="I251" i="8" s="1"/>
  <c r="I2454" i="16"/>
  <c r="I2540" i="16"/>
  <c r="D173" i="23"/>
  <c r="E173" i="23"/>
  <c r="B920" i="14"/>
  <c r="B921" i="14"/>
  <c r="J168" i="17"/>
  <c r="C172" i="23"/>
  <c r="G157" i="17"/>
  <c r="H2518" i="16"/>
  <c r="B172" i="23"/>
  <c r="H250" i="8"/>
  <c r="I250" i="8" s="1"/>
  <c r="I2517" i="16"/>
  <c r="D172" i="23"/>
  <c r="E172" i="23"/>
  <c r="I209" i="6"/>
  <c r="B919" i="14"/>
  <c r="B918" i="14"/>
  <c r="B917" i="14"/>
  <c r="B916" i="14"/>
  <c r="B915" i="14"/>
  <c r="B914" i="14"/>
  <c r="B913" i="14"/>
  <c r="B912" i="14"/>
  <c r="B2544" i="20"/>
  <c r="B2545" i="20"/>
  <c r="B2546" i="20"/>
  <c r="B2547" i="20"/>
  <c r="B2548" i="20"/>
  <c r="B2549" i="20"/>
  <c r="B2550" i="20"/>
  <c r="B2551" i="20"/>
  <c r="B2552" i="20"/>
  <c r="B2553" i="20"/>
  <c r="B2554" i="20"/>
  <c r="B2555" i="20"/>
  <c r="B2556" i="20"/>
  <c r="B2557" i="20"/>
  <c r="B2558" i="20"/>
  <c r="B2559" i="20"/>
  <c r="B2560" i="20"/>
  <c r="B2561" i="20"/>
  <c r="B2562" i="20"/>
  <c r="B2563" i="20"/>
  <c r="B2564" i="20"/>
  <c r="B2565" i="20"/>
  <c r="B2566" i="20"/>
  <c r="B2567" i="20"/>
  <c r="B2568" i="20"/>
  <c r="B2569" i="20"/>
  <c r="B2570" i="20"/>
  <c r="B910" i="14"/>
  <c r="B911" i="14"/>
  <c r="B909" i="14"/>
  <c r="B908" i="14"/>
  <c r="B907" i="14"/>
  <c r="B906" i="14"/>
  <c r="B905" i="14"/>
  <c r="B904" i="14"/>
  <c r="B903" i="14"/>
  <c r="B902" i="14"/>
  <c r="B2509" i="20"/>
  <c r="B2510" i="20"/>
  <c r="B2511" i="20"/>
  <c r="B2512" i="20"/>
  <c r="B2513" i="20"/>
  <c r="B2514" i="20"/>
  <c r="B2515" i="20"/>
  <c r="B2516" i="20"/>
  <c r="B2517" i="20"/>
  <c r="B2518" i="20"/>
  <c r="B2519" i="20"/>
  <c r="B2520" i="20"/>
  <c r="B2521" i="20"/>
  <c r="B2522" i="20"/>
  <c r="B2523" i="20"/>
  <c r="B2524" i="20"/>
  <c r="B2525" i="20"/>
  <c r="B2526" i="20"/>
  <c r="B2527" i="20"/>
  <c r="B2528" i="20"/>
  <c r="B2529" i="20"/>
  <c r="B2530" i="20"/>
  <c r="B2531" i="20"/>
  <c r="B2532" i="20"/>
  <c r="B2533" i="20"/>
  <c r="B2534" i="20"/>
  <c r="B2535" i="20"/>
  <c r="B2536" i="20"/>
  <c r="B2537" i="20"/>
  <c r="B2538" i="20"/>
  <c r="B2539" i="20"/>
  <c r="B2540" i="20"/>
  <c r="B2541" i="20"/>
  <c r="B2542" i="20"/>
  <c r="B2543" i="20"/>
  <c r="E2526" i="20"/>
  <c r="E2525" i="20"/>
  <c r="E2524" i="20"/>
  <c r="H249" i="8"/>
  <c r="I249" i="8" s="1"/>
  <c r="D171" i="23"/>
  <c r="E171" i="23"/>
  <c r="B900" i="14"/>
  <c r="B901" i="14"/>
  <c r="A171" i="23"/>
  <c r="B171" i="23"/>
  <c r="C171" i="23"/>
  <c r="G156" i="17"/>
  <c r="I2498" i="16"/>
  <c r="H2498" i="16"/>
  <c r="H2477" i="16"/>
  <c r="D170" i="23"/>
  <c r="E170"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E157" i="23"/>
  <c r="E158" i="23"/>
  <c r="E159" i="23"/>
  <c r="E160" i="23"/>
  <c r="E161" i="23"/>
  <c r="E162" i="23"/>
  <c r="E163" i="23"/>
  <c r="E164" i="23"/>
  <c r="E165" i="23"/>
  <c r="E166" i="23"/>
  <c r="E167" i="23"/>
  <c r="E168" i="23"/>
  <c r="E169" i="23"/>
  <c r="C170" i="23"/>
  <c r="G155" i="17"/>
  <c r="H2476" i="16"/>
  <c r="A170" i="23"/>
  <c r="B170" i="23"/>
  <c r="H248" i="8"/>
  <c r="I248" i="8" s="1"/>
  <c r="B899" i="14"/>
  <c r="B898" i="14"/>
  <c r="B897" i="14"/>
  <c r="B896" i="14"/>
  <c r="B895" i="14"/>
  <c r="B894" i="14"/>
  <c r="B893" i="14"/>
  <c r="B892" i="14"/>
  <c r="B890" i="14"/>
  <c r="B891" i="14"/>
  <c r="I2477" i="16"/>
  <c r="B2479" i="20"/>
  <c r="B2480" i="20"/>
  <c r="B2481" i="20"/>
  <c r="B2482" i="20"/>
  <c r="B2483" i="20"/>
  <c r="B2484" i="20"/>
  <c r="B2485" i="20"/>
  <c r="B2486" i="20"/>
  <c r="B2487" i="20"/>
  <c r="B2488" i="20"/>
  <c r="B2489" i="20"/>
  <c r="B2490" i="20"/>
  <c r="B2491" i="20"/>
  <c r="B2492" i="20"/>
  <c r="B2493" i="20"/>
  <c r="B2494" i="20"/>
  <c r="B2495" i="20"/>
  <c r="B2496" i="20"/>
  <c r="B2497" i="20"/>
  <c r="B2498" i="20"/>
  <c r="B2499" i="20"/>
  <c r="B2500" i="20"/>
  <c r="B2501" i="20"/>
  <c r="B2502" i="20"/>
  <c r="B2503" i="20"/>
  <c r="B2504" i="20"/>
  <c r="B2505" i="20"/>
  <c r="B2506" i="20"/>
  <c r="B2507" i="20"/>
  <c r="B2508" i="20"/>
  <c r="H247" i="8"/>
  <c r="I247" i="8" s="1"/>
  <c r="A169" i="23"/>
  <c r="B169" i="23"/>
  <c r="C169" i="23"/>
  <c r="G154" i="17"/>
  <c r="H2454" i="16"/>
  <c r="D169" i="23"/>
  <c r="B889" i="14"/>
  <c r="B888" i="14"/>
  <c r="B887" i="14"/>
  <c r="B886" i="14"/>
  <c r="B885" i="14"/>
  <c r="B884" i="14"/>
  <c r="B883" i="14"/>
  <c r="B882" i="14"/>
  <c r="B2453" i="20"/>
  <c r="B2454" i="20"/>
  <c r="B2455" i="20"/>
  <c r="B2456" i="20"/>
  <c r="B2457" i="20"/>
  <c r="B2458" i="20"/>
  <c r="B2459" i="20"/>
  <c r="B2460" i="20"/>
  <c r="B2461" i="20"/>
  <c r="B2462" i="20"/>
  <c r="B2463" i="20"/>
  <c r="B2464" i="20"/>
  <c r="B2465" i="20"/>
  <c r="B2466" i="20"/>
  <c r="B2467" i="20"/>
  <c r="B2468" i="20"/>
  <c r="B2469" i="20"/>
  <c r="B2470" i="20"/>
  <c r="B2471" i="20"/>
  <c r="B2472" i="20"/>
  <c r="B2473" i="20"/>
  <c r="B2474" i="20"/>
  <c r="B2475" i="20"/>
  <c r="B2476" i="20"/>
  <c r="B2477" i="20"/>
  <c r="B2478" i="20"/>
  <c r="B880" i="14"/>
  <c r="B881" i="14"/>
  <c r="H246" i="8"/>
  <c r="I246" i="8" s="1"/>
  <c r="A168" i="23"/>
  <c r="B168" i="23"/>
  <c r="C168" i="23"/>
  <c r="G153" i="17"/>
  <c r="I2435" i="16"/>
  <c r="H2435" i="16"/>
  <c r="D168" i="23"/>
  <c r="B879" i="14"/>
  <c r="B878" i="14"/>
  <c r="B877" i="14"/>
  <c r="B876" i="14"/>
  <c r="B875" i="14"/>
  <c r="B874" i="14"/>
  <c r="B873" i="14"/>
  <c r="B872" i="14"/>
  <c r="B870" i="14"/>
  <c r="B871" i="14"/>
  <c r="B2422" i="20"/>
  <c r="B2423" i="20"/>
  <c r="B2424" i="20"/>
  <c r="B2425" i="20"/>
  <c r="B2426" i="20"/>
  <c r="B2427" i="20"/>
  <c r="B2428" i="20"/>
  <c r="B2429" i="20"/>
  <c r="B2430" i="20"/>
  <c r="B2431" i="20"/>
  <c r="B2432" i="20"/>
  <c r="B2433" i="20"/>
  <c r="B2434" i="20"/>
  <c r="B2435" i="20"/>
  <c r="B2436" i="20"/>
  <c r="B2437" i="20"/>
  <c r="B2438" i="20"/>
  <c r="B2439" i="20"/>
  <c r="B2440" i="20"/>
  <c r="B2441" i="20"/>
  <c r="B2442" i="20"/>
  <c r="B2443" i="20"/>
  <c r="B2444" i="20"/>
  <c r="B2445" i="20"/>
  <c r="B2446" i="20"/>
  <c r="B2447" i="20"/>
  <c r="B2448" i="20"/>
  <c r="B2449" i="20"/>
  <c r="B2450" i="20"/>
  <c r="B2451" i="20"/>
  <c r="B2452" i="20"/>
  <c r="B862" i="14"/>
  <c r="B863" i="14"/>
  <c r="B869" i="14"/>
  <c r="B868" i="14"/>
  <c r="B867" i="14"/>
  <c r="B866" i="14"/>
  <c r="B865" i="14"/>
  <c r="B864" i="14"/>
  <c r="B2386" i="20"/>
  <c r="B2387" i="20"/>
  <c r="B2388" i="20"/>
  <c r="B2389" i="20"/>
  <c r="B2390" i="20"/>
  <c r="B2391" i="20"/>
  <c r="B2392" i="20"/>
  <c r="B2393" i="20"/>
  <c r="B2394" i="20"/>
  <c r="B2395" i="20"/>
  <c r="B2396" i="20"/>
  <c r="B2397" i="20"/>
  <c r="B2398" i="20"/>
  <c r="B2399" i="20"/>
  <c r="B2400" i="20"/>
  <c r="B2401" i="20"/>
  <c r="B2402" i="20"/>
  <c r="B2403" i="20"/>
  <c r="B2404" i="20"/>
  <c r="B2405" i="20"/>
  <c r="B2406" i="20"/>
  <c r="B2407" i="20"/>
  <c r="B2408" i="20"/>
  <c r="B2409" i="20"/>
  <c r="B2410" i="20"/>
  <c r="B2411" i="20"/>
  <c r="B2412" i="20"/>
  <c r="B2413" i="20"/>
  <c r="B2414" i="20"/>
  <c r="B2415" i="20"/>
  <c r="B2416" i="20"/>
  <c r="B2417" i="20"/>
  <c r="B2418" i="20"/>
  <c r="B2419" i="20"/>
  <c r="B2420" i="20"/>
  <c r="B2421" i="20"/>
  <c r="D167" i="23"/>
  <c r="H245" i="8"/>
  <c r="I245" i="8"/>
  <c r="A167" i="23"/>
  <c r="B167" i="23"/>
  <c r="C167" i="23"/>
  <c r="G152" i="17"/>
  <c r="I2412" i="16"/>
  <c r="H2412" i="16"/>
  <c r="A165" i="23"/>
  <c r="A166" i="23"/>
  <c r="B166" i="23"/>
  <c r="C166" i="23"/>
  <c r="H244" i="8"/>
  <c r="I244" i="8" s="1"/>
  <c r="G151" i="17"/>
  <c r="I2391" i="16"/>
  <c r="H2391" i="16"/>
  <c r="B861" i="14"/>
  <c r="B860" i="14"/>
  <c r="B859" i="14"/>
  <c r="B858" i="14"/>
  <c r="B857" i="14"/>
  <c r="B856" i="14"/>
  <c r="B855" i="14"/>
  <c r="B854" i="14"/>
  <c r="B852" i="14"/>
  <c r="B853" i="14"/>
  <c r="B2357" i="20"/>
  <c r="B2358" i="20"/>
  <c r="B2359" i="20"/>
  <c r="B2360" i="20"/>
  <c r="B2361" i="20"/>
  <c r="B2362" i="20"/>
  <c r="B2363" i="20"/>
  <c r="B2364" i="20"/>
  <c r="B2365" i="20"/>
  <c r="B2366" i="20"/>
  <c r="B2367" i="20"/>
  <c r="B2368" i="20"/>
  <c r="B2369" i="20"/>
  <c r="B2370" i="20"/>
  <c r="B2371" i="20"/>
  <c r="B2372" i="20"/>
  <c r="B2373" i="20"/>
  <c r="B2374" i="20"/>
  <c r="B2375" i="20"/>
  <c r="B2376" i="20"/>
  <c r="B2377" i="20"/>
  <c r="B2378" i="20"/>
  <c r="B2379" i="20"/>
  <c r="B2380" i="20"/>
  <c r="B2381" i="20"/>
  <c r="B2382" i="20"/>
  <c r="B2383" i="20"/>
  <c r="B2384" i="20"/>
  <c r="B2385" i="20"/>
  <c r="D166" i="23"/>
  <c r="C165" i="23"/>
  <c r="G150" i="17"/>
  <c r="H2370" i="16"/>
  <c r="H243" i="8"/>
  <c r="I243" i="8" s="1"/>
  <c r="B165" i="23"/>
  <c r="I2370" i="16"/>
  <c r="B851" i="14"/>
  <c r="B850" i="14"/>
  <c r="B849" i="14"/>
  <c r="B848" i="14"/>
  <c r="B847" i="14"/>
  <c r="B846" i="14"/>
  <c r="B845" i="14"/>
  <c r="B844" i="14"/>
  <c r="B2327" i="20"/>
  <c r="B2328" i="20"/>
  <c r="B2329" i="20"/>
  <c r="B2330" i="20"/>
  <c r="B2331" i="20"/>
  <c r="B2332" i="20"/>
  <c r="B2333" i="20"/>
  <c r="B2334" i="20"/>
  <c r="B2335" i="20"/>
  <c r="B2336" i="20"/>
  <c r="B2337" i="20"/>
  <c r="B2338" i="20"/>
  <c r="B2339" i="20"/>
  <c r="B2340" i="20"/>
  <c r="B2341" i="20"/>
  <c r="B2342" i="20"/>
  <c r="B2343" i="20"/>
  <c r="B2344" i="20"/>
  <c r="B2345" i="20"/>
  <c r="B2346" i="20"/>
  <c r="B2347" i="20"/>
  <c r="B2348" i="20"/>
  <c r="B2349" i="20"/>
  <c r="B2350" i="20"/>
  <c r="B2351" i="20"/>
  <c r="B2352" i="20"/>
  <c r="B2353" i="20"/>
  <c r="B2354" i="20"/>
  <c r="B2355" i="20"/>
  <c r="B2356" i="20"/>
  <c r="D165" i="23"/>
  <c r="B842" i="14"/>
  <c r="B843" i="14"/>
  <c r="D164" i="23"/>
  <c r="B841" i="14"/>
  <c r="B840" i="14"/>
  <c r="B839" i="14"/>
  <c r="B838" i="14"/>
  <c r="B837" i="14"/>
  <c r="B836" i="14"/>
  <c r="B835" i="14"/>
  <c r="B2299" i="20"/>
  <c r="B2300" i="20"/>
  <c r="B2301" i="20"/>
  <c r="B2302" i="20"/>
  <c r="B2303" i="20"/>
  <c r="B2304" i="20"/>
  <c r="B2305" i="20"/>
  <c r="B2306" i="20"/>
  <c r="B2307" i="20"/>
  <c r="B2308" i="20"/>
  <c r="B2309" i="20"/>
  <c r="B2310" i="20"/>
  <c r="B2311" i="20"/>
  <c r="B2312" i="20"/>
  <c r="B2313" i="20"/>
  <c r="B2314" i="20"/>
  <c r="B2315" i="20"/>
  <c r="B2316" i="20"/>
  <c r="B2317" i="20"/>
  <c r="B2318" i="20"/>
  <c r="B2319" i="20"/>
  <c r="B2320" i="20"/>
  <c r="B2321" i="20"/>
  <c r="B2322" i="20"/>
  <c r="B2323" i="20"/>
  <c r="B2324" i="20"/>
  <c r="B2325" i="20"/>
  <c r="B2326" i="20"/>
  <c r="A164" i="23"/>
  <c r="B164" i="23"/>
  <c r="C164" i="23"/>
  <c r="H242" i="8"/>
  <c r="I242" i="8" s="1"/>
  <c r="B833" i="14"/>
  <c r="B834" i="14"/>
  <c r="G149" i="17"/>
  <c r="H2348" i="16"/>
  <c r="I2348" i="16"/>
  <c r="B832" i="14"/>
  <c r="B831" i="14"/>
  <c r="B830" i="14"/>
  <c r="B829" i="14"/>
  <c r="B828" i="14"/>
  <c r="B827" i="14"/>
  <c r="B826" i="14"/>
  <c r="B825" i="14"/>
  <c r="B2265" i="20"/>
  <c r="B2266" i="20"/>
  <c r="B2267" i="20"/>
  <c r="B2268" i="20"/>
  <c r="B2269" i="20"/>
  <c r="B2270" i="20"/>
  <c r="B2271" i="20"/>
  <c r="B2272" i="20"/>
  <c r="B2273" i="20"/>
  <c r="B2274" i="20"/>
  <c r="B2275" i="20"/>
  <c r="B2276" i="20"/>
  <c r="B2277" i="20"/>
  <c r="B2278" i="20"/>
  <c r="B2279" i="20"/>
  <c r="B2280" i="20"/>
  <c r="B2281" i="20"/>
  <c r="B2282" i="20"/>
  <c r="B2283" i="20"/>
  <c r="B2284" i="20"/>
  <c r="B2285" i="20"/>
  <c r="B2286" i="20"/>
  <c r="B2287" i="20"/>
  <c r="B2288" i="20"/>
  <c r="B2289" i="20"/>
  <c r="B2290" i="20"/>
  <c r="B2291" i="20"/>
  <c r="B2292" i="20"/>
  <c r="B2293" i="20"/>
  <c r="B2294" i="20"/>
  <c r="B2295" i="20"/>
  <c r="B2296" i="20"/>
  <c r="B2297" i="20"/>
  <c r="B2298" i="20"/>
  <c r="C163" i="23"/>
  <c r="G148" i="17"/>
  <c r="H2328" i="16"/>
  <c r="H241" i="8"/>
  <c r="I241" i="8" s="1"/>
  <c r="D163" i="23"/>
  <c r="B823" i="14"/>
  <c r="B824" i="14"/>
  <c r="A163" i="23"/>
  <c r="B163" i="23"/>
  <c r="I2328" i="16"/>
  <c r="H240" i="8"/>
  <c r="I240" i="8" s="1"/>
  <c r="A162" i="23"/>
  <c r="B162" i="23"/>
  <c r="C162" i="23"/>
  <c r="D162" i="23"/>
  <c r="B822" i="14"/>
  <c r="B821" i="14"/>
  <c r="B820" i="14"/>
  <c r="B819" i="14"/>
  <c r="B818" i="14"/>
  <c r="B817" i="14"/>
  <c r="B816" i="14"/>
  <c r="B815" i="14"/>
  <c r="B813" i="14"/>
  <c r="B814" i="14"/>
  <c r="B2236" i="20"/>
  <c r="B2237" i="20"/>
  <c r="B2238" i="20"/>
  <c r="B2239" i="20"/>
  <c r="B2240" i="20"/>
  <c r="B2241" i="20"/>
  <c r="B2242" i="20"/>
  <c r="B2243" i="20"/>
  <c r="B2244" i="20"/>
  <c r="B2245" i="20"/>
  <c r="B2246" i="20"/>
  <c r="B2247" i="20"/>
  <c r="B2248" i="20"/>
  <c r="B2249" i="20"/>
  <c r="B2250" i="20"/>
  <c r="B2251" i="20"/>
  <c r="B2252" i="20"/>
  <c r="B2253" i="20"/>
  <c r="B2254" i="20"/>
  <c r="B2255" i="20"/>
  <c r="B2256" i="20"/>
  <c r="B2257" i="20"/>
  <c r="B2258" i="20"/>
  <c r="B2259" i="20"/>
  <c r="B2260" i="20"/>
  <c r="B2261" i="20"/>
  <c r="B2262" i="20"/>
  <c r="B2263" i="20"/>
  <c r="B2264" i="20"/>
  <c r="G147" i="17"/>
  <c r="H2306" i="16"/>
  <c r="I2306" i="16"/>
  <c r="H2287" i="16"/>
  <c r="H239" i="8"/>
  <c r="I239" i="8" s="1"/>
  <c r="J156" i="17"/>
  <c r="G146" i="17"/>
  <c r="A161" i="23"/>
  <c r="B161" i="23"/>
  <c r="C161" i="23"/>
  <c r="D161" i="23"/>
  <c r="B803" i="14"/>
  <c r="B804" i="14"/>
  <c r="B812" i="14"/>
  <c r="B811" i="14"/>
  <c r="B810" i="14"/>
  <c r="B809" i="14"/>
  <c r="B808" i="14"/>
  <c r="B807" i="14"/>
  <c r="B806" i="14"/>
  <c r="B805" i="14"/>
  <c r="B2206" i="20"/>
  <c r="B2207" i="20"/>
  <c r="B2208" i="20"/>
  <c r="B2209" i="20"/>
  <c r="B2210" i="20"/>
  <c r="B2211" i="20"/>
  <c r="B2212" i="20"/>
  <c r="B2213" i="20"/>
  <c r="B2214" i="20"/>
  <c r="B2215" i="20"/>
  <c r="B2216" i="20"/>
  <c r="B2217" i="20"/>
  <c r="B2218" i="20"/>
  <c r="B2219" i="20"/>
  <c r="B2220" i="20"/>
  <c r="B2221" i="20"/>
  <c r="B2222" i="20"/>
  <c r="B2223" i="20"/>
  <c r="B2224" i="20"/>
  <c r="B2225" i="20"/>
  <c r="B2226" i="20"/>
  <c r="B2227" i="20"/>
  <c r="B2228" i="20"/>
  <c r="B2229" i="20"/>
  <c r="B2230" i="20"/>
  <c r="B2231" i="20"/>
  <c r="B2232" i="20"/>
  <c r="B2233" i="20"/>
  <c r="B2234" i="20"/>
  <c r="B2235" i="20"/>
  <c r="I2287" i="16"/>
  <c r="A156" i="23"/>
  <c r="B156" i="23"/>
  <c r="C156" i="23"/>
  <c r="A157" i="23"/>
  <c r="B157" i="23"/>
  <c r="C157" i="23"/>
  <c r="A158" i="23"/>
  <c r="B158" i="23"/>
  <c r="C158" i="23"/>
  <c r="A159" i="23"/>
  <c r="B159" i="23"/>
  <c r="C159" i="23"/>
  <c r="A160" i="23"/>
  <c r="B160" i="23"/>
  <c r="C160" i="23"/>
  <c r="Q2162" i="16"/>
  <c r="Q2163" i="16"/>
  <c r="Q2164" i="16"/>
  <c r="Q2165" i="16"/>
  <c r="Q2166" i="16"/>
  <c r="Q2167" i="16"/>
  <c r="Q2168" i="16"/>
  <c r="Q2169" i="16"/>
  <c r="Q2170" i="16"/>
  <c r="Q2171" i="16"/>
  <c r="Q2172" i="16"/>
  <c r="Q2173" i="16"/>
  <c r="Q2174" i="16"/>
  <c r="Q2175" i="16"/>
  <c r="Q2176" i="16"/>
  <c r="Q2177" i="16"/>
  <c r="Q2178" i="16"/>
  <c r="Q2179" i="16"/>
  <c r="Q2180" i="16"/>
  <c r="Q2181" i="16"/>
  <c r="Q2182" i="16"/>
  <c r="Q2183" i="16"/>
  <c r="Q2184" i="16"/>
  <c r="Q2185" i="16"/>
  <c r="Q2186" i="16"/>
  <c r="Q2187" i="16"/>
  <c r="Q2188" i="16"/>
  <c r="Q2189" i="16"/>
  <c r="Q2190" i="16"/>
  <c r="Q2191" i="16"/>
  <c r="Q2192" i="16"/>
  <c r="Q2193" i="16"/>
  <c r="Q2194" i="16"/>
  <c r="Q2195" i="16"/>
  <c r="Q2196" i="16"/>
  <c r="Q2197" i="16"/>
  <c r="Q2198" i="16"/>
  <c r="Q2199" i="16"/>
  <c r="Q2200" i="16"/>
  <c r="Q2201" i="16"/>
  <c r="Q2202" i="16"/>
  <c r="Q2203" i="16"/>
  <c r="Q2161" i="16"/>
  <c r="Q2205" i="16"/>
  <c r="Q2206" i="16"/>
  <c r="Q2207" i="16"/>
  <c r="Q2208" i="16"/>
  <c r="Q2209" i="16"/>
  <c r="Q2210" i="16"/>
  <c r="Q2211" i="16"/>
  <c r="Q2212" i="16"/>
  <c r="Q2213" i="16"/>
  <c r="Q2214" i="16"/>
  <c r="Q2215" i="16"/>
  <c r="Q2216" i="16"/>
  <c r="Q2217" i="16"/>
  <c r="Q2218" i="16"/>
  <c r="Q2219" i="16"/>
  <c r="Q2220" i="16"/>
  <c r="Q2221" i="16"/>
  <c r="Q2222" i="16"/>
  <c r="Q2223" i="16"/>
  <c r="Q2224" i="16"/>
  <c r="Q2225" i="16"/>
  <c r="Q2204" i="16"/>
  <c r="H2266" i="16"/>
  <c r="Q2227" i="16"/>
  <c r="Q2228" i="16"/>
  <c r="Q2229" i="16"/>
  <c r="Q2230" i="16"/>
  <c r="Q2231" i="16"/>
  <c r="Q2232" i="16"/>
  <c r="Q2233" i="16"/>
  <c r="Q2234" i="16"/>
  <c r="Q2235" i="16"/>
  <c r="Q2236" i="16"/>
  <c r="Q2237" i="16"/>
  <c r="Q2238" i="16"/>
  <c r="Q2239" i="16"/>
  <c r="Q2240" i="16"/>
  <c r="Q2241" i="16"/>
  <c r="Q2242" i="16"/>
  <c r="Q2243" i="16"/>
  <c r="Q2244" i="16"/>
  <c r="Q2245" i="16"/>
  <c r="Q2246" i="16"/>
  <c r="Q2247" i="16"/>
  <c r="Q2248" i="16"/>
  <c r="Q2249" i="16"/>
  <c r="Q2250" i="16"/>
  <c r="Q2251" i="16"/>
  <c r="Q2252" i="16"/>
  <c r="Q2253" i="16"/>
  <c r="Q2254" i="16"/>
  <c r="Q2255" i="16"/>
  <c r="Q2256" i="16"/>
  <c r="Q2257" i="16"/>
  <c r="Q2258" i="16"/>
  <c r="Q2259" i="16"/>
  <c r="Q2260" i="16"/>
  <c r="Q2261" i="16"/>
  <c r="Q2262" i="16"/>
  <c r="Q2264" i="16"/>
  <c r="Q2265" i="16"/>
  <c r="Q2266" i="16"/>
  <c r="Q2267" i="16"/>
  <c r="Q2268" i="16"/>
  <c r="Q2226" i="16"/>
  <c r="H238" i="8"/>
  <c r="I238" i="8" s="1"/>
  <c r="D160" i="23"/>
  <c r="G145" i="17"/>
  <c r="I2266" i="16"/>
  <c r="B802" i="14"/>
  <c r="B801" i="14"/>
  <c r="B800" i="14"/>
  <c r="B799" i="14"/>
  <c r="B798" i="14"/>
  <c r="B797" i="14"/>
  <c r="B796" i="14"/>
  <c r="B795" i="14"/>
  <c r="B2185" i="20"/>
  <c r="B2186" i="20"/>
  <c r="B2187" i="20"/>
  <c r="B2188" i="20"/>
  <c r="B2189" i="20"/>
  <c r="B2190" i="20"/>
  <c r="B2191" i="20"/>
  <c r="B2192" i="20"/>
  <c r="B2193" i="20"/>
  <c r="B2194" i="20"/>
  <c r="B2195" i="20"/>
  <c r="B2196" i="20"/>
  <c r="B2197" i="20"/>
  <c r="B2198" i="20"/>
  <c r="B2199" i="20"/>
  <c r="B2200" i="20"/>
  <c r="B2201" i="20"/>
  <c r="B2202" i="20"/>
  <c r="B2203" i="20"/>
  <c r="B2204" i="20"/>
  <c r="B2205" i="20"/>
  <c r="B793" i="14"/>
  <c r="B794" i="14"/>
  <c r="B792" i="14"/>
  <c r="B791" i="14"/>
  <c r="B790" i="14"/>
  <c r="B789" i="14"/>
  <c r="B788" i="14"/>
  <c r="B787" i="14"/>
  <c r="B786" i="14"/>
  <c r="B785" i="14"/>
  <c r="B2151" i="20"/>
  <c r="B2152" i="20"/>
  <c r="B2153" i="20"/>
  <c r="B2154" i="20"/>
  <c r="B2155" i="20"/>
  <c r="B2156" i="20"/>
  <c r="B2157" i="20"/>
  <c r="B2158" i="20"/>
  <c r="B2159" i="20"/>
  <c r="B2160" i="20"/>
  <c r="B2161" i="20"/>
  <c r="B2162" i="20"/>
  <c r="B2163" i="20"/>
  <c r="B2164" i="20"/>
  <c r="B2165" i="20"/>
  <c r="B2166" i="20"/>
  <c r="B2167" i="20"/>
  <c r="B2168" i="20"/>
  <c r="B2169" i="20"/>
  <c r="B2170" i="20"/>
  <c r="B2171" i="20"/>
  <c r="B2172" i="20"/>
  <c r="B2173" i="20"/>
  <c r="B2174" i="20"/>
  <c r="B2175" i="20"/>
  <c r="B2176" i="20"/>
  <c r="B2177" i="20"/>
  <c r="B2178" i="20"/>
  <c r="B2179" i="20"/>
  <c r="B2180" i="20"/>
  <c r="B2181" i="20"/>
  <c r="B2182" i="20"/>
  <c r="B2183" i="20"/>
  <c r="B2184" i="20"/>
  <c r="H237" i="8"/>
  <c r="I237" i="8"/>
  <c r="G144" i="17"/>
  <c r="I2246" i="16"/>
  <c r="D159" i="23"/>
  <c r="B783" i="14"/>
  <c r="B784" i="14"/>
  <c r="B782" i="14"/>
  <c r="B781" i="14"/>
  <c r="B780" i="14"/>
  <c r="B779" i="14"/>
  <c r="B778" i="14"/>
  <c r="B777" i="14"/>
  <c r="B776" i="14"/>
  <c r="B775" i="14"/>
  <c r="B2116" i="20"/>
  <c r="B2117" i="20"/>
  <c r="B2118" i="20"/>
  <c r="B2119" i="20"/>
  <c r="B2120" i="20"/>
  <c r="B2121" i="20"/>
  <c r="B2122" i="20"/>
  <c r="B2123" i="20"/>
  <c r="B2124" i="20"/>
  <c r="B2125" i="20"/>
  <c r="B2126" i="20"/>
  <c r="B2127" i="20"/>
  <c r="B2128" i="20"/>
  <c r="B2129" i="20"/>
  <c r="B2130" i="20"/>
  <c r="B2131" i="20"/>
  <c r="B2132" i="20"/>
  <c r="B2133" i="20"/>
  <c r="B2134" i="20"/>
  <c r="B2135" i="20"/>
  <c r="B2136" i="20"/>
  <c r="B2137" i="20"/>
  <c r="B2138" i="20"/>
  <c r="B2139" i="20"/>
  <c r="B2140" i="20"/>
  <c r="B2141" i="20"/>
  <c r="B2142" i="20"/>
  <c r="B2143" i="20"/>
  <c r="B2144" i="20"/>
  <c r="B2145" i="20"/>
  <c r="B2146" i="20"/>
  <c r="B2147" i="20"/>
  <c r="B2148" i="20"/>
  <c r="B2149" i="20"/>
  <c r="B2150" i="20"/>
  <c r="H236" i="8"/>
  <c r="I236" i="8" s="1"/>
  <c r="B773" i="14"/>
  <c r="B774" i="14"/>
  <c r="G143" i="17"/>
  <c r="I2225" i="16"/>
  <c r="H2225" i="16"/>
  <c r="D158" i="23"/>
  <c r="H235" i="8"/>
  <c r="I235" i="8" s="1"/>
  <c r="D157" i="23"/>
  <c r="G142" i="17"/>
  <c r="I2203" i="16"/>
  <c r="H2203" i="16"/>
  <c r="B772" i="14"/>
  <c r="B771" i="14"/>
  <c r="B770" i="14"/>
  <c r="B769" i="14"/>
  <c r="B768" i="14"/>
  <c r="B767" i="14"/>
  <c r="B766" i="14"/>
  <c r="B765" i="14"/>
  <c r="B2090" i="20"/>
  <c r="B2091" i="20"/>
  <c r="B2092" i="20"/>
  <c r="B2093" i="20"/>
  <c r="B2094" i="20"/>
  <c r="B2095" i="20"/>
  <c r="B2096" i="20"/>
  <c r="B2097" i="20"/>
  <c r="B2098" i="20"/>
  <c r="B2099" i="20"/>
  <c r="B2100" i="20"/>
  <c r="B2101" i="20"/>
  <c r="B2102" i="20"/>
  <c r="B2103" i="20"/>
  <c r="B2104" i="20"/>
  <c r="B2105" i="20"/>
  <c r="B2106" i="20"/>
  <c r="B2107" i="20"/>
  <c r="B2108" i="20"/>
  <c r="B2109" i="20"/>
  <c r="B2110" i="20"/>
  <c r="B2111" i="20"/>
  <c r="B2112" i="20"/>
  <c r="B2113" i="20"/>
  <c r="B2114" i="20"/>
  <c r="B2115" i="20"/>
  <c r="B763" i="14"/>
  <c r="B764" i="14"/>
  <c r="B762" i="14"/>
  <c r="B761" i="14"/>
  <c r="B760" i="14"/>
  <c r="B759" i="14"/>
  <c r="B758" i="14"/>
  <c r="B757" i="14"/>
  <c r="B756" i="14"/>
  <c r="B755" i="14"/>
  <c r="B2067" i="20"/>
  <c r="B2068" i="20"/>
  <c r="B2069" i="20"/>
  <c r="B2070" i="20"/>
  <c r="B2071" i="20"/>
  <c r="B2072" i="20"/>
  <c r="B2073" i="20"/>
  <c r="B2074" i="20"/>
  <c r="B2075" i="20"/>
  <c r="B2076" i="20"/>
  <c r="B2077" i="20"/>
  <c r="B2078" i="20"/>
  <c r="B2079" i="20"/>
  <c r="B2080" i="20"/>
  <c r="B2081" i="20"/>
  <c r="B2082" i="20"/>
  <c r="B2083" i="20"/>
  <c r="B2084" i="20"/>
  <c r="B2085" i="20"/>
  <c r="B2086" i="20"/>
  <c r="B2087" i="20"/>
  <c r="B2088" i="20"/>
  <c r="B2089" i="20"/>
  <c r="B753" i="14"/>
  <c r="B754" i="14"/>
  <c r="H234" i="8"/>
  <c r="I234" i="8" s="1"/>
  <c r="G141" i="17"/>
  <c r="I2183" i="16"/>
  <c r="H2183" i="16"/>
  <c r="D156" i="23"/>
  <c r="B752" i="14"/>
  <c r="B751" i="14"/>
  <c r="B750" i="14"/>
  <c r="B749" i="14"/>
  <c r="B748" i="14"/>
  <c r="B747" i="14"/>
  <c r="B746" i="14"/>
  <c r="B745" i="14"/>
  <c r="B2028" i="20"/>
  <c r="B2029" i="20"/>
  <c r="B2030" i="20"/>
  <c r="B2031" i="20"/>
  <c r="B2032" i="20"/>
  <c r="B2033" i="20"/>
  <c r="B2034" i="20"/>
  <c r="B2035" i="20"/>
  <c r="B2036" i="20"/>
  <c r="B2037" i="20"/>
  <c r="B2038" i="20"/>
  <c r="B2039" i="20"/>
  <c r="B2040" i="20"/>
  <c r="B2041" i="20"/>
  <c r="B2042" i="20"/>
  <c r="B2043" i="20"/>
  <c r="B2044" i="20"/>
  <c r="B2045" i="20"/>
  <c r="B2046" i="20"/>
  <c r="B2047" i="20"/>
  <c r="B2048" i="20"/>
  <c r="B2049" i="20"/>
  <c r="B2050" i="20"/>
  <c r="B2051" i="20"/>
  <c r="B2052" i="20"/>
  <c r="B2053" i="20"/>
  <c r="B2054" i="20"/>
  <c r="B2055" i="20"/>
  <c r="B2056" i="20"/>
  <c r="B2057" i="20"/>
  <c r="B2058" i="20"/>
  <c r="B2059" i="20"/>
  <c r="B2060" i="20"/>
  <c r="B2061" i="20"/>
  <c r="B2062" i="20"/>
  <c r="B2063" i="20"/>
  <c r="B2064" i="20"/>
  <c r="B2065" i="20"/>
  <c r="B2066" i="20"/>
  <c r="D155" i="23"/>
  <c r="B743" i="14"/>
  <c r="B744" i="14"/>
  <c r="A155" i="23"/>
  <c r="B155" i="23"/>
  <c r="C155" i="23"/>
  <c r="H233" i="8"/>
  <c r="I233" i="8" s="1"/>
  <c r="G140" i="17"/>
  <c r="I2160" i="16"/>
  <c r="H2160" i="16"/>
  <c r="B742" i="14"/>
  <c r="B741" i="14"/>
  <c r="B740" i="14"/>
  <c r="B739" i="14"/>
  <c r="B738" i="14"/>
  <c r="B737" i="14"/>
  <c r="B736" i="14"/>
  <c r="B735" i="14"/>
  <c r="B733" i="14"/>
  <c r="B734" i="14"/>
  <c r="B2010" i="20"/>
  <c r="B2011" i="20"/>
  <c r="B2012" i="20"/>
  <c r="B2013" i="20"/>
  <c r="B2014" i="20"/>
  <c r="B2015" i="20"/>
  <c r="B2016" i="20"/>
  <c r="B2017" i="20"/>
  <c r="B2018" i="20"/>
  <c r="B2019" i="20"/>
  <c r="B2020" i="20"/>
  <c r="B2021" i="20"/>
  <c r="B2022" i="20"/>
  <c r="B2023" i="20"/>
  <c r="B2024" i="20"/>
  <c r="B2025" i="20"/>
  <c r="B2026" i="20"/>
  <c r="B2027" i="20"/>
  <c r="H232" i="8"/>
  <c r="I232" i="8" s="1"/>
  <c r="A154" i="23"/>
  <c r="B154" i="23"/>
  <c r="C154" i="23"/>
  <c r="D154" i="23"/>
  <c r="G139" i="17"/>
  <c r="I2140" i="16"/>
  <c r="H2140" i="16"/>
  <c r="B732" i="14"/>
  <c r="B731" i="14"/>
  <c r="B730" i="14"/>
  <c r="B729" i="14"/>
  <c r="B728" i="14"/>
  <c r="B727" i="14"/>
  <c r="B726" i="14"/>
  <c r="B725" i="14"/>
  <c r="B1960" i="20"/>
  <c r="B1961" i="20"/>
  <c r="B1962" i="20"/>
  <c r="B1963" i="20"/>
  <c r="B1964" i="20"/>
  <c r="B1965" i="20"/>
  <c r="B1966" i="20"/>
  <c r="B1967" i="20"/>
  <c r="B1968" i="20"/>
  <c r="B1969" i="20"/>
  <c r="B1970" i="20"/>
  <c r="B1971" i="20"/>
  <c r="B1972" i="20"/>
  <c r="B1973" i="20"/>
  <c r="B1974" i="20"/>
  <c r="B1975" i="20"/>
  <c r="B1976" i="20"/>
  <c r="B1977" i="20"/>
  <c r="B1978" i="20"/>
  <c r="B1979" i="20"/>
  <c r="B1980" i="20"/>
  <c r="B1981" i="20"/>
  <c r="B1982" i="20"/>
  <c r="B1983" i="20"/>
  <c r="B1984" i="20"/>
  <c r="B1985" i="20"/>
  <c r="B1986" i="20"/>
  <c r="B1987" i="20"/>
  <c r="B1988" i="20"/>
  <c r="B1989" i="20"/>
  <c r="B1990" i="20"/>
  <c r="B1991" i="20"/>
  <c r="B1992" i="20"/>
  <c r="B1993" i="20"/>
  <c r="B1994" i="20"/>
  <c r="B1995" i="20"/>
  <c r="B1996" i="20"/>
  <c r="B1997" i="20"/>
  <c r="B1998" i="20"/>
  <c r="B1999" i="20"/>
  <c r="B2000" i="20"/>
  <c r="B2001" i="20"/>
  <c r="B2002" i="20"/>
  <c r="B2003" i="20"/>
  <c r="B2004" i="20"/>
  <c r="B2005" i="20"/>
  <c r="B2006" i="20"/>
  <c r="B2007" i="20"/>
  <c r="B2008" i="20"/>
  <c r="B2009" i="20"/>
  <c r="B723" i="14"/>
  <c r="B724" i="14"/>
  <c r="D153" i="23"/>
  <c r="H231" i="8"/>
  <c r="I231" i="8" s="1"/>
  <c r="A153" i="23"/>
  <c r="B153" i="23"/>
  <c r="C153" i="23"/>
  <c r="G138" i="17"/>
  <c r="I2118" i="16"/>
  <c r="H2118" i="16"/>
  <c r="D152" i="23"/>
  <c r="A152" i="23"/>
  <c r="B152" i="23"/>
  <c r="C152" i="23"/>
  <c r="H230" i="8"/>
  <c r="I230" i="8" s="1"/>
  <c r="G137" i="17"/>
  <c r="I2096" i="16"/>
  <c r="H2096" i="16"/>
  <c r="B722" i="14"/>
  <c r="B721" i="14"/>
  <c r="B720" i="14"/>
  <c r="B719" i="14"/>
  <c r="B718" i="14"/>
  <c r="B717" i="14"/>
  <c r="B716" i="14"/>
  <c r="B715" i="14"/>
  <c r="B713" i="14"/>
  <c r="B714" i="14"/>
  <c r="B1930" i="20"/>
  <c r="B1931" i="20"/>
  <c r="B1932" i="20"/>
  <c r="B1933" i="20"/>
  <c r="B1934" i="20"/>
  <c r="B1935" i="20"/>
  <c r="B1936" i="20"/>
  <c r="B1937" i="20"/>
  <c r="B1938" i="20"/>
  <c r="B1939" i="20"/>
  <c r="B1940" i="20"/>
  <c r="B1941" i="20"/>
  <c r="B1942" i="20"/>
  <c r="B1943" i="20"/>
  <c r="B1944" i="20"/>
  <c r="B1945" i="20"/>
  <c r="B1946" i="20"/>
  <c r="B1947" i="20"/>
  <c r="B1948" i="20"/>
  <c r="B1949" i="20"/>
  <c r="B1950" i="20"/>
  <c r="B1951" i="20"/>
  <c r="B1952" i="20"/>
  <c r="B1953" i="20"/>
  <c r="B1954" i="20"/>
  <c r="B1955" i="20"/>
  <c r="B1956" i="20"/>
  <c r="B1957" i="20"/>
  <c r="B1958" i="20"/>
  <c r="B1959" i="20"/>
  <c r="H229" i="8"/>
  <c r="I229" i="8" s="1"/>
  <c r="A151" i="23"/>
  <c r="B151" i="23"/>
  <c r="C151" i="23"/>
  <c r="D151" i="23"/>
  <c r="G136" i="17"/>
  <c r="I2077" i="16"/>
  <c r="H2077" i="16"/>
  <c r="B712" i="14"/>
  <c r="B711" i="14"/>
  <c r="B710" i="14"/>
  <c r="B709" i="14"/>
  <c r="B708" i="14"/>
  <c r="B707" i="14"/>
  <c r="B706" i="14"/>
  <c r="B705" i="14"/>
  <c r="B1906" i="20"/>
  <c r="B1907" i="20"/>
  <c r="B1908" i="20"/>
  <c r="B1909" i="20"/>
  <c r="B1910" i="20"/>
  <c r="B1911" i="20"/>
  <c r="B1912" i="20"/>
  <c r="B1913" i="20"/>
  <c r="B1914" i="20"/>
  <c r="B1915" i="20"/>
  <c r="B1916" i="20"/>
  <c r="B1917" i="20"/>
  <c r="B1918" i="20"/>
  <c r="B1919" i="20"/>
  <c r="B1920" i="20"/>
  <c r="B1921" i="20"/>
  <c r="B1922" i="20"/>
  <c r="B1923" i="20"/>
  <c r="B1924" i="20"/>
  <c r="B1925" i="20"/>
  <c r="B1926" i="20"/>
  <c r="B1927" i="20"/>
  <c r="B1928" i="20"/>
  <c r="B1929" i="20"/>
  <c r="B703" i="14"/>
  <c r="B704" i="14"/>
  <c r="B693" i="14"/>
  <c r="B694" i="14"/>
  <c r="B702" i="14"/>
  <c r="B701" i="14"/>
  <c r="B700" i="14"/>
  <c r="B699" i="14"/>
  <c r="B698" i="14"/>
  <c r="B697" i="14"/>
  <c r="B696" i="14"/>
  <c r="B695" i="14"/>
  <c r="B1877" i="20"/>
  <c r="B1878" i="20"/>
  <c r="B1879" i="20"/>
  <c r="B1880" i="20"/>
  <c r="B1881" i="20"/>
  <c r="B1882" i="20"/>
  <c r="B1883" i="20"/>
  <c r="B1884" i="20"/>
  <c r="B1885" i="20"/>
  <c r="B1886" i="20"/>
  <c r="B1887" i="20"/>
  <c r="B1888" i="20"/>
  <c r="B1889" i="20"/>
  <c r="B1890" i="20"/>
  <c r="B1891" i="20"/>
  <c r="B1892" i="20"/>
  <c r="B1893" i="20"/>
  <c r="B1894" i="20"/>
  <c r="B1895" i="20"/>
  <c r="B1896" i="20"/>
  <c r="B1897" i="20"/>
  <c r="B1898" i="20"/>
  <c r="B1899" i="20"/>
  <c r="B1900" i="20"/>
  <c r="B1901" i="20"/>
  <c r="B1902" i="20"/>
  <c r="B1903" i="20"/>
  <c r="B1904" i="20"/>
  <c r="B1905" i="20"/>
  <c r="D150" i="23"/>
  <c r="H228" i="8"/>
  <c r="I228" i="8" s="1"/>
  <c r="A150" i="23"/>
  <c r="B150" i="23"/>
  <c r="C150" i="23"/>
  <c r="G135" i="17"/>
  <c r="I2054" i="16"/>
  <c r="H2054" i="16"/>
  <c r="I149" i="6"/>
  <c r="I161" i="6"/>
  <c r="I173" i="6"/>
  <c r="I185" i="6"/>
  <c r="J107" i="17"/>
  <c r="J83" i="17"/>
  <c r="J95" i="17"/>
  <c r="J119" i="17"/>
  <c r="J131" i="17"/>
  <c r="J144" i="17"/>
  <c r="H227" i="8"/>
  <c r="I227" i="8" s="1"/>
  <c r="A149" i="23"/>
  <c r="B149" i="23"/>
  <c r="C149" i="23"/>
  <c r="D149" i="23"/>
  <c r="G134" i="17"/>
  <c r="I2035" i="16"/>
  <c r="H2035" i="16"/>
  <c r="B683" i="14"/>
  <c r="B684" i="14"/>
  <c r="B692" i="14"/>
  <c r="B691" i="14"/>
  <c r="B690" i="14"/>
  <c r="B689" i="14"/>
  <c r="B688" i="14"/>
  <c r="B687" i="14"/>
  <c r="B686" i="14"/>
  <c r="B685" i="14"/>
  <c r="B1840" i="20"/>
  <c r="B1841" i="20"/>
  <c r="B1842" i="20"/>
  <c r="B1843" i="20"/>
  <c r="B1844" i="20"/>
  <c r="B1845" i="20"/>
  <c r="B1846" i="20"/>
  <c r="B1847" i="20"/>
  <c r="B1848" i="20"/>
  <c r="B1849" i="20"/>
  <c r="B1850" i="20"/>
  <c r="B1851" i="20"/>
  <c r="B1852" i="20"/>
  <c r="B1853" i="20"/>
  <c r="B1854" i="20"/>
  <c r="B1855" i="20"/>
  <c r="B1856" i="20"/>
  <c r="B1857" i="20"/>
  <c r="B1858" i="20"/>
  <c r="B1859" i="20"/>
  <c r="B1860" i="20"/>
  <c r="B1861" i="20"/>
  <c r="B1862" i="20"/>
  <c r="B1863" i="20"/>
  <c r="B1864" i="20"/>
  <c r="B1865" i="20"/>
  <c r="B1866" i="20"/>
  <c r="B1867" i="20"/>
  <c r="B1868" i="20"/>
  <c r="B1869" i="20"/>
  <c r="B1870" i="20"/>
  <c r="B1871" i="20"/>
  <c r="B1872" i="20"/>
  <c r="B1873" i="20"/>
  <c r="B1874" i="20"/>
  <c r="B1875" i="20"/>
  <c r="B1876" i="20"/>
  <c r="B148" i="23"/>
  <c r="C148" i="23"/>
  <c r="H226" i="8"/>
  <c r="I226" i="8" s="1"/>
  <c r="G133" i="17"/>
  <c r="I2014" i="16"/>
  <c r="H2014" i="16"/>
  <c r="B682" i="14"/>
  <c r="B681" i="14"/>
  <c r="B680" i="14"/>
  <c r="B679" i="14"/>
  <c r="B678" i="14"/>
  <c r="B677" i="14"/>
  <c r="B676" i="14"/>
  <c r="B675" i="14"/>
  <c r="B1821" i="20"/>
  <c r="B1822" i="20"/>
  <c r="B1823" i="20"/>
  <c r="B1824" i="20"/>
  <c r="B1825" i="20"/>
  <c r="B1826" i="20"/>
  <c r="B1827" i="20"/>
  <c r="B1828" i="20"/>
  <c r="B1829" i="20"/>
  <c r="B1830" i="20"/>
  <c r="B1831" i="20"/>
  <c r="B1832" i="20"/>
  <c r="B1833" i="20"/>
  <c r="B1834" i="20"/>
  <c r="B1835" i="20"/>
  <c r="B1836" i="20"/>
  <c r="B1837" i="20"/>
  <c r="B1838" i="20"/>
  <c r="B1839" i="20"/>
  <c r="D148" i="23"/>
  <c r="B673" i="14"/>
  <c r="B674" i="14"/>
  <c r="A148" i="23"/>
  <c r="B664" i="14"/>
  <c r="B665" i="14"/>
  <c r="B672" i="14"/>
  <c r="B671" i="14"/>
  <c r="B670" i="14"/>
  <c r="B669" i="14"/>
  <c r="B668" i="14"/>
  <c r="B667" i="14"/>
  <c r="B666" i="14"/>
  <c r="B1792" i="20"/>
  <c r="B1793" i="20"/>
  <c r="B1794" i="20"/>
  <c r="B1795" i="20"/>
  <c r="B1796" i="20"/>
  <c r="B1797" i="20"/>
  <c r="B1798" i="20"/>
  <c r="B1799" i="20"/>
  <c r="B1800" i="20"/>
  <c r="B1801" i="20"/>
  <c r="B1802" i="20"/>
  <c r="B1803" i="20"/>
  <c r="B1804" i="20"/>
  <c r="B1805" i="20"/>
  <c r="B1806" i="20"/>
  <c r="B1807" i="20"/>
  <c r="B1808" i="20"/>
  <c r="B1809" i="20"/>
  <c r="B1810" i="20"/>
  <c r="B1811" i="20"/>
  <c r="B1812" i="20"/>
  <c r="B1813" i="20"/>
  <c r="B1814" i="20"/>
  <c r="B1815" i="20"/>
  <c r="B1816" i="20"/>
  <c r="B1817" i="20"/>
  <c r="B1818" i="20"/>
  <c r="B1819" i="20"/>
  <c r="B1820" i="20"/>
  <c r="H225" i="8"/>
  <c r="I225" i="8" s="1"/>
  <c r="A147" i="23"/>
  <c r="B147" i="23"/>
  <c r="C147" i="23"/>
  <c r="G132" i="17"/>
  <c r="I1994" i="16"/>
  <c r="H1994" i="16"/>
  <c r="D147" i="23"/>
  <c r="B663" i="14"/>
  <c r="B662" i="14"/>
  <c r="B661" i="14"/>
  <c r="B660" i="14"/>
  <c r="B659" i="14"/>
  <c r="B658" i="14"/>
  <c r="B657" i="14"/>
  <c r="B656" i="14"/>
  <c r="B1754" i="20"/>
  <c r="B1755" i="20"/>
  <c r="B1756" i="20"/>
  <c r="B1757" i="20"/>
  <c r="B1758" i="20"/>
  <c r="B1759" i="20"/>
  <c r="B1760" i="20"/>
  <c r="B1761" i="20"/>
  <c r="B1762" i="20"/>
  <c r="B1763" i="20"/>
  <c r="B1764" i="20"/>
  <c r="B1765" i="20"/>
  <c r="B1766" i="20"/>
  <c r="B1767" i="20"/>
  <c r="B1768" i="20"/>
  <c r="B1769" i="20"/>
  <c r="B1770" i="20"/>
  <c r="B1771" i="20"/>
  <c r="B1772" i="20"/>
  <c r="B1773" i="20"/>
  <c r="B1774" i="20"/>
  <c r="B1775" i="20"/>
  <c r="B1776" i="20"/>
  <c r="B1777" i="20"/>
  <c r="B1778" i="20"/>
  <c r="B1779" i="20"/>
  <c r="B1780" i="20"/>
  <c r="B1781" i="20"/>
  <c r="B1782" i="20"/>
  <c r="B1783" i="20"/>
  <c r="B1784" i="20"/>
  <c r="B1785" i="20"/>
  <c r="B1786" i="20"/>
  <c r="B1787" i="20"/>
  <c r="B1788" i="20"/>
  <c r="B1789" i="20"/>
  <c r="B1790" i="20"/>
  <c r="B1791" i="20"/>
  <c r="D146" i="23"/>
  <c r="A146" i="23"/>
  <c r="B146" i="23"/>
  <c r="C146" i="23"/>
  <c r="H224" i="8"/>
  <c r="I224" i="8" s="1"/>
  <c r="G131" i="17"/>
  <c r="I1973" i="16"/>
  <c r="H1973" i="16"/>
  <c r="I1959" i="16"/>
  <c r="H1959" i="16"/>
  <c r="B654" i="14"/>
  <c r="B655" i="14"/>
  <c r="B653" i="14"/>
  <c r="B652" i="14"/>
  <c r="B651" i="14"/>
  <c r="B650" i="14"/>
  <c r="B649" i="14"/>
  <c r="B648" i="14"/>
  <c r="B647" i="14"/>
  <c r="B1731" i="20"/>
  <c r="B1732" i="20"/>
  <c r="B1733" i="20"/>
  <c r="B1734" i="20"/>
  <c r="B1735" i="20"/>
  <c r="B1736" i="20"/>
  <c r="B1737" i="20"/>
  <c r="B1738" i="20"/>
  <c r="B1739" i="20"/>
  <c r="B1740" i="20"/>
  <c r="B1741" i="20"/>
  <c r="B1742" i="20"/>
  <c r="B1743" i="20"/>
  <c r="B1744" i="20"/>
  <c r="B1745" i="20"/>
  <c r="B1746" i="20"/>
  <c r="B1747" i="20"/>
  <c r="B1748" i="20"/>
  <c r="B1749" i="20"/>
  <c r="B1750" i="20"/>
  <c r="B1751" i="20"/>
  <c r="B1752" i="20"/>
  <c r="B1753" i="20"/>
  <c r="A145" i="23"/>
  <c r="B145" i="23"/>
  <c r="C145" i="23"/>
  <c r="H223" i="8"/>
  <c r="I223" i="8" s="1"/>
  <c r="G130" i="17"/>
  <c r="I1952" i="16"/>
  <c r="H1952" i="16"/>
  <c r="D145" i="23"/>
  <c r="H222" i="8"/>
  <c r="I222" i="8" s="1"/>
  <c r="A144" i="23"/>
  <c r="B144" i="23"/>
  <c r="C144" i="23"/>
  <c r="D144" i="23"/>
  <c r="G129" i="17"/>
  <c r="I1932" i="16"/>
  <c r="H1932" i="16"/>
  <c r="B645" i="14"/>
  <c r="B646" i="14"/>
  <c r="B644" i="14"/>
  <c r="B643" i="14"/>
  <c r="B642" i="14"/>
  <c r="B641" i="14"/>
  <c r="B640" i="14"/>
  <c r="B639" i="14"/>
  <c r="B638" i="14"/>
  <c r="B1707" i="20"/>
  <c r="B1708" i="20"/>
  <c r="B1709" i="20"/>
  <c r="B1710" i="20"/>
  <c r="B1711" i="20"/>
  <c r="B1712" i="20"/>
  <c r="B1713" i="20"/>
  <c r="B1714" i="20"/>
  <c r="B1715" i="20"/>
  <c r="B1716" i="20"/>
  <c r="B1717" i="20"/>
  <c r="B1718" i="20"/>
  <c r="B1719" i="20"/>
  <c r="B1720" i="20"/>
  <c r="B1721" i="20"/>
  <c r="B1722" i="20"/>
  <c r="B1723" i="20"/>
  <c r="B1724" i="20"/>
  <c r="B1725" i="20"/>
  <c r="B1726" i="20"/>
  <c r="B1727" i="20"/>
  <c r="B1728" i="20"/>
  <c r="B1729" i="20"/>
  <c r="B1730" i="20"/>
  <c r="D143" i="23"/>
  <c r="A143" i="23"/>
  <c r="B143" i="23"/>
  <c r="C143" i="23"/>
  <c r="G128" i="17"/>
  <c r="H221" i="8"/>
  <c r="I221" i="8" s="1"/>
  <c r="I1909" i="16"/>
  <c r="H1909" i="16"/>
  <c r="B636" i="14"/>
  <c r="B637" i="14"/>
  <c r="B635" i="14"/>
  <c r="B634" i="14"/>
  <c r="B633" i="14"/>
  <c r="B632" i="14"/>
  <c r="B631" i="14"/>
  <c r="B630" i="14"/>
  <c r="B629" i="14"/>
  <c r="B628" i="14"/>
  <c r="B1680" i="20"/>
  <c r="B1681" i="20"/>
  <c r="B1682" i="20"/>
  <c r="B1683" i="20"/>
  <c r="B1684" i="20"/>
  <c r="B1685" i="20"/>
  <c r="B1686" i="20"/>
  <c r="B1687" i="20"/>
  <c r="B1688" i="20"/>
  <c r="B1689" i="20"/>
  <c r="B1690" i="20"/>
  <c r="B1691" i="20"/>
  <c r="B1692" i="20"/>
  <c r="B1693" i="20"/>
  <c r="B1694" i="20"/>
  <c r="B1695" i="20"/>
  <c r="B1696" i="20"/>
  <c r="B1697" i="20"/>
  <c r="B1698" i="20"/>
  <c r="B1699" i="20"/>
  <c r="B1700" i="20"/>
  <c r="B1701" i="20"/>
  <c r="B1702" i="20"/>
  <c r="B1703" i="20"/>
  <c r="B1704" i="20"/>
  <c r="B1705" i="20"/>
  <c r="B1706" i="20"/>
  <c r="B626" i="14"/>
  <c r="B627" i="14"/>
  <c r="B625" i="14"/>
  <c r="B624" i="14"/>
  <c r="B623" i="14"/>
  <c r="B622" i="14"/>
  <c r="B621" i="14"/>
  <c r="B620" i="14"/>
  <c r="B619" i="14"/>
  <c r="B618" i="14"/>
  <c r="B1638" i="20"/>
  <c r="B1639" i="20"/>
  <c r="B1640" i="20"/>
  <c r="B1641" i="20"/>
  <c r="B1642" i="20"/>
  <c r="B1643" i="20"/>
  <c r="B1644" i="20"/>
  <c r="B1645" i="20"/>
  <c r="B1646" i="20"/>
  <c r="B1647" i="20"/>
  <c r="B1648" i="20"/>
  <c r="B1649" i="20"/>
  <c r="B1650" i="20"/>
  <c r="B1651" i="20"/>
  <c r="B1652" i="20"/>
  <c r="B1653" i="20"/>
  <c r="B1654" i="20"/>
  <c r="B1655" i="20"/>
  <c r="B1656" i="20"/>
  <c r="B1657" i="20"/>
  <c r="B1658" i="20"/>
  <c r="B1659" i="20"/>
  <c r="B1660" i="20"/>
  <c r="B1661" i="20"/>
  <c r="B1662" i="20"/>
  <c r="B1663" i="20"/>
  <c r="B1664" i="20"/>
  <c r="B1665" i="20"/>
  <c r="B1666" i="20"/>
  <c r="B1667" i="20"/>
  <c r="B1668" i="20"/>
  <c r="B1669" i="20"/>
  <c r="B1670" i="20"/>
  <c r="B1671" i="20"/>
  <c r="B1672" i="20"/>
  <c r="B1673" i="20"/>
  <c r="B1674" i="20"/>
  <c r="B1675" i="20"/>
  <c r="B1676" i="20"/>
  <c r="B1677" i="20"/>
  <c r="B1678" i="20"/>
  <c r="B1679" i="20"/>
  <c r="H220" i="8"/>
  <c r="I220" i="8" s="1"/>
  <c r="B616" i="14"/>
  <c r="B617" i="14"/>
  <c r="A142" i="23"/>
  <c r="B142" i="23"/>
  <c r="C142" i="23"/>
  <c r="D142" i="23"/>
  <c r="G127" i="17"/>
  <c r="I1889" i="16"/>
  <c r="H1889" i="16"/>
  <c r="D141" i="23"/>
  <c r="H209" i="8"/>
  <c r="I209" i="8" s="1"/>
  <c r="H210" i="8"/>
  <c r="I210" i="8" s="1"/>
  <c r="H211" i="8"/>
  <c r="I211" i="8" s="1"/>
  <c r="H212" i="8"/>
  <c r="I212" i="8" s="1"/>
  <c r="H213" i="8"/>
  <c r="I213" i="8" s="1"/>
  <c r="H214" i="8"/>
  <c r="I214" i="8" s="1"/>
  <c r="H215" i="8"/>
  <c r="I215" i="8" s="1"/>
  <c r="H216" i="8"/>
  <c r="I216" i="8" s="1"/>
  <c r="H217" i="8"/>
  <c r="I217" i="8" s="1"/>
  <c r="H218" i="8"/>
  <c r="I218" i="8" s="1"/>
  <c r="H219" i="8"/>
  <c r="I219" i="8" s="1"/>
  <c r="H208" i="8"/>
  <c r="I208" i="8" s="1"/>
  <c r="A141" i="23"/>
  <c r="B141" i="23"/>
  <c r="C141" i="23"/>
  <c r="G126" i="17"/>
  <c r="I1867" i="16"/>
  <c r="H1867" i="16"/>
  <c r="B615" i="14"/>
  <c r="B614" i="14"/>
  <c r="B613" i="14"/>
  <c r="B612" i="14"/>
  <c r="B611" i="14"/>
  <c r="B610" i="14"/>
  <c r="B609" i="14"/>
  <c r="B608" i="14"/>
  <c r="B1606" i="20"/>
  <c r="B1607" i="20"/>
  <c r="B1608" i="20"/>
  <c r="B1609" i="20"/>
  <c r="B1610" i="20"/>
  <c r="B1611" i="20"/>
  <c r="B1612" i="20"/>
  <c r="B1613" i="20"/>
  <c r="B1614" i="20"/>
  <c r="B1615" i="20"/>
  <c r="B1616" i="20"/>
  <c r="B1617" i="20"/>
  <c r="B1618" i="20"/>
  <c r="B1619" i="20"/>
  <c r="B1620" i="20"/>
  <c r="B1621" i="20"/>
  <c r="B1622" i="20"/>
  <c r="B1623" i="20"/>
  <c r="B1624" i="20"/>
  <c r="B1625" i="20"/>
  <c r="B1626" i="20"/>
  <c r="B1627" i="20"/>
  <c r="B1628" i="20"/>
  <c r="B1629" i="20"/>
  <c r="B1630" i="20"/>
  <c r="B1631" i="20"/>
  <c r="B1632" i="20"/>
  <c r="B1633" i="20"/>
  <c r="B1634" i="20"/>
  <c r="B1635" i="20"/>
  <c r="B1636" i="20"/>
  <c r="B1637" i="20"/>
  <c r="B606" i="14"/>
  <c r="B607" i="14"/>
  <c r="A140" i="23"/>
  <c r="B140" i="23"/>
  <c r="C140" i="23"/>
  <c r="D140" i="23"/>
  <c r="G125" i="17"/>
  <c r="I1846" i="16"/>
  <c r="H1846" i="16"/>
  <c r="B605" i="14"/>
  <c r="B604" i="14"/>
  <c r="B603" i="14"/>
  <c r="B602" i="14"/>
  <c r="B601" i="14"/>
  <c r="B600" i="14"/>
  <c r="B599" i="14"/>
  <c r="B598" i="14"/>
  <c r="B596" i="14"/>
  <c r="B597" i="14"/>
  <c r="B1595" i="20"/>
  <c r="B1596" i="20"/>
  <c r="B1597" i="20"/>
  <c r="B1598" i="20"/>
  <c r="B1599" i="20"/>
  <c r="B1600" i="20"/>
  <c r="B1601" i="20"/>
  <c r="B1602" i="20"/>
  <c r="B1603" i="20"/>
  <c r="B1604" i="20"/>
  <c r="B1605" i="20"/>
  <c r="B595" i="14"/>
  <c r="B594" i="14"/>
  <c r="B593" i="14"/>
  <c r="B592" i="14"/>
  <c r="B591" i="14"/>
  <c r="B590" i="14"/>
  <c r="B589" i="14"/>
  <c r="B588" i="14"/>
  <c r="B1548" i="20"/>
  <c r="B1549" i="20"/>
  <c r="B1550" i="20"/>
  <c r="B1551" i="20"/>
  <c r="B1552" i="20"/>
  <c r="B1553" i="20"/>
  <c r="B1554" i="20"/>
  <c r="B1555" i="20"/>
  <c r="B1556" i="20"/>
  <c r="B1557" i="20"/>
  <c r="B1558" i="20"/>
  <c r="B1559" i="20"/>
  <c r="B1560" i="20"/>
  <c r="B1561" i="20"/>
  <c r="B1562" i="20"/>
  <c r="B1563" i="20"/>
  <c r="B1564" i="20"/>
  <c r="B1565" i="20"/>
  <c r="B1566" i="20"/>
  <c r="B1567" i="20"/>
  <c r="B1568" i="20"/>
  <c r="B1569" i="20"/>
  <c r="B1570" i="20"/>
  <c r="B1571" i="20"/>
  <c r="B1572" i="20"/>
  <c r="B1573" i="20"/>
  <c r="B1574" i="20"/>
  <c r="B1575" i="20"/>
  <c r="B1576" i="20"/>
  <c r="B1577" i="20"/>
  <c r="B1578" i="20"/>
  <c r="B1579" i="20"/>
  <c r="B1580" i="20"/>
  <c r="B1581" i="20"/>
  <c r="B1582" i="20"/>
  <c r="B1583" i="20"/>
  <c r="B1584" i="20"/>
  <c r="B1585" i="20"/>
  <c r="B1586" i="20"/>
  <c r="B1587" i="20"/>
  <c r="B1588" i="20"/>
  <c r="B1589" i="20"/>
  <c r="B1590" i="20"/>
  <c r="B1591" i="20"/>
  <c r="B1592" i="20"/>
  <c r="B1593" i="20"/>
  <c r="B1594" i="20"/>
  <c r="D139" i="23"/>
  <c r="G124" i="17"/>
  <c r="A139" i="23"/>
  <c r="B139" i="23"/>
  <c r="C139" i="23"/>
  <c r="I1825" i="16"/>
  <c r="H1825" i="16"/>
  <c r="D138" i="23"/>
  <c r="B586" i="14"/>
  <c r="B587" i="14"/>
  <c r="B585" i="14"/>
  <c r="B584" i="14"/>
  <c r="B583" i="14"/>
  <c r="B582" i="14"/>
  <c r="B581" i="14"/>
  <c r="B580" i="14"/>
  <c r="B579" i="14"/>
  <c r="B578" i="14"/>
  <c r="B1520" i="20"/>
  <c r="B1521" i="20"/>
  <c r="B1522" i="20"/>
  <c r="B1523" i="20"/>
  <c r="B1524" i="20"/>
  <c r="B1525" i="20"/>
  <c r="B1526" i="20"/>
  <c r="B1527" i="20"/>
  <c r="B1528" i="20"/>
  <c r="B1529" i="20"/>
  <c r="B1530" i="20"/>
  <c r="B1531" i="20"/>
  <c r="B1532" i="20"/>
  <c r="B1533" i="20"/>
  <c r="B1534" i="20"/>
  <c r="B1535" i="20"/>
  <c r="B1536" i="20"/>
  <c r="B1537" i="20"/>
  <c r="B1538" i="20"/>
  <c r="B1539" i="20"/>
  <c r="B1540" i="20"/>
  <c r="B1541" i="20"/>
  <c r="B1542" i="20"/>
  <c r="B1543" i="20"/>
  <c r="B1544" i="20"/>
  <c r="B1545" i="20"/>
  <c r="B1546" i="20"/>
  <c r="B1547" i="20"/>
  <c r="A138" i="23"/>
  <c r="B138" i="23"/>
  <c r="C138" i="23"/>
  <c r="G123" i="17"/>
  <c r="I1803" i="16"/>
  <c r="H1803" i="16"/>
  <c r="G115" i="17"/>
  <c r="G116" i="17"/>
  <c r="G117" i="17"/>
  <c r="G118" i="17"/>
  <c r="G119" i="17"/>
  <c r="G120" i="17"/>
  <c r="G121" i="17"/>
  <c r="G122" i="17"/>
  <c r="G108" i="17"/>
  <c r="G109" i="17"/>
  <c r="G110" i="17"/>
  <c r="G111" i="17"/>
  <c r="G112" i="17"/>
  <c r="G113" i="17"/>
  <c r="G114" i="17"/>
  <c r="A137" i="23"/>
  <c r="B137" i="23"/>
  <c r="C137" i="23"/>
  <c r="D137" i="23"/>
  <c r="I1784" i="16"/>
  <c r="H1784" i="16"/>
  <c r="B576" i="14"/>
  <c r="B577" i="14"/>
  <c r="B575" i="14"/>
  <c r="B574" i="14"/>
  <c r="B573" i="14"/>
  <c r="B572" i="14"/>
  <c r="B571" i="14"/>
  <c r="B570" i="14"/>
  <c r="B569" i="14"/>
  <c r="B568" i="14"/>
  <c r="B1490" i="20"/>
  <c r="B1491" i="20"/>
  <c r="B1492" i="20"/>
  <c r="B1493" i="20"/>
  <c r="B1494" i="20"/>
  <c r="B1495" i="20"/>
  <c r="B1496" i="20"/>
  <c r="B1497" i="20"/>
  <c r="B1498" i="20"/>
  <c r="B1499" i="20"/>
  <c r="B1500" i="20"/>
  <c r="B1501" i="20"/>
  <c r="B1502" i="20"/>
  <c r="B1503" i="20"/>
  <c r="B1504" i="20"/>
  <c r="B1505" i="20"/>
  <c r="B1506" i="20"/>
  <c r="B1507" i="20"/>
  <c r="B1508" i="20"/>
  <c r="B1509" i="20"/>
  <c r="B1510" i="20"/>
  <c r="B1511" i="20"/>
  <c r="B1512" i="20"/>
  <c r="B1513" i="20"/>
  <c r="B1514" i="20"/>
  <c r="B1515" i="20"/>
  <c r="B1516" i="20"/>
  <c r="B1517" i="20"/>
  <c r="B1518" i="20"/>
  <c r="B1519" i="20"/>
  <c r="H107" i="8"/>
  <c r="I107" i="8" s="1"/>
  <c r="H108" i="8"/>
  <c r="I108" i="8" s="1"/>
  <c r="H109" i="8"/>
  <c r="I109" i="8" s="1"/>
  <c r="H110" i="8"/>
  <c r="I110" i="8" s="1"/>
  <c r="H111" i="8"/>
  <c r="I111" i="8" s="1"/>
  <c r="H112" i="8"/>
  <c r="I112" i="8" s="1"/>
  <c r="H113" i="8"/>
  <c r="I113" i="8" s="1"/>
  <c r="H114" i="8"/>
  <c r="I114" i="8" s="1"/>
  <c r="H115" i="8"/>
  <c r="I115" i="8" s="1"/>
  <c r="H116" i="8"/>
  <c r="I116" i="8" s="1"/>
  <c r="H117" i="8"/>
  <c r="I117" i="8" s="1"/>
  <c r="H118" i="8"/>
  <c r="I118" i="8" s="1"/>
  <c r="H119" i="8"/>
  <c r="I119" i="8" s="1"/>
  <c r="H120" i="8"/>
  <c r="I120" i="8" s="1"/>
  <c r="H121" i="8"/>
  <c r="I121" i="8" s="1"/>
  <c r="H122" i="8"/>
  <c r="I122" i="8" s="1"/>
  <c r="H123" i="8"/>
  <c r="I123" i="8" s="1"/>
  <c r="H124" i="8"/>
  <c r="I124" i="8" s="1"/>
  <c r="H125" i="8"/>
  <c r="I125" i="8" s="1"/>
  <c r="H126" i="8"/>
  <c r="I126" i="8" s="1"/>
  <c r="H127" i="8"/>
  <c r="I127" i="8" s="1"/>
  <c r="H128" i="8"/>
  <c r="I128" i="8" s="1"/>
  <c r="H129" i="8"/>
  <c r="I129" i="8" s="1"/>
  <c r="H130" i="8"/>
  <c r="I130" i="8" s="1"/>
  <c r="H131" i="8"/>
  <c r="I131" i="8" s="1"/>
  <c r="H132" i="8"/>
  <c r="I132" i="8" s="1"/>
  <c r="H133" i="8"/>
  <c r="I133" i="8" s="1"/>
  <c r="H134" i="8"/>
  <c r="I134" i="8" s="1"/>
  <c r="H135" i="8"/>
  <c r="I135" i="8" s="1"/>
  <c r="H136" i="8"/>
  <c r="I136" i="8" s="1"/>
  <c r="H137" i="8"/>
  <c r="I137" i="8" s="1"/>
  <c r="H138" i="8"/>
  <c r="I138" i="8" s="1"/>
  <c r="H139" i="8"/>
  <c r="I139" i="8" s="1"/>
  <c r="H140" i="8"/>
  <c r="I140" i="8" s="1"/>
  <c r="H141" i="8"/>
  <c r="I141" i="8" s="1"/>
  <c r="H142" i="8"/>
  <c r="I142" i="8" s="1"/>
  <c r="H143" i="8"/>
  <c r="I143" i="8" s="1"/>
  <c r="H144" i="8"/>
  <c r="I144" i="8" s="1"/>
  <c r="H145" i="8"/>
  <c r="I145" i="8" s="1"/>
  <c r="H146" i="8"/>
  <c r="I146" i="8" s="1"/>
  <c r="H147" i="8"/>
  <c r="I147" i="8" s="1"/>
  <c r="H148" i="8"/>
  <c r="I148" i="8" s="1"/>
  <c r="H149" i="8"/>
  <c r="I149" i="8" s="1"/>
  <c r="H150" i="8"/>
  <c r="I150" i="8" s="1"/>
  <c r="H151" i="8"/>
  <c r="I151" i="8" s="1"/>
  <c r="H152" i="8"/>
  <c r="I152" i="8" s="1"/>
  <c r="H153" i="8"/>
  <c r="I153" i="8" s="1"/>
  <c r="H154" i="8"/>
  <c r="I154" i="8" s="1"/>
  <c r="H155" i="8"/>
  <c r="I155" i="8" s="1"/>
  <c r="H156" i="8"/>
  <c r="I156" i="8" s="1"/>
  <c r="H157" i="8"/>
  <c r="I157" i="8" s="1"/>
  <c r="H158" i="8"/>
  <c r="I158" i="8" s="1"/>
  <c r="H159" i="8"/>
  <c r="I159" i="8" s="1"/>
  <c r="H160" i="8"/>
  <c r="I160" i="8" s="1"/>
  <c r="H161" i="8"/>
  <c r="I161" i="8" s="1"/>
  <c r="H162" i="8"/>
  <c r="I162" i="8" s="1"/>
  <c r="H163" i="8"/>
  <c r="I163" i="8" s="1"/>
  <c r="H164" i="8"/>
  <c r="I164" i="8" s="1"/>
  <c r="H165" i="8"/>
  <c r="I165" i="8" s="1"/>
  <c r="H166" i="8"/>
  <c r="I166" i="8" s="1"/>
  <c r="H167" i="8"/>
  <c r="I167" i="8" s="1"/>
  <c r="H168" i="8"/>
  <c r="I168" i="8" s="1"/>
  <c r="H169" i="8"/>
  <c r="I169" i="8" s="1"/>
  <c r="H170" i="8"/>
  <c r="I170" i="8" s="1"/>
  <c r="H171" i="8"/>
  <c r="I171" i="8" s="1"/>
  <c r="H172" i="8"/>
  <c r="I172" i="8" s="1"/>
  <c r="H173" i="8"/>
  <c r="I173" i="8" s="1"/>
  <c r="H174" i="8"/>
  <c r="I174" i="8" s="1"/>
  <c r="H175" i="8"/>
  <c r="I175" i="8" s="1"/>
  <c r="H176" i="8"/>
  <c r="I176" i="8" s="1"/>
  <c r="H177" i="8"/>
  <c r="I177" i="8" s="1"/>
  <c r="H178" i="8"/>
  <c r="I178" i="8" s="1"/>
  <c r="H179" i="8"/>
  <c r="I179" i="8" s="1"/>
  <c r="H180" i="8"/>
  <c r="I180" i="8" s="1"/>
  <c r="H181" i="8"/>
  <c r="I181" i="8" s="1"/>
  <c r="H182" i="8"/>
  <c r="I182" i="8" s="1"/>
  <c r="H183" i="8"/>
  <c r="I183" i="8" s="1"/>
  <c r="H184" i="8"/>
  <c r="I184" i="8" s="1"/>
  <c r="H185" i="8"/>
  <c r="I185" i="8" s="1"/>
  <c r="H186" i="8"/>
  <c r="I186" i="8" s="1"/>
  <c r="H187" i="8"/>
  <c r="I187" i="8" s="1"/>
  <c r="H188" i="8"/>
  <c r="I188" i="8" s="1"/>
  <c r="H189" i="8"/>
  <c r="I189" i="8" s="1"/>
  <c r="H190" i="8"/>
  <c r="I190" i="8" s="1"/>
  <c r="H191" i="8"/>
  <c r="I191" i="8" s="1"/>
  <c r="H192" i="8"/>
  <c r="I192" i="8" s="1"/>
  <c r="H193" i="8"/>
  <c r="I193" i="8" s="1"/>
  <c r="H194" i="8"/>
  <c r="I194" i="8" s="1"/>
  <c r="H195" i="8"/>
  <c r="I195" i="8" s="1"/>
  <c r="H196" i="8"/>
  <c r="I196" i="8" s="1"/>
  <c r="H197" i="8"/>
  <c r="I197" i="8" s="1"/>
  <c r="H198" i="8"/>
  <c r="I198" i="8" s="1"/>
  <c r="H199" i="8"/>
  <c r="I199" i="8" s="1"/>
  <c r="H200" i="8"/>
  <c r="I200" i="8" s="1"/>
  <c r="H201" i="8"/>
  <c r="I201" i="8" s="1"/>
  <c r="H202" i="8"/>
  <c r="I202" i="8" s="1"/>
  <c r="H203" i="8"/>
  <c r="I203" i="8" s="1"/>
  <c r="H204" i="8"/>
  <c r="I204" i="8" s="1"/>
  <c r="H205" i="8"/>
  <c r="I205" i="8" s="1"/>
  <c r="H206" i="8"/>
  <c r="I206" i="8" s="1"/>
  <c r="H207" i="8"/>
  <c r="I207" i="8" s="1"/>
  <c r="H106" i="8"/>
  <c r="I106" i="8" s="1"/>
  <c r="B136" i="23"/>
  <c r="C136" i="23"/>
  <c r="H1764" i="16"/>
  <c r="A136" i="23"/>
  <c r="D136" i="23"/>
  <c r="B566" i="14"/>
  <c r="B567" i="14"/>
  <c r="B565" i="14"/>
  <c r="B564" i="14"/>
  <c r="B563" i="14"/>
  <c r="B562" i="14"/>
  <c r="B561" i="14"/>
  <c r="B560" i="14"/>
  <c r="B559" i="14"/>
  <c r="B558" i="14"/>
  <c r="B1482" i="20"/>
  <c r="B1483" i="20"/>
  <c r="B1484" i="20"/>
  <c r="B1485" i="20"/>
  <c r="B1486" i="20"/>
  <c r="B1487" i="20"/>
  <c r="B1488" i="20"/>
  <c r="B1489" i="20"/>
  <c r="I1763" i="16"/>
  <c r="B556" i="14"/>
  <c r="B557" i="14"/>
  <c r="B555" i="14"/>
  <c r="B554" i="14"/>
  <c r="B553" i="14"/>
  <c r="B552" i="14"/>
  <c r="B551" i="14"/>
  <c r="B550" i="14"/>
  <c r="B549" i="14"/>
  <c r="B548" i="14"/>
  <c r="B1428" i="20"/>
  <c r="B1429" i="20"/>
  <c r="B1430" i="20"/>
  <c r="B1431" i="20"/>
  <c r="B1432" i="20"/>
  <c r="B1433" i="20"/>
  <c r="B1434" i="20"/>
  <c r="B1435" i="20"/>
  <c r="B1436" i="20"/>
  <c r="B1437" i="20"/>
  <c r="B1438" i="20"/>
  <c r="B1439" i="20"/>
  <c r="B1440" i="20"/>
  <c r="B1441" i="20"/>
  <c r="B1442" i="20"/>
  <c r="B1443" i="20"/>
  <c r="B1444" i="20"/>
  <c r="B1445" i="20"/>
  <c r="B1446" i="20"/>
  <c r="B1447" i="20"/>
  <c r="B1448" i="20"/>
  <c r="B1449" i="20"/>
  <c r="B1450" i="20"/>
  <c r="B1451" i="20"/>
  <c r="B1452" i="20"/>
  <c r="B1453" i="20"/>
  <c r="B1454" i="20"/>
  <c r="B1455" i="20"/>
  <c r="B1456" i="20"/>
  <c r="B1457" i="20"/>
  <c r="B1458" i="20"/>
  <c r="B1459" i="20"/>
  <c r="B1460" i="20"/>
  <c r="B1461" i="20"/>
  <c r="B1462" i="20"/>
  <c r="B1463" i="20"/>
  <c r="B1464" i="20"/>
  <c r="B1465" i="20"/>
  <c r="B1466" i="20"/>
  <c r="B1467" i="20"/>
  <c r="B1468" i="20"/>
  <c r="B1469" i="20"/>
  <c r="B1470" i="20"/>
  <c r="B1471" i="20"/>
  <c r="B1472" i="20"/>
  <c r="B1473" i="20"/>
  <c r="B1474" i="20"/>
  <c r="B1475" i="20"/>
  <c r="B1476" i="20"/>
  <c r="B1477" i="20"/>
  <c r="B1478" i="20"/>
  <c r="B1479" i="20"/>
  <c r="B1480" i="20"/>
  <c r="B1481" i="20"/>
  <c r="B546" i="14"/>
  <c r="B547" i="14"/>
  <c r="A135" i="23"/>
  <c r="B135" i="23"/>
  <c r="C135" i="23"/>
  <c r="D135" i="23"/>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12" i="17"/>
  <c r="I1742" i="16"/>
  <c r="H1742" i="16"/>
  <c r="B545" i="14"/>
  <c r="B544" i="14"/>
  <c r="B543" i="14"/>
  <c r="B542" i="14"/>
  <c r="B541" i="14"/>
  <c r="B540" i="14"/>
  <c r="B539" i="14"/>
  <c r="B538" i="14"/>
  <c r="B1396" i="20"/>
  <c r="B1397" i="20"/>
  <c r="B1398" i="20"/>
  <c r="B1399" i="20"/>
  <c r="B1400" i="20"/>
  <c r="B1401" i="20"/>
  <c r="B1402" i="20"/>
  <c r="B1403" i="20"/>
  <c r="B1404" i="20"/>
  <c r="B1405" i="20"/>
  <c r="B1406" i="20"/>
  <c r="B1407" i="20"/>
  <c r="B1408" i="20"/>
  <c r="B1409" i="20"/>
  <c r="B1410" i="20"/>
  <c r="B1411" i="20"/>
  <c r="B1412" i="20"/>
  <c r="B1413" i="20"/>
  <c r="B1414" i="20"/>
  <c r="B1415" i="20"/>
  <c r="B1416" i="20"/>
  <c r="B1417" i="20"/>
  <c r="B1418" i="20"/>
  <c r="B1419" i="20"/>
  <c r="B1420" i="20"/>
  <c r="B1421" i="20"/>
  <c r="B1422" i="20"/>
  <c r="B1423" i="20"/>
  <c r="B1424" i="20"/>
  <c r="B1425" i="20"/>
  <c r="B1426" i="20"/>
  <c r="B1427" i="20"/>
  <c r="A134" i="23"/>
  <c r="B134" i="23"/>
  <c r="C134" i="23"/>
  <c r="D134" i="23"/>
  <c r="H1721" i="16"/>
  <c r="I1721" i="16"/>
  <c r="B536" i="14"/>
  <c r="B537" i="14"/>
  <c r="B535" i="14"/>
  <c r="B534" i="14"/>
  <c r="B533" i="14"/>
  <c r="B532" i="14"/>
  <c r="B531" i="14"/>
  <c r="B530" i="14"/>
  <c r="B529" i="14"/>
  <c r="B528" i="14"/>
  <c r="B1367" i="20"/>
  <c r="B1368" i="20"/>
  <c r="B1369" i="20"/>
  <c r="B1370" i="20"/>
  <c r="B1371" i="20"/>
  <c r="B1372" i="20"/>
  <c r="B1373" i="20"/>
  <c r="B1374" i="20"/>
  <c r="B1375" i="20"/>
  <c r="B1376" i="20"/>
  <c r="B1377" i="20"/>
  <c r="B1378" i="20"/>
  <c r="B1379" i="20"/>
  <c r="B1380" i="20"/>
  <c r="B1381" i="20"/>
  <c r="B1382" i="20"/>
  <c r="B1383" i="20"/>
  <c r="B1384" i="20"/>
  <c r="B1385" i="20"/>
  <c r="B1386" i="20"/>
  <c r="B1387" i="20"/>
  <c r="B1388" i="20"/>
  <c r="B1389" i="20"/>
  <c r="B1390" i="20"/>
  <c r="B1391" i="20"/>
  <c r="B1392" i="20"/>
  <c r="B1393" i="20"/>
  <c r="B1394" i="20"/>
  <c r="B1395" i="20"/>
  <c r="A133" i="23"/>
  <c r="B133" i="23"/>
  <c r="C133" i="23"/>
  <c r="D133" i="23"/>
  <c r="I1700" i="16"/>
  <c r="H1700" i="16"/>
  <c r="A132" i="23"/>
  <c r="B132" i="23"/>
  <c r="C132" i="23"/>
  <c r="D132" i="23"/>
  <c r="B526" i="14"/>
  <c r="B527" i="14"/>
  <c r="B525" i="14"/>
  <c r="B524" i="14"/>
  <c r="B523" i="14"/>
  <c r="B522" i="14"/>
  <c r="B521" i="14"/>
  <c r="B520" i="14"/>
  <c r="B519" i="14"/>
  <c r="B518" i="14"/>
  <c r="B1337" i="20"/>
  <c r="B1338" i="20"/>
  <c r="B1339" i="20"/>
  <c r="B1340" i="20"/>
  <c r="B1341" i="20"/>
  <c r="B1342" i="20"/>
  <c r="B1343" i="20"/>
  <c r="B1344" i="20"/>
  <c r="B1345" i="20"/>
  <c r="B1346" i="20"/>
  <c r="B1347" i="20"/>
  <c r="B1348" i="20"/>
  <c r="B1349" i="20"/>
  <c r="B1350" i="20"/>
  <c r="B1351" i="20"/>
  <c r="B1352" i="20"/>
  <c r="B1353" i="20"/>
  <c r="B1354" i="20"/>
  <c r="B1355" i="20"/>
  <c r="B1356" i="20"/>
  <c r="B1357" i="20"/>
  <c r="B1358" i="20"/>
  <c r="B1359" i="20"/>
  <c r="B1360" i="20"/>
  <c r="B1361" i="20"/>
  <c r="B1362" i="20"/>
  <c r="B1363" i="20"/>
  <c r="B1364" i="20"/>
  <c r="B1365" i="20"/>
  <c r="B1366" i="20"/>
  <c r="I1679" i="16"/>
  <c r="H1679" i="16"/>
  <c r="B516" i="14"/>
  <c r="B517" i="14"/>
  <c r="B515" i="14"/>
  <c r="B514" i="14"/>
  <c r="B513" i="14"/>
  <c r="B512" i="14"/>
  <c r="B511" i="14"/>
  <c r="B510" i="14"/>
  <c r="B509" i="14"/>
  <c r="B508" i="14"/>
  <c r="B1308" i="20"/>
  <c r="B1309" i="20"/>
  <c r="B1310" i="20"/>
  <c r="B1311" i="20"/>
  <c r="B1312" i="20"/>
  <c r="B1313" i="20"/>
  <c r="B1314" i="20"/>
  <c r="B1315" i="20"/>
  <c r="B1316" i="20"/>
  <c r="B1317" i="20"/>
  <c r="B1318" i="20"/>
  <c r="B1319" i="20"/>
  <c r="B1320" i="20"/>
  <c r="B1321" i="20"/>
  <c r="B1322" i="20"/>
  <c r="B1323" i="20"/>
  <c r="B1324" i="20"/>
  <c r="B1325" i="20"/>
  <c r="B1326" i="20"/>
  <c r="B1327" i="20"/>
  <c r="B1328" i="20"/>
  <c r="B1329" i="20"/>
  <c r="B1330" i="20"/>
  <c r="B1331" i="20"/>
  <c r="B1332" i="20"/>
  <c r="B1333" i="20"/>
  <c r="B1334" i="20"/>
  <c r="B1335" i="20"/>
  <c r="B1336" i="20"/>
  <c r="B506" i="14"/>
  <c r="B507" i="14"/>
  <c r="A131" i="23"/>
  <c r="B131" i="23"/>
  <c r="C131" i="23"/>
  <c r="D131" i="23"/>
  <c r="I1657" i="16"/>
  <c r="H1657" i="16"/>
  <c r="B505" i="14"/>
  <c r="B504" i="14"/>
  <c r="B503" i="14"/>
  <c r="B502" i="14"/>
  <c r="B501" i="14"/>
  <c r="B500" i="14"/>
  <c r="B499" i="14"/>
  <c r="B498" i="14"/>
  <c r="B1293" i="20"/>
  <c r="B1294" i="20"/>
  <c r="B1295" i="20"/>
  <c r="B1296" i="20"/>
  <c r="B1297" i="20"/>
  <c r="B1298" i="20"/>
  <c r="B1299" i="20"/>
  <c r="B1300" i="20"/>
  <c r="B1301" i="20"/>
  <c r="B1302" i="20"/>
  <c r="B1303" i="20"/>
  <c r="B1304" i="20"/>
  <c r="B1305" i="20"/>
  <c r="B1306" i="20"/>
  <c r="B1307" i="20"/>
  <c r="A130" i="23"/>
  <c r="B130" i="23"/>
  <c r="C130" i="23"/>
  <c r="D130" i="23"/>
  <c r="B496" i="14"/>
  <c r="B497" i="14"/>
  <c r="H1636" i="16"/>
  <c r="I1636" i="16"/>
  <c r="B495" i="14"/>
  <c r="B494" i="14"/>
  <c r="B493" i="14"/>
  <c r="B492" i="14"/>
  <c r="B491" i="14"/>
  <c r="B490" i="14"/>
  <c r="B489" i="14"/>
  <c r="B488" i="14"/>
  <c r="B486" i="14"/>
  <c r="B487" i="14"/>
  <c r="B1251" i="20"/>
  <c r="B1252" i="20"/>
  <c r="B1253" i="20"/>
  <c r="B1254" i="20"/>
  <c r="B1255" i="20"/>
  <c r="B1256" i="20"/>
  <c r="B1257" i="20"/>
  <c r="B1258" i="20"/>
  <c r="B1259" i="20"/>
  <c r="B1260" i="20"/>
  <c r="B1261" i="20"/>
  <c r="B1262" i="20"/>
  <c r="B1263" i="20"/>
  <c r="B1264" i="20"/>
  <c r="B1265" i="20"/>
  <c r="B1266" i="20"/>
  <c r="B1267" i="20"/>
  <c r="B1268" i="20"/>
  <c r="B1269" i="20"/>
  <c r="B1270" i="20"/>
  <c r="B1271" i="20"/>
  <c r="B1272" i="20"/>
  <c r="B1273" i="20"/>
  <c r="B1274" i="20"/>
  <c r="B1275" i="20"/>
  <c r="B1276" i="20"/>
  <c r="B1277" i="20"/>
  <c r="B1278" i="20"/>
  <c r="B1279" i="20"/>
  <c r="B1280" i="20"/>
  <c r="B1281" i="20"/>
  <c r="B1282" i="20"/>
  <c r="B1283" i="20"/>
  <c r="B1284" i="20"/>
  <c r="B1285" i="20"/>
  <c r="B1286" i="20"/>
  <c r="B1287" i="20"/>
  <c r="B1288" i="20"/>
  <c r="B1289" i="20"/>
  <c r="B1290" i="20"/>
  <c r="B1291" i="20"/>
  <c r="B1292" i="20"/>
  <c r="A129" i="23"/>
  <c r="B129" i="23"/>
  <c r="C129" i="23"/>
  <c r="D129" i="23"/>
  <c r="I1614" i="16"/>
  <c r="H1614" i="16"/>
  <c r="A128" i="23"/>
  <c r="B128" i="23"/>
  <c r="C128" i="23"/>
  <c r="D128" i="23"/>
  <c r="I1594" i="16"/>
  <c r="H1594" i="16"/>
  <c r="B485" i="14"/>
  <c r="B484" i="14"/>
  <c r="B483" i="14"/>
  <c r="B482" i="14"/>
  <c r="B481" i="14"/>
  <c r="B480" i="14"/>
  <c r="B479" i="14"/>
  <c r="B478" i="14"/>
  <c r="B1228" i="20"/>
  <c r="B1229" i="20"/>
  <c r="B1230" i="20"/>
  <c r="B1231" i="20"/>
  <c r="B1232" i="20"/>
  <c r="B1233" i="20"/>
  <c r="B1234" i="20"/>
  <c r="B1235" i="20"/>
  <c r="B1236" i="20"/>
  <c r="B1237" i="20"/>
  <c r="B1238" i="20"/>
  <c r="B1239" i="20"/>
  <c r="B1240" i="20"/>
  <c r="B1241" i="20"/>
  <c r="B1242" i="20"/>
  <c r="B1243" i="20"/>
  <c r="B1244" i="20"/>
  <c r="B1245" i="20"/>
  <c r="B1246" i="20"/>
  <c r="B1247" i="20"/>
  <c r="B1248" i="20"/>
  <c r="B1249" i="20"/>
  <c r="B1250" i="20"/>
  <c r="B476" i="14"/>
  <c r="B477" i="14"/>
  <c r="B475" i="14"/>
  <c r="B474" i="14"/>
  <c r="B473" i="14"/>
  <c r="B472" i="14"/>
  <c r="B471" i="14"/>
  <c r="B470" i="14"/>
  <c r="B469" i="14"/>
  <c r="B468" i="14"/>
  <c r="B1201" i="20"/>
  <c r="B1202" i="20"/>
  <c r="B1203" i="20"/>
  <c r="B1204" i="20"/>
  <c r="B1205" i="20"/>
  <c r="B1206" i="20"/>
  <c r="B1207" i="20"/>
  <c r="B1208" i="20"/>
  <c r="B1209" i="20"/>
  <c r="B1210" i="20"/>
  <c r="B1211" i="20"/>
  <c r="B1212" i="20"/>
  <c r="B1213" i="20"/>
  <c r="B1214" i="20"/>
  <c r="B1215" i="20"/>
  <c r="B1216" i="20"/>
  <c r="B1217" i="20"/>
  <c r="B1218" i="20"/>
  <c r="B1219" i="20"/>
  <c r="B1220" i="20"/>
  <c r="B1221" i="20"/>
  <c r="B1222" i="20"/>
  <c r="B1223" i="20"/>
  <c r="B1224" i="20"/>
  <c r="B1225" i="20"/>
  <c r="B1226" i="20"/>
  <c r="B1227" i="20"/>
  <c r="A127" i="23"/>
  <c r="B127" i="23"/>
  <c r="C127" i="23"/>
  <c r="D127" i="23"/>
  <c r="I1573" i="16"/>
  <c r="H1573" i="16"/>
  <c r="B466" i="14"/>
  <c r="B467" i="14"/>
  <c r="B465" i="14"/>
  <c r="B464" i="14"/>
  <c r="B463" i="14"/>
  <c r="B462" i="14"/>
  <c r="B461" i="14"/>
  <c r="B460" i="14"/>
  <c r="B1175" i="20"/>
  <c r="B1176" i="20"/>
  <c r="B1177" i="20"/>
  <c r="B1178" i="20"/>
  <c r="B1179" i="20"/>
  <c r="B1180" i="20"/>
  <c r="B1181" i="20"/>
  <c r="B1182" i="20"/>
  <c r="B1183" i="20"/>
  <c r="B1184" i="20"/>
  <c r="B1185" i="20"/>
  <c r="B1186" i="20"/>
  <c r="B1187" i="20"/>
  <c r="B1188" i="20"/>
  <c r="B1189" i="20"/>
  <c r="B1190" i="20"/>
  <c r="B1191" i="20"/>
  <c r="B1192" i="20"/>
  <c r="B1193" i="20"/>
  <c r="B1194" i="20"/>
  <c r="B1195" i="20"/>
  <c r="B1196" i="20"/>
  <c r="B1197" i="20"/>
  <c r="B1198" i="20"/>
  <c r="B1199" i="20"/>
  <c r="B1200" i="20"/>
  <c r="A126" i="23"/>
  <c r="B126" i="23"/>
  <c r="C126" i="23"/>
  <c r="D126" i="23"/>
  <c r="B459" i="14"/>
  <c r="B458" i="14"/>
  <c r="I1550" i="16"/>
  <c r="H1550" i="16"/>
  <c r="I1530" i="16"/>
  <c r="H1530" i="16"/>
  <c r="B457" i="14"/>
  <c r="B456" i="14"/>
  <c r="B455" i="14"/>
  <c r="B454" i="14"/>
  <c r="B453" i="14"/>
  <c r="B452" i="14"/>
  <c r="B1152" i="20"/>
  <c r="B1153" i="20"/>
  <c r="B1154" i="20"/>
  <c r="B1155" i="20"/>
  <c r="B1156" i="20"/>
  <c r="B1157" i="20"/>
  <c r="B1158" i="20"/>
  <c r="B1159" i="20"/>
  <c r="B1160" i="20"/>
  <c r="B1161" i="20"/>
  <c r="B1162" i="20"/>
  <c r="B1163" i="20"/>
  <c r="B1164" i="20"/>
  <c r="B1165" i="20"/>
  <c r="B1166" i="20"/>
  <c r="B1167" i="20"/>
  <c r="B1168" i="20"/>
  <c r="B1169" i="20"/>
  <c r="B1170" i="20"/>
  <c r="B1171" i="20"/>
  <c r="B1172" i="20"/>
  <c r="B1173" i="20"/>
  <c r="B1174" i="20"/>
  <c r="A125" i="23"/>
  <c r="B125" i="23"/>
  <c r="C125" i="23"/>
  <c r="D125" i="23"/>
  <c r="A124" i="23"/>
  <c r="B124" i="23"/>
  <c r="C124" i="23"/>
  <c r="D124" i="23"/>
  <c r="B450" i="14"/>
  <c r="B451" i="14"/>
  <c r="I1510" i="16"/>
  <c r="H1510" i="16"/>
  <c r="B443" i="14"/>
  <c r="B444" i="14"/>
  <c r="B449" i="14"/>
  <c r="B448" i="14"/>
  <c r="B447" i="14"/>
  <c r="B446" i="14"/>
  <c r="B445" i="14"/>
  <c r="B1132" i="20"/>
  <c r="B1133" i="20"/>
  <c r="B1134" i="20"/>
  <c r="B1135" i="20"/>
  <c r="B1136" i="20"/>
  <c r="B1137" i="20"/>
  <c r="B1138" i="20"/>
  <c r="B1139" i="20"/>
  <c r="B1140" i="20"/>
  <c r="B1141" i="20"/>
  <c r="B1142" i="20"/>
  <c r="B1143" i="20"/>
  <c r="B1144" i="20"/>
  <c r="B1145" i="20"/>
  <c r="B1146" i="20"/>
  <c r="B1147" i="20"/>
  <c r="B1148" i="20"/>
  <c r="B1149" i="20"/>
  <c r="B1150" i="20"/>
  <c r="B1151" i="20"/>
  <c r="A123" i="23"/>
  <c r="B123" i="23"/>
  <c r="C123" i="23"/>
  <c r="D123" i="23"/>
  <c r="I1489" i="16"/>
  <c r="H1489" i="16"/>
  <c r="B442" i="14"/>
  <c r="B441" i="14"/>
  <c r="B440" i="14"/>
  <c r="B439" i="14"/>
  <c r="B438" i="14"/>
  <c r="B437" i="14"/>
  <c r="B1122" i="20"/>
  <c r="B1123" i="20"/>
  <c r="B1124" i="20"/>
  <c r="B1125" i="20"/>
  <c r="B1126" i="20"/>
  <c r="B1127" i="20"/>
  <c r="B1128" i="20"/>
  <c r="B1129" i="20"/>
  <c r="B1130" i="20"/>
  <c r="B1131" i="20"/>
  <c r="B435" i="14"/>
  <c r="B436" i="14"/>
  <c r="B434" i="14"/>
  <c r="B433" i="14"/>
  <c r="B432" i="14"/>
  <c r="B431" i="14"/>
  <c r="B430" i="14"/>
  <c r="B429" i="14"/>
  <c r="B1096" i="20"/>
  <c r="B1097" i="20"/>
  <c r="B1098" i="20"/>
  <c r="B1099" i="20"/>
  <c r="B1100" i="20"/>
  <c r="B1101" i="20"/>
  <c r="B1102" i="20"/>
  <c r="B1103" i="20"/>
  <c r="B1104" i="20"/>
  <c r="B1105" i="20"/>
  <c r="B1106" i="20"/>
  <c r="B1107" i="20"/>
  <c r="B1108" i="20"/>
  <c r="B1109" i="20"/>
  <c r="B1110" i="20"/>
  <c r="B1111" i="20"/>
  <c r="B1112" i="20"/>
  <c r="B1113" i="20"/>
  <c r="B1114" i="20"/>
  <c r="B1115" i="20"/>
  <c r="B1116" i="20"/>
  <c r="B1117" i="20"/>
  <c r="B1118" i="20"/>
  <c r="B1119" i="20"/>
  <c r="B1120" i="20"/>
  <c r="B1121" i="20"/>
  <c r="A122" i="23"/>
  <c r="B122" i="23"/>
  <c r="C122" i="23"/>
  <c r="D122" i="23"/>
  <c r="I1471" i="16"/>
  <c r="H1471" i="16"/>
  <c r="B427" i="14"/>
  <c r="B428" i="14"/>
  <c r="B426" i="14"/>
  <c r="B425" i="14"/>
  <c r="B424" i="14"/>
  <c r="B423" i="14"/>
  <c r="B422" i="14"/>
  <c r="B421" i="14"/>
  <c r="B1069" i="20"/>
  <c r="B1070" i="20"/>
  <c r="B1071" i="20"/>
  <c r="B1072" i="20"/>
  <c r="B1073" i="20"/>
  <c r="B1074" i="20"/>
  <c r="B1075" i="20"/>
  <c r="B1076" i="20"/>
  <c r="B1077" i="20"/>
  <c r="B1078" i="20"/>
  <c r="B1079" i="20"/>
  <c r="B1080" i="20"/>
  <c r="B1081" i="20"/>
  <c r="B1082" i="20"/>
  <c r="B1083" i="20"/>
  <c r="B1084" i="20"/>
  <c r="B1085" i="20"/>
  <c r="B1086" i="20"/>
  <c r="B1087" i="20"/>
  <c r="B1088" i="20"/>
  <c r="B1089" i="20"/>
  <c r="B1090" i="20"/>
  <c r="B1091" i="20"/>
  <c r="B1092" i="20"/>
  <c r="B1093" i="20"/>
  <c r="B1094" i="20"/>
  <c r="B1095" i="20"/>
  <c r="D121" i="23"/>
  <c r="A121" i="23"/>
  <c r="B121" i="23"/>
  <c r="C121" i="23"/>
  <c r="I1448" i="16"/>
  <c r="H1448" i="16"/>
  <c r="B419" i="14"/>
  <c r="B420" i="14"/>
  <c r="A120" i="23"/>
  <c r="B120" i="23"/>
  <c r="C120" i="23"/>
  <c r="D120" i="23"/>
  <c r="I1427" i="16"/>
  <c r="H1427" i="16"/>
  <c r="B418" i="14"/>
  <c r="B417" i="14"/>
  <c r="B416" i="14"/>
  <c r="B415" i="14"/>
  <c r="B414" i="14"/>
  <c r="B413" i="14"/>
  <c r="B1053" i="20"/>
  <c r="B1054" i="20"/>
  <c r="B1055" i="20"/>
  <c r="B1056" i="20"/>
  <c r="B1057" i="20"/>
  <c r="B1058" i="20"/>
  <c r="B1059" i="20"/>
  <c r="B1060" i="20"/>
  <c r="B1061" i="20"/>
  <c r="B1062" i="20"/>
  <c r="B1063" i="20"/>
  <c r="B1064" i="20"/>
  <c r="B1065" i="20"/>
  <c r="B1066" i="20"/>
  <c r="B1067" i="20"/>
  <c r="B1068" i="20"/>
  <c r="B411" i="14"/>
  <c r="B412" i="14"/>
  <c r="B410" i="14"/>
  <c r="B409" i="14"/>
  <c r="B408" i="14"/>
  <c r="B407" i="14"/>
  <c r="B406" i="14"/>
  <c r="B405" i="14"/>
  <c r="B1028" i="20"/>
  <c r="B1029" i="20"/>
  <c r="B1030" i="20"/>
  <c r="B1031" i="20"/>
  <c r="B1032" i="20"/>
  <c r="B1033" i="20"/>
  <c r="B1034" i="20"/>
  <c r="B1035" i="20"/>
  <c r="B1036" i="20"/>
  <c r="B1037" i="20"/>
  <c r="B1038" i="20"/>
  <c r="B1039" i="20"/>
  <c r="B1040" i="20"/>
  <c r="B1041" i="20"/>
  <c r="B1042" i="20"/>
  <c r="B1043" i="20"/>
  <c r="B1044" i="20"/>
  <c r="B1045" i="20"/>
  <c r="B1046" i="20"/>
  <c r="B1047" i="20"/>
  <c r="B1048" i="20"/>
  <c r="B1049" i="20"/>
  <c r="B1050" i="20"/>
  <c r="B1051" i="20"/>
  <c r="B1052" i="20"/>
  <c r="B403" i="14"/>
  <c r="B404" i="14"/>
  <c r="A119" i="23"/>
  <c r="B119" i="23"/>
  <c r="C119" i="23"/>
  <c r="D119" i="23"/>
  <c r="I1406" i="16"/>
  <c r="H1406" i="16"/>
  <c r="A118" i="23"/>
  <c r="B118" i="23"/>
  <c r="C118" i="23"/>
  <c r="D118" i="23"/>
  <c r="I1384" i="16"/>
  <c r="H1384" i="16"/>
  <c r="B402" i="14"/>
  <c r="B401" i="14"/>
  <c r="B400" i="14"/>
  <c r="B399" i="14"/>
  <c r="B398" i="14"/>
  <c r="B397" i="14"/>
  <c r="B395" i="14"/>
  <c r="B396" i="14"/>
  <c r="B1005" i="20"/>
  <c r="B1006" i="20"/>
  <c r="B1007" i="20"/>
  <c r="B1008" i="20"/>
  <c r="B1009" i="20"/>
  <c r="B1010" i="20"/>
  <c r="B1011" i="20"/>
  <c r="B1012" i="20"/>
  <c r="B1013" i="20"/>
  <c r="B1014" i="20"/>
  <c r="B1015" i="20"/>
  <c r="B1016" i="20"/>
  <c r="B1017" i="20"/>
  <c r="B1018" i="20"/>
  <c r="B1019" i="20"/>
  <c r="B1020" i="20"/>
  <c r="B1021" i="20"/>
  <c r="B1022" i="20"/>
  <c r="B1023" i="20"/>
  <c r="B1024" i="20"/>
  <c r="B1025" i="20"/>
  <c r="B1026" i="20"/>
  <c r="B1027" i="20"/>
  <c r="B394" i="14"/>
  <c r="B393" i="14"/>
  <c r="B392" i="14"/>
  <c r="B391" i="14"/>
  <c r="B390" i="14"/>
  <c r="B389" i="14"/>
  <c r="B987" i="20"/>
  <c r="B988" i="20"/>
  <c r="B989" i="20"/>
  <c r="B990" i="20"/>
  <c r="B991" i="20"/>
  <c r="B992" i="20"/>
  <c r="B993" i="20"/>
  <c r="B994" i="20"/>
  <c r="B995" i="20"/>
  <c r="B996" i="20"/>
  <c r="B997" i="20"/>
  <c r="B998" i="20"/>
  <c r="B999" i="20"/>
  <c r="B1000" i="20"/>
  <c r="B1001" i="20"/>
  <c r="B1002" i="20"/>
  <c r="B1003" i="20"/>
  <c r="B1004" i="20"/>
  <c r="A117" i="23"/>
  <c r="B117" i="23"/>
  <c r="C117" i="23"/>
  <c r="D117" i="23"/>
  <c r="I1363" i="16"/>
  <c r="H1363" i="16"/>
  <c r="B387" i="14"/>
  <c r="B388" i="14"/>
  <c r="B386" i="14"/>
  <c r="B385" i="14"/>
  <c r="B384" i="14"/>
  <c r="B383" i="14"/>
  <c r="B382" i="14"/>
  <c r="B381" i="14"/>
  <c r="B964" i="20"/>
  <c r="B965" i="20"/>
  <c r="B966" i="20"/>
  <c r="B967" i="20"/>
  <c r="B968" i="20"/>
  <c r="B969" i="20"/>
  <c r="B970" i="20"/>
  <c r="B971" i="20"/>
  <c r="B972" i="20"/>
  <c r="B973" i="20"/>
  <c r="B974" i="20"/>
  <c r="B975" i="20"/>
  <c r="B976" i="20"/>
  <c r="B977" i="20"/>
  <c r="B978" i="20"/>
  <c r="B979" i="20"/>
  <c r="B980" i="20"/>
  <c r="B981" i="20"/>
  <c r="B982" i="20"/>
  <c r="B983" i="20"/>
  <c r="B984" i="20"/>
  <c r="B985" i="20"/>
  <c r="B986" i="20"/>
  <c r="B379" i="14"/>
  <c r="B380" i="14"/>
  <c r="A116" i="23"/>
  <c r="B116" i="23"/>
  <c r="C116" i="23"/>
  <c r="D116" i="23"/>
  <c r="I1342" i="16"/>
  <c r="H1342" i="16"/>
  <c r="B378" i="14"/>
  <c r="B377" i="14"/>
  <c r="B376" i="14"/>
  <c r="B375" i="14"/>
  <c r="B374" i="14"/>
  <c r="B373" i="14"/>
  <c r="B943" i="20"/>
  <c r="B944" i="20"/>
  <c r="B945" i="20"/>
  <c r="B946" i="20"/>
  <c r="B947" i="20"/>
  <c r="B948" i="20"/>
  <c r="B949" i="20"/>
  <c r="B950" i="20"/>
  <c r="B951" i="20"/>
  <c r="B952" i="20"/>
  <c r="B953" i="20"/>
  <c r="B954" i="20"/>
  <c r="B955" i="20"/>
  <c r="B956" i="20"/>
  <c r="B957" i="20"/>
  <c r="B958" i="20"/>
  <c r="B959" i="20"/>
  <c r="B960" i="20"/>
  <c r="B961" i="20"/>
  <c r="B962" i="20"/>
  <c r="B963" i="20"/>
  <c r="A115" i="23"/>
  <c r="B115" i="23"/>
  <c r="C115" i="23"/>
  <c r="D115" i="23"/>
  <c r="I1321" i="16"/>
  <c r="H1321" i="16"/>
  <c r="B371" i="14"/>
  <c r="B372" i="14"/>
  <c r="A114" i="23"/>
  <c r="B114" i="23"/>
  <c r="C114" i="23"/>
  <c r="D114" i="23"/>
  <c r="I1300" i="16"/>
  <c r="H1300" i="16"/>
  <c r="B370" i="14"/>
  <c r="B369" i="14"/>
  <c r="B368" i="14"/>
  <c r="B367" i="14"/>
  <c r="B366" i="14"/>
  <c r="B365" i="14"/>
  <c r="B925" i="20"/>
  <c r="B926" i="20"/>
  <c r="B927" i="20"/>
  <c r="B928" i="20"/>
  <c r="B929" i="20"/>
  <c r="B930" i="20"/>
  <c r="B931" i="20"/>
  <c r="B932" i="20"/>
  <c r="B933" i="20"/>
  <c r="B934" i="20"/>
  <c r="B935" i="20"/>
  <c r="B936" i="20"/>
  <c r="B937" i="20"/>
  <c r="B938" i="20"/>
  <c r="B939" i="20"/>
  <c r="B940" i="20"/>
  <c r="B941" i="20"/>
  <c r="B942" i="20"/>
  <c r="A113" i="23"/>
  <c r="B113" i="23"/>
  <c r="C113" i="23"/>
  <c r="D113" i="23"/>
  <c r="I1281" i="16"/>
  <c r="H1281" i="16"/>
  <c r="B363" i="14"/>
  <c r="B364" i="14"/>
  <c r="B362" i="14"/>
  <c r="B361" i="14"/>
  <c r="B360" i="14"/>
  <c r="B359" i="14"/>
  <c r="B358" i="14"/>
  <c r="B357" i="14"/>
  <c r="B902" i="20"/>
  <c r="B903" i="20"/>
  <c r="B904" i="20"/>
  <c r="B905" i="20"/>
  <c r="B906" i="20"/>
  <c r="B907" i="20"/>
  <c r="B908" i="20"/>
  <c r="B909" i="20"/>
  <c r="B910" i="20"/>
  <c r="B911" i="20"/>
  <c r="B912" i="20"/>
  <c r="B913" i="20"/>
  <c r="B914" i="20"/>
  <c r="B915" i="20"/>
  <c r="B916" i="20"/>
  <c r="B917" i="20"/>
  <c r="B918" i="20"/>
  <c r="B919" i="20"/>
  <c r="B920" i="20"/>
  <c r="B921" i="20"/>
  <c r="B922" i="20"/>
  <c r="B923" i="20"/>
  <c r="B924" i="20"/>
  <c r="H1260" i="16"/>
  <c r="A112" i="23"/>
  <c r="B112" i="23"/>
  <c r="C112" i="23"/>
  <c r="D112" i="23"/>
  <c r="B356" i="14"/>
  <c r="B355" i="14"/>
  <c r="B354" i="14"/>
  <c r="B353" i="14"/>
  <c r="B352" i="14"/>
  <c r="B351" i="14"/>
  <c r="B350" i="14"/>
  <c r="B349" i="14"/>
  <c r="B893" i="20"/>
  <c r="B894" i="20"/>
  <c r="B895" i="20"/>
  <c r="B896" i="20"/>
  <c r="B897" i="20"/>
  <c r="B898" i="20"/>
  <c r="B899" i="20"/>
  <c r="B900" i="20"/>
  <c r="B901" i="20"/>
  <c r="I1260" i="16"/>
  <c r="B347" i="14"/>
  <c r="B348" i="14"/>
  <c r="B346" i="14"/>
  <c r="B345" i="14"/>
  <c r="B344" i="14"/>
  <c r="B343" i="14"/>
  <c r="B342" i="14"/>
  <c r="B341" i="14"/>
  <c r="B872" i="20"/>
  <c r="B873" i="20"/>
  <c r="B874" i="20"/>
  <c r="B875" i="20"/>
  <c r="B876" i="20"/>
  <c r="B877" i="20"/>
  <c r="B878" i="20"/>
  <c r="B879" i="20"/>
  <c r="B880" i="20"/>
  <c r="B881" i="20"/>
  <c r="B882" i="20"/>
  <c r="B883" i="20"/>
  <c r="B884" i="20"/>
  <c r="B885" i="20"/>
  <c r="B886" i="20"/>
  <c r="B887" i="20"/>
  <c r="B888" i="20"/>
  <c r="B889" i="20"/>
  <c r="B890" i="20"/>
  <c r="B891" i="20"/>
  <c r="B892" i="20"/>
  <c r="A111" i="23"/>
  <c r="B111" i="23"/>
  <c r="C111" i="23"/>
  <c r="D111" i="23"/>
  <c r="I1239" i="16"/>
  <c r="H1239" i="16"/>
  <c r="B339" i="14"/>
  <c r="B340" i="14"/>
  <c r="B338" i="14"/>
  <c r="B337" i="14"/>
  <c r="B336" i="14"/>
  <c r="B335" i="14"/>
  <c r="B334" i="14"/>
  <c r="B333" i="14"/>
  <c r="B845" i="20"/>
  <c r="B846" i="20"/>
  <c r="B847" i="20"/>
  <c r="B848" i="20"/>
  <c r="B849" i="20"/>
  <c r="B850" i="20"/>
  <c r="B851" i="20"/>
  <c r="B852" i="20"/>
  <c r="B853" i="20"/>
  <c r="B854" i="20"/>
  <c r="B855" i="20"/>
  <c r="B856" i="20"/>
  <c r="B857" i="20"/>
  <c r="B858" i="20"/>
  <c r="B859" i="20"/>
  <c r="B860" i="20"/>
  <c r="B861" i="20"/>
  <c r="B862" i="20"/>
  <c r="B863" i="20"/>
  <c r="B864" i="20"/>
  <c r="B865" i="20"/>
  <c r="B866" i="20"/>
  <c r="B867" i="20"/>
  <c r="B868" i="20"/>
  <c r="B869" i="20"/>
  <c r="B870" i="20"/>
  <c r="B871" i="20"/>
  <c r="B331" i="14"/>
  <c r="B332" i="14"/>
  <c r="A110" i="23"/>
  <c r="B110" i="23"/>
  <c r="C110" i="23"/>
  <c r="D110" i="23"/>
  <c r="I1220" i="16"/>
  <c r="H1220" i="16"/>
  <c r="B330" i="14"/>
  <c r="B329" i="14"/>
  <c r="B328" i="14"/>
  <c r="B327" i="14"/>
  <c r="B326" i="14"/>
  <c r="B325" i="14"/>
  <c r="B324" i="14"/>
  <c r="B823" i="20"/>
  <c r="B824" i="20"/>
  <c r="B825" i="20"/>
  <c r="B826" i="20"/>
  <c r="B827" i="20"/>
  <c r="B828" i="20"/>
  <c r="B829" i="20"/>
  <c r="B830" i="20"/>
  <c r="B831" i="20"/>
  <c r="B832" i="20"/>
  <c r="B833" i="20"/>
  <c r="B834" i="20"/>
  <c r="B835" i="20"/>
  <c r="B836" i="20"/>
  <c r="B837" i="20"/>
  <c r="B838" i="20"/>
  <c r="B839" i="20"/>
  <c r="B840" i="20"/>
  <c r="B841" i="20"/>
  <c r="B842" i="20"/>
  <c r="B843" i="20"/>
  <c r="B844" i="20"/>
  <c r="A109" i="23"/>
  <c r="B109" i="23"/>
  <c r="C109" i="23"/>
  <c r="D109" i="23"/>
  <c r="B323" i="14"/>
  <c r="B322" i="14"/>
  <c r="I1197" i="16"/>
  <c r="H1197" i="16"/>
  <c r="I1177" i="16"/>
  <c r="H1177" i="16"/>
  <c r="I1155" i="16"/>
  <c r="H1155" i="16"/>
  <c r="I1133" i="16"/>
  <c r="H1133" i="16"/>
  <c r="I1113" i="16"/>
  <c r="H1113" i="16"/>
  <c r="I1091" i="16"/>
  <c r="H1091" i="16"/>
  <c r="I1069" i="16"/>
  <c r="H1069" i="16"/>
  <c r="I1049" i="16"/>
  <c r="H1049" i="16"/>
  <c r="I1030" i="16"/>
  <c r="H1030" i="16"/>
  <c r="I1009" i="16"/>
  <c r="H1009" i="16"/>
  <c r="I990" i="16"/>
  <c r="H990" i="16"/>
  <c r="I969" i="16"/>
  <c r="H969" i="16"/>
  <c r="I946" i="16"/>
  <c r="H946" i="16"/>
  <c r="I930" i="16"/>
  <c r="H930" i="16"/>
  <c r="I907" i="16"/>
  <c r="H907" i="16"/>
  <c r="I886" i="16"/>
  <c r="H886" i="16"/>
  <c r="I865" i="16"/>
  <c r="H865" i="16"/>
  <c r="I843" i="16"/>
  <c r="H843" i="16"/>
  <c r="I823" i="16"/>
  <c r="H823" i="16"/>
  <c r="I801" i="16"/>
  <c r="H801" i="16"/>
  <c r="I782" i="16"/>
  <c r="H782" i="16"/>
  <c r="I761" i="16"/>
  <c r="H761" i="16"/>
  <c r="I741" i="16"/>
  <c r="H741" i="16"/>
  <c r="I720" i="16"/>
  <c r="H720" i="16"/>
  <c r="I698" i="16"/>
  <c r="H698" i="16"/>
  <c r="I678" i="16"/>
  <c r="H678" i="16"/>
  <c r="I655" i="16"/>
  <c r="H655" i="16"/>
  <c r="I635" i="16"/>
  <c r="H635" i="16"/>
  <c r="I613" i="16"/>
  <c r="H613" i="16"/>
  <c r="I591" i="16"/>
  <c r="H591" i="16"/>
  <c r="I572" i="16"/>
  <c r="H572" i="16"/>
  <c r="I549" i="16"/>
  <c r="H549" i="16"/>
  <c r="I529" i="16"/>
  <c r="H529" i="16"/>
  <c r="I509" i="16"/>
  <c r="H509" i="16"/>
  <c r="I488" i="16"/>
  <c r="H488" i="16"/>
  <c r="I467" i="16"/>
  <c r="H467" i="16"/>
  <c r="I446" i="16"/>
  <c r="H446" i="16"/>
  <c r="I425" i="16"/>
  <c r="H425" i="16"/>
  <c r="I403" i="16"/>
  <c r="H403" i="16"/>
  <c r="I382" i="16"/>
  <c r="H382" i="16"/>
  <c r="I360" i="16"/>
  <c r="H360" i="16"/>
  <c r="I340" i="16"/>
  <c r="H340" i="16"/>
  <c r="I319" i="16"/>
  <c r="H319" i="16"/>
  <c r="I296" i="16"/>
  <c r="H296" i="16"/>
  <c r="I277" i="16"/>
  <c r="H277" i="16"/>
  <c r="I258" i="16"/>
  <c r="H258" i="16"/>
  <c r="I236" i="16"/>
  <c r="H236" i="16"/>
  <c r="I216" i="16"/>
  <c r="H216" i="16"/>
  <c r="I194" i="16"/>
  <c r="H194" i="16"/>
  <c r="I173" i="16"/>
  <c r="H173" i="16"/>
  <c r="I152" i="16"/>
  <c r="H152" i="16"/>
  <c r="I130" i="16"/>
  <c r="H130" i="16"/>
  <c r="I108" i="16"/>
  <c r="H108" i="16"/>
  <c r="I87" i="16"/>
  <c r="H87" i="16"/>
  <c r="I65" i="16"/>
  <c r="H65" i="16"/>
  <c r="I43" i="16"/>
  <c r="H43" i="16"/>
  <c r="I23" i="16"/>
  <c r="H23" i="16"/>
  <c r="B799" i="20"/>
  <c r="B800" i="20"/>
  <c r="B801" i="20"/>
  <c r="B802" i="20"/>
  <c r="B803" i="20"/>
  <c r="B804" i="20"/>
  <c r="B805" i="20"/>
  <c r="B806" i="20"/>
  <c r="B807" i="20"/>
  <c r="B808" i="20"/>
  <c r="B809" i="20"/>
  <c r="B810" i="20"/>
  <c r="B811" i="20"/>
  <c r="B812" i="20"/>
  <c r="B813" i="20"/>
  <c r="B814" i="20"/>
  <c r="B815" i="20"/>
  <c r="B816" i="20"/>
  <c r="B817" i="20"/>
  <c r="B818" i="20"/>
  <c r="B819" i="20"/>
  <c r="B820" i="20"/>
  <c r="B821" i="20"/>
  <c r="B822" i="20"/>
  <c r="B777" i="20"/>
  <c r="B778" i="20"/>
  <c r="B779" i="20"/>
  <c r="B780" i="20"/>
  <c r="B781" i="20"/>
  <c r="B782" i="20"/>
  <c r="B783" i="20"/>
  <c r="B784" i="20"/>
  <c r="B785" i="20"/>
  <c r="B786" i="20"/>
  <c r="B787" i="20"/>
  <c r="B788" i="20"/>
  <c r="B789" i="20"/>
  <c r="B790" i="20"/>
  <c r="B791" i="20"/>
  <c r="B792" i="20"/>
  <c r="B793" i="20"/>
  <c r="B794" i="20"/>
  <c r="B795" i="20"/>
  <c r="B796" i="20"/>
  <c r="B797" i="20"/>
  <c r="B798" i="20"/>
  <c r="B760" i="20"/>
  <c r="B761" i="20"/>
  <c r="B762" i="20"/>
  <c r="B763" i="20"/>
  <c r="B764" i="20"/>
  <c r="B765" i="20"/>
  <c r="B766" i="20"/>
  <c r="B767" i="20"/>
  <c r="B768" i="20"/>
  <c r="B769" i="20"/>
  <c r="B770" i="20"/>
  <c r="B771" i="20"/>
  <c r="B772" i="20"/>
  <c r="B773" i="20"/>
  <c r="B774" i="20"/>
  <c r="B775" i="20"/>
  <c r="B776" i="20"/>
  <c r="B737" i="20"/>
  <c r="B738" i="20"/>
  <c r="B739" i="20"/>
  <c r="B740" i="20"/>
  <c r="B741" i="20"/>
  <c r="B742" i="20"/>
  <c r="B743" i="20"/>
  <c r="B744" i="20"/>
  <c r="B745" i="20"/>
  <c r="B746" i="20"/>
  <c r="B747" i="20"/>
  <c r="B748" i="20"/>
  <c r="B749" i="20"/>
  <c r="B750" i="20"/>
  <c r="B751" i="20"/>
  <c r="B752" i="20"/>
  <c r="B753" i="20"/>
  <c r="B754" i="20"/>
  <c r="B755" i="20"/>
  <c r="B756" i="20"/>
  <c r="B757" i="20"/>
  <c r="B758" i="20"/>
  <c r="B759" i="20"/>
  <c r="B713" i="20"/>
  <c r="B714" i="20"/>
  <c r="B715" i="20"/>
  <c r="B716" i="20"/>
  <c r="B717" i="20"/>
  <c r="B718" i="20"/>
  <c r="B719" i="20"/>
  <c r="B720" i="20"/>
  <c r="B721" i="20"/>
  <c r="B722" i="20"/>
  <c r="B723" i="20"/>
  <c r="B724" i="20"/>
  <c r="B725" i="20"/>
  <c r="B726" i="20"/>
  <c r="B727" i="20"/>
  <c r="B728" i="20"/>
  <c r="B729" i="20"/>
  <c r="B730" i="20"/>
  <c r="B731" i="20"/>
  <c r="B732" i="20"/>
  <c r="B733" i="20"/>
  <c r="B734" i="20"/>
  <c r="B735" i="20"/>
  <c r="B736" i="20"/>
  <c r="B695" i="20"/>
  <c r="B696" i="20"/>
  <c r="B697" i="20"/>
  <c r="B698" i="20"/>
  <c r="B699" i="20"/>
  <c r="B700" i="20"/>
  <c r="B701" i="20"/>
  <c r="B702" i="20"/>
  <c r="B703" i="20"/>
  <c r="B704" i="20"/>
  <c r="B705" i="20"/>
  <c r="B706" i="20"/>
  <c r="B707" i="20"/>
  <c r="B708" i="20"/>
  <c r="B709" i="20"/>
  <c r="B710" i="20"/>
  <c r="B711" i="20"/>
  <c r="B712" i="20"/>
  <c r="B675" i="20"/>
  <c r="B676" i="20"/>
  <c r="B677" i="20"/>
  <c r="B678" i="20"/>
  <c r="B679" i="20"/>
  <c r="B680" i="20"/>
  <c r="B681" i="20"/>
  <c r="B682" i="20"/>
  <c r="B683" i="20"/>
  <c r="B684" i="20"/>
  <c r="B685" i="20"/>
  <c r="B686" i="20"/>
  <c r="B687" i="20"/>
  <c r="B688" i="20"/>
  <c r="B689" i="20"/>
  <c r="B690" i="20"/>
  <c r="B691" i="20"/>
  <c r="B692" i="20"/>
  <c r="B693" i="20"/>
  <c r="B694" i="20"/>
  <c r="B652" i="20"/>
  <c r="B653" i="20"/>
  <c r="B654" i="20"/>
  <c r="B655" i="20"/>
  <c r="B656" i="20"/>
  <c r="B657" i="20"/>
  <c r="B658" i="20"/>
  <c r="B659" i="20"/>
  <c r="B660" i="20"/>
  <c r="B661" i="20"/>
  <c r="B662" i="20"/>
  <c r="B663" i="20"/>
  <c r="B664" i="20"/>
  <c r="B665" i="20"/>
  <c r="B666" i="20"/>
  <c r="B667" i="20"/>
  <c r="B668" i="20"/>
  <c r="B669" i="20"/>
  <c r="B670" i="20"/>
  <c r="B671" i="20"/>
  <c r="B672" i="20"/>
  <c r="B673" i="20"/>
  <c r="B674" i="20"/>
  <c r="B634" i="20"/>
  <c r="B635" i="20"/>
  <c r="B636" i="20"/>
  <c r="B637" i="20"/>
  <c r="B638" i="20"/>
  <c r="B639" i="20"/>
  <c r="B640" i="20"/>
  <c r="B641" i="20"/>
  <c r="B642" i="20"/>
  <c r="B643" i="20"/>
  <c r="B644" i="20"/>
  <c r="B645" i="20"/>
  <c r="B646" i="20"/>
  <c r="B647" i="20"/>
  <c r="B648" i="20"/>
  <c r="B649" i="20"/>
  <c r="B650" i="20"/>
  <c r="B651" i="20"/>
  <c r="B613" i="20"/>
  <c r="B614" i="20"/>
  <c r="B615" i="20"/>
  <c r="B616" i="20"/>
  <c r="B617" i="20"/>
  <c r="B618" i="20"/>
  <c r="B619" i="20"/>
  <c r="B620" i="20"/>
  <c r="B621" i="20"/>
  <c r="B622" i="20"/>
  <c r="B623" i="20"/>
  <c r="B624" i="20"/>
  <c r="B625" i="20"/>
  <c r="B626" i="20"/>
  <c r="B627" i="20"/>
  <c r="B628" i="20"/>
  <c r="B629" i="20"/>
  <c r="B630" i="20"/>
  <c r="B631" i="20"/>
  <c r="B632" i="20"/>
  <c r="B633" i="20"/>
  <c r="B592" i="20"/>
  <c r="B593" i="20"/>
  <c r="B594" i="20"/>
  <c r="B595" i="20"/>
  <c r="B596" i="20"/>
  <c r="B597" i="20"/>
  <c r="B598" i="20"/>
  <c r="B599" i="20"/>
  <c r="B600" i="20"/>
  <c r="B601" i="20"/>
  <c r="B602" i="20"/>
  <c r="B603" i="20"/>
  <c r="B604" i="20"/>
  <c r="B605" i="20"/>
  <c r="B606" i="20"/>
  <c r="B607" i="20"/>
  <c r="B608" i="20"/>
  <c r="B609" i="20"/>
  <c r="B610" i="20"/>
  <c r="B611" i="20"/>
  <c r="B612" i="20"/>
  <c r="B591" i="20"/>
  <c r="B574" i="20"/>
  <c r="B575" i="20"/>
  <c r="B576" i="20"/>
  <c r="B577" i="20"/>
  <c r="B578" i="20"/>
  <c r="B579" i="20"/>
  <c r="B580" i="20"/>
  <c r="B581" i="20"/>
  <c r="B582" i="20"/>
  <c r="B583" i="20"/>
  <c r="B584" i="20"/>
  <c r="B585" i="20"/>
  <c r="B586" i="20"/>
  <c r="B587" i="20"/>
  <c r="B588" i="20"/>
  <c r="B589" i="20"/>
  <c r="B590" i="20"/>
  <c r="B550" i="20"/>
  <c r="B551" i="20"/>
  <c r="B552" i="20"/>
  <c r="B553" i="20"/>
  <c r="B554" i="20"/>
  <c r="B555" i="20"/>
  <c r="B556" i="20"/>
  <c r="B557" i="20"/>
  <c r="B558" i="20"/>
  <c r="B559" i="20"/>
  <c r="B560" i="20"/>
  <c r="B561" i="20"/>
  <c r="B562" i="20"/>
  <c r="B563" i="20"/>
  <c r="B564" i="20"/>
  <c r="B565" i="20"/>
  <c r="B566" i="20"/>
  <c r="B567" i="20"/>
  <c r="B568" i="20"/>
  <c r="B569" i="20"/>
  <c r="B570" i="20"/>
  <c r="B571" i="20"/>
  <c r="B572" i="20"/>
  <c r="B573" i="20"/>
  <c r="B533" i="20"/>
  <c r="B534" i="20"/>
  <c r="B535" i="20"/>
  <c r="B536" i="20"/>
  <c r="B537" i="20"/>
  <c r="B538" i="20"/>
  <c r="B539" i="20"/>
  <c r="B540" i="20"/>
  <c r="B541" i="20"/>
  <c r="B542" i="20"/>
  <c r="B543" i="20"/>
  <c r="B544" i="20"/>
  <c r="B545" i="20"/>
  <c r="B546" i="20"/>
  <c r="B547" i="20"/>
  <c r="B548" i="20"/>
  <c r="B549" i="20"/>
  <c r="B510" i="20"/>
  <c r="B511" i="20"/>
  <c r="B512" i="20"/>
  <c r="B513" i="20"/>
  <c r="B514" i="20"/>
  <c r="B515" i="20"/>
  <c r="B516" i="20"/>
  <c r="B517" i="20"/>
  <c r="B518" i="20"/>
  <c r="B519" i="20"/>
  <c r="B520" i="20"/>
  <c r="B521" i="20"/>
  <c r="B522" i="20"/>
  <c r="B523" i="20"/>
  <c r="B524" i="20"/>
  <c r="B525" i="20"/>
  <c r="B526" i="20"/>
  <c r="B527" i="20"/>
  <c r="B528" i="20"/>
  <c r="B529" i="20"/>
  <c r="B530" i="20"/>
  <c r="B531" i="20"/>
  <c r="B532" i="20"/>
  <c r="B486" i="20"/>
  <c r="B487" i="20"/>
  <c r="B488" i="20"/>
  <c r="B489" i="20"/>
  <c r="B490" i="20"/>
  <c r="B491" i="20"/>
  <c r="B492" i="20"/>
  <c r="B493" i="20"/>
  <c r="B494" i="20"/>
  <c r="B495" i="20"/>
  <c r="B496" i="20"/>
  <c r="B497" i="20"/>
  <c r="B498" i="20"/>
  <c r="B499" i="20"/>
  <c r="B500" i="20"/>
  <c r="B501" i="20"/>
  <c r="B502" i="20"/>
  <c r="B503" i="20"/>
  <c r="B504" i="20"/>
  <c r="B505" i="20"/>
  <c r="B506" i="20"/>
  <c r="B507" i="20"/>
  <c r="B508" i="20"/>
  <c r="B509" i="20"/>
  <c r="B468" i="20"/>
  <c r="B469" i="20"/>
  <c r="B470" i="20"/>
  <c r="B471" i="20"/>
  <c r="B472" i="20"/>
  <c r="B473" i="20"/>
  <c r="B474" i="20"/>
  <c r="B475" i="20"/>
  <c r="B476" i="20"/>
  <c r="B477" i="20"/>
  <c r="B478" i="20"/>
  <c r="B479" i="20"/>
  <c r="B480" i="20"/>
  <c r="B481" i="20"/>
  <c r="B482" i="20"/>
  <c r="B483" i="20"/>
  <c r="B484" i="20"/>
  <c r="B485" i="20"/>
  <c r="B454" i="20"/>
  <c r="B455" i="20"/>
  <c r="B456" i="20"/>
  <c r="B457" i="20"/>
  <c r="B458" i="20"/>
  <c r="B459" i="20"/>
  <c r="B460" i="20"/>
  <c r="B461" i="20"/>
  <c r="B462" i="20"/>
  <c r="B463" i="20"/>
  <c r="B464" i="20"/>
  <c r="B465" i="20"/>
  <c r="B466" i="20"/>
  <c r="B467" i="20"/>
  <c r="B442" i="20"/>
  <c r="B443" i="20"/>
  <c r="B444" i="20"/>
  <c r="B445" i="20"/>
  <c r="B446" i="20"/>
  <c r="B447" i="20"/>
  <c r="B448" i="20"/>
  <c r="B449" i="20"/>
  <c r="B450" i="20"/>
  <c r="B451" i="20"/>
  <c r="B452" i="20"/>
  <c r="B453" i="20"/>
  <c r="B441" i="20"/>
  <c r="B440" i="20"/>
  <c r="B439" i="20"/>
  <c r="B438" i="20"/>
  <c r="B437" i="20"/>
  <c r="B436" i="20"/>
  <c r="B435" i="20"/>
  <c r="B434" i="20"/>
  <c r="B433" i="20"/>
  <c r="B432" i="20"/>
  <c r="B431" i="20"/>
  <c r="B430" i="20"/>
  <c r="B429" i="20"/>
  <c r="B428" i="20"/>
  <c r="B427" i="20"/>
  <c r="B426" i="20"/>
  <c r="B425" i="20"/>
  <c r="B424" i="20"/>
  <c r="B423" i="20"/>
  <c r="B422" i="20"/>
  <c r="B421" i="20"/>
  <c r="B420" i="20"/>
  <c r="B419" i="20"/>
  <c r="B418" i="20"/>
  <c r="B417" i="20"/>
  <c r="B416" i="20"/>
  <c r="B415" i="20"/>
  <c r="B414" i="20"/>
  <c r="B413" i="20"/>
  <c r="B412" i="20"/>
  <c r="B411" i="20"/>
  <c r="B410" i="20"/>
  <c r="B409" i="20"/>
  <c r="B408" i="20"/>
  <c r="B407" i="20"/>
  <c r="B406" i="20"/>
  <c r="B405" i="20"/>
  <c r="B404" i="20"/>
  <c r="B403" i="20"/>
  <c r="B402" i="20"/>
  <c r="B401" i="20"/>
  <c r="B400" i="20"/>
  <c r="B399" i="20"/>
  <c r="B398" i="20"/>
  <c r="B397" i="20"/>
  <c r="B396" i="20"/>
  <c r="B395" i="20"/>
  <c r="B394" i="20"/>
  <c r="B393" i="20"/>
  <c r="B392" i="20"/>
  <c r="B391" i="20"/>
  <c r="B390" i="20"/>
  <c r="B389" i="20"/>
  <c r="B388" i="20"/>
  <c r="B387" i="20"/>
  <c r="B386" i="20"/>
  <c r="B385" i="20"/>
  <c r="B384" i="20"/>
  <c r="B383" i="20"/>
  <c r="B382" i="20"/>
  <c r="B381" i="20"/>
  <c r="B380" i="20"/>
  <c r="B379" i="20"/>
  <c r="B378" i="20"/>
  <c r="B377" i="20"/>
  <c r="B376" i="20"/>
  <c r="B375" i="20"/>
  <c r="B374" i="20"/>
  <c r="B373" i="20"/>
  <c r="B372" i="20"/>
  <c r="B371" i="20"/>
  <c r="B370" i="20"/>
  <c r="B369" i="20"/>
  <c r="B368" i="20"/>
  <c r="B367" i="20"/>
  <c r="B366" i="20"/>
  <c r="B365" i="20"/>
  <c r="B364" i="20"/>
  <c r="B363" i="20"/>
  <c r="B362" i="20"/>
  <c r="B361" i="20"/>
  <c r="B360" i="20"/>
  <c r="B359" i="20"/>
  <c r="B358" i="20"/>
  <c r="B357" i="20"/>
  <c r="B356" i="20"/>
  <c r="B355" i="20"/>
  <c r="B354" i="20"/>
  <c r="B353" i="20"/>
  <c r="B352" i="20"/>
  <c r="B351" i="20"/>
  <c r="B350" i="20"/>
  <c r="B349" i="20"/>
  <c r="B348" i="20"/>
  <c r="B347" i="20"/>
  <c r="B346" i="20"/>
  <c r="B345" i="20"/>
  <c r="B344" i="20"/>
  <c r="B343" i="20"/>
  <c r="B342" i="20"/>
  <c r="B341" i="20"/>
  <c r="B340" i="20"/>
  <c r="B339" i="20"/>
  <c r="B338" i="20"/>
  <c r="B337" i="20"/>
  <c r="B336" i="20"/>
  <c r="B335" i="20"/>
  <c r="B334" i="20"/>
  <c r="B333" i="20"/>
  <c r="B332" i="20"/>
  <c r="B331" i="20"/>
  <c r="B330" i="20"/>
  <c r="B329" i="20"/>
  <c r="B328" i="20"/>
  <c r="B327" i="20"/>
  <c r="B326" i="20"/>
  <c r="B325" i="20"/>
  <c r="B324" i="20"/>
  <c r="B323" i="20"/>
  <c r="B322" i="20"/>
  <c r="B321" i="20"/>
  <c r="B320" i="20"/>
  <c r="B319" i="20"/>
  <c r="B318" i="20"/>
  <c r="B317" i="20"/>
  <c r="B316" i="20"/>
  <c r="B315" i="20"/>
  <c r="B314" i="20"/>
  <c r="B313" i="20"/>
  <c r="B312" i="20"/>
  <c r="B311" i="20"/>
  <c r="B310" i="20"/>
  <c r="B309" i="20"/>
  <c r="B308" i="20"/>
  <c r="B307" i="20"/>
  <c r="B306" i="20"/>
  <c r="B305" i="20"/>
  <c r="B304" i="20"/>
  <c r="B303" i="20"/>
  <c r="B302" i="20"/>
  <c r="B301" i="20"/>
  <c r="B300" i="20"/>
  <c r="B299" i="20"/>
  <c r="B298" i="20"/>
  <c r="B297" i="20"/>
  <c r="B296" i="20"/>
  <c r="B295" i="20"/>
  <c r="B294" i="20"/>
  <c r="B293" i="20"/>
  <c r="B292" i="20"/>
  <c r="B291" i="20"/>
  <c r="B290" i="20"/>
  <c r="B289" i="20"/>
  <c r="B288" i="20"/>
  <c r="B287" i="20"/>
  <c r="B286" i="20"/>
  <c r="B285" i="20"/>
  <c r="B284" i="20"/>
  <c r="B283" i="20"/>
  <c r="B282" i="20"/>
  <c r="B281" i="20"/>
  <c r="B280" i="20"/>
  <c r="B279" i="20"/>
  <c r="B278" i="20"/>
  <c r="B277" i="20"/>
  <c r="B276" i="20"/>
  <c r="B275" i="20"/>
  <c r="B274" i="20"/>
  <c r="B273" i="20"/>
  <c r="B272" i="20"/>
  <c r="B271" i="20"/>
  <c r="B270" i="20"/>
  <c r="B269" i="20"/>
  <c r="B268" i="20"/>
  <c r="B267" i="20"/>
  <c r="B266" i="20"/>
  <c r="B265" i="20"/>
  <c r="B264" i="20"/>
  <c r="B263" i="20"/>
  <c r="B262" i="20"/>
  <c r="B261" i="20"/>
  <c r="B260" i="20"/>
  <c r="B259" i="20"/>
  <c r="B258" i="20"/>
  <c r="B257" i="20"/>
  <c r="B256" i="20"/>
  <c r="B255" i="20"/>
  <c r="B254" i="20"/>
  <c r="B253" i="20"/>
  <c r="B252" i="20"/>
  <c r="B251" i="20"/>
  <c r="B250" i="20"/>
  <c r="B249" i="20"/>
  <c r="B248" i="20"/>
  <c r="B247" i="20"/>
  <c r="B246" i="20"/>
  <c r="B245" i="20"/>
  <c r="B244" i="20"/>
  <c r="B243" i="20"/>
  <c r="B242" i="20"/>
  <c r="B241" i="20"/>
  <c r="B240" i="20"/>
  <c r="B239" i="20"/>
  <c r="B238" i="20"/>
  <c r="B237" i="20"/>
  <c r="B236" i="20"/>
  <c r="B235" i="20"/>
  <c r="B234" i="20"/>
  <c r="B233" i="20"/>
  <c r="B232" i="20"/>
  <c r="B231" i="20"/>
  <c r="B230" i="20"/>
  <c r="B229" i="20"/>
  <c r="B228" i="20"/>
  <c r="B227" i="20"/>
  <c r="B226" i="20"/>
  <c r="B225" i="20"/>
  <c r="B224" i="20"/>
  <c r="B223" i="20"/>
  <c r="B222" i="20"/>
  <c r="B221" i="20"/>
  <c r="B220" i="20"/>
  <c r="B219" i="20"/>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c r="B4" i="20"/>
  <c r="B3" i="20"/>
  <c r="B316" i="14"/>
  <c r="B317" i="14"/>
  <c r="B318" i="14"/>
  <c r="B319" i="14"/>
  <c r="B320" i="14"/>
  <c r="B321" i="14"/>
  <c r="B314" i="14"/>
  <c r="B315" i="14"/>
  <c r="B313" i="14"/>
  <c r="B312" i="14"/>
  <c r="B311" i="14"/>
  <c r="B310" i="14"/>
  <c r="B309" i="14"/>
  <c r="B308" i="14"/>
  <c r="B306" i="14"/>
  <c r="B307" i="14"/>
  <c r="B298" i="14"/>
  <c r="B299" i="14"/>
  <c r="B305" i="14"/>
  <c r="B304" i="14"/>
  <c r="B303" i="14"/>
  <c r="B302" i="14"/>
  <c r="B301" i="14"/>
  <c r="B300"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68" i="14"/>
  <c r="B269" i="14"/>
  <c r="B270" i="14"/>
  <c r="B271" i="14"/>
  <c r="B272" i="14"/>
  <c r="B273" i="14"/>
  <c r="B266" i="14"/>
  <c r="B267" i="14"/>
  <c r="B265" i="14"/>
  <c r="B264" i="14"/>
  <c r="B263" i="14"/>
  <c r="B262" i="14"/>
  <c r="B261" i="14"/>
  <c r="B260" i="14"/>
  <c r="B259" i="14"/>
  <c r="B250" i="14"/>
  <c r="B251" i="14"/>
  <c r="B252" i="14"/>
  <c r="B253" i="14"/>
  <c r="B254" i="14"/>
  <c r="B255" i="14"/>
  <c r="B256" i="14"/>
  <c r="B257" i="14"/>
  <c r="B258" i="14"/>
  <c r="B249" i="14"/>
  <c r="B248" i="14"/>
  <c r="B247" i="14"/>
  <c r="B246" i="14"/>
  <c r="B245" i="14"/>
  <c r="B244" i="14"/>
  <c r="B243" i="14"/>
  <c r="B241" i="14"/>
  <c r="B242" i="14"/>
  <c r="B240" i="14"/>
  <c r="B239" i="14"/>
  <c r="B238" i="14"/>
  <c r="B237" i="14"/>
  <c r="B236" i="14"/>
  <c r="B235" i="14"/>
  <c r="B233" i="14"/>
  <c r="B234" i="14"/>
  <c r="B232" i="14"/>
  <c r="B231" i="14"/>
  <c r="B230" i="14"/>
  <c r="B229" i="14"/>
  <c r="B228" i="14"/>
  <c r="B227" i="14"/>
  <c r="B226" i="14"/>
  <c r="B224" i="14"/>
  <c r="B225" i="14"/>
  <c r="B223" i="14"/>
  <c r="B222" i="14"/>
  <c r="B221" i="14"/>
  <c r="B220" i="14"/>
  <c r="B219" i="14"/>
  <c r="B218" i="14"/>
  <c r="B217" i="14"/>
  <c r="B215" i="14"/>
  <c r="B216" i="14"/>
  <c r="B214" i="14"/>
  <c r="B213" i="14"/>
  <c r="B212" i="14"/>
  <c r="B211" i="14"/>
  <c r="B210" i="14"/>
  <c r="B209" i="14"/>
  <c r="B207" i="14"/>
  <c r="B208" i="14"/>
  <c r="B201" i="14"/>
  <c r="B202" i="14"/>
  <c r="B203" i="14"/>
  <c r="B204" i="14"/>
  <c r="B205" i="14"/>
  <c r="B206" i="14"/>
  <c r="B199" i="14"/>
  <c r="B200" i="14"/>
  <c r="B193" i="14"/>
  <c r="B194" i="14"/>
  <c r="B195" i="14"/>
  <c r="B196" i="14"/>
  <c r="B197" i="14"/>
  <c r="B198" i="14"/>
  <c r="B191" i="14"/>
  <c r="B192" i="14"/>
  <c r="B184" i="14"/>
  <c r="B183" i="14"/>
  <c r="B190" i="14"/>
  <c r="B189" i="14"/>
  <c r="B188" i="14"/>
  <c r="B187" i="14"/>
  <c r="B186" i="14"/>
  <c r="B185" i="14"/>
  <c r="B177" i="14"/>
  <c r="B178" i="14"/>
  <c r="B179" i="14"/>
  <c r="B180" i="14"/>
  <c r="B181" i="14"/>
  <c r="B182" i="14"/>
  <c r="B175" i="14"/>
  <c r="B176" i="14"/>
  <c r="B159" i="14"/>
  <c r="B158" i="14"/>
  <c r="B167" i="14"/>
  <c r="B168" i="14"/>
  <c r="B149" i="14"/>
  <c r="B150" i="14"/>
  <c r="B142" i="14"/>
  <c r="B143" i="14"/>
  <c r="B134" i="14"/>
  <c r="B135" i="14"/>
  <c r="B126" i="14"/>
  <c r="B127"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8" i="14"/>
  <c r="B129" i="14"/>
  <c r="B130" i="14"/>
  <c r="B131" i="14"/>
  <c r="B132" i="14"/>
  <c r="B133" i="14"/>
  <c r="B136" i="14"/>
  <c r="B137" i="14"/>
  <c r="B138" i="14"/>
  <c r="B139" i="14"/>
  <c r="B140" i="14"/>
  <c r="B141" i="14"/>
  <c r="B144" i="14"/>
  <c r="B145" i="14"/>
  <c r="B146" i="14"/>
  <c r="B147" i="14"/>
  <c r="B148" i="14"/>
  <c r="B151" i="14"/>
  <c r="B152" i="14"/>
  <c r="B153" i="14"/>
  <c r="B154" i="14"/>
  <c r="B155" i="14"/>
  <c r="B156" i="14"/>
  <c r="B157" i="14"/>
  <c r="B160" i="14"/>
  <c r="B161" i="14"/>
  <c r="B162" i="14"/>
  <c r="B163" i="14"/>
  <c r="B164" i="14"/>
  <c r="B165" i="14"/>
  <c r="B166" i="14"/>
  <c r="B169" i="14"/>
  <c r="B170" i="14"/>
  <c r="B171" i="14"/>
  <c r="B172" i="14"/>
  <c r="B173" i="14"/>
  <c r="B174" i="14"/>
  <c r="B5" i="14"/>
  <c r="B6" i="14"/>
  <c r="B7" i="14"/>
  <c r="B8" i="14"/>
  <c r="B9" i="14"/>
  <c r="B10" i="14"/>
  <c r="B11" i="14"/>
  <c r="B4" i="14"/>
  <c r="B3" i="14"/>
  <c r="A108" i="23"/>
  <c r="B108" i="23"/>
  <c r="C108" i="23"/>
  <c r="D108" i="23"/>
  <c r="A107" i="23"/>
  <c r="B107" i="23"/>
  <c r="C107" i="23"/>
  <c r="D107" i="23"/>
  <c r="A106" i="23"/>
  <c r="B106" i="23"/>
  <c r="C106" i="23"/>
  <c r="D106" i="23"/>
  <c r="A105" i="23"/>
  <c r="B105" i="23"/>
  <c r="C105" i="23"/>
  <c r="D105" i="23"/>
  <c r="A104" i="23"/>
  <c r="B104" i="23"/>
  <c r="C104" i="23"/>
  <c r="D104" i="23"/>
  <c r="D103" i="23"/>
  <c r="A103" i="23"/>
  <c r="B103" i="23"/>
  <c r="C103" i="23"/>
  <c r="D102" i="23"/>
  <c r="A102" i="23"/>
  <c r="B102" i="23"/>
  <c r="C102" i="23"/>
  <c r="A101" i="23"/>
  <c r="B101" i="23"/>
  <c r="C101" i="23"/>
  <c r="D101" i="23"/>
  <c r="B100" i="23"/>
  <c r="C100" i="23"/>
  <c r="D100" i="23"/>
  <c r="A100" i="23"/>
  <c r="B99" i="23"/>
  <c r="C99" i="23"/>
  <c r="D99" i="23"/>
  <c r="A99" i="23"/>
  <c r="D98" i="23"/>
  <c r="B98" i="23"/>
  <c r="C98" i="23"/>
  <c r="A98" i="23"/>
  <c r="B97" i="23"/>
  <c r="C97" i="23"/>
  <c r="D97" i="23"/>
  <c r="A97" i="23"/>
  <c r="B96" i="23"/>
  <c r="C96" i="23"/>
  <c r="D96" i="23"/>
  <c r="A96" i="23"/>
  <c r="B95" i="23"/>
  <c r="C95" i="23"/>
  <c r="D95" i="23"/>
  <c r="A95" i="23"/>
  <c r="D94" i="23"/>
  <c r="B94" i="23"/>
  <c r="C94" i="23"/>
  <c r="A94" i="23"/>
  <c r="B93" i="23"/>
  <c r="C93" i="23"/>
  <c r="D93" i="23"/>
  <c r="A93" i="23"/>
  <c r="D92" i="23"/>
  <c r="B92" i="23"/>
  <c r="C92" i="23"/>
  <c r="A92" i="23"/>
  <c r="B91" i="23"/>
  <c r="C91" i="23"/>
  <c r="D91" i="23"/>
  <c r="A91" i="23"/>
  <c r="B9" i="23"/>
  <c r="C9" i="23"/>
  <c r="B10" i="23"/>
  <c r="C10" i="23"/>
  <c r="B11" i="23"/>
  <c r="C11" i="23"/>
  <c r="B12" i="23"/>
  <c r="C12" i="23"/>
  <c r="B13" i="23"/>
  <c r="C13" i="23"/>
  <c r="B17" i="23"/>
  <c r="C17" i="23"/>
  <c r="B18" i="23"/>
  <c r="C18" i="23"/>
  <c r="B19" i="23"/>
  <c r="C19" i="23"/>
  <c r="B20" i="23"/>
  <c r="C20" i="23"/>
  <c r="B21" i="23"/>
  <c r="C21" i="23"/>
  <c r="B22" i="23"/>
  <c r="C22" i="23"/>
  <c r="B23" i="23"/>
  <c r="C23" i="23"/>
  <c r="B24" i="23"/>
  <c r="C24" i="23"/>
  <c r="B25" i="23"/>
  <c r="C25" i="23"/>
  <c r="B26" i="23"/>
  <c r="C26" i="23"/>
  <c r="B27" i="23"/>
  <c r="C27" i="23"/>
  <c r="B28" i="23"/>
  <c r="C28" i="23"/>
  <c r="B29" i="23"/>
  <c r="C29" i="23"/>
  <c r="B30" i="23"/>
  <c r="C30" i="23"/>
  <c r="B31" i="23"/>
  <c r="C31" i="23"/>
  <c r="B32" i="23"/>
  <c r="C32" i="23"/>
  <c r="B33" i="23"/>
  <c r="C33" i="23"/>
  <c r="B34" i="23"/>
  <c r="C34" i="23"/>
  <c r="B35" i="23"/>
  <c r="C35" i="23"/>
  <c r="B36" i="23"/>
  <c r="C36" i="23"/>
  <c r="B37" i="23"/>
  <c r="C37" i="23"/>
  <c r="B38" i="23"/>
  <c r="C38" i="23"/>
  <c r="B39" i="23"/>
  <c r="C39" i="23"/>
  <c r="B40" i="23"/>
  <c r="C40" i="23"/>
  <c r="B41" i="23"/>
  <c r="C41" i="23"/>
  <c r="B42" i="23"/>
  <c r="C42" i="23"/>
  <c r="B43" i="23"/>
  <c r="C43" i="23"/>
  <c r="B44" i="23"/>
  <c r="C44" i="23"/>
  <c r="B45" i="23"/>
  <c r="C45" i="23"/>
  <c r="B46" i="23"/>
  <c r="C46" i="23"/>
  <c r="B47" i="23"/>
  <c r="C47" i="23"/>
  <c r="B48" i="23"/>
  <c r="C48" i="23"/>
  <c r="B49" i="23"/>
  <c r="C49" i="23"/>
  <c r="B50" i="23"/>
  <c r="C50" i="23"/>
  <c r="B51" i="23"/>
  <c r="C51" i="23"/>
  <c r="B52" i="23"/>
  <c r="C52" i="23"/>
  <c r="B53" i="23"/>
  <c r="C53" i="23"/>
  <c r="B54" i="23"/>
  <c r="C54" i="23"/>
  <c r="B55" i="23"/>
  <c r="C55" i="23"/>
  <c r="B56" i="23"/>
  <c r="C56" i="23"/>
  <c r="B57" i="23"/>
  <c r="C57" i="23"/>
  <c r="B58" i="23"/>
  <c r="C58" i="23"/>
  <c r="B59" i="23"/>
  <c r="C59" i="23"/>
  <c r="B60" i="23"/>
  <c r="C60" i="23"/>
  <c r="B61" i="23"/>
  <c r="C61" i="23"/>
  <c r="B62" i="23"/>
  <c r="C62" i="23"/>
  <c r="B63" i="23"/>
  <c r="C63" i="23"/>
  <c r="B64" i="23"/>
  <c r="C64" i="23"/>
  <c r="B65" i="23"/>
  <c r="C65" i="23"/>
  <c r="B66" i="23"/>
  <c r="C66" i="23"/>
  <c r="B67" i="23"/>
  <c r="C67" i="23"/>
  <c r="B68" i="23"/>
  <c r="C68" i="23"/>
  <c r="B69" i="23"/>
  <c r="C69" i="23"/>
  <c r="B70" i="23"/>
  <c r="C70" i="23"/>
  <c r="B71" i="23"/>
  <c r="C71" i="23"/>
  <c r="B72" i="23"/>
  <c r="C72" i="23"/>
  <c r="B73" i="23"/>
  <c r="C73" i="23"/>
  <c r="B74" i="23"/>
  <c r="C74" i="23"/>
  <c r="B75" i="23"/>
  <c r="C75" i="23"/>
  <c r="B76" i="23"/>
  <c r="C76" i="23"/>
  <c r="B77" i="23"/>
  <c r="C77" i="23"/>
  <c r="B78" i="23"/>
  <c r="C78" i="23"/>
  <c r="B79" i="23"/>
  <c r="C79" i="23"/>
  <c r="B80" i="23"/>
  <c r="C80" i="23"/>
  <c r="B81" i="23"/>
  <c r="C81" i="23"/>
  <c r="B82" i="23"/>
  <c r="C82" i="23"/>
  <c r="B83" i="23"/>
  <c r="C83" i="23"/>
  <c r="B84" i="23"/>
  <c r="C84" i="23"/>
  <c r="B85" i="23"/>
  <c r="C85" i="23"/>
  <c r="B86" i="23"/>
  <c r="C86" i="23"/>
  <c r="B87" i="23"/>
  <c r="C87" i="23"/>
  <c r="B88" i="23"/>
  <c r="C88" i="23"/>
  <c r="B89" i="23"/>
  <c r="C89" i="23"/>
  <c r="B90" i="23"/>
  <c r="C90" i="23"/>
  <c r="C8" i="23"/>
  <c r="B8" i="23"/>
  <c r="A87" i="23"/>
  <c r="D87" i="23"/>
  <c r="A88" i="23"/>
  <c r="D88" i="23"/>
  <c r="A89" i="23"/>
  <c r="D89" i="23"/>
  <c r="A90" i="23"/>
  <c r="D90" i="23"/>
  <c r="A64" i="23"/>
  <c r="D64" i="23"/>
  <c r="A65" i="23"/>
  <c r="D65" i="23"/>
  <c r="A66" i="23"/>
  <c r="D66" i="23"/>
  <c r="A67" i="23"/>
  <c r="D67" i="23"/>
  <c r="A68" i="23"/>
  <c r="D68" i="23"/>
  <c r="A69" i="23"/>
  <c r="D69" i="23"/>
  <c r="A70" i="23"/>
  <c r="D70" i="23"/>
  <c r="A71" i="23"/>
  <c r="D71" i="23"/>
  <c r="A72" i="23"/>
  <c r="D72" i="23"/>
  <c r="A73" i="23"/>
  <c r="D73" i="23"/>
  <c r="A74" i="23"/>
  <c r="D74" i="23"/>
  <c r="A75" i="23"/>
  <c r="D75" i="23"/>
  <c r="A76" i="23"/>
  <c r="D76" i="23"/>
  <c r="A77" i="23"/>
  <c r="D77" i="23"/>
  <c r="A78" i="23"/>
  <c r="D78" i="23"/>
  <c r="A79" i="23"/>
  <c r="D79" i="23"/>
  <c r="A80" i="23"/>
  <c r="D80" i="23"/>
  <c r="A81" i="23"/>
  <c r="D81" i="23"/>
  <c r="A82" i="23"/>
  <c r="D82" i="23"/>
  <c r="A83" i="23"/>
  <c r="D83" i="23"/>
  <c r="A84" i="23"/>
  <c r="D84" i="23"/>
  <c r="A85" i="23"/>
  <c r="D85" i="23"/>
  <c r="A86" i="23"/>
  <c r="D86" i="23"/>
  <c r="A41" i="23"/>
  <c r="A42" i="23"/>
  <c r="A43" i="23"/>
  <c r="A44" i="23"/>
  <c r="A45" i="23"/>
  <c r="A46" i="23"/>
  <c r="A47" i="23"/>
  <c r="A48" i="23"/>
  <c r="A49" i="23"/>
  <c r="A50" i="23"/>
  <c r="A51" i="23"/>
  <c r="A52" i="23"/>
  <c r="A53" i="23"/>
  <c r="A54" i="23"/>
  <c r="A55" i="23"/>
  <c r="A56" i="23"/>
  <c r="A57" i="23"/>
  <c r="A58" i="23"/>
  <c r="A59" i="23"/>
  <c r="A60" i="23"/>
  <c r="A61" i="23"/>
  <c r="A62" i="23"/>
  <c r="A63" i="23"/>
  <c r="D18" i="23"/>
  <c r="D19" i="23"/>
  <c r="D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57" i="23"/>
  <c r="D58" i="23"/>
  <c r="D59" i="23"/>
  <c r="D60" i="23"/>
  <c r="D61" i="23"/>
  <c r="D62" i="23"/>
  <c r="D63" i="23"/>
  <c r="A18" i="23"/>
  <c r="A19" i="23"/>
  <c r="A20" i="23"/>
  <c r="A21" i="23"/>
  <c r="A22" i="23"/>
  <c r="A23" i="23"/>
  <c r="A24" i="23"/>
  <c r="A25" i="23"/>
  <c r="A26" i="23"/>
  <c r="A27" i="23"/>
  <c r="A28" i="23"/>
  <c r="A29" i="23"/>
  <c r="A30" i="23"/>
  <c r="A31" i="23"/>
  <c r="A32" i="23"/>
  <c r="A33" i="23"/>
  <c r="A34" i="23"/>
  <c r="A35" i="23"/>
  <c r="A36" i="23"/>
  <c r="A37" i="23"/>
  <c r="A38" i="23"/>
  <c r="A39" i="23"/>
  <c r="A40" i="23"/>
  <c r="D9" i="23"/>
  <c r="D10" i="23"/>
  <c r="D11" i="23"/>
  <c r="D12" i="23"/>
  <c r="D13" i="23"/>
  <c r="D14" i="23"/>
  <c r="D15" i="23"/>
  <c r="D16" i="23"/>
  <c r="D17" i="23"/>
  <c r="D8" i="23"/>
  <c r="A8" i="23"/>
  <c r="A9" i="23"/>
  <c r="A10" i="23"/>
  <c r="A11" i="23"/>
  <c r="A12" i="23"/>
  <c r="A13" i="23"/>
  <c r="A14" i="23"/>
  <c r="A15" i="23"/>
  <c r="A16" i="23"/>
  <c r="A17" i="23"/>
  <c r="B6" i="23"/>
  <c r="A6" i="23"/>
  <c r="B3123" i="20"/>
  <c r="H119" i="17" l="1"/>
  <c r="H134" i="17"/>
  <c r="H174" i="17"/>
  <c r="H178" i="17"/>
  <c r="H146" i="17"/>
  <c r="H158" i="17"/>
  <c r="H172" i="17"/>
  <c r="H137" i="17"/>
  <c r="H164" i="17"/>
  <c r="H227" i="17"/>
  <c r="H204" i="17"/>
  <c r="H153" i="17"/>
  <c r="H170" i="17"/>
  <c r="H202" i="17"/>
  <c r="J246" i="8"/>
  <c r="H154" i="17"/>
  <c r="H159" i="17"/>
  <c r="H161" i="17"/>
  <c r="H162" i="17"/>
  <c r="H163" i="17"/>
  <c r="H165" i="17"/>
  <c r="H133" i="17"/>
  <c r="H145" i="17"/>
  <c r="H173" i="17"/>
  <c r="A3000" i="20"/>
  <c r="A3001" i="20" s="1"/>
  <c r="H188" i="17"/>
  <c r="H198" i="17"/>
  <c r="H220" i="17"/>
  <c r="H222" i="17"/>
  <c r="H224" i="17"/>
  <c r="H237" i="17"/>
  <c r="H200" i="17"/>
  <c r="H208" i="17"/>
  <c r="H209" i="17"/>
  <c r="H206" i="17"/>
  <c r="H156" i="17"/>
  <c r="H177" i="17"/>
  <c r="H192" i="17"/>
  <c r="H190" i="17"/>
  <c r="B3000" i="20"/>
  <c r="H136" i="17"/>
  <c r="H143" i="17"/>
  <c r="H144" i="17"/>
  <c r="H149" i="17"/>
  <c r="H157" i="17"/>
  <c r="H184" i="17"/>
  <c r="H234" i="17"/>
  <c r="H126" i="17"/>
  <c r="H142" i="17"/>
  <c r="H151" i="17"/>
  <c r="H152" i="17"/>
  <c r="J259" i="8"/>
  <c r="H179" i="17"/>
  <c r="H199" i="17"/>
  <c r="H181" i="17"/>
  <c r="H150" i="17"/>
  <c r="H169" i="17"/>
  <c r="H229" i="17"/>
  <c r="H231" i="17"/>
  <c r="H235" i="17"/>
  <c r="H186" i="17"/>
  <c r="H187" i="17"/>
  <c r="H197" i="17"/>
  <c r="H207" i="17"/>
  <c r="H211" i="17"/>
  <c r="H213" i="17"/>
  <c r="H216" i="17"/>
  <c r="H217" i="17"/>
  <c r="H218" i="17"/>
  <c r="H225" i="17"/>
  <c r="H233" i="17"/>
  <c r="H236" i="17"/>
  <c r="H247" i="17"/>
  <c r="H191" i="17"/>
  <c r="H219" i="17"/>
  <c r="H223" i="17"/>
  <c r="H226" i="17"/>
  <c r="H230" i="17"/>
  <c r="H238" i="17"/>
  <c r="J240" i="8"/>
  <c r="J250" i="8"/>
  <c r="H215" i="17"/>
  <c r="H228" i="17"/>
  <c r="H239" i="17"/>
  <c r="H241" i="17"/>
  <c r="H171" i="17"/>
  <c r="H196" i="17"/>
  <c r="H182" i="17"/>
  <c r="H210" i="17"/>
  <c r="H214" i="17"/>
  <c r="H232" i="17"/>
  <c r="H240" i="17"/>
  <c r="H242" i="17"/>
  <c r="H203" i="17"/>
  <c r="H195" i="17"/>
  <c r="H168" i="17"/>
  <c r="H155" i="17"/>
  <c r="H148" i="17"/>
  <c r="H176" i="17"/>
  <c r="H167" i="17"/>
  <c r="H166" i="17"/>
  <c r="H135" i="17"/>
  <c r="J243" i="8"/>
  <c r="J249" i="8"/>
  <c r="J254" i="8"/>
  <c r="J258" i="8"/>
  <c r="H221" i="17"/>
  <c r="H243" i="17"/>
  <c r="H248" i="17"/>
  <c r="H251" i="17"/>
  <c r="H194" i="17"/>
  <c r="H189" i="17"/>
  <c r="H205" i="17"/>
  <c r="H160" i="17"/>
  <c r="H147" i="17"/>
  <c r="H185" i="17"/>
  <c r="H175" i="17"/>
  <c r="H201" i="17"/>
  <c r="H193" i="17"/>
  <c r="H183" i="17"/>
  <c r="H180" i="17"/>
  <c r="H139" i="17"/>
  <c r="H212" i="17"/>
  <c r="H138" i="17"/>
  <c r="H141" i="17"/>
  <c r="H140" i="17"/>
  <c r="H244" i="17"/>
  <c r="H245" i="17"/>
  <c r="H246" i="17"/>
  <c r="H249" i="17"/>
  <c r="J236" i="8"/>
  <c r="J225" i="8"/>
  <c r="J226" i="8"/>
  <c r="J232" i="8"/>
  <c r="J273" i="8"/>
  <c r="J282" i="8"/>
  <c r="J305" i="8"/>
  <c r="J220" i="8"/>
  <c r="J275" i="8"/>
  <c r="J279" i="8"/>
  <c r="J276" i="8"/>
  <c r="J299" i="8"/>
  <c r="J301" i="8"/>
  <c r="J219" i="8"/>
  <c r="J265" i="8"/>
  <c r="J280" i="8"/>
  <c r="J333" i="8"/>
  <c r="J337" i="8"/>
  <c r="J281" i="8"/>
  <c r="J283" i="8"/>
  <c r="J244" i="8"/>
  <c r="J229" i="8"/>
  <c r="J221" i="8"/>
  <c r="J235" i="8"/>
  <c r="J237" i="8"/>
  <c r="J238" i="8"/>
  <c r="J241" i="8"/>
  <c r="J247" i="8"/>
  <c r="J252" i="8"/>
  <c r="J255" i="8"/>
  <c r="J264" i="8"/>
  <c r="J296" i="8"/>
  <c r="J320" i="8"/>
  <c r="J322" i="8"/>
  <c r="J228" i="8"/>
  <c r="J224" i="8"/>
  <c r="J231" i="8"/>
  <c r="J297" i="8"/>
  <c r="J325" i="8"/>
  <c r="J340" i="8"/>
  <c r="J253" i="8"/>
  <c r="J274" i="8"/>
  <c r="J306" i="8"/>
  <c r="G3959" i="16"/>
  <c r="J290" i="8"/>
  <c r="J302" i="8"/>
  <c r="J287" i="8"/>
  <c r="J284" i="8"/>
  <c r="J295" i="8"/>
  <c r="J294" i="8"/>
  <c r="J293" i="8"/>
  <c r="J292" i="8"/>
  <c r="J318" i="8"/>
  <c r="J317" i="8"/>
  <c r="J263" i="8"/>
  <c r="J260" i="8"/>
  <c r="J269" i="8"/>
  <c r="J270" i="8"/>
  <c r="J261" i="8"/>
  <c r="J268" i="8"/>
  <c r="J271" i="8"/>
  <c r="J262" i="8"/>
  <c r="J288" i="8"/>
  <c r="J304" i="8"/>
  <c r="J303" i="8"/>
  <c r="J312" i="8"/>
  <c r="J321" i="8"/>
  <c r="J310" i="8"/>
  <c r="J314" i="8"/>
  <c r="J316" i="8"/>
  <c r="J308" i="8"/>
  <c r="J313" i="8"/>
  <c r="J330" i="8"/>
  <c r="J285" i="8"/>
  <c r="J222" i="8"/>
  <c r="J286" i="8"/>
  <c r="J251" i="8"/>
  <c r="J230" i="8"/>
  <c r="J289" i="8"/>
  <c r="J277" i="8"/>
  <c r="J227" i="8"/>
  <c r="J300" i="8"/>
  <c r="J309" i="8"/>
  <c r="J324" i="8"/>
  <c r="J331" i="8"/>
  <c r="J338" i="8"/>
  <c r="J278" i="8"/>
  <c r="J291" i="8"/>
  <c r="J266" i="8"/>
  <c r="J233" i="8"/>
  <c r="J223" i="8"/>
  <c r="J257" i="8"/>
  <c r="J248" i="8"/>
  <c r="J245" i="8"/>
  <c r="J267" i="8"/>
  <c r="J239" i="8"/>
  <c r="J334" i="8"/>
  <c r="J327" i="8"/>
  <c r="J328" i="8"/>
  <c r="J335" i="8"/>
  <c r="J242" i="8"/>
  <c r="J298" i="8"/>
  <c r="J315" i="8"/>
  <c r="J319" i="8"/>
  <c r="J339" i="8"/>
  <c r="J329" i="8"/>
  <c r="J342" i="8"/>
  <c r="J332" i="8"/>
  <c r="J234" i="8"/>
  <c r="J256" i="8"/>
  <c r="J272" i="8"/>
  <c r="J307" i="8"/>
  <c r="J311" i="8"/>
  <c r="J326" i="8"/>
  <c r="J323" i="8"/>
  <c r="J336" i="8"/>
  <c r="J343" i="8"/>
  <c r="J344" i="8"/>
  <c r="J341" i="8"/>
  <c r="A3002" i="20"/>
  <c r="B3001" i="20"/>
  <c r="B3124" i="20"/>
  <c r="A3125" i="20"/>
  <c r="B3002" i="20" l="1"/>
  <c r="A3003" i="20"/>
  <c r="B3125" i="20"/>
  <c r="A3126" i="20"/>
  <c r="B3003" i="20" l="1"/>
  <c r="A3004" i="20"/>
  <c r="B3126" i="20"/>
  <c r="A3127" i="20"/>
  <c r="B3004" i="20" l="1"/>
  <c r="A3005" i="20"/>
  <c r="B3127" i="20"/>
  <c r="A3128" i="20"/>
  <c r="A3006" i="20" l="1"/>
  <c r="B3005" i="20"/>
  <c r="B3128" i="20"/>
  <c r="A3129" i="20"/>
  <c r="B3006" i="20" l="1"/>
  <c r="A3007" i="20"/>
  <c r="B3129" i="20"/>
  <c r="A3130" i="20"/>
  <c r="B3007" i="20" l="1"/>
  <c r="A3008" i="20"/>
  <c r="B3130" i="20"/>
  <c r="A3131" i="20"/>
  <c r="B3131" i="20" l="1"/>
  <c r="A3132" i="20"/>
  <c r="B3008" i="20"/>
  <c r="A3009" i="20"/>
  <c r="A3010" i="20" l="1"/>
  <c r="B3009" i="20"/>
  <c r="A3133" i="20"/>
  <c r="B3132" i="20"/>
  <c r="B3010" i="20" l="1"/>
  <c r="A3011" i="20"/>
  <c r="B3133" i="20"/>
  <c r="A3134" i="20"/>
  <c r="B3134" i="20" l="1"/>
  <c r="A3135" i="20"/>
  <c r="A3012" i="20"/>
  <c r="B3011" i="20"/>
  <c r="B3012" i="20" l="1"/>
  <c r="A3013" i="20"/>
  <c r="A3136" i="20"/>
  <c r="B3135" i="20"/>
  <c r="B3136" i="20" l="1"/>
  <c r="A3137" i="20"/>
  <c r="A3014" i="20"/>
  <c r="B3013" i="20"/>
  <c r="B3014" i="20" l="1"/>
  <c r="A3015" i="20"/>
  <c r="A3138" i="20"/>
  <c r="B3137" i="20"/>
  <c r="B3138" i="20" l="1"/>
  <c r="A3139" i="20"/>
  <c r="B3015" i="20"/>
  <c r="A3016" i="20"/>
  <c r="A3017" i="20" l="1"/>
  <c r="B3016" i="20"/>
  <c r="B3139" i="20"/>
  <c r="A3140" i="20"/>
  <c r="B3140" i="20" l="1"/>
  <c r="A3141" i="20"/>
  <c r="A3018" i="20"/>
  <c r="B3017" i="20"/>
  <c r="A3019" i="20" l="1"/>
  <c r="B3018" i="20"/>
  <c r="B3141" i="20"/>
  <c r="A3142" i="20"/>
  <c r="B3142" i="20" l="1"/>
  <c r="A3143" i="20"/>
  <c r="B3019" i="20"/>
  <c r="A3020" i="20"/>
  <c r="A3021" i="20" l="1"/>
  <c r="B3020" i="20"/>
  <c r="B3143" i="20"/>
  <c r="A3144" i="20"/>
  <c r="B3144" i="20" l="1"/>
  <c r="A3145" i="20"/>
  <c r="A3022" i="20"/>
  <c r="B3021" i="20"/>
  <c r="A3023" i="20" l="1"/>
  <c r="B3022" i="20"/>
  <c r="B3145" i="20"/>
  <c r="A3146" i="20"/>
  <c r="B3146" i="20" l="1"/>
  <c r="A3147" i="20"/>
  <c r="A3024" i="20"/>
  <c r="B3023" i="20"/>
  <c r="A3025" i="20" l="1"/>
  <c r="B3024" i="20"/>
  <c r="B3147" i="20"/>
  <c r="A3148" i="20"/>
  <c r="B3148" i="20" l="1"/>
  <c r="A3149" i="20"/>
  <c r="A3026" i="20"/>
  <c r="B3025" i="20"/>
  <c r="A3027" i="20" l="1"/>
  <c r="B3026" i="20"/>
  <c r="B3149" i="20"/>
  <c r="A3150" i="20"/>
  <c r="B3150" i="20" s="1"/>
  <c r="B3027" i="20" l="1"/>
  <c r="A3028" i="20"/>
  <c r="A3029" i="20" l="1"/>
  <c r="B3029" i="20" s="1"/>
  <c r="B3028" i="20"/>
</calcChain>
</file>

<file path=xl/sharedStrings.xml><?xml version="1.0" encoding="utf-8"?>
<sst xmlns="http://schemas.openxmlformats.org/spreadsheetml/2006/main" count="4551" uniqueCount="3446">
  <si>
    <t>12/8/2007</t>
  </si>
  <si>
    <t>12/9/2007</t>
  </si>
  <si>
    <t>12/10/2007</t>
  </si>
  <si>
    <t>12/11/2007</t>
  </si>
  <si>
    <t>12/12/2007</t>
  </si>
  <si>
    <t>12/13/2007</t>
  </si>
  <si>
    <t>12/14/2007</t>
  </si>
  <si>
    <t>12/15/2007</t>
  </si>
  <si>
    <t>12/16/2007</t>
  </si>
  <si>
    <t>12/17/2007</t>
  </si>
  <si>
    <t>12/18/2007</t>
  </si>
  <si>
    <t>12/19/2007</t>
  </si>
  <si>
    <t>12/20/2007</t>
  </si>
  <si>
    <t>12/21/2007</t>
  </si>
  <si>
    <t>12/22/2007</t>
  </si>
  <si>
    <t>12/23/2007</t>
  </si>
  <si>
    <t>12/24/2007</t>
  </si>
  <si>
    <t>12/25/2007</t>
  </si>
  <si>
    <t>12/26/2007</t>
  </si>
  <si>
    <t>12/27/2007</t>
  </si>
  <si>
    <t>12/28/2007</t>
  </si>
  <si>
    <t>12/29/2007</t>
  </si>
  <si>
    <t>12/30/2007</t>
  </si>
  <si>
    <t>12/31/2007</t>
  </si>
  <si>
    <t>1/1/2008</t>
  </si>
  <si>
    <t>8/4/2008</t>
  </si>
  <si>
    <t>8/5/2008</t>
  </si>
  <si>
    <t>8/6/2008</t>
  </si>
  <si>
    <t>8/7/2008</t>
  </si>
  <si>
    <t>8/8/2008</t>
  </si>
  <si>
    <t>8/9/2008</t>
  </si>
  <si>
    <t>8/10/2008</t>
  </si>
  <si>
    <t>8/11/2008</t>
  </si>
  <si>
    <t>8/12/2008</t>
  </si>
  <si>
    <t>8/13/2008</t>
  </si>
  <si>
    <t>8/14/2008</t>
  </si>
  <si>
    <t>8/15/2008</t>
  </si>
  <si>
    <t>8/16/2008</t>
  </si>
  <si>
    <t>8/17/2008</t>
  </si>
  <si>
    <t>8/18/2008</t>
  </si>
  <si>
    <t>8/19/2008</t>
  </si>
  <si>
    <t>8/20/2008</t>
  </si>
  <si>
    <t>8/21/2008</t>
  </si>
  <si>
    <t>8/22/2008</t>
  </si>
  <si>
    <t>8/23/2008</t>
  </si>
  <si>
    <t>8/24/2008</t>
  </si>
  <si>
    <t>8/25/2008</t>
  </si>
  <si>
    <t>8/26/2008</t>
  </si>
  <si>
    <t>30 MMBO to be released from SPR</t>
  </si>
  <si>
    <t>8/27/2008</t>
  </si>
  <si>
    <t>8/28/2008</t>
  </si>
  <si>
    <t>8/29/2008</t>
  </si>
  <si>
    <t>8/30/2008</t>
  </si>
  <si>
    <t>8/31/2008</t>
  </si>
  <si>
    <t>9/1/2008</t>
  </si>
  <si>
    <t>9/2/2008</t>
  </si>
  <si>
    <t>5/13/2007</t>
  </si>
  <si>
    <t>5/14/2007</t>
  </si>
  <si>
    <t>5/15/2007</t>
  </si>
  <si>
    <t>5/16/2007</t>
  </si>
  <si>
    <t>5/17/2007</t>
  </si>
  <si>
    <t>5/18/2007</t>
  </si>
  <si>
    <t>5/19/2007</t>
  </si>
  <si>
    <t>5/20/2007</t>
  </si>
  <si>
    <t>5/21/2007</t>
  </si>
  <si>
    <t>5/22/2007</t>
  </si>
  <si>
    <t>5/23/2007</t>
  </si>
  <si>
    <t>5/24/2007</t>
  </si>
  <si>
    <t>5/25/2007</t>
  </si>
  <si>
    <t>5/26/2007</t>
  </si>
  <si>
    <t>5/27/2007</t>
  </si>
  <si>
    <t>5/28/2007</t>
  </si>
  <si>
    <t>5/29/2007</t>
  </si>
  <si>
    <t>5/30/2007</t>
  </si>
  <si>
    <t>5/31/2007</t>
  </si>
  <si>
    <t>6/1/2007</t>
  </si>
  <si>
    <t>3/16/2005</t>
  </si>
  <si>
    <t>3/17/2005</t>
  </si>
  <si>
    <t>3/18/2005</t>
  </si>
  <si>
    <t>3/19/2005</t>
  </si>
  <si>
    <t>3/20/2005</t>
  </si>
  <si>
    <t>3/21/2005</t>
  </si>
  <si>
    <t>3/22/2005</t>
  </si>
  <si>
    <t>3/23/2005</t>
  </si>
  <si>
    <t>3/24/2005</t>
  </si>
  <si>
    <t>3/25/2005</t>
  </si>
  <si>
    <t>3/26/2005</t>
  </si>
  <si>
    <t>3/27/2005</t>
  </si>
  <si>
    <t>3/28/2005</t>
  </si>
  <si>
    <t>3/29/2005</t>
  </si>
  <si>
    <t>3/30/2005</t>
  </si>
  <si>
    <t>3/31/2005</t>
  </si>
  <si>
    <t>4/1/2005</t>
  </si>
  <si>
    <t>4/2/2005</t>
  </si>
  <si>
    <t>4/3/2005</t>
  </si>
  <si>
    <t>4/4/2005</t>
  </si>
  <si>
    <t>4/5/2005</t>
  </si>
  <si>
    <t>4/6/2005</t>
  </si>
  <si>
    <t>4/7/2005</t>
  </si>
  <si>
    <t>4/8/2005</t>
  </si>
  <si>
    <t>4/9/2005</t>
  </si>
  <si>
    <t>4/10/2005</t>
  </si>
  <si>
    <t>4/11/2005</t>
  </si>
  <si>
    <t>4/12/2005</t>
  </si>
  <si>
    <t>4/13/2005</t>
  </si>
  <si>
    <t>4/14/2005</t>
  </si>
  <si>
    <t>4/15/2005</t>
  </si>
  <si>
    <t>4/16/2005</t>
  </si>
  <si>
    <t>4/17/2005</t>
  </si>
  <si>
    <t>4/18/2005</t>
  </si>
  <si>
    <t>4/19/2005</t>
  </si>
  <si>
    <t>4/20/2005</t>
  </si>
  <si>
    <t>4/21/2005</t>
  </si>
  <si>
    <t>4/22/2005</t>
  </si>
  <si>
    <t>4/23/2005</t>
  </si>
  <si>
    <t>4/24/2005</t>
  </si>
  <si>
    <t>4/25/2005</t>
  </si>
  <si>
    <t>4/26/2005</t>
  </si>
  <si>
    <t>4/27/2005</t>
  </si>
  <si>
    <t>4/28/2005</t>
  </si>
  <si>
    <t>4/29/2005</t>
  </si>
  <si>
    <t>4/30/2005</t>
  </si>
  <si>
    <t>5/1/2005</t>
  </si>
  <si>
    <t>5/2/2005</t>
  </si>
  <si>
    <t>5/3/2005</t>
  </si>
  <si>
    <t>5/4/2005</t>
  </si>
  <si>
    <t>5/5/2005</t>
  </si>
  <si>
    <t>5/6/2005</t>
  </si>
  <si>
    <t>5/7/2005</t>
  </si>
  <si>
    <t>5/8/2005</t>
  </si>
  <si>
    <t>5/9/2005</t>
  </si>
  <si>
    <t>5/10/2005</t>
  </si>
  <si>
    <t>5/11/2005</t>
  </si>
  <si>
    <t>5/12/2005</t>
  </si>
  <si>
    <t>5/13/2005</t>
  </si>
  <si>
    <t>5/14/2005</t>
  </si>
  <si>
    <t>5/15/2005</t>
  </si>
  <si>
    <t>5/16/2005</t>
  </si>
  <si>
    <t>5/17/2005</t>
  </si>
  <si>
    <t>5/18/2005</t>
  </si>
  <si>
    <t>5/19/2005</t>
  </si>
  <si>
    <t>5/20/2005</t>
  </si>
  <si>
    <t>5/21/2005</t>
  </si>
  <si>
    <t>5/22/2005</t>
  </si>
  <si>
    <t>5/23/2005</t>
  </si>
  <si>
    <t>5/24/2005</t>
  </si>
  <si>
    <t>5/25/2005</t>
  </si>
  <si>
    <t>5/26/2005</t>
  </si>
  <si>
    <t>5/27/2005</t>
  </si>
  <si>
    <t>5/28/2005</t>
  </si>
  <si>
    <t>5/29/2005</t>
  </si>
  <si>
    <t>5/30/2005</t>
  </si>
  <si>
    <t>5/31/2005</t>
  </si>
  <si>
    <t>12 Rolling Avg of Ratio of Midway to WTI (Cushing)</t>
  </si>
  <si>
    <t>6/1/2005</t>
  </si>
  <si>
    <t>6/2/2005</t>
  </si>
  <si>
    <t>6/3/2005</t>
  </si>
  <si>
    <t>6/4/2005</t>
  </si>
  <si>
    <t>6/5/2005</t>
  </si>
  <si>
    <t>6/6/2005</t>
  </si>
  <si>
    <t>6/7/2005</t>
  </si>
  <si>
    <t>6/8/2005</t>
  </si>
  <si>
    <t>6/9/2005</t>
  </si>
  <si>
    <t>6/10/2005</t>
  </si>
  <si>
    <t>6/11/2005</t>
  </si>
  <si>
    <t>6/12/2005</t>
  </si>
  <si>
    <t>6/13/2005</t>
  </si>
  <si>
    <t>6/14/2005</t>
  </si>
  <si>
    <t>6/15/2005</t>
  </si>
  <si>
    <t>6/16/2005</t>
  </si>
  <si>
    <t>6/17/2005</t>
  </si>
  <si>
    <t>6/18/2005</t>
  </si>
  <si>
    <t>6/19/2005</t>
  </si>
  <si>
    <t>6/20/2005</t>
  </si>
  <si>
    <t>6/21/2005</t>
  </si>
  <si>
    <t>6/22/2005</t>
  </si>
  <si>
    <t>6/23/2005</t>
  </si>
  <si>
    <t>6/24/2005</t>
  </si>
  <si>
    <t>6/25/2005</t>
  </si>
  <si>
    <t>6/26/2005</t>
  </si>
  <si>
    <t>AECO Canada (Monthly Avg)</t>
  </si>
  <si>
    <t>6/27/2005</t>
  </si>
  <si>
    <t>6/28/2005</t>
  </si>
  <si>
    <t>6/29/2005</t>
  </si>
  <si>
    <t>6/30/2005</t>
  </si>
  <si>
    <t>7/1/2005</t>
  </si>
  <si>
    <t>7/2/2005</t>
  </si>
  <si>
    <t>7/3/2005</t>
  </si>
  <si>
    <t>7/4/2005</t>
  </si>
  <si>
    <t>7/5/2005</t>
  </si>
  <si>
    <t>7/6/2005</t>
  </si>
  <si>
    <t>7/7/2005</t>
  </si>
  <si>
    <t>7/8/2005</t>
  </si>
  <si>
    <t>7/9/2005</t>
  </si>
  <si>
    <t>7/10/2005</t>
  </si>
  <si>
    <t>7/11/2005</t>
  </si>
  <si>
    <t>7/12/2005</t>
  </si>
  <si>
    <t>7/13/2005</t>
  </si>
  <si>
    <t>7/14/2005</t>
  </si>
  <si>
    <t>7/15/2005</t>
  </si>
  <si>
    <t>7/16/2005</t>
  </si>
  <si>
    <t>7/17/2005</t>
  </si>
  <si>
    <t>7/18/2005</t>
  </si>
  <si>
    <t>7/19/2005</t>
  </si>
  <si>
    <t>Henry Hub SPOT</t>
  </si>
  <si>
    <t>Henry Hub (BIDWEEK)</t>
  </si>
  <si>
    <t>Colorado Interstate Gas (BIDWEEK)</t>
  </si>
  <si>
    <t>AECO Canada (BIDWEEK)</t>
  </si>
  <si>
    <t>Houston Ship Channel (BIDWEEK)</t>
  </si>
  <si>
    <t>7/20/2005</t>
  </si>
  <si>
    <t>7/21/2005</t>
  </si>
  <si>
    <t>7/22/2005</t>
  </si>
  <si>
    <t>7/23/2005</t>
  </si>
  <si>
    <t>7/24/2005</t>
  </si>
  <si>
    <t>7/25/2005</t>
  </si>
  <si>
    <t>7/26/2005</t>
  </si>
  <si>
    <t>7/27/2005</t>
  </si>
  <si>
    <t>7/28/2005</t>
  </si>
  <si>
    <t>7/29/2005</t>
  </si>
  <si>
    <t>7/30/2005</t>
  </si>
  <si>
    <t>7/31/2005</t>
  </si>
  <si>
    <t>8/1/2005</t>
  </si>
  <si>
    <t>8/2/2005</t>
  </si>
  <si>
    <t>8/3/2005</t>
  </si>
  <si>
    <t>8/4/2005</t>
  </si>
  <si>
    <t>8/5/2005</t>
  </si>
  <si>
    <t>8/6/2005</t>
  </si>
  <si>
    <t>8/7/2005</t>
  </si>
  <si>
    <t>8/8/2005</t>
  </si>
  <si>
    <t>8/9/2005</t>
  </si>
  <si>
    <t>8/10/2005</t>
  </si>
  <si>
    <t>8/11/2005</t>
  </si>
  <si>
    <t>8/12/2005</t>
  </si>
  <si>
    <t>8/13/2005</t>
  </si>
  <si>
    <t>8/14/2005</t>
  </si>
  <si>
    <t>8/15/2005</t>
  </si>
  <si>
    <t>8/16/2005</t>
  </si>
  <si>
    <t>8/17/2005</t>
  </si>
  <si>
    <t>8/18/2005</t>
  </si>
  <si>
    <t>8/19/2005</t>
  </si>
  <si>
    <t>8/20/2005</t>
  </si>
  <si>
    <t>8/21/2005</t>
  </si>
  <si>
    <t>8/22/2005</t>
  </si>
  <si>
    <t>8/23/2005</t>
  </si>
  <si>
    <t>8/24/2005</t>
  </si>
  <si>
    <t>8/25/2005</t>
  </si>
  <si>
    <t>8/26/2005</t>
  </si>
  <si>
    <t>8/27/2005</t>
  </si>
  <si>
    <t>8/28/2005</t>
  </si>
  <si>
    <t>8/30/2005</t>
  </si>
  <si>
    <t>8/31/2005</t>
  </si>
  <si>
    <t>9/1/2005</t>
  </si>
  <si>
    <t>9/2/2005</t>
  </si>
  <si>
    <t>Hurricane Katrina 8/29/05 makes landfall in Louisiana</t>
  </si>
  <si>
    <t>Hurricane Rita 9/24/05 makes landfall between TX and La</t>
  </si>
  <si>
    <t>9/3/2005</t>
  </si>
  <si>
    <t>9/4/2005</t>
  </si>
  <si>
    <t>9/5/2005</t>
  </si>
  <si>
    <t>9/6/2005</t>
  </si>
  <si>
    <t>9/7/2005</t>
  </si>
  <si>
    <t>9/8/2005</t>
  </si>
  <si>
    <t>9/9/2005</t>
  </si>
  <si>
    <t>9/10/2005</t>
  </si>
  <si>
    <t>9/11/2005</t>
  </si>
  <si>
    <t>9/12/2005</t>
  </si>
  <si>
    <t>9/13/2005</t>
  </si>
  <si>
    <t>9/14/2005</t>
  </si>
  <si>
    <t>9/15/2005</t>
  </si>
  <si>
    <t>9/16/2005</t>
  </si>
  <si>
    <t>9/17/2005</t>
  </si>
  <si>
    <t>9/18/2005</t>
  </si>
  <si>
    <t>9/19/2005</t>
  </si>
  <si>
    <t>9/20/2005</t>
  </si>
  <si>
    <t>9/21/2005</t>
  </si>
  <si>
    <t>9/22/2005</t>
  </si>
  <si>
    <t>9/23/2005</t>
  </si>
  <si>
    <t>9/24/2005</t>
  </si>
  <si>
    <t>9/25/2005</t>
  </si>
  <si>
    <t>Hub trading halted due to Hurricane Rita (force majeure)</t>
  </si>
  <si>
    <t>10/7/2005</t>
  </si>
  <si>
    <t>10/8/2005</t>
  </si>
  <si>
    <t>10/9/2005</t>
  </si>
  <si>
    <t>10/10/2005</t>
  </si>
  <si>
    <t>10/11/2005</t>
  </si>
  <si>
    <t>10/12/2005</t>
  </si>
  <si>
    <t>10/13/2005</t>
  </si>
  <si>
    <t>10/14/2005</t>
  </si>
  <si>
    <t>MONTH</t>
  </si>
  <si>
    <t>10/15/2005</t>
  </si>
  <si>
    <t>10/16/2005</t>
  </si>
  <si>
    <t>10/17/2005</t>
  </si>
  <si>
    <t>10/18/2005</t>
  </si>
  <si>
    <t>10/19/2005</t>
  </si>
  <si>
    <t>10/20/2005</t>
  </si>
  <si>
    <t>10/21/2005</t>
  </si>
  <si>
    <t>10/22/2005</t>
  </si>
  <si>
    <t>10/23/2005</t>
  </si>
  <si>
    <t>10/24/2005</t>
  </si>
  <si>
    <t>10/25/2005</t>
  </si>
  <si>
    <t>10/26/2005</t>
  </si>
  <si>
    <t>10/27/2005</t>
  </si>
  <si>
    <t>10/28/2005</t>
  </si>
  <si>
    <t>mtd avg</t>
  </si>
  <si>
    <t>10/29/2005</t>
  </si>
  <si>
    <t>10/30/2005</t>
  </si>
  <si>
    <t>10/31/2005</t>
  </si>
  <si>
    <t>11/1/2005</t>
  </si>
  <si>
    <t>11/2/2005</t>
  </si>
  <si>
    <t>11/3/2005</t>
  </si>
  <si>
    <t>11/4/2005</t>
  </si>
  <si>
    <t>11/5/2005</t>
  </si>
  <si>
    <t>11/6/2005</t>
  </si>
  <si>
    <t>11/7/2005</t>
  </si>
  <si>
    <t>11/8/2005</t>
  </si>
  <si>
    <t>11/9/2005</t>
  </si>
  <si>
    <t>11/10/2005</t>
  </si>
  <si>
    <t>11/11/2005</t>
  </si>
  <si>
    <t>11/12/2005</t>
  </si>
  <si>
    <t>11/13/2005</t>
  </si>
  <si>
    <t>11/14/2005</t>
  </si>
  <si>
    <t>11/15/2005</t>
  </si>
  <si>
    <t>11/16/2005</t>
  </si>
  <si>
    <t>11/17/2005</t>
  </si>
  <si>
    <t>11/18/2005</t>
  </si>
  <si>
    <t>11/19/2005</t>
  </si>
  <si>
    <t>11/20/2005</t>
  </si>
  <si>
    <t>11/21/2005</t>
  </si>
  <si>
    <t>11/22/2005</t>
  </si>
  <si>
    <t>11/23/2005</t>
  </si>
  <si>
    <t>11/24/2005</t>
  </si>
  <si>
    <t>11/25/2005</t>
  </si>
  <si>
    <t>11/26/2005</t>
  </si>
  <si>
    <t>11/27/2005</t>
  </si>
  <si>
    <t>11/28/2005</t>
  </si>
  <si>
    <t>11/29/2005</t>
  </si>
  <si>
    <t>11/30/2005</t>
  </si>
  <si>
    <t>12/1/2005</t>
  </si>
  <si>
    <t>12/2/2005</t>
  </si>
  <si>
    <t>12/3/2005</t>
  </si>
  <si>
    <t>12/4/2005</t>
  </si>
  <si>
    <t>12/5/2005</t>
  </si>
  <si>
    <t>4/5/2007</t>
  </si>
  <si>
    <t>4/6/2007</t>
  </si>
  <si>
    <t>4/7/2007</t>
  </si>
  <si>
    <t>4/8/2007</t>
  </si>
  <si>
    <t>4/9/2007</t>
  </si>
  <si>
    <t>4/10/2007</t>
  </si>
  <si>
    <t>4/11/2007</t>
  </si>
  <si>
    <t>4/12/2007</t>
  </si>
  <si>
    <t>4/13/2007</t>
  </si>
  <si>
    <t>4/14/2007</t>
  </si>
  <si>
    <t>4/15/2007</t>
  </si>
  <si>
    <t>4/16/2007</t>
  </si>
  <si>
    <t>4/17/2007</t>
  </si>
  <si>
    <t>4/18/2007</t>
  </si>
  <si>
    <t>4/19/2007</t>
  </si>
  <si>
    <t>4/20/2007</t>
  </si>
  <si>
    <t>4/21/2007</t>
  </si>
  <si>
    <t>4/22/2007</t>
  </si>
  <si>
    <t>4/23/2007</t>
  </si>
  <si>
    <t>4/24/2007</t>
  </si>
  <si>
    <t>4/25/2007</t>
  </si>
  <si>
    <t>4/26/2007</t>
  </si>
  <si>
    <t>4/27/2007</t>
  </si>
  <si>
    <t>4/28/2007</t>
  </si>
  <si>
    <t>4/29/2007</t>
  </si>
  <si>
    <t>4/30/2007</t>
  </si>
  <si>
    <t>5/1/2007</t>
  </si>
  <si>
    <t>5/2/2007</t>
  </si>
  <si>
    <t>12/6/2005</t>
  </si>
  <si>
    <t>12/7/2005</t>
  </si>
  <si>
    <t>12/8/2005</t>
  </si>
  <si>
    <t>12/9/2005</t>
  </si>
  <si>
    <t>12/10/2005</t>
  </si>
  <si>
    <t>12/11/2005</t>
  </si>
  <si>
    <t>12/12/2005</t>
  </si>
  <si>
    <t>12/13/2005</t>
  </si>
  <si>
    <t>12/14/2005</t>
  </si>
  <si>
    <t>12/15/2005</t>
  </si>
  <si>
    <t>12/16/2005</t>
  </si>
  <si>
    <t>12/17/2005</t>
  </si>
  <si>
    <t>12/18/2005</t>
  </si>
  <si>
    <t>12/19/2005</t>
  </si>
  <si>
    <t>12/20/2005</t>
  </si>
  <si>
    <t>12/21/2005</t>
  </si>
  <si>
    <t>12/22/2005</t>
  </si>
  <si>
    <t>12/23/2005</t>
  </si>
  <si>
    <t>12/24/2005</t>
  </si>
  <si>
    <t>12/25/2005</t>
  </si>
  <si>
    <t>12/26/2005</t>
  </si>
  <si>
    <t>12/27/2005</t>
  </si>
  <si>
    <t>12/28/2005</t>
  </si>
  <si>
    <t>12/29/2005</t>
  </si>
  <si>
    <t>12/30/2005</t>
  </si>
  <si>
    <t>12/31/2005</t>
  </si>
  <si>
    <t>1/1/2006</t>
  </si>
  <si>
    <t>1/2/2006</t>
  </si>
  <si>
    <t>1/3/2006</t>
  </si>
  <si>
    <t>1/4/2006</t>
  </si>
  <si>
    <t>1/5/2006</t>
  </si>
  <si>
    <t>1/6/2006</t>
  </si>
  <si>
    <t>1/7/2006</t>
  </si>
  <si>
    <t>1/8/2006</t>
  </si>
  <si>
    <t>1/9/2006</t>
  </si>
  <si>
    <t>1/10/2006</t>
  </si>
  <si>
    <t>1/11/2006</t>
  </si>
  <si>
    <t>1/12/2006</t>
  </si>
  <si>
    <t>1/13/2006</t>
  </si>
  <si>
    <t>1/14/2006</t>
  </si>
  <si>
    <t>1/2/2008</t>
  </si>
  <si>
    <t>1/3/2008</t>
  </si>
  <si>
    <t>1/4/2008</t>
  </si>
  <si>
    <t>1/5/2008</t>
  </si>
  <si>
    <t>1/6/2008</t>
  </si>
  <si>
    <t>1/7/2008</t>
  </si>
  <si>
    <t>1/8/2008</t>
  </si>
  <si>
    <t>1/9/2008</t>
  </si>
  <si>
    <t>1/10/2008</t>
  </si>
  <si>
    <t>1/11/2008</t>
  </si>
  <si>
    <t>1/12/2008</t>
  </si>
  <si>
    <t>1/13/2008</t>
  </si>
  <si>
    <t>1/14/2008</t>
  </si>
  <si>
    <t>1/15/2008</t>
  </si>
  <si>
    <t>1/16/2008</t>
  </si>
  <si>
    <t>1/17/2008</t>
  </si>
  <si>
    <t>1/18/2008</t>
  </si>
  <si>
    <t>1/19/2008</t>
  </si>
  <si>
    <t>1/20/2008</t>
  </si>
  <si>
    <t>1/21/2008</t>
  </si>
  <si>
    <t>1/22/2008</t>
  </si>
  <si>
    <t>1/23/2008</t>
  </si>
  <si>
    <t>1/24/2008</t>
  </si>
  <si>
    <t>1/25/2008</t>
  </si>
  <si>
    <t>1/26/2008</t>
  </si>
  <si>
    <t>1/27/2008</t>
  </si>
  <si>
    <t>1/28/2008</t>
  </si>
  <si>
    <t>1/29/2008</t>
  </si>
  <si>
    <t>1/30/2008</t>
  </si>
  <si>
    <t>1/31/2008</t>
  </si>
  <si>
    <t>2/1/2008</t>
  </si>
  <si>
    <t>2/2/2008</t>
  </si>
  <si>
    <t>2/3/2008</t>
  </si>
  <si>
    <t>2/4/2008</t>
  </si>
  <si>
    <t>2/5/2008</t>
  </si>
  <si>
    <t>2/6/2008</t>
  </si>
  <si>
    <t>2/7/2008</t>
  </si>
  <si>
    <t>2/8/2008</t>
  </si>
  <si>
    <t>1/15/2006</t>
  </si>
  <si>
    <t>1/16/2006</t>
  </si>
  <si>
    <t>1/17/2006</t>
  </si>
  <si>
    <t>1/18/2006</t>
  </si>
  <si>
    <t>1/19/2006</t>
  </si>
  <si>
    <t>1/20/2006</t>
  </si>
  <si>
    <t>1/21/2006</t>
  </si>
  <si>
    <t>1/22/2006</t>
  </si>
  <si>
    <t>1/23/2006</t>
  </si>
  <si>
    <t>1/24/2006</t>
  </si>
  <si>
    <t>1/25/2006</t>
  </si>
  <si>
    <t>1/26/2006</t>
  </si>
  <si>
    <t>1/27/2006</t>
  </si>
  <si>
    <t>1/28/2006</t>
  </si>
  <si>
    <t>1/29/2006</t>
  </si>
  <si>
    <t>1/30/2006</t>
  </si>
  <si>
    <t>1/31/2006</t>
  </si>
  <si>
    <t>2/1/2006</t>
  </si>
  <si>
    <t>2/2/2006</t>
  </si>
  <si>
    <t>2/3/2006</t>
  </si>
  <si>
    <t>2/4/2006</t>
  </si>
  <si>
    <t>2/5/2006</t>
  </si>
  <si>
    <t>2/6/2006</t>
  </si>
  <si>
    <t>20 / 19</t>
  </si>
  <si>
    <t>International Atomic Energy Agency (IAEA) voted 2/4/06 to refer Iran to the UN Security Council for it's nuclear weapons program.</t>
  </si>
  <si>
    <t>`</t>
  </si>
  <si>
    <t>Militants attack pipeline in Nigeria</t>
  </si>
  <si>
    <t>Failed attack on oil processing facility in Saudi Arabia.</t>
  </si>
  <si>
    <t>2/7/2006</t>
  </si>
  <si>
    <t>2/8/2006</t>
  </si>
  <si>
    <t>2/9/2006</t>
  </si>
  <si>
    <t>2/10/2006</t>
  </si>
  <si>
    <t>2/11/2006</t>
  </si>
  <si>
    <t>2/12/2006</t>
  </si>
  <si>
    <t>2/13/2006</t>
  </si>
  <si>
    <t>2/14/2006</t>
  </si>
  <si>
    <t>2/15/2006</t>
  </si>
  <si>
    <t>2/16/2006</t>
  </si>
  <si>
    <t>2/17/2006</t>
  </si>
  <si>
    <t>2/18/2006</t>
  </si>
  <si>
    <t>2/19/2006</t>
  </si>
  <si>
    <t>2/20/2006</t>
  </si>
  <si>
    <t>2/21/2006</t>
  </si>
  <si>
    <t>2/22/2006</t>
  </si>
  <si>
    <t>2/23/2006</t>
  </si>
  <si>
    <t>2/24/2006</t>
  </si>
  <si>
    <t>2/25/2006</t>
  </si>
  <si>
    <t>2/26/2006</t>
  </si>
  <si>
    <t>2/27/2006</t>
  </si>
  <si>
    <t>2/28/2006</t>
  </si>
  <si>
    <t>3/1/2006</t>
  </si>
  <si>
    <t>3/2/2006</t>
  </si>
  <si>
    <t>3/3/2006</t>
  </si>
  <si>
    <t>3/4/2006</t>
  </si>
  <si>
    <t>3/5/2006</t>
  </si>
  <si>
    <t>3/6/2006</t>
  </si>
  <si>
    <t>3/7/2006</t>
  </si>
  <si>
    <t>Surprise air attack, "Operation Swarmer" by coalition forces in Iraq.  Also, Deutsche Bank expresses concerns about OPEC's ability to maintain production levels due to issues  in Iraq, Nigeria, Venezuela, and Iran.</t>
  </si>
  <si>
    <t>NGPL - MC</t>
  </si>
  <si>
    <t>Saudi Arabian officials announced they arrested 172 Islamic militants accused of plotting attacks on Saudi oil installations.</t>
  </si>
  <si>
    <t>3/8/2006</t>
  </si>
  <si>
    <t>Avg Annual WTI @ Cushing Price</t>
  </si>
  <si>
    <t>3/9/2006</t>
  </si>
  <si>
    <t>3/10/2006</t>
  </si>
  <si>
    <t>3/11/2006</t>
  </si>
  <si>
    <t>3/12/2006</t>
  </si>
  <si>
    <t>3/13/2006</t>
  </si>
  <si>
    <t>3/14/2006</t>
  </si>
  <si>
    <t>3/15/2006</t>
  </si>
  <si>
    <t>3/16/2006</t>
  </si>
  <si>
    <t>3/17/2006</t>
  </si>
  <si>
    <t>3/18/2006</t>
  </si>
  <si>
    <t>3/19/2006</t>
  </si>
  <si>
    <t>3/20/2006</t>
  </si>
  <si>
    <t>3/21/2006</t>
  </si>
  <si>
    <t>3/22/2006</t>
  </si>
  <si>
    <t>3/23/2006</t>
  </si>
  <si>
    <t>3/24/2006</t>
  </si>
  <si>
    <t>3/25/2006</t>
  </si>
  <si>
    <t>3/26/2006</t>
  </si>
  <si>
    <t>3/27/2006</t>
  </si>
  <si>
    <t>3/28/2006</t>
  </si>
  <si>
    <t>3/29/2006</t>
  </si>
  <si>
    <t>3/30/2006</t>
  </si>
  <si>
    <t>3/31/2006</t>
  </si>
  <si>
    <t>Prices taken from Houston Chronicle</t>
  </si>
  <si>
    <t>Prices continue to go up from global events/concerns as well as U.S. gasoline inventory shortages.</t>
  </si>
  <si>
    <t>4/1/2006</t>
  </si>
  <si>
    <t>4/2/2006</t>
  </si>
  <si>
    <t>4/3/2006</t>
  </si>
  <si>
    <t>4/4/2006</t>
  </si>
  <si>
    <t>4/5/2006</t>
  </si>
  <si>
    <t>4/6/2006</t>
  </si>
  <si>
    <t>4/7/2006</t>
  </si>
  <si>
    <t>4/8/2006</t>
  </si>
  <si>
    <t>4/9/2006</t>
  </si>
  <si>
    <t>4/10/2006</t>
  </si>
  <si>
    <t>4/11/2006</t>
  </si>
  <si>
    <t>4/12/2006</t>
  </si>
  <si>
    <t>4/13/2006</t>
  </si>
  <si>
    <t>4/14/2006</t>
  </si>
  <si>
    <t>4/15/2006</t>
  </si>
  <si>
    <t>4/16/2006</t>
  </si>
  <si>
    <t>4/17/2006</t>
  </si>
  <si>
    <t>4/18/2006</t>
  </si>
  <si>
    <t>4/19/2006</t>
  </si>
  <si>
    <t>4/20/2006</t>
  </si>
  <si>
    <t>4/21/2006</t>
  </si>
  <si>
    <t>4/22/2006</t>
  </si>
  <si>
    <t>4/23/2006</t>
  </si>
  <si>
    <t>4/24/2006</t>
  </si>
  <si>
    <t>7/1/2007</t>
  </si>
  <si>
    <t>7/2/2007</t>
  </si>
  <si>
    <t>7/3/2007</t>
  </si>
  <si>
    <t>7/4/2007</t>
  </si>
  <si>
    <t>7/5/2007</t>
  </si>
  <si>
    <t>7/6/2007</t>
  </si>
  <si>
    <t>7/7/2007</t>
  </si>
  <si>
    <t>7/8/2007</t>
  </si>
  <si>
    <t>Houston Ship Channel (Monthly Avg)</t>
  </si>
  <si>
    <t xml:space="preserve">Houston Ship Channel </t>
  </si>
  <si>
    <t>7/9/2007</t>
  </si>
  <si>
    <t>7/10/2007</t>
  </si>
  <si>
    <t>7/11/2007</t>
  </si>
  <si>
    <t>7/12/2007</t>
  </si>
  <si>
    <t>7/13/2007</t>
  </si>
  <si>
    <t>7/14/2007</t>
  </si>
  <si>
    <t>7/15/2007</t>
  </si>
  <si>
    <t>7/16/2007</t>
  </si>
  <si>
    <t>7/17/2007</t>
  </si>
  <si>
    <t>7/18/2007</t>
  </si>
  <si>
    <t>7/19/2007</t>
  </si>
  <si>
    <t>7/20/2007</t>
  </si>
  <si>
    <t>7/21/2007</t>
  </si>
  <si>
    <t>7/22/2007</t>
  </si>
  <si>
    <t>7/23/2007</t>
  </si>
  <si>
    <t>7/24/2007</t>
  </si>
  <si>
    <t>7/25/2007</t>
  </si>
  <si>
    <t>7/26/2007</t>
  </si>
  <si>
    <t>7/27/2007</t>
  </si>
  <si>
    <t>7/28/2007</t>
  </si>
  <si>
    <t>7/29/2007</t>
  </si>
  <si>
    <t>7/30/2007</t>
  </si>
  <si>
    <t>7/31/2007</t>
  </si>
  <si>
    <t>8/1/2007</t>
  </si>
  <si>
    <t>8/2/2007</t>
  </si>
  <si>
    <t>8/3/2007</t>
  </si>
  <si>
    <t>8/4/2007</t>
  </si>
  <si>
    <t>8/5/2007</t>
  </si>
  <si>
    <t>4/25/2006</t>
  </si>
  <si>
    <t>4/26/2006</t>
  </si>
  <si>
    <t>4/27/2006</t>
  </si>
  <si>
    <t>4/28/2006</t>
  </si>
  <si>
    <t>4/29/2006</t>
  </si>
  <si>
    <t>4/30/2006</t>
  </si>
  <si>
    <t>5/1/2006</t>
  </si>
  <si>
    <t>11/1/2008</t>
  </si>
  <si>
    <t>11/2/2008</t>
  </si>
  <si>
    <t>11/3/2008</t>
  </si>
  <si>
    <t>11/4/2008</t>
  </si>
  <si>
    <t>11/5/2008</t>
  </si>
  <si>
    <t>11/6/2008</t>
  </si>
  <si>
    <t>11/7/2008</t>
  </si>
  <si>
    <t>11/8/2008</t>
  </si>
  <si>
    <t>11/9/2008</t>
  </si>
  <si>
    <t>11/10/2008</t>
  </si>
  <si>
    <t>11/11/2008</t>
  </si>
  <si>
    <t>11/12/2008</t>
  </si>
  <si>
    <t>11/13/2008</t>
  </si>
  <si>
    <t>11/14/2008</t>
  </si>
  <si>
    <t>11/15/2008</t>
  </si>
  <si>
    <t>11/16/2008</t>
  </si>
  <si>
    <t>11/17/2008</t>
  </si>
  <si>
    <t>11/18/2008</t>
  </si>
  <si>
    <t>11/19/2008</t>
  </si>
  <si>
    <t>11/20/2008</t>
  </si>
  <si>
    <t>11/21/2008</t>
  </si>
  <si>
    <t>11/22/2008</t>
  </si>
  <si>
    <t>11/23/2008</t>
  </si>
  <si>
    <t>11/24/2008</t>
  </si>
  <si>
    <t>11/25/2008</t>
  </si>
  <si>
    <t>11/26/2008</t>
  </si>
  <si>
    <t>11/27/2008</t>
  </si>
  <si>
    <t>11/28/2008</t>
  </si>
  <si>
    <t>11/29/2008</t>
  </si>
  <si>
    <t>11/30/2008</t>
  </si>
  <si>
    <t>12/1/2008</t>
  </si>
  <si>
    <t>5/2/2006</t>
  </si>
  <si>
    <t>5/3/2006</t>
  </si>
  <si>
    <t>5/4/2006</t>
  </si>
  <si>
    <t>5/5/2006</t>
  </si>
  <si>
    <t>5/6/2006</t>
  </si>
  <si>
    <t>5/7/2006</t>
  </si>
  <si>
    <t>5/8/2006</t>
  </si>
  <si>
    <t>WTI</t>
  </si>
  <si>
    <t>5/9/2006</t>
  </si>
  <si>
    <t>5/10/2006</t>
  </si>
  <si>
    <t>5/11/2006</t>
  </si>
  <si>
    <t>5/12/2006</t>
  </si>
  <si>
    <t>5/13/2006</t>
  </si>
  <si>
    <t>5/14/2006</t>
  </si>
  <si>
    <t>5/15/2006</t>
  </si>
  <si>
    <t>5/16/2006</t>
  </si>
  <si>
    <t>5/17/2006</t>
  </si>
  <si>
    <t>5/18/2006</t>
  </si>
  <si>
    <t>5/19/2006</t>
  </si>
  <si>
    <t>5/20/2006</t>
  </si>
  <si>
    <t>5/21/2006</t>
  </si>
  <si>
    <t>5/22/2006</t>
  </si>
  <si>
    <t>5/23/2006</t>
  </si>
  <si>
    <t>Last Day of Preceding Month Ex Rate - $US/$Cdn</t>
  </si>
  <si>
    <t>DATA NOW FROM NGI</t>
  </si>
  <si>
    <t>5/24/2006</t>
  </si>
  <si>
    <t>5/25/2006</t>
  </si>
  <si>
    <t>5/26/2006</t>
  </si>
  <si>
    <t>5/27/2006</t>
  </si>
  <si>
    <t>5/28/2006</t>
  </si>
  <si>
    <t>5/29/2006</t>
  </si>
  <si>
    <t>5/30/2006</t>
  </si>
  <si>
    <t>5/31/2006</t>
  </si>
  <si>
    <t>6/1/2006</t>
  </si>
  <si>
    <t>6/2/2006</t>
  </si>
  <si>
    <t>6/3/2006</t>
  </si>
  <si>
    <t>6/4/2006</t>
  </si>
  <si>
    <t>6/5/2006</t>
  </si>
  <si>
    <t>6/6/2006</t>
  </si>
  <si>
    <t>6/7/2006</t>
  </si>
  <si>
    <t>6/8/2006</t>
  </si>
  <si>
    <t>6/9/2006</t>
  </si>
  <si>
    <t>6/10/2006</t>
  </si>
  <si>
    <t>6/11/2006</t>
  </si>
  <si>
    <t>6/12/2006</t>
  </si>
  <si>
    <t>6/13/2006</t>
  </si>
  <si>
    <t>6/14/2006</t>
  </si>
  <si>
    <t>6/15/2006</t>
  </si>
  <si>
    <t>6/16/2006</t>
  </si>
  <si>
    <t>6/17/2006</t>
  </si>
  <si>
    <t>6/18/2006</t>
  </si>
  <si>
    <t>6/19/2006</t>
  </si>
  <si>
    <t>6/20/2006</t>
  </si>
  <si>
    <t>6/21/2006</t>
  </si>
  <si>
    <t>6/22/2006</t>
  </si>
  <si>
    <t>6/23/2006</t>
  </si>
  <si>
    <t>6/24/2006</t>
  </si>
  <si>
    <t>6/25/2006</t>
  </si>
  <si>
    <t>6/26/2006</t>
  </si>
  <si>
    <t>6/27/2006</t>
  </si>
  <si>
    <t>6/28/2006</t>
  </si>
  <si>
    <t>6/29/2006</t>
  </si>
  <si>
    <t>6/30/2006</t>
  </si>
  <si>
    <t>7/1/2006</t>
  </si>
  <si>
    <t>7/2/2006</t>
  </si>
  <si>
    <t>7/3/2006</t>
  </si>
  <si>
    <t>7/4/2006</t>
  </si>
  <si>
    <t>7/5/2006</t>
  </si>
  <si>
    <t>7/6/2006</t>
  </si>
  <si>
    <t>7/7/2006</t>
  </si>
  <si>
    <t>Israel and Lebanon issues heat up</t>
  </si>
  <si>
    <t>7/8/2006</t>
  </si>
  <si>
    <t>7/9/2006</t>
  </si>
  <si>
    <t>7/10/2006</t>
  </si>
  <si>
    <t>7/11/2006</t>
  </si>
  <si>
    <t>7/12/2006</t>
  </si>
  <si>
    <t>7/13/2006</t>
  </si>
  <si>
    <t>7/14/2006</t>
  </si>
  <si>
    <t>7/15/2006</t>
  </si>
  <si>
    <t>7/16/2006</t>
  </si>
  <si>
    <t>7/17/2006</t>
  </si>
  <si>
    <t>7/18/2006</t>
  </si>
  <si>
    <t>7/19/2006</t>
  </si>
  <si>
    <t>7/20/2006</t>
  </si>
  <si>
    <t>7/21/2006</t>
  </si>
  <si>
    <t>7/22/2006</t>
  </si>
  <si>
    <t>7/23/2006</t>
  </si>
  <si>
    <t>7/24/2006</t>
  </si>
  <si>
    <t>7/25/2006</t>
  </si>
  <si>
    <t>7/26/2006</t>
  </si>
  <si>
    <t>7/27/2006</t>
  </si>
  <si>
    <t>7/28/2006</t>
  </si>
  <si>
    <t>7/29/2006</t>
  </si>
  <si>
    <t>7/30/2006</t>
  </si>
  <si>
    <t>7/31/2006</t>
  </si>
  <si>
    <t>8/1/2006</t>
  </si>
  <si>
    <t>8/2/2006</t>
  </si>
  <si>
    <t>8/3/2006</t>
  </si>
  <si>
    <t>8/4/2006</t>
  </si>
  <si>
    <t>8/5/2006</t>
  </si>
  <si>
    <t>8/6/2006</t>
  </si>
  <si>
    <t>8/7/2006</t>
  </si>
  <si>
    <t>8/8/2006</t>
  </si>
  <si>
    <t>8/9/2006</t>
  </si>
  <si>
    <t>8/10/2006</t>
  </si>
  <si>
    <t>8/11/2006</t>
  </si>
  <si>
    <t>8/12/2006</t>
  </si>
  <si>
    <t>8/13/2006</t>
  </si>
  <si>
    <t>8/14/2006</t>
  </si>
  <si>
    <t>8/15/2006</t>
  </si>
  <si>
    <t>Israeli and Hezbollah UN Cease Fire goes into effect</t>
  </si>
  <si>
    <t>U.S. Natural Gas Wellhead Price (Dollars per Thousand Cubic Feet)</t>
  </si>
  <si>
    <t>http://tonto.eia.doe.gov/dnav/ng/hist/n9190us3m.htm</t>
  </si>
  <si>
    <t>Taken from:</t>
  </si>
  <si>
    <t>8/16/2006</t>
  </si>
  <si>
    <t>8/17/2006</t>
  </si>
  <si>
    <t>8/18/2006</t>
  </si>
  <si>
    <t>8/19/2006</t>
  </si>
  <si>
    <t>8/20/2006</t>
  </si>
  <si>
    <t>8/21/2006</t>
  </si>
  <si>
    <t>8/22/2006</t>
  </si>
  <si>
    <t>8/23/2006</t>
  </si>
  <si>
    <t>8/24/2006</t>
  </si>
  <si>
    <t>8/25/2006</t>
  </si>
  <si>
    <t>8/26/2006</t>
  </si>
  <si>
    <t>8/27/2006</t>
  </si>
  <si>
    <t>8/28/2006</t>
  </si>
  <si>
    <t>8/29/2006</t>
  </si>
  <si>
    <t>8/30/2006</t>
  </si>
  <si>
    <t>8/31/2006</t>
  </si>
  <si>
    <t>9/1/2006</t>
  </si>
  <si>
    <t>9/2/2006</t>
  </si>
  <si>
    <t>9/3/2006</t>
  </si>
  <si>
    <t>9/4/2006</t>
  </si>
  <si>
    <t>9/5/2006</t>
  </si>
  <si>
    <t>9/6/2006</t>
  </si>
  <si>
    <t>9/7/2006</t>
  </si>
  <si>
    <t>9/8/2006</t>
  </si>
  <si>
    <t>3/2/2007</t>
  </si>
  <si>
    <t>3/3/2007</t>
  </si>
  <si>
    <t>3/4/2007</t>
  </si>
  <si>
    <t>3/5/2007</t>
  </si>
  <si>
    <t>3/6/2007</t>
  </si>
  <si>
    <t>3/7/2007</t>
  </si>
  <si>
    <t>3/8/2007</t>
  </si>
  <si>
    <t>3/9/2007</t>
  </si>
  <si>
    <t>3/10/2007</t>
  </si>
  <si>
    <t>3/11/2007</t>
  </si>
  <si>
    <t>3/12/2007</t>
  </si>
  <si>
    <t>3/13/2007</t>
  </si>
  <si>
    <t>3/14/2007</t>
  </si>
  <si>
    <t>3/15/2007</t>
  </si>
  <si>
    <t>3/16/2007</t>
  </si>
  <si>
    <t>3/17/2007</t>
  </si>
  <si>
    <t>3/18/2007</t>
  </si>
  <si>
    <t>3/19/2007</t>
  </si>
  <si>
    <t>3/20/2007</t>
  </si>
  <si>
    <t>3/21/2007</t>
  </si>
  <si>
    <t>3/22/2007</t>
  </si>
  <si>
    <t>3/23/2007</t>
  </si>
  <si>
    <t>3/24/2007</t>
  </si>
  <si>
    <t>3/25/2007</t>
  </si>
  <si>
    <t>3/26/2007</t>
  </si>
  <si>
    <t>3/27/2007</t>
  </si>
  <si>
    <t>3/28/2007</t>
  </si>
  <si>
    <t>3/29/2007</t>
  </si>
  <si>
    <t>3/30/2007</t>
  </si>
  <si>
    <t>3/31/2007</t>
  </si>
  <si>
    <t>4/1/2007</t>
  </si>
  <si>
    <t>4/2/2007</t>
  </si>
  <si>
    <t>4/3/2007</t>
  </si>
  <si>
    <t>4/4/2007</t>
  </si>
  <si>
    <t>9/9/2006</t>
  </si>
  <si>
    <t>9/10/2006</t>
  </si>
  <si>
    <t>9/11/2006</t>
  </si>
  <si>
    <t>9/12/2006</t>
  </si>
  <si>
    <t>9/13/2006</t>
  </si>
  <si>
    <t>9/14/2006</t>
  </si>
  <si>
    <t>9/15/2006</t>
  </si>
  <si>
    <t>9/16/2006</t>
  </si>
  <si>
    <t>9/17/2006</t>
  </si>
  <si>
    <t>9/18/2006</t>
  </si>
  <si>
    <t>9/19/2006</t>
  </si>
  <si>
    <t>9/20/2006</t>
  </si>
  <si>
    <t>9/21/2006</t>
  </si>
  <si>
    <t>9/22/2006</t>
  </si>
  <si>
    <t>9/23/2006</t>
  </si>
  <si>
    <t>9/24/2006</t>
  </si>
  <si>
    <t>9/25/2006</t>
  </si>
  <si>
    <t>9/26/2006</t>
  </si>
  <si>
    <t>9/27/2006</t>
  </si>
  <si>
    <t>9/28/2006</t>
  </si>
  <si>
    <t>9/29/2006</t>
  </si>
  <si>
    <t>no longer posted</t>
  </si>
  <si>
    <t>Iran announces they will release the British hostages</t>
  </si>
  <si>
    <t>9/30/2006</t>
  </si>
  <si>
    <t>10/1/2006</t>
  </si>
  <si>
    <t>10/2/2006</t>
  </si>
  <si>
    <t>10/3/2006</t>
  </si>
  <si>
    <t>10/4/2006</t>
  </si>
  <si>
    <t>10/5/2006</t>
  </si>
  <si>
    <t>10/6/2006</t>
  </si>
  <si>
    <t>10/7/2006</t>
  </si>
  <si>
    <t>10/8/2006</t>
  </si>
  <si>
    <t>10/9/2006</t>
  </si>
  <si>
    <t>10/10/2006</t>
  </si>
  <si>
    <t>10/11/2006</t>
  </si>
  <si>
    <t>10/12/2006</t>
  </si>
  <si>
    <t>10/13/2006</t>
  </si>
  <si>
    <t>10/14/2006</t>
  </si>
  <si>
    <t>10/15/2006</t>
  </si>
  <si>
    <t>10/16/2006</t>
  </si>
  <si>
    <t>10/17/2006</t>
  </si>
  <si>
    <t>10/18/2006</t>
  </si>
  <si>
    <t>10/19/2006</t>
  </si>
  <si>
    <t>10/20/2006</t>
  </si>
  <si>
    <t>10/21/2006</t>
  </si>
  <si>
    <t>10/22/2006</t>
  </si>
  <si>
    <t>10/23/2006</t>
  </si>
  <si>
    <t>10/24/2006</t>
  </si>
  <si>
    <t>10/25/2006</t>
  </si>
  <si>
    <t>10/26/2006</t>
  </si>
  <si>
    <t>10/27/2006</t>
  </si>
  <si>
    <t>10/28/2006</t>
  </si>
  <si>
    <t>10/29/2006</t>
  </si>
  <si>
    <t>10/30/2006</t>
  </si>
  <si>
    <t>10/31/2006</t>
  </si>
  <si>
    <t>11/1/2006</t>
  </si>
  <si>
    <t>11/2/2006</t>
  </si>
  <si>
    <t>11/3/2006</t>
  </si>
  <si>
    <t>11/4/2006</t>
  </si>
  <si>
    <t>11/5/2006</t>
  </si>
  <si>
    <t>11/6/2006</t>
  </si>
  <si>
    <t>11/7/2006</t>
  </si>
  <si>
    <t>11/8/2006</t>
  </si>
  <si>
    <t>11/9/2006</t>
  </si>
  <si>
    <t>11/10/2006</t>
  </si>
  <si>
    <t>11/11/2006</t>
  </si>
  <si>
    <t>11/12/2006</t>
  </si>
  <si>
    <t>11/13/2006</t>
  </si>
  <si>
    <t>11/14/2006</t>
  </si>
  <si>
    <t>11/15/2006</t>
  </si>
  <si>
    <t>11/16/2006</t>
  </si>
  <si>
    <t>11/17/2006</t>
  </si>
  <si>
    <t>11/18/2006</t>
  </si>
  <si>
    <t>11/19/2006</t>
  </si>
  <si>
    <t>11/20/2006</t>
  </si>
  <si>
    <t>11/21/2006</t>
  </si>
  <si>
    <t>11/22/2006</t>
  </si>
  <si>
    <t>11/23/2006</t>
  </si>
  <si>
    <t>11/24/2006</t>
  </si>
  <si>
    <t>11/25/2006</t>
  </si>
  <si>
    <t>11/26/2006</t>
  </si>
  <si>
    <t>11/27/2006</t>
  </si>
  <si>
    <t>11/28/2006</t>
  </si>
  <si>
    <t>11/29/2006</t>
  </si>
  <si>
    <t>11/30/2006</t>
  </si>
  <si>
    <t>Iran's Revoluntionary Guard capture British forces in Iraqi waters and hold hostage.</t>
  </si>
  <si>
    <t>12/1/2006</t>
  </si>
  <si>
    <t>12/2/2006</t>
  </si>
  <si>
    <t>12/3/2006</t>
  </si>
  <si>
    <t>12/4/2006</t>
  </si>
  <si>
    <t>12/5/2006</t>
  </si>
  <si>
    <t>12/6/2006</t>
  </si>
  <si>
    <t>12/7/2006</t>
  </si>
  <si>
    <t>12/8/2006</t>
  </si>
  <si>
    <t>12/9/2006</t>
  </si>
  <si>
    <t>12/10/2006</t>
  </si>
  <si>
    <t>12/11/2006</t>
  </si>
  <si>
    <t>12/12/2006</t>
  </si>
  <si>
    <t>12/13/2006</t>
  </si>
  <si>
    <t>12/14/2006</t>
  </si>
  <si>
    <t>12/15/2006</t>
  </si>
  <si>
    <t>12/16/2006</t>
  </si>
  <si>
    <t>12/17/2006</t>
  </si>
  <si>
    <t>12/18/2006</t>
  </si>
  <si>
    <t>12/19/2006</t>
  </si>
  <si>
    <t>12/20/2006</t>
  </si>
  <si>
    <t>12/21/2006</t>
  </si>
  <si>
    <t>12/22/2006</t>
  </si>
  <si>
    <t>12/23/2006</t>
  </si>
  <si>
    <t>12/24/2006</t>
  </si>
  <si>
    <t>12/25/2006</t>
  </si>
  <si>
    <t>12/26/2006</t>
  </si>
  <si>
    <t>12/27/2006</t>
  </si>
  <si>
    <t>12/28/2006</t>
  </si>
  <si>
    <t>12/29/2006</t>
  </si>
  <si>
    <t>12/30/2006</t>
  </si>
  <si>
    <t>12/31/2006</t>
  </si>
  <si>
    <t>1/1/2007</t>
  </si>
  <si>
    <t>Prices in Blue are from the Houston Chronicle, but do tie to Wall Street Journal's #s on 1/2 &amp; 1/3</t>
  </si>
  <si>
    <t>Brent F.O.B. -Monthly</t>
  </si>
  <si>
    <t>3/3/2008</t>
  </si>
  <si>
    <t>3/4/2008</t>
  </si>
  <si>
    <t>3/5/2008</t>
  </si>
  <si>
    <t>3/6/2008</t>
  </si>
  <si>
    <t>3/7/2008</t>
  </si>
  <si>
    <t>3/8/2008</t>
  </si>
  <si>
    <t>3/9/2008</t>
  </si>
  <si>
    <t>3/10/2008</t>
  </si>
  <si>
    <t>3/11/2008</t>
  </si>
  <si>
    <t>3/12/2008</t>
  </si>
  <si>
    <t>3/13/2008</t>
  </si>
  <si>
    <t>El Paso San Juan (Blanco) _ Non Bondad</t>
  </si>
  <si>
    <t>El Paso San Juan (Non Bondad) (Monthly Avg)</t>
  </si>
  <si>
    <t>El Paso San Juan (Non Bondad) (BIDWEEK)</t>
  </si>
  <si>
    <t>3/14/2008</t>
  </si>
  <si>
    <t>3/15/2008</t>
  </si>
  <si>
    <t>3/16/2008</t>
  </si>
  <si>
    <t>3/17/2008</t>
  </si>
  <si>
    <t>3/18/2008</t>
  </si>
  <si>
    <t>3/19/2008</t>
  </si>
  <si>
    <t>3/20/2008</t>
  </si>
  <si>
    <t>3/21/2008</t>
  </si>
  <si>
    <t>3/22/2008</t>
  </si>
  <si>
    <t>3/23/2008</t>
  </si>
  <si>
    <t>3/24/2008</t>
  </si>
  <si>
    <t>3/25/2008</t>
  </si>
  <si>
    <t>3/26/2008</t>
  </si>
  <si>
    <t>3/27/2008</t>
  </si>
  <si>
    <t>3/28/2008</t>
  </si>
  <si>
    <t>3/29/2008</t>
  </si>
  <si>
    <t>3/30/2008</t>
  </si>
  <si>
    <t>3/31/2008</t>
  </si>
  <si>
    <r>
      <t xml:space="preserve">Brent F.O.B. (US. Dollars Per Barrel) from </t>
    </r>
    <r>
      <rPr>
        <b/>
        <i/>
        <sz val="8"/>
        <color indexed="10"/>
        <rFont val="Arial"/>
        <family val="2"/>
      </rPr>
      <t>The Wall Street Journal</t>
    </r>
  </si>
  <si>
    <t>Prices in Green are from the EIA website, with Reuter's as their source.</t>
  </si>
  <si>
    <t>Europe Brent Crude F.O.B.</t>
  </si>
  <si>
    <t>RSC WILL NO LONGER TRACK THIS AFTER 10/2007</t>
  </si>
  <si>
    <t>1/2/2007</t>
  </si>
  <si>
    <t>1/3/2007</t>
  </si>
  <si>
    <t>1/4/2007</t>
  </si>
  <si>
    <t>1/5/2007</t>
  </si>
  <si>
    <t>1/6/2007</t>
  </si>
  <si>
    <t>1/7/2007</t>
  </si>
  <si>
    <t>Colorado Interstate Gas (Monthly Avg)</t>
  </si>
  <si>
    <t>Henry Hub Price</t>
  </si>
  <si>
    <t>Colorado Interstate Gas</t>
  </si>
  <si>
    <t>1/8/2007</t>
  </si>
  <si>
    <t>1/9/2007</t>
  </si>
  <si>
    <t>1/10/2007</t>
  </si>
  <si>
    <t>12/2/2008</t>
  </si>
  <si>
    <t>12/3/2008</t>
  </si>
  <si>
    <t>12/4/2008</t>
  </si>
  <si>
    <t>12/5/2008</t>
  </si>
  <si>
    <t>12/6/2008</t>
  </si>
  <si>
    <t>12/7/2008</t>
  </si>
  <si>
    <t>12/8/2008</t>
  </si>
  <si>
    <t>12/9/2008</t>
  </si>
  <si>
    <t>12/10/2008</t>
  </si>
  <si>
    <t>12/11/2008</t>
  </si>
  <si>
    <t>12/12/2008</t>
  </si>
  <si>
    <t>12/13/2008</t>
  </si>
  <si>
    <t>12/14/2008</t>
  </si>
  <si>
    <t>12/15/2008</t>
  </si>
  <si>
    <t>12/16/2008</t>
  </si>
  <si>
    <t>12/17/2008</t>
  </si>
  <si>
    <t>12/18/2008</t>
  </si>
  <si>
    <t>12/19/2008</t>
  </si>
  <si>
    <t>12/20/2008</t>
  </si>
  <si>
    <t>12/21/2008</t>
  </si>
  <si>
    <t>12/22/2008</t>
  </si>
  <si>
    <t>12/23/2008</t>
  </si>
  <si>
    <t>12/24/2008</t>
  </si>
  <si>
    <t>12/25/2008</t>
  </si>
  <si>
    <t>12/26/2008</t>
  </si>
  <si>
    <t>12/27/2008</t>
  </si>
  <si>
    <t>12/28/2008</t>
  </si>
  <si>
    <t>12/29/2008</t>
  </si>
  <si>
    <t>12/30/2008</t>
  </si>
  <si>
    <t>12/31/2008</t>
  </si>
  <si>
    <t>1/11/2007</t>
  </si>
  <si>
    <t>1/12/2007</t>
  </si>
  <si>
    <t>1/13/2007</t>
  </si>
  <si>
    <t>1/14/2007</t>
  </si>
  <si>
    <t>1/15/2007</t>
  </si>
  <si>
    <t>1/16/2007</t>
  </si>
  <si>
    <t>1/17/2007</t>
  </si>
  <si>
    <t>1/18/2007</t>
  </si>
  <si>
    <t>1/19/2007</t>
  </si>
  <si>
    <t>1/20/2007</t>
  </si>
  <si>
    <t>1/21/2007</t>
  </si>
  <si>
    <t>1/22/2007</t>
  </si>
  <si>
    <t>1/23/2007</t>
  </si>
  <si>
    <t>1/24/2007</t>
  </si>
  <si>
    <t>1/25/2007</t>
  </si>
  <si>
    <t>1/26/2007</t>
  </si>
  <si>
    <t>1/27/2007</t>
  </si>
  <si>
    <t>1/28/2007</t>
  </si>
  <si>
    <t>1/29/2007</t>
  </si>
  <si>
    <t>1/30/2007</t>
  </si>
  <si>
    <t>1/31/2007</t>
  </si>
  <si>
    <t>Iran still defiant on nuclear issues;  US announces plans to increase US Strategic Oil Reserves;  Nigerian disruptions in oil production</t>
  </si>
  <si>
    <t>2/1/2007</t>
  </si>
  <si>
    <t>2/2/2007</t>
  </si>
  <si>
    <t>2/3/2007</t>
  </si>
  <si>
    <t>2/4/2007</t>
  </si>
  <si>
    <t>2/5/2007</t>
  </si>
  <si>
    <t>2/6/2007</t>
  </si>
  <si>
    <t>2/7/2007</t>
  </si>
  <si>
    <t>2/8/2007</t>
  </si>
  <si>
    <t>2/9/2007</t>
  </si>
  <si>
    <t>2/10/2007</t>
  </si>
  <si>
    <t>2/11/2007</t>
  </si>
  <si>
    <t>2/12/2007</t>
  </si>
  <si>
    <t>2/13/2007</t>
  </si>
  <si>
    <t>2/14/2007</t>
  </si>
  <si>
    <t>2/15/2007</t>
  </si>
  <si>
    <t>2/16/2007</t>
  </si>
  <si>
    <t>2/17/2007</t>
  </si>
  <si>
    <t>2/18/2007</t>
  </si>
  <si>
    <t>2/19/2007</t>
  </si>
  <si>
    <t>2/20/2007</t>
  </si>
  <si>
    <t>2/21/2007</t>
  </si>
  <si>
    <t>2/22/2007</t>
  </si>
  <si>
    <t>2/23/2007</t>
  </si>
  <si>
    <t>2/24/2007</t>
  </si>
  <si>
    <t>2/25/2007</t>
  </si>
  <si>
    <t>2/26/2007</t>
  </si>
  <si>
    <t>2/27/2007</t>
  </si>
  <si>
    <t>2/28/2007</t>
  </si>
  <si>
    <t>3/1/2007</t>
  </si>
  <si>
    <t>DATE</t>
  </si>
  <si>
    <t xml:space="preserve"> </t>
  </si>
  <si>
    <t>CALIFORNIA CRUDE OIL PRICES</t>
  </si>
  <si>
    <t>CHEVRON U.S.A. INC.POSTED PRICES</t>
  </si>
  <si>
    <t>AVERAGE MONTHLY PRICE - $/BBL</t>
  </si>
  <si>
    <t>SANTA MARIA</t>
  </si>
  <si>
    <t>VALLEY 12 API</t>
  </si>
  <si>
    <t>$/BBL</t>
  </si>
  <si>
    <t>Carpinteria  - 25 API</t>
  </si>
  <si>
    <t>Midway - 13 API</t>
  </si>
  <si>
    <t>Pt. Arguello - 19 API</t>
  </si>
  <si>
    <t>NR</t>
  </si>
  <si>
    <t>Henry Hub Monthly Avg.</t>
  </si>
  <si>
    <t>Trans.Date</t>
  </si>
  <si>
    <t>Flow Date</t>
  </si>
  <si>
    <t>4/6/99</t>
  </si>
  <si>
    <t>4/7/99</t>
  </si>
  <si>
    <t>4/8/99</t>
  </si>
  <si>
    <t>4/9/99</t>
  </si>
  <si>
    <t>4/12/99</t>
  </si>
  <si>
    <t>4/13/99</t>
  </si>
  <si>
    <t>4/14/99</t>
  </si>
  <si>
    <t>4/15/99</t>
  </si>
  <si>
    <t>4/16/99</t>
  </si>
  <si>
    <t>4/19/99</t>
  </si>
  <si>
    <t>4/20/99</t>
  </si>
  <si>
    <t>4/21/99</t>
  </si>
  <si>
    <t>4/22/99</t>
  </si>
  <si>
    <t>4/23/99</t>
  </si>
  <si>
    <t>4/26/99</t>
  </si>
  <si>
    <t>4/27/99</t>
  </si>
  <si>
    <t>4/28/99</t>
  </si>
  <si>
    <t>4/29/99</t>
  </si>
  <si>
    <t>4/30/99</t>
  </si>
  <si>
    <t>5/3/99</t>
  </si>
  <si>
    <t>5/4/99</t>
  </si>
  <si>
    <t>5/5/99</t>
  </si>
  <si>
    <t>5/6/99</t>
  </si>
  <si>
    <t>5/7/99</t>
  </si>
  <si>
    <t>5/10/99</t>
  </si>
  <si>
    <t>5/11/99</t>
  </si>
  <si>
    <t>DOW sees big down day due to Italy &amp; Spain bad economic news</t>
  </si>
  <si>
    <t>5/12/99</t>
  </si>
  <si>
    <t>5/13/99</t>
  </si>
  <si>
    <t>5/14/99</t>
  </si>
  <si>
    <t>5/17/99</t>
  </si>
  <si>
    <t>5/18/99</t>
  </si>
  <si>
    <t>5/19/99</t>
  </si>
  <si>
    <t>5/20/99</t>
  </si>
  <si>
    <t>5/21/99</t>
  </si>
  <si>
    <t>5/24/99</t>
  </si>
  <si>
    <t>5/25/99</t>
  </si>
  <si>
    <t>5/26/99</t>
  </si>
  <si>
    <t>5/27/99</t>
  </si>
  <si>
    <t>5/28/99</t>
  </si>
  <si>
    <t>6/1/99</t>
  </si>
  <si>
    <t>6/2/99</t>
  </si>
  <si>
    <t>6/3/99</t>
  </si>
  <si>
    <t>6/4/99</t>
  </si>
  <si>
    <t>6/7/99</t>
  </si>
  <si>
    <t>6/8/99</t>
  </si>
  <si>
    <t>6/9/99</t>
  </si>
  <si>
    <t>6/10/99</t>
  </si>
  <si>
    <t>6/11/99</t>
  </si>
  <si>
    <t>6/14/99</t>
  </si>
  <si>
    <t>6/15/99</t>
  </si>
  <si>
    <t>6/16/99</t>
  </si>
  <si>
    <t>6/17/99</t>
  </si>
  <si>
    <t>6/18/99</t>
  </si>
  <si>
    <t>6/21/99</t>
  </si>
  <si>
    <t>6/22/99</t>
  </si>
  <si>
    <t>6/23/99</t>
  </si>
  <si>
    <t>6/24/99</t>
  </si>
  <si>
    <t>6/25/99</t>
  </si>
  <si>
    <t>6/28/99</t>
  </si>
  <si>
    <t>6/29/99</t>
  </si>
  <si>
    <t>6/30/99</t>
  </si>
  <si>
    <t>7/1/99</t>
  </si>
  <si>
    <t>7/2/99</t>
  </si>
  <si>
    <t>7/6/99</t>
  </si>
  <si>
    <t>7/7/99</t>
  </si>
  <si>
    <t>7/8/99</t>
  </si>
  <si>
    <t>7/9/99</t>
  </si>
  <si>
    <t>7/12/99</t>
  </si>
  <si>
    <t>7/13/99</t>
  </si>
  <si>
    <t>7/14/99</t>
  </si>
  <si>
    <t>7/15/99</t>
  </si>
  <si>
    <t>7/16/99</t>
  </si>
  <si>
    <t>7/19/99</t>
  </si>
  <si>
    <t>7/20/99</t>
  </si>
  <si>
    <t>7/21/99</t>
  </si>
  <si>
    <t>7/22/99</t>
  </si>
  <si>
    <t>7/23/99</t>
  </si>
  <si>
    <t>7/26/99</t>
  </si>
  <si>
    <t>7/27/99</t>
  </si>
  <si>
    <t>7/28/99</t>
  </si>
  <si>
    <t>7/29/99</t>
  </si>
  <si>
    <t>7/30/99</t>
  </si>
  <si>
    <t>8/2/99</t>
  </si>
  <si>
    <t>8/3/99</t>
  </si>
  <si>
    <t>8/4/99</t>
  </si>
  <si>
    <t>8/5/99</t>
  </si>
  <si>
    <t>8/6/99</t>
  </si>
  <si>
    <t>8/9/99</t>
  </si>
  <si>
    <t>8/10/99</t>
  </si>
  <si>
    <t>8/11/99</t>
  </si>
  <si>
    <t>8/12/99</t>
  </si>
  <si>
    <t>8/13/99</t>
  </si>
  <si>
    <t>8/16/99</t>
  </si>
  <si>
    <t>8/17/99</t>
  </si>
  <si>
    <t>8/18/99</t>
  </si>
  <si>
    <t>8/19/99</t>
  </si>
  <si>
    <t>8/20/99</t>
  </si>
  <si>
    <t>8/23/99</t>
  </si>
  <si>
    <t>8/24/99</t>
  </si>
  <si>
    <t>8/25/99</t>
  </si>
  <si>
    <t>8/26/99</t>
  </si>
  <si>
    <t>8/27/99</t>
  </si>
  <si>
    <t>8/30/99</t>
  </si>
  <si>
    <t>8/31/99</t>
  </si>
  <si>
    <t>9/1/99</t>
  </si>
  <si>
    <t>9/2/99</t>
  </si>
  <si>
    <t>9/3/99</t>
  </si>
  <si>
    <t>9/7/99</t>
  </si>
  <si>
    <t>9/8/99</t>
  </si>
  <si>
    <t>9/9/99</t>
  </si>
  <si>
    <t>9/10/99</t>
  </si>
  <si>
    <t>9/13/99</t>
  </si>
  <si>
    <t>9/14/99</t>
  </si>
  <si>
    <t>9/15/99</t>
  </si>
  <si>
    <t>9/16/99</t>
  </si>
  <si>
    <t>9/17/99</t>
  </si>
  <si>
    <t>9/20/99</t>
  </si>
  <si>
    <t>9/21/99</t>
  </si>
  <si>
    <t>9/22/99</t>
  </si>
  <si>
    <t>9/23/99</t>
  </si>
  <si>
    <t>9/24/99</t>
  </si>
  <si>
    <t>9/27/99</t>
  </si>
  <si>
    <t>9/28/99</t>
  </si>
  <si>
    <t>9/29/99</t>
  </si>
  <si>
    <t>9/30/99</t>
  </si>
  <si>
    <t>10/1/99</t>
  </si>
  <si>
    <t>10/4/99</t>
  </si>
  <si>
    <t>10/5/99</t>
  </si>
  <si>
    <t>10/6/99</t>
  </si>
  <si>
    <t>10/7/99</t>
  </si>
  <si>
    <t>10/8/99</t>
  </si>
  <si>
    <t>10/11/99</t>
  </si>
  <si>
    <t>10/12/99</t>
  </si>
  <si>
    <t>10/13/99</t>
  </si>
  <si>
    <t>10/14/99</t>
  </si>
  <si>
    <t>10/15/99</t>
  </si>
  <si>
    <t>10/18/99</t>
  </si>
  <si>
    <t>10/19/99</t>
  </si>
  <si>
    <t>10/20/99</t>
  </si>
  <si>
    <t>10/21/99</t>
  </si>
  <si>
    <t>10/22/99</t>
  </si>
  <si>
    <t>10/25/99</t>
  </si>
  <si>
    <t>10/26/99</t>
  </si>
  <si>
    <t>10/27/99</t>
  </si>
  <si>
    <t>10/28/99</t>
  </si>
  <si>
    <t>10/29/99</t>
  </si>
  <si>
    <t>11/1/99</t>
  </si>
  <si>
    <t>11/2/99</t>
  </si>
  <si>
    <t>11/3/99</t>
  </si>
  <si>
    <t>11/4/99</t>
  </si>
  <si>
    <t>11/5/99</t>
  </si>
  <si>
    <t>11/8/99</t>
  </si>
  <si>
    <t>11/9/99</t>
  </si>
  <si>
    <t>11/10/99</t>
  </si>
  <si>
    <t>11/11/99</t>
  </si>
  <si>
    <t>11/12/99</t>
  </si>
  <si>
    <t>11/15/99</t>
  </si>
  <si>
    <t>11/16/99</t>
  </si>
  <si>
    <t>11/17/99</t>
  </si>
  <si>
    <t>11/18/99</t>
  </si>
  <si>
    <t>11/19/99</t>
  </si>
  <si>
    <t>11/22/99</t>
  </si>
  <si>
    <t>11/23/99</t>
  </si>
  <si>
    <t>(1)  According to the WSJ, their source did not provide a price on 12/31/10, so they did not report one to the EIA.  However, other sources did provide $91.38 on 12/31/10 so it is added to table on 4/4/11.</t>
  </si>
  <si>
    <t>11/24/99</t>
  </si>
  <si>
    <t>11/29/99</t>
  </si>
  <si>
    <t>9/6/2007</t>
  </si>
  <si>
    <t>9/7/2007</t>
  </si>
  <si>
    <t>9/8/2007</t>
  </si>
  <si>
    <t>9/9/2007</t>
  </si>
  <si>
    <t>9/10/2007</t>
  </si>
  <si>
    <t>9/11/2007</t>
  </si>
  <si>
    <t>9/12/2007</t>
  </si>
  <si>
    <t>9/13/2007</t>
  </si>
  <si>
    <t>9/14/2007</t>
  </si>
  <si>
    <t>9/15/2007</t>
  </si>
  <si>
    <t>9/16/2007</t>
  </si>
  <si>
    <t>9/17/2007</t>
  </si>
  <si>
    <t>9/18/2007</t>
  </si>
  <si>
    <t>9/19/2007</t>
  </si>
  <si>
    <t>9/20/2007</t>
  </si>
  <si>
    <t>9/21/2007</t>
  </si>
  <si>
    <t>9/22/2007</t>
  </si>
  <si>
    <t>9/23/2007</t>
  </si>
  <si>
    <t>9/24/2007</t>
  </si>
  <si>
    <t>9/25/2007</t>
  </si>
  <si>
    <t>9/26/2007</t>
  </si>
  <si>
    <t>9/27/2007</t>
  </si>
  <si>
    <t>9/28/2007</t>
  </si>
  <si>
    <t>9/29/2007</t>
  </si>
  <si>
    <t>9/30/2007</t>
  </si>
  <si>
    <t>10/1/2007</t>
  </si>
  <si>
    <t>11/30/99</t>
  </si>
  <si>
    <t>12/1/99</t>
  </si>
  <si>
    <t>12/2/99</t>
  </si>
  <si>
    <t>12/3/99</t>
  </si>
  <si>
    <t>12/6/99</t>
  </si>
  <si>
    <t>12/7/99</t>
  </si>
  <si>
    <t>12/8/99</t>
  </si>
  <si>
    <t>12/9/99</t>
  </si>
  <si>
    <t>12/10/99</t>
  </si>
  <si>
    <t>12/13/99</t>
  </si>
  <si>
    <t>12/14/99</t>
  </si>
  <si>
    <t>12/15/99</t>
  </si>
  <si>
    <t>12/16/99</t>
  </si>
  <si>
    <t>12/17/99</t>
  </si>
  <si>
    <t>12/20/99</t>
  </si>
  <si>
    <t>12/21/99</t>
  </si>
  <si>
    <t>12/22/99</t>
  </si>
  <si>
    <t>12/23/99</t>
  </si>
  <si>
    <t>12/27/99</t>
  </si>
  <si>
    <t>12/28/99</t>
  </si>
  <si>
    <t>12/29/99</t>
  </si>
  <si>
    <t>12/30/99</t>
  </si>
  <si>
    <t>Friday</t>
  </si>
  <si>
    <t>1/3/00</t>
  </si>
  <si>
    <t>1/4/00</t>
  </si>
  <si>
    <t>1/5/00</t>
  </si>
  <si>
    <t>2/3/2009</t>
  </si>
  <si>
    <t>2/4/2009</t>
  </si>
  <si>
    <t>2/5/2009</t>
  </si>
  <si>
    <t>2/6/2009</t>
  </si>
  <si>
    <t>2/7/2009</t>
  </si>
  <si>
    <t>2/8/2009</t>
  </si>
  <si>
    <t>2/9/2009</t>
  </si>
  <si>
    <t>2/10/2009</t>
  </si>
  <si>
    <t>2/11/2009</t>
  </si>
  <si>
    <t>2/12/2009</t>
  </si>
  <si>
    <t>2/13/2009</t>
  </si>
  <si>
    <t>2/14/2009</t>
  </si>
  <si>
    <t>2/15/2009</t>
  </si>
  <si>
    <t>2/16/2009</t>
  </si>
  <si>
    <t>2/17/2009</t>
  </si>
  <si>
    <t>2/18/2009</t>
  </si>
  <si>
    <t>2/19/2009</t>
  </si>
  <si>
    <t>2/20/2009</t>
  </si>
  <si>
    <t>2/21/2009</t>
  </si>
  <si>
    <t>2/22/2009</t>
  </si>
  <si>
    <t>2/23/2009</t>
  </si>
  <si>
    <t>2/24/2009</t>
  </si>
  <si>
    <t>2/25/2009</t>
  </si>
  <si>
    <t>2/26/2009</t>
  </si>
  <si>
    <t>2/27/2009</t>
  </si>
  <si>
    <t>2/28/2009</t>
  </si>
  <si>
    <t>3/1/2009</t>
  </si>
  <si>
    <t>5/5/2009</t>
  </si>
  <si>
    <t>5/6/2009</t>
  </si>
  <si>
    <t>5/7/2009</t>
  </si>
  <si>
    <t>5/8/2009</t>
  </si>
  <si>
    <t>5/9/2009</t>
  </si>
  <si>
    <t>5/10/2009</t>
  </si>
  <si>
    <t>5/11/2009</t>
  </si>
  <si>
    <t>5/12/2009</t>
  </si>
  <si>
    <t>5/13/2009</t>
  </si>
  <si>
    <t>5/14/2009</t>
  </si>
  <si>
    <t>5/15/2009</t>
  </si>
  <si>
    <t>5/16/2009</t>
  </si>
  <si>
    <t>5/17/2009</t>
  </si>
  <si>
    <t>5/18/2009</t>
  </si>
  <si>
    <t>5/19/2009</t>
  </si>
  <si>
    <t>5/20/2009</t>
  </si>
  <si>
    <t>5/21/2009</t>
  </si>
  <si>
    <t>5/22/2009</t>
  </si>
  <si>
    <t>5/23/2009</t>
  </si>
  <si>
    <t>5/24/2009</t>
  </si>
  <si>
    <t>5/25/2009</t>
  </si>
  <si>
    <t>5/26/2009</t>
  </si>
  <si>
    <t>5/27/2009</t>
  </si>
  <si>
    <t>5/28/2009</t>
  </si>
  <si>
    <t>5/29/2009</t>
  </si>
  <si>
    <t>5/30/2009</t>
  </si>
  <si>
    <t>5/31/2009</t>
  </si>
  <si>
    <t>3/2/2009</t>
  </si>
  <si>
    <t>3/3/2009</t>
  </si>
  <si>
    <t>3/4/2009</t>
  </si>
  <si>
    <t>1/6/00</t>
  </si>
  <si>
    <t>1/7/00</t>
  </si>
  <si>
    <t>1/10/00</t>
  </si>
  <si>
    <t>1/11/00</t>
  </si>
  <si>
    <t>1/12/00</t>
  </si>
  <si>
    <t>1/13/00</t>
  </si>
  <si>
    <t>1/14/00</t>
  </si>
  <si>
    <t>1/18/00</t>
  </si>
  <si>
    <t>1/19/00</t>
  </si>
  <si>
    <t>1/20/00</t>
  </si>
  <si>
    <t>1/21/00</t>
  </si>
  <si>
    <t>1/24/00</t>
  </si>
  <si>
    <t>1/25/00</t>
  </si>
  <si>
    <t>1/26/00</t>
  </si>
  <si>
    <t>1/27/00</t>
  </si>
  <si>
    <t>1/28/00</t>
  </si>
  <si>
    <t>1/31/00</t>
  </si>
  <si>
    <t>2/1/00</t>
  </si>
  <si>
    <t>2/2/00</t>
  </si>
  <si>
    <t>2/3/00</t>
  </si>
  <si>
    <t>2/4/00</t>
  </si>
  <si>
    <t>2/7/00</t>
  </si>
  <si>
    <t>2/8/00</t>
  </si>
  <si>
    <t>2/9/00</t>
  </si>
  <si>
    <t>2/10/00</t>
  </si>
  <si>
    <t>3/7/00</t>
  </si>
  <si>
    <t>3/8/00</t>
  </si>
  <si>
    <t>3/9/00</t>
  </si>
  <si>
    <t>3/11/00</t>
  </si>
  <si>
    <t>4/10/00</t>
  </si>
  <si>
    <t>4/11/00</t>
  </si>
  <si>
    <t>4/12/00</t>
  </si>
  <si>
    <t>4/13/00</t>
  </si>
  <si>
    <t>4/14/00</t>
  </si>
  <si>
    <t>4/17/00</t>
  </si>
  <si>
    <t>4/18/00</t>
  </si>
  <si>
    <t>4/19/00</t>
  </si>
  <si>
    <t>4/20/00</t>
  </si>
  <si>
    <t>4/24/00</t>
  </si>
  <si>
    <t>4/25/00</t>
  </si>
  <si>
    <t>4/26/00</t>
  </si>
  <si>
    <t>4/27/00</t>
  </si>
  <si>
    <t>4/28/00</t>
  </si>
  <si>
    <t>5/1/00</t>
  </si>
  <si>
    <t>5/2/00</t>
  </si>
  <si>
    <t>5/3/00</t>
  </si>
  <si>
    <t>5/4/00</t>
  </si>
  <si>
    <t>5/5/00</t>
  </si>
  <si>
    <t>5/8/00</t>
  </si>
  <si>
    <t>5/9/00</t>
  </si>
  <si>
    <t>5/10/00</t>
  </si>
  <si>
    <t>5/11/00</t>
  </si>
  <si>
    <t>5/12/00</t>
  </si>
  <si>
    <t>5/15/00</t>
  </si>
  <si>
    <t>5/16/00</t>
  </si>
  <si>
    <t>5/17/00</t>
  </si>
  <si>
    <t>5/18/00</t>
  </si>
  <si>
    <t>5/19/00</t>
  </si>
  <si>
    <t>5/22/00</t>
  </si>
  <si>
    <t>5/23/00</t>
  </si>
  <si>
    <t>5/24/00</t>
  </si>
  <si>
    <t>5/25/00</t>
  </si>
  <si>
    <t>WTI @ Cushing Spot (Monthly Avg)</t>
  </si>
  <si>
    <t>Ratio of Midway to WTI Cushing Spot</t>
  </si>
  <si>
    <t xml:space="preserve">WTI @ Cushing Spot </t>
  </si>
  <si>
    <t>WTI Cushing Spot Forecast</t>
  </si>
  <si>
    <t>5/26/00</t>
  </si>
  <si>
    <t>5/30/00</t>
  </si>
  <si>
    <t>5/31/00</t>
  </si>
  <si>
    <t>6/1/00</t>
  </si>
  <si>
    <t>6/2/00</t>
  </si>
  <si>
    <t>6/5/00</t>
  </si>
  <si>
    <t>6/6/00</t>
  </si>
  <si>
    <t>6/7/00</t>
  </si>
  <si>
    <t>6/8/00</t>
  </si>
  <si>
    <t>6/9/00</t>
  </si>
  <si>
    <t>6/12/00</t>
  </si>
  <si>
    <t>6/13/00</t>
  </si>
  <si>
    <t>6/14/00</t>
  </si>
  <si>
    <t>6/15/00</t>
  </si>
  <si>
    <t>6/16/00</t>
  </si>
  <si>
    <t>6/19/00</t>
  </si>
  <si>
    <t>6/20/00</t>
  </si>
  <si>
    <t>6/21/00</t>
  </si>
  <si>
    <t>6/22/00</t>
  </si>
  <si>
    <t>6/23/00</t>
  </si>
  <si>
    <t>6/26/00</t>
  </si>
  <si>
    <t>6/27/00</t>
  </si>
  <si>
    <t>6/28/00</t>
  </si>
  <si>
    <t>6/29/00</t>
  </si>
  <si>
    <t>6/30/00</t>
  </si>
  <si>
    <t>7/5/00</t>
  </si>
  <si>
    <t>7/6/00</t>
  </si>
  <si>
    <t>7/7/00</t>
  </si>
  <si>
    <t>7/10/00</t>
  </si>
  <si>
    <t>7/11/00</t>
  </si>
  <si>
    <t>7/12/00</t>
  </si>
  <si>
    <t>7/13/00</t>
  </si>
  <si>
    <t>7/14/00</t>
  </si>
  <si>
    <t>10/8/2008</t>
  </si>
  <si>
    <t>10/9/2008</t>
  </si>
  <si>
    <t>10/10/2008</t>
  </si>
  <si>
    <t>10/11/2008</t>
  </si>
  <si>
    <t>10/12/2008</t>
  </si>
  <si>
    <t>10/13/2008</t>
  </si>
  <si>
    <t>10/14/2008</t>
  </si>
  <si>
    <t>10/15/2008</t>
  </si>
  <si>
    <t>10/16/2008</t>
  </si>
  <si>
    <t>10/17/2008</t>
  </si>
  <si>
    <t>10/18/2008</t>
  </si>
  <si>
    <t>10/19/2008</t>
  </si>
  <si>
    <t>10/20/2008</t>
  </si>
  <si>
    <t>10/21/2008</t>
  </si>
  <si>
    <t>10/22/2008</t>
  </si>
  <si>
    <t>10/23/2008</t>
  </si>
  <si>
    <t>10/24/2008</t>
  </si>
  <si>
    <t>10/25/2008</t>
  </si>
  <si>
    <t>10/26/2008</t>
  </si>
  <si>
    <t>10/27/2008</t>
  </si>
  <si>
    <t>10/28/2008</t>
  </si>
  <si>
    <t>10/29/2008</t>
  </si>
  <si>
    <t>10/30/2008</t>
  </si>
  <si>
    <t>10/31/2008</t>
  </si>
  <si>
    <t>7/17/00</t>
  </si>
  <si>
    <t>7/18/00</t>
  </si>
  <si>
    <t>7/19/00</t>
  </si>
  <si>
    <t>7/20/00</t>
  </si>
  <si>
    <t>7/21/00</t>
  </si>
  <si>
    <t>7/24/00</t>
  </si>
  <si>
    <t>7/25/00</t>
  </si>
  <si>
    <t>7/26/00</t>
  </si>
  <si>
    <t>7/27/00</t>
  </si>
  <si>
    <t>7/28/00</t>
  </si>
  <si>
    <t>7/31/00</t>
  </si>
  <si>
    <t>8/1/00</t>
  </si>
  <si>
    <t>8/2/00</t>
  </si>
  <si>
    <t>8/3/00</t>
  </si>
  <si>
    <t>8/4/00</t>
  </si>
  <si>
    <t>8/7/00</t>
  </si>
  <si>
    <t>8/8/00</t>
  </si>
  <si>
    <t>8/9/00</t>
  </si>
  <si>
    <t>8/10/00</t>
  </si>
  <si>
    <t>8/11/00</t>
  </si>
  <si>
    <t>8/14/00</t>
  </si>
  <si>
    <t>8/15/00</t>
  </si>
  <si>
    <t>8/16/00</t>
  </si>
  <si>
    <t>8/17/00</t>
  </si>
  <si>
    <t>8/18/00</t>
  </si>
  <si>
    <t>8/21/00</t>
  </si>
  <si>
    <t>8/22/00</t>
  </si>
  <si>
    <t>8/23/00</t>
  </si>
  <si>
    <t>8/24/00</t>
  </si>
  <si>
    <t>8/25/00</t>
  </si>
  <si>
    <t>8/28/00</t>
  </si>
  <si>
    <t>8/29/00</t>
  </si>
  <si>
    <t>8/30/00</t>
  </si>
  <si>
    <t>8/31/00</t>
  </si>
  <si>
    <t>9/1/00</t>
  </si>
  <si>
    <t>9/5/00</t>
  </si>
  <si>
    <t>9/6/00</t>
  </si>
  <si>
    <t>9/7/00</t>
  </si>
  <si>
    <t>9/8/00</t>
  </si>
  <si>
    <t>9/11/00</t>
  </si>
  <si>
    <t>9/12/00</t>
  </si>
  <si>
    <t>9/13/00</t>
  </si>
  <si>
    <t>9/14/00</t>
  </si>
  <si>
    <t>mtd</t>
  </si>
  <si>
    <t>9/15/00</t>
  </si>
  <si>
    <t>9/18/00</t>
  </si>
  <si>
    <t>9/19/00</t>
  </si>
  <si>
    <t>9/20/00</t>
  </si>
  <si>
    <t>9/21/00</t>
  </si>
  <si>
    <t>9/22/00</t>
  </si>
  <si>
    <t>9/25/00</t>
  </si>
  <si>
    <t>4/5/2009</t>
  </si>
  <si>
    <t>4/6/2009</t>
  </si>
  <si>
    <t>4/7/2009</t>
  </si>
  <si>
    <t>4/8/2009</t>
  </si>
  <si>
    <t>4/9/2009</t>
  </si>
  <si>
    <t>4/10/2009</t>
  </si>
  <si>
    <t>4/11/2009</t>
  </si>
  <si>
    <t>4/12/2009</t>
  </si>
  <si>
    <t>4/13/2009</t>
  </si>
  <si>
    <t>4/14/2009</t>
  </si>
  <si>
    <t>4/15/2009</t>
  </si>
  <si>
    <t>4/16/2009</t>
  </si>
  <si>
    <t>4/17/2009</t>
  </si>
  <si>
    <t>4/18/2009</t>
  </si>
  <si>
    <t>4/19/2009</t>
  </si>
  <si>
    <t>4/20/2009</t>
  </si>
  <si>
    <t>4/21/2009</t>
  </si>
  <si>
    <t>4/22/2009</t>
  </si>
  <si>
    <t>4/23/2009</t>
  </si>
  <si>
    <t>4/24/2009</t>
  </si>
  <si>
    <t>4/25/2009</t>
  </si>
  <si>
    <t>4/26/2009</t>
  </si>
  <si>
    <t>4/27/2009</t>
  </si>
  <si>
    <t>4/28/2009</t>
  </si>
  <si>
    <t>4/29/2009</t>
  </si>
  <si>
    <t>4/30/2009</t>
  </si>
  <si>
    <t>5/1/2009</t>
  </si>
  <si>
    <t>5/2/2009</t>
  </si>
  <si>
    <t>5/3/2009</t>
  </si>
  <si>
    <t>5/4/2009</t>
  </si>
  <si>
    <t>9/26/00</t>
  </si>
  <si>
    <t>9/27/00</t>
  </si>
  <si>
    <t>9/28/00</t>
  </si>
  <si>
    <t>9/29/00</t>
  </si>
  <si>
    <t>10/2/00</t>
  </si>
  <si>
    <t>10/3/00</t>
  </si>
  <si>
    <t>10/4/00</t>
  </si>
  <si>
    <t>10/5/00</t>
  </si>
  <si>
    <t>10/6/00</t>
  </si>
  <si>
    <t>10/10/00</t>
  </si>
  <si>
    <t>10/11/00</t>
  </si>
  <si>
    <r>
      <t>AECO Prices - $US/MMBTU</t>
    </r>
    <r>
      <rPr>
        <sz val="8"/>
        <rFont val="Arial"/>
        <family val="2"/>
      </rPr>
      <t xml:space="preserve"> (assumes 1.054615GJ/MMBTU)</t>
    </r>
  </si>
  <si>
    <t>Monthly Avg Ex Rate - $US/$Cdn</t>
  </si>
  <si>
    <r>
      <t>TRANS DATE</t>
    </r>
    <r>
      <rPr>
        <sz val="8"/>
        <rFont val="Arial"/>
        <family val="2"/>
      </rPr>
      <t xml:space="preserve"> OANDA Ex Rates - $US/$Cdn</t>
    </r>
  </si>
  <si>
    <r>
      <t xml:space="preserve">BIDWEEK AECO Prices - </t>
    </r>
    <r>
      <rPr>
        <b/>
        <u/>
        <sz val="8"/>
        <rFont val="Arial"/>
        <family val="2"/>
      </rPr>
      <t>$US/MMBTU</t>
    </r>
    <r>
      <rPr>
        <sz val="8"/>
        <rFont val="Arial"/>
        <family val="2"/>
      </rPr>
      <t xml:space="preserve"> (assumes 1.054615GJ/MMBTU)</t>
    </r>
  </si>
  <si>
    <r>
      <t xml:space="preserve">MONTHLY AVG AECO Prices - </t>
    </r>
    <r>
      <rPr>
        <b/>
        <u/>
        <sz val="8"/>
        <rFont val="Arial"/>
        <family val="2"/>
      </rPr>
      <t>$US/MMBTU</t>
    </r>
    <r>
      <rPr>
        <sz val="8"/>
        <rFont val="Arial"/>
        <family val="2"/>
      </rPr>
      <t xml:space="preserve"> (assumes 1.054615GJ/MMBTU)</t>
    </r>
  </si>
  <si>
    <r>
      <t xml:space="preserve">(BIDWEEK) AECO Canada </t>
    </r>
    <r>
      <rPr>
        <b/>
        <u/>
        <sz val="8"/>
        <rFont val="Arial"/>
        <family val="2"/>
      </rPr>
      <t>$Cdn/GJ</t>
    </r>
  </si>
  <si>
    <r>
      <t xml:space="preserve">(Monthly Avg)   AECO Canada </t>
    </r>
    <r>
      <rPr>
        <b/>
        <u/>
        <sz val="8"/>
        <rFont val="Arial"/>
        <family val="2"/>
      </rPr>
      <t>$Cdn/GJ</t>
    </r>
  </si>
  <si>
    <r>
      <t xml:space="preserve">AECO prices from NGI - </t>
    </r>
    <r>
      <rPr>
        <b/>
        <sz val="8"/>
        <rFont val="Arial"/>
        <family val="2"/>
      </rPr>
      <t>$Cdn / GJ</t>
    </r>
  </si>
  <si>
    <t>10/12/00</t>
  </si>
  <si>
    <t>10/13/00</t>
  </si>
  <si>
    <t>10/16/00</t>
  </si>
  <si>
    <t>10/17/00</t>
  </si>
  <si>
    <t>10/18/00</t>
  </si>
  <si>
    <t>10/19/00</t>
  </si>
  <si>
    <t>10/20/00</t>
  </si>
  <si>
    <t>10/23/00</t>
  </si>
  <si>
    <t>10/24/00</t>
  </si>
  <si>
    <t>10/25/00</t>
  </si>
  <si>
    <t>10/26/00</t>
  </si>
  <si>
    <t>10/27/00</t>
  </si>
  <si>
    <t>10/30/00</t>
  </si>
  <si>
    <t>10/31/00</t>
  </si>
  <si>
    <t>11/1/00</t>
  </si>
  <si>
    <t>11/2/00</t>
  </si>
  <si>
    <t>11/3/00</t>
  </si>
  <si>
    <t>11/6/00</t>
  </si>
  <si>
    <t>11/7/00</t>
  </si>
  <si>
    <t>11/8/00</t>
  </si>
  <si>
    <t>11/9/00</t>
  </si>
  <si>
    <t>11/10/00</t>
  </si>
  <si>
    <t>11/13/00</t>
  </si>
  <si>
    <t>11/14/00</t>
  </si>
  <si>
    <t>11/15/00</t>
  </si>
  <si>
    <t>11/16/00</t>
  </si>
  <si>
    <t>11/17/00</t>
  </si>
  <si>
    <t>11/20/00</t>
  </si>
  <si>
    <t>11/21/00</t>
  </si>
  <si>
    <t>11/22/00</t>
  </si>
  <si>
    <t>11/27/00</t>
  </si>
  <si>
    <t>11/28/00</t>
  </si>
  <si>
    <t>11/29/00</t>
  </si>
  <si>
    <t>11/30/00</t>
  </si>
  <si>
    <t>12/1/00</t>
  </si>
  <si>
    <t>12/4/00</t>
  </si>
  <si>
    <t>12/5/00</t>
  </si>
  <si>
    <t>12/6/00</t>
  </si>
  <si>
    <t>12/7/00</t>
  </si>
  <si>
    <t>12/8/00</t>
  </si>
  <si>
    <t>12/11/00</t>
  </si>
  <si>
    <t>12/12/00</t>
  </si>
  <si>
    <t>12/13/00</t>
  </si>
  <si>
    <t>12/14/00</t>
  </si>
  <si>
    <t>12/15/00</t>
  </si>
  <si>
    <t>12/18/00</t>
  </si>
  <si>
    <t>12/19/00</t>
  </si>
  <si>
    <t>12/20/00</t>
  </si>
  <si>
    <t>12/21/00</t>
  </si>
  <si>
    <t>12/22/00</t>
  </si>
  <si>
    <t>12/26/00</t>
  </si>
  <si>
    <t>12/27/00</t>
  </si>
  <si>
    <t>12/28/00</t>
  </si>
  <si>
    <t>12/29/00</t>
  </si>
  <si>
    <t>1/2/01</t>
  </si>
  <si>
    <t>1/3/01</t>
  </si>
  <si>
    <t>1/4/01</t>
  </si>
  <si>
    <t>1/5/01</t>
  </si>
  <si>
    <t>1/8/01</t>
  </si>
  <si>
    <t>1/9/01</t>
  </si>
  <si>
    <t>1/10/01</t>
  </si>
  <si>
    <t>1/11/01</t>
  </si>
  <si>
    <t>1/12/01</t>
  </si>
  <si>
    <t>1/16/01</t>
  </si>
  <si>
    <t>1/17/01</t>
  </si>
  <si>
    <t>1/18/01</t>
  </si>
  <si>
    <t>1/19/01</t>
  </si>
  <si>
    <t>1/22/01</t>
  </si>
  <si>
    <t>1/23/01</t>
  </si>
  <si>
    <t>1/24/01</t>
  </si>
  <si>
    <t>1/25/01</t>
  </si>
  <si>
    <t>1/26/01</t>
  </si>
  <si>
    <t>1/29/01</t>
  </si>
  <si>
    <t>1/30/01</t>
  </si>
  <si>
    <t>1/31/01</t>
  </si>
  <si>
    <t>2/1/01</t>
  </si>
  <si>
    <t>2/2/01</t>
  </si>
  <si>
    <t>2/5/01</t>
  </si>
  <si>
    <t>2/6/01</t>
  </si>
  <si>
    <t>2/7/01</t>
  </si>
  <si>
    <t>2/8/01</t>
  </si>
  <si>
    <t>2/9/01</t>
  </si>
  <si>
    <t>2/12/01</t>
  </si>
  <si>
    <t>2/13/01</t>
  </si>
  <si>
    <t>2/14/01</t>
  </si>
  <si>
    <t>2/15/01</t>
  </si>
  <si>
    <t>2/16/01</t>
  </si>
  <si>
    <t>2/20/01</t>
  </si>
  <si>
    <t>2/21/01</t>
  </si>
  <si>
    <t>2/22/01</t>
  </si>
  <si>
    <t>2/23/01</t>
  </si>
  <si>
    <t>2/26/01</t>
  </si>
  <si>
    <t>2/27/01</t>
  </si>
  <si>
    <t>Date</t>
  </si>
  <si>
    <t>MONTHLY AVERAGE</t>
  </si>
  <si>
    <t>Last Bus. Day of Month</t>
  </si>
  <si>
    <t>DAILY AVG PRICES</t>
  </si>
  <si>
    <t>WTI @ Cushing-Monthly</t>
  </si>
  <si>
    <t>2/28/01</t>
  </si>
  <si>
    <t>3/1/01</t>
  </si>
  <si>
    <t>3/2/01</t>
  </si>
  <si>
    <t>3/5/01</t>
  </si>
  <si>
    <t>3/6/01</t>
  </si>
  <si>
    <t>3/7/01</t>
  </si>
  <si>
    <t>3/8/01</t>
  </si>
  <si>
    <t>3/9/01</t>
  </si>
  <si>
    <t>3/12/01</t>
  </si>
  <si>
    <t>3/13/01</t>
  </si>
  <si>
    <t>3/14/01</t>
  </si>
  <si>
    <t>Do "FILL DOWN" in order to update</t>
  </si>
  <si>
    <t>DATA PRIOR TO THIS DATE CAME FROM A MAJOR INDEPENDENT</t>
  </si>
  <si>
    <t>Oil data prior to 1/1/98 is from a MAJOR INDEPENDENT</t>
  </si>
  <si>
    <t>3/15/01</t>
  </si>
  <si>
    <t>3/16/01</t>
  </si>
  <si>
    <t>3/19/01</t>
  </si>
  <si>
    <t>3/20/01</t>
  </si>
  <si>
    <t>3/21/01</t>
  </si>
  <si>
    <t>3/22/01</t>
  </si>
  <si>
    <t>3/23/01</t>
  </si>
  <si>
    <t>3/26/01</t>
  </si>
  <si>
    <t>3/27/01</t>
  </si>
  <si>
    <t>3/28/01</t>
  </si>
  <si>
    <t>3/29/01</t>
  </si>
  <si>
    <t>3/30/01</t>
  </si>
  <si>
    <t>4/2/01</t>
  </si>
  <si>
    <t>4/3/01</t>
  </si>
  <si>
    <t>4/4/01</t>
  </si>
  <si>
    <t>4/5/01</t>
  </si>
  <si>
    <t>4/6/01</t>
  </si>
  <si>
    <t>4/9/01</t>
  </si>
  <si>
    <t>4/10/01</t>
  </si>
  <si>
    <t>4/11/01</t>
  </si>
  <si>
    <t>4/12/01</t>
  </si>
  <si>
    <t>4/16/01</t>
  </si>
  <si>
    <t>4/17/01</t>
  </si>
  <si>
    <t>4/18/01</t>
  </si>
  <si>
    <t>4/19/01</t>
  </si>
  <si>
    <t>4/20/01</t>
  </si>
  <si>
    <t>4/23/01</t>
  </si>
  <si>
    <t>4/24/01</t>
  </si>
  <si>
    <t>4/25/01</t>
  </si>
  <si>
    <t>4/26/01</t>
  </si>
  <si>
    <t>4/27/01</t>
  </si>
  <si>
    <t>4/30/01</t>
  </si>
  <si>
    <t>5/1/01</t>
  </si>
  <si>
    <t>5/2/01</t>
  </si>
  <si>
    <t>5/3/01</t>
  </si>
  <si>
    <t>5/4/01</t>
  </si>
  <si>
    <t>5/7/01</t>
  </si>
  <si>
    <t>5/8/01</t>
  </si>
  <si>
    <t>5/9/01</t>
  </si>
  <si>
    <t>5/10/01</t>
  </si>
  <si>
    <t>5/11/01</t>
  </si>
  <si>
    <t>5/14/01</t>
  </si>
  <si>
    <t>5/15/01</t>
  </si>
  <si>
    <t>5/16/01</t>
  </si>
  <si>
    <t>5/17/01</t>
  </si>
  <si>
    <t>5/18/01</t>
  </si>
  <si>
    <t>5/21/01</t>
  </si>
  <si>
    <t>5/22/01</t>
  </si>
  <si>
    <t>5/23/01</t>
  </si>
  <si>
    <t>5/24/01</t>
  </si>
  <si>
    <t>5/25/01</t>
  </si>
  <si>
    <t>5/29/01</t>
  </si>
  <si>
    <t>5/30/01</t>
  </si>
  <si>
    <t>5/31/01</t>
  </si>
  <si>
    <t>6/1/01</t>
  </si>
  <si>
    <t>6/4/01</t>
  </si>
  <si>
    <t>6/5/01</t>
  </si>
  <si>
    <t>6/6/01</t>
  </si>
  <si>
    <t>6/7/01</t>
  </si>
  <si>
    <t>6/8/01</t>
  </si>
  <si>
    <t>6/11/01</t>
  </si>
  <si>
    <t>6/12/01</t>
  </si>
  <si>
    <t>6/13/01</t>
  </si>
  <si>
    <t>6/14/01</t>
  </si>
  <si>
    <t>6/15/01</t>
  </si>
  <si>
    <t>6/18/01</t>
  </si>
  <si>
    <t>6/19/01</t>
  </si>
  <si>
    <t>6/20/01</t>
  </si>
  <si>
    <t>6/21/01</t>
  </si>
  <si>
    <t>6/22/01</t>
  </si>
  <si>
    <t>6/25/01</t>
  </si>
  <si>
    <t>6/26/01</t>
  </si>
  <si>
    <t>6/27/01</t>
  </si>
  <si>
    <t>6/28/01</t>
  </si>
  <si>
    <t>6/29/01</t>
  </si>
  <si>
    <t>7/2/01</t>
  </si>
  <si>
    <t>7/3/01</t>
  </si>
  <si>
    <t>7/5/01</t>
  </si>
  <si>
    <t>7/6/01</t>
  </si>
  <si>
    <t>7/9/01</t>
  </si>
  <si>
    <t>7/10/01</t>
  </si>
  <si>
    <t>7/11/01</t>
  </si>
  <si>
    <t>7/12/01</t>
  </si>
  <si>
    <t>7/13/01</t>
  </si>
  <si>
    <t>7/16/01</t>
  </si>
  <si>
    <t>7/17/01</t>
  </si>
  <si>
    <t>7/18/01</t>
  </si>
  <si>
    <t>7/19/01</t>
  </si>
  <si>
    <t>7/20/01</t>
  </si>
  <si>
    <t>7/23/01</t>
  </si>
  <si>
    <t>7/24/01</t>
  </si>
  <si>
    <t>7/25/01</t>
  </si>
  <si>
    <t>7/26/01</t>
  </si>
  <si>
    <t>7/27/01</t>
  </si>
  <si>
    <t>7/30/01</t>
  </si>
  <si>
    <t>7/31/01</t>
  </si>
  <si>
    <t>8/1/01</t>
  </si>
  <si>
    <t>8/2/01</t>
  </si>
  <si>
    <t>8/3/01</t>
  </si>
  <si>
    <t>8/6/01</t>
  </si>
  <si>
    <t>8/7/01</t>
  </si>
  <si>
    <t>8/8/01</t>
  </si>
  <si>
    <t>8/9/01</t>
  </si>
  <si>
    <t>8/10/01</t>
  </si>
  <si>
    <t>8/13/01</t>
  </si>
  <si>
    <t>8/14/01</t>
  </si>
  <si>
    <t>8/15/01</t>
  </si>
  <si>
    <t>8/16/01</t>
  </si>
  <si>
    <t>8/17/01</t>
  </si>
  <si>
    <t>8/20/01</t>
  </si>
  <si>
    <t>8/21/01</t>
  </si>
  <si>
    <t>8/22/01</t>
  </si>
  <si>
    <t>8/23/01</t>
  </si>
  <si>
    <t>8/24/01</t>
  </si>
  <si>
    <t>8/27/01</t>
  </si>
  <si>
    <t>8/28/01</t>
  </si>
  <si>
    <t>8/29/01</t>
  </si>
  <si>
    <t>8/30/01</t>
  </si>
  <si>
    <t>8/31/01</t>
  </si>
  <si>
    <t>9/4/01</t>
  </si>
  <si>
    <t>9/5/01</t>
  </si>
  <si>
    <t>9/6/01</t>
  </si>
  <si>
    <t>9/7/01</t>
  </si>
  <si>
    <t>9/10/01</t>
  </si>
  <si>
    <t>9/12/01</t>
  </si>
  <si>
    <t>9/13/01</t>
  </si>
  <si>
    <t>9/14/01</t>
  </si>
  <si>
    <t>9/17/01</t>
  </si>
  <si>
    <t>9/18/01</t>
  </si>
  <si>
    <t>9/19/01</t>
  </si>
  <si>
    <t>9/20/01</t>
  </si>
  <si>
    <t>9/21/01</t>
  </si>
  <si>
    <t>9/24/01</t>
  </si>
  <si>
    <t>9/25/01</t>
  </si>
  <si>
    <t>9/26/01</t>
  </si>
  <si>
    <t>9/27/01</t>
  </si>
  <si>
    <t>9/28/01</t>
  </si>
  <si>
    <t>MTD AVG</t>
  </si>
  <si>
    <t>10/1/01</t>
  </si>
  <si>
    <t>10/2/01</t>
  </si>
  <si>
    <t>Henry Hub Annual Avg MONTHLY Price</t>
  </si>
  <si>
    <t>NGPL-MC (Monthly Avg)</t>
  </si>
  <si>
    <t>NGPL-MC (BIDWEEK)</t>
  </si>
  <si>
    <t>10/3/01</t>
  </si>
  <si>
    <t>10/4/01</t>
  </si>
  <si>
    <t>10/5/01</t>
  </si>
  <si>
    <t>10/9/01</t>
  </si>
  <si>
    <t>10/10/01</t>
  </si>
  <si>
    <t>10/11/01</t>
  </si>
  <si>
    <t>10/12/01</t>
  </si>
  <si>
    <t>10/15/01</t>
  </si>
  <si>
    <t>10/16/01</t>
  </si>
  <si>
    <t>10/17/01</t>
  </si>
  <si>
    <t>10/18/01</t>
  </si>
  <si>
    <t>10/19/01</t>
  </si>
  <si>
    <t>10/22/01</t>
  </si>
  <si>
    <t>10/23/01</t>
  </si>
  <si>
    <t>10/24/01</t>
  </si>
  <si>
    <t>10/25/01</t>
  </si>
  <si>
    <t>10/26/01</t>
  </si>
  <si>
    <t>10/29/01</t>
  </si>
  <si>
    <t>10/30/01</t>
  </si>
  <si>
    <t>10/31/01</t>
  </si>
  <si>
    <t>11/1/01</t>
  </si>
  <si>
    <t>11/2/01</t>
  </si>
  <si>
    <t>11/5/01</t>
  </si>
  <si>
    <t>11/6/01</t>
  </si>
  <si>
    <t>11/7/01</t>
  </si>
  <si>
    <t>11/8/01</t>
  </si>
  <si>
    <t>11/9/01</t>
  </si>
  <si>
    <t>11/12/01</t>
  </si>
  <si>
    <t>11/13/01</t>
  </si>
  <si>
    <t>11/14/01</t>
  </si>
  <si>
    <t>11/15/01</t>
  </si>
  <si>
    <t>11/16/01</t>
  </si>
  <si>
    <t>11/19/01</t>
  </si>
  <si>
    <t>11/20/01</t>
  </si>
  <si>
    <t>11/21/01</t>
  </si>
  <si>
    <t>11/26/01</t>
  </si>
  <si>
    <t>11/27/01</t>
  </si>
  <si>
    <t>11/28/01</t>
  </si>
  <si>
    <t>11/29/01</t>
  </si>
  <si>
    <t>11/30/01</t>
  </si>
  <si>
    <t>12/3/01</t>
  </si>
  <si>
    <t>12/4/01</t>
  </si>
  <si>
    <t>12/5/01</t>
  </si>
  <si>
    <t>12/6/01</t>
  </si>
  <si>
    <t>12/7/01</t>
  </si>
  <si>
    <t>12/10/01</t>
  </si>
  <si>
    <t>12/11/01</t>
  </si>
  <si>
    <t>12/12/01</t>
  </si>
  <si>
    <t>12/13/01</t>
  </si>
  <si>
    <t>12/14/01</t>
  </si>
  <si>
    <t>12/17/01</t>
  </si>
  <si>
    <t>12/18/01</t>
  </si>
  <si>
    <t>12/19/01</t>
  </si>
  <si>
    <t>12/20/01</t>
  </si>
  <si>
    <t>12/21/01</t>
  </si>
  <si>
    <t>12/26/01</t>
  </si>
  <si>
    <t>12/27/01</t>
  </si>
  <si>
    <t>12/28/01</t>
  </si>
  <si>
    <t>12/31/01</t>
  </si>
  <si>
    <t>Henry Hub Forecast</t>
  </si>
  <si>
    <t>1/2/02</t>
  </si>
  <si>
    <t>1/3/02</t>
  </si>
  <si>
    <t>1/4/02</t>
  </si>
  <si>
    <t>1/7/02</t>
  </si>
  <si>
    <t>1/8/02</t>
  </si>
  <si>
    <t>1/9/02</t>
  </si>
  <si>
    <t>1/10/02</t>
  </si>
  <si>
    <t>1/11/02</t>
  </si>
  <si>
    <t>1/14/02</t>
  </si>
  <si>
    <t>1/15/02</t>
  </si>
  <si>
    <t>1/16/02</t>
  </si>
  <si>
    <t>1/17/02</t>
  </si>
  <si>
    <t>1/18/02</t>
  </si>
  <si>
    <t>1/22/02</t>
  </si>
  <si>
    <t>1/23/02</t>
  </si>
  <si>
    <t>1/24/02</t>
  </si>
  <si>
    <t>1/25/02</t>
  </si>
  <si>
    <t>1/28/02</t>
  </si>
  <si>
    <t>1/29/02</t>
  </si>
  <si>
    <t>1/30/02</t>
  </si>
  <si>
    <t>1/31/02</t>
  </si>
  <si>
    <t>2/1/02</t>
  </si>
  <si>
    <t>2/4/02</t>
  </si>
  <si>
    <t>2/5/02</t>
  </si>
  <si>
    <t>2/6/02</t>
  </si>
  <si>
    <t>2/7/02</t>
  </si>
  <si>
    <t>2/8/02</t>
  </si>
  <si>
    <t>2/11/02</t>
  </si>
  <si>
    <t>2/12/02</t>
  </si>
  <si>
    <t>5/5/2008</t>
  </si>
  <si>
    <t>5/6/2008</t>
  </si>
  <si>
    <t>5/7/2008</t>
  </si>
  <si>
    <t>5/8/2008</t>
  </si>
  <si>
    <t>5/9/2008</t>
  </si>
  <si>
    <t>5/10/2008</t>
  </si>
  <si>
    <t>5/11/2008</t>
  </si>
  <si>
    <t>5/12/2008</t>
  </si>
  <si>
    <t>5/13/2008</t>
  </si>
  <si>
    <t>5/14/2008</t>
  </si>
  <si>
    <t>5/15/2008</t>
  </si>
  <si>
    <t>5/16/2008</t>
  </si>
  <si>
    <t>5/17/2008</t>
  </si>
  <si>
    <t>5/18/2008</t>
  </si>
  <si>
    <t>5/19/2008</t>
  </si>
  <si>
    <t>5/20/2008</t>
  </si>
  <si>
    <t>5/21/2008</t>
  </si>
  <si>
    <t>5/22/2008</t>
  </si>
  <si>
    <t>5/23/2008</t>
  </si>
  <si>
    <t>5/24/2008</t>
  </si>
  <si>
    <t>5/25/2008</t>
  </si>
  <si>
    <t>5/26/2008</t>
  </si>
  <si>
    <t>5/27/2008</t>
  </si>
  <si>
    <t>5/28/2008</t>
  </si>
  <si>
    <t>5/29/2008</t>
  </si>
  <si>
    <t>5/30/2008</t>
  </si>
  <si>
    <t>5/31/2008</t>
  </si>
  <si>
    <t>6/1/2008</t>
  </si>
  <si>
    <t>2/13/02</t>
  </si>
  <si>
    <t>2/14/02</t>
  </si>
  <si>
    <t>2/15/02</t>
  </si>
  <si>
    <t>2/19/02</t>
  </si>
  <si>
    <t>2/20/02</t>
  </si>
  <si>
    <t>2/21/02</t>
  </si>
  <si>
    <t>2/22/02</t>
  </si>
  <si>
    <t>2/25/02</t>
  </si>
  <si>
    <t>2/26/02</t>
  </si>
  <si>
    <t>2/27/02</t>
  </si>
  <si>
    <t>2/28/02</t>
  </si>
  <si>
    <t>3/1/02</t>
  </si>
  <si>
    <t>3/4/02</t>
  </si>
  <si>
    <t>3/5/02</t>
  </si>
  <si>
    <t>3/6/02</t>
  </si>
  <si>
    <t>10/2/2007</t>
  </si>
  <si>
    <t>10/3/2007</t>
  </si>
  <si>
    <t>10/4/2007</t>
  </si>
  <si>
    <t>10/5/2007</t>
  </si>
  <si>
    <t>10/6/2007</t>
  </si>
  <si>
    <t>10/7/2007</t>
  </si>
  <si>
    <t>10/8/2007</t>
  </si>
  <si>
    <t>10/9/2007</t>
  </si>
  <si>
    <t>10/10/2007</t>
  </si>
  <si>
    <t>10/11/2007</t>
  </si>
  <si>
    <t>10/12/2007</t>
  </si>
  <si>
    <t>10/13/2007</t>
  </si>
  <si>
    <t>10/14/2007</t>
  </si>
  <si>
    <t>10/15/2007</t>
  </si>
  <si>
    <t>10/16/2007</t>
  </si>
  <si>
    <t>10/17/2007</t>
  </si>
  <si>
    <t>10/18/2007</t>
  </si>
  <si>
    <t>10/19/2007</t>
  </si>
  <si>
    <t>MTD</t>
  </si>
  <si>
    <r>
      <t xml:space="preserve">Waiting on NGW data </t>
    </r>
    <r>
      <rPr>
        <b/>
        <i/>
        <u/>
        <sz val="8"/>
        <color indexed="12"/>
        <rFont val="Arial"/>
        <family val="2"/>
      </rPr>
      <t>before</t>
    </r>
    <r>
      <rPr>
        <b/>
        <i/>
        <sz val="8"/>
        <color indexed="12"/>
        <rFont val="Arial"/>
        <family val="2"/>
      </rPr>
      <t xml:space="preserve"> finalizing</t>
    </r>
  </si>
  <si>
    <t>instead of from NGW Energy Intelligence data.</t>
  </si>
  <si>
    <t>WTI @ Cushing SPOT (MONTHLY Avg)</t>
  </si>
  <si>
    <t>10/20/2007</t>
  </si>
  <si>
    <t>10/21/2007</t>
  </si>
  <si>
    <t>10/22/2007</t>
  </si>
  <si>
    <t>10/23/2007</t>
  </si>
  <si>
    <t>10/24/2007</t>
  </si>
  <si>
    <t>10/25/2007</t>
  </si>
  <si>
    <t>10/26/2007</t>
  </si>
  <si>
    <t>10/27/2007</t>
  </si>
  <si>
    <t>10/28/2007</t>
  </si>
  <si>
    <t>10/29/2007</t>
  </si>
  <si>
    <t>10/30/2007</t>
  </si>
  <si>
    <t>10/31/2007</t>
  </si>
  <si>
    <t>3/7/02</t>
  </si>
  <si>
    <t>3/8/02</t>
  </si>
  <si>
    <t>3/11/02</t>
  </si>
  <si>
    <t>3/12/02</t>
  </si>
  <si>
    <t>3/13/02</t>
  </si>
  <si>
    <t>3/14/02</t>
  </si>
  <si>
    <t>3/15/02</t>
  </si>
  <si>
    <t>3/18/02</t>
  </si>
  <si>
    <t>3/19/02</t>
  </si>
  <si>
    <t>3/20/02</t>
  </si>
  <si>
    <t>3/21/02</t>
  </si>
  <si>
    <t>3/22/02</t>
  </si>
  <si>
    <t>3/25/02</t>
  </si>
  <si>
    <t>3/26/02</t>
  </si>
  <si>
    <t>3/27/02</t>
  </si>
  <si>
    <t>3/28/02</t>
  </si>
  <si>
    <t>4/1/02</t>
  </si>
  <si>
    <t>4/2/2002</t>
  </si>
  <si>
    <t>4/3/2002</t>
  </si>
  <si>
    <t>4/4/2002</t>
  </si>
  <si>
    <t>4/5/2002</t>
  </si>
  <si>
    <t>4/8/2002</t>
  </si>
  <si>
    <t>4/9/2002</t>
  </si>
  <si>
    <t>4/10/2002</t>
  </si>
  <si>
    <t>4/11/2002</t>
  </si>
  <si>
    <t>4/12/2002</t>
  </si>
  <si>
    <t>4/15/2002</t>
  </si>
  <si>
    <t>4/16/2002</t>
  </si>
  <si>
    <t>4/17/2002</t>
  </si>
  <si>
    <t>4/18/2002</t>
  </si>
  <si>
    <t>4/19/2002</t>
  </si>
  <si>
    <t>4/22/2002</t>
  </si>
  <si>
    <t>4/23/2002</t>
  </si>
  <si>
    <t>4/24/2002</t>
  </si>
  <si>
    <t>4/25/2002</t>
  </si>
  <si>
    <t>4/26/2002</t>
  </si>
  <si>
    <t>4/29/2002</t>
  </si>
  <si>
    <t>4/30/2002</t>
  </si>
  <si>
    <t>5/1/2002</t>
  </si>
  <si>
    <t>5/2/2002</t>
  </si>
  <si>
    <t>5/3/2002</t>
  </si>
  <si>
    <t>5/6/2002</t>
  </si>
  <si>
    <t>5/7/2002</t>
  </si>
  <si>
    <t>5/8/2002</t>
  </si>
  <si>
    <t>5/9/2002</t>
  </si>
  <si>
    <t>5/10/2002</t>
  </si>
  <si>
    <t>5/13/2002</t>
  </si>
  <si>
    <t>5/14/2002</t>
  </si>
  <si>
    <t>5/15/2002</t>
  </si>
  <si>
    <t>5/16/2002</t>
  </si>
  <si>
    <t>5/17/2002</t>
  </si>
  <si>
    <t>6/2/2008</t>
  </si>
  <si>
    <t>6/3/2008</t>
  </si>
  <si>
    <t>6/4/2008</t>
  </si>
  <si>
    <t>6/5/2008</t>
  </si>
  <si>
    <t>6/6/2008</t>
  </si>
  <si>
    <t>6/7/2008</t>
  </si>
  <si>
    <t>6/8/2008</t>
  </si>
  <si>
    <t>6/9/2008</t>
  </si>
  <si>
    <t>6/10/2008</t>
  </si>
  <si>
    <t>6/11/2008</t>
  </si>
  <si>
    <t>6/12/2008</t>
  </si>
  <si>
    <t>6/13/2008</t>
  </si>
  <si>
    <t>6/14/2008</t>
  </si>
  <si>
    <t>6/15/2008</t>
  </si>
  <si>
    <t>6/16/2008</t>
  </si>
  <si>
    <t>6/17/2008</t>
  </si>
  <si>
    <t>6/18/2008</t>
  </si>
  <si>
    <t>6/19/2008</t>
  </si>
  <si>
    <t>6/20/2008</t>
  </si>
  <si>
    <t>6/21/2008</t>
  </si>
  <si>
    <t>6/22/2008</t>
  </si>
  <si>
    <t>6/23/2008</t>
  </si>
  <si>
    <t>6/24/2008</t>
  </si>
  <si>
    <t>6/25/2008</t>
  </si>
  <si>
    <t>6/26/2008</t>
  </si>
  <si>
    <t>6/27/2008</t>
  </si>
  <si>
    <t>6/28/2008</t>
  </si>
  <si>
    <t>6/29/2008</t>
  </si>
  <si>
    <t>6/30/2008</t>
  </si>
  <si>
    <t>7/1/2008</t>
  </si>
  <si>
    <t>5/20/2002</t>
  </si>
  <si>
    <t>5/21/2002</t>
  </si>
  <si>
    <t>5/22/2002</t>
  </si>
  <si>
    <t>5/23/2002</t>
  </si>
  <si>
    <t>5/24/2002</t>
  </si>
  <si>
    <t>5/28/2002</t>
  </si>
  <si>
    <t>5/29/2002</t>
  </si>
  <si>
    <t>5/30/2002</t>
  </si>
  <si>
    <t>5/31/2002</t>
  </si>
  <si>
    <t>6/3/2002</t>
  </si>
  <si>
    <t>6/4/2002</t>
  </si>
  <si>
    <t>6/5/2002</t>
  </si>
  <si>
    <t>6/6/2002</t>
  </si>
  <si>
    <t>6/7/02</t>
  </si>
  <si>
    <t>6/10/02</t>
  </si>
  <si>
    <t>6/11/02</t>
  </si>
  <si>
    <t>6/12/02</t>
  </si>
  <si>
    <t>6/13/02</t>
  </si>
  <si>
    <t>6/14/02</t>
  </si>
  <si>
    <t>6/17/02</t>
  </si>
  <si>
    <t>6/18/02</t>
  </si>
  <si>
    <t>6/19/02</t>
  </si>
  <si>
    <t>6/20/02</t>
  </si>
  <si>
    <t>6/21/02</t>
  </si>
  <si>
    <t>6/24/02</t>
  </si>
  <si>
    <t>6/25/02</t>
  </si>
  <si>
    <t>6/26/02</t>
  </si>
  <si>
    <t>6/27/02</t>
  </si>
  <si>
    <t>6/28/02</t>
  </si>
  <si>
    <t>7/1/02</t>
  </si>
  <si>
    <t>7/2/02</t>
  </si>
  <si>
    <t>7/3/02</t>
  </si>
  <si>
    <t>7/8/02</t>
  </si>
  <si>
    <t>7/9/02</t>
  </si>
  <si>
    <t>7/10/02</t>
  </si>
  <si>
    <t>7/11/02</t>
  </si>
  <si>
    <t>7/12/02</t>
  </si>
  <si>
    <t>7/15/02</t>
  </si>
  <si>
    <t>7/16/02</t>
  </si>
  <si>
    <t>7/17/02</t>
  </si>
  <si>
    <t>7/18/02</t>
  </si>
  <si>
    <t>7/19/02</t>
  </si>
  <si>
    <t>7/22/02</t>
  </si>
  <si>
    <t>7/23/02</t>
  </si>
  <si>
    <t>7/24/02</t>
  </si>
  <si>
    <t>7/25/02</t>
  </si>
  <si>
    <t>7/26/02</t>
  </si>
  <si>
    <t>7/29/02</t>
  </si>
  <si>
    <t>7/30/02</t>
  </si>
  <si>
    <t>7/31/02</t>
  </si>
  <si>
    <t>8/1/02</t>
  </si>
  <si>
    <t>8/2/02</t>
  </si>
  <si>
    <t>8/5/02</t>
  </si>
  <si>
    <t>8/6/02</t>
  </si>
  <si>
    <t>8/7/02</t>
  </si>
  <si>
    <t>8/8/02</t>
  </si>
  <si>
    <t>8/9/02</t>
  </si>
  <si>
    <t>8/12/02</t>
  </si>
  <si>
    <t>8/13/02</t>
  </si>
  <si>
    <t>8/14/02</t>
  </si>
  <si>
    <t>8/15/02</t>
  </si>
  <si>
    <t>8/16/02</t>
  </si>
  <si>
    <t>8/19/02</t>
  </si>
  <si>
    <t>8/20/02</t>
  </si>
  <si>
    <t>8/21/02</t>
  </si>
  <si>
    <t>8/22/02</t>
  </si>
  <si>
    <t>8/23/02</t>
  </si>
  <si>
    <t>8/26/02</t>
  </si>
  <si>
    <t>8/27/02</t>
  </si>
  <si>
    <t>8/28/02</t>
  </si>
  <si>
    <t>8/29/02</t>
  </si>
  <si>
    <t>8/30/02</t>
  </si>
  <si>
    <t>9/3/02</t>
  </si>
  <si>
    <t>9/4/02</t>
  </si>
  <si>
    <t>9/5/02</t>
  </si>
  <si>
    <t>9/6/02</t>
  </si>
  <si>
    <t>9/9/02</t>
  </si>
  <si>
    <t>9/10/02</t>
  </si>
  <si>
    <t>9/11/02</t>
  </si>
  <si>
    <t>9/12/02</t>
  </si>
  <si>
    <t>9/13/02</t>
  </si>
  <si>
    <t>9/16/02</t>
  </si>
  <si>
    <t>9/17/02</t>
  </si>
  <si>
    <t>9/18/02</t>
  </si>
  <si>
    <t>9/19/02</t>
  </si>
  <si>
    <t>9/20/02</t>
  </si>
  <si>
    <t>9/23/02</t>
  </si>
  <si>
    <t>9/24/02</t>
  </si>
  <si>
    <t>9/25/02</t>
  </si>
  <si>
    <t>9/26/02</t>
  </si>
  <si>
    <t>9/27/02</t>
  </si>
  <si>
    <t>9/30/02</t>
  </si>
  <si>
    <t>10/1/02</t>
  </si>
  <si>
    <t>10/2/02</t>
  </si>
  <si>
    <t>10/3/02</t>
  </si>
  <si>
    <t>10/4/02</t>
  </si>
  <si>
    <t>10/7/02</t>
  </si>
  <si>
    <t>10/8/02</t>
  </si>
  <si>
    <t>10/9/02</t>
  </si>
  <si>
    <t>10/10/02</t>
  </si>
  <si>
    <t>10/11/02</t>
  </si>
  <si>
    <t>10/14/02</t>
  </si>
  <si>
    <t>10/15/02</t>
  </si>
  <si>
    <t>1/1/2009</t>
  </si>
  <si>
    <t>1/2/2009</t>
  </si>
  <si>
    <t>1/3/2009</t>
  </si>
  <si>
    <t>1/4/2009</t>
  </si>
  <si>
    <t>1/5/2009</t>
  </si>
  <si>
    <t>1/6/2009</t>
  </si>
  <si>
    <t>1/7/2009</t>
  </si>
  <si>
    <t>1/8/2009</t>
  </si>
  <si>
    <t>1/9/2009</t>
  </si>
  <si>
    <t>1/10/2009</t>
  </si>
  <si>
    <t>1/11/2009</t>
  </si>
  <si>
    <t>1/12/2009</t>
  </si>
  <si>
    <t>1/13/2009</t>
  </si>
  <si>
    <t>1/14/2009</t>
  </si>
  <si>
    <t>1/15/2009</t>
  </si>
  <si>
    <t>1/16/2009</t>
  </si>
  <si>
    <t>1/17/2009</t>
  </si>
  <si>
    <t>1/18/2009</t>
  </si>
  <si>
    <t>1/19/2009</t>
  </si>
  <si>
    <t>1/20/2009</t>
  </si>
  <si>
    <t>1/21/2009</t>
  </si>
  <si>
    <t>1/22/2009</t>
  </si>
  <si>
    <t>1/23/2009</t>
  </si>
  <si>
    <t>1/24/2009</t>
  </si>
  <si>
    <t>1/25/2009</t>
  </si>
  <si>
    <t>1/26/2009</t>
  </si>
  <si>
    <t>1/27/2009</t>
  </si>
  <si>
    <t>1/28/2009</t>
  </si>
  <si>
    <t>1/29/2009</t>
  </si>
  <si>
    <t>1/30/2009</t>
  </si>
  <si>
    <t>1/31/2009</t>
  </si>
  <si>
    <t>2/1/2009</t>
  </si>
  <si>
    <t>2/2/2009</t>
  </si>
  <si>
    <t>10/16/02</t>
  </si>
  <si>
    <t>10/17/02</t>
  </si>
  <si>
    <t>10/18/02</t>
  </si>
  <si>
    <t>10/21/02</t>
  </si>
  <si>
    <t>10/22/02</t>
  </si>
  <si>
    <t>10/23/02</t>
  </si>
  <si>
    <t>10/24/02</t>
  </si>
  <si>
    <t>10/25/02</t>
  </si>
  <si>
    <t>10/28/02</t>
  </si>
  <si>
    <t>10/29/02</t>
  </si>
  <si>
    <t>10/30/02</t>
  </si>
  <si>
    <t>10/31/02</t>
  </si>
  <si>
    <t>11/1/02</t>
  </si>
  <si>
    <t>11/4/02</t>
  </si>
  <si>
    <t>11/5/02</t>
  </si>
  <si>
    <t>11/6/02</t>
  </si>
  <si>
    <t>11/7/02</t>
  </si>
  <si>
    <t>11/8/02</t>
  </si>
  <si>
    <t>11/11/02</t>
  </si>
  <si>
    <t>11/12/02</t>
  </si>
  <si>
    <t>11/13/02</t>
  </si>
  <si>
    <t>(1)</t>
  </si>
  <si>
    <t>11/14/02</t>
  </si>
  <si>
    <t>11/15/02</t>
  </si>
  <si>
    <t>11/18/02</t>
  </si>
  <si>
    <t>11/19/02</t>
  </si>
  <si>
    <t>11/20/02</t>
  </si>
  <si>
    <t>11/21/02</t>
  </si>
  <si>
    <t>11/22/02</t>
  </si>
  <si>
    <t>11/25/02</t>
  </si>
  <si>
    <t>11/26/02</t>
  </si>
  <si>
    <t>11/27/02</t>
  </si>
  <si>
    <t>12/2/02</t>
  </si>
  <si>
    <t>12/3/02</t>
  </si>
  <si>
    <t>12/4/02</t>
  </si>
  <si>
    <t>12/5/02</t>
  </si>
  <si>
    <t>12/6/02</t>
  </si>
  <si>
    <t>12/9/02</t>
  </si>
  <si>
    <t>12/10/02</t>
  </si>
  <si>
    <t>12/11/02</t>
  </si>
  <si>
    <t>12/12/02</t>
  </si>
  <si>
    <t>12/13/02</t>
  </si>
  <si>
    <t>12/16/02</t>
  </si>
  <si>
    <t>12/17/02</t>
  </si>
  <si>
    <t>12/18/02</t>
  </si>
  <si>
    <t>12/19/02</t>
  </si>
  <si>
    <t>12/20/02</t>
  </si>
  <si>
    <t>12/23/02</t>
  </si>
  <si>
    <t>12/24/02</t>
  </si>
  <si>
    <t>12/26/02</t>
  </si>
  <si>
    <t>12/27/02</t>
  </si>
  <si>
    <t>12/30/02</t>
  </si>
  <si>
    <t>12/31/02</t>
  </si>
  <si>
    <t>1/2/03</t>
  </si>
  <si>
    <t>1/3/03</t>
  </si>
  <si>
    <t>NOTE:</t>
  </si>
  <si>
    <t xml:space="preserve">The 12/1/10 </t>
  </si>
  <si>
    <t>Flow Date Price</t>
  </si>
  <si>
    <t>for HSC was</t>
  </si>
  <si>
    <t>revised during</t>
  </si>
  <si>
    <t>January 2011.</t>
  </si>
  <si>
    <t>1/6/03</t>
  </si>
  <si>
    <t>1/7/03</t>
  </si>
  <si>
    <t>1/8/03</t>
  </si>
  <si>
    <t>1/9/03</t>
  </si>
  <si>
    <t>1/10/03</t>
  </si>
  <si>
    <t>1/13/03</t>
  </si>
  <si>
    <t>1/14/03</t>
  </si>
  <si>
    <t>1/15/03</t>
  </si>
  <si>
    <t>6/5/2009</t>
  </si>
  <si>
    <t>6/6/2009</t>
  </si>
  <si>
    <t>6/7/2009</t>
  </si>
  <si>
    <t>6/8/2009</t>
  </si>
  <si>
    <t>6/9/2009</t>
  </si>
  <si>
    <t>6/10/2009</t>
  </si>
  <si>
    <t>6/11/2009</t>
  </si>
  <si>
    <t>6/12/2009</t>
  </si>
  <si>
    <t>6/13/2009</t>
  </si>
  <si>
    <t>6/14/2009</t>
  </si>
  <si>
    <t>6/15/2009</t>
  </si>
  <si>
    <t>6/16/2009</t>
  </si>
  <si>
    <t>6/17/2009</t>
  </si>
  <si>
    <t>6/18/2009</t>
  </si>
  <si>
    <t>6/19/2009</t>
  </si>
  <si>
    <t>6/20/2009</t>
  </si>
  <si>
    <t>6/21/2009</t>
  </si>
  <si>
    <t>6/22/2009</t>
  </si>
  <si>
    <t>6/23/2009</t>
  </si>
  <si>
    <t>6/24/2009</t>
  </si>
  <si>
    <t>6/25/2009</t>
  </si>
  <si>
    <t>6/26/2009</t>
  </si>
  <si>
    <t>6/27/2009</t>
  </si>
  <si>
    <t>6/28/2009</t>
  </si>
  <si>
    <t>6/29/2009</t>
  </si>
  <si>
    <t>6/30/2009</t>
  </si>
  <si>
    <t>7/1/2009</t>
  </si>
  <si>
    <t>7/2/2009</t>
  </si>
  <si>
    <t>7/3/2009</t>
  </si>
  <si>
    <t>7/4/2009</t>
  </si>
  <si>
    <t>7/5/2009</t>
  </si>
  <si>
    <t>7/6/2009</t>
  </si>
  <si>
    <t>1/16/03</t>
  </si>
  <si>
    <t>1/17/03</t>
  </si>
  <si>
    <t>1/21/03</t>
  </si>
  <si>
    <t>1/22/03</t>
  </si>
  <si>
    <t>1/23/03</t>
  </si>
  <si>
    <t>1/24/03</t>
  </si>
  <si>
    <t>1/27/03</t>
  </si>
  <si>
    <t>1/28/03</t>
  </si>
  <si>
    <t>1/29/03</t>
  </si>
  <si>
    <t>1/30/03</t>
  </si>
  <si>
    <t>1/31/03</t>
  </si>
  <si>
    <t>2/3/03</t>
  </si>
  <si>
    <t>2/4/03</t>
  </si>
  <si>
    <t>2/5/03</t>
  </si>
  <si>
    <t>2/6/03</t>
  </si>
  <si>
    <t>2/7/03</t>
  </si>
  <si>
    <t>2/10/03</t>
  </si>
  <si>
    <t>2/11/03</t>
  </si>
  <si>
    <t>2/12/03</t>
  </si>
  <si>
    <t>2/13/03</t>
  </si>
  <si>
    <t>2/14/03</t>
  </si>
  <si>
    <t>2/18/03</t>
  </si>
  <si>
    <t>2/19/03</t>
  </si>
  <si>
    <t>2/20/03</t>
  </si>
  <si>
    <t>2/21/03</t>
  </si>
  <si>
    <t>2/24/03</t>
  </si>
  <si>
    <t>2/25/03</t>
  </si>
  <si>
    <t>2/26/03</t>
  </si>
  <si>
    <t>2/27/03</t>
  </si>
  <si>
    <t>2/28/03</t>
  </si>
  <si>
    <t>3/3/03</t>
  </si>
  <si>
    <t>3/4/2003</t>
  </si>
  <si>
    <t>3/5/2003</t>
  </si>
  <si>
    <t>3/6/2003</t>
  </si>
  <si>
    <t>Truce ends in Nigeria with an attack on a well site and the kidnapping of a British girl in the Niger Delta.</t>
  </si>
  <si>
    <t>3/7/2003</t>
  </si>
  <si>
    <t>3/10/2003</t>
  </si>
  <si>
    <t>3/11/2003</t>
  </si>
  <si>
    <t>3/12/2003</t>
  </si>
  <si>
    <t>3/13/2003</t>
  </si>
  <si>
    <t>3/14/2003</t>
  </si>
  <si>
    <t>3/17/2003</t>
  </si>
  <si>
    <t>3/18/2003</t>
  </si>
  <si>
    <t>3/19/2003</t>
  </si>
  <si>
    <t>3/20/2003</t>
  </si>
  <si>
    <t>3/21/2003</t>
  </si>
  <si>
    <t>3/24/2003</t>
  </si>
  <si>
    <t>3/25/2003</t>
  </si>
  <si>
    <t>3/26/2003</t>
  </si>
  <si>
    <t>3/27/2003</t>
  </si>
  <si>
    <t>3/28/2003</t>
  </si>
  <si>
    <t>3/31/2003</t>
  </si>
  <si>
    <t>4/1/2003</t>
  </si>
  <si>
    <t>4/2/2003</t>
  </si>
  <si>
    <t>4/3/2003</t>
  </si>
  <si>
    <t>4/4/2003</t>
  </si>
  <si>
    <t>4/7/2003</t>
  </si>
  <si>
    <t>4/8/2003</t>
  </si>
  <si>
    <t>4/9/2003</t>
  </si>
  <si>
    <t>4/10/2003</t>
  </si>
  <si>
    <t>4/11/2003</t>
  </si>
  <si>
    <t>4/14/2003</t>
  </si>
  <si>
    <t>4/15/2003</t>
  </si>
  <si>
    <t>4/16/2003</t>
  </si>
  <si>
    <t>4/17/2003</t>
  </si>
  <si>
    <t>4/21/2003</t>
  </si>
  <si>
    <t>4/22/2003</t>
  </si>
  <si>
    <t>4/23/2003</t>
  </si>
  <si>
    <t>4/24/2003</t>
  </si>
  <si>
    <t>4/25/2003</t>
  </si>
  <si>
    <t>4/28/2003</t>
  </si>
  <si>
    <t>4/29/2003</t>
  </si>
  <si>
    <t>4/30/2003</t>
  </si>
  <si>
    <t>5/1/2003</t>
  </si>
  <si>
    <t>5/2/2003</t>
  </si>
  <si>
    <t>5/5/2003</t>
  </si>
  <si>
    <t>5/6/2003</t>
  </si>
  <si>
    <t>5/7/2003</t>
  </si>
  <si>
    <t>4/1/2008</t>
  </si>
  <si>
    <t>4/2/2008</t>
  </si>
  <si>
    <t>4/3/2008</t>
  </si>
  <si>
    <t>4/4/2008</t>
  </si>
  <si>
    <t>4/5/2008</t>
  </si>
  <si>
    <t>4/6/2008</t>
  </si>
  <si>
    <t>4/7/2008</t>
  </si>
  <si>
    <t>4/8/2008</t>
  </si>
  <si>
    <t>4/9/2008</t>
  </si>
  <si>
    <t>4/10/2008</t>
  </si>
  <si>
    <t>4/11/2008</t>
  </si>
  <si>
    <t>4/12/2008</t>
  </si>
  <si>
    <t>4/13/2008</t>
  </si>
  <si>
    <t>4/14/2008</t>
  </si>
  <si>
    <t>4/15/2008</t>
  </si>
  <si>
    <t>4/16/2008</t>
  </si>
  <si>
    <t>4/17/2008</t>
  </si>
  <si>
    <t>4/18/2008</t>
  </si>
  <si>
    <t>4/19/2008</t>
  </si>
  <si>
    <t>4/20/2008</t>
  </si>
  <si>
    <t>4/21/2008</t>
  </si>
  <si>
    <t>4/22/2008</t>
  </si>
  <si>
    <t>4/23/2008</t>
  </si>
  <si>
    <t>4/24/2008</t>
  </si>
  <si>
    <t>4/25/2008</t>
  </si>
  <si>
    <t>4/26/2008</t>
  </si>
  <si>
    <t>4/27/2008</t>
  </si>
  <si>
    <t>Prices in blue taken from NGI, "ICE data"</t>
  </si>
  <si>
    <t>4/28/2008</t>
  </si>
  <si>
    <t>4/29/2008</t>
  </si>
  <si>
    <t>4/30/2008</t>
  </si>
  <si>
    <t>5/8/2003</t>
  </si>
  <si>
    <t>5/9/2003</t>
  </si>
  <si>
    <t>5/12/2003</t>
  </si>
  <si>
    <t>5/13/2003</t>
  </si>
  <si>
    <t>5/14/2003</t>
  </si>
  <si>
    <t>5/15/2003</t>
  </si>
  <si>
    <t>5/16/2003</t>
  </si>
  <si>
    <t>5/19/2003</t>
  </si>
  <si>
    <t>5/20/2003</t>
  </si>
  <si>
    <t>5/21/2003</t>
  </si>
  <si>
    <t>5/22/2003</t>
  </si>
  <si>
    <t>5/23/2003</t>
  </si>
  <si>
    <t>5/27/2003</t>
  </si>
  <si>
    <t>5/28/2003</t>
  </si>
  <si>
    <t>5/29/2003</t>
  </si>
  <si>
    <t>5/30/2003</t>
  </si>
  <si>
    <t>6/2/2003</t>
  </si>
  <si>
    <t>6/3/2003</t>
  </si>
  <si>
    <t>6/4/2003</t>
  </si>
  <si>
    <t>6/5/2003</t>
  </si>
  <si>
    <t>6/6/2003</t>
  </si>
  <si>
    <t>6/9/2003</t>
  </si>
  <si>
    <t>6/10/2003</t>
  </si>
  <si>
    <t>6/11/2003</t>
  </si>
  <si>
    <t>6/12/2003</t>
  </si>
  <si>
    <t>6/13/2003</t>
  </si>
  <si>
    <t>6/16/2003</t>
  </si>
  <si>
    <t>6/17/2003</t>
  </si>
  <si>
    <t>6/18/2003</t>
  </si>
  <si>
    <t>6/19/2003</t>
  </si>
  <si>
    <t>6/20/2003</t>
  </si>
  <si>
    <t>6/23/2003</t>
  </si>
  <si>
    <t>6/24/2003</t>
  </si>
  <si>
    <t>6/25/2003</t>
  </si>
  <si>
    <t>6/26/2003</t>
  </si>
  <si>
    <t>6/27/2003</t>
  </si>
  <si>
    <t>6/30/2003</t>
  </si>
  <si>
    <t>7/1/2003</t>
  </si>
  <si>
    <t>7/2/2003</t>
  </si>
  <si>
    <t>7/3/2003</t>
  </si>
  <si>
    <t>7/7/2003</t>
  </si>
  <si>
    <t>7/8/2003</t>
  </si>
  <si>
    <t>7/9/2003</t>
  </si>
  <si>
    <t>7/10/2003</t>
  </si>
  <si>
    <t>7/11/2003</t>
  </si>
  <si>
    <t>11/1/2007</t>
  </si>
  <si>
    <t>should get price on 12/3/08</t>
  </si>
  <si>
    <t>11/2/2007</t>
  </si>
  <si>
    <t>11/3/2007</t>
  </si>
  <si>
    <t>11/4/2007</t>
  </si>
  <si>
    <t>11/5/2007</t>
  </si>
  <si>
    <t>11/6/2007</t>
  </si>
  <si>
    <t>11/7/2007</t>
  </si>
  <si>
    <t>11/8/2007</t>
  </si>
  <si>
    <t>11/9/2007</t>
  </si>
  <si>
    <t>11/10/2007</t>
  </si>
  <si>
    <t>11/11/2007</t>
  </si>
  <si>
    <t>11/12/2007</t>
  </si>
  <si>
    <t>11/13/2007</t>
  </si>
  <si>
    <t>11/14/2007</t>
  </si>
  <si>
    <t>11/15/2007</t>
  </si>
  <si>
    <t>11/16/2007</t>
  </si>
  <si>
    <t>11/17/2007</t>
  </si>
  <si>
    <t>11/18/2007</t>
  </si>
  <si>
    <t>11/19/2007</t>
  </si>
  <si>
    <t>11/20/2007</t>
  </si>
  <si>
    <t>11/21/2007</t>
  </si>
  <si>
    <t>11/22/2007</t>
  </si>
  <si>
    <t>11/23/2007</t>
  </si>
  <si>
    <t>11/24/2007</t>
  </si>
  <si>
    <t>11/25/2007</t>
  </si>
  <si>
    <t>11/26/2007</t>
  </si>
  <si>
    <t>11/27/2007</t>
  </si>
  <si>
    <t>11/28/2007</t>
  </si>
  <si>
    <t>11/29/2007</t>
  </si>
  <si>
    <t>11/30/2007</t>
  </si>
  <si>
    <t>12/1/2007</t>
  </si>
  <si>
    <t>12/2/2007</t>
  </si>
  <si>
    <t>12/3/2007</t>
  </si>
  <si>
    <t>12/4/2007</t>
  </si>
  <si>
    <t>12/5/2007</t>
  </si>
  <si>
    <t>7/14/2003</t>
  </si>
  <si>
    <t>7/15/2003</t>
  </si>
  <si>
    <t>7/16/2003</t>
  </si>
  <si>
    <t>7/17/2003</t>
  </si>
  <si>
    <t>7/18/2003</t>
  </si>
  <si>
    <t>7/21/2003</t>
  </si>
  <si>
    <t>7/22/2003</t>
  </si>
  <si>
    <t>7/23/2003</t>
  </si>
  <si>
    <t>7/24/2003</t>
  </si>
  <si>
    <t>7/25/2003</t>
  </si>
  <si>
    <t>7/28/2003</t>
  </si>
  <si>
    <t>7/29/2003</t>
  </si>
  <si>
    <t>7/30/2003</t>
  </si>
  <si>
    <t>7/31/2003</t>
  </si>
  <si>
    <t>8/1/2003</t>
  </si>
  <si>
    <t>8/4/2003</t>
  </si>
  <si>
    <t>8/5/2003</t>
  </si>
  <si>
    <t>8/6/2003</t>
  </si>
  <si>
    <t>8/7/2003</t>
  </si>
  <si>
    <t>8/8/2003</t>
  </si>
  <si>
    <t>8/11/2003</t>
  </si>
  <si>
    <t>8/12/2003</t>
  </si>
  <si>
    <t>8/13/2003</t>
  </si>
  <si>
    <t>8/14/2003</t>
  </si>
  <si>
    <t>8/15/2003</t>
  </si>
  <si>
    <t>8/18/2003</t>
  </si>
  <si>
    <t>8/19/2003</t>
  </si>
  <si>
    <t>8/20/2003</t>
  </si>
  <si>
    <t>8/21/2003</t>
  </si>
  <si>
    <t>8/22/2003</t>
  </si>
  <si>
    <t>8/25/2003</t>
  </si>
  <si>
    <t>8/26/2003</t>
  </si>
  <si>
    <t>8/27/2003</t>
  </si>
  <si>
    <t>8/28/2003</t>
  </si>
  <si>
    <t>8/29/2003</t>
  </si>
  <si>
    <t>9/2/2003</t>
  </si>
  <si>
    <t>9/3/2003</t>
  </si>
  <si>
    <t>9/4/2003</t>
  </si>
  <si>
    <t>9/5/2003</t>
  </si>
  <si>
    <t>9/8/2003</t>
  </si>
  <si>
    <t>9/9/2003</t>
  </si>
  <si>
    <t>9/10/2003</t>
  </si>
  <si>
    <t>9/11/2003</t>
  </si>
  <si>
    <t>9/12/2003</t>
  </si>
  <si>
    <t>9/15/2003</t>
  </si>
  <si>
    <t>9/16/2003</t>
  </si>
  <si>
    <t>9/17/2003</t>
  </si>
  <si>
    <t>9/18/2003</t>
  </si>
  <si>
    <t>9/19/2003</t>
  </si>
  <si>
    <t>9/22/2003</t>
  </si>
  <si>
    <t>9/23/2003</t>
  </si>
  <si>
    <t>9/24/2003</t>
  </si>
  <si>
    <t>9/25/2003</t>
  </si>
  <si>
    <t>9/26/2003</t>
  </si>
  <si>
    <t>9/29/2003</t>
  </si>
  <si>
    <t>9/30/2003</t>
  </si>
  <si>
    <t>10/1/2003</t>
  </si>
  <si>
    <t>10/2/2003</t>
  </si>
  <si>
    <t>10/3/2003</t>
  </si>
  <si>
    <t>10/6/2003</t>
  </si>
  <si>
    <t>10/7/2003</t>
  </si>
  <si>
    <t>10/8/2003</t>
  </si>
  <si>
    <t>10/9/2003</t>
  </si>
  <si>
    <t>10/10/2003</t>
  </si>
  <si>
    <t>10/13/2003</t>
  </si>
  <si>
    <t>10/14/2003</t>
  </si>
  <si>
    <t>--</t>
  </si>
  <si>
    <t>10/15/2003</t>
  </si>
  <si>
    <t>10/16/2003</t>
  </si>
  <si>
    <t>10/17/2003</t>
  </si>
  <si>
    <t>10/20/2003</t>
  </si>
  <si>
    <t>10/21/2003</t>
  </si>
  <si>
    <t>10/22/2003</t>
  </si>
  <si>
    <t>10/23/2003</t>
  </si>
  <si>
    <t>10/24/2003</t>
  </si>
  <si>
    <t>10/27/2003</t>
  </si>
  <si>
    <t>10/28/2003</t>
  </si>
  <si>
    <t>10/29/2003</t>
  </si>
  <si>
    <t>10/30/2003</t>
  </si>
  <si>
    <t>10/31/2003</t>
  </si>
  <si>
    <t>11/3/2003</t>
  </si>
  <si>
    <t>11/4/2003</t>
  </si>
  <si>
    <t>11/5/2003</t>
  </si>
  <si>
    <t>11/6/2003</t>
  </si>
  <si>
    <t>11/7/2003</t>
  </si>
  <si>
    <t>11/10/2003</t>
  </si>
  <si>
    <t>11/11/2003</t>
  </si>
  <si>
    <t>11/12/2003</t>
  </si>
  <si>
    <t>11/13/2003</t>
  </si>
  <si>
    <t>11/14/2003</t>
  </si>
  <si>
    <t>11/17/2003</t>
  </si>
  <si>
    <t>11/18/2003</t>
  </si>
  <si>
    <t>11/19/2003</t>
  </si>
  <si>
    <t>11/20/2003</t>
  </si>
  <si>
    <t>11/21/2003</t>
  </si>
  <si>
    <t>11/24/2003</t>
  </si>
  <si>
    <t>11/25/2003</t>
  </si>
  <si>
    <t>11/26/2003</t>
  </si>
  <si>
    <t>12/1/2003</t>
  </si>
  <si>
    <t>12/2/2003</t>
  </si>
  <si>
    <t>12/3/2003</t>
  </si>
  <si>
    <t>12/4/2003</t>
  </si>
  <si>
    <t>12/5/2003</t>
  </si>
  <si>
    <t>12/8/2003</t>
  </si>
  <si>
    <t>12/9/2003</t>
  </si>
  <si>
    <t>12/10/2003</t>
  </si>
  <si>
    <t>12/11/2003</t>
  </si>
  <si>
    <t>12/12/2003</t>
  </si>
  <si>
    <t>12/15/2003</t>
  </si>
  <si>
    <t>12/16/2003</t>
  </si>
  <si>
    <t>12/17/2003</t>
  </si>
  <si>
    <t>12/18/2003</t>
  </si>
  <si>
    <t>12/19/2003</t>
  </si>
  <si>
    <t>12/22/2003</t>
  </si>
  <si>
    <t>12/23/2003</t>
  </si>
  <si>
    <t>12/24/2003</t>
  </si>
  <si>
    <t>12/29/2003</t>
  </si>
  <si>
    <t>12/30/2003</t>
  </si>
  <si>
    <t>12/31/2003</t>
  </si>
  <si>
    <t>1/5/2004</t>
  </si>
  <si>
    <t>1/6/2004</t>
  </si>
  <si>
    <t>1/7/2004</t>
  </si>
  <si>
    <t>1/8/2004</t>
  </si>
  <si>
    <t>1/9/2004</t>
  </si>
  <si>
    <t>1/12/2004</t>
  </si>
  <si>
    <t>1/13/2004</t>
  </si>
  <si>
    <t>1/14/2004</t>
  </si>
  <si>
    <t>1/15/2004</t>
  </si>
  <si>
    <t>1/16/2004</t>
  </si>
  <si>
    <t>1/20/2004</t>
  </si>
  <si>
    <t>1/21/2004</t>
  </si>
  <si>
    <t>1/22/2004</t>
  </si>
  <si>
    <t>1/23/2004</t>
  </si>
  <si>
    <t>1/26/2004</t>
  </si>
  <si>
    <t>1/27/2004</t>
  </si>
  <si>
    <t>1/28/2004</t>
  </si>
  <si>
    <t>1/29/2004</t>
  </si>
  <si>
    <t>1/30/2004</t>
  </si>
  <si>
    <t>2/2/2004</t>
  </si>
  <si>
    <t>2/3/2004</t>
  </si>
  <si>
    <t>2/4/2004</t>
  </si>
  <si>
    <t>2/5/2004</t>
  </si>
  <si>
    <t>2/6/2004</t>
  </si>
  <si>
    <t>2/9/2004</t>
  </si>
  <si>
    <t>2/10/2004</t>
  </si>
  <si>
    <t>2/11/2004</t>
  </si>
  <si>
    <t>2/12/2004</t>
  </si>
  <si>
    <t>2/13/2004</t>
  </si>
  <si>
    <t>2/17/2004</t>
  </si>
  <si>
    <t>2/18/2004</t>
  </si>
  <si>
    <t>2/19/2004</t>
  </si>
  <si>
    <t>2/20/2004</t>
  </si>
  <si>
    <t>2/23/2004</t>
  </si>
  <si>
    <t>2/24/2004</t>
  </si>
  <si>
    <t>2/25/2004</t>
  </si>
  <si>
    <t>2/26/2004</t>
  </si>
  <si>
    <t>2/27/2004</t>
  </si>
  <si>
    <t>3/1/2004</t>
  </si>
  <si>
    <t>3/2/2004</t>
  </si>
  <si>
    <t>3/3/2004</t>
  </si>
  <si>
    <t>3/4/2004</t>
  </si>
  <si>
    <t>3/5/2004</t>
  </si>
  <si>
    <t>3/8/2004</t>
  </si>
  <si>
    <t>3/9/2004</t>
  </si>
  <si>
    <t>3/10/2004</t>
  </si>
  <si>
    <t>3/11/2004</t>
  </si>
  <si>
    <t>3/12/2004</t>
  </si>
  <si>
    <t>3/15/2004</t>
  </si>
  <si>
    <t>3/16/2004</t>
  </si>
  <si>
    <t>3/17/2004</t>
  </si>
  <si>
    <t>3/18/2004</t>
  </si>
  <si>
    <t>3/19/2004</t>
  </si>
  <si>
    <t>3/22/2004</t>
  </si>
  <si>
    <t>3/23/2004</t>
  </si>
  <si>
    <t>3/24/2004</t>
  </si>
  <si>
    <t>3/25/2004</t>
  </si>
  <si>
    <t>3/26/2004</t>
  </si>
  <si>
    <t>3/27/2004</t>
  </si>
  <si>
    <t>3/28/2004</t>
  </si>
  <si>
    <t>3/29/2004</t>
  </si>
  <si>
    <t>3/30/2004</t>
  </si>
  <si>
    <t>3/31/2004</t>
  </si>
  <si>
    <t>4/1/2004</t>
  </si>
  <si>
    <t>4/2/2004</t>
  </si>
  <si>
    <t>4/3/2004</t>
  </si>
  <si>
    <t>4/4/2004</t>
  </si>
  <si>
    <t>4/5/2004</t>
  </si>
  <si>
    <t>4/6/2004</t>
  </si>
  <si>
    <t>4/7/2004</t>
  </si>
  <si>
    <t>4/8/2004</t>
  </si>
  <si>
    <t>4/9/2004</t>
  </si>
  <si>
    <t>4/10/2004</t>
  </si>
  <si>
    <t>6/2/2007</t>
  </si>
  <si>
    <t>6/3/2007</t>
  </si>
  <si>
    <t>6/4/2007</t>
  </si>
  <si>
    <t>6/5/2007</t>
  </si>
  <si>
    <t>6/6/2007</t>
  </si>
  <si>
    <t>6/7/2007</t>
  </si>
  <si>
    <t>6/8/2007</t>
  </si>
  <si>
    <t>6/9/2007</t>
  </si>
  <si>
    <t>6/10/2007</t>
  </si>
  <si>
    <t>6/11/2007</t>
  </si>
  <si>
    <t>7/2/2008</t>
  </si>
  <si>
    <t>7/3/2008</t>
  </si>
  <si>
    <t>7/4/2008</t>
  </si>
  <si>
    <t>7/5/2008</t>
  </si>
  <si>
    <t>7/6/2008</t>
  </si>
  <si>
    <t>7/7/2008</t>
  </si>
  <si>
    <t>7/8/2008</t>
  </si>
  <si>
    <t>7/9/2008</t>
  </si>
  <si>
    <t>7/10/2008</t>
  </si>
  <si>
    <t>7/11/2008</t>
  </si>
  <si>
    <t>7/12/2008</t>
  </si>
  <si>
    <t>7/13/2008</t>
  </si>
  <si>
    <t>7/14/2008</t>
  </si>
  <si>
    <t>7/15/2008</t>
  </si>
  <si>
    <t>7/16/2008</t>
  </si>
  <si>
    <t>7/17/2008</t>
  </si>
  <si>
    <t>7/18/2008</t>
  </si>
  <si>
    <t>7/19/2008</t>
  </si>
  <si>
    <t>7/20/2008</t>
  </si>
  <si>
    <t>7/21/2008</t>
  </si>
  <si>
    <t>7/22/2008</t>
  </si>
  <si>
    <t>7/23/2008</t>
  </si>
  <si>
    <t>7/24/2008</t>
  </si>
  <si>
    <t>7/25/2008</t>
  </si>
  <si>
    <t>7/26/2008</t>
  </si>
  <si>
    <t>7/27/2008</t>
  </si>
  <si>
    <t>7/28/2008</t>
  </si>
  <si>
    <t>7/29/2008</t>
  </si>
  <si>
    <t>7/30/2008</t>
  </si>
  <si>
    <t>7/31/2008</t>
  </si>
  <si>
    <t>8/1/2008</t>
  </si>
  <si>
    <t>8/2/2008</t>
  </si>
  <si>
    <t>8/3/2008</t>
  </si>
  <si>
    <t>6/12/2007</t>
  </si>
  <si>
    <t>6/13/2007</t>
  </si>
  <si>
    <t>6/14/2007</t>
  </si>
  <si>
    <t>6/15/2007</t>
  </si>
  <si>
    <t>6/16/2007</t>
  </si>
  <si>
    <t>6/17/2007</t>
  </si>
  <si>
    <t>6/18/2007</t>
  </si>
  <si>
    <t>6/19/2007</t>
  </si>
  <si>
    <t>6/20/2007</t>
  </si>
  <si>
    <t>6/21/2007</t>
  </si>
  <si>
    <t>6/22/2007</t>
  </si>
  <si>
    <t>6/23/2007</t>
  </si>
  <si>
    <t>6/24/2007</t>
  </si>
  <si>
    <t>6/25/2007</t>
  </si>
  <si>
    <t>6/26/2007</t>
  </si>
  <si>
    <t>6/27/2007</t>
  </si>
  <si>
    <t>6/28/2007</t>
  </si>
  <si>
    <t>6/29/2007</t>
  </si>
  <si>
    <t>6/30/2007</t>
  </si>
  <si>
    <t>4/11/2004</t>
  </si>
  <si>
    <t>4/12/2004</t>
  </si>
  <si>
    <t>4/13/2004</t>
  </si>
  <si>
    <t>4/14/2004</t>
  </si>
  <si>
    <t>4/15/2004</t>
  </si>
  <si>
    <t>4/16/2004</t>
  </si>
  <si>
    <t>4/17/2004</t>
  </si>
  <si>
    <t>4/18/2004</t>
  </si>
  <si>
    <t>4/19/2004</t>
  </si>
  <si>
    <t>AECO - $US</t>
  </si>
  <si>
    <t>4/20/2004</t>
  </si>
  <si>
    <t>4/21/2004</t>
  </si>
  <si>
    <t>4/22/2004</t>
  </si>
  <si>
    <t>4/23/2004</t>
  </si>
  <si>
    <t>4/24/2004</t>
  </si>
  <si>
    <t>2/9/2008</t>
  </si>
  <si>
    <t>2/10/2008</t>
  </si>
  <si>
    <t>2/11/2008</t>
  </si>
  <si>
    <t>2/12/2008</t>
  </si>
  <si>
    <t>2/13/2008</t>
  </si>
  <si>
    <t>2/14/2008</t>
  </si>
  <si>
    <t>2/15/2008</t>
  </si>
  <si>
    <t>2/16/2008</t>
  </si>
  <si>
    <t>2/17/2008</t>
  </si>
  <si>
    <t>2/18/2008</t>
  </si>
  <si>
    <t>2/19/2008</t>
  </si>
  <si>
    <t>2/20/2008</t>
  </si>
  <si>
    <t>2/21/2008</t>
  </si>
  <si>
    <t>2/22/2008</t>
  </si>
  <si>
    <t>2/23/2008</t>
  </si>
  <si>
    <t>2/24/2008</t>
  </si>
  <si>
    <t>2/25/2008</t>
  </si>
  <si>
    <t>2/26/2008</t>
  </si>
  <si>
    <t>2/27/2008</t>
  </si>
  <si>
    <t>2/28/2008</t>
  </si>
  <si>
    <t>2/29/2008</t>
  </si>
  <si>
    <t>3/1/2008</t>
  </si>
  <si>
    <t>3/2/2008</t>
  </si>
  <si>
    <t>4/25/2004</t>
  </si>
  <si>
    <t>4/26/2004</t>
  </si>
  <si>
    <t>4/27/2004</t>
  </si>
  <si>
    <t>4/28/2004</t>
  </si>
  <si>
    <t>4/29/2004</t>
  </si>
  <si>
    <t>4/30/2004</t>
  </si>
  <si>
    <t>5/1/2004</t>
  </si>
  <si>
    <t>5/2/2004</t>
  </si>
  <si>
    <t>5/3/2004</t>
  </si>
  <si>
    <t>5/4/2004</t>
  </si>
  <si>
    <t>5/5/2004</t>
  </si>
  <si>
    <t>5/6/2004</t>
  </si>
  <si>
    <t>5/7/2004</t>
  </si>
  <si>
    <t>5/8/2004</t>
  </si>
  <si>
    <t>5/9/2004</t>
  </si>
  <si>
    <t>5/10/2004</t>
  </si>
  <si>
    <t>5/11/2004</t>
  </si>
  <si>
    <t>5/12/2004</t>
  </si>
  <si>
    <t>5/13/2004</t>
  </si>
  <si>
    <t>5/14/2004</t>
  </si>
  <si>
    <t>5/15/2004</t>
  </si>
  <si>
    <t>5/16/2004</t>
  </si>
  <si>
    <t>5/17/2004</t>
  </si>
  <si>
    <t>5/18/2004</t>
  </si>
  <si>
    <t>5/19/2004</t>
  </si>
  <si>
    <t>5/20/2004</t>
  </si>
  <si>
    <t>5/21/2004</t>
  </si>
  <si>
    <t>5/22/2004</t>
  </si>
  <si>
    <t>5/23/2004</t>
  </si>
  <si>
    <t>5/24/2004</t>
  </si>
  <si>
    <t>5/25/2004</t>
  </si>
  <si>
    <t>5/26/2004</t>
  </si>
  <si>
    <t>5/27/2004</t>
  </si>
  <si>
    <t>5/28/2004</t>
  </si>
  <si>
    <t>6/1/2004</t>
  </si>
  <si>
    <t>6/2/2004</t>
  </si>
  <si>
    <t>6/3/2004</t>
  </si>
  <si>
    <t>6/4/2004</t>
  </si>
  <si>
    <t>6/5/2004</t>
  </si>
  <si>
    <t>6/6/2004</t>
  </si>
  <si>
    <t>6/7/2004</t>
  </si>
  <si>
    <t>6/8/2004</t>
  </si>
  <si>
    <t>6/9/2004</t>
  </si>
  <si>
    <t>6/10/2004</t>
  </si>
  <si>
    <t>6/11/2004</t>
  </si>
  <si>
    <t>6/12/2004</t>
  </si>
  <si>
    <t>6/13/2004</t>
  </si>
  <si>
    <t>6/14/2004</t>
  </si>
  <si>
    <t>6/15/2004</t>
  </si>
  <si>
    <t>6/16/2004</t>
  </si>
  <si>
    <t>6/17/2004</t>
  </si>
  <si>
    <t>6/18/2004</t>
  </si>
  <si>
    <t>6/19/2004</t>
  </si>
  <si>
    <t>6/20/2004</t>
  </si>
  <si>
    <t>6/21/2004</t>
  </si>
  <si>
    <t>6/22/2004</t>
  </si>
  <si>
    <t>6/23/2004</t>
  </si>
  <si>
    <t>6/24/2004</t>
  </si>
  <si>
    <t>6/25/2004</t>
  </si>
  <si>
    <t>6/26/2004</t>
  </si>
  <si>
    <t>6/27/2004</t>
  </si>
  <si>
    <t>6/28/2004</t>
  </si>
  <si>
    <t>6/29/2004</t>
  </si>
  <si>
    <t>6/30/2004</t>
  </si>
  <si>
    <t>7/1/2004</t>
  </si>
  <si>
    <t>7/2/2004</t>
  </si>
  <si>
    <t>7/3/2004</t>
  </si>
  <si>
    <t>7/4/2004</t>
  </si>
  <si>
    <t>7/5/2004</t>
  </si>
  <si>
    <t>7/6/2004</t>
  </si>
  <si>
    <t>7/7/2004</t>
  </si>
  <si>
    <t>7/8/2004</t>
  </si>
  <si>
    <t>7/9/2004</t>
  </si>
  <si>
    <t>7/10/2004</t>
  </si>
  <si>
    <t>7/11/2004</t>
  </si>
  <si>
    <t>7/12/2004</t>
  </si>
  <si>
    <t>7/13/2004</t>
  </si>
  <si>
    <t>7/14/2004</t>
  </si>
  <si>
    <t>7/15/2004</t>
  </si>
  <si>
    <t>7/16/2004</t>
  </si>
  <si>
    <t>7/17/2004</t>
  </si>
  <si>
    <t>8/6/2007</t>
  </si>
  <si>
    <t>8/7/2007</t>
  </si>
  <si>
    <t>8/8/2007</t>
  </si>
  <si>
    <t>8/9/2007</t>
  </si>
  <si>
    <t>8/10/2007</t>
  </si>
  <si>
    <t>8/11/2007</t>
  </si>
  <si>
    <t>8/12/2007</t>
  </si>
  <si>
    <t>8/13/2007</t>
  </si>
  <si>
    <t>8/14/2007</t>
  </si>
  <si>
    <t>8/15/2007</t>
  </si>
  <si>
    <t>8/16/2007</t>
  </si>
  <si>
    <t>8/17/2007</t>
  </si>
  <si>
    <t>8/18/2007</t>
  </si>
  <si>
    <t>8/19/2007</t>
  </si>
  <si>
    <t>8/20/2007</t>
  </si>
  <si>
    <t>8/21/2007</t>
  </si>
  <si>
    <t>8/22/2007</t>
  </si>
  <si>
    <t>8/23/2007</t>
  </si>
  <si>
    <t>8/24/2007</t>
  </si>
  <si>
    <t>8/25/2007</t>
  </si>
  <si>
    <t>8/26/2007</t>
  </si>
  <si>
    <t>8/27/2007</t>
  </si>
  <si>
    <t>8/28/2007</t>
  </si>
  <si>
    <t>8/29/2007</t>
  </si>
  <si>
    <t>8/30/2007</t>
  </si>
  <si>
    <t>8/31/2007</t>
  </si>
  <si>
    <t>9/1/2007</t>
  </si>
  <si>
    <t>9/2/2007</t>
  </si>
  <si>
    <t>9/3/2007</t>
  </si>
  <si>
    <t>9/4/2007</t>
  </si>
  <si>
    <t>9/5/2007</t>
  </si>
  <si>
    <t>7/18/2004</t>
  </si>
  <si>
    <t>7/19/2004</t>
  </si>
  <si>
    <t>7/20/2004</t>
  </si>
  <si>
    <t>7/21/2004</t>
  </si>
  <si>
    <t>7/22/2004</t>
  </si>
  <si>
    <t>7/23/2004</t>
  </si>
  <si>
    <t>7/24/2004</t>
  </si>
  <si>
    <t>7/25/2004</t>
  </si>
  <si>
    <t>7/26/2004</t>
  </si>
  <si>
    <t>7/27/2004</t>
  </si>
  <si>
    <t>7/28/2004</t>
  </si>
  <si>
    <t>7/29/2004</t>
  </si>
  <si>
    <t>7/30/2004</t>
  </si>
  <si>
    <t>7/31/2004</t>
  </si>
  <si>
    <t>8/1/2004</t>
  </si>
  <si>
    <t>8/2/2004</t>
  </si>
  <si>
    <t>8/3/2004</t>
  </si>
  <si>
    <t>8/4/2004</t>
  </si>
  <si>
    <t>8/5/2004</t>
  </si>
  <si>
    <t>8/6/2004</t>
  </si>
  <si>
    <t>8/7/2004</t>
  </si>
  <si>
    <t>8/8/2004</t>
  </si>
  <si>
    <t>8/9/2004</t>
  </si>
  <si>
    <t>8/10/2004</t>
  </si>
  <si>
    <t>8/11/2004</t>
  </si>
  <si>
    <t>8/12/2004</t>
  </si>
  <si>
    <t>8/13/2004</t>
  </si>
  <si>
    <t>8/14/2004</t>
  </si>
  <si>
    <t>8/15/2004</t>
  </si>
  <si>
    <t>8/16/2004</t>
  </si>
  <si>
    <t>8/17/2004</t>
  </si>
  <si>
    <t>8/18/2004</t>
  </si>
  <si>
    <t>8/19/2004</t>
  </si>
  <si>
    <t>8/20/2004</t>
  </si>
  <si>
    <t>8/21/2004</t>
  </si>
  <si>
    <t>3rd Party supplied Mo Avg Texas Eastern So Tx</t>
  </si>
  <si>
    <t>8/22/2004</t>
  </si>
  <si>
    <t>8/23/2004</t>
  </si>
  <si>
    <t>8/24/2004</t>
  </si>
  <si>
    <t>8/25/2004</t>
  </si>
  <si>
    <t>8/26/2004</t>
  </si>
  <si>
    <t>8/27/2004</t>
  </si>
  <si>
    <t>8/28/2004</t>
  </si>
  <si>
    <t>8/29/2004</t>
  </si>
  <si>
    <t>8/30/2004</t>
  </si>
  <si>
    <t>8/31/2004</t>
  </si>
  <si>
    <t>9/1/2004</t>
  </si>
  <si>
    <t>9/2/2004</t>
  </si>
  <si>
    <t>9/3/2004</t>
  </si>
  <si>
    <t>9/4/2004</t>
  </si>
  <si>
    <t>9/5/2004</t>
  </si>
  <si>
    <t>9/6/2004</t>
  </si>
  <si>
    <t>9/7/2004</t>
  </si>
  <si>
    <t>9/8/2004</t>
  </si>
  <si>
    <t>9/9/2004</t>
  </si>
  <si>
    <t>9/10/2004</t>
  </si>
  <si>
    <t>9/11/2004</t>
  </si>
  <si>
    <t>9/12/2004</t>
  </si>
  <si>
    <t>9/13/2004</t>
  </si>
  <si>
    <t>9/14/2004</t>
  </si>
  <si>
    <t>9/15/2004</t>
  </si>
  <si>
    <t>9/16/2004</t>
  </si>
  <si>
    <t>9/17/2004</t>
  </si>
  <si>
    <t>9/18/2004</t>
  </si>
  <si>
    <t>9/19/2004</t>
  </si>
  <si>
    <t>9/20/2004</t>
  </si>
  <si>
    <t>9/21/2004</t>
  </si>
  <si>
    <t>9/22/2004</t>
  </si>
  <si>
    <t>9/23/2004</t>
  </si>
  <si>
    <t>9/24/2004</t>
  </si>
  <si>
    <t>9/25/2004</t>
  </si>
  <si>
    <t>9/26/2004</t>
  </si>
  <si>
    <t>9/27/2004</t>
  </si>
  <si>
    <t>9/28/2004</t>
  </si>
  <si>
    <t>9/29/2004</t>
  </si>
  <si>
    <t>9/30/2004</t>
  </si>
  <si>
    <t>10/1/2004</t>
  </si>
  <si>
    <t>10/2/2004</t>
  </si>
  <si>
    <t>10/3/2004</t>
  </si>
  <si>
    <t>10/4/2004</t>
  </si>
  <si>
    <t>10/5/2004</t>
  </si>
  <si>
    <t>10/6/2004</t>
  </si>
  <si>
    <t>10/7/2004</t>
  </si>
  <si>
    <t>10/8/2004</t>
  </si>
  <si>
    <t>10/9/2004</t>
  </si>
  <si>
    <t>10/10/2004</t>
  </si>
  <si>
    <t>10/11/2004</t>
  </si>
  <si>
    <t>10/12/2004</t>
  </si>
  <si>
    <t>10/13/2004</t>
  </si>
  <si>
    <t>10/14/2004</t>
  </si>
  <si>
    <t>10/15/2004</t>
  </si>
  <si>
    <t>10/16/2004</t>
  </si>
  <si>
    <t>10/17/2004</t>
  </si>
  <si>
    <t>10/18/2004</t>
  </si>
  <si>
    <t>10/19/2004</t>
  </si>
  <si>
    <t>10/20/2004</t>
  </si>
  <si>
    <t>10/21/2004</t>
  </si>
  <si>
    <t>10/22/2004</t>
  </si>
  <si>
    <t>10/23/2004</t>
  </si>
  <si>
    <t>10/24/2004</t>
  </si>
  <si>
    <t>10/25/2004</t>
  </si>
  <si>
    <t>10/26/2004</t>
  </si>
  <si>
    <t>10/27/2004</t>
  </si>
  <si>
    <t>10/28/2004</t>
  </si>
  <si>
    <t>10/29/2004</t>
  </si>
  <si>
    <t>10/30/2004</t>
  </si>
  <si>
    <t>10/31/2004</t>
  </si>
  <si>
    <t>11/1/2004</t>
  </si>
  <si>
    <t>11/2/2004</t>
  </si>
  <si>
    <t>11/3/2004</t>
  </si>
  <si>
    <t>11/4/2004</t>
  </si>
  <si>
    <t>11/5/2004</t>
  </si>
  <si>
    <t>11/6/2004</t>
  </si>
  <si>
    <t>11/7/2004</t>
  </si>
  <si>
    <t>11/8/2004</t>
  </si>
  <si>
    <t>11/9/2004</t>
  </si>
  <si>
    <t>11/10/2004</t>
  </si>
  <si>
    <t>11/11/2004</t>
  </si>
  <si>
    <t>11/12/2004</t>
  </si>
  <si>
    <t>11/13/2004</t>
  </si>
  <si>
    <t>11/14/2004</t>
  </si>
  <si>
    <t>11/15/2004</t>
  </si>
  <si>
    <t>11/16/2004</t>
  </si>
  <si>
    <t>11/17/2004</t>
  </si>
  <si>
    <t>11/18/2004</t>
  </si>
  <si>
    <t>11/19/2004</t>
  </si>
  <si>
    <t>11/20/2004</t>
  </si>
  <si>
    <t>11/21/2004</t>
  </si>
  <si>
    <t>11/22/2004</t>
  </si>
  <si>
    <t>11/23/2004</t>
  </si>
  <si>
    <t>11/24/2004</t>
  </si>
  <si>
    <t>11/25/2004</t>
  </si>
  <si>
    <t>11/26/2004</t>
  </si>
  <si>
    <t>11/27/2004</t>
  </si>
  <si>
    <t>11/28/2004</t>
  </si>
  <si>
    <t>11/29/2004</t>
  </si>
  <si>
    <t>11/30/2004</t>
  </si>
  <si>
    <t>12/1/2004</t>
  </si>
  <si>
    <t>12/2/2004</t>
  </si>
  <si>
    <t>12/3/2004</t>
  </si>
  <si>
    <t>NGI BIDWEEK PRICES                                     Beginning for November 2010</t>
  </si>
  <si>
    <t>12/4/2004</t>
  </si>
  <si>
    <t>12/5/2004</t>
  </si>
  <si>
    <t>12/6/2004</t>
  </si>
  <si>
    <t>12/7/2004</t>
  </si>
  <si>
    <t>12/8/2004</t>
  </si>
  <si>
    <t>12/9/2004</t>
  </si>
  <si>
    <t>12/10/2004</t>
  </si>
  <si>
    <t>12/11/2004</t>
  </si>
  <si>
    <t>12/12/2004</t>
  </si>
  <si>
    <t>12/13/2004</t>
  </si>
  <si>
    <t>12/14/2004</t>
  </si>
  <si>
    <t>12/15/2004</t>
  </si>
  <si>
    <t>12/16/2004</t>
  </si>
  <si>
    <t>12/17/2004</t>
  </si>
  <si>
    <t>12/18/2004</t>
  </si>
  <si>
    <t>12/19/2004</t>
  </si>
  <si>
    <t>12/20/2004</t>
  </si>
  <si>
    <t>12/21/2004</t>
  </si>
  <si>
    <t>12/22/2004</t>
  </si>
  <si>
    <t>12/23/2004</t>
  </si>
  <si>
    <t>12/24/2004</t>
  </si>
  <si>
    <t>12/25/2004</t>
  </si>
  <si>
    <t>12/26/2004</t>
  </si>
  <si>
    <t>12/27/2004</t>
  </si>
  <si>
    <t>12/28/2004</t>
  </si>
  <si>
    <t>12/29/2004</t>
  </si>
  <si>
    <t>12/30/2004</t>
  </si>
  <si>
    <t>12/31/2004</t>
  </si>
  <si>
    <t>1/1/2005</t>
  </si>
  <si>
    <t>1/2/2005</t>
  </si>
  <si>
    <t>1/3/2005</t>
  </si>
  <si>
    <t>US MARKETS CLOSED ON 12/31/04</t>
  </si>
  <si>
    <t>1/4/2005</t>
  </si>
  <si>
    <t>1/5/2005</t>
  </si>
  <si>
    <t>1/6/2005</t>
  </si>
  <si>
    <t>1/7/2005</t>
  </si>
  <si>
    <t>1/8/2005</t>
  </si>
  <si>
    <t>1/9/2005</t>
  </si>
  <si>
    <t>1/10/2005</t>
  </si>
  <si>
    <t>1/11/2005</t>
  </si>
  <si>
    <t>1/12/2005</t>
  </si>
  <si>
    <t>1/13/2005</t>
  </si>
  <si>
    <t>1/14/2005</t>
  </si>
  <si>
    <t>1/15/2005</t>
  </si>
  <si>
    <t>1/16/2005</t>
  </si>
  <si>
    <t>1/17/2005</t>
  </si>
  <si>
    <t>1/18/2005</t>
  </si>
  <si>
    <t>1/19/2005</t>
  </si>
  <si>
    <t>1/20/2005</t>
  </si>
  <si>
    <t>1/21/2005</t>
  </si>
  <si>
    <t>1/22/2005</t>
  </si>
  <si>
    <t>1/23/2005</t>
  </si>
  <si>
    <t>1/24/2005</t>
  </si>
  <si>
    <t>1/25/2005</t>
  </si>
  <si>
    <t>1/26/2005</t>
  </si>
  <si>
    <t>1/27/2005</t>
  </si>
  <si>
    <t>1/28/2005</t>
  </si>
  <si>
    <t>1/29/2005</t>
  </si>
  <si>
    <t>1/30/2005</t>
  </si>
  <si>
    <t>1/31/2005</t>
  </si>
  <si>
    <t>2/1/2005</t>
  </si>
  <si>
    <t>2/2/2005</t>
  </si>
  <si>
    <t>2/3/2005</t>
  </si>
  <si>
    <t>2/4/2005</t>
  </si>
  <si>
    <t>2/5/2005</t>
  </si>
  <si>
    <t>2/6/2005</t>
  </si>
  <si>
    <t>2/7/2005</t>
  </si>
  <si>
    <t>2/8/2005</t>
  </si>
  <si>
    <t>2/9/2005</t>
  </si>
  <si>
    <t>2/10/2005</t>
  </si>
  <si>
    <t>2/11/2005</t>
  </si>
  <si>
    <t>2/12/2005</t>
  </si>
  <si>
    <t>2/13/2005</t>
  </si>
  <si>
    <t>2/14/2005</t>
  </si>
  <si>
    <t>2/15/2005</t>
  </si>
  <si>
    <t>2/16/2005</t>
  </si>
  <si>
    <t>2/17/2005</t>
  </si>
  <si>
    <t>2/18/2005</t>
  </si>
  <si>
    <t>2/19/2005</t>
  </si>
  <si>
    <t>2/20/2005</t>
  </si>
  <si>
    <t>2/21/2005</t>
  </si>
  <si>
    <t>2/22/2005</t>
  </si>
  <si>
    <t>2/23/2005</t>
  </si>
  <si>
    <t>2/24/2005</t>
  </si>
  <si>
    <t>2/25/2005</t>
  </si>
  <si>
    <t>2/26/2005</t>
  </si>
  <si>
    <t>2/27/2005</t>
  </si>
  <si>
    <t>2/28/2005</t>
  </si>
  <si>
    <t>3/1/2005</t>
  </si>
  <si>
    <t>3/2/2005</t>
  </si>
  <si>
    <t>3/3/2005</t>
  </si>
  <si>
    <t>3/4/2005</t>
  </si>
  <si>
    <t>3/5/2005</t>
  </si>
  <si>
    <t>3/6/2005</t>
  </si>
  <si>
    <t>3/7/2005</t>
  </si>
  <si>
    <t>3/8/2005</t>
  </si>
  <si>
    <t>3/9/2005</t>
  </si>
  <si>
    <t>3/10/2005</t>
  </si>
  <si>
    <t>3/11/2005</t>
  </si>
  <si>
    <t>3/12/2005</t>
  </si>
  <si>
    <t>3/13/2005</t>
  </si>
  <si>
    <t>3/14/2005</t>
  </si>
  <si>
    <t>3/15/2005</t>
  </si>
  <si>
    <t>5/3/2007</t>
  </si>
  <si>
    <t>5/4/2007</t>
  </si>
  <si>
    <t>5/5/2007</t>
  </si>
  <si>
    <t>5/6/2007</t>
  </si>
  <si>
    <t>5/7/2007</t>
  </si>
  <si>
    <t>5/8/2007</t>
  </si>
  <si>
    <t>5/9/2007</t>
  </si>
  <si>
    <t>5/10/2007</t>
  </si>
  <si>
    <t>5/11/2007</t>
  </si>
  <si>
    <t>5/12/2007</t>
  </si>
  <si>
    <t>12/6/2007</t>
  </si>
  <si>
    <t>12/7/2007</t>
  </si>
  <si>
    <t>Iran moves ships into Suez Canal &amp; Mediterranean</t>
  </si>
  <si>
    <t>Iran cuts off exports to Britain/France</t>
  </si>
  <si>
    <t>Bearish macroeconomic signals from 1st quarter reports reduce oil prices</t>
  </si>
  <si>
    <t>WEEKEND</t>
  </si>
  <si>
    <t>CLOSED</t>
  </si>
  <si>
    <t>ST. JAMES - LS     Monthly</t>
  </si>
  <si>
    <t>ST. JAMES - LA SWEET (MONTHLY Avg)</t>
  </si>
  <si>
    <t>Isaac in the Gulf</t>
  </si>
  <si>
    <t>Embassy killings in Libya</t>
  </si>
  <si>
    <t>Saudi Arabia hikes oil production</t>
  </si>
  <si>
    <t>Tension increases in Turkey and Syria</t>
  </si>
  <si>
    <t>Stock Market closed for Hurricane Sandy (electronic trading still occurred)</t>
  </si>
  <si>
    <t>na</t>
  </si>
  <si>
    <t>SATURDAY</t>
  </si>
  <si>
    <t>MLK Holiday</t>
  </si>
  <si>
    <t>Presidents' Day</t>
  </si>
  <si>
    <t>Good Friday</t>
  </si>
  <si>
    <t xml:space="preserve">WSJ did not report </t>
  </si>
  <si>
    <t>Closed for Memorial Day</t>
  </si>
  <si>
    <t>Closed</t>
  </si>
  <si>
    <t>St. James not available</t>
  </si>
  <si>
    <t>Beginning 8/5/2013, WTI prices come from Houston Chronicle (Bloomberg)</t>
  </si>
  <si>
    <t>since WSJ no longer reports WTI or St. James.  Houston Chronicle</t>
  </si>
  <si>
    <t>Labor Day Monday</t>
  </si>
  <si>
    <t>Concerns over potential US attack of Syria</t>
  </si>
  <si>
    <t xml:space="preserve">St James na today </t>
  </si>
  <si>
    <t>CARGILL DATA</t>
  </si>
  <si>
    <t>BARCHART.COM DATA</t>
  </si>
  <si>
    <t>LLS - ST. JAMES</t>
  </si>
  <si>
    <t>St. James Platt's = 111.45??</t>
  </si>
  <si>
    <r>
      <t xml:space="preserve">does not currently report St. James.  </t>
    </r>
    <r>
      <rPr>
        <b/>
        <sz val="8"/>
        <color theme="6" tint="-0.249977111117893"/>
        <rFont val="Helv"/>
      </rPr>
      <t xml:space="preserve">8/5 - 8/16 St. James prices based </t>
    </r>
  </si>
  <si>
    <t>St. James price is now from BARCHART "LLS (Spot)"</t>
  </si>
  <si>
    <t>on BARCHART cross-plot trend data (See formula).</t>
  </si>
  <si>
    <r>
      <t xml:space="preserve">Europe Brent F.O.B. </t>
    </r>
    <r>
      <rPr>
        <b/>
        <sz val="7"/>
        <color indexed="10"/>
        <rFont val="Arial"/>
        <family val="2"/>
      </rPr>
      <t>(Daily)</t>
    </r>
  </si>
  <si>
    <r>
      <t xml:space="preserve">WTI @ Cushing SPOT </t>
    </r>
    <r>
      <rPr>
        <b/>
        <sz val="7"/>
        <color indexed="10"/>
        <rFont val="Arial"/>
        <family val="2"/>
      </rPr>
      <t>(12/31 Daily)</t>
    </r>
  </si>
  <si>
    <r>
      <t xml:space="preserve">ST. JAMES - LA SWEET (U.S. Dollars per Barrel from </t>
    </r>
    <r>
      <rPr>
        <b/>
        <i/>
        <strike/>
        <sz val="8"/>
        <color indexed="8"/>
        <rFont val="Arial"/>
        <family val="2"/>
      </rPr>
      <t xml:space="preserve">WSJ </t>
    </r>
    <r>
      <rPr>
        <b/>
        <i/>
        <sz val="8"/>
        <color indexed="8"/>
        <rFont val="Arial"/>
        <family val="2"/>
      </rPr>
      <t>Barchart.com</t>
    </r>
    <r>
      <rPr>
        <b/>
        <sz val="8"/>
        <color indexed="8"/>
        <rFont val="Arial"/>
        <family val="2"/>
      </rPr>
      <t>)</t>
    </r>
  </si>
  <si>
    <t>Gov't shut-down</t>
  </si>
  <si>
    <t>Thanksgiving</t>
  </si>
  <si>
    <t>???</t>
  </si>
  <si>
    <t>Preceding 12 Mo Running Avg Ratio of Brent to WTI</t>
  </si>
  <si>
    <t>MLK holiday</t>
  </si>
  <si>
    <t>1st oil flows through XL P/L, south from Cushing</t>
  </si>
  <si>
    <t>Russia moves on the Ukraine</t>
  </si>
  <si>
    <t>Monthly Ratio of Europe Brent F.O.B. to WTI Cushing Spot</t>
  </si>
  <si>
    <t>Good Friday holiday</t>
  </si>
  <si>
    <t>Memorial Day</t>
  </si>
  <si>
    <t>Islamic State of Iraq and the Syria  (ISIS) moving thru Iraq</t>
  </si>
  <si>
    <t>HOLIDAY</t>
  </si>
  <si>
    <r>
      <t xml:space="preserve">WTI at Cushing SPOT CASH MARKET (U.S. Dollars Per Barrel from </t>
    </r>
    <r>
      <rPr>
        <b/>
        <i/>
        <sz val="8"/>
        <color indexed="8"/>
        <rFont val="Arial"/>
        <family val="2"/>
      </rPr>
      <t>Houston Chronicle / Bloomberg</t>
    </r>
    <r>
      <rPr>
        <b/>
        <sz val="8"/>
        <color indexed="8"/>
        <rFont val="Arial"/>
        <family val="2"/>
      </rPr>
      <t>) &amp; cmegroup.com</t>
    </r>
  </si>
  <si>
    <t>Malaysian Airline shot down over Ukraine</t>
  </si>
  <si>
    <t>Dow Jones down 317 pts on 7/31/2014</t>
  </si>
  <si>
    <t>Christmas</t>
  </si>
  <si>
    <t>New Years</t>
  </si>
  <si>
    <t>LLS(Argus)Financial Futures</t>
  </si>
  <si>
    <t>LLS (Argus)Calendar Swap Futures</t>
  </si>
  <si>
    <t>??</t>
  </si>
  <si>
    <t>NO LONGER</t>
  </si>
  <si>
    <t>WILLISTON BASIN SWEET POSTING     (MONTHLY Avg)</t>
  </si>
  <si>
    <r>
      <t xml:space="preserve">WILLISTON BASIN SWEET POSTING     (U.S. Dollars per Barrel from </t>
    </r>
    <r>
      <rPr>
        <b/>
        <i/>
        <sz val="8"/>
        <color indexed="8"/>
        <rFont val="Arial"/>
        <family val="2"/>
      </rPr>
      <t>Plains Marketing  POSTINGS)</t>
    </r>
  </si>
  <si>
    <t>REPORTING</t>
  </si>
  <si>
    <t>BEING PUBLICIZED</t>
  </si>
  <si>
    <t>MLK DAY</t>
  </si>
  <si>
    <t>Strong US $ &amp; refinery turn-arounds</t>
  </si>
  <si>
    <t>Saudi Arabia sends troops into Yemen</t>
  </si>
  <si>
    <t>Weakening of US$</t>
  </si>
  <si>
    <t>Iranian nuclear structure announced</t>
  </si>
  <si>
    <t>US $ strengthened</t>
  </si>
  <si>
    <t>MEMORIAL DAY</t>
  </si>
  <si>
    <t>Plains no longer</t>
  </si>
  <si>
    <t xml:space="preserve">Posts this crude </t>
  </si>
  <si>
    <t>price</t>
  </si>
  <si>
    <t>Greece defaulting on debt</t>
  </si>
  <si>
    <t>Markets closed for the 4th</t>
  </si>
  <si>
    <t xml:space="preserve">Concern over economies of Greece &amp; China and potential for Iranian </t>
  </si>
  <si>
    <t xml:space="preserve">  oil to enter the markets</t>
  </si>
  <si>
    <t>Obama strikes a tenative nuclear deal with Iran;  still pending Congressional approval.</t>
  </si>
  <si>
    <t>Obama trying to sell his deal to the American public</t>
  </si>
  <si>
    <t>Japan signals weaker economy</t>
  </si>
  <si>
    <t>China infuses money into banks</t>
  </si>
  <si>
    <t>EIA reported an increase in US oil inventories</t>
  </si>
  <si>
    <t>More bad economic news out of China</t>
  </si>
  <si>
    <t>China and US stock markets have DOWN day.</t>
  </si>
  <si>
    <t>US stock market has UP day and regains losses from Monday</t>
  </si>
  <si>
    <t>US reports better than expected economic growth figures</t>
  </si>
  <si>
    <t>Labor Day</t>
  </si>
  <si>
    <t>Rumors that Fed may raise interest rates</t>
  </si>
  <si>
    <t>Feds announce they will not increase interest rates</t>
  </si>
  <si>
    <t>Macondo blowout</t>
  </si>
  <si>
    <t>Obama rejects Keystone  XL pipeline</t>
  </si>
  <si>
    <t>EIA reports record high oil storage volumes for early November</t>
  </si>
  <si>
    <t>ISIS carries out terrorist attack in Paris</t>
  </si>
  <si>
    <t>Thanksgiving Day</t>
  </si>
  <si>
    <t>OPEC met and decided against any prod cuts</t>
  </si>
  <si>
    <t>New LOW price for the year</t>
  </si>
  <si>
    <t>Current LOW price for the year</t>
  </si>
  <si>
    <t>NEW Current LOW price for the year</t>
  </si>
  <si>
    <t>Fed raises interest 0.25%</t>
  </si>
  <si>
    <t>Congress on verge of proposing the repeal of the 40 year ban on oil exports</t>
  </si>
  <si>
    <t>NEW Current LOW price for the last two years</t>
  </si>
  <si>
    <t>NEW Current LOW price since 2003</t>
  </si>
  <si>
    <t>First day of trading since sanctions lifted against Iran;  NEW Current LOW price since 2003</t>
  </si>
  <si>
    <t>Rumors persist that Saudi Arabia &amp; Russia are considering production cuts</t>
  </si>
  <si>
    <t>Saudis announce they will not cut production</t>
  </si>
  <si>
    <t>est</t>
  </si>
  <si>
    <t>NOTE:  NGI didn't post an actual price for HSC on 3/1, so averaged the 2/29 &amp; 3/2 prices</t>
  </si>
  <si>
    <t>Highest price since 12/24/2015</t>
  </si>
  <si>
    <r>
      <t xml:space="preserve">Highest price since 12/1/2015;  </t>
    </r>
    <r>
      <rPr>
        <b/>
        <sz val="8"/>
        <color rgb="FFFF0000"/>
        <rFont val="Helv"/>
      </rPr>
      <t>Terrorist bombings in Brussels</t>
    </r>
  </si>
  <si>
    <t>Pipeline bombing in Nigeria</t>
  </si>
  <si>
    <t>Anticipation of OPEC meeting this weekend</t>
  </si>
  <si>
    <t>Highest price since 7/15/2015</t>
  </si>
  <si>
    <t>Used Friday, 7/29/16 FX rate</t>
  </si>
  <si>
    <t>Henry Hub Dailies during Bidweek (Yr-end price is "blue" diamond)</t>
  </si>
  <si>
    <t>3-DAY OPEC Meetings begin</t>
  </si>
  <si>
    <t>OPEC reached deal to limit produciton</t>
  </si>
  <si>
    <t>ELECTION DAY</t>
  </si>
  <si>
    <t>THANKSGIVING DAY</t>
  </si>
  <si>
    <t>OPEC REACHES DEAL TO LIMIT PROD</t>
  </si>
  <si>
    <t>MONDAY, CHRISTMAS HOLIDAY</t>
  </si>
  <si>
    <t>MLK HOLIDAY</t>
  </si>
  <si>
    <t>PRESIDENTS' DAY</t>
  </si>
  <si>
    <t>Syria uses Sarin gas on its citizens</t>
  </si>
  <si>
    <t>US sends Tomahawk missles into Syria in evening US time</t>
  </si>
  <si>
    <t>GOOD FRIDAY</t>
  </si>
  <si>
    <t>EASTER</t>
  </si>
  <si>
    <t>Vienna - OPEC agrees to keep 1.8 MMBO/day off prod for another 9 months</t>
  </si>
  <si>
    <t>Ratio between Brent</t>
  </si>
  <si>
    <t>and WTI changed</t>
  </si>
  <si>
    <t>around time of</t>
  </si>
  <si>
    <t>Hurricane Harvey</t>
  </si>
  <si>
    <t>Aug 26- 29</t>
  </si>
  <si>
    <t>Columbus Day</t>
  </si>
  <si>
    <t>TOTAL LNG U.S. EXPORT PRICE ($US/Mcf)</t>
  </si>
  <si>
    <t>LNG U.S.EXPORT PRICE TO MEXICO ($US/Mcf)</t>
  </si>
  <si>
    <t>THANKSGIVING</t>
  </si>
  <si>
    <t>#s in blue are estimated</t>
  </si>
  <si>
    <t>OPEC meeting in Vienna;  Will continue cutbacks through Dec 2018.</t>
  </si>
  <si>
    <t>TRUMP WITHDRAWS U.S. FROM IRAN NUCLEAR DEAL</t>
  </si>
  <si>
    <r>
      <rPr>
        <b/>
        <i/>
        <sz val="12"/>
        <rFont val="Arial"/>
        <family val="2"/>
      </rPr>
      <t>SPOT CASH MARKET</t>
    </r>
    <r>
      <rPr>
        <b/>
        <sz val="10"/>
        <rFont val="Arial"/>
        <family val="2"/>
      </rPr>
      <t xml:space="preserve"> </t>
    </r>
    <r>
      <rPr>
        <b/>
        <i/>
        <sz val="12"/>
        <rFont val="Arial"/>
        <family val="2"/>
      </rPr>
      <t>MONTHLY AVERAGE</t>
    </r>
    <r>
      <rPr>
        <b/>
        <sz val="10"/>
        <rFont val="Arial"/>
        <family val="2"/>
      </rPr>
      <t xml:space="preserve"> PRICES - $US / MMBTU</t>
    </r>
  </si>
  <si>
    <r>
      <t xml:space="preserve">BIDWEEK </t>
    </r>
    <r>
      <rPr>
        <b/>
        <sz val="10"/>
        <color indexed="12"/>
        <rFont val="Arial"/>
        <family val="2"/>
      </rPr>
      <t>PRICES FOR EFFECTIVE MONTH - $US / MMBTU</t>
    </r>
  </si>
  <si>
    <r>
      <t xml:space="preserve">NGI SPOT CASH MARKET PRICES - MONTHLY AVG  </t>
    </r>
    <r>
      <rPr>
        <b/>
        <i/>
        <sz val="8"/>
        <color indexed="18"/>
        <rFont val="Arial"/>
        <family val="2"/>
      </rPr>
      <t>Beginning in October 2010</t>
    </r>
  </si>
  <si>
    <r>
      <t xml:space="preserve">Texas Upper Gulf Coast </t>
    </r>
    <r>
      <rPr>
        <b/>
        <sz val="9"/>
        <rFont val="Arial"/>
        <family val="2"/>
      </rPr>
      <t>POSTING</t>
    </r>
    <r>
      <rPr>
        <b/>
        <sz val="8"/>
        <rFont val="Arial"/>
        <family val="2"/>
      </rPr>
      <t xml:space="preserve"> (MONTHLY Avg)</t>
    </r>
  </si>
  <si>
    <r>
      <t xml:space="preserve">MONTHLY AVERAGE </t>
    </r>
    <r>
      <rPr>
        <b/>
        <sz val="9"/>
        <rFont val="Arial"/>
        <family val="2"/>
      </rPr>
      <t>POSTED</t>
    </r>
  </si>
  <si>
    <r>
      <t xml:space="preserve">MONTHLY AVERAGE </t>
    </r>
    <r>
      <rPr>
        <b/>
        <sz val="9"/>
        <rFont val="Arial"/>
        <family val="2"/>
      </rPr>
      <t>SPOT</t>
    </r>
  </si>
  <si>
    <r>
      <t xml:space="preserve">Mont Belvieu, TX PROPANE MONTHLY AVG </t>
    </r>
    <r>
      <rPr>
        <b/>
        <sz val="9"/>
        <rFont val="Arial"/>
        <family val="2"/>
      </rPr>
      <t>SPOT</t>
    </r>
    <r>
      <rPr>
        <b/>
        <sz val="8"/>
        <rFont val="Arial"/>
        <family val="2"/>
      </rPr>
      <t xml:space="preserve"> PRICES        </t>
    </r>
    <r>
      <rPr>
        <b/>
        <sz val="8"/>
        <color indexed="10"/>
        <rFont val="Arial"/>
        <family val="2"/>
      </rPr>
      <t xml:space="preserve"> ($ / BBL)</t>
    </r>
  </si>
  <si>
    <r>
      <t xml:space="preserve">Mont Belvieu, TX PROPANE MONTHLY AVG </t>
    </r>
    <r>
      <rPr>
        <b/>
        <sz val="9"/>
        <rFont val="Arial"/>
        <family val="2"/>
      </rPr>
      <t>SPOT</t>
    </r>
    <r>
      <rPr>
        <b/>
        <sz val="8"/>
        <rFont val="Arial"/>
        <family val="2"/>
      </rPr>
      <t xml:space="preserve"> PRICES </t>
    </r>
    <r>
      <rPr>
        <b/>
        <sz val="8"/>
        <color indexed="10"/>
        <rFont val="Arial"/>
        <family val="2"/>
      </rPr>
      <t>(CENTS/GALLON)</t>
    </r>
  </si>
  <si>
    <r>
      <t xml:space="preserve">MONTHLY AVERAGE </t>
    </r>
    <r>
      <rPr>
        <b/>
        <sz val="11"/>
        <rFont val="Arial"/>
        <family val="2"/>
      </rPr>
      <t xml:space="preserve">SPOT </t>
    </r>
    <r>
      <rPr>
        <b/>
        <sz val="8"/>
        <rFont val="Arial"/>
        <family val="2"/>
      </rPr>
      <t>PRICE</t>
    </r>
  </si>
  <si>
    <r>
      <t xml:space="preserve">Mont Belvieu, TX PROPANE DAILY SPOT PRICES </t>
    </r>
    <r>
      <rPr>
        <b/>
        <sz val="8"/>
        <color indexed="10"/>
        <rFont val="Arial"/>
        <family val="2"/>
      </rPr>
      <t>(CENTS/GALLON)</t>
    </r>
  </si>
  <si>
    <r>
      <t xml:space="preserve">Plains POSTING - WTI (Midland - All Other Areas) - </t>
    </r>
    <r>
      <rPr>
        <b/>
        <sz val="7"/>
        <color indexed="10"/>
        <rFont val="Arial"/>
        <family val="2"/>
      </rPr>
      <t>12/31 Daily</t>
    </r>
  </si>
  <si>
    <r>
      <t xml:space="preserve">DAILY AVG </t>
    </r>
    <r>
      <rPr>
        <b/>
        <sz val="10"/>
        <rFont val="Arial"/>
        <family val="2"/>
      </rPr>
      <t>POSTED</t>
    </r>
    <r>
      <rPr>
        <b/>
        <sz val="9"/>
        <rFont val="Arial"/>
        <family val="2"/>
      </rPr>
      <t xml:space="preserve"> </t>
    </r>
    <r>
      <rPr>
        <b/>
        <sz val="8"/>
        <rFont val="Arial"/>
        <family val="2"/>
      </rPr>
      <t>PRICES</t>
    </r>
  </si>
  <si>
    <r>
      <t xml:space="preserve">Mont Belvieu, TX PROPANE DAILY SPOT PRICES           </t>
    </r>
    <r>
      <rPr>
        <b/>
        <sz val="8"/>
        <color indexed="10"/>
        <rFont val="Arial"/>
        <family val="2"/>
      </rPr>
      <t xml:space="preserve"> ($ / BBL)</t>
    </r>
  </si>
  <si>
    <r>
      <t xml:space="preserve">DAILY AVG </t>
    </r>
    <r>
      <rPr>
        <b/>
        <sz val="10"/>
        <rFont val="Arial"/>
        <family val="2"/>
      </rPr>
      <t>SPOT</t>
    </r>
    <r>
      <rPr>
        <b/>
        <sz val="8"/>
        <rFont val="Arial"/>
        <family val="2"/>
      </rPr>
      <t xml:space="preserve"> PRICES</t>
    </r>
  </si>
  <si>
    <t>OPEC MEETING IN VIENNA</t>
  </si>
  <si>
    <t>OPEC agrees to raise oil production, but amount is uncertain ( ~ 600 - 800 MBOPD)</t>
  </si>
  <si>
    <t>29 is a Friday</t>
  </si>
  <si>
    <t>30 is a Saturday</t>
  </si>
  <si>
    <t>28 is a Thursday</t>
  </si>
  <si>
    <t>Oil prices regain early losses due to Turkish lira strenthening, though Iranian sanctions loom and trade war concerns continue between the U.S. &amp; China.  Libya's oil output is back up to previous high levels.</t>
  </si>
  <si>
    <r>
      <t xml:space="preserve"> </t>
    </r>
    <r>
      <rPr>
        <b/>
        <sz val="8"/>
        <color rgb="FF0000FF"/>
        <rFont val="Helv"/>
      </rPr>
      <t>Ratio of Brent to WTI</t>
    </r>
  </si>
  <si>
    <t>LABOR DAY</t>
  </si>
  <si>
    <t>9/1 is a Saturday</t>
  </si>
  <si>
    <t>9/3 is Labor Day</t>
  </si>
  <si>
    <t>NGI began reporting prices to nearest $0.005</t>
  </si>
  <si>
    <r>
      <t>70.53</t>
    </r>
    <r>
      <rPr>
        <sz val="8"/>
        <color rgb="FFFF0000"/>
        <rFont val="Arial"/>
        <family val="2"/>
      </rPr>
      <t xml:space="preserve">      Chevron corrected this avg price</t>
    </r>
  </si>
  <si>
    <r>
      <t>72.41</t>
    </r>
    <r>
      <rPr>
        <sz val="8"/>
        <color rgb="FFFF0000"/>
        <rFont val="Arial"/>
        <family val="2"/>
      </rPr>
      <t xml:space="preserve">      Chevron corrected this avg price</t>
    </r>
  </si>
  <si>
    <t>U.S. imposed economic penalties on Iran as part of its sanctions policy, but grants 6 month import waiver to 8 countries which are big buyers of Iranian crude.</t>
  </si>
  <si>
    <t>Oil prices drop due to fears of global economic slowdown.</t>
  </si>
  <si>
    <t>Gas price in blue is est'd</t>
  </si>
  <si>
    <t>Qatar announces it wants out of OPEC</t>
  </si>
  <si>
    <t>Iraq announces it may exit from OPEC</t>
  </si>
  <si>
    <t>CME closed due to HW Bush Day of Mourning;  OPEC meeting in Vienna</t>
  </si>
  <si>
    <t>OPEC MEETING RESULTS - UNCERTAIN SO FAR</t>
  </si>
  <si>
    <t>OPEC &amp; RUSSIA AGREE TO PRODUCTION CUTS</t>
  </si>
  <si>
    <t>CHRISTMAS DAY</t>
  </si>
  <si>
    <t>CHRISTMAS EVE-Markets are open</t>
  </si>
  <si>
    <t>NEW YEAR'S DAY</t>
  </si>
  <si>
    <t>U.S. deploys a Navy carrier group to Middle East.</t>
  </si>
  <si>
    <t>Concerns over China Trade Deal</t>
  </si>
  <si>
    <t>U.S. threatens a 5% tariff on Mexico (June 10, 2019)</t>
  </si>
  <si>
    <t>Est'd prices in blue</t>
  </si>
  <si>
    <t>Early indications (7/1) from OPEC meeting are that the OPEC cuts will continue for an additional 9 months.  Russia &amp; other Non-OPEC meet tomorrow to confirm if they will continue the prod cuts for 9 more months.</t>
  </si>
  <si>
    <t>Russia and Non-OPEC mbrs agree to continue prod cuts thru March 2020.</t>
  </si>
  <si>
    <t>Independence Day</t>
  </si>
  <si>
    <t>Hurricane Barry moving through the northern Gulf towards LA</t>
  </si>
  <si>
    <t>U.S. announces additional tariffs against China; Ratio of Brent to WTI = 1.17</t>
  </si>
  <si>
    <t>China devalues their yuan currency; Ratio of Brent to WTI = 1.08</t>
  </si>
  <si>
    <t>Saudi Arabia's refinery attacked by drones/missles knocking off 50% of their production.</t>
  </si>
  <si>
    <t>Avg MTD</t>
  </si>
  <si>
    <t>BRENT</t>
  </si>
  <si>
    <t>NATURAL GAS WEEK &amp; Natural Gas Intelligence (NGI)</t>
  </si>
  <si>
    <r>
      <t xml:space="preserve">** All Gas Price Data from </t>
    </r>
    <r>
      <rPr>
        <b/>
        <i/>
        <sz val="10"/>
        <rFont val="Arial"/>
        <family val="2"/>
      </rPr>
      <t xml:space="preserve">Natural Gas Intelligence (NGI) </t>
    </r>
    <r>
      <rPr>
        <b/>
        <sz val="10"/>
        <rFont val="Arial"/>
        <family val="2"/>
      </rPr>
      <t xml:space="preserve"> </t>
    </r>
  </si>
  <si>
    <t>eia.gov/</t>
  </si>
  <si>
    <t xml:space="preserve">     BLACK FRIDAY</t>
  </si>
  <si>
    <t>Use 11/27/19 Fx rate</t>
  </si>
  <si>
    <t>OPEC concludes their meeting</t>
  </si>
  <si>
    <t>Iranian Gen Soleimani killed in drone strike</t>
  </si>
  <si>
    <t>Iran fires missiles into Iraq at bases housing US troops</t>
  </si>
  <si>
    <t>Trump descalates military action towards Iran</t>
  </si>
  <si>
    <r>
      <t xml:space="preserve">CORONAVIRUS NEWS - </t>
    </r>
    <r>
      <rPr>
        <b/>
        <sz val="8"/>
        <color rgb="FF0000FF"/>
        <rFont val="Helv"/>
      </rPr>
      <t>1.14</t>
    </r>
  </si>
  <si>
    <t>OPEC &amp; RUSSIA disagree on production cuts, so Saudi Arabia threatens to flood the markets with oil</t>
  </si>
  <si>
    <t>DOW down ~2000 points &amp; oil markets plunge over Virus news &amp; unsuccessful OPEC mtg</t>
  </si>
  <si>
    <t>EASTER DAY</t>
  </si>
  <si>
    <t>NA</t>
  </si>
  <si>
    <t>I have questioned the 4/1 price for Brent shown by the EIA, but no change so far.</t>
  </si>
  <si>
    <t>JULY 4TH HOLIDAY</t>
  </si>
  <si>
    <t>HURRICANE LAURA</t>
  </si>
  <si>
    <t>T.S. BETA IN WESTERN GULF</t>
  </si>
  <si>
    <t>HURRICANE DELTA ENTERING GULF</t>
  </si>
  <si>
    <t>COLUMBUS DAY</t>
  </si>
  <si>
    <t>NEW YEARS DAY</t>
  </si>
  <si>
    <r>
      <t xml:space="preserve">Plains POSTING - WTI (MIDLAND - </t>
    </r>
    <r>
      <rPr>
        <b/>
        <sz val="8"/>
        <color rgb="FFFF0000"/>
        <rFont val="Arial"/>
        <family val="2"/>
      </rPr>
      <t>Formerly "All Other Areas"</t>
    </r>
    <r>
      <rPr>
        <b/>
        <sz val="8"/>
        <rFont val="Arial"/>
        <family val="2"/>
      </rPr>
      <t xml:space="preserve">) - MONTHLY AVG  </t>
    </r>
    <r>
      <rPr>
        <b/>
        <i/>
        <sz val="8"/>
        <color theme="9" tint="-0.499984740745262"/>
        <rFont val="Arial"/>
        <family val="2"/>
      </rPr>
      <t>(Corrections made to May '20 -Nov '20 prices.)</t>
    </r>
  </si>
  <si>
    <r>
      <t xml:space="preserve">Plains POSTINGS - WTI (MIDLAND - </t>
    </r>
    <r>
      <rPr>
        <b/>
        <sz val="8"/>
        <color rgb="FFFF0000"/>
        <rFont val="Arial"/>
        <family val="2"/>
      </rPr>
      <t>Formerly "All Other Areas"</t>
    </r>
    <r>
      <rPr>
        <b/>
        <sz val="8"/>
        <rFont val="Arial"/>
        <family val="2"/>
      </rPr>
      <t xml:space="preserve">) - DAILY POSTINGS      </t>
    </r>
    <r>
      <rPr>
        <b/>
        <i/>
        <sz val="8"/>
        <color theme="9" tint="-0.499984740745262"/>
        <rFont val="Arial"/>
        <family val="2"/>
      </rPr>
      <t>(Corrections made from May 14, 2020 - Dec 1, 2020)</t>
    </r>
  </si>
  <si>
    <t>1/28 is a Thurs</t>
  </si>
  <si>
    <t>1/31 is a Sun, so use Fri's 1/29 Fx</t>
  </si>
  <si>
    <t>PRESIDENTS' DAY &amp; FEBRUARY FREEZE</t>
  </si>
  <si>
    <t>FEB FREEZE</t>
  </si>
  <si>
    <t>Feb Freeze</t>
  </si>
  <si>
    <t>Suez Canal reopened after dredging out cargo ship</t>
  </si>
  <si>
    <t>RESTARTING COLONIAL P/L</t>
  </si>
  <si>
    <t>CYBER ATTACK S/I OF COLONIAL P/L</t>
  </si>
  <si>
    <t>Henry Hub (Monthly Avg)</t>
  </si>
  <si>
    <r>
      <t xml:space="preserve">Berkshire Hathaway Eastern Gas South </t>
    </r>
    <r>
      <rPr>
        <b/>
        <sz val="8"/>
        <color theme="0"/>
        <rFont val="Arial"/>
        <family val="2"/>
      </rPr>
      <t>(Formerly Dominion South)</t>
    </r>
  </si>
  <si>
    <r>
      <t xml:space="preserve">Berkshire Hathaway - Eastern Gas South </t>
    </r>
    <r>
      <rPr>
        <b/>
        <sz val="7"/>
        <color theme="0"/>
        <rFont val="Arial"/>
        <family val="2"/>
      </rPr>
      <t>(Formerly Dominion-South)</t>
    </r>
    <r>
      <rPr>
        <b/>
        <sz val="8"/>
        <rFont val="Arial"/>
        <family val="2"/>
      </rPr>
      <t xml:space="preserve"> [Appalachia] (Monthly Avg)</t>
    </r>
  </si>
  <si>
    <r>
      <t xml:space="preserve">Berkshire Hathaway - Eastern Gas South </t>
    </r>
    <r>
      <rPr>
        <b/>
        <sz val="7"/>
        <color theme="0"/>
        <rFont val="Arial"/>
        <family val="2"/>
      </rPr>
      <t>(Formerly Dominion-South)</t>
    </r>
    <r>
      <rPr>
        <b/>
        <sz val="8"/>
        <rFont val="Arial"/>
        <family val="2"/>
      </rPr>
      <t xml:space="preserve"> [Appalachia] (BIDWEEK)</t>
    </r>
  </si>
  <si>
    <t>JULY 4th HOLIDAY</t>
  </si>
  <si>
    <t>CIG price in BLUE is est.</t>
  </si>
  <si>
    <t>OPEC+ reaches provincial compromise with the UAE</t>
  </si>
  <si>
    <t>Concerns about COVID cases - Tx Reps in DC</t>
  </si>
  <si>
    <t>HSC prices in BLUE are est.</t>
  </si>
  <si>
    <t xml:space="preserve">   Fx is from Friday, 07/30/21</t>
  </si>
  <si>
    <r>
      <t xml:space="preserve">Europe Brent SPOT F.O.B. (US. $/BBL from </t>
    </r>
    <r>
      <rPr>
        <b/>
        <i/>
        <sz val="8"/>
        <color indexed="8"/>
        <rFont val="Arial"/>
        <family val="2"/>
      </rPr>
      <t>Reuter's</t>
    </r>
    <r>
      <rPr>
        <b/>
        <sz val="8"/>
        <color indexed="8"/>
        <rFont val="Arial"/>
        <family val="2"/>
      </rPr>
      <t xml:space="preserve"> &amp; eia.gov)</t>
    </r>
  </si>
  <si>
    <t>Europe Brent SPOT F.O.B. (MONTHLY Avg)</t>
  </si>
  <si>
    <t>OPEC+ met today and discussed a plan for a modest production increase (by 400 MBOPD per month thru Dec 2021).</t>
  </si>
  <si>
    <t>Hurricane Ida makes landfall in So Louisiana</t>
  </si>
  <si>
    <t>TS Nicolas</t>
  </si>
  <si>
    <t>Fx is on 10/29/21 - Friday</t>
  </si>
  <si>
    <t>FRIDAY - CONCERN ABOUT NEW VIRUS VARIANT</t>
  </si>
  <si>
    <t xml:space="preserve">       THANKSGIVING DAY</t>
  </si>
  <si>
    <t>Cash markets not open on Friday, 12/31/2021, so 1/1 Flow date price and Fx is based on Thursday, 12/30/2021 Transaction.</t>
  </si>
  <si>
    <t>?</t>
  </si>
  <si>
    <t>IRAN STATED THEY ARE CLOSER THAN EVER TO A NUCLEAR DEAL</t>
  </si>
  <si>
    <t>RUSSIAN TROOPS APPEAR READY TO MOVE INTO UKRAINE</t>
  </si>
  <si>
    <t>RUSSIA ATTACKS UKRAINE</t>
  </si>
  <si>
    <t>RUSSIA CONTINUES MOVING ACROSS UKRAINE</t>
  </si>
  <si>
    <t>BIDEN ANNOUNCES BAN ON RUSSIAN OIL</t>
  </si>
  <si>
    <t>UAE CALLS FOR OPEC TO PRODUCE MORE OIL</t>
  </si>
  <si>
    <t>MTD 118.53</t>
  </si>
  <si>
    <t>MTD 109.46</t>
  </si>
  <si>
    <t>Suez Canal blocked by cargo ship</t>
  </si>
  <si>
    <t>Biden  authorizes 1 MMBO / day for 6 mos from SPR to reduce gasoline prices</t>
  </si>
  <si>
    <t>Thursday's Fx</t>
  </si>
  <si>
    <t>Friday's (4/29/22) Fx</t>
  </si>
  <si>
    <t>JUNETEENTH HOLIDAY</t>
  </si>
  <si>
    <t>MARKETS CONCERNED ABOUT POSSIBLE GLOBAL RECESSION</t>
  </si>
  <si>
    <t>BIDEN VISITS THE SAUDIS</t>
  </si>
  <si>
    <t>Rolled off August futures to now report Sept First month</t>
  </si>
  <si>
    <t>Oil prices drop due to fears of recession and decreases in demand in China due to COVID lockdowns.</t>
  </si>
  <si>
    <t>Friday's (7/29/22) Fx</t>
  </si>
  <si>
    <t>Thursday's (7/28/22) Fx</t>
  </si>
  <si>
    <t>Biden signs the so-called "Inflation Reduction Act."</t>
  </si>
  <si>
    <t>Labor Day; OPEC+ announces a 100 MBO per day cut for Oct 2022.</t>
  </si>
  <si>
    <t>OPEC+ announces 2.0 MMBO per day cut starting in Nov 2022. Biden announces he will release an additional 1.0 MMBO per day from SPR (10.0 MMBO total) beginning in Nov 2022. This is in addition to the 180 MMBO he released from April through Oct 2022 (~0.86 MMBO per day).</t>
  </si>
  <si>
    <t>Federal Reserve raises interest rates by 0.75% today.</t>
  </si>
  <si>
    <t>Federal Reserve raises interest rates by 0.50% today.</t>
  </si>
  <si>
    <t>Federal Reserve raises interest rates by 0.25% today.</t>
  </si>
  <si>
    <t>Federal Reserve raises interest rates by 0.5% today.</t>
  </si>
  <si>
    <t>CHRISTMAS DAY (Sunday)</t>
  </si>
  <si>
    <t>Russia announced a cut in oil prod of 500 MBO per day  starting in March 2023.</t>
  </si>
  <si>
    <t>Silicone Valley Bank fails after bank run</t>
  </si>
  <si>
    <t>OPEC+ announce an additional 1,660 MBO/day production cut starting in May through December.</t>
  </si>
  <si>
    <t>Easter Day</t>
  </si>
  <si>
    <t>Morgan Stanley announces cutback in workforce due to economic slowdowns.</t>
  </si>
  <si>
    <t>Fed Reserve raises int rates by 0.25% (05/03/23).  Iran seized a second oil tanker (Panama-flagged) in the Straits of Hormuz on 5/3/2023.</t>
  </si>
  <si>
    <t>Iran seized a Marshall Island-flagged oil tanker (headed to the US) in the Gulf of Oman on 4/27/2023.</t>
  </si>
  <si>
    <t>Use Friday's (4/28) Fx for 5/1 price</t>
  </si>
  <si>
    <t>JPM Chase Bank to assume all deposits of First Republic Bank</t>
  </si>
  <si>
    <t>Signature Bank of NY closed with FDIC appointed as Receiver.</t>
  </si>
  <si>
    <t>UBS announces plans for a rescue takeover of Credit Suisse</t>
  </si>
  <si>
    <t>El Paso Permian (Monthly Avg)</t>
  </si>
  <si>
    <t>El Paso Permian (BIDWEEK)</t>
  </si>
  <si>
    <t>El Paso Permian</t>
  </si>
  <si>
    <t xml:space="preserve">Saudi Arabia pledged to reduce their production by an additional 1,000 MBO/day starting in July 2023 for an undetermined period of time. </t>
  </si>
  <si>
    <t>Juneteenth Holiday</t>
  </si>
  <si>
    <t>July 3: Saudis extend their 1,000 MBOPD reduction into August and Russia cuts Exports by 500 MBOPD for August.</t>
  </si>
  <si>
    <t xml:space="preserve">Fed Reserve raises int rates by 0.25% (07/26/23). </t>
  </si>
  <si>
    <t>FITCH CREDIT RATINGS DROPPED THE US's CREDIT RATING FROM AAA TO AA+</t>
  </si>
  <si>
    <t>Saudi Arabia extends cuts until the end of 2023.</t>
  </si>
  <si>
    <t>Preceding 12 Mo Running Avg Monthly Avg Ex Rate - $US/$Cdn</t>
  </si>
  <si>
    <r>
      <t xml:space="preserve">AECO
</t>
    </r>
    <r>
      <rPr>
        <b/>
        <sz val="8"/>
        <rFont val="Arial"/>
        <family val="2"/>
      </rPr>
      <t>$ US / MMBTU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</si>
</sst>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quot;#,##0.00_);\(&quot;$&quot;#,##0.00\)"/>
    <numFmt numFmtId="8" formatCode="&quot;$&quot;#,##0.00_);[Red]\(&quot;$&quot;#,##0.00\)"/>
    <numFmt numFmtId="44" formatCode="_(&quot;$&quot;* #,##0.00_);_(&quot;$&quot;* \(#,##0.00\);_(&quot;$&quot;* &quot;-&quot;??_);_(@_)"/>
    <numFmt numFmtId="164" formatCode="&quot;$&quot;0.000"/>
    <numFmt numFmtId="165" formatCode="&quot;$&quot;#,##0.00"/>
    <numFmt numFmtId="166" formatCode="&quot;$&quot;#,##0.00;\(&quot;$&quot;#,##0.00\)"/>
    <numFmt numFmtId="167" formatCode="mmm\-yyyy"/>
    <numFmt numFmtId="168" formatCode="[$-409]mmm\-yy;@"/>
    <numFmt numFmtId="169" formatCode="m/d/yyyy;@"/>
    <numFmt numFmtId="170" formatCode="#,##0.00;\(#,##0.00\)"/>
    <numFmt numFmtId="171" formatCode="m/d/yy;@"/>
    <numFmt numFmtId="172" formatCode="[$$-1009]#,##0.00"/>
    <numFmt numFmtId="173" formatCode="0.0000"/>
    <numFmt numFmtId="174" formatCode="0.000000"/>
    <numFmt numFmtId="175" formatCode="mmm\ dd\,\ yyyy"/>
    <numFmt numFmtId="176" formatCode="0.000"/>
    <numFmt numFmtId="177" formatCode="&quot;$&quot;#,##0.000"/>
    <numFmt numFmtId="178" formatCode="#,##0.000"/>
  </numFmts>
  <fonts count="141" x14ac:knownFonts="1">
    <font>
      <sz val="8"/>
      <name val="Helv"/>
    </font>
    <font>
      <sz val="10"/>
      <name val="Arial"/>
      <family val="2"/>
    </font>
    <font>
      <b/>
      <sz val="8"/>
      <name val="Helv"/>
    </font>
    <font>
      <sz val="10"/>
      <name val="Helv"/>
    </font>
    <font>
      <sz val="8"/>
      <name val="Arial"/>
      <family val="2"/>
    </font>
    <font>
      <b/>
      <sz val="8"/>
      <name val="Arial"/>
      <family val="2"/>
    </font>
    <font>
      <sz val="10"/>
      <color indexed="8"/>
      <name val="MS Sans Serif"/>
      <family val="2"/>
    </font>
    <font>
      <sz val="10"/>
      <color indexed="8"/>
      <name val="Arial"/>
      <family val="2"/>
    </font>
    <font>
      <b/>
      <sz val="8"/>
      <color indexed="8"/>
      <name val="Arial"/>
      <family val="2"/>
    </font>
    <font>
      <b/>
      <sz val="10"/>
      <name val="Arial"/>
      <family val="2"/>
    </font>
    <font>
      <b/>
      <sz val="12"/>
      <name val="Arial"/>
      <family val="2"/>
    </font>
    <font>
      <sz val="8"/>
      <name val="Helvetica"/>
      <family val="2"/>
    </font>
    <font>
      <sz val="8"/>
      <color indexed="8"/>
      <name val="Arial"/>
      <family val="2"/>
    </font>
    <font>
      <sz val="8"/>
      <color indexed="10"/>
      <name val="Arial"/>
      <family val="2"/>
    </font>
    <font>
      <sz val="8"/>
      <name val="Times New Roman"/>
      <family val="1"/>
    </font>
    <font>
      <sz val="8"/>
      <color indexed="8"/>
      <name val="Arial"/>
      <family val="2"/>
    </font>
    <font>
      <sz val="8"/>
      <color indexed="10"/>
      <name val="Arial"/>
      <family val="2"/>
    </font>
    <font>
      <sz val="8"/>
      <color indexed="12"/>
      <name val="Arial"/>
      <family val="2"/>
    </font>
    <font>
      <sz val="8"/>
      <color indexed="12"/>
      <name val="Helv"/>
    </font>
    <font>
      <sz val="8"/>
      <name val="Helv"/>
    </font>
    <font>
      <b/>
      <i/>
      <sz val="8"/>
      <name val="Helv"/>
    </font>
    <font>
      <b/>
      <i/>
      <sz val="8"/>
      <color indexed="10"/>
      <name val="Helv"/>
    </font>
    <font>
      <b/>
      <i/>
      <sz val="8"/>
      <name val="Arial"/>
      <family val="2"/>
    </font>
    <font>
      <sz val="8"/>
      <color indexed="10"/>
      <name val="Helv"/>
    </font>
    <font>
      <sz val="8"/>
      <name val="Arial"/>
      <family val="2"/>
    </font>
    <font>
      <sz val="8"/>
      <name val="Helv"/>
    </font>
    <font>
      <b/>
      <sz val="10"/>
      <color indexed="10"/>
      <name val="Arial"/>
      <family val="2"/>
    </font>
    <font>
      <b/>
      <sz val="10"/>
      <name val="Arial"/>
      <family val="2"/>
    </font>
    <font>
      <b/>
      <sz val="11"/>
      <name val="Arial"/>
      <family val="2"/>
    </font>
    <font>
      <b/>
      <sz val="11"/>
      <color indexed="12"/>
      <name val="Arial"/>
      <family val="2"/>
    </font>
    <font>
      <b/>
      <sz val="8"/>
      <color indexed="12"/>
      <name val="Helv"/>
    </font>
    <font>
      <b/>
      <i/>
      <sz val="8"/>
      <color indexed="10"/>
      <name val="Arial"/>
      <family val="2"/>
    </font>
    <font>
      <sz val="8"/>
      <color indexed="17"/>
      <name val="Arial"/>
      <family val="2"/>
    </font>
    <font>
      <b/>
      <sz val="11"/>
      <color indexed="17"/>
      <name val="Arial"/>
      <family val="2"/>
    </font>
    <font>
      <sz val="8"/>
      <color indexed="17"/>
      <name val="Helv"/>
    </font>
    <font>
      <b/>
      <i/>
      <sz val="8"/>
      <color indexed="12"/>
      <name val="Helv"/>
    </font>
    <font>
      <b/>
      <i/>
      <sz val="8"/>
      <color indexed="12"/>
      <name val="Arial"/>
      <family val="2"/>
    </font>
    <font>
      <sz val="8"/>
      <color indexed="8"/>
      <name val="Helv"/>
    </font>
    <font>
      <b/>
      <sz val="8"/>
      <color indexed="10"/>
      <name val="Arial"/>
      <family val="2"/>
    </font>
    <font>
      <sz val="9"/>
      <name val="Arial"/>
      <family val="2"/>
    </font>
    <font>
      <b/>
      <sz val="10"/>
      <color indexed="12"/>
      <name val="Helv"/>
    </font>
    <font>
      <b/>
      <sz val="10"/>
      <color indexed="12"/>
      <name val="Arial"/>
      <family val="2"/>
    </font>
    <font>
      <b/>
      <sz val="10"/>
      <color indexed="8"/>
      <name val="Arial"/>
      <family val="2"/>
    </font>
    <font>
      <sz val="10"/>
      <name val="Arial"/>
      <family val="2"/>
    </font>
    <font>
      <b/>
      <i/>
      <sz val="11"/>
      <color indexed="12"/>
      <name val="Arial"/>
      <family val="2"/>
    </font>
    <font>
      <b/>
      <i/>
      <sz val="12"/>
      <name val="Arial"/>
      <family val="2"/>
    </font>
    <font>
      <b/>
      <i/>
      <sz val="12"/>
      <color indexed="12"/>
      <name val="Arial"/>
      <family val="2"/>
    </font>
    <font>
      <sz val="10"/>
      <color indexed="10"/>
      <name val="Arial"/>
      <family val="2"/>
    </font>
    <font>
      <b/>
      <sz val="12"/>
      <color indexed="8"/>
      <name val="Arial"/>
      <family val="2"/>
    </font>
    <font>
      <b/>
      <sz val="11"/>
      <color indexed="8"/>
      <name val="Arial"/>
      <family val="2"/>
    </font>
    <font>
      <sz val="8"/>
      <color indexed="17"/>
      <name val="Helvetica"/>
      <family val="2"/>
    </font>
    <font>
      <sz val="8"/>
      <color indexed="57"/>
      <name val="Helvetica"/>
      <family val="2"/>
    </font>
    <font>
      <b/>
      <sz val="8"/>
      <color indexed="10"/>
      <name val="Helv"/>
    </font>
    <font>
      <sz val="12"/>
      <name val="Times New Roman"/>
      <family val="1"/>
    </font>
    <font>
      <b/>
      <i/>
      <sz val="8"/>
      <color indexed="8"/>
      <name val="Arial"/>
      <family val="2"/>
    </font>
    <font>
      <b/>
      <sz val="8"/>
      <color indexed="12"/>
      <name val="Arial"/>
      <family val="2"/>
    </font>
    <font>
      <b/>
      <i/>
      <u/>
      <sz val="8"/>
      <color indexed="12"/>
      <name val="Arial"/>
      <family val="2"/>
    </font>
    <font>
      <b/>
      <u/>
      <sz val="8"/>
      <name val="Arial"/>
      <family val="2"/>
    </font>
    <font>
      <b/>
      <i/>
      <sz val="9"/>
      <color indexed="12"/>
      <name val="Arial"/>
      <family val="2"/>
    </font>
    <font>
      <b/>
      <i/>
      <sz val="10"/>
      <color indexed="12"/>
      <name val="Arial"/>
      <family val="2"/>
    </font>
    <font>
      <b/>
      <i/>
      <sz val="8"/>
      <color indexed="18"/>
      <name val="Arial"/>
      <family val="2"/>
    </font>
    <font>
      <sz val="7"/>
      <color indexed="10"/>
      <name val="Arial"/>
      <family val="2"/>
    </font>
    <font>
      <sz val="10"/>
      <color indexed="12"/>
      <name val="Arial"/>
      <family val="2"/>
    </font>
    <font>
      <sz val="8"/>
      <color rgb="FF000000"/>
      <name val="Arial"/>
      <family val="2"/>
    </font>
    <font>
      <sz val="8"/>
      <color rgb="FFFF0000"/>
      <name val="Arial"/>
      <family val="2"/>
    </font>
    <font>
      <sz val="8"/>
      <color rgb="FF009A46"/>
      <name val="Arial"/>
      <family val="2"/>
    </font>
    <font>
      <b/>
      <sz val="8"/>
      <color rgb="FF000000"/>
      <name val="Arial"/>
      <family val="2"/>
    </font>
    <font>
      <sz val="10"/>
      <color rgb="FFFF0000"/>
      <name val="Arial"/>
      <family val="2"/>
    </font>
    <font>
      <b/>
      <sz val="8"/>
      <color theme="1"/>
      <name val="Arial"/>
      <family val="2"/>
    </font>
    <font>
      <sz val="10"/>
      <color theme="3" tint="0.39997558519241921"/>
      <name val="Arial"/>
      <family val="2"/>
    </font>
    <font>
      <sz val="10"/>
      <color rgb="FF0070C0"/>
      <name val="Arial"/>
      <family val="2"/>
    </font>
    <font>
      <sz val="8"/>
      <color theme="1"/>
      <name val="Arial"/>
      <family val="2"/>
    </font>
    <font>
      <sz val="8"/>
      <color rgb="FF00B050"/>
      <name val="Arial"/>
      <family val="2"/>
    </font>
    <font>
      <i/>
      <sz val="8"/>
      <color rgb="FFFF0000"/>
      <name val="Arial"/>
      <family val="2"/>
    </font>
    <font>
      <sz val="10"/>
      <color rgb="FF00B0F0"/>
      <name val="Arial"/>
      <family val="2"/>
    </font>
    <font>
      <sz val="8"/>
      <color rgb="FF00B0F0"/>
      <name val="Arial"/>
      <family val="2"/>
    </font>
    <font>
      <b/>
      <sz val="10"/>
      <color rgb="FF00B0F0"/>
      <name val="Arial"/>
      <family val="2"/>
    </font>
    <font>
      <b/>
      <sz val="10"/>
      <color rgb="FFFF0000"/>
      <name val="Arial"/>
      <family val="2"/>
    </font>
    <font>
      <b/>
      <sz val="8"/>
      <color rgb="FFFF0000"/>
      <name val="Helv"/>
    </font>
    <font>
      <sz val="9"/>
      <color rgb="FF000000"/>
      <name val="Arial"/>
      <family val="2"/>
    </font>
    <font>
      <b/>
      <sz val="9"/>
      <color rgb="FF000000"/>
      <name val="Arial"/>
      <family val="2"/>
    </font>
    <font>
      <b/>
      <sz val="9"/>
      <name val="Arial"/>
      <family val="2"/>
    </font>
    <font>
      <sz val="8"/>
      <color rgb="FF0000CC"/>
      <name val="Arial"/>
      <family val="2"/>
    </font>
    <font>
      <b/>
      <sz val="9"/>
      <name val="Helv"/>
    </font>
    <font>
      <sz val="8"/>
      <color rgb="FF0000FF"/>
      <name val="Arial"/>
      <family val="2"/>
    </font>
    <font>
      <b/>
      <sz val="8"/>
      <color rgb="FFFF0000"/>
      <name val="Arial"/>
      <family val="2"/>
    </font>
    <font>
      <b/>
      <sz val="7"/>
      <color rgb="FFFF0000"/>
      <name val="Helv"/>
    </font>
    <font>
      <b/>
      <sz val="8"/>
      <color rgb="FF0000FF"/>
      <name val="Helv"/>
    </font>
    <font>
      <sz val="8"/>
      <color theme="9" tint="-0.249977111117893"/>
      <name val="Arial"/>
      <family val="2"/>
    </font>
    <font>
      <sz val="8"/>
      <color theme="9" tint="-0.249977111117893"/>
      <name val="Helv"/>
    </font>
    <font>
      <b/>
      <sz val="8"/>
      <color theme="9" tint="-0.249977111117893"/>
      <name val="Helv"/>
    </font>
    <font>
      <b/>
      <sz val="8"/>
      <color theme="6" tint="-0.249977111117893"/>
      <name val="Helv"/>
    </font>
    <font>
      <sz val="7"/>
      <color rgb="FFFF0000"/>
      <name val="Arial"/>
      <family val="2"/>
    </font>
    <font>
      <b/>
      <i/>
      <strike/>
      <sz val="8"/>
      <color indexed="8"/>
      <name val="Arial"/>
      <family val="2"/>
    </font>
    <font>
      <b/>
      <sz val="7"/>
      <color theme="9" tint="-0.249977111117893"/>
      <name val="Helv"/>
    </font>
    <font>
      <b/>
      <sz val="7"/>
      <color indexed="10"/>
      <name val="Arial"/>
      <family val="2"/>
    </font>
    <font>
      <b/>
      <sz val="7"/>
      <name val="Arial"/>
      <family val="2"/>
    </font>
    <font>
      <b/>
      <sz val="6"/>
      <color indexed="10"/>
      <name val="Arial"/>
      <family val="2"/>
    </font>
    <font>
      <sz val="7"/>
      <color rgb="FFFF0000"/>
      <name val="Helv"/>
    </font>
    <font>
      <sz val="8"/>
      <color theme="6" tint="-0.249977111117893"/>
      <name val="Helv"/>
    </font>
    <font>
      <b/>
      <sz val="8"/>
      <color theme="9" tint="-0.249977111117893"/>
      <name val="Arial"/>
      <family val="2"/>
    </font>
    <font>
      <b/>
      <sz val="8"/>
      <color rgb="FF0000FF"/>
      <name val="Arial"/>
      <family val="2"/>
    </font>
    <font>
      <sz val="8"/>
      <color theme="3" tint="0.39997558519241921"/>
      <name val="Arial"/>
      <family val="2"/>
    </font>
    <font>
      <b/>
      <sz val="8"/>
      <color theme="3" tint="0.39997558519241921"/>
      <name val="Arial"/>
      <family val="2"/>
    </font>
    <font>
      <b/>
      <sz val="9"/>
      <color theme="0"/>
      <name val="Arial"/>
      <family val="2"/>
    </font>
    <font>
      <b/>
      <i/>
      <sz val="8"/>
      <color rgb="FF0000FF"/>
      <name val="Arial"/>
      <family val="2"/>
    </font>
    <font>
      <b/>
      <i/>
      <sz val="8"/>
      <color rgb="FF00B050"/>
      <name val="Arial"/>
      <family val="2"/>
    </font>
    <font>
      <b/>
      <sz val="6"/>
      <color rgb="FF0000FF"/>
      <name val="Helv"/>
    </font>
    <font>
      <b/>
      <sz val="9"/>
      <color rgb="FF0000FF"/>
      <name val="Helv"/>
    </font>
    <font>
      <b/>
      <sz val="10"/>
      <color rgb="FF0000FF"/>
      <name val="Arial"/>
      <family val="2"/>
    </font>
    <font>
      <sz val="8"/>
      <color theme="8" tint="-0.249977111117893"/>
      <name val="Arial"/>
      <family val="2"/>
    </font>
    <font>
      <b/>
      <sz val="8"/>
      <color theme="8" tint="-0.249977111117893"/>
      <name val="Arial"/>
      <family val="2"/>
    </font>
    <font>
      <b/>
      <sz val="8"/>
      <color theme="8" tint="-0.249977111117893"/>
      <name val="Helv"/>
    </font>
    <font>
      <b/>
      <sz val="8"/>
      <color theme="8" tint="0.39997558519241921"/>
      <name val="Helv"/>
    </font>
    <font>
      <b/>
      <i/>
      <sz val="8"/>
      <color rgb="FFFF0000"/>
      <name val="Arial"/>
      <family val="2"/>
    </font>
    <font>
      <b/>
      <sz val="7"/>
      <color rgb="FF0000FF"/>
      <name val="Arial"/>
      <family val="2"/>
    </font>
    <font>
      <sz val="8"/>
      <color rgb="FF0000FF"/>
      <name val="Helv"/>
    </font>
    <font>
      <b/>
      <sz val="8"/>
      <color theme="1"/>
      <name val="Helv"/>
    </font>
    <font>
      <sz val="8"/>
      <color rgb="FFFF0000"/>
      <name val="Helv"/>
    </font>
    <font>
      <b/>
      <sz val="7"/>
      <color rgb="FF0000FF"/>
      <name val="Helv"/>
    </font>
    <font>
      <sz val="10"/>
      <name val="Arial"/>
      <family val="2"/>
    </font>
    <font>
      <strike/>
      <sz val="8"/>
      <name val="Arial"/>
      <family val="2"/>
    </font>
    <font>
      <strike/>
      <sz val="8"/>
      <color rgb="FFFF0000"/>
      <name val="Arial"/>
      <family val="2"/>
    </font>
    <font>
      <sz val="8"/>
      <color theme="3"/>
      <name val="Arial"/>
      <family val="2"/>
    </font>
    <font>
      <b/>
      <sz val="8"/>
      <color theme="3"/>
      <name val="Arial"/>
      <family val="2"/>
    </font>
    <font>
      <b/>
      <sz val="7"/>
      <color rgb="FFFF0000"/>
      <name val="Arial"/>
      <family val="2"/>
    </font>
    <font>
      <b/>
      <sz val="11"/>
      <color theme="0"/>
      <name val="Arial"/>
      <family val="2"/>
    </font>
    <font>
      <b/>
      <sz val="10"/>
      <color rgb="FF0000FF"/>
      <name val="Helv"/>
    </font>
    <font>
      <b/>
      <i/>
      <sz val="10"/>
      <name val="Arial"/>
      <family val="2"/>
    </font>
    <font>
      <b/>
      <sz val="8"/>
      <color theme="9" tint="-0.499984740745262"/>
      <name val="Arial"/>
      <family val="2"/>
    </font>
    <font>
      <b/>
      <sz val="8"/>
      <color theme="9" tint="-0.499984740745262"/>
      <name val="Helv"/>
    </font>
    <font>
      <b/>
      <i/>
      <sz val="8"/>
      <color theme="9" tint="-0.499984740745262"/>
      <name val="Arial"/>
      <family val="2"/>
    </font>
    <font>
      <i/>
      <sz val="8"/>
      <color rgb="FF0000FF"/>
      <name val="Arial"/>
      <family val="2"/>
    </font>
    <font>
      <b/>
      <i/>
      <sz val="7"/>
      <color indexed="10"/>
      <name val="Arial"/>
      <family val="2"/>
    </font>
    <font>
      <b/>
      <sz val="6.5"/>
      <color rgb="FFFF0000"/>
      <name val="Helv"/>
    </font>
    <font>
      <b/>
      <sz val="8"/>
      <color theme="0"/>
      <name val="Arial"/>
      <family val="2"/>
    </font>
    <font>
      <b/>
      <sz val="7"/>
      <color theme="0"/>
      <name val="Arial"/>
      <family val="2"/>
    </font>
    <font>
      <b/>
      <sz val="10"/>
      <color theme="9" tint="-0.499984740745262"/>
      <name val="Helv"/>
    </font>
    <font>
      <b/>
      <sz val="7.5"/>
      <color rgb="FFFF0000"/>
      <name val="Arial"/>
      <family val="2"/>
    </font>
    <font>
      <b/>
      <sz val="6.5"/>
      <color rgb="FFFF0000"/>
      <name val="Arial"/>
      <family val="2"/>
    </font>
    <font>
      <b/>
      <i/>
      <sz val="7"/>
      <color rgb="FF0000FF"/>
      <name val="Arial"/>
      <family val="2"/>
    </font>
  </fonts>
  <fills count="3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10"/>
        <bgColor indexed="64"/>
      </patternFill>
    </fill>
    <fill>
      <patternFill patternType="solid">
        <fgColor indexed="13"/>
        <bgColor indexed="8"/>
      </patternFill>
    </fill>
    <fill>
      <patternFill patternType="solid">
        <fgColor indexed="42"/>
        <bgColor indexed="64"/>
      </patternFill>
    </fill>
    <fill>
      <patternFill patternType="solid">
        <fgColor indexed="41"/>
        <bgColor indexed="64"/>
      </patternFill>
    </fill>
    <fill>
      <patternFill patternType="solid">
        <fgColor indexed="45"/>
        <bgColor indexed="64"/>
      </patternFill>
    </fill>
    <fill>
      <patternFill patternType="solid">
        <fgColor indexed="14"/>
        <bgColor indexed="64"/>
      </patternFill>
    </fill>
    <fill>
      <patternFill patternType="solid">
        <fgColor indexed="44"/>
        <bgColor indexed="64"/>
      </patternFill>
    </fill>
    <fill>
      <patternFill patternType="solid">
        <fgColor indexed="49"/>
        <bgColor indexed="64"/>
      </patternFill>
    </fill>
    <fill>
      <patternFill patternType="solid">
        <fgColor indexed="11"/>
        <bgColor indexed="64"/>
      </patternFill>
    </fill>
    <fill>
      <patternFill patternType="solid">
        <fgColor indexed="52"/>
        <bgColor indexed="64"/>
      </patternFill>
    </fill>
    <fill>
      <patternFill patternType="solid">
        <fgColor indexed="46"/>
        <bgColor indexed="64"/>
      </patternFill>
    </fill>
    <fill>
      <patternFill patternType="solid">
        <fgColor rgb="FFFFFF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92D050"/>
        <bgColor indexed="64"/>
      </patternFill>
    </fill>
  </fills>
  <borders count="72">
    <border>
      <left/>
      <right/>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8"/>
      </left>
      <right/>
      <top/>
      <bottom/>
      <diagonal/>
    </border>
    <border>
      <left style="medium">
        <color indexed="8"/>
      </left>
      <right style="medium">
        <color indexed="8"/>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8"/>
      </left>
      <right style="thin">
        <color indexed="8"/>
      </right>
      <top/>
      <bottom/>
      <diagonal/>
    </border>
    <border>
      <left/>
      <right/>
      <top style="medium">
        <color indexed="8"/>
      </top>
      <bottom style="medium">
        <color indexed="8"/>
      </bottom>
      <diagonal/>
    </border>
    <border>
      <left style="thin">
        <color indexed="64"/>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thick">
        <color indexed="64"/>
      </left>
      <right/>
      <top/>
      <bottom/>
      <diagonal/>
    </border>
    <border>
      <left/>
      <right style="thick">
        <color indexed="64"/>
      </right>
      <top/>
      <bottom/>
      <diagonal/>
    </border>
    <border>
      <left/>
      <right style="medium">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auto="1"/>
      </left>
      <right/>
      <top style="thin">
        <color auto="1"/>
      </top>
      <bottom/>
      <diagonal/>
    </border>
    <border>
      <left/>
      <right style="thin">
        <color auto="1"/>
      </right>
      <top style="thin">
        <color auto="1"/>
      </top>
      <bottom/>
      <diagonal/>
    </border>
    <border>
      <left/>
      <right/>
      <top style="medium">
        <color indexed="8"/>
      </top>
      <bottom style="medium">
        <color indexed="8"/>
      </bottom>
      <diagonal/>
    </border>
    <border>
      <left style="medium">
        <color auto="1"/>
      </left>
      <right style="medium">
        <color auto="1"/>
      </right>
      <top style="medium">
        <color auto="1"/>
      </top>
      <bottom/>
      <diagonal/>
    </border>
    <border>
      <left/>
      <right/>
      <top/>
      <bottom style="thick">
        <color rgb="FF0000CC"/>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indexed="64"/>
      </top>
      <bottom/>
      <diagonal/>
    </border>
  </borders>
  <cellStyleXfs count="14">
    <xf numFmtId="0" fontId="0" fillId="0" borderId="0"/>
    <xf numFmtId="0" fontId="1" fillId="0" borderId="0"/>
    <xf numFmtId="0" fontId="6" fillId="0" borderId="0"/>
    <xf numFmtId="0" fontId="1" fillId="0" borderId="0"/>
    <xf numFmtId="0" fontId="7" fillId="0" borderId="0"/>
    <xf numFmtId="0" fontId="3" fillId="0" borderId="0"/>
    <xf numFmtId="0" fontId="6" fillId="0" borderId="0"/>
    <xf numFmtId="0" fontId="7" fillId="0" borderId="0"/>
    <xf numFmtId="167" fontId="1" fillId="0" borderId="0" applyFill="0" applyBorder="0" applyAlignment="0" applyProtection="0">
      <alignment wrapText="1"/>
    </xf>
    <xf numFmtId="0" fontId="27" fillId="0" borderId="0" applyNumberFormat="0" applyFill="0" applyBorder="0">
      <alignment horizontal="center" wrapText="1"/>
    </xf>
    <xf numFmtId="0" fontId="27" fillId="0" borderId="0" applyNumberFormat="0" applyFill="0" applyBorder="0">
      <alignment horizontal="center" wrapText="1"/>
    </xf>
    <xf numFmtId="0" fontId="120" fillId="0" borderId="0"/>
    <xf numFmtId="0" fontId="1" fillId="0" borderId="0"/>
    <xf numFmtId="44" fontId="19" fillId="0" borderId="0" applyFont="0" applyFill="0" applyBorder="0" applyAlignment="0" applyProtection="0"/>
  </cellStyleXfs>
  <cellXfs count="900">
    <xf numFmtId="0" fontId="0" fillId="0" borderId="0" xfId="0"/>
    <xf numFmtId="0" fontId="1" fillId="0" borderId="0" xfId="3"/>
    <xf numFmtId="165" fontId="3" fillId="0" borderId="0" xfId="5" applyNumberFormat="1" applyBorder="1"/>
    <xf numFmtId="17" fontId="3" fillId="0" borderId="0" xfId="5" applyNumberFormat="1" applyBorder="1"/>
    <xf numFmtId="165" fontId="3" fillId="0" borderId="0" xfId="5" applyNumberFormat="1" applyBorder="1" applyAlignment="1">
      <alignment horizontal="left"/>
    </xf>
    <xf numFmtId="165" fontId="0" fillId="0" borderId="0" xfId="0" applyNumberFormat="1"/>
    <xf numFmtId="14" fontId="8" fillId="0" borderId="2" xfId="0" applyNumberFormat="1" applyFont="1" applyFill="1" applyBorder="1" applyAlignment="1" applyProtection="1">
      <alignment horizontal="center" wrapText="1"/>
      <protection locked="0"/>
    </xf>
    <xf numFmtId="0" fontId="8" fillId="0" borderId="2" xfId="0" applyNumberFormat="1" applyFont="1" applyFill="1" applyBorder="1" applyAlignment="1" applyProtection="1">
      <alignment horizontal="center" wrapText="1"/>
      <protection locked="0"/>
    </xf>
    <xf numFmtId="14" fontId="4" fillId="0" borderId="0" xfId="0" applyNumberFormat="1" applyFont="1" applyFill="1" applyBorder="1" applyAlignment="1" applyProtection="1">
      <alignment horizontal="right" vertical="top"/>
    </xf>
    <xf numFmtId="2" fontId="4" fillId="0" borderId="0" xfId="0" applyNumberFormat="1" applyFont="1" applyFill="1" applyBorder="1" applyAlignment="1" applyProtection="1">
      <alignment horizontal="right" vertical="top"/>
    </xf>
    <xf numFmtId="14" fontId="4" fillId="0" borderId="0" xfId="0" applyNumberFormat="1" applyFont="1" applyFill="1" applyBorder="1" applyAlignment="1" applyProtection="1"/>
    <xf numFmtId="0" fontId="4" fillId="0" borderId="0" xfId="0" applyNumberFormat="1" applyFont="1" applyFill="1" applyBorder="1" applyAlignment="1" applyProtection="1">
      <alignment horizontal="right" vertical="top"/>
    </xf>
    <xf numFmtId="14" fontId="8" fillId="0" borderId="0" xfId="0" applyNumberFormat="1" applyFont="1" applyFill="1" applyBorder="1" applyAlignment="1" applyProtection="1">
      <alignment horizontal="center" wrapText="1"/>
      <protection locked="0"/>
    </xf>
    <xf numFmtId="0" fontId="8" fillId="0" borderId="0" xfId="0" applyNumberFormat="1" applyFont="1" applyFill="1" applyBorder="1" applyAlignment="1" applyProtection="1">
      <alignment horizontal="center" wrapText="1"/>
      <protection locked="0"/>
    </xf>
    <xf numFmtId="0" fontId="9" fillId="0" borderId="0" xfId="3" applyFont="1"/>
    <xf numFmtId="2" fontId="4" fillId="0" borderId="0" xfId="0" applyNumberFormat="1" applyFont="1" applyFill="1" applyBorder="1" applyAlignment="1" applyProtection="1"/>
    <xf numFmtId="165" fontId="11" fillId="0" borderId="0" xfId="0" applyNumberFormat="1" applyFont="1"/>
    <xf numFmtId="4" fontId="11" fillId="0" borderId="0" xfId="0" applyNumberFormat="1" applyFont="1"/>
    <xf numFmtId="0" fontId="4" fillId="0" borderId="0" xfId="0" applyFont="1"/>
    <xf numFmtId="17" fontId="4" fillId="0" borderId="0" xfId="0" applyNumberFormat="1" applyFont="1"/>
    <xf numFmtId="165" fontId="4" fillId="0" borderId="0" xfId="0" applyNumberFormat="1" applyFont="1" applyAlignment="1">
      <alignment horizontal="center"/>
    </xf>
    <xf numFmtId="14" fontId="4" fillId="0" borderId="0" xfId="0" applyNumberFormat="1" applyFont="1"/>
    <xf numFmtId="165" fontId="4" fillId="0" borderId="0" xfId="0" applyNumberFormat="1" applyFont="1"/>
    <xf numFmtId="4" fontId="4" fillId="0" borderId="0" xfId="0" applyNumberFormat="1" applyFont="1"/>
    <xf numFmtId="165" fontId="4" fillId="0" borderId="0" xfId="0" applyNumberFormat="1" applyFont="1" applyFill="1" applyBorder="1" applyAlignment="1" applyProtection="1"/>
    <xf numFmtId="0" fontId="4" fillId="0" borderId="0" xfId="5" applyFont="1"/>
    <xf numFmtId="164" fontId="4" fillId="0" borderId="0" xfId="5" applyNumberFormat="1" applyFont="1" applyAlignment="1">
      <alignment horizontal="left"/>
    </xf>
    <xf numFmtId="0" fontId="4" fillId="0" borderId="0" xfId="5" applyNumberFormat="1" applyFont="1" applyBorder="1" applyAlignment="1">
      <alignment horizontal="center"/>
    </xf>
    <xf numFmtId="0" fontId="4" fillId="0" borderId="0" xfId="5" applyFont="1" applyBorder="1"/>
    <xf numFmtId="17" fontId="4" fillId="0" borderId="0" xfId="5" applyNumberFormat="1" applyFont="1"/>
    <xf numFmtId="165" fontId="4" fillId="0" borderId="0" xfId="5" applyNumberFormat="1" applyFont="1"/>
    <xf numFmtId="165" fontId="4" fillId="0" borderId="0" xfId="5" applyNumberFormat="1" applyFont="1" applyAlignment="1">
      <alignment horizontal="left"/>
    </xf>
    <xf numFmtId="165" fontId="4" fillId="0" borderId="0" xfId="5" applyNumberFormat="1" applyFont="1" applyAlignment="1">
      <alignment horizontal="right"/>
    </xf>
    <xf numFmtId="166" fontId="12" fillId="0" borderId="4" xfId="6" applyNumberFormat="1" applyFont="1" applyFill="1" applyBorder="1" applyAlignment="1">
      <alignment horizontal="right" wrapText="1"/>
    </xf>
    <xf numFmtId="0" fontId="4" fillId="0" borderId="0" xfId="0" applyFont="1" applyAlignment="1">
      <alignment horizontal="right"/>
    </xf>
    <xf numFmtId="0" fontId="13" fillId="0" borderId="0" xfId="0" applyFont="1"/>
    <xf numFmtId="2" fontId="0" fillId="0" borderId="0" xfId="0" applyNumberFormat="1"/>
    <xf numFmtId="0" fontId="4" fillId="0" borderId="0" xfId="0" applyNumberFormat="1" applyFont="1" applyFill="1" applyBorder="1" applyAlignment="1" applyProtection="1"/>
    <xf numFmtId="14" fontId="4" fillId="0" borderId="0" xfId="0" applyNumberFormat="1" applyFont="1" applyFill="1" applyBorder="1" applyAlignment="1" applyProtection="1">
      <alignment horizontal="right"/>
    </xf>
    <xf numFmtId="166" fontId="12" fillId="0" borderId="4" xfId="2" applyNumberFormat="1" applyFont="1" applyFill="1" applyBorder="1" applyAlignment="1">
      <alignment horizontal="right" wrapText="1"/>
    </xf>
    <xf numFmtId="14" fontId="14" fillId="0" borderId="0" xfId="0" applyNumberFormat="1" applyFont="1" applyFill="1" applyBorder="1" applyAlignment="1" applyProtection="1"/>
    <xf numFmtId="2" fontId="14" fillId="0" borderId="0" xfId="0" applyNumberFormat="1" applyFont="1" applyFill="1" applyBorder="1" applyAlignment="1" applyProtection="1"/>
    <xf numFmtId="166" fontId="15" fillId="0" borderId="4" xfId="6" applyNumberFormat="1" applyFont="1" applyFill="1" applyBorder="1" applyAlignment="1">
      <alignment horizontal="right" wrapText="1"/>
    </xf>
    <xf numFmtId="166" fontId="15" fillId="0" borderId="4" xfId="2" applyNumberFormat="1" applyFont="1" applyFill="1" applyBorder="1" applyAlignment="1">
      <alignment horizontal="right" wrapText="1"/>
    </xf>
    <xf numFmtId="4" fontId="4" fillId="0" borderId="0" xfId="0" applyNumberFormat="1" applyFont="1" applyFill="1" applyBorder="1" applyAlignment="1" applyProtection="1"/>
    <xf numFmtId="14" fontId="15" fillId="0" borderId="4" xfId="6" applyNumberFormat="1" applyFont="1" applyFill="1" applyBorder="1" applyAlignment="1">
      <alignment horizontal="right" wrapText="1"/>
    </xf>
    <xf numFmtId="166" fontId="15" fillId="3" borderId="4" xfId="6" applyNumberFormat="1" applyFont="1" applyFill="1" applyBorder="1" applyAlignment="1">
      <alignment horizontal="right" wrapText="1"/>
    </xf>
    <xf numFmtId="2" fontId="12" fillId="0" borderId="0" xfId="0" applyNumberFormat="1" applyFont="1" applyFill="1" applyBorder="1" applyAlignment="1" applyProtection="1"/>
    <xf numFmtId="2" fontId="13" fillId="0" borderId="0" xfId="0" applyNumberFormat="1" applyFont="1" applyFill="1" applyBorder="1" applyAlignment="1" applyProtection="1"/>
    <xf numFmtId="165" fontId="13" fillId="0" borderId="0" xfId="0" applyNumberFormat="1" applyFont="1" applyAlignment="1">
      <alignment horizontal="right"/>
    </xf>
    <xf numFmtId="165" fontId="12" fillId="0" borderId="0" xfId="0" applyNumberFormat="1" applyFont="1" applyFill="1" applyBorder="1" applyAlignment="1" applyProtection="1"/>
    <xf numFmtId="166" fontId="15" fillId="0" borderId="4" xfId="4" applyNumberFormat="1" applyFont="1" applyFill="1" applyBorder="1" applyAlignment="1">
      <alignment horizontal="right" wrapText="1"/>
    </xf>
    <xf numFmtId="14" fontId="4" fillId="0" borderId="0" xfId="1" applyNumberFormat="1" applyFont="1" applyFill="1" applyBorder="1" applyAlignment="1" applyProtection="1"/>
    <xf numFmtId="2" fontId="4" fillId="0" borderId="0" xfId="1" applyNumberFormat="1" applyFont="1" applyFill="1" applyBorder="1" applyAlignment="1" applyProtection="1"/>
    <xf numFmtId="2" fontId="13" fillId="0" borderId="0" xfId="1" applyNumberFormat="1" applyFont="1" applyFill="1" applyBorder="1" applyAlignment="1" applyProtection="1"/>
    <xf numFmtId="10" fontId="4" fillId="0" borderId="0" xfId="0" applyNumberFormat="1" applyFont="1"/>
    <xf numFmtId="0" fontId="4" fillId="0" borderId="0" xfId="0" applyFont="1" applyAlignment="1">
      <alignment wrapText="1"/>
    </xf>
    <xf numFmtId="0" fontId="2" fillId="0" borderId="0" xfId="0" applyFont="1"/>
    <xf numFmtId="0" fontId="4" fillId="0" borderId="0" xfId="0" applyFont="1" applyBorder="1"/>
    <xf numFmtId="14" fontId="0" fillId="0" borderId="0" xfId="0" applyNumberFormat="1"/>
    <xf numFmtId="166" fontId="16" fillId="0" borderId="4" xfId="6" applyNumberFormat="1" applyFont="1" applyFill="1" applyBorder="1" applyAlignment="1">
      <alignment horizontal="right" wrapText="1"/>
    </xf>
    <xf numFmtId="14" fontId="12" fillId="0" borderId="0" xfId="6" applyNumberFormat="1" applyFont="1" applyFill="1" applyBorder="1" applyAlignment="1">
      <alignment horizontal="right" wrapText="1"/>
    </xf>
    <xf numFmtId="166" fontId="12" fillId="0" borderId="0" xfId="6" applyNumberFormat="1" applyFont="1" applyFill="1" applyBorder="1" applyAlignment="1">
      <alignment horizontal="right" wrapText="1"/>
    </xf>
    <xf numFmtId="166" fontId="13" fillId="0" borderId="0" xfId="6" applyNumberFormat="1" applyFont="1" applyFill="1" applyBorder="1" applyAlignment="1">
      <alignment horizontal="right" wrapText="1"/>
    </xf>
    <xf numFmtId="166" fontId="15" fillId="0" borderId="0" xfId="6" applyNumberFormat="1" applyFont="1" applyFill="1" applyBorder="1" applyAlignment="1">
      <alignment horizontal="right" wrapText="1"/>
    </xf>
    <xf numFmtId="0" fontId="12" fillId="0" borderId="0" xfId="6" applyFont="1" applyFill="1" applyBorder="1" applyAlignment="1">
      <alignment horizontal="center"/>
    </xf>
    <xf numFmtId="2" fontId="5" fillId="0" borderId="0" xfId="0" applyNumberFormat="1" applyFont="1" applyFill="1" applyBorder="1" applyAlignment="1" applyProtection="1"/>
    <xf numFmtId="14" fontId="13" fillId="0" borderId="0" xfId="0" applyNumberFormat="1" applyFont="1"/>
    <xf numFmtId="165" fontId="13" fillId="0" borderId="0" xfId="0" applyNumberFormat="1" applyFont="1"/>
    <xf numFmtId="10" fontId="13" fillId="0" borderId="0" xfId="0" applyNumberFormat="1" applyFont="1"/>
    <xf numFmtId="4" fontId="0" fillId="0" borderId="0" xfId="0" applyNumberFormat="1"/>
    <xf numFmtId="0" fontId="4" fillId="0" borderId="0" xfId="0" applyFont="1" applyAlignment="1">
      <alignment horizontal="center" wrapText="1"/>
    </xf>
    <xf numFmtId="14" fontId="17" fillId="0" borderId="0" xfId="0" applyNumberFormat="1" applyFont="1" applyFill="1" applyBorder="1" applyAlignment="1" applyProtection="1"/>
    <xf numFmtId="0" fontId="18" fillId="0" borderId="0" xfId="0" applyFont="1"/>
    <xf numFmtId="2" fontId="17" fillId="0" borderId="0" xfId="0" applyNumberFormat="1" applyFont="1" applyFill="1" applyBorder="1" applyAlignment="1" applyProtection="1"/>
    <xf numFmtId="165" fontId="17" fillId="0" borderId="0" xfId="0" applyNumberFormat="1" applyFont="1"/>
    <xf numFmtId="165" fontId="12" fillId="0" borderId="0" xfId="0" applyNumberFormat="1" applyFont="1"/>
    <xf numFmtId="10" fontId="12" fillId="0" borderId="0" xfId="0" applyNumberFormat="1" applyFont="1"/>
    <xf numFmtId="0" fontId="12"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13" fillId="0" borderId="0" xfId="5" applyFont="1"/>
    <xf numFmtId="2" fontId="13" fillId="0" borderId="0" xfId="0" applyNumberFormat="1" applyFont="1"/>
    <xf numFmtId="165" fontId="12" fillId="0" borderId="0" xfId="5" applyNumberFormat="1" applyFont="1" applyAlignment="1">
      <alignment horizontal="right"/>
    </xf>
    <xf numFmtId="0" fontId="15" fillId="0" borderId="3" xfId="6" applyFont="1" applyFill="1" applyBorder="1" applyAlignment="1">
      <alignment horizontal="center"/>
    </xf>
    <xf numFmtId="0" fontId="24" fillId="0" borderId="0" xfId="3" applyFont="1"/>
    <xf numFmtId="0" fontId="5" fillId="0" borderId="0" xfId="3" applyFont="1"/>
    <xf numFmtId="165" fontId="24" fillId="0" borderId="0" xfId="3" applyNumberFormat="1" applyFont="1"/>
    <xf numFmtId="165" fontId="5" fillId="0" borderId="0" xfId="3" applyNumberFormat="1" applyFont="1"/>
    <xf numFmtId="165" fontId="19" fillId="0" borderId="0" xfId="5" applyNumberFormat="1" applyFont="1" applyBorder="1"/>
    <xf numFmtId="165" fontId="25" fillId="0" borderId="0" xfId="5" applyNumberFormat="1" applyFont="1" applyBorder="1"/>
    <xf numFmtId="165" fontId="25" fillId="0" borderId="0" xfId="5" applyNumberFormat="1" applyFont="1" applyBorder="1" applyAlignment="1">
      <alignment horizontal="right"/>
    </xf>
    <xf numFmtId="165" fontId="24" fillId="0" borderId="0" xfId="3" applyNumberFormat="1" applyFont="1" applyAlignment="1">
      <alignment horizontal="right"/>
    </xf>
    <xf numFmtId="165" fontId="19" fillId="0" borderId="0" xfId="5" applyNumberFormat="1" applyFont="1" applyBorder="1" applyAlignment="1">
      <alignment horizontal="right"/>
    </xf>
    <xf numFmtId="166" fontId="12" fillId="0" borderId="5" xfId="6" applyNumberFormat="1" applyFont="1" applyFill="1" applyBorder="1" applyAlignment="1">
      <alignment horizontal="right" wrapText="1"/>
    </xf>
    <xf numFmtId="165" fontId="15" fillId="0" borderId="4" xfId="6" applyNumberFormat="1" applyFont="1" applyFill="1" applyBorder="1" applyAlignment="1">
      <alignment horizontal="right" wrapText="1"/>
    </xf>
    <xf numFmtId="165" fontId="4" fillId="0" borderId="0" xfId="3" applyNumberFormat="1" applyFont="1"/>
    <xf numFmtId="166" fontId="8" fillId="0" borderId="4" xfId="2" applyNumberFormat="1" applyFont="1" applyFill="1" applyBorder="1" applyAlignment="1">
      <alignment horizontal="right" wrapText="1"/>
    </xf>
    <xf numFmtId="2" fontId="24" fillId="0" borderId="0" xfId="3" applyNumberFormat="1" applyFont="1"/>
    <xf numFmtId="166" fontId="8" fillId="0" borderId="4" xfId="6" applyNumberFormat="1" applyFont="1" applyFill="1" applyBorder="1" applyAlignment="1">
      <alignment horizontal="right" wrapText="1"/>
    </xf>
    <xf numFmtId="0" fontId="24" fillId="0" borderId="0" xfId="3" applyFont="1" applyFill="1"/>
    <xf numFmtId="166" fontId="26" fillId="0" borderId="4" xfId="6" applyNumberFormat="1" applyFont="1" applyFill="1" applyBorder="1" applyAlignment="1">
      <alignment horizontal="right" wrapText="1"/>
    </xf>
    <xf numFmtId="0" fontId="21" fillId="0" borderId="0" xfId="0" applyFont="1" applyAlignment="1">
      <alignment wrapText="1"/>
    </xf>
    <xf numFmtId="14" fontId="4" fillId="0" borderId="0" xfId="0" applyNumberFormat="1" applyFont="1" applyFill="1" applyBorder="1" applyAlignment="1" applyProtection="1">
      <alignment wrapText="1"/>
    </xf>
    <xf numFmtId="2" fontId="4" fillId="0" borderId="0" xfId="0" applyNumberFormat="1" applyFont="1" applyFill="1" applyBorder="1" applyAlignment="1" applyProtection="1">
      <alignment wrapText="1"/>
    </xf>
    <xf numFmtId="0" fontId="0" fillId="0" borderId="0" xfId="0" applyAlignment="1">
      <alignment wrapText="1"/>
    </xf>
    <xf numFmtId="167" fontId="24" fillId="0" borderId="0" xfId="8" applyFont="1">
      <alignment wrapText="1"/>
    </xf>
    <xf numFmtId="165" fontId="25" fillId="0" borderId="0" xfId="0" applyNumberFormat="1" applyFont="1"/>
    <xf numFmtId="168" fontId="4" fillId="0" borderId="0" xfId="5" applyNumberFormat="1" applyFont="1"/>
    <xf numFmtId="167" fontId="4" fillId="0" borderId="0" xfId="5" applyNumberFormat="1" applyFont="1"/>
    <xf numFmtId="0" fontId="17" fillId="0" borderId="0" xfId="0" applyFont="1"/>
    <xf numFmtId="0" fontId="29" fillId="0" borderId="0" xfId="0" applyFont="1"/>
    <xf numFmtId="0" fontId="30" fillId="0" borderId="0" xfId="0" applyFont="1"/>
    <xf numFmtId="165" fontId="28" fillId="0" borderId="0" xfId="0" applyNumberFormat="1" applyFont="1" applyFill="1" applyBorder="1" applyAlignment="1" applyProtection="1"/>
    <xf numFmtId="2" fontId="32" fillId="0" borderId="0" xfId="0" applyNumberFormat="1" applyFont="1" applyFill="1" applyBorder="1" applyAlignment="1" applyProtection="1"/>
    <xf numFmtId="0" fontId="32" fillId="0" borderId="0" xfId="0" applyFont="1"/>
    <xf numFmtId="0" fontId="33" fillId="0" borderId="0" xfId="0" applyFont="1"/>
    <xf numFmtId="0" fontId="34" fillId="0" borderId="0" xfId="0" applyFont="1"/>
    <xf numFmtId="165" fontId="34" fillId="0" borderId="0" xfId="0" applyNumberFormat="1" applyFont="1"/>
    <xf numFmtId="165" fontId="32" fillId="0" borderId="0" xfId="0" applyNumberFormat="1" applyFont="1"/>
    <xf numFmtId="2" fontId="4" fillId="0" borderId="0" xfId="0" applyNumberFormat="1" applyFont="1" applyFill="1" applyBorder="1" applyAlignment="1" applyProtection="1">
      <alignment horizontal="right"/>
    </xf>
    <xf numFmtId="0" fontId="32" fillId="0" borderId="0" xfId="0" applyFont="1" applyFill="1"/>
    <xf numFmtId="2" fontId="32" fillId="0" borderId="0" xfId="0" applyNumberFormat="1" applyFont="1"/>
    <xf numFmtId="2" fontId="32" fillId="0" borderId="0" xfId="0" applyNumberFormat="1" applyFont="1" applyFill="1"/>
    <xf numFmtId="0" fontId="35" fillId="0" borderId="0" xfId="0" applyFont="1"/>
    <xf numFmtId="165" fontId="36" fillId="0" borderId="0" xfId="0" applyNumberFormat="1" applyFont="1"/>
    <xf numFmtId="165" fontId="19" fillId="0" borderId="0" xfId="0" applyNumberFormat="1" applyFont="1"/>
    <xf numFmtId="165" fontId="37" fillId="0" borderId="0" xfId="0" applyNumberFormat="1" applyFont="1"/>
    <xf numFmtId="165" fontId="12" fillId="0" borderId="0" xfId="5" applyNumberFormat="1" applyFont="1"/>
    <xf numFmtId="0" fontId="38" fillId="0" borderId="0" xfId="5" applyFont="1"/>
    <xf numFmtId="165" fontId="38" fillId="0" borderId="0" xfId="5" applyNumberFormat="1" applyFont="1"/>
    <xf numFmtId="0" fontId="24" fillId="0" borderId="0" xfId="0" applyFont="1"/>
    <xf numFmtId="0" fontId="4" fillId="4" borderId="0" xfId="0" applyFont="1" applyFill="1"/>
    <xf numFmtId="0" fontId="4" fillId="5" borderId="0" xfId="0" applyFont="1" applyFill="1"/>
    <xf numFmtId="165" fontId="4" fillId="0" borderId="0" xfId="5" applyNumberFormat="1" applyFont="1" applyAlignment="1"/>
    <xf numFmtId="166" fontId="24" fillId="0" borderId="0" xfId="3" applyNumberFormat="1" applyFont="1"/>
    <xf numFmtId="165" fontId="18" fillId="0" borderId="0" xfId="0" applyNumberFormat="1" applyFont="1"/>
    <xf numFmtId="165" fontId="40" fillId="0" borderId="0" xfId="0" applyNumberFormat="1" applyFont="1"/>
    <xf numFmtId="165" fontId="41" fillId="0" borderId="0" xfId="0" applyNumberFormat="1" applyFont="1"/>
    <xf numFmtId="0" fontId="19" fillId="0" borderId="0" xfId="0" applyFont="1" applyAlignment="1">
      <alignment horizontal="right"/>
    </xf>
    <xf numFmtId="165" fontId="1" fillId="0" borderId="0" xfId="3" applyNumberFormat="1"/>
    <xf numFmtId="2" fontId="14" fillId="0" borderId="0" xfId="0" applyNumberFormat="1" applyFont="1" applyFill="1" applyBorder="1" applyAlignment="1" applyProtection="1">
      <alignment horizontal="right"/>
    </xf>
    <xf numFmtId="0" fontId="26" fillId="0" borderId="0" xfId="0" applyFont="1"/>
    <xf numFmtId="165" fontId="28" fillId="0" borderId="0" xfId="0" applyNumberFormat="1" applyFont="1"/>
    <xf numFmtId="165" fontId="29" fillId="0" borderId="0" xfId="0" applyNumberFormat="1" applyFont="1"/>
    <xf numFmtId="14" fontId="28" fillId="0" borderId="0" xfId="0" applyNumberFormat="1" applyFont="1" applyFill="1" applyBorder="1" applyAlignment="1" applyProtection="1"/>
    <xf numFmtId="167" fontId="13" fillId="0" borderId="0" xfId="5" applyNumberFormat="1" applyFont="1"/>
    <xf numFmtId="166" fontId="26" fillId="0" borderId="0" xfId="6" applyNumberFormat="1" applyFont="1" applyFill="1" applyBorder="1" applyAlignment="1">
      <alignment horizontal="right" wrapText="1"/>
    </xf>
    <xf numFmtId="0" fontId="4" fillId="0" borderId="0" xfId="0" applyFont="1" applyFill="1"/>
    <xf numFmtId="0" fontId="43" fillId="0" borderId="0" xfId="5" applyFont="1"/>
    <xf numFmtId="0" fontId="4" fillId="6" borderId="0" xfId="5" applyFont="1" applyFill="1"/>
    <xf numFmtId="166" fontId="24" fillId="0" borderId="0" xfId="0" applyNumberFormat="1" applyFont="1"/>
    <xf numFmtId="165" fontId="24" fillId="0" borderId="0" xfId="0" applyNumberFormat="1" applyFont="1"/>
    <xf numFmtId="166" fontId="42" fillId="0" borderId="4" xfId="6" applyNumberFormat="1" applyFont="1" applyFill="1" applyBorder="1" applyAlignment="1">
      <alignment horizontal="right" wrapText="1"/>
    </xf>
    <xf numFmtId="0" fontId="9" fillId="0" borderId="0" xfId="0" applyFont="1"/>
    <xf numFmtId="165" fontId="9" fillId="0" borderId="0" xfId="0" applyNumberFormat="1" applyFont="1"/>
    <xf numFmtId="165" fontId="15" fillId="0" borderId="0" xfId="6" applyNumberFormat="1" applyFont="1" applyFill="1" applyBorder="1" applyAlignment="1">
      <alignment horizontal="right" wrapText="1"/>
    </xf>
    <xf numFmtId="165" fontId="24" fillId="0" borderId="0" xfId="3" applyNumberFormat="1" applyFont="1" applyFill="1"/>
    <xf numFmtId="2" fontId="4" fillId="0" borderId="0" xfId="0" applyNumberFormat="1" applyFont="1"/>
    <xf numFmtId="2" fontId="4" fillId="0" borderId="0" xfId="0" applyNumberFormat="1" applyFont="1" applyFill="1"/>
    <xf numFmtId="165" fontId="12" fillId="0" borderId="4" xfId="6" applyNumberFormat="1" applyFont="1" applyFill="1" applyBorder="1" applyAlignment="1">
      <alignment horizontal="right" wrapText="1"/>
    </xf>
    <xf numFmtId="166" fontId="15" fillId="0" borderId="6" xfId="6" applyNumberFormat="1" applyFont="1" applyFill="1" applyBorder="1" applyAlignment="1">
      <alignment horizontal="right" wrapText="1"/>
    </xf>
    <xf numFmtId="165" fontId="12" fillId="0" borderId="0" xfId="0" applyNumberFormat="1" applyFont="1" applyFill="1"/>
    <xf numFmtId="0" fontId="0" fillId="0" borderId="0" xfId="0" applyFill="1"/>
    <xf numFmtId="169" fontId="15" fillId="0" borderId="4" xfId="6" applyNumberFormat="1" applyFont="1" applyFill="1" applyBorder="1" applyAlignment="1">
      <alignment horizontal="right" wrapText="1"/>
    </xf>
    <xf numFmtId="169" fontId="12" fillId="0" borderId="4" xfId="6" applyNumberFormat="1" applyFont="1" applyFill="1" applyBorder="1" applyAlignment="1">
      <alignment horizontal="right" wrapText="1"/>
    </xf>
    <xf numFmtId="169" fontId="26" fillId="0" borderId="4" xfId="6" applyNumberFormat="1" applyFont="1" applyFill="1" applyBorder="1" applyAlignment="1">
      <alignment horizontal="right" wrapText="1"/>
    </xf>
    <xf numFmtId="169" fontId="42" fillId="0" borderId="4" xfId="6" applyNumberFormat="1" applyFont="1" applyFill="1" applyBorder="1" applyAlignment="1">
      <alignment horizontal="right" wrapText="1"/>
    </xf>
    <xf numFmtId="169" fontId="4" fillId="0" borderId="0" xfId="0" applyNumberFormat="1" applyFont="1"/>
    <xf numFmtId="169" fontId="4" fillId="0" borderId="0" xfId="0" applyNumberFormat="1" applyFont="1" applyAlignment="1">
      <alignment horizontal="right"/>
    </xf>
    <xf numFmtId="169" fontId="12" fillId="0" borderId="4" xfId="2" applyNumberFormat="1" applyFont="1" applyFill="1" applyBorder="1" applyAlignment="1">
      <alignment horizontal="right" wrapText="1"/>
    </xf>
    <xf numFmtId="169" fontId="15" fillId="0" borderId="4" xfId="2" applyNumberFormat="1" applyFont="1" applyFill="1" applyBorder="1" applyAlignment="1">
      <alignment horizontal="right" wrapText="1"/>
    </xf>
    <xf numFmtId="169" fontId="15" fillId="3" borderId="4" xfId="6" applyNumberFormat="1" applyFont="1" applyFill="1" applyBorder="1" applyAlignment="1">
      <alignment horizontal="right" wrapText="1"/>
    </xf>
    <xf numFmtId="169" fontId="15" fillId="0" borderId="4" xfId="4" applyNumberFormat="1" applyFont="1" applyFill="1" applyBorder="1" applyAlignment="1">
      <alignment horizontal="right" wrapText="1"/>
    </xf>
    <xf numFmtId="169" fontId="24" fillId="0" borderId="0" xfId="0" applyNumberFormat="1" applyFont="1"/>
    <xf numFmtId="169" fontId="15" fillId="0" borderId="3" xfId="6" applyNumberFormat="1" applyFont="1" applyFill="1" applyBorder="1" applyAlignment="1">
      <alignment horizontal="center"/>
    </xf>
    <xf numFmtId="169" fontId="15" fillId="0" borderId="0" xfId="6" applyNumberFormat="1" applyFont="1" applyFill="1" applyBorder="1" applyAlignment="1">
      <alignment horizontal="center"/>
    </xf>
    <xf numFmtId="169" fontId="24" fillId="0" borderId="0" xfId="3" applyNumberFormat="1" applyFont="1" applyAlignment="1">
      <alignment horizontal="right"/>
    </xf>
    <xf numFmtId="169" fontId="24" fillId="0" borderId="0" xfId="3" applyNumberFormat="1" applyFont="1"/>
    <xf numFmtId="169" fontId="4" fillId="0" borderId="0" xfId="3" applyNumberFormat="1" applyFont="1"/>
    <xf numFmtId="169" fontId="1" fillId="0" borderId="0" xfId="3" applyNumberFormat="1"/>
    <xf numFmtId="165" fontId="13" fillId="0" borderId="0" xfId="0" applyNumberFormat="1" applyFont="1" applyFill="1"/>
    <xf numFmtId="165" fontId="47" fillId="0" borderId="0" xfId="0" applyNumberFormat="1" applyFont="1" applyFill="1"/>
    <xf numFmtId="165" fontId="47" fillId="0" borderId="0" xfId="0" applyNumberFormat="1" applyFont="1"/>
    <xf numFmtId="2" fontId="12" fillId="0" borderId="0" xfId="0" applyNumberFormat="1" applyFont="1"/>
    <xf numFmtId="165" fontId="23" fillId="0" borderId="0" xfId="0" applyNumberFormat="1" applyFont="1" applyAlignment="1">
      <alignment horizontal="right"/>
    </xf>
    <xf numFmtId="165" fontId="15" fillId="0" borderId="4" xfId="7" applyNumberFormat="1" applyFont="1" applyFill="1" applyBorder="1" applyAlignment="1">
      <alignment horizontal="right" wrapText="1"/>
    </xf>
    <xf numFmtId="14" fontId="15" fillId="0" borderId="4" xfId="7" applyNumberFormat="1" applyFont="1" applyFill="1" applyBorder="1" applyAlignment="1">
      <alignment horizontal="right" wrapText="1"/>
    </xf>
    <xf numFmtId="4" fontId="4" fillId="0" borderId="0" xfId="0" applyNumberFormat="1" applyFont="1" applyFill="1"/>
    <xf numFmtId="4" fontId="14" fillId="0" borderId="0" xfId="0" applyNumberFormat="1" applyFont="1" applyFill="1" applyBorder="1" applyAlignment="1" applyProtection="1"/>
    <xf numFmtId="14" fontId="42" fillId="0" borderId="4" xfId="6" applyNumberFormat="1" applyFont="1" applyFill="1" applyBorder="1" applyAlignment="1">
      <alignment horizontal="right" wrapText="1"/>
    </xf>
    <xf numFmtId="165" fontId="42" fillId="0" borderId="4" xfId="6" applyNumberFormat="1" applyFont="1" applyFill="1" applyBorder="1" applyAlignment="1">
      <alignment horizontal="right" wrapText="1"/>
    </xf>
    <xf numFmtId="4" fontId="39" fillId="0" borderId="0" xfId="0" applyNumberFormat="1" applyFont="1" applyFill="1" applyBorder="1" applyAlignment="1" applyProtection="1"/>
    <xf numFmtId="165" fontId="49" fillId="0" borderId="0" xfId="0" applyNumberFormat="1" applyFont="1" applyFill="1"/>
    <xf numFmtId="0" fontId="23" fillId="0" borderId="0" xfId="0" applyFont="1" applyFill="1"/>
    <xf numFmtId="2" fontId="4" fillId="6" borderId="0" xfId="0" applyNumberFormat="1" applyFont="1" applyFill="1" applyBorder="1" applyAlignment="1" applyProtection="1"/>
    <xf numFmtId="4" fontId="4" fillId="6" borderId="0" xfId="0" applyNumberFormat="1" applyFont="1" applyFill="1" applyBorder="1" applyAlignment="1" applyProtection="1"/>
    <xf numFmtId="4" fontId="48" fillId="6" borderId="0" xfId="0" applyNumberFormat="1" applyFont="1" applyFill="1"/>
    <xf numFmtId="165" fontId="50" fillId="0" borderId="0" xfId="0" applyNumberFormat="1" applyFont="1"/>
    <xf numFmtId="165" fontId="51" fillId="0" borderId="0" xfId="0" applyNumberFormat="1" applyFont="1"/>
    <xf numFmtId="0" fontId="48" fillId="6" borderId="0" xfId="0" applyFont="1" applyFill="1"/>
    <xf numFmtId="4" fontId="4" fillId="6" borderId="0" xfId="0" applyNumberFormat="1" applyFont="1" applyFill="1"/>
    <xf numFmtId="165" fontId="4" fillId="6" borderId="0" xfId="0" applyNumberFormat="1" applyFont="1" applyFill="1"/>
    <xf numFmtId="0" fontId="4" fillId="6" borderId="0" xfId="0" applyFont="1" applyFill="1"/>
    <xf numFmtId="2" fontId="4" fillId="6" borderId="0" xfId="0" applyNumberFormat="1" applyFont="1" applyFill="1"/>
    <xf numFmtId="0" fontId="28" fillId="6" borderId="0" xfId="0" applyFont="1" applyFill="1"/>
    <xf numFmtId="0" fontId="52" fillId="0" borderId="0" xfId="0" applyFont="1"/>
    <xf numFmtId="165" fontId="23" fillId="0" borderId="0" xfId="0" applyNumberFormat="1" applyFont="1"/>
    <xf numFmtId="2" fontId="19" fillId="0" borderId="0" xfId="0" applyNumberFormat="1" applyFont="1"/>
    <xf numFmtId="4" fontId="38" fillId="0" borderId="0" xfId="0" applyNumberFormat="1" applyFont="1"/>
    <xf numFmtId="4" fontId="12" fillId="0" borderId="0" xfId="0" applyNumberFormat="1" applyFont="1"/>
    <xf numFmtId="2" fontId="5" fillId="6" borderId="0" xfId="0" applyNumberFormat="1" applyFont="1" applyFill="1"/>
    <xf numFmtId="2" fontId="5" fillId="6" borderId="0" xfId="0" applyNumberFormat="1" applyFont="1" applyFill="1" applyBorder="1" applyAlignment="1" applyProtection="1"/>
    <xf numFmtId="4" fontId="5" fillId="6" borderId="0" xfId="0" applyNumberFormat="1" applyFont="1" applyFill="1"/>
    <xf numFmtId="14" fontId="53" fillId="0" borderId="0" xfId="0" applyNumberFormat="1" applyFont="1" applyFill="1" applyBorder="1" applyAlignment="1" applyProtection="1">
      <alignment horizontal="left"/>
    </xf>
    <xf numFmtId="14" fontId="4" fillId="6" borderId="0" xfId="0" applyNumberFormat="1" applyFont="1" applyFill="1" applyBorder="1" applyAlignment="1" applyProtection="1"/>
    <xf numFmtId="14" fontId="4" fillId="6" borderId="0" xfId="0" applyNumberFormat="1" applyFont="1" applyFill="1"/>
    <xf numFmtId="14" fontId="5" fillId="6" borderId="0" xfId="0" applyNumberFormat="1" applyFont="1" applyFill="1" applyBorder="1" applyAlignment="1" applyProtection="1"/>
    <xf numFmtId="165" fontId="4" fillId="0" borderId="0" xfId="0" applyNumberFormat="1" applyFont="1" applyAlignment="1">
      <alignment horizontal="right"/>
    </xf>
    <xf numFmtId="14" fontId="24" fillId="0" borderId="0" xfId="3" applyNumberFormat="1" applyFont="1"/>
    <xf numFmtId="0" fontId="5" fillId="6" borderId="0" xfId="0" applyFont="1" applyFill="1"/>
    <xf numFmtId="0" fontId="2" fillId="0" borderId="0" xfId="0" applyFont="1" applyAlignment="1">
      <alignment horizontal="center"/>
    </xf>
    <xf numFmtId="0" fontId="0" fillId="0" borderId="3" xfId="0" applyBorder="1"/>
    <xf numFmtId="0" fontId="5" fillId="5" borderId="3" xfId="0" applyFont="1" applyFill="1" applyBorder="1" applyAlignment="1">
      <alignment horizontal="center" wrapText="1"/>
    </xf>
    <xf numFmtId="0" fontId="8" fillId="4" borderId="7" xfId="0" applyNumberFormat="1" applyFont="1" applyFill="1" applyBorder="1" applyAlignment="1" applyProtection="1">
      <alignment horizontal="center" wrapText="1"/>
      <protection locked="0"/>
    </xf>
    <xf numFmtId="0" fontId="8" fillId="9" borderId="7" xfId="0" applyNumberFormat="1" applyFont="1" applyFill="1" applyBorder="1" applyAlignment="1" applyProtection="1">
      <alignment horizontal="center" wrapText="1"/>
      <protection locked="0"/>
    </xf>
    <xf numFmtId="169" fontId="12" fillId="0" borderId="9" xfId="6" applyNumberFormat="1" applyFont="1" applyFill="1" applyBorder="1" applyAlignment="1">
      <alignment horizontal="right" wrapText="1"/>
    </xf>
    <xf numFmtId="166" fontId="12" fillId="0" borderId="9" xfId="6" applyNumberFormat="1" applyFont="1" applyFill="1" applyBorder="1" applyAlignment="1">
      <alignment horizontal="right" wrapText="1"/>
    </xf>
    <xf numFmtId="0" fontId="5" fillId="0" borderId="10" xfId="0" applyFont="1" applyBorder="1"/>
    <xf numFmtId="0" fontId="5" fillId="9" borderId="10" xfId="0" applyFont="1" applyFill="1" applyBorder="1" applyAlignment="1">
      <alignment horizontal="center" wrapText="1"/>
    </xf>
    <xf numFmtId="0" fontId="5" fillId="5" borderId="10" xfId="0" applyFont="1" applyFill="1" applyBorder="1" applyAlignment="1">
      <alignment horizontal="center" wrapText="1"/>
    </xf>
    <xf numFmtId="165" fontId="49" fillId="0" borderId="0" xfId="0" applyNumberFormat="1" applyFont="1"/>
    <xf numFmtId="0" fontId="2" fillId="0" borderId="12" xfId="0" applyFont="1" applyBorder="1" applyAlignment="1"/>
    <xf numFmtId="0" fontId="38" fillId="0" borderId="10" xfId="5" applyNumberFormat="1" applyFont="1" applyBorder="1" applyAlignment="1">
      <alignment horizontal="center" wrapText="1"/>
    </xf>
    <xf numFmtId="0" fontId="5" fillId="4" borderId="10" xfId="5" quotePrefix="1" applyNumberFormat="1" applyFont="1" applyFill="1" applyBorder="1" applyAlignment="1">
      <alignment horizontal="center" wrapText="1"/>
    </xf>
    <xf numFmtId="0" fontId="5" fillId="9" borderId="10" xfId="5" applyNumberFormat="1" applyFont="1" applyFill="1" applyBorder="1" applyAlignment="1">
      <alignment horizontal="center" wrapText="1"/>
    </xf>
    <xf numFmtId="0" fontId="5" fillId="5" borderId="10" xfId="5" applyNumberFormat="1" applyFont="1" applyFill="1" applyBorder="1" applyAlignment="1">
      <alignment horizontal="center" wrapText="1"/>
    </xf>
    <xf numFmtId="0" fontId="5" fillId="10" borderId="10" xfId="5" applyNumberFormat="1" applyFont="1" applyFill="1" applyBorder="1" applyAlignment="1">
      <alignment horizontal="center" wrapText="1"/>
    </xf>
    <xf numFmtId="0" fontId="5" fillId="11" borderId="10" xfId="5" applyFont="1" applyFill="1" applyBorder="1" applyAlignment="1">
      <alignment horizontal="center" wrapText="1"/>
    </xf>
    <xf numFmtId="0" fontId="5" fillId="12" borderId="10" xfId="5" applyNumberFormat="1" applyFont="1" applyFill="1" applyBorder="1" applyAlignment="1">
      <alignment horizontal="center" wrapText="1"/>
    </xf>
    <xf numFmtId="0" fontId="5" fillId="0" borderId="0" xfId="5" applyNumberFormat="1" applyFont="1" applyBorder="1" applyAlignment="1">
      <alignment horizontal="center"/>
    </xf>
    <xf numFmtId="165" fontId="12" fillId="0" borderId="0" xfId="0" applyNumberFormat="1" applyFont="1" applyBorder="1"/>
    <xf numFmtId="165" fontId="4" fillId="0" borderId="0" xfId="0" applyNumberFormat="1" applyFont="1" applyBorder="1"/>
    <xf numFmtId="165" fontId="4" fillId="0" borderId="0" xfId="0" applyNumberFormat="1" applyFont="1" applyFill="1" applyBorder="1"/>
    <xf numFmtId="165" fontId="32" fillId="0" borderId="0" xfId="0" applyNumberFormat="1" applyFont="1" applyBorder="1"/>
    <xf numFmtId="165" fontId="32" fillId="0" borderId="0" xfId="0" applyNumberFormat="1" applyFont="1" applyFill="1" applyBorder="1"/>
    <xf numFmtId="165" fontId="17" fillId="0" borderId="0" xfId="0" applyNumberFormat="1" applyFont="1" applyBorder="1"/>
    <xf numFmtId="165" fontId="17" fillId="0" borderId="0" xfId="0" applyNumberFormat="1" applyFont="1" applyFill="1" applyBorder="1"/>
    <xf numFmtId="169" fontId="4" fillId="0" borderId="0" xfId="0" applyNumberFormat="1" applyFont="1" applyFill="1"/>
    <xf numFmtId="170" fontId="12" fillId="0" borderId="4" xfId="6" applyNumberFormat="1" applyFont="1" applyFill="1" applyBorder="1" applyAlignment="1">
      <alignment horizontal="right" wrapText="1"/>
    </xf>
    <xf numFmtId="14" fontId="12" fillId="0" borderId="4" xfId="6" applyNumberFormat="1" applyFont="1" applyFill="1" applyBorder="1" applyAlignment="1">
      <alignment horizontal="right" wrapText="1"/>
    </xf>
    <xf numFmtId="169" fontId="24" fillId="0" borderId="0" xfId="0" applyNumberFormat="1" applyFont="1" applyFill="1"/>
    <xf numFmtId="165" fontId="32" fillId="0" borderId="0" xfId="0" applyNumberFormat="1" applyFont="1" applyFill="1"/>
    <xf numFmtId="165" fontId="15" fillId="0" borderId="13" xfId="6" applyNumberFormat="1" applyFont="1" applyFill="1" applyBorder="1" applyAlignment="1">
      <alignment horizontal="right" wrapText="1"/>
    </xf>
    <xf numFmtId="14" fontId="4" fillId="0" borderId="0" xfId="0" applyNumberFormat="1" applyFont="1" applyBorder="1" applyAlignment="1">
      <alignment horizontal="right"/>
    </xf>
    <xf numFmtId="165" fontId="4" fillId="0" borderId="0" xfId="0" applyNumberFormat="1" applyFont="1" applyBorder="1" applyAlignment="1">
      <alignment horizontal="right"/>
    </xf>
    <xf numFmtId="169" fontId="5" fillId="6" borderId="0" xfId="0" applyNumberFormat="1" applyFont="1" applyFill="1"/>
    <xf numFmtId="165" fontId="5" fillId="6" borderId="0" xfId="0" applyNumberFormat="1" applyFont="1" applyFill="1" applyBorder="1" applyAlignment="1">
      <alignment horizontal="right"/>
    </xf>
    <xf numFmtId="165" fontId="5" fillId="6" borderId="0" xfId="0" applyNumberFormat="1" applyFont="1" applyFill="1" applyBorder="1"/>
    <xf numFmtId="165" fontId="5" fillId="6" borderId="0" xfId="0" applyNumberFormat="1" applyFont="1" applyFill="1"/>
    <xf numFmtId="0" fontId="5" fillId="0" borderId="0" xfId="0" applyFont="1"/>
    <xf numFmtId="165" fontId="8" fillId="8" borderId="4" xfId="6" applyNumberFormat="1" applyFont="1" applyFill="1" applyBorder="1" applyAlignment="1">
      <alignment horizontal="right" wrapText="1"/>
    </xf>
    <xf numFmtId="165" fontId="5" fillId="0" borderId="0" xfId="0" applyNumberFormat="1" applyFont="1"/>
    <xf numFmtId="165" fontId="5" fillId="0" borderId="0" xfId="0" applyNumberFormat="1" applyFont="1" applyFill="1"/>
    <xf numFmtId="14" fontId="8" fillId="0" borderId="4" xfId="6" applyNumberFormat="1" applyFont="1" applyFill="1" applyBorder="1" applyAlignment="1">
      <alignment horizontal="right" wrapText="1"/>
    </xf>
    <xf numFmtId="14" fontId="5" fillId="0" borderId="0" xfId="0" applyNumberFormat="1" applyFont="1" applyFill="1" applyBorder="1" applyAlignment="1" applyProtection="1"/>
    <xf numFmtId="14" fontId="4" fillId="0" borderId="0" xfId="0" applyNumberFormat="1" applyFont="1" applyBorder="1" applyAlignment="1">
      <alignment horizontal="center"/>
    </xf>
    <xf numFmtId="169" fontId="4" fillId="0" borderId="0" xfId="0" applyNumberFormat="1" applyFont="1" applyFill="1" applyBorder="1"/>
    <xf numFmtId="0" fontId="4" fillId="0" borderId="0" xfId="0" applyFont="1" applyBorder="1" applyAlignment="1">
      <alignment horizontal="right"/>
    </xf>
    <xf numFmtId="169" fontId="5" fillId="6" borderId="0" xfId="0" applyNumberFormat="1" applyFont="1" applyFill="1" applyBorder="1"/>
    <xf numFmtId="0" fontId="5" fillId="6" borderId="0" xfId="0" applyFont="1" applyFill="1" applyBorder="1" applyAlignment="1">
      <alignment horizontal="right"/>
    </xf>
    <xf numFmtId="14" fontId="4" fillId="0" borderId="14" xfId="0" applyNumberFormat="1" applyFont="1" applyBorder="1" applyAlignment="1">
      <alignment horizontal="center"/>
    </xf>
    <xf numFmtId="14" fontId="5" fillId="6" borderId="0" xfId="0" applyNumberFormat="1" applyFont="1" applyFill="1"/>
    <xf numFmtId="14" fontId="5" fillId="0" borderId="0" xfId="0" applyNumberFormat="1" applyFont="1" applyFill="1" applyBorder="1" applyAlignment="1">
      <alignment horizontal="center"/>
    </xf>
    <xf numFmtId="14" fontId="5" fillId="0" borderId="0" xfId="0" applyNumberFormat="1" applyFont="1" applyFill="1" applyBorder="1" applyAlignment="1">
      <alignment horizontal="right"/>
    </xf>
    <xf numFmtId="169" fontId="5" fillId="0" borderId="0" xfId="0" applyNumberFormat="1" applyFont="1" applyFill="1"/>
    <xf numFmtId="169" fontId="4" fillId="0" borderId="0" xfId="0" applyNumberFormat="1" applyFont="1" applyBorder="1"/>
    <xf numFmtId="14" fontId="5" fillId="0" borderId="0" xfId="0" applyNumberFormat="1" applyFont="1" applyBorder="1" applyAlignment="1">
      <alignment horizontal="center"/>
    </xf>
    <xf numFmtId="0" fontId="2" fillId="6" borderId="0" xfId="0" applyFont="1" applyFill="1"/>
    <xf numFmtId="0" fontId="4" fillId="0" borderId="0" xfId="0" applyFont="1" applyFill="1" applyBorder="1" applyAlignment="1">
      <alignment horizontal="center" wrapText="1"/>
    </xf>
    <xf numFmtId="0" fontId="5" fillId="13" borderId="0" xfId="5" applyNumberFormat="1" applyFont="1" applyFill="1" applyBorder="1" applyAlignment="1">
      <alignment horizontal="center" wrapText="1"/>
    </xf>
    <xf numFmtId="169" fontId="8" fillId="8" borderId="4" xfId="6" applyNumberFormat="1" applyFont="1" applyFill="1" applyBorder="1" applyAlignment="1">
      <alignment horizontal="right" wrapText="1"/>
    </xf>
    <xf numFmtId="14" fontId="53" fillId="0" borderId="0" xfId="0" applyNumberFormat="1" applyFont="1" applyAlignment="1">
      <alignment horizontal="left"/>
    </xf>
    <xf numFmtId="14" fontId="5" fillId="0" borderId="0" xfId="0" applyNumberFormat="1" applyFont="1"/>
    <xf numFmtId="165" fontId="4" fillId="0" borderId="0" xfId="0" applyNumberFormat="1" applyFont="1" applyFill="1"/>
    <xf numFmtId="171" fontId="4" fillId="0" borderId="0" xfId="0" applyNumberFormat="1" applyFont="1"/>
    <xf numFmtId="169" fontId="5" fillId="0" borderId="0" xfId="0" applyNumberFormat="1" applyFont="1"/>
    <xf numFmtId="0" fontId="19" fillId="0" borderId="0" xfId="0" applyFont="1" applyFill="1"/>
    <xf numFmtId="49" fontId="19" fillId="0" borderId="0" xfId="0" applyNumberFormat="1" applyFont="1" applyFill="1" applyAlignment="1">
      <alignment horizontal="center"/>
    </xf>
    <xf numFmtId="169" fontId="4" fillId="0" borderId="0" xfId="0" applyNumberFormat="1" applyFont="1" applyBorder="1" applyAlignment="1">
      <alignment horizontal="right"/>
    </xf>
    <xf numFmtId="0" fontId="5" fillId="0" borderId="0" xfId="0" applyFont="1" applyBorder="1" applyAlignment="1">
      <alignment horizontal="right"/>
    </xf>
    <xf numFmtId="169" fontId="5" fillId="6" borderId="0" xfId="0" applyNumberFormat="1" applyFont="1" applyFill="1" applyBorder="1" applyAlignment="1">
      <alignment horizontal="right"/>
    </xf>
    <xf numFmtId="2" fontId="5" fillId="6" borderId="0" xfId="0" applyNumberFormat="1" applyFont="1" applyFill="1" applyBorder="1" applyAlignment="1">
      <alignment horizontal="right"/>
    </xf>
    <xf numFmtId="2" fontId="4" fillId="0" borderId="0" xfId="0" applyNumberFormat="1" applyFont="1" applyBorder="1" applyAlignment="1">
      <alignment horizontal="right"/>
    </xf>
    <xf numFmtId="0" fontId="5" fillId="6" borderId="0" xfId="0" applyFont="1" applyFill="1" applyBorder="1"/>
    <xf numFmtId="0" fontId="2" fillId="0" borderId="0" xfId="0" applyFont="1" applyFill="1"/>
    <xf numFmtId="2" fontId="5" fillId="6" borderId="0" xfId="0" applyNumberFormat="1" applyFont="1" applyFill="1" applyBorder="1"/>
    <xf numFmtId="2" fontId="4" fillId="0" borderId="0" xfId="0" applyNumberFormat="1" applyFont="1" applyBorder="1"/>
    <xf numFmtId="4" fontId="17" fillId="0" borderId="0" xfId="0" applyNumberFormat="1" applyFont="1"/>
    <xf numFmtId="165" fontId="55" fillId="6" borderId="0" xfId="0" applyNumberFormat="1" applyFont="1" applyFill="1"/>
    <xf numFmtId="4" fontId="4" fillId="9" borderId="0" xfId="0" applyNumberFormat="1" applyFont="1" applyFill="1"/>
    <xf numFmtId="0" fontId="4" fillId="9" borderId="0" xfId="0" applyFont="1" applyFill="1"/>
    <xf numFmtId="2" fontId="17" fillId="0" borderId="0" xfId="0" applyNumberFormat="1" applyFont="1"/>
    <xf numFmtId="0" fontId="21" fillId="0" borderId="0" xfId="0" applyFont="1" applyAlignment="1">
      <alignment horizontal="left" wrapText="1"/>
    </xf>
    <xf numFmtId="0" fontId="36" fillId="0" borderId="0" xfId="0" applyFont="1" applyAlignment="1">
      <alignment wrapText="1"/>
    </xf>
    <xf numFmtId="0" fontId="5" fillId="14" borderId="0" xfId="0" applyFont="1" applyFill="1" applyAlignment="1">
      <alignment horizontal="center" wrapText="1"/>
    </xf>
    <xf numFmtId="0" fontId="4" fillId="4" borderId="0" xfId="0" applyFont="1" applyFill="1" applyAlignment="1">
      <alignment horizontal="center" wrapText="1"/>
    </xf>
    <xf numFmtId="0" fontId="4" fillId="15" borderId="0" xfId="0" applyFont="1" applyFill="1" applyAlignment="1">
      <alignment horizontal="center" wrapText="1"/>
    </xf>
    <xf numFmtId="172" fontId="4" fillId="0" borderId="0" xfId="0" applyNumberFormat="1" applyFont="1"/>
    <xf numFmtId="172" fontId="5" fillId="6" borderId="0" xfId="0" applyNumberFormat="1" applyFont="1" applyFill="1"/>
    <xf numFmtId="172" fontId="4" fillId="0" borderId="0" xfId="0" applyNumberFormat="1" applyFont="1" applyFill="1"/>
    <xf numFmtId="0" fontId="5" fillId="4" borderId="10" xfId="0" applyFont="1" applyFill="1" applyBorder="1" applyAlignment="1">
      <alignment horizontal="center" wrapText="1"/>
    </xf>
    <xf numFmtId="0" fontId="4" fillId="16" borderId="0" xfId="5" applyFont="1" applyFill="1"/>
    <xf numFmtId="0" fontId="4" fillId="16" borderId="0" xfId="5" applyFont="1" applyFill="1" applyBorder="1"/>
    <xf numFmtId="165" fontId="4" fillId="16" borderId="0" xfId="5" applyNumberFormat="1" applyFont="1" applyFill="1"/>
    <xf numFmtId="0" fontId="4" fillId="0" borderId="0" xfId="0" applyFont="1" applyFill="1" applyAlignment="1">
      <alignment horizontal="center" wrapText="1"/>
    </xf>
    <xf numFmtId="14" fontId="5" fillId="0" borderId="0" xfId="0" applyNumberFormat="1" applyFont="1" applyBorder="1" applyAlignment="1">
      <alignment horizontal="right"/>
    </xf>
    <xf numFmtId="4" fontId="5" fillId="0" borderId="0" xfId="0" applyNumberFormat="1" applyFont="1"/>
    <xf numFmtId="0" fontId="59" fillId="0" borderId="0" xfId="3" applyFont="1"/>
    <xf numFmtId="0" fontId="2" fillId="0" borderId="0" xfId="0" applyFont="1" applyBorder="1" applyAlignment="1"/>
    <xf numFmtId="0" fontId="34" fillId="0" borderId="0" xfId="0" applyFont="1" applyAlignment="1">
      <alignment wrapText="1"/>
    </xf>
    <xf numFmtId="0" fontId="30" fillId="0" borderId="0" xfId="0" applyFont="1" applyAlignment="1">
      <alignment wrapText="1"/>
    </xf>
    <xf numFmtId="4" fontId="4" fillId="0" borderId="0" xfId="0" applyNumberFormat="1" applyFont="1" applyAlignment="1">
      <alignment horizontal="left"/>
    </xf>
    <xf numFmtId="4" fontId="4" fillId="0" borderId="0" xfId="0" applyNumberFormat="1" applyFont="1" applyFill="1" applyBorder="1" applyAlignment="1" applyProtection="1">
      <alignment horizontal="left"/>
    </xf>
    <xf numFmtId="4" fontId="4" fillId="0" borderId="0" xfId="0" applyNumberFormat="1" applyFont="1" applyFill="1" applyBorder="1" applyAlignment="1" applyProtection="1">
      <alignment horizontal="right"/>
    </xf>
    <xf numFmtId="0" fontId="2" fillId="0" borderId="10" xfId="0" applyFont="1" applyBorder="1" applyAlignment="1">
      <alignment wrapText="1"/>
    </xf>
    <xf numFmtId="4" fontId="53" fillId="0" borderId="0" xfId="0" applyNumberFormat="1" applyFont="1" applyFill="1" applyBorder="1" applyAlignment="1" applyProtection="1">
      <alignment horizontal="left"/>
    </xf>
    <xf numFmtId="4" fontId="52" fillId="0" borderId="0" xfId="0" applyNumberFormat="1" applyFont="1"/>
    <xf numFmtId="0" fontId="2" fillId="0" borderId="15" xfId="0" applyFont="1" applyBorder="1" applyAlignment="1"/>
    <xf numFmtId="2" fontId="5" fillId="0" borderId="0" xfId="0" applyNumberFormat="1" applyFont="1"/>
    <xf numFmtId="0" fontId="8" fillId="6" borderId="0" xfId="0" applyFont="1" applyFill="1"/>
    <xf numFmtId="165" fontId="8" fillId="6" borderId="0" xfId="0" applyNumberFormat="1" applyFont="1" applyFill="1"/>
    <xf numFmtId="165" fontId="18" fillId="0" borderId="0" xfId="0" applyNumberFormat="1" applyFont="1" applyAlignment="1">
      <alignment horizontal="center"/>
    </xf>
    <xf numFmtId="0" fontId="18" fillId="0" borderId="0" xfId="0" applyFont="1" applyAlignment="1">
      <alignment horizontal="center"/>
    </xf>
    <xf numFmtId="165" fontId="17" fillId="0" borderId="0" xfId="0" applyNumberFormat="1" applyFont="1" applyAlignment="1">
      <alignment horizontal="center"/>
    </xf>
    <xf numFmtId="2" fontId="4" fillId="0" borderId="0" xfId="5" applyNumberFormat="1" applyFont="1"/>
    <xf numFmtId="172" fontId="5" fillId="0" borderId="0" xfId="0" applyNumberFormat="1" applyFont="1"/>
    <xf numFmtId="165" fontId="38" fillId="0" borderId="0" xfId="0" applyNumberFormat="1" applyFont="1"/>
    <xf numFmtId="0" fontId="5" fillId="17" borderId="0" xfId="5" applyFont="1" applyFill="1" applyBorder="1" applyAlignment="1">
      <alignment horizontal="center" wrapText="1"/>
    </xf>
    <xf numFmtId="4" fontId="4" fillId="0" borderId="16" xfId="0" applyNumberFormat="1" applyFont="1" applyBorder="1"/>
    <xf numFmtId="4" fontId="13" fillId="0" borderId="17" xfId="0" applyNumberFormat="1" applyFont="1" applyBorder="1"/>
    <xf numFmtId="4" fontId="4" fillId="0" borderId="18" xfId="0" applyNumberFormat="1" applyFont="1" applyBorder="1"/>
    <xf numFmtId="4" fontId="4" fillId="0" borderId="19" xfId="0" applyNumberFormat="1" applyFont="1" applyBorder="1"/>
    <xf numFmtId="4" fontId="13" fillId="0" borderId="0" xfId="0" applyNumberFormat="1" applyFont="1" applyBorder="1"/>
    <xf numFmtId="4" fontId="4" fillId="0" borderId="20" xfId="0" applyNumberFormat="1" applyFont="1" applyBorder="1"/>
    <xf numFmtId="4" fontId="4" fillId="0" borderId="21" xfId="0" applyNumberFormat="1" applyFont="1" applyBorder="1"/>
    <xf numFmtId="4" fontId="13" fillId="0" borderId="1" xfId="0" applyNumberFormat="1" applyFont="1" applyBorder="1"/>
    <xf numFmtId="4" fontId="4" fillId="0" borderId="22" xfId="0" applyNumberFormat="1" applyFont="1" applyBorder="1"/>
    <xf numFmtId="49" fontId="52" fillId="0" borderId="0" xfId="0" applyNumberFormat="1" applyFont="1"/>
    <xf numFmtId="2" fontId="5" fillId="9" borderId="0" xfId="0" applyNumberFormat="1" applyFont="1" applyFill="1"/>
    <xf numFmtId="49" fontId="61" fillId="0" borderId="0" xfId="0" applyNumberFormat="1" applyFont="1" applyFill="1" applyAlignment="1">
      <alignment wrapText="1"/>
    </xf>
    <xf numFmtId="165" fontId="62" fillId="0" borderId="0" xfId="0" applyNumberFormat="1" applyFont="1" applyFill="1"/>
    <xf numFmtId="0" fontId="0" fillId="0" borderId="0" xfId="0" applyAlignment="1">
      <alignment horizontal="left"/>
    </xf>
    <xf numFmtId="0" fontId="5" fillId="0" borderId="0" xfId="0" applyFont="1" applyFill="1"/>
    <xf numFmtId="2" fontId="4" fillId="0" borderId="0" xfId="0" applyNumberFormat="1" applyFont="1" applyAlignment="1">
      <alignment horizontal="right"/>
    </xf>
    <xf numFmtId="0" fontId="61" fillId="0" borderId="0" xfId="0" applyFont="1" applyAlignment="1">
      <alignment wrapText="1"/>
    </xf>
    <xf numFmtId="0" fontId="38" fillId="6" borderId="0" xfId="0" applyFont="1" applyFill="1"/>
    <xf numFmtId="165" fontId="38" fillId="6" borderId="0" xfId="0" applyNumberFormat="1" applyFont="1" applyFill="1"/>
    <xf numFmtId="2" fontId="8" fillId="6" borderId="0" xfId="0" applyNumberFormat="1" applyFont="1" applyFill="1"/>
    <xf numFmtId="2" fontId="2" fillId="6" borderId="0" xfId="0" applyNumberFormat="1" applyFont="1" applyFill="1"/>
    <xf numFmtId="2" fontId="2" fillId="0" borderId="0" xfId="0" applyNumberFormat="1" applyFont="1"/>
    <xf numFmtId="165" fontId="5" fillId="5" borderId="0" xfId="0" applyNumberFormat="1" applyFont="1" applyFill="1"/>
    <xf numFmtId="2" fontId="5" fillId="0" borderId="0" xfId="0" applyNumberFormat="1" applyFont="1" applyFill="1"/>
    <xf numFmtId="2" fontId="63" fillId="0" borderId="0" xfId="0" applyNumberFormat="1" applyFont="1"/>
    <xf numFmtId="0" fontId="0" fillId="0" borderId="0" xfId="0" applyFont="1"/>
    <xf numFmtId="0" fontId="63" fillId="0" borderId="0" xfId="0" applyFont="1"/>
    <xf numFmtId="14" fontId="5" fillId="18" borderId="0" xfId="0" applyNumberFormat="1" applyFont="1" applyFill="1"/>
    <xf numFmtId="0" fontId="5" fillId="18" borderId="0" xfId="0" applyFont="1" applyFill="1"/>
    <xf numFmtId="165" fontId="5" fillId="18" borderId="0" xfId="0" applyNumberFormat="1" applyFont="1" applyFill="1"/>
    <xf numFmtId="2" fontId="5" fillId="18" borderId="0" xfId="0" applyNumberFormat="1" applyFont="1" applyFill="1"/>
    <xf numFmtId="2" fontId="2" fillId="18" borderId="0" xfId="0" applyNumberFormat="1" applyFont="1" applyFill="1"/>
    <xf numFmtId="169" fontId="5" fillId="18" borderId="0" xfId="0" applyNumberFormat="1" applyFont="1" applyFill="1" applyBorder="1" applyAlignment="1">
      <alignment horizontal="right"/>
    </xf>
    <xf numFmtId="0" fontId="64" fillId="0" borderId="0" xfId="0" applyFont="1"/>
    <xf numFmtId="2" fontId="64" fillId="0" borderId="0" xfId="0" applyNumberFormat="1" applyFont="1"/>
    <xf numFmtId="173" fontId="4" fillId="0" borderId="0" xfId="0" applyNumberFormat="1" applyFont="1"/>
    <xf numFmtId="173" fontId="64" fillId="0" borderId="0" xfId="0" applyNumberFormat="1" applyFont="1"/>
    <xf numFmtId="165" fontId="64" fillId="0" borderId="0" xfId="0" applyNumberFormat="1" applyFont="1"/>
    <xf numFmtId="165" fontId="65" fillId="0" borderId="0" xfId="0" applyNumberFormat="1" applyFont="1"/>
    <xf numFmtId="0" fontId="66" fillId="18" borderId="0" xfId="0" applyFont="1" applyFill="1"/>
    <xf numFmtId="165" fontId="64" fillId="0" borderId="0" xfId="0" applyNumberFormat="1" applyFont="1" applyFill="1"/>
    <xf numFmtId="165" fontId="67" fillId="0" borderId="0" xfId="0" applyNumberFormat="1" applyFont="1"/>
    <xf numFmtId="165" fontId="68" fillId="19" borderId="0" xfId="0" applyNumberFormat="1" applyFont="1" applyFill="1"/>
    <xf numFmtId="165" fontId="68" fillId="18" borderId="0" xfId="0" applyNumberFormat="1" applyFont="1" applyFill="1"/>
    <xf numFmtId="0" fontId="4" fillId="0" borderId="0" xfId="3" applyFont="1"/>
    <xf numFmtId="165" fontId="69" fillId="0" borderId="0" xfId="0" applyNumberFormat="1" applyFont="1"/>
    <xf numFmtId="165" fontId="70" fillId="0" borderId="0" xfId="0" applyNumberFormat="1" applyFont="1"/>
    <xf numFmtId="165" fontId="71" fillId="0" borderId="0" xfId="0" applyNumberFormat="1" applyFont="1"/>
    <xf numFmtId="165" fontId="72" fillId="0" borderId="0" xfId="0" applyNumberFormat="1" applyFont="1"/>
    <xf numFmtId="14" fontId="4" fillId="0" borderId="0" xfId="0" applyNumberFormat="1" applyFont="1" applyAlignment="1">
      <alignment horizontal="right"/>
    </xf>
    <xf numFmtId="0" fontId="73" fillId="0" borderId="0" xfId="0" applyFont="1"/>
    <xf numFmtId="14" fontId="5" fillId="0" borderId="0" xfId="0" applyNumberFormat="1" applyFont="1" applyAlignment="1">
      <alignment horizontal="right"/>
    </xf>
    <xf numFmtId="2" fontId="66" fillId="18" borderId="0" xfId="0" applyNumberFormat="1" applyFont="1" applyFill="1"/>
    <xf numFmtId="165" fontId="74" fillId="0" borderId="0" xfId="0" applyNumberFormat="1" applyFont="1"/>
    <xf numFmtId="2" fontId="4" fillId="0" borderId="0" xfId="3" applyNumberFormat="1" applyFont="1"/>
    <xf numFmtId="2" fontId="4" fillId="0" borderId="0" xfId="0" applyNumberFormat="1" applyFont="1" applyFill="1" applyAlignment="1">
      <alignment horizontal="right"/>
    </xf>
    <xf numFmtId="165" fontId="75" fillId="0" borderId="0" xfId="0" applyNumberFormat="1" applyFont="1"/>
    <xf numFmtId="165" fontId="76" fillId="0" borderId="0" xfId="0" applyNumberFormat="1" applyFont="1"/>
    <xf numFmtId="165" fontId="77" fillId="0" borderId="0" xfId="0" applyNumberFormat="1" applyFont="1"/>
    <xf numFmtId="165" fontId="2" fillId="18" borderId="0" xfId="0" applyNumberFormat="1" applyFont="1" applyFill="1"/>
    <xf numFmtId="2" fontId="79" fillId="0" borderId="0" xfId="0" applyNumberFormat="1" applyFont="1"/>
    <xf numFmtId="2" fontId="78" fillId="0" borderId="0" xfId="0" applyNumberFormat="1" applyFont="1"/>
    <xf numFmtId="0" fontId="80" fillId="18" borderId="0" xfId="0" applyFont="1" applyFill="1"/>
    <xf numFmtId="2" fontId="81" fillId="18" borderId="0" xfId="0" applyNumberFormat="1" applyFont="1" applyFill="1"/>
    <xf numFmtId="165" fontId="82" fillId="0" borderId="0" xfId="0" applyNumberFormat="1" applyFont="1"/>
    <xf numFmtId="0" fontId="81" fillId="18" borderId="0" xfId="0" applyFont="1" applyFill="1"/>
    <xf numFmtId="2" fontId="39" fillId="0" borderId="0" xfId="0" applyNumberFormat="1" applyFont="1"/>
    <xf numFmtId="165" fontId="83" fillId="18" borderId="0" xfId="0" applyNumberFormat="1" applyFont="1" applyFill="1"/>
    <xf numFmtId="14" fontId="4" fillId="0" borderId="0" xfId="0" applyNumberFormat="1" applyFont="1" applyFill="1"/>
    <xf numFmtId="0" fontId="79" fillId="0" borderId="0" xfId="0" applyFont="1"/>
    <xf numFmtId="14" fontId="5" fillId="18" borderId="0" xfId="0" applyNumberFormat="1" applyFont="1" applyFill="1" applyBorder="1" applyAlignment="1">
      <alignment horizontal="right"/>
    </xf>
    <xf numFmtId="14"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0" fontId="64" fillId="0" borderId="0" xfId="0" applyFont="1" applyFill="1"/>
    <xf numFmtId="2" fontId="64" fillId="0" borderId="0" xfId="0" applyNumberFormat="1" applyFont="1" applyFill="1"/>
    <xf numFmtId="2" fontId="71" fillId="0" borderId="0" xfId="0" applyNumberFormat="1" applyFont="1" applyFill="1"/>
    <xf numFmtId="14" fontId="8" fillId="20" borderId="35" xfId="0" applyNumberFormat="1" applyFont="1" applyFill="1" applyBorder="1" applyAlignment="1" applyProtection="1">
      <alignment horizontal="center" wrapText="1"/>
      <protection locked="0"/>
    </xf>
    <xf numFmtId="14" fontId="8" fillId="20" borderId="37" xfId="0" applyNumberFormat="1" applyFont="1" applyFill="1" applyBorder="1" applyAlignment="1" applyProtection="1">
      <alignment horizontal="center" wrapText="1"/>
      <protection locked="0"/>
    </xf>
    <xf numFmtId="2" fontId="5" fillId="18" borderId="0" xfId="0" applyNumberFormat="1" applyFont="1" applyFill="1" applyAlignment="1">
      <alignment horizontal="right"/>
    </xf>
    <xf numFmtId="2" fontId="4" fillId="0" borderId="0" xfId="0" applyNumberFormat="1" applyFont="1" applyFill="1" applyAlignment="1">
      <alignment horizontal="center"/>
    </xf>
    <xf numFmtId="169" fontId="5" fillId="18" borderId="0" xfId="0" applyNumberFormat="1" applyFont="1" applyFill="1"/>
    <xf numFmtId="165" fontId="4" fillId="0" borderId="0" xfId="3" applyNumberFormat="1" applyFont="1" applyFill="1"/>
    <xf numFmtId="0" fontId="78" fillId="0" borderId="0" xfId="0" applyFont="1"/>
    <xf numFmtId="2" fontId="77" fillId="0" borderId="0" xfId="0" applyNumberFormat="1" applyFont="1"/>
    <xf numFmtId="2" fontId="71" fillId="0" borderId="0" xfId="0" applyNumberFormat="1" applyFont="1"/>
    <xf numFmtId="165" fontId="84" fillId="0" borderId="0" xfId="0" applyNumberFormat="1" applyFont="1"/>
    <xf numFmtId="173" fontId="5" fillId="0" borderId="0" xfId="0" applyNumberFormat="1" applyFont="1"/>
    <xf numFmtId="0" fontId="2" fillId="18" borderId="0" xfId="0" applyFont="1" applyFill="1"/>
    <xf numFmtId="0" fontId="85" fillId="18" borderId="0" xfId="0" applyFont="1" applyFill="1"/>
    <xf numFmtId="2" fontId="85" fillId="18" borderId="0" xfId="0" applyNumberFormat="1" applyFont="1" applyFill="1"/>
    <xf numFmtId="0" fontId="85" fillId="0" borderId="0" xfId="0" applyFont="1"/>
    <xf numFmtId="2" fontId="85" fillId="0" borderId="0" xfId="0" applyNumberFormat="1" applyFont="1"/>
    <xf numFmtId="165" fontId="85" fillId="18" borderId="0" xfId="0" applyNumberFormat="1" applyFont="1" applyFill="1"/>
    <xf numFmtId="2" fontId="68" fillId="18" borderId="0" xfId="0" applyNumberFormat="1" applyFont="1" applyFill="1"/>
    <xf numFmtId="165" fontId="72" fillId="0" borderId="0" xfId="0" applyNumberFormat="1" applyFont="1" applyFill="1"/>
    <xf numFmtId="0" fontId="86" fillId="0" borderId="0" xfId="0" applyFont="1"/>
    <xf numFmtId="2" fontId="0" fillId="0" borderId="0" xfId="0" applyNumberFormat="1" applyFont="1" applyAlignment="1">
      <alignment horizontal="center"/>
    </xf>
    <xf numFmtId="0" fontId="0" fillId="0" borderId="0" xfId="0" applyFont="1" applyAlignment="1">
      <alignment horizontal="center"/>
    </xf>
    <xf numFmtId="2" fontId="2" fillId="18" borderId="0" xfId="0" applyNumberFormat="1" applyFont="1" applyFill="1" applyAlignment="1"/>
    <xf numFmtId="2" fontId="2" fillId="18" borderId="0" xfId="0" applyNumberFormat="1" applyFont="1" applyFill="1" applyAlignment="1">
      <alignment horizontal="center"/>
    </xf>
    <xf numFmtId="2" fontId="0" fillId="0" borderId="0" xfId="0" applyNumberFormat="1" applyFont="1"/>
    <xf numFmtId="2" fontId="4" fillId="18" borderId="0" xfId="0" applyNumberFormat="1" applyFont="1" applyFill="1"/>
    <xf numFmtId="0" fontId="0" fillId="18" borderId="0" xfId="0" applyFill="1"/>
    <xf numFmtId="2" fontId="78" fillId="0" borderId="0" xfId="0" applyNumberFormat="1" applyFont="1" applyAlignment="1">
      <alignment horizontal="center"/>
    </xf>
    <xf numFmtId="0" fontId="4" fillId="0" borderId="0" xfId="5" applyFont="1" applyFill="1"/>
    <xf numFmtId="2" fontId="80" fillId="18" borderId="0" xfId="0" applyNumberFormat="1" applyFont="1" applyFill="1"/>
    <xf numFmtId="165" fontId="84" fillId="0" borderId="0" xfId="0" applyNumberFormat="1" applyFont="1" applyFill="1"/>
    <xf numFmtId="165" fontId="4" fillId="0" borderId="0" xfId="5" applyNumberFormat="1" applyFont="1" applyFill="1"/>
    <xf numFmtId="165" fontId="39" fillId="0" borderId="0" xfId="0" applyNumberFormat="1" applyFont="1"/>
    <xf numFmtId="2" fontId="64" fillId="0" borderId="38" xfId="0" applyNumberFormat="1" applyFont="1" applyBorder="1"/>
    <xf numFmtId="0" fontId="87" fillId="0" borderId="0" xfId="0" applyFont="1"/>
    <xf numFmtId="2" fontId="88" fillId="0" borderId="0" xfId="0" applyNumberFormat="1" applyFont="1" applyAlignment="1">
      <alignment horizontal="left"/>
    </xf>
    <xf numFmtId="2" fontId="89" fillId="0" borderId="0" xfId="0" applyNumberFormat="1" applyFont="1" applyAlignment="1">
      <alignment horizontal="left"/>
    </xf>
    <xf numFmtId="2" fontId="90" fillId="0" borderId="0" xfId="0" applyNumberFormat="1" applyFont="1" applyAlignment="1">
      <alignment horizontal="left"/>
    </xf>
    <xf numFmtId="2" fontId="87" fillId="0" borderId="0" xfId="0" applyNumberFormat="1" applyFont="1" applyAlignment="1">
      <alignment horizontal="left"/>
    </xf>
    <xf numFmtId="0" fontId="90" fillId="0" borderId="0" xfId="0" applyFont="1"/>
    <xf numFmtId="0" fontId="0" fillId="0" borderId="0" xfId="0" applyFont="1" applyFill="1"/>
    <xf numFmtId="2" fontId="63" fillId="0" borderId="0" xfId="0" applyNumberFormat="1" applyFont="1" applyFill="1"/>
    <xf numFmtId="0" fontId="85" fillId="0" borderId="0" xfId="0" applyFont="1" applyFill="1"/>
    <xf numFmtId="165" fontId="4" fillId="23" borderId="0" xfId="0" applyNumberFormat="1" applyFont="1" applyFill="1"/>
    <xf numFmtId="0" fontId="92" fillId="0" borderId="0" xfId="0" applyFont="1"/>
    <xf numFmtId="0" fontId="91" fillId="0" borderId="0" xfId="0" applyFont="1" applyFill="1" applyBorder="1"/>
    <xf numFmtId="2" fontId="90" fillId="18" borderId="0" xfId="0" applyNumberFormat="1" applyFont="1" applyFill="1" applyAlignment="1">
      <alignment horizontal="left"/>
    </xf>
    <xf numFmtId="0" fontId="94" fillId="0" borderId="0" xfId="0" applyFont="1"/>
    <xf numFmtId="0" fontId="96" fillId="0" borderId="10" xfId="0" applyFont="1" applyBorder="1" applyAlignment="1">
      <alignment horizontal="center" wrapText="1"/>
    </xf>
    <xf numFmtId="0" fontId="97" fillId="0" borderId="10" xfId="0" applyFont="1" applyBorder="1" applyAlignment="1">
      <alignment horizontal="center" wrapText="1"/>
    </xf>
    <xf numFmtId="14" fontId="98" fillId="0" borderId="0" xfId="0" applyNumberFormat="1" applyFont="1"/>
    <xf numFmtId="14" fontId="4" fillId="0" borderId="44" xfId="0" applyNumberFormat="1" applyFont="1" applyBorder="1"/>
    <xf numFmtId="14" fontId="4" fillId="0" borderId="45" xfId="0" applyNumberFormat="1" applyFont="1" applyBorder="1"/>
    <xf numFmtId="14" fontId="4" fillId="0" borderId="46" xfId="0" applyNumberFormat="1" applyFont="1" applyBorder="1"/>
    <xf numFmtId="14" fontId="4" fillId="0" borderId="44" xfId="0" applyNumberFormat="1" applyFont="1" applyFill="1" applyBorder="1"/>
    <xf numFmtId="14" fontId="4" fillId="0" borderId="45" xfId="0" applyNumberFormat="1" applyFont="1" applyFill="1" applyBorder="1"/>
    <xf numFmtId="2" fontId="87" fillId="0" borderId="47" xfId="0" applyNumberFormat="1" applyFont="1" applyBorder="1" applyAlignment="1">
      <alignment horizontal="left"/>
    </xf>
    <xf numFmtId="2" fontId="90" fillId="0" borderId="48" xfId="0" applyNumberFormat="1" applyFont="1" applyBorder="1" applyAlignment="1">
      <alignment horizontal="left"/>
    </xf>
    <xf numFmtId="2" fontId="87" fillId="0" borderId="49" xfId="0" applyNumberFormat="1" applyFont="1" applyBorder="1" applyAlignment="1">
      <alignment horizontal="left"/>
    </xf>
    <xf numFmtId="2" fontId="90" fillId="0" borderId="50" xfId="0" applyNumberFormat="1" applyFont="1" applyBorder="1" applyAlignment="1">
      <alignment horizontal="left"/>
    </xf>
    <xf numFmtId="2" fontId="87" fillId="0" borderId="51" xfId="0" applyNumberFormat="1" applyFont="1" applyBorder="1" applyAlignment="1">
      <alignment horizontal="left"/>
    </xf>
    <xf numFmtId="2" fontId="90" fillId="0" borderId="52" xfId="0" applyNumberFormat="1" applyFont="1" applyBorder="1" applyAlignment="1">
      <alignment horizontal="left"/>
    </xf>
    <xf numFmtId="2" fontId="87" fillId="0" borderId="53" xfId="0" applyNumberFormat="1" applyFont="1" applyBorder="1" applyAlignment="1">
      <alignment horizontal="left"/>
    </xf>
    <xf numFmtId="2" fontId="90" fillId="0" borderId="54" xfId="0" applyNumberFormat="1" applyFont="1" applyBorder="1" applyAlignment="1">
      <alignment horizontal="left"/>
    </xf>
    <xf numFmtId="14" fontId="4" fillId="0" borderId="55" xfId="0" applyNumberFormat="1" applyFont="1" applyBorder="1"/>
    <xf numFmtId="2" fontId="99" fillId="0" borderId="0" xfId="0" applyNumberFormat="1" applyFont="1" applyAlignment="1">
      <alignment horizontal="left"/>
    </xf>
    <xf numFmtId="2" fontId="100" fillId="18" borderId="0" xfId="0" applyNumberFormat="1" applyFont="1" applyFill="1" applyAlignment="1">
      <alignment horizontal="left"/>
    </xf>
    <xf numFmtId="2" fontId="101" fillId="0" borderId="0" xfId="0" applyNumberFormat="1" applyFont="1" applyAlignment="1">
      <alignment horizontal="left"/>
    </xf>
    <xf numFmtId="2" fontId="100" fillId="0" borderId="0" xfId="0" applyNumberFormat="1" applyFont="1" applyAlignment="1">
      <alignment horizontal="left"/>
    </xf>
    <xf numFmtId="2" fontId="101" fillId="0" borderId="0" xfId="0" applyNumberFormat="1" applyFont="1" applyFill="1" applyBorder="1" applyAlignment="1">
      <alignment horizontal="left"/>
    </xf>
    <xf numFmtId="2" fontId="100" fillId="0" borderId="0" xfId="0" applyNumberFormat="1" applyFont="1" applyFill="1" applyBorder="1" applyAlignment="1">
      <alignment horizontal="left"/>
    </xf>
    <xf numFmtId="2" fontId="101" fillId="0" borderId="26" xfId="0" applyNumberFormat="1" applyFont="1" applyFill="1" applyBorder="1" applyAlignment="1">
      <alignment horizontal="left"/>
    </xf>
    <xf numFmtId="2" fontId="100" fillId="0" borderId="28" xfId="0" applyNumberFormat="1" applyFont="1" applyFill="1" applyBorder="1" applyAlignment="1">
      <alignment horizontal="left"/>
    </xf>
    <xf numFmtId="2" fontId="101" fillId="0" borderId="56" xfId="0" applyNumberFormat="1" applyFont="1" applyFill="1" applyBorder="1" applyAlignment="1">
      <alignment horizontal="left"/>
    </xf>
    <xf numFmtId="2" fontId="100" fillId="0" borderId="57" xfId="0" applyNumberFormat="1" applyFont="1" applyFill="1" applyBorder="1" applyAlignment="1">
      <alignment horizontal="left"/>
    </xf>
    <xf numFmtId="2" fontId="101" fillId="0" borderId="29" xfId="0" applyNumberFormat="1" applyFont="1" applyFill="1" applyBorder="1" applyAlignment="1">
      <alignment horizontal="left"/>
    </xf>
    <xf numFmtId="2" fontId="100" fillId="0" borderId="31" xfId="0" applyNumberFormat="1" applyFont="1" applyFill="1" applyBorder="1" applyAlignment="1">
      <alignment horizontal="left"/>
    </xf>
    <xf numFmtId="14" fontId="4" fillId="0" borderId="58" xfId="0" applyNumberFormat="1" applyFont="1" applyBorder="1"/>
    <xf numFmtId="14" fontId="4" fillId="0" borderId="50" xfId="0" applyNumberFormat="1" applyFont="1" applyBorder="1"/>
    <xf numFmtId="14" fontId="4" fillId="0" borderId="52" xfId="0" applyNumberFormat="1" applyFont="1" applyBorder="1"/>
    <xf numFmtId="165" fontId="4" fillId="0" borderId="0" xfId="5" applyNumberFormat="1" applyFont="1" applyFill="1" applyAlignment="1">
      <alignment horizontal="right"/>
    </xf>
    <xf numFmtId="165" fontId="38" fillId="0" borderId="0" xfId="5" applyNumberFormat="1" applyFont="1" applyFill="1"/>
    <xf numFmtId="14" fontId="4" fillId="0" borderId="28" xfId="0" applyNumberFormat="1" applyFont="1" applyBorder="1"/>
    <xf numFmtId="14" fontId="4" fillId="0" borderId="57" xfId="0" applyNumberFormat="1" applyFont="1" applyBorder="1"/>
    <xf numFmtId="14" fontId="5" fillId="18" borderId="31" xfId="0" applyNumberFormat="1" applyFont="1" applyFill="1" applyBorder="1"/>
    <xf numFmtId="2" fontId="102" fillId="0" borderId="0" xfId="0" applyNumberFormat="1" applyFont="1" applyAlignment="1">
      <alignment horizontal="left"/>
    </xf>
    <xf numFmtId="2" fontId="103" fillId="0" borderId="28" xfId="0" applyNumberFormat="1" applyFont="1" applyFill="1" applyBorder="1" applyAlignment="1">
      <alignment horizontal="left"/>
    </xf>
    <xf numFmtId="14" fontId="4" fillId="0" borderId="59" xfId="0" applyNumberFormat="1" applyFont="1" applyBorder="1"/>
    <xf numFmtId="14" fontId="4" fillId="0" borderId="60" xfId="0" applyNumberFormat="1" applyFont="1" applyBorder="1"/>
    <xf numFmtId="14" fontId="4" fillId="0" borderId="61" xfId="0" applyNumberFormat="1" applyFont="1" applyBorder="1"/>
    <xf numFmtId="2" fontId="68" fillId="18" borderId="0" xfId="0" applyNumberFormat="1" applyFont="1" applyFill="1" applyAlignment="1">
      <alignment horizontal="left"/>
    </xf>
    <xf numFmtId="2" fontId="88" fillId="0" borderId="0" xfId="0" applyNumberFormat="1" applyFont="1" applyFill="1" applyAlignment="1">
      <alignment horizontal="left"/>
    </xf>
    <xf numFmtId="165" fontId="71" fillId="18" borderId="0" xfId="0" applyNumberFormat="1" applyFont="1" applyFill="1"/>
    <xf numFmtId="166" fontId="8" fillId="8" borderId="4" xfId="6" applyNumberFormat="1" applyFont="1" applyFill="1" applyBorder="1" applyAlignment="1">
      <alignment horizontal="right" wrapText="1"/>
    </xf>
    <xf numFmtId="166" fontId="8" fillId="0" borderId="0" xfId="6" applyNumberFormat="1" applyFont="1" applyFill="1" applyBorder="1" applyAlignment="1">
      <alignment horizontal="right" wrapText="1"/>
    </xf>
    <xf numFmtId="169" fontId="8" fillId="18" borderId="4" xfId="6" applyNumberFormat="1" applyFont="1" applyFill="1" applyBorder="1" applyAlignment="1">
      <alignment horizontal="right" wrapText="1"/>
    </xf>
    <xf numFmtId="165" fontId="8" fillId="0" borderId="0" xfId="6" applyNumberFormat="1" applyFont="1" applyFill="1" applyBorder="1" applyAlignment="1">
      <alignment horizontal="right" wrapText="1"/>
    </xf>
    <xf numFmtId="165" fontId="8" fillId="8" borderId="4" xfId="7" applyNumberFormat="1" applyFont="1" applyFill="1" applyBorder="1" applyAlignment="1">
      <alignment horizontal="right" wrapText="1"/>
    </xf>
    <xf numFmtId="165" fontId="8" fillId="0" borderId="4" xfId="7" applyNumberFormat="1" applyFont="1" applyFill="1" applyBorder="1" applyAlignment="1">
      <alignment horizontal="right" wrapText="1"/>
    </xf>
    <xf numFmtId="14" fontId="12" fillId="0" borderId="4" xfId="7" applyNumberFormat="1" applyFont="1" applyFill="1" applyBorder="1" applyAlignment="1">
      <alignment horizontal="right" wrapText="1"/>
    </xf>
    <xf numFmtId="2" fontId="85" fillId="0" borderId="0" xfId="0" applyNumberFormat="1" applyFont="1" applyFill="1"/>
    <xf numFmtId="169" fontId="104" fillId="7" borderId="3" xfId="6" applyNumberFormat="1" applyFont="1" applyFill="1" applyBorder="1" applyAlignment="1">
      <alignment horizontal="center"/>
    </xf>
    <xf numFmtId="2" fontId="106" fillId="0" borderId="0" xfId="0" applyNumberFormat="1" applyFont="1" applyFill="1" applyBorder="1" applyAlignment="1">
      <alignment horizontal="left"/>
    </xf>
    <xf numFmtId="2" fontId="105" fillId="0" borderId="0" xfId="0" applyNumberFormat="1" applyFont="1" applyFill="1" applyAlignment="1">
      <alignment horizontal="right"/>
    </xf>
    <xf numFmtId="2" fontId="66" fillId="0" borderId="0" xfId="0" applyNumberFormat="1" applyFont="1" applyFill="1"/>
    <xf numFmtId="0" fontId="107" fillId="0" borderId="0" xfId="0" applyFont="1"/>
    <xf numFmtId="2" fontId="4" fillId="0" borderId="0" xfId="5" applyNumberFormat="1" applyFont="1" applyFill="1"/>
    <xf numFmtId="0" fontId="108" fillId="0" borderId="0" xfId="0" applyFont="1"/>
    <xf numFmtId="165" fontId="109" fillId="0" borderId="0" xfId="0" applyNumberFormat="1" applyFont="1"/>
    <xf numFmtId="2" fontId="110" fillId="0" borderId="0" xfId="0" applyNumberFormat="1" applyFont="1" applyAlignment="1">
      <alignment horizontal="left"/>
    </xf>
    <xf numFmtId="2" fontId="111" fillId="18" borderId="0" xfId="0" applyNumberFormat="1" applyFont="1" applyFill="1" applyAlignment="1">
      <alignment horizontal="left"/>
    </xf>
    <xf numFmtId="0" fontId="112" fillId="0" borderId="0" xfId="0" applyFont="1"/>
    <xf numFmtId="0" fontId="87" fillId="0" borderId="3" xfId="0" applyFont="1" applyBorder="1"/>
    <xf numFmtId="0" fontId="90" fillId="0" borderId="3" xfId="0" applyFont="1" applyBorder="1"/>
    <xf numFmtId="0" fontId="113" fillId="0" borderId="0" xfId="0" applyFont="1" applyAlignment="1">
      <alignment horizontal="center"/>
    </xf>
    <xf numFmtId="14" fontId="8" fillId="24" borderId="35" xfId="0" applyNumberFormat="1" applyFont="1" applyFill="1" applyBorder="1" applyAlignment="1" applyProtection="1">
      <alignment horizontal="center" wrapText="1"/>
      <protection locked="0"/>
    </xf>
    <xf numFmtId="2" fontId="68" fillId="18" borderId="0" xfId="0" applyNumberFormat="1" applyFont="1" applyFill="1" applyAlignment="1">
      <alignment horizontal="right"/>
    </xf>
    <xf numFmtId="2" fontId="71" fillId="0" borderId="0" xfId="0" applyNumberFormat="1" applyFont="1" applyAlignment="1">
      <alignment horizontal="right"/>
    </xf>
    <xf numFmtId="2" fontId="68" fillId="0" borderId="0" xfId="0" applyNumberFormat="1" applyFont="1" applyFill="1" applyAlignment="1">
      <alignment horizontal="right"/>
    </xf>
    <xf numFmtId="2" fontId="71" fillId="0" borderId="0" xfId="0" applyNumberFormat="1" applyFont="1" applyFill="1" applyAlignment="1">
      <alignment horizontal="right"/>
    </xf>
    <xf numFmtId="165" fontId="85" fillId="0" borderId="0" xfId="0" applyNumberFormat="1" applyFont="1" applyAlignment="1">
      <alignment horizontal="center"/>
    </xf>
    <xf numFmtId="2" fontId="114" fillId="0" borderId="0" xfId="0" applyNumberFormat="1" applyFont="1" applyFill="1" applyAlignment="1">
      <alignment horizontal="center"/>
    </xf>
    <xf numFmtId="0" fontId="5" fillId="25" borderId="37" xfId="0" applyFont="1" applyFill="1" applyBorder="1" applyAlignment="1">
      <alignment horizontal="center" wrapText="1"/>
    </xf>
    <xf numFmtId="173" fontId="85" fillId="0" borderId="0" xfId="0" applyNumberFormat="1" applyFont="1"/>
    <xf numFmtId="2" fontId="68" fillId="0" borderId="0" xfId="0" applyNumberFormat="1" applyFont="1"/>
    <xf numFmtId="173" fontId="4" fillId="0" borderId="0" xfId="5" applyNumberFormat="1" applyFont="1"/>
    <xf numFmtId="0" fontId="87" fillId="0" borderId="39" xfId="0" applyFont="1" applyBorder="1"/>
    <xf numFmtId="0" fontId="0" fillId="0" borderId="25" xfId="0" applyBorder="1"/>
    <xf numFmtId="2" fontId="4" fillId="0" borderId="40" xfId="0" applyNumberFormat="1" applyFont="1" applyBorder="1"/>
    <xf numFmtId="0" fontId="115" fillId="0" borderId="0" xfId="0" applyFont="1"/>
    <xf numFmtId="2" fontId="101" fillId="0" borderId="0" xfId="0" applyNumberFormat="1" applyFont="1"/>
    <xf numFmtId="0" fontId="116" fillId="0" borderId="0" xfId="0" applyFont="1"/>
    <xf numFmtId="2" fontId="78" fillId="18" borderId="0" xfId="0" applyNumberFormat="1" applyFont="1" applyFill="1"/>
    <xf numFmtId="0" fontId="78" fillId="18" borderId="0" xfId="0" applyFont="1" applyFill="1"/>
    <xf numFmtId="0" fontId="117" fillId="18" borderId="0" xfId="0" applyFont="1" applyFill="1"/>
    <xf numFmtId="14" fontId="71" fillId="0" borderId="0" xfId="0" applyNumberFormat="1" applyFont="1"/>
    <xf numFmtId="174" fontId="4" fillId="0" borderId="0" xfId="0" applyNumberFormat="1" applyFont="1"/>
    <xf numFmtId="165" fontId="71" fillId="0" borderId="0" xfId="0" applyNumberFormat="1" applyFont="1" applyFill="1"/>
    <xf numFmtId="169" fontId="5" fillId="0" borderId="0" xfId="0" applyNumberFormat="1" applyFont="1" applyFill="1" applyBorder="1" applyAlignment="1">
      <alignment horizontal="right"/>
    </xf>
    <xf numFmtId="0" fontId="71" fillId="0" borderId="0" xfId="0" applyFont="1"/>
    <xf numFmtId="2" fontId="118" fillId="0" borderId="0" xfId="0" applyNumberFormat="1" applyFont="1"/>
    <xf numFmtId="0" fontId="64" fillId="0" borderId="0" xfId="3" applyFont="1"/>
    <xf numFmtId="165" fontId="78" fillId="18" borderId="0" xfId="0" applyNumberFormat="1" applyFont="1" applyFill="1"/>
    <xf numFmtId="0" fontId="2" fillId="0" borderId="3" xfId="0" applyFont="1" applyBorder="1" applyAlignment="1">
      <alignment horizontal="center" wrapText="1"/>
    </xf>
    <xf numFmtId="2" fontId="87" fillId="0" borderId="0" xfId="0" applyNumberFormat="1" applyFont="1"/>
    <xf numFmtId="0" fontId="119" fillId="0" borderId="0" xfId="0" applyFont="1"/>
    <xf numFmtId="2" fontId="87" fillId="0" borderId="0" xfId="0" applyNumberFormat="1" applyFont="1" applyAlignment="1">
      <alignment horizontal="center"/>
    </xf>
    <xf numFmtId="164" fontId="9" fillId="0" borderId="0" xfId="5" applyNumberFormat="1" applyFont="1" applyBorder="1" applyAlignment="1">
      <alignment horizontal="center"/>
    </xf>
    <xf numFmtId="0" fontId="9" fillId="0" borderId="0" xfId="5" applyFont="1" applyBorder="1" applyAlignment="1">
      <alignment horizontal="center"/>
    </xf>
    <xf numFmtId="0" fontId="27" fillId="0" borderId="0" xfId="10">
      <alignment horizontal="center" wrapText="1"/>
    </xf>
    <xf numFmtId="0" fontId="27" fillId="0" borderId="0" xfId="9">
      <alignment horizontal="center" wrapText="1"/>
    </xf>
    <xf numFmtId="0" fontId="4" fillId="0" borderId="10" xfId="5" applyFont="1" applyBorder="1"/>
    <xf numFmtId="167" fontId="1" fillId="0" borderId="10" xfId="8" applyBorder="1">
      <alignment wrapText="1"/>
    </xf>
    <xf numFmtId="0" fontId="27" fillId="0" borderId="10" xfId="10" applyBorder="1">
      <alignment horizontal="center" wrapText="1"/>
    </xf>
    <xf numFmtId="0" fontId="5" fillId="26" borderId="10" xfId="5" applyNumberFormat="1" applyFont="1" applyFill="1" applyBorder="1" applyAlignment="1">
      <alignment horizontal="center" wrapText="1"/>
    </xf>
    <xf numFmtId="0" fontId="27" fillId="0" borderId="10" xfId="9" applyBorder="1">
      <alignment horizontal="center" wrapText="1"/>
    </xf>
    <xf numFmtId="0" fontId="5" fillId="27" borderId="10" xfId="5" applyNumberFormat="1" applyFont="1" applyFill="1" applyBorder="1" applyAlignment="1">
      <alignment horizontal="center" wrapText="1"/>
    </xf>
    <xf numFmtId="0" fontId="5" fillId="28" borderId="0" xfId="5" applyNumberFormat="1" applyFont="1" applyFill="1" applyBorder="1" applyAlignment="1">
      <alignment horizontal="center" wrapText="1"/>
    </xf>
    <xf numFmtId="0" fontId="101" fillId="0" borderId="0" xfId="0" applyFont="1"/>
    <xf numFmtId="174" fontId="64" fillId="0" borderId="0" xfId="0" applyNumberFormat="1" applyFont="1"/>
    <xf numFmtId="174" fontId="5" fillId="18" borderId="0" xfId="0" applyNumberFormat="1" applyFont="1" applyFill="1"/>
    <xf numFmtId="0" fontId="5" fillId="0" borderId="11" xfId="0" applyFont="1" applyBorder="1" applyAlignment="1">
      <alignment horizontal="center" wrapText="1"/>
    </xf>
    <xf numFmtId="0" fontId="5" fillId="15" borderId="0" xfId="0" applyFont="1" applyFill="1" applyAlignment="1">
      <alignment horizontal="center" wrapText="1"/>
    </xf>
    <xf numFmtId="0" fontId="5" fillId="10" borderId="0" xfId="0" applyFont="1" applyFill="1" applyAlignment="1">
      <alignment horizontal="center" wrapText="1"/>
    </xf>
    <xf numFmtId="0" fontId="5" fillId="0" borderId="0" xfId="0" applyFont="1" applyAlignment="1">
      <alignment horizontal="center" wrapText="1"/>
    </xf>
    <xf numFmtId="0" fontId="5" fillId="0" borderId="8" xfId="0" applyFont="1" applyBorder="1" applyAlignment="1">
      <alignment horizontal="center" wrapText="1"/>
    </xf>
    <xf numFmtId="0" fontId="5" fillId="20" borderId="7" xfId="0" applyFont="1" applyFill="1" applyBorder="1" applyAlignment="1">
      <alignment horizontal="center" wrapText="1"/>
    </xf>
    <xf numFmtId="0" fontId="5" fillId="21" borderId="7" xfId="0" applyFont="1" applyFill="1" applyBorder="1" applyAlignment="1">
      <alignment horizontal="center" wrapText="1"/>
    </xf>
    <xf numFmtId="0" fontId="5" fillId="22" borderId="7" xfId="0" applyFont="1" applyFill="1" applyBorder="1" applyAlignment="1">
      <alignment horizontal="center" wrapText="1"/>
    </xf>
    <xf numFmtId="2" fontId="85" fillId="18" borderId="0" xfId="0" applyNumberFormat="1" applyFont="1" applyFill="1" applyBorder="1"/>
    <xf numFmtId="0" fontId="120" fillId="0" borderId="0" xfId="11"/>
    <xf numFmtId="175" fontId="120" fillId="0" borderId="0" xfId="11" applyNumberFormat="1"/>
    <xf numFmtId="2" fontId="64" fillId="0" borderId="0" xfId="0" applyNumberFormat="1" applyFont="1" applyAlignment="1">
      <alignment vertical="center"/>
    </xf>
    <xf numFmtId="14" fontId="4" fillId="0" borderId="0" xfId="0" applyNumberFormat="1" applyFont="1" applyAlignment="1">
      <alignment vertical="center"/>
    </xf>
    <xf numFmtId="165" fontId="64" fillId="0" borderId="0" xfId="0" applyNumberFormat="1" applyFont="1" applyAlignment="1">
      <alignment vertical="center"/>
    </xf>
    <xf numFmtId="0" fontId="0" fillId="0" borderId="0" xfId="0" applyAlignment="1">
      <alignment vertical="center"/>
    </xf>
    <xf numFmtId="0" fontId="64" fillId="0" borderId="0" xfId="5" applyFont="1"/>
    <xf numFmtId="2" fontId="85" fillId="0" borderId="0" xfId="0" applyNumberFormat="1" applyFont="1" applyFill="1" applyBorder="1"/>
    <xf numFmtId="2" fontId="64" fillId="0" borderId="0" xfId="0" applyNumberFormat="1" applyFont="1" applyFill="1" applyAlignment="1">
      <alignment vertical="center"/>
    </xf>
    <xf numFmtId="14" fontId="71" fillId="0" borderId="0" xfId="0" applyNumberFormat="1" applyFont="1" applyBorder="1" applyAlignment="1">
      <alignment horizontal="right"/>
    </xf>
    <xf numFmtId="14" fontId="68" fillId="0" borderId="0" xfId="0" applyNumberFormat="1" applyFont="1" applyBorder="1" applyAlignment="1">
      <alignment horizontal="right"/>
    </xf>
    <xf numFmtId="0" fontId="64" fillId="0" borderId="0" xfId="0" applyFont="1" applyAlignment="1">
      <alignment wrapText="1"/>
    </xf>
    <xf numFmtId="2" fontId="87" fillId="0" borderId="0" xfId="0" applyNumberFormat="1" applyFont="1" applyFill="1" applyAlignment="1">
      <alignment horizontal="center"/>
    </xf>
    <xf numFmtId="4" fontId="48" fillId="20" borderId="0" xfId="0" applyNumberFormat="1" applyFont="1" applyFill="1"/>
    <xf numFmtId="2" fontId="28" fillId="20" borderId="0" xfId="0" applyNumberFormat="1" applyFont="1" applyFill="1" applyBorder="1" applyAlignment="1" applyProtection="1"/>
    <xf numFmtId="2" fontId="10" fillId="20" borderId="0" xfId="0" applyNumberFormat="1" applyFont="1" applyFill="1" applyBorder="1" applyAlignment="1" applyProtection="1"/>
    <xf numFmtId="2" fontId="5" fillId="20" borderId="0" xfId="0" applyNumberFormat="1" applyFont="1" applyFill="1" applyBorder="1" applyAlignment="1" applyProtection="1"/>
    <xf numFmtId="0" fontId="8" fillId="0" borderId="0" xfId="0" applyFont="1" applyAlignment="1">
      <alignment horizontal="right"/>
    </xf>
    <xf numFmtId="2" fontId="8" fillId="20" borderId="0" xfId="0" applyNumberFormat="1" applyFont="1" applyFill="1" applyBorder="1" applyAlignment="1" applyProtection="1"/>
    <xf numFmtId="0" fontId="5" fillId="0" borderId="0" xfId="0" applyNumberFormat="1" applyFont="1" applyFill="1" applyBorder="1" applyAlignment="1" applyProtection="1"/>
    <xf numFmtId="165" fontId="2" fillId="0" borderId="0" xfId="0" applyNumberFormat="1" applyFont="1"/>
    <xf numFmtId="0" fontId="5" fillId="20" borderId="0" xfId="0" applyNumberFormat="1" applyFont="1" applyFill="1" applyBorder="1" applyAlignment="1" applyProtection="1"/>
    <xf numFmtId="165" fontId="42" fillId="20" borderId="4" xfId="6" applyNumberFormat="1" applyFont="1" applyFill="1" applyBorder="1" applyAlignment="1">
      <alignment horizontal="right" wrapText="1"/>
    </xf>
    <xf numFmtId="166" fontId="26" fillId="20" borderId="4" xfId="6" applyNumberFormat="1" applyFont="1" applyFill="1" applyBorder="1" applyAlignment="1">
      <alignment horizontal="right" wrapText="1"/>
    </xf>
    <xf numFmtId="169" fontId="8" fillId="0" borderId="4" xfId="6" applyNumberFormat="1" applyFont="1" applyFill="1" applyBorder="1" applyAlignment="1">
      <alignment horizontal="right" wrapText="1"/>
    </xf>
    <xf numFmtId="0" fontId="5" fillId="0" borderId="0" xfId="0" applyFont="1" applyBorder="1"/>
    <xf numFmtId="14" fontId="8" fillId="0" borderId="0" xfId="6" applyNumberFormat="1" applyFont="1" applyFill="1" applyBorder="1" applyAlignment="1">
      <alignment horizontal="right" wrapText="1"/>
    </xf>
    <xf numFmtId="166" fontId="38" fillId="20" borderId="4" xfId="6" applyNumberFormat="1" applyFont="1" applyFill="1" applyBorder="1" applyAlignment="1">
      <alignment horizontal="right" wrapText="1"/>
    </xf>
    <xf numFmtId="169" fontId="8" fillId="0" borderId="4" xfId="2" applyNumberFormat="1" applyFont="1" applyFill="1" applyBorder="1" applyAlignment="1">
      <alignment horizontal="right" wrapText="1"/>
    </xf>
    <xf numFmtId="166" fontId="38" fillId="20" borderId="4" xfId="2" applyNumberFormat="1" applyFont="1" applyFill="1" applyBorder="1" applyAlignment="1">
      <alignment horizontal="right" wrapText="1"/>
    </xf>
    <xf numFmtId="166" fontId="8" fillId="20" borderId="4" xfId="6" applyNumberFormat="1" applyFont="1" applyFill="1" applyBorder="1" applyAlignment="1">
      <alignment horizontal="right" wrapText="1"/>
    </xf>
    <xf numFmtId="0" fontId="84" fillId="0" borderId="0" xfId="0" applyFont="1"/>
    <xf numFmtId="176" fontId="5" fillId="18" borderId="0" xfId="0" applyNumberFormat="1" applyFont="1" applyFill="1"/>
    <xf numFmtId="0" fontId="68" fillId="0" borderId="0" xfId="0" applyFont="1"/>
    <xf numFmtId="176" fontId="68" fillId="18" borderId="0" xfId="0" applyNumberFormat="1" applyFont="1" applyFill="1"/>
    <xf numFmtId="0" fontId="4" fillId="0" borderId="0" xfId="0" applyNumberFormat="1" applyFont="1" applyAlignment="1">
      <alignment horizontal="centerContinuous" vertical="center"/>
    </xf>
    <xf numFmtId="0" fontId="4" fillId="0" borderId="0" xfId="0" applyFont="1" applyAlignment="1">
      <alignment horizontal="centerContinuous"/>
    </xf>
    <xf numFmtId="2" fontId="4" fillId="0" borderId="0" xfId="0" applyNumberFormat="1" applyFont="1" applyAlignment="1">
      <alignment horizontal="left" vertical="center"/>
    </xf>
    <xf numFmtId="17" fontId="4" fillId="0" borderId="0" xfId="0" applyNumberFormat="1" applyFont="1" applyAlignment="1">
      <alignment horizontal="centerContinuous"/>
    </xf>
    <xf numFmtId="2" fontId="4" fillId="0" borderId="0" xfId="0" applyNumberFormat="1" applyFont="1" applyAlignment="1">
      <alignment horizontal="left"/>
    </xf>
    <xf numFmtId="17" fontId="4" fillId="0" borderId="1" xfId="0" applyNumberFormat="1" applyFont="1" applyBorder="1" applyAlignment="1">
      <alignment horizontal="center"/>
    </xf>
    <xf numFmtId="2" fontId="4" fillId="0" borderId="0" xfId="0" applyNumberFormat="1" applyFont="1" applyBorder="1" applyAlignment="1">
      <alignment horizontal="left"/>
    </xf>
    <xf numFmtId="2" fontId="4" fillId="0" borderId="1" xfId="0" applyNumberFormat="1" applyFont="1" applyBorder="1" applyAlignment="1">
      <alignment horizontal="left"/>
    </xf>
    <xf numFmtId="17" fontId="4" fillId="0" borderId="0" xfId="0" applyNumberFormat="1" applyFont="1" applyBorder="1" applyAlignment="1">
      <alignment horizontal="center"/>
    </xf>
    <xf numFmtId="2" fontId="121" fillId="0" borderId="0" xfId="0" applyNumberFormat="1" applyFont="1" applyAlignment="1">
      <alignment horizontal="left"/>
    </xf>
    <xf numFmtId="7" fontId="4" fillId="0" borderId="0" xfId="0" applyNumberFormat="1" applyFont="1"/>
    <xf numFmtId="2" fontId="4" fillId="0" borderId="0" xfId="0" applyNumberFormat="1" applyFont="1" applyFill="1" applyAlignment="1">
      <alignment horizontal="left"/>
    </xf>
    <xf numFmtId="2" fontId="122" fillId="0" borderId="0" xfId="0" applyNumberFormat="1" applyFont="1" applyAlignment="1">
      <alignment horizontal="left"/>
    </xf>
    <xf numFmtId="176" fontId="4" fillId="0" borderId="0" xfId="0" applyNumberFormat="1" applyFont="1"/>
    <xf numFmtId="176" fontId="4" fillId="0" borderId="0" xfId="5" applyNumberFormat="1" applyFont="1"/>
    <xf numFmtId="177" fontId="4" fillId="0" borderId="0" xfId="5" applyNumberFormat="1" applyFont="1"/>
    <xf numFmtId="176" fontId="5" fillId="0" borderId="0" xfId="0" applyNumberFormat="1" applyFont="1"/>
    <xf numFmtId="176" fontId="64" fillId="0" borderId="0" xfId="0" applyNumberFormat="1" applyFont="1"/>
    <xf numFmtId="177" fontId="4" fillId="0" borderId="0" xfId="5" applyNumberFormat="1" applyFont="1" applyAlignment="1">
      <alignment horizontal="right"/>
    </xf>
    <xf numFmtId="177" fontId="38" fillId="0" borderId="0" xfId="5" applyNumberFormat="1" applyFont="1"/>
    <xf numFmtId="177" fontId="4" fillId="0" borderId="0" xfId="0" applyNumberFormat="1" applyFont="1"/>
    <xf numFmtId="176" fontId="1" fillId="0" borderId="0" xfId="3" applyNumberFormat="1"/>
    <xf numFmtId="177" fontId="4" fillId="0" borderId="0" xfId="3" applyNumberFormat="1" applyFont="1"/>
    <xf numFmtId="178" fontId="4" fillId="0" borderId="0" xfId="3" applyNumberFormat="1" applyFont="1"/>
    <xf numFmtId="0" fontId="78" fillId="0" borderId="0" xfId="0" applyFont="1" applyAlignment="1">
      <alignment wrapText="1"/>
    </xf>
    <xf numFmtId="2" fontId="78" fillId="0" borderId="0" xfId="0" applyNumberFormat="1" applyFont="1" applyAlignment="1">
      <alignment horizontal="left" wrapText="1"/>
    </xf>
    <xf numFmtId="176" fontId="85" fillId="18" borderId="0" xfId="0" applyNumberFormat="1" applyFont="1" applyFill="1"/>
    <xf numFmtId="176" fontId="101" fillId="0" borderId="0" xfId="0" applyNumberFormat="1" applyFont="1"/>
    <xf numFmtId="177" fontId="4" fillId="0" borderId="0" xfId="5" applyNumberFormat="1" applyFont="1" applyFill="1"/>
    <xf numFmtId="176" fontId="4" fillId="0" borderId="0" xfId="5" applyNumberFormat="1" applyFont="1" applyFill="1"/>
    <xf numFmtId="0" fontId="78" fillId="0" borderId="10" xfId="0" applyFont="1" applyBorder="1"/>
    <xf numFmtId="0" fontId="78" fillId="0" borderId="10" xfId="0" applyFont="1" applyBorder="1" applyAlignment="1">
      <alignment wrapText="1"/>
    </xf>
    <xf numFmtId="0" fontId="117" fillId="0" borderId="0" xfId="0" applyFont="1"/>
    <xf numFmtId="0" fontId="117" fillId="0" borderId="10" xfId="0" applyFont="1" applyBorder="1"/>
    <xf numFmtId="176" fontId="123" fillId="0" borderId="0" xfId="0" applyNumberFormat="1" applyFont="1"/>
    <xf numFmtId="176" fontId="71" fillId="0" borderId="0" xfId="0" applyNumberFormat="1" applyFont="1"/>
    <xf numFmtId="176" fontId="124" fillId="18" borderId="0" xfId="0" applyNumberFormat="1" applyFont="1" applyFill="1"/>
    <xf numFmtId="176" fontId="4" fillId="0" borderId="0" xfId="0" applyNumberFormat="1" applyFont="1" applyFill="1"/>
    <xf numFmtId="176" fontId="64" fillId="0" borderId="0" xfId="0" applyNumberFormat="1" applyFont="1" applyFill="1"/>
    <xf numFmtId="176" fontId="71" fillId="0" borderId="0" xfId="0" applyNumberFormat="1" applyFont="1" applyFill="1"/>
    <xf numFmtId="0" fontId="125" fillId="0" borderId="0" xfId="0" applyFont="1" applyAlignment="1">
      <alignment wrapText="1"/>
    </xf>
    <xf numFmtId="2" fontId="68" fillId="18" borderId="0" xfId="0" applyNumberFormat="1" applyFont="1" applyFill="1" applyAlignment="1">
      <alignment vertical="center"/>
    </xf>
    <xf numFmtId="0" fontId="2" fillId="0" borderId="0" xfId="0" applyFont="1" applyAlignment="1">
      <alignment vertical="center"/>
    </xf>
    <xf numFmtId="2" fontId="68" fillId="0" borderId="0" xfId="0" applyNumberFormat="1" applyFont="1" applyAlignment="1">
      <alignment vertical="center"/>
    </xf>
    <xf numFmtId="0" fontId="125" fillId="0" borderId="0" xfId="0" applyFont="1" applyAlignment="1">
      <alignment vertical="center" wrapText="1"/>
    </xf>
    <xf numFmtId="0" fontId="5" fillId="18" borderId="0" xfId="0" applyFont="1" applyFill="1" applyAlignment="1">
      <alignment vertical="center"/>
    </xf>
    <xf numFmtId="165" fontId="5" fillId="18" borderId="0" xfId="0" applyNumberFormat="1" applyFont="1" applyFill="1" applyAlignment="1">
      <alignment vertical="center"/>
    </xf>
    <xf numFmtId="14" fontId="5" fillId="0" borderId="0" xfId="0" applyNumberFormat="1" applyFont="1" applyAlignment="1">
      <alignment vertical="center"/>
    </xf>
    <xf numFmtId="169" fontId="126" fillId="7" borderId="3" xfId="6" applyNumberFormat="1" applyFont="1" applyFill="1" applyBorder="1" applyAlignment="1">
      <alignment horizontal="center"/>
    </xf>
    <xf numFmtId="0" fontId="68" fillId="18" borderId="0" xfId="0" applyFont="1" applyFill="1"/>
    <xf numFmtId="0" fontId="87" fillId="0" borderId="65" xfId="0" applyFont="1" applyBorder="1" applyAlignment="1">
      <alignment horizontal="center"/>
    </xf>
    <xf numFmtId="0" fontId="87" fillId="0" borderId="45" xfId="0" applyFont="1" applyBorder="1" applyAlignment="1">
      <alignment horizontal="center"/>
    </xf>
    <xf numFmtId="2" fontId="127" fillId="0" borderId="46" xfId="0" applyNumberFormat="1" applyFont="1" applyBorder="1"/>
    <xf numFmtId="2" fontId="71" fillId="0" borderId="66" xfId="0" applyNumberFormat="1" applyFont="1" applyBorder="1"/>
    <xf numFmtId="0" fontId="12" fillId="2" borderId="7" xfId="6" applyFont="1" applyFill="1" applyBorder="1" applyAlignment="1">
      <alignment horizontal="center" wrapText="1"/>
    </xf>
    <xf numFmtId="0" fontId="4" fillId="0" borderId="7" xfId="0" applyFont="1" applyBorder="1" applyAlignment="1"/>
    <xf numFmtId="0" fontId="4" fillId="9" borderId="7" xfId="0" applyFont="1" applyFill="1" applyBorder="1" applyAlignment="1">
      <alignment horizontal="center" wrapText="1"/>
    </xf>
    <xf numFmtId="0" fontId="4" fillId="5" borderId="7" xfId="0" applyFont="1" applyFill="1" applyBorder="1" applyAlignment="1">
      <alignment horizontal="center" wrapText="1"/>
    </xf>
    <xf numFmtId="0" fontId="4" fillId="0" borderId="7" xfId="0" applyFont="1" applyFill="1" applyBorder="1" applyAlignment="1"/>
    <xf numFmtId="0" fontId="4" fillId="10" borderId="7" xfId="0" applyFont="1" applyFill="1" applyBorder="1" applyAlignment="1">
      <alignment horizontal="center" wrapText="1"/>
    </xf>
    <xf numFmtId="0" fontId="4" fillId="0" borderId="7" xfId="0" applyFont="1" applyFill="1" applyBorder="1" applyAlignment="1">
      <alignment wrapText="1"/>
    </xf>
    <xf numFmtId="0" fontId="4" fillId="11" borderId="7" xfId="0" applyFont="1" applyFill="1" applyBorder="1" applyAlignment="1">
      <alignment horizontal="center" wrapText="1"/>
    </xf>
    <xf numFmtId="0" fontId="104" fillId="12" borderId="7" xfId="0" applyFont="1" applyFill="1" applyBorder="1" applyAlignment="1">
      <alignment horizontal="center" wrapText="1"/>
    </xf>
    <xf numFmtId="0" fontId="5" fillId="0" borderId="67" xfId="5" applyFont="1" applyBorder="1" applyAlignment="1">
      <alignment horizontal="center"/>
    </xf>
    <xf numFmtId="176" fontId="85" fillId="0" borderId="0" xfId="0" applyNumberFormat="1" applyFont="1"/>
    <xf numFmtId="0" fontId="105" fillId="0" borderId="0" xfId="0" applyFont="1"/>
    <xf numFmtId="174" fontId="5" fillId="0" borderId="0" xfId="0" applyNumberFormat="1" applyFont="1"/>
    <xf numFmtId="174" fontId="85" fillId="0" borderId="0" xfId="0" applyNumberFormat="1" applyFont="1"/>
    <xf numFmtId="174" fontId="71" fillId="0" borderId="0" xfId="0" applyNumberFormat="1" applyFont="1"/>
    <xf numFmtId="2" fontId="78" fillId="0" borderId="0" xfId="0" applyNumberFormat="1" applyFont="1" applyAlignment="1">
      <alignment horizontal="left"/>
    </xf>
    <xf numFmtId="177" fontId="4" fillId="0" borderId="0" xfId="5" applyNumberFormat="1" applyFont="1" applyFill="1" applyAlignment="1">
      <alignment horizontal="center"/>
    </xf>
    <xf numFmtId="2" fontId="81" fillId="0" borderId="0" xfId="0" applyNumberFormat="1" applyFont="1"/>
    <xf numFmtId="0" fontId="78" fillId="0" borderId="0" xfId="0" applyFont="1" applyFill="1" applyAlignment="1">
      <alignment horizontal="right"/>
    </xf>
    <xf numFmtId="176" fontId="0" fillId="0" borderId="0" xfId="0" applyNumberFormat="1"/>
    <xf numFmtId="176" fontId="0" fillId="0" borderId="0" xfId="0" applyNumberFormat="1" applyFont="1"/>
    <xf numFmtId="178" fontId="4" fillId="0" borderId="0" xfId="0" applyNumberFormat="1" applyFont="1"/>
    <xf numFmtId="178" fontId="64" fillId="0" borderId="0" xfId="0" applyNumberFormat="1" applyFont="1"/>
    <xf numFmtId="178" fontId="5" fillId="18" borderId="0" xfId="0" applyNumberFormat="1" applyFont="1" applyFill="1"/>
    <xf numFmtId="178" fontId="5" fillId="0" borderId="0" xfId="0" applyNumberFormat="1" applyFont="1"/>
    <xf numFmtId="2" fontId="68" fillId="0" borderId="0" xfId="0" applyNumberFormat="1" applyFont="1" applyFill="1"/>
    <xf numFmtId="2" fontId="5" fillId="0" borderId="0" xfId="0" applyNumberFormat="1" applyFont="1" applyAlignment="1">
      <alignment horizontal="left" vertical="center"/>
    </xf>
    <xf numFmtId="0" fontId="5" fillId="0" borderId="0" xfId="0" applyNumberFormat="1" applyFont="1" applyAlignment="1">
      <alignment horizontal="centerContinuous" vertical="center"/>
    </xf>
    <xf numFmtId="176" fontId="84" fillId="0" borderId="0" xfId="0" applyNumberFormat="1" applyFont="1"/>
    <xf numFmtId="165" fontId="129" fillId="0" borderId="0" xfId="0" applyNumberFormat="1" applyFont="1"/>
    <xf numFmtId="0" fontId="130" fillId="0" borderId="0" xfId="0" applyFont="1" applyFill="1"/>
    <xf numFmtId="2" fontId="0" fillId="0" borderId="0" xfId="0" applyNumberFormat="1" applyFill="1"/>
    <xf numFmtId="165" fontId="129" fillId="0" borderId="0" xfId="0" applyNumberFormat="1" applyFont="1" applyFill="1"/>
    <xf numFmtId="178" fontId="85" fillId="18" borderId="0" xfId="0" applyNumberFormat="1" applyFont="1" applyFill="1"/>
    <xf numFmtId="2" fontId="117" fillId="0" borderId="0" xfId="0" applyNumberFormat="1" applyFont="1"/>
    <xf numFmtId="0" fontId="132" fillId="0" borderId="0" xfId="0" applyFont="1"/>
    <xf numFmtId="177" fontId="133" fillId="29" borderId="0" xfId="5" applyNumberFormat="1" applyFont="1" applyFill="1"/>
    <xf numFmtId="0" fontId="101" fillId="0" borderId="0" xfId="3" applyFont="1"/>
    <xf numFmtId="0" fontId="134" fillId="0" borderId="0" xfId="0" applyFont="1"/>
    <xf numFmtId="174" fontId="4" fillId="0" borderId="0" xfId="5" applyNumberFormat="1" applyFont="1"/>
    <xf numFmtId="174" fontId="68" fillId="0" borderId="0" xfId="0" applyNumberFormat="1" applyFont="1"/>
    <xf numFmtId="2" fontId="129" fillId="0" borderId="0" xfId="0" applyNumberFormat="1" applyFont="1" applyFill="1"/>
    <xf numFmtId="0" fontId="68" fillId="30" borderId="0" xfId="0" applyFont="1" applyFill="1" applyAlignment="1">
      <alignment horizontal="center" wrapText="1"/>
    </xf>
    <xf numFmtId="178" fontId="101" fillId="0" borderId="0" xfId="0" applyNumberFormat="1" applyFont="1"/>
    <xf numFmtId="0" fontId="137" fillId="0" borderId="0" xfId="0" applyFont="1" applyFill="1"/>
    <xf numFmtId="0" fontId="114" fillId="0" borderId="0" xfId="0" applyFont="1"/>
    <xf numFmtId="0" fontId="138" fillId="0" borderId="0" xfId="0" applyFont="1" applyAlignment="1">
      <alignment wrapText="1"/>
    </xf>
    <xf numFmtId="0" fontId="78" fillId="0" borderId="0" xfId="0" applyFont="1" applyAlignment="1">
      <alignment horizontal="right"/>
    </xf>
    <xf numFmtId="0" fontId="127" fillId="0" borderId="0" xfId="0" applyFont="1" applyFill="1"/>
    <xf numFmtId="0" fontId="108" fillId="0" borderId="0" xfId="0" applyFont="1" applyFill="1"/>
    <xf numFmtId="0" fontId="107" fillId="0" borderId="0" xfId="0" applyFont="1" applyFill="1"/>
    <xf numFmtId="0" fontId="127" fillId="0" borderId="0" xfId="0" applyFont="1"/>
    <xf numFmtId="0" fontId="64" fillId="0" borderId="0" xfId="0" applyFont="1" applyAlignment="1">
      <alignment vertical="center"/>
    </xf>
    <xf numFmtId="0" fontId="139" fillId="0" borderId="0" xfId="0" applyFont="1" applyAlignment="1">
      <alignment vertical="center" wrapText="1"/>
    </xf>
    <xf numFmtId="0" fontId="78" fillId="0" borderId="0" xfId="0" applyFont="1" applyFill="1"/>
    <xf numFmtId="0" fontId="78" fillId="0" borderId="0" xfId="0" applyFont="1" applyFill="1" applyAlignment="1">
      <alignment vertical="center"/>
    </xf>
    <xf numFmtId="176" fontId="85" fillId="18" borderId="0" xfId="0" applyNumberFormat="1" applyFont="1" applyFill="1" applyAlignment="1">
      <alignment vertical="center"/>
    </xf>
    <xf numFmtId="14" fontId="68" fillId="0" borderId="0" xfId="0" applyNumberFormat="1" applyFont="1" applyBorder="1" applyAlignment="1">
      <alignment horizontal="right" vertical="center"/>
    </xf>
    <xf numFmtId="169" fontId="5" fillId="0" borderId="0" xfId="0" applyNumberFormat="1" applyFont="1" applyFill="1" applyBorder="1" applyAlignment="1">
      <alignment horizontal="right" vertical="center"/>
    </xf>
    <xf numFmtId="0" fontId="5" fillId="0" borderId="0" xfId="0" applyFont="1" applyAlignment="1">
      <alignment vertical="center"/>
    </xf>
    <xf numFmtId="0" fontId="85" fillId="0" borderId="0" xfId="0" applyFont="1" applyAlignment="1">
      <alignment vertical="center"/>
    </xf>
    <xf numFmtId="0" fontId="140" fillId="0" borderId="0" xfId="0" applyFont="1" applyAlignment="1">
      <alignment vertical="center" wrapText="1"/>
    </xf>
    <xf numFmtId="174" fontId="4" fillId="0" borderId="0" xfId="5" applyNumberFormat="1" applyFont="1" applyFill="1"/>
    <xf numFmtId="2" fontId="4" fillId="0" borderId="0" xfId="0" applyNumberFormat="1" applyFont="1" applyAlignment="1">
      <alignment vertical="center"/>
    </xf>
    <xf numFmtId="2" fontId="71" fillId="0" borderId="0" xfId="0" applyNumberFormat="1" applyFont="1" applyAlignment="1">
      <alignment vertical="center"/>
    </xf>
    <xf numFmtId="165" fontId="71" fillId="0" borderId="0" xfId="0" applyNumberFormat="1" applyFont="1" applyAlignment="1">
      <alignment vertical="center"/>
    </xf>
    <xf numFmtId="0" fontId="4" fillId="0" borderId="0" xfId="0" applyFont="1" applyAlignment="1">
      <alignment vertical="center"/>
    </xf>
    <xf numFmtId="0" fontId="138" fillId="0" borderId="0" xfId="0" applyFont="1" applyAlignment="1">
      <alignment vertical="center" wrapText="1"/>
    </xf>
    <xf numFmtId="165" fontId="68" fillId="18" borderId="0" xfId="0" applyNumberFormat="1" applyFont="1" applyFill="1" applyAlignment="1">
      <alignment vertical="center"/>
    </xf>
    <xf numFmtId="173" fontId="0" fillId="0" borderId="0" xfId="0" applyNumberFormat="1"/>
    <xf numFmtId="165" fontId="4" fillId="0" borderId="0" xfId="0" applyNumberFormat="1" applyFont="1" applyAlignment="1">
      <alignment vertical="center"/>
    </xf>
    <xf numFmtId="0" fontId="87" fillId="0" borderId="0" xfId="0" applyFont="1" applyAlignment="1">
      <alignment horizontal="right"/>
    </xf>
    <xf numFmtId="0" fontId="78" fillId="0" borderId="0" xfId="0" applyFont="1" applyAlignment="1">
      <alignment vertical="center" wrapText="1"/>
    </xf>
    <xf numFmtId="165" fontId="67" fillId="0" borderId="0" xfId="0" applyNumberFormat="1" applyFont="1" applyAlignment="1">
      <alignment vertical="center"/>
    </xf>
    <xf numFmtId="0" fontId="5" fillId="0" borderId="0" xfId="0" applyFont="1" applyFill="1" applyAlignment="1">
      <alignment horizontal="center" wrapText="1"/>
    </xf>
    <xf numFmtId="8" fontId="87" fillId="0" borderId="0" xfId="0" applyNumberFormat="1" applyFont="1"/>
    <xf numFmtId="165" fontId="101" fillId="0" borderId="0" xfId="0" applyNumberFormat="1" applyFont="1" applyFill="1"/>
    <xf numFmtId="0" fontId="118" fillId="0" borderId="0" xfId="0" applyFont="1"/>
    <xf numFmtId="0" fontId="2" fillId="18" borderId="0" xfId="0" applyFont="1" applyFill="1" applyAlignment="1">
      <alignment vertical="center"/>
    </xf>
    <xf numFmtId="2" fontId="5" fillId="18" borderId="0" xfId="0" applyNumberFormat="1" applyFont="1" applyFill="1" applyAlignment="1">
      <alignment vertical="center"/>
    </xf>
    <xf numFmtId="2" fontId="86" fillId="0" borderId="0" xfId="0" applyNumberFormat="1" applyFont="1" applyAlignment="1">
      <alignment horizontal="left" vertical="center" wrapText="1"/>
    </xf>
    <xf numFmtId="2" fontId="2" fillId="18" borderId="0" xfId="0" applyNumberFormat="1" applyFont="1" applyFill="1" applyAlignment="1">
      <alignment vertical="center"/>
    </xf>
    <xf numFmtId="2" fontId="5" fillId="0" borderId="0" xfId="0" applyNumberFormat="1" applyFont="1" applyAlignment="1">
      <alignment vertical="center"/>
    </xf>
    <xf numFmtId="0" fontId="64" fillId="0" borderId="0" xfId="0" applyFont="1" applyAlignment="1">
      <alignment vertical="center" wrapText="1"/>
    </xf>
    <xf numFmtId="0" fontId="71" fillId="0" borderId="0" xfId="0" applyFont="1" applyAlignment="1">
      <alignment vertical="center"/>
    </xf>
    <xf numFmtId="2" fontId="78" fillId="0" borderId="0" xfId="0" applyNumberFormat="1" applyFont="1" applyAlignment="1">
      <alignment horizontal="center" vertical="center" wrapText="1"/>
    </xf>
    <xf numFmtId="2" fontId="85" fillId="18" borderId="0" xfId="0" applyNumberFormat="1" applyFont="1" applyFill="1" applyAlignment="1">
      <alignment vertical="center"/>
    </xf>
    <xf numFmtId="165" fontId="85" fillId="18" borderId="0" xfId="0" applyNumberFormat="1" applyFont="1" applyFill="1" applyAlignment="1">
      <alignment vertical="center"/>
    </xf>
    <xf numFmtId="2" fontId="85" fillId="0" borderId="0" xfId="0" applyNumberFormat="1" applyFont="1" applyFill="1" applyAlignment="1">
      <alignment vertical="center"/>
    </xf>
    <xf numFmtId="2" fontId="78" fillId="0" borderId="0" xfId="0" applyNumberFormat="1" applyFont="1" applyAlignment="1">
      <alignment horizontal="left" vertical="center" wrapText="1"/>
    </xf>
    <xf numFmtId="0" fontId="5" fillId="20" borderId="10" xfId="5" applyFont="1" applyFill="1" applyBorder="1" applyAlignment="1">
      <alignment horizontal="center" wrapText="1"/>
    </xf>
    <xf numFmtId="4" fontId="13" fillId="0" borderId="71" xfId="0" applyNumberFormat="1" applyFont="1" applyBorder="1"/>
    <xf numFmtId="0" fontId="4" fillId="0" borderId="7" xfId="0" applyFont="1" applyFill="1" applyBorder="1" applyAlignment="1">
      <alignment horizontal="center" wrapText="1"/>
    </xf>
    <xf numFmtId="165" fontId="24" fillId="0" borderId="0" xfId="0" applyNumberFormat="1" applyFont="1" applyFill="1"/>
    <xf numFmtId="0" fontId="24" fillId="0" borderId="0" xfId="0" applyFont="1" applyFill="1"/>
    <xf numFmtId="165" fontId="9" fillId="0" borderId="0" xfId="0" applyNumberFormat="1" applyFont="1" applyFill="1"/>
    <xf numFmtId="165" fontId="4" fillId="0"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0" xfId="0" applyNumberFormat="1" applyFont="1" applyFill="1" applyBorder="1"/>
    <xf numFmtId="0" fontId="4" fillId="0" borderId="0" xfId="0" applyFont="1" applyFill="1" applyBorder="1" applyAlignment="1">
      <alignment horizontal="right"/>
    </xf>
    <xf numFmtId="2" fontId="5" fillId="0" borderId="0" xfId="0" applyNumberFormat="1" applyFont="1" applyFill="1" applyBorder="1" applyAlignment="1">
      <alignment horizontal="right"/>
    </xf>
    <xf numFmtId="0" fontId="4" fillId="0" borderId="0" xfId="0" applyFont="1" applyFill="1" applyBorder="1"/>
    <xf numFmtId="2" fontId="5" fillId="0" borderId="0" xfId="0" applyNumberFormat="1" applyFont="1" applyFill="1" applyBorder="1"/>
    <xf numFmtId="2" fontId="4" fillId="0" borderId="0" xfId="0" applyNumberFormat="1" applyFont="1" applyFill="1" applyBorder="1"/>
    <xf numFmtId="4" fontId="13" fillId="0" borderId="71" xfId="0" applyNumberFormat="1" applyFont="1" applyFill="1" applyBorder="1"/>
    <xf numFmtId="4" fontId="13" fillId="0" borderId="0" xfId="0" applyNumberFormat="1" applyFont="1" applyFill="1" applyBorder="1"/>
    <xf numFmtId="4" fontId="13" fillId="0" borderId="1" xfId="0" applyNumberFormat="1" applyFont="1" applyFill="1" applyBorder="1"/>
    <xf numFmtId="2" fontId="0" fillId="0" borderId="0" xfId="0" applyNumberFormat="1" applyFont="1" applyFill="1"/>
    <xf numFmtId="2" fontId="101" fillId="0" borderId="0" xfId="0" applyNumberFormat="1" applyFont="1" applyFill="1"/>
    <xf numFmtId="176" fontId="5" fillId="0" borderId="0" xfId="0" applyNumberFormat="1" applyFont="1" applyFill="1"/>
    <xf numFmtId="176" fontId="101" fillId="0" borderId="0" xfId="0" applyNumberFormat="1" applyFont="1" applyFill="1"/>
    <xf numFmtId="176" fontId="85" fillId="0" borderId="0" xfId="0" applyNumberFormat="1" applyFont="1" applyFill="1"/>
    <xf numFmtId="176" fontId="0" fillId="0" borderId="0" xfId="0" applyNumberFormat="1" applyFill="1"/>
    <xf numFmtId="176" fontId="0" fillId="0" borderId="0" xfId="0" applyNumberFormat="1" applyFont="1" applyFill="1"/>
    <xf numFmtId="178" fontId="4" fillId="0" borderId="0" xfId="0" applyNumberFormat="1" applyFont="1" applyFill="1"/>
    <xf numFmtId="178" fontId="64" fillId="0" borderId="0" xfId="0" applyNumberFormat="1" applyFont="1" applyFill="1"/>
    <xf numFmtId="178" fontId="5" fillId="0" borderId="0" xfId="0" applyNumberFormat="1" applyFont="1" applyFill="1"/>
    <xf numFmtId="176" fontId="84" fillId="0" borderId="0" xfId="0" applyNumberFormat="1" applyFont="1" applyFill="1"/>
    <xf numFmtId="178" fontId="85" fillId="0" borderId="0" xfId="0" applyNumberFormat="1" applyFont="1" applyFill="1"/>
    <xf numFmtId="176" fontId="68" fillId="0" borderId="0" xfId="0" applyNumberFormat="1" applyFont="1" applyFill="1"/>
    <xf numFmtId="176" fontId="85" fillId="0" borderId="0" xfId="0" applyNumberFormat="1" applyFont="1" applyFill="1" applyAlignment="1">
      <alignment vertical="center"/>
    </xf>
    <xf numFmtId="178" fontId="4" fillId="0" borderId="0" xfId="0" applyNumberFormat="1" applyFont="1" applyAlignment="1">
      <alignment vertical="center"/>
    </xf>
    <xf numFmtId="178" fontId="85" fillId="18" borderId="0" xfId="0" applyNumberFormat="1" applyFont="1" applyFill="1" applyAlignment="1">
      <alignment vertical="center"/>
    </xf>
    <xf numFmtId="0" fontId="4" fillId="20" borderId="7" xfId="0" applyFont="1" applyFill="1" applyBorder="1" applyAlignment="1">
      <alignment horizontal="center" wrapText="1"/>
    </xf>
    <xf numFmtId="0" fontId="64" fillId="0" borderId="10" xfId="0" applyFont="1" applyBorder="1" applyAlignment="1">
      <alignment vertical="center" wrapText="1"/>
    </xf>
    <xf numFmtId="0" fontId="87" fillId="0" borderId="0" xfId="0" applyFont="1" applyAlignment="1">
      <alignment vertical="center" wrapText="1"/>
    </xf>
    <xf numFmtId="2" fontId="85" fillId="0" borderId="0" xfId="0" applyNumberFormat="1" applyFont="1" applyAlignment="1">
      <alignment vertical="center"/>
    </xf>
    <xf numFmtId="2" fontId="64" fillId="0" borderId="0" xfId="0" applyNumberFormat="1" applyFont="1" applyAlignment="1"/>
    <xf numFmtId="0" fontId="0" fillId="0" borderId="0" xfId="0" applyAlignment="1"/>
    <xf numFmtId="165" fontId="64" fillId="0" borderId="0" xfId="0" applyNumberFormat="1" applyFont="1" applyAlignment="1"/>
    <xf numFmtId="2" fontId="4" fillId="0" borderId="0" xfId="0" applyNumberFormat="1" applyFont="1" applyAlignment="1"/>
    <xf numFmtId="165" fontId="4" fillId="0" borderId="0" xfId="0" applyNumberFormat="1" applyFont="1" applyAlignment="1"/>
    <xf numFmtId="0" fontId="4" fillId="0" borderId="0" xfId="0" applyFont="1" applyAlignment="1"/>
    <xf numFmtId="0" fontId="85" fillId="18" borderId="0" xfId="0" applyFont="1" applyFill="1" applyAlignment="1">
      <alignment vertical="center"/>
    </xf>
    <xf numFmtId="0" fontId="4" fillId="0" borderId="0" xfId="0" applyNumberFormat="1" applyFont="1"/>
    <xf numFmtId="0" fontId="64" fillId="0" borderId="0" xfId="0" applyNumberFormat="1" applyFont="1"/>
    <xf numFmtId="0" fontId="85" fillId="18" borderId="0" xfId="0" applyNumberFormat="1" applyFont="1" applyFill="1"/>
    <xf numFmtId="0" fontId="64" fillId="0" borderId="0" xfId="0" applyFont="1" applyAlignment="1"/>
    <xf numFmtId="0" fontId="4" fillId="0" borderId="0" xfId="0" applyNumberFormat="1" applyFont="1" applyFill="1" applyBorder="1"/>
    <xf numFmtId="0" fontId="85" fillId="0" borderId="10" xfId="0" applyFont="1" applyBorder="1" applyAlignment="1">
      <alignment vertical="center"/>
    </xf>
    <xf numFmtId="0" fontId="64" fillId="0" borderId="0" xfId="0" applyNumberFormat="1" applyFont="1" applyFill="1" applyBorder="1"/>
    <xf numFmtId="165" fontId="85" fillId="18" borderId="0" xfId="0" applyNumberFormat="1" applyFont="1" applyFill="1" applyAlignment="1"/>
    <xf numFmtId="174" fontId="4" fillId="0" borderId="0" xfId="0" applyNumberFormat="1" applyFont="1" applyFill="1"/>
    <xf numFmtId="174" fontId="64" fillId="0" borderId="0" xfId="0" applyNumberFormat="1" applyFont="1" applyFill="1"/>
    <xf numFmtId="174" fontId="5" fillId="0" borderId="0" xfId="0" applyNumberFormat="1" applyFont="1" applyFill="1"/>
    <xf numFmtId="165" fontId="5" fillId="18" borderId="0" xfId="0" applyNumberFormat="1" applyFont="1" applyFill="1" applyAlignment="1"/>
    <xf numFmtId="0" fontId="78" fillId="0" borderId="0" xfId="0" applyFont="1" applyFill="1" applyAlignment="1">
      <alignment horizontal="center"/>
    </xf>
    <xf numFmtId="2" fontId="85" fillId="0" borderId="0" xfId="0" applyNumberFormat="1" applyFont="1" applyAlignment="1"/>
    <xf numFmtId="0" fontId="78" fillId="0" borderId="0" xfId="0" applyFont="1" applyAlignment="1">
      <alignment horizontal="center"/>
    </xf>
    <xf numFmtId="174" fontId="85" fillId="0" borderId="0" xfId="0" applyNumberFormat="1" applyFont="1" applyFill="1"/>
    <xf numFmtId="164" fontId="4" fillId="0" borderId="0" xfId="5" applyNumberFormat="1" applyFont="1" applyAlignment="1">
      <alignment horizontal="right"/>
    </xf>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xf>
    <xf numFmtId="0" fontId="5" fillId="31" borderId="0" xfId="0" applyFont="1" applyFill="1" applyAlignment="1">
      <alignment horizontal="center" wrapText="1"/>
    </xf>
    <xf numFmtId="0" fontId="78" fillId="0" borderId="0" xfId="0" applyFont="1" applyAlignment="1">
      <alignment horizontal="center" wrapText="1"/>
    </xf>
    <xf numFmtId="0" fontId="78" fillId="0" borderId="0" xfId="0" applyFont="1" applyAlignment="1">
      <alignment horizontal="center"/>
    </xf>
    <xf numFmtId="0" fontId="78" fillId="0" borderId="0" xfId="0" applyFont="1" applyAlignment="1">
      <alignment horizontal="center"/>
    </xf>
    <xf numFmtId="2" fontId="64" fillId="18" borderId="0" xfId="0" applyNumberFormat="1" applyFont="1" applyFill="1"/>
    <xf numFmtId="0" fontId="78" fillId="0" borderId="0" xfId="0" applyFont="1" applyAlignment="1">
      <alignment horizontal="center"/>
    </xf>
    <xf numFmtId="0" fontId="78" fillId="0" borderId="0" xfId="0" applyFont="1" applyAlignment="1">
      <alignment horizontal="center"/>
    </xf>
    <xf numFmtId="165" fontId="5" fillId="18" borderId="0" xfId="13" applyNumberFormat="1" applyFont="1" applyFill="1"/>
    <xf numFmtId="165" fontId="4" fillId="0" borderId="0" xfId="13" applyNumberFormat="1" applyFont="1"/>
    <xf numFmtId="165" fontId="64" fillId="0" borderId="0" xfId="13" applyNumberFormat="1" applyFont="1"/>
    <xf numFmtId="0" fontId="78" fillId="0" borderId="0" xfId="0" applyFont="1" applyAlignment="1">
      <alignment horizontal="center"/>
    </xf>
    <xf numFmtId="0" fontId="78" fillId="0" borderId="0" xfId="0" applyFont="1" applyAlignment="1">
      <alignment horizontal="center" wrapText="1"/>
    </xf>
    <xf numFmtId="165" fontId="85" fillId="18" borderId="0" xfId="13" applyNumberFormat="1" applyFont="1" applyFill="1"/>
    <xf numFmtId="0" fontId="78" fillId="0" borderId="0" xfId="0" applyFont="1" applyAlignment="1">
      <alignment horizontal="center"/>
    </xf>
    <xf numFmtId="165" fontId="64" fillId="0" borderId="0" xfId="13" applyNumberFormat="1" applyFont="1" applyFill="1"/>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wrapText="1"/>
    </xf>
    <xf numFmtId="0" fontId="78" fillId="0" borderId="0" xfId="0" applyFont="1" applyAlignment="1">
      <alignment horizontal="left" wrapText="1"/>
    </xf>
    <xf numFmtId="0" fontId="78" fillId="0" borderId="0" xfId="0" applyFont="1" applyAlignment="1">
      <alignment horizontal="left" vertical="top" wrapText="1"/>
    </xf>
    <xf numFmtId="0" fontId="5" fillId="0" borderId="23" xfId="0" applyFont="1" applyBorder="1" applyAlignment="1">
      <alignment horizontal="center"/>
    </xf>
    <xf numFmtId="0" fontId="5" fillId="0" borderId="64" xfId="0" applyFont="1" applyBorder="1" applyAlignment="1">
      <alignment horizontal="center"/>
    </xf>
    <xf numFmtId="0" fontId="5" fillId="0" borderId="36" xfId="0" applyFont="1" applyBorder="1" applyAlignment="1">
      <alignment horizontal="center"/>
    </xf>
    <xf numFmtId="0" fontId="5" fillId="0" borderId="24" xfId="0" applyFont="1" applyBorder="1" applyAlignment="1">
      <alignment horizontal="center"/>
    </xf>
    <xf numFmtId="0" fontId="78" fillId="0" borderId="0" xfId="0" applyFont="1" applyAlignment="1">
      <alignment horizontal="center"/>
    </xf>
    <xf numFmtId="0" fontId="118" fillId="0" borderId="0" xfId="0" applyFont="1" applyAlignment="1">
      <alignment horizontal="center" wrapText="1"/>
    </xf>
    <xf numFmtId="0" fontId="78" fillId="0" borderId="0" xfId="0" applyFont="1" applyAlignment="1">
      <alignment horizontal="center" wrapText="1"/>
    </xf>
    <xf numFmtId="0" fontId="5" fillId="0" borderId="62" xfId="0" applyFont="1" applyBorder="1" applyAlignment="1">
      <alignment horizontal="center"/>
    </xf>
    <xf numFmtId="0" fontId="5" fillId="0" borderId="63" xfId="0" applyFont="1" applyBorder="1" applyAlignment="1">
      <alignment horizontal="center"/>
    </xf>
    <xf numFmtId="2" fontId="90" fillId="0" borderId="41" xfId="0" applyNumberFormat="1" applyFont="1" applyBorder="1" applyAlignment="1">
      <alignment horizontal="center"/>
    </xf>
    <xf numFmtId="2" fontId="90" fillId="0" borderId="42" xfId="0" applyNumberFormat="1" applyFont="1" applyBorder="1" applyAlignment="1">
      <alignment horizontal="center"/>
    </xf>
    <xf numFmtId="2" fontId="90" fillId="0" borderId="43" xfId="0" applyNumberFormat="1" applyFont="1" applyBorder="1" applyAlignment="1">
      <alignment horizontal="center"/>
    </xf>
    <xf numFmtId="0" fontId="2" fillId="0" borderId="39" xfId="0" applyFont="1" applyBorder="1" applyAlignment="1">
      <alignment horizontal="center"/>
    </xf>
    <xf numFmtId="0" fontId="2" fillId="0" borderId="40" xfId="0" applyFont="1" applyBorder="1" applyAlignment="1">
      <alignment horizontal="center"/>
    </xf>
    <xf numFmtId="0" fontId="21" fillId="0" borderId="0" xfId="0" applyFont="1" applyAlignment="1">
      <alignment horizontal="center" wrapText="1"/>
    </xf>
    <xf numFmtId="0" fontId="5" fillId="0" borderId="11" xfId="0" applyFont="1" applyBorder="1" applyAlignment="1">
      <alignment horizontal="center"/>
    </xf>
    <xf numFmtId="0" fontId="5" fillId="0" borderId="12" xfId="0" applyFont="1" applyBorder="1" applyAlignment="1">
      <alignment horizontal="center"/>
    </xf>
    <xf numFmtId="0" fontId="96" fillId="0" borderId="11" xfId="0" applyFont="1" applyBorder="1" applyAlignment="1">
      <alignment horizontal="center"/>
    </xf>
    <xf numFmtId="0" fontId="96" fillId="0" borderId="12" xfId="0" applyFont="1" applyBorder="1" applyAlignment="1">
      <alignment horizontal="center"/>
    </xf>
    <xf numFmtId="0" fontId="5" fillId="0" borderId="25" xfId="0" applyFont="1" applyBorder="1" applyAlignment="1">
      <alignment horizontal="center"/>
    </xf>
    <xf numFmtId="164" fontId="128" fillId="0" borderId="26" xfId="5" applyNumberFormat="1" applyFont="1" applyBorder="1" applyAlignment="1">
      <alignment horizontal="center"/>
    </xf>
    <xf numFmtId="164" fontId="128" fillId="0" borderId="27" xfId="5" applyNumberFormat="1" applyFont="1" applyBorder="1" applyAlignment="1">
      <alignment horizontal="center"/>
    </xf>
    <xf numFmtId="164" fontId="128" fillId="0" borderId="28" xfId="5" applyNumberFormat="1" applyFont="1" applyBorder="1" applyAlignment="1">
      <alignment horizontal="center"/>
    </xf>
    <xf numFmtId="0" fontId="59" fillId="0" borderId="26" xfId="5" applyFont="1" applyBorder="1" applyAlignment="1">
      <alignment horizontal="center"/>
    </xf>
    <xf numFmtId="0" fontId="59" fillId="0" borderId="27" xfId="5" applyFont="1" applyBorder="1" applyAlignment="1">
      <alignment horizontal="center"/>
    </xf>
    <xf numFmtId="0" fontId="59" fillId="0" borderId="28" xfId="5" applyFont="1" applyBorder="1" applyAlignment="1">
      <alignment horizontal="center"/>
    </xf>
    <xf numFmtId="0" fontId="36" fillId="0" borderId="0" xfId="5" applyFont="1" applyAlignment="1">
      <alignment horizontal="center" wrapText="1"/>
    </xf>
    <xf numFmtId="0" fontId="22" fillId="0" borderId="11" xfId="5" applyFont="1" applyBorder="1" applyAlignment="1">
      <alignment horizontal="center" wrapText="1"/>
    </xf>
    <xf numFmtId="0" fontId="22" fillId="0" borderId="25" xfId="5" applyFont="1" applyBorder="1" applyAlignment="1">
      <alignment horizontal="center" wrapText="1"/>
    </xf>
    <xf numFmtId="0" fontId="22" fillId="0" borderId="12" xfId="5" applyFont="1" applyBorder="1" applyAlignment="1">
      <alignment horizontal="center" wrapText="1"/>
    </xf>
    <xf numFmtId="0" fontId="58" fillId="0" borderId="11" xfId="5" applyFont="1" applyBorder="1" applyAlignment="1">
      <alignment horizontal="center" wrapText="1"/>
    </xf>
    <xf numFmtId="0" fontId="58" fillId="0" borderId="25" xfId="5" applyFont="1" applyBorder="1" applyAlignment="1">
      <alignment horizontal="center" wrapText="1"/>
    </xf>
    <xf numFmtId="0" fontId="58" fillId="0" borderId="12" xfId="5" applyFont="1" applyBorder="1" applyAlignment="1">
      <alignment horizontal="center" wrapText="1"/>
    </xf>
    <xf numFmtId="0" fontId="27" fillId="0" borderId="10" xfId="10" applyBorder="1">
      <alignment horizontal="center" wrapText="1"/>
    </xf>
    <xf numFmtId="0" fontId="27" fillId="0" borderId="10" xfId="9" applyBorder="1">
      <alignment horizontal="center" wrapText="1"/>
    </xf>
    <xf numFmtId="0" fontId="44" fillId="6" borderId="0" xfId="5" applyFont="1" applyFill="1" applyBorder="1" applyAlignment="1">
      <alignment horizontal="center"/>
    </xf>
    <xf numFmtId="0" fontId="9" fillId="0" borderId="29" xfId="5" applyFont="1" applyBorder="1" applyAlignment="1">
      <alignment horizontal="center"/>
    </xf>
    <xf numFmtId="0" fontId="9" fillId="0" borderId="30" xfId="5" applyFont="1" applyBorder="1" applyAlignment="1">
      <alignment horizontal="center"/>
    </xf>
    <xf numFmtId="0" fontId="9" fillId="0" borderId="31" xfId="5" applyFont="1" applyBorder="1" applyAlignment="1">
      <alignment horizontal="center"/>
    </xf>
    <xf numFmtId="0" fontId="46" fillId="0" borderId="29" xfId="5" applyFont="1" applyBorder="1" applyAlignment="1">
      <alignment horizontal="center"/>
    </xf>
    <xf numFmtId="0" fontId="46" fillId="0" borderId="30" xfId="5" applyFont="1" applyBorder="1" applyAlignment="1">
      <alignment horizontal="center"/>
    </xf>
    <xf numFmtId="0" fontId="46" fillId="0" borderId="31" xfId="5" applyFont="1" applyBorder="1" applyAlignment="1">
      <alignment horizontal="center"/>
    </xf>
    <xf numFmtId="0" fontId="9" fillId="0" borderId="68" xfId="0" applyFont="1" applyBorder="1" applyAlignment="1">
      <alignment horizontal="center"/>
    </xf>
    <xf numFmtId="0" fontId="9" fillId="0" borderId="69" xfId="0" applyFont="1" applyBorder="1" applyAlignment="1">
      <alignment horizontal="center"/>
    </xf>
    <xf numFmtId="0" fontId="9" fillId="0" borderId="70"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cellXfs>
  <cellStyles count="14">
    <cellStyle name="Currency" xfId="13" builtinId="4"/>
    <cellStyle name="Normal" xfId="0" builtinId="0"/>
    <cellStyle name="Normal 2" xfId="11" xr:uid="{00000000-0005-0000-0000-000001000000}"/>
    <cellStyle name="Normal 3" xfId="12" xr:uid="{00000000-0005-0000-0000-000002000000}"/>
    <cellStyle name="Normal_Daily OIL from EIA" xfId="1" xr:uid="{00000000-0005-0000-0000-000003000000}"/>
    <cellStyle name="Normal_Henry Hub Data" xfId="2" xr:uid="{00000000-0005-0000-0000-000004000000}"/>
    <cellStyle name="Normal_Henry Hub GAS prices EnergyIntel TEST" xfId="3" xr:uid="{00000000-0005-0000-0000-000005000000}"/>
    <cellStyle name="Normal_HH" xfId="4" xr:uid="{00000000-0005-0000-0000-000006000000}"/>
    <cellStyle name="Normal_Natl_Gas_Prices" xfId="5" xr:uid="{00000000-0005-0000-0000-000007000000}"/>
    <cellStyle name="Normal_Sheet1" xfId="6" xr:uid="{00000000-0005-0000-0000-000008000000}"/>
    <cellStyle name="Normal_Sheet1_1" xfId="7" xr:uid="{00000000-0005-0000-0000-000009000000}"/>
    <cellStyle name="Style 28" xfId="8" xr:uid="{00000000-0005-0000-0000-00000A000000}"/>
    <cellStyle name="Style 35" xfId="9" xr:uid="{00000000-0005-0000-0000-00000B000000}"/>
    <cellStyle name="Style 36" xfId="10"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008000"/>
      <color rgb="FFFFFF00"/>
      <color rgb="FF009A46"/>
      <color rgb="FFFFFF99"/>
      <color rgb="FF0000CC"/>
      <color rgb="FF33CC33"/>
      <color rgb="FF00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11.xml"/><Relationship Id="rId18" Type="http://schemas.openxmlformats.org/officeDocument/2006/relationships/chartsheet" Target="chartsheets/sheet14.xml"/><Relationship Id="rId26" Type="http://schemas.openxmlformats.org/officeDocument/2006/relationships/worksheet" Target="worksheets/sheet6.xml"/><Relationship Id="rId39" Type="http://schemas.openxmlformats.org/officeDocument/2006/relationships/chartsheet" Target="chartsheets/sheet29.xml"/><Relationship Id="rId21" Type="http://schemas.openxmlformats.org/officeDocument/2006/relationships/chartsheet" Target="chartsheets/sheet17.xml"/><Relationship Id="rId34" Type="http://schemas.openxmlformats.org/officeDocument/2006/relationships/chartsheet" Target="chartsheets/sheet25.xml"/><Relationship Id="rId42" Type="http://schemas.openxmlformats.org/officeDocument/2006/relationships/chartsheet" Target="chartsheets/sheet32.xml"/><Relationship Id="rId47" Type="http://schemas.openxmlformats.org/officeDocument/2006/relationships/sharedStrings" Target="sharedStrings.xml"/><Relationship Id="rId7" Type="http://schemas.openxmlformats.org/officeDocument/2006/relationships/chartsheet" Target="chartsheets/sheet5.xml"/><Relationship Id="rId2" Type="http://schemas.openxmlformats.org/officeDocument/2006/relationships/worksheet" Target="worksheets/sheet1.xml"/><Relationship Id="rId16" Type="http://schemas.openxmlformats.org/officeDocument/2006/relationships/worksheet" Target="worksheets/sheet4.xml"/><Relationship Id="rId29" Type="http://schemas.openxmlformats.org/officeDocument/2006/relationships/worksheet" Target="worksheets/sheet7.xml"/><Relationship Id="rId1" Type="http://schemas.openxmlformats.org/officeDocument/2006/relationships/chartsheet" Target="chartsheets/sheet1.xml"/><Relationship Id="rId6" Type="http://schemas.openxmlformats.org/officeDocument/2006/relationships/chartsheet" Target="chartsheets/sheet4.xml"/><Relationship Id="rId11" Type="http://schemas.openxmlformats.org/officeDocument/2006/relationships/chartsheet" Target="chartsheets/sheet9.xml"/><Relationship Id="rId24" Type="http://schemas.openxmlformats.org/officeDocument/2006/relationships/worksheet" Target="worksheets/sheet5.xml"/><Relationship Id="rId32" Type="http://schemas.openxmlformats.org/officeDocument/2006/relationships/chartsheet" Target="chartsheets/sheet24.xml"/><Relationship Id="rId37" Type="http://schemas.openxmlformats.org/officeDocument/2006/relationships/chartsheet" Target="chartsheets/sheet28.xml"/><Relationship Id="rId40" Type="http://schemas.openxmlformats.org/officeDocument/2006/relationships/chartsheet" Target="chartsheets/sheet30.xml"/><Relationship Id="rId45" Type="http://schemas.openxmlformats.org/officeDocument/2006/relationships/theme" Target="theme/theme1.xml"/><Relationship Id="rId5" Type="http://schemas.openxmlformats.org/officeDocument/2006/relationships/chartsheet" Target="chartsheets/sheet3.xml"/><Relationship Id="rId15" Type="http://schemas.openxmlformats.org/officeDocument/2006/relationships/chartsheet" Target="chartsheets/sheet12.xml"/><Relationship Id="rId23" Type="http://schemas.openxmlformats.org/officeDocument/2006/relationships/chartsheet" Target="chartsheets/sheet19.xml"/><Relationship Id="rId28" Type="http://schemas.openxmlformats.org/officeDocument/2006/relationships/chartsheet" Target="chartsheets/sheet22.xml"/><Relationship Id="rId36" Type="http://schemas.openxmlformats.org/officeDocument/2006/relationships/chartsheet" Target="chartsheets/sheet27.xml"/><Relationship Id="rId10" Type="http://schemas.openxmlformats.org/officeDocument/2006/relationships/chartsheet" Target="chartsheets/sheet8.xml"/><Relationship Id="rId19" Type="http://schemas.openxmlformats.org/officeDocument/2006/relationships/chartsheet" Target="chartsheets/sheet15.xml"/><Relationship Id="rId31" Type="http://schemas.openxmlformats.org/officeDocument/2006/relationships/chartsheet" Target="chartsheets/sheet23.xml"/><Relationship Id="rId44" Type="http://schemas.openxmlformats.org/officeDocument/2006/relationships/worksheet" Target="worksheets/sheet11.xml"/><Relationship Id="rId4" Type="http://schemas.openxmlformats.org/officeDocument/2006/relationships/chartsheet" Target="chartsheets/sheet2.xml"/><Relationship Id="rId9" Type="http://schemas.openxmlformats.org/officeDocument/2006/relationships/chartsheet" Target="chartsheets/sheet7.xml"/><Relationship Id="rId14" Type="http://schemas.openxmlformats.org/officeDocument/2006/relationships/worksheet" Target="worksheets/sheet3.xml"/><Relationship Id="rId22" Type="http://schemas.openxmlformats.org/officeDocument/2006/relationships/chartsheet" Target="chartsheets/sheet18.xml"/><Relationship Id="rId27" Type="http://schemas.openxmlformats.org/officeDocument/2006/relationships/chartsheet" Target="chartsheets/sheet21.xml"/><Relationship Id="rId30" Type="http://schemas.openxmlformats.org/officeDocument/2006/relationships/worksheet" Target="worksheets/sheet8.xml"/><Relationship Id="rId35" Type="http://schemas.openxmlformats.org/officeDocument/2006/relationships/chartsheet" Target="chartsheets/sheet26.xml"/><Relationship Id="rId43" Type="http://schemas.openxmlformats.org/officeDocument/2006/relationships/chartsheet" Target="chartsheets/sheet33.xml"/><Relationship Id="rId48" Type="http://schemas.openxmlformats.org/officeDocument/2006/relationships/calcChain" Target="calcChain.xml"/><Relationship Id="rId8" Type="http://schemas.openxmlformats.org/officeDocument/2006/relationships/chartsheet" Target="chartsheets/sheet6.xml"/><Relationship Id="rId3" Type="http://schemas.openxmlformats.org/officeDocument/2006/relationships/worksheet" Target="worksheets/sheet2.xml"/><Relationship Id="rId12" Type="http://schemas.openxmlformats.org/officeDocument/2006/relationships/chartsheet" Target="chartsheets/sheet10.xml"/><Relationship Id="rId17" Type="http://schemas.openxmlformats.org/officeDocument/2006/relationships/chartsheet" Target="chartsheets/sheet13.xml"/><Relationship Id="rId25" Type="http://schemas.openxmlformats.org/officeDocument/2006/relationships/chartsheet" Target="chartsheets/sheet20.xml"/><Relationship Id="rId33" Type="http://schemas.openxmlformats.org/officeDocument/2006/relationships/worksheet" Target="worksheets/sheet9.xml"/><Relationship Id="rId38" Type="http://schemas.openxmlformats.org/officeDocument/2006/relationships/worksheet" Target="worksheets/sheet10.xml"/><Relationship Id="rId46" Type="http://schemas.openxmlformats.org/officeDocument/2006/relationships/styles" Target="styles.xml"/><Relationship Id="rId20" Type="http://schemas.openxmlformats.org/officeDocument/2006/relationships/chartsheet" Target="chartsheets/sheet16.xml"/><Relationship Id="rId41" Type="http://schemas.openxmlformats.org/officeDocument/2006/relationships/chartsheet" Target="chartsheets/sheet31.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BENCHMARK CRUDE OIL PRICES</a:t>
            </a:r>
          </a:p>
          <a:p>
            <a:pPr>
              <a:defRPr sz="1200" b="1" i="0" u="none" strike="noStrike" baseline="0">
                <a:solidFill>
                  <a:srgbClr val="000000"/>
                </a:solidFill>
                <a:latin typeface="Arial"/>
                <a:ea typeface="Arial"/>
                <a:cs typeface="Arial"/>
              </a:defRPr>
            </a:pPr>
            <a:r>
              <a:rPr lang="en-US" sz="1025" b="1" i="0" u="none" strike="noStrike" baseline="0">
                <a:solidFill>
                  <a:srgbClr val="000000"/>
                </a:solidFill>
                <a:latin typeface="Arial"/>
                <a:cs typeface="Arial"/>
              </a:rPr>
              <a:t>IN U.S. $/BBL</a:t>
            </a:r>
            <a:endParaRPr lang="en-US" sz="1200"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obtained from:   </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http://www.cmegroup.com/trading/energy/crude-oil/light-sweet-crude_quotes_globex.html and Houston Chronicle for </a:t>
            </a:r>
            <a:r>
              <a:rPr lang="en-US" sz="825" b="1" i="0" u="sng" strike="noStrike" baseline="0">
                <a:solidFill>
                  <a:srgbClr val="000000"/>
                </a:solidFill>
                <a:latin typeface="Arial"/>
                <a:cs typeface="Arial"/>
              </a:rPr>
              <a:t>WTI Cushing Prices</a:t>
            </a:r>
            <a:endParaRPr lang="en-US" sz="825"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&amp;</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http://www.eia.gov/dnav/pet/hist/LeafHandler.ashx?n=pet&amp;s=rbrte&amp;f=d</a:t>
            </a:r>
          </a:p>
        </c:rich>
      </c:tx>
      <c:layout>
        <c:manualLayout>
          <c:xMode val="edge"/>
          <c:yMode val="edge"/>
          <c:x val="0.10282023203106222"/>
          <c:y val="8.6112330881280372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7.6344086021505372E-2"/>
          <c:y val="0.16212338593974174"/>
          <c:w val="0.83978494623655919"/>
          <c:h val="0.68292682926829273"/>
        </c:manualLayout>
      </c:layout>
      <c:lineChart>
        <c:grouping val="standard"/>
        <c:varyColors val="0"/>
        <c:ser>
          <c:idx val="1"/>
          <c:order val="0"/>
          <c:tx>
            <c:strRef>
              <c:f>'Monthly AVG OIL'!$C$2</c:f>
              <c:strCache>
                <c:ptCount val="1"/>
                <c:pt idx="0">
                  <c:v>WTI @ Cushing SPOT (12/31 Daily)</c:v>
                </c:pt>
              </c:strCache>
            </c:strRef>
          </c:tx>
          <c:spPr>
            <a:ln w="28575">
              <a:noFill/>
            </a:ln>
          </c:spPr>
          <c:marker>
            <c:symbol val="square"/>
            <c:size val="6"/>
            <c:spPr>
              <a:solidFill>
                <a:srgbClr val="FF0000"/>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OIL'!$C$3:$C$597</c:f>
              <c:numCache>
                <c:formatCode>General</c:formatCode>
                <c:ptCount val="595"/>
                <c:pt idx="56" formatCode="&quot;$&quot;#,##0.00">
                  <c:v>12.05</c:v>
                </c:pt>
                <c:pt idx="68" formatCode="&quot;$&quot;#,##0.00">
                  <c:v>25.6</c:v>
                </c:pt>
                <c:pt idx="80" formatCode="&quot;$&quot;#,##0.00">
                  <c:v>26.83</c:v>
                </c:pt>
                <c:pt idx="92" formatCode="&quot;$&quot;#,##0.00">
                  <c:v>19.78</c:v>
                </c:pt>
                <c:pt idx="104" formatCode="&quot;$&quot;#,##0.00">
                  <c:v>31.23</c:v>
                </c:pt>
                <c:pt idx="116" formatCode="&quot;$&quot;#,##0.00">
                  <c:v>32.549999999999997</c:v>
                </c:pt>
                <c:pt idx="128" formatCode="&quot;$&quot;#,##0.00">
                  <c:v>43.46</c:v>
                </c:pt>
                <c:pt idx="141" formatCode="&quot;$&quot;#,##0.00">
                  <c:v>61.04</c:v>
                </c:pt>
                <c:pt idx="153" formatCode="&quot;$&quot;#,##0.00">
                  <c:v>61.06</c:v>
                </c:pt>
                <c:pt idx="165" formatCode="&quot;$&quot;#,##0.00">
                  <c:v>96.01</c:v>
                </c:pt>
                <c:pt idx="177" formatCode="&quot;$&quot;#,##0.00">
                  <c:v>44.6</c:v>
                </c:pt>
              </c:numCache>
            </c:numRef>
          </c:val>
          <c:smooth val="0"/>
          <c:extLst>
            <c:ext xmlns:c16="http://schemas.microsoft.com/office/drawing/2014/chart" uri="{C3380CC4-5D6E-409C-BE32-E72D297353CC}">
              <c16:uniqueId val="{00000000-A8D4-46A8-B1A3-8DBA3C42B51F}"/>
            </c:ext>
          </c:extLst>
        </c:ser>
        <c:ser>
          <c:idx val="2"/>
          <c:order val="1"/>
          <c:tx>
            <c:strRef>
              <c:f>'Monthly AVG OIL'!$D$2</c:f>
              <c:strCache>
                <c:ptCount val="1"/>
                <c:pt idx="0">
                  <c:v>Europe Brent SPOT F.O.B. (MONTHLY Avg)</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OIL'!$D$3:$D$597</c:f>
              <c:numCache>
                <c:formatCode>"$"#,##0.00</c:formatCode>
                <c:ptCount val="595"/>
                <c:pt idx="9">
                  <c:v>16.59</c:v>
                </c:pt>
                <c:pt idx="10">
                  <c:v>17.149999999999999</c:v>
                </c:pt>
                <c:pt idx="11">
                  <c:v>16.98</c:v>
                </c:pt>
                <c:pt idx="12">
                  <c:v>18.61</c:v>
                </c:pt>
                <c:pt idx="13">
                  <c:v>18.34</c:v>
                </c:pt>
                <c:pt idx="14">
                  <c:v>17.34</c:v>
                </c:pt>
                <c:pt idx="15">
                  <c:v>15.8</c:v>
                </c:pt>
                <c:pt idx="16">
                  <c:v>16.05</c:v>
                </c:pt>
                <c:pt idx="17">
                  <c:v>16.7</c:v>
                </c:pt>
                <c:pt idx="18">
                  <c:v>16.100000000000001</c:v>
                </c:pt>
                <c:pt idx="19">
                  <c:v>16.82</c:v>
                </c:pt>
                <c:pt idx="20">
                  <c:v>18</c:v>
                </c:pt>
                <c:pt idx="21">
                  <c:v>17.93</c:v>
                </c:pt>
                <c:pt idx="22">
                  <c:v>17.98</c:v>
                </c:pt>
                <c:pt idx="23">
                  <c:v>19.95</c:v>
                </c:pt>
                <c:pt idx="24">
                  <c:v>20.93</c:v>
                </c:pt>
                <c:pt idx="25">
                  <c:v>19.11</c:v>
                </c:pt>
                <c:pt idx="26">
                  <c:v>18.38</c:v>
                </c:pt>
                <c:pt idx="27">
                  <c:v>19.600000000000001</c:v>
                </c:pt>
                <c:pt idx="28">
                  <c:v>20.56</c:v>
                </c:pt>
                <c:pt idx="29">
                  <c:v>22.64</c:v>
                </c:pt>
                <c:pt idx="30">
                  <c:v>24.17</c:v>
                </c:pt>
                <c:pt idx="31">
                  <c:v>22.7</c:v>
                </c:pt>
                <c:pt idx="32">
                  <c:v>23.4</c:v>
                </c:pt>
                <c:pt idx="33">
                  <c:v>23.45</c:v>
                </c:pt>
                <c:pt idx="34">
                  <c:v>20.83</c:v>
                </c:pt>
                <c:pt idx="35">
                  <c:v>19.059999999999999</c:v>
                </c:pt>
                <c:pt idx="36">
                  <c:v>17.46</c:v>
                </c:pt>
                <c:pt idx="37">
                  <c:v>19.07</c:v>
                </c:pt>
                <c:pt idx="38">
                  <c:v>17.579999999999998</c:v>
                </c:pt>
                <c:pt idx="39">
                  <c:v>18.37</c:v>
                </c:pt>
                <c:pt idx="40">
                  <c:v>18.809999999999999</c:v>
                </c:pt>
                <c:pt idx="41">
                  <c:v>18.45</c:v>
                </c:pt>
                <c:pt idx="42">
                  <c:v>19.89</c:v>
                </c:pt>
                <c:pt idx="43">
                  <c:v>19.21</c:v>
                </c:pt>
                <c:pt idx="44">
                  <c:v>17.11</c:v>
                </c:pt>
                <c:pt idx="45">
                  <c:v>15.203999999999999</c:v>
                </c:pt>
                <c:pt idx="46">
                  <c:v>14.159473684210528</c:v>
                </c:pt>
                <c:pt idx="47">
                  <c:v>13.118636363636362</c:v>
                </c:pt>
                <c:pt idx="48">
                  <c:v>13.445909090909094</c:v>
                </c:pt>
                <c:pt idx="49">
                  <c:v>14.38952380952381</c:v>
                </c:pt>
                <c:pt idx="50">
                  <c:v>12.234090909090908</c:v>
                </c:pt>
                <c:pt idx="51">
                  <c:v>12.187727272727273</c:v>
                </c:pt>
                <c:pt idx="52">
                  <c:v>11.970952380952379</c:v>
                </c:pt>
                <c:pt idx="53">
                  <c:v>13.363809523809524</c:v>
                </c:pt>
                <c:pt idx="54">
                  <c:v>12.730909090909091</c:v>
                </c:pt>
                <c:pt idx="55">
                  <c:v>11.088000000000001</c:v>
                </c:pt>
                <c:pt idx="56">
                  <c:v>9.8481818181818177</c:v>
                </c:pt>
                <c:pt idx="57">
                  <c:v>11.064736842105262</c:v>
                </c:pt>
                <c:pt idx="58">
                  <c:v>10.278421052631579</c:v>
                </c:pt>
                <c:pt idx="59">
                  <c:v>12.394347826086959</c:v>
                </c:pt>
                <c:pt idx="60">
                  <c:v>15.247619047619045</c:v>
                </c:pt>
                <c:pt idx="61">
                  <c:v>14.50047619047619</c:v>
                </c:pt>
                <c:pt idx="62">
                  <c:v>15.722727272727271</c:v>
                </c:pt>
                <c:pt idx="63">
                  <c:v>18.97</c:v>
                </c:pt>
                <c:pt idx="64">
                  <c:v>20.248636363636361</c:v>
                </c:pt>
                <c:pt idx="65">
                  <c:v>22.48619047619048</c:v>
                </c:pt>
                <c:pt idx="66">
                  <c:v>21.976190476190474</c:v>
                </c:pt>
                <c:pt idx="67">
                  <c:v>24.418571428571425</c:v>
                </c:pt>
                <c:pt idx="68">
                  <c:v>25.432380952380953</c:v>
                </c:pt>
                <c:pt idx="69">
                  <c:v>25.306999999999999</c:v>
                </c:pt>
                <c:pt idx="70">
                  <c:v>27.753500000000003</c:v>
                </c:pt>
                <c:pt idx="71">
                  <c:v>27.559565217391309</c:v>
                </c:pt>
                <c:pt idx="72">
                  <c:v>22.804210526315781</c:v>
                </c:pt>
                <c:pt idx="73">
                  <c:v>27.516363636363632</c:v>
                </c:pt>
                <c:pt idx="74">
                  <c:v>29.602272727272734</c:v>
                </c:pt>
                <c:pt idx="75">
                  <c:v>28.482500000000002</c:v>
                </c:pt>
                <c:pt idx="76">
                  <c:v>29.787826086956521</c:v>
                </c:pt>
                <c:pt idx="77">
                  <c:v>32.930999999999997</c:v>
                </c:pt>
                <c:pt idx="78">
                  <c:v>30.837272727272726</c:v>
                </c:pt>
                <c:pt idx="79">
                  <c:v>32.444761904761904</c:v>
                </c:pt>
                <c:pt idx="80">
                  <c:v>25.567499999999999</c:v>
                </c:pt>
                <c:pt idx="81">
                  <c:v>25.448571428571427</c:v>
                </c:pt>
                <c:pt idx="82">
                  <c:v>27.506315789473685</c:v>
                </c:pt>
                <c:pt idx="83">
                  <c:v>24.570909090909087</c:v>
                </c:pt>
                <c:pt idx="84">
                  <c:v>25.645</c:v>
                </c:pt>
                <c:pt idx="85">
                  <c:v>28.316363636363644</c:v>
                </c:pt>
                <c:pt idx="86">
                  <c:v>27.751428571428576</c:v>
                </c:pt>
                <c:pt idx="87">
                  <c:v>24.52571428571429</c:v>
                </c:pt>
                <c:pt idx="88">
                  <c:v>25.753478260869564</c:v>
                </c:pt>
                <c:pt idx="89">
                  <c:v>25.223749999999999</c:v>
                </c:pt>
                <c:pt idx="90">
                  <c:v>20.556956521739131</c:v>
                </c:pt>
                <c:pt idx="91">
                  <c:v>18.847142857142856</c:v>
                </c:pt>
                <c:pt idx="92">
                  <c:v>18.672631578947371</c:v>
                </c:pt>
                <c:pt idx="93">
                  <c:v>19.458571428571432</c:v>
                </c:pt>
                <c:pt idx="94">
                  <c:v>20.121578947368423</c:v>
                </c:pt>
                <c:pt idx="95">
                  <c:v>23.541999999999998</c:v>
                </c:pt>
                <c:pt idx="96">
                  <c:v>25.663181818181819</c:v>
                </c:pt>
                <c:pt idx="97">
                  <c:v>25.391818181818181</c:v>
                </c:pt>
                <c:pt idx="98">
                  <c:v>24.032999999999998</c:v>
                </c:pt>
                <c:pt idx="99">
                  <c:v>25.691363636363636</c:v>
                </c:pt>
                <c:pt idx="100">
                  <c:v>26.555</c:v>
                </c:pt>
                <c:pt idx="101">
                  <c:v>28.385000000000002</c:v>
                </c:pt>
                <c:pt idx="102">
                  <c:v>27.497391304347818</c:v>
                </c:pt>
                <c:pt idx="103">
                  <c:v>24.184210526315788</c:v>
                </c:pt>
                <c:pt idx="104">
                  <c:v>28.468095238095241</c:v>
                </c:pt>
                <c:pt idx="105">
                  <c:v>31.289523809523811</c:v>
                </c:pt>
                <c:pt idx="106">
                  <c:v>32.718947368421055</c:v>
                </c:pt>
                <c:pt idx="107">
                  <c:v>30.458571428571425</c:v>
                </c:pt>
                <c:pt idx="108">
                  <c:v>24.886190476190471</c:v>
                </c:pt>
                <c:pt idx="109">
                  <c:v>25.68333333333333</c:v>
                </c:pt>
                <c:pt idx="110">
                  <c:v>27.518095238095242</c:v>
                </c:pt>
                <c:pt idx="111">
                  <c:v>28.387272727272727</c:v>
                </c:pt>
                <c:pt idx="112">
                  <c:v>29.748571428571424</c:v>
                </c:pt>
                <c:pt idx="113">
                  <c:v>26.851428571428567</c:v>
                </c:pt>
                <c:pt idx="114">
                  <c:v>29.514347826086954</c:v>
                </c:pt>
                <c:pt idx="115">
                  <c:v>28.752222222222219</c:v>
                </c:pt>
                <c:pt idx="116">
                  <c:v>29.76047619047619</c:v>
                </c:pt>
                <c:pt idx="117">
                  <c:v>31.296842105263156</c:v>
                </c:pt>
                <c:pt idx="118">
                  <c:v>30.718499999999999</c:v>
                </c:pt>
                <c:pt idx="119">
                  <c:v>33.843043478260867</c:v>
                </c:pt>
                <c:pt idx="120">
                  <c:v>33.165238095238095</c:v>
                </c:pt>
                <c:pt idx="121">
                  <c:v>37.759</c:v>
                </c:pt>
                <c:pt idx="122">
                  <c:v>35.234999999999999</c:v>
                </c:pt>
                <c:pt idx="123">
                  <c:v>38.239523809523817</c:v>
                </c:pt>
                <c:pt idx="124">
                  <c:v>43.027727272727269</c:v>
                </c:pt>
                <c:pt idx="125">
                  <c:v>43.566190476190471</c:v>
                </c:pt>
                <c:pt idx="126">
                  <c:v>49.705238095238094</c:v>
                </c:pt>
                <c:pt idx="127">
                  <c:v>43.075238095238092</c:v>
                </c:pt>
                <c:pt idx="128">
                  <c:v>39.49</c:v>
                </c:pt>
                <c:pt idx="129">
                  <c:v>39.54</c:v>
                </c:pt>
                <c:pt idx="130">
                  <c:v>44.154000000000003</c:v>
                </c:pt>
                <c:pt idx="131">
                  <c:v>45.358947368421056</c:v>
                </c:pt>
                <c:pt idx="132">
                  <c:v>52.798636363636369</c:v>
                </c:pt>
                <c:pt idx="133">
                  <c:v>51.960476190476193</c:v>
                </c:pt>
                <c:pt idx="134">
                  <c:v>48.668095238095233</c:v>
                </c:pt>
                <c:pt idx="135">
                  <c:v>54.839090909090899</c:v>
                </c:pt>
                <c:pt idx="136">
                  <c:v>57.565999999999988</c:v>
                </c:pt>
                <c:pt idx="137">
                  <c:v>64.197826086956525</c:v>
                </c:pt>
                <c:pt idx="138">
                  <c:v>62.92</c:v>
                </c:pt>
                <c:pt idx="139">
                  <c:v>58.821904761904761</c:v>
                </c:pt>
                <c:pt idx="140">
                  <c:v>55.334761904761905</c:v>
                </c:pt>
                <c:pt idx="141">
                  <c:v>56.99</c:v>
                </c:pt>
                <c:pt idx="142">
                  <c:v>63.177142857142861</c:v>
                </c:pt>
                <c:pt idx="143">
                  <c:v>60.188947368421047</c:v>
                </c:pt>
                <c:pt idx="144">
                  <c:v>62.119565217391305</c:v>
                </c:pt>
                <c:pt idx="145">
                  <c:v>70.130526315789481</c:v>
                </c:pt>
                <c:pt idx="146">
                  <c:v>69.933181818181822</c:v>
                </c:pt>
                <c:pt idx="147">
                  <c:v>68.559090909090912</c:v>
                </c:pt>
                <c:pt idx="148">
                  <c:v>73.770999999999987</c:v>
                </c:pt>
                <c:pt idx="149">
                  <c:v>73.230434782608697</c:v>
                </c:pt>
                <c:pt idx="150">
                  <c:v>61.625500000000002</c:v>
                </c:pt>
                <c:pt idx="151">
                  <c:v>57.808181818181815</c:v>
                </c:pt>
                <c:pt idx="152">
                  <c:v>58.716666666666676</c:v>
                </c:pt>
                <c:pt idx="153">
                  <c:v>62.472105263157893</c:v>
                </c:pt>
                <c:pt idx="154">
                  <c:v>53.68</c:v>
                </c:pt>
                <c:pt idx="155">
                  <c:v>57.555789473684207</c:v>
                </c:pt>
                <c:pt idx="156">
                  <c:v>62.050454545454549</c:v>
                </c:pt>
                <c:pt idx="157">
                  <c:v>67.485789473684207</c:v>
                </c:pt>
                <c:pt idx="158">
                  <c:v>67.212272727272747</c:v>
                </c:pt>
                <c:pt idx="159">
                  <c:v>71.045714285714283</c:v>
                </c:pt>
                <c:pt idx="160">
                  <c:v>76.930000000000007</c:v>
                </c:pt>
                <c:pt idx="161">
                  <c:v>70.760869565217391</c:v>
                </c:pt>
                <c:pt idx="162">
                  <c:v>77.173157894736832</c:v>
                </c:pt>
                <c:pt idx="163">
                  <c:v>82.34</c:v>
                </c:pt>
                <c:pt idx="164">
                  <c:v>92.414285714285711</c:v>
                </c:pt>
                <c:pt idx="165">
                  <c:v>90.926842105263162</c:v>
                </c:pt>
                <c:pt idx="166">
                  <c:v>92.178095238095253</c:v>
                </c:pt>
                <c:pt idx="167">
                  <c:v>94.99</c:v>
                </c:pt>
                <c:pt idx="168">
                  <c:v>103.63550000000002</c:v>
                </c:pt>
                <c:pt idx="169">
                  <c:v>109.07136363636363</c:v>
                </c:pt>
                <c:pt idx="170">
                  <c:v>122.79714285714284</c:v>
                </c:pt>
                <c:pt idx="171">
                  <c:v>132.32238095238097</c:v>
                </c:pt>
                <c:pt idx="172">
                  <c:v>132.71818181818182</c:v>
                </c:pt>
                <c:pt idx="173">
                  <c:v>113.24333333333331</c:v>
                </c:pt>
                <c:pt idx="174">
                  <c:v>97.234285714285733</c:v>
                </c:pt>
                <c:pt idx="175">
                  <c:v>71.581739130434769</c:v>
                </c:pt>
                <c:pt idx="176">
                  <c:v>52.452631578947368</c:v>
                </c:pt>
                <c:pt idx="177">
                  <c:v>39.946363636363635</c:v>
                </c:pt>
                <c:pt idx="178">
                  <c:v>43.439499999999995</c:v>
                </c:pt>
                <c:pt idx="179">
                  <c:v>43.324736842105253</c:v>
                </c:pt>
                <c:pt idx="180">
                  <c:v>46.540454545454544</c:v>
                </c:pt>
                <c:pt idx="181">
                  <c:v>50.181904761904761</c:v>
                </c:pt>
                <c:pt idx="182">
                  <c:v>57.302500000000002</c:v>
                </c:pt>
                <c:pt idx="183">
                  <c:v>68.609545454545454</c:v>
                </c:pt>
                <c:pt idx="184">
                  <c:v>64.435454545454533</c:v>
                </c:pt>
                <c:pt idx="185">
                  <c:v>72.508571428571415</c:v>
                </c:pt>
                <c:pt idx="186">
                  <c:v>67.646190476190469</c:v>
                </c:pt>
                <c:pt idx="187">
                  <c:v>72.769545454545451</c:v>
                </c:pt>
                <c:pt idx="188">
                  <c:v>76.661999999999992</c:v>
                </c:pt>
                <c:pt idx="189">
                  <c:v>74.456363636363648</c:v>
                </c:pt>
                <c:pt idx="190">
                  <c:v>76.167368421052629</c:v>
                </c:pt>
                <c:pt idx="191">
                  <c:v>73.752105263157887</c:v>
                </c:pt>
                <c:pt idx="192">
                  <c:v>78.827391304347842</c:v>
                </c:pt>
                <c:pt idx="193">
                  <c:v>84.817619047619033</c:v>
                </c:pt>
                <c:pt idx="194">
                  <c:v>75.945699999999988</c:v>
                </c:pt>
                <c:pt idx="195">
                  <c:v>74.760909090909095</c:v>
                </c:pt>
                <c:pt idx="196">
                  <c:v>75.58</c:v>
                </c:pt>
                <c:pt idx="197">
                  <c:v>77.039545454545447</c:v>
                </c:pt>
                <c:pt idx="198">
                  <c:v>77.840476190476195</c:v>
                </c:pt>
                <c:pt idx="199">
                  <c:v>82.664761904761903</c:v>
                </c:pt>
                <c:pt idx="200">
                  <c:v>85.274761904761903</c:v>
                </c:pt>
                <c:pt idx="201">
                  <c:v>91.305000000000007</c:v>
                </c:pt>
                <c:pt idx="202">
                  <c:v>96.523499999999984</c:v>
                </c:pt>
                <c:pt idx="203">
                  <c:v>103.71631578947368</c:v>
                </c:pt>
                <c:pt idx="204">
                  <c:v>114.64347826086956</c:v>
                </c:pt>
                <c:pt idx="205">
                  <c:v>123.25888888888888</c:v>
                </c:pt>
                <c:pt idx="206">
                  <c:v>114.9890476190476</c:v>
                </c:pt>
                <c:pt idx="207">
                  <c:v>113.83318181818184</c:v>
                </c:pt>
                <c:pt idx="208">
                  <c:v>116.97349999999999</c:v>
                </c:pt>
                <c:pt idx="209">
                  <c:v>110.21954545454547</c:v>
                </c:pt>
                <c:pt idx="210">
                  <c:v>112.83380952380955</c:v>
                </c:pt>
                <c:pt idx="211">
                  <c:v>109.55</c:v>
                </c:pt>
                <c:pt idx="212">
                  <c:v>110.76809523809523</c:v>
                </c:pt>
                <c:pt idx="213">
                  <c:v>107.87049999999999</c:v>
                </c:pt>
                <c:pt idx="214">
                  <c:v>110.68599999999999</c:v>
                </c:pt>
                <c:pt idx="215">
                  <c:v>119.327</c:v>
                </c:pt>
                <c:pt idx="216">
                  <c:v>125.44545454545454</c:v>
                </c:pt>
                <c:pt idx="217">
                  <c:v>119.75</c:v>
                </c:pt>
                <c:pt idx="218">
                  <c:v>110.33904761904762</c:v>
                </c:pt>
                <c:pt idx="219">
                  <c:v>95.155714285714296</c:v>
                </c:pt>
                <c:pt idx="220">
                  <c:v>102.61857142857141</c:v>
                </c:pt>
                <c:pt idx="221">
                  <c:v>113.35608695652174</c:v>
                </c:pt>
                <c:pt idx="222">
                  <c:v>112.86368421052633</c:v>
                </c:pt>
                <c:pt idx="223">
                  <c:v>111.71086956521739</c:v>
                </c:pt>
                <c:pt idx="224">
                  <c:v>109.05857142857143</c:v>
                </c:pt>
                <c:pt idx="225">
                  <c:v>109.494</c:v>
                </c:pt>
                <c:pt idx="226">
                  <c:v>112.96000000000001</c:v>
                </c:pt>
                <c:pt idx="227">
                  <c:v>116.01944444444445</c:v>
                </c:pt>
                <c:pt idx="228">
                  <c:v>108.55578947368421</c:v>
                </c:pt>
                <c:pt idx="229">
                  <c:v>102.24818181818182</c:v>
                </c:pt>
                <c:pt idx="230">
                  <c:v>102.55863636363634</c:v>
                </c:pt>
                <c:pt idx="231">
                  <c:v>102.9195</c:v>
                </c:pt>
                <c:pt idx="232">
                  <c:v>107.93318181818178</c:v>
                </c:pt>
                <c:pt idx="233">
                  <c:v>111.28045454545453</c:v>
                </c:pt>
                <c:pt idx="234">
                  <c:v>111.59649999999999</c:v>
                </c:pt>
                <c:pt idx="235">
                  <c:v>109.06181818181818</c:v>
                </c:pt>
                <c:pt idx="236">
                  <c:v>107.79199999999999</c:v>
                </c:pt>
                <c:pt idx="237">
                  <c:v>110.75666666666666</c:v>
                </c:pt>
                <c:pt idx="238">
                  <c:v>108.11772727272728</c:v>
                </c:pt>
                <c:pt idx="239">
                  <c:v>108.90052631578948</c:v>
                </c:pt>
                <c:pt idx="240">
                  <c:v>107.48095238095237</c:v>
                </c:pt>
                <c:pt idx="241">
                  <c:v>107.7552380952381</c:v>
                </c:pt>
                <c:pt idx="242">
                  <c:v>109.53909090909092</c:v>
                </c:pt>
                <c:pt idx="243">
                  <c:v>111.7952380952381</c:v>
                </c:pt>
                <c:pt idx="244">
                  <c:v>106.76818181818182</c:v>
                </c:pt>
                <c:pt idx="245">
                  <c:v>101.60809523809523</c:v>
                </c:pt>
                <c:pt idx="246">
                  <c:v>97.091428571428565</c:v>
                </c:pt>
                <c:pt idx="247">
                  <c:v>87.425217391304372</c:v>
                </c:pt>
                <c:pt idx="248">
                  <c:v>79.437894736842111</c:v>
                </c:pt>
                <c:pt idx="249">
                  <c:v>62.334999999999994</c:v>
                </c:pt>
                <c:pt idx="250">
                  <c:v>48.117142857142866</c:v>
                </c:pt>
                <c:pt idx="251">
                  <c:v>58.095500000000015</c:v>
                </c:pt>
                <c:pt idx="252">
                  <c:v>55.885454545454543</c:v>
                </c:pt>
                <c:pt idx="253">
                  <c:v>59.524285714285725</c:v>
                </c:pt>
                <c:pt idx="254">
                  <c:v>64.096190476190472</c:v>
                </c:pt>
                <c:pt idx="255">
                  <c:v>61.477727272727286</c:v>
                </c:pt>
                <c:pt idx="256">
                  <c:v>56.561304347826088</c:v>
                </c:pt>
                <c:pt idx="257">
                  <c:v>46.58428571428572</c:v>
                </c:pt>
                <c:pt idx="258">
                  <c:v>47.62318181818182</c:v>
                </c:pt>
                <c:pt idx="259">
                  <c:v>48.43</c:v>
                </c:pt>
                <c:pt idx="260">
                  <c:v>44.267619047619057</c:v>
                </c:pt>
                <c:pt idx="261">
                  <c:v>38.005454545454548</c:v>
                </c:pt>
                <c:pt idx="262">
                  <c:v>30.6995</c:v>
                </c:pt>
                <c:pt idx="263">
                  <c:v>32.1815</c:v>
                </c:pt>
                <c:pt idx="264">
                  <c:v>38.210454545454553</c:v>
                </c:pt>
                <c:pt idx="265">
                  <c:v>41.583333333333336</c:v>
                </c:pt>
                <c:pt idx="266">
                  <c:v>46.742380952380941</c:v>
                </c:pt>
                <c:pt idx="267">
                  <c:v>48.247272727272723</c:v>
                </c:pt>
                <c:pt idx="268">
                  <c:v>44.951904761904771</c:v>
                </c:pt>
                <c:pt idx="269">
                  <c:v>45.843043478260874</c:v>
                </c:pt>
                <c:pt idx="270">
                  <c:v>46.56966666666667</c:v>
                </c:pt>
                <c:pt idx="271">
                  <c:v>49.396451612903221</c:v>
                </c:pt>
                <c:pt idx="272">
                  <c:v>44.498333333333335</c:v>
                </c:pt>
                <c:pt idx="273">
                  <c:v>53.328709677419361</c:v>
                </c:pt>
                <c:pt idx="274">
                  <c:v>54.717741935483858</c:v>
                </c:pt>
                <c:pt idx="275">
                  <c:v>54.927500000000009</c:v>
                </c:pt>
                <c:pt idx="276">
                  <c:v>51.520967741935493</c:v>
                </c:pt>
                <c:pt idx="277">
                  <c:v>52.355333333333334</c:v>
                </c:pt>
                <c:pt idx="278">
                  <c:v>50.246666666666663</c:v>
                </c:pt>
                <c:pt idx="279">
                  <c:v>46.332666666666682</c:v>
                </c:pt>
                <c:pt idx="280">
                  <c:v>48.382903225806452</c:v>
                </c:pt>
                <c:pt idx="281">
                  <c:v>51.701935483870969</c:v>
                </c:pt>
                <c:pt idx="282">
                  <c:v>56.010333333333342</c:v>
                </c:pt>
                <c:pt idx="283">
                  <c:v>57.515806451612917</c:v>
                </c:pt>
                <c:pt idx="284">
                  <c:v>62.702999999999982</c:v>
                </c:pt>
                <c:pt idx="285">
                  <c:v>64.499354838709664</c:v>
                </c:pt>
                <c:pt idx="286">
                  <c:v>69.000322580645147</c:v>
                </c:pt>
                <c:pt idx="287">
                  <c:v>65.357499999999987</c:v>
                </c:pt>
                <c:pt idx="288">
                  <c:v>66.151935483870972</c:v>
                </c:pt>
                <c:pt idx="289">
                  <c:v>71.981333333333325</c:v>
                </c:pt>
                <c:pt idx="290">
                  <c:v>76.839677419354842</c:v>
                </c:pt>
                <c:pt idx="291">
                  <c:v>74.354000000000013</c:v>
                </c:pt>
                <c:pt idx="292">
                  <c:v>74.28612903225806</c:v>
                </c:pt>
                <c:pt idx="293">
                  <c:v>72.393870967741961</c:v>
                </c:pt>
                <c:pt idx="294">
                  <c:v>78.725999999999971</c:v>
                </c:pt>
                <c:pt idx="295">
                  <c:v>80.99870967741937</c:v>
                </c:pt>
                <c:pt idx="296">
                  <c:v>65.022000000000006</c:v>
                </c:pt>
                <c:pt idx="297">
                  <c:v>56.209032258064511</c:v>
                </c:pt>
                <c:pt idx="298">
                  <c:v>59.174193548387102</c:v>
                </c:pt>
                <c:pt idx="299">
                  <c:v>63.956785714285722</c:v>
                </c:pt>
                <c:pt idx="300">
                  <c:v>66.074516129032261</c:v>
                </c:pt>
                <c:pt idx="301">
                  <c:v>71.103000000000009</c:v>
                </c:pt>
                <c:pt idx="302">
                  <c:v>71.224838709677442</c:v>
                </c:pt>
                <c:pt idx="303">
                  <c:v>64.648333333333326</c:v>
                </c:pt>
                <c:pt idx="304">
                  <c:v>63.835483870967735</c:v>
                </c:pt>
                <c:pt idx="305">
                  <c:v>59.10387096774194</c:v>
                </c:pt>
                <c:pt idx="306">
                  <c:v>62.696000000000005</c:v>
                </c:pt>
                <c:pt idx="307">
                  <c:v>59.899354838709684</c:v>
                </c:pt>
                <c:pt idx="308">
                  <c:v>63.086333333333322</c:v>
                </c:pt>
                <c:pt idx="309">
                  <c:v>67.365806451612926</c:v>
                </c:pt>
                <c:pt idx="310">
                  <c:v>64.079032258064487</c:v>
                </c:pt>
                <c:pt idx="311">
                  <c:v>55.927241379310331</c:v>
                </c:pt>
                <c:pt idx="312">
                  <c:v>32.48838709677419</c:v>
                </c:pt>
                <c:pt idx="313">
                  <c:v>18.946333333333335</c:v>
                </c:pt>
                <c:pt idx="314">
                  <c:v>29.015161290322574</c:v>
                </c:pt>
                <c:pt idx="315">
                  <c:v>40.385000000000005</c:v>
                </c:pt>
                <c:pt idx="316">
                  <c:v>43.244838709677424</c:v>
                </c:pt>
                <c:pt idx="317">
                  <c:v>44.592903225806459</c:v>
                </c:pt>
                <c:pt idx="318">
                  <c:v>40.864999999999995</c:v>
                </c:pt>
                <c:pt idx="319">
                  <c:v>40.124516129032251</c:v>
                </c:pt>
                <c:pt idx="320">
                  <c:v>42.446333333333335</c:v>
                </c:pt>
                <c:pt idx="321">
                  <c:v>50.163225806451635</c:v>
                </c:pt>
                <c:pt idx="322">
                  <c:v>54.538709677419355</c:v>
                </c:pt>
                <c:pt idx="323">
                  <c:v>62.371428571428559</c:v>
                </c:pt>
                <c:pt idx="324">
                  <c:v>65.729354838709668</c:v>
                </c:pt>
                <c:pt idx="325">
                  <c:v>64.62566666666666</c:v>
                </c:pt>
                <c:pt idx="326">
                  <c:v>68.477419354838716</c:v>
                </c:pt>
                <c:pt idx="327">
                  <c:v>73.180333333333323</c:v>
                </c:pt>
                <c:pt idx="328">
                  <c:v>75.461612903225785</c:v>
                </c:pt>
                <c:pt idx="329">
                  <c:v>70.808064516129036</c:v>
                </c:pt>
                <c:pt idx="330">
                  <c:v>74.463000000000022</c:v>
                </c:pt>
                <c:pt idx="331">
                  <c:v>83.349677419354833</c:v>
                </c:pt>
                <c:pt idx="332">
                  <c:v>80.63266666666668</c:v>
                </c:pt>
                <c:pt idx="333">
                  <c:v>74.06</c:v>
                </c:pt>
                <c:pt idx="334">
                  <c:v>86.207419354838677</c:v>
                </c:pt>
                <c:pt idx="335">
                  <c:v>97.170714285714283</c:v>
                </c:pt>
                <c:pt idx="336">
                  <c:v>117.88903225806453</c:v>
                </c:pt>
                <c:pt idx="337">
                  <c:v>105.45633333333335</c:v>
                </c:pt>
                <c:pt idx="338">
                  <c:v>113.49709677419357</c:v>
                </c:pt>
                <c:pt idx="339">
                  <c:v>122.61766666666669</c:v>
                </c:pt>
                <c:pt idx="340">
                  <c:v>112.18838709677421</c:v>
                </c:pt>
                <c:pt idx="341">
                  <c:v>100.4558064516129</c:v>
                </c:pt>
                <c:pt idx="342">
                  <c:v>89.715666666666692</c:v>
                </c:pt>
                <c:pt idx="343">
                  <c:v>93.319032258064524</c:v>
                </c:pt>
                <c:pt idx="344">
                  <c:v>91.586666666666673</c:v>
                </c:pt>
                <c:pt idx="345">
                  <c:v>81.203870967741935</c:v>
                </c:pt>
                <c:pt idx="346">
                  <c:v>82.660967741935508</c:v>
                </c:pt>
                <c:pt idx="347">
                  <c:v>82.46</c:v>
                </c:pt>
                <c:pt idx="348">
                  <c:v>78.367419354838717</c:v>
                </c:pt>
                <c:pt idx="349">
                  <c:v>84.477500000000006</c:v>
                </c:pt>
                <c:pt idx="350">
                  <c:v>75.712903225806457</c:v>
                </c:pt>
                <c:pt idx="351">
                  <c:v>74.952666666666659</c:v>
                </c:pt>
                <c:pt idx="352">
                  <c:v>79.99129032258061</c:v>
                </c:pt>
                <c:pt idx="353">
                  <c:v>86.25709677419357</c:v>
                </c:pt>
                <c:pt idx="354">
                  <c:v>93.558999999999997</c:v>
                </c:pt>
                <c:pt idx="355">
                  <c:v>91.040322580645167</c:v>
                </c:pt>
                <c:pt idx="356">
                  <c:v>82.972666666666655</c:v>
                </c:pt>
                <c:pt idx="357">
                  <c:v>77.880322580645156</c:v>
                </c:pt>
                <c:pt idx="358">
                  <c:v>80.158709677419353</c:v>
                </c:pt>
                <c:pt idx="359">
                  <c:v>83.358620689655197</c:v>
                </c:pt>
                <c:pt idx="360">
                  <c:v>85.336129032258071</c:v>
                </c:pt>
                <c:pt idx="361">
                  <c:v>90.08499999999998</c:v>
                </c:pt>
                <c:pt idx="362">
                  <c:v>81.79000000000002</c:v>
                </c:pt>
                <c:pt idx="363">
                  <c:v>82.344000000000037</c:v>
                </c:pt>
                <c:pt idx="364">
                  <c:v>85.278064516129035</c:v>
                </c:pt>
                <c:pt idx="365">
                  <c:v>80.343225806451585</c:v>
                </c:pt>
                <c:pt idx="366">
                  <c:v>74.091000000000022</c:v>
                </c:pt>
                <c:pt idx="367">
                  <c:v>75.982903225806439</c:v>
                </c:pt>
                <c:pt idx="368">
                  <c:v>74.328333333333305</c:v>
                </c:pt>
                <c:pt idx="369">
                  <c:v>73.85838709677418</c:v>
                </c:pt>
                <c:pt idx="370">
                  <c:v>79.191935483870992</c:v>
                </c:pt>
                <c:pt idx="371">
                  <c:v>75.445714285714303</c:v>
                </c:pt>
                <c:pt idx="372">
                  <c:v>72.917096774193567</c:v>
                </c:pt>
                <c:pt idx="373">
                  <c:v>68.145666666666656</c:v>
                </c:pt>
                <c:pt idx="374">
                  <c:v>64.298064516129045</c:v>
                </c:pt>
                <c:pt idx="375">
                  <c:v>71.629999999999981</c:v>
                </c:pt>
                <c:pt idx="376">
                  <c:v>70.990645161290317</c:v>
                </c:pt>
                <c:pt idx="377">
                  <c:v>67.999032258064489</c:v>
                </c:pt>
                <c:pt idx="378">
                  <c:v>67.922000000000011</c:v>
                </c:pt>
                <c:pt idx="379">
                  <c:v>64.50451612903224</c:v>
                </c:pt>
                <c:pt idx="380">
                  <c:v>63.828666666666663</c:v>
                </c:pt>
                <c:pt idx="381">
                  <c:v>62.709354838709672</c:v>
                </c:pt>
                <c:pt idx="382">
                  <c:v>66.344838709677433</c:v>
                </c:pt>
                <c:pt idx="383">
                  <c:v>70.986785714285716</c:v>
                </c:pt>
                <c:pt idx="384">
                  <c:v>103.80645161290322</c:v>
                </c:pt>
                <c:pt idx="385">
                  <c:v>117.17699999999999</c:v>
                </c:pt>
                <c:pt idx="386">
                  <c:v>107.47645161290326</c:v>
                </c:pt>
                <c:pt idx="387">
                  <c:v>85.062666666666658</c:v>
                </c:pt>
                <c:pt idx="388">
                  <c:v>83.326774193548374</c:v>
                </c:pt>
              </c:numCache>
            </c:numRef>
          </c:val>
          <c:smooth val="0"/>
          <c:extLst>
            <c:ext xmlns:c16="http://schemas.microsoft.com/office/drawing/2014/chart" uri="{C3380CC4-5D6E-409C-BE32-E72D297353CC}">
              <c16:uniqueId val="{00000001-A8D4-46A8-B1A3-8DBA3C42B51F}"/>
            </c:ext>
          </c:extLst>
        </c:ser>
        <c:ser>
          <c:idx val="3"/>
          <c:order val="2"/>
          <c:tx>
            <c:strRef>
              <c:f>'Monthly AVG OIL'!$E$2</c:f>
              <c:strCache>
                <c:ptCount val="1"/>
                <c:pt idx="0">
                  <c:v>WTI @ Cushing SPOT (MONTHLY Avg)</c:v>
                </c:pt>
              </c:strCache>
            </c:strRef>
          </c:tx>
          <c:spPr>
            <a:ln w="25400">
              <a:solidFill>
                <a:srgbClr val="008000"/>
              </a:solidFill>
              <a:prstDash val="solid"/>
            </a:ln>
          </c:spPr>
          <c:marker>
            <c:symbol val="circle"/>
            <c:size val="5"/>
            <c:spPr>
              <a:solidFill>
                <a:srgbClr val="FFFFFF"/>
              </a:solidFill>
              <a:ln>
                <a:solidFill>
                  <a:srgbClr val="008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OIL'!$E$3:$E$597</c:f>
              <c:numCache>
                <c:formatCode>"$"#,##0.00</c:formatCode>
                <c:ptCount val="595"/>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43.332380952380952</c:v>
                </c:pt>
                <c:pt idx="129">
                  <c:v>43.33</c:v>
                </c:pt>
                <c:pt idx="130">
                  <c:v>46.838999999999999</c:v>
                </c:pt>
                <c:pt idx="131">
                  <c:v>47.971052631578949</c:v>
                </c:pt>
                <c:pt idx="132">
                  <c:v>54.218181818181826</c:v>
                </c:pt>
                <c:pt idx="133">
                  <c:v>53.036666666666676</c:v>
                </c:pt>
                <c:pt idx="134">
                  <c:v>49.830476190476183</c:v>
                </c:pt>
                <c:pt idx="135">
                  <c:v>56.39681818181819</c:v>
                </c:pt>
                <c:pt idx="136">
                  <c:v>58.70300000000001</c:v>
                </c:pt>
                <c:pt idx="137">
                  <c:v>64.968260869565214</c:v>
                </c:pt>
                <c:pt idx="138">
                  <c:v>65.625499999999988</c:v>
                </c:pt>
                <c:pt idx="139">
                  <c:v>62.37047619047619</c:v>
                </c:pt>
                <c:pt idx="140">
                  <c:v>58.240952380952379</c:v>
                </c:pt>
                <c:pt idx="141">
                  <c:v>59.493999999999993</c:v>
                </c:pt>
                <c:pt idx="142">
                  <c:v>65.489523809523803</c:v>
                </c:pt>
                <c:pt idx="143">
                  <c:v>61.63105263157896</c:v>
                </c:pt>
                <c:pt idx="144">
                  <c:v>62.899565217391306</c:v>
                </c:pt>
                <c:pt idx="145">
                  <c:v>69.691578947368427</c:v>
                </c:pt>
                <c:pt idx="146">
                  <c:v>70.940454545454543</c:v>
                </c:pt>
                <c:pt idx="147">
                  <c:v>70.957727272727283</c:v>
                </c:pt>
                <c:pt idx="148">
                  <c:v>74.462000000000018</c:v>
                </c:pt>
                <c:pt idx="149">
                  <c:v>73.048695652173919</c:v>
                </c:pt>
                <c:pt idx="150">
                  <c:v>63.865000000000002</c:v>
                </c:pt>
                <c:pt idx="151">
                  <c:v>58.878181818181808</c:v>
                </c:pt>
                <c:pt idx="152">
                  <c:v>59.419523809523817</c:v>
                </c:pt>
                <c:pt idx="153">
                  <c:v>62.033999999999992</c:v>
                </c:pt>
                <c:pt idx="154">
                  <c:v>54.565714285714293</c:v>
                </c:pt>
                <c:pt idx="155">
                  <c:v>59.262105263157885</c:v>
                </c:pt>
                <c:pt idx="156">
                  <c:v>60.564090909090901</c:v>
                </c:pt>
                <c:pt idx="157">
                  <c:v>63.959000000000003</c:v>
                </c:pt>
                <c:pt idx="158">
                  <c:v>63.460909090909098</c:v>
                </c:pt>
                <c:pt idx="159">
                  <c:v>67.478571428571442</c:v>
                </c:pt>
                <c:pt idx="160">
                  <c:v>74.181904761904761</c:v>
                </c:pt>
                <c:pt idx="161">
                  <c:v>72.392173913043493</c:v>
                </c:pt>
                <c:pt idx="162">
                  <c:v>79.926842105263162</c:v>
                </c:pt>
                <c:pt idx="163">
                  <c:v>85.927826086956514</c:v>
                </c:pt>
                <c:pt idx="164">
                  <c:v>94.623809523809527</c:v>
                </c:pt>
                <c:pt idx="165">
                  <c:v>91.367777777777761</c:v>
                </c:pt>
                <c:pt idx="166">
                  <c:v>92.952857142857155</c:v>
                </c:pt>
                <c:pt idx="167">
                  <c:v>95.354000000000013</c:v>
                </c:pt>
                <c:pt idx="168">
                  <c:v>105.46350000000002</c:v>
                </c:pt>
                <c:pt idx="169">
                  <c:v>112.56636363636363</c:v>
                </c:pt>
                <c:pt idx="170">
                  <c:v>125.38904761904762</c:v>
                </c:pt>
                <c:pt idx="171">
                  <c:v>133.92809523809524</c:v>
                </c:pt>
                <c:pt idx="172">
                  <c:v>133.44409090909087</c:v>
                </c:pt>
                <c:pt idx="173">
                  <c:v>116.69714285714289</c:v>
                </c:pt>
                <c:pt idx="174">
                  <c:v>103.89571428571431</c:v>
                </c:pt>
                <c:pt idx="175">
                  <c:v>76.647826086956528</c:v>
                </c:pt>
                <c:pt idx="176">
                  <c:v>57.44166666666667</c:v>
                </c:pt>
                <c:pt idx="177">
                  <c:v>41.434285714285714</c:v>
                </c:pt>
                <c:pt idx="178">
                  <c:v>41.738499999999995</c:v>
                </c:pt>
                <c:pt idx="179">
                  <c:v>39.161052631578954</c:v>
                </c:pt>
                <c:pt idx="180">
                  <c:v>47.98</c:v>
                </c:pt>
                <c:pt idx="181">
                  <c:v>49.794761904761906</c:v>
                </c:pt>
                <c:pt idx="182">
                  <c:v>59.16149999999999</c:v>
                </c:pt>
                <c:pt idx="183">
                  <c:v>69.674999999999997</c:v>
                </c:pt>
                <c:pt idx="184">
                  <c:v>64.094090909090909</c:v>
                </c:pt>
                <c:pt idx="185">
                  <c:v>71.055238095238082</c:v>
                </c:pt>
                <c:pt idx="186">
                  <c:v>69.463333333333324</c:v>
                </c:pt>
                <c:pt idx="187">
                  <c:v>75.823636363636354</c:v>
                </c:pt>
                <c:pt idx="188">
                  <c:v>78.084210526315786</c:v>
                </c:pt>
                <c:pt idx="189">
                  <c:v>74.303499999999985</c:v>
                </c:pt>
                <c:pt idx="190">
                  <c:v>78.217777777777798</c:v>
                </c:pt>
                <c:pt idx="191">
                  <c:v>76.42263157894736</c:v>
                </c:pt>
                <c:pt idx="192">
                  <c:v>81.242173913043473</c:v>
                </c:pt>
                <c:pt idx="193">
                  <c:v>84.48</c:v>
                </c:pt>
                <c:pt idx="194">
                  <c:v>74.068947368421036</c:v>
                </c:pt>
                <c:pt idx="195">
                  <c:v>75.349090909090904</c:v>
                </c:pt>
                <c:pt idx="196">
                  <c:v>76.369523809523798</c:v>
                </c:pt>
                <c:pt idx="197">
                  <c:v>76.823181818181823</c:v>
                </c:pt>
                <c:pt idx="198">
                  <c:v>75.319999999999993</c:v>
                </c:pt>
                <c:pt idx="199">
                  <c:v>81.902380952380952</c:v>
                </c:pt>
                <c:pt idx="200">
                  <c:v>84.14</c:v>
                </c:pt>
                <c:pt idx="201">
                  <c:v>89.1538095238095</c:v>
                </c:pt>
                <c:pt idx="202">
                  <c:v>89.423000000000002</c:v>
                </c:pt>
                <c:pt idx="203">
                  <c:v>89.583157894736857</c:v>
                </c:pt>
                <c:pt idx="204">
                  <c:v>103.02045454545454</c:v>
                </c:pt>
                <c:pt idx="205">
                  <c:v>110.04049999999999</c:v>
                </c:pt>
                <c:pt idx="206">
                  <c:v>101.33285714285714</c:v>
                </c:pt>
                <c:pt idx="207">
                  <c:v>96.288636363636385</c:v>
                </c:pt>
                <c:pt idx="208">
                  <c:v>97.185000000000002</c:v>
                </c:pt>
                <c:pt idx="209">
                  <c:v>86.334347826086955</c:v>
                </c:pt>
                <c:pt idx="210">
                  <c:v>85.61</c:v>
                </c:pt>
                <c:pt idx="211">
                  <c:v>86.411904761904751</c:v>
                </c:pt>
                <c:pt idx="212">
                  <c:v>97.172499999999985</c:v>
                </c:pt>
                <c:pt idx="213">
                  <c:v>98.513809523809542</c:v>
                </c:pt>
                <c:pt idx="214">
                  <c:v>100.23600000000002</c:v>
                </c:pt>
                <c:pt idx="215">
                  <c:v>102.24999999999997</c:v>
                </c:pt>
                <c:pt idx="216">
                  <c:v>106.19090909090909</c:v>
                </c:pt>
                <c:pt idx="217">
                  <c:v>103.32650000000001</c:v>
                </c:pt>
                <c:pt idx="218">
                  <c:v>94.701818181818183</c:v>
                </c:pt>
                <c:pt idx="219">
                  <c:v>82.40523809523809</c:v>
                </c:pt>
                <c:pt idx="220">
                  <c:v>87.931428571428597</c:v>
                </c:pt>
                <c:pt idx="221">
                  <c:v>94.160869565217382</c:v>
                </c:pt>
                <c:pt idx="222">
                  <c:v>94.716315789473697</c:v>
                </c:pt>
                <c:pt idx="223">
                  <c:v>89.570869565217379</c:v>
                </c:pt>
                <c:pt idx="224">
                  <c:v>86.655000000000001</c:v>
                </c:pt>
                <c:pt idx="225">
                  <c:v>88.245499999999993</c:v>
                </c:pt>
                <c:pt idx="226">
                  <c:v>94.828571428571436</c:v>
                </c:pt>
                <c:pt idx="227">
                  <c:v>95.321578947368408</c:v>
                </c:pt>
                <c:pt idx="228">
                  <c:v>93.047368421052624</c:v>
                </c:pt>
                <c:pt idx="229">
                  <c:v>92.067727272727282</c:v>
                </c:pt>
                <c:pt idx="230">
                  <c:v>94.794999999999987</c:v>
                </c:pt>
                <c:pt idx="231">
                  <c:v>95.800500000000014</c:v>
                </c:pt>
                <c:pt idx="232">
                  <c:v>104.61136363636365</c:v>
                </c:pt>
                <c:pt idx="233">
                  <c:v>106.53863636363639</c:v>
                </c:pt>
                <c:pt idx="234">
                  <c:v>106.23499999999999</c:v>
                </c:pt>
                <c:pt idx="235">
                  <c:v>100.55260869565215</c:v>
                </c:pt>
                <c:pt idx="236">
                  <c:v>93.931499999999986</c:v>
                </c:pt>
                <c:pt idx="237">
                  <c:v>97.894285714285701</c:v>
                </c:pt>
                <c:pt idx="238">
                  <c:v>94.856666666666669</c:v>
                </c:pt>
                <c:pt idx="239">
                  <c:v>100.67526315789473</c:v>
                </c:pt>
                <c:pt idx="240">
                  <c:v>100.50904761904765</c:v>
                </c:pt>
                <c:pt idx="241">
                  <c:v>102.03476190476188</c:v>
                </c:pt>
                <c:pt idx="242">
                  <c:v>101.79476190476188</c:v>
                </c:pt>
                <c:pt idx="243">
                  <c:v>105.14666666666666</c:v>
                </c:pt>
                <c:pt idx="244">
                  <c:v>102.39181818181818</c:v>
                </c:pt>
                <c:pt idx="245">
                  <c:v>96.076190476190476</c:v>
                </c:pt>
                <c:pt idx="246">
                  <c:v>93.033809523809509</c:v>
                </c:pt>
                <c:pt idx="247">
                  <c:v>84.339130434782604</c:v>
                </c:pt>
                <c:pt idx="248">
                  <c:v>75.81</c:v>
                </c:pt>
                <c:pt idx="249">
                  <c:v>59.28954545454544</c:v>
                </c:pt>
                <c:pt idx="250">
                  <c:v>47.325499999999998</c:v>
                </c:pt>
                <c:pt idx="251">
                  <c:v>50.724736842105258</c:v>
                </c:pt>
                <c:pt idx="252">
                  <c:v>47.854090909090907</c:v>
                </c:pt>
                <c:pt idx="253">
                  <c:v>54.433181818181815</c:v>
                </c:pt>
                <c:pt idx="254">
                  <c:v>59.372</c:v>
                </c:pt>
                <c:pt idx="255">
                  <c:v>59.828636363636377</c:v>
                </c:pt>
                <c:pt idx="256">
                  <c:v>50.929999999999993</c:v>
                </c:pt>
                <c:pt idx="257">
                  <c:v>42.889047619047624</c:v>
                </c:pt>
                <c:pt idx="258">
                  <c:v>45.479523809523805</c:v>
                </c:pt>
                <c:pt idx="259">
                  <c:v>46.289545454545454</c:v>
                </c:pt>
                <c:pt idx="260">
                  <c:v>42.922999999999995</c:v>
                </c:pt>
                <c:pt idx="261">
                  <c:v>37.327272727272728</c:v>
                </c:pt>
                <c:pt idx="262">
                  <c:v>31.77578947368421</c:v>
                </c:pt>
                <c:pt idx="263">
                  <c:v>30.616500000000002</c:v>
                </c:pt>
                <c:pt idx="264">
                  <c:v>37.960909090909098</c:v>
                </c:pt>
                <c:pt idx="265">
                  <c:v>41.124761904761897</c:v>
                </c:pt>
                <c:pt idx="266">
                  <c:v>46.796666666666681</c:v>
                </c:pt>
                <c:pt idx="267">
                  <c:v>48.853181818181831</c:v>
                </c:pt>
                <c:pt idx="268">
                  <c:v>44.814500000000002</c:v>
                </c:pt>
                <c:pt idx="269">
                  <c:v>44.799130434782612</c:v>
                </c:pt>
                <c:pt idx="270">
                  <c:v>44.994666666666667</c:v>
                </c:pt>
                <c:pt idx="271">
                  <c:v>49.827096774193542</c:v>
                </c:pt>
                <c:pt idx="272">
                  <c:v>45.582333333333331</c:v>
                </c:pt>
                <c:pt idx="273">
                  <c:v>52.207096774193552</c:v>
                </c:pt>
                <c:pt idx="274">
                  <c:v>52.770322580645178</c:v>
                </c:pt>
                <c:pt idx="275">
                  <c:v>53.54785714285714</c:v>
                </c:pt>
                <c:pt idx="276">
                  <c:v>49.665806451612895</c:v>
                </c:pt>
                <c:pt idx="277">
                  <c:v>51.144999999999968</c:v>
                </c:pt>
                <c:pt idx="278">
                  <c:v>48.582258064516132</c:v>
                </c:pt>
                <c:pt idx="279">
                  <c:v>45.226333333333351</c:v>
                </c:pt>
                <c:pt idx="280">
                  <c:v>46.61774193548387</c:v>
                </c:pt>
                <c:pt idx="281">
                  <c:v>48.222258064516133</c:v>
                </c:pt>
                <c:pt idx="282">
                  <c:v>49.571333333333349</c:v>
                </c:pt>
                <c:pt idx="283">
                  <c:v>51.579677419354866</c:v>
                </c:pt>
                <c:pt idx="284">
                  <c:v>56.789999999999992</c:v>
                </c:pt>
                <c:pt idx="285">
                  <c:v>58.104193548387094</c:v>
                </c:pt>
                <c:pt idx="286">
                  <c:v>63.614838709677407</c:v>
                </c:pt>
                <c:pt idx="287">
                  <c:v>62.247500000000009</c:v>
                </c:pt>
                <c:pt idx="288">
                  <c:v>62.939032258064522</c:v>
                </c:pt>
                <c:pt idx="289">
                  <c:v>66.320999999999984</c:v>
                </c:pt>
                <c:pt idx="290">
                  <c:v>69.892580645161303</c:v>
                </c:pt>
                <c:pt idx="291">
                  <c:v>67.276999999999987</c:v>
                </c:pt>
                <c:pt idx="292">
                  <c:v>70.917096774193553</c:v>
                </c:pt>
                <c:pt idx="293">
                  <c:v>67.804516129032265</c:v>
                </c:pt>
                <c:pt idx="294">
                  <c:v>70.084999999999994</c:v>
                </c:pt>
                <c:pt idx="295">
                  <c:v>70.716451612903214</c:v>
                </c:pt>
                <c:pt idx="296">
                  <c:v>56.85366666666669</c:v>
                </c:pt>
                <c:pt idx="297">
                  <c:v>48.822903225806442</c:v>
                </c:pt>
                <c:pt idx="298">
                  <c:v>51.479032258064521</c:v>
                </c:pt>
                <c:pt idx="299">
                  <c:v>55.07</c:v>
                </c:pt>
                <c:pt idx="300">
                  <c:v>58.086129032258064</c:v>
                </c:pt>
                <c:pt idx="301">
                  <c:v>63.794333333333341</c:v>
                </c:pt>
                <c:pt idx="302">
                  <c:v>60.891935483870981</c:v>
                </c:pt>
                <c:pt idx="303">
                  <c:v>54.864333333333342</c:v>
                </c:pt>
                <c:pt idx="304">
                  <c:v>57.49870967741937</c:v>
                </c:pt>
                <c:pt idx="305">
                  <c:v>54.840967741935486</c:v>
                </c:pt>
                <c:pt idx="306">
                  <c:v>56.676000000000009</c:v>
                </c:pt>
                <c:pt idx="307">
                  <c:v>54.13000000000001</c:v>
                </c:pt>
                <c:pt idx="308">
                  <c:v>57.084666666666664</c:v>
                </c:pt>
                <c:pt idx="309">
                  <c:v>59.84</c:v>
                </c:pt>
                <c:pt idx="310">
                  <c:v>57.978709677419353</c:v>
                </c:pt>
                <c:pt idx="311">
                  <c:v>50.749310344827585</c:v>
                </c:pt>
                <c:pt idx="312">
                  <c:v>30.595483870967744</c:v>
                </c:pt>
                <c:pt idx="313">
                  <c:v>18.201999999999998</c:v>
                </c:pt>
                <c:pt idx="314">
                  <c:v>28.683225806451613</c:v>
                </c:pt>
                <c:pt idx="315">
                  <c:v>38.369333333333337</c:v>
                </c:pt>
                <c:pt idx="316">
                  <c:v>40.763225806451615</c:v>
                </c:pt>
                <c:pt idx="317">
                  <c:v>42.186129032258073</c:v>
                </c:pt>
                <c:pt idx="318">
                  <c:v>39.627666666666663</c:v>
                </c:pt>
                <c:pt idx="319">
                  <c:v>39.443548387096783</c:v>
                </c:pt>
                <c:pt idx="320">
                  <c:v>41.277666666666654</c:v>
                </c:pt>
                <c:pt idx="321">
                  <c:v>47.227419354838716</c:v>
                </c:pt>
                <c:pt idx="322">
                  <c:v>51.806451612903224</c:v>
                </c:pt>
                <c:pt idx="323">
                  <c:v>59.133928571428577</c:v>
                </c:pt>
                <c:pt idx="324">
                  <c:v>62.658064516129045</c:v>
                </c:pt>
                <c:pt idx="325">
                  <c:v>61.643666666666689</c:v>
                </c:pt>
                <c:pt idx="326">
                  <c:v>65.063225806451584</c:v>
                </c:pt>
                <c:pt idx="327">
                  <c:v>71.406666666666666</c:v>
                </c:pt>
                <c:pt idx="328">
                  <c:v>72.817741935483866</c:v>
                </c:pt>
                <c:pt idx="329">
                  <c:v>67.709999999999994</c:v>
                </c:pt>
                <c:pt idx="330">
                  <c:v>71.39</c:v>
                </c:pt>
                <c:pt idx="331">
                  <c:v>81.140645161290323</c:v>
                </c:pt>
                <c:pt idx="332">
                  <c:v>78.09133333333331</c:v>
                </c:pt>
                <c:pt idx="333">
                  <c:v>71.488064516129</c:v>
                </c:pt>
                <c:pt idx="334">
                  <c:v>82.683225806451631</c:v>
                </c:pt>
                <c:pt idx="335">
                  <c:v>91.72</c:v>
                </c:pt>
                <c:pt idx="336">
                  <c:v>108.94354838709678</c:v>
                </c:pt>
                <c:pt idx="337">
                  <c:v>101.91833333333335</c:v>
                </c:pt>
                <c:pt idx="338">
                  <c:v>110.04290322580648</c:v>
                </c:pt>
                <c:pt idx="339">
                  <c:v>114.13733333333336</c:v>
                </c:pt>
                <c:pt idx="340">
                  <c:v>100.1412903225806</c:v>
                </c:pt>
                <c:pt idx="341">
                  <c:v>91.418064516129022</c:v>
                </c:pt>
                <c:pt idx="342">
                  <c:v>84.057666666666648</c:v>
                </c:pt>
                <c:pt idx="343">
                  <c:v>86.74</c:v>
                </c:pt>
                <c:pt idx="344">
                  <c:v>84.196666666666673</c:v>
                </c:pt>
                <c:pt idx="345">
                  <c:v>76.658064516129031</c:v>
                </c:pt>
                <c:pt idx="346">
                  <c:v>78.480645161290312</c:v>
                </c:pt>
                <c:pt idx="347">
                  <c:v>76.722499999999997</c:v>
                </c:pt>
                <c:pt idx="348">
                  <c:v>73.299677419354822</c:v>
                </c:pt>
                <c:pt idx="349">
                  <c:v>79.237000000000023</c:v>
                </c:pt>
                <c:pt idx="350">
                  <c:v>71.597741935483867</c:v>
                </c:pt>
                <c:pt idx="351">
                  <c:v>70.441333333333333</c:v>
                </c:pt>
                <c:pt idx="352">
                  <c:v>75.665161290322573</c:v>
                </c:pt>
                <c:pt idx="353">
                  <c:v>81.43741935483871</c:v>
                </c:pt>
                <c:pt idx="354">
                  <c:v>89.088999999999984</c:v>
                </c:pt>
                <c:pt idx="355">
                  <c:v>85.825806451612905</c:v>
                </c:pt>
                <c:pt idx="356">
                  <c:v>77.340999999999994</c:v>
                </c:pt>
                <c:pt idx="357">
                  <c:v>72.25516129032259</c:v>
                </c:pt>
                <c:pt idx="358">
                  <c:v>73.910645161290347</c:v>
                </c:pt>
                <c:pt idx="359">
                  <c:v>76.585862068965525</c:v>
                </c:pt>
                <c:pt idx="360">
                  <c:v>80.545483870967757</c:v>
                </c:pt>
                <c:pt idx="361">
                  <c:v>84.526333333333326</c:v>
                </c:pt>
                <c:pt idx="362">
                  <c:v>78.570645161290315</c:v>
                </c:pt>
                <c:pt idx="363">
                  <c:v>78.777333333333317</c:v>
                </c:pt>
                <c:pt idx="364">
                  <c:v>80.638387096774181</c:v>
                </c:pt>
                <c:pt idx="365">
                  <c:v>75.379677419354849</c:v>
                </c:pt>
                <c:pt idx="366">
                  <c:v>69.579666666666682</c:v>
                </c:pt>
                <c:pt idx="367">
                  <c:v>71.864516129032268</c:v>
                </c:pt>
                <c:pt idx="368">
                  <c:v>69.461999999999989</c:v>
                </c:pt>
                <c:pt idx="369">
                  <c:v>69.640322580645133</c:v>
                </c:pt>
                <c:pt idx="370">
                  <c:v>75.251612903225848</c:v>
                </c:pt>
                <c:pt idx="371">
                  <c:v>71.180357142857147</c:v>
                </c:pt>
                <c:pt idx="372">
                  <c:v>68.063548387096773</c:v>
                </c:pt>
                <c:pt idx="373">
                  <c:v>62.975666666666676</c:v>
                </c:pt>
                <c:pt idx="374">
                  <c:v>60.923225806451612</c:v>
                </c:pt>
                <c:pt idx="375">
                  <c:v>67.949000000000012</c:v>
                </c:pt>
                <c:pt idx="376">
                  <c:v>67.169354838709694</c:v>
                </c:pt>
                <c:pt idx="377">
                  <c:v>64.121290322580649</c:v>
                </c:pt>
                <c:pt idx="378">
                  <c:v>63.471333333333341</c:v>
                </c:pt>
                <c:pt idx="379">
                  <c:v>59.975483870967736</c:v>
                </c:pt>
                <c:pt idx="380">
                  <c:v>59.454000000000001</c:v>
                </c:pt>
                <c:pt idx="381">
                  <c:v>57.846774193548399</c:v>
                </c:pt>
                <c:pt idx="382">
                  <c:v>60.037419354838711</c:v>
                </c:pt>
                <c:pt idx="383">
                  <c:v>64.525714285714301</c:v>
                </c:pt>
                <c:pt idx="384">
                  <c:v>91.745161290322571</c:v>
                </c:pt>
                <c:pt idx="385">
                  <c:v>98.11733333333332</c:v>
                </c:pt>
                <c:pt idx="386">
                  <c:v>98.07580645161292</c:v>
                </c:pt>
                <c:pt idx="387">
                  <c:v>81.223333333333315</c:v>
                </c:pt>
                <c:pt idx="388">
                  <c:v>78.559354838709694</c:v>
                </c:pt>
              </c:numCache>
            </c:numRef>
          </c:val>
          <c:smooth val="0"/>
          <c:extLst>
            <c:ext xmlns:c16="http://schemas.microsoft.com/office/drawing/2014/chart" uri="{C3380CC4-5D6E-409C-BE32-E72D297353CC}">
              <c16:uniqueId val="{00000002-A8D4-46A8-B1A3-8DBA3C42B51F}"/>
            </c:ext>
          </c:extLst>
        </c:ser>
        <c:dLbls>
          <c:showLegendKey val="0"/>
          <c:showVal val="0"/>
          <c:showCatName val="0"/>
          <c:showSerName val="0"/>
          <c:showPercent val="0"/>
          <c:showBubbleSize val="0"/>
        </c:dLbls>
        <c:marker val="1"/>
        <c:smooth val="0"/>
        <c:axId val="165512320"/>
        <c:axId val="165514624"/>
      </c:lineChart>
      <c:lineChart>
        <c:grouping val="standard"/>
        <c:varyColors val="0"/>
        <c:ser>
          <c:idx val="0"/>
          <c:order val="3"/>
          <c:tx>
            <c:strRef>
              <c:f>'Monthly AVG OIL'!$G$2</c:f>
              <c:strCache>
                <c:ptCount val="1"/>
                <c:pt idx="0">
                  <c:v>Monthly Ratio of Europe Brent F.O.B. to WTI Cushing Spot</c:v>
                </c:pt>
              </c:strCache>
            </c:strRef>
          </c:tx>
          <c:spPr>
            <a:ln w="12700">
              <a:solidFill>
                <a:srgbClr val="FF0000"/>
              </a:solidFill>
              <a:prstDash val="solid"/>
            </a:ln>
          </c:spPr>
          <c:marker>
            <c:symbol val="circle"/>
            <c:size val="5"/>
            <c:spPr>
              <a:solidFill>
                <a:srgbClr val="FFFFFF"/>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OIL'!$G$3:$G$597</c:f>
              <c:numCache>
                <c:formatCode>General</c:formatCode>
                <c:ptCount val="595"/>
                <c:pt idx="9" formatCode="0.00%">
                  <c:v>0.92320534223706185</c:v>
                </c:pt>
                <c:pt idx="10" formatCode="0.00%">
                  <c:v>0.92204301075268802</c:v>
                </c:pt>
                <c:pt idx="11" formatCode="0.00%">
                  <c:v>0.91734197730956235</c:v>
                </c:pt>
                <c:pt idx="12" formatCode="0.00%">
                  <c:v>0.9389505549949545</c:v>
                </c:pt>
                <c:pt idx="13" formatCode="0.00%">
                  <c:v>0.93191056910569103</c:v>
                </c:pt>
                <c:pt idx="14" formatCode="0.00%">
                  <c:v>0.93983739837398372</c:v>
                </c:pt>
                <c:pt idx="15" formatCode="0.00%">
                  <c:v>0.91594202898550725</c:v>
                </c:pt>
                <c:pt idx="16" formatCode="0.00%">
                  <c:v>0.90067340067340074</c:v>
                </c:pt>
                <c:pt idx="17" formatCode="0.00%">
                  <c:v>0.91909741331865702</c:v>
                </c:pt>
                <c:pt idx="18" formatCode="0.00%">
                  <c:v>0.92581943645773435</c:v>
                </c:pt>
                <c:pt idx="19" formatCode="0.00%">
                  <c:v>0.93340732519422864</c:v>
                </c:pt>
                <c:pt idx="20" formatCode="0.00%">
                  <c:v>0.94389092815941267</c:v>
                </c:pt>
                <c:pt idx="21" formatCode="0.00%">
                  <c:v>0.9537234042553191</c:v>
                </c:pt>
                <c:pt idx="22" formatCode="0.00%">
                  <c:v>0.9614973262032086</c:v>
                </c:pt>
                <c:pt idx="23" formatCode="0.00%">
                  <c:v>0.94594594594594594</c:v>
                </c:pt>
                <c:pt idx="24" formatCode="0.00%">
                  <c:v>0.89866895663374846</c:v>
                </c:pt>
                <c:pt idx="25" formatCode="0.00%">
                  <c:v>0.90611664295874816</c:v>
                </c:pt>
                <c:pt idx="26" formatCode="0.00%">
                  <c:v>0.9023073146784486</c:v>
                </c:pt>
                <c:pt idx="27" formatCode="0.00%">
                  <c:v>0.92452830188679258</c:v>
                </c:pt>
                <c:pt idx="28" formatCode="0.00%">
                  <c:v>0.93838429940666357</c:v>
                </c:pt>
                <c:pt idx="29" formatCode="0.00%">
                  <c:v>0.94807370184254613</c:v>
                </c:pt>
                <c:pt idx="30" formatCode="0.00%">
                  <c:v>0.96951464099478546</c:v>
                </c:pt>
                <c:pt idx="31" formatCode="0.00%">
                  <c:v>0.96227214921576942</c:v>
                </c:pt>
                <c:pt idx="32" formatCode="0.00%">
                  <c:v>0.93338651775029913</c:v>
                </c:pt>
                <c:pt idx="33" formatCode="0.00%">
                  <c:v>0.92944906856916365</c:v>
                </c:pt>
                <c:pt idx="34" formatCode="0.00%">
                  <c:v>0.93449977568416331</c:v>
                </c:pt>
                <c:pt idx="35" formatCode="0.00%">
                  <c:v>0.90848427073403237</c:v>
                </c:pt>
                <c:pt idx="36" formatCode="0.00%">
                  <c:v>0.8862944162436549</c:v>
                </c:pt>
                <c:pt idx="37" formatCode="0.00%">
                  <c:v>0.91156787762906299</c:v>
                </c:pt>
                <c:pt idx="38" formatCode="0.00%">
                  <c:v>0.91610213652944228</c:v>
                </c:pt>
                <c:pt idx="39" formatCode="0.00%">
                  <c:v>0.93628950050968396</c:v>
                </c:pt>
                <c:pt idx="40" formatCode="0.00%">
                  <c:v>0.94475138121546953</c:v>
                </c:pt>
                <c:pt idx="41" formatCode="0.00%">
                  <c:v>0.93276036400404438</c:v>
                </c:pt>
                <c:pt idx="42" formatCode="0.00%">
                  <c:v>0.9311797752808989</c:v>
                </c:pt>
                <c:pt idx="43" formatCode="0.00%">
                  <c:v>0.95146111936602273</c:v>
                </c:pt>
                <c:pt idx="44" formatCode="0.00%">
                  <c:v>0.93293347873500543</c:v>
                </c:pt>
                <c:pt idx="45" formatCode="0.00%">
                  <c:v>0.90968378855416276</c:v>
                </c:pt>
                <c:pt idx="46" formatCode="0.00%">
                  <c:v>0.88151643238638222</c:v>
                </c:pt>
                <c:pt idx="47" formatCode="0.00%">
                  <c:v>0.87338477833257655</c:v>
                </c:pt>
                <c:pt idx="48" formatCode="0.00%">
                  <c:v>0.87064398398869836</c:v>
                </c:pt>
                <c:pt idx="49" formatCode="0.00%">
                  <c:v>0.96917797235318659</c:v>
                </c:pt>
                <c:pt idx="50" formatCode="0.00%">
                  <c:v>0.8956440717447004</c:v>
                </c:pt>
                <c:pt idx="51" formatCode="0.00%">
                  <c:v>0.86563357546408393</c:v>
                </c:pt>
                <c:pt idx="52" formatCode="0.00%">
                  <c:v>0.89583778775568379</c:v>
                </c:pt>
                <c:pt idx="53" formatCode="0.00%">
                  <c:v>0.8940426887543802</c:v>
                </c:pt>
                <c:pt idx="54" formatCode="0.00%">
                  <c:v>0.88484503838498707</c:v>
                </c:pt>
                <c:pt idx="55" formatCode="0.00%">
                  <c:v>0.86277866396918645</c:v>
                </c:pt>
                <c:pt idx="56" formatCode="0.00%">
                  <c:v>0.87306576402321079</c:v>
                </c:pt>
                <c:pt idx="57" formatCode="0.00%">
                  <c:v>0.88715871207325814</c:v>
                </c:pt>
                <c:pt idx="58" formatCode="0.00%">
                  <c:v>0.85578439964943032</c:v>
                </c:pt>
                <c:pt idx="59" formatCode="0.00%">
                  <c:v>0.84540332147093722</c:v>
                </c:pt>
                <c:pt idx="60" formatCode="0.00%">
                  <c:v>0.8791631201779192</c:v>
                </c:pt>
                <c:pt idx="61" formatCode="0.00%">
                  <c:v>0.85782297594230661</c:v>
                </c:pt>
                <c:pt idx="62" formatCode="0.00%">
                  <c:v>0.87890029474540077</c:v>
                </c:pt>
                <c:pt idx="63" formatCode="0.00%">
                  <c:v>0.94507971152021264</c:v>
                </c:pt>
                <c:pt idx="64" formatCode="0.00%">
                  <c:v>0.9525509985887185</c:v>
                </c:pt>
                <c:pt idx="65" formatCode="0.00%">
                  <c:v>0.94152011803644797</c:v>
                </c:pt>
                <c:pt idx="66" formatCode="0.00%">
                  <c:v>0.97055730809674012</c:v>
                </c:pt>
                <c:pt idx="67" formatCode="0.00%">
                  <c:v>0.97784176503117781</c:v>
                </c:pt>
                <c:pt idx="68" formatCode="0.00%">
                  <c:v>0.97504335919671403</c:v>
                </c:pt>
                <c:pt idx="69" formatCode="0.00%">
                  <c:v>0.93095203060623877</c:v>
                </c:pt>
                <c:pt idx="70" formatCode="0.00%">
                  <c:v>0.94547591469646408</c:v>
                </c:pt>
                <c:pt idx="71" formatCode="0.00%">
                  <c:v>0.92196590644635801</c:v>
                </c:pt>
                <c:pt idx="72" formatCode="0.00%">
                  <c:v>0.88608941060984059</c:v>
                </c:pt>
                <c:pt idx="73" formatCode="0.00%">
                  <c:v>0.95609324657274608</c:v>
                </c:pt>
                <c:pt idx="74" formatCode="0.00%">
                  <c:v>0.93002499107461645</c:v>
                </c:pt>
                <c:pt idx="75" formatCode="0.00%">
                  <c:v>0.95684818759028478</c:v>
                </c:pt>
                <c:pt idx="76" formatCode="0.00%">
                  <c:v>0.95416626046265451</c:v>
                </c:pt>
                <c:pt idx="77" formatCode="0.00%">
                  <c:v>0.97187463109432171</c:v>
                </c:pt>
                <c:pt idx="78" formatCode="0.00%">
                  <c:v>0.93234384662956082</c:v>
                </c:pt>
                <c:pt idx="79" formatCode="0.00%">
                  <c:v>0.94097337310794393</c:v>
                </c:pt>
                <c:pt idx="80" formatCode="0.00%">
                  <c:v>0.89841347927684156</c:v>
                </c:pt>
                <c:pt idx="81" formatCode="0.00%">
                  <c:v>0.8603303390321646</c:v>
                </c:pt>
                <c:pt idx="82" formatCode="0.00%">
                  <c:v>0.92903615742880519</c:v>
                </c:pt>
                <c:pt idx="83" formatCode="0.00%">
                  <c:v>0.90197059952278424</c:v>
                </c:pt>
                <c:pt idx="84" formatCode="0.00%">
                  <c:v>0.93894736842105264</c:v>
                </c:pt>
                <c:pt idx="85" formatCode="0.00%">
                  <c:v>0.98869984763839536</c:v>
                </c:pt>
                <c:pt idx="86" formatCode="0.00%">
                  <c:v>1.0054518477623271</c:v>
                </c:pt>
                <c:pt idx="87" formatCode="0.00%">
                  <c:v>0.92739844425237705</c:v>
                </c:pt>
                <c:pt idx="88" formatCode="0.00%">
                  <c:v>0.93758705837659873</c:v>
                </c:pt>
                <c:pt idx="89" formatCode="0.00%">
                  <c:v>0.9745955083313208</c:v>
                </c:pt>
                <c:pt idx="90" formatCode="0.00%">
                  <c:v>0.92555398950747803</c:v>
                </c:pt>
                <c:pt idx="91" formatCode="0.00%">
                  <c:v>0.95819125331822641</c:v>
                </c:pt>
                <c:pt idx="92" formatCode="0.00%">
                  <c:v>0.96588712531649046</c:v>
                </c:pt>
                <c:pt idx="93" formatCode="0.00%">
                  <c:v>0.98903572465872791</c:v>
                </c:pt>
                <c:pt idx="94" formatCode="0.00%">
                  <c:v>0.97037920706634861</c:v>
                </c:pt>
                <c:pt idx="95" formatCode="0.00%">
                  <c:v>0.96416431175001027</c:v>
                </c:pt>
                <c:pt idx="96" formatCode="0.00%">
                  <c:v>0.97703596026719275</c:v>
                </c:pt>
                <c:pt idx="97" formatCode="0.00%">
                  <c:v>0.93970998889748691</c:v>
                </c:pt>
                <c:pt idx="98" formatCode="0.00%">
                  <c:v>0.94169507464441049</c:v>
                </c:pt>
                <c:pt idx="99" formatCode="0.00%">
                  <c:v>0.95440806470677642</c:v>
                </c:pt>
                <c:pt idx="100" formatCode="0.00%">
                  <c:v>0.93564919361296628</c:v>
                </c:pt>
                <c:pt idx="101" formatCode="0.00%">
                  <c:v>0.95683538116667521</c:v>
                </c:pt>
                <c:pt idx="102" formatCode="0.00%">
                  <c:v>0.95298655897775875</c:v>
                </c:pt>
                <c:pt idx="103" formatCode="0.00%">
                  <c:v>0.92073097423155514</c:v>
                </c:pt>
                <c:pt idx="104" formatCode="0.00%">
                  <c:v>0.96753467445661845</c:v>
                </c:pt>
                <c:pt idx="105" formatCode="0.00%">
                  <c:v>0.94979835503967869</c:v>
                </c:pt>
                <c:pt idx="106" formatCode="0.00%">
                  <c:v>0.91223384741808156</c:v>
                </c:pt>
                <c:pt idx="107" formatCode="0.00%">
                  <c:v>0.9079205110007097</c:v>
                </c:pt>
                <c:pt idx="108" formatCode="0.00%">
                  <c:v>0.88082316456549559</c:v>
                </c:pt>
                <c:pt idx="109" formatCode="0.00%">
                  <c:v>0.91254399025446653</c:v>
                </c:pt>
                <c:pt idx="110" formatCode="0.00%">
                  <c:v>0.8956324974427331</c:v>
                </c:pt>
                <c:pt idx="111" formatCode="0.00%">
                  <c:v>0.92280867663573518</c:v>
                </c:pt>
                <c:pt idx="112" formatCode="0.00%">
                  <c:v>0.94165171909621204</c:v>
                </c:pt>
                <c:pt idx="113" formatCode="0.00%">
                  <c:v>0.94889356331510266</c:v>
                </c:pt>
                <c:pt idx="114" formatCode="0.00%">
                  <c:v>0.97300977553536105</c:v>
                </c:pt>
                <c:pt idx="115" formatCode="0.00%">
                  <c:v>0.92584840515930511</c:v>
                </c:pt>
                <c:pt idx="116" formatCode="0.00%">
                  <c:v>0.92644421055752402</c:v>
                </c:pt>
                <c:pt idx="117" formatCode="0.00%">
                  <c:v>0.91066970917500045</c:v>
                </c:pt>
                <c:pt idx="118" formatCode="0.00%">
                  <c:v>0.88534866629198927</c:v>
                </c:pt>
                <c:pt idx="119" formatCode="0.00%">
                  <c:v>0.92122610805373073</c:v>
                </c:pt>
                <c:pt idx="120" formatCode="0.00%">
                  <c:v>0.90369668738403242</c:v>
                </c:pt>
                <c:pt idx="121" formatCode="0.00%">
                  <c:v>0.93714555179132075</c:v>
                </c:pt>
                <c:pt idx="122" formatCode="0.00%">
                  <c:v>0.92578614849936114</c:v>
                </c:pt>
                <c:pt idx="123" formatCode="0.00%">
                  <c:v>0.93731980904135515</c:v>
                </c:pt>
                <c:pt idx="124" formatCode="0.00%">
                  <c:v>0.95750642309481893</c:v>
                </c:pt>
                <c:pt idx="125" formatCode="0.00%">
                  <c:v>0.94813149004083153</c:v>
                </c:pt>
                <c:pt idx="126" formatCode="0.00%">
                  <c:v>0.93548126904463169</c:v>
                </c:pt>
                <c:pt idx="127" formatCode="0.00%">
                  <c:v>0.88772215625275985</c:v>
                </c:pt>
                <c:pt idx="128" formatCode="0.00%">
                  <c:v>0.91132772148838437</c:v>
                </c:pt>
                <c:pt idx="129" formatCode="0.00%">
                  <c:v>0.91253173321024694</c:v>
                </c:pt>
                <c:pt idx="130" formatCode="0.00%">
                  <c:v>0.94267597514891444</c:v>
                </c:pt>
                <c:pt idx="131" formatCode="0.00%">
                  <c:v>0.94554830215590546</c:v>
                </c:pt>
                <c:pt idx="132" formatCode="0.00%">
                  <c:v>0.97381790744466801</c:v>
                </c:pt>
                <c:pt idx="133" formatCode="0.00%">
                  <c:v>0.97970855742208884</c:v>
                </c:pt>
                <c:pt idx="134" formatCode="0.00%">
                  <c:v>0.97667329230534006</c:v>
                </c:pt>
                <c:pt idx="135" formatCode="0.00%">
                  <c:v>0.97237916387932877</c:v>
                </c:pt>
                <c:pt idx="136" formatCode="0.00%">
                  <c:v>0.98063131356148714</c:v>
                </c:pt>
                <c:pt idx="137" formatCode="0.00%">
                  <c:v>0.9881413666874127</c:v>
                </c:pt>
                <c:pt idx="138" formatCode="0.00%">
                  <c:v>0.95877364743887683</c:v>
                </c:pt>
                <c:pt idx="139" formatCode="0.00%">
                  <c:v>0.9431049489227199</c:v>
                </c:pt>
                <c:pt idx="140" formatCode="0.00%">
                  <c:v>0.95010056742923488</c:v>
                </c:pt>
                <c:pt idx="141" formatCode="0.00%">
                  <c:v>0.95791172219047316</c:v>
                </c:pt>
                <c:pt idx="142" formatCode="0.00%">
                  <c:v>0.96469082659531169</c:v>
                </c:pt>
                <c:pt idx="143" formatCode="0.00%">
                  <c:v>0.97660099573864823</c:v>
                </c:pt>
                <c:pt idx="144" formatCode="0.00%">
                  <c:v>0.98759927835265326</c:v>
                </c:pt>
                <c:pt idx="145" formatCode="0.00%">
                  <c:v>1.0062984276587068</c:v>
                </c:pt>
                <c:pt idx="146" formatCode="0.00%">
                  <c:v>0.98580115205454011</c:v>
                </c:pt>
                <c:pt idx="147" formatCode="0.00%">
                  <c:v>0.96619626281973248</c:v>
                </c:pt>
                <c:pt idx="148" formatCode="0.00%">
                  <c:v>0.99072009884236212</c:v>
                </c:pt>
                <c:pt idx="149" formatCode="0.00%">
                  <c:v>1.0024879175297001</c:v>
                </c:pt>
                <c:pt idx="150" formatCode="0.00%">
                  <c:v>0.96493384482893607</c:v>
                </c:pt>
                <c:pt idx="151" formatCode="0.00%">
                  <c:v>0.98182688447642297</c:v>
                </c:pt>
                <c:pt idx="152" formatCode="0.00%">
                  <c:v>0.98817127607568467</c:v>
                </c:pt>
                <c:pt idx="153" formatCode="0.00%">
                  <c:v>1.0070623410252104</c:v>
                </c:pt>
                <c:pt idx="154" formatCode="0.00%">
                  <c:v>0.983767933815059</c:v>
                </c:pt>
                <c:pt idx="155" formatCode="0.00%">
                  <c:v>0.97120730385974896</c:v>
                </c:pt>
                <c:pt idx="156" formatCode="0.00%">
                  <c:v>1.0245419953317674</c:v>
                </c:pt>
                <c:pt idx="157" formatCode="0.00%">
                  <c:v>1.0551414104924124</c:v>
                </c:pt>
                <c:pt idx="158" formatCode="0.00%">
                  <c:v>1.0591129829386741</c:v>
                </c:pt>
                <c:pt idx="159" formatCode="0.00%">
                  <c:v>1.052863342860167</c:v>
                </c:pt>
                <c:pt idx="160" formatCode="0.00%">
                  <c:v>1.0370453582570516</c:v>
                </c:pt>
                <c:pt idx="161" formatCode="0.00%">
                  <c:v>0.97746573614731336</c:v>
                </c:pt>
                <c:pt idx="162" formatCode="0.00%">
                  <c:v>0.96554744141023685</c:v>
                </c:pt>
                <c:pt idx="163" formatCode="0.00%">
                  <c:v>0.95824605078073621</c:v>
                </c:pt>
                <c:pt idx="164" formatCode="0.00%">
                  <c:v>0.97664938855618733</c:v>
                </c:pt>
                <c:pt idx="165" formatCode="0.00%">
                  <c:v>0.99517405716502128</c:v>
                </c:pt>
                <c:pt idx="166" formatCode="0.00%">
                  <c:v>0.99166500171617977</c:v>
                </c:pt>
                <c:pt idx="167" formatCode="0.00%">
                  <c:v>0.99618264572015836</c:v>
                </c:pt>
                <c:pt idx="168" formatCode="0.00%">
                  <c:v>0.98266698905308469</c:v>
                </c:pt>
                <c:pt idx="169" formatCode="0.00%">
                  <c:v>0.96895164872438877</c:v>
                </c:pt>
                <c:pt idx="170" formatCode="0.00%">
                  <c:v>0.97932909762757425</c:v>
                </c:pt>
                <c:pt idx="171" formatCode="0.00%">
                  <c:v>0.98801062403777451</c:v>
                </c:pt>
                <c:pt idx="172" formatCode="0.00%">
                  <c:v>0.99456020056067085</c:v>
                </c:pt>
                <c:pt idx="173" formatCode="0.00%">
                  <c:v>0.97040364965886416</c:v>
                </c:pt>
                <c:pt idx="174" formatCode="0.00%">
                  <c:v>0.93588350956316091</c:v>
                </c:pt>
                <c:pt idx="175" formatCode="0.00%">
                  <c:v>0.93390436213058003</c:v>
                </c:pt>
                <c:pt idx="176" formatCode="0.00%">
                  <c:v>0.91314605969442675</c:v>
                </c:pt>
                <c:pt idx="177" formatCode="0.00%">
                  <c:v>0.96408959265806593</c:v>
                </c:pt>
                <c:pt idx="178" formatCode="0.00%">
                  <c:v>1.0407537405512897</c:v>
                </c:pt>
                <c:pt idx="179" formatCode="0.00%">
                  <c:v>1.1063220708007415</c:v>
                </c:pt>
                <c:pt idx="180" formatCode="0.00%">
                  <c:v>0.96999696843381711</c:v>
                </c:pt>
                <c:pt idx="181" formatCode="0.00%">
                  <c:v>1.0077747707255496</c:v>
                </c:pt>
                <c:pt idx="182" formatCode="0.00%">
                  <c:v>0.96857753775681843</c:v>
                </c:pt>
                <c:pt idx="183" formatCode="0.00%">
                  <c:v>0.98470822324428353</c:v>
                </c:pt>
                <c:pt idx="184" formatCode="0.00%">
                  <c:v>1.0053259767245595</c:v>
                </c:pt>
                <c:pt idx="185" formatCode="0.00%">
                  <c:v>1.0204535706626636</c:v>
                </c:pt>
                <c:pt idx="186" formatCode="0.00%">
                  <c:v>0.97384025830688337</c:v>
                </c:pt>
                <c:pt idx="187" formatCode="0.00%">
                  <c:v>0.95972112318058656</c:v>
                </c:pt>
                <c:pt idx="188" formatCode="0.00%">
                  <c:v>0.98178619574009163</c:v>
                </c:pt>
                <c:pt idx="189" formatCode="0.00%">
                  <c:v>1.0020572871582585</c:v>
                </c:pt>
                <c:pt idx="190" formatCode="0.00%">
                  <c:v>0.97378589094476031</c:v>
                </c:pt>
                <c:pt idx="191" formatCode="0.00%">
                  <c:v>0.96505581840595578</c:v>
                </c:pt>
                <c:pt idx="192" formatCode="0.00%">
                  <c:v>0.97027673568557804</c:v>
                </c:pt>
                <c:pt idx="193" formatCode="0.00%">
                  <c:v>1.0039964375901873</c:v>
                </c:pt>
                <c:pt idx="194" formatCode="0.00%">
                  <c:v>1.0253379141766918</c:v>
                </c:pt>
                <c:pt idx="195" formatCode="0.00%">
                  <c:v>0.99219390956034947</c:v>
                </c:pt>
                <c:pt idx="196" formatCode="0.00%">
                  <c:v>0.98966179478226179</c:v>
                </c:pt>
                <c:pt idx="197" formatCode="0.00%">
                  <c:v>1.0028163847323546</c:v>
                </c:pt>
                <c:pt idx="198" formatCode="0.00%">
                  <c:v>1.033463571302127</c:v>
                </c:pt>
                <c:pt idx="199" formatCode="0.00%">
                  <c:v>1.0093084101282015</c:v>
                </c:pt>
                <c:pt idx="200" formatCode="0.00%">
                  <c:v>1.013486592640384</c:v>
                </c:pt>
                <c:pt idx="201" formatCode="0.00%">
                  <c:v>1.0241289798796092</c:v>
                </c:pt>
                <c:pt idx="202" formatCode="0.00%">
                  <c:v>1.0794035091643088</c:v>
                </c:pt>
                <c:pt idx="203" formatCode="0.00%">
                  <c:v>1.1577657924421882</c:v>
                </c:pt>
                <c:pt idx="204" formatCode="0.00%">
                  <c:v>1.1128224852695319</c:v>
                </c:pt>
                <c:pt idx="205" formatCode="0.00%">
                  <c:v>1.1201229446330114</c:v>
                </c:pt>
                <c:pt idx="206" formatCode="0.00%">
                  <c:v>1.1347656708913105</c:v>
                </c:pt>
                <c:pt idx="207" formatCode="0.00%">
                  <c:v>1.1822078504496425</c:v>
                </c:pt>
                <c:pt idx="208" formatCode="0.00%">
                  <c:v>1.2036168132942324</c:v>
                </c:pt>
                <c:pt idx="209" formatCode="0.00%">
                  <c:v>1.2766592698027113</c:v>
                </c:pt>
                <c:pt idx="210" formatCode="0.00%">
                  <c:v>1.3179980086883489</c:v>
                </c:pt>
                <c:pt idx="211" formatCode="0.00%">
                  <c:v>1.267765133772353</c:v>
                </c:pt>
                <c:pt idx="212" formatCode="0.00%">
                  <c:v>1.1399119631386991</c:v>
                </c:pt>
                <c:pt idx="213" formatCode="0.00%">
                  <c:v>1.0949784656731709</c:v>
                </c:pt>
                <c:pt idx="214" formatCode="0.00%">
                  <c:v>1.104253960652859</c:v>
                </c:pt>
                <c:pt idx="215" formatCode="0.00%">
                  <c:v>1.1670122249388757</c:v>
                </c:pt>
                <c:pt idx="216" formatCode="0.00%">
                  <c:v>1.1813200924578375</c:v>
                </c:pt>
                <c:pt idx="217" formatCode="0.00%">
                  <c:v>1.1589476078256786</c:v>
                </c:pt>
                <c:pt idx="218" formatCode="0.00%">
                  <c:v>1.1651206886778824</c:v>
                </c:pt>
                <c:pt idx="219" formatCode="0.00%">
                  <c:v>1.1547289527364768</c:v>
                </c:pt>
                <c:pt idx="220" formatCode="0.00%">
                  <c:v>1.1670295035092275</c:v>
                </c:pt>
                <c:pt idx="221" formatCode="0.00%">
                  <c:v>1.2038555663295933</c:v>
                </c:pt>
                <c:pt idx="222" formatCode="0.00%">
                  <c:v>1.1915970682536772</c:v>
                </c:pt>
                <c:pt idx="223" formatCode="0.00%">
                  <c:v>1.2471785761092749</c:v>
                </c:pt>
                <c:pt idx="224" formatCode="0.00%">
                  <c:v>1.2585375503845297</c:v>
                </c:pt>
                <c:pt idx="225" formatCode="0.00%">
                  <c:v>1.2407884821322335</c:v>
                </c:pt>
                <c:pt idx="226" formatCode="0.00%">
                  <c:v>1.191202169328111</c:v>
                </c:pt>
                <c:pt idx="227" formatCode="0.00%">
                  <c:v>1.217137249777454</c:v>
                </c:pt>
                <c:pt idx="228" formatCode="0.00%">
                  <c:v>1.1666723230951979</c:v>
                </c:pt>
                <c:pt idx="229" formatCode="0.00%">
                  <c:v>1.1105757125436313</c:v>
                </c:pt>
                <c:pt idx="230" formatCode="0.00%">
                  <c:v>1.0818992179295992</c:v>
                </c:pt>
                <c:pt idx="231" formatCode="0.00%">
                  <c:v>1.0743106768753814</c:v>
                </c:pt>
                <c:pt idx="232" formatCode="0.00%">
                  <c:v>1.0317538942840379</c:v>
                </c:pt>
                <c:pt idx="233" formatCode="0.00%">
                  <c:v>1.0445079676600462</c:v>
                </c:pt>
                <c:pt idx="234" formatCode="0.00%">
                  <c:v>1.0504683014072576</c:v>
                </c:pt>
                <c:pt idx="235" formatCode="0.00%">
                  <c:v>1.0846244527769666</c:v>
                </c:pt>
                <c:pt idx="236" formatCode="0.00%">
                  <c:v>1.1475596578357634</c:v>
                </c:pt>
                <c:pt idx="237" formatCode="0.00%">
                  <c:v>1.1313905184406892</c:v>
                </c:pt>
                <c:pt idx="238" formatCode="0.00%">
                  <c:v>1.1398010395269418</c:v>
                </c:pt>
                <c:pt idx="239" formatCode="0.00%">
                  <c:v>1.0817009352634579</c:v>
                </c:pt>
                <c:pt idx="240" formatCode="0.00%">
                  <c:v>1.0693659419431556</c:v>
                </c:pt>
                <c:pt idx="241" formatCode="0.00%">
                  <c:v>1.0560639931302593</c:v>
                </c:pt>
                <c:pt idx="242" formatCode="0.00%">
                  <c:v>1.076077873354373</c:v>
                </c:pt>
                <c:pt idx="243" formatCode="0.00%">
                  <c:v>1.0632314046592517</c:v>
                </c:pt>
                <c:pt idx="244" formatCode="0.00%">
                  <c:v>1.0427413411938098</c:v>
                </c:pt>
                <c:pt idx="245" formatCode="0.00%">
                  <c:v>1.0575783108643932</c:v>
                </c:pt>
                <c:pt idx="246" formatCode="0.00%">
                  <c:v>1.0436144565979599</c:v>
                </c:pt>
                <c:pt idx="247" formatCode="0.00%">
                  <c:v>1.0365914011753792</c:v>
                </c:pt>
                <c:pt idx="248" formatCode="0.00%">
                  <c:v>1.0478550948007137</c:v>
                </c:pt>
                <c:pt idx="249" formatCode="0.00%">
                  <c:v>1.0513657934481782</c:v>
                </c:pt>
                <c:pt idx="250" formatCode="0.00%">
                  <c:v>1.0167276173974469</c:v>
                </c:pt>
                <c:pt idx="251" formatCode="0.00%">
                  <c:v>1.1453090467642699</c:v>
                </c:pt>
                <c:pt idx="252" formatCode="0.00%">
                  <c:v>1.167830241548647</c:v>
                </c:pt>
                <c:pt idx="253" formatCode="0.00%">
                  <c:v>1.0935294194836755</c:v>
                </c:pt>
                <c:pt idx="254" formatCode="0.00%">
                  <c:v>1.0795693336284859</c:v>
                </c:pt>
                <c:pt idx="255" formatCode="0.00%">
                  <c:v>1.0275635717161895</c:v>
                </c:pt>
                <c:pt idx="256" formatCode="0.00%">
                  <c:v>1.1105694943614</c:v>
                </c:pt>
                <c:pt idx="257" formatCode="0.00%">
                  <c:v>1.0861580823164978</c:v>
                </c:pt>
                <c:pt idx="258" formatCode="0.00%">
                  <c:v>1.0471345746194711</c:v>
                </c:pt>
                <c:pt idx="259" formatCode="0.00%">
                  <c:v>1.0462405608963343</c:v>
                </c:pt>
                <c:pt idx="260" formatCode="0.00%">
                  <c:v>1.0313263063536813</c:v>
                </c:pt>
                <c:pt idx="261" formatCode="0.00%">
                  <c:v>1.0181685338528983</c:v>
                </c:pt>
                <c:pt idx="262" formatCode="0.00%">
                  <c:v>0.96612863153012896</c:v>
                </c:pt>
                <c:pt idx="263" formatCode="0.00%">
                  <c:v>1.0511162281776165</c:v>
                </c:pt>
                <c:pt idx="264" formatCode="0.00%">
                  <c:v>1.0065737481140886</c:v>
                </c:pt>
                <c:pt idx="265" formatCode="0.00%">
                  <c:v>1.011150737592923</c:v>
                </c:pt>
                <c:pt idx="266" formatCode="0.00%">
                  <c:v>0.99883996621655946</c:v>
                </c:pt>
                <c:pt idx="267" formatCode="0.00%">
                  <c:v>0.98759734640899877</c:v>
                </c:pt>
                <c:pt idx="268" formatCode="0.00%">
                  <c:v>1.0030660782091683</c:v>
                </c:pt>
                <c:pt idx="269" formatCode="0.00%">
                  <c:v>1.0233020827267609</c:v>
                </c:pt>
                <c:pt idx="270" formatCode="0.00%">
                  <c:v>1.0350041486398389</c:v>
                </c:pt>
                <c:pt idx="271" formatCode="0.00%">
                  <c:v>0.99135720944686145</c:v>
                </c:pt>
                <c:pt idx="272" formatCode="0.00%">
                  <c:v>0.97621885672080566</c:v>
                </c:pt>
                <c:pt idx="273" formatCode="0.00%">
                  <c:v>1.0214839164123035</c:v>
                </c:pt>
                <c:pt idx="274" formatCode="0.00%">
                  <c:v>1.03690368486686</c:v>
                </c:pt>
                <c:pt idx="275" formatCode="0.00%">
                  <c:v>1.0257646697880403</c:v>
                </c:pt>
                <c:pt idx="276" formatCode="0.00%">
                  <c:v>1.0373528876880314</c:v>
                </c:pt>
                <c:pt idx="277" formatCode="0.00%">
                  <c:v>1.0236647440284166</c:v>
                </c:pt>
                <c:pt idx="278" formatCode="0.00%">
                  <c:v>1.0342595974015911</c:v>
                </c:pt>
                <c:pt idx="279" formatCode="0.00%">
                  <c:v>1.0244621496325887</c:v>
                </c:pt>
                <c:pt idx="280" formatCode="0.00%">
                  <c:v>1.037864581531329</c:v>
                </c:pt>
                <c:pt idx="281" formatCode="0.00%">
                  <c:v>1.0721591555231489</c:v>
                </c:pt>
                <c:pt idx="282" formatCode="0.00%">
                  <c:v>1.1298936213133932</c:v>
                </c:pt>
                <c:pt idx="283" formatCode="0.00%">
                  <c:v>1.1150865869903748</c:v>
                </c:pt>
                <c:pt idx="284" formatCode="0.00%">
                  <c:v>1.1041204437400949</c:v>
                </c:pt>
                <c:pt idx="285" formatCode="0.00%">
                  <c:v>1.1100636787084379</c:v>
                </c:pt>
                <c:pt idx="286" formatCode="0.00%">
                  <c:v>1.084657667616604</c:v>
                </c:pt>
                <c:pt idx="287" formatCode="0.00%">
                  <c:v>1.049961845857263</c:v>
                </c:pt>
                <c:pt idx="288" formatCode="0.00%">
                  <c:v>1.0510478650614266</c:v>
                </c:pt>
                <c:pt idx="289" formatCode="0.00%">
                  <c:v>1.0853475269271173</c:v>
                </c:pt>
                <c:pt idx="290" formatCode="0.00%">
                  <c:v>1.099396770158815</c:v>
                </c:pt>
                <c:pt idx="291" formatCode="0.00%">
                  <c:v>1.1051919675371973</c:v>
                </c:pt>
                <c:pt idx="292" formatCode="0.00%">
                  <c:v>1.0475066297312172</c:v>
                </c:pt>
                <c:pt idx="293" formatCode="0.00%">
                  <c:v>1.0676850909160112</c:v>
                </c:pt>
                <c:pt idx="294" formatCode="0.00%">
                  <c:v>1.1232931440393805</c:v>
                </c:pt>
                <c:pt idx="295" formatCode="0.00%">
                  <c:v>1.1454012161243681</c:v>
                </c:pt>
                <c:pt idx="296" formatCode="0.00%">
                  <c:v>1.1436729381277075</c:v>
                </c:pt>
                <c:pt idx="297" formatCode="0.00%">
                  <c:v>1.1512841011952351</c:v>
                </c:pt>
                <c:pt idx="298" formatCode="0.00%">
                  <c:v>1.1494814675564746</c:v>
                </c:pt>
                <c:pt idx="299" formatCode="0.00%">
                  <c:v>1.1613725388466629</c:v>
                </c:pt>
                <c:pt idx="300" formatCode="0.00%">
                  <c:v>1.1375265873258287</c:v>
                </c:pt>
                <c:pt idx="301" formatCode="0.00%">
                  <c:v>1.1145660795368451</c:v>
                </c:pt>
                <c:pt idx="302" formatCode="0.00%">
                  <c:v>1.1696924747702171</c:v>
                </c:pt>
                <c:pt idx="303" formatCode="0.00%">
                  <c:v>1.1783307917104613</c:v>
                </c:pt>
                <c:pt idx="304" formatCode="0.00%">
                  <c:v>1.1102072416772322</c:v>
                </c:pt>
                <c:pt idx="305" formatCode="0.00%">
                  <c:v>1.0777320933843901</c:v>
                </c:pt>
                <c:pt idx="306" formatCode="0.00%">
                  <c:v>1.1062177994212716</c:v>
                </c:pt>
                <c:pt idx="307" formatCode="0.00%">
                  <c:v>1.1065833149586122</c:v>
                </c:pt>
                <c:pt idx="308" formatCode="0.00%">
                  <c:v>1.1051362303946184</c:v>
                </c:pt>
                <c:pt idx="309" formatCode="0.00%">
                  <c:v>1.125765482145938</c:v>
                </c:pt>
                <c:pt idx="310" formatCode="0.00%">
                  <c:v>1.1052165978612833</c:v>
                </c:pt>
                <c:pt idx="311" formatCode="0.00%">
                  <c:v>1.102029584230803</c:v>
                </c:pt>
                <c:pt idx="312" formatCode="0.00%">
                  <c:v>1.0618687134934524</c:v>
                </c:pt>
                <c:pt idx="313" formatCode="0.00%">
                  <c:v>1.0408929421675275</c:v>
                </c:pt>
                <c:pt idx="314" formatCode="0.00%">
                  <c:v>1.0115724600193434</c:v>
                </c:pt>
                <c:pt idx="315" formatCode="0.00%">
                  <c:v>1.0525332731000452</c:v>
                </c:pt>
                <c:pt idx="316" formatCode="0.00%">
                  <c:v>1.0608787173765095</c:v>
                </c:pt>
                <c:pt idx="317" formatCode="0.00%">
                  <c:v>1.0570513163629689</c:v>
                </c:pt>
                <c:pt idx="318" formatCode="0.00%">
                  <c:v>1.0312239765147246</c:v>
                </c:pt>
                <c:pt idx="319" formatCode="0.00%">
                  <c:v>1.0172643631159268</c:v>
                </c:pt>
                <c:pt idx="320" formatCode="0.00%">
                  <c:v>1.0283123238555154</c:v>
                </c:pt>
                <c:pt idx="321" formatCode="0.00%">
                  <c:v>1.0621631774871081</c:v>
                </c:pt>
                <c:pt idx="322" formatCode="0.00%">
                  <c:v>1.0527397260273974</c:v>
                </c:pt>
                <c:pt idx="323" formatCode="0.00%">
                  <c:v>1.0547486033519551</c:v>
                </c:pt>
                <c:pt idx="324" formatCode="0.00%">
                  <c:v>1.0490166803953869</c:v>
                </c:pt>
                <c:pt idx="325" formatCode="0.00%">
                  <c:v>1.0483747992494492</c:v>
                </c:pt>
                <c:pt idx="326" formatCode="0.00%">
                  <c:v>1.0524750118990962</c:v>
                </c:pt>
                <c:pt idx="327" formatCode="0.00%">
                  <c:v>1.0248389506115207</c:v>
                </c:pt>
                <c:pt idx="328" formatCode="0.00%">
                  <c:v>1.0363080603362347</c:v>
                </c:pt>
                <c:pt idx="329" formatCode="0.00%">
                  <c:v>1.0457549035021274</c:v>
                </c:pt>
                <c:pt idx="330" formatCode="0.00%">
                  <c:v>1.0430452444319935</c:v>
                </c:pt>
                <c:pt idx="331" formatCode="0.00%">
                  <c:v>1.0272247312511926</c:v>
                </c:pt>
                <c:pt idx="332" formatCode="0.00%">
                  <c:v>1.032543090569163</c:v>
                </c:pt>
                <c:pt idx="333" formatCode="0.00%">
                  <c:v>1.0359771313054744</c:v>
                </c:pt>
                <c:pt idx="334" formatCode="0.00%">
                  <c:v>1.042622835696283</c:v>
                </c:pt>
                <c:pt idx="335" formatCode="0.00%">
                  <c:v>1.0594277615101864</c:v>
                </c:pt>
                <c:pt idx="336" formatCode="0.00%">
                  <c:v>1.0821111851358354</c:v>
                </c:pt>
                <c:pt idx="337" formatCode="0.00%">
                  <c:v>1.0347140684535003</c:v>
                </c:pt>
                <c:pt idx="338" formatCode="0.00%">
                  <c:v>1.0313895166987654</c:v>
                </c:pt>
                <c:pt idx="339" formatCode="0.00%">
                  <c:v>1.0742993820310036</c:v>
                </c:pt>
                <c:pt idx="340" formatCode="0.00%">
                  <c:v>1.1203009940793336</c:v>
                </c:pt>
                <c:pt idx="341" formatCode="0.00%">
                  <c:v>1.0988616635379469</c:v>
                </c:pt>
                <c:pt idx="342" formatCode="0.00%">
                  <c:v>1.0673109333671731</c:v>
                </c:pt>
                <c:pt idx="343" formatCode="0.00%">
                  <c:v>1.0758477318199737</c:v>
                </c:pt>
                <c:pt idx="344" formatCode="0.00%">
                  <c:v>1.0877706955936497</c:v>
                </c:pt>
                <c:pt idx="345" formatCode="0.00%">
                  <c:v>1.0592997811816192</c:v>
                </c:pt>
                <c:pt idx="346" formatCode="0.00%">
                  <c:v>1.0532656500472692</c:v>
                </c:pt>
                <c:pt idx="347" formatCode="0.00%">
                  <c:v>1.0747824953566425</c:v>
                </c:pt>
                <c:pt idx="348" formatCode="0.00%">
                  <c:v>1.0691373020169084</c:v>
                </c:pt>
                <c:pt idx="349" formatCode="0.00%">
                  <c:v>1.0661370319421479</c:v>
                </c:pt>
                <c:pt idx="350" formatCode="0.00%">
                  <c:v>1.0574761323343231</c:v>
                </c:pt>
                <c:pt idx="351" formatCode="0.00%">
                  <c:v>1.0640438378982036</c:v>
                </c:pt>
                <c:pt idx="352" formatCode="0.00%">
                  <c:v>1.0571746489201146</c:v>
                </c:pt>
                <c:pt idx="353" formatCode="0.00%">
                  <c:v>1.0591825902335459</c:v>
                </c:pt>
                <c:pt idx="354" formatCode="0.00%">
                  <c:v>1.0501745445565671</c:v>
                </c:pt>
                <c:pt idx="355" formatCode="0.00%">
                  <c:v>1.0607569721115537</c:v>
                </c:pt>
                <c:pt idx="356" formatCode="0.00%">
                  <c:v>1.072816057028829</c:v>
                </c:pt>
                <c:pt idx="357" formatCode="0.00%">
                  <c:v>1.0778513422414291</c:v>
                </c:pt>
                <c:pt idx="358" formatCode="0.00%">
                  <c:v>1.0845353805597864</c:v>
                </c:pt>
                <c:pt idx="359" formatCode="0.00%">
                  <c:v>1.0884335363959317</c:v>
                </c:pt>
                <c:pt idx="360" formatCode="0.00%">
                  <c:v>1.0594775142075605</c:v>
                </c:pt>
                <c:pt idx="361" formatCode="0.00%">
                  <c:v>1.0657625434282805</c:v>
                </c:pt>
                <c:pt idx="362" formatCode="0.00%">
                  <c:v>1.0409740155766953</c:v>
                </c:pt>
                <c:pt idx="363" formatCode="0.00%">
                  <c:v>1.0452752906927549</c:v>
                </c:pt>
                <c:pt idx="364" formatCode="0.00%">
                  <c:v>1.0575368330939801</c:v>
                </c:pt>
                <c:pt idx="365" formatCode="0.00%">
                  <c:v>1.0658473020451302</c:v>
                </c:pt>
                <c:pt idx="366" formatCode="0.00%">
                  <c:v>1.0648369494919494</c:v>
                </c:pt>
                <c:pt idx="367" formatCode="0.00%">
                  <c:v>1.0573076577789744</c:v>
                </c:pt>
                <c:pt idx="368" formatCode="0.00%">
                  <c:v>1.0700574894666626</c:v>
                </c:pt>
                <c:pt idx="369" formatCode="0.00%">
                  <c:v>1.0605692845728052</c:v>
                </c:pt>
                <c:pt idx="370" formatCode="0.00%">
                  <c:v>1.0523619684499312</c:v>
                </c:pt>
                <c:pt idx="371" formatCode="0.00%">
                  <c:v>1.0599232332354935</c:v>
                </c:pt>
                <c:pt idx="372" formatCode="0.00%">
                  <c:v>1.0713090707450821</c:v>
                </c:pt>
                <c:pt idx="373" formatCode="0.00%">
                  <c:v>1.0820952007918399</c:v>
                </c:pt>
                <c:pt idx="374" formatCode="0.00%">
                  <c:v>1.0553949444567994</c:v>
                </c:pt>
                <c:pt idx="375" formatCode="0.00%">
                  <c:v>1.0541729826781847</c:v>
                </c:pt>
                <c:pt idx="376" formatCode="0.00%">
                  <c:v>1.0568903829991592</c:v>
                </c:pt>
                <c:pt idx="377" formatCode="0.00%">
                  <c:v>1.0604751076588719</c:v>
                </c:pt>
                <c:pt idx="378" formatCode="0.00%">
                  <c:v>1.0701208944720453</c:v>
                </c:pt>
                <c:pt idx="379" formatCode="0.00%">
                  <c:v>1.0755147264473655</c:v>
                </c:pt>
                <c:pt idx="380" formatCode="0.00%">
                  <c:v>1.0735806954396114</c:v>
                </c:pt>
                <c:pt idx="381" formatCode="0.00%">
                  <c:v>1.0840596682001948</c:v>
                </c:pt>
                <c:pt idx="382" formatCode="0.00%">
                  <c:v>1.1050581357862841</c:v>
                </c:pt>
                <c:pt idx="383" formatCode="0.00%">
                  <c:v>1.1001317304286218</c:v>
                </c:pt>
                <c:pt idx="384" formatCode="0.00%">
                  <c:v>1.1314651383565979</c:v>
                </c:pt>
                <c:pt idx="385" formatCode="0.00%">
                  <c:v>1.1942538185573737</c:v>
                </c:pt>
                <c:pt idx="386" formatCode="0.00%">
                  <c:v>1.0958508066505503</c:v>
                </c:pt>
                <c:pt idx="387" formatCode="0.00%">
                  <c:v>1.0472688472113927</c:v>
                </c:pt>
                <c:pt idx="388" formatCode="0.00%">
                  <c:v>1.0606855716244956</c:v>
                </c:pt>
              </c:numCache>
            </c:numRef>
          </c:val>
          <c:smooth val="0"/>
          <c:extLst>
            <c:ext xmlns:c16="http://schemas.microsoft.com/office/drawing/2014/chart" uri="{C3380CC4-5D6E-409C-BE32-E72D297353CC}">
              <c16:uniqueId val="{00000003-A8D4-46A8-B1A3-8DBA3C42B51F}"/>
            </c:ext>
          </c:extLst>
        </c:ser>
        <c:dLbls>
          <c:showLegendKey val="0"/>
          <c:showVal val="0"/>
          <c:showCatName val="0"/>
          <c:showSerName val="0"/>
          <c:showPercent val="0"/>
          <c:showBubbleSize val="0"/>
        </c:dLbls>
        <c:marker val="1"/>
        <c:smooth val="0"/>
        <c:axId val="165524992"/>
        <c:axId val="165526528"/>
      </c:lineChart>
      <c:dateAx>
        <c:axId val="165512320"/>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sz="1050"/>
                  <a:t>DATE</a:t>
                </a:r>
              </a:p>
            </c:rich>
          </c:tx>
          <c:layout>
            <c:manualLayout>
              <c:xMode val="edge"/>
              <c:yMode val="edge"/>
              <c:x val="0.47419354838709676"/>
              <c:y val="0.90530846484935434"/>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4624"/>
        <c:crossesAt val="12"/>
        <c:auto val="1"/>
        <c:lblOffset val="100"/>
        <c:baseTimeUnit val="days"/>
        <c:majorUnit val="12"/>
        <c:majorTimeUnit val="months"/>
        <c:minorUnit val="6"/>
        <c:minorTimeUnit val="months"/>
      </c:dateAx>
      <c:valAx>
        <c:axId val="165514624"/>
        <c:scaling>
          <c:orientation val="minMax"/>
          <c:max val="142"/>
          <c:min val="12"/>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0" vert="wordArtVert"/>
              <a:lstStyle/>
              <a:p>
                <a:pPr algn="ctr">
                  <a:defRPr sz="850" b="1" i="0" u="none" strike="noStrike" baseline="0">
                    <a:solidFill>
                      <a:srgbClr val="000000"/>
                    </a:solidFill>
                    <a:latin typeface="Arial"/>
                    <a:ea typeface="Arial"/>
                    <a:cs typeface="Arial"/>
                  </a:defRPr>
                </a:pPr>
                <a:r>
                  <a:rPr lang="en-US" sz="850"/>
                  <a:t>PRICES - $/BBL</a:t>
                </a:r>
              </a:p>
            </c:rich>
          </c:tx>
          <c:layout>
            <c:manualLayout>
              <c:xMode val="edge"/>
              <c:yMode val="edge"/>
              <c:x val="1.3978494623655914E-2"/>
              <c:y val="0.34863701578192252"/>
            </c:manualLayout>
          </c:layout>
          <c:overlay val="0"/>
          <c:spPr>
            <a:noFill/>
            <a:ln w="25400">
              <a:noFill/>
            </a:ln>
          </c:spPr>
        </c:title>
        <c:numFmt formatCode="&quot;$&quot;#,##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2320"/>
        <c:crossesAt val="36526"/>
        <c:crossBetween val="between"/>
        <c:majorUnit val="10"/>
        <c:minorUnit val="2"/>
      </c:valAx>
      <c:dateAx>
        <c:axId val="165524992"/>
        <c:scaling>
          <c:orientation val="minMax"/>
        </c:scaling>
        <c:delete val="1"/>
        <c:axPos val="b"/>
        <c:numFmt formatCode="mmm\-yy" sourceLinked="1"/>
        <c:majorTickMark val="out"/>
        <c:minorTickMark val="none"/>
        <c:tickLblPos val="nextTo"/>
        <c:crossAx val="165526528"/>
        <c:crossesAt val="0.89"/>
        <c:auto val="1"/>
        <c:lblOffset val="100"/>
        <c:baseTimeUnit val="days"/>
      </c:dateAx>
      <c:valAx>
        <c:axId val="165526528"/>
        <c:scaling>
          <c:orientation val="minMax"/>
          <c:max val="2.2000000000000002"/>
          <c:min val="0.9"/>
        </c:scaling>
        <c:delete val="0"/>
        <c:axPos val="r"/>
        <c:title>
          <c:tx>
            <c:rich>
              <a:bodyPr rot="0" vert="wordArtVert"/>
              <a:lstStyle/>
              <a:p>
                <a:pPr algn="ctr">
                  <a:defRPr sz="850" b="1" i="0" u="none" strike="noStrike" baseline="0">
                    <a:solidFill>
                      <a:srgbClr val="FF0000"/>
                    </a:solidFill>
                    <a:latin typeface="Arial"/>
                    <a:ea typeface="Arial"/>
                    <a:cs typeface="Arial"/>
                  </a:defRPr>
                </a:pPr>
                <a:r>
                  <a:rPr lang="en-US" sz="850" baseline="0"/>
                  <a:t>RATIO of BRENT  TO WTI SPOT
</a:t>
                </a:r>
              </a:p>
            </c:rich>
          </c:tx>
          <c:layout>
            <c:manualLayout>
              <c:xMode val="edge"/>
              <c:yMode val="edge"/>
              <c:x val="0.95125615209256664"/>
              <c:y val="0.20504133104051644"/>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165524992"/>
        <c:crosses val="max"/>
        <c:crossBetween val="between"/>
        <c:majorUnit val="0.1"/>
        <c:minorUnit val="0.02"/>
      </c:valAx>
      <c:spPr>
        <a:noFill/>
        <a:ln w="12700">
          <a:solidFill>
            <a:srgbClr val="808080"/>
          </a:solidFill>
          <a:prstDash val="solid"/>
        </a:ln>
      </c:spPr>
    </c:plotArea>
    <c:legend>
      <c:legendPos val="b"/>
      <c:layout>
        <c:manualLayout>
          <c:xMode val="edge"/>
          <c:yMode val="edge"/>
          <c:x val="0"/>
          <c:y val="0.95982788056512391"/>
          <c:w val="0.99894017259013024"/>
          <c:h val="3.1563845050215207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AECO ($US)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2021+ DATA ONLY</a:t>
            </a:r>
          </a:p>
        </c:rich>
      </c:tx>
      <c:layout>
        <c:manualLayout>
          <c:xMode val="edge"/>
          <c:yMode val="edge"/>
          <c:x val="0.31446544181977254"/>
          <c:y val="1.9575892316443369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0.11385920093321668"/>
                  <c:y val="-0.24596984200504349"/>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pt idx="66" formatCode="&quot;$&quot;0.000">
                  <c:v>2.9380000000000002</c:v>
                </c:pt>
              </c:numCache>
            </c:numRef>
          </c:xVal>
          <c:yVal>
            <c:numRef>
              <c:f>'Gas Monthly Avg&amp; Bidweek Prices'!$D$366:$D$500</c:f>
              <c:numCache>
                <c:formatCode>"$"#,##0.000</c:formatCode>
                <c:ptCount val="135"/>
                <c:pt idx="0">
                  <c:v>2.1494114568866949</c:v>
                </c:pt>
                <c:pt idx="1">
                  <c:v>3.1197336352688403</c:v>
                </c:pt>
                <c:pt idx="2">
                  <c:v>2.1749790609876398</c:v>
                </c:pt>
                <c:pt idx="3">
                  <c:v>2.2174174509235454</c:v>
                </c:pt>
                <c:pt idx="4">
                  <c:v>2.5249279278083399</c:v>
                </c:pt>
                <c:pt idx="5">
                  <c:v>2.7368519008709802</c:v>
                </c:pt>
                <c:pt idx="6">
                  <c:v>3.1154100554641007</c:v>
                </c:pt>
                <c:pt idx="7">
                  <c:v>2.5244602060558403</c:v>
                </c:pt>
                <c:pt idx="8">
                  <c:v>2.9431367547225005</c:v>
                </c:pt>
                <c:pt idx="9">
                  <c:v>4.1461901468966298</c:v>
                </c:pt>
                <c:pt idx="10">
                  <c:v>3.8071275961441806</c:v>
                </c:pt>
                <c:pt idx="11">
                  <c:v>3.2279866421154004</c:v>
                </c:pt>
                <c:pt idx="12">
                  <c:v>3.4747346373562706</c:v>
                </c:pt>
                <c:pt idx="13">
                  <c:v>3.7216519552538503</c:v>
                </c:pt>
                <c:pt idx="14">
                  <c:v>3.9953035102938306</c:v>
                </c:pt>
                <c:pt idx="15">
                  <c:v>5.441634672286721</c:v>
                </c:pt>
                <c:pt idx="16">
                  <c:v>5.7562725695452412</c:v>
                </c:pt>
                <c:pt idx="17">
                  <c:v>5.7442240318900808</c:v>
                </c:pt>
                <c:pt idx="18">
                  <c:v>4.1473478916428652</c:v>
                </c:pt>
                <c:pt idx="19">
                  <c:v>2.5032970169447704</c:v>
                </c:pt>
                <c:pt idx="20">
                  <c:v>3.0819746469656</c:v>
                </c:pt>
                <c:pt idx="21">
                  <c:v>2.3472292403499804</c:v>
                </c:pt>
                <c:pt idx="22">
                  <c:v>4.4192391666394304</c:v>
                </c:pt>
                <c:pt idx="23">
                  <c:v>4.5929926448442897</c:v>
                </c:pt>
                <c:pt idx="24">
                  <c:v>2.8568262405228007</c:v>
                </c:pt>
                <c:pt idx="25">
                  <c:v>2.07750301296152</c:v>
                </c:pt>
                <c:pt idx="26">
                  <c:v>2.25189548661334</c:v>
                </c:pt>
                <c:pt idx="27">
                  <c:v>1.8672779318577599</c:v>
                </c:pt>
                <c:pt idx="28">
                  <c:v>1.6949734661882951</c:v>
                </c:pt>
                <c:pt idx="29">
                  <c:v>1.79526794010885</c:v>
                </c:pt>
                <c:pt idx="30">
                  <c:v>1.8645078315864703</c:v>
                </c:pt>
                <c:pt idx="31">
                  <c:v>2.0123559768373998</c:v>
                </c:pt>
                <c:pt idx="32">
                  <c:v>1.9177157716724402</c:v>
                </c:pt>
                <c:pt idx="33">
                  <c:v>1.7445032244841503</c:v>
                </c:pt>
                <c:pt idx="34">
                  <c:v>1.9121418614160004</c:v>
                </c:pt>
                <c:pt idx="35">
                  <c:v>1.4222292164705002</c:v>
                </c:pt>
                <c:pt idx="36">
                  <c:v>2.8076742379376403</c:v>
                </c:pt>
                <c:pt idx="37">
                  <c:v>1.3408634882766801</c:v>
                </c:pt>
                <c:pt idx="38">
                  <c:v>1.30501331937576</c:v>
                </c:pt>
                <c:pt idx="39">
                  <c:v>1.019299753973995</c:v>
                </c:pt>
                <c:pt idx="40">
                  <c:v>0.95239277106480014</c:v>
                </c:pt>
                <c:pt idx="41">
                  <c:v>0.6141576501490501</c:v>
                </c:pt>
                <c:pt idx="42">
                  <c:v>0.67618363227679512</c:v>
                </c:pt>
                <c:pt idx="43">
                  <c:v>0.47634277664055003</c:v>
                </c:pt>
                <c:pt idx="44">
                  <c:v>0.35519842390620004</c:v>
                </c:pt>
                <c:pt idx="45">
                  <c:v>0.80617760433524999</c:v>
                </c:pt>
                <c:pt idx="46">
                  <c:v>1.0027053321090149</c:v>
                </c:pt>
                <c:pt idx="47">
                  <c:v>1.3179967964299502</c:v>
                </c:pt>
                <c:pt idx="48">
                  <c:v>1.3132839476825602</c:v>
                </c:pt>
                <c:pt idx="49">
                  <c:v>1.6579466327480403</c:v>
                </c:pt>
                <c:pt idx="50">
                  <c:v>1.52857975058781</c:v>
                </c:pt>
                <c:pt idx="51">
                  <c:v>1.6821256727361602</c:v>
                </c:pt>
                <c:pt idx="52">
                  <c:v>1.4196561372642802</c:v>
                </c:pt>
                <c:pt idx="53">
                  <c:v>0.65283559094253507</c:v>
                </c:pt>
                <c:pt idx="54">
                  <c:v>0.58684698892225495</c:v>
                </c:pt>
                <c:pt idx="55">
                  <c:v>0.52322731584572513</c:v>
                </c:pt>
                <c:pt idx="56">
                  <c:v>0.25773153626597006</c:v>
                </c:pt>
                <c:pt idx="57">
                  <c:v>0.92025175061424014</c:v>
                </c:pt>
                <c:pt idx="58">
                  <c:v>1.643058222547805</c:v>
                </c:pt>
                <c:pt idx="59">
                  <c:v>2.2381770589118002</c:v>
                </c:pt>
                <c:pt idx="60">
                  <c:v>1.75351488645762</c:v>
                </c:pt>
                <c:pt idx="61">
                  <c:v>1.31542898397104</c:v>
                </c:pt>
                <c:pt idx="62">
                  <c:v>1.3395413090142603</c:v>
                </c:pt>
                <c:pt idx="63">
                  <c:v>0.96064915679602503</c:v>
                </c:pt>
                <c:pt idx="64">
                  <c:v>1.1984993410257501</c:v>
                </c:pt>
                <c:pt idx="65">
                  <c:v>1.3023262320695801</c:v>
                </c:pt>
                <c:pt idx="66">
                  <c:v>1.150833891051525</c:v>
                </c:pt>
              </c:numCache>
            </c:numRef>
          </c:yVal>
          <c:smooth val="0"/>
          <c:extLst>
            <c:ext xmlns:c16="http://schemas.microsoft.com/office/drawing/2014/chart" uri="{C3380CC4-5D6E-409C-BE32-E72D297353CC}">
              <c16:uniqueId val="{00000002-5FF2-48BF-9A6E-444384B6CBB9}"/>
            </c:ext>
          </c:extLst>
        </c:ser>
        <c:dLbls>
          <c:showLegendKey val="0"/>
          <c:showVal val="0"/>
          <c:showCatName val="0"/>
          <c:showSerName val="0"/>
          <c:showPercent val="0"/>
          <c:showBubbleSize val="0"/>
        </c:dLbls>
        <c:axId val="177568000"/>
        <c:axId val="177586560"/>
      </c:scatterChart>
      <c:valAx>
        <c:axId val="1775680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86560"/>
        <c:crosses val="autoZero"/>
        <c:crossBetween val="midCat"/>
        <c:majorUnit val="1"/>
        <c:minorUnit val="0.5"/>
      </c:valAx>
      <c:valAx>
        <c:axId val="17758656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AECO ($US)</a:t>
                </a:r>
              </a:p>
            </c:rich>
          </c:tx>
          <c:layout>
            <c:manualLayout>
              <c:xMode val="edge"/>
              <c:yMode val="edge"/>
              <c:x val="1.2208657047724751E-2"/>
              <c:y val="0.48776508972267535"/>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680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PERMIAN ($US)</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2022+ DATA ONLY</a:t>
            </a:r>
          </a:p>
        </c:rich>
      </c:tx>
      <c:layout>
        <c:manualLayout>
          <c:xMode val="edge"/>
          <c:yMode val="edge"/>
          <c:x val="0.31446544181977254"/>
          <c:y val="1.9575892316443369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0.11606660834062409"/>
                  <c:y val="-0.11918446468701216"/>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pt idx="66" formatCode="&quot;$&quot;0.000">
                  <c:v>2.9380000000000002</c:v>
                </c:pt>
              </c:numCache>
            </c:numRef>
          </c:xVal>
          <c:yVal>
            <c:numRef>
              <c:f>'Gas Monthly Avg&amp; Bidweek Prices'!$F$366:$F$500</c:f>
              <c:numCache>
                <c:formatCode>"$"#,##0.000</c:formatCode>
                <c:ptCount val="135"/>
                <c:pt idx="12">
                  <c:v>3.8893548387096772</c:v>
                </c:pt>
                <c:pt idx="13">
                  <c:v>4.2603571428571447</c:v>
                </c:pt>
                <c:pt idx="14">
                  <c:v>4.0512903225806456</c:v>
                </c:pt>
                <c:pt idx="15">
                  <c:v>5.8546666666666658</c:v>
                </c:pt>
                <c:pt idx="16">
                  <c:v>7.2624193548387099</c:v>
                </c:pt>
                <c:pt idx="17">
                  <c:v>6.9766666666666683</c:v>
                </c:pt>
                <c:pt idx="18">
                  <c:v>6.5385483870967755</c:v>
                </c:pt>
                <c:pt idx="19">
                  <c:v>7.579032258064518</c:v>
                </c:pt>
                <c:pt idx="20">
                  <c:v>6.0116666666666676</c:v>
                </c:pt>
                <c:pt idx="21">
                  <c:v>3.0730645161290333</c:v>
                </c:pt>
                <c:pt idx="22">
                  <c:v>3.8263333333333325</c:v>
                </c:pt>
                <c:pt idx="23">
                  <c:v>2.8895161290322577</c:v>
                </c:pt>
                <c:pt idx="24">
                  <c:v>0.63612903225806461</c:v>
                </c:pt>
                <c:pt idx="25">
                  <c:v>1.7401785714285711</c:v>
                </c:pt>
                <c:pt idx="26">
                  <c:v>1.4353225806451611</c:v>
                </c:pt>
                <c:pt idx="27">
                  <c:v>1.2068333333333334</c:v>
                </c:pt>
                <c:pt idx="28">
                  <c:v>1.208</c:v>
                </c:pt>
                <c:pt idx="29">
                  <c:v>1.88</c:v>
                </c:pt>
                <c:pt idx="30">
                  <c:v>1.952</c:v>
                </c:pt>
                <c:pt idx="31">
                  <c:v>2.137</c:v>
                </c:pt>
                <c:pt idx="32">
                  <c:v>1.9319999999999999</c:v>
                </c:pt>
                <c:pt idx="33">
                  <c:v>1.6160000000000001</c:v>
                </c:pt>
                <c:pt idx="34">
                  <c:v>1.333</c:v>
                </c:pt>
                <c:pt idx="35">
                  <c:v>1.335</c:v>
                </c:pt>
                <c:pt idx="36">
                  <c:v>2.8849999999999998</c:v>
                </c:pt>
                <c:pt idx="37">
                  <c:v>0.80900000000000005</c:v>
                </c:pt>
                <c:pt idx="38">
                  <c:v>-0.1</c:v>
                </c:pt>
                <c:pt idx="39">
                  <c:v>-1.3</c:v>
                </c:pt>
                <c:pt idx="40">
                  <c:v>-0.61399999999999999</c:v>
                </c:pt>
                <c:pt idx="41">
                  <c:v>0.123</c:v>
                </c:pt>
                <c:pt idx="42">
                  <c:v>-0.70099999999999996</c:v>
                </c:pt>
                <c:pt idx="43">
                  <c:v>-1.889</c:v>
                </c:pt>
                <c:pt idx="44">
                  <c:v>-0.44700000000000001</c:v>
                </c:pt>
                <c:pt idx="45">
                  <c:v>-0.09</c:v>
                </c:pt>
                <c:pt idx="46">
                  <c:v>0.105</c:v>
                </c:pt>
                <c:pt idx="47">
                  <c:v>2.109</c:v>
                </c:pt>
                <c:pt idx="48">
                  <c:v>3.2789999999999999</c:v>
                </c:pt>
                <c:pt idx="49">
                  <c:v>2.218</c:v>
                </c:pt>
                <c:pt idx="50">
                  <c:v>2.4E-2</c:v>
                </c:pt>
                <c:pt idx="51">
                  <c:v>1.01</c:v>
                </c:pt>
                <c:pt idx="52">
                  <c:v>0.79300000000000004</c:v>
                </c:pt>
                <c:pt idx="53">
                  <c:v>1.53</c:v>
                </c:pt>
                <c:pt idx="54">
                  <c:v>1.522</c:v>
                </c:pt>
                <c:pt idx="55">
                  <c:v>0.72399999999999998</c:v>
                </c:pt>
                <c:pt idx="56">
                  <c:v>-0.82499999999999996</c:v>
                </c:pt>
                <c:pt idx="57">
                  <c:v>-1.423</c:v>
                </c:pt>
                <c:pt idx="58">
                  <c:v>-0.27</c:v>
                </c:pt>
                <c:pt idx="59">
                  <c:v>-0.97599999999999998</c:v>
                </c:pt>
                <c:pt idx="60">
                  <c:v>1.9490000000000001</c:v>
                </c:pt>
                <c:pt idx="61">
                  <c:v>-1.7030000000000001</c:v>
                </c:pt>
                <c:pt idx="62">
                  <c:v>-3.448</c:v>
                </c:pt>
                <c:pt idx="63">
                  <c:v>-6.0679999999999996</c:v>
                </c:pt>
                <c:pt idx="64">
                  <c:v>-3.419</c:v>
                </c:pt>
                <c:pt idx="65">
                  <c:v>0.189</c:v>
                </c:pt>
                <c:pt idx="66">
                  <c:v>1.5569999999999999</c:v>
                </c:pt>
              </c:numCache>
            </c:numRef>
          </c:yVal>
          <c:smooth val="0"/>
          <c:extLst>
            <c:ext xmlns:c16="http://schemas.microsoft.com/office/drawing/2014/chart" uri="{C3380CC4-5D6E-409C-BE32-E72D297353CC}">
              <c16:uniqueId val="{00000000-48E3-4EC1-A303-944C991AB8FB}"/>
            </c:ext>
          </c:extLst>
        </c:ser>
        <c:dLbls>
          <c:showLegendKey val="0"/>
          <c:showVal val="0"/>
          <c:showCatName val="0"/>
          <c:showSerName val="0"/>
          <c:showPercent val="0"/>
          <c:showBubbleSize val="0"/>
        </c:dLbls>
        <c:axId val="177568000"/>
        <c:axId val="177586560"/>
      </c:scatterChart>
      <c:valAx>
        <c:axId val="1775680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86560"/>
        <c:crosses val="autoZero"/>
        <c:crossBetween val="midCat"/>
        <c:majorUnit val="1"/>
        <c:minorUnit val="0.5"/>
      </c:valAx>
      <c:valAx>
        <c:axId val="17758656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PERMIAN ($US)</a:t>
                </a:r>
              </a:p>
            </c:rich>
          </c:tx>
          <c:layout>
            <c:manualLayout>
              <c:xMode val="edge"/>
              <c:yMode val="edge"/>
              <c:x val="1.2208607405720559E-2"/>
              <c:y val="0.44412077786512366"/>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680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CIG, &amp; AECO HUB </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 </a:t>
            </a:r>
            <a:r>
              <a:rPr lang="en-US" sz="1200" b="1" i="0" u="none" strike="noStrike" baseline="0">
                <a:solidFill>
                  <a:srgbClr val="000000"/>
                </a:solidFill>
                <a:latin typeface="Arial"/>
                <a:cs typeface="Arial"/>
              </a:rPr>
              <a:t>GAS PRICES - $US</a:t>
            </a:r>
          </a:p>
          <a:p>
            <a:pPr>
              <a:defRPr sz="1200" b="1"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obtained from </a:t>
            </a:r>
            <a:r>
              <a:rPr lang="en-US" sz="900" b="1" i="1" u="none" strike="noStrike" baseline="0">
                <a:solidFill>
                  <a:srgbClr val="000000"/>
                </a:solidFill>
                <a:latin typeface="Arial"/>
                <a:cs typeface="Arial"/>
              </a:rPr>
              <a:t>NATURAL GAS WEEK</a:t>
            </a:r>
            <a:r>
              <a:rPr lang="en-US" sz="900" b="1" i="0" u="none" strike="noStrike" baseline="0">
                <a:solidFill>
                  <a:srgbClr val="000000"/>
                </a:solidFill>
                <a:latin typeface="Arial"/>
                <a:cs typeface="Arial"/>
              </a:rPr>
              <a:t> (Energy Intelligence) &amp;</a:t>
            </a:r>
          </a:p>
          <a:p>
            <a:pPr>
              <a:defRPr sz="1200" b="1" i="0" u="none" strike="noStrike" baseline="0">
                <a:solidFill>
                  <a:srgbClr val="000000"/>
                </a:solidFill>
                <a:latin typeface="Arial"/>
                <a:ea typeface="Arial"/>
                <a:cs typeface="Arial"/>
              </a:defRPr>
            </a:pPr>
            <a:r>
              <a:rPr lang="en-US" sz="900" b="1" i="1" u="none" strike="noStrike" baseline="0">
                <a:solidFill>
                  <a:srgbClr val="000000"/>
                </a:solidFill>
                <a:latin typeface="Arial"/>
                <a:cs typeface="Arial"/>
              </a:rPr>
              <a:t>NATURAL GAS INTELLIGENCE</a:t>
            </a:r>
          </a:p>
        </c:rich>
      </c:tx>
      <c:layout>
        <c:manualLayout>
          <c:xMode val="edge"/>
          <c:yMode val="edge"/>
          <c:x val="0.30410654827968925"/>
          <c:y val="1.971830985915493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1021087680355167E-2"/>
          <c:y val="0.19436619718309858"/>
          <c:w val="0.8901220865704772"/>
          <c:h val="0.6929577464788732"/>
        </c:manualLayout>
      </c:layout>
      <c:lineChart>
        <c:grouping val="standard"/>
        <c:varyColors val="0"/>
        <c:ser>
          <c:idx val="0"/>
          <c:order val="0"/>
          <c:tx>
            <c:strRef>
              <c:f>'Gas Monthly Avg&amp; Bidweek Prices'!$R$5</c:f>
              <c:strCache>
                <c:ptCount val="1"/>
                <c:pt idx="0">
                  <c:v>Henry Hub (BIDWEEK)</c:v>
                </c:pt>
              </c:strCache>
            </c:strRef>
          </c:tx>
          <c:spPr>
            <a:ln w="12700">
              <a:solidFill>
                <a:srgbClr val="FF0000"/>
              </a:solidFill>
              <a:prstDash val="solid"/>
            </a:ln>
          </c:spPr>
          <c:marker>
            <c:symbol val="circle"/>
            <c:size val="5"/>
            <c:spPr>
              <a:solidFill>
                <a:srgbClr val="FF0000"/>
              </a:solidFill>
              <a:ln>
                <a:solidFill>
                  <a:srgbClr val="FF0000"/>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pt idx="427" formatCode="[$-409]mmm\-yy;@">
                  <c:v>46265</c:v>
                </c:pt>
              </c:numCache>
            </c:numRef>
          </c:cat>
          <c:val>
            <c:numRef>
              <c:f>'Gas Monthly Avg&amp; Bidweek Prices'!$R$6:$R$500</c:f>
              <c:numCache>
                <c:formatCode>General</c:formatCode>
                <c:ptCount val="495"/>
                <c:pt idx="161" formatCode="&quot;$&quot;#,##0.00">
                  <c:v>6.68</c:v>
                </c:pt>
                <c:pt idx="162" formatCode="&quot;$&quot;#,##0.00">
                  <c:v>6.14</c:v>
                </c:pt>
                <c:pt idx="163" formatCode="&quot;$&quot;#,##0.00">
                  <c:v>6.04</c:v>
                </c:pt>
                <c:pt idx="164" formatCode="&quot;$&quot;#,##0.00">
                  <c:v>5.08</c:v>
                </c:pt>
                <c:pt idx="165" formatCode="&quot;$&quot;#,##0.00">
                  <c:v>5.81</c:v>
                </c:pt>
                <c:pt idx="166" formatCode="&quot;$&quot;#,##0.00">
                  <c:v>7.67</c:v>
                </c:pt>
                <c:pt idx="167" formatCode="&quot;$&quot;#,##0.00">
                  <c:v>7.81</c:v>
                </c:pt>
                <c:pt idx="168" formatCode="&quot;$&quot;#,##0.00">
                  <c:v>6.21</c:v>
                </c:pt>
                <c:pt idx="169" formatCode="&quot;$&quot;#,##0.00">
                  <c:v>6.29</c:v>
                </c:pt>
                <c:pt idx="170" formatCode="&quot;$&quot;#,##0.00">
                  <c:v>6.3</c:v>
                </c:pt>
                <c:pt idx="171" formatCode="&quot;$&quot;#,##0.00">
                  <c:v>7.33</c:v>
                </c:pt>
                <c:pt idx="172" formatCode="&quot;$&quot;#,##0.00">
                  <c:v>6.8</c:v>
                </c:pt>
                <c:pt idx="173" formatCode="&quot;$&quot;#,##0.00">
                  <c:v>6.14</c:v>
                </c:pt>
                <c:pt idx="174" formatCode="&quot;$&quot;#,##0.00">
                  <c:v>6.98</c:v>
                </c:pt>
                <c:pt idx="175" formatCode="&quot;$&quot;#,##0.00">
                  <c:v>7.65</c:v>
                </c:pt>
                <c:pt idx="176" formatCode="&quot;$&quot;#,##0.00">
                  <c:v>11.06</c:v>
                </c:pt>
                <c:pt idx="177" formatCode="&quot;$&quot;#,##0.00">
                  <c:v>13.96</c:v>
                </c:pt>
                <c:pt idx="178" formatCode="&quot;$&quot;#,##0.00">
                  <c:v>13.83</c:v>
                </c:pt>
                <c:pt idx="179" formatCode="&quot;$&quot;#,##0.00">
                  <c:v>11.22</c:v>
                </c:pt>
                <c:pt idx="180" formatCode="&quot;$&quot;#,##0.00">
                  <c:v>11.35</c:v>
                </c:pt>
                <c:pt idx="181" formatCode="&quot;$&quot;#,##0.00">
                  <c:v>8.44</c:v>
                </c:pt>
                <c:pt idx="182" formatCode="&quot;$&quot;#,##0.00">
                  <c:v>7.13</c:v>
                </c:pt>
                <c:pt idx="183" formatCode="&quot;$&quot;#,##0.00">
                  <c:v>7.25</c:v>
                </c:pt>
                <c:pt idx="184" formatCode="&quot;$&quot;#,##0.00">
                  <c:v>7.23</c:v>
                </c:pt>
                <c:pt idx="185" formatCode="&quot;$&quot;#,##0.00">
                  <c:v>5.95</c:v>
                </c:pt>
                <c:pt idx="186" formatCode="&quot;$&quot;#,##0.00">
                  <c:v>5.89</c:v>
                </c:pt>
                <c:pt idx="187" formatCode="&quot;$&quot;#,##0.00">
                  <c:v>7.04</c:v>
                </c:pt>
                <c:pt idx="188" formatCode="&quot;$&quot;#,##0.00">
                  <c:v>6.82</c:v>
                </c:pt>
                <c:pt idx="189" formatCode="&quot;$&quot;#,##0.00">
                  <c:v>4.21</c:v>
                </c:pt>
                <c:pt idx="190" formatCode="&quot;$&quot;#,##0.00">
                  <c:v>7.16</c:v>
                </c:pt>
                <c:pt idx="191" formatCode="&quot;$&quot;#,##0.00">
                  <c:v>8.33</c:v>
                </c:pt>
                <c:pt idx="192" formatCode="&quot;$&quot;#,##0.00">
                  <c:v>5.84</c:v>
                </c:pt>
                <c:pt idx="193" formatCode="&quot;$&quot;#,##0.00">
                  <c:v>7.04</c:v>
                </c:pt>
                <c:pt idx="194" formatCode="&quot;$&quot;#,##0.00">
                  <c:v>7.55</c:v>
                </c:pt>
                <c:pt idx="195" formatCode="&quot;$&quot;#,##0.00">
                  <c:v>7.56</c:v>
                </c:pt>
                <c:pt idx="196" formatCode="&quot;$&quot;#,##0.00">
                  <c:v>7.52</c:v>
                </c:pt>
                <c:pt idx="197" formatCode="&quot;$&quot;#,##0.00">
                  <c:v>7.59</c:v>
                </c:pt>
                <c:pt idx="198" formatCode="&quot;$&quot;#,##0.00">
                  <c:v>6.93</c:v>
                </c:pt>
                <c:pt idx="199" formatCode="&quot;$&quot;#,##0.00">
                  <c:v>6.11</c:v>
                </c:pt>
                <c:pt idx="200" formatCode="&quot;$&quot;#,##0.00">
                  <c:v>5.43</c:v>
                </c:pt>
                <c:pt idx="201" formatCode="&quot;$&quot;#,##0.00">
                  <c:v>6.43</c:v>
                </c:pt>
                <c:pt idx="202" formatCode="&quot;$&quot;#,##0.00">
                  <c:v>7.28</c:v>
                </c:pt>
                <c:pt idx="203" formatCode="&quot;$&quot;#,##0.00">
                  <c:v>7.21</c:v>
                </c:pt>
                <c:pt idx="204" formatCode="&quot;$&quot;#,##0.00">
                  <c:v>7.13</c:v>
                </c:pt>
                <c:pt idx="205" formatCode="&quot;$&quot;#,##0.00">
                  <c:v>7.99</c:v>
                </c:pt>
                <c:pt idx="206" formatCode="&quot;$&quot;#,##0.00">
                  <c:v>8.93</c:v>
                </c:pt>
                <c:pt idx="207" formatCode="&quot;$&quot;#,##0.00">
                  <c:v>9.58</c:v>
                </c:pt>
                <c:pt idx="208" formatCode="&quot;$&quot;#,##0.00">
                  <c:v>11.29</c:v>
                </c:pt>
                <c:pt idx="209" formatCode="&quot;$&quot;#,##0.00">
                  <c:v>11.93</c:v>
                </c:pt>
                <c:pt idx="210" formatCode="&quot;$&quot;#,##0.00">
                  <c:v>13.11</c:v>
                </c:pt>
                <c:pt idx="211" formatCode="&quot;$&quot;#,##0.00">
                  <c:v>9.23</c:v>
                </c:pt>
                <c:pt idx="212" formatCode="&quot;$&quot;#,##0.00">
                  <c:v>8.4</c:v>
                </c:pt>
                <c:pt idx="213" formatCode="&quot;$&quot;#,##0.00">
                  <c:v>7.48</c:v>
                </c:pt>
                <c:pt idx="214" formatCode="&quot;$&quot;#,##0.00">
                  <c:v>6.47</c:v>
                </c:pt>
                <c:pt idx="215" formatCode="&quot;$&quot;#,##0.00">
                  <c:v>6.91</c:v>
                </c:pt>
                <c:pt idx="216" formatCode="&quot;$&quot;#,##0.00">
                  <c:v>6.13</c:v>
                </c:pt>
                <c:pt idx="217" formatCode="&quot;$&quot;#,##0.00">
                  <c:v>4.49</c:v>
                </c:pt>
                <c:pt idx="218" formatCode="&quot;$&quot;#,##0.00">
                  <c:v>4.07</c:v>
                </c:pt>
                <c:pt idx="219" formatCode="&quot;$&quot;#,##0.00">
                  <c:v>3.63</c:v>
                </c:pt>
                <c:pt idx="220" formatCode="&quot;$&quot;#,##0.00">
                  <c:v>3.32</c:v>
                </c:pt>
                <c:pt idx="221" formatCode="&quot;$&quot;#,##0.00">
                  <c:v>3.54</c:v>
                </c:pt>
                <c:pt idx="222" formatCode="&quot;$&quot;#,##0.00">
                  <c:v>3.96</c:v>
                </c:pt>
                <c:pt idx="223" formatCode="&quot;$&quot;#,##0.00">
                  <c:v>3.38</c:v>
                </c:pt>
                <c:pt idx="224" formatCode="&quot;$&quot;#,##0.00">
                  <c:v>2.83</c:v>
                </c:pt>
                <c:pt idx="225" formatCode="&quot;$&quot;#,##0.00">
                  <c:v>3.72</c:v>
                </c:pt>
                <c:pt idx="226" formatCode="&quot;$&quot;#,##0.00">
                  <c:v>4.28</c:v>
                </c:pt>
                <c:pt idx="227" formatCode="&quot;$&quot;#,##0.00">
                  <c:v>4.49</c:v>
                </c:pt>
                <c:pt idx="228" formatCode="&quot;$&quot;#,##0.00">
                  <c:v>5.82</c:v>
                </c:pt>
                <c:pt idx="229" formatCode="&quot;$&quot;#,##0.00">
                  <c:v>5.28</c:v>
                </c:pt>
                <c:pt idx="230" formatCode="&quot;$&quot;#,##0.00">
                  <c:v>4.8099999999999996</c:v>
                </c:pt>
                <c:pt idx="231" formatCode="&quot;$&quot;#,##0.00">
                  <c:v>3.84</c:v>
                </c:pt>
                <c:pt idx="232" formatCode="&quot;$&quot;#,##0.00">
                  <c:v>4.2699999999999996</c:v>
                </c:pt>
                <c:pt idx="233" formatCode="&quot;$&quot;#,##0.00">
                  <c:v>4.16</c:v>
                </c:pt>
                <c:pt idx="234" formatCode="&quot;$&quot;#,##0.00">
                  <c:v>4.72</c:v>
                </c:pt>
                <c:pt idx="235" formatCode="&quot;$&quot;#,##0.00">
                  <c:v>4.78</c:v>
                </c:pt>
                <c:pt idx="236" formatCode="&quot;$&quot;#,##0.00">
                  <c:v>3.64</c:v>
                </c:pt>
                <c:pt idx="237" formatCode="&quot;$&quot;#,##0.00">
                  <c:v>3.84</c:v>
                </c:pt>
                <c:pt idx="238" formatCode="&quot;$&quot;#,##0.00">
                  <c:v>3.29</c:v>
                </c:pt>
                <c:pt idx="239" formatCode="&quot;$&quot;#,##0.00">
                  <c:v>4.2699999999999996</c:v>
                </c:pt>
                <c:pt idx="240" formatCode="&quot;$&quot;#,##0.00">
                  <c:v>4.22</c:v>
                </c:pt>
                <c:pt idx="241" formatCode="&quot;$&quot;#,##0.00">
                  <c:v>4.32</c:v>
                </c:pt>
                <c:pt idx="242" formatCode="&quot;$&quot;#,##0.00">
                  <c:v>3.79</c:v>
                </c:pt>
                <c:pt idx="243" formatCode="&quot;$&quot;#,##0.00">
                  <c:v>4.24</c:v>
                </c:pt>
                <c:pt idx="244" formatCode="&quot;$&quot;#,##0.00">
                  <c:v>4.38</c:v>
                </c:pt>
                <c:pt idx="245" formatCode="&quot;$&quot;#,##0.00">
                  <c:v>4.33</c:v>
                </c:pt>
                <c:pt idx="246" formatCode="&quot;$&quot;#,##0.00">
                  <c:v>4.3600000000000003</c:v>
                </c:pt>
                <c:pt idx="247" formatCode="&quot;$&quot;#,##0.00">
                  <c:v>4.38</c:v>
                </c:pt>
                <c:pt idx="248" formatCode="&quot;$&quot;#,##0.00">
                  <c:v>3.86</c:v>
                </c:pt>
                <c:pt idx="249" formatCode="&quot;$&quot;#,##0.00">
                  <c:v>3.76</c:v>
                </c:pt>
                <c:pt idx="250" formatCode="&quot;$&quot;#,##0.00">
                  <c:v>3.52</c:v>
                </c:pt>
                <c:pt idx="251" formatCode="&quot;$&quot;#,##0.00">
                  <c:v>3.36</c:v>
                </c:pt>
                <c:pt idx="252" formatCode="&quot;$&quot;#,##0.00">
                  <c:v>3.08</c:v>
                </c:pt>
                <c:pt idx="253" formatCode="&quot;$&quot;#,##0.00">
                  <c:v>2.68</c:v>
                </c:pt>
                <c:pt idx="254" formatCode="&quot;$&quot;#,##0.00">
                  <c:v>2.44</c:v>
                </c:pt>
                <c:pt idx="255" formatCode="&quot;$&quot;#,##0.00">
                  <c:v>2.19</c:v>
                </c:pt>
                <c:pt idx="256" formatCode="&quot;$&quot;#,##0.00">
                  <c:v>2.0299999999999998</c:v>
                </c:pt>
                <c:pt idx="257" formatCode="&quot;$&quot;#,##0.00">
                  <c:v>2.4300000000000002</c:v>
                </c:pt>
                <c:pt idx="258" formatCode="&quot;$&quot;#,##0.00">
                  <c:v>2.77</c:v>
                </c:pt>
                <c:pt idx="259" formatCode="&quot;$&quot;#,##0.00">
                  <c:v>3.01</c:v>
                </c:pt>
                <c:pt idx="260" formatCode="&quot;$&quot;#,##0.00">
                  <c:v>2.63</c:v>
                </c:pt>
                <c:pt idx="261" formatCode="&quot;$&quot;#,##0.00">
                  <c:v>3.03</c:v>
                </c:pt>
                <c:pt idx="262" formatCode="&quot;$&quot;#,##0.00">
                  <c:v>3.47</c:v>
                </c:pt>
                <c:pt idx="263" formatCode="&quot;$&quot;#,##0.00">
                  <c:v>3.7</c:v>
                </c:pt>
                <c:pt idx="264" formatCode="&quot;$&quot;#,##0.00">
                  <c:v>3.35</c:v>
                </c:pt>
                <c:pt idx="265" formatCode="&quot;$&quot;#,##0.00">
                  <c:v>3.22</c:v>
                </c:pt>
                <c:pt idx="266" formatCode="&quot;$&quot;#,##0.00">
                  <c:v>3.43</c:v>
                </c:pt>
                <c:pt idx="267" formatCode="&quot;$&quot;#,##0.00">
                  <c:v>3.98</c:v>
                </c:pt>
                <c:pt idx="268" formatCode="&quot;$&quot;#,##0.00">
                  <c:v>4.17</c:v>
                </c:pt>
                <c:pt idx="269" formatCode="&quot;$&quot;#,##0.00">
                  <c:v>4.1500000000000004</c:v>
                </c:pt>
                <c:pt idx="270" formatCode="&quot;$&quot;#,##0.00">
                  <c:v>3.71</c:v>
                </c:pt>
                <c:pt idx="271" formatCode="&quot;$&quot;#,##0.00">
                  <c:v>3.45</c:v>
                </c:pt>
                <c:pt idx="272" formatCode="&quot;$&quot;#,##0.00">
                  <c:v>3.57</c:v>
                </c:pt>
                <c:pt idx="273" formatCode="&quot;$&quot;#,##0.00">
                  <c:v>3.5</c:v>
                </c:pt>
                <c:pt idx="274" formatCode="&quot;$&quot;#,##0.00">
                  <c:v>3.49</c:v>
                </c:pt>
                <c:pt idx="275" formatCode="&quot;$&quot;#,##0.00">
                  <c:v>3.82</c:v>
                </c:pt>
                <c:pt idx="276" formatCode="&quot;$&quot;#,##0.00">
                  <c:v>4.41</c:v>
                </c:pt>
                <c:pt idx="277" formatCode="&quot;$&quot;#,##0.00">
                  <c:v>5.57</c:v>
                </c:pt>
                <c:pt idx="278" formatCode="&quot;$&quot;#,##0.00">
                  <c:v>4.8600000000000003</c:v>
                </c:pt>
                <c:pt idx="279" formatCode="&quot;$&quot;#,##0.00">
                  <c:v>4.59</c:v>
                </c:pt>
                <c:pt idx="280" formatCode="&quot;$&quot;#,##0.00">
                  <c:v>4.8099999999999996</c:v>
                </c:pt>
                <c:pt idx="281" formatCode="&quot;$&quot;#,##0.00">
                  <c:v>4.62</c:v>
                </c:pt>
                <c:pt idx="282" formatCode="&quot;$&quot;#,##0.00">
                  <c:v>4.4000000000000004</c:v>
                </c:pt>
                <c:pt idx="283" formatCode="&quot;$&quot;#,##0.00">
                  <c:v>3.81</c:v>
                </c:pt>
                <c:pt idx="284" formatCode="&quot;$&quot;#,##0.00">
                  <c:v>3.99</c:v>
                </c:pt>
                <c:pt idx="285" formatCode="&quot;$&quot;#,##0.00">
                  <c:v>4.0599999999999996</c:v>
                </c:pt>
                <c:pt idx="286" formatCode="&quot;$&quot;#,##0.00">
                  <c:v>3.77</c:v>
                </c:pt>
                <c:pt idx="287" formatCode="&quot;$&quot;#,##0.00">
                  <c:v>4.29</c:v>
                </c:pt>
                <c:pt idx="288" formatCode="&quot;$&quot;#,##0.00">
                  <c:v>3.19</c:v>
                </c:pt>
                <c:pt idx="289" formatCode="&quot;$&quot;#,##0.00">
                  <c:v>2.87</c:v>
                </c:pt>
                <c:pt idx="290" formatCode="&quot;$&quot;#,##0.00">
                  <c:v>2.9</c:v>
                </c:pt>
                <c:pt idx="291" formatCode="&quot;$&quot;#,##0.00">
                  <c:v>2.6</c:v>
                </c:pt>
                <c:pt idx="292" formatCode="&quot;$&quot;#,##0.00">
                  <c:v>2.5299999999999998</c:v>
                </c:pt>
                <c:pt idx="293" formatCode="&quot;$&quot;#,##0.00">
                  <c:v>2.82</c:v>
                </c:pt>
                <c:pt idx="294" formatCode="&quot;$&quot;#,##0.00">
                  <c:v>2.77</c:v>
                </c:pt>
                <c:pt idx="295" formatCode="&quot;$&quot;#,##0.00">
                  <c:v>2.89</c:v>
                </c:pt>
                <c:pt idx="296" formatCode="&quot;$&quot;#,##0.00">
                  <c:v>2.64</c:v>
                </c:pt>
                <c:pt idx="297" formatCode="&quot;$&quot;#,##0.00">
                  <c:v>2.56</c:v>
                </c:pt>
                <c:pt idx="298" formatCode="&quot;$&quot;#,##0.00">
                  <c:v>2.0299999999999998</c:v>
                </c:pt>
                <c:pt idx="299" formatCode="&quot;$&quot;#,##0.00">
                  <c:v>2.21</c:v>
                </c:pt>
                <c:pt idx="300" formatCode="&quot;$&quot;#,##0.00">
                  <c:v>2.38</c:v>
                </c:pt>
                <c:pt idx="301" formatCode="&quot;$&quot;#,##0.00">
                  <c:v>2.19</c:v>
                </c:pt>
                <c:pt idx="302" formatCode="&quot;$&quot;#,##0.00">
                  <c:v>1.71</c:v>
                </c:pt>
                <c:pt idx="303" formatCode="&quot;$&quot;#,##0.00">
                  <c:v>1.9</c:v>
                </c:pt>
                <c:pt idx="304" formatCode="&quot;$&quot;#,##0.00">
                  <c:v>1.99</c:v>
                </c:pt>
                <c:pt idx="305" formatCode="&quot;$&quot;#,##0.00">
                  <c:v>1.96</c:v>
                </c:pt>
                <c:pt idx="306" formatCode="&quot;$&quot;#,##0.00">
                  <c:v>2.92</c:v>
                </c:pt>
                <c:pt idx="307" formatCode="&quot;$&quot;#,##0.00">
                  <c:v>2.67</c:v>
                </c:pt>
                <c:pt idx="308" formatCode="&quot;$&quot;#,##0.00">
                  <c:v>2.85</c:v>
                </c:pt>
                <c:pt idx="309" formatCode="&quot;$&quot;#,##0.00">
                  <c:v>2.95</c:v>
                </c:pt>
                <c:pt idx="310" formatCode="&quot;$&quot;#,##0.00">
                  <c:v>2.77</c:v>
                </c:pt>
                <c:pt idx="311" formatCode="&quot;$&quot;#,##0.00">
                  <c:v>3.23</c:v>
                </c:pt>
                <c:pt idx="312" formatCode="&quot;$&quot;#,##0.00">
                  <c:v>3.94</c:v>
                </c:pt>
                <c:pt idx="313" formatCode="&quot;$&quot;#,##0.00">
                  <c:v>3.39</c:v>
                </c:pt>
                <c:pt idx="314" formatCode="&quot;$&quot;#,##0.00">
                  <c:v>2.62</c:v>
                </c:pt>
                <c:pt idx="315" formatCode="&quot;$&quot;#,##0.00">
                  <c:v>3.18</c:v>
                </c:pt>
                <c:pt idx="316" formatCode="&quot;$&quot;#,##0.00">
                  <c:v>3.14</c:v>
                </c:pt>
                <c:pt idx="317" formatCode="&quot;$&quot;#,##0.00">
                  <c:v>3.24</c:v>
                </c:pt>
                <c:pt idx="318" formatCode="&quot;$&quot;#,##0.00">
                  <c:v>3.07</c:v>
                </c:pt>
                <c:pt idx="319" formatCode="&quot;$&quot;#,##0.00">
                  <c:v>2.97</c:v>
                </c:pt>
                <c:pt idx="320" formatCode="&quot;$&quot;#,##0.00">
                  <c:v>2.96</c:v>
                </c:pt>
                <c:pt idx="321" formatCode="&quot;$&quot;#,##0.00">
                  <c:v>2.97</c:v>
                </c:pt>
                <c:pt idx="322" formatCode="&quot;$&quot;#,##0.00">
                  <c:v>2.74</c:v>
                </c:pt>
                <c:pt idx="323" formatCode="&quot;$&quot;#,##0.00">
                  <c:v>3.08</c:v>
                </c:pt>
                <c:pt idx="324" formatCode="&quot;$&quot;#,##0.00">
                  <c:v>2.74</c:v>
                </c:pt>
                <c:pt idx="325" formatCode="&quot;$&quot;#,##0.00">
                  <c:v>3.64</c:v>
                </c:pt>
                <c:pt idx="326" formatCode="&quot;$&quot;#,##0.00">
                  <c:v>2.64</c:v>
                </c:pt>
                <c:pt idx="327" formatCode="&quot;$&quot;#,##0.00">
                  <c:v>2.69</c:v>
                </c:pt>
                <c:pt idx="328" formatCode="&quot;$&quot;#,##0.00">
                  <c:v>2.82</c:v>
                </c:pt>
                <c:pt idx="329" formatCode="&quot;$&quot;#,##0.00">
                  <c:v>2.88</c:v>
                </c:pt>
                <c:pt idx="330" formatCode="&quot;$&quot;#,##0.00">
                  <c:v>3</c:v>
                </c:pt>
                <c:pt idx="331" formatCode="&quot;$&quot;#,##0.00">
                  <c:v>2.82</c:v>
                </c:pt>
                <c:pt idx="332" formatCode="&quot;$&quot;#,##0.00">
                  <c:v>2.9</c:v>
                </c:pt>
                <c:pt idx="333" formatCode="&quot;$&quot;#,##0.000">
                  <c:v>3.02</c:v>
                </c:pt>
                <c:pt idx="334" formatCode="&quot;$&quot;#,##0.000">
                  <c:v>3.19</c:v>
                </c:pt>
                <c:pt idx="335" formatCode="&quot;$&quot;#,##0.000">
                  <c:v>4.7300000000000004</c:v>
                </c:pt>
                <c:pt idx="336" formatCode="&quot;$&quot;#,##0.000">
                  <c:v>3.6549999999999998</c:v>
                </c:pt>
                <c:pt idx="337" formatCode="&quot;$&quot;#,##0.000">
                  <c:v>2.95</c:v>
                </c:pt>
                <c:pt idx="338" formatCode="&quot;$&quot;#,##0.000">
                  <c:v>2.855</c:v>
                </c:pt>
                <c:pt idx="339" formatCode="&quot;$&quot;#,##0.000">
                  <c:v>2.71</c:v>
                </c:pt>
                <c:pt idx="340" formatCode="&quot;$&quot;#,##0.000">
                  <c:v>2.5649999999999999</c:v>
                </c:pt>
                <c:pt idx="341" formatCode="&quot;$&quot;#,##0.000">
                  <c:v>2.6349999999999998</c:v>
                </c:pt>
                <c:pt idx="342" formatCode="&quot;$&quot;#,##0.000">
                  <c:v>2.29</c:v>
                </c:pt>
                <c:pt idx="343" formatCode="&quot;$&quot;#,##0.000">
                  <c:v>2.14</c:v>
                </c:pt>
                <c:pt idx="344" formatCode="&quot;$&quot;#,##0.000">
                  <c:v>2.25</c:v>
                </c:pt>
                <c:pt idx="345" formatCode="&quot;$&quot;#,##0.000">
                  <c:v>2.4300000000000002</c:v>
                </c:pt>
                <c:pt idx="346" formatCode="&quot;$&quot;#,##0.000">
                  <c:v>2.5950000000000002</c:v>
                </c:pt>
                <c:pt idx="347" formatCode="&quot;$&quot;#,##0.000">
                  <c:v>2.4700000000000002</c:v>
                </c:pt>
                <c:pt idx="348" formatCode="&quot;$&quot;#,##0.000">
                  <c:v>2.16</c:v>
                </c:pt>
                <c:pt idx="349" formatCode="&quot;$&quot;#,##0.000">
                  <c:v>1.875</c:v>
                </c:pt>
                <c:pt idx="350" formatCode="&quot;$&quot;#,##0.000">
                  <c:v>1.82</c:v>
                </c:pt>
                <c:pt idx="351" formatCode="&quot;$&quot;#,##0.000">
                  <c:v>1.63</c:v>
                </c:pt>
                <c:pt idx="352" formatCode="&quot;$&quot;#,##0.000">
                  <c:v>1.7949999999999999</c:v>
                </c:pt>
                <c:pt idx="353" formatCode="&quot;$&quot;#,##0.000">
                  <c:v>1.72</c:v>
                </c:pt>
                <c:pt idx="354" formatCode="&quot;$&quot;#,##0.000">
                  <c:v>1.4950000000000001</c:v>
                </c:pt>
                <c:pt idx="355" formatCode="&quot;$&quot;#,##0.000">
                  <c:v>1.855</c:v>
                </c:pt>
                <c:pt idx="356" formatCode="&quot;$&quot;#,##0.000">
                  <c:v>2.585</c:v>
                </c:pt>
                <c:pt idx="357" formatCode="&quot;$&quot;#,##0.000">
                  <c:v>2.105</c:v>
                </c:pt>
                <c:pt idx="358" formatCode="&quot;$&quot;#,##0.000">
                  <c:v>3</c:v>
                </c:pt>
                <c:pt idx="359" formatCode="&quot;$&quot;#,##0.000">
                  <c:v>2.9049999999999998</c:v>
                </c:pt>
                <c:pt idx="360" formatCode="&quot;$&quot;#,##0.000">
                  <c:v>2.48</c:v>
                </c:pt>
                <c:pt idx="361" formatCode="&quot;$&quot;#,##0.000">
                  <c:v>2.77</c:v>
                </c:pt>
                <c:pt idx="362" formatCode="&quot;$&quot;#,##0.000">
                  <c:v>2.8650000000000002</c:v>
                </c:pt>
                <c:pt idx="363" formatCode="&quot;$&quot;#,##0.000">
                  <c:v>2.59</c:v>
                </c:pt>
                <c:pt idx="364" formatCode="&quot;$&quot;#,##0.000">
                  <c:v>2.93</c:v>
                </c:pt>
                <c:pt idx="365" formatCode="&quot;$&quot;#,##0.000">
                  <c:v>2.9849999999999999</c:v>
                </c:pt>
                <c:pt idx="366" formatCode="&quot;$&quot;#,##0.000">
                  <c:v>3.62</c:v>
                </c:pt>
                <c:pt idx="367" formatCode="&quot;$&quot;#,##0.000">
                  <c:v>4.05</c:v>
                </c:pt>
                <c:pt idx="368" formatCode="&quot;$&quot;#,##0.000">
                  <c:v>4.375</c:v>
                </c:pt>
                <c:pt idx="369" formatCode="&quot;$&quot;#,##0.000">
                  <c:v>5.8449999999999998</c:v>
                </c:pt>
                <c:pt idx="370" formatCode="&quot;$&quot;#,##0.000">
                  <c:v>6.22</c:v>
                </c:pt>
                <c:pt idx="371" formatCode="&quot;$&quot;#,##0.000">
                  <c:v>5.46</c:v>
                </c:pt>
                <c:pt idx="372" formatCode="&quot;$&quot;#,##0.000">
                  <c:v>4.0049999999999999</c:v>
                </c:pt>
                <c:pt idx="373" formatCode="&quot;$&quot;#,##0.000">
                  <c:v>6.3049999999999997</c:v>
                </c:pt>
                <c:pt idx="374" formatCode="&quot;$&quot;#,##0.000">
                  <c:v>4.5599999999999996</c:v>
                </c:pt>
                <c:pt idx="375" formatCode="&quot;$&quot;#,##0.000">
                  <c:v>5.32</c:v>
                </c:pt>
                <c:pt idx="376" formatCode="&quot;$&quot;#,##0.000">
                  <c:v>7.2649999999999997</c:v>
                </c:pt>
                <c:pt idx="377" formatCode="&quot;$&quot;#,##0.000">
                  <c:v>8.91</c:v>
                </c:pt>
                <c:pt idx="378" formatCode="&quot;$&quot;#,##0.000">
                  <c:v>6.56</c:v>
                </c:pt>
                <c:pt idx="379" formatCode="&quot;$&quot;#,##0.000">
                  <c:v>8.7050000000000001</c:v>
                </c:pt>
                <c:pt idx="380" formatCode="&quot;$&quot;#,##0.000">
                  <c:v>9.3450000000000006</c:v>
                </c:pt>
                <c:pt idx="381" formatCode="&quot;$&quot;#,##0.000">
                  <c:v>6.88</c:v>
                </c:pt>
                <c:pt idx="382" formatCode="&quot;$&quot;#,##0.000">
                  <c:v>5.2</c:v>
                </c:pt>
                <c:pt idx="383" formatCode="&quot;$&quot;#,##0.000">
                  <c:v>6.7149999999999999</c:v>
                </c:pt>
                <c:pt idx="384" formatCode="&quot;$&quot;#,##0.000">
                  <c:v>4.75</c:v>
                </c:pt>
                <c:pt idx="385" formatCode="&quot;$&quot;#,##0.000">
                  <c:v>3.11</c:v>
                </c:pt>
                <c:pt idx="386" formatCode="&quot;$&quot;#,##0.000">
                  <c:v>2.4500000000000002</c:v>
                </c:pt>
                <c:pt idx="387" formatCode="&quot;$&quot;#,##0.000">
                  <c:v>1.99</c:v>
                </c:pt>
                <c:pt idx="388" formatCode="&quot;$&quot;#,##0.000">
                  <c:v>2.1150000000000002</c:v>
                </c:pt>
                <c:pt idx="389" formatCode="&quot;$&quot;#,##0.000">
                  <c:v>2.17</c:v>
                </c:pt>
                <c:pt idx="390" formatCode="&quot;$&quot;#,##0.000">
                  <c:v>2.6</c:v>
                </c:pt>
                <c:pt idx="391" formatCode="&quot;$&quot;#,##0.000">
                  <c:v>2.48</c:v>
                </c:pt>
                <c:pt idx="392" formatCode="&quot;$&quot;#,##0.000">
                  <c:v>2.5499999999999998</c:v>
                </c:pt>
                <c:pt idx="393" formatCode="&quot;$&quot;#,##0.000">
                  <c:v>2.7650000000000001</c:v>
                </c:pt>
                <c:pt idx="394" formatCode="&quot;$&quot;#,##0.000">
                  <c:v>3.165</c:v>
                </c:pt>
                <c:pt idx="395" formatCode="&quot;$&quot;#,##0.000">
                  <c:v>2.71</c:v>
                </c:pt>
                <c:pt idx="396" formatCode="&quot;$&quot;#,##0.000">
                  <c:v>2.64</c:v>
                </c:pt>
                <c:pt idx="397" formatCode="&quot;$&quot;#,##0.000">
                  <c:v>2.5</c:v>
                </c:pt>
                <c:pt idx="398" formatCode="&quot;$&quot;#,##0.000">
                  <c:v>1.61</c:v>
                </c:pt>
                <c:pt idx="399" formatCode="&quot;$&quot;#,##0.000">
                  <c:v>1.57</c:v>
                </c:pt>
                <c:pt idx="400" formatCode="&quot;$&quot;#,##0.000">
                  <c:v>1.61</c:v>
                </c:pt>
                <c:pt idx="401" formatCode="&quot;$&quot;#,##0.000">
                  <c:v>2.4950000000000001</c:v>
                </c:pt>
                <c:pt idx="402" formatCode="&quot;$&quot;#,##0.000">
                  <c:v>2.625</c:v>
                </c:pt>
                <c:pt idx="403" formatCode="&quot;$&quot;#,##0.000">
                  <c:v>1.9</c:v>
                </c:pt>
                <c:pt idx="404" formatCode="&quot;$&quot;#,##0.000">
                  <c:v>1.9350000000000001</c:v>
                </c:pt>
                <c:pt idx="405" formatCode="&quot;$&quot;#,##0.000">
                  <c:v>2.5950000000000002</c:v>
                </c:pt>
                <c:pt idx="406" formatCode="&quot;$&quot;#,##0.000">
                  <c:v>2.35</c:v>
                </c:pt>
                <c:pt idx="407" formatCode="&quot;$&quot;#,##0.000">
                  <c:v>3.44</c:v>
                </c:pt>
                <c:pt idx="408" formatCode="&quot;$&quot;#,##0.000">
                  <c:v>3.5049999999999999</c:v>
                </c:pt>
                <c:pt idx="409" formatCode="&quot;$&quot;#,##0.000">
                  <c:v>3.55</c:v>
                </c:pt>
                <c:pt idx="410" formatCode="&quot;$&quot;#,##0.000">
                  <c:v>3.9049999999999998</c:v>
                </c:pt>
                <c:pt idx="411" formatCode="&quot;$&quot;#,##0.000">
                  <c:v>3.96</c:v>
                </c:pt>
                <c:pt idx="412" formatCode="&quot;$&quot;#,##0.000">
                  <c:v>3.165</c:v>
                </c:pt>
                <c:pt idx="413" formatCode="&quot;$&quot;#,##0.000">
                  <c:v>3.2050000000000001</c:v>
                </c:pt>
                <c:pt idx="414" formatCode="&quot;$&quot;#,##0.000">
                  <c:v>3.2450000000000001</c:v>
                </c:pt>
                <c:pt idx="415" formatCode="&quot;$&quot;#,##0.000">
                  <c:v>3.09</c:v>
                </c:pt>
                <c:pt idx="416" formatCode="&quot;$&quot;#,##0.000">
                  <c:v>2.87</c:v>
                </c:pt>
                <c:pt idx="417" formatCode="&quot;$&quot;#,##0.000">
                  <c:v>2.835</c:v>
                </c:pt>
                <c:pt idx="418" formatCode="&quot;$&quot;#,##0.000">
                  <c:v>3.38</c:v>
                </c:pt>
                <c:pt idx="419" formatCode="&quot;$&quot;#,##0.000">
                  <c:v>4.4349999999999996</c:v>
                </c:pt>
                <c:pt idx="420" formatCode="&quot;$&quot;#,##0.000">
                  <c:v>4.6900000000000004</c:v>
                </c:pt>
                <c:pt idx="421" formatCode="&quot;$&quot;#,##0.000">
                  <c:v>7.49</c:v>
                </c:pt>
                <c:pt idx="422" formatCode="&quot;$&quot;#,##0.000">
                  <c:v>2.98</c:v>
                </c:pt>
                <c:pt idx="423" formatCode="&quot;$&quot;#,##0.000">
                  <c:v>3.0950000000000002</c:v>
                </c:pt>
                <c:pt idx="424" formatCode="&quot;$&quot;#,##0.000">
                  <c:v>2.56</c:v>
                </c:pt>
                <c:pt idx="425" formatCode="&quot;$&quot;#,##0.000">
                  <c:v>3.04</c:v>
                </c:pt>
                <c:pt idx="426" formatCode="&quot;$&quot;#,##0.000">
                  <c:v>3.2250000000000001</c:v>
                </c:pt>
                <c:pt idx="427" formatCode="&quot;$&quot;#,##0.000">
                  <c:v>2.73</c:v>
                </c:pt>
              </c:numCache>
            </c:numRef>
          </c:val>
          <c:smooth val="0"/>
          <c:extLst>
            <c:ext xmlns:c16="http://schemas.microsoft.com/office/drawing/2014/chart" uri="{C3380CC4-5D6E-409C-BE32-E72D297353CC}">
              <c16:uniqueId val="{00000000-80C0-43AF-980A-A68D934CBDA9}"/>
            </c:ext>
          </c:extLst>
        </c:ser>
        <c:ser>
          <c:idx val="1"/>
          <c:order val="1"/>
          <c:tx>
            <c:strRef>
              <c:f>'Gas Monthly Avg&amp; Bidweek Prices'!$S$5</c:f>
              <c:strCache>
                <c:ptCount val="1"/>
                <c:pt idx="0">
                  <c:v>Colorado Interstate Gas (BIDWEEK)</c:v>
                </c:pt>
              </c:strCache>
            </c:strRef>
          </c:tx>
          <c:spPr>
            <a:ln w="12700">
              <a:solidFill>
                <a:srgbClr val="0000FF"/>
              </a:solidFill>
              <a:prstDash val="solid"/>
            </a:ln>
          </c:spPr>
          <c:marker>
            <c:symbol val="square"/>
            <c:size val="4"/>
            <c:spPr>
              <a:solidFill>
                <a:srgbClr val="FFFFFF"/>
              </a:solidFill>
              <a:ln>
                <a:solidFill>
                  <a:srgbClr val="0000FF"/>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pt idx="427" formatCode="[$-409]mmm\-yy;@">
                  <c:v>46265</c:v>
                </c:pt>
              </c:numCache>
            </c:numRef>
          </c:cat>
          <c:val>
            <c:numRef>
              <c:f>'Gas Monthly Avg&amp; Bidweek Prices'!$S$6:$S$500</c:f>
              <c:numCache>
                <c:formatCode>General</c:formatCode>
                <c:ptCount val="495"/>
                <c:pt idx="161" formatCode="&quot;$&quot;#,##0.00">
                  <c:v>5.62</c:v>
                </c:pt>
                <c:pt idx="162" formatCode="&quot;$&quot;#,##0.00">
                  <c:v>5.26</c:v>
                </c:pt>
                <c:pt idx="163" formatCode="&quot;$&quot;#,##0.00">
                  <c:v>5.29</c:v>
                </c:pt>
                <c:pt idx="164" formatCode="&quot;$&quot;#,##0.00">
                  <c:v>4.5</c:v>
                </c:pt>
                <c:pt idx="165" formatCode="&quot;$&quot;#,##0.00">
                  <c:v>4.42</c:v>
                </c:pt>
                <c:pt idx="166" formatCode="&quot;$&quot;#,##0.00">
                  <c:v>7.03</c:v>
                </c:pt>
                <c:pt idx="167" formatCode="&quot;$&quot;#,##0.00">
                  <c:v>6.23</c:v>
                </c:pt>
                <c:pt idx="168" formatCode="&quot;$&quot;#,##0.00">
                  <c:v>5.63</c:v>
                </c:pt>
                <c:pt idx="169" formatCode="&quot;$&quot;#,##0.00">
                  <c:v>5.47</c:v>
                </c:pt>
                <c:pt idx="170" formatCode="&quot;$&quot;#,##0.00">
                  <c:v>5.29</c:v>
                </c:pt>
                <c:pt idx="171" formatCode="&quot;$&quot;#,##0.00">
                  <c:v>6.27</c:v>
                </c:pt>
                <c:pt idx="172" formatCode="&quot;$&quot;#,##0.00">
                  <c:v>6.06</c:v>
                </c:pt>
                <c:pt idx="173" formatCode="&quot;$&quot;#,##0.00">
                  <c:v>5.48</c:v>
                </c:pt>
                <c:pt idx="174" formatCode="&quot;$&quot;#,##0.00">
                  <c:v>6.22</c:v>
                </c:pt>
                <c:pt idx="175" formatCode="&quot;$&quot;#,##0.00">
                  <c:v>6.04</c:v>
                </c:pt>
                <c:pt idx="176" formatCode="&quot;$&quot;#,##0.00">
                  <c:v>8.19</c:v>
                </c:pt>
                <c:pt idx="177" formatCode="&quot;$&quot;#,##0.00">
                  <c:v>10.199999999999999</c:v>
                </c:pt>
                <c:pt idx="178" formatCode="&quot;$&quot;#,##0.00">
                  <c:v>10.87</c:v>
                </c:pt>
                <c:pt idx="179" formatCode="&quot;$&quot;#,##0.00">
                  <c:v>8.4700000000000006</c:v>
                </c:pt>
                <c:pt idx="180" formatCode="&quot;$&quot;#,##0.00">
                  <c:v>9.0299999999999994</c:v>
                </c:pt>
                <c:pt idx="181" formatCode="&quot;$&quot;#,##0.00">
                  <c:v>6.64</c:v>
                </c:pt>
                <c:pt idx="182" formatCode="&quot;$&quot;#,##0.00">
                  <c:v>6.24</c:v>
                </c:pt>
                <c:pt idx="183" formatCode="&quot;$&quot;#,##0.00">
                  <c:v>5.58</c:v>
                </c:pt>
                <c:pt idx="184" formatCode="&quot;$&quot;#,##0.00">
                  <c:v>5.47</c:v>
                </c:pt>
                <c:pt idx="185" formatCode="&quot;$&quot;#,##0.00">
                  <c:v>4.8</c:v>
                </c:pt>
                <c:pt idx="186" formatCode="&quot;$&quot;#,##0.00">
                  <c:v>4.99</c:v>
                </c:pt>
                <c:pt idx="187" formatCode="&quot;$&quot;#,##0.00">
                  <c:v>5.96</c:v>
                </c:pt>
                <c:pt idx="188" formatCode="&quot;$&quot;#,##0.00">
                  <c:v>5.31</c:v>
                </c:pt>
                <c:pt idx="189" formatCode="&quot;$&quot;#,##0.00">
                  <c:v>2.68</c:v>
                </c:pt>
                <c:pt idx="190" formatCode="&quot;$&quot;#,##0.00">
                  <c:v>6.05</c:v>
                </c:pt>
                <c:pt idx="191" formatCode="&quot;$&quot;#,##0.00">
                  <c:v>5.6</c:v>
                </c:pt>
                <c:pt idx="192" formatCode="&quot;$&quot;#,##0.00">
                  <c:v>4.1500000000000004</c:v>
                </c:pt>
                <c:pt idx="193" formatCode="&quot;$&quot;#,##0.00">
                  <c:v>6.5</c:v>
                </c:pt>
                <c:pt idx="194" formatCode="&quot;$&quot;#,##0.00">
                  <c:v>6.16</c:v>
                </c:pt>
                <c:pt idx="195" formatCode="&quot;$&quot;#,##0.00">
                  <c:v>3.5</c:v>
                </c:pt>
                <c:pt idx="196" formatCode="&quot;$&quot;#,##0.00">
                  <c:v>4.59</c:v>
                </c:pt>
                <c:pt idx="197" formatCode="&quot;$&quot;#,##0.00">
                  <c:v>3.23</c:v>
                </c:pt>
                <c:pt idx="198" formatCode="&quot;$&quot;#,##0.00">
                  <c:v>3.34</c:v>
                </c:pt>
                <c:pt idx="199" formatCode="&quot;$&quot;#,##0.00">
                  <c:v>3.43</c:v>
                </c:pt>
                <c:pt idx="200" formatCode="&quot;$&quot;#,##0.00">
                  <c:v>2.15</c:v>
                </c:pt>
                <c:pt idx="201" formatCode="&quot;$&quot;#,##0.00">
                  <c:v>1.1200000000000001</c:v>
                </c:pt>
                <c:pt idx="202" formatCode="&quot;$&quot;#,##0.00">
                  <c:v>3.53</c:v>
                </c:pt>
                <c:pt idx="203" formatCode="&quot;$&quot;#,##0.00">
                  <c:v>6</c:v>
                </c:pt>
                <c:pt idx="204" formatCode="&quot;$&quot;#,##0.00">
                  <c:v>6</c:v>
                </c:pt>
                <c:pt idx="205" formatCode="&quot;$&quot;#,##0.00">
                  <c:v>7.1</c:v>
                </c:pt>
                <c:pt idx="206" formatCode="&quot;$&quot;#,##0.00">
                  <c:v>7.83</c:v>
                </c:pt>
                <c:pt idx="207" formatCode="&quot;$&quot;#,##0.00">
                  <c:v>7.81</c:v>
                </c:pt>
                <c:pt idx="208" formatCode="&quot;$&quot;#,##0.00">
                  <c:v>8.9499999999999993</c:v>
                </c:pt>
                <c:pt idx="209" formatCode="&quot;$&quot;#,##0.00">
                  <c:v>8.75</c:v>
                </c:pt>
                <c:pt idx="210" formatCode="&quot;$&quot;#,##0.00">
                  <c:v>8.98</c:v>
                </c:pt>
                <c:pt idx="211" formatCode="&quot;$&quot;#,##0.00">
                  <c:v>7.03</c:v>
                </c:pt>
                <c:pt idx="212" formatCode="&quot;$&quot;#,##0.00">
                  <c:v>1.66</c:v>
                </c:pt>
                <c:pt idx="213" formatCode="&quot;$&quot;#,##0.00">
                  <c:v>3.36</c:v>
                </c:pt>
                <c:pt idx="214" formatCode="&quot;$&quot;#,##0.00">
                  <c:v>2.8</c:v>
                </c:pt>
                <c:pt idx="215" formatCode="&quot;$&quot;#,##0.00">
                  <c:v>4.41</c:v>
                </c:pt>
                <c:pt idx="216" formatCode="&quot;$&quot;#,##0.00">
                  <c:v>4.38</c:v>
                </c:pt>
                <c:pt idx="217" formatCode="&quot;$&quot;#,##0.00">
                  <c:v>2.95</c:v>
                </c:pt>
                <c:pt idx="218" formatCode="&quot;$&quot;#,##0.00">
                  <c:v>2.4900000000000002</c:v>
                </c:pt>
                <c:pt idx="219" formatCode="&quot;$&quot;#,##0.00">
                  <c:v>2.2999999999999998</c:v>
                </c:pt>
                <c:pt idx="220" formatCode="&quot;$&quot;#,##0.00">
                  <c:v>2.2799999999999998</c:v>
                </c:pt>
                <c:pt idx="221" formatCode="&quot;$&quot;#,##0.00">
                  <c:v>2.4700000000000002</c:v>
                </c:pt>
                <c:pt idx="222" formatCode="&quot;$&quot;#,##0.00">
                  <c:v>2.67</c:v>
                </c:pt>
                <c:pt idx="223" formatCode="&quot;$&quot;#,##0.00">
                  <c:v>3.01</c:v>
                </c:pt>
                <c:pt idx="224" formatCode="&quot;$&quot;#,##0.00">
                  <c:v>2.38</c:v>
                </c:pt>
                <c:pt idx="225" formatCode="&quot;$&quot;#,##0.00">
                  <c:v>3.36</c:v>
                </c:pt>
                <c:pt idx="226" formatCode="&quot;$&quot;#,##0.00">
                  <c:v>4.32</c:v>
                </c:pt>
                <c:pt idx="227" formatCode="&quot;$&quot;#,##0.00">
                  <c:v>4.1399999999999997</c:v>
                </c:pt>
                <c:pt idx="228" formatCode="&quot;$&quot;#,##0.00">
                  <c:v>5.55</c:v>
                </c:pt>
                <c:pt idx="229" formatCode="&quot;$&quot;#,##0.00">
                  <c:v>5.15</c:v>
                </c:pt>
                <c:pt idx="230" formatCode="&quot;$&quot;#,##0.00">
                  <c:v>4.57</c:v>
                </c:pt>
                <c:pt idx="231" formatCode="&quot;$&quot;#,##0.00">
                  <c:v>3.59</c:v>
                </c:pt>
                <c:pt idx="232" formatCode="&quot;$&quot;#,##0.00">
                  <c:v>3.66</c:v>
                </c:pt>
                <c:pt idx="233" formatCode="&quot;$&quot;#,##0.00">
                  <c:v>3.57</c:v>
                </c:pt>
                <c:pt idx="234" formatCode="&quot;$&quot;#,##0.00">
                  <c:v>4.05</c:v>
                </c:pt>
                <c:pt idx="235" formatCode="&quot;$&quot;#,##0.00">
                  <c:v>3.76</c:v>
                </c:pt>
                <c:pt idx="236" formatCode="&quot;$&quot;#,##0.00">
                  <c:v>2.64</c:v>
                </c:pt>
                <c:pt idx="237" formatCode="&quot;$&quot;#,##0.00">
                  <c:v>3.38</c:v>
                </c:pt>
                <c:pt idx="238" formatCode="&quot;$&quot;#,##0.00">
                  <c:v>2.87</c:v>
                </c:pt>
                <c:pt idx="239" formatCode="&quot;$&quot;#,##0.00">
                  <c:v>4.01</c:v>
                </c:pt>
                <c:pt idx="240" formatCode="&quot;$&quot;#,##0.00">
                  <c:v>3.79</c:v>
                </c:pt>
                <c:pt idx="241" formatCode="&quot;$&quot;#,##0.00">
                  <c:v>4.09</c:v>
                </c:pt>
                <c:pt idx="242" formatCode="&quot;$&quot;#,##0.00">
                  <c:v>3.61</c:v>
                </c:pt>
                <c:pt idx="243" formatCode="&quot;$&quot;#,##0.00">
                  <c:v>3.98</c:v>
                </c:pt>
                <c:pt idx="244" formatCode="&quot;$&quot;#,##0.00">
                  <c:v>3.97</c:v>
                </c:pt>
                <c:pt idx="245" formatCode="&quot;$&quot;#,##0.00">
                  <c:v>3.98</c:v>
                </c:pt>
                <c:pt idx="246" formatCode="&quot;$&quot;#,##0.00">
                  <c:v>3.97</c:v>
                </c:pt>
                <c:pt idx="247" formatCode="&quot;$&quot;#,##0.00">
                  <c:v>4.07</c:v>
                </c:pt>
                <c:pt idx="248" formatCode="&quot;$&quot;#,##0.00">
                  <c:v>3.69</c:v>
                </c:pt>
                <c:pt idx="249" formatCode="&quot;$&quot;#,##0.00">
                  <c:v>3.57</c:v>
                </c:pt>
                <c:pt idx="250" formatCode="&quot;$&quot;#,##0.00">
                  <c:v>3.41</c:v>
                </c:pt>
                <c:pt idx="251" formatCode="&quot;$&quot;#,##0.00">
                  <c:v>3.33</c:v>
                </c:pt>
                <c:pt idx="252" formatCode="&quot;$&quot;#,##0.00">
                  <c:v>3</c:v>
                </c:pt>
                <c:pt idx="253" formatCode="&quot;$&quot;#,##0.00">
                  <c:v>2.52</c:v>
                </c:pt>
                <c:pt idx="254" formatCode="&quot;$&quot;#,##0.00">
                  <c:v>2.37</c:v>
                </c:pt>
                <c:pt idx="255" formatCode="&quot;$&quot;#,##0.00">
                  <c:v>1.83</c:v>
                </c:pt>
                <c:pt idx="256" formatCode="&quot;$&quot;#,##0.00">
                  <c:v>1.74</c:v>
                </c:pt>
                <c:pt idx="257" formatCode="&quot;$&quot;#,##0.00">
                  <c:v>2.27</c:v>
                </c:pt>
                <c:pt idx="258" formatCode="&quot;$&quot;#,##0.00">
                  <c:v>2.4500000000000002</c:v>
                </c:pt>
                <c:pt idx="259" formatCode="&quot;$&quot;#,##0.00">
                  <c:v>2.81</c:v>
                </c:pt>
                <c:pt idx="260" formatCode="&quot;$&quot;#,##0.00">
                  <c:v>2.39</c:v>
                </c:pt>
                <c:pt idx="261" formatCode="&quot;$&quot;#,##0.00">
                  <c:v>2.73</c:v>
                </c:pt>
                <c:pt idx="262" formatCode="&quot;$&quot;#,##0.00">
                  <c:v>3.36</c:v>
                </c:pt>
                <c:pt idx="263" formatCode="&quot;$&quot;#,##0.00">
                  <c:v>3.54</c:v>
                </c:pt>
                <c:pt idx="264" formatCode="&quot;$&quot;#,##0.00">
                  <c:v>3.23</c:v>
                </c:pt>
                <c:pt idx="265" formatCode="&quot;$&quot;#,##0.00">
                  <c:v>3.19</c:v>
                </c:pt>
                <c:pt idx="266" formatCode="&quot;$&quot;#,##0.00">
                  <c:v>3.21</c:v>
                </c:pt>
                <c:pt idx="267" formatCode="&quot;$&quot;#,##0.00">
                  <c:v>3.74</c:v>
                </c:pt>
                <c:pt idx="268" formatCode="&quot;$&quot;#,##0.00">
                  <c:v>3.85</c:v>
                </c:pt>
                <c:pt idx="269" formatCode="&quot;$&quot;#,##0.00">
                  <c:v>3.86</c:v>
                </c:pt>
                <c:pt idx="270" formatCode="&quot;$&quot;#,##0.00">
                  <c:v>3.43</c:v>
                </c:pt>
                <c:pt idx="271" formatCode="&quot;$&quot;#,##0.00">
                  <c:v>3.31</c:v>
                </c:pt>
                <c:pt idx="272" formatCode="&quot;$&quot;#,##0.00">
                  <c:v>3.28</c:v>
                </c:pt>
                <c:pt idx="273" formatCode="&quot;$&quot;#,##0.00">
                  <c:v>3.29</c:v>
                </c:pt>
                <c:pt idx="274" formatCode="&quot;$&quot;#,##0.00">
                  <c:v>3.54</c:v>
                </c:pt>
                <c:pt idx="275" formatCode="&quot;$&quot;#,##0.00">
                  <c:v>3.59</c:v>
                </c:pt>
                <c:pt idx="276" formatCode="&quot;$&quot;#,##0.00">
                  <c:v>4.34</c:v>
                </c:pt>
                <c:pt idx="277" formatCode="&quot;$&quot;#,##0.00">
                  <c:v>4.95</c:v>
                </c:pt>
                <c:pt idx="278" formatCode="&quot;$&quot;#,##0.00">
                  <c:v>5.2</c:v>
                </c:pt>
                <c:pt idx="279" formatCode="&quot;$&quot;#,##0.00">
                  <c:v>4.24</c:v>
                </c:pt>
                <c:pt idx="280" formatCode="&quot;$&quot;#,##0.00">
                  <c:v>4.3499999999999996</c:v>
                </c:pt>
                <c:pt idx="281" formatCode="&quot;$&quot;#,##0.00">
                  <c:v>4.17</c:v>
                </c:pt>
                <c:pt idx="282" formatCode="&quot;$&quot;#,##0.00">
                  <c:v>4.29</c:v>
                </c:pt>
                <c:pt idx="283" formatCode="&quot;$&quot;#,##0.00">
                  <c:v>3.58</c:v>
                </c:pt>
                <c:pt idx="284" formatCode="&quot;$&quot;#,##0.00">
                  <c:v>3.74</c:v>
                </c:pt>
                <c:pt idx="285" formatCode="&quot;$&quot;#,##0.00">
                  <c:v>3.66</c:v>
                </c:pt>
                <c:pt idx="286" formatCode="&quot;$&quot;#,##0.00">
                  <c:v>3.37</c:v>
                </c:pt>
                <c:pt idx="287" formatCode="&quot;$&quot;#,##0.00">
                  <c:v>4.33</c:v>
                </c:pt>
                <c:pt idx="288" formatCode="&quot;$&quot;#,##0.00">
                  <c:v>3.06</c:v>
                </c:pt>
                <c:pt idx="289" formatCode="&quot;$&quot;#,##0.00">
                  <c:v>2.63</c:v>
                </c:pt>
                <c:pt idx="290" formatCode="&quot;$&quot;#,##0.00">
                  <c:v>2.62</c:v>
                </c:pt>
                <c:pt idx="291" formatCode="&quot;$&quot;#,##0.00">
                  <c:v>2.25</c:v>
                </c:pt>
                <c:pt idx="292" formatCode="&quot;$&quot;#,##0.00">
                  <c:v>2.2000000000000002</c:v>
                </c:pt>
                <c:pt idx="293" formatCode="&quot;$&quot;#,##0.00">
                  <c:v>2.54</c:v>
                </c:pt>
                <c:pt idx="294" formatCode="&quot;$&quot;#,##0.00">
                  <c:v>2.56</c:v>
                </c:pt>
                <c:pt idx="295" formatCode="&quot;$&quot;#,##0.00">
                  <c:v>2.58</c:v>
                </c:pt>
                <c:pt idx="296" formatCode="&quot;$&quot;#,##0.00">
                  <c:v>2.42</c:v>
                </c:pt>
                <c:pt idx="297" formatCode="&quot;$&quot;#,##0.00">
                  <c:v>2.36</c:v>
                </c:pt>
                <c:pt idx="298" formatCode="&quot;$&quot;#,##0.00">
                  <c:v>1.94</c:v>
                </c:pt>
                <c:pt idx="299" formatCode="&quot;$&quot;#,##0.00">
                  <c:v>2.15</c:v>
                </c:pt>
                <c:pt idx="300" formatCode="&quot;$&quot;#,##0.00">
                  <c:v>1.9</c:v>
                </c:pt>
                <c:pt idx="301" formatCode="&quot;$&quot;#,##0.00">
                  <c:v>1.99</c:v>
                </c:pt>
                <c:pt idx="302" formatCode="&quot;$&quot;#,##0.00">
                  <c:v>1.49</c:v>
                </c:pt>
                <c:pt idx="303" formatCode="&quot;$&quot;#,##0.00">
                  <c:v>1.51</c:v>
                </c:pt>
                <c:pt idx="304" formatCode="&quot;$&quot;#,##0.00">
                  <c:v>1.74</c:v>
                </c:pt>
                <c:pt idx="305" formatCode="&quot;$&quot;#,##0.00">
                  <c:v>1.75</c:v>
                </c:pt>
                <c:pt idx="306" formatCode="&quot;$&quot;#,##0.00">
                  <c:v>2.44</c:v>
                </c:pt>
                <c:pt idx="307" formatCode="&quot;$&quot;#,##0.00">
                  <c:v>2.4300000000000002</c:v>
                </c:pt>
                <c:pt idx="308" formatCode="&quot;$&quot;#,##0.00">
                  <c:v>2.5299999999999998</c:v>
                </c:pt>
                <c:pt idx="309" formatCode="&quot;$&quot;#,##0.00">
                  <c:v>2.65</c:v>
                </c:pt>
                <c:pt idx="310" formatCode="&quot;$&quot;#,##0.00">
                  <c:v>2.54</c:v>
                </c:pt>
                <c:pt idx="311" formatCode="&quot;$&quot;#,##0.00">
                  <c:v>2.77</c:v>
                </c:pt>
                <c:pt idx="312" formatCode="&quot;$&quot;#,##0.00">
                  <c:v>3.65</c:v>
                </c:pt>
                <c:pt idx="313" formatCode="&quot;$&quot;#,##0.00">
                  <c:v>3.1</c:v>
                </c:pt>
                <c:pt idx="314" formatCode="&quot;$&quot;#,##0.00">
                  <c:v>2.2799999999999998</c:v>
                </c:pt>
                <c:pt idx="315" formatCode="&quot;$&quot;#,##0.00">
                  <c:v>2.63</c:v>
                </c:pt>
                <c:pt idx="316" formatCode="&quot;$&quot;#,##0.00">
                  <c:v>2.59</c:v>
                </c:pt>
                <c:pt idx="317" formatCode="&quot;$&quot;#,##0.00">
                  <c:v>2.76</c:v>
                </c:pt>
                <c:pt idx="318" formatCode="&quot;$&quot;#,##0.00">
                  <c:v>2.58</c:v>
                </c:pt>
                <c:pt idx="319" formatCode="&quot;$&quot;#,##0.00">
                  <c:v>2.57</c:v>
                </c:pt>
                <c:pt idx="320" formatCode="&quot;$&quot;#,##0.00">
                  <c:v>2.56</c:v>
                </c:pt>
                <c:pt idx="321" formatCode="&quot;$&quot;#,##0.00">
                  <c:v>2.48</c:v>
                </c:pt>
                <c:pt idx="322" formatCode="&quot;$&quot;#,##0.00">
                  <c:v>2.5299999999999998</c:v>
                </c:pt>
                <c:pt idx="323" formatCode="&quot;$&quot;#,##0.00">
                  <c:v>2.66</c:v>
                </c:pt>
                <c:pt idx="324" formatCode="&quot;$&quot;#,##0.00">
                  <c:v>2.4</c:v>
                </c:pt>
                <c:pt idx="325" formatCode="&quot;$&quot;#,##0.00">
                  <c:v>2.74</c:v>
                </c:pt>
                <c:pt idx="326" formatCode="&quot;$&quot;#,##0.00">
                  <c:v>2.13</c:v>
                </c:pt>
                <c:pt idx="327" formatCode="&quot;$&quot;#,##0.00">
                  <c:v>1.74</c:v>
                </c:pt>
                <c:pt idx="328" formatCode="&quot;$&quot;#,##0.00">
                  <c:v>1.79</c:v>
                </c:pt>
                <c:pt idx="329" formatCode="&quot;$&quot;#,##0.00">
                  <c:v>1.96</c:v>
                </c:pt>
                <c:pt idx="330" formatCode="&quot;$&quot;#,##0.00">
                  <c:v>2.08</c:v>
                </c:pt>
                <c:pt idx="331" formatCode="&quot;$&quot;#,##0.00">
                  <c:v>2.23</c:v>
                </c:pt>
                <c:pt idx="332" formatCode="&quot;$&quot;#,##0.00">
                  <c:v>2.2200000000000002</c:v>
                </c:pt>
                <c:pt idx="333" formatCode="&quot;$&quot;#,##0.000">
                  <c:v>2.0449999999999999</c:v>
                </c:pt>
                <c:pt idx="334" formatCode="&quot;$&quot;#,##0.000">
                  <c:v>3.0249999999999999</c:v>
                </c:pt>
                <c:pt idx="335" formatCode="&quot;$&quot;#,##0.000">
                  <c:v>4.0999999999999996</c:v>
                </c:pt>
                <c:pt idx="336" formatCode="&quot;$&quot;#,##0.000">
                  <c:v>3.54</c:v>
                </c:pt>
                <c:pt idx="337" formatCode="&quot;$&quot;#,##0.000">
                  <c:v>2.8450000000000002</c:v>
                </c:pt>
                <c:pt idx="338" formatCode="&quot;$&quot;#,##0.000">
                  <c:v>2.4550000000000001</c:v>
                </c:pt>
                <c:pt idx="339" formatCode="&quot;$&quot;#,##0.000">
                  <c:v>2.2549999999999999</c:v>
                </c:pt>
                <c:pt idx="340" formatCode="&quot;$&quot;#,##0.000">
                  <c:v>1.75</c:v>
                </c:pt>
                <c:pt idx="341" formatCode="&quot;$&quot;#,##0.000">
                  <c:v>1.855</c:v>
                </c:pt>
                <c:pt idx="342" formatCode="&quot;$&quot;#,##0.000">
                  <c:v>1.61</c:v>
                </c:pt>
                <c:pt idx="343" formatCode="&quot;$&quot;#,##0.000">
                  <c:v>1.76</c:v>
                </c:pt>
                <c:pt idx="344" formatCode="&quot;$&quot;#,##0.000">
                  <c:v>1.655</c:v>
                </c:pt>
                <c:pt idx="345" formatCode="&quot;$&quot;#,##0.000">
                  <c:v>1.7849999999999999</c:v>
                </c:pt>
                <c:pt idx="346" formatCode="&quot;$&quot;#,##0.000">
                  <c:v>1.9450000000000001</c:v>
                </c:pt>
                <c:pt idx="347" formatCode="&quot;$&quot;#,##0.000">
                  <c:v>2.2949999999999999</c:v>
                </c:pt>
                <c:pt idx="348" formatCode="&quot;$&quot;#,##0.000">
                  <c:v>1.865</c:v>
                </c:pt>
                <c:pt idx="349" formatCode="&quot;$&quot;#,##0.000">
                  <c:v>1.64</c:v>
                </c:pt>
                <c:pt idx="350" formatCode="&quot;$&quot;#,##0.000">
                  <c:v>1.45</c:v>
                </c:pt>
                <c:pt idx="351" formatCode="&quot;$&quot;#,##0.000">
                  <c:v>1.28</c:v>
                </c:pt>
                <c:pt idx="352" formatCode="&quot;$&quot;#,##0.000">
                  <c:v>1.5349999999999999</c:v>
                </c:pt>
                <c:pt idx="353" formatCode="&quot;$&quot;#,##0.000">
                  <c:v>1.4550000000000001</c:v>
                </c:pt>
                <c:pt idx="354" formatCode="&quot;$&quot;#,##0.000">
                  <c:v>1.4850000000000001</c:v>
                </c:pt>
                <c:pt idx="355" formatCode="&quot;$&quot;#,##0.000">
                  <c:v>1.575</c:v>
                </c:pt>
                <c:pt idx="356" formatCode="&quot;$&quot;#,##0.000">
                  <c:v>2.2000000000000002</c:v>
                </c:pt>
                <c:pt idx="357" formatCode="&quot;$&quot;#,##0.000">
                  <c:v>1.9550000000000001</c:v>
                </c:pt>
                <c:pt idx="358" formatCode="&quot;$&quot;#,##0.000">
                  <c:v>2.77</c:v>
                </c:pt>
                <c:pt idx="359" formatCode="&quot;$&quot;#,##0.000">
                  <c:v>2.4049999999999998</c:v>
                </c:pt>
                <c:pt idx="360" formatCode="&quot;$&quot;#,##0.000">
                  <c:v>2.42</c:v>
                </c:pt>
                <c:pt idx="361" formatCode="&quot;$&quot;#,##0.000">
                  <c:v>2.4049999999999998</c:v>
                </c:pt>
                <c:pt idx="362" formatCode="&quot;$&quot;#,##0.000">
                  <c:v>2.8650000000000002</c:v>
                </c:pt>
                <c:pt idx="363" formatCode="&quot;$&quot;#,##0.000">
                  <c:v>2.2400000000000002</c:v>
                </c:pt>
                <c:pt idx="364" formatCode="&quot;$&quot;#,##0.000">
                  <c:v>2.6349999999999998</c:v>
                </c:pt>
                <c:pt idx="365" formatCode="&quot;$&quot;#,##0.000">
                  <c:v>2.67</c:v>
                </c:pt>
                <c:pt idx="366" formatCode="&quot;$&quot;#,##0.000">
                  <c:v>3.165</c:v>
                </c:pt>
                <c:pt idx="367" formatCode="&quot;$&quot;#,##0.000">
                  <c:v>3.78</c:v>
                </c:pt>
                <c:pt idx="368" formatCode="&quot;$&quot;#,##0.000">
                  <c:v>3.67</c:v>
                </c:pt>
                <c:pt idx="369" formatCode="&quot;$&quot;#,##0.000">
                  <c:v>4.79</c:v>
                </c:pt>
                <c:pt idx="370" formatCode="&quot;$&quot;#,##0.000">
                  <c:v>5.57</c:v>
                </c:pt>
                <c:pt idx="371" formatCode="&quot;$&quot;#,##0.000">
                  <c:v>4.91</c:v>
                </c:pt>
                <c:pt idx="372" formatCode="&quot;$&quot;#,##0.000">
                  <c:v>5.4249999999999998</c:v>
                </c:pt>
                <c:pt idx="373" formatCode="&quot;$&quot;#,##0.000">
                  <c:v>4.7649999999999997</c:v>
                </c:pt>
                <c:pt idx="374" formatCode="&quot;$&quot;#,##0.000">
                  <c:v>4.3449999999999998</c:v>
                </c:pt>
                <c:pt idx="375" formatCode="&quot;$&quot;#,##0.000">
                  <c:v>4.84</c:v>
                </c:pt>
                <c:pt idx="376" formatCode="&quot;$&quot;#,##0.000">
                  <c:v>6.13</c:v>
                </c:pt>
                <c:pt idx="377" formatCode="&quot;$&quot;#,##0.000">
                  <c:v>8.42</c:v>
                </c:pt>
                <c:pt idx="378" formatCode="&quot;$&quot;#,##0.000">
                  <c:v>5.8449999999999998</c:v>
                </c:pt>
                <c:pt idx="379" formatCode="&quot;$&quot;#,##0.000">
                  <c:v>8.2650000000000006</c:v>
                </c:pt>
                <c:pt idx="380" formatCode="&quot;$&quot;#,##0.000">
                  <c:v>8.5399999999999991</c:v>
                </c:pt>
                <c:pt idx="381" formatCode="&quot;$&quot;#,##0.000">
                  <c:v>5.2249999999999996</c:v>
                </c:pt>
                <c:pt idx="382" formatCode="&quot;$&quot;#,##0.000">
                  <c:v>4.87</c:v>
                </c:pt>
                <c:pt idx="383" formatCode="&quot;$&quot;#,##0.000">
                  <c:v>7.08</c:v>
                </c:pt>
                <c:pt idx="384" formatCode="&quot;$&quot;#,##0.000">
                  <c:v>8.6300000000000008</c:v>
                </c:pt>
                <c:pt idx="385" formatCode="&quot;$&quot;#,##0.000">
                  <c:v>5.31</c:v>
                </c:pt>
                <c:pt idx="386" formatCode="&quot;$&quot;#,##0.000">
                  <c:v>2.27</c:v>
                </c:pt>
                <c:pt idx="387" formatCode="&quot;$&quot;#,##0.000">
                  <c:v>2.02</c:v>
                </c:pt>
                <c:pt idx="388" formatCode="&quot;$&quot;#,##0.000">
                  <c:v>1.9350000000000001</c:v>
                </c:pt>
                <c:pt idx="389" formatCode="&quot;$&quot;#,##0.000">
                  <c:v>1.98</c:v>
                </c:pt>
                <c:pt idx="390" formatCode="&quot;$&quot;#,##0.000">
                  <c:v>2.4449999999999998</c:v>
                </c:pt>
                <c:pt idx="391" formatCode="&quot;$&quot;#,##0.000">
                  <c:v>2.27</c:v>
                </c:pt>
                <c:pt idx="392" formatCode="&quot;$&quot;#,##0.000">
                  <c:v>2.13</c:v>
                </c:pt>
                <c:pt idx="393" formatCode="&quot;$&quot;#,##0.000">
                  <c:v>2.0350000000000001</c:v>
                </c:pt>
                <c:pt idx="394" formatCode="&quot;$&quot;#,##0.000">
                  <c:v>2.69</c:v>
                </c:pt>
                <c:pt idx="395" formatCode="&quot;$&quot;#,##0.000">
                  <c:v>2.9449999999999998</c:v>
                </c:pt>
                <c:pt idx="396" formatCode="&quot;$&quot;#,##0.000">
                  <c:v>2.73</c:v>
                </c:pt>
                <c:pt idx="397" formatCode="&quot;$&quot;#,##0.000">
                  <c:v>3.2</c:v>
                </c:pt>
                <c:pt idx="398" formatCode="&quot;$&quot;#,##0.000">
                  <c:v>1.36</c:v>
                </c:pt>
                <c:pt idx="399" formatCode="&quot;$&quot;#,##0.000">
                  <c:v>1.2749999999999999</c:v>
                </c:pt>
                <c:pt idx="400" formatCode="&quot;$&quot;#,##0.000">
                  <c:v>1.125</c:v>
                </c:pt>
                <c:pt idx="401" formatCode="&quot;$&quot;#,##0.000">
                  <c:v>1.36</c:v>
                </c:pt>
                <c:pt idx="402" formatCode="&quot;$&quot;#,##0.000">
                  <c:v>2.0150000000000001</c:v>
                </c:pt>
                <c:pt idx="403" formatCode="&quot;$&quot;#,##0.000">
                  <c:v>1.56</c:v>
                </c:pt>
                <c:pt idx="404" formatCode="&quot;$&quot;#,##0.000">
                  <c:v>1.3149999999999999</c:v>
                </c:pt>
                <c:pt idx="405" formatCode="&quot;$&quot;#,##0.000">
                  <c:v>1.97</c:v>
                </c:pt>
                <c:pt idx="406" formatCode="&quot;$&quot;#,##0.000">
                  <c:v>2.125</c:v>
                </c:pt>
                <c:pt idx="407" formatCode="&quot;$&quot;#,##0.000">
                  <c:v>3.39</c:v>
                </c:pt>
                <c:pt idx="408" formatCode="&quot;$&quot;#,##0.000">
                  <c:v>4</c:v>
                </c:pt>
                <c:pt idx="409" formatCode="&quot;$&quot;#,##0.000">
                  <c:v>3.7650000000000001</c:v>
                </c:pt>
                <c:pt idx="410" formatCode="&quot;$&quot;#,##0.000">
                  <c:v>3.35</c:v>
                </c:pt>
                <c:pt idx="411" formatCode="&quot;$&quot;#,##0.000">
                  <c:v>2.11</c:v>
                </c:pt>
                <c:pt idx="412" formatCode="&quot;$&quot;#,##0.000">
                  <c:v>1.6950000000000001</c:v>
                </c:pt>
                <c:pt idx="413" formatCode="&quot;$&quot;#,##0.000">
                  <c:v>2.375</c:v>
                </c:pt>
                <c:pt idx="414" formatCode="&quot;$&quot;#,##0.000">
                  <c:v>2.7</c:v>
                </c:pt>
                <c:pt idx="415" formatCode="&quot;$&quot;#,##0.000">
                  <c:v>2.5449999999999999</c:v>
                </c:pt>
                <c:pt idx="416" formatCode="&quot;$&quot;#,##0.000">
                  <c:v>2.0950000000000002</c:v>
                </c:pt>
                <c:pt idx="417" formatCode="&quot;$&quot;#,##0.000">
                  <c:v>2.2999999999999998</c:v>
                </c:pt>
                <c:pt idx="418" formatCode="&quot;$&quot;#,##0.000">
                  <c:v>2.7050000000000001</c:v>
                </c:pt>
                <c:pt idx="419" formatCode="&quot;$&quot;#,##0.000">
                  <c:v>4.42</c:v>
                </c:pt>
                <c:pt idx="420" formatCode="&quot;$&quot;#,##0.000">
                  <c:v>3.55</c:v>
                </c:pt>
                <c:pt idx="421" formatCode="&quot;$&quot;#,##0.000">
                  <c:v>4.83</c:v>
                </c:pt>
                <c:pt idx="422" formatCode="&quot;$&quot;#,##0.000">
                  <c:v>1.5549999999999999</c:v>
                </c:pt>
                <c:pt idx="423" formatCode="&quot;$&quot;#,##0.000">
                  <c:v>1.32</c:v>
                </c:pt>
                <c:pt idx="424" formatCode="&quot;$&quot;#,##0.000">
                  <c:v>0.76</c:v>
                </c:pt>
                <c:pt idx="425" formatCode="&quot;$&quot;#,##0.000">
                  <c:v>1.41</c:v>
                </c:pt>
                <c:pt idx="426" formatCode="&quot;$&quot;#,##0.000">
                  <c:v>2.2000000000000002</c:v>
                </c:pt>
                <c:pt idx="427" formatCode="&quot;$&quot;#,##0.000">
                  <c:v>2.31</c:v>
                </c:pt>
              </c:numCache>
            </c:numRef>
          </c:val>
          <c:smooth val="0"/>
          <c:extLst>
            <c:ext xmlns:c16="http://schemas.microsoft.com/office/drawing/2014/chart" uri="{C3380CC4-5D6E-409C-BE32-E72D297353CC}">
              <c16:uniqueId val="{00000001-80C0-43AF-980A-A68D934CBDA9}"/>
            </c:ext>
          </c:extLst>
        </c:ser>
        <c:ser>
          <c:idx val="2"/>
          <c:order val="2"/>
          <c:tx>
            <c:strRef>
              <c:f>'Gas Monthly Avg&amp; Bidweek Prices'!$T$5</c:f>
              <c:strCache>
                <c:ptCount val="1"/>
                <c:pt idx="0">
                  <c:v>AECO Canada (BIDWEEK)</c:v>
                </c:pt>
              </c:strCache>
            </c:strRef>
          </c:tx>
          <c:spPr>
            <a:ln w="12700">
              <a:solidFill>
                <a:srgbClr val="000000"/>
              </a:solidFill>
              <a:prstDash val="sysDash"/>
            </a:ln>
          </c:spPr>
          <c:marker>
            <c:symbol val="triangle"/>
            <c:size val="5"/>
            <c:spPr>
              <a:solidFill>
                <a:srgbClr val="000000"/>
              </a:solidFill>
              <a:ln>
                <a:solidFill>
                  <a:srgbClr val="000000"/>
                </a:solidFill>
                <a:prstDash val="solid"/>
              </a:ln>
            </c:spPr>
          </c:marker>
          <c:cat>
            <c:numRef>
              <c:f>'Gas Monthly Avg&amp; Bidweek Prices'!$A$6:$A$500</c:f>
              <c:numCache>
                <c:formatCode>mmm\-yy</c:formatCode>
                <c:ptCount val="495"/>
                <c:pt idx="0">
                  <c:v>33269</c:v>
                </c:pt>
                <c:pt idx="1">
                  <c:v>33297</c:v>
                </c:pt>
                <c:pt idx="2">
                  <c:v>33328</c:v>
                </c:pt>
                <c:pt idx="3">
                  <c:v>33358</c:v>
                </c:pt>
                <c:pt idx="4">
                  <c:v>33389</c:v>
                </c:pt>
                <c:pt idx="5">
                  <c:v>33419</c:v>
                </c:pt>
                <c:pt idx="6">
                  <c:v>33450</c:v>
                </c:pt>
                <c:pt idx="7">
                  <c:v>33481</c:v>
                </c:pt>
                <c:pt idx="8">
                  <c:v>33511</c:v>
                </c:pt>
                <c:pt idx="9">
                  <c:v>33542</c:v>
                </c:pt>
                <c:pt idx="10">
                  <c:v>33572</c:v>
                </c:pt>
                <c:pt idx="11">
                  <c:v>33603</c:v>
                </c:pt>
                <c:pt idx="12">
                  <c:v>33634</c:v>
                </c:pt>
                <c:pt idx="13">
                  <c:v>33663</c:v>
                </c:pt>
                <c:pt idx="14">
                  <c:v>33694</c:v>
                </c:pt>
                <c:pt idx="15">
                  <c:v>33724</c:v>
                </c:pt>
                <c:pt idx="16">
                  <c:v>33755</c:v>
                </c:pt>
                <c:pt idx="17">
                  <c:v>33785</c:v>
                </c:pt>
                <c:pt idx="18">
                  <c:v>33816</c:v>
                </c:pt>
                <c:pt idx="19">
                  <c:v>33847</c:v>
                </c:pt>
                <c:pt idx="20">
                  <c:v>33877</c:v>
                </c:pt>
                <c:pt idx="21">
                  <c:v>33908</c:v>
                </c:pt>
                <c:pt idx="22">
                  <c:v>33938</c:v>
                </c:pt>
                <c:pt idx="23">
                  <c:v>33969</c:v>
                </c:pt>
                <c:pt idx="24">
                  <c:v>34000</c:v>
                </c:pt>
                <c:pt idx="25">
                  <c:v>34028</c:v>
                </c:pt>
                <c:pt idx="26">
                  <c:v>34059</c:v>
                </c:pt>
                <c:pt idx="27">
                  <c:v>34089</c:v>
                </c:pt>
                <c:pt idx="28">
                  <c:v>34120</c:v>
                </c:pt>
                <c:pt idx="29">
                  <c:v>34150</c:v>
                </c:pt>
                <c:pt idx="30">
                  <c:v>34181</c:v>
                </c:pt>
                <c:pt idx="31">
                  <c:v>34212</c:v>
                </c:pt>
                <c:pt idx="32">
                  <c:v>34242</c:v>
                </c:pt>
                <c:pt idx="33">
                  <c:v>34273</c:v>
                </c:pt>
                <c:pt idx="34">
                  <c:v>34303</c:v>
                </c:pt>
                <c:pt idx="35">
                  <c:v>34334</c:v>
                </c:pt>
                <c:pt idx="36">
                  <c:v>34365</c:v>
                </c:pt>
                <c:pt idx="37">
                  <c:v>34393</c:v>
                </c:pt>
                <c:pt idx="38">
                  <c:v>34424</c:v>
                </c:pt>
                <c:pt idx="39">
                  <c:v>34454</c:v>
                </c:pt>
                <c:pt idx="40">
                  <c:v>34485</c:v>
                </c:pt>
                <c:pt idx="41">
                  <c:v>34515</c:v>
                </c:pt>
                <c:pt idx="42">
                  <c:v>34546</c:v>
                </c:pt>
                <c:pt idx="43">
                  <c:v>34577</c:v>
                </c:pt>
                <c:pt idx="44">
                  <c:v>34607</c:v>
                </c:pt>
                <c:pt idx="45">
                  <c:v>34638</c:v>
                </c:pt>
                <c:pt idx="46">
                  <c:v>34668</c:v>
                </c:pt>
                <c:pt idx="47">
                  <c:v>34699</c:v>
                </c:pt>
                <c:pt idx="48">
                  <c:v>34730</c:v>
                </c:pt>
                <c:pt idx="49">
                  <c:v>34758</c:v>
                </c:pt>
                <c:pt idx="50">
                  <c:v>34789</c:v>
                </c:pt>
                <c:pt idx="51">
                  <c:v>34819</c:v>
                </c:pt>
                <c:pt idx="52">
                  <c:v>34850</c:v>
                </c:pt>
                <c:pt idx="53">
                  <c:v>34880</c:v>
                </c:pt>
                <c:pt idx="54">
                  <c:v>34911</c:v>
                </c:pt>
                <c:pt idx="55">
                  <c:v>34942</c:v>
                </c:pt>
                <c:pt idx="56">
                  <c:v>34972</c:v>
                </c:pt>
                <c:pt idx="57">
                  <c:v>35003</c:v>
                </c:pt>
                <c:pt idx="58">
                  <c:v>35033</c:v>
                </c:pt>
                <c:pt idx="59">
                  <c:v>35064</c:v>
                </c:pt>
                <c:pt idx="60">
                  <c:v>35095</c:v>
                </c:pt>
                <c:pt idx="61">
                  <c:v>35124</c:v>
                </c:pt>
                <c:pt idx="62">
                  <c:v>35155</c:v>
                </c:pt>
                <c:pt idx="63">
                  <c:v>35185</c:v>
                </c:pt>
                <c:pt idx="64">
                  <c:v>35216</c:v>
                </c:pt>
                <c:pt idx="65">
                  <c:v>35246</c:v>
                </c:pt>
                <c:pt idx="66">
                  <c:v>35277</c:v>
                </c:pt>
                <c:pt idx="67">
                  <c:v>35308</c:v>
                </c:pt>
                <c:pt idx="68">
                  <c:v>35338</c:v>
                </c:pt>
                <c:pt idx="69">
                  <c:v>35369</c:v>
                </c:pt>
                <c:pt idx="70">
                  <c:v>35399</c:v>
                </c:pt>
                <c:pt idx="71">
                  <c:v>35430</c:v>
                </c:pt>
                <c:pt idx="72">
                  <c:v>35461</c:v>
                </c:pt>
                <c:pt idx="73">
                  <c:v>35489</c:v>
                </c:pt>
                <c:pt idx="74">
                  <c:v>35520</c:v>
                </c:pt>
                <c:pt idx="75">
                  <c:v>35550</c:v>
                </c:pt>
                <c:pt idx="76">
                  <c:v>35581</c:v>
                </c:pt>
                <c:pt idx="77">
                  <c:v>35611</c:v>
                </c:pt>
                <c:pt idx="78">
                  <c:v>35642</c:v>
                </c:pt>
                <c:pt idx="79">
                  <c:v>35673</c:v>
                </c:pt>
                <c:pt idx="80">
                  <c:v>35703</c:v>
                </c:pt>
                <c:pt idx="81">
                  <c:v>35734</c:v>
                </c:pt>
                <c:pt idx="82">
                  <c:v>35764</c:v>
                </c:pt>
                <c:pt idx="83">
                  <c:v>35795</c:v>
                </c:pt>
                <c:pt idx="84">
                  <c:v>35826</c:v>
                </c:pt>
                <c:pt idx="85">
                  <c:v>35854</c:v>
                </c:pt>
                <c:pt idx="86">
                  <c:v>35885</c:v>
                </c:pt>
                <c:pt idx="87">
                  <c:v>35915</c:v>
                </c:pt>
                <c:pt idx="88">
                  <c:v>35946</c:v>
                </c:pt>
                <c:pt idx="89">
                  <c:v>35976</c:v>
                </c:pt>
                <c:pt idx="90">
                  <c:v>36007</c:v>
                </c:pt>
                <c:pt idx="91">
                  <c:v>36038</c:v>
                </c:pt>
                <c:pt idx="92">
                  <c:v>36068</c:v>
                </c:pt>
                <c:pt idx="93">
                  <c:v>36099</c:v>
                </c:pt>
                <c:pt idx="94">
                  <c:v>36129</c:v>
                </c:pt>
                <c:pt idx="95">
                  <c:v>36160</c:v>
                </c:pt>
                <c:pt idx="96">
                  <c:v>36191</c:v>
                </c:pt>
                <c:pt idx="97">
                  <c:v>36219</c:v>
                </c:pt>
                <c:pt idx="98">
                  <c:v>36250</c:v>
                </c:pt>
                <c:pt idx="99">
                  <c:v>36280</c:v>
                </c:pt>
                <c:pt idx="100">
                  <c:v>36311</c:v>
                </c:pt>
                <c:pt idx="101">
                  <c:v>36341</c:v>
                </c:pt>
                <c:pt idx="102">
                  <c:v>36372</c:v>
                </c:pt>
                <c:pt idx="103">
                  <c:v>36403</c:v>
                </c:pt>
                <c:pt idx="104">
                  <c:v>36433</c:v>
                </c:pt>
                <c:pt idx="105">
                  <c:v>36464</c:v>
                </c:pt>
                <c:pt idx="106">
                  <c:v>36494</c:v>
                </c:pt>
                <c:pt idx="107">
                  <c:v>36525</c:v>
                </c:pt>
                <c:pt idx="108">
                  <c:v>36556</c:v>
                </c:pt>
                <c:pt idx="109">
                  <c:v>36585</c:v>
                </c:pt>
                <c:pt idx="110">
                  <c:v>36616</c:v>
                </c:pt>
                <c:pt idx="111">
                  <c:v>36646</c:v>
                </c:pt>
                <c:pt idx="112">
                  <c:v>36677</c:v>
                </c:pt>
                <c:pt idx="113">
                  <c:v>36707</c:v>
                </c:pt>
                <c:pt idx="114">
                  <c:v>36738</c:v>
                </c:pt>
                <c:pt idx="115">
                  <c:v>36769</c:v>
                </c:pt>
                <c:pt idx="116">
                  <c:v>36799</c:v>
                </c:pt>
                <c:pt idx="117">
                  <c:v>36830</c:v>
                </c:pt>
                <c:pt idx="118">
                  <c:v>36860</c:v>
                </c:pt>
                <c:pt idx="119">
                  <c:v>36891</c:v>
                </c:pt>
                <c:pt idx="120">
                  <c:v>36922</c:v>
                </c:pt>
                <c:pt idx="121">
                  <c:v>36950</c:v>
                </c:pt>
                <c:pt idx="122">
                  <c:v>36981</c:v>
                </c:pt>
                <c:pt idx="123">
                  <c:v>37011</c:v>
                </c:pt>
                <c:pt idx="124">
                  <c:v>37042</c:v>
                </c:pt>
                <c:pt idx="125">
                  <c:v>37072</c:v>
                </c:pt>
                <c:pt idx="126">
                  <c:v>37103</c:v>
                </c:pt>
                <c:pt idx="127">
                  <c:v>37134</c:v>
                </c:pt>
                <c:pt idx="128">
                  <c:v>37164</c:v>
                </c:pt>
                <c:pt idx="129">
                  <c:v>37195</c:v>
                </c:pt>
                <c:pt idx="130">
                  <c:v>37225</c:v>
                </c:pt>
                <c:pt idx="131">
                  <c:v>37256</c:v>
                </c:pt>
                <c:pt idx="132">
                  <c:v>37287</c:v>
                </c:pt>
                <c:pt idx="133">
                  <c:v>37315</c:v>
                </c:pt>
                <c:pt idx="134">
                  <c:v>37346</c:v>
                </c:pt>
                <c:pt idx="135">
                  <c:v>37376</c:v>
                </c:pt>
                <c:pt idx="136">
                  <c:v>37407</c:v>
                </c:pt>
                <c:pt idx="137">
                  <c:v>37437</c:v>
                </c:pt>
                <c:pt idx="138">
                  <c:v>37468</c:v>
                </c:pt>
                <c:pt idx="139">
                  <c:v>37499</c:v>
                </c:pt>
                <c:pt idx="140">
                  <c:v>37529</c:v>
                </c:pt>
                <c:pt idx="141">
                  <c:v>37560</c:v>
                </c:pt>
                <c:pt idx="142">
                  <c:v>37590</c:v>
                </c:pt>
                <c:pt idx="143">
                  <c:v>37621</c:v>
                </c:pt>
                <c:pt idx="144">
                  <c:v>37652</c:v>
                </c:pt>
                <c:pt idx="145">
                  <c:v>37680</c:v>
                </c:pt>
                <c:pt idx="146">
                  <c:v>37711</c:v>
                </c:pt>
                <c:pt idx="147">
                  <c:v>37741</c:v>
                </c:pt>
                <c:pt idx="148">
                  <c:v>37772</c:v>
                </c:pt>
                <c:pt idx="149">
                  <c:v>37802</c:v>
                </c:pt>
                <c:pt idx="150">
                  <c:v>37833</c:v>
                </c:pt>
                <c:pt idx="151">
                  <c:v>37864</c:v>
                </c:pt>
                <c:pt idx="152">
                  <c:v>37894</c:v>
                </c:pt>
                <c:pt idx="153">
                  <c:v>37925</c:v>
                </c:pt>
                <c:pt idx="154">
                  <c:v>37955</c:v>
                </c:pt>
                <c:pt idx="155">
                  <c:v>37986</c:v>
                </c:pt>
                <c:pt idx="156">
                  <c:v>38017</c:v>
                </c:pt>
                <c:pt idx="157">
                  <c:v>38046</c:v>
                </c:pt>
                <c:pt idx="158">
                  <c:v>38077</c:v>
                </c:pt>
                <c:pt idx="159">
                  <c:v>38107</c:v>
                </c:pt>
                <c:pt idx="160">
                  <c:v>38138</c:v>
                </c:pt>
                <c:pt idx="161">
                  <c:v>38168</c:v>
                </c:pt>
                <c:pt idx="162">
                  <c:v>38199</c:v>
                </c:pt>
                <c:pt idx="163">
                  <c:v>38230</c:v>
                </c:pt>
                <c:pt idx="164">
                  <c:v>38260</c:v>
                </c:pt>
                <c:pt idx="165">
                  <c:v>38291</c:v>
                </c:pt>
                <c:pt idx="166">
                  <c:v>38321</c:v>
                </c:pt>
                <c:pt idx="167">
                  <c:v>38352</c:v>
                </c:pt>
                <c:pt idx="168">
                  <c:v>38383</c:v>
                </c:pt>
                <c:pt idx="169">
                  <c:v>38411</c:v>
                </c:pt>
                <c:pt idx="170">
                  <c:v>38442</c:v>
                </c:pt>
                <c:pt idx="171">
                  <c:v>38472</c:v>
                </c:pt>
                <c:pt idx="172">
                  <c:v>38503</c:v>
                </c:pt>
                <c:pt idx="173">
                  <c:v>38533</c:v>
                </c:pt>
                <c:pt idx="174">
                  <c:v>38564</c:v>
                </c:pt>
                <c:pt idx="175">
                  <c:v>38595</c:v>
                </c:pt>
                <c:pt idx="176">
                  <c:v>38625</c:v>
                </c:pt>
                <c:pt idx="177">
                  <c:v>38656</c:v>
                </c:pt>
                <c:pt idx="178">
                  <c:v>38686</c:v>
                </c:pt>
                <c:pt idx="179">
                  <c:v>38717</c:v>
                </c:pt>
                <c:pt idx="180">
                  <c:v>38748</c:v>
                </c:pt>
                <c:pt idx="181">
                  <c:v>38776</c:v>
                </c:pt>
                <c:pt idx="182">
                  <c:v>38807</c:v>
                </c:pt>
                <c:pt idx="183">
                  <c:v>38837</c:v>
                </c:pt>
                <c:pt idx="184">
                  <c:v>38868</c:v>
                </c:pt>
                <c:pt idx="185">
                  <c:v>38898</c:v>
                </c:pt>
                <c:pt idx="186">
                  <c:v>38929</c:v>
                </c:pt>
                <c:pt idx="187">
                  <c:v>38960</c:v>
                </c:pt>
                <c:pt idx="188">
                  <c:v>38990</c:v>
                </c:pt>
                <c:pt idx="189">
                  <c:v>39021</c:v>
                </c:pt>
                <c:pt idx="190">
                  <c:v>39051</c:v>
                </c:pt>
                <c:pt idx="191">
                  <c:v>39082</c:v>
                </c:pt>
                <c:pt idx="192">
                  <c:v>39113</c:v>
                </c:pt>
                <c:pt idx="193">
                  <c:v>39141</c:v>
                </c:pt>
                <c:pt idx="194">
                  <c:v>39172</c:v>
                </c:pt>
                <c:pt idx="195">
                  <c:v>39202</c:v>
                </c:pt>
                <c:pt idx="196">
                  <c:v>39233</c:v>
                </c:pt>
                <c:pt idx="197">
                  <c:v>39263</c:v>
                </c:pt>
                <c:pt idx="198">
                  <c:v>39294</c:v>
                </c:pt>
                <c:pt idx="199">
                  <c:v>39325</c:v>
                </c:pt>
                <c:pt idx="200">
                  <c:v>39355</c:v>
                </c:pt>
                <c:pt idx="201">
                  <c:v>39386</c:v>
                </c:pt>
                <c:pt idx="202">
                  <c:v>39416</c:v>
                </c:pt>
                <c:pt idx="203">
                  <c:v>39447</c:v>
                </c:pt>
                <c:pt idx="204">
                  <c:v>39478</c:v>
                </c:pt>
                <c:pt idx="205">
                  <c:v>39507</c:v>
                </c:pt>
                <c:pt idx="206">
                  <c:v>39538</c:v>
                </c:pt>
                <c:pt idx="207">
                  <c:v>39568</c:v>
                </c:pt>
                <c:pt idx="208">
                  <c:v>39599</c:v>
                </c:pt>
                <c:pt idx="209">
                  <c:v>39629</c:v>
                </c:pt>
                <c:pt idx="210">
                  <c:v>39660</c:v>
                </c:pt>
                <c:pt idx="211">
                  <c:v>39691</c:v>
                </c:pt>
                <c:pt idx="212">
                  <c:v>39721</c:v>
                </c:pt>
                <c:pt idx="213">
                  <c:v>39752</c:v>
                </c:pt>
                <c:pt idx="214">
                  <c:v>39782</c:v>
                </c:pt>
                <c:pt idx="215">
                  <c:v>39813</c:v>
                </c:pt>
                <c:pt idx="216" formatCode="[$-409]mmm\-yy;@">
                  <c:v>39844</c:v>
                </c:pt>
                <c:pt idx="217">
                  <c:v>39872</c:v>
                </c:pt>
                <c:pt idx="218" formatCode="[$-409]mmm\-yy;@">
                  <c:v>39903</c:v>
                </c:pt>
                <c:pt idx="219" formatCode="[$-409]mmm\-yy;@">
                  <c:v>39933</c:v>
                </c:pt>
                <c:pt idx="220" formatCode="[$-409]mmm\-yy;@">
                  <c:v>39964</c:v>
                </c:pt>
                <c:pt idx="221" formatCode="[$-409]mmm\-yy;@">
                  <c:v>39994</c:v>
                </c:pt>
                <c:pt idx="222" formatCode="[$-409]mmm\-yy;@">
                  <c:v>40025</c:v>
                </c:pt>
                <c:pt idx="223" formatCode="[$-409]mmm\-yy;@">
                  <c:v>40056</c:v>
                </c:pt>
                <c:pt idx="224" formatCode="[$-409]mmm\-yy;@">
                  <c:v>40086</c:v>
                </c:pt>
                <c:pt idx="225" formatCode="[$-409]mmm\-yy;@">
                  <c:v>40117</c:v>
                </c:pt>
                <c:pt idx="226" formatCode="[$-409]mmm\-yy;@">
                  <c:v>40147</c:v>
                </c:pt>
                <c:pt idx="227" formatCode="[$-409]mmm\-yy;@">
                  <c:v>40178</c:v>
                </c:pt>
                <c:pt idx="228" formatCode="[$-409]mmm\-yy;@">
                  <c:v>40209</c:v>
                </c:pt>
                <c:pt idx="229" formatCode="[$-409]mmm\-yy;@">
                  <c:v>40237</c:v>
                </c:pt>
                <c:pt idx="230" formatCode="[$-409]mmm\-yy;@">
                  <c:v>40268</c:v>
                </c:pt>
                <c:pt idx="231" formatCode="[$-409]mmm\-yy;@">
                  <c:v>40298</c:v>
                </c:pt>
                <c:pt idx="232" formatCode="[$-409]mmm\-yy;@">
                  <c:v>40329</c:v>
                </c:pt>
                <c:pt idx="233" formatCode="[$-409]mmm\-yy;@">
                  <c:v>40359</c:v>
                </c:pt>
                <c:pt idx="234" formatCode="[$-409]mmm\-yy;@">
                  <c:v>40390</c:v>
                </c:pt>
                <c:pt idx="235" formatCode="[$-409]mmm\-yy;@">
                  <c:v>40421</c:v>
                </c:pt>
                <c:pt idx="236" formatCode="[$-409]mmm\-yy;@">
                  <c:v>40451</c:v>
                </c:pt>
                <c:pt idx="237" formatCode="[$-409]mmm\-yy;@">
                  <c:v>40482</c:v>
                </c:pt>
                <c:pt idx="238" formatCode="[$-409]mmm\-yy;@">
                  <c:v>40512</c:v>
                </c:pt>
                <c:pt idx="239" formatCode="[$-409]mmm\-yy;@">
                  <c:v>40543</c:v>
                </c:pt>
                <c:pt idx="240" formatCode="[$-409]mmm\-yy;@">
                  <c:v>40574</c:v>
                </c:pt>
                <c:pt idx="241" formatCode="[$-409]mmm\-yy;@">
                  <c:v>40602</c:v>
                </c:pt>
                <c:pt idx="242" formatCode="[$-409]mmm\-yy;@">
                  <c:v>40633</c:v>
                </c:pt>
                <c:pt idx="243" formatCode="[$-409]mmm\-yy;@">
                  <c:v>40663</c:v>
                </c:pt>
                <c:pt idx="244" formatCode="[$-409]mmm\-yy;@">
                  <c:v>40694</c:v>
                </c:pt>
                <c:pt idx="245" formatCode="[$-409]mmm\-yy;@">
                  <c:v>40724</c:v>
                </c:pt>
                <c:pt idx="246" formatCode="[$-409]mmm\-yy;@">
                  <c:v>40755</c:v>
                </c:pt>
                <c:pt idx="247" formatCode="[$-409]mmm\-yy;@">
                  <c:v>40786</c:v>
                </c:pt>
                <c:pt idx="248" formatCode="[$-409]mmm\-yy;@">
                  <c:v>40816</c:v>
                </c:pt>
                <c:pt idx="249" formatCode="[$-409]mmm\-yy;@">
                  <c:v>40847</c:v>
                </c:pt>
                <c:pt idx="250" formatCode="[$-409]mmm\-yy;@">
                  <c:v>40877</c:v>
                </c:pt>
                <c:pt idx="251" formatCode="[$-409]mmm\-yy;@">
                  <c:v>40908</c:v>
                </c:pt>
                <c:pt idx="252" formatCode="[$-409]mmm\-yy;@">
                  <c:v>40939</c:v>
                </c:pt>
                <c:pt idx="253" formatCode="[$-409]mmm\-yy;@">
                  <c:v>40968</c:v>
                </c:pt>
                <c:pt idx="254" formatCode="[$-409]mmm\-yy;@">
                  <c:v>40999</c:v>
                </c:pt>
                <c:pt idx="255" formatCode="[$-409]mmm\-yy;@">
                  <c:v>41029</c:v>
                </c:pt>
                <c:pt idx="256" formatCode="[$-409]mmm\-yy;@">
                  <c:v>41060</c:v>
                </c:pt>
                <c:pt idx="257" formatCode="[$-409]mmm\-yy;@">
                  <c:v>41090</c:v>
                </c:pt>
                <c:pt idx="258" formatCode="[$-409]mmm\-yy;@">
                  <c:v>41121</c:v>
                </c:pt>
                <c:pt idx="259" formatCode="[$-409]mmm\-yy;@">
                  <c:v>41152</c:v>
                </c:pt>
                <c:pt idx="260" formatCode="[$-409]mmm\-yy;@">
                  <c:v>41182</c:v>
                </c:pt>
                <c:pt idx="261" formatCode="[$-409]mmm\-yy;@">
                  <c:v>41213</c:v>
                </c:pt>
                <c:pt idx="262" formatCode="[$-409]mmm\-yy;@">
                  <c:v>41243</c:v>
                </c:pt>
                <c:pt idx="263" formatCode="[$-409]mmm\-yy;@">
                  <c:v>41274</c:v>
                </c:pt>
                <c:pt idx="264" formatCode="[$-409]mmm\-yy;@">
                  <c:v>41305</c:v>
                </c:pt>
                <c:pt idx="265" formatCode="[$-409]mmm\-yy;@">
                  <c:v>41333</c:v>
                </c:pt>
                <c:pt idx="266" formatCode="[$-409]mmm\-yy;@">
                  <c:v>41364</c:v>
                </c:pt>
                <c:pt idx="267" formatCode="[$-409]mmm\-yy;@">
                  <c:v>41394</c:v>
                </c:pt>
                <c:pt idx="268" formatCode="[$-409]mmm\-yy;@">
                  <c:v>41425</c:v>
                </c:pt>
                <c:pt idx="269" formatCode="[$-409]mmm\-yy;@">
                  <c:v>41455</c:v>
                </c:pt>
                <c:pt idx="270" formatCode="[$-409]mmm\-yy;@">
                  <c:v>41486</c:v>
                </c:pt>
                <c:pt idx="271" formatCode="[$-409]mmm\-yy;@">
                  <c:v>41517</c:v>
                </c:pt>
                <c:pt idx="272" formatCode="[$-409]mmm\-yy;@">
                  <c:v>41547</c:v>
                </c:pt>
                <c:pt idx="273" formatCode="[$-409]mmm\-yy;@">
                  <c:v>41578</c:v>
                </c:pt>
                <c:pt idx="274" formatCode="[$-409]mmm\-yy;@">
                  <c:v>41608</c:v>
                </c:pt>
                <c:pt idx="275" formatCode="[$-409]mmm\-yy;@">
                  <c:v>41639</c:v>
                </c:pt>
                <c:pt idx="276" formatCode="[$-409]mmm\-yy;@">
                  <c:v>41670</c:v>
                </c:pt>
                <c:pt idx="277" formatCode="[$-409]mmm\-yy;@">
                  <c:v>41698</c:v>
                </c:pt>
                <c:pt idx="278" formatCode="[$-409]mmm\-yy;@">
                  <c:v>41729</c:v>
                </c:pt>
                <c:pt idx="279" formatCode="[$-409]mmm\-yy;@">
                  <c:v>41759</c:v>
                </c:pt>
                <c:pt idx="280" formatCode="[$-409]mmm\-yy;@">
                  <c:v>41790</c:v>
                </c:pt>
                <c:pt idx="281" formatCode="[$-409]mmm\-yy;@">
                  <c:v>41820</c:v>
                </c:pt>
                <c:pt idx="282" formatCode="[$-409]mmm\-yy;@">
                  <c:v>41851</c:v>
                </c:pt>
                <c:pt idx="283" formatCode="[$-409]mmm\-yy;@">
                  <c:v>41882</c:v>
                </c:pt>
                <c:pt idx="284" formatCode="[$-409]mmm\-yy;@">
                  <c:v>41912</c:v>
                </c:pt>
                <c:pt idx="285" formatCode="[$-409]mmm\-yy;@">
                  <c:v>41943</c:v>
                </c:pt>
                <c:pt idx="286" formatCode="[$-409]mmm\-yy;@">
                  <c:v>41973</c:v>
                </c:pt>
                <c:pt idx="287" formatCode="[$-409]mmm\-yy;@">
                  <c:v>42004</c:v>
                </c:pt>
                <c:pt idx="288" formatCode="[$-409]mmm\-yy;@">
                  <c:v>42035</c:v>
                </c:pt>
                <c:pt idx="289" formatCode="[$-409]mmm\-yy;@">
                  <c:v>42063</c:v>
                </c:pt>
                <c:pt idx="290" formatCode="[$-409]mmm\-yy;@">
                  <c:v>42094</c:v>
                </c:pt>
                <c:pt idx="291" formatCode="[$-409]mmm\-yy;@">
                  <c:v>42124</c:v>
                </c:pt>
                <c:pt idx="292" formatCode="[$-409]mmm\-yy;@">
                  <c:v>42155</c:v>
                </c:pt>
                <c:pt idx="293" formatCode="[$-409]mmm\-yy;@">
                  <c:v>42185</c:v>
                </c:pt>
                <c:pt idx="294" formatCode="[$-409]mmm\-yy;@">
                  <c:v>42216</c:v>
                </c:pt>
                <c:pt idx="295" formatCode="[$-409]mmm\-yy;@">
                  <c:v>42247</c:v>
                </c:pt>
                <c:pt idx="296" formatCode="[$-409]mmm\-yy;@">
                  <c:v>42277</c:v>
                </c:pt>
                <c:pt idx="297" formatCode="[$-409]mmm\-yy;@">
                  <c:v>42308</c:v>
                </c:pt>
                <c:pt idx="298" formatCode="[$-409]mmm\-yy;@">
                  <c:v>42338</c:v>
                </c:pt>
                <c:pt idx="299" formatCode="[$-409]mmm\-yy;@">
                  <c:v>42369</c:v>
                </c:pt>
                <c:pt idx="300" formatCode="[$-409]mmm\-yy;@">
                  <c:v>42400</c:v>
                </c:pt>
                <c:pt idx="301" formatCode="[$-409]mmm\-yy;@">
                  <c:v>42429</c:v>
                </c:pt>
                <c:pt idx="302" formatCode="[$-409]mmm\-yy;@">
                  <c:v>42460</c:v>
                </c:pt>
                <c:pt idx="303" formatCode="[$-409]mmm\-yy;@">
                  <c:v>42490</c:v>
                </c:pt>
                <c:pt idx="304" formatCode="[$-409]mmm\-yy;@">
                  <c:v>42521</c:v>
                </c:pt>
                <c:pt idx="305" formatCode="[$-409]mmm\-yy;@">
                  <c:v>42551</c:v>
                </c:pt>
                <c:pt idx="306" formatCode="[$-409]mmm\-yy;@">
                  <c:v>42582</c:v>
                </c:pt>
                <c:pt idx="307" formatCode="[$-409]mmm\-yy;@">
                  <c:v>42613</c:v>
                </c:pt>
                <c:pt idx="308" formatCode="[$-409]mmm\-yy;@">
                  <c:v>42643</c:v>
                </c:pt>
                <c:pt idx="309" formatCode="[$-409]mmm\-yy;@">
                  <c:v>42674</c:v>
                </c:pt>
                <c:pt idx="310" formatCode="[$-409]mmm\-yy;@">
                  <c:v>42704</c:v>
                </c:pt>
                <c:pt idx="311" formatCode="[$-409]mmm\-yy;@">
                  <c:v>42735</c:v>
                </c:pt>
                <c:pt idx="312" formatCode="[$-409]mmm\-yy;@">
                  <c:v>42766</c:v>
                </c:pt>
                <c:pt idx="313" formatCode="[$-409]mmm\-yy;@">
                  <c:v>42794</c:v>
                </c:pt>
                <c:pt idx="314" formatCode="[$-409]mmm\-yy;@">
                  <c:v>42825</c:v>
                </c:pt>
                <c:pt idx="315" formatCode="[$-409]mmm\-yy;@">
                  <c:v>42855</c:v>
                </c:pt>
                <c:pt idx="316" formatCode="[$-409]mmm\-yy;@">
                  <c:v>42886</c:v>
                </c:pt>
                <c:pt idx="317" formatCode="[$-409]mmm\-yy;@">
                  <c:v>42916</c:v>
                </c:pt>
                <c:pt idx="318" formatCode="[$-409]mmm\-yy;@">
                  <c:v>42947</c:v>
                </c:pt>
                <c:pt idx="319" formatCode="[$-409]mmm\-yy;@">
                  <c:v>42978</c:v>
                </c:pt>
                <c:pt idx="320" formatCode="[$-409]mmm\-yy;@">
                  <c:v>43008</c:v>
                </c:pt>
                <c:pt idx="321" formatCode="[$-409]mmm\-yy;@">
                  <c:v>43039</c:v>
                </c:pt>
                <c:pt idx="322" formatCode="[$-409]mmm\-yy;@">
                  <c:v>43069</c:v>
                </c:pt>
                <c:pt idx="323" formatCode="[$-409]mmm\-yy;@">
                  <c:v>43100</c:v>
                </c:pt>
                <c:pt idx="324" formatCode="[$-409]mmm\-yy;@">
                  <c:v>43131</c:v>
                </c:pt>
                <c:pt idx="325" formatCode="[$-409]mmm\-yy;@">
                  <c:v>43159</c:v>
                </c:pt>
                <c:pt idx="326" formatCode="[$-409]mmm\-yy;@">
                  <c:v>43190</c:v>
                </c:pt>
                <c:pt idx="327" formatCode="[$-409]mmm\-yy;@">
                  <c:v>43220</c:v>
                </c:pt>
                <c:pt idx="328" formatCode="[$-409]mmm\-yy;@">
                  <c:v>43251</c:v>
                </c:pt>
                <c:pt idx="329" formatCode="[$-409]mmm\-yy;@">
                  <c:v>43281</c:v>
                </c:pt>
                <c:pt idx="330" formatCode="[$-409]mmm\-yy;@">
                  <c:v>43312</c:v>
                </c:pt>
                <c:pt idx="331" formatCode="[$-409]mmm\-yy;@">
                  <c:v>43343</c:v>
                </c:pt>
                <c:pt idx="332" formatCode="[$-409]mmm\-yy;@">
                  <c:v>43373</c:v>
                </c:pt>
                <c:pt idx="333" formatCode="[$-409]mmm\-yy;@">
                  <c:v>43404</c:v>
                </c:pt>
                <c:pt idx="334" formatCode="[$-409]mmm\-yy;@">
                  <c:v>43434</c:v>
                </c:pt>
                <c:pt idx="335" formatCode="[$-409]mmm\-yy;@">
                  <c:v>43465</c:v>
                </c:pt>
                <c:pt idx="336" formatCode="[$-409]mmm\-yy;@">
                  <c:v>43496</c:v>
                </c:pt>
                <c:pt idx="337" formatCode="[$-409]mmm\-yy;@">
                  <c:v>43524</c:v>
                </c:pt>
                <c:pt idx="338" formatCode="[$-409]mmm\-yy;@">
                  <c:v>43555</c:v>
                </c:pt>
                <c:pt idx="339" formatCode="[$-409]mmm\-yy;@">
                  <c:v>43585</c:v>
                </c:pt>
                <c:pt idx="340" formatCode="[$-409]mmm\-yy;@">
                  <c:v>43616</c:v>
                </c:pt>
                <c:pt idx="341" formatCode="[$-409]mmm\-yy;@">
                  <c:v>43646</c:v>
                </c:pt>
                <c:pt idx="342" formatCode="[$-409]mmm\-yy;@">
                  <c:v>43677</c:v>
                </c:pt>
                <c:pt idx="343" formatCode="[$-409]mmm\-yy;@">
                  <c:v>43708</c:v>
                </c:pt>
                <c:pt idx="344" formatCode="[$-409]mmm\-yy;@">
                  <c:v>43738</c:v>
                </c:pt>
                <c:pt idx="345" formatCode="[$-409]mmm\-yy;@">
                  <c:v>43769</c:v>
                </c:pt>
                <c:pt idx="346" formatCode="[$-409]mmm\-yy;@">
                  <c:v>43799</c:v>
                </c:pt>
                <c:pt idx="347" formatCode="[$-409]mmm\-yy;@">
                  <c:v>43830</c:v>
                </c:pt>
                <c:pt idx="348" formatCode="[$-409]mmm\-yy;@">
                  <c:v>43861</c:v>
                </c:pt>
                <c:pt idx="349" formatCode="[$-409]mmm\-yy;@">
                  <c:v>43890</c:v>
                </c:pt>
                <c:pt idx="350" formatCode="[$-409]mmm\-yy;@">
                  <c:v>43921</c:v>
                </c:pt>
                <c:pt idx="351" formatCode="[$-409]mmm\-yy;@">
                  <c:v>43951</c:v>
                </c:pt>
                <c:pt idx="352" formatCode="[$-409]mmm\-yy;@">
                  <c:v>43982</c:v>
                </c:pt>
                <c:pt idx="353" formatCode="[$-409]mmm\-yy;@">
                  <c:v>44012</c:v>
                </c:pt>
                <c:pt idx="354" formatCode="[$-409]mmm\-yy;@">
                  <c:v>44043</c:v>
                </c:pt>
                <c:pt idx="355" formatCode="[$-409]mmm\-yy;@">
                  <c:v>44074</c:v>
                </c:pt>
                <c:pt idx="356" formatCode="[$-409]mmm\-yy;@">
                  <c:v>44104</c:v>
                </c:pt>
                <c:pt idx="357" formatCode="[$-409]mmm\-yy;@">
                  <c:v>44135</c:v>
                </c:pt>
                <c:pt idx="358" formatCode="[$-409]mmm\-yy;@">
                  <c:v>44165</c:v>
                </c:pt>
                <c:pt idx="359" formatCode="[$-409]mmm\-yy;@">
                  <c:v>44196</c:v>
                </c:pt>
                <c:pt idx="360" formatCode="[$-409]mmm\-yy;@">
                  <c:v>44227</c:v>
                </c:pt>
                <c:pt idx="361" formatCode="[$-409]mmm\-yy;@">
                  <c:v>44255</c:v>
                </c:pt>
                <c:pt idx="362" formatCode="[$-409]mmm\-yy;@">
                  <c:v>44286</c:v>
                </c:pt>
                <c:pt idx="363" formatCode="[$-409]mmm\-yy;@">
                  <c:v>44316</c:v>
                </c:pt>
                <c:pt idx="364" formatCode="[$-409]mmm\-yy;@">
                  <c:v>44347</c:v>
                </c:pt>
                <c:pt idx="365" formatCode="[$-409]mmm\-yy;@">
                  <c:v>44377</c:v>
                </c:pt>
                <c:pt idx="366" formatCode="[$-409]mmm\-yy;@">
                  <c:v>44408</c:v>
                </c:pt>
                <c:pt idx="367" formatCode="[$-409]mmm\-yy;@">
                  <c:v>44439</c:v>
                </c:pt>
                <c:pt idx="368" formatCode="[$-409]mmm\-yy;@">
                  <c:v>44469</c:v>
                </c:pt>
                <c:pt idx="369" formatCode="[$-409]mmm\-yy;@">
                  <c:v>44500</c:v>
                </c:pt>
                <c:pt idx="370" formatCode="[$-409]mmm\-yy;@">
                  <c:v>44530</c:v>
                </c:pt>
                <c:pt idx="371" formatCode="[$-409]mmm\-yy;@">
                  <c:v>44561</c:v>
                </c:pt>
                <c:pt idx="372" formatCode="[$-409]mmm\-yy;@">
                  <c:v>44592</c:v>
                </c:pt>
                <c:pt idx="373" formatCode="[$-409]mmm\-yy;@">
                  <c:v>44620</c:v>
                </c:pt>
                <c:pt idx="374" formatCode="[$-409]mmm\-yy;@">
                  <c:v>44651</c:v>
                </c:pt>
                <c:pt idx="375" formatCode="[$-409]mmm\-yy;@">
                  <c:v>44681</c:v>
                </c:pt>
                <c:pt idx="376" formatCode="[$-409]mmm\-yy;@">
                  <c:v>44712</c:v>
                </c:pt>
                <c:pt idx="377" formatCode="[$-409]mmm\-yy;@">
                  <c:v>44742</c:v>
                </c:pt>
                <c:pt idx="378" formatCode="[$-409]mmm\-yy;@">
                  <c:v>44773</c:v>
                </c:pt>
                <c:pt idx="379" formatCode="[$-409]mmm\-yy;@">
                  <c:v>44804</c:v>
                </c:pt>
                <c:pt idx="380" formatCode="[$-409]mmm\-yy;@">
                  <c:v>44834</c:v>
                </c:pt>
                <c:pt idx="381" formatCode="[$-409]mmm\-yy;@">
                  <c:v>44865</c:v>
                </c:pt>
                <c:pt idx="382" formatCode="[$-409]mmm\-yy;@">
                  <c:v>44895</c:v>
                </c:pt>
                <c:pt idx="383" formatCode="[$-409]mmm\-yy;@">
                  <c:v>44926</c:v>
                </c:pt>
                <c:pt idx="384" formatCode="[$-409]mmm\-yy;@">
                  <c:v>44957</c:v>
                </c:pt>
                <c:pt idx="385" formatCode="[$-409]mmm\-yy;@">
                  <c:v>44985</c:v>
                </c:pt>
                <c:pt idx="386" formatCode="[$-409]mmm\-yy;@">
                  <c:v>45016</c:v>
                </c:pt>
                <c:pt idx="387" formatCode="[$-409]mmm\-yy;@">
                  <c:v>45046</c:v>
                </c:pt>
                <c:pt idx="388" formatCode="[$-409]mmm\-yy;@">
                  <c:v>45077</c:v>
                </c:pt>
                <c:pt idx="389" formatCode="[$-409]mmm\-yy;@">
                  <c:v>45107</c:v>
                </c:pt>
                <c:pt idx="390" formatCode="[$-409]mmm\-yy;@">
                  <c:v>45138</c:v>
                </c:pt>
                <c:pt idx="391" formatCode="[$-409]mmm\-yy;@">
                  <c:v>45139</c:v>
                </c:pt>
                <c:pt idx="392" formatCode="[$-409]mmm\-yy;@">
                  <c:v>45199</c:v>
                </c:pt>
                <c:pt idx="393" formatCode="[$-409]mmm\-yy;@">
                  <c:v>45230</c:v>
                </c:pt>
                <c:pt idx="394" formatCode="[$-409]mmm\-yy;@">
                  <c:v>45260</c:v>
                </c:pt>
                <c:pt idx="395" formatCode="[$-409]mmm\-yy;@">
                  <c:v>45291</c:v>
                </c:pt>
                <c:pt idx="396" formatCode="[$-409]mmm\-yy;@">
                  <c:v>45322</c:v>
                </c:pt>
                <c:pt idx="397" formatCode="[$-409]mmm\-yy;@">
                  <c:v>45351</c:v>
                </c:pt>
                <c:pt idx="398" formatCode="[$-409]mmm\-yy;@">
                  <c:v>45382</c:v>
                </c:pt>
                <c:pt idx="399" formatCode="[$-409]mmm\-yy;@">
                  <c:v>45412</c:v>
                </c:pt>
                <c:pt idx="400" formatCode="[$-409]mmm\-yy;@">
                  <c:v>45443</c:v>
                </c:pt>
                <c:pt idx="401" formatCode="[$-409]mmm\-yy;@">
                  <c:v>45473</c:v>
                </c:pt>
                <c:pt idx="402" formatCode="[$-409]mmm\-yy;@">
                  <c:v>45504</c:v>
                </c:pt>
                <c:pt idx="403" formatCode="[$-409]mmm\-yy;@">
                  <c:v>45535</c:v>
                </c:pt>
                <c:pt idx="404" formatCode="[$-409]mmm\-yy;@">
                  <c:v>45565</c:v>
                </c:pt>
                <c:pt idx="405" formatCode="[$-409]mmm\-yy;@">
                  <c:v>45596</c:v>
                </c:pt>
                <c:pt idx="406" formatCode="[$-409]mmm\-yy;@">
                  <c:v>45626</c:v>
                </c:pt>
                <c:pt idx="407" formatCode="[$-409]mmm\-yy;@">
                  <c:v>45657</c:v>
                </c:pt>
                <c:pt idx="408" formatCode="[$-409]mmm\-yy;@">
                  <c:v>45688</c:v>
                </c:pt>
                <c:pt idx="409" formatCode="[$-409]mmm\-yy;@">
                  <c:v>45716</c:v>
                </c:pt>
                <c:pt idx="410" formatCode="[$-409]mmm\-yy;@">
                  <c:v>45747</c:v>
                </c:pt>
                <c:pt idx="411" formatCode="[$-409]mmm\-yy;@">
                  <c:v>45777</c:v>
                </c:pt>
                <c:pt idx="412" formatCode="[$-409]mmm\-yy;@">
                  <c:v>45808</c:v>
                </c:pt>
                <c:pt idx="413" formatCode="[$-409]mmm\-yy;@">
                  <c:v>45838</c:v>
                </c:pt>
                <c:pt idx="414" formatCode="[$-409]mmm\-yy;@">
                  <c:v>45869</c:v>
                </c:pt>
                <c:pt idx="415" formatCode="[$-409]mmm\-yy;@">
                  <c:v>45900</c:v>
                </c:pt>
                <c:pt idx="416" formatCode="[$-409]mmm\-yy;@">
                  <c:v>45930</c:v>
                </c:pt>
                <c:pt idx="417" formatCode="[$-409]mmm\-yy;@">
                  <c:v>45961</c:v>
                </c:pt>
                <c:pt idx="418" formatCode="[$-409]mmm\-yy;@">
                  <c:v>45991</c:v>
                </c:pt>
                <c:pt idx="419" formatCode="[$-409]mmm\-yy;@">
                  <c:v>46022</c:v>
                </c:pt>
                <c:pt idx="420" formatCode="[$-409]mmm\-yy;@">
                  <c:v>46053</c:v>
                </c:pt>
                <c:pt idx="421" formatCode="[$-409]mmm\-yy;@">
                  <c:v>46081</c:v>
                </c:pt>
                <c:pt idx="422" formatCode="[$-409]mmm\-yy;@">
                  <c:v>46112</c:v>
                </c:pt>
                <c:pt idx="423" formatCode="[$-409]mmm\-yy;@">
                  <c:v>46142</c:v>
                </c:pt>
                <c:pt idx="424" formatCode="[$-409]mmm\-yy;@">
                  <c:v>46173</c:v>
                </c:pt>
                <c:pt idx="425" formatCode="[$-409]mmm\-yy;@">
                  <c:v>46203</c:v>
                </c:pt>
                <c:pt idx="426" formatCode="[$-409]mmm\-yy;@">
                  <c:v>46234</c:v>
                </c:pt>
                <c:pt idx="427" formatCode="[$-409]mmm\-yy;@">
                  <c:v>46265</c:v>
                </c:pt>
              </c:numCache>
            </c:numRef>
          </c:cat>
          <c:val>
            <c:numRef>
              <c:f>'Gas Monthly Avg&amp; Bidweek Prices'!$T$6:$T$500</c:f>
              <c:numCache>
                <c:formatCode>General</c:formatCode>
                <c:ptCount val="495"/>
                <c:pt idx="161" formatCode="&quot;$&quot;#,##0.00">
                  <c:v>5.61</c:v>
                </c:pt>
                <c:pt idx="162" formatCode="&quot;$&quot;#,##0.00">
                  <c:v>5.12</c:v>
                </c:pt>
                <c:pt idx="163" formatCode="&quot;$&quot;#,##0.00">
                  <c:v>5.33</c:v>
                </c:pt>
                <c:pt idx="164" formatCode="&quot;$&quot;#,##0.00">
                  <c:v>4.5</c:v>
                </c:pt>
                <c:pt idx="165" formatCode="&quot;$&quot;#,##0.00">
                  <c:v>4.55</c:v>
                </c:pt>
                <c:pt idx="166" formatCode="&quot;$&quot;#,##0.00">
                  <c:v>7.22</c:v>
                </c:pt>
                <c:pt idx="167" formatCode="&quot;$&quot;#,##0.00">
                  <c:v>6.94</c:v>
                </c:pt>
                <c:pt idx="168" formatCode="&quot;$&quot;#,##0.00">
                  <c:v>5.39</c:v>
                </c:pt>
                <c:pt idx="169" formatCode="&quot;$&quot;#,##0.00">
                  <c:v>5.45</c:v>
                </c:pt>
                <c:pt idx="170" formatCode="&quot;$&quot;#,##0.00">
                  <c:v>5.52</c:v>
                </c:pt>
                <c:pt idx="171" formatCode="&quot;$&quot;#,##0.00">
                  <c:v>6.3</c:v>
                </c:pt>
                <c:pt idx="172" formatCode="&quot;$&quot;#,##0.00">
                  <c:v>6.04</c:v>
                </c:pt>
                <c:pt idx="173" formatCode="&quot;$&quot;#,##0.00">
                  <c:v>5.42</c:v>
                </c:pt>
                <c:pt idx="174" formatCode="&quot;$&quot;#,##0.00">
                  <c:v>6.03</c:v>
                </c:pt>
                <c:pt idx="175" formatCode="&quot;$&quot;#,##0.00">
                  <c:v>6.12</c:v>
                </c:pt>
                <c:pt idx="176" formatCode="&quot;$&quot;#,##0.00">
                  <c:v>8.4</c:v>
                </c:pt>
                <c:pt idx="177" formatCode="&quot;$&quot;#,##0.00">
                  <c:v>10.42</c:v>
                </c:pt>
                <c:pt idx="178" formatCode="&quot;$&quot;#,##0.00">
                  <c:v>9.7100000000000009</c:v>
                </c:pt>
                <c:pt idx="179" formatCode="&quot;$&quot;#,##0.00">
                  <c:v>7.98</c:v>
                </c:pt>
                <c:pt idx="180" formatCode="&quot;$&quot;#,##0.00">
                  <c:v>8.8000000000000007</c:v>
                </c:pt>
                <c:pt idx="181" formatCode="&quot;$&quot;#,##0.00">
                  <c:v>7.26</c:v>
                </c:pt>
                <c:pt idx="182" formatCode="&quot;$&quot;#,##0.00">
                  <c:v>6.18</c:v>
                </c:pt>
                <c:pt idx="183" formatCode="&quot;$&quot;#,##0.00">
                  <c:v>5.35</c:v>
                </c:pt>
                <c:pt idx="184" formatCode="&quot;$&quot;#,##0.00">
                  <c:v>5.59</c:v>
                </c:pt>
                <c:pt idx="185" formatCode="&quot;$&quot;#,##0.00">
                  <c:v>4.8</c:v>
                </c:pt>
                <c:pt idx="186" formatCode="&quot;$&quot;#,##0.00">
                  <c:v>5</c:v>
                </c:pt>
                <c:pt idx="187" formatCode="&quot;$&quot;#,##0.00">
                  <c:v>5.73</c:v>
                </c:pt>
                <c:pt idx="188" formatCode="&quot;$&quot;#,##0.00">
                  <c:v>5.49</c:v>
                </c:pt>
                <c:pt idx="189" formatCode="&quot;$&quot;#,##0.00">
                  <c:v>3.59</c:v>
                </c:pt>
                <c:pt idx="190" formatCode="&quot;$&quot;#,##0.00">
                  <c:v>6.6</c:v>
                </c:pt>
                <c:pt idx="191" formatCode="&quot;$&quot;#,##0.00">
                  <c:v>7.38</c:v>
                </c:pt>
                <c:pt idx="192" formatCode="&quot;$&quot;#,##0.00">
                  <c:v>5.29</c:v>
                </c:pt>
                <c:pt idx="193" formatCode="&quot;$&quot;#,##0.00">
                  <c:v>6.42</c:v>
                </c:pt>
                <c:pt idx="194" formatCode="&quot;$&quot;#,##0.00">
                  <c:v>6.74</c:v>
                </c:pt>
                <c:pt idx="195" formatCode="&quot;$&quot;#,##0.00">
                  <c:v>6.13</c:v>
                </c:pt>
                <c:pt idx="196" formatCode="&quot;$&quot;#,##0.00">
                  <c:v>6.62</c:v>
                </c:pt>
                <c:pt idx="197" formatCode="&quot;$&quot;#,##0.00">
                  <c:v>6.55</c:v>
                </c:pt>
                <c:pt idx="198" formatCode="&quot;$&quot;#,##0.00">
                  <c:v>5.67</c:v>
                </c:pt>
                <c:pt idx="199" formatCode="&quot;$&quot;#,##0.00">
                  <c:v>4.8099999999999996</c:v>
                </c:pt>
                <c:pt idx="200" formatCode="&quot;$&quot;#,##0.00">
                  <c:v>4.33</c:v>
                </c:pt>
                <c:pt idx="201" formatCode="&quot;$&quot;#,##0.00">
                  <c:v>5.62</c:v>
                </c:pt>
                <c:pt idx="202" formatCode="&quot;$&quot;#,##0.00">
                  <c:v>6.71</c:v>
                </c:pt>
                <c:pt idx="203" formatCode="&quot;$&quot;#,##0.00">
                  <c:v>6.69</c:v>
                </c:pt>
                <c:pt idx="204" formatCode="&quot;$&quot;#,##0.00">
                  <c:v>6.22</c:v>
                </c:pt>
                <c:pt idx="205" formatCode="&quot;$&quot;#,##0.00">
                  <c:v>7.43</c:v>
                </c:pt>
                <c:pt idx="206" formatCode="&quot;$&quot;#,##0.00">
                  <c:v>8.1300000000000008</c:v>
                </c:pt>
                <c:pt idx="207" formatCode="&quot;$&quot;#,##0.00">
                  <c:v>8.82</c:v>
                </c:pt>
                <c:pt idx="208" formatCode="&quot;$&quot;#,##0.00">
                  <c:v>9.8000000000000007</c:v>
                </c:pt>
                <c:pt idx="209" formatCode="&quot;$&quot;#,##0.00">
                  <c:v>10.08</c:v>
                </c:pt>
                <c:pt idx="210" formatCode="&quot;$&quot;#,##0.00">
                  <c:v>11.6</c:v>
                </c:pt>
                <c:pt idx="211" formatCode="&quot;$&quot;#,##0.00">
                  <c:v>7.87</c:v>
                </c:pt>
                <c:pt idx="212" formatCode="&quot;$&quot;#,##0.00">
                  <c:v>7.13</c:v>
                </c:pt>
                <c:pt idx="213" formatCode="&quot;$&quot;#,##0.00">
                  <c:v>5.72</c:v>
                </c:pt>
                <c:pt idx="214" formatCode="&quot;$&quot;#,##0.00">
                  <c:v>5.86</c:v>
                </c:pt>
                <c:pt idx="215" formatCode="&quot;$&quot;#,##0.00">
                  <c:v>6.27</c:v>
                </c:pt>
                <c:pt idx="216" formatCode="&quot;$&quot;#,##0.00">
                  <c:v>5.16</c:v>
                </c:pt>
                <c:pt idx="217" formatCode="&quot;$&quot;#,##0.00">
                  <c:v>4.07</c:v>
                </c:pt>
                <c:pt idx="218" formatCode="&quot;$&quot;#,##0.00">
                  <c:v>3.42</c:v>
                </c:pt>
                <c:pt idx="219" formatCode="&quot;$&quot;#,##0.00">
                  <c:v>2.97</c:v>
                </c:pt>
                <c:pt idx="220" formatCode="&quot;$&quot;#,##0.00">
                  <c:v>2.61</c:v>
                </c:pt>
                <c:pt idx="221" formatCode="&quot;$&quot;#,##0.00">
                  <c:v>2.78</c:v>
                </c:pt>
                <c:pt idx="222" formatCode="&quot;$&quot;#,##0.00">
                  <c:v>2.84</c:v>
                </c:pt>
                <c:pt idx="223" formatCode="&quot;$&quot;#,##0.00">
                  <c:v>2.63</c:v>
                </c:pt>
                <c:pt idx="224" formatCode="&quot;$&quot;#,##0.00">
                  <c:v>2.13</c:v>
                </c:pt>
                <c:pt idx="225" formatCode="&quot;$&quot;#,##0.00">
                  <c:v>3.37</c:v>
                </c:pt>
                <c:pt idx="226" formatCode="&quot;$&quot;#,##0.00">
                  <c:v>4.2699999999999996</c:v>
                </c:pt>
                <c:pt idx="227" formatCode="&quot;$&quot;#,##0.00">
                  <c:v>4.3499999999999996</c:v>
                </c:pt>
                <c:pt idx="228" formatCode="&quot;$&quot;#,##0.00">
                  <c:v>5.32</c:v>
                </c:pt>
                <c:pt idx="229" formatCode="&quot;$&quot;#,##0.00">
                  <c:v>4.91</c:v>
                </c:pt>
                <c:pt idx="230" formatCode="&quot;$&quot;#,##0.00">
                  <c:v>4.37</c:v>
                </c:pt>
                <c:pt idx="231" formatCode="&quot;$&quot;#,##0.00">
                  <c:v>3.52</c:v>
                </c:pt>
                <c:pt idx="232" formatCode="&quot;$&quot;#,##0.00">
                  <c:v>3.72</c:v>
                </c:pt>
                <c:pt idx="233" formatCode="&quot;$&quot;#,##0.00">
                  <c:v>3.55</c:v>
                </c:pt>
                <c:pt idx="234" formatCode="&quot;$&quot;#,##0.00">
                  <c:v>3.64</c:v>
                </c:pt>
                <c:pt idx="235" formatCode="&quot;$&quot;#,##0.00">
                  <c:v>3.46</c:v>
                </c:pt>
                <c:pt idx="236" formatCode="&quot;$&quot;#,##0.00">
                  <c:v>2.86</c:v>
                </c:pt>
                <c:pt idx="237" formatCode="&quot;$&quot;#,##0.00">
                  <c:v>3.33</c:v>
                </c:pt>
                <c:pt idx="238" formatCode="&quot;$&quot;#,##0.00">
                  <c:v>3.2295264222000006</c:v>
                </c:pt>
                <c:pt idx="239" formatCode="&quot;$&quot;#,##0.00">
                  <c:v>3.9488624398600001</c:v>
                </c:pt>
                <c:pt idx="240" formatCode="&quot;$&quot;#,##0.00">
                  <c:v>3.7969936614000006</c:v>
                </c:pt>
                <c:pt idx="241" formatCode="&quot;$&quot;#,##0.00">
                  <c:v>3.7623400671149998</c:v>
                </c:pt>
                <c:pt idx="242" formatCode="&quot;$&quot;#,##0.00">
                  <c:v>3.5184951506600002</c:v>
                </c:pt>
                <c:pt idx="243" formatCode="&quot;$&quot;#,##0.00">
                  <c:v>3.9485882399600003</c:v>
                </c:pt>
                <c:pt idx="244" formatCode="&quot;$&quot;#,##0.00">
                  <c:v>3.9782672152900007</c:v>
                </c:pt>
                <c:pt idx="245" formatCode="&quot;$&quot;#,##0.00">
                  <c:v>4.0330059522499999</c:v>
                </c:pt>
                <c:pt idx="246" formatCode="&quot;$&quot;#,##0.00">
                  <c:v>3.8881123974000005</c:v>
                </c:pt>
                <c:pt idx="247" formatCode="&quot;$&quot;#,##0.00">
                  <c:v>3.7789597449000003</c:v>
                </c:pt>
                <c:pt idx="248" formatCode="&quot;$&quot;#,##0.00">
                  <c:v>3.6559431236100002</c:v>
                </c:pt>
                <c:pt idx="249" formatCode="&quot;$&quot;#,##0.00">
                  <c:v>3.5642991893400002</c:v>
                </c:pt>
                <c:pt idx="250" formatCode="&quot;$&quot;#,##0.00">
                  <c:v>3.32109442419</c:v>
                </c:pt>
                <c:pt idx="251" formatCode="&quot;$&quot;#,##0.00">
                  <c:v>3.1475195598000001</c:v>
                </c:pt>
                <c:pt idx="252" formatCode="&quot;$&quot;#,##0.00">
                  <c:v>2.7312893846750002</c:v>
                </c:pt>
                <c:pt idx="253" formatCode="&quot;$&quot;#,##0.00">
                  <c:v>2.3848789410100002</c:v>
                </c:pt>
                <c:pt idx="254" formatCode="&quot;$&quot;#,##0.00">
                  <c:v>1.9896155667000002</c:v>
                </c:pt>
                <c:pt idx="255" formatCode="&quot;$&quot;#,##0.00">
                  <c:v>1.7529367591700002</c:v>
                </c:pt>
                <c:pt idx="256" formatCode="&quot;$&quot;#,##0.00">
                  <c:v>1.6895227592200002</c:v>
                </c:pt>
                <c:pt idx="257" formatCode="&quot;$&quot;#,##0.00">
                  <c:v>2.0548118660000001</c:v>
                </c:pt>
                <c:pt idx="258" formatCode="&quot;$&quot;#,##0.00">
                  <c:v>2.12411061765</c:v>
                </c:pt>
                <c:pt idx="259" formatCode="&quot;$&quot;#,##0.00">
                  <c:v>2.4691753725750005</c:v>
                </c:pt>
                <c:pt idx="260" formatCode="&quot;$&quot;#,##0.00">
                  <c:v>2.0860622176800003</c:v>
                </c:pt>
                <c:pt idx="261" formatCode="&quot;$&quot;#,##0.00">
                  <c:v>2.6287649874500008</c:v>
                </c:pt>
                <c:pt idx="262" formatCode="&quot;$&quot;#,##0.00">
                  <c:v>3.3101665035600005</c:v>
                </c:pt>
                <c:pt idx="263" formatCode="&quot;$&quot;#,##0.00">
                  <c:v>3.4123966632</c:v>
                </c:pt>
                <c:pt idx="264" formatCode="&quot;$&quot;#,##0.00">
                  <c:v>3.0793640108100004</c:v>
                </c:pt>
                <c:pt idx="265" formatCode="&quot;$&quot;#,##0.00">
                  <c:v>2.9891163868000001</c:v>
                </c:pt>
                <c:pt idx="266" formatCode="&quot;$&quot;#,##0.00">
                  <c:v>3.1049953737700005</c:v>
                </c:pt>
                <c:pt idx="267" formatCode="&quot;$&quot;#,##0.00">
                  <c:v>3.5265270985000003</c:v>
                </c:pt>
                <c:pt idx="268" formatCode="&quot;$&quot;#,##0.00">
                  <c:v>3.5759969789200001</c:v>
                </c:pt>
                <c:pt idx="269" formatCode="&quot;$&quot;#,##0.00">
                  <c:v>3.5806531041450005</c:v>
                </c:pt>
                <c:pt idx="270" formatCode="&quot;$&quot;#,##0.00">
                  <c:v>3.0558408232350001</c:v>
                </c:pt>
                <c:pt idx="271" formatCode="&quot;$&quot;#,##0.00">
                  <c:v>2.5343062857450001</c:v>
                </c:pt>
                <c:pt idx="272" formatCode="&quot;$&quot;#,##0.00">
                  <c:v>2.5004689634700008</c:v>
                </c:pt>
                <c:pt idx="273" formatCode="&quot;$&quot;#,##0.00">
                  <c:v>2.4371941726999999</c:v>
                </c:pt>
                <c:pt idx="274" formatCode="&quot;$&quot;#,##0.00">
                  <c:v>3.3062433357599996</c:v>
                </c:pt>
                <c:pt idx="275" formatCode="&quot;$&quot;#,##0.00">
                  <c:v>3.3524259812250006</c:v>
                </c:pt>
                <c:pt idx="276" formatCode="&quot;$&quot;#,##0.00">
                  <c:v>3.6685542097800004</c:v>
                </c:pt>
                <c:pt idx="277" formatCode="&quot;$&quot;#,##0.00">
                  <c:v>4.4253153499450004</c:v>
                </c:pt>
                <c:pt idx="278" formatCode="&quot;$&quot;#,##0.00">
                  <c:v>5.4751350155400011</c:v>
                </c:pt>
                <c:pt idx="279" formatCode="&quot;$&quot;#,##0.00">
                  <c:v>4.3011344336950001</c:v>
                </c:pt>
                <c:pt idx="280" formatCode="&quot;$&quot;#,##0.00">
                  <c:v>4.4131630212999999</c:v>
                </c:pt>
                <c:pt idx="281" formatCode="&quot;$&quot;#,##0.00">
                  <c:v>4.2353296215400009</c:v>
                </c:pt>
                <c:pt idx="282" formatCode="&quot;$&quot;#,##0.00">
                  <c:v>4.2437918523000002</c:v>
                </c:pt>
                <c:pt idx="283" formatCode="&quot;$&quot;#,##0.00">
                  <c:v>3.5794286961300004</c:v>
                </c:pt>
                <c:pt idx="284" formatCode="&quot;$&quot;#,##0.00">
                  <c:v>3.7508479274599997</c:v>
                </c:pt>
                <c:pt idx="285" formatCode="&quot;$&quot;#,##0.00">
                  <c:v>3.7242906125300004</c:v>
                </c:pt>
                <c:pt idx="286" formatCode="&quot;$&quot;#,##0.00">
                  <c:v>3.2788317826800002</c:v>
                </c:pt>
                <c:pt idx="287" formatCode="&quot;$&quot;#,##0.00">
                  <c:v>3.6478183696500004</c:v>
                </c:pt>
                <c:pt idx="288" formatCode="&quot;$&quot;#,##0.00">
                  <c:v>2.5942326738900001</c:v>
                </c:pt>
                <c:pt idx="289" formatCode="&quot;$&quot;#,##0.00">
                  <c:v>2.1403717263349997</c:v>
                </c:pt>
                <c:pt idx="290" formatCode="&quot;$&quot;#,##0.00">
                  <c:v>2.1933566385500001</c:v>
                </c:pt>
                <c:pt idx="291" formatCode="&quot;$&quot;#,##0.00">
                  <c:v>2.1019194088200002</c:v>
                </c:pt>
                <c:pt idx="292" formatCode="&quot;$&quot;#,##0.00">
                  <c:v>2.0965767292300002</c:v>
                </c:pt>
                <c:pt idx="293" formatCode="&quot;$&quot;#,##0.00">
                  <c:v>2.4365656221600003</c:v>
                </c:pt>
                <c:pt idx="294" formatCode="&quot;$&quot;#,##0.00">
                  <c:v>2.0910748027750006</c:v>
                </c:pt>
                <c:pt idx="295" formatCode="&quot;$&quot;#,##0.00">
                  <c:v>2.2746358166</c:v>
                </c:pt>
                <c:pt idx="296" formatCode="&quot;$&quot;#,##0.00">
                  <c:v>2.18803926972</c:v>
                </c:pt>
                <c:pt idx="297" formatCode="&quot;$&quot;#,##0.00">
                  <c:v>2.06802408272</c:v>
                </c:pt>
                <c:pt idx="298" formatCode="&quot;$&quot;#,##0.00">
                  <c:v>1.9188825386499999</c:v>
                </c:pt>
                <c:pt idx="299" formatCode="&quot;$&quot;#,##0.00">
                  <c:v>1.8380252066</c:v>
                </c:pt>
                <c:pt idx="300" formatCode="&quot;$&quot;#,##0.00">
                  <c:v>1.7410227735150001</c:v>
                </c:pt>
                <c:pt idx="301" formatCode="&quot;$&quot;#,##0.00">
                  <c:v>1.5929959575000003</c:v>
                </c:pt>
                <c:pt idx="302" formatCode="&quot;$&quot;#,##0.00">
                  <c:v>1.0906617406999999</c:v>
                </c:pt>
                <c:pt idx="303" formatCode="&quot;$&quot;#,##0.00">
                  <c:v>0.91889445478154996</c:v>
                </c:pt>
                <c:pt idx="304" formatCode="&quot;$&quot;#,##0.00">
                  <c:v>0.93235060395105018</c:v>
                </c:pt>
                <c:pt idx="305" formatCode="&quot;$&quot;#,##0.00">
                  <c:v>1.0615603358209</c:v>
                </c:pt>
                <c:pt idx="306" formatCode="&quot;$&quot;#,##0.00">
                  <c:v>1.7741437590974003</c:v>
                </c:pt>
                <c:pt idx="307" formatCode="&quot;$&quot;#,##0.00">
                  <c:v>1.8559962996844501</c:v>
                </c:pt>
                <c:pt idx="308" formatCode="&quot;$&quot;#,##0.00">
                  <c:v>1.8186213663072999</c:v>
                </c:pt>
                <c:pt idx="309" formatCode="&quot;$&quot;#,##0.00">
                  <c:v>2.0620992240115501</c:v>
                </c:pt>
                <c:pt idx="310" formatCode="&quot;$&quot;#,##0.00">
                  <c:v>2.1633860621725001</c:v>
                </c:pt>
                <c:pt idx="311" formatCode="&quot;$&quot;#,##0.00">
                  <c:v>2.3332714930849501</c:v>
                </c:pt>
                <c:pt idx="312" formatCode="&quot;$&quot;#,##0.00">
                  <c:v>2.7247004032626001</c:v>
                </c:pt>
                <c:pt idx="313" formatCode="&quot;$&quot;#,##0.00">
                  <c:v>2.1607669680046007</c:v>
                </c:pt>
                <c:pt idx="314" formatCode="&quot;$&quot;#,##0.00">
                  <c:v>1.7331057998023003</c:v>
                </c:pt>
                <c:pt idx="315" formatCode="&quot;$&quot;#,##0.00">
                  <c:v>2.0094996364791</c:v>
                </c:pt>
                <c:pt idx="316" formatCode="&quot;$&quot;#,##0.00">
                  <c:v>2.00109240389135</c:v>
                </c:pt>
                <c:pt idx="317" formatCode="&quot;$&quot;#,##0.00">
                  <c:v>2.1680101376476499</c:v>
                </c:pt>
                <c:pt idx="318" formatCode="&quot;$&quot;#,##0.00">
                  <c:v>1.8438595055184002</c:v>
                </c:pt>
                <c:pt idx="319" formatCode="&quot;$&quot;#,##0.00">
                  <c:v>1.6563400153832002</c:v>
                </c:pt>
                <c:pt idx="320" formatCode="&quot;$&quot;#,##0.00">
                  <c:v>1.1484489899636003</c:v>
                </c:pt>
                <c:pt idx="321" formatCode="&quot;$&quot;#,##0.00">
                  <c:v>1.0074246277179</c:v>
                </c:pt>
                <c:pt idx="322" formatCode="&quot;$&quot;#,##0.00">
                  <c:v>1.7704894337532002</c:v>
                </c:pt>
                <c:pt idx="323" formatCode="&quot;$&quot;#,##0.00">
                  <c:v>1.5717941462784002</c:v>
                </c:pt>
                <c:pt idx="324" formatCode="&quot;$&quot;#,##0.00">
                  <c:v>1.6801978533900002</c:v>
                </c:pt>
                <c:pt idx="325" formatCode="&quot;$&quot;#,##0.00">
                  <c:v>1.8172495442076004</c:v>
                </c:pt>
                <c:pt idx="326" formatCode="&quot;$&quot;#,##0.00">
                  <c:v>1.3025602173904001</c:v>
                </c:pt>
                <c:pt idx="327" formatCode="&quot;$&quot;#,##0.00">
                  <c:v>1.2992827165318501</c:v>
                </c:pt>
                <c:pt idx="328" formatCode="&quot;$&quot;#,##0.00">
                  <c:v>0.55014338443335009</c:v>
                </c:pt>
                <c:pt idx="329" formatCode="&quot;$&quot;#,##0.00">
                  <c:v>0.7026795970884</c:v>
                </c:pt>
                <c:pt idx="330" formatCode="&quot;$&quot;#,##0.00">
                  <c:v>1.1185639006779999</c:v>
                </c:pt>
                <c:pt idx="331" formatCode="&quot;$&quot;#,##0.00">
                  <c:v>1.0681812720678001</c:v>
                </c:pt>
                <c:pt idx="332" formatCode="&quot;$&quot;#,##0.00">
                  <c:v>0.73642168762890003</c:v>
                </c:pt>
                <c:pt idx="333" formatCode="&quot;$&quot;#,##0.000">
                  <c:v>1.1739827535784253</c:v>
                </c:pt>
                <c:pt idx="334" formatCode="&quot;$&quot;#,##0.000">
                  <c:v>1.3927634737473502</c:v>
                </c:pt>
                <c:pt idx="335" formatCode="&quot;$&quot;#,##0.000">
                  <c:v>1.5980178917569752</c:v>
                </c:pt>
                <c:pt idx="336" formatCode="&quot;$&quot;#,##0.000">
                  <c:v>1.3311183478984001</c:v>
                </c:pt>
                <c:pt idx="337" formatCode="&quot;$&quot;#,##0.000">
                  <c:v>1.6656028518473753</c:v>
                </c:pt>
                <c:pt idx="338" formatCode="&quot;$&quot;#,##0.000">
                  <c:v>1.8944426269862502</c:v>
                </c:pt>
                <c:pt idx="339" formatCode="&quot;$&quot;#,##0.000">
                  <c:v>1.0391505896706001</c:v>
                </c:pt>
                <c:pt idx="340" formatCode="&quot;$&quot;#,##0.000">
                  <c:v>0.82017130131639993</c:v>
                </c:pt>
                <c:pt idx="341" formatCode="&quot;$&quot;#,##0.000">
                  <c:v>0.72471894135840009</c:v>
                </c:pt>
                <c:pt idx="342" formatCode="&quot;$&quot;#,##0.000">
                  <c:v>0.49939637579450008</c:v>
                </c:pt>
                <c:pt idx="343" formatCode="&quot;$&quot;#,##0.000">
                  <c:v>0.89795995682400009</c:v>
                </c:pt>
                <c:pt idx="344" formatCode="&quot;$&quot;#,##0.000">
                  <c:v>0.86029037983507506</c:v>
                </c:pt>
                <c:pt idx="345" formatCode="&quot;$&quot;#,##0.000">
                  <c:v>1.3937459636275003</c:v>
                </c:pt>
                <c:pt idx="346" formatCode="&quot;$&quot;#,##0.000">
                  <c:v>2.0109444484829502</c:v>
                </c:pt>
                <c:pt idx="347" formatCode="&quot;$&quot;#,##0.000">
                  <c:v>2.2081134022144</c:v>
                </c:pt>
                <c:pt idx="348" formatCode="&quot;$&quot;#,##0.000">
                  <c:v>1.8106356844273501</c:v>
                </c:pt>
                <c:pt idx="349" formatCode="&quot;$&quot;#,##0.000">
                  <c:v>1.4991510417250002</c:v>
                </c:pt>
                <c:pt idx="350" formatCode="&quot;$&quot;#,##0.000">
                  <c:v>1.3102217422578002</c:v>
                </c:pt>
                <c:pt idx="351" formatCode="&quot;$&quot;#,##0.000">
                  <c:v>1.2166180907563502</c:v>
                </c:pt>
                <c:pt idx="352" formatCode="&quot;$&quot;#,##0.000">
                  <c:v>1.4984086454957501</c:v>
                </c:pt>
                <c:pt idx="353" formatCode="&quot;$&quot;#,##0.000">
                  <c:v>1.4620862600732001</c:v>
                </c:pt>
                <c:pt idx="354" formatCode="&quot;$&quot;#,##0.000">
                  <c:v>1.3759082687944002</c:v>
                </c:pt>
                <c:pt idx="355" formatCode="&quot;$&quot;#,##0.000">
                  <c:v>1.5211106465548501</c:v>
                </c:pt>
                <c:pt idx="356" formatCode="&quot;$&quot;#,##0.000">
                  <c:v>2.0426514484579501</c:v>
                </c:pt>
                <c:pt idx="357" formatCode="&quot;$&quot;#,##0.000">
                  <c:v>1.66493393591825</c:v>
                </c:pt>
                <c:pt idx="358" formatCode="&quot;$&quot;#,##0.000">
                  <c:v>2.5059725193051752</c:v>
                </c:pt>
                <c:pt idx="359" formatCode="&quot;$&quot;#,##0.000">
                  <c:v>2.1533588354832505</c:v>
                </c:pt>
                <c:pt idx="360" formatCode="&quot;$&quot;#,##0.000">
                  <c:v>1.9365880691313</c:v>
                </c:pt>
                <c:pt idx="361" formatCode="&quot;$&quot;#,##0.000">
                  <c:v>2.2709660516921999</c:v>
                </c:pt>
                <c:pt idx="362" formatCode="&quot;$&quot;#,##0.000">
                  <c:v>2.4371737131690003</c:v>
                </c:pt>
                <c:pt idx="363" formatCode="&quot;$&quot;#,##0.000">
                  <c:v>2.1104238241800002</c:v>
                </c:pt>
                <c:pt idx="364" formatCode="&quot;$&quot;#,##0.000">
                  <c:v>2.3996485657043247</c:v>
                </c:pt>
                <c:pt idx="365" formatCode="&quot;$&quot;#,##0.000">
                  <c:v>2.5435184795968748</c:v>
                </c:pt>
                <c:pt idx="366" formatCode="&quot;$&quot;#,##0.000">
                  <c:v>3.0029855970265502</c:v>
                </c:pt>
                <c:pt idx="367" formatCode="&quot;$&quot;#,##0.000">
                  <c:v>2.7849239924607505</c:v>
                </c:pt>
                <c:pt idx="368" formatCode="&quot;$&quot;#,##0.000">
                  <c:v>3.0450118254920007</c:v>
                </c:pt>
                <c:pt idx="369" formatCode="&quot;$&quot;#,##0.000">
                  <c:v>2.9908609203868504</c:v>
                </c:pt>
                <c:pt idx="370" formatCode="&quot;$&quot;#,##0.000">
                  <c:v>4.9837818139621755</c:v>
                </c:pt>
                <c:pt idx="371" formatCode="&quot;$&quot;#,##0.000">
                  <c:v>3.5528281472580749</c:v>
                </c:pt>
                <c:pt idx="372" formatCode="&quot;$&quot;#,##0.000">
                  <c:v>3.7337501663301254</c:v>
                </c:pt>
                <c:pt idx="373" formatCode="&quot;$&quot;#,##0.000">
                  <c:v>3.6950312474162006</c:v>
                </c:pt>
                <c:pt idx="374" formatCode="&quot;$&quot;#,##0.000">
                  <c:v>3.91216726912725</c:v>
                </c:pt>
                <c:pt idx="375" formatCode="&quot;$&quot;#,##0.000">
                  <c:v>3.9546798227538011</c:v>
                </c:pt>
                <c:pt idx="376" formatCode="&quot;$&quot;#,##0.000">
                  <c:v>5.0721609818497511</c:v>
                </c:pt>
                <c:pt idx="377" formatCode="&quot;$&quot;#,##0.000">
                  <c:v>6.613855013390201</c:v>
                </c:pt>
                <c:pt idx="378" formatCode="&quot;$&quot;#,##0.000">
                  <c:v>4.7891584266408262</c:v>
                </c:pt>
                <c:pt idx="379" formatCode="&quot;$&quot;#,##0.000">
                  <c:v>4.5675413088832508</c:v>
                </c:pt>
                <c:pt idx="380" formatCode="&quot;$&quot;#,##0.000">
                  <c:v>3.7137330094111007</c:v>
                </c:pt>
                <c:pt idx="381" formatCode="&quot;$&quot;#,##0.000">
                  <c:v>3.4613644519646503</c:v>
                </c:pt>
                <c:pt idx="382" formatCode="&quot;$&quot;#,##0.000">
                  <c:v>4.0452946320683507</c:v>
                </c:pt>
                <c:pt idx="383" formatCode="&quot;$&quot;#,##0.000">
                  <c:v>5.0093290239182497</c:v>
                </c:pt>
                <c:pt idx="384" formatCode="&quot;$&quot;#,##0.000">
                  <c:v>4.0950981821282006</c:v>
                </c:pt>
                <c:pt idx="385" formatCode="&quot;$&quot;#,##0.000">
                  <c:v>2.7893553475908002</c:v>
                </c:pt>
                <c:pt idx="386" formatCode="&quot;$&quot;#,##0.000">
                  <c:v>1.9853436166272</c:v>
                </c:pt>
                <c:pt idx="387" formatCode="&quot;$&quot;#,##0.000">
                  <c:v>1.95616569942985</c:v>
                </c:pt>
                <c:pt idx="388" formatCode="&quot;$&quot;#,##0.000">
                  <c:v>1.617000096972675</c:v>
                </c:pt>
                <c:pt idx="389" formatCode="&quot;$&quot;#,##0.000">
                  <c:v>1.5453205941447754</c:v>
                </c:pt>
                <c:pt idx="390" formatCode="&quot;$&quot;#,##0.000">
                  <c:v>1.5997569044342999</c:v>
                </c:pt>
                <c:pt idx="391" formatCode="&quot;$&quot;#,##0.000">
                  <c:v>1.8837896339406</c:v>
                </c:pt>
                <c:pt idx="392" formatCode="&quot;$&quot;#,##0.000">
                  <c:v>1.9599324783715004</c:v>
                </c:pt>
                <c:pt idx="393" formatCode="&quot;$&quot;#,##0.000">
                  <c:v>1.7339356341612002</c:v>
                </c:pt>
                <c:pt idx="394" formatCode="&quot;$&quot;#,##0.000">
                  <c:v>1.9716364163569502</c:v>
                </c:pt>
                <c:pt idx="395" formatCode="&quot;$&quot;#,##0.000">
                  <c:v>1.9484759214265999</c:v>
                </c:pt>
                <c:pt idx="396" formatCode="&quot;$&quot;#,##0.000">
                  <c:v>1.4381090607407001</c:v>
                </c:pt>
                <c:pt idx="397" formatCode="&quot;$&quot;#,##0.000">
                  <c:v>1.5645058496594999</c:v>
                </c:pt>
                <c:pt idx="398" formatCode="&quot;$&quot;#,##0.000">
                  <c:v>1.26612363825565</c:v>
                </c:pt>
                <c:pt idx="399" formatCode="&quot;$&quot;#,##0.000">
                  <c:v>1.2630487131193753</c:v>
                </c:pt>
                <c:pt idx="400" formatCode="&quot;$&quot;#,##0.000">
                  <c:v>0.79556019927277499</c:v>
                </c:pt>
                <c:pt idx="401" formatCode="&quot;$&quot;#,##0.000">
                  <c:v>0.88071155976060012</c:v>
                </c:pt>
                <c:pt idx="402" formatCode="&quot;$&quot;#,##0.000">
                  <c:v>0.56580174373432512</c:v>
                </c:pt>
                <c:pt idx="403" formatCode="&quot;$&quot;#,##0.000">
                  <c:v>0.67121098228800002</c:v>
                </c:pt>
                <c:pt idx="404" formatCode="&quot;$&quot;#,##0.000">
                  <c:v>0.52780100708925015</c:v>
                </c:pt>
                <c:pt idx="405" formatCode="&quot;$&quot;#,##0.000">
                  <c:v>0.34720118344584999</c:v>
                </c:pt>
                <c:pt idx="406" formatCode="&quot;$&quot;#,##0.000">
                  <c:v>1.1667552924258002</c:v>
                </c:pt>
                <c:pt idx="407" formatCode="&quot;$&quot;#,##0.000">
                  <c:v>1.58392415927</c:v>
                </c:pt>
                <c:pt idx="408" formatCode="&quot;$&quot;#,##0.000">
                  <c:v>1.5701944640618002</c:v>
                </c:pt>
                <c:pt idx="409" formatCode="&quot;$&quot;#,##0.000">
                  <c:v>1.3321197575716501</c:v>
                </c:pt>
                <c:pt idx="410" formatCode="&quot;$&quot;#,##0.000">
                  <c:v>1.2594615192930001</c:v>
                </c:pt>
                <c:pt idx="411" formatCode="&quot;$&quot;#,##0.000">
                  <c:v>1.5060564498220002</c:v>
                </c:pt>
                <c:pt idx="412" formatCode="&quot;$&quot;#,##0.000">
                  <c:v>1.4994281049047253</c:v>
                </c:pt>
                <c:pt idx="413" formatCode="&quot;$&quot;#,##0.000">
                  <c:v>1.3808722150456001</c:v>
                </c:pt>
                <c:pt idx="414" formatCode="&quot;$&quot;#,##0.000">
                  <c:v>0.89982882951935006</c:v>
                </c:pt>
                <c:pt idx="415" formatCode="&quot;$&quot;#,##0.000">
                  <c:v>0.38480118221015003</c:v>
                </c:pt>
                <c:pt idx="416" formatCode="&quot;$&quot;#,##0.000">
                  <c:v>0.79395783833407507</c:v>
                </c:pt>
                <c:pt idx="417" formatCode="&quot;$&quot;#,##0.000">
                  <c:v>0.54174702492625004</c:v>
                </c:pt>
                <c:pt idx="418" formatCode="&quot;$&quot;#,##0.000">
                  <c:v>1.8635480496765002</c:v>
                </c:pt>
                <c:pt idx="419" formatCode="&quot;$&quot;#,##0.000">
                  <c:v>2.3048587887123753</c:v>
                </c:pt>
                <c:pt idx="420" formatCode="&quot;$&quot;#,##0.000">
                  <c:v>2.05397042032995</c:v>
                </c:pt>
                <c:pt idx="421" formatCode="&quot;$&quot;#,##0.000">
                  <c:v>1.802034439591125</c:v>
                </c:pt>
                <c:pt idx="422" formatCode="&quot;$&quot;#,##0.000">
                  <c:v>1.2044126411538001</c:v>
                </c:pt>
                <c:pt idx="423" formatCode="&quot;$&quot;#,##0.000">
                  <c:v>1.2716599135211999</c:v>
                </c:pt>
                <c:pt idx="424" formatCode="&quot;$&quot;#,##0.000">
                  <c:v>0.81165675110625013</c:v>
                </c:pt>
                <c:pt idx="425" formatCode="&quot;$&quot;#,##0.000">
                  <c:v>1.265062331723475</c:v>
                </c:pt>
                <c:pt idx="426" formatCode="&quot;$&quot;#,##0.000">
                  <c:v>1.1533552645935248</c:v>
                </c:pt>
                <c:pt idx="427" formatCode="&quot;$&quot;#,##0.000">
                  <c:v>1.0943296758507752</c:v>
                </c:pt>
              </c:numCache>
            </c:numRef>
          </c:val>
          <c:smooth val="0"/>
          <c:extLst>
            <c:ext xmlns:c16="http://schemas.microsoft.com/office/drawing/2014/chart" uri="{C3380CC4-5D6E-409C-BE32-E72D297353CC}">
              <c16:uniqueId val="{00000002-80C0-43AF-980A-A68D934CBDA9}"/>
            </c:ext>
          </c:extLst>
        </c:ser>
        <c:dLbls>
          <c:showLegendKey val="0"/>
          <c:showVal val="0"/>
          <c:showCatName val="0"/>
          <c:showSerName val="0"/>
          <c:showPercent val="0"/>
          <c:showBubbleSize val="0"/>
        </c:dLbls>
        <c:marker val="1"/>
        <c:smooth val="0"/>
        <c:axId val="178538368"/>
        <c:axId val="178545024"/>
      </c:lineChart>
      <c:dateAx>
        <c:axId val="178538368"/>
        <c:scaling>
          <c:orientation val="minMax"/>
          <c:max val="46388"/>
          <c:min val="40909"/>
        </c:scaling>
        <c:delete val="0"/>
        <c:axPos val="b"/>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DATE</a:t>
                </a:r>
              </a:p>
            </c:rich>
          </c:tx>
          <c:layout>
            <c:manualLayout>
              <c:xMode val="edge"/>
              <c:yMode val="edge"/>
              <c:x val="0.5049944506104328"/>
              <c:y val="0.91408450704225352"/>
            </c:manualLayout>
          </c:layout>
          <c:overlay val="0"/>
          <c:spPr>
            <a:noFill/>
            <a:ln w="25400">
              <a:noFill/>
            </a:ln>
          </c:spPr>
        </c:title>
        <c:numFmt formatCode="mmm\-yy" sourceLinked="0"/>
        <c:majorTickMark val="out"/>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n-US"/>
          </a:p>
        </c:txPr>
        <c:crossAx val="178545024"/>
        <c:crosses val="autoZero"/>
        <c:auto val="1"/>
        <c:lblOffset val="100"/>
        <c:baseTimeUnit val="months"/>
        <c:majorUnit val="6"/>
        <c:majorTimeUnit val="months"/>
        <c:minorUnit val="6"/>
        <c:minorTimeUnit val="months"/>
      </c:dateAx>
      <c:valAx>
        <c:axId val="178545024"/>
        <c:scaling>
          <c:orientation val="minMax"/>
          <c:max val="14"/>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00" b="1" i="0" u="none" strike="noStrike" baseline="0">
                    <a:solidFill>
                      <a:srgbClr val="000000"/>
                    </a:solidFill>
                    <a:latin typeface="Arial"/>
                    <a:ea typeface="Arial"/>
                    <a:cs typeface="Arial"/>
                  </a:defRPr>
                </a:pPr>
                <a:r>
                  <a:rPr lang="en-US"/>
                  <a:t>PRICE - $/MMBTU</a:t>
                </a:r>
              </a:p>
            </c:rich>
          </c:tx>
          <c:layout>
            <c:manualLayout>
              <c:xMode val="edge"/>
              <c:yMode val="edge"/>
              <c:x val="1.2208657047724751E-2"/>
              <c:y val="0.35774647887323946"/>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538368"/>
        <c:crossesAt val="37257"/>
        <c:crossBetween val="between"/>
        <c:majorUnit val="1"/>
        <c:minorUnit val="0.5"/>
      </c:valAx>
      <c:spPr>
        <a:noFill/>
        <a:ln w="12700">
          <a:solidFill>
            <a:srgbClr val="808080"/>
          </a:solidFill>
          <a:prstDash val="solid"/>
        </a:ln>
      </c:spPr>
    </c:plotArea>
    <c:legend>
      <c:legendPos val="b"/>
      <c:layout>
        <c:manualLayout>
          <c:xMode val="edge"/>
          <c:yMode val="edge"/>
          <c:x val="0.18201997780244172"/>
          <c:y val="0.96338028169014089"/>
          <c:w val="0.68701442841287463"/>
          <c:h val="3.2394366197183097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COLORADO INTERSTATE (CIG) </a:t>
            </a:r>
            <a:r>
              <a:rPr lang="en-US" sz="1000" b="1" i="0" u="none" strike="noStrike" baseline="0">
                <a:solidFill>
                  <a:srgbClr val="000000"/>
                </a:solidFill>
                <a:latin typeface="Arial"/>
                <a:cs typeface="Arial"/>
              </a:rPr>
              <a:t>vs </a:t>
            </a:r>
            <a:endParaRPr lang="en-US" sz="1200" b="1" i="0"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2006+ data points </a:t>
            </a:r>
            <a:r>
              <a:rPr lang="en-US" sz="900" b="1" i="0" u="none" strike="noStrike" baseline="0">
                <a:solidFill>
                  <a:srgbClr val="000000"/>
                </a:solidFill>
                <a:latin typeface="Arial"/>
                <a:cs typeface="Arial"/>
              </a:rPr>
              <a:t> </a:t>
            </a:r>
            <a:endParaRPr lang="en-US" sz="900" b="1" i="0" u="none" strike="noStrike" baseline="0">
              <a:solidFill>
                <a:srgbClr val="339933"/>
              </a:solidFill>
              <a:latin typeface="Arial"/>
              <a:cs typeface="Arial"/>
            </a:endParaRP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are 2021+ data points</a:t>
            </a:r>
          </a:p>
        </c:rich>
      </c:tx>
      <c:layout>
        <c:manualLayout>
          <c:xMode val="edge"/>
          <c:yMode val="edge"/>
          <c:x val="0.36699963004069552"/>
          <c:y val="2.4004364429896344E-2"/>
        </c:manualLayout>
      </c:layout>
      <c:overlay val="0"/>
      <c:spPr>
        <a:noFill/>
        <a:ln w="25400">
          <a:noFill/>
        </a:ln>
      </c:spPr>
    </c:title>
    <c:autoTitleDeleted val="0"/>
    <c:plotArea>
      <c:layout>
        <c:manualLayout>
          <c:layoutTarget val="inner"/>
          <c:xMode val="edge"/>
          <c:yMode val="edge"/>
          <c:x val="6.8812430632630414E-2"/>
          <c:y val="0.19902120717781402"/>
          <c:w val="0.88457269700332963"/>
          <c:h val="0.70146818923327892"/>
        </c:manualLayout>
      </c:layout>
      <c:scatterChart>
        <c:scatterStyle val="lineMarker"/>
        <c:varyColors val="0"/>
        <c:ser>
          <c:idx val="0"/>
          <c:order val="0"/>
          <c:tx>
            <c:v>ALL DATA</c:v>
          </c:tx>
          <c:spPr>
            <a:ln w="28575">
              <a:noFill/>
            </a:ln>
          </c:spPr>
          <c:marker>
            <c:symbol val="diamond"/>
            <c:size val="8"/>
            <c:spPr>
              <a:solidFill>
                <a:srgbClr val="FF0000"/>
              </a:solidFill>
              <a:ln>
                <a:solidFill>
                  <a:srgbClr val="FF0000"/>
                </a:solidFill>
                <a:prstDash val="solid"/>
              </a:ln>
            </c:spPr>
          </c:marker>
          <c:dPt>
            <c:idx val="40"/>
            <c:bubble3D val="0"/>
            <c:extLst>
              <c:ext xmlns:c16="http://schemas.microsoft.com/office/drawing/2014/chart" uri="{C3380CC4-5D6E-409C-BE32-E72D297353CC}">
                <c16:uniqueId val="{00000000-BD09-4E5E-8311-315E15091591}"/>
              </c:ext>
            </c:extLst>
          </c:dPt>
          <c:trendline>
            <c:spPr>
              <a:ln w="19050">
                <a:solidFill>
                  <a:srgbClr val="FF0000"/>
                </a:solidFill>
              </a:ln>
            </c:spPr>
            <c:trendlineType val="linear"/>
            <c:dispRSqr val="1"/>
            <c:dispEq val="1"/>
            <c:trendlineLbl>
              <c:layout>
                <c:manualLayout>
                  <c:x val="6.7233595800524931E-2"/>
                  <c:y val="-0.17143310517557855"/>
                </c:manualLayout>
              </c:layout>
              <c:numFmt formatCode="General" sourceLinked="0"/>
              <c:txPr>
                <a:bodyPr/>
                <a:lstStyle/>
                <a:p>
                  <a:pPr>
                    <a:defRPr b="1">
                      <a:solidFill>
                        <a:srgbClr val="FF0000"/>
                      </a:solidFill>
                    </a:defRPr>
                  </a:pPr>
                  <a:endParaRPr lang="en-US"/>
                </a:p>
              </c:txPr>
            </c:trendlineLbl>
          </c:trendline>
          <c:xVal>
            <c:numRef>
              <c:f>'Gas Monthly Avg&amp; Bidweek Prices'!$R$186:$R$500</c:f>
              <c:numCache>
                <c:formatCode>"$"#,##0.00</c:formatCode>
                <c:ptCount val="315"/>
                <c:pt idx="0">
                  <c:v>11.35</c:v>
                </c:pt>
                <c:pt idx="1">
                  <c:v>8.44</c:v>
                </c:pt>
                <c:pt idx="2">
                  <c:v>7.13</c:v>
                </c:pt>
                <c:pt idx="3">
                  <c:v>7.25</c:v>
                </c:pt>
                <c:pt idx="4">
                  <c:v>7.23</c:v>
                </c:pt>
                <c:pt idx="5">
                  <c:v>5.95</c:v>
                </c:pt>
                <c:pt idx="6">
                  <c:v>5.89</c:v>
                </c:pt>
                <c:pt idx="7">
                  <c:v>7.04</c:v>
                </c:pt>
                <c:pt idx="8">
                  <c:v>6.82</c:v>
                </c:pt>
                <c:pt idx="9">
                  <c:v>4.21</c:v>
                </c:pt>
                <c:pt idx="10">
                  <c:v>7.16</c:v>
                </c:pt>
                <c:pt idx="11">
                  <c:v>8.33</c:v>
                </c:pt>
                <c:pt idx="12">
                  <c:v>5.84</c:v>
                </c:pt>
                <c:pt idx="13">
                  <c:v>7.04</c:v>
                </c:pt>
                <c:pt idx="14">
                  <c:v>7.55</c:v>
                </c:pt>
                <c:pt idx="15">
                  <c:v>7.56</c:v>
                </c:pt>
                <c:pt idx="16">
                  <c:v>7.52</c:v>
                </c:pt>
                <c:pt idx="17">
                  <c:v>7.59</c:v>
                </c:pt>
                <c:pt idx="18">
                  <c:v>6.93</c:v>
                </c:pt>
                <c:pt idx="19">
                  <c:v>6.11</c:v>
                </c:pt>
                <c:pt idx="20">
                  <c:v>5.43</c:v>
                </c:pt>
                <c:pt idx="21">
                  <c:v>6.43</c:v>
                </c:pt>
                <c:pt idx="22">
                  <c:v>7.28</c:v>
                </c:pt>
                <c:pt idx="23">
                  <c:v>7.21</c:v>
                </c:pt>
                <c:pt idx="24">
                  <c:v>7.13</c:v>
                </c:pt>
                <c:pt idx="25">
                  <c:v>7.99</c:v>
                </c:pt>
                <c:pt idx="26">
                  <c:v>8.93</c:v>
                </c:pt>
                <c:pt idx="27">
                  <c:v>9.58</c:v>
                </c:pt>
                <c:pt idx="28">
                  <c:v>11.29</c:v>
                </c:pt>
                <c:pt idx="29">
                  <c:v>11.93</c:v>
                </c:pt>
                <c:pt idx="30">
                  <c:v>13.11</c:v>
                </c:pt>
                <c:pt idx="31">
                  <c:v>9.23</c:v>
                </c:pt>
                <c:pt idx="32">
                  <c:v>8.4</c:v>
                </c:pt>
                <c:pt idx="33">
                  <c:v>7.48</c:v>
                </c:pt>
                <c:pt idx="34">
                  <c:v>6.47</c:v>
                </c:pt>
                <c:pt idx="35">
                  <c:v>6.91</c:v>
                </c:pt>
                <c:pt idx="36">
                  <c:v>6.13</c:v>
                </c:pt>
                <c:pt idx="37">
                  <c:v>4.49</c:v>
                </c:pt>
                <c:pt idx="38">
                  <c:v>4.07</c:v>
                </c:pt>
                <c:pt idx="39">
                  <c:v>3.63</c:v>
                </c:pt>
                <c:pt idx="40">
                  <c:v>3.32</c:v>
                </c:pt>
                <c:pt idx="41">
                  <c:v>3.54</c:v>
                </c:pt>
                <c:pt idx="42">
                  <c:v>3.96</c:v>
                </c:pt>
                <c:pt idx="43">
                  <c:v>3.38</c:v>
                </c:pt>
                <c:pt idx="44">
                  <c:v>2.83</c:v>
                </c:pt>
                <c:pt idx="45">
                  <c:v>3.72</c:v>
                </c:pt>
                <c:pt idx="46">
                  <c:v>4.28</c:v>
                </c:pt>
                <c:pt idx="47">
                  <c:v>4.49</c:v>
                </c:pt>
                <c:pt idx="48">
                  <c:v>5.82</c:v>
                </c:pt>
                <c:pt idx="49">
                  <c:v>5.28</c:v>
                </c:pt>
                <c:pt idx="50">
                  <c:v>4.8099999999999996</c:v>
                </c:pt>
                <c:pt idx="51">
                  <c:v>3.84</c:v>
                </c:pt>
                <c:pt idx="52">
                  <c:v>4.2699999999999996</c:v>
                </c:pt>
                <c:pt idx="53">
                  <c:v>4.16</c:v>
                </c:pt>
                <c:pt idx="54">
                  <c:v>4.72</c:v>
                </c:pt>
                <c:pt idx="55">
                  <c:v>4.78</c:v>
                </c:pt>
                <c:pt idx="56">
                  <c:v>3.64</c:v>
                </c:pt>
                <c:pt idx="57">
                  <c:v>3.84</c:v>
                </c:pt>
                <c:pt idx="58">
                  <c:v>3.29</c:v>
                </c:pt>
                <c:pt idx="59">
                  <c:v>4.2699999999999996</c:v>
                </c:pt>
                <c:pt idx="60">
                  <c:v>4.22</c:v>
                </c:pt>
                <c:pt idx="61">
                  <c:v>4.32</c:v>
                </c:pt>
                <c:pt idx="62">
                  <c:v>3.79</c:v>
                </c:pt>
                <c:pt idx="63">
                  <c:v>4.24</c:v>
                </c:pt>
                <c:pt idx="64">
                  <c:v>4.38</c:v>
                </c:pt>
                <c:pt idx="65">
                  <c:v>4.33</c:v>
                </c:pt>
                <c:pt idx="66">
                  <c:v>4.3600000000000003</c:v>
                </c:pt>
                <c:pt idx="67">
                  <c:v>4.38</c:v>
                </c:pt>
                <c:pt idx="68">
                  <c:v>3.86</c:v>
                </c:pt>
                <c:pt idx="69">
                  <c:v>3.76</c:v>
                </c:pt>
                <c:pt idx="70">
                  <c:v>3.52</c:v>
                </c:pt>
                <c:pt idx="71">
                  <c:v>3.36</c:v>
                </c:pt>
                <c:pt idx="72">
                  <c:v>3.08</c:v>
                </c:pt>
                <c:pt idx="73">
                  <c:v>2.68</c:v>
                </c:pt>
                <c:pt idx="74">
                  <c:v>2.44</c:v>
                </c:pt>
                <c:pt idx="75">
                  <c:v>2.19</c:v>
                </c:pt>
                <c:pt idx="76">
                  <c:v>2.0299999999999998</c:v>
                </c:pt>
                <c:pt idx="77">
                  <c:v>2.4300000000000002</c:v>
                </c:pt>
                <c:pt idx="78">
                  <c:v>2.77</c:v>
                </c:pt>
                <c:pt idx="79">
                  <c:v>3.01</c:v>
                </c:pt>
                <c:pt idx="80">
                  <c:v>2.63</c:v>
                </c:pt>
                <c:pt idx="81">
                  <c:v>3.03</c:v>
                </c:pt>
                <c:pt idx="82">
                  <c:v>3.47</c:v>
                </c:pt>
                <c:pt idx="83">
                  <c:v>3.7</c:v>
                </c:pt>
                <c:pt idx="84">
                  <c:v>3.35</c:v>
                </c:pt>
                <c:pt idx="85">
                  <c:v>3.22</c:v>
                </c:pt>
                <c:pt idx="86">
                  <c:v>3.43</c:v>
                </c:pt>
                <c:pt idx="87">
                  <c:v>3.98</c:v>
                </c:pt>
                <c:pt idx="88">
                  <c:v>4.17</c:v>
                </c:pt>
                <c:pt idx="89">
                  <c:v>4.1500000000000004</c:v>
                </c:pt>
                <c:pt idx="90">
                  <c:v>3.71</c:v>
                </c:pt>
                <c:pt idx="91">
                  <c:v>3.45</c:v>
                </c:pt>
                <c:pt idx="92">
                  <c:v>3.57</c:v>
                </c:pt>
                <c:pt idx="93">
                  <c:v>3.5</c:v>
                </c:pt>
                <c:pt idx="94">
                  <c:v>3.49</c:v>
                </c:pt>
                <c:pt idx="95">
                  <c:v>3.82</c:v>
                </c:pt>
                <c:pt idx="96">
                  <c:v>4.41</c:v>
                </c:pt>
                <c:pt idx="97">
                  <c:v>5.57</c:v>
                </c:pt>
                <c:pt idx="98">
                  <c:v>4.8600000000000003</c:v>
                </c:pt>
                <c:pt idx="99">
                  <c:v>4.59</c:v>
                </c:pt>
                <c:pt idx="100">
                  <c:v>4.8099999999999996</c:v>
                </c:pt>
                <c:pt idx="101">
                  <c:v>4.62</c:v>
                </c:pt>
                <c:pt idx="102">
                  <c:v>4.4000000000000004</c:v>
                </c:pt>
                <c:pt idx="103">
                  <c:v>3.81</c:v>
                </c:pt>
                <c:pt idx="104">
                  <c:v>3.99</c:v>
                </c:pt>
                <c:pt idx="105">
                  <c:v>4.0599999999999996</c:v>
                </c:pt>
                <c:pt idx="106">
                  <c:v>3.77</c:v>
                </c:pt>
                <c:pt idx="107">
                  <c:v>4.29</c:v>
                </c:pt>
                <c:pt idx="108">
                  <c:v>3.19</c:v>
                </c:pt>
                <c:pt idx="109">
                  <c:v>2.87</c:v>
                </c:pt>
                <c:pt idx="110">
                  <c:v>2.9</c:v>
                </c:pt>
                <c:pt idx="111">
                  <c:v>2.6</c:v>
                </c:pt>
                <c:pt idx="112">
                  <c:v>2.5299999999999998</c:v>
                </c:pt>
                <c:pt idx="113">
                  <c:v>2.82</c:v>
                </c:pt>
                <c:pt idx="114">
                  <c:v>2.77</c:v>
                </c:pt>
                <c:pt idx="115">
                  <c:v>2.89</c:v>
                </c:pt>
                <c:pt idx="116">
                  <c:v>2.64</c:v>
                </c:pt>
                <c:pt idx="117">
                  <c:v>2.56</c:v>
                </c:pt>
                <c:pt idx="118">
                  <c:v>2.0299999999999998</c:v>
                </c:pt>
                <c:pt idx="119">
                  <c:v>2.21</c:v>
                </c:pt>
                <c:pt idx="120">
                  <c:v>2.38</c:v>
                </c:pt>
                <c:pt idx="121">
                  <c:v>2.19</c:v>
                </c:pt>
                <c:pt idx="122">
                  <c:v>1.71</c:v>
                </c:pt>
                <c:pt idx="123">
                  <c:v>1.9</c:v>
                </c:pt>
                <c:pt idx="124">
                  <c:v>1.99</c:v>
                </c:pt>
                <c:pt idx="125">
                  <c:v>1.96</c:v>
                </c:pt>
                <c:pt idx="126">
                  <c:v>2.92</c:v>
                </c:pt>
                <c:pt idx="127">
                  <c:v>2.67</c:v>
                </c:pt>
                <c:pt idx="128">
                  <c:v>2.85</c:v>
                </c:pt>
                <c:pt idx="129">
                  <c:v>2.95</c:v>
                </c:pt>
                <c:pt idx="130">
                  <c:v>2.77</c:v>
                </c:pt>
                <c:pt idx="131">
                  <c:v>3.23</c:v>
                </c:pt>
                <c:pt idx="132">
                  <c:v>3.94</c:v>
                </c:pt>
                <c:pt idx="133">
                  <c:v>3.39</c:v>
                </c:pt>
                <c:pt idx="134">
                  <c:v>2.62</c:v>
                </c:pt>
                <c:pt idx="135">
                  <c:v>3.18</c:v>
                </c:pt>
                <c:pt idx="136">
                  <c:v>3.14</c:v>
                </c:pt>
                <c:pt idx="137">
                  <c:v>3.24</c:v>
                </c:pt>
                <c:pt idx="138">
                  <c:v>3.07</c:v>
                </c:pt>
                <c:pt idx="139">
                  <c:v>2.97</c:v>
                </c:pt>
                <c:pt idx="140">
                  <c:v>2.96</c:v>
                </c:pt>
                <c:pt idx="141">
                  <c:v>2.97</c:v>
                </c:pt>
                <c:pt idx="142">
                  <c:v>2.74</c:v>
                </c:pt>
                <c:pt idx="143">
                  <c:v>3.08</c:v>
                </c:pt>
                <c:pt idx="144">
                  <c:v>2.74</c:v>
                </c:pt>
                <c:pt idx="145">
                  <c:v>3.64</c:v>
                </c:pt>
                <c:pt idx="146">
                  <c:v>2.64</c:v>
                </c:pt>
                <c:pt idx="147">
                  <c:v>2.69</c:v>
                </c:pt>
                <c:pt idx="148">
                  <c:v>2.82</c:v>
                </c:pt>
                <c:pt idx="149">
                  <c:v>2.88</c:v>
                </c:pt>
                <c:pt idx="150">
                  <c:v>3</c:v>
                </c:pt>
                <c:pt idx="151">
                  <c:v>2.82</c:v>
                </c:pt>
                <c:pt idx="152">
                  <c:v>2.9</c:v>
                </c:pt>
                <c:pt idx="153" formatCode="&quot;$&quot;#,##0.000">
                  <c:v>3.02</c:v>
                </c:pt>
                <c:pt idx="154" formatCode="&quot;$&quot;#,##0.000">
                  <c:v>3.19</c:v>
                </c:pt>
                <c:pt idx="155" formatCode="&quot;$&quot;#,##0.000">
                  <c:v>4.7300000000000004</c:v>
                </c:pt>
                <c:pt idx="156" formatCode="&quot;$&quot;#,##0.000">
                  <c:v>3.6549999999999998</c:v>
                </c:pt>
                <c:pt idx="157" formatCode="&quot;$&quot;#,##0.000">
                  <c:v>2.95</c:v>
                </c:pt>
                <c:pt idx="158" formatCode="&quot;$&quot;#,##0.000">
                  <c:v>2.855</c:v>
                </c:pt>
                <c:pt idx="159" formatCode="&quot;$&quot;#,##0.000">
                  <c:v>2.71</c:v>
                </c:pt>
                <c:pt idx="160" formatCode="&quot;$&quot;#,##0.000">
                  <c:v>2.5649999999999999</c:v>
                </c:pt>
                <c:pt idx="161" formatCode="&quot;$&quot;#,##0.000">
                  <c:v>2.6349999999999998</c:v>
                </c:pt>
                <c:pt idx="162" formatCode="&quot;$&quot;#,##0.000">
                  <c:v>2.29</c:v>
                </c:pt>
                <c:pt idx="163" formatCode="&quot;$&quot;#,##0.000">
                  <c:v>2.14</c:v>
                </c:pt>
                <c:pt idx="164" formatCode="&quot;$&quot;#,##0.000">
                  <c:v>2.25</c:v>
                </c:pt>
                <c:pt idx="165" formatCode="&quot;$&quot;#,##0.000">
                  <c:v>2.4300000000000002</c:v>
                </c:pt>
                <c:pt idx="166" formatCode="&quot;$&quot;#,##0.000">
                  <c:v>2.5950000000000002</c:v>
                </c:pt>
                <c:pt idx="167" formatCode="&quot;$&quot;#,##0.000">
                  <c:v>2.4700000000000002</c:v>
                </c:pt>
                <c:pt idx="168" formatCode="&quot;$&quot;#,##0.000">
                  <c:v>2.16</c:v>
                </c:pt>
                <c:pt idx="169" formatCode="&quot;$&quot;#,##0.000">
                  <c:v>1.875</c:v>
                </c:pt>
                <c:pt idx="170" formatCode="&quot;$&quot;#,##0.000">
                  <c:v>1.82</c:v>
                </c:pt>
                <c:pt idx="171" formatCode="&quot;$&quot;#,##0.000">
                  <c:v>1.63</c:v>
                </c:pt>
                <c:pt idx="172" formatCode="&quot;$&quot;#,##0.000">
                  <c:v>1.7949999999999999</c:v>
                </c:pt>
                <c:pt idx="173" formatCode="&quot;$&quot;#,##0.000">
                  <c:v>1.72</c:v>
                </c:pt>
                <c:pt idx="174" formatCode="&quot;$&quot;#,##0.000">
                  <c:v>1.4950000000000001</c:v>
                </c:pt>
                <c:pt idx="175" formatCode="&quot;$&quot;#,##0.000">
                  <c:v>1.855</c:v>
                </c:pt>
                <c:pt idx="176" formatCode="&quot;$&quot;#,##0.000">
                  <c:v>2.585</c:v>
                </c:pt>
                <c:pt idx="177" formatCode="&quot;$&quot;#,##0.000">
                  <c:v>2.105</c:v>
                </c:pt>
                <c:pt idx="178" formatCode="&quot;$&quot;#,##0.000">
                  <c:v>3</c:v>
                </c:pt>
                <c:pt idx="179" formatCode="&quot;$&quot;#,##0.000">
                  <c:v>2.9049999999999998</c:v>
                </c:pt>
                <c:pt idx="180" formatCode="&quot;$&quot;#,##0.000">
                  <c:v>2.48</c:v>
                </c:pt>
                <c:pt idx="181" formatCode="&quot;$&quot;#,##0.000">
                  <c:v>2.77</c:v>
                </c:pt>
                <c:pt idx="182" formatCode="&quot;$&quot;#,##0.000">
                  <c:v>2.8650000000000002</c:v>
                </c:pt>
                <c:pt idx="183" formatCode="&quot;$&quot;#,##0.000">
                  <c:v>2.59</c:v>
                </c:pt>
                <c:pt idx="184" formatCode="&quot;$&quot;#,##0.000">
                  <c:v>2.93</c:v>
                </c:pt>
                <c:pt idx="185" formatCode="&quot;$&quot;#,##0.000">
                  <c:v>2.9849999999999999</c:v>
                </c:pt>
                <c:pt idx="186" formatCode="&quot;$&quot;#,##0.000">
                  <c:v>3.62</c:v>
                </c:pt>
                <c:pt idx="187" formatCode="&quot;$&quot;#,##0.000">
                  <c:v>4.05</c:v>
                </c:pt>
                <c:pt idx="188" formatCode="&quot;$&quot;#,##0.000">
                  <c:v>4.375</c:v>
                </c:pt>
                <c:pt idx="189" formatCode="&quot;$&quot;#,##0.000">
                  <c:v>5.8449999999999998</c:v>
                </c:pt>
                <c:pt idx="190" formatCode="&quot;$&quot;#,##0.000">
                  <c:v>6.22</c:v>
                </c:pt>
                <c:pt idx="191" formatCode="&quot;$&quot;#,##0.000">
                  <c:v>5.46</c:v>
                </c:pt>
                <c:pt idx="192" formatCode="&quot;$&quot;#,##0.000">
                  <c:v>4.0049999999999999</c:v>
                </c:pt>
                <c:pt idx="193" formatCode="&quot;$&quot;#,##0.000">
                  <c:v>6.3049999999999997</c:v>
                </c:pt>
                <c:pt idx="194" formatCode="&quot;$&quot;#,##0.000">
                  <c:v>4.5599999999999996</c:v>
                </c:pt>
                <c:pt idx="195" formatCode="&quot;$&quot;#,##0.000">
                  <c:v>5.32</c:v>
                </c:pt>
                <c:pt idx="196" formatCode="&quot;$&quot;#,##0.000">
                  <c:v>7.2649999999999997</c:v>
                </c:pt>
                <c:pt idx="197" formatCode="&quot;$&quot;#,##0.000">
                  <c:v>8.91</c:v>
                </c:pt>
                <c:pt idx="198" formatCode="&quot;$&quot;#,##0.000">
                  <c:v>6.56</c:v>
                </c:pt>
                <c:pt idx="199" formatCode="&quot;$&quot;#,##0.000">
                  <c:v>8.7050000000000001</c:v>
                </c:pt>
                <c:pt idx="200" formatCode="&quot;$&quot;#,##0.000">
                  <c:v>9.3450000000000006</c:v>
                </c:pt>
                <c:pt idx="201" formatCode="&quot;$&quot;#,##0.000">
                  <c:v>6.88</c:v>
                </c:pt>
                <c:pt idx="202" formatCode="&quot;$&quot;#,##0.000">
                  <c:v>5.2</c:v>
                </c:pt>
                <c:pt idx="203" formatCode="&quot;$&quot;#,##0.000">
                  <c:v>6.7149999999999999</c:v>
                </c:pt>
                <c:pt idx="204" formatCode="&quot;$&quot;#,##0.000">
                  <c:v>4.75</c:v>
                </c:pt>
                <c:pt idx="205" formatCode="&quot;$&quot;#,##0.000">
                  <c:v>3.11</c:v>
                </c:pt>
                <c:pt idx="206" formatCode="&quot;$&quot;#,##0.000">
                  <c:v>2.4500000000000002</c:v>
                </c:pt>
                <c:pt idx="207" formatCode="&quot;$&quot;#,##0.000">
                  <c:v>1.99</c:v>
                </c:pt>
                <c:pt idx="208" formatCode="&quot;$&quot;#,##0.000">
                  <c:v>2.1150000000000002</c:v>
                </c:pt>
                <c:pt idx="209" formatCode="&quot;$&quot;#,##0.000">
                  <c:v>2.17</c:v>
                </c:pt>
                <c:pt idx="210" formatCode="&quot;$&quot;#,##0.000">
                  <c:v>2.6</c:v>
                </c:pt>
                <c:pt idx="211" formatCode="&quot;$&quot;#,##0.000">
                  <c:v>2.48</c:v>
                </c:pt>
                <c:pt idx="212" formatCode="&quot;$&quot;#,##0.000">
                  <c:v>2.5499999999999998</c:v>
                </c:pt>
                <c:pt idx="213" formatCode="&quot;$&quot;#,##0.000">
                  <c:v>2.7650000000000001</c:v>
                </c:pt>
                <c:pt idx="214" formatCode="&quot;$&quot;#,##0.000">
                  <c:v>3.165</c:v>
                </c:pt>
                <c:pt idx="215" formatCode="&quot;$&quot;#,##0.000">
                  <c:v>2.71</c:v>
                </c:pt>
                <c:pt idx="216" formatCode="&quot;$&quot;#,##0.000">
                  <c:v>2.64</c:v>
                </c:pt>
                <c:pt idx="217" formatCode="&quot;$&quot;#,##0.000">
                  <c:v>2.5</c:v>
                </c:pt>
                <c:pt idx="218" formatCode="&quot;$&quot;#,##0.000">
                  <c:v>1.61</c:v>
                </c:pt>
                <c:pt idx="219" formatCode="&quot;$&quot;#,##0.000">
                  <c:v>1.57</c:v>
                </c:pt>
                <c:pt idx="220" formatCode="&quot;$&quot;#,##0.000">
                  <c:v>1.61</c:v>
                </c:pt>
                <c:pt idx="221" formatCode="&quot;$&quot;#,##0.000">
                  <c:v>2.4950000000000001</c:v>
                </c:pt>
                <c:pt idx="222" formatCode="&quot;$&quot;#,##0.000">
                  <c:v>2.625</c:v>
                </c:pt>
                <c:pt idx="223" formatCode="&quot;$&quot;#,##0.000">
                  <c:v>1.9</c:v>
                </c:pt>
                <c:pt idx="224" formatCode="&quot;$&quot;#,##0.000">
                  <c:v>1.9350000000000001</c:v>
                </c:pt>
                <c:pt idx="225" formatCode="&quot;$&quot;#,##0.000">
                  <c:v>2.5950000000000002</c:v>
                </c:pt>
                <c:pt idx="226" formatCode="&quot;$&quot;#,##0.000">
                  <c:v>2.35</c:v>
                </c:pt>
                <c:pt idx="227" formatCode="&quot;$&quot;#,##0.000">
                  <c:v>3.44</c:v>
                </c:pt>
                <c:pt idx="228" formatCode="&quot;$&quot;#,##0.000">
                  <c:v>3.5049999999999999</c:v>
                </c:pt>
                <c:pt idx="229" formatCode="&quot;$&quot;#,##0.000">
                  <c:v>3.55</c:v>
                </c:pt>
                <c:pt idx="230" formatCode="&quot;$&quot;#,##0.000">
                  <c:v>3.9049999999999998</c:v>
                </c:pt>
                <c:pt idx="231" formatCode="&quot;$&quot;#,##0.000">
                  <c:v>3.96</c:v>
                </c:pt>
                <c:pt idx="232" formatCode="&quot;$&quot;#,##0.000">
                  <c:v>3.165</c:v>
                </c:pt>
                <c:pt idx="233" formatCode="&quot;$&quot;#,##0.000">
                  <c:v>3.2050000000000001</c:v>
                </c:pt>
                <c:pt idx="234" formatCode="&quot;$&quot;#,##0.000">
                  <c:v>3.2450000000000001</c:v>
                </c:pt>
                <c:pt idx="235" formatCode="&quot;$&quot;#,##0.000">
                  <c:v>3.09</c:v>
                </c:pt>
                <c:pt idx="236" formatCode="&quot;$&quot;#,##0.000">
                  <c:v>2.87</c:v>
                </c:pt>
                <c:pt idx="237" formatCode="&quot;$&quot;#,##0.000">
                  <c:v>2.835</c:v>
                </c:pt>
                <c:pt idx="238" formatCode="&quot;$&quot;#,##0.000">
                  <c:v>3.38</c:v>
                </c:pt>
                <c:pt idx="239" formatCode="&quot;$&quot;#,##0.000">
                  <c:v>4.4349999999999996</c:v>
                </c:pt>
                <c:pt idx="240" formatCode="&quot;$&quot;#,##0.000">
                  <c:v>4.6900000000000004</c:v>
                </c:pt>
                <c:pt idx="241" formatCode="&quot;$&quot;#,##0.000">
                  <c:v>7.49</c:v>
                </c:pt>
                <c:pt idx="242" formatCode="&quot;$&quot;#,##0.000">
                  <c:v>2.98</c:v>
                </c:pt>
                <c:pt idx="243" formatCode="&quot;$&quot;#,##0.000">
                  <c:v>3.0950000000000002</c:v>
                </c:pt>
                <c:pt idx="244" formatCode="&quot;$&quot;#,##0.000">
                  <c:v>2.56</c:v>
                </c:pt>
                <c:pt idx="245" formatCode="&quot;$&quot;#,##0.000">
                  <c:v>3.04</c:v>
                </c:pt>
                <c:pt idx="246" formatCode="&quot;$&quot;#,##0.000">
                  <c:v>3.2250000000000001</c:v>
                </c:pt>
                <c:pt idx="247" formatCode="&quot;$&quot;#,##0.000">
                  <c:v>2.73</c:v>
                </c:pt>
              </c:numCache>
            </c:numRef>
          </c:xVal>
          <c:yVal>
            <c:numRef>
              <c:f>'Gas Monthly Avg&amp; Bidweek Prices'!$S$186:$S$500</c:f>
              <c:numCache>
                <c:formatCode>"$"#,##0.00</c:formatCode>
                <c:ptCount val="315"/>
                <c:pt idx="0">
                  <c:v>9.0299999999999994</c:v>
                </c:pt>
                <c:pt idx="1">
                  <c:v>6.64</c:v>
                </c:pt>
                <c:pt idx="2">
                  <c:v>6.24</c:v>
                </c:pt>
                <c:pt idx="3">
                  <c:v>5.58</c:v>
                </c:pt>
                <c:pt idx="4">
                  <c:v>5.47</c:v>
                </c:pt>
                <c:pt idx="5">
                  <c:v>4.8</c:v>
                </c:pt>
                <c:pt idx="6">
                  <c:v>4.99</c:v>
                </c:pt>
                <c:pt idx="7">
                  <c:v>5.96</c:v>
                </c:pt>
                <c:pt idx="8">
                  <c:v>5.31</c:v>
                </c:pt>
                <c:pt idx="9">
                  <c:v>2.68</c:v>
                </c:pt>
                <c:pt idx="10">
                  <c:v>6.05</c:v>
                </c:pt>
                <c:pt idx="11">
                  <c:v>5.6</c:v>
                </c:pt>
                <c:pt idx="12">
                  <c:v>4.1500000000000004</c:v>
                </c:pt>
                <c:pt idx="13">
                  <c:v>6.5</c:v>
                </c:pt>
                <c:pt idx="14">
                  <c:v>6.16</c:v>
                </c:pt>
                <c:pt idx="15">
                  <c:v>3.5</c:v>
                </c:pt>
                <c:pt idx="16">
                  <c:v>4.59</c:v>
                </c:pt>
                <c:pt idx="17">
                  <c:v>3.23</c:v>
                </c:pt>
                <c:pt idx="18">
                  <c:v>3.34</c:v>
                </c:pt>
                <c:pt idx="19">
                  <c:v>3.43</c:v>
                </c:pt>
                <c:pt idx="20">
                  <c:v>2.15</c:v>
                </c:pt>
                <c:pt idx="21">
                  <c:v>1.1200000000000001</c:v>
                </c:pt>
                <c:pt idx="22">
                  <c:v>3.53</c:v>
                </c:pt>
                <c:pt idx="23">
                  <c:v>6</c:v>
                </c:pt>
                <c:pt idx="24">
                  <c:v>6</c:v>
                </c:pt>
                <c:pt idx="25">
                  <c:v>7.1</c:v>
                </c:pt>
                <c:pt idx="26">
                  <c:v>7.83</c:v>
                </c:pt>
                <c:pt idx="27">
                  <c:v>7.81</c:v>
                </c:pt>
                <c:pt idx="28">
                  <c:v>8.9499999999999993</c:v>
                </c:pt>
                <c:pt idx="29">
                  <c:v>8.75</c:v>
                </c:pt>
                <c:pt idx="30">
                  <c:v>8.98</c:v>
                </c:pt>
                <c:pt idx="31">
                  <c:v>7.03</c:v>
                </c:pt>
                <c:pt idx="32">
                  <c:v>1.66</c:v>
                </c:pt>
                <c:pt idx="33">
                  <c:v>3.36</c:v>
                </c:pt>
                <c:pt idx="34">
                  <c:v>2.8</c:v>
                </c:pt>
                <c:pt idx="35">
                  <c:v>4.41</c:v>
                </c:pt>
                <c:pt idx="36">
                  <c:v>4.38</c:v>
                </c:pt>
                <c:pt idx="37">
                  <c:v>2.95</c:v>
                </c:pt>
                <c:pt idx="38">
                  <c:v>2.4900000000000002</c:v>
                </c:pt>
                <c:pt idx="39">
                  <c:v>2.2999999999999998</c:v>
                </c:pt>
                <c:pt idx="40">
                  <c:v>2.2799999999999998</c:v>
                </c:pt>
                <c:pt idx="41">
                  <c:v>2.4700000000000002</c:v>
                </c:pt>
                <c:pt idx="42">
                  <c:v>2.67</c:v>
                </c:pt>
                <c:pt idx="43">
                  <c:v>3.01</c:v>
                </c:pt>
                <c:pt idx="44">
                  <c:v>2.38</c:v>
                </c:pt>
                <c:pt idx="45">
                  <c:v>3.36</c:v>
                </c:pt>
                <c:pt idx="46">
                  <c:v>4.32</c:v>
                </c:pt>
                <c:pt idx="47">
                  <c:v>4.1399999999999997</c:v>
                </c:pt>
                <c:pt idx="48">
                  <c:v>5.55</c:v>
                </c:pt>
                <c:pt idx="49">
                  <c:v>5.15</c:v>
                </c:pt>
                <c:pt idx="50">
                  <c:v>4.57</c:v>
                </c:pt>
                <c:pt idx="51">
                  <c:v>3.59</c:v>
                </c:pt>
                <c:pt idx="52">
                  <c:v>3.66</c:v>
                </c:pt>
                <c:pt idx="53">
                  <c:v>3.57</c:v>
                </c:pt>
                <c:pt idx="54">
                  <c:v>4.05</c:v>
                </c:pt>
                <c:pt idx="55">
                  <c:v>3.76</c:v>
                </c:pt>
                <c:pt idx="56">
                  <c:v>2.64</c:v>
                </c:pt>
                <c:pt idx="57">
                  <c:v>3.38</c:v>
                </c:pt>
                <c:pt idx="58">
                  <c:v>2.87</c:v>
                </c:pt>
                <c:pt idx="59">
                  <c:v>4.01</c:v>
                </c:pt>
                <c:pt idx="60">
                  <c:v>3.79</c:v>
                </c:pt>
                <c:pt idx="61">
                  <c:v>4.09</c:v>
                </c:pt>
                <c:pt idx="62">
                  <c:v>3.61</c:v>
                </c:pt>
                <c:pt idx="63">
                  <c:v>3.98</c:v>
                </c:pt>
                <c:pt idx="64">
                  <c:v>3.97</c:v>
                </c:pt>
                <c:pt idx="65">
                  <c:v>3.98</c:v>
                </c:pt>
                <c:pt idx="66">
                  <c:v>3.97</c:v>
                </c:pt>
                <c:pt idx="67">
                  <c:v>4.07</c:v>
                </c:pt>
                <c:pt idx="68">
                  <c:v>3.69</c:v>
                </c:pt>
                <c:pt idx="69">
                  <c:v>3.57</c:v>
                </c:pt>
                <c:pt idx="70">
                  <c:v>3.41</c:v>
                </c:pt>
                <c:pt idx="71">
                  <c:v>3.33</c:v>
                </c:pt>
                <c:pt idx="72">
                  <c:v>3</c:v>
                </c:pt>
                <c:pt idx="73">
                  <c:v>2.52</c:v>
                </c:pt>
                <c:pt idx="74">
                  <c:v>2.37</c:v>
                </c:pt>
                <c:pt idx="75">
                  <c:v>1.83</c:v>
                </c:pt>
                <c:pt idx="76">
                  <c:v>1.74</c:v>
                </c:pt>
                <c:pt idx="77">
                  <c:v>2.27</c:v>
                </c:pt>
                <c:pt idx="78">
                  <c:v>2.4500000000000002</c:v>
                </c:pt>
                <c:pt idx="79">
                  <c:v>2.81</c:v>
                </c:pt>
                <c:pt idx="80">
                  <c:v>2.39</c:v>
                </c:pt>
                <c:pt idx="81">
                  <c:v>2.73</c:v>
                </c:pt>
                <c:pt idx="82">
                  <c:v>3.36</c:v>
                </c:pt>
                <c:pt idx="83">
                  <c:v>3.54</c:v>
                </c:pt>
                <c:pt idx="84">
                  <c:v>3.23</c:v>
                </c:pt>
                <c:pt idx="85">
                  <c:v>3.19</c:v>
                </c:pt>
                <c:pt idx="86">
                  <c:v>3.21</c:v>
                </c:pt>
                <c:pt idx="87">
                  <c:v>3.74</c:v>
                </c:pt>
                <c:pt idx="88">
                  <c:v>3.85</c:v>
                </c:pt>
                <c:pt idx="89">
                  <c:v>3.86</c:v>
                </c:pt>
                <c:pt idx="90">
                  <c:v>3.43</c:v>
                </c:pt>
                <c:pt idx="91">
                  <c:v>3.31</c:v>
                </c:pt>
                <c:pt idx="92">
                  <c:v>3.28</c:v>
                </c:pt>
                <c:pt idx="93">
                  <c:v>3.29</c:v>
                </c:pt>
                <c:pt idx="94">
                  <c:v>3.54</c:v>
                </c:pt>
                <c:pt idx="95">
                  <c:v>3.59</c:v>
                </c:pt>
                <c:pt idx="96">
                  <c:v>4.34</c:v>
                </c:pt>
                <c:pt idx="97">
                  <c:v>4.95</c:v>
                </c:pt>
                <c:pt idx="98">
                  <c:v>5.2</c:v>
                </c:pt>
                <c:pt idx="99">
                  <c:v>4.24</c:v>
                </c:pt>
                <c:pt idx="100">
                  <c:v>4.3499999999999996</c:v>
                </c:pt>
                <c:pt idx="101">
                  <c:v>4.17</c:v>
                </c:pt>
                <c:pt idx="102">
                  <c:v>4.29</c:v>
                </c:pt>
                <c:pt idx="103">
                  <c:v>3.58</c:v>
                </c:pt>
                <c:pt idx="104">
                  <c:v>3.74</c:v>
                </c:pt>
                <c:pt idx="105">
                  <c:v>3.66</c:v>
                </c:pt>
                <c:pt idx="106">
                  <c:v>3.37</c:v>
                </c:pt>
                <c:pt idx="107">
                  <c:v>4.33</c:v>
                </c:pt>
                <c:pt idx="108">
                  <c:v>3.06</c:v>
                </c:pt>
                <c:pt idx="109">
                  <c:v>2.63</c:v>
                </c:pt>
                <c:pt idx="110">
                  <c:v>2.62</c:v>
                </c:pt>
                <c:pt idx="111">
                  <c:v>2.25</c:v>
                </c:pt>
                <c:pt idx="112">
                  <c:v>2.2000000000000002</c:v>
                </c:pt>
                <c:pt idx="113">
                  <c:v>2.54</c:v>
                </c:pt>
                <c:pt idx="114">
                  <c:v>2.56</c:v>
                </c:pt>
                <c:pt idx="115">
                  <c:v>2.58</c:v>
                </c:pt>
                <c:pt idx="116">
                  <c:v>2.42</c:v>
                </c:pt>
                <c:pt idx="117">
                  <c:v>2.36</c:v>
                </c:pt>
                <c:pt idx="118">
                  <c:v>1.94</c:v>
                </c:pt>
                <c:pt idx="119">
                  <c:v>2.15</c:v>
                </c:pt>
                <c:pt idx="120">
                  <c:v>1.9</c:v>
                </c:pt>
                <c:pt idx="121">
                  <c:v>1.99</c:v>
                </c:pt>
                <c:pt idx="122">
                  <c:v>1.49</c:v>
                </c:pt>
                <c:pt idx="123">
                  <c:v>1.51</c:v>
                </c:pt>
                <c:pt idx="124">
                  <c:v>1.74</c:v>
                </c:pt>
                <c:pt idx="125">
                  <c:v>1.75</c:v>
                </c:pt>
                <c:pt idx="126">
                  <c:v>2.44</c:v>
                </c:pt>
                <c:pt idx="127">
                  <c:v>2.4300000000000002</c:v>
                </c:pt>
                <c:pt idx="128">
                  <c:v>2.5299999999999998</c:v>
                </c:pt>
                <c:pt idx="129">
                  <c:v>2.65</c:v>
                </c:pt>
                <c:pt idx="130">
                  <c:v>2.54</c:v>
                </c:pt>
                <c:pt idx="131">
                  <c:v>2.77</c:v>
                </c:pt>
                <c:pt idx="132">
                  <c:v>3.65</c:v>
                </c:pt>
                <c:pt idx="133">
                  <c:v>3.1</c:v>
                </c:pt>
                <c:pt idx="134">
                  <c:v>2.2799999999999998</c:v>
                </c:pt>
                <c:pt idx="135">
                  <c:v>2.63</c:v>
                </c:pt>
                <c:pt idx="136">
                  <c:v>2.59</c:v>
                </c:pt>
                <c:pt idx="137">
                  <c:v>2.76</c:v>
                </c:pt>
                <c:pt idx="138">
                  <c:v>2.58</c:v>
                </c:pt>
                <c:pt idx="139">
                  <c:v>2.57</c:v>
                </c:pt>
                <c:pt idx="140">
                  <c:v>2.56</c:v>
                </c:pt>
                <c:pt idx="141">
                  <c:v>2.48</c:v>
                </c:pt>
                <c:pt idx="142">
                  <c:v>2.5299999999999998</c:v>
                </c:pt>
                <c:pt idx="143">
                  <c:v>2.66</c:v>
                </c:pt>
                <c:pt idx="144">
                  <c:v>2.4</c:v>
                </c:pt>
                <c:pt idx="145">
                  <c:v>2.74</c:v>
                </c:pt>
                <c:pt idx="146">
                  <c:v>2.13</c:v>
                </c:pt>
                <c:pt idx="147">
                  <c:v>1.74</c:v>
                </c:pt>
                <c:pt idx="148">
                  <c:v>1.79</c:v>
                </c:pt>
                <c:pt idx="149">
                  <c:v>1.96</c:v>
                </c:pt>
                <c:pt idx="150">
                  <c:v>2.08</c:v>
                </c:pt>
                <c:pt idx="151">
                  <c:v>2.23</c:v>
                </c:pt>
                <c:pt idx="152">
                  <c:v>2.2200000000000002</c:v>
                </c:pt>
                <c:pt idx="153" formatCode="&quot;$&quot;#,##0.000">
                  <c:v>2.0449999999999999</c:v>
                </c:pt>
                <c:pt idx="154" formatCode="&quot;$&quot;#,##0.000">
                  <c:v>3.0249999999999999</c:v>
                </c:pt>
                <c:pt idx="155" formatCode="&quot;$&quot;#,##0.000">
                  <c:v>4.0999999999999996</c:v>
                </c:pt>
                <c:pt idx="156" formatCode="&quot;$&quot;#,##0.000">
                  <c:v>3.54</c:v>
                </c:pt>
                <c:pt idx="157" formatCode="&quot;$&quot;#,##0.000">
                  <c:v>2.8450000000000002</c:v>
                </c:pt>
                <c:pt idx="158" formatCode="&quot;$&quot;#,##0.000">
                  <c:v>2.4550000000000001</c:v>
                </c:pt>
                <c:pt idx="159" formatCode="&quot;$&quot;#,##0.000">
                  <c:v>2.2549999999999999</c:v>
                </c:pt>
                <c:pt idx="160" formatCode="&quot;$&quot;#,##0.000">
                  <c:v>1.75</c:v>
                </c:pt>
                <c:pt idx="161" formatCode="&quot;$&quot;#,##0.000">
                  <c:v>1.855</c:v>
                </c:pt>
                <c:pt idx="162" formatCode="&quot;$&quot;#,##0.000">
                  <c:v>1.61</c:v>
                </c:pt>
                <c:pt idx="163" formatCode="&quot;$&quot;#,##0.000">
                  <c:v>1.76</c:v>
                </c:pt>
                <c:pt idx="164" formatCode="&quot;$&quot;#,##0.000">
                  <c:v>1.655</c:v>
                </c:pt>
                <c:pt idx="165" formatCode="&quot;$&quot;#,##0.000">
                  <c:v>1.7849999999999999</c:v>
                </c:pt>
                <c:pt idx="166" formatCode="&quot;$&quot;#,##0.000">
                  <c:v>1.9450000000000001</c:v>
                </c:pt>
                <c:pt idx="167" formatCode="&quot;$&quot;#,##0.000">
                  <c:v>2.2949999999999999</c:v>
                </c:pt>
                <c:pt idx="168" formatCode="&quot;$&quot;#,##0.000">
                  <c:v>1.865</c:v>
                </c:pt>
                <c:pt idx="169" formatCode="&quot;$&quot;#,##0.000">
                  <c:v>1.64</c:v>
                </c:pt>
                <c:pt idx="170" formatCode="&quot;$&quot;#,##0.000">
                  <c:v>1.45</c:v>
                </c:pt>
                <c:pt idx="171" formatCode="&quot;$&quot;#,##0.000">
                  <c:v>1.28</c:v>
                </c:pt>
                <c:pt idx="172" formatCode="&quot;$&quot;#,##0.000">
                  <c:v>1.5349999999999999</c:v>
                </c:pt>
                <c:pt idx="173" formatCode="&quot;$&quot;#,##0.000">
                  <c:v>1.4550000000000001</c:v>
                </c:pt>
                <c:pt idx="174" formatCode="&quot;$&quot;#,##0.000">
                  <c:v>1.4850000000000001</c:v>
                </c:pt>
                <c:pt idx="175" formatCode="&quot;$&quot;#,##0.000">
                  <c:v>1.575</c:v>
                </c:pt>
                <c:pt idx="176" formatCode="&quot;$&quot;#,##0.000">
                  <c:v>2.2000000000000002</c:v>
                </c:pt>
                <c:pt idx="177" formatCode="&quot;$&quot;#,##0.000">
                  <c:v>1.9550000000000001</c:v>
                </c:pt>
                <c:pt idx="178" formatCode="&quot;$&quot;#,##0.000">
                  <c:v>2.77</c:v>
                </c:pt>
                <c:pt idx="179" formatCode="&quot;$&quot;#,##0.000">
                  <c:v>2.4049999999999998</c:v>
                </c:pt>
                <c:pt idx="180" formatCode="&quot;$&quot;#,##0.000">
                  <c:v>2.42</c:v>
                </c:pt>
                <c:pt idx="181" formatCode="&quot;$&quot;#,##0.000">
                  <c:v>2.4049999999999998</c:v>
                </c:pt>
                <c:pt idx="182" formatCode="&quot;$&quot;#,##0.000">
                  <c:v>2.8650000000000002</c:v>
                </c:pt>
                <c:pt idx="183" formatCode="&quot;$&quot;#,##0.000">
                  <c:v>2.2400000000000002</c:v>
                </c:pt>
                <c:pt idx="184" formatCode="&quot;$&quot;#,##0.000">
                  <c:v>2.6349999999999998</c:v>
                </c:pt>
                <c:pt idx="185" formatCode="&quot;$&quot;#,##0.000">
                  <c:v>2.67</c:v>
                </c:pt>
                <c:pt idx="186" formatCode="&quot;$&quot;#,##0.000">
                  <c:v>3.165</c:v>
                </c:pt>
                <c:pt idx="187" formatCode="&quot;$&quot;#,##0.000">
                  <c:v>3.78</c:v>
                </c:pt>
                <c:pt idx="188" formatCode="&quot;$&quot;#,##0.000">
                  <c:v>3.67</c:v>
                </c:pt>
                <c:pt idx="189" formatCode="&quot;$&quot;#,##0.000">
                  <c:v>4.79</c:v>
                </c:pt>
                <c:pt idx="190" formatCode="&quot;$&quot;#,##0.000">
                  <c:v>5.57</c:v>
                </c:pt>
                <c:pt idx="191" formatCode="&quot;$&quot;#,##0.000">
                  <c:v>4.91</c:v>
                </c:pt>
                <c:pt idx="192" formatCode="&quot;$&quot;#,##0.000">
                  <c:v>5.4249999999999998</c:v>
                </c:pt>
                <c:pt idx="193" formatCode="&quot;$&quot;#,##0.000">
                  <c:v>4.7649999999999997</c:v>
                </c:pt>
                <c:pt idx="194" formatCode="&quot;$&quot;#,##0.000">
                  <c:v>4.3449999999999998</c:v>
                </c:pt>
                <c:pt idx="195" formatCode="&quot;$&quot;#,##0.000">
                  <c:v>4.84</c:v>
                </c:pt>
                <c:pt idx="196" formatCode="&quot;$&quot;#,##0.000">
                  <c:v>6.13</c:v>
                </c:pt>
                <c:pt idx="197" formatCode="&quot;$&quot;#,##0.000">
                  <c:v>8.42</c:v>
                </c:pt>
                <c:pt idx="198" formatCode="&quot;$&quot;#,##0.000">
                  <c:v>5.8449999999999998</c:v>
                </c:pt>
                <c:pt idx="199" formatCode="&quot;$&quot;#,##0.000">
                  <c:v>8.2650000000000006</c:v>
                </c:pt>
                <c:pt idx="200" formatCode="&quot;$&quot;#,##0.000">
                  <c:v>8.5399999999999991</c:v>
                </c:pt>
                <c:pt idx="201" formatCode="&quot;$&quot;#,##0.000">
                  <c:v>5.2249999999999996</c:v>
                </c:pt>
                <c:pt idx="202" formatCode="&quot;$&quot;#,##0.000">
                  <c:v>4.87</c:v>
                </c:pt>
                <c:pt idx="203" formatCode="&quot;$&quot;#,##0.000">
                  <c:v>7.08</c:v>
                </c:pt>
                <c:pt idx="204" formatCode="&quot;$&quot;#,##0.000">
                  <c:v>8.6300000000000008</c:v>
                </c:pt>
                <c:pt idx="205" formatCode="&quot;$&quot;#,##0.000">
                  <c:v>5.31</c:v>
                </c:pt>
                <c:pt idx="206" formatCode="&quot;$&quot;#,##0.000">
                  <c:v>2.27</c:v>
                </c:pt>
                <c:pt idx="207" formatCode="&quot;$&quot;#,##0.000">
                  <c:v>2.02</c:v>
                </c:pt>
                <c:pt idx="208" formatCode="&quot;$&quot;#,##0.000">
                  <c:v>1.9350000000000001</c:v>
                </c:pt>
                <c:pt idx="209" formatCode="&quot;$&quot;#,##0.000">
                  <c:v>1.98</c:v>
                </c:pt>
                <c:pt idx="210" formatCode="&quot;$&quot;#,##0.000">
                  <c:v>2.4449999999999998</c:v>
                </c:pt>
                <c:pt idx="211" formatCode="&quot;$&quot;#,##0.000">
                  <c:v>2.27</c:v>
                </c:pt>
                <c:pt idx="212" formatCode="&quot;$&quot;#,##0.000">
                  <c:v>2.13</c:v>
                </c:pt>
                <c:pt idx="213" formatCode="&quot;$&quot;#,##0.000">
                  <c:v>2.0350000000000001</c:v>
                </c:pt>
                <c:pt idx="214" formatCode="&quot;$&quot;#,##0.000">
                  <c:v>2.69</c:v>
                </c:pt>
                <c:pt idx="215" formatCode="&quot;$&quot;#,##0.000">
                  <c:v>2.9449999999999998</c:v>
                </c:pt>
                <c:pt idx="216" formatCode="&quot;$&quot;#,##0.000">
                  <c:v>2.73</c:v>
                </c:pt>
                <c:pt idx="217" formatCode="&quot;$&quot;#,##0.000">
                  <c:v>3.2</c:v>
                </c:pt>
                <c:pt idx="218" formatCode="&quot;$&quot;#,##0.000">
                  <c:v>1.36</c:v>
                </c:pt>
                <c:pt idx="219" formatCode="&quot;$&quot;#,##0.000">
                  <c:v>1.2749999999999999</c:v>
                </c:pt>
                <c:pt idx="220" formatCode="&quot;$&quot;#,##0.000">
                  <c:v>1.125</c:v>
                </c:pt>
                <c:pt idx="221" formatCode="&quot;$&quot;#,##0.000">
                  <c:v>1.36</c:v>
                </c:pt>
                <c:pt idx="222" formatCode="&quot;$&quot;#,##0.000">
                  <c:v>2.0150000000000001</c:v>
                </c:pt>
                <c:pt idx="223" formatCode="&quot;$&quot;#,##0.000">
                  <c:v>1.56</c:v>
                </c:pt>
                <c:pt idx="224" formatCode="&quot;$&quot;#,##0.000">
                  <c:v>1.3149999999999999</c:v>
                </c:pt>
                <c:pt idx="225" formatCode="&quot;$&quot;#,##0.000">
                  <c:v>1.97</c:v>
                </c:pt>
                <c:pt idx="226" formatCode="&quot;$&quot;#,##0.000">
                  <c:v>2.125</c:v>
                </c:pt>
                <c:pt idx="227" formatCode="&quot;$&quot;#,##0.000">
                  <c:v>3.39</c:v>
                </c:pt>
                <c:pt idx="228" formatCode="&quot;$&quot;#,##0.000">
                  <c:v>4</c:v>
                </c:pt>
                <c:pt idx="229" formatCode="&quot;$&quot;#,##0.000">
                  <c:v>3.7650000000000001</c:v>
                </c:pt>
                <c:pt idx="230" formatCode="&quot;$&quot;#,##0.000">
                  <c:v>3.35</c:v>
                </c:pt>
                <c:pt idx="231" formatCode="&quot;$&quot;#,##0.000">
                  <c:v>2.11</c:v>
                </c:pt>
                <c:pt idx="232" formatCode="&quot;$&quot;#,##0.000">
                  <c:v>1.6950000000000001</c:v>
                </c:pt>
                <c:pt idx="233" formatCode="&quot;$&quot;#,##0.000">
                  <c:v>2.375</c:v>
                </c:pt>
                <c:pt idx="234" formatCode="&quot;$&quot;#,##0.000">
                  <c:v>2.7</c:v>
                </c:pt>
                <c:pt idx="235" formatCode="&quot;$&quot;#,##0.000">
                  <c:v>2.5449999999999999</c:v>
                </c:pt>
                <c:pt idx="236" formatCode="&quot;$&quot;#,##0.000">
                  <c:v>2.0950000000000002</c:v>
                </c:pt>
                <c:pt idx="237" formatCode="&quot;$&quot;#,##0.000">
                  <c:v>2.2999999999999998</c:v>
                </c:pt>
                <c:pt idx="238" formatCode="&quot;$&quot;#,##0.000">
                  <c:v>2.7050000000000001</c:v>
                </c:pt>
                <c:pt idx="239" formatCode="&quot;$&quot;#,##0.000">
                  <c:v>4.42</c:v>
                </c:pt>
                <c:pt idx="240" formatCode="&quot;$&quot;#,##0.000">
                  <c:v>3.55</c:v>
                </c:pt>
                <c:pt idx="241" formatCode="&quot;$&quot;#,##0.000">
                  <c:v>4.83</c:v>
                </c:pt>
                <c:pt idx="242" formatCode="&quot;$&quot;#,##0.000">
                  <c:v>1.5549999999999999</c:v>
                </c:pt>
                <c:pt idx="243" formatCode="&quot;$&quot;#,##0.000">
                  <c:v>1.32</c:v>
                </c:pt>
                <c:pt idx="244" formatCode="&quot;$&quot;#,##0.000">
                  <c:v>0.76</c:v>
                </c:pt>
                <c:pt idx="245" formatCode="&quot;$&quot;#,##0.000">
                  <c:v>1.41</c:v>
                </c:pt>
                <c:pt idx="246" formatCode="&quot;$&quot;#,##0.000">
                  <c:v>2.2000000000000002</c:v>
                </c:pt>
                <c:pt idx="247" formatCode="&quot;$&quot;#,##0.000">
                  <c:v>2.31</c:v>
                </c:pt>
              </c:numCache>
            </c:numRef>
          </c:yVal>
          <c:smooth val="0"/>
          <c:extLst>
            <c:ext xmlns:c16="http://schemas.microsoft.com/office/drawing/2014/chart" uri="{C3380CC4-5D6E-409C-BE32-E72D297353CC}">
              <c16:uniqueId val="{00000001-BD09-4E5E-8311-315E15091591}"/>
            </c:ext>
          </c:extLst>
        </c:ser>
        <c:ser>
          <c:idx val="1"/>
          <c:order val="1"/>
          <c:tx>
            <c:v>2021+DATA</c:v>
          </c:tx>
          <c:spPr>
            <a:ln w="28575">
              <a:noFill/>
            </a:ln>
          </c:spPr>
          <c:marker>
            <c:symbol val="circle"/>
            <c:size val="3"/>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30140192475940508"/>
                  <c:y val="-0.19133223543135539"/>
                </c:manualLayout>
              </c:layout>
              <c:numFmt formatCode="General" sourceLinked="0"/>
              <c:txPr>
                <a:bodyPr/>
                <a:lstStyle/>
                <a:p>
                  <a:pPr>
                    <a:defRPr b="1">
                      <a:solidFill>
                        <a:srgbClr val="0000FF"/>
                      </a:solidFill>
                    </a:defRPr>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Prices'!$S$366:$S$500</c:f>
              <c:numCache>
                <c:formatCode>"$"#,##0.000</c:formatCode>
                <c:ptCount val="135"/>
                <c:pt idx="0">
                  <c:v>2.42</c:v>
                </c:pt>
                <c:pt idx="1">
                  <c:v>2.4049999999999998</c:v>
                </c:pt>
                <c:pt idx="2">
                  <c:v>2.8650000000000002</c:v>
                </c:pt>
                <c:pt idx="3">
                  <c:v>2.2400000000000002</c:v>
                </c:pt>
                <c:pt idx="4">
                  <c:v>2.6349999999999998</c:v>
                </c:pt>
                <c:pt idx="5">
                  <c:v>2.67</c:v>
                </c:pt>
                <c:pt idx="6">
                  <c:v>3.165</c:v>
                </c:pt>
                <c:pt idx="7">
                  <c:v>3.78</c:v>
                </c:pt>
                <c:pt idx="8">
                  <c:v>3.67</c:v>
                </c:pt>
                <c:pt idx="9">
                  <c:v>4.79</c:v>
                </c:pt>
                <c:pt idx="10">
                  <c:v>5.57</c:v>
                </c:pt>
                <c:pt idx="11">
                  <c:v>4.91</c:v>
                </c:pt>
                <c:pt idx="12">
                  <c:v>5.4249999999999998</c:v>
                </c:pt>
                <c:pt idx="13">
                  <c:v>4.7649999999999997</c:v>
                </c:pt>
                <c:pt idx="14">
                  <c:v>4.3449999999999998</c:v>
                </c:pt>
                <c:pt idx="15">
                  <c:v>4.84</c:v>
                </c:pt>
                <c:pt idx="16">
                  <c:v>6.13</c:v>
                </c:pt>
                <c:pt idx="17">
                  <c:v>8.42</c:v>
                </c:pt>
                <c:pt idx="18">
                  <c:v>5.8449999999999998</c:v>
                </c:pt>
                <c:pt idx="19">
                  <c:v>8.2650000000000006</c:v>
                </c:pt>
                <c:pt idx="20">
                  <c:v>8.5399999999999991</c:v>
                </c:pt>
                <c:pt idx="21">
                  <c:v>5.2249999999999996</c:v>
                </c:pt>
                <c:pt idx="22">
                  <c:v>4.87</c:v>
                </c:pt>
                <c:pt idx="23">
                  <c:v>7.08</c:v>
                </c:pt>
                <c:pt idx="24">
                  <c:v>8.6300000000000008</c:v>
                </c:pt>
                <c:pt idx="25">
                  <c:v>5.31</c:v>
                </c:pt>
                <c:pt idx="26">
                  <c:v>2.27</c:v>
                </c:pt>
                <c:pt idx="27">
                  <c:v>2.02</c:v>
                </c:pt>
                <c:pt idx="28">
                  <c:v>1.9350000000000001</c:v>
                </c:pt>
                <c:pt idx="29">
                  <c:v>1.98</c:v>
                </c:pt>
                <c:pt idx="30">
                  <c:v>2.4449999999999998</c:v>
                </c:pt>
                <c:pt idx="31">
                  <c:v>2.27</c:v>
                </c:pt>
                <c:pt idx="32">
                  <c:v>2.13</c:v>
                </c:pt>
                <c:pt idx="33">
                  <c:v>2.0350000000000001</c:v>
                </c:pt>
                <c:pt idx="34">
                  <c:v>2.69</c:v>
                </c:pt>
                <c:pt idx="35">
                  <c:v>2.9449999999999998</c:v>
                </c:pt>
                <c:pt idx="36">
                  <c:v>2.73</c:v>
                </c:pt>
                <c:pt idx="37">
                  <c:v>3.2</c:v>
                </c:pt>
                <c:pt idx="38">
                  <c:v>1.36</c:v>
                </c:pt>
                <c:pt idx="39">
                  <c:v>1.2749999999999999</c:v>
                </c:pt>
                <c:pt idx="40">
                  <c:v>1.125</c:v>
                </c:pt>
                <c:pt idx="41">
                  <c:v>1.36</c:v>
                </c:pt>
                <c:pt idx="42">
                  <c:v>2.0150000000000001</c:v>
                </c:pt>
                <c:pt idx="43">
                  <c:v>1.56</c:v>
                </c:pt>
                <c:pt idx="44">
                  <c:v>1.3149999999999999</c:v>
                </c:pt>
                <c:pt idx="45">
                  <c:v>1.97</c:v>
                </c:pt>
                <c:pt idx="46">
                  <c:v>2.125</c:v>
                </c:pt>
                <c:pt idx="47">
                  <c:v>3.39</c:v>
                </c:pt>
                <c:pt idx="48">
                  <c:v>4</c:v>
                </c:pt>
                <c:pt idx="49">
                  <c:v>3.7650000000000001</c:v>
                </c:pt>
                <c:pt idx="50">
                  <c:v>3.35</c:v>
                </c:pt>
                <c:pt idx="51">
                  <c:v>2.11</c:v>
                </c:pt>
                <c:pt idx="52">
                  <c:v>1.6950000000000001</c:v>
                </c:pt>
                <c:pt idx="53">
                  <c:v>2.375</c:v>
                </c:pt>
                <c:pt idx="54">
                  <c:v>2.7</c:v>
                </c:pt>
                <c:pt idx="55">
                  <c:v>2.5449999999999999</c:v>
                </c:pt>
                <c:pt idx="56">
                  <c:v>2.0950000000000002</c:v>
                </c:pt>
                <c:pt idx="57">
                  <c:v>2.2999999999999998</c:v>
                </c:pt>
                <c:pt idx="58">
                  <c:v>2.7050000000000001</c:v>
                </c:pt>
                <c:pt idx="59">
                  <c:v>4.42</c:v>
                </c:pt>
                <c:pt idx="60">
                  <c:v>3.55</c:v>
                </c:pt>
                <c:pt idx="61">
                  <c:v>4.83</c:v>
                </c:pt>
                <c:pt idx="62">
                  <c:v>1.5549999999999999</c:v>
                </c:pt>
                <c:pt idx="63">
                  <c:v>1.32</c:v>
                </c:pt>
                <c:pt idx="64">
                  <c:v>0.76</c:v>
                </c:pt>
                <c:pt idx="65">
                  <c:v>1.41</c:v>
                </c:pt>
                <c:pt idx="66">
                  <c:v>2.2000000000000002</c:v>
                </c:pt>
                <c:pt idx="67">
                  <c:v>2.31</c:v>
                </c:pt>
              </c:numCache>
            </c:numRef>
          </c:yVal>
          <c:smooth val="0"/>
          <c:extLst>
            <c:ext xmlns:c16="http://schemas.microsoft.com/office/drawing/2014/chart" uri="{C3380CC4-5D6E-409C-BE32-E72D297353CC}">
              <c16:uniqueId val="{00000003-BD09-4E5E-8311-315E15091591}"/>
            </c:ext>
          </c:extLst>
        </c:ser>
        <c:dLbls>
          <c:showLegendKey val="0"/>
          <c:showVal val="0"/>
          <c:showCatName val="0"/>
          <c:showSerName val="0"/>
          <c:showPercent val="0"/>
          <c:showBubbleSize val="0"/>
        </c:dLbls>
        <c:axId val="179196672"/>
        <c:axId val="179198592"/>
      </c:scatterChart>
      <c:valAx>
        <c:axId val="179196672"/>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6725860155382909"/>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98592"/>
        <c:crosses val="autoZero"/>
        <c:crossBetween val="midCat"/>
        <c:majorUnit val="1"/>
        <c:minorUnit val="0.5"/>
      </c:valAx>
      <c:valAx>
        <c:axId val="17919859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CIG
</a:t>
                </a:r>
              </a:p>
            </c:rich>
          </c:tx>
          <c:layout>
            <c:manualLayout>
              <c:xMode val="edge"/>
              <c:yMode val="edge"/>
              <c:x val="0"/>
              <c:y val="0.52854812398042417"/>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96672"/>
        <c:crosses val="autoZero"/>
        <c:crossBetween val="midCat"/>
        <c:majorUnit val="1"/>
        <c:minorUnit val="0.5"/>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AECO ($US)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HENRY HUB ($US)</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4258231594524602"/>
          <c:y val="5.6673496827626499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7387809857101202E-2"/>
                  <c:y val="-0.17362805139553633"/>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Prices'!$T$366:$T$500</c:f>
              <c:numCache>
                <c:formatCode>"$"#,##0.000</c:formatCode>
                <c:ptCount val="135"/>
                <c:pt idx="0">
                  <c:v>1.9365880691313</c:v>
                </c:pt>
                <c:pt idx="1">
                  <c:v>2.2709660516921999</c:v>
                </c:pt>
                <c:pt idx="2">
                  <c:v>2.4371737131690003</c:v>
                </c:pt>
                <c:pt idx="3">
                  <c:v>2.1104238241800002</c:v>
                </c:pt>
                <c:pt idx="4">
                  <c:v>2.3996485657043247</c:v>
                </c:pt>
                <c:pt idx="5">
                  <c:v>2.5435184795968748</c:v>
                </c:pt>
                <c:pt idx="6">
                  <c:v>3.0029855970265502</c:v>
                </c:pt>
                <c:pt idx="7">
                  <c:v>2.7849239924607505</c:v>
                </c:pt>
                <c:pt idx="8">
                  <c:v>3.0450118254920007</c:v>
                </c:pt>
                <c:pt idx="9">
                  <c:v>2.9908609203868504</c:v>
                </c:pt>
                <c:pt idx="10">
                  <c:v>4.9837818139621755</c:v>
                </c:pt>
                <c:pt idx="11">
                  <c:v>3.5528281472580749</c:v>
                </c:pt>
                <c:pt idx="12">
                  <c:v>3.7337501663301254</c:v>
                </c:pt>
                <c:pt idx="13">
                  <c:v>3.6950312474162006</c:v>
                </c:pt>
                <c:pt idx="14">
                  <c:v>3.91216726912725</c:v>
                </c:pt>
                <c:pt idx="15">
                  <c:v>3.9546798227538011</c:v>
                </c:pt>
                <c:pt idx="16">
                  <c:v>5.0721609818497511</c:v>
                </c:pt>
                <c:pt idx="17">
                  <c:v>6.613855013390201</c:v>
                </c:pt>
                <c:pt idx="18">
                  <c:v>4.7891584266408262</c:v>
                </c:pt>
                <c:pt idx="19">
                  <c:v>4.5675413088832508</c:v>
                </c:pt>
                <c:pt idx="20">
                  <c:v>3.7137330094111007</c:v>
                </c:pt>
                <c:pt idx="21">
                  <c:v>3.4613644519646503</c:v>
                </c:pt>
                <c:pt idx="22">
                  <c:v>4.0452946320683507</c:v>
                </c:pt>
                <c:pt idx="23">
                  <c:v>5.0093290239182497</c:v>
                </c:pt>
                <c:pt idx="24">
                  <c:v>4.0950981821282006</c:v>
                </c:pt>
                <c:pt idx="25">
                  <c:v>2.7893553475908002</c:v>
                </c:pt>
                <c:pt idx="26">
                  <c:v>1.9853436166272</c:v>
                </c:pt>
                <c:pt idx="27">
                  <c:v>1.95616569942985</c:v>
                </c:pt>
                <c:pt idx="28">
                  <c:v>1.617000096972675</c:v>
                </c:pt>
                <c:pt idx="29">
                  <c:v>1.5453205941447754</c:v>
                </c:pt>
                <c:pt idx="30">
                  <c:v>1.5997569044342999</c:v>
                </c:pt>
                <c:pt idx="31">
                  <c:v>1.8837896339406</c:v>
                </c:pt>
                <c:pt idx="32">
                  <c:v>1.9599324783715004</c:v>
                </c:pt>
                <c:pt idx="33">
                  <c:v>1.7339356341612002</c:v>
                </c:pt>
                <c:pt idx="34">
                  <c:v>1.9716364163569502</c:v>
                </c:pt>
                <c:pt idx="35">
                  <c:v>1.9484759214265999</c:v>
                </c:pt>
                <c:pt idx="36">
                  <c:v>1.4381090607407001</c:v>
                </c:pt>
                <c:pt idx="37">
                  <c:v>1.5645058496594999</c:v>
                </c:pt>
                <c:pt idx="38">
                  <c:v>1.26612363825565</c:v>
                </c:pt>
                <c:pt idx="39">
                  <c:v>1.2630487131193753</c:v>
                </c:pt>
                <c:pt idx="40">
                  <c:v>0.79556019927277499</c:v>
                </c:pt>
                <c:pt idx="41">
                  <c:v>0.88071155976060012</c:v>
                </c:pt>
                <c:pt idx="42">
                  <c:v>0.56580174373432512</c:v>
                </c:pt>
                <c:pt idx="43">
                  <c:v>0.67121098228800002</c:v>
                </c:pt>
                <c:pt idx="44">
                  <c:v>0.52780100708925015</c:v>
                </c:pt>
                <c:pt idx="45">
                  <c:v>0.34720118344584999</c:v>
                </c:pt>
                <c:pt idx="46">
                  <c:v>1.1667552924258002</c:v>
                </c:pt>
                <c:pt idx="47">
                  <c:v>1.58392415927</c:v>
                </c:pt>
                <c:pt idx="48">
                  <c:v>1.5701944640618002</c:v>
                </c:pt>
                <c:pt idx="49">
                  <c:v>1.3321197575716501</c:v>
                </c:pt>
                <c:pt idx="50">
                  <c:v>1.2594615192930001</c:v>
                </c:pt>
                <c:pt idx="51">
                  <c:v>1.5060564498220002</c:v>
                </c:pt>
                <c:pt idx="52">
                  <c:v>1.4994281049047253</c:v>
                </c:pt>
                <c:pt idx="53">
                  <c:v>1.3808722150456001</c:v>
                </c:pt>
                <c:pt idx="54">
                  <c:v>0.89982882951935006</c:v>
                </c:pt>
                <c:pt idx="55">
                  <c:v>0.38480118221015003</c:v>
                </c:pt>
                <c:pt idx="56">
                  <c:v>0.79395783833407507</c:v>
                </c:pt>
                <c:pt idx="57">
                  <c:v>0.54174702492625004</c:v>
                </c:pt>
                <c:pt idx="58">
                  <c:v>1.8635480496765002</c:v>
                </c:pt>
                <c:pt idx="59">
                  <c:v>2.3048587887123753</c:v>
                </c:pt>
                <c:pt idx="60">
                  <c:v>2.05397042032995</c:v>
                </c:pt>
                <c:pt idx="61">
                  <c:v>1.802034439591125</c:v>
                </c:pt>
                <c:pt idx="62">
                  <c:v>1.2044126411538001</c:v>
                </c:pt>
                <c:pt idx="63">
                  <c:v>1.2716599135211999</c:v>
                </c:pt>
                <c:pt idx="64">
                  <c:v>0.81165675110625013</c:v>
                </c:pt>
                <c:pt idx="65">
                  <c:v>1.265062331723475</c:v>
                </c:pt>
                <c:pt idx="66">
                  <c:v>1.1533552645935248</c:v>
                </c:pt>
                <c:pt idx="67">
                  <c:v>1.0943296758507752</c:v>
                </c:pt>
              </c:numCache>
            </c:numRef>
          </c:yVal>
          <c:smooth val="0"/>
          <c:extLst>
            <c:ext xmlns:c16="http://schemas.microsoft.com/office/drawing/2014/chart" uri="{C3380CC4-5D6E-409C-BE32-E72D297353CC}">
              <c16:uniqueId val="{00000003-BB2F-4E44-AC5E-5431F3A7A7ED}"/>
            </c:ext>
          </c:extLst>
        </c:ser>
        <c:dLbls>
          <c:showLegendKey val="0"/>
          <c:showVal val="0"/>
          <c:showCatName val="0"/>
          <c:showSerName val="0"/>
          <c:showPercent val="0"/>
          <c:showBubbleSize val="0"/>
        </c:dLbls>
        <c:axId val="178730880"/>
        <c:axId val="178745344"/>
      </c:scatterChart>
      <c:valAx>
        <c:axId val="17873088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745344"/>
        <c:crosses val="autoZero"/>
        <c:crossBetween val="midCat"/>
        <c:majorUnit val="1"/>
        <c:minorUnit val="0.5"/>
      </c:valAx>
      <c:valAx>
        <c:axId val="17874534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AECO ($US)</a:t>
                </a:r>
              </a:p>
            </c:rich>
          </c:tx>
          <c:layout>
            <c:manualLayout>
              <c:xMode val="edge"/>
              <c:yMode val="edge"/>
              <c:x val="1.2208657047724751E-2"/>
              <c:y val="0.5008156606851549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73088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HOUSTON SHIP CHANNEL</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3999260081391047"/>
          <c:y val="2.3940272605040572E-2"/>
        </c:manualLayout>
      </c:layout>
      <c:overlay val="0"/>
      <c:spPr>
        <a:noFill/>
        <a:ln w="25400">
          <a:noFill/>
        </a:ln>
      </c:spPr>
    </c:title>
    <c:autoTitleDeleted val="0"/>
    <c:plotArea>
      <c:layout>
        <c:manualLayout>
          <c:layoutTarget val="inner"/>
          <c:xMode val="edge"/>
          <c:yMode val="edge"/>
          <c:x val="0.10432852386237514"/>
          <c:y val="0.22512234910277323"/>
          <c:w val="0.86459489456159822"/>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3189034703995339E-2"/>
                  <c:y val="-0.10899662052047415"/>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Prices'!$U$366:$U$500</c:f>
              <c:numCache>
                <c:formatCode>"$"#,##0.000</c:formatCode>
                <c:ptCount val="135"/>
                <c:pt idx="0">
                  <c:v>2.4649999999999999</c:v>
                </c:pt>
                <c:pt idx="1">
                  <c:v>2.77</c:v>
                </c:pt>
                <c:pt idx="2">
                  <c:v>2.9049999999999998</c:v>
                </c:pt>
                <c:pt idx="3">
                  <c:v>2.5299999999999998</c:v>
                </c:pt>
                <c:pt idx="4">
                  <c:v>3.0249999999999999</c:v>
                </c:pt>
                <c:pt idx="5">
                  <c:v>3.0750000000000002</c:v>
                </c:pt>
                <c:pt idx="6">
                  <c:v>3.6850000000000001</c:v>
                </c:pt>
                <c:pt idx="7">
                  <c:v>4.0250000000000004</c:v>
                </c:pt>
                <c:pt idx="8">
                  <c:v>4.2149999999999999</c:v>
                </c:pt>
                <c:pt idx="9">
                  <c:v>5.87</c:v>
                </c:pt>
                <c:pt idx="10">
                  <c:v>6.14</c:v>
                </c:pt>
                <c:pt idx="11">
                  <c:v>5.5350000000000001</c:v>
                </c:pt>
                <c:pt idx="12">
                  <c:v>4.66</c:v>
                </c:pt>
                <c:pt idx="13">
                  <c:v>6.42</c:v>
                </c:pt>
                <c:pt idx="14">
                  <c:v>4.3250000000000002</c:v>
                </c:pt>
                <c:pt idx="15">
                  <c:v>5.0149999999999997</c:v>
                </c:pt>
                <c:pt idx="16">
                  <c:v>7.04</c:v>
                </c:pt>
                <c:pt idx="17">
                  <c:v>8.7850000000000001</c:v>
                </c:pt>
                <c:pt idx="18">
                  <c:v>6.39</c:v>
                </c:pt>
                <c:pt idx="19">
                  <c:v>8.3849999999999998</c:v>
                </c:pt>
                <c:pt idx="20">
                  <c:v>8.6649999999999991</c:v>
                </c:pt>
                <c:pt idx="21">
                  <c:v>5.27</c:v>
                </c:pt>
                <c:pt idx="22">
                  <c:v>4.47</c:v>
                </c:pt>
                <c:pt idx="23">
                  <c:v>6.0449999999999999</c:v>
                </c:pt>
                <c:pt idx="24">
                  <c:v>4.3949999999999996</c:v>
                </c:pt>
                <c:pt idx="25">
                  <c:v>2.64</c:v>
                </c:pt>
                <c:pt idx="26">
                  <c:v>2.125</c:v>
                </c:pt>
                <c:pt idx="27">
                  <c:v>1.64</c:v>
                </c:pt>
                <c:pt idx="28">
                  <c:v>1.825</c:v>
                </c:pt>
                <c:pt idx="29">
                  <c:v>2.0299999999999998</c:v>
                </c:pt>
                <c:pt idx="30">
                  <c:v>2.4449999999999998</c:v>
                </c:pt>
                <c:pt idx="31">
                  <c:v>2.2650000000000001</c:v>
                </c:pt>
                <c:pt idx="32">
                  <c:v>2.3650000000000002</c:v>
                </c:pt>
                <c:pt idx="33">
                  <c:v>2.4249999999999998</c:v>
                </c:pt>
                <c:pt idx="34">
                  <c:v>2.6749999999999998</c:v>
                </c:pt>
                <c:pt idx="35">
                  <c:v>2.5049999999999999</c:v>
                </c:pt>
                <c:pt idx="36">
                  <c:v>2.4900000000000002</c:v>
                </c:pt>
                <c:pt idx="37">
                  <c:v>2.4550000000000001</c:v>
                </c:pt>
                <c:pt idx="38">
                  <c:v>1.345</c:v>
                </c:pt>
                <c:pt idx="39">
                  <c:v>1.33</c:v>
                </c:pt>
                <c:pt idx="40">
                  <c:v>1.345</c:v>
                </c:pt>
                <c:pt idx="41">
                  <c:v>2.2149999999999999</c:v>
                </c:pt>
                <c:pt idx="42">
                  <c:v>2.335</c:v>
                </c:pt>
                <c:pt idx="43">
                  <c:v>1.57</c:v>
                </c:pt>
                <c:pt idx="44">
                  <c:v>1.635</c:v>
                </c:pt>
                <c:pt idx="45">
                  <c:v>2.2749999999999999</c:v>
                </c:pt>
                <c:pt idx="46">
                  <c:v>1.91</c:v>
                </c:pt>
                <c:pt idx="47">
                  <c:v>3.2749999999999999</c:v>
                </c:pt>
                <c:pt idx="48">
                  <c:v>3.55</c:v>
                </c:pt>
                <c:pt idx="49">
                  <c:v>3.2749999999999999</c:v>
                </c:pt>
                <c:pt idx="50">
                  <c:v>3.15</c:v>
                </c:pt>
                <c:pt idx="51">
                  <c:v>3.4</c:v>
                </c:pt>
                <c:pt idx="52">
                  <c:v>2.74</c:v>
                </c:pt>
                <c:pt idx="53">
                  <c:v>2.8849999999999998</c:v>
                </c:pt>
                <c:pt idx="54">
                  <c:v>2.84</c:v>
                </c:pt>
                <c:pt idx="55">
                  <c:v>2.66</c:v>
                </c:pt>
                <c:pt idx="56">
                  <c:v>2.59</c:v>
                </c:pt>
                <c:pt idx="57">
                  <c:v>2.585</c:v>
                </c:pt>
                <c:pt idx="58">
                  <c:v>2.9950000000000001</c:v>
                </c:pt>
                <c:pt idx="59">
                  <c:v>4.2050000000000001</c:v>
                </c:pt>
                <c:pt idx="60">
                  <c:v>4.1749999999999998</c:v>
                </c:pt>
                <c:pt idx="61">
                  <c:v>6.415</c:v>
                </c:pt>
                <c:pt idx="62">
                  <c:v>2.34</c:v>
                </c:pt>
                <c:pt idx="63">
                  <c:v>2.67</c:v>
                </c:pt>
                <c:pt idx="64">
                  <c:v>2.1949999999999998</c:v>
                </c:pt>
                <c:pt idx="65">
                  <c:v>2.4950000000000001</c:v>
                </c:pt>
                <c:pt idx="66">
                  <c:v>2.82</c:v>
                </c:pt>
                <c:pt idx="67">
                  <c:v>2.37</c:v>
                </c:pt>
              </c:numCache>
            </c:numRef>
          </c:yVal>
          <c:smooth val="0"/>
          <c:extLst>
            <c:ext xmlns:c16="http://schemas.microsoft.com/office/drawing/2014/chart" uri="{C3380CC4-5D6E-409C-BE32-E72D297353CC}">
              <c16:uniqueId val="{00000003-3763-4065-8EE6-D670E6646E1C}"/>
            </c:ext>
          </c:extLst>
        </c:ser>
        <c:dLbls>
          <c:showLegendKey val="0"/>
          <c:showVal val="0"/>
          <c:showCatName val="0"/>
          <c:showSerName val="0"/>
          <c:showPercent val="0"/>
          <c:showBubbleSize val="0"/>
        </c:dLbls>
        <c:axId val="179145728"/>
        <c:axId val="179160192"/>
      </c:scatterChart>
      <c:valAx>
        <c:axId val="1791457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9278579356270813"/>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60192"/>
        <c:crosses val="autoZero"/>
        <c:crossBetween val="midCat"/>
        <c:majorUnit val="1"/>
        <c:minorUnit val="0.5"/>
      </c:valAx>
      <c:valAx>
        <c:axId val="17916019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HOUSTON SHIP CHANNEL
</a:t>
                </a:r>
              </a:p>
            </c:rich>
          </c:tx>
          <c:layout>
            <c:manualLayout>
              <c:xMode val="edge"/>
              <c:yMode val="edge"/>
              <c:x val="1.2208657047724751E-2"/>
              <c:y val="0.42577487765089722"/>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1457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PERMIAN</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2022+ DATA ONLY</a:t>
            </a:r>
          </a:p>
        </c:rich>
      </c:tx>
      <c:layout>
        <c:manualLayout>
          <c:xMode val="edge"/>
          <c:yMode val="edge"/>
          <c:x val="0.35442101368849427"/>
          <c:y val="1.9575842708695782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7565587634878979E-2"/>
                  <c:y val="-0.1295815964180948"/>
                </c:manualLayout>
              </c:layout>
              <c:numFmt formatCode="General" sourceLinked="0"/>
              <c:txPr>
                <a:bodyPr/>
                <a:lstStyle/>
                <a:p>
                  <a:pPr>
                    <a:defRPr b="1"/>
                  </a:pPr>
                  <a:endParaRPr lang="en-US"/>
                </a:p>
              </c:txPr>
            </c:trendlineLbl>
          </c:trendline>
          <c:xVal>
            <c:numRef>
              <c:f>'Gas Monthly Avg&amp; Bidweek Prices'!$R$378:$R$500</c:f>
              <c:numCache>
                <c:formatCode>"$"#,##0.000</c:formatCode>
                <c:ptCount val="123"/>
                <c:pt idx="0">
                  <c:v>4.0049999999999999</c:v>
                </c:pt>
                <c:pt idx="1">
                  <c:v>6.3049999999999997</c:v>
                </c:pt>
                <c:pt idx="2">
                  <c:v>4.5599999999999996</c:v>
                </c:pt>
                <c:pt idx="3">
                  <c:v>5.32</c:v>
                </c:pt>
                <c:pt idx="4">
                  <c:v>7.2649999999999997</c:v>
                </c:pt>
                <c:pt idx="5">
                  <c:v>8.91</c:v>
                </c:pt>
                <c:pt idx="6">
                  <c:v>6.56</c:v>
                </c:pt>
                <c:pt idx="7">
                  <c:v>8.7050000000000001</c:v>
                </c:pt>
                <c:pt idx="8">
                  <c:v>9.3450000000000006</c:v>
                </c:pt>
                <c:pt idx="9">
                  <c:v>6.88</c:v>
                </c:pt>
                <c:pt idx="10">
                  <c:v>5.2</c:v>
                </c:pt>
                <c:pt idx="11">
                  <c:v>6.7149999999999999</c:v>
                </c:pt>
                <c:pt idx="12">
                  <c:v>4.75</c:v>
                </c:pt>
                <c:pt idx="13">
                  <c:v>3.11</c:v>
                </c:pt>
                <c:pt idx="14">
                  <c:v>2.4500000000000002</c:v>
                </c:pt>
                <c:pt idx="15">
                  <c:v>1.99</c:v>
                </c:pt>
                <c:pt idx="16">
                  <c:v>2.1150000000000002</c:v>
                </c:pt>
                <c:pt idx="17">
                  <c:v>2.17</c:v>
                </c:pt>
                <c:pt idx="18">
                  <c:v>2.6</c:v>
                </c:pt>
                <c:pt idx="19">
                  <c:v>2.48</c:v>
                </c:pt>
                <c:pt idx="20">
                  <c:v>2.5499999999999998</c:v>
                </c:pt>
                <c:pt idx="21">
                  <c:v>2.7650000000000001</c:v>
                </c:pt>
                <c:pt idx="22">
                  <c:v>3.165</c:v>
                </c:pt>
                <c:pt idx="23">
                  <c:v>2.71</c:v>
                </c:pt>
                <c:pt idx="24">
                  <c:v>2.64</c:v>
                </c:pt>
                <c:pt idx="25">
                  <c:v>2.5</c:v>
                </c:pt>
                <c:pt idx="26">
                  <c:v>1.61</c:v>
                </c:pt>
                <c:pt idx="27">
                  <c:v>1.57</c:v>
                </c:pt>
                <c:pt idx="28">
                  <c:v>1.61</c:v>
                </c:pt>
                <c:pt idx="29">
                  <c:v>2.4950000000000001</c:v>
                </c:pt>
                <c:pt idx="30">
                  <c:v>2.625</c:v>
                </c:pt>
                <c:pt idx="31">
                  <c:v>1.9</c:v>
                </c:pt>
                <c:pt idx="32">
                  <c:v>1.9350000000000001</c:v>
                </c:pt>
                <c:pt idx="33">
                  <c:v>2.5950000000000002</c:v>
                </c:pt>
                <c:pt idx="34">
                  <c:v>2.35</c:v>
                </c:pt>
                <c:pt idx="35">
                  <c:v>3.44</c:v>
                </c:pt>
                <c:pt idx="36">
                  <c:v>3.5049999999999999</c:v>
                </c:pt>
                <c:pt idx="37">
                  <c:v>3.55</c:v>
                </c:pt>
                <c:pt idx="38">
                  <c:v>3.9049999999999998</c:v>
                </c:pt>
                <c:pt idx="39">
                  <c:v>3.96</c:v>
                </c:pt>
                <c:pt idx="40">
                  <c:v>3.165</c:v>
                </c:pt>
                <c:pt idx="41">
                  <c:v>3.2050000000000001</c:v>
                </c:pt>
                <c:pt idx="42">
                  <c:v>3.2450000000000001</c:v>
                </c:pt>
                <c:pt idx="43">
                  <c:v>3.09</c:v>
                </c:pt>
                <c:pt idx="44">
                  <c:v>2.87</c:v>
                </c:pt>
                <c:pt idx="45">
                  <c:v>2.835</c:v>
                </c:pt>
                <c:pt idx="46">
                  <c:v>3.38</c:v>
                </c:pt>
                <c:pt idx="47">
                  <c:v>4.4349999999999996</c:v>
                </c:pt>
                <c:pt idx="48">
                  <c:v>4.6900000000000004</c:v>
                </c:pt>
                <c:pt idx="49">
                  <c:v>7.49</c:v>
                </c:pt>
                <c:pt idx="50">
                  <c:v>2.98</c:v>
                </c:pt>
                <c:pt idx="51">
                  <c:v>3.0950000000000002</c:v>
                </c:pt>
                <c:pt idx="52">
                  <c:v>2.56</c:v>
                </c:pt>
                <c:pt idx="53">
                  <c:v>3.04</c:v>
                </c:pt>
                <c:pt idx="54">
                  <c:v>3.2250000000000001</c:v>
                </c:pt>
                <c:pt idx="55">
                  <c:v>2.73</c:v>
                </c:pt>
              </c:numCache>
            </c:numRef>
          </c:xVal>
          <c:yVal>
            <c:numRef>
              <c:f>'Gas Monthly Avg&amp; Bidweek Prices'!$V$378:$V$500</c:f>
              <c:numCache>
                <c:formatCode>"$"#,##0.000</c:formatCode>
                <c:ptCount val="123"/>
                <c:pt idx="0">
                  <c:v>4.5549999999999997</c:v>
                </c:pt>
                <c:pt idx="1">
                  <c:v>4.2750000000000004</c:v>
                </c:pt>
                <c:pt idx="2">
                  <c:v>3.88</c:v>
                </c:pt>
                <c:pt idx="3">
                  <c:v>4.4749999999999996</c:v>
                </c:pt>
                <c:pt idx="4">
                  <c:v>5.9950000000000001</c:v>
                </c:pt>
                <c:pt idx="5">
                  <c:v>8.3949999999999996</c:v>
                </c:pt>
                <c:pt idx="6">
                  <c:v>5.65</c:v>
                </c:pt>
                <c:pt idx="7">
                  <c:v>8.15</c:v>
                </c:pt>
                <c:pt idx="8">
                  <c:v>8.01</c:v>
                </c:pt>
                <c:pt idx="9">
                  <c:v>3.5649999999999999</c:v>
                </c:pt>
                <c:pt idx="10">
                  <c:v>3.16</c:v>
                </c:pt>
                <c:pt idx="11">
                  <c:v>4.45</c:v>
                </c:pt>
                <c:pt idx="12">
                  <c:v>4.9850000000000003</c:v>
                </c:pt>
                <c:pt idx="13">
                  <c:v>2.2799999999999998</c:v>
                </c:pt>
                <c:pt idx="14">
                  <c:v>1.4450000000000001</c:v>
                </c:pt>
                <c:pt idx="15">
                  <c:v>9.5000000000000001E-2</c:v>
                </c:pt>
                <c:pt idx="16">
                  <c:v>1.08</c:v>
                </c:pt>
                <c:pt idx="17">
                  <c:v>1.58</c:v>
                </c:pt>
                <c:pt idx="18">
                  <c:v>2.4300000000000002</c:v>
                </c:pt>
                <c:pt idx="19">
                  <c:v>2.29</c:v>
                </c:pt>
                <c:pt idx="20">
                  <c:v>1.92</c:v>
                </c:pt>
                <c:pt idx="21">
                  <c:v>1.44</c:v>
                </c:pt>
                <c:pt idx="22">
                  <c:v>1.5149999999999999</c:v>
                </c:pt>
                <c:pt idx="23">
                  <c:v>2.31</c:v>
                </c:pt>
                <c:pt idx="24">
                  <c:v>1.87</c:v>
                </c:pt>
                <c:pt idx="25">
                  <c:v>2.21</c:v>
                </c:pt>
                <c:pt idx="26">
                  <c:v>0.66</c:v>
                </c:pt>
                <c:pt idx="27">
                  <c:v>-1.4999999999999999E-2</c:v>
                </c:pt>
                <c:pt idx="28">
                  <c:v>-0.46</c:v>
                </c:pt>
                <c:pt idx="29">
                  <c:v>0.34499999999999997</c:v>
                </c:pt>
                <c:pt idx="30">
                  <c:v>0.59499999999999997</c:v>
                </c:pt>
                <c:pt idx="31">
                  <c:v>0.18</c:v>
                </c:pt>
                <c:pt idx="32">
                  <c:v>-1.22</c:v>
                </c:pt>
                <c:pt idx="33">
                  <c:v>0.72</c:v>
                </c:pt>
                <c:pt idx="34">
                  <c:v>-0.58499999999999996</c:v>
                </c:pt>
                <c:pt idx="35">
                  <c:v>1.875</c:v>
                </c:pt>
                <c:pt idx="36">
                  <c:v>2.94</c:v>
                </c:pt>
                <c:pt idx="37">
                  <c:v>2.5</c:v>
                </c:pt>
                <c:pt idx="38">
                  <c:v>0.93500000000000005</c:v>
                </c:pt>
                <c:pt idx="39">
                  <c:v>-0.99</c:v>
                </c:pt>
                <c:pt idx="40">
                  <c:v>0.67500000000000004</c:v>
                </c:pt>
                <c:pt idx="41">
                  <c:v>1.2450000000000001</c:v>
                </c:pt>
                <c:pt idx="42">
                  <c:v>1.615</c:v>
                </c:pt>
                <c:pt idx="43">
                  <c:v>1.21</c:v>
                </c:pt>
                <c:pt idx="44">
                  <c:v>0.56000000000000005</c:v>
                </c:pt>
                <c:pt idx="45">
                  <c:v>-1.73</c:v>
                </c:pt>
                <c:pt idx="46">
                  <c:v>0.125</c:v>
                </c:pt>
                <c:pt idx="47">
                  <c:v>1.76</c:v>
                </c:pt>
                <c:pt idx="48">
                  <c:v>0.56499999999999995</c:v>
                </c:pt>
                <c:pt idx="49">
                  <c:v>1.7050000000000001</c:v>
                </c:pt>
                <c:pt idx="50">
                  <c:v>-2.29</c:v>
                </c:pt>
                <c:pt idx="51">
                  <c:v>-3.2050000000000001</c:v>
                </c:pt>
                <c:pt idx="52">
                  <c:v>-5.7450000000000001</c:v>
                </c:pt>
                <c:pt idx="53">
                  <c:v>-3.07</c:v>
                </c:pt>
                <c:pt idx="54">
                  <c:v>0.74</c:v>
                </c:pt>
                <c:pt idx="55">
                  <c:v>1.76</c:v>
                </c:pt>
              </c:numCache>
            </c:numRef>
          </c:yVal>
          <c:smooth val="0"/>
          <c:extLst>
            <c:ext xmlns:c16="http://schemas.microsoft.com/office/drawing/2014/chart" uri="{C3380CC4-5D6E-409C-BE32-E72D297353CC}">
              <c16:uniqueId val="{00000003-B471-4EF2-85B8-76CFC43E138A}"/>
            </c:ext>
          </c:extLst>
        </c:ser>
        <c:dLbls>
          <c:showLegendKey val="0"/>
          <c:showVal val="0"/>
          <c:showCatName val="0"/>
          <c:showSerName val="0"/>
          <c:showPercent val="0"/>
          <c:showBubbleSize val="0"/>
        </c:dLbls>
        <c:axId val="178864128"/>
        <c:axId val="178866048"/>
      </c:scatterChart>
      <c:valAx>
        <c:axId val="1788641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6048"/>
        <c:crosses val="autoZero"/>
        <c:crossBetween val="midCat"/>
        <c:majorUnit val="1"/>
        <c:minorUnit val="0.5"/>
      </c:valAx>
      <c:valAx>
        <c:axId val="17886604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PERMIAN</a:t>
                </a:r>
              </a:p>
            </c:rich>
          </c:tx>
          <c:layout>
            <c:manualLayout>
              <c:xMode val="edge"/>
              <c:yMode val="edge"/>
              <c:x val="1.2208657047724751E-2"/>
              <c:y val="0.4567699836867862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41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 </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EL PASO SAN JUAN</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35442101368849427"/>
          <c:y val="1.9575842708695782E-2"/>
        </c:manualLayout>
      </c:layout>
      <c:overlay val="0"/>
      <c:spPr>
        <a:noFill/>
        <a:ln w="25400">
          <a:noFill/>
        </a:ln>
      </c:spPr>
    </c:title>
    <c:autoTitleDeleted val="0"/>
    <c:plotArea>
      <c:layout>
        <c:manualLayout>
          <c:layoutTarget val="inner"/>
          <c:xMode val="edge"/>
          <c:yMode val="edge"/>
          <c:x val="8.5460599334073253E-2"/>
          <c:y val="0.22512234910277323"/>
          <c:w val="0.8834628190899001"/>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6661883931175267E-2"/>
                  <c:y val="-0.52318477347194348"/>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Prices'!$W$366:$W$500</c:f>
              <c:numCache>
                <c:formatCode>"$"#,##0.000</c:formatCode>
                <c:ptCount val="135"/>
                <c:pt idx="0">
                  <c:v>2.605</c:v>
                </c:pt>
                <c:pt idx="1">
                  <c:v>2.6549999999999998</c:v>
                </c:pt>
                <c:pt idx="2">
                  <c:v>2.9649999999999999</c:v>
                </c:pt>
                <c:pt idx="3">
                  <c:v>2.38</c:v>
                </c:pt>
                <c:pt idx="4">
                  <c:v>2.6850000000000001</c:v>
                </c:pt>
                <c:pt idx="5">
                  <c:v>2.835</c:v>
                </c:pt>
                <c:pt idx="6">
                  <c:v>3.48</c:v>
                </c:pt>
                <c:pt idx="7">
                  <c:v>3.9049999999999998</c:v>
                </c:pt>
                <c:pt idx="8">
                  <c:v>3.7749999999999999</c:v>
                </c:pt>
                <c:pt idx="9">
                  <c:v>5.0350000000000001</c:v>
                </c:pt>
                <c:pt idx="10">
                  <c:v>5.77</c:v>
                </c:pt>
                <c:pt idx="11">
                  <c:v>5.08</c:v>
                </c:pt>
                <c:pt idx="12">
                  <c:v>6.3</c:v>
                </c:pt>
                <c:pt idx="13">
                  <c:v>5.0049999999999999</c:v>
                </c:pt>
                <c:pt idx="14">
                  <c:v>4.2949999999999999</c:v>
                </c:pt>
                <c:pt idx="15">
                  <c:v>4.83</c:v>
                </c:pt>
                <c:pt idx="16">
                  <c:v>6.335</c:v>
                </c:pt>
                <c:pt idx="17">
                  <c:v>8.68</c:v>
                </c:pt>
                <c:pt idx="18">
                  <c:v>6.1550000000000002</c:v>
                </c:pt>
                <c:pt idx="19">
                  <c:v>8.4749999999999996</c:v>
                </c:pt>
                <c:pt idx="20">
                  <c:v>8.75</c:v>
                </c:pt>
                <c:pt idx="21">
                  <c:v>5.4850000000000003</c:v>
                </c:pt>
                <c:pt idx="22">
                  <c:v>5.44</c:v>
                </c:pt>
                <c:pt idx="23">
                  <c:v>10.29</c:v>
                </c:pt>
                <c:pt idx="24">
                  <c:v>34.07</c:v>
                </c:pt>
                <c:pt idx="25">
                  <c:v>11.49</c:v>
                </c:pt>
                <c:pt idx="26">
                  <c:v>3.06</c:v>
                </c:pt>
                <c:pt idx="27">
                  <c:v>2.3849999999999998</c:v>
                </c:pt>
                <c:pt idx="28">
                  <c:v>2.13</c:v>
                </c:pt>
                <c:pt idx="29">
                  <c:v>2.2200000000000002</c:v>
                </c:pt>
                <c:pt idx="30">
                  <c:v>2.8450000000000002</c:v>
                </c:pt>
                <c:pt idx="31">
                  <c:v>3.69</c:v>
                </c:pt>
                <c:pt idx="32">
                  <c:v>2.7850000000000001</c:v>
                </c:pt>
                <c:pt idx="33">
                  <c:v>2.2000000000000002</c:v>
                </c:pt>
                <c:pt idx="34">
                  <c:v>3.4249999999999998</c:v>
                </c:pt>
                <c:pt idx="35">
                  <c:v>3.49</c:v>
                </c:pt>
                <c:pt idx="36">
                  <c:v>3.1749999999999998</c:v>
                </c:pt>
                <c:pt idx="37">
                  <c:v>4.1550000000000002</c:v>
                </c:pt>
                <c:pt idx="38">
                  <c:v>1.4</c:v>
                </c:pt>
                <c:pt idx="39">
                  <c:v>1.02</c:v>
                </c:pt>
                <c:pt idx="40">
                  <c:v>1.075</c:v>
                </c:pt>
                <c:pt idx="41">
                  <c:v>1.2050000000000001</c:v>
                </c:pt>
                <c:pt idx="42">
                  <c:v>2.3199999999999998</c:v>
                </c:pt>
                <c:pt idx="43">
                  <c:v>2.0249999999999999</c:v>
                </c:pt>
                <c:pt idx="44">
                  <c:v>1.355</c:v>
                </c:pt>
                <c:pt idx="45">
                  <c:v>2</c:v>
                </c:pt>
                <c:pt idx="46">
                  <c:v>2.5150000000000001</c:v>
                </c:pt>
                <c:pt idx="47">
                  <c:v>3.645</c:v>
                </c:pt>
                <c:pt idx="48">
                  <c:v>4.12</c:v>
                </c:pt>
                <c:pt idx="49">
                  <c:v>3.62</c:v>
                </c:pt>
                <c:pt idx="50">
                  <c:v>3.17</c:v>
                </c:pt>
                <c:pt idx="51">
                  <c:v>2.02</c:v>
                </c:pt>
                <c:pt idx="52">
                  <c:v>1.605</c:v>
                </c:pt>
                <c:pt idx="53">
                  <c:v>2.4350000000000001</c:v>
                </c:pt>
                <c:pt idx="54">
                  <c:v>2.7850000000000001</c:v>
                </c:pt>
                <c:pt idx="55">
                  <c:v>2.5049999999999999</c:v>
                </c:pt>
                <c:pt idx="56">
                  <c:v>2.2400000000000002</c:v>
                </c:pt>
                <c:pt idx="57">
                  <c:v>2.355</c:v>
                </c:pt>
                <c:pt idx="58">
                  <c:v>2.7</c:v>
                </c:pt>
                <c:pt idx="59">
                  <c:v>4.46</c:v>
                </c:pt>
                <c:pt idx="60">
                  <c:v>3.36</c:v>
                </c:pt>
                <c:pt idx="61">
                  <c:v>4.1399999999999997</c:v>
                </c:pt>
                <c:pt idx="62">
                  <c:v>1.44</c:v>
                </c:pt>
                <c:pt idx="63">
                  <c:v>1.105</c:v>
                </c:pt>
                <c:pt idx="64">
                  <c:v>0.66</c:v>
                </c:pt>
                <c:pt idx="65">
                  <c:v>1.395</c:v>
                </c:pt>
                <c:pt idx="66">
                  <c:v>2.29</c:v>
                </c:pt>
                <c:pt idx="67">
                  <c:v>2.48</c:v>
                </c:pt>
              </c:numCache>
            </c:numRef>
          </c:yVal>
          <c:smooth val="0"/>
          <c:extLst>
            <c:ext xmlns:c16="http://schemas.microsoft.com/office/drawing/2014/chart" uri="{C3380CC4-5D6E-409C-BE32-E72D297353CC}">
              <c16:uniqueId val="{00000003-561E-446D-8BD1-0E09961DD367}"/>
            </c:ext>
          </c:extLst>
        </c:ser>
        <c:dLbls>
          <c:showLegendKey val="0"/>
          <c:showVal val="0"/>
          <c:showCatName val="0"/>
          <c:showSerName val="0"/>
          <c:showPercent val="0"/>
          <c:showBubbleSize val="0"/>
        </c:dLbls>
        <c:axId val="178864128"/>
        <c:axId val="178866048"/>
      </c:scatterChart>
      <c:valAx>
        <c:axId val="1788641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6048"/>
        <c:crosses val="autoZero"/>
        <c:crossBetween val="midCat"/>
        <c:majorUnit val="1"/>
        <c:minorUnit val="0.5"/>
      </c:valAx>
      <c:valAx>
        <c:axId val="17886604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EL PASO SAN JUAN</a:t>
                </a:r>
              </a:p>
            </c:rich>
          </c:tx>
          <c:layout>
            <c:manualLayout>
              <c:xMode val="edge"/>
              <c:yMode val="edge"/>
              <c:x val="1.2208657047724751E-2"/>
              <c:y val="0.4567699836867862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8641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NGPL-MC </a:t>
            </a:r>
            <a:r>
              <a:rPr lang="en-US" sz="1000" b="1" i="0" u="none" strike="noStrike" baseline="0">
                <a:solidFill>
                  <a:srgbClr val="000000"/>
                </a:solidFill>
                <a:latin typeface="Arial"/>
                <a:cs typeface="Arial"/>
              </a:rPr>
              <a:t>vs </a:t>
            </a: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2006+ DATA ONLY</a:t>
            </a:r>
            <a:endParaRPr lang="en-US" sz="900" b="1" i="0"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Blue Points are 2021+</a:t>
            </a:r>
          </a:p>
        </c:rich>
      </c:tx>
      <c:layout>
        <c:manualLayout>
          <c:xMode val="edge"/>
          <c:yMode val="edge"/>
          <c:x val="0.34813170551239364"/>
          <c:y val="2.6122487553212968E-2"/>
        </c:manualLayout>
      </c:layout>
      <c:overlay val="0"/>
      <c:spPr>
        <a:noFill/>
        <a:ln w="25400">
          <a:noFill/>
        </a:ln>
      </c:spPr>
    </c:title>
    <c:autoTitleDeleted val="0"/>
    <c:plotArea>
      <c:layout>
        <c:manualLayout>
          <c:layoutTarget val="inner"/>
          <c:xMode val="edge"/>
          <c:yMode val="edge"/>
          <c:x val="8.8422129964871241E-2"/>
          <c:y val="0.25122357240457882"/>
          <c:w val="0.8834628190899001"/>
          <c:h val="0.64926590538336049"/>
        </c:manualLayout>
      </c:layout>
      <c:scatterChart>
        <c:scatterStyle val="lineMarker"/>
        <c:varyColors val="0"/>
        <c:ser>
          <c:idx val="0"/>
          <c:order val="0"/>
          <c:tx>
            <c:v>ALL DATA</c:v>
          </c:tx>
          <c:spPr>
            <a:ln w="28575">
              <a:noFill/>
            </a:ln>
          </c:spPr>
          <c:marker>
            <c:symbol val="diamond"/>
            <c:size val="7"/>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7.1063167104111979E-2"/>
                  <c:y val="-0.12704063952790215"/>
                </c:manualLayout>
              </c:layout>
              <c:numFmt formatCode="General" sourceLinked="0"/>
              <c:txPr>
                <a:bodyPr/>
                <a:lstStyle/>
                <a:p>
                  <a:pPr>
                    <a:defRPr b="1">
                      <a:solidFill>
                        <a:srgbClr val="FF0000"/>
                      </a:solidFill>
                    </a:defRPr>
                  </a:pPr>
                  <a:endParaRPr lang="en-US"/>
                </a:p>
              </c:txPr>
            </c:trendlineLbl>
          </c:trendline>
          <c:xVal>
            <c:numRef>
              <c:f>'Gas Monthly Avg&amp; Bidweek Prices'!$R$186:$R$500</c:f>
              <c:numCache>
                <c:formatCode>"$"#,##0.00</c:formatCode>
                <c:ptCount val="315"/>
                <c:pt idx="0">
                  <c:v>11.35</c:v>
                </c:pt>
                <c:pt idx="1">
                  <c:v>8.44</c:v>
                </c:pt>
                <c:pt idx="2">
                  <c:v>7.13</c:v>
                </c:pt>
                <c:pt idx="3">
                  <c:v>7.25</c:v>
                </c:pt>
                <c:pt idx="4">
                  <c:v>7.23</c:v>
                </c:pt>
                <c:pt idx="5">
                  <c:v>5.95</c:v>
                </c:pt>
                <c:pt idx="6">
                  <c:v>5.89</c:v>
                </c:pt>
                <c:pt idx="7">
                  <c:v>7.04</c:v>
                </c:pt>
                <c:pt idx="8">
                  <c:v>6.82</c:v>
                </c:pt>
                <c:pt idx="9">
                  <c:v>4.21</c:v>
                </c:pt>
                <c:pt idx="10">
                  <c:v>7.16</c:v>
                </c:pt>
                <c:pt idx="11">
                  <c:v>8.33</c:v>
                </c:pt>
                <c:pt idx="12">
                  <c:v>5.84</c:v>
                </c:pt>
                <c:pt idx="13">
                  <c:v>7.04</c:v>
                </c:pt>
                <c:pt idx="14">
                  <c:v>7.55</c:v>
                </c:pt>
                <c:pt idx="15">
                  <c:v>7.56</c:v>
                </c:pt>
                <c:pt idx="16">
                  <c:v>7.52</c:v>
                </c:pt>
                <c:pt idx="17">
                  <c:v>7.59</c:v>
                </c:pt>
                <c:pt idx="18">
                  <c:v>6.93</c:v>
                </c:pt>
                <c:pt idx="19">
                  <c:v>6.11</c:v>
                </c:pt>
                <c:pt idx="20">
                  <c:v>5.43</c:v>
                </c:pt>
                <c:pt idx="21">
                  <c:v>6.43</c:v>
                </c:pt>
                <c:pt idx="22">
                  <c:v>7.28</c:v>
                </c:pt>
                <c:pt idx="23">
                  <c:v>7.21</c:v>
                </c:pt>
                <c:pt idx="24">
                  <c:v>7.13</c:v>
                </c:pt>
                <c:pt idx="25">
                  <c:v>7.99</c:v>
                </c:pt>
                <c:pt idx="26">
                  <c:v>8.93</c:v>
                </c:pt>
                <c:pt idx="27">
                  <c:v>9.58</c:v>
                </c:pt>
                <c:pt idx="28">
                  <c:v>11.29</c:v>
                </c:pt>
                <c:pt idx="29">
                  <c:v>11.93</c:v>
                </c:pt>
                <c:pt idx="30">
                  <c:v>13.11</c:v>
                </c:pt>
                <c:pt idx="31">
                  <c:v>9.23</c:v>
                </c:pt>
                <c:pt idx="32">
                  <c:v>8.4</c:v>
                </c:pt>
                <c:pt idx="33">
                  <c:v>7.48</c:v>
                </c:pt>
                <c:pt idx="34">
                  <c:v>6.47</c:v>
                </c:pt>
                <c:pt idx="35">
                  <c:v>6.91</c:v>
                </c:pt>
                <c:pt idx="36">
                  <c:v>6.13</c:v>
                </c:pt>
                <c:pt idx="37">
                  <c:v>4.49</c:v>
                </c:pt>
                <c:pt idx="38">
                  <c:v>4.07</c:v>
                </c:pt>
                <c:pt idx="39">
                  <c:v>3.63</c:v>
                </c:pt>
                <c:pt idx="40">
                  <c:v>3.32</c:v>
                </c:pt>
                <c:pt idx="41">
                  <c:v>3.54</c:v>
                </c:pt>
                <c:pt idx="42">
                  <c:v>3.96</c:v>
                </c:pt>
                <c:pt idx="43">
                  <c:v>3.38</c:v>
                </c:pt>
                <c:pt idx="44">
                  <c:v>2.83</c:v>
                </c:pt>
                <c:pt idx="45">
                  <c:v>3.72</c:v>
                </c:pt>
                <c:pt idx="46">
                  <c:v>4.28</c:v>
                </c:pt>
                <c:pt idx="47">
                  <c:v>4.49</c:v>
                </c:pt>
                <c:pt idx="48">
                  <c:v>5.82</c:v>
                </c:pt>
                <c:pt idx="49">
                  <c:v>5.28</c:v>
                </c:pt>
                <c:pt idx="50">
                  <c:v>4.8099999999999996</c:v>
                </c:pt>
                <c:pt idx="51">
                  <c:v>3.84</c:v>
                </c:pt>
                <c:pt idx="52">
                  <c:v>4.2699999999999996</c:v>
                </c:pt>
                <c:pt idx="53">
                  <c:v>4.16</c:v>
                </c:pt>
                <c:pt idx="54">
                  <c:v>4.72</c:v>
                </c:pt>
                <c:pt idx="55">
                  <c:v>4.78</c:v>
                </c:pt>
                <c:pt idx="56">
                  <c:v>3.64</c:v>
                </c:pt>
                <c:pt idx="57">
                  <c:v>3.84</c:v>
                </c:pt>
                <c:pt idx="58">
                  <c:v>3.29</c:v>
                </c:pt>
                <c:pt idx="59">
                  <c:v>4.2699999999999996</c:v>
                </c:pt>
                <c:pt idx="60">
                  <c:v>4.22</c:v>
                </c:pt>
                <c:pt idx="61">
                  <c:v>4.32</c:v>
                </c:pt>
                <c:pt idx="62">
                  <c:v>3.79</c:v>
                </c:pt>
                <c:pt idx="63">
                  <c:v>4.24</c:v>
                </c:pt>
                <c:pt idx="64">
                  <c:v>4.38</c:v>
                </c:pt>
                <c:pt idx="65">
                  <c:v>4.33</c:v>
                </c:pt>
                <c:pt idx="66">
                  <c:v>4.3600000000000003</c:v>
                </c:pt>
                <c:pt idx="67">
                  <c:v>4.38</c:v>
                </c:pt>
                <c:pt idx="68">
                  <c:v>3.86</c:v>
                </c:pt>
                <c:pt idx="69">
                  <c:v>3.76</c:v>
                </c:pt>
                <c:pt idx="70">
                  <c:v>3.52</c:v>
                </c:pt>
                <c:pt idx="71">
                  <c:v>3.36</c:v>
                </c:pt>
                <c:pt idx="72">
                  <c:v>3.08</c:v>
                </c:pt>
                <c:pt idx="73">
                  <c:v>2.68</c:v>
                </c:pt>
                <c:pt idx="74">
                  <c:v>2.44</c:v>
                </c:pt>
                <c:pt idx="75">
                  <c:v>2.19</c:v>
                </c:pt>
                <c:pt idx="76">
                  <c:v>2.0299999999999998</c:v>
                </c:pt>
                <c:pt idx="77">
                  <c:v>2.4300000000000002</c:v>
                </c:pt>
                <c:pt idx="78">
                  <c:v>2.77</c:v>
                </c:pt>
                <c:pt idx="79">
                  <c:v>3.01</c:v>
                </c:pt>
                <c:pt idx="80">
                  <c:v>2.63</c:v>
                </c:pt>
                <c:pt idx="81">
                  <c:v>3.03</c:v>
                </c:pt>
                <c:pt idx="82">
                  <c:v>3.47</c:v>
                </c:pt>
                <c:pt idx="83">
                  <c:v>3.7</c:v>
                </c:pt>
                <c:pt idx="84">
                  <c:v>3.35</c:v>
                </c:pt>
                <c:pt idx="85">
                  <c:v>3.22</c:v>
                </c:pt>
                <c:pt idx="86">
                  <c:v>3.43</c:v>
                </c:pt>
                <c:pt idx="87">
                  <c:v>3.98</c:v>
                </c:pt>
                <c:pt idx="88">
                  <c:v>4.17</c:v>
                </c:pt>
                <c:pt idx="89">
                  <c:v>4.1500000000000004</c:v>
                </c:pt>
                <c:pt idx="90">
                  <c:v>3.71</c:v>
                </c:pt>
                <c:pt idx="91">
                  <c:v>3.45</c:v>
                </c:pt>
                <c:pt idx="92">
                  <c:v>3.57</c:v>
                </c:pt>
                <c:pt idx="93">
                  <c:v>3.5</c:v>
                </c:pt>
                <c:pt idx="94">
                  <c:v>3.49</c:v>
                </c:pt>
                <c:pt idx="95">
                  <c:v>3.82</c:v>
                </c:pt>
                <c:pt idx="96">
                  <c:v>4.41</c:v>
                </c:pt>
                <c:pt idx="97">
                  <c:v>5.57</c:v>
                </c:pt>
                <c:pt idx="98">
                  <c:v>4.8600000000000003</c:v>
                </c:pt>
                <c:pt idx="99">
                  <c:v>4.59</c:v>
                </c:pt>
                <c:pt idx="100">
                  <c:v>4.8099999999999996</c:v>
                </c:pt>
                <c:pt idx="101">
                  <c:v>4.62</c:v>
                </c:pt>
                <c:pt idx="102">
                  <c:v>4.4000000000000004</c:v>
                </c:pt>
                <c:pt idx="103">
                  <c:v>3.81</c:v>
                </c:pt>
                <c:pt idx="104">
                  <c:v>3.99</c:v>
                </c:pt>
                <c:pt idx="105">
                  <c:v>4.0599999999999996</c:v>
                </c:pt>
                <c:pt idx="106">
                  <c:v>3.77</c:v>
                </c:pt>
                <c:pt idx="107">
                  <c:v>4.29</c:v>
                </c:pt>
                <c:pt idx="108">
                  <c:v>3.19</c:v>
                </c:pt>
                <c:pt idx="109">
                  <c:v>2.87</c:v>
                </c:pt>
                <c:pt idx="110">
                  <c:v>2.9</c:v>
                </c:pt>
                <c:pt idx="111">
                  <c:v>2.6</c:v>
                </c:pt>
                <c:pt idx="112">
                  <c:v>2.5299999999999998</c:v>
                </c:pt>
                <c:pt idx="113">
                  <c:v>2.82</c:v>
                </c:pt>
                <c:pt idx="114">
                  <c:v>2.77</c:v>
                </c:pt>
                <c:pt idx="115">
                  <c:v>2.89</c:v>
                </c:pt>
                <c:pt idx="116">
                  <c:v>2.64</c:v>
                </c:pt>
                <c:pt idx="117">
                  <c:v>2.56</c:v>
                </c:pt>
                <c:pt idx="118">
                  <c:v>2.0299999999999998</c:v>
                </c:pt>
                <c:pt idx="119">
                  <c:v>2.21</c:v>
                </c:pt>
                <c:pt idx="120">
                  <c:v>2.38</c:v>
                </c:pt>
                <c:pt idx="121">
                  <c:v>2.19</c:v>
                </c:pt>
                <c:pt idx="122">
                  <c:v>1.71</c:v>
                </c:pt>
                <c:pt idx="123">
                  <c:v>1.9</c:v>
                </c:pt>
                <c:pt idx="124">
                  <c:v>1.99</c:v>
                </c:pt>
                <c:pt idx="125">
                  <c:v>1.96</c:v>
                </c:pt>
                <c:pt idx="126">
                  <c:v>2.92</c:v>
                </c:pt>
                <c:pt idx="127">
                  <c:v>2.67</c:v>
                </c:pt>
                <c:pt idx="128">
                  <c:v>2.85</c:v>
                </c:pt>
                <c:pt idx="129">
                  <c:v>2.95</c:v>
                </c:pt>
                <c:pt idx="130">
                  <c:v>2.77</c:v>
                </c:pt>
                <c:pt idx="131">
                  <c:v>3.23</c:v>
                </c:pt>
                <c:pt idx="132">
                  <c:v>3.94</c:v>
                </c:pt>
                <c:pt idx="133">
                  <c:v>3.39</c:v>
                </c:pt>
                <c:pt idx="134">
                  <c:v>2.62</c:v>
                </c:pt>
                <c:pt idx="135">
                  <c:v>3.18</c:v>
                </c:pt>
                <c:pt idx="136">
                  <c:v>3.14</c:v>
                </c:pt>
                <c:pt idx="137">
                  <c:v>3.24</c:v>
                </c:pt>
                <c:pt idx="138">
                  <c:v>3.07</c:v>
                </c:pt>
                <c:pt idx="139">
                  <c:v>2.97</c:v>
                </c:pt>
                <c:pt idx="140">
                  <c:v>2.96</c:v>
                </c:pt>
                <c:pt idx="141">
                  <c:v>2.97</c:v>
                </c:pt>
                <c:pt idx="142">
                  <c:v>2.74</c:v>
                </c:pt>
                <c:pt idx="143">
                  <c:v>3.08</c:v>
                </c:pt>
                <c:pt idx="144">
                  <c:v>2.74</c:v>
                </c:pt>
                <c:pt idx="145">
                  <c:v>3.64</c:v>
                </c:pt>
                <c:pt idx="146">
                  <c:v>2.64</c:v>
                </c:pt>
                <c:pt idx="147">
                  <c:v>2.69</c:v>
                </c:pt>
                <c:pt idx="148">
                  <c:v>2.82</c:v>
                </c:pt>
                <c:pt idx="149">
                  <c:v>2.88</c:v>
                </c:pt>
                <c:pt idx="150">
                  <c:v>3</c:v>
                </c:pt>
                <c:pt idx="151">
                  <c:v>2.82</c:v>
                </c:pt>
                <c:pt idx="152">
                  <c:v>2.9</c:v>
                </c:pt>
                <c:pt idx="153" formatCode="&quot;$&quot;#,##0.000">
                  <c:v>3.02</c:v>
                </c:pt>
                <c:pt idx="154" formatCode="&quot;$&quot;#,##0.000">
                  <c:v>3.19</c:v>
                </c:pt>
                <c:pt idx="155" formatCode="&quot;$&quot;#,##0.000">
                  <c:v>4.7300000000000004</c:v>
                </c:pt>
                <c:pt idx="156" formatCode="&quot;$&quot;#,##0.000">
                  <c:v>3.6549999999999998</c:v>
                </c:pt>
                <c:pt idx="157" formatCode="&quot;$&quot;#,##0.000">
                  <c:v>2.95</c:v>
                </c:pt>
                <c:pt idx="158" formatCode="&quot;$&quot;#,##0.000">
                  <c:v>2.855</c:v>
                </c:pt>
                <c:pt idx="159" formatCode="&quot;$&quot;#,##0.000">
                  <c:v>2.71</c:v>
                </c:pt>
                <c:pt idx="160" formatCode="&quot;$&quot;#,##0.000">
                  <c:v>2.5649999999999999</c:v>
                </c:pt>
                <c:pt idx="161" formatCode="&quot;$&quot;#,##0.000">
                  <c:v>2.6349999999999998</c:v>
                </c:pt>
                <c:pt idx="162" formatCode="&quot;$&quot;#,##0.000">
                  <c:v>2.29</c:v>
                </c:pt>
                <c:pt idx="163" formatCode="&quot;$&quot;#,##0.000">
                  <c:v>2.14</c:v>
                </c:pt>
                <c:pt idx="164" formatCode="&quot;$&quot;#,##0.000">
                  <c:v>2.25</c:v>
                </c:pt>
                <c:pt idx="165" formatCode="&quot;$&quot;#,##0.000">
                  <c:v>2.4300000000000002</c:v>
                </c:pt>
                <c:pt idx="166" formatCode="&quot;$&quot;#,##0.000">
                  <c:v>2.5950000000000002</c:v>
                </c:pt>
                <c:pt idx="167" formatCode="&quot;$&quot;#,##0.000">
                  <c:v>2.4700000000000002</c:v>
                </c:pt>
                <c:pt idx="168" formatCode="&quot;$&quot;#,##0.000">
                  <c:v>2.16</c:v>
                </c:pt>
                <c:pt idx="169" formatCode="&quot;$&quot;#,##0.000">
                  <c:v>1.875</c:v>
                </c:pt>
                <c:pt idx="170" formatCode="&quot;$&quot;#,##0.000">
                  <c:v>1.82</c:v>
                </c:pt>
                <c:pt idx="171" formatCode="&quot;$&quot;#,##0.000">
                  <c:v>1.63</c:v>
                </c:pt>
                <c:pt idx="172" formatCode="&quot;$&quot;#,##0.000">
                  <c:v>1.7949999999999999</c:v>
                </c:pt>
                <c:pt idx="173" formatCode="&quot;$&quot;#,##0.000">
                  <c:v>1.72</c:v>
                </c:pt>
                <c:pt idx="174" formatCode="&quot;$&quot;#,##0.000">
                  <c:v>1.4950000000000001</c:v>
                </c:pt>
                <c:pt idx="175" formatCode="&quot;$&quot;#,##0.000">
                  <c:v>1.855</c:v>
                </c:pt>
                <c:pt idx="176" formatCode="&quot;$&quot;#,##0.000">
                  <c:v>2.585</c:v>
                </c:pt>
                <c:pt idx="177" formatCode="&quot;$&quot;#,##0.000">
                  <c:v>2.105</c:v>
                </c:pt>
                <c:pt idx="178" formatCode="&quot;$&quot;#,##0.000">
                  <c:v>3</c:v>
                </c:pt>
                <c:pt idx="179" formatCode="&quot;$&quot;#,##0.000">
                  <c:v>2.9049999999999998</c:v>
                </c:pt>
                <c:pt idx="180" formatCode="&quot;$&quot;#,##0.000">
                  <c:v>2.48</c:v>
                </c:pt>
                <c:pt idx="181" formatCode="&quot;$&quot;#,##0.000">
                  <c:v>2.77</c:v>
                </c:pt>
                <c:pt idx="182" formatCode="&quot;$&quot;#,##0.000">
                  <c:v>2.8650000000000002</c:v>
                </c:pt>
                <c:pt idx="183" formatCode="&quot;$&quot;#,##0.000">
                  <c:v>2.59</c:v>
                </c:pt>
                <c:pt idx="184" formatCode="&quot;$&quot;#,##0.000">
                  <c:v>2.93</c:v>
                </c:pt>
                <c:pt idx="185" formatCode="&quot;$&quot;#,##0.000">
                  <c:v>2.9849999999999999</c:v>
                </c:pt>
                <c:pt idx="186" formatCode="&quot;$&quot;#,##0.000">
                  <c:v>3.62</c:v>
                </c:pt>
                <c:pt idx="187" formatCode="&quot;$&quot;#,##0.000">
                  <c:v>4.05</c:v>
                </c:pt>
                <c:pt idx="188" formatCode="&quot;$&quot;#,##0.000">
                  <c:v>4.375</c:v>
                </c:pt>
                <c:pt idx="189" formatCode="&quot;$&quot;#,##0.000">
                  <c:v>5.8449999999999998</c:v>
                </c:pt>
                <c:pt idx="190" formatCode="&quot;$&quot;#,##0.000">
                  <c:v>6.22</c:v>
                </c:pt>
                <c:pt idx="191" formatCode="&quot;$&quot;#,##0.000">
                  <c:v>5.46</c:v>
                </c:pt>
                <c:pt idx="192" formatCode="&quot;$&quot;#,##0.000">
                  <c:v>4.0049999999999999</c:v>
                </c:pt>
                <c:pt idx="193" formatCode="&quot;$&quot;#,##0.000">
                  <c:v>6.3049999999999997</c:v>
                </c:pt>
                <c:pt idx="194" formatCode="&quot;$&quot;#,##0.000">
                  <c:v>4.5599999999999996</c:v>
                </c:pt>
                <c:pt idx="195" formatCode="&quot;$&quot;#,##0.000">
                  <c:v>5.32</c:v>
                </c:pt>
                <c:pt idx="196" formatCode="&quot;$&quot;#,##0.000">
                  <c:v>7.2649999999999997</c:v>
                </c:pt>
                <c:pt idx="197" formatCode="&quot;$&quot;#,##0.000">
                  <c:v>8.91</c:v>
                </c:pt>
                <c:pt idx="198" formatCode="&quot;$&quot;#,##0.000">
                  <c:v>6.56</c:v>
                </c:pt>
                <c:pt idx="199" formatCode="&quot;$&quot;#,##0.000">
                  <c:v>8.7050000000000001</c:v>
                </c:pt>
                <c:pt idx="200" formatCode="&quot;$&quot;#,##0.000">
                  <c:v>9.3450000000000006</c:v>
                </c:pt>
                <c:pt idx="201" formatCode="&quot;$&quot;#,##0.000">
                  <c:v>6.88</c:v>
                </c:pt>
                <c:pt idx="202" formatCode="&quot;$&quot;#,##0.000">
                  <c:v>5.2</c:v>
                </c:pt>
                <c:pt idx="203" formatCode="&quot;$&quot;#,##0.000">
                  <c:v>6.7149999999999999</c:v>
                </c:pt>
                <c:pt idx="204" formatCode="&quot;$&quot;#,##0.000">
                  <c:v>4.75</c:v>
                </c:pt>
                <c:pt idx="205" formatCode="&quot;$&quot;#,##0.000">
                  <c:v>3.11</c:v>
                </c:pt>
                <c:pt idx="206" formatCode="&quot;$&quot;#,##0.000">
                  <c:v>2.4500000000000002</c:v>
                </c:pt>
                <c:pt idx="207" formatCode="&quot;$&quot;#,##0.000">
                  <c:v>1.99</c:v>
                </c:pt>
                <c:pt idx="208" formatCode="&quot;$&quot;#,##0.000">
                  <c:v>2.1150000000000002</c:v>
                </c:pt>
                <c:pt idx="209" formatCode="&quot;$&quot;#,##0.000">
                  <c:v>2.17</c:v>
                </c:pt>
                <c:pt idx="210" formatCode="&quot;$&quot;#,##0.000">
                  <c:v>2.6</c:v>
                </c:pt>
                <c:pt idx="211" formatCode="&quot;$&quot;#,##0.000">
                  <c:v>2.48</c:v>
                </c:pt>
                <c:pt idx="212" formatCode="&quot;$&quot;#,##0.000">
                  <c:v>2.5499999999999998</c:v>
                </c:pt>
                <c:pt idx="213" formatCode="&quot;$&quot;#,##0.000">
                  <c:v>2.7650000000000001</c:v>
                </c:pt>
                <c:pt idx="214" formatCode="&quot;$&quot;#,##0.000">
                  <c:v>3.165</c:v>
                </c:pt>
                <c:pt idx="215" formatCode="&quot;$&quot;#,##0.000">
                  <c:v>2.71</c:v>
                </c:pt>
                <c:pt idx="216" formatCode="&quot;$&quot;#,##0.000">
                  <c:v>2.64</c:v>
                </c:pt>
                <c:pt idx="217" formatCode="&quot;$&quot;#,##0.000">
                  <c:v>2.5</c:v>
                </c:pt>
                <c:pt idx="218" formatCode="&quot;$&quot;#,##0.000">
                  <c:v>1.61</c:v>
                </c:pt>
                <c:pt idx="219" formatCode="&quot;$&quot;#,##0.000">
                  <c:v>1.57</c:v>
                </c:pt>
                <c:pt idx="220" formatCode="&quot;$&quot;#,##0.000">
                  <c:v>1.61</c:v>
                </c:pt>
                <c:pt idx="221" formatCode="&quot;$&quot;#,##0.000">
                  <c:v>2.4950000000000001</c:v>
                </c:pt>
                <c:pt idx="222" formatCode="&quot;$&quot;#,##0.000">
                  <c:v>2.625</c:v>
                </c:pt>
                <c:pt idx="223" formatCode="&quot;$&quot;#,##0.000">
                  <c:v>1.9</c:v>
                </c:pt>
                <c:pt idx="224" formatCode="&quot;$&quot;#,##0.000">
                  <c:v>1.9350000000000001</c:v>
                </c:pt>
                <c:pt idx="225" formatCode="&quot;$&quot;#,##0.000">
                  <c:v>2.5950000000000002</c:v>
                </c:pt>
                <c:pt idx="226" formatCode="&quot;$&quot;#,##0.000">
                  <c:v>2.35</c:v>
                </c:pt>
                <c:pt idx="227" formatCode="&quot;$&quot;#,##0.000">
                  <c:v>3.44</c:v>
                </c:pt>
                <c:pt idx="228" formatCode="&quot;$&quot;#,##0.000">
                  <c:v>3.5049999999999999</c:v>
                </c:pt>
                <c:pt idx="229" formatCode="&quot;$&quot;#,##0.000">
                  <c:v>3.55</c:v>
                </c:pt>
                <c:pt idx="230" formatCode="&quot;$&quot;#,##0.000">
                  <c:v>3.9049999999999998</c:v>
                </c:pt>
                <c:pt idx="231" formatCode="&quot;$&quot;#,##0.000">
                  <c:v>3.96</c:v>
                </c:pt>
                <c:pt idx="232" formatCode="&quot;$&quot;#,##0.000">
                  <c:v>3.165</c:v>
                </c:pt>
                <c:pt idx="233" formatCode="&quot;$&quot;#,##0.000">
                  <c:v>3.2050000000000001</c:v>
                </c:pt>
                <c:pt idx="234" formatCode="&quot;$&quot;#,##0.000">
                  <c:v>3.2450000000000001</c:v>
                </c:pt>
                <c:pt idx="235" formatCode="&quot;$&quot;#,##0.000">
                  <c:v>3.09</c:v>
                </c:pt>
                <c:pt idx="236" formatCode="&quot;$&quot;#,##0.000">
                  <c:v>2.87</c:v>
                </c:pt>
                <c:pt idx="237" formatCode="&quot;$&quot;#,##0.000">
                  <c:v>2.835</c:v>
                </c:pt>
                <c:pt idx="238" formatCode="&quot;$&quot;#,##0.000">
                  <c:v>3.38</c:v>
                </c:pt>
                <c:pt idx="239" formatCode="&quot;$&quot;#,##0.000">
                  <c:v>4.4349999999999996</c:v>
                </c:pt>
                <c:pt idx="240" formatCode="&quot;$&quot;#,##0.000">
                  <c:v>4.6900000000000004</c:v>
                </c:pt>
                <c:pt idx="241" formatCode="&quot;$&quot;#,##0.000">
                  <c:v>7.49</c:v>
                </c:pt>
                <c:pt idx="242" formatCode="&quot;$&quot;#,##0.000">
                  <c:v>2.98</c:v>
                </c:pt>
                <c:pt idx="243" formatCode="&quot;$&quot;#,##0.000">
                  <c:v>3.0950000000000002</c:v>
                </c:pt>
                <c:pt idx="244" formatCode="&quot;$&quot;#,##0.000">
                  <c:v>2.56</c:v>
                </c:pt>
                <c:pt idx="245" formatCode="&quot;$&quot;#,##0.000">
                  <c:v>3.04</c:v>
                </c:pt>
                <c:pt idx="246" formatCode="&quot;$&quot;#,##0.000">
                  <c:v>3.2250000000000001</c:v>
                </c:pt>
                <c:pt idx="247" formatCode="&quot;$&quot;#,##0.000">
                  <c:v>2.73</c:v>
                </c:pt>
              </c:numCache>
            </c:numRef>
          </c:xVal>
          <c:yVal>
            <c:numRef>
              <c:f>'Gas Monthly Avg&amp; Bidweek Prices'!$X$186:$X$500</c:f>
              <c:numCache>
                <c:formatCode>"$"#,##0.00</c:formatCode>
                <c:ptCount val="315"/>
                <c:pt idx="0">
                  <c:v>8.7100000000000009</c:v>
                </c:pt>
                <c:pt idx="1">
                  <c:v>6.66</c:v>
                </c:pt>
                <c:pt idx="2">
                  <c:v>6.17</c:v>
                </c:pt>
                <c:pt idx="3">
                  <c:v>5.79</c:v>
                </c:pt>
                <c:pt idx="4">
                  <c:v>5.76</c:v>
                </c:pt>
                <c:pt idx="5">
                  <c:v>5.0999999999999996</c:v>
                </c:pt>
                <c:pt idx="6">
                  <c:v>5.26</c:v>
                </c:pt>
                <c:pt idx="7">
                  <c:v>6.17</c:v>
                </c:pt>
                <c:pt idx="8">
                  <c:v>6.06</c:v>
                </c:pt>
                <c:pt idx="9">
                  <c:v>3.51</c:v>
                </c:pt>
                <c:pt idx="10">
                  <c:v>6.71</c:v>
                </c:pt>
                <c:pt idx="11">
                  <c:v>6.64</c:v>
                </c:pt>
                <c:pt idx="12">
                  <c:v>5.5</c:v>
                </c:pt>
                <c:pt idx="13">
                  <c:v>6.59</c:v>
                </c:pt>
                <c:pt idx="14">
                  <c:v>6.63</c:v>
                </c:pt>
                <c:pt idx="15">
                  <c:v>6.05</c:v>
                </c:pt>
                <c:pt idx="16">
                  <c:v>6.68</c:v>
                </c:pt>
                <c:pt idx="17">
                  <c:v>6.86</c:v>
                </c:pt>
                <c:pt idx="18">
                  <c:v>6.16</c:v>
                </c:pt>
                <c:pt idx="19">
                  <c:v>5.67</c:v>
                </c:pt>
                <c:pt idx="20">
                  <c:v>4.6900000000000004</c:v>
                </c:pt>
                <c:pt idx="21">
                  <c:v>5.45</c:v>
                </c:pt>
                <c:pt idx="22">
                  <c:v>6.2</c:v>
                </c:pt>
                <c:pt idx="23">
                  <c:v>6.23</c:v>
                </c:pt>
                <c:pt idx="24">
                  <c:v>6.17</c:v>
                </c:pt>
                <c:pt idx="25">
                  <c:v>7.27</c:v>
                </c:pt>
                <c:pt idx="26">
                  <c:v>7.93</c:v>
                </c:pt>
                <c:pt idx="27">
                  <c:v>8.25</c:v>
                </c:pt>
                <c:pt idx="28">
                  <c:v>9.49</c:v>
                </c:pt>
                <c:pt idx="29">
                  <c:v>9.76</c:v>
                </c:pt>
                <c:pt idx="30">
                  <c:v>11.21</c:v>
                </c:pt>
                <c:pt idx="31">
                  <c:v>7.71</c:v>
                </c:pt>
                <c:pt idx="32">
                  <c:v>6.43</c:v>
                </c:pt>
                <c:pt idx="33">
                  <c:v>4.05</c:v>
                </c:pt>
                <c:pt idx="34">
                  <c:v>2.95</c:v>
                </c:pt>
                <c:pt idx="35">
                  <c:v>4.66</c:v>
                </c:pt>
                <c:pt idx="36">
                  <c:v>4.83</c:v>
                </c:pt>
                <c:pt idx="37">
                  <c:v>3.12</c:v>
                </c:pt>
                <c:pt idx="38">
                  <c:v>2.59</c:v>
                </c:pt>
                <c:pt idx="39">
                  <c:v>2.58</c:v>
                </c:pt>
                <c:pt idx="40">
                  <c:v>2.66</c:v>
                </c:pt>
                <c:pt idx="41">
                  <c:v>2.73</c:v>
                </c:pt>
                <c:pt idx="42">
                  <c:v>3.21</c:v>
                </c:pt>
                <c:pt idx="43">
                  <c:v>3.17</c:v>
                </c:pt>
                <c:pt idx="44">
                  <c:v>2.52</c:v>
                </c:pt>
                <c:pt idx="45">
                  <c:v>3.51</c:v>
                </c:pt>
                <c:pt idx="46">
                  <c:v>4.3600000000000003</c:v>
                </c:pt>
                <c:pt idx="47">
                  <c:v>4.3099999999999996</c:v>
                </c:pt>
                <c:pt idx="48">
                  <c:v>5.78</c:v>
                </c:pt>
                <c:pt idx="49">
                  <c:v>5.3</c:v>
                </c:pt>
                <c:pt idx="50">
                  <c:v>4.66</c:v>
                </c:pt>
                <c:pt idx="51">
                  <c:v>3.71</c:v>
                </c:pt>
                <c:pt idx="52">
                  <c:v>3.94</c:v>
                </c:pt>
                <c:pt idx="53">
                  <c:v>3.83</c:v>
                </c:pt>
                <c:pt idx="54">
                  <c:v>4.43</c:v>
                </c:pt>
                <c:pt idx="55">
                  <c:v>4.2699999999999996</c:v>
                </c:pt>
                <c:pt idx="56">
                  <c:v>3.34</c:v>
                </c:pt>
                <c:pt idx="57">
                  <c:v>3.6</c:v>
                </c:pt>
                <c:pt idx="58">
                  <c:v>3.03</c:v>
                </c:pt>
                <c:pt idx="59">
                  <c:v>4.1100000000000003</c:v>
                </c:pt>
                <c:pt idx="60">
                  <c:v>3.96</c:v>
                </c:pt>
                <c:pt idx="61">
                  <c:v>4.2300000000000004</c:v>
                </c:pt>
                <c:pt idx="62">
                  <c:v>3.67</c:v>
                </c:pt>
                <c:pt idx="63">
                  <c:v>4.16</c:v>
                </c:pt>
                <c:pt idx="64">
                  <c:v>4.1500000000000004</c:v>
                </c:pt>
                <c:pt idx="65">
                  <c:v>4.16</c:v>
                </c:pt>
                <c:pt idx="66">
                  <c:v>4.16</c:v>
                </c:pt>
                <c:pt idx="67">
                  <c:v>4.25</c:v>
                </c:pt>
                <c:pt idx="68">
                  <c:v>3.82</c:v>
                </c:pt>
                <c:pt idx="69">
                  <c:v>3.67</c:v>
                </c:pt>
                <c:pt idx="70">
                  <c:v>3.49</c:v>
                </c:pt>
                <c:pt idx="71">
                  <c:v>3.36</c:v>
                </c:pt>
                <c:pt idx="72">
                  <c:v>3.02</c:v>
                </c:pt>
                <c:pt idx="73">
                  <c:v>2.56</c:v>
                </c:pt>
                <c:pt idx="74">
                  <c:v>2.4</c:v>
                </c:pt>
                <c:pt idx="75">
                  <c:v>1.98</c:v>
                </c:pt>
                <c:pt idx="76">
                  <c:v>1.87</c:v>
                </c:pt>
                <c:pt idx="77">
                  <c:v>2.4700000000000002</c:v>
                </c:pt>
                <c:pt idx="78">
                  <c:v>2.61</c:v>
                </c:pt>
                <c:pt idx="79">
                  <c:v>2.97</c:v>
                </c:pt>
                <c:pt idx="80">
                  <c:v>2.4700000000000002</c:v>
                </c:pt>
                <c:pt idx="81">
                  <c:v>2.78</c:v>
                </c:pt>
                <c:pt idx="82">
                  <c:v>3.37</c:v>
                </c:pt>
                <c:pt idx="83">
                  <c:v>3.57</c:v>
                </c:pt>
                <c:pt idx="84">
                  <c:v>3.26</c:v>
                </c:pt>
                <c:pt idx="85">
                  <c:v>3.2</c:v>
                </c:pt>
                <c:pt idx="86">
                  <c:v>3.18</c:v>
                </c:pt>
                <c:pt idx="87">
                  <c:v>3.82</c:v>
                </c:pt>
                <c:pt idx="88">
                  <c:v>4.03</c:v>
                </c:pt>
                <c:pt idx="89">
                  <c:v>4.04</c:v>
                </c:pt>
                <c:pt idx="90">
                  <c:v>3.55</c:v>
                </c:pt>
                <c:pt idx="91">
                  <c:v>3.4</c:v>
                </c:pt>
                <c:pt idx="92">
                  <c:v>3.38</c:v>
                </c:pt>
                <c:pt idx="93">
                  <c:v>3.37</c:v>
                </c:pt>
                <c:pt idx="94">
                  <c:v>3.53</c:v>
                </c:pt>
                <c:pt idx="95">
                  <c:v>3.61</c:v>
                </c:pt>
                <c:pt idx="96">
                  <c:v>4.38</c:v>
                </c:pt>
                <c:pt idx="97">
                  <c:v>5.12</c:v>
                </c:pt>
                <c:pt idx="98">
                  <c:v>5.1100000000000003</c:v>
                </c:pt>
                <c:pt idx="99">
                  <c:v>4.34</c:v>
                </c:pt>
                <c:pt idx="100">
                  <c:v>4.5199999999999996</c:v>
                </c:pt>
                <c:pt idx="101">
                  <c:v>4.34</c:v>
                </c:pt>
                <c:pt idx="102">
                  <c:v>4.3899999999999997</c:v>
                </c:pt>
                <c:pt idx="103">
                  <c:v>3.66</c:v>
                </c:pt>
                <c:pt idx="104">
                  <c:v>3.82</c:v>
                </c:pt>
                <c:pt idx="105">
                  <c:v>3.76</c:v>
                </c:pt>
                <c:pt idx="106">
                  <c:v>3.43</c:v>
                </c:pt>
                <c:pt idx="107">
                  <c:v>4.2300000000000004</c:v>
                </c:pt>
                <c:pt idx="108">
                  <c:v>3.04</c:v>
                </c:pt>
                <c:pt idx="109">
                  <c:v>2.71</c:v>
                </c:pt>
                <c:pt idx="110">
                  <c:v>2.66</c:v>
                </c:pt>
                <c:pt idx="111">
                  <c:v>2.39</c:v>
                </c:pt>
                <c:pt idx="112">
                  <c:v>2.2799999999999998</c:v>
                </c:pt>
                <c:pt idx="113">
                  <c:v>2.66</c:v>
                </c:pt>
                <c:pt idx="114">
                  <c:v>2.66</c:v>
                </c:pt>
                <c:pt idx="115">
                  <c:v>2.7</c:v>
                </c:pt>
                <c:pt idx="116">
                  <c:v>2.5299999999999998</c:v>
                </c:pt>
                <c:pt idx="117">
                  <c:v>2.4700000000000002</c:v>
                </c:pt>
                <c:pt idx="118">
                  <c:v>2</c:v>
                </c:pt>
                <c:pt idx="119">
                  <c:v>2.11</c:v>
                </c:pt>
                <c:pt idx="120">
                  <c:v>2.15</c:v>
                </c:pt>
                <c:pt idx="121">
                  <c:v>2.06</c:v>
                </c:pt>
                <c:pt idx="122">
                  <c:v>1.51</c:v>
                </c:pt>
                <c:pt idx="123">
                  <c:v>1.6</c:v>
                </c:pt>
                <c:pt idx="124">
                  <c:v>1.83</c:v>
                </c:pt>
                <c:pt idx="125">
                  <c:v>1.84</c:v>
                </c:pt>
                <c:pt idx="126">
                  <c:v>2.6</c:v>
                </c:pt>
                <c:pt idx="127">
                  <c:v>2.52</c:v>
                </c:pt>
                <c:pt idx="128">
                  <c:v>2.67</c:v>
                </c:pt>
                <c:pt idx="129">
                  <c:v>2.78</c:v>
                </c:pt>
                <c:pt idx="130">
                  <c:v>2.61</c:v>
                </c:pt>
                <c:pt idx="131">
                  <c:v>2.95</c:v>
                </c:pt>
                <c:pt idx="132">
                  <c:v>3.68</c:v>
                </c:pt>
                <c:pt idx="133">
                  <c:v>3.11</c:v>
                </c:pt>
                <c:pt idx="134">
                  <c:v>2.33</c:v>
                </c:pt>
                <c:pt idx="135">
                  <c:v>2.72</c:v>
                </c:pt>
                <c:pt idx="136">
                  <c:v>2.72</c:v>
                </c:pt>
                <c:pt idx="137">
                  <c:v>2.91</c:v>
                </c:pt>
                <c:pt idx="138">
                  <c:v>2.72</c:v>
                </c:pt>
                <c:pt idx="139">
                  <c:v>2.65</c:v>
                </c:pt>
                <c:pt idx="140">
                  <c:v>2.64</c:v>
                </c:pt>
                <c:pt idx="141">
                  <c:v>2.62</c:v>
                </c:pt>
                <c:pt idx="142">
                  <c:v>2.5099999999999998</c:v>
                </c:pt>
                <c:pt idx="143">
                  <c:v>2.74</c:v>
                </c:pt>
                <c:pt idx="144">
                  <c:v>2.38</c:v>
                </c:pt>
                <c:pt idx="145">
                  <c:v>2.99</c:v>
                </c:pt>
                <c:pt idx="146">
                  <c:v>2.2000000000000002</c:v>
                </c:pt>
                <c:pt idx="147">
                  <c:v>2.11</c:v>
                </c:pt>
                <c:pt idx="148">
                  <c:v>2.0499999999999998</c:v>
                </c:pt>
                <c:pt idx="149">
                  <c:v>2.31</c:v>
                </c:pt>
                <c:pt idx="150">
                  <c:v>2.29</c:v>
                </c:pt>
                <c:pt idx="151">
                  <c:v>2.33</c:v>
                </c:pt>
                <c:pt idx="152">
                  <c:v>2.23</c:v>
                </c:pt>
                <c:pt idx="153" formatCode="&quot;$&quot;#,##0.000">
                  <c:v>2.0499999999999998</c:v>
                </c:pt>
                <c:pt idx="154" formatCode="&quot;$&quot;#,##0.000">
                  <c:v>2.69</c:v>
                </c:pt>
                <c:pt idx="155" formatCode="&quot;$&quot;#,##0.000">
                  <c:v>4.1950000000000003</c:v>
                </c:pt>
                <c:pt idx="156" formatCode="&quot;$&quot;#,##0.000">
                  <c:v>2.94</c:v>
                </c:pt>
                <c:pt idx="157" formatCode="&quot;$&quot;#,##0.000">
                  <c:v>2.4700000000000002</c:v>
                </c:pt>
                <c:pt idx="158" formatCode="&quot;$&quot;#,##0.000">
                  <c:v>2.5</c:v>
                </c:pt>
                <c:pt idx="159" formatCode="&quot;$&quot;#,##0.000">
                  <c:v>2.19</c:v>
                </c:pt>
                <c:pt idx="160" formatCode="&quot;$&quot;#,##0.000">
                  <c:v>1.905</c:v>
                </c:pt>
                <c:pt idx="161" formatCode="&quot;$&quot;#,##0.000">
                  <c:v>1.68</c:v>
                </c:pt>
                <c:pt idx="162" formatCode="&quot;$&quot;#,##0.000">
                  <c:v>1.645</c:v>
                </c:pt>
                <c:pt idx="163" formatCode="&quot;$&quot;#,##0.000">
                  <c:v>1.645</c:v>
                </c:pt>
                <c:pt idx="164" formatCode="&quot;$&quot;#,##0.000">
                  <c:v>1.605</c:v>
                </c:pt>
                <c:pt idx="165" formatCode="&quot;$&quot;#,##0.000">
                  <c:v>1.69</c:v>
                </c:pt>
                <c:pt idx="166" formatCode="&quot;$&quot;#,##0.000">
                  <c:v>1.84</c:v>
                </c:pt>
                <c:pt idx="167" formatCode="&quot;$&quot;#,##0.000">
                  <c:v>1.675</c:v>
                </c:pt>
                <c:pt idx="168" formatCode="&quot;$&quot;#,##0.000">
                  <c:v>1.43</c:v>
                </c:pt>
                <c:pt idx="169" formatCode="&quot;$&quot;#,##0.000">
                  <c:v>1.41</c:v>
                </c:pt>
                <c:pt idx="170" formatCode="&quot;$&quot;#,##0.000">
                  <c:v>1.365</c:v>
                </c:pt>
                <c:pt idx="171" formatCode="&quot;$&quot;#,##0.000">
                  <c:v>1.05</c:v>
                </c:pt>
                <c:pt idx="172" formatCode="&quot;$&quot;#,##0.000">
                  <c:v>1.57</c:v>
                </c:pt>
                <c:pt idx="173" formatCode="&quot;$&quot;#,##0.000">
                  <c:v>1.57</c:v>
                </c:pt>
                <c:pt idx="174" formatCode="&quot;$&quot;#,##0.000">
                  <c:v>1.37</c:v>
                </c:pt>
                <c:pt idx="175" formatCode="&quot;$&quot;#,##0.000">
                  <c:v>1.61</c:v>
                </c:pt>
                <c:pt idx="176" formatCode="&quot;$&quot;#,##0.000">
                  <c:v>2.2050000000000001</c:v>
                </c:pt>
                <c:pt idx="177" formatCode="&quot;$&quot;#,##0.000">
                  <c:v>1.875</c:v>
                </c:pt>
                <c:pt idx="178" formatCode="&quot;$&quot;#,##0.000">
                  <c:v>2.8</c:v>
                </c:pt>
                <c:pt idx="179" formatCode="&quot;$&quot;#,##0.000">
                  <c:v>2.63</c:v>
                </c:pt>
                <c:pt idx="180" formatCode="&quot;$&quot;#,##0.000">
                  <c:v>2.2799999999999998</c:v>
                </c:pt>
                <c:pt idx="181" formatCode="&quot;$&quot;#,##0.000">
                  <c:v>2.6</c:v>
                </c:pt>
                <c:pt idx="182" formatCode="&quot;$&quot;#,##0.000">
                  <c:v>2.86</c:v>
                </c:pt>
                <c:pt idx="183" formatCode="&quot;$&quot;#,##0.000">
                  <c:v>2.3849999999999998</c:v>
                </c:pt>
                <c:pt idx="184" formatCode="&quot;$&quot;#,##0.000">
                  <c:v>2.665</c:v>
                </c:pt>
                <c:pt idx="185" formatCode="&quot;$&quot;#,##0.000">
                  <c:v>2.7349999999999999</c:v>
                </c:pt>
                <c:pt idx="186" formatCode="&quot;$&quot;#,##0.000">
                  <c:v>3.4249999999999998</c:v>
                </c:pt>
                <c:pt idx="187" formatCode="&quot;$&quot;#,##0.000">
                  <c:v>3.7650000000000001</c:v>
                </c:pt>
                <c:pt idx="188" formatCode="&quot;$&quot;#,##0.000">
                  <c:v>4.1050000000000004</c:v>
                </c:pt>
                <c:pt idx="189" formatCode="&quot;$&quot;#,##0.000">
                  <c:v>5.4050000000000002</c:v>
                </c:pt>
                <c:pt idx="190" formatCode="&quot;$&quot;#,##0.000">
                  <c:v>6.0049999999999999</c:v>
                </c:pt>
                <c:pt idx="191" formatCode="&quot;$&quot;#,##0.000">
                  <c:v>5.2350000000000003</c:v>
                </c:pt>
                <c:pt idx="192" formatCode="&quot;$&quot;#,##0.000">
                  <c:v>5.34</c:v>
                </c:pt>
                <c:pt idx="193" formatCode="&quot;$&quot;#,##0.000">
                  <c:v>6.27</c:v>
                </c:pt>
                <c:pt idx="194" formatCode="&quot;$&quot;#,##0.000">
                  <c:v>4.32</c:v>
                </c:pt>
                <c:pt idx="195" formatCode="&quot;$&quot;#,##0.000">
                  <c:v>4.835</c:v>
                </c:pt>
                <c:pt idx="196" formatCode="&quot;$&quot;#,##0.000">
                  <c:v>6.75</c:v>
                </c:pt>
                <c:pt idx="197" formatCode="&quot;$&quot;#,##0.000">
                  <c:v>8.4649999999999999</c:v>
                </c:pt>
                <c:pt idx="198" formatCode="&quot;$&quot;#,##0.000">
                  <c:v>6.15</c:v>
                </c:pt>
                <c:pt idx="199" formatCode="&quot;$&quot;#,##0.000">
                  <c:v>8.2149999999999999</c:v>
                </c:pt>
                <c:pt idx="200" formatCode="&quot;$&quot;#,##0.000">
                  <c:v>8.42</c:v>
                </c:pt>
                <c:pt idx="201" formatCode="&quot;$&quot;#,##0.000">
                  <c:v>5.1749999999999998</c:v>
                </c:pt>
                <c:pt idx="202" formatCode="&quot;$&quot;#,##0.000">
                  <c:v>4.5449999999999999</c:v>
                </c:pt>
                <c:pt idx="203" formatCode="&quot;$&quot;#,##0.000">
                  <c:v>6.4450000000000003</c:v>
                </c:pt>
                <c:pt idx="204" formatCode="&quot;$&quot;#,##0.000">
                  <c:v>5.7350000000000003</c:v>
                </c:pt>
                <c:pt idx="205" formatCode="&quot;$&quot;#,##0.000">
                  <c:v>3.84</c:v>
                </c:pt>
                <c:pt idx="206" formatCode="&quot;$&quot;#,##0.000">
                  <c:v>2.29</c:v>
                </c:pt>
                <c:pt idx="207" formatCode="&quot;$&quot;#,##0.000">
                  <c:v>1.78</c:v>
                </c:pt>
                <c:pt idx="208" formatCode="&quot;$&quot;#,##0.000">
                  <c:v>1.825</c:v>
                </c:pt>
                <c:pt idx="209" formatCode="&quot;$&quot;#,##0.000">
                  <c:v>1.9</c:v>
                </c:pt>
                <c:pt idx="210" formatCode="&quot;$&quot;#,##0.000">
                  <c:v>2.3149999999999999</c:v>
                </c:pt>
                <c:pt idx="211" formatCode="&quot;$&quot;#,##0.000">
                  <c:v>2.17</c:v>
                </c:pt>
                <c:pt idx="212" formatCode="&quot;$&quot;#,##0.000">
                  <c:v>2.1949999999999998</c:v>
                </c:pt>
                <c:pt idx="213" formatCode="&quot;$&quot;#,##0.000">
                  <c:v>2.2549999999999999</c:v>
                </c:pt>
                <c:pt idx="214" formatCode="&quot;$&quot;#,##0.000">
                  <c:v>2.645</c:v>
                </c:pt>
                <c:pt idx="215" formatCode="&quot;$&quot;#,##0.000">
                  <c:v>2.5550000000000002</c:v>
                </c:pt>
                <c:pt idx="216" formatCode="&quot;$&quot;#,##0.000">
                  <c:v>2.5950000000000002</c:v>
                </c:pt>
                <c:pt idx="217" formatCode="&quot;$&quot;#,##0.000">
                  <c:v>2.8</c:v>
                </c:pt>
                <c:pt idx="218" formatCode="&quot;$&quot;#,##0.000">
                  <c:v>1.385</c:v>
                </c:pt>
                <c:pt idx="219" formatCode="&quot;$&quot;#,##0.000">
                  <c:v>1.335</c:v>
                </c:pt>
                <c:pt idx="220" formatCode="&quot;$&quot;#,##0.000">
                  <c:v>1.22</c:v>
                </c:pt>
                <c:pt idx="221" formatCode="&quot;$&quot;#,##0.000">
                  <c:v>1.64</c:v>
                </c:pt>
                <c:pt idx="222" formatCode="&quot;$&quot;#,##0.000">
                  <c:v>2.0299999999999998</c:v>
                </c:pt>
                <c:pt idx="223" formatCode="&quot;$&quot;#,##0.000">
                  <c:v>1.49</c:v>
                </c:pt>
                <c:pt idx="224" formatCode="&quot;$&quot;#,##0.000">
                  <c:v>1.44</c:v>
                </c:pt>
                <c:pt idx="225" formatCode="&quot;$&quot;#,##0.000">
                  <c:v>2.0750000000000002</c:v>
                </c:pt>
                <c:pt idx="226" formatCode="&quot;$&quot;#,##0.000">
                  <c:v>2.125</c:v>
                </c:pt>
                <c:pt idx="227" formatCode="&quot;$&quot;#,##0.000">
                  <c:v>3.5</c:v>
                </c:pt>
                <c:pt idx="228" formatCode="&quot;$&quot;#,##0.000">
                  <c:v>3.8450000000000002</c:v>
                </c:pt>
                <c:pt idx="229" formatCode="&quot;$&quot;#,##0.000">
                  <c:v>3.46</c:v>
                </c:pt>
                <c:pt idx="230" formatCode="&quot;$&quot;#,##0.000">
                  <c:v>3.415</c:v>
                </c:pt>
                <c:pt idx="231" formatCode="&quot;$&quot;#,##0.000">
                  <c:v>3.165</c:v>
                </c:pt>
                <c:pt idx="232" formatCode="&quot;$&quot;#,##0.000">
                  <c:v>2.5449999999999999</c:v>
                </c:pt>
                <c:pt idx="233" formatCode="&quot;$&quot;#,##0.000">
                  <c:v>2.68</c:v>
                </c:pt>
                <c:pt idx="234" formatCode="&quot;$&quot;#,##0.000">
                  <c:v>2.5950000000000002</c:v>
                </c:pt>
                <c:pt idx="235" formatCode="&quot;$&quot;#,##0.000">
                  <c:v>2.65</c:v>
                </c:pt>
                <c:pt idx="236" formatCode="&quot;$&quot;#,##0.000">
                  <c:v>2.39</c:v>
                </c:pt>
                <c:pt idx="237" formatCode="&quot;$&quot;#,##0.000">
                  <c:v>2.4550000000000001</c:v>
                </c:pt>
                <c:pt idx="238" formatCode="&quot;$&quot;#,##0.000">
                  <c:v>2.97</c:v>
                </c:pt>
                <c:pt idx="239" formatCode="&quot;$&quot;#,##0.000">
                  <c:v>4.085</c:v>
                </c:pt>
                <c:pt idx="240" formatCode="&quot;$&quot;#,##0.000">
                  <c:v>4.0549999999999997</c:v>
                </c:pt>
                <c:pt idx="241" formatCode="&quot;$&quot;#,##0.000">
                  <c:v>7.2249999999999996</c:v>
                </c:pt>
                <c:pt idx="242" formatCode="&quot;$&quot;#,##0.000">
                  <c:v>2.3199999999999998</c:v>
                </c:pt>
                <c:pt idx="243" formatCode="&quot;$&quot;#,##0.000">
                  <c:v>2.3450000000000002</c:v>
                </c:pt>
                <c:pt idx="244" formatCode="&quot;$&quot;#,##0.000">
                  <c:v>1.97</c:v>
                </c:pt>
                <c:pt idx="245" formatCode="&quot;$&quot;#,##0.000">
                  <c:v>2.4249999999999998</c:v>
                </c:pt>
                <c:pt idx="246" formatCode="&quot;$&quot;#,##0.000">
                  <c:v>2.7</c:v>
                </c:pt>
                <c:pt idx="247" formatCode="&quot;$&quot;#,##0.000">
                  <c:v>2.33</c:v>
                </c:pt>
              </c:numCache>
            </c:numRef>
          </c:yVal>
          <c:smooth val="0"/>
          <c:extLst>
            <c:ext xmlns:c16="http://schemas.microsoft.com/office/drawing/2014/chart" uri="{C3380CC4-5D6E-409C-BE32-E72D297353CC}">
              <c16:uniqueId val="{00000000-C102-4410-85CA-6CED85006D29}"/>
            </c:ext>
          </c:extLst>
        </c:ser>
        <c:ser>
          <c:idx val="1"/>
          <c:order val="1"/>
          <c:tx>
            <c:v>More Recent Data</c:v>
          </c:tx>
          <c:spPr>
            <a:ln w="28575">
              <a:noFill/>
            </a:ln>
          </c:spPr>
          <c:marker>
            <c:symbol val="square"/>
            <c:size val="3"/>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29948124817731114"/>
                  <c:y val="-0.20111196884703136"/>
                </c:manualLayout>
              </c:layout>
              <c:numFmt formatCode="General" sourceLinked="0"/>
              <c:txPr>
                <a:bodyPr/>
                <a:lstStyle/>
                <a:p>
                  <a:pPr>
                    <a:defRPr b="1">
                      <a:solidFill>
                        <a:srgbClr val="0000FF"/>
                      </a:solidFill>
                    </a:defRPr>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Prices'!$X$366:$X$500</c:f>
              <c:numCache>
                <c:formatCode>"$"#,##0.000</c:formatCode>
                <c:ptCount val="135"/>
                <c:pt idx="0">
                  <c:v>2.2799999999999998</c:v>
                </c:pt>
                <c:pt idx="1">
                  <c:v>2.6</c:v>
                </c:pt>
                <c:pt idx="2">
                  <c:v>2.86</c:v>
                </c:pt>
                <c:pt idx="3">
                  <c:v>2.3849999999999998</c:v>
                </c:pt>
                <c:pt idx="4">
                  <c:v>2.665</c:v>
                </c:pt>
                <c:pt idx="5">
                  <c:v>2.7349999999999999</c:v>
                </c:pt>
                <c:pt idx="6">
                  <c:v>3.4249999999999998</c:v>
                </c:pt>
                <c:pt idx="7">
                  <c:v>3.7650000000000001</c:v>
                </c:pt>
                <c:pt idx="8">
                  <c:v>4.1050000000000004</c:v>
                </c:pt>
                <c:pt idx="9">
                  <c:v>5.4050000000000002</c:v>
                </c:pt>
                <c:pt idx="10">
                  <c:v>6.0049999999999999</c:v>
                </c:pt>
                <c:pt idx="11">
                  <c:v>5.2350000000000003</c:v>
                </c:pt>
                <c:pt idx="12">
                  <c:v>5.34</c:v>
                </c:pt>
                <c:pt idx="13">
                  <c:v>6.27</c:v>
                </c:pt>
                <c:pt idx="14">
                  <c:v>4.32</c:v>
                </c:pt>
                <c:pt idx="15">
                  <c:v>4.835</c:v>
                </c:pt>
                <c:pt idx="16">
                  <c:v>6.75</c:v>
                </c:pt>
                <c:pt idx="17">
                  <c:v>8.4649999999999999</c:v>
                </c:pt>
                <c:pt idx="18">
                  <c:v>6.15</c:v>
                </c:pt>
                <c:pt idx="19">
                  <c:v>8.2149999999999999</c:v>
                </c:pt>
                <c:pt idx="20">
                  <c:v>8.42</c:v>
                </c:pt>
                <c:pt idx="21">
                  <c:v>5.1749999999999998</c:v>
                </c:pt>
                <c:pt idx="22">
                  <c:v>4.5449999999999999</c:v>
                </c:pt>
                <c:pt idx="23">
                  <c:v>6.4450000000000003</c:v>
                </c:pt>
                <c:pt idx="24">
                  <c:v>5.7350000000000003</c:v>
                </c:pt>
                <c:pt idx="25">
                  <c:v>3.84</c:v>
                </c:pt>
                <c:pt idx="26">
                  <c:v>2.29</c:v>
                </c:pt>
                <c:pt idx="27">
                  <c:v>1.78</c:v>
                </c:pt>
                <c:pt idx="28">
                  <c:v>1.825</c:v>
                </c:pt>
                <c:pt idx="29">
                  <c:v>1.9</c:v>
                </c:pt>
                <c:pt idx="30">
                  <c:v>2.3149999999999999</c:v>
                </c:pt>
                <c:pt idx="31">
                  <c:v>2.17</c:v>
                </c:pt>
                <c:pt idx="32">
                  <c:v>2.1949999999999998</c:v>
                </c:pt>
                <c:pt idx="33">
                  <c:v>2.2549999999999999</c:v>
                </c:pt>
                <c:pt idx="34">
                  <c:v>2.645</c:v>
                </c:pt>
                <c:pt idx="35">
                  <c:v>2.5550000000000002</c:v>
                </c:pt>
                <c:pt idx="36">
                  <c:v>2.5950000000000002</c:v>
                </c:pt>
                <c:pt idx="37">
                  <c:v>2.8</c:v>
                </c:pt>
                <c:pt idx="38">
                  <c:v>1.385</c:v>
                </c:pt>
                <c:pt idx="39">
                  <c:v>1.335</c:v>
                </c:pt>
                <c:pt idx="40">
                  <c:v>1.22</c:v>
                </c:pt>
                <c:pt idx="41">
                  <c:v>1.64</c:v>
                </c:pt>
                <c:pt idx="42">
                  <c:v>2.0299999999999998</c:v>
                </c:pt>
                <c:pt idx="43">
                  <c:v>1.49</c:v>
                </c:pt>
                <c:pt idx="44">
                  <c:v>1.44</c:v>
                </c:pt>
                <c:pt idx="45">
                  <c:v>2.0750000000000002</c:v>
                </c:pt>
                <c:pt idx="46">
                  <c:v>2.125</c:v>
                </c:pt>
                <c:pt idx="47">
                  <c:v>3.5</c:v>
                </c:pt>
                <c:pt idx="48">
                  <c:v>3.8450000000000002</c:v>
                </c:pt>
                <c:pt idx="49">
                  <c:v>3.46</c:v>
                </c:pt>
                <c:pt idx="50">
                  <c:v>3.415</c:v>
                </c:pt>
                <c:pt idx="51">
                  <c:v>3.165</c:v>
                </c:pt>
                <c:pt idx="52">
                  <c:v>2.5449999999999999</c:v>
                </c:pt>
                <c:pt idx="53">
                  <c:v>2.68</c:v>
                </c:pt>
                <c:pt idx="54">
                  <c:v>2.5950000000000002</c:v>
                </c:pt>
                <c:pt idx="55">
                  <c:v>2.65</c:v>
                </c:pt>
                <c:pt idx="56">
                  <c:v>2.39</c:v>
                </c:pt>
                <c:pt idx="57">
                  <c:v>2.4550000000000001</c:v>
                </c:pt>
                <c:pt idx="58">
                  <c:v>2.97</c:v>
                </c:pt>
                <c:pt idx="59">
                  <c:v>4.085</c:v>
                </c:pt>
                <c:pt idx="60">
                  <c:v>4.0549999999999997</c:v>
                </c:pt>
                <c:pt idx="61">
                  <c:v>7.2249999999999996</c:v>
                </c:pt>
                <c:pt idx="62">
                  <c:v>2.3199999999999998</c:v>
                </c:pt>
                <c:pt idx="63">
                  <c:v>2.3450000000000002</c:v>
                </c:pt>
                <c:pt idx="64">
                  <c:v>1.97</c:v>
                </c:pt>
                <c:pt idx="65">
                  <c:v>2.4249999999999998</c:v>
                </c:pt>
                <c:pt idx="66">
                  <c:v>2.7</c:v>
                </c:pt>
                <c:pt idx="67">
                  <c:v>2.33</c:v>
                </c:pt>
              </c:numCache>
            </c:numRef>
          </c:yVal>
          <c:smooth val="0"/>
          <c:extLst>
            <c:ext xmlns:c16="http://schemas.microsoft.com/office/drawing/2014/chart" uri="{C3380CC4-5D6E-409C-BE32-E72D297353CC}">
              <c16:uniqueId val="{00000001-C102-4410-85CA-6CED85006D29}"/>
            </c:ext>
          </c:extLst>
        </c:ser>
        <c:dLbls>
          <c:showLegendKey val="0"/>
          <c:showVal val="0"/>
          <c:showCatName val="0"/>
          <c:showSerName val="0"/>
          <c:showPercent val="0"/>
          <c:showBubbleSize val="0"/>
        </c:dLbls>
        <c:axId val="179045120"/>
        <c:axId val="179047040"/>
      </c:scatterChart>
      <c:valAx>
        <c:axId val="17904512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047040"/>
        <c:crosses val="autoZero"/>
        <c:crossBetween val="midCat"/>
        <c:majorUnit val="1"/>
        <c:minorUnit val="0.5"/>
      </c:valAx>
      <c:valAx>
        <c:axId val="17904704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NGPL - MC</a:t>
                </a:r>
              </a:p>
            </c:rich>
          </c:tx>
          <c:layout>
            <c:manualLayout>
              <c:xMode val="edge"/>
              <c:yMode val="edge"/>
              <c:x val="1.2208657047724751E-2"/>
              <c:y val="0.5171288743882545"/>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04512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BIDWEEK</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GAS PRICES</a:t>
            </a:r>
            <a:endParaRPr lang="en-US" sz="1200" b="1" i="1" u="none" strike="noStrike" baseline="0">
              <a:solidFill>
                <a:srgbClr val="000000"/>
              </a:solidFill>
              <a:latin typeface="Arial"/>
              <a:cs typeface="Arial"/>
            </a:endParaRP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BERKSHIRE HATHAWAY EASTERN GAS SOUTH (APPALACHIA)</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 ONLY</a:t>
            </a:r>
          </a:p>
        </c:rich>
      </c:tx>
      <c:layout>
        <c:manualLayout>
          <c:xMode val="edge"/>
          <c:yMode val="edge"/>
          <c:x val="0.23441609798775156"/>
          <c:y val="2.3940731506985339E-2"/>
        </c:manualLayout>
      </c:layout>
      <c:overlay val="0"/>
      <c:spPr>
        <a:noFill/>
        <a:ln w="25400">
          <a:noFill/>
        </a:ln>
      </c:spPr>
    </c:title>
    <c:autoTitleDeleted val="0"/>
    <c:plotArea>
      <c:layout>
        <c:manualLayout>
          <c:layoutTarget val="inner"/>
          <c:xMode val="edge"/>
          <c:yMode val="edge"/>
          <c:x val="8.810237892284753E-2"/>
          <c:y val="0.22294006211580342"/>
          <c:w val="0.88161082219812104"/>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6.7986235053951585E-2"/>
                  <c:y val="-8.6364400528365332E-2"/>
                </c:manualLayout>
              </c:layout>
              <c:numFmt formatCode="General" sourceLinked="0"/>
              <c:txPr>
                <a:bodyPr/>
                <a:lstStyle/>
                <a:p>
                  <a:pPr>
                    <a:defRPr b="1"/>
                  </a:pPr>
                  <a:endParaRPr lang="en-US"/>
                </a:p>
              </c:txPr>
            </c:trendlineLbl>
          </c:trendline>
          <c:xVal>
            <c:numRef>
              <c:f>'Gas Monthly Avg&amp; Bidweek Prices'!$R$366:$R$500</c:f>
              <c:numCache>
                <c:formatCode>"$"#,##0.000</c:formatCode>
                <c:ptCount val="135"/>
                <c:pt idx="0">
                  <c:v>2.48</c:v>
                </c:pt>
                <c:pt idx="1">
                  <c:v>2.77</c:v>
                </c:pt>
                <c:pt idx="2">
                  <c:v>2.8650000000000002</c:v>
                </c:pt>
                <c:pt idx="3">
                  <c:v>2.59</c:v>
                </c:pt>
                <c:pt idx="4">
                  <c:v>2.93</c:v>
                </c:pt>
                <c:pt idx="5">
                  <c:v>2.9849999999999999</c:v>
                </c:pt>
                <c:pt idx="6">
                  <c:v>3.62</c:v>
                </c:pt>
                <c:pt idx="7">
                  <c:v>4.05</c:v>
                </c:pt>
                <c:pt idx="8">
                  <c:v>4.375</c:v>
                </c:pt>
                <c:pt idx="9">
                  <c:v>5.8449999999999998</c:v>
                </c:pt>
                <c:pt idx="10">
                  <c:v>6.22</c:v>
                </c:pt>
                <c:pt idx="11">
                  <c:v>5.46</c:v>
                </c:pt>
                <c:pt idx="12">
                  <c:v>4.0049999999999999</c:v>
                </c:pt>
                <c:pt idx="13">
                  <c:v>6.3049999999999997</c:v>
                </c:pt>
                <c:pt idx="14">
                  <c:v>4.5599999999999996</c:v>
                </c:pt>
                <c:pt idx="15">
                  <c:v>5.32</c:v>
                </c:pt>
                <c:pt idx="16">
                  <c:v>7.2649999999999997</c:v>
                </c:pt>
                <c:pt idx="17">
                  <c:v>8.91</c:v>
                </c:pt>
                <c:pt idx="18">
                  <c:v>6.56</c:v>
                </c:pt>
                <c:pt idx="19">
                  <c:v>8.7050000000000001</c:v>
                </c:pt>
                <c:pt idx="20">
                  <c:v>9.3450000000000006</c:v>
                </c:pt>
                <c:pt idx="21">
                  <c:v>6.88</c:v>
                </c:pt>
                <c:pt idx="22">
                  <c:v>5.2</c:v>
                </c:pt>
                <c:pt idx="23">
                  <c:v>6.7149999999999999</c:v>
                </c:pt>
                <c:pt idx="24">
                  <c:v>4.75</c:v>
                </c:pt>
                <c:pt idx="25">
                  <c:v>3.11</c:v>
                </c:pt>
                <c:pt idx="26">
                  <c:v>2.4500000000000002</c:v>
                </c:pt>
                <c:pt idx="27">
                  <c:v>1.99</c:v>
                </c:pt>
                <c:pt idx="28">
                  <c:v>2.1150000000000002</c:v>
                </c:pt>
                <c:pt idx="29">
                  <c:v>2.17</c:v>
                </c:pt>
                <c:pt idx="30">
                  <c:v>2.6</c:v>
                </c:pt>
                <c:pt idx="31">
                  <c:v>2.48</c:v>
                </c:pt>
                <c:pt idx="32">
                  <c:v>2.5499999999999998</c:v>
                </c:pt>
                <c:pt idx="33">
                  <c:v>2.7650000000000001</c:v>
                </c:pt>
                <c:pt idx="34">
                  <c:v>3.165</c:v>
                </c:pt>
                <c:pt idx="35">
                  <c:v>2.71</c:v>
                </c:pt>
                <c:pt idx="36">
                  <c:v>2.64</c:v>
                </c:pt>
                <c:pt idx="37">
                  <c:v>2.5</c:v>
                </c:pt>
                <c:pt idx="38">
                  <c:v>1.61</c:v>
                </c:pt>
                <c:pt idx="39">
                  <c:v>1.57</c:v>
                </c:pt>
                <c:pt idx="40">
                  <c:v>1.61</c:v>
                </c:pt>
                <c:pt idx="41">
                  <c:v>2.4950000000000001</c:v>
                </c:pt>
                <c:pt idx="42">
                  <c:v>2.625</c:v>
                </c:pt>
                <c:pt idx="43">
                  <c:v>1.9</c:v>
                </c:pt>
                <c:pt idx="44">
                  <c:v>1.9350000000000001</c:v>
                </c:pt>
                <c:pt idx="45">
                  <c:v>2.5950000000000002</c:v>
                </c:pt>
                <c:pt idx="46">
                  <c:v>2.35</c:v>
                </c:pt>
                <c:pt idx="47">
                  <c:v>3.44</c:v>
                </c:pt>
                <c:pt idx="48">
                  <c:v>3.5049999999999999</c:v>
                </c:pt>
                <c:pt idx="49">
                  <c:v>3.55</c:v>
                </c:pt>
                <c:pt idx="50">
                  <c:v>3.9049999999999998</c:v>
                </c:pt>
                <c:pt idx="51">
                  <c:v>3.96</c:v>
                </c:pt>
                <c:pt idx="52">
                  <c:v>3.165</c:v>
                </c:pt>
                <c:pt idx="53">
                  <c:v>3.2050000000000001</c:v>
                </c:pt>
                <c:pt idx="54">
                  <c:v>3.2450000000000001</c:v>
                </c:pt>
                <c:pt idx="55">
                  <c:v>3.09</c:v>
                </c:pt>
                <c:pt idx="56">
                  <c:v>2.87</c:v>
                </c:pt>
                <c:pt idx="57">
                  <c:v>2.835</c:v>
                </c:pt>
                <c:pt idx="58">
                  <c:v>3.38</c:v>
                </c:pt>
                <c:pt idx="59">
                  <c:v>4.4349999999999996</c:v>
                </c:pt>
                <c:pt idx="60">
                  <c:v>4.6900000000000004</c:v>
                </c:pt>
                <c:pt idx="61">
                  <c:v>7.49</c:v>
                </c:pt>
                <c:pt idx="62">
                  <c:v>2.98</c:v>
                </c:pt>
                <c:pt idx="63">
                  <c:v>3.0950000000000002</c:v>
                </c:pt>
                <c:pt idx="64">
                  <c:v>2.56</c:v>
                </c:pt>
                <c:pt idx="65">
                  <c:v>3.04</c:v>
                </c:pt>
                <c:pt idx="66">
                  <c:v>3.2250000000000001</c:v>
                </c:pt>
                <c:pt idx="67">
                  <c:v>2.73</c:v>
                </c:pt>
              </c:numCache>
            </c:numRef>
          </c:xVal>
          <c:yVal>
            <c:numRef>
              <c:f>'Gas Monthly Avg&amp; Bidweek Prices'!$Y$366:$Y$500</c:f>
              <c:numCache>
                <c:formatCode>"$"#,##0.000</c:formatCode>
                <c:ptCount val="135"/>
                <c:pt idx="0">
                  <c:v>1.895</c:v>
                </c:pt>
                <c:pt idx="1">
                  <c:v>2.3199999999999998</c:v>
                </c:pt>
                <c:pt idx="2">
                  <c:v>2.2850000000000001</c:v>
                </c:pt>
                <c:pt idx="3">
                  <c:v>1.915</c:v>
                </c:pt>
                <c:pt idx="4">
                  <c:v>2.165</c:v>
                </c:pt>
                <c:pt idx="5">
                  <c:v>2.3050000000000002</c:v>
                </c:pt>
                <c:pt idx="6">
                  <c:v>2.6850000000000001</c:v>
                </c:pt>
                <c:pt idx="7">
                  <c:v>2.92</c:v>
                </c:pt>
                <c:pt idx="8">
                  <c:v>3.44</c:v>
                </c:pt>
                <c:pt idx="9">
                  <c:v>4.5599999999999996</c:v>
                </c:pt>
                <c:pt idx="10">
                  <c:v>5.45</c:v>
                </c:pt>
                <c:pt idx="11">
                  <c:v>4.8250000000000002</c:v>
                </c:pt>
                <c:pt idx="12">
                  <c:v>3.1549999999999998</c:v>
                </c:pt>
                <c:pt idx="13">
                  <c:v>5.6950000000000003</c:v>
                </c:pt>
                <c:pt idx="14">
                  <c:v>3.8</c:v>
                </c:pt>
                <c:pt idx="15">
                  <c:v>4.4649999999999999</c:v>
                </c:pt>
                <c:pt idx="16">
                  <c:v>6.39</c:v>
                </c:pt>
                <c:pt idx="17">
                  <c:v>7.9249999999999998</c:v>
                </c:pt>
                <c:pt idx="18">
                  <c:v>5.7</c:v>
                </c:pt>
                <c:pt idx="19">
                  <c:v>7.76</c:v>
                </c:pt>
                <c:pt idx="20">
                  <c:v>7.89</c:v>
                </c:pt>
                <c:pt idx="21">
                  <c:v>4.5350000000000001</c:v>
                </c:pt>
                <c:pt idx="22">
                  <c:v>3.8</c:v>
                </c:pt>
                <c:pt idx="23">
                  <c:v>5.9050000000000002</c:v>
                </c:pt>
                <c:pt idx="24">
                  <c:v>3.6</c:v>
                </c:pt>
                <c:pt idx="25">
                  <c:v>2.4500000000000002</c:v>
                </c:pt>
                <c:pt idx="26">
                  <c:v>2.0150000000000001</c:v>
                </c:pt>
                <c:pt idx="27">
                  <c:v>1.63</c:v>
                </c:pt>
                <c:pt idx="28">
                  <c:v>1.5249999999999999</c:v>
                </c:pt>
                <c:pt idx="29">
                  <c:v>1.21</c:v>
                </c:pt>
                <c:pt idx="30">
                  <c:v>1.25</c:v>
                </c:pt>
                <c:pt idx="31">
                  <c:v>1.075</c:v>
                </c:pt>
                <c:pt idx="32">
                  <c:v>0.98</c:v>
                </c:pt>
                <c:pt idx="33">
                  <c:v>1.2549999999999999</c:v>
                </c:pt>
                <c:pt idx="34">
                  <c:v>1.78</c:v>
                </c:pt>
                <c:pt idx="35">
                  <c:v>2.0099999999999998</c:v>
                </c:pt>
                <c:pt idx="36">
                  <c:v>1.99</c:v>
                </c:pt>
                <c:pt idx="37">
                  <c:v>1.7050000000000001</c:v>
                </c:pt>
                <c:pt idx="38">
                  <c:v>1.1950000000000001</c:v>
                </c:pt>
                <c:pt idx="39">
                  <c:v>1.2649999999999999</c:v>
                </c:pt>
                <c:pt idx="40">
                  <c:v>1.26</c:v>
                </c:pt>
                <c:pt idx="41">
                  <c:v>1.48</c:v>
                </c:pt>
                <c:pt idx="42">
                  <c:v>1.835</c:v>
                </c:pt>
                <c:pt idx="43">
                  <c:v>1.17</c:v>
                </c:pt>
                <c:pt idx="44">
                  <c:v>1.2749999999999999</c:v>
                </c:pt>
                <c:pt idx="45">
                  <c:v>1.58</c:v>
                </c:pt>
                <c:pt idx="46">
                  <c:v>1.72</c:v>
                </c:pt>
                <c:pt idx="47">
                  <c:v>3.0249999999999999</c:v>
                </c:pt>
                <c:pt idx="48">
                  <c:v>3.0350000000000001</c:v>
                </c:pt>
                <c:pt idx="49">
                  <c:v>3.0950000000000002</c:v>
                </c:pt>
                <c:pt idx="50">
                  <c:v>3.5</c:v>
                </c:pt>
                <c:pt idx="51">
                  <c:v>3.1549999999999998</c:v>
                </c:pt>
                <c:pt idx="52">
                  <c:v>2.34</c:v>
                </c:pt>
                <c:pt idx="53">
                  <c:v>2.0950000000000002</c:v>
                </c:pt>
                <c:pt idx="54">
                  <c:v>2.0350000000000001</c:v>
                </c:pt>
                <c:pt idx="55">
                  <c:v>2.29</c:v>
                </c:pt>
                <c:pt idx="56">
                  <c:v>1.78</c:v>
                </c:pt>
                <c:pt idx="57">
                  <c:v>1.615</c:v>
                </c:pt>
                <c:pt idx="58">
                  <c:v>2.625</c:v>
                </c:pt>
                <c:pt idx="59">
                  <c:v>3.7949999999999999</c:v>
                </c:pt>
                <c:pt idx="60">
                  <c:v>4.07</c:v>
                </c:pt>
                <c:pt idx="61">
                  <c:v>7.1550000000000002</c:v>
                </c:pt>
                <c:pt idx="62">
                  <c:v>2.355</c:v>
                </c:pt>
                <c:pt idx="63">
                  <c:v>2.21</c:v>
                </c:pt>
                <c:pt idx="64">
                  <c:v>1.7549999999999999</c:v>
                </c:pt>
                <c:pt idx="65">
                  <c:v>2.0499999999999998</c:v>
                </c:pt>
                <c:pt idx="66">
                  <c:v>2.3250000000000002</c:v>
                </c:pt>
                <c:pt idx="67">
                  <c:v>1.86</c:v>
                </c:pt>
              </c:numCache>
            </c:numRef>
          </c:yVal>
          <c:smooth val="0"/>
          <c:extLst>
            <c:ext xmlns:c16="http://schemas.microsoft.com/office/drawing/2014/chart" uri="{C3380CC4-5D6E-409C-BE32-E72D297353CC}">
              <c16:uniqueId val="{00000000-724F-4EA1-888D-4278E7A1C28A}"/>
            </c:ext>
          </c:extLst>
        </c:ser>
        <c:dLbls>
          <c:showLegendKey val="0"/>
          <c:showVal val="0"/>
          <c:showCatName val="0"/>
          <c:showSerName val="0"/>
          <c:showPercent val="0"/>
          <c:showBubbleSize val="0"/>
        </c:dLbls>
        <c:axId val="179732480"/>
        <c:axId val="179734400"/>
      </c:scatterChart>
      <c:valAx>
        <c:axId val="17973248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16870144284128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34400"/>
        <c:crosses val="autoZero"/>
        <c:crossBetween val="midCat"/>
        <c:majorUnit val="1"/>
        <c:minorUnit val="0.5"/>
      </c:valAx>
      <c:valAx>
        <c:axId val="17973440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BH</a:t>
                </a:r>
                <a:r>
                  <a:rPr lang="en-US" baseline="0"/>
                  <a:t> EASTERN GAS </a:t>
                </a:r>
                <a:r>
                  <a:rPr lang="en-US"/>
                  <a:t>SOUTH (APPALACHIA)</a:t>
                </a:r>
              </a:p>
            </c:rich>
          </c:tx>
          <c:layout>
            <c:manualLayout>
              <c:xMode val="edge"/>
              <c:yMode val="edge"/>
              <c:x val="1.5170111976203526E-2"/>
              <c:y val="0.31205703301926979"/>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73248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WTI CRUDE OIL PRICES</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and Fx $US / $Cdn</a:t>
            </a:r>
            <a:endParaRPr lang="en-US" sz="1800"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obtained from:   </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http://www.cmegroup.com/trading/energy/crude-oil/light-sweet-crude_quotes_globex.html and Houston Chronicle for </a:t>
            </a:r>
            <a:r>
              <a:rPr lang="en-US" sz="825" b="1" i="0" u="sng" strike="noStrike" baseline="0">
                <a:solidFill>
                  <a:srgbClr val="000000"/>
                </a:solidFill>
                <a:latin typeface="Arial"/>
                <a:cs typeface="Arial"/>
              </a:rPr>
              <a:t>WTI Cushing Prices</a:t>
            </a:r>
            <a:endParaRPr lang="en-US" sz="825" b="1" i="0" u="none" strike="noStrike" baseline="0">
              <a:solidFill>
                <a:srgbClr val="000000"/>
              </a:solidFill>
              <a:latin typeface="Arial"/>
              <a:cs typeface="Arial"/>
            </a:endParaRP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&amp;</a:t>
            </a:r>
          </a:p>
          <a:p>
            <a:pPr>
              <a:defRPr sz="1200" b="1" i="0" u="none" strike="noStrike" baseline="0">
                <a:solidFill>
                  <a:srgbClr val="000000"/>
                </a:solidFill>
                <a:latin typeface="Arial"/>
                <a:ea typeface="Arial"/>
                <a:cs typeface="Arial"/>
              </a:defRPr>
            </a:pPr>
            <a:r>
              <a:rPr lang="en-US" sz="825" b="1" i="0" u="none" strike="noStrike" baseline="0">
                <a:solidFill>
                  <a:srgbClr val="000000"/>
                </a:solidFill>
                <a:latin typeface="Arial"/>
                <a:cs typeface="Arial"/>
              </a:rPr>
              <a:t>https://www.oanda.com/fx-for-business/historical-rates</a:t>
            </a:r>
          </a:p>
        </c:rich>
      </c:tx>
      <c:layout>
        <c:manualLayout>
          <c:xMode val="edge"/>
          <c:yMode val="edge"/>
          <c:x val="0.10282023203106222"/>
          <c:y val="8.6112330881280372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7.6344086021505372E-2"/>
          <c:y val="0.16212338593974174"/>
          <c:w val="0.83978494623655919"/>
          <c:h val="0.68292682926829273"/>
        </c:manualLayout>
      </c:layout>
      <c:lineChart>
        <c:grouping val="standard"/>
        <c:varyColors val="0"/>
        <c:ser>
          <c:idx val="3"/>
          <c:order val="0"/>
          <c:tx>
            <c:strRef>
              <c:f>'Monthly AVG OIL'!$E$2</c:f>
              <c:strCache>
                <c:ptCount val="1"/>
                <c:pt idx="0">
                  <c:v>WTI @ Cushing SPOT (MONTHLY Avg)</c:v>
                </c:pt>
              </c:strCache>
            </c:strRef>
          </c:tx>
          <c:spPr>
            <a:ln w="25400">
              <a:solidFill>
                <a:srgbClr val="008000"/>
              </a:solidFill>
              <a:prstDash val="solid"/>
            </a:ln>
          </c:spPr>
          <c:marker>
            <c:symbol val="circle"/>
            <c:size val="5"/>
            <c:spPr>
              <a:solidFill>
                <a:srgbClr val="FFFFFF"/>
              </a:solidFill>
              <a:ln>
                <a:solidFill>
                  <a:srgbClr val="008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OIL'!$E$3:$E$597</c:f>
              <c:numCache>
                <c:formatCode>"$"#,##0.00</c:formatCode>
                <c:ptCount val="595"/>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43.332380952380952</c:v>
                </c:pt>
                <c:pt idx="129">
                  <c:v>43.33</c:v>
                </c:pt>
                <c:pt idx="130">
                  <c:v>46.838999999999999</c:v>
                </c:pt>
                <c:pt idx="131">
                  <c:v>47.971052631578949</c:v>
                </c:pt>
                <c:pt idx="132">
                  <c:v>54.218181818181826</c:v>
                </c:pt>
                <c:pt idx="133">
                  <c:v>53.036666666666676</c:v>
                </c:pt>
                <c:pt idx="134">
                  <c:v>49.830476190476183</c:v>
                </c:pt>
                <c:pt idx="135">
                  <c:v>56.39681818181819</c:v>
                </c:pt>
                <c:pt idx="136">
                  <c:v>58.70300000000001</c:v>
                </c:pt>
                <c:pt idx="137">
                  <c:v>64.968260869565214</c:v>
                </c:pt>
                <c:pt idx="138">
                  <c:v>65.625499999999988</c:v>
                </c:pt>
                <c:pt idx="139">
                  <c:v>62.37047619047619</c:v>
                </c:pt>
                <c:pt idx="140">
                  <c:v>58.240952380952379</c:v>
                </c:pt>
                <c:pt idx="141">
                  <c:v>59.493999999999993</c:v>
                </c:pt>
                <c:pt idx="142">
                  <c:v>65.489523809523803</c:v>
                </c:pt>
                <c:pt idx="143">
                  <c:v>61.63105263157896</c:v>
                </c:pt>
                <c:pt idx="144">
                  <c:v>62.899565217391306</c:v>
                </c:pt>
                <c:pt idx="145">
                  <c:v>69.691578947368427</c:v>
                </c:pt>
                <c:pt idx="146">
                  <c:v>70.940454545454543</c:v>
                </c:pt>
                <c:pt idx="147">
                  <c:v>70.957727272727283</c:v>
                </c:pt>
                <c:pt idx="148">
                  <c:v>74.462000000000018</c:v>
                </c:pt>
                <c:pt idx="149">
                  <c:v>73.048695652173919</c:v>
                </c:pt>
                <c:pt idx="150">
                  <c:v>63.865000000000002</c:v>
                </c:pt>
                <c:pt idx="151">
                  <c:v>58.878181818181808</c:v>
                </c:pt>
                <c:pt idx="152">
                  <c:v>59.419523809523817</c:v>
                </c:pt>
                <c:pt idx="153">
                  <c:v>62.033999999999992</c:v>
                </c:pt>
                <c:pt idx="154">
                  <c:v>54.565714285714293</c:v>
                </c:pt>
                <c:pt idx="155">
                  <c:v>59.262105263157885</c:v>
                </c:pt>
                <c:pt idx="156">
                  <c:v>60.564090909090901</c:v>
                </c:pt>
                <c:pt idx="157">
                  <c:v>63.959000000000003</c:v>
                </c:pt>
                <c:pt idx="158">
                  <c:v>63.460909090909098</c:v>
                </c:pt>
                <c:pt idx="159">
                  <c:v>67.478571428571442</c:v>
                </c:pt>
                <c:pt idx="160">
                  <c:v>74.181904761904761</c:v>
                </c:pt>
                <c:pt idx="161">
                  <c:v>72.392173913043493</c:v>
                </c:pt>
                <c:pt idx="162">
                  <c:v>79.926842105263162</c:v>
                </c:pt>
                <c:pt idx="163">
                  <c:v>85.927826086956514</c:v>
                </c:pt>
                <c:pt idx="164">
                  <c:v>94.623809523809527</c:v>
                </c:pt>
                <c:pt idx="165">
                  <c:v>91.367777777777761</c:v>
                </c:pt>
                <c:pt idx="166">
                  <c:v>92.952857142857155</c:v>
                </c:pt>
                <c:pt idx="167">
                  <c:v>95.354000000000013</c:v>
                </c:pt>
                <c:pt idx="168">
                  <c:v>105.46350000000002</c:v>
                </c:pt>
                <c:pt idx="169">
                  <c:v>112.56636363636363</c:v>
                </c:pt>
                <c:pt idx="170">
                  <c:v>125.38904761904762</c:v>
                </c:pt>
                <c:pt idx="171">
                  <c:v>133.92809523809524</c:v>
                </c:pt>
                <c:pt idx="172">
                  <c:v>133.44409090909087</c:v>
                </c:pt>
                <c:pt idx="173">
                  <c:v>116.69714285714289</c:v>
                </c:pt>
                <c:pt idx="174">
                  <c:v>103.89571428571431</c:v>
                </c:pt>
                <c:pt idx="175">
                  <c:v>76.647826086956528</c:v>
                </c:pt>
                <c:pt idx="176">
                  <c:v>57.44166666666667</c:v>
                </c:pt>
                <c:pt idx="177">
                  <c:v>41.434285714285714</c:v>
                </c:pt>
                <c:pt idx="178">
                  <c:v>41.738499999999995</c:v>
                </c:pt>
                <c:pt idx="179">
                  <c:v>39.161052631578954</c:v>
                </c:pt>
                <c:pt idx="180">
                  <c:v>47.98</c:v>
                </c:pt>
                <c:pt idx="181">
                  <c:v>49.794761904761906</c:v>
                </c:pt>
                <c:pt idx="182">
                  <c:v>59.16149999999999</c:v>
                </c:pt>
                <c:pt idx="183">
                  <c:v>69.674999999999997</c:v>
                </c:pt>
                <c:pt idx="184">
                  <c:v>64.094090909090909</c:v>
                </c:pt>
                <c:pt idx="185">
                  <c:v>71.055238095238082</c:v>
                </c:pt>
                <c:pt idx="186">
                  <c:v>69.463333333333324</c:v>
                </c:pt>
                <c:pt idx="187">
                  <c:v>75.823636363636354</c:v>
                </c:pt>
                <c:pt idx="188">
                  <c:v>78.084210526315786</c:v>
                </c:pt>
                <c:pt idx="189">
                  <c:v>74.303499999999985</c:v>
                </c:pt>
                <c:pt idx="190">
                  <c:v>78.217777777777798</c:v>
                </c:pt>
                <c:pt idx="191">
                  <c:v>76.42263157894736</c:v>
                </c:pt>
                <c:pt idx="192">
                  <c:v>81.242173913043473</c:v>
                </c:pt>
                <c:pt idx="193">
                  <c:v>84.48</c:v>
                </c:pt>
                <c:pt idx="194">
                  <c:v>74.068947368421036</c:v>
                </c:pt>
                <c:pt idx="195">
                  <c:v>75.349090909090904</c:v>
                </c:pt>
                <c:pt idx="196">
                  <c:v>76.369523809523798</c:v>
                </c:pt>
                <c:pt idx="197">
                  <c:v>76.823181818181823</c:v>
                </c:pt>
                <c:pt idx="198">
                  <c:v>75.319999999999993</c:v>
                </c:pt>
                <c:pt idx="199">
                  <c:v>81.902380952380952</c:v>
                </c:pt>
                <c:pt idx="200">
                  <c:v>84.14</c:v>
                </c:pt>
                <c:pt idx="201">
                  <c:v>89.1538095238095</c:v>
                </c:pt>
                <c:pt idx="202">
                  <c:v>89.423000000000002</c:v>
                </c:pt>
                <c:pt idx="203">
                  <c:v>89.583157894736857</c:v>
                </c:pt>
                <c:pt idx="204">
                  <c:v>103.02045454545454</c:v>
                </c:pt>
                <c:pt idx="205">
                  <c:v>110.04049999999999</c:v>
                </c:pt>
                <c:pt idx="206">
                  <c:v>101.33285714285714</c:v>
                </c:pt>
                <c:pt idx="207">
                  <c:v>96.288636363636385</c:v>
                </c:pt>
                <c:pt idx="208">
                  <c:v>97.185000000000002</c:v>
                </c:pt>
                <c:pt idx="209">
                  <c:v>86.334347826086955</c:v>
                </c:pt>
                <c:pt idx="210">
                  <c:v>85.61</c:v>
                </c:pt>
                <c:pt idx="211">
                  <c:v>86.411904761904751</c:v>
                </c:pt>
                <c:pt idx="212">
                  <c:v>97.172499999999985</c:v>
                </c:pt>
                <c:pt idx="213">
                  <c:v>98.513809523809542</c:v>
                </c:pt>
                <c:pt idx="214">
                  <c:v>100.23600000000002</c:v>
                </c:pt>
                <c:pt idx="215">
                  <c:v>102.24999999999997</c:v>
                </c:pt>
                <c:pt idx="216">
                  <c:v>106.19090909090909</c:v>
                </c:pt>
                <c:pt idx="217">
                  <c:v>103.32650000000001</c:v>
                </c:pt>
                <c:pt idx="218">
                  <c:v>94.701818181818183</c:v>
                </c:pt>
                <c:pt idx="219">
                  <c:v>82.40523809523809</c:v>
                </c:pt>
                <c:pt idx="220">
                  <c:v>87.931428571428597</c:v>
                </c:pt>
                <c:pt idx="221">
                  <c:v>94.160869565217382</c:v>
                </c:pt>
                <c:pt idx="222">
                  <c:v>94.716315789473697</c:v>
                </c:pt>
                <c:pt idx="223">
                  <c:v>89.570869565217379</c:v>
                </c:pt>
                <c:pt idx="224">
                  <c:v>86.655000000000001</c:v>
                </c:pt>
                <c:pt idx="225">
                  <c:v>88.245499999999993</c:v>
                </c:pt>
                <c:pt idx="226">
                  <c:v>94.828571428571436</c:v>
                </c:pt>
                <c:pt idx="227">
                  <c:v>95.321578947368408</c:v>
                </c:pt>
                <c:pt idx="228">
                  <c:v>93.047368421052624</c:v>
                </c:pt>
                <c:pt idx="229">
                  <c:v>92.067727272727282</c:v>
                </c:pt>
                <c:pt idx="230">
                  <c:v>94.794999999999987</c:v>
                </c:pt>
                <c:pt idx="231">
                  <c:v>95.800500000000014</c:v>
                </c:pt>
                <c:pt idx="232">
                  <c:v>104.61136363636365</c:v>
                </c:pt>
                <c:pt idx="233">
                  <c:v>106.53863636363639</c:v>
                </c:pt>
                <c:pt idx="234">
                  <c:v>106.23499999999999</c:v>
                </c:pt>
                <c:pt idx="235">
                  <c:v>100.55260869565215</c:v>
                </c:pt>
                <c:pt idx="236">
                  <c:v>93.931499999999986</c:v>
                </c:pt>
                <c:pt idx="237">
                  <c:v>97.894285714285701</c:v>
                </c:pt>
                <c:pt idx="238">
                  <c:v>94.856666666666669</c:v>
                </c:pt>
                <c:pt idx="239">
                  <c:v>100.67526315789473</c:v>
                </c:pt>
                <c:pt idx="240">
                  <c:v>100.50904761904765</c:v>
                </c:pt>
                <c:pt idx="241">
                  <c:v>102.03476190476188</c:v>
                </c:pt>
                <c:pt idx="242">
                  <c:v>101.79476190476188</c:v>
                </c:pt>
                <c:pt idx="243">
                  <c:v>105.14666666666666</c:v>
                </c:pt>
                <c:pt idx="244">
                  <c:v>102.39181818181818</c:v>
                </c:pt>
                <c:pt idx="245">
                  <c:v>96.076190476190476</c:v>
                </c:pt>
                <c:pt idx="246">
                  <c:v>93.033809523809509</c:v>
                </c:pt>
                <c:pt idx="247">
                  <c:v>84.339130434782604</c:v>
                </c:pt>
                <c:pt idx="248">
                  <c:v>75.81</c:v>
                </c:pt>
                <c:pt idx="249">
                  <c:v>59.28954545454544</c:v>
                </c:pt>
                <c:pt idx="250">
                  <c:v>47.325499999999998</c:v>
                </c:pt>
                <c:pt idx="251">
                  <c:v>50.724736842105258</c:v>
                </c:pt>
                <c:pt idx="252">
                  <c:v>47.854090909090907</c:v>
                </c:pt>
                <c:pt idx="253">
                  <c:v>54.433181818181815</c:v>
                </c:pt>
                <c:pt idx="254">
                  <c:v>59.372</c:v>
                </c:pt>
                <c:pt idx="255">
                  <c:v>59.828636363636377</c:v>
                </c:pt>
                <c:pt idx="256">
                  <c:v>50.929999999999993</c:v>
                </c:pt>
                <c:pt idx="257">
                  <c:v>42.889047619047624</c:v>
                </c:pt>
                <c:pt idx="258">
                  <c:v>45.479523809523805</c:v>
                </c:pt>
                <c:pt idx="259">
                  <c:v>46.289545454545454</c:v>
                </c:pt>
                <c:pt idx="260">
                  <c:v>42.922999999999995</c:v>
                </c:pt>
                <c:pt idx="261">
                  <c:v>37.327272727272728</c:v>
                </c:pt>
                <c:pt idx="262">
                  <c:v>31.77578947368421</c:v>
                </c:pt>
                <c:pt idx="263">
                  <c:v>30.616500000000002</c:v>
                </c:pt>
                <c:pt idx="264">
                  <c:v>37.960909090909098</c:v>
                </c:pt>
                <c:pt idx="265">
                  <c:v>41.124761904761897</c:v>
                </c:pt>
                <c:pt idx="266">
                  <c:v>46.796666666666681</c:v>
                </c:pt>
                <c:pt idx="267">
                  <c:v>48.853181818181831</c:v>
                </c:pt>
                <c:pt idx="268">
                  <c:v>44.814500000000002</c:v>
                </c:pt>
                <c:pt idx="269">
                  <c:v>44.799130434782612</c:v>
                </c:pt>
                <c:pt idx="270">
                  <c:v>44.994666666666667</c:v>
                </c:pt>
                <c:pt idx="271">
                  <c:v>49.827096774193542</c:v>
                </c:pt>
                <c:pt idx="272">
                  <c:v>45.582333333333331</c:v>
                </c:pt>
                <c:pt idx="273">
                  <c:v>52.207096774193552</c:v>
                </c:pt>
                <c:pt idx="274">
                  <c:v>52.770322580645178</c:v>
                </c:pt>
                <c:pt idx="275">
                  <c:v>53.54785714285714</c:v>
                </c:pt>
                <c:pt idx="276">
                  <c:v>49.665806451612895</c:v>
                </c:pt>
                <c:pt idx="277">
                  <c:v>51.144999999999968</c:v>
                </c:pt>
                <c:pt idx="278">
                  <c:v>48.582258064516132</c:v>
                </c:pt>
                <c:pt idx="279">
                  <c:v>45.226333333333351</c:v>
                </c:pt>
                <c:pt idx="280">
                  <c:v>46.61774193548387</c:v>
                </c:pt>
                <c:pt idx="281">
                  <c:v>48.222258064516133</c:v>
                </c:pt>
                <c:pt idx="282">
                  <c:v>49.571333333333349</c:v>
                </c:pt>
                <c:pt idx="283">
                  <c:v>51.579677419354866</c:v>
                </c:pt>
                <c:pt idx="284">
                  <c:v>56.789999999999992</c:v>
                </c:pt>
                <c:pt idx="285">
                  <c:v>58.104193548387094</c:v>
                </c:pt>
                <c:pt idx="286">
                  <c:v>63.614838709677407</c:v>
                </c:pt>
                <c:pt idx="287">
                  <c:v>62.247500000000009</c:v>
                </c:pt>
                <c:pt idx="288">
                  <c:v>62.939032258064522</c:v>
                </c:pt>
                <c:pt idx="289">
                  <c:v>66.320999999999984</c:v>
                </c:pt>
                <c:pt idx="290">
                  <c:v>69.892580645161303</c:v>
                </c:pt>
                <c:pt idx="291">
                  <c:v>67.276999999999987</c:v>
                </c:pt>
                <c:pt idx="292">
                  <c:v>70.917096774193553</c:v>
                </c:pt>
                <c:pt idx="293">
                  <c:v>67.804516129032265</c:v>
                </c:pt>
                <c:pt idx="294">
                  <c:v>70.084999999999994</c:v>
                </c:pt>
                <c:pt idx="295">
                  <c:v>70.716451612903214</c:v>
                </c:pt>
                <c:pt idx="296">
                  <c:v>56.85366666666669</c:v>
                </c:pt>
                <c:pt idx="297">
                  <c:v>48.822903225806442</c:v>
                </c:pt>
                <c:pt idx="298">
                  <c:v>51.479032258064521</c:v>
                </c:pt>
                <c:pt idx="299">
                  <c:v>55.07</c:v>
                </c:pt>
                <c:pt idx="300">
                  <c:v>58.086129032258064</c:v>
                </c:pt>
                <c:pt idx="301">
                  <c:v>63.794333333333341</c:v>
                </c:pt>
                <c:pt idx="302">
                  <c:v>60.891935483870981</c:v>
                </c:pt>
                <c:pt idx="303">
                  <c:v>54.864333333333342</c:v>
                </c:pt>
                <c:pt idx="304">
                  <c:v>57.49870967741937</c:v>
                </c:pt>
                <c:pt idx="305">
                  <c:v>54.840967741935486</c:v>
                </c:pt>
                <c:pt idx="306">
                  <c:v>56.676000000000009</c:v>
                </c:pt>
                <c:pt idx="307">
                  <c:v>54.13000000000001</c:v>
                </c:pt>
                <c:pt idx="308">
                  <c:v>57.084666666666664</c:v>
                </c:pt>
                <c:pt idx="309">
                  <c:v>59.84</c:v>
                </c:pt>
                <c:pt idx="310">
                  <c:v>57.978709677419353</c:v>
                </c:pt>
                <c:pt idx="311">
                  <c:v>50.749310344827585</c:v>
                </c:pt>
                <c:pt idx="312">
                  <c:v>30.595483870967744</c:v>
                </c:pt>
                <c:pt idx="313">
                  <c:v>18.201999999999998</c:v>
                </c:pt>
                <c:pt idx="314">
                  <c:v>28.683225806451613</c:v>
                </c:pt>
                <c:pt idx="315">
                  <c:v>38.369333333333337</c:v>
                </c:pt>
                <c:pt idx="316">
                  <c:v>40.763225806451615</c:v>
                </c:pt>
                <c:pt idx="317">
                  <c:v>42.186129032258073</c:v>
                </c:pt>
                <c:pt idx="318">
                  <c:v>39.627666666666663</c:v>
                </c:pt>
                <c:pt idx="319">
                  <c:v>39.443548387096783</c:v>
                </c:pt>
                <c:pt idx="320">
                  <c:v>41.277666666666654</c:v>
                </c:pt>
                <c:pt idx="321">
                  <c:v>47.227419354838716</c:v>
                </c:pt>
                <c:pt idx="322">
                  <c:v>51.806451612903224</c:v>
                </c:pt>
                <c:pt idx="323">
                  <c:v>59.133928571428577</c:v>
                </c:pt>
                <c:pt idx="324">
                  <c:v>62.658064516129045</c:v>
                </c:pt>
                <c:pt idx="325">
                  <c:v>61.643666666666689</c:v>
                </c:pt>
                <c:pt idx="326">
                  <c:v>65.063225806451584</c:v>
                </c:pt>
                <c:pt idx="327">
                  <c:v>71.406666666666666</c:v>
                </c:pt>
                <c:pt idx="328">
                  <c:v>72.817741935483866</c:v>
                </c:pt>
                <c:pt idx="329">
                  <c:v>67.709999999999994</c:v>
                </c:pt>
                <c:pt idx="330">
                  <c:v>71.39</c:v>
                </c:pt>
                <c:pt idx="331">
                  <c:v>81.140645161290323</c:v>
                </c:pt>
                <c:pt idx="332">
                  <c:v>78.09133333333331</c:v>
                </c:pt>
                <c:pt idx="333">
                  <c:v>71.488064516129</c:v>
                </c:pt>
                <c:pt idx="334">
                  <c:v>82.683225806451631</c:v>
                </c:pt>
                <c:pt idx="335">
                  <c:v>91.72</c:v>
                </c:pt>
                <c:pt idx="336">
                  <c:v>108.94354838709678</c:v>
                </c:pt>
                <c:pt idx="337">
                  <c:v>101.91833333333335</c:v>
                </c:pt>
                <c:pt idx="338">
                  <c:v>110.04290322580648</c:v>
                </c:pt>
                <c:pt idx="339">
                  <c:v>114.13733333333336</c:v>
                </c:pt>
                <c:pt idx="340">
                  <c:v>100.1412903225806</c:v>
                </c:pt>
                <c:pt idx="341">
                  <c:v>91.418064516129022</c:v>
                </c:pt>
                <c:pt idx="342">
                  <c:v>84.057666666666648</c:v>
                </c:pt>
                <c:pt idx="343">
                  <c:v>86.74</c:v>
                </c:pt>
                <c:pt idx="344">
                  <c:v>84.196666666666673</c:v>
                </c:pt>
                <c:pt idx="345">
                  <c:v>76.658064516129031</c:v>
                </c:pt>
                <c:pt idx="346">
                  <c:v>78.480645161290312</c:v>
                </c:pt>
                <c:pt idx="347">
                  <c:v>76.722499999999997</c:v>
                </c:pt>
                <c:pt idx="348">
                  <c:v>73.299677419354822</c:v>
                </c:pt>
                <c:pt idx="349">
                  <c:v>79.237000000000023</c:v>
                </c:pt>
                <c:pt idx="350">
                  <c:v>71.597741935483867</c:v>
                </c:pt>
                <c:pt idx="351">
                  <c:v>70.441333333333333</c:v>
                </c:pt>
                <c:pt idx="352">
                  <c:v>75.665161290322573</c:v>
                </c:pt>
                <c:pt idx="353">
                  <c:v>81.43741935483871</c:v>
                </c:pt>
                <c:pt idx="354">
                  <c:v>89.088999999999984</c:v>
                </c:pt>
                <c:pt idx="355">
                  <c:v>85.825806451612905</c:v>
                </c:pt>
                <c:pt idx="356">
                  <c:v>77.340999999999994</c:v>
                </c:pt>
                <c:pt idx="357">
                  <c:v>72.25516129032259</c:v>
                </c:pt>
                <c:pt idx="358">
                  <c:v>73.910645161290347</c:v>
                </c:pt>
                <c:pt idx="359">
                  <c:v>76.585862068965525</c:v>
                </c:pt>
                <c:pt idx="360">
                  <c:v>80.545483870967757</c:v>
                </c:pt>
                <c:pt idx="361">
                  <c:v>84.526333333333326</c:v>
                </c:pt>
                <c:pt idx="362">
                  <c:v>78.570645161290315</c:v>
                </c:pt>
                <c:pt idx="363">
                  <c:v>78.777333333333317</c:v>
                </c:pt>
                <c:pt idx="364">
                  <c:v>80.638387096774181</c:v>
                </c:pt>
                <c:pt idx="365">
                  <c:v>75.379677419354849</c:v>
                </c:pt>
                <c:pt idx="366">
                  <c:v>69.579666666666682</c:v>
                </c:pt>
                <c:pt idx="367">
                  <c:v>71.864516129032268</c:v>
                </c:pt>
                <c:pt idx="368">
                  <c:v>69.461999999999989</c:v>
                </c:pt>
                <c:pt idx="369">
                  <c:v>69.640322580645133</c:v>
                </c:pt>
                <c:pt idx="370">
                  <c:v>75.251612903225848</c:v>
                </c:pt>
                <c:pt idx="371">
                  <c:v>71.180357142857147</c:v>
                </c:pt>
                <c:pt idx="372">
                  <c:v>68.063548387096773</c:v>
                </c:pt>
                <c:pt idx="373">
                  <c:v>62.975666666666676</c:v>
                </c:pt>
                <c:pt idx="374">
                  <c:v>60.923225806451612</c:v>
                </c:pt>
                <c:pt idx="375">
                  <c:v>67.949000000000012</c:v>
                </c:pt>
                <c:pt idx="376">
                  <c:v>67.169354838709694</c:v>
                </c:pt>
                <c:pt idx="377">
                  <c:v>64.121290322580649</c:v>
                </c:pt>
                <c:pt idx="378">
                  <c:v>63.471333333333341</c:v>
                </c:pt>
                <c:pt idx="379">
                  <c:v>59.975483870967736</c:v>
                </c:pt>
                <c:pt idx="380">
                  <c:v>59.454000000000001</c:v>
                </c:pt>
                <c:pt idx="381">
                  <c:v>57.846774193548399</c:v>
                </c:pt>
                <c:pt idx="382">
                  <c:v>60.037419354838711</c:v>
                </c:pt>
                <c:pt idx="383">
                  <c:v>64.525714285714301</c:v>
                </c:pt>
                <c:pt idx="384">
                  <c:v>91.745161290322571</c:v>
                </c:pt>
                <c:pt idx="385">
                  <c:v>98.11733333333332</c:v>
                </c:pt>
                <c:pt idx="386">
                  <c:v>98.07580645161292</c:v>
                </c:pt>
                <c:pt idx="387">
                  <c:v>81.223333333333315</c:v>
                </c:pt>
                <c:pt idx="388">
                  <c:v>78.559354838709694</c:v>
                </c:pt>
              </c:numCache>
            </c:numRef>
          </c:val>
          <c:smooth val="0"/>
          <c:extLst>
            <c:ext xmlns:c16="http://schemas.microsoft.com/office/drawing/2014/chart" uri="{C3380CC4-5D6E-409C-BE32-E72D297353CC}">
              <c16:uniqueId val="{00000002-D84F-43C7-9B43-DB0892A87395}"/>
            </c:ext>
          </c:extLst>
        </c:ser>
        <c:dLbls>
          <c:showLegendKey val="0"/>
          <c:showVal val="0"/>
          <c:showCatName val="0"/>
          <c:showSerName val="0"/>
          <c:showPercent val="0"/>
          <c:showBubbleSize val="0"/>
        </c:dLbls>
        <c:marker val="1"/>
        <c:smooth val="0"/>
        <c:axId val="165512320"/>
        <c:axId val="165514624"/>
      </c:lineChart>
      <c:lineChart>
        <c:grouping val="standard"/>
        <c:varyColors val="0"/>
        <c:ser>
          <c:idx val="0"/>
          <c:order val="1"/>
          <c:tx>
            <c:strRef>
              <c:f>'Monthly AVG OIL'!$V$2</c:f>
              <c:strCache>
                <c:ptCount val="1"/>
                <c:pt idx="0">
                  <c:v>Monthly Avg Ex Rate - $US/$Cdn</c:v>
                </c:pt>
              </c:strCache>
            </c:strRef>
          </c:tx>
          <c:spPr>
            <a:ln w="12700">
              <a:solidFill>
                <a:srgbClr val="FF0000"/>
              </a:solidFill>
              <a:prstDash val="solid"/>
            </a:ln>
          </c:spPr>
          <c:marker>
            <c:symbol val="circle"/>
            <c:size val="5"/>
            <c:spPr>
              <a:solidFill>
                <a:srgbClr val="FFFFFF"/>
              </a:solidFill>
              <a:ln>
                <a:solidFill>
                  <a:srgbClr val="FF0000"/>
                </a:solidFill>
                <a:prstDash val="solid"/>
              </a:ln>
            </c:spPr>
          </c:marker>
          <c:cat>
            <c:numRef>
              <c:f>'Monthly AVG OIL'!$A$3:$A$597</c:f>
              <c:numCache>
                <c:formatCode>mmm\-yy</c:formatCode>
                <c:ptCount val="595"/>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formatCode="m/d/yyyy">
                  <c:v>35825</c:v>
                </c:pt>
                <c:pt idx="46" formatCode="m/d/yyyy">
                  <c:v>35853</c:v>
                </c:pt>
                <c:pt idx="47" formatCode="m/d/yyyy">
                  <c:v>35885</c:v>
                </c:pt>
                <c:pt idx="48" formatCode="m/d/yyyy">
                  <c:v>35915</c:v>
                </c:pt>
                <c:pt idx="49" formatCode="m/d/yyyy">
                  <c:v>35944</c:v>
                </c:pt>
                <c:pt idx="50" formatCode="m/d/yyyy">
                  <c:v>35976</c:v>
                </c:pt>
                <c:pt idx="51" formatCode="m/d/yyyy">
                  <c:v>36007</c:v>
                </c:pt>
                <c:pt idx="52" formatCode="m/d/yyyy">
                  <c:v>36038</c:v>
                </c:pt>
                <c:pt idx="53" formatCode="m/d/yyyy">
                  <c:v>36068</c:v>
                </c:pt>
                <c:pt idx="54" formatCode="m/d/yyyy">
                  <c:v>36098</c:v>
                </c:pt>
                <c:pt idx="55" formatCode="m/d/yyyy">
                  <c:v>36129</c:v>
                </c:pt>
                <c:pt idx="56" formatCode="m/d/yyyy">
                  <c:v>36160</c:v>
                </c:pt>
                <c:pt idx="57" formatCode="m/d/yyyy">
                  <c:v>36189</c:v>
                </c:pt>
                <c:pt idx="58" formatCode="m/d/yyyy">
                  <c:v>36217</c:v>
                </c:pt>
                <c:pt idx="59" formatCode="m/d/yyyy">
                  <c:v>36250</c:v>
                </c:pt>
                <c:pt idx="60" formatCode="m/d/yyyy">
                  <c:v>36280</c:v>
                </c:pt>
                <c:pt idx="61" formatCode="m/d/yyyy">
                  <c:v>36308</c:v>
                </c:pt>
                <c:pt idx="62" formatCode="m/d/yyyy">
                  <c:v>36341</c:v>
                </c:pt>
                <c:pt idx="63" formatCode="m/d/yyyy">
                  <c:v>36371</c:v>
                </c:pt>
                <c:pt idx="64" formatCode="m/d/yyyy">
                  <c:v>36403</c:v>
                </c:pt>
                <c:pt idx="65" formatCode="m/d/yyyy">
                  <c:v>36433</c:v>
                </c:pt>
                <c:pt idx="66" formatCode="m/d/yyyy">
                  <c:v>36462</c:v>
                </c:pt>
                <c:pt idx="67" formatCode="m/d/yyyy">
                  <c:v>36494</c:v>
                </c:pt>
                <c:pt idx="68" formatCode="m/d/yyyy">
                  <c:v>36524</c:v>
                </c:pt>
                <c:pt idx="69" formatCode="m/d/yyyy">
                  <c:v>36556</c:v>
                </c:pt>
                <c:pt idx="70" formatCode="m/d/yyyy">
                  <c:v>36585</c:v>
                </c:pt>
                <c:pt idx="71" formatCode="m/d/yyyy">
                  <c:v>36616</c:v>
                </c:pt>
                <c:pt idx="72" formatCode="m/d/yyyy">
                  <c:v>36644</c:v>
                </c:pt>
                <c:pt idx="73" formatCode="m/d/yyyy">
                  <c:v>36677</c:v>
                </c:pt>
                <c:pt idx="74" formatCode="m/d/yyyy">
                  <c:v>36707</c:v>
                </c:pt>
                <c:pt idx="75" formatCode="m/d/yyyy">
                  <c:v>36738</c:v>
                </c:pt>
                <c:pt idx="76" formatCode="m/d/yyyy">
                  <c:v>36769</c:v>
                </c:pt>
                <c:pt idx="77" formatCode="m/d/yyyy">
                  <c:v>36798</c:v>
                </c:pt>
                <c:pt idx="78" formatCode="m/d/yyyy">
                  <c:v>36830</c:v>
                </c:pt>
                <c:pt idx="79" formatCode="m/d/yyyy">
                  <c:v>36860</c:v>
                </c:pt>
                <c:pt idx="80" formatCode="m/d/yyyy">
                  <c:v>36889</c:v>
                </c:pt>
                <c:pt idx="81" formatCode="m/d/yyyy">
                  <c:v>36922</c:v>
                </c:pt>
                <c:pt idx="82" formatCode="m/d/yyyy">
                  <c:v>36950</c:v>
                </c:pt>
                <c:pt idx="83" formatCode="m/d/yyyy">
                  <c:v>36981</c:v>
                </c:pt>
                <c:pt idx="84" formatCode="m/d/yyyy">
                  <c:v>37011</c:v>
                </c:pt>
                <c:pt idx="85" formatCode="m/d/yyyy">
                  <c:v>37042</c:v>
                </c:pt>
                <c:pt idx="86" formatCode="m/d/yyyy">
                  <c:v>37071</c:v>
                </c:pt>
                <c:pt idx="87" formatCode="m/d/yyyy">
                  <c:v>37103</c:v>
                </c:pt>
                <c:pt idx="88" formatCode="m/d/yyyy">
                  <c:v>37134</c:v>
                </c:pt>
                <c:pt idx="89" formatCode="m/d/yyyy">
                  <c:v>37162</c:v>
                </c:pt>
                <c:pt idx="90" formatCode="m/d/yyyy">
                  <c:v>37195</c:v>
                </c:pt>
                <c:pt idx="91" formatCode="m/d/yyyy">
                  <c:v>37225</c:v>
                </c:pt>
                <c:pt idx="92" formatCode="m/d/yyyy">
                  <c:v>37256</c:v>
                </c:pt>
                <c:pt idx="93" formatCode="m/d/yyyy">
                  <c:v>37287</c:v>
                </c:pt>
                <c:pt idx="94" formatCode="m/d/yyyy">
                  <c:v>37315</c:v>
                </c:pt>
                <c:pt idx="95" formatCode="m/d/yyyy">
                  <c:v>37343</c:v>
                </c:pt>
                <c:pt idx="96" formatCode="m/d/yyyy">
                  <c:v>37376</c:v>
                </c:pt>
                <c:pt idx="97" formatCode="m/d/yyyy">
                  <c:v>37407</c:v>
                </c:pt>
                <c:pt idx="98" formatCode="m/d/yyyy">
                  <c:v>37435</c:v>
                </c:pt>
                <c:pt idx="99" formatCode="m/d/yyyy">
                  <c:v>37468</c:v>
                </c:pt>
                <c:pt idx="100" formatCode="m/d/yyyy">
                  <c:v>37498</c:v>
                </c:pt>
                <c:pt idx="101" formatCode="m/d/yyyy">
                  <c:v>37529</c:v>
                </c:pt>
                <c:pt idx="102" formatCode="m/d/yyyy">
                  <c:v>37559</c:v>
                </c:pt>
                <c:pt idx="103" formatCode="m/d/yyyy">
                  <c:v>37587</c:v>
                </c:pt>
                <c:pt idx="104" formatCode="m/d/yyyy">
                  <c:v>37621</c:v>
                </c:pt>
                <c:pt idx="105" formatCode="m/d/yyyy">
                  <c:v>37652</c:v>
                </c:pt>
                <c:pt idx="106" formatCode="m/d/yyyy">
                  <c:v>37680</c:v>
                </c:pt>
                <c:pt idx="107" formatCode="m/d/yyyy">
                  <c:v>37711</c:v>
                </c:pt>
                <c:pt idx="108" formatCode="m/d/yyyy">
                  <c:v>37741</c:v>
                </c:pt>
                <c:pt idx="109" formatCode="m/d/yyyy">
                  <c:v>37771</c:v>
                </c:pt>
                <c:pt idx="110" formatCode="m/d/yyyy">
                  <c:v>37802</c:v>
                </c:pt>
                <c:pt idx="111" formatCode="m/d/yyyy">
                  <c:v>37833</c:v>
                </c:pt>
                <c:pt idx="112" formatCode="m/d/yyyy">
                  <c:v>37862</c:v>
                </c:pt>
                <c:pt idx="113" formatCode="m/d/yyyy">
                  <c:v>37894</c:v>
                </c:pt>
                <c:pt idx="114" formatCode="m/d/yyyy">
                  <c:v>37925</c:v>
                </c:pt>
                <c:pt idx="115" formatCode="m/d/yyyy">
                  <c:v>37953</c:v>
                </c:pt>
                <c:pt idx="116" formatCode="m/d/yyyy">
                  <c:v>37986</c:v>
                </c:pt>
                <c:pt idx="117" formatCode="m/d/yyyy">
                  <c:v>38015</c:v>
                </c:pt>
                <c:pt idx="118" formatCode="m/d/yyyy">
                  <c:v>38044</c:v>
                </c:pt>
                <c:pt idx="119" formatCode="m/d/yyyy">
                  <c:v>38077</c:v>
                </c:pt>
                <c:pt idx="120" formatCode="m/d/yyyy">
                  <c:v>38107</c:v>
                </c:pt>
                <c:pt idx="121" formatCode="m/d/yyyy">
                  <c:v>38135</c:v>
                </c:pt>
                <c:pt idx="122" formatCode="m/d/yyyy">
                  <c:v>38168</c:v>
                </c:pt>
                <c:pt idx="123" formatCode="m/d/yyyy">
                  <c:v>38198</c:v>
                </c:pt>
                <c:pt idx="124" formatCode="m/d/yyyy">
                  <c:v>38230</c:v>
                </c:pt>
                <c:pt idx="125" formatCode="m/d/yyyy">
                  <c:v>38260</c:v>
                </c:pt>
                <c:pt idx="126" formatCode="m/d/yyyy">
                  <c:v>38291</c:v>
                </c:pt>
                <c:pt idx="127" formatCode="m/d/yyyy">
                  <c:v>38321</c:v>
                </c:pt>
                <c:pt idx="128" formatCode="m/d/yyyy">
                  <c:v>38351</c:v>
                </c:pt>
                <c:pt idx="129" formatCode="m/d/yyyy">
                  <c:v>38352</c:v>
                </c:pt>
                <c:pt idx="130" formatCode="m/d/yyyy">
                  <c:v>38383</c:v>
                </c:pt>
                <c:pt idx="131" formatCode="m/d/yyyy">
                  <c:v>38411</c:v>
                </c:pt>
                <c:pt idx="132" formatCode="m/d/yyyy">
                  <c:v>38442</c:v>
                </c:pt>
                <c:pt idx="133" formatCode="m/d/yyyy">
                  <c:v>38471</c:v>
                </c:pt>
                <c:pt idx="134" formatCode="m/d/yyyy">
                  <c:v>38503</c:v>
                </c:pt>
                <c:pt idx="135" formatCode="m/d/yyyy">
                  <c:v>38533</c:v>
                </c:pt>
                <c:pt idx="136" formatCode="m/d/yyyy">
                  <c:v>38562</c:v>
                </c:pt>
                <c:pt idx="137" formatCode="m/d/yyyy">
                  <c:v>38595</c:v>
                </c:pt>
                <c:pt idx="138" formatCode="m/d/yyyy">
                  <c:v>38625</c:v>
                </c:pt>
                <c:pt idx="139" formatCode="m/d/yyyy">
                  <c:v>38656</c:v>
                </c:pt>
                <c:pt idx="140" formatCode="m/d/yyyy">
                  <c:v>38686</c:v>
                </c:pt>
                <c:pt idx="141" formatCode="m/d/yyyy">
                  <c:v>38716</c:v>
                </c:pt>
                <c:pt idx="142" formatCode="m/d/yyyy">
                  <c:v>38748</c:v>
                </c:pt>
                <c:pt idx="143" formatCode="m/d/yyyy">
                  <c:v>38776</c:v>
                </c:pt>
                <c:pt idx="144" formatCode="m/d/yyyy">
                  <c:v>38807</c:v>
                </c:pt>
                <c:pt idx="145" formatCode="m/d/yyyy">
                  <c:v>38835</c:v>
                </c:pt>
                <c:pt idx="146" formatCode="m/d/yyyy">
                  <c:v>38868</c:v>
                </c:pt>
                <c:pt idx="147" formatCode="m/d/yyyy">
                  <c:v>38898</c:v>
                </c:pt>
                <c:pt idx="148" formatCode="m/d/yyyy">
                  <c:v>38929</c:v>
                </c:pt>
                <c:pt idx="149" formatCode="m/d/yyyy">
                  <c:v>38960</c:v>
                </c:pt>
                <c:pt idx="150" formatCode="m/d/yyyy">
                  <c:v>38989</c:v>
                </c:pt>
                <c:pt idx="151" formatCode="m/d/yyyy">
                  <c:v>39021</c:v>
                </c:pt>
                <c:pt idx="152" formatCode="m/d/yyyy">
                  <c:v>39051</c:v>
                </c:pt>
                <c:pt idx="153" formatCode="m/d/yyyy">
                  <c:v>39080</c:v>
                </c:pt>
                <c:pt idx="154" formatCode="m/d/yyyy">
                  <c:v>39113</c:v>
                </c:pt>
                <c:pt idx="155" formatCode="m/d/yyyy">
                  <c:v>39141</c:v>
                </c:pt>
                <c:pt idx="156" formatCode="m/d/yyyy">
                  <c:v>39171</c:v>
                </c:pt>
                <c:pt idx="157" formatCode="m/d/yyyy">
                  <c:v>39202</c:v>
                </c:pt>
                <c:pt idx="158" formatCode="m/d/yyyy">
                  <c:v>39233</c:v>
                </c:pt>
                <c:pt idx="159" formatCode="m/d/yyyy">
                  <c:v>39263</c:v>
                </c:pt>
                <c:pt idx="160" formatCode="m/d/yyyy">
                  <c:v>39294</c:v>
                </c:pt>
                <c:pt idx="161" formatCode="m/d/yyyy">
                  <c:v>39325</c:v>
                </c:pt>
                <c:pt idx="162" formatCode="m/d/yyyy">
                  <c:v>39353</c:v>
                </c:pt>
                <c:pt idx="163" formatCode="m/d/yyyy">
                  <c:v>39386</c:v>
                </c:pt>
                <c:pt idx="164" formatCode="m/d/yyyy">
                  <c:v>39416</c:v>
                </c:pt>
                <c:pt idx="165" formatCode="m/d/yyyy">
                  <c:v>39447</c:v>
                </c:pt>
                <c:pt idx="166" formatCode="m/d/yyyy">
                  <c:v>39478</c:v>
                </c:pt>
                <c:pt idx="167" formatCode="m/d/yyyy">
                  <c:v>39507</c:v>
                </c:pt>
                <c:pt idx="168" formatCode="m/d/yyyy">
                  <c:v>39538</c:v>
                </c:pt>
                <c:pt idx="169" formatCode="m/d/yyyy">
                  <c:v>39568</c:v>
                </c:pt>
                <c:pt idx="170" formatCode="m/d/yyyy">
                  <c:v>39598</c:v>
                </c:pt>
                <c:pt idx="171" formatCode="m/d/yyyy">
                  <c:v>39629</c:v>
                </c:pt>
                <c:pt idx="172" formatCode="m/d/yyyy">
                  <c:v>39660</c:v>
                </c:pt>
                <c:pt idx="173" formatCode="m/d/yyyy">
                  <c:v>39689</c:v>
                </c:pt>
                <c:pt idx="174" formatCode="m/d/yyyy">
                  <c:v>39721</c:v>
                </c:pt>
                <c:pt idx="175" formatCode="m/d/yyyy">
                  <c:v>39752</c:v>
                </c:pt>
                <c:pt idx="176" formatCode="m/d/yyyy">
                  <c:v>39782</c:v>
                </c:pt>
                <c:pt idx="177" formatCode="m/d/yyyy">
                  <c:v>39813</c:v>
                </c:pt>
                <c:pt idx="178" formatCode="m/d/yyyy">
                  <c:v>39844</c:v>
                </c:pt>
                <c:pt idx="179" formatCode="m/d/yyyy">
                  <c:v>39871</c:v>
                </c:pt>
                <c:pt idx="180" formatCode="m/d/yyyy">
                  <c:v>39903</c:v>
                </c:pt>
                <c:pt idx="181" formatCode="m/d/yyyy">
                  <c:v>39933</c:v>
                </c:pt>
                <c:pt idx="182" formatCode="m/d/yyyy">
                  <c:v>39964</c:v>
                </c:pt>
                <c:pt idx="183" formatCode="m/d/yyyy">
                  <c:v>39994</c:v>
                </c:pt>
                <c:pt idx="184" formatCode="m/d/yyyy">
                  <c:v>40025</c:v>
                </c:pt>
                <c:pt idx="185" formatCode="m/d/yyyy">
                  <c:v>40056</c:v>
                </c:pt>
                <c:pt idx="186" formatCode="m/d/yyyy">
                  <c:v>40086</c:v>
                </c:pt>
                <c:pt idx="187" formatCode="m/d/yyyy">
                  <c:v>40117</c:v>
                </c:pt>
                <c:pt idx="188" formatCode="m/d/yyyy">
                  <c:v>40147</c:v>
                </c:pt>
                <c:pt idx="189" formatCode="m/d/yyyy">
                  <c:v>40178</c:v>
                </c:pt>
                <c:pt idx="190" formatCode="m/d/yyyy">
                  <c:v>40207</c:v>
                </c:pt>
                <c:pt idx="191" formatCode="m/d/yyyy">
                  <c:v>40235</c:v>
                </c:pt>
                <c:pt idx="192" formatCode="m/d/yyyy">
                  <c:v>40268</c:v>
                </c:pt>
                <c:pt idx="193" formatCode="m/d/yyyy">
                  <c:v>40298</c:v>
                </c:pt>
                <c:pt idx="194" formatCode="m/d/yyyy;@">
                  <c:v>40326</c:v>
                </c:pt>
                <c:pt idx="195" formatCode="m/d/yyyy">
                  <c:v>40359</c:v>
                </c:pt>
                <c:pt idx="196" formatCode="m/d/yyyy;@">
                  <c:v>40390</c:v>
                </c:pt>
                <c:pt idx="197" formatCode="m/d/yyyy">
                  <c:v>40421</c:v>
                </c:pt>
                <c:pt idx="198" formatCode="m/d/yyyy;@">
                  <c:v>40451</c:v>
                </c:pt>
                <c:pt idx="199" formatCode="m/d/yyyy;@">
                  <c:v>40480</c:v>
                </c:pt>
                <c:pt idx="200" formatCode="m/d/yyyy">
                  <c:v>40512</c:v>
                </c:pt>
                <c:pt idx="201" formatCode="m/d/yyyy;@">
                  <c:v>40543</c:v>
                </c:pt>
                <c:pt idx="202" formatCode="m/d/yyyy;@">
                  <c:v>40574</c:v>
                </c:pt>
                <c:pt idx="203" formatCode="m/d/yyyy;@">
                  <c:v>40602</c:v>
                </c:pt>
                <c:pt idx="204" formatCode="m/d/yyyy;@">
                  <c:v>40633</c:v>
                </c:pt>
                <c:pt idx="205" formatCode="m/d/yyyy;@">
                  <c:v>40662</c:v>
                </c:pt>
                <c:pt idx="206" formatCode="m/d/yyyy;@">
                  <c:v>40694</c:v>
                </c:pt>
                <c:pt idx="207" formatCode="m/d/yyyy;@">
                  <c:v>40724</c:v>
                </c:pt>
                <c:pt idx="208" formatCode="m/d/yyyy;@">
                  <c:v>40753</c:v>
                </c:pt>
                <c:pt idx="209" formatCode="m/d/yyyy;@">
                  <c:v>40786</c:v>
                </c:pt>
                <c:pt idx="210" formatCode="m/d/yyyy;@">
                  <c:v>40816</c:v>
                </c:pt>
                <c:pt idx="211" formatCode="m/d/yyyy">
                  <c:v>40847</c:v>
                </c:pt>
                <c:pt idx="212" formatCode="m/d/yyyy">
                  <c:v>40877</c:v>
                </c:pt>
                <c:pt idx="213" formatCode="m/d/yyyy">
                  <c:v>40908</c:v>
                </c:pt>
                <c:pt idx="214" formatCode="m/d/yyyy">
                  <c:v>40939</c:v>
                </c:pt>
                <c:pt idx="215" formatCode="m/d/yyyy">
                  <c:v>40968</c:v>
                </c:pt>
                <c:pt idx="216" formatCode="m/d/yyyy">
                  <c:v>40999</c:v>
                </c:pt>
                <c:pt idx="217" formatCode="m/d/yyyy">
                  <c:v>41029</c:v>
                </c:pt>
                <c:pt idx="218" formatCode="m/d/yyyy">
                  <c:v>41060</c:v>
                </c:pt>
                <c:pt idx="219" formatCode="m/d/yyyy">
                  <c:v>41090</c:v>
                </c:pt>
                <c:pt idx="220" formatCode="m/d/yyyy">
                  <c:v>41121</c:v>
                </c:pt>
                <c:pt idx="221" formatCode="m/d/yyyy">
                  <c:v>41152</c:v>
                </c:pt>
                <c:pt idx="222" formatCode="m/d/yyyy">
                  <c:v>41182</c:v>
                </c:pt>
                <c:pt idx="223" formatCode="m/d/yyyy">
                  <c:v>41213</c:v>
                </c:pt>
                <c:pt idx="224" formatCode="m/d/yyyy">
                  <c:v>41243</c:v>
                </c:pt>
                <c:pt idx="225" formatCode="m/d/yyyy">
                  <c:v>41274</c:v>
                </c:pt>
                <c:pt idx="226" formatCode="m/d/yyyy">
                  <c:v>41305</c:v>
                </c:pt>
                <c:pt idx="227" formatCode="m/d/yyyy">
                  <c:v>41333</c:v>
                </c:pt>
                <c:pt idx="228" formatCode="m/d/yyyy">
                  <c:v>41364</c:v>
                </c:pt>
                <c:pt idx="229" formatCode="m/d/yyyy">
                  <c:v>41394</c:v>
                </c:pt>
                <c:pt idx="230" formatCode="m/d/yyyy">
                  <c:v>41425</c:v>
                </c:pt>
                <c:pt idx="231" formatCode="m/d/yyyy">
                  <c:v>41455</c:v>
                </c:pt>
                <c:pt idx="232" formatCode="m/d/yyyy">
                  <c:v>41486</c:v>
                </c:pt>
                <c:pt idx="233" formatCode="m/d/yyyy">
                  <c:v>41517</c:v>
                </c:pt>
                <c:pt idx="234" formatCode="m/d/yyyy">
                  <c:v>41547</c:v>
                </c:pt>
                <c:pt idx="235" formatCode="m/d/yyyy">
                  <c:v>41578</c:v>
                </c:pt>
                <c:pt idx="236" formatCode="m/d/yyyy">
                  <c:v>41608</c:v>
                </c:pt>
                <c:pt idx="237" formatCode="m/d/yyyy">
                  <c:v>41639</c:v>
                </c:pt>
                <c:pt idx="238" formatCode="m/d/yyyy">
                  <c:v>41670</c:v>
                </c:pt>
                <c:pt idx="239" formatCode="m/d/yyyy">
                  <c:v>41698</c:v>
                </c:pt>
                <c:pt idx="240" formatCode="m/d/yyyy">
                  <c:v>41729</c:v>
                </c:pt>
                <c:pt idx="241" formatCode="m/d/yyyy">
                  <c:v>41759</c:v>
                </c:pt>
                <c:pt idx="242" formatCode="m/d/yyyy">
                  <c:v>41790</c:v>
                </c:pt>
                <c:pt idx="243" formatCode="m/d/yyyy">
                  <c:v>41820</c:v>
                </c:pt>
                <c:pt idx="244" formatCode="m/d/yyyy">
                  <c:v>41851</c:v>
                </c:pt>
                <c:pt idx="245" formatCode="m/d/yyyy">
                  <c:v>41882</c:v>
                </c:pt>
                <c:pt idx="246" formatCode="m/d/yyyy">
                  <c:v>41912</c:v>
                </c:pt>
                <c:pt idx="247" formatCode="m/d/yyyy">
                  <c:v>41943</c:v>
                </c:pt>
                <c:pt idx="248" formatCode="m/d/yyyy">
                  <c:v>41973</c:v>
                </c:pt>
                <c:pt idx="249" formatCode="m/d/yyyy">
                  <c:v>42004</c:v>
                </c:pt>
                <c:pt idx="250" formatCode="m/d/yyyy">
                  <c:v>42035</c:v>
                </c:pt>
                <c:pt idx="251" formatCode="m/d/yyyy">
                  <c:v>42063</c:v>
                </c:pt>
                <c:pt idx="252" formatCode="m/d/yyyy">
                  <c:v>42094</c:v>
                </c:pt>
                <c:pt idx="253" formatCode="m/d/yyyy">
                  <c:v>42124</c:v>
                </c:pt>
                <c:pt idx="254" formatCode="m/d/yyyy">
                  <c:v>42155</c:v>
                </c:pt>
                <c:pt idx="255" formatCode="m/d/yyyy">
                  <c:v>42185</c:v>
                </c:pt>
                <c:pt idx="256" formatCode="m/d/yyyy">
                  <c:v>42216</c:v>
                </c:pt>
                <c:pt idx="257" formatCode="m/d/yyyy">
                  <c:v>42247</c:v>
                </c:pt>
                <c:pt idx="258" formatCode="m/d/yyyy">
                  <c:v>42277</c:v>
                </c:pt>
                <c:pt idx="259" formatCode="m/d/yyyy">
                  <c:v>42308</c:v>
                </c:pt>
                <c:pt idx="260" formatCode="m/d/yyyy">
                  <c:v>42338</c:v>
                </c:pt>
                <c:pt idx="261" formatCode="m/d/yyyy">
                  <c:v>42369</c:v>
                </c:pt>
                <c:pt idx="262" formatCode="m/d/yyyy">
                  <c:v>42400</c:v>
                </c:pt>
                <c:pt idx="263" formatCode="m/d/yyyy">
                  <c:v>42429</c:v>
                </c:pt>
                <c:pt idx="264" formatCode="m/d/yyyy">
                  <c:v>42460</c:v>
                </c:pt>
                <c:pt idx="265" formatCode="m/d/yyyy">
                  <c:v>42489</c:v>
                </c:pt>
                <c:pt idx="266" formatCode="m/d/yyyy">
                  <c:v>42518</c:v>
                </c:pt>
                <c:pt idx="267" formatCode="m/d/yyyy">
                  <c:v>42551</c:v>
                </c:pt>
                <c:pt idx="268" formatCode="m/d/yyyy">
                  <c:v>42580</c:v>
                </c:pt>
                <c:pt idx="269" formatCode="m/d/yyyy">
                  <c:v>42613</c:v>
                </c:pt>
                <c:pt idx="270" formatCode="m/d/yyyy">
                  <c:v>42643</c:v>
                </c:pt>
                <c:pt idx="271" formatCode="m/d/yyyy">
                  <c:v>42674</c:v>
                </c:pt>
                <c:pt idx="272" formatCode="m/d/yyyy">
                  <c:v>42704</c:v>
                </c:pt>
                <c:pt idx="273" formatCode="m/d/yyyy">
                  <c:v>42735</c:v>
                </c:pt>
                <c:pt idx="274" formatCode="m/d/yyyy">
                  <c:v>42766</c:v>
                </c:pt>
                <c:pt idx="275" formatCode="m/d/yyyy">
                  <c:v>42794</c:v>
                </c:pt>
                <c:pt idx="276" formatCode="m/d/yyyy">
                  <c:v>42825</c:v>
                </c:pt>
                <c:pt idx="277" formatCode="m/d/yyyy">
                  <c:v>42855</c:v>
                </c:pt>
                <c:pt idx="278" formatCode="m/d/yyyy">
                  <c:v>42886</c:v>
                </c:pt>
                <c:pt idx="279" formatCode="m/d/yyyy">
                  <c:v>42916</c:v>
                </c:pt>
                <c:pt idx="280" formatCode="m/d/yyyy">
                  <c:v>42947</c:v>
                </c:pt>
                <c:pt idx="281" formatCode="m/d/yyyy">
                  <c:v>42978</c:v>
                </c:pt>
                <c:pt idx="282" formatCode="m/d/yyyy">
                  <c:v>43008</c:v>
                </c:pt>
                <c:pt idx="283" formatCode="m/d/yyyy">
                  <c:v>43039</c:v>
                </c:pt>
                <c:pt idx="284" formatCode="m/d/yyyy">
                  <c:v>43069</c:v>
                </c:pt>
                <c:pt idx="285" formatCode="m/d/yyyy">
                  <c:v>43100</c:v>
                </c:pt>
                <c:pt idx="286" formatCode="m/d/yyyy">
                  <c:v>43131</c:v>
                </c:pt>
                <c:pt idx="287" formatCode="m/d/yyyy">
                  <c:v>43159</c:v>
                </c:pt>
                <c:pt idx="288" formatCode="m/d/yyyy">
                  <c:v>43190</c:v>
                </c:pt>
                <c:pt idx="289" formatCode="m/d/yyyy">
                  <c:v>43220</c:v>
                </c:pt>
                <c:pt idx="290" formatCode="m/d/yyyy">
                  <c:v>43251</c:v>
                </c:pt>
                <c:pt idx="291" formatCode="m/d/yyyy">
                  <c:v>43281</c:v>
                </c:pt>
                <c:pt idx="292" formatCode="m/d/yyyy">
                  <c:v>43312</c:v>
                </c:pt>
                <c:pt idx="293" formatCode="m/d/yyyy">
                  <c:v>43343</c:v>
                </c:pt>
                <c:pt idx="294" formatCode="m/d/yyyy">
                  <c:v>43373</c:v>
                </c:pt>
                <c:pt idx="295" formatCode="m/d/yyyy">
                  <c:v>43404</c:v>
                </c:pt>
                <c:pt idx="296" formatCode="m/d/yyyy">
                  <c:v>43434</c:v>
                </c:pt>
                <c:pt idx="297" formatCode="m/d/yyyy">
                  <c:v>43465</c:v>
                </c:pt>
                <c:pt idx="298" formatCode="m/d/yyyy">
                  <c:v>43496</c:v>
                </c:pt>
                <c:pt idx="299" formatCode="m/d/yyyy">
                  <c:v>43524</c:v>
                </c:pt>
                <c:pt idx="300" formatCode="m/d/yyyy">
                  <c:v>43555</c:v>
                </c:pt>
                <c:pt idx="301" formatCode="m/d/yyyy">
                  <c:v>43585</c:v>
                </c:pt>
                <c:pt idx="302" formatCode="m/d/yyyy">
                  <c:v>43616</c:v>
                </c:pt>
                <c:pt idx="303" formatCode="m/d/yyyy">
                  <c:v>43646</c:v>
                </c:pt>
                <c:pt idx="304" formatCode="m/d/yyyy">
                  <c:v>43677</c:v>
                </c:pt>
                <c:pt idx="305" formatCode="m/d/yyyy">
                  <c:v>43708</c:v>
                </c:pt>
                <c:pt idx="306" formatCode="m/d/yyyy">
                  <c:v>43738</c:v>
                </c:pt>
                <c:pt idx="307" formatCode="m/d/yyyy">
                  <c:v>43769</c:v>
                </c:pt>
                <c:pt idx="308" formatCode="m/d/yyyy">
                  <c:v>43799</c:v>
                </c:pt>
                <c:pt idx="309" formatCode="m/d/yyyy">
                  <c:v>43830</c:v>
                </c:pt>
                <c:pt idx="310" formatCode="m/d/yyyy">
                  <c:v>43861</c:v>
                </c:pt>
                <c:pt idx="311" formatCode="m/d/yyyy">
                  <c:v>43890</c:v>
                </c:pt>
                <c:pt idx="312" formatCode="m/d/yyyy">
                  <c:v>43921</c:v>
                </c:pt>
                <c:pt idx="313" formatCode="m/d/yyyy">
                  <c:v>43951</c:v>
                </c:pt>
                <c:pt idx="314" formatCode="m/d/yyyy">
                  <c:v>43982</c:v>
                </c:pt>
                <c:pt idx="315" formatCode="m/d/yyyy">
                  <c:v>44012</c:v>
                </c:pt>
                <c:pt idx="316" formatCode="m/d/yyyy">
                  <c:v>44043</c:v>
                </c:pt>
                <c:pt idx="317" formatCode="m/d/yyyy">
                  <c:v>44074</c:v>
                </c:pt>
                <c:pt idx="318" formatCode="m/d/yyyy">
                  <c:v>44104</c:v>
                </c:pt>
                <c:pt idx="319" formatCode="m/d/yyyy">
                  <c:v>44135</c:v>
                </c:pt>
                <c:pt idx="320" formatCode="m/d/yyyy">
                  <c:v>44165</c:v>
                </c:pt>
                <c:pt idx="321" formatCode="m/d/yyyy">
                  <c:v>44196</c:v>
                </c:pt>
                <c:pt idx="322" formatCode="m/d/yyyy">
                  <c:v>44227</c:v>
                </c:pt>
                <c:pt idx="323" formatCode="m/d/yyyy">
                  <c:v>44255</c:v>
                </c:pt>
                <c:pt idx="324" formatCode="m/d/yyyy">
                  <c:v>44286</c:v>
                </c:pt>
                <c:pt idx="325" formatCode="m/d/yyyy">
                  <c:v>44316</c:v>
                </c:pt>
                <c:pt idx="326" formatCode="m/d/yyyy">
                  <c:v>44347</c:v>
                </c:pt>
                <c:pt idx="327" formatCode="m/d/yyyy">
                  <c:v>44377</c:v>
                </c:pt>
                <c:pt idx="328" formatCode="m/d/yyyy">
                  <c:v>44408</c:v>
                </c:pt>
                <c:pt idx="329" formatCode="m/d/yyyy">
                  <c:v>44439</c:v>
                </c:pt>
                <c:pt idx="330" formatCode="m/d/yyyy">
                  <c:v>44469</c:v>
                </c:pt>
                <c:pt idx="331" formatCode="m/d/yyyy">
                  <c:v>44500</c:v>
                </c:pt>
                <c:pt idx="332" formatCode="m/d/yyyy">
                  <c:v>44530</c:v>
                </c:pt>
                <c:pt idx="333" formatCode="m/d/yyyy">
                  <c:v>44561</c:v>
                </c:pt>
                <c:pt idx="334" formatCode="m/d/yyyy">
                  <c:v>44592</c:v>
                </c:pt>
                <c:pt idx="335" formatCode="m/d/yyyy">
                  <c:v>44620</c:v>
                </c:pt>
                <c:pt idx="336" formatCode="m/d/yyyy">
                  <c:v>44651</c:v>
                </c:pt>
                <c:pt idx="337" formatCode="m/d/yyyy">
                  <c:v>44681</c:v>
                </c:pt>
                <c:pt idx="338" formatCode="m/d/yyyy">
                  <c:v>44712</c:v>
                </c:pt>
                <c:pt idx="339" formatCode="m/d/yyyy">
                  <c:v>44742</c:v>
                </c:pt>
                <c:pt idx="340" formatCode="m/d/yyyy">
                  <c:v>44773</c:v>
                </c:pt>
                <c:pt idx="341" formatCode="m/d/yyyy">
                  <c:v>44804</c:v>
                </c:pt>
                <c:pt idx="342" formatCode="m/d/yyyy">
                  <c:v>44834</c:v>
                </c:pt>
                <c:pt idx="343" formatCode="m/d/yyyy">
                  <c:v>44865</c:v>
                </c:pt>
                <c:pt idx="344" formatCode="m/d/yyyy">
                  <c:v>44895</c:v>
                </c:pt>
                <c:pt idx="345" formatCode="m/d/yyyy">
                  <c:v>44926</c:v>
                </c:pt>
                <c:pt idx="346" formatCode="m/d/yyyy">
                  <c:v>44957</c:v>
                </c:pt>
                <c:pt idx="347" formatCode="m/d/yyyy">
                  <c:v>44985</c:v>
                </c:pt>
                <c:pt idx="348" formatCode="m/d/yyyy">
                  <c:v>45016</c:v>
                </c:pt>
                <c:pt idx="349" formatCode="m/d/yyyy">
                  <c:v>45046</c:v>
                </c:pt>
                <c:pt idx="350" formatCode="m/d/yyyy">
                  <c:v>45077</c:v>
                </c:pt>
                <c:pt idx="351" formatCode="m/d/yyyy">
                  <c:v>45107</c:v>
                </c:pt>
                <c:pt idx="352" formatCode="m/d/yyyy">
                  <c:v>45138</c:v>
                </c:pt>
                <c:pt idx="353" formatCode="m/d/yyyy">
                  <c:v>45169</c:v>
                </c:pt>
                <c:pt idx="354" formatCode="m/d/yyyy">
                  <c:v>45199</c:v>
                </c:pt>
                <c:pt idx="355" formatCode="m/d/yyyy">
                  <c:v>45230</c:v>
                </c:pt>
                <c:pt idx="356" formatCode="m/d/yyyy">
                  <c:v>45260</c:v>
                </c:pt>
                <c:pt idx="357" formatCode="m/d/yyyy">
                  <c:v>45291</c:v>
                </c:pt>
                <c:pt idx="358" formatCode="m/d/yyyy">
                  <c:v>45322</c:v>
                </c:pt>
                <c:pt idx="359" formatCode="m/d/yyyy">
                  <c:v>45351</c:v>
                </c:pt>
                <c:pt idx="360" formatCode="m/d/yyyy">
                  <c:v>45382</c:v>
                </c:pt>
                <c:pt idx="361" formatCode="m/d/yyyy">
                  <c:v>45412</c:v>
                </c:pt>
                <c:pt idx="362" formatCode="m/d/yyyy">
                  <c:v>45443</c:v>
                </c:pt>
                <c:pt idx="363" formatCode="m/d/yyyy">
                  <c:v>45473</c:v>
                </c:pt>
                <c:pt idx="364" formatCode="m/d/yyyy">
                  <c:v>45504</c:v>
                </c:pt>
                <c:pt idx="365" formatCode="m/d/yyyy">
                  <c:v>45535</c:v>
                </c:pt>
                <c:pt idx="366" formatCode="m/d/yyyy">
                  <c:v>45565</c:v>
                </c:pt>
                <c:pt idx="367" formatCode="m/d/yyyy">
                  <c:v>45596</c:v>
                </c:pt>
                <c:pt idx="368" formatCode="m/d/yyyy">
                  <c:v>45626</c:v>
                </c:pt>
                <c:pt idx="369" formatCode="m/d/yyyy">
                  <c:v>45657</c:v>
                </c:pt>
                <c:pt idx="370" formatCode="m/d/yyyy">
                  <c:v>45688</c:v>
                </c:pt>
                <c:pt idx="371" formatCode="m/d/yyyy">
                  <c:v>45716</c:v>
                </c:pt>
                <c:pt idx="372" formatCode="m/d/yyyy">
                  <c:v>45747</c:v>
                </c:pt>
                <c:pt idx="373" formatCode="m/d/yyyy">
                  <c:v>45777</c:v>
                </c:pt>
                <c:pt idx="374" formatCode="m/d/yyyy">
                  <c:v>45808</c:v>
                </c:pt>
                <c:pt idx="375" formatCode="m/d/yyyy">
                  <c:v>45838</c:v>
                </c:pt>
                <c:pt idx="376" formatCode="m/d/yyyy">
                  <c:v>45869</c:v>
                </c:pt>
                <c:pt idx="377" formatCode="m/d/yyyy">
                  <c:v>45900</c:v>
                </c:pt>
                <c:pt idx="378" formatCode="m/d/yyyy">
                  <c:v>45930</c:v>
                </c:pt>
                <c:pt idx="379" formatCode="m/d/yyyy">
                  <c:v>45961</c:v>
                </c:pt>
                <c:pt idx="380" formatCode="m/d/yyyy">
                  <c:v>45991</c:v>
                </c:pt>
                <c:pt idx="381" formatCode="m/d/yyyy">
                  <c:v>46022</c:v>
                </c:pt>
                <c:pt idx="382" formatCode="m/d/yyyy">
                  <c:v>46053</c:v>
                </c:pt>
                <c:pt idx="383" formatCode="m/d/yyyy">
                  <c:v>46081</c:v>
                </c:pt>
                <c:pt idx="384" formatCode="m/d/yyyy">
                  <c:v>46112</c:v>
                </c:pt>
                <c:pt idx="385" formatCode="m/d/yyyy">
                  <c:v>46142</c:v>
                </c:pt>
                <c:pt idx="386" formatCode="m/d/yyyy">
                  <c:v>46173</c:v>
                </c:pt>
                <c:pt idx="387" formatCode="m/d/yyyy">
                  <c:v>46203</c:v>
                </c:pt>
                <c:pt idx="388" formatCode="m/d/yyyy">
                  <c:v>46234</c:v>
                </c:pt>
              </c:numCache>
            </c:numRef>
          </c:cat>
          <c:val>
            <c:numRef>
              <c:f>'Monthly AVG OIL'!$V$3:$V$597</c:f>
              <c:numCache>
                <c:formatCode>General</c:formatCode>
                <c:ptCount val="595"/>
                <c:pt idx="199">
                  <c:v>0.98199000000000003</c:v>
                </c:pt>
                <c:pt idx="200">
                  <c:v>0.98816999999999999</c:v>
                </c:pt>
                <c:pt idx="201">
                  <c:v>0.99051</c:v>
                </c:pt>
                <c:pt idx="202">
                  <c:v>1.0061500000000001</c:v>
                </c:pt>
                <c:pt idx="203">
                  <c:v>1.01153</c:v>
                </c:pt>
                <c:pt idx="204">
                  <c:v>1.0236000000000001</c:v>
                </c:pt>
                <c:pt idx="205">
                  <c:v>1.0428999999999999</c:v>
                </c:pt>
                <c:pt idx="206">
                  <c:v>1.03555</c:v>
                </c:pt>
                <c:pt idx="207">
                  <c:v>1.022</c:v>
                </c:pt>
                <c:pt idx="208">
                  <c:v>1.04528</c:v>
                </c:pt>
                <c:pt idx="209">
                  <c:v>1.0203100000000001</c:v>
                </c:pt>
                <c:pt idx="210">
                  <c:v>1.00444</c:v>
                </c:pt>
                <c:pt idx="211">
                  <c:v>0.97755000000000003</c:v>
                </c:pt>
                <c:pt idx="212">
                  <c:v>0.97792000000000001</c:v>
                </c:pt>
                <c:pt idx="213">
                  <c:v>0.97682000000000002</c:v>
                </c:pt>
                <c:pt idx="214">
                  <c:v>0.98465999999999998</c:v>
                </c:pt>
                <c:pt idx="215">
                  <c:v>1.00217</c:v>
                </c:pt>
                <c:pt idx="216">
                  <c:v>1.0072000000000001</c:v>
                </c:pt>
                <c:pt idx="217">
                  <c:v>1.00613</c:v>
                </c:pt>
                <c:pt idx="218">
                  <c:v>0.99346999999999996</c:v>
                </c:pt>
                <c:pt idx="219">
                  <c:v>0.97287000000000001</c:v>
                </c:pt>
                <c:pt idx="220">
                  <c:v>0.98499999999999999</c:v>
                </c:pt>
                <c:pt idx="221">
                  <c:v>1.0060800000000001</c:v>
                </c:pt>
                <c:pt idx="222">
                  <c:v>1.0212600000000001</c:v>
                </c:pt>
                <c:pt idx="223">
                  <c:v>1.01474</c:v>
                </c:pt>
                <c:pt idx="224">
                  <c:v>1.00247</c:v>
                </c:pt>
                <c:pt idx="225">
                  <c:v>1.01044</c:v>
                </c:pt>
                <c:pt idx="226">
                  <c:v>1.0085</c:v>
                </c:pt>
                <c:pt idx="227">
                  <c:v>0.99380999999999997</c:v>
                </c:pt>
                <c:pt idx="228">
                  <c:v>0.97535000000000005</c:v>
                </c:pt>
                <c:pt idx="229">
                  <c:v>0.98167000000000004</c:v>
                </c:pt>
                <c:pt idx="230">
                  <c:v>0.98192000000000002</c:v>
                </c:pt>
                <c:pt idx="231">
                  <c:v>0.97072000000000003</c:v>
                </c:pt>
                <c:pt idx="232">
                  <c:v>0.95935999999999999</c:v>
                </c:pt>
                <c:pt idx="233">
                  <c:v>0.96357000000000004</c:v>
                </c:pt>
                <c:pt idx="234">
                  <c:v>0.96328000000000003</c:v>
                </c:pt>
                <c:pt idx="235">
                  <c:v>0.96655999999999997</c:v>
                </c:pt>
                <c:pt idx="236">
                  <c:v>0.95555000000000001</c:v>
                </c:pt>
                <c:pt idx="237">
                  <c:v>0.94066000000000005</c:v>
                </c:pt>
                <c:pt idx="238">
                  <c:v>0.91930999999999996</c:v>
                </c:pt>
                <c:pt idx="239">
                  <c:v>0.90439000000000003</c:v>
                </c:pt>
                <c:pt idx="240">
                  <c:v>0.89968000000000004</c:v>
                </c:pt>
                <c:pt idx="241">
                  <c:v>0.90900999999999998</c:v>
                </c:pt>
                <c:pt idx="242">
                  <c:v>0.91732999999999998</c:v>
                </c:pt>
                <c:pt idx="243">
                  <c:v>0.92198000000000002</c:v>
                </c:pt>
                <c:pt idx="244">
                  <c:v>0.93335000000000001</c:v>
                </c:pt>
                <c:pt idx="245">
                  <c:v>0.91515000000000002</c:v>
                </c:pt>
                <c:pt idx="246">
                  <c:v>0.91098000000000001</c:v>
                </c:pt>
                <c:pt idx="247">
                  <c:v>0.89159999999999995</c:v>
                </c:pt>
                <c:pt idx="248">
                  <c:v>0.88446000000000002</c:v>
                </c:pt>
                <c:pt idx="249">
                  <c:v>0.86948999999999999</c:v>
                </c:pt>
                <c:pt idx="250">
                  <c:v>0.83320000000000005</c:v>
                </c:pt>
                <c:pt idx="251">
                  <c:v>0.79800000000000004</c:v>
                </c:pt>
                <c:pt idx="252">
                  <c:v>0.79359999999999997</c:v>
                </c:pt>
                <c:pt idx="253">
                  <c:v>0.80630000000000002</c:v>
                </c:pt>
                <c:pt idx="254">
                  <c:v>0.89390000000000003</c:v>
                </c:pt>
                <c:pt idx="255">
                  <c:v>0.80869999999999997</c:v>
                </c:pt>
                <c:pt idx="256">
                  <c:v>0.78169999999999995</c:v>
                </c:pt>
                <c:pt idx="257">
                  <c:v>0.76180000000000003</c:v>
                </c:pt>
                <c:pt idx="258">
                  <c:v>0.75460000000000005</c:v>
                </c:pt>
                <c:pt idx="259">
                  <c:v>0.76480000000000004</c:v>
                </c:pt>
                <c:pt idx="260">
                  <c:v>0.75439999999999996</c:v>
                </c:pt>
                <c:pt idx="261">
                  <c:v>0.73029999999999995</c:v>
                </c:pt>
                <c:pt idx="262">
                  <c:v>0.70489999999999997</c:v>
                </c:pt>
                <c:pt idx="263">
                  <c:v>0.72219999999999995</c:v>
                </c:pt>
                <c:pt idx="264">
                  <c:v>0.75492099999999995</c:v>
                </c:pt>
                <c:pt idx="265">
                  <c:v>0.77759199999999995</c:v>
                </c:pt>
                <c:pt idx="266">
                  <c:v>0.77540600000000004</c:v>
                </c:pt>
                <c:pt idx="267">
                  <c:v>0.77512599999999998</c:v>
                </c:pt>
                <c:pt idx="268">
                  <c:v>0.76773599999999997</c:v>
                </c:pt>
                <c:pt idx="269">
                  <c:v>0.76914800000000005</c:v>
                </c:pt>
                <c:pt idx="270">
                  <c:v>0.76366699999999998</c:v>
                </c:pt>
                <c:pt idx="271">
                  <c:v>0.75534999999999997</c:v>
                </c:pt>
                <c:pt idx="272">
                  <c:v>0.74298699999999995</c:v>
                </c:pt>
                <c:pt idx="273">
                  <c:v>0.74919999999999998</c:v>
                </c:pt>
                <c:pt idx="274">
                  <c:v>0.75523600000000002</c:v>
                </c:pt>
                <c:pt idx="275">
                  <c:v>0.76383100000000004</c:v>
                </c:pt>
                <c:pt idx="276">
                  <c:v>0.74714700000000001</c:v>
                </c:pt>
                <c:pt idx="277">
                  <c:v>0.74600100000000003</c:v>
                </c:pt>
                <c:pt idx="278">
                  <c:v>0.73482000000000003</c:v>
                </c:pt>
                <c:pt idx="279">
                  <c:v>0.74981299999999995</c:v>
                </c:pt>
                <c:pt idx="280">
                  <c:v>0.78481100000000004</c:v>
                </c:pt>
                <c:pt idx="281">
                  <c:v>0.79339899999999997</c:v>
                </c:pt>
                <c:pt idx="282">
                  <c:v>0.813639</c:v>
                </c:pt>
                <c:pt idx="283">
                  <c:v>0.795122</c:v>
                </c:pt>
                <c:pt idx="284">
                  <c:v>0.78384399999999999</c:v>
                </c:pt>
                <c:pt idx="285">
                  <c:v>0.78223299999999996</c:v>
                </c:pt>
                <c:pt idx="286">
                  <c:v>0.80296100000000004</c:v>
                </c:pt>
                <c:pt idx="287">
                  <c:v>0.79685300000000003</c:v>
                </c:pt>
                <c:pt idx="288">
                  <c:v>0.77370099999999997</c:v>
                </c:pt>
                <c:pt idx="289">
                  <c:v>0.78429199999999999</c:v>
                </c:pt>
                <c:pt idx="290">
                  <c:v>0.77703599999999995</c:v>
                </c:pt>
                <c:pt idx="291">
                  <c:v>0.76258199999999998</c:v>
                </c:pt>
                <c:pt idx="292" formatCode="0.000000">
                  <c:v>0.76061599999999996</c:v>
                </c:pt>
                <c:pt idx="293" formatCode="0.000000">
                  <c:v>0.76641700000000001</c:v>
                </c:pt>
                <c:pt idx="294" formatCode="0.000000">
                  <c:v>0.76698500000000003</c:v>
                </c:pt>
                <c:pt idx="295" formatCode="0.000000">
                  <c:v>0.76862699999999995</c:v>
                </c:pt>
                <c:pt idx="296" formatCode="0.000000">
                  <c:v>0.75794700000000004</c:v>
                </c:pt>
                <c:pt idx="297" formatCode="0.000000">
                  <c:v>0.74483299999999997</c:v>
                </c:pt>
                <c:pt idx="298" formatCode="0.000000">
                  <c:v>0.75009300000000001</c:v>
                </c:pt>
                <c:pt idx="299" formatCode="0.000000">
                  <c:v>0.75675049999999999</c:v>
                </c:pt>
                <c:pt idx="300" formatCode="0.000000">
                  <c:v>0.74877899999999997</c:v>
                </c:pt>
                <c:pt idx="301" formatCode="0.000000">
                  <c:v>0.74739800000000001</c:v>
                </c:pt>
                <c:pt idx="302" formatCode="0.000000">
                  <c:v>0.74321700000000002</c:v>
                </c:pt>
                <c:pt idx="303" formatCode="0.000000">
                  <c:v>0.75123499999999999</c:v>
                </c:pt>
                <c:pt idx="304" formatCode="0.000000">
                  <c:v>0.76357299999999995</c:v>
                </c:pt>
                <c:pt idx="305" formatCode="0.000000">
                  <c:v>0.75378000000000001</c:v>
                </c:pt>
                <c:pt idx="306" formatCode="0.000000">
                  <c:v>0.75479600000000002</c:v>
                </c:pt>
                <c:pt idx="307" formatCode="0.000000">
                  <c:v>0.75781900000000002</c:v>
                </c:pt>
                <c:pt idx="308" formatCode="0.000000">
                  <c:v>0.75572700000000004</c:v>
                </c:pt>
                <c:pt idx="309" formatCode="0.000000">
                  <c:v>0.75866699999999998</c:v>
                </c:pt>
                <c:pt idx="310" formatCode="0.000000">
                  <c:v>0.765208</c:v>
                </c:pt>
                <c:pt idx="311" formatCode="0.000000">
                  <c:v>0.75347399999999998</c:v>
                </c:pt>
                <c:pt idx="312" formatCode="0.000000">
                  <c:v>0.72043999999999997</c:v>
                </c:pt>
                <c:pt idx="313" formatCode="0.000000">
                  <c:v>0.710642</c:v>
                </c:pt>
                <c:pt idx="314" formatCode="0.000000">
                  <c:v>0.71548400000000001</c:v>
                </c:pt>
                <c:pt idx="315" formatCode="0.000000">
                  <c:v>0.73719199999999996</c:v>
                </c:pt>
                <c:pt idx="316" formatCode="0.000000">
                  <c:v>0.73940600000000001</c:v>
                </c:pt>
                <c:pt idx="317" formatCode="0.000000">
                  <c:v>0.754386</c:v>
                </c:pt>
                <c:pt idx="318" formatCode="0.000000">
                  <c:v>0.75731199999999999</c:v>
                </c:pt>
                <c:pt idx="319" formatCode="0.000000">
                  <c:v>0.75678599999999996</c:v>
                </c:pt>
                <c:pt idx="320" formatCode="0.000000">
                  <c:v>0.76359600000000005</c:v>
                </c:pt>
                <c:pt idx="321" formatCode="0.000000">
                  <c:v>0.78007199999999999</c:v>
                </c:pt>
                <c:pt idx="322" formatCode="0.000000">
                  <c:v>0.78600099999999995</c:v>
                </c:pt>
                <c:pt idx="323" formatCode="0.000000">
                  <c:v>0.78758600000000001</c:v>
                </c:pt>
                <c:pt idx="324" formatCode="0.000000">
                  <c:v>0.79504399999999997</c:v>
                </c:pt>
                <c:pt idx="325" formatCode="0.000000">
                  <c:v>0.79855100000000001</c:v>
                </c:pt>
                <c:pt idx="326" formatCode="0.000000">
                  <c:v>0.82358799999999999</c:v>
                </c:pt>
                <c:pt idx="327" formatCode="0.000000">
                  <c:v>0.81890799999999997</c:v>
                </c:pt>
                <c:pt idx="328" formatCode="0.000000">
                  <c:v>0.79883000000000004</c:v>
                </c:pt>
                <c:pt idx="329" formatCode="0.000000">
                  <c:v>0.79367600000000005</c:v>
                </c:pt>
                <c:pt idx="330" formatCode="0.000000">
                  <c:v>0.79012499999999997</c:v>
                </c:pt>
                <c:pt idx="331" formatCode="0.000000">
                  <c:v>0.80266899999999997</c:v>
                </c:pt>
                <c:pt idx="332" formatCode="0.000000">
                  <c:v>0.79655100000000001</c:v>
                </c:pt>
                <c:pt idx="333" formatCode="0.000000">
                  <c:v>0.78122000000000003</c:v>
                </c:pt>
                <c:pt idx="334" formatCode="0.000000">
                  <c:v>0.79144599999999998</c:v>
                </c:pt>
                <c:pt idx="335" formatCode="0.000000">
                  <c:v>0.78595099999999996</c:v>
                </c:pt>
                <c:pt idx="336" formatCode="0.000000">
                  <c:v>0.78957900000000003</c:v>
                </c:pt>
                <c:pt idx="337" formatCode="0.000000">
                  <c:v>0.79308800000000002</c:v>
                </c:pt>
                <c:pt idx="338" formatCode="0.000000">
                  <c:v>0.77796100000000001</c:v>
                </c:pt>
                <c:pt idx="339" formatCode="0.000000">
                  <c:v>0.78100800000000004</c:v>
                </c:pt>
                <c:pt idx="340" formatCode="0.000000">
                  <c:v>0.77275899999999997</c:v>
                </c:pt>
                <c:pt idx="341" formatCode="0.000000">
                  <c:v>0.77494600000000002</c:v>
                </c:pt>
                <c:pt idx="342" formatCode="0.000000">
                  <c:v>0.75318799999999997</c:v>
                </c:pt>
                <c:pt idx="343" formatCode="0.000000">
                  <c:v>0.72925099999999998</c:v>
                </c:pt>
                <c:pt idx="344" formatCode="0.000000">
                  <c:v>0.74323899999999998</c:v>
                </c:pt>
                <c:pt idx="345" formatCode="0.000000">
                  <c:v>0.73603799999999997</c:v>
                </c:pt>
                <c:pt idx="346" formatCode="0.000000">
                  <c:v>0.74419800000000003</c:v>
                </c:pt>
                <c:pt idx="347" formatCode="0.000000">
                  <c:v>0.74392599999999998</c:v>
                </c:pt>
                <c:pt idx="348" formatCode="0.000000">
                  <c:v>0.73025899999999999</c:v>
                </c:pt>
                <c:pt idx="349" formatCode="0.000000">
                  <c:v>0.741448</c:v>
                </c:pt>
                <c:pt idx="350" formatCode="0.000000">
                  <c:v>0.73962099999999997</c:v>
                </c:pt>
                <c:pt idx="351" formatCode="0.000000">
                  <c:v>0.75156599999999996</c:v>
                </c:pt>
                <c:pt idx="352" formatCode="0.000000">
                  <c:v>0.75618099999999999</c:v>
                </c:pt>
                <c:pt idx="353" formatCode="0.000000">
                  <c:v>0.74246800000000002</c:v>
                </c:pt>
                <c:pt idx="354" formatCode="0.000000">
                  <c:v>0.73858800000000002</c:v>
                </c:pt>
                <c:pt idx="355" formatCode="0.000000">
                  <c:v>0.73031400000000002</c:v>
                </c:pt>
                <c:pt idx="356" formatCode="0.000000">
                  <c:v>0.72816000000000003</c:v>
                </c:pt>
                <c:pt idx="357" formatCode="0.000000">
                  <c:v>0.74507000000000001</c:v>
                </c:pt>
                <c:pt idx="358" formatCode="0.000000">
                  <c:v>0.74594400000000005</c:v>
                </c:pt>
                <c:pt idx="359" formatCode="0.000000">
                  <c:v>0.741788</c:v>
                </c:pt>
                <c:pt idx="360" formatCode="0.000000">
                  <c:v>0.73832399999999998</c:v>
                </c:pt>
                <c:pt idx="361" formatCode="0.000000">
                  <c:v>0.731653</c:v>
                </c:pt>
                <c:pt idx="362" formatCode="0.000000">
                  <c:v>0.73123199999999999</c:v>
                </c:pt>
                <c:pt idx="363" formatCode="0.000000">
                  <c:v>0.729765</c:v>
                </c:pt>
                <c:pt idx="364" formatCode="0.000000">
                  <c:v>0.72942700000000005</c:v>
                </c:pt>
                <c:pt idx="365" formatCode="0.000000">
                  <c:v>0.73086499999999999</c:v>
                </c:pt>
                <c:pt idx="366" formatCode="0.000000">
                  <c:v>0.73860499999999996</c:v>
                </c:pt>
                <c:pt idx="367" formatCode="0.000000">
                  <c:v>0.72802699999999998</c:v>
                </c:pt>
                <c:pt idx="368" formatCode="0.000000">
                  <c:v>0.71540899999999996</c:v>
                </c:pt>
                <c:pt idx="369" formatCode="0.000000">
                  <c:v>0.70606899999999995</c:v>
                </c:pt>
                <c:pt idx="370" formatCode="0.000000">
                  <c:v>0.69490700000000005</c:v>
                </c:pt>
                <c:pt idx="371" formatCode="0.000000">
                  <c:v>0.69932700000000003</c:v>
                </c:pt>
                <c:pt idx="372" formatCode="0.000000">
                  <c:v>0.69616699999999998</c:v>
                </c:pt>
                <c:pt idx="373" formatCode="0.000000">
                  <c:v>0.71461200000000002</c:v>
                </c:pt>
                <c:pt idx="374" formatCode="0.000000">
                  <c:v>0.72101599999999999</c:v>
                </c:pt>
                <c:pt idx="375" formatCode="0.000000">
                  <c:v>0.73084700000000002</c:v>
                </c:pt>
                <c:pt idx="376" formatCode="0.000000">
                  <c:v>0.73121700000000001</c:v>
                </c:pt>
                <c:pt idx="377" formatCode="0.000000">
                  <c:v>0.72427900000000001</c:v>
                </c:pt>
                <c:pt idx="378" formatCode="0.000000">
                  <c:v>0.72303099999999998</c:v>
                </c:pt>
                <c:pt idx="379" formatCode="0.000000">
                  <c:v>0.71465599999999996</c:v>
                </c:pt>
                <c:pt idx="380" formatCode="0.000000">
                  <c:v>0.71107699999999996</c:v>
                </c:pt>
                <c:pt idx="381" formatCode="0.000000">
                  <c:v>0.72432399999999997</c:v>
                </c:pt>
                <c:pt idx="382" formatCode="0.000000">
                  <c:v>0.72543899999999994</c:v>
                </c:pt>
                <c:pt idx="383" formatCode="0.000000">
                  <c:v>0.73284800000000005</c:v>
                </c:pt>
                <c:pt idx="384" formatCode="0.000000">
                  <c:v>0.72956399999999999</c:v>
                </c:pt>
                <c:pt idx="385" formatCode="0.000000">
                  <c:v>0.72581700000000005</c:v>
                </c:pt>
                <c:pt idx="386" formatCode="0.000000">
                  <c:v>0.72894999999999999</c:v>
                </c:pt>
                <c:pt idx="387" formatCode="0.000000">
                  <c:v>0.71298099999999998</c:v>
                </c:pt>
                <c:pt idx="388" formatCode="0.000000">
                  <c:v>0.70813499999999996</c:v>
                </c:pt>
              </c:numCache>
            </c:numRef>
          </c:val>
          <c:smooth val="0"/>
          <c:extLst>
            <c:ext xmlns:c16="http://schemas.microsoft.com/office/drawing/2014/chart" uri="{C3380CC4-5D6E-409C-BE32-E72D297353CC}">
              <c16:uniqueId val="{00000003-D84F-43C7-9B43-DB0892A87395}"/>
            </c:ext>
          </c:extLst>
        </c:ser>
        <c:dLbls>
          <c:showLegendKey val="0"/>
          <c:showVal val="0"/>
          <c:showCatName val="0"/>
          <c:showSerName val="0"/>
          <c:showPercent val="0"/>
          <c:showBubbleSize val="0"/>
        </c:dLbls>
        <c:marker val="1"/>
        <c:smooth val="0"/>
        <c:axId val="165524992"/>
        <c:axId val="165526528"/>
      </c:lineChart>
      <c:dateAx>
        <c:axId val="165512320"/>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sz="1050"/>
                  <a:t>DATE</a:t>
                </a:r>
              </a:p>
            </c:rich>
          </c:tx>
          <c:layout>
            <c:manualLayout>
              <c:xMode val="edge"/>
              <c:yMode val="edge"/>
              <c:x val="0.47419354838709676"/>
              <c:y val="0.90530846484935434"/>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514624"/>
        <c:crossesAt val="10"/>
        <c:auto val="1"/>
        <c:lblOffset val="100"/>
        <c:baseTimeUnit val="days"/>
        <c:majorUnit val="12"/>
        <c:majorTimeUnit val="months"/>
        <c:minorUnit val="6"/>
        <c:minorTimeUnit val="months"/>
      </c:dateAx>
      <c:valAx>
        <c:axId val="165514624"/>
        <c:scaling>
          <c:orientation val="minMax"/>
          <c:max val="130"/>
          <c:min val="1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lgn="ctr">
                  <a:defRPr sz="850" b="1" i="0" u="none" strike="noStrike" baseline="0">
                    <a:solidFill>
                      <a:srgbClr val="008000"/>
                    </a:solidFill>
                    <a:latin typeface="Arial"/>
                    <a:ea typeface="Arial"/>
                    <a:cs typeface="Arial"/>
                  </a:defRPr>
                </a:pPr>
                <a:r>
                  <a:rPr lang="en-US" sz="850">
                    <a:solidFill>
                      <a:srgbClr val="008000"/>
                    </a:solidFill>
                  </a:rPr>
                  <a:t>PRICES - $/BBL</a:t>
                </a:r>
              </a:p>
            </c:rich>
          </c:tx>
          <c:layout>
            <c:manualLayout>
              <c:xMode val="edge"/>
              <c:yMode val="edge"/>
              <c:x val="1.9713261648745518E-2"/>
              <c:y val="0.4349678808134595"/>
            </c:manualLayout>
          </c:layout>
          <c:overlay val="0"/>
          <c:spPr>
            <a:noFill/>
            <a:ln w="25400">
              <a:noFill/>
            </a:ln>
          </c:spPr>
        </c:title>
        <c:numFmt formatCode="&quot;$&quot;#,##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8000"/>
                </a:solidFill>
                <a:latin typeface="Arial"/>
                <a:ea typeface="Arial"/>
                <a:cs typeface="Arial"/>
              </a:defRPr>
            </a:pPr>
            <a:endParaRPr lang="en-US"/>
          </a:p>
        </c:txPr>
        <c:crossAx val="165512320"/>
        <c:crossesAt val="36526"/>
        <c:crossBetween val="between"/>
        <c:majorUnit val="10"/>
        <c:minorUnit val="2"/>
      </c:valAx>
      <c:dateAx>
        <c:axId val="165524992"/>
        <c:scaling>
          <c:orientation val="minMax"/>
        </c:scaling>
        <c:delete val="1"/>
        <c:axPos val="b"/>
        <c:numFmt formatCode="mmm\-yy" sourceLinked="1"/>
        <c:majorTickMark val="out"/>
        <c:minorTickMark val="none"/>
        <c:tickLblPos val="nextTo"/>
        <c:crossAx val="165526528"/>
        <c:crossesAt val="0.1"/>
        <c:auto val="1"/>
        <c:lblOffset val="100"/>
        <c:baseTimeUnit val="days"/>
      </c:dateAx>
      <c:valAx>
        <c:axId val="165526528"/>
        <c:scaling>
          <c:orientation val="minMax"/>
          <c:max val="1.3"/>
          <c:min val="0.1"/>
        </c:scaling>
        <c:delete val="0"/>
        <c:axPos val="r"/>
        <c:title>
          <c:tx>
            <c:rich>
              <a:bodyPr rot="-5400000" vert="horz"/>
              <a:lstStyle/>
              <a:p>
                <a:pPr algn="ctr">
                  <a:defRPr sz="800" b="1" i="0" u="none" strike="noStrike" baseline="0">
                    <a:solidFill>
                      <a:srgbClr val="FF0000"/>
                    </a:solidFill>
                    <a:latin typeface="Arial"/>
                    <a:ea typeface="Arial"/>
                    <a:cs typeface="Arial"/>
                  </a:defRPr>
                </a:pPr>
                <a:r>
                  <a:rPr lang="en-US" sz="850" baseline="0"/>
                  <a:t>MONTHLY EXCHANGE RATE - $US / $Cdn </a:t>
                </a:r>
                <a:r>
                  <a:rPr lang="en-US" sz="800" baseline="0"/>
                  <a:t>
</a:t>
                </a:r>
              </a:p>
            </c:rich>
          </c:tx>
          <c:layout>
            <c:manualLayout>
              <c:xMode val="edge"/>
              <c:yMode val="edge"/>
              <c:x val="0.95699228997577135"/>
              <c:y val="0.2644283042205931"/>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165524992"/>
        <c:crosses val="max"/>
        <c:crossBetween val="between"/>
        <c:majorUnit val="0.1"/>
      </c:valAx>
      <c:spPr>
        <a:noFill/>
        <a:ln w="12700">
          <a:solidFill>
            <a:srgbClr val="808080"/>
          </a:solidFill>
          <a:prstDash val="solid"/>
        </a:ln>
      </c:spPr>
    </c:plotArea>
    <c:legend>
      <c:legendPos val="b"/>
      <c:layout>
        <c:manualLayout>
          <c:xMode val="edge"/>
          <c:yMode val="edge"/>
          <c:x val="0.13193117131370993"/>
          <c:y val="0.94450221739523943"/>
          <c:w val="0.73364379238658683"/>
          <c:h val="3.1563845050215207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 DAILY SPOT PRICES DURING THE BIDWEEK</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&amp;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MONTHLY AVERAGE SPOT CASH MARKET GAS PRICES</a:t>
            </a:r>
          </a:p>
          <a:p>
            <a:pPr>
              <a:defRPr sz="1200" b="1" i="0" u="none" strike="noStrike" baseline="0">
                <a:solidFill>
                  <a:srgbClr val="000000"/>
                </a:solidFill>
                <a:latin typeface="Arial"/>
                <a:ea typeface="Arial"/>
                <a:cs typeface="Arial"/>
              </a:defRPr>
            </a:pPr>
            <a:r>
              <a:rPr lang="en-US" sz="800" b="1" i="0" u="none" strike="noStrike" baseline="0">
                <a:solidFill>
                  <a:srgbClr val="000000"/>
                </a:solidFill>
                <a:latin typeface="Arial"/>
                <a:cs typeface="Arial"/>
              </a:rPr>
              <a:t>obtained from </a:t>
            </a:r>
            <a:r>
              <a:rPr lang="en-US" sz="800" b="1" i="1" u="none" strike="noStrike" baseline="0">
                <a:solidFill>
                  <a:srgbClr val="000000"/>
                </a:solidFill>
                <a:latin typeface="Arial"/>
                <a:cs typeface="Arial"/>
              </a:rPr>
              <a:t>NATURAL GAS WEEK</a:t>
            </a:r>
            <a:r>
              <a:rPr lang="en-US" sz="800" b="1" i="0" u="none" strike="noStrike" baseline="0">
                <a:solidFill>
                  <a:srgbClr val="000000"/>
                </a:solidFill>
                <a:latin typeface="Arial"/>
                <a:cs typeface="Arial"/>
              </a:rPr>
              <a:t> &amp; </a:t>
            </a:r>
            <a:r>
              <a:rPr lang="en-US" sz="800" b="1" i="1" u="none" strike="noStrike" baseline="0">
                <a:solidFill>
                  <a:srgbClr val="000000"/>
                </a:solidFill>
                <a:latin typeface="Arial"/>
                <a:cs typeface="Arial"/>
              </a:rPr>
              <a:t>NATURAL GAS INTELLIGENCE</a:t>
            </a:r>
          </a:p>
        </c:rich>
      </c:tx>
      <c:layout>
        <c:manualLayout>
          <c:xMode val="edge"/>
          <c:yMode val="edge"/>
          <c:x val="0.28936170212765955"/>
          <c:y val="9.754553394178319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6170212765957446E-2"/>
          <c:y val="0.11608391608391608"/>
          <c:w val="0.89787234042553188"/>
          <c:h val="0.73706293706293702"/>
        </c:manualLayout>
      </c:layout>
      <c:lineChart>
        <c:grouping val="standard"/>
        <c:varyColors val="0"/>
        <c:ser>
          <c:idx val="0"/>
          <c:order val="0"/>
          <c:tx>
            <c:strRef>
              <c:f>'H Hub Daily Input'!$C$2</c:f>
              <c:strCache>
                <c:ptCount val="1"/>
                <c:pt idx="0">
                  <c:v>Henry Hub Dailies during Bidweek (Yr-end price is "blue" diamond)</c:v>
                </c:pt>
              </c:strCache>
            </c:strRef>
          </c:tx>
          <c:spPr>
            <a:ln w="28575">
              <a:noFill/>
            </a:ln>
          </c:spPr>
          <c:marker>
            <c:symbol val="circle"/>
            <c:size val="5"/>
            <c:spPr>
              <a:solidFill>
                <a:srgbClr val="FFFFFF"/>
              </a:solidFill>
              <a:ln>
                <a:solidFill>
                  <a:srgbClr val="FF0000"/>
                </a:solidFill>
                <a:prstDash val="solid"/>
              </a:ln>
            </c:spPr>
          </c:marker>
          <c:dPt>
            <c:idx val="153"/>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0-7FE4-45E9-AF22-FCC96D1BB0DA}"/>
              </c:ext>
            </c:extLst>
          </c:dPt>
          <c:dPt>
            <c:idx val="254"/>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1-7FE4-45E9-AF22-FCC96D1BB0DA}"/>
              </c:ext>
            </c:extLst>
          </c:dPt>
          <c:dPt>
            <c:idx val="351"/>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2-7FE4-45E9-AF22-FCC96D1BB0DA}"/>
              </c:ext>
            </c:extLst>
          </c:dPt>
          <c:dPt>
            <c:idx val="446"/>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3-7FE4-45E9-AF22-FCC96D1BB0DA}"/>
              </c:ext>
            </c:extLst>
          </c:dPt>
          <c:dPt>
            <c:idx val="562"/>
            <c:marker>
              <c:symbol val="diamond"/>
              <c:size val="6"/>
              <c:spPr>
                <a:solidFill>
                  <a:srgbClr val="0000FF"/>
                </a:solidFill>
                <a:ln>
                  <a:solidFill>
                    <a:srgbClr val="0000FF"/>
                  </a:solidFill>
                  <a:prstDash val="solid"/>
                </a:ln>
              </c:spPr>
            </c:marker>
            <c:bubble3D val="0"/>
            <c:extLst>
              <c:ext xmlns:c16="http://schemas.microsoft.com/office/drawing/2014/chart" uri="{C3380CC4-5D6E-409C-BE32-E72D297353CC}">
                <c16:uniqueId val="{00000004-7FE4-45E9-AF22-FCC96D1BB0DA}"/>
              </c:ext>
            </c:extLst>
          </c:dPt>
          <c:dPt>
            <c:idx val="679"/>
            <c:marker>
              <c:symbol val="diamond"/>
              <c:size val="6"/>
              <c:spPr>
                <a:solidFill>
                  <a:srgbClr val="0000FF"/>
                </a:solidFill>
                <a:ln>
                  <a:solidFill>
                    <a:srgbClr val="0000FF"/>
                  </a:solidFill>
                  <a:prstDash val="solid"/>
                </a:ln>
              </c:spPr>
            </c:marker>
            <c:bubble3D val="0"/>
            <c:extLst>
              <c:ext xmlns:c16="http://schemas.microsoft.com/office/drawing/2014/chart" uri="{C3380CC4-5D6E-409C-BE32-E72D297353CC}">
                <c16:uniqueId val="{00000005-7FE4-45E9-AF22-FCC96D1BB0DA}"/>
              </c:ext>
            </c:extLst>
          </c:dPt>
          <c:dPt>
            <c:idx val="799"/>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6-7FE4-45E9-AF22-FCC96D1BB0DA}"/>
              </c:ext>
            </c:extLst>
          </c:dPt>
          <c:dPt>
            <c:idx val="916"/>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7-7FE4-45E9-AF22-FCC96D1BB0DA}"/>
              </c:ext>
            </c:extLst>
          </c:dPt>
          <c:dPt>
            <c:idx val="1034"/>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8-7FE4-45E9-AF22-FCC96D1BB0DA}"/>
              </c:ext>
            </c:extLst>
          </c:dPt>
          <c:cat>
            <c:numRef>
              <c:f>'H Hub Daily Input'!$B$3:$B$3905</c:f>
              <c:numCache>
                <c:formatCode>m/d/yyyy;@</c:formatCode>
                <c:ptCount val="3903"/>
                <c:pt idx="0">
                  <c:v>36257</c:v>
                </c:pt>
                <c:pt idx="1">
                  <c:v>36266</c:v>
                </c:pt>
                <c:pt idx="2">
                  <c:v>36273</c:v>
                </c:pt>
                <c:pt idx="3">
                  <c:v>36274</c:v>
                </c:pt>
                <c:pt idx="4">
                  <c:v>36277</c:v>
                </c:pt>
                <c:pt idx="5">
                  <c:v>36278</c:v>
                </c:pt>
                <c:pt idx="6">
                  <c:v>36279</c:v>
                </c:pt>
                <c:pt idx="7">
                  <c:v>36280</c:v>
                </c:pt>
                <c:pt idx="8">
                  <c:v>36281</c:v>
                </c:pt>
                <c:pt idx="9">
                  <c:v>36295</c:v>
                </c:pt>
                <c:pt idx="10">
                  <c:v>36302</c:v>
                </c:pt>
                <c:pt idx="11">
                  <c:v>36305</c:v>
                </c:pt>
                <c:pt idx="12">
                  <c:v>36306</c:v>
                </c:pt>
                <c:pt idx="13">
                  <c:v>36307</c:v>
                </c:pt>
                <c:pt idx="14">
                  <c:v>36308</c:v>
                </c:pt>
                <c:pt idx="15">
                  <c:v>36309</c:v>
                </c:pt>
                <c:pt idx="16">
                  <c:v>36313</c:v>
                </c:pt>
                <c:pt idx="17">
                  <c:v>36326</c:v>
                </c:pt>
                <c:pt idx="18">
                  <c:v>36334</c:v>
                </c:pt>
                <c:pt idx="19">
                  <c:v>36335</c:v>
                </c:pt>
                <c:pt idx="20">
                  <c:v>36336</c:v>
                </c:pt>
                <c:pt idx="21">
                  <c:v>36337</c:v>
                </c:pt>
                <c:pt idx="22">
                  <c:v>36340</c:v>
                </c:pt>
                <c:pt idx="23">
                  <c:v>36341</c:v>
                </c:pt>
                <c:pt idx="24">
                  <c:v>36342</c:v>
                </c:pt>
                <c:pt idx="25">
                  <c:v>36356</c:v>
                </c:pt>
                <c:pt idx="26">
                  <c:v>36365</c:v>
                </c:pt>
                <c:pt idx="27">
                  <c:v>36368</c:v>
                </c:pt>
                <c:pt idx="28">
                  <c:v>36369</c:v>
                </c:pt>
                <c:pt idx="29">
                  <c:v>36370</c:v>
                </c:pt>
                <c:pt idx="30">
                  <c:v>36371</c:v>
                </c:pt>
                <c:pt idx="31">
                  <c:v>36372</c:v>
                </c:pt>
                <c:pt idx="32">
                  <c:v>36375</c:v>
                </c:pt>
                <c:pt idx="33">
                  <c:v>36389</c:v>
                </c:pt>
                <c:pt idx="34">
                  <c:v>36396</c:v>
                </c:pt>
                <c:pt idx="35">
                  <c:v>36397</c:v>
                </c:pt>
                <c:pt idx="36">
                  <c:v>36398</c:v>
                </c:pt>
                <c:pt idx="37">
                  <c:v>36399</c:v>
                </c:pt>
                <c:pt idx="38">
                  <c:v>36400</c:v>
                </c:pt>
                <c:pt idx="39">
                  <c:v>36403</c:v>
                </c:pt>
                <c:pt idx="40">
                  <c:v>36404</c:v>
                </c:pt>
                <c:pt idx="41">
                  <c:v>36418</c:v>
                </c:pt>
                <c:pt idx="42">
                  <c:v>36426</c:v>
                </c:pt>
                <c:pt idx="43">
                  <c:v>36427</c:v>
                </c:pt>
                <c:pt idx="44">
                  <c:v>36428</c:v>
                </c:pt>
                <c:pt idx="45">
                  <c:v>36431</c:v>
                </c:pt>
                <c:pt idx="46">
                  <c:v>36432</c:v>
                </c:pt>
                <c:pt idx="47">
                  <c:v>36433</c:v>
                </c:pt>
                <c:pt idx="48">
                  <c:v>36434</c:v>
                </c:pt>
                <c:pt idx="49">
                  <c:v>36448</c:v>
                </c:pt>
                <c:pt idx="50">
                  <c:v>36456</c:v>
                </c:pt>
                <c:pt idx="51">
                  <c:v>36459</c:v>
                </c:pt>
                <c:pt idx="52">
                  <c:v>36460</c:v>
                </c:pt>
                <c:pt idx="53">
                  <c:v>36461</c:v>
                </c:pt>
                <c:pt idx="54">
                  <c:v>36462</c:v>
                </c:pt>
                <c:pt idx="55">
                  <c:v>36463</c:v>
                </c:pt>
                <c:pt idx="56">
                  <c:v>36466</c:v>
                </c:pt>
                <c:pt idx="57">
                  <c:v>36477</c:v>
                </c:pt>
                <c:pt idx="58">
                  <c:v>36484</c:v>
                </c:pt>
                <c:pt idx="59">
                  <c:v>36487</c:v>
                </c:pt>
                <c:pt idx="60">
                  <c:v>36488</c:v>
                </c:pt>
                <c:pt idx="61">
                  <c:v>36489</c:v>
                </c:pt>
                <c:pt idx="62">
                  <c:v>36494</c:v>
                </c:pt>
                <c:pt idx="63">
                  <c:v>36495</c:v>
                </c:pt>
                <c:pt idx="64">
                  <c:v>36509</c:v>
                </c:pt>
                <c:pt idx="65">
                  <c:v>36517</c:v>
                </c:pt>
                <c:pt idx="66">
                  <c:v>36518</c:v>
                </c:pt>
                <c:pt idx="67">
                  <c:v>36522</c:v>
                </c:pt>
                <c:pt idx="68">
                  <c:v>36523</c:v>
                </c:pt>
                <c:pt idx="69">
                  <c:v>36524</c:v>
                </c:pt>
                <c:pt idx="70">
                  <c:v>36525</c:v>
                </c:pt>
                <c:pt idx="71">
                  <c:v>36529</c:v>
                </c:pt>
                <c:pt idx="72">
                  <c:v>36540</c:v>
                </c:pt>
                <c:pt idx="73">
                  <c:v>36547</c:v>
                </c:pt>
                <c:pt idx="74">
                  <c:v>36550</c:v>
                </c:pt>
                <c:pt idx="75">
                  <c:v>36551</c:v>
                </c:pt>
                <c:pt idx="76">
                  <c:v>36552</c:v>
                </c:pt>
                <c:pt idx="77">
                  <c:v>36553</c:v>
                </c:pt>
                <c:pt idx="78">
                  <c:v>36554</c:v>
                </c:pt>
                <c:pt idx="79">
                  <c:v>36557</c:v>
                </c:pt>
                <c:pt idx="80">
                  <c:v>36567</c:v>
                </c:pt>
                <c:pt idx="81">
                  <c:v>36593</c:v>
                </c:pt>
                <c:pt idx="82">
                  <c:v>36597</c:v>
                </c:pt>
                <c:pt idx="83">
                  <c:v>36627</c:v>
                </c:pt>
                <c:pt idx="84">
                  <c:v>36631</c:v>
                </c:pt>
                <c:pt idx="85">
                  <c:v>36637</c:v>
                </c:pt>
                <c:pt idx="86">
                  <c:v>36641</c:v>
                </c:pt>
                <c:pt idx="87">
                  <c:v>36642</c:v>
                </c:pt>
                <c:pt idx="88">
                  <c:v>36643</c:v>
                </c:pt>
                <c:pt idx="89">
                  <c:v>36644</c:v>
                </c:pt>
                <c:pt idx="90">
                  <c:v>36645</c:v>
                </c:pt>
                <c:pt idx="91">
                  <c:v>36648</c:v>
                </c:pt>
                <c:pt idx="92">
                  <c:v>36662</c:v>
                </c:pt>
                <c:pt idx="93">
                  <c:v>36670</c:v>
                </c:pt>
                <c:pt idx="94">
                  <c:v>36671</c:v>
                </c:pt>
                <c:pt idx="95">
                  <c:v>36672</c:v>
                </c:pt>
                <c:pt idx="96">
                  <c:v>36673</c:v>
                </c:pt>
                <c:pt idx="97">
                  <c:v>36677</c:v>
                </c:pt>
                <c:pt idx="98">
                  <c:v>36678</c:v>
                </c:pt>
                <c:pt idx="99">
                  <c:v>36692</c:v>
                </c:pt>
                <c:pt idx="100">
                  <c:v>36700</c:v>
                </c:pt>
                <c:pt idx="101">
                  <c:v>36701</c:v>
                </c:pt>
                <c:pt idx="102">
                  <c:v>36704</c:v>
                </c:pt>
                <c:pt idx="103">
                  <c:v>36705</c:v>
                </c:pt>
                <c:pt idx="104">
                  <c:v>36706</c:v>
                </c:pt>
                <c:pt idx="105">
                  <c:v>36707</c:v>
                </c:pt>
                <c:pt idx="106">
                  <c:v>36708</c:v>
                </c:pt>
                <c:pt idx="107">
                  <c:v>36722</c:v>
                </c:pt>
                <c:pt idx="108">
                  <c:v>36729</c:v>
                </c:pt>
                <c:pt idx="109">
                  <c:v>36732</c:v>
                </c:pt>
                <c:pt idx="110">
                  <c:v>36733</c:v>
                </c:pt>
                <c:pt idx="111">
                  <c:v>36734</c:v>
                </c:pt>
                <c:pt idx="112">
                  <c:v>36735</c:v>
                </c:pt>
                <c:pt idx="113">
                  <c:v>36736</c:v>
                </c:pt>
                <c:pt idx="114">
                  <c:v>36739</c:v>
                </c:pt>
                <c:pt idx="115">
                  <c:v>36753</c:v>
                </c:pt>
                <c:pt idx="116">
                  <c:v>36761</c:v>
                </c:pt>
                <c:pt idx="117">
                  <c:v>36762</c:v>
                </c:pt>
                <c:pt idx="118">
                  <c:v>36763</c:v>
                </c:pt>
                <c:pt idx="119">
                  <c:v>36764</c:v>
                </c:pt>
                <c:pt idx="120">
                  <c:v>36767</c:v>
                </c:pt>
                <c:pt idx="121">
                  <c:v>36768</c:v>
                </c:pt>
                <c:pt idx="122">
                  <c:v>36769</c:v>
                </c:pt>
                <c:pt idx="123">
                  <c:v>36770</c:v>
                </c:pt>
                <c:pt idx="124">
                  <c:v>36784</c:v>
                </c:pt>
                <c:pt idx="125">
                  <c:v>36792</c:v>
                </c:pt>
                <c:pt idx="126">
                  <c:v>36795</c:v>
                </c:pt>
                <c:pt idx="127">
                  <c:v>36796</c:v>
                </c:pt>
                <c:pt idx="128">
                  <c:v>36797</c:v>
                </c:pt>
                <c:pt idx="129">
                  <c:v>36798</c:v>
                </c:pt>
                <c:pt idx="130">
                  <c:v>36799</c:v>
                </c:pt>
                <c:pt idx="131">
                  <c:v>36802</c:v>
                </c:pt>
                <c:pt idx="132">
                  <c:v>36813</c:v>
                </c:pt>
                <c:pt idx="133">
                  <c:v>36823</c:v>
                </c:pt>
                <c:pt idx="134">
                  <c:v>36824</c:v>
                </c:pt>
                <c:pt idx="135">
                  <c:v>36825</c:v>
                </c:pt>
                <c:pt idx="136">
                  <c:v>36826</c:v>
                </c:pt>
                <c:pt idx="137">
                  <c:v>36827</c:v>
                </c:pt>
                <c:pt idx="138">
                  <c:v>36830</c:v>
                </c:pt>
                <c:pt idx="139">
                  <c:v>36831</c:v>
                </c:pt>
                <c:pt idx="140">
                  <c:v>36845</c:v>
                </c:pt>
                <c:pt idx="141">
                  <c:v>36852</c:v>
                </c:pt>
                <c:pt idx="142">
                  <c:v>36853</c:v>
                </c:pt>
                <c:pt idx="143">
                  <c:v>36858</c:v>
                </c:pt>
                <c:pt idx="144">
                  <c:v>36859</c:v>
                </c:pt>
                <c:pt idx="145">
                  <c:v>36860</c:v>
                </c:pt>
                <c:pt idx="146">
                  <c:v>36861</c:v>
                </c:pt>
                <c:pt idx="147">
                  <c:v>36875</c:v>
                </c:pt>
                <c:pt idx="148">
                  <c:v>36881</c:v>
                </c:pt>
                <c:pt idx="149">
                  <c:v>36882</c:v>
                </c:pt>
                <c:pt idx="150">
                  <c:v>36883</c:v>
                </c:pt>
                <c:pt idx="151">
                  <c:v>36887</c:v>
                </c:pt>
                <c:pt idx="152">
                  <c:v>36888</c:v>
                </c:pt>
                <c:pt idx="153">
                  <c:v>36889</c:v>
                </c:pt>
                <c:pt idx="154">
                  <c:v>36890</c:v>
                </c:pt>
                <c:pt idx="155">
                  <c:v>36894</c:v>
                </c:pt>
                <c:pt idx="156">
                  <c:v>36906</c:v>
                </c:pt>
                <c:pt idx="157">
                  <c:v>36914</c:v>
                </c:pt>
                <c:pt idx="158">
                  <c:v>36915</c:v>
                </c:pt>
                <c:pt idx="159">
                  <c:v>36916</c:v>
                </c:pt>
                <c:pt idx="160">
                  <c:v>36917</c:v>
                </c:pt>
                <c:pt idx="161">
                  <c:v>36918</c:v>
                </c:pt>
                <c:pt idx="162">
                  <c:v>36921</c:v>
                </c:pt>
                <c:pt idx="163">
                  <c:v>36922</c:v>
                </c:pt>
                <c:pt idx="164">
                  <c:v>36923</c:v>
                </c:pt>
                <c:pt idx="165">
                  <c:v>36937</c:v>
                </c:pt>
                <c:pt idx="166">
                  <c:v>36943</c:v>
                </c:pt>
                <c:pt idx="167">
                  <c:v>36944</c:v>
                </c:pt>
                <c:pt idx="168">
                  <c:v>36945</c:v>
                </c:pt>
                <c:pt idx="169">
                  <c:v>36946</c:v>
                </c:pt>
                <c:pt idx="170">
                  <c:v>36949</c:v>
                </c:pt>
                <c:pt idx="171">
                  <c:v>36950</c:v>
                </c:pt>
                <c:pt idx="172">
                  <c:v>36951</c:v>
                </c:pt>
                <c:pt idx="173">
                  <c:v>36965</c:v>
                </c:pt>
                <c:pt idx="174">
                  <c:v>36974</c:v>
                </c:pt>
                <c:pt idx="175">
                  <c:v>36977</c:v>
                </c:pt>
                <c:pt idx="176">
                  <c:v>36978</c:v>
                </c:pt>
                <c:pt idx="177">
                  <c:v>36979</c:v>
                </c:pt>
                <c:pt idx="178">
                  <c:v>36980</c:v>
                </c:pt>
                <c:pt idx="179">
                  <c:v>36981</c:v>
                </c:pt>
                <c:pt idx="180">
                  <c:v>36982</c:v>
                </c:pt>
                <c:pt idx="181">
                  <c:v>36996</c:v>
                </c:pt>
                <c:pt idx="182">
                  <c:v>37002</c:v>
                </c:pt>
                <c:pt idx="183">
                  <c:v>37005</c:v>
                </c:pt>
                <c:pt idx="184">
                  <c:v>37006</c:v>
                </c:pt>
                <c:pt idx="185">
                  <c:v>37007</c:v>
                </c:pt>
                <c:pt idx="186">
                  <c:v>37008</c:v>
                </c:pt>
                <c:pt idx="187">
                  <c:v>37009</c:v>
                </c:pt>
                <c:pt idx="188">
                  <c:v>37012</c:v>
                </c:pt>
                <c:pt idx="189">
                  <c:v>37026</c:v>
                </c:pt>
                <c:pt idx="190">
                  <c:v>37034</c:v>
                </c:pt>
                <c:pt idx="191">
                  <c:v>37035</c:v>
                </c:pt>
                <c:pt idx="192">
                  <c:v>37036</c:v>
                </c:pt>
                <c:pt idx="193">
                  <c:v>37037</c:v>
                </c:pt>
                <c:pt idx="194">
                  <c:v>37041</c:v>
                </c:pt>
                <c:pt idx="195">
                  <c:v>37042</c:v>
                </c:pt>
                <c:pt idx="196">
                  <c:v>37043</c:v>
                </c:pt>
                <c:pt idx="197">
                  <c:v>37057</c:v>
                </c:pt>
                <c:pt idx="198">
                  <c:v>37065</c:v>
                </c:pt>
                <c:pt idx="199">
                  <c:v>37068</c:v>
                </c:pt>
                <c:pt idx="200">
                  <c:v>37069</c:v>
                </c:pt>
                <c:pt idx="201">
                  <c:v>37070</c:v>
                </c:pt>
                <c:pt idx="202">
                  <c:v>37071</c:v>
                </c:pt>
                <c:pt idx="203">
                  <c:v>37072</c:v>
                </c:pt>
                <c:pt idx="204">
                  <c:v>37073</c:v>
                </c:pt>
                <c:pt idx="205">
                  <c:v>37087</c:v>
                </c:pt>
                <c:pt idx="206">
                  <c:v>37096</c:v>
                </c:pt>
                <c:pt idx="207">
                  <c:v>37097</c:v>
                </c:pt>
                <c:pt idx="208">
                  <c:v>37098</c:v>
                </c:pt>
                <c:pt idx="209">
                  <c:v>37099</c:v>
                </c:pt>
                <c:pt idx="210">
                  <c:v>37100</c:v>
                </c:pt>
                <c:pt idx="211">
                  <c:v>37103</c:v>
                </c:pt>
                <c:pt idx="212">
                  <c:v>37104</c:v>
                </c:pt>
                <c:pt idx="213">
                  <c:v>37118</c:v>
                </c:pt>
                <c:pt idx="214">
                  <c:v>37126</c:v>
                </c:pt>
                <c:pt idx="215">
                  <c:v>37127</c:v>
                </c:pt>
                <c:pt idx="216">
                  <c:v>37128</c:v>
                </c:pt>
                <c:pt idx="217">
                  <c:v>37131</c:v>
                </c:pt>
                <c:pt idx="218">
                  <c:v>37132</c:v>
                </c:pt>
                <c:pt idx="219">
                  <c:v>37133</c:v>
                </c:pt>
                <c:pt idx="220">
                  <c:v>37134</c:v>
                </c:pt>
                <c:pt idx="221">
                  <c:v>37135</c:v>
                </c:pt>
                <c:pt idx="222">
                  <c:v>37149</c:v>
                </c:pt>
                <c:pt idx="223">
                  <c:v>37155</c:v>
                </c:pt>
                <c:pt idx="224">
                  <c:v>37156</c:v>
                </c:pt>
                <c:pt idx="225">
                  <c:v>37159</c:v>
                </c:pt>
                <c:pt idx="226">
                  <c:v>37160</c:v>
                </c:pt>
                <c:pt idx="227">
                  <c:v>37161</c:v>
                </c:pt>
                <c:pt idx="228">
                  <c:v>37162</c:v>
                </c:pt>
                <c:pt idx="229">
                  <c:v>37163</c:v>
                </c:pt>
                <c:pt idx="230">
                  <c:v>37165</c:v>
                </c:pt>
                <c:pt idx="231">
                  <c:v>37179</c:v>
                </c:pt>
                <c:pt idx="232">
                  <c:v>37188</c:v>
                </c:pt>
                <c:pt idx="233">
                  <c:v>37189</c:v>
                </c:pt>
                <c:pt idx="234">
                  <c:v>37190</c:v>
                </c:pt>
                <c:pt idx="235">
                  <c:v>37191</c:v>
                </c:pt>
                <c:pt idx="236">
                  <c:v>37194</c:v>
                </c:pt>
                <c:pt idx="237">
                  <c:v>37195</c:v>
                </c:pt>
                <c:pt idx="238">
                  <c:v>37196</c:v>
                </c:pt>
                <c:pt idx="239">
                  <c:v>37210</c:v>
                </c:pt>
                <c:pt idx="240">
                  <c:v>37216</c:v>
                </c:pt>
                <c:pt idx="241">
                  <c:v>37217</c:v>
                </c:pt>
                <c:pt idx="242">
                  <c:v>37222</c:v>
                </c:pt>
                <c:pt idx="243">
                  <c:v>37223</c:v>
                </c:pt>
                <c:pt idx="244">
                  <c:v>37224</c:v>
                </c:pt>
                <c:pt idx="245">
                  <c:v>37225</c:v>
                </c:pt>
                <c:pt idx="246">
                  <c:v>37226</c:v>
                </c:pt>
                <c:pt idx="247">
                  <c:v>37240</c:v>
                </c:pt>
                <c:pt idx="248">
                  <c:v>37244</c:v>
                </c:pt>
                <c:pt idx="249">
                  <c:v>37245</c:v>
                </c:pt>
                <c:pt idx="250">
                  <c:v>37246</c:v>
                </c:pt>
                <c:pt idx="251">
                  <c:v>37247</c:v>
                </c:pt>
                <c:pt idx="252">
                  <c:v>37252</c:v>
                </c:pt>
                <c:pt idx="253">
                  <c:v>37253</c:v>
                </c:pt>
                <c:pt idx="254">
                  <c:v>37254</c:v>
                </c:pt>
                <c:pt idx="255">
                  <c:v>37257</c:v>
                </c:pt>
                <c:pt idx="256">
                  <c:v>37271</c:v>
                </c:pt>
                <c:pt idx="257">
                  <c:v>37280</c:v>
                </c:pt>
                <c:pt idx="258">
                  <c:v>37281</c:v>
                </c:pt>
                <c:pt idx="259">
                  <c:v>37282</c:v>
                </c:pt>
                <c:pt idx="260">
                  <c:v>37285</c:v>
                </c:pt>
                <c:pt idx="261">
                  <c:v>37286</c:v>
                </c:pt>
                <c:pt idx="262">
                  <c:v>37287</c:v>
                </c:pt>
                <c:pt idx="263">
                  <c:v>37288</c:v>
                </c:pt>
                <c:pt idx="264">
                  <c:v>37302</c:v>
                </c:pt>
                <c:pt idx="265">
                  <c:v>37308</c:v>
                </c:pt>
                <c:pt idx="266">
                  <c:v>37309</c:v>
                </c:pt>
                <c:pt idx="267">
                  <c:v>37310</c:v>
                </c:pt>
                <c:pt idx="268">
                  <c:v>37313</c:v>
                </c:pt>
                <c:pt idx="269">
                  <c:v>37314</c:v>
                </c:pt>
                <c:pt idx="270">
                  <c:v>37315</c:v>
                </c:pt>
                <c:pt idx="271">
                  <c:v>37316</c:v>
                </c:pt>
                <c:pt idx="272">
                  <c:v>37330</c:v>
                </c:pt>
                <c:pt idx="273">
                  <c:v>37337</c:v>
                </c:pt>
                <c:pt idx="274">
                  <c:v>37338</c:v>
                </c:pt>
                <c:pt idx="275">
                  <c:v>37341</c:v>
                </c:pt>
                <c:pt idx="276">
                  <c:v>37342</c:v>
                </c:pt>
                <c:pt idx="277">
                  <c:v>37343</c:v>
                </c:pt>
                <c:pt idx="278">
                  <c:v>37344</c:v>
                </c:pt>
                <c:pt idx="279">
                  <c:v>37347</c:v>
                </c:pt>
                <c:pt idx="280">
                  <c:v>37361</c:v>
                </c:pt>
                <c:pt idx="281">
                  <c:v>37366</c:v>
                </c:pt>
                <c:pt idx="282">
                  <c:v>37369</c:v>
                </c:pt>
                <c:pt idx="283">
                  <c:v>37370</c:v>
                </c:pt>
                <c:pt idx="284">
                  <c:v>37371</c:v>
                </c:pt>
                <c:pt idx="285">
                  <c:v>37372</c:v>
                </c:pt>
                <c:pt idx="286">
                  <c:v>37373</c:v>
                </c:pt>
                <c:pt idx="287">
                  <c:v>37376</c:v>
                </c:pt>
                <c:pt idx="288">
                  <c:v>37377</c:v>
                </c:pt>
                <c:pt idx="289">
                  <c:v>37391</c:v>
                </c:pt>
                <c:pt idx="290">
                  <c:v>37400</c:v>
                </c:pt>
                <c:pt idx="291">
                  <c:v>37401</c:v>
                </c:pt>
                <c:pt idx="292">
                  <c:v>37405</c:v>
                </c:pt>
                <c:pt idx="293">
                  <c:v>37406</c:v>
                </c:pt>
                <c:pt idx="294">
                  <c:v>37407</c:v>
                </c:pt>
                <c:pt idx="295">
                  <c:v>37408</c:v>
                </c:pt>
                <c:pt idx="296">
                  <c:v>37422</c:v>
                </c:pt>
                <c:pt idx="297">
                  <c:v>37429</c:v>
                </c:pt>
                <c:pt idx="298">
                  <c:v>37432</c:v>
                </c:pt>
                <c:pt idx="299">
                  <c:v>37433</c:v>
                </c:pt>
                <c:pt idx="300">
                  <c:v>37434</c:v>
                </c:pt>
                <c:pt idx="301">
                  <c:v>37435</c:v>
                </c:pt>
                <c:pt idx="302">
                  <c:v>37436</c:v>
                </c:pt>
                <c:pt idx="303">
                  <c:v>37438</c:v>
                </c:pt>
                <c:pt idx="304">
                  <c:v>37452</c:v>
                </c:pt>
                <c:pt idx="305">
                  <c:v>37461</c:v>
                </c:pt>
                <c:pt idx="306">
                  <c:v>37462</c:v>
                </c:pt>
                <c:pt idx="307">
                  <c:v>37463</c:v>
                </c:pt>
                <c:pt idx="308">
                  <c:v>37464</c:v>
                </c:pt>
                <c:pt idx="309">
                  <c:v>37467</c:v>
                </c:pt>
                <c:pt idx="310">
                  <c:v>37468</c:v>
                </c:pt>
                <c:pt idx="311">
                  <c:v>37469</c:v>
                </c:pt>
                <c:pt idx="312">
                  <c:v>37483</c:v>
                </c:pt>
                <c:pt idx="313">
                  <c:v>37492</c:v>
                </c:pt>
                <c:pt idx="314">
                  <c:v>37495</c:v>
                </c:pt>
                <c:pt idx="315">
                  <c:v>37496</c:v>
                </c:pt>
                <c:pt idx="316">
                  <c:v>37497</c:v>
                </c:pt>
                <c:pt idx="317">
                  <c:v>37498</c:v>
                </c:pt>
                <c:pt idx="318">
                  <c:v>37499</c:v>
                </c:pt>
                <c:pt idx="319">
                  <c:v>37500</c:v>
                </c:pt>
                <c:pt idx="320">
                  <c:v>37514</c:v>
                </c:pt>
                <c:pt idx="321">
                  <c:v>37519</c:v>
                </c:pt>
                <c:pt idx="322">
                  <c:v>37520</c:v>
                </c:pt>
                <c:pt idx="323">
                  <c:v>37523</c:v>
                </c:pt>
                <c:pt idx="324">
                  <c:v>37524</c:v>
                </c:pt>
                <c:pt idx="325">
                  <c:v>37525</c:v>
                </c:pt>
                <c:pt idx="326">
                  <c:v>37526</c:v>
                </c:pt>
                <c:pt idx="327">
                  <c:v>37527</c:v>
                </c:pt>
                <c:pt idx="328">
                  <c:v>37530</c:v>
                </c:pt>
                <c:pt idx="329">
                  <c:v>37544</c:v>
                </c:pt>
                <c:pt idx="330">
                  <c:v>37553</c:v>
                </c:pt>
                <c:pt idx="331">
                  <c:v>37554</c:v>
                </c:pt>
                <c:pt idx="332">
                  <c:v>37555</c:v>
                </c:pt>
                <c:pt idx="333">
                  <c:v>37558</c:v>
                </c:pt>
                <c:pt idx="334">
                  <c:v>37559</c:v>
                </c:pt>
                <c:pt idx="335">
                  <c:v>37560</c:v>
                </c:pt>
                <c:pt idx="336">
                  <c:v>37561</c:v>
                </c:pt>
                <c:pt idx="337">
                  <c:v>37575</c:v>
                </c:pt>
                <c:pt idx="338">
                  <c:v>37581</c:v>
                </c:pt>
                <c:pt idx="339">
                  <c:v>37582</c:v>
                </c:pt>
                <c:pt idx="340">
                  <c:v>37583</c:v>
                </c:pt>
                <c:pt idx="341">
                  <c:v>37586</c:v>
                </c:pt>
                <c:pt idx="342">
                  <c:v>37587</c:v>
                </c:pt>
                <c:pt idx="343">
                  <c:v>37588</c:v>
                </c:pt>
                <c:pt idx="344">
                  <c:v>37591</c:v>
                </c:pt>
                <c:pt idx="345">
                  <c:v>37605</c:v>
                </c:pt>
                <c:pt idx="346">
                  <c:v>37611</c:v>
                </c:pt>
                <c:pt idx="347">
                  <c:v>37614</c:v>
                </c:pt>
                <c:pt idx="348">
                  <c:v>37615</c:v>
                </c:pt>
                <c:pt idx="349">
                  <c:v>37617</c:v>
                </c:pt>
                <c:pt idx="350">
                  <c:v>37618</c:v>
                </c:pt>
                <c:pt idx="351">
                  <c:v>37621</c:v>
                </c:pt>
                <c:pt idx="352">
                  <c:v>37622</c:v>
                </c:pt>
                <c:pt idx="353">
                  <c:v>37636</c:v>
                </c:pt>
                <c:pt idx="354">
                  <c:v>37645</c:v>
                </c:pt>
                <c:pt idx="355">
                  <c:v>37646</c:v>
                </c:pt>
                <c:pt idx="356">
                  <c:v>37649</c:v>
                </c:pt>
                <c:pt idx="357">
                  <c:v>37650</c:v>
                </c:pt>
                <c:pt idx="358">
                  <c:v>37651</c:v>
                </c:pt>
                <c:pt idx="359">
                  <c:v>37652</c:v>
                </c:pt>
                <c:pt idx="360">
                  <c:v>37653</c:v>
                </c:pt>
                <c:pt idx="361">
                  <c:v>37667</c:v>
                </c:pt>
                <c:pt idx="362">
                  <c:v>37673</c:v>
                </c:pt>
                <c:pt idx="363">
                  <c:v>37674</c:v>
                </c:pt>
                <c:pt idx="364">
                  <c:v>37677</c:v>
                </c:pt>
                <c:pt idx="365">
                  <c:v>37678</c:v>
                </c:pt>
                <c:pt idx="366">
                  <c:v>37679</c:v>
                </c:pt>
                <c:pt idx="367">
                  <c:v>37680</c:v>
                </c:pt>
                <c:pt idx="368">
                  <c:v>37681</c:v>
                </c:pt>
                <c:pt idx="369">
                  <c:v>37695</c:v>
                </c:pt>
                <c:pt idx="370">
                  <c:v>37702</c:v>
                </c:pt>
                <c:pt idx="371">
                  <c:v>37705</c:v>
                </c:pt>
                <c:pt idx="372">
                  <c:v>37706</c:v>
                </c:pt>
                <c:pt idx="373">
                  <c:v>37707</c:v>
                </c:pt>
                <c:pt idx="374">
                  <c:v>37708</c:v>
                </c:pt>
                <c:pt idx="375">
                  <c:v>37709</c:v>
                </c:pt>
                <c:pt idx="376">
                  <c:v>37712</c:v>
                </c:pt>
                <c:pt idx="377">
                  <c:v>37726</c:v>
                </c:pt>
                <c:pt idx="378">
                  <c:v>37734</c:v>
                </c:pt>
                <c:pt idx="379">
                  <c:v>37735</c:v>
                </c:pt>
                <c:pt idx="380">
                  <c:v>37736</c:v>
                </c:pt>
                <c:pt idx="381">
                  <c:v>37737</c:v>
                </c:pt>
                <c:pt idx="382">
                  <c:v>37740</c:v>
                </c:pt>
                <c:pt idx="383">
                  <c:v>37741</c:v>
                </c:pt>
                <c:pt idx="384">
                  <c:v>37742</c:v>
                </c:pt>
                <c:pt idx="385">
                  <c:v>37756</c:v>
                </c:pt>
                <c:pt idx="386">
                  <c:v>37764</c:v>
                </c:pt>
                <c:pt idx="387">
                  <c:v>37765</c:v>
                </c:pt>
                <c:pt idx="388">
                  <c:v>37769</c:v>
                </c:pt>
                <c:pt idx="389">
                  <c:v>37770</c:v>
                </c:pt>
                <c:pt idx="390">
                  <c:v>37771</c:v>
                </c:pt>
                <c:pt idx="391">
                  <c:v>37772</c:v>
                </c:pt>
                <c:pt idx="392">
                  <c:v>37773</c:v>
                </c:pt>
                <c:pt idx="393">
                  <c:v>37787</c:v>
                </c:pt>
                <c:pt idx="394">
                  <c:v>37793</c:v>
                </c:pt>
                <c:pt idx="395">
                  <c:v>37796</c:v>
                </c:pt>
                <c:pt idx="396">
                  <c:v>37797</c:v>
                </c:pt>
                <c:pt idx="397">
                  <c:v>37798</c:v>
                </c:pt>
                <c:pt idx="398">
                  <c:v>37799</c:v>
                </c:pt>
                <c:pt idx="399">
                  <c:v>37800</c:v>
                </c:pt>
                <c:pt idx="400">
                  <c:v>37803</c:v>
                </c:pt>
                <c:pt idx="401">
                  <c:v>37817</c:v>
                </c:pt>
                <c:pt idx="402">
                  <c:v>37826</c:v>
                </c:pt>
                <c:pt idx="403">
                  <c:v>37827</c:v>
                </c:pt>
                <c:pt idx="404">
                  <c:v>37828</c:v>
                </c:pt>
                <c:pt idx="405">
                  <c:v>37831</c:v>
                </c:pt>
                <c:pt idx="406">
                  <c:v>37832</c:v>
                </c:pt>
                <c:pt idx="407">
                  <c:v>37833</c:v>
                </c:pt>
                <c:pt idx="408">
                  <c:v>37834</c:v>
                </c:pt>
                <c:pt idx="409">
                  <c:v>37848</c:v>
                </c:pt>
                <c:pt idx="410">
                  <c:v>37856</c:v>
                </c:pt>
                <c:pt idx="411">
                  <c:v>37859</c:v>
                </c:pt>
                <c:pt idx="412">
                  <c:v>37860</c:v>
                </c:pt>
                <c:pt idx="413">
                  <c:v>37861</c:v>
                </c:pt>
                <c:pt idx="414">
                  <c:v>37862</c:v>
                </c:pt>
                <c:pt idx="415">
                  <c:v>37863</c:v>
                </c:pt>
                <c:pt idx="416">
                  <c:v>37865</c:v>
                </c:pt>
                <c:pt idx="417">
                  <c:v>37879</c:v>
                </c:pt>
                <c:pt idx="418">
                  <c:v>37887</c:v>
                </c:pt>
                <c:pt idx="419">
                  <c:v>37888</c:v>
                </c:pt>
                <c:pt idx="420">
                  <c:v>37889</c:v>
                </c:pt>
                <c:pt idx="421">
                  <c:v>37890</c:v>
                </c:pt>
                <c:pt idx="422">
                  <c:v>37891</c:v>
                </c:pt>
                <c:pt idx="423">
                  <c:v>37894</c:v>
                </c:pt>
                <c:pt idx="424">
                  <c:v>37895</c:v>
                </c:pt>
                <c:pt idx="425">
                  <c:v>37909</c:v>
                </c:pt>
                <c:pt idx="426">
                  <c:v>37918</c:v>
                </c:pt>
                <c:pt idx="427">
                  <c:v>37919</c:v>
                </c:pt>
                <c:pt idx="428">
                  <c:v>37922</c:v>
                </c:pt>
                <c:pt idx="429">
                  <c:v>37923</c:v>
                </c:pt>
                <c:pt idx="430">
                  <c:v>37924</c:v>
                </c:pt>
                <c:pt idx="431">
                  <c:v>37925</c:v>
                </c:pt>
                <c:pt idx="432">
                  <c:v>37926</c:v>
                </c:pt>
                <c:pt idx="433">
                  <c:v>37940</c:v>
                </c:pt>
                <c:pt idx="434">
                  <c:v>37945</c:v>
                </c:pt>
                <c:pt idx="435">
                  <c:v>37946</c:v>
                </c:pt>
                <c:pt idx="436">
                  <c:v>37947</c:v>
                </c:pt>
                <c:pt idx="437">
                  <c:v>37950</c:v>
                </c:pt>
                <c:pt idx="438">
                  <c:v>37951</c:v>
                </c:pt>
                <c:pt idx="439">
                  <c:v>37952</c:v>
                </c:pt>
                <c:pt idx="440">
                  <c:v>37956</c:v>
                </c:pt>
                <c:pt idx="441">
                  <c:v>37970</c:v>
                </c:pt>
                <c:pt idx="442">
                  <c:v>37978</c:v>
                </c:pt>
                <c:pt idx="443">
                  <c:v>37979</c:v>
                </c:pt>
                <c:pt idx="444">
                  <c:v>37980</c:v>
                </c:pt>
                <c:pt idx="445">
                  <c:v>37985</c:v>
                </c:pt>
                <c:pt idx="446">
                  <c:v>37986</c:v>
                </c:pt>
                <c:pt idx="447">
                  <c:v>37987</c:v>
                </c:pt>
                <c:pt idx="448">
                  <c:v>38001</c:v>
                </c:pt>
                <c:pt idx="449">
                  <c:v>38010</c:v>
                </c:pt>
                <c:pt idx="450">
                  <c:v>38013</c:v>
                </c:pt>
                <c:pt idx="451">
                  <c:v>38014</c:v>
                </c:pt>
                <c:pt idx="452">
                  <c:v>38015</c:v>
                </c:pt>
                <c:pt idx="453">
                  <c:v>38016</c:v>
                </c:pt>
                <c:pt idx="454">
                  <c:v>38017</c:v>
                </c:pt>
                <c:pt idx="455">
                  <c:v>38018</c:v>
                </c:pt>
                <c:pt idx="456">
                  <c:v>38032</c:v>
                </c:pt>
                <c:pt idx="457">
                  <c:v>38038</c:v>
                </c:pt>
                <c:pt idx="458">
                  <c:v>38041</c:v>
                </c:pt>
                <c:pt idx="459">
                  <c:v>38042</c:v>
                </c:pt>
                <c:pt idx="460">
                  <c:v>38043</c:v>
                </c:pt>
                <c:pt idx="461">
                  <c:v>38044</c:v>
                </c:pt>
                <c:pt idx="462">
                  <c:v>38045</c:v>
                </c:pt>
                <c:pt idx="463">
                  <c:v>38047</c:v>
                </c:pt>
                <c:pt idx="464">
                  <c:v>38061</c:v>
                </c:pt>
                <c:pt idx="465">
                  <c:v>38070</c:v>
                </c:pt>
                <c:pt idx="466">
                  <c:v>38071</c:v>
                </c:pt>
                <c:pt idx="467">
                  <c:v>38072</c:v>
                </c:pt>
                <c:pt idx="468">
                  <c:v>38073</c:v>
                </c:pt>
                <c:pt idx="469">
                  <c:v>38074</c:v>
                </c:pt>
                <c:pt idx="470">
                  <c:v>38075</c:v>
                </c:pt>
                <c:pt idx="471">
                  <c:v>38076</c:v>
                </c:pt>
                <c:pt idx="472">
                  <c:v>38077</c:v>
                </c:pt>
                <c:pt idx="473">
                  <c:v>38078</c:v>
                </c:pt>
                <c:pt idx="474">
                  <c:v>38092</c:v>
                </c:pt>
                <c:pt idx="475">
                  <c:v>38100</c:v>
                </c:pt>
                <c:pt idx="476">
                  <c:v>38101</c:v>
                </c:pt>
                <c:pt idx="477">
                  <c:v>38102</c:v>
                </c:pt>
                <c:pt idx="478">
                  <c:v>38103</c:v>
                </c:pt>
                <c:pt idx="479">
                  <c:v>38104</c:v>
                </c:pt>
                <c:pt idx="480">
                  <c:v>38105</c:v>
                </c:pt>
                <c:pt idx="481">
                  <c:v>38106</c:v>
                </c:pt>
                <c:pt idx="482">
                  <c:v>38107</c:v>
                </c:pt>
                <c:pt idx="483">
                  <c:v>38108</c:v>
                </c:pt>
                <c:pt idx="484">
                  <c:v>38122</c:v>
                </c:pt>
                <c:pt idx="485">
                  <c:v>38129</c:v>
                </c:pt>
                <c:pt idx="486">
                  <c:v>38130</c:v>
                </c:pt>
                <c:pt idx="487">
                  <c:v>38131</c:v>
                </c:pt>
                <c:pt idx="488">
                  <c:v>38132</c:v>
                </c:pt>
                <c:pt idx="489">
                  <c:v>38133</c:v>
                </c:pt>
                <c:pt idx="490">
                  <c:v>38134</c:v>
                </c:pt>
                <c:pt idx="491">
                  <c:v>38135</c:v>
                </c:pt>
                <c:pt idx="492">
                  <c:v>38136</c:v>
                </c:pt>
                <c:pt idx="493">
                  <c:v>38139</c:v>
                </c:pt>
                <c:pt idx="494">
                  <c:v>38153</c:v>
                </c:pt>
                <c:pt idx="495">
                  <c:v>38161</c:v>
                </c:pt>
                <c:pt idx="496">
                  <c:v>38162</c:v>
                </c:pt>
                <c:pt idx="497">
                  <c:v>38163</c:v>
                </c:pt>
                <c:pt idx="498">
                  <c:v>38164</c:v>
                </c:pt>
                <c:pt idx="499">
                  <c:v>38165</c:v>
                </c:pt>
                <c:pt idx="500">
                  <c:v>38166</c:v>
                </c:pt>
                <c:pt idx="501">
                  <c:v>38167</c:v>
                </c:pt>
                <c:pt idx="502">
                  <c:v>38168</c:v>
                </c:pt>
                <c:pt idx="503">
                  <c:v>38169</c:v>
                </c:pt>
                <c:pt idx="504">
                  <c:v>38183</c:v>
                </c:pt>
                <c:pt idx="505">
                  <c:v>38192</c:v>
                </c:pt>
                <c:pt idx="506">
                  <c:v>38193</c:v>
                </c:pt>
                <c:pt idx="507">
                  <c:v>38194</c:v>
                </c:pt>
                <c:pt idx="508">
                  <c:v>38195</c:v>
                </c:pt>
                <c:pt idx="509">
                  <c:v>38196</c:v>
                </c:pt>
                <c:pt idx="510">
                  <c:v>38197</c:v>
                </c:pt>
                <c:pt idx="511">
                  <c:v>38198</c:v>
                </c:pt>
                <c:pt idx="512">
                  <c:v>38199</c:v>
                </c:pt>
                <c:pt idx="513">
                  <c:v>38200</c:v>
                </c:pt>
                <c:pt idx="514">
                  <c:v>38214</c:v>
                </c:pt>
                <c:pt idx="515">
                  <c:v>38223</c:v>
                </c:pt>
                <c:pt idx="516">
                  <c:v>38224</c:v>
                </c:pt>
                <c:pt idx="517">
                  <c:v>38225</c:v>
                </c:pt>
                <c:pt idx="518">
                  <c:v>38226</c:v>
                </c:pt>
                <c:pt idx="519">
                  <c:v>38227</c:v>
                </c:pt>
                <c:pt idx="520">
                  <c:v>38228</c:v>
                </c:pt>
                <c:pt idx="521">
                  <c:v>38229</c:v>
                </c:pt>
                <c:pt idx="522">
                  <c:v>38230</c:v>
                </c:pt>
                <c:pt idx="523">
                  <c:v>38231</c:v>
                </c:pt>
                <c:pt idx="524">
                  <c:v>38245</c:v>
                </c:pt>
                <c:pt idx="525">
                  <c:v>38253</c:v>
                </c:pt>
                <c:pt idx="526">
                  <c:v>38254</c:v>
                </c:pt>
                <c:pt idx="527">
                  <c:v>38255</c:v>
                </c:pt>
                <c:pt idx="528">
                  <c:v>38256</c:v>
                </c:pt>
                <c:pt idx="529">
                  <c:v>38257</c:v>
                </c:pt>
                <c:pt idx="530">
                  <c:v>38258</c:v>
                </c:pt>
                <c:pt idx="531">
                  <c:v>38259</c:v>
                </c:pt>
                <c:pt idx="532">
                  <c:v>38260</c:v>
                </c:pt>
                <c:pt idx="533">
                  <c:v>38261</c:v>
                </c:pt>
                <c:pt idx="534">
                  <c:v>38275</c:v>
                </c:pt>
                <c:pt idx="535">
                  <c:v>38284</c:v>
                </c:pt>
                <c:pt idx="536">
                  <c:v>38285</c:v>
                </c:pt>
                <c:pt idx="537">
                  <c:v>38286</c:v>
                </c:pt>
                <c:pt idx="538">
                  <c:v>38287</c:v>
                </c:pt>
                <c:pt idx="539">
                  <c:v>38288</c:v>
                </c:pt>
                <c:pt idx="540">
                  <c:v>38289</c:v>
                </c:pt>
                <c:pt idx="541">
                  <c:v>38290</c:v>
                </c:pt>
                <c:pt idx="542">
                  <c:v>38291</c:v>
                </c:pt>
                <c:pt idx="543">
                  <c:v>38292</c:v>
                </c:pt>
                <c:pt idx="544">
                  <c:v>38306</c:v>
                </c:pt>
                <c:pt idx="545">
                  <c:v>38314</c:v>
                </c:pt>
                <c:pt idx="546">
                  <c:v>38315</c:v>
                </c:pt>
                <c:pt idx="547">
                  <c:v>38316</c:v>
                </c:pt>
                <c:pt idx="548">
                  <c:v>38317</c:v>
                </c:pt>
                <c:pt idx="549">
                  <c:v>38318</c:v>
                </c:pt>
                <c:pt idx="550">
                  <c:v>38319</c:v>
                </c:pt>
                <c:pt idx="551">
                  <c:v>38320</c:v>
                </c:pt>
                <c:pt idx="552">
                  <c:v>38321</c:v>
                </c:pt>
                <c:pt idx="553">
                  <c:v>38322</c:v>
                </c:pt>
                <c:pt idx="554">
                  <c:v>38336</c:v>
                </c:pt>
                <c:pt idx="555">
                  <c:v>38345</c:v>
                </c:pt>
                <c:pt idx="556">
                  <c:v>38346</c:v>
                </c:pt>
                <c:pt idx="557">
                  <c:v>38347</c:v>
                </c:pt>
                <c:pt idx="558">
                  <c:v>38348</c:v>
                </c:pt>
                <c:pt idx="559">
                  <c:v>38349</c:v>
                </c:pt>
                <c:pt idx="560">
                  <c:v>38350</c:v>
                </c:pt>
                <c:pt idx="561">
                  <c:v>38351</c:v>
                </c:pt>
                <c:pt idx="562">
                  <c:v>38352</c:v>
                </c:pt>
                <c:pt idx="563">
                  <c:v>38353</c:v>
                </c:pt>
                <c:pt idx="564">
                  <c:v>38367</c:v>
                </c:pt>
                <c:pt idx="565">
                  <c:v>38376</c:v>
                </c:pt>
                <c:pt idx="566">
                  <c:v>38377</c:v>
                </c:pt>
                <c:pt idx="567">
                  <c:v>38378</c:v>
                </c:pt>
                <c:pt idx="568">
                  <c:v>38379</c:v>
                </c:pt>
                <c:pt idx="569">
                  <c:v>38380</c:v>
                </c:pt>
                <c:pt idx="570">
                  <c:v>38381</c:v>
                </c:pt>
                <c:pt idx="571">
                  <c:v>38382</c:v>
                </c:pt>
                <c:pt idx="572">
                  <c:v>38383</c:v>
                </c:pt>
                <c:pt idx="573">
                  <c:v>38384</c:v>
                </c:pt>
                <c:pt idx="574">
                  <c:v>38398</c:v>
                </c:pt>
                <c:pt idx="575">
                  <c:v>38404</c:v>
                </c:pt>
                <c:pt idx="576">
                  <c:v>38405</c:v>
                </c:pt>
                <c:pt idx="577">
                  <c:v>38406</c:v>
                </c:pt>
                <c:pt idx="578">
                  <c:v>38407</c:v>
                </c:pt>
                <c:pt idx="579">
                  <c:v>38408</c:v>
                </c:pt>
                <c:pt idx="580">
                  <c:v>38409</c:v>
                </c:pt>
                <c:pt idx="581">
                  <c:v>38410</c:v>
                </c:pt>
                <c:pt idx="582">
                  <c:v>38411</c:v>
                </c:pt>
                <c:pt idx="583">
                  <c:v>38412</c:v>
                </c:pt>
                <c:pt idx="584">
                  <c:v>38426</c:v>
                </c:pt>
                <c:pt idx="585">
                  <c:v>38435</c:v>
                </c:pt>
                <c:pt idx="586">
                  <c:v>38436</c:v>
                </c:pt>
                <c:pt idx="587">
                  <c:v>38437</c:v>
                </c:pt>
                <c:pt idx="588">
                  <c:v>38438</c:v>
                </c:pt>
                <c:pt idx="589">
                  <c:v>38439</c:v>
                </c:pt>
                <c:pt idx="590">
                  <c:v>38440</c:v>
                </c:pt>
                <c:pt idx="591">
                  <c:v>38441</c:v>
                </c:pt>
                <c:pt idx="592">
                  <c:v>38442</c:v>
                </c:pt>
                <c:pt idx="593">
                  <c:v>38443</c:v>
                </c:pt>
                <c:pt idx="594">
                  <c:v>38457</c:v>
                </c:pt>
                <c:pt idx="595">
                  <c:v>38465</c:v>
                </c:pt>
                <c:pt idx="596">
                  <c:v>38466</c:v>
                </c:pt>
                <c:pt idx="597">
                  <c:v>38467</c:v>
                </c:pt>
                <c:pt idx="598">
                  <c:v>38468</c:v>
                </c:pt>
                <c:pt idx="599">
                  <c:v>38469</c:v>
                </c:pt>
                <c:pt idx="600">
                  <c:v>38470</c:v>
                </c:pt>
                <c:pt idx="601">
                  <c:v>38471</c:v>
                </c:pt>
                <c:pt idx="602">
                  <c:v>38472</c:v>
                </c:pt>
                <c:pt idx="603">
                  <c:v>38473</c:v>
                </c:pt>
                <c:pt idx="604">
                  <c:v>38487</c:v>
                </c:pt>
                <c:pt idx="605">
                  <c:v>38496</c:v>
                </c:pt>
                <c:pt idx="606">
                  <c:v>38497</c:v>
                </c:pt>
                <c:pt idx="607">
                  <c:v>38498</c:v>
                </c:pt>
                <c:pt idx="608">
                  <c:v>38499</c:v>
                </c:pt>
                <c:pt idx="609">
                  <c:v>38500</c:v>
                </c:pt>
                <c:pt idx="610">
                  <c:v>38501</c:v>
                </c:pt>
                <c:pt idx="611">
                  <c:v>38502</c:v>
                </c:pt>
                <c:pt idx="612">
                  <c:v>38503</c:v>
                </c:pt>
                <c:pt idx="613">
                  <c:v>38504</c:v>
                </c:pt>
                <c:pt idx="614">
                  <c:v>38518</c:v>
                </c:pt>
                <c:pt idx="615">
                  <c:v>38526</c:v>
                </c:pt>
                <c:pt idx="616">
                  <c:v>38527</c:v>
                </c:pt>
                <c:pt idx="617">
                  <c:v>38528</c:v>
                </c:pt>
                <c:pt idx="618">
                  <c:v>38529</c:v>
                </c:pt>
                <c:pt idx="619">
                  <c:v>38530</c:v>
                </c:pt>
                <c:pt idx="620">
                  <c:v>38531</c:v>
                </c:pt>
                <c:pt idx="621">
                  <c:v>38532</c:v>
                </c:pt>
                <c:pt idx="622">
                  <c:v>38533</c:v>
                </c:pt>
                <c:pt idx="623">
                  <c:v>38534</c:v>
                </c:pt>
                <c:pt idx="624">
                  <c:v>38548</c:v>
                </c:pt>
                <c:pt idx="625">
                  <c:v>38557</c:v>
                </c:pt>
                <c:pt idx="626">
                  <c:v>38558</c:v>
                </c:pt>
                <c:pt idx="627">
                  <c:v>38559</c:v>
                </c:pt>
                <c:pt idx="628">
                  <c:v>38560</c:v>
                </c:pt>
                <c:pt idx="629">
                  <c:v>38561</c:v>
                </c:pt>
                <c:pt idx="630">
                  <c:v>38562</c:v>
                </c:pt>
                <c:pt idx="631">
                  <c:v>38563</c:v>
                </c:pt>
                <c:pt idx="632">
                  <c:v>38564</c:v>
                </c:pt>
                <c:pt idx="633">
                  <c:v>38565</c:v>
                </c:pt>
                <c:pt idx="634">
                  <c:v>38579</c:v>
                </c:pt>
                <c:pt idx="635">
                  <c:v>38588</c:v>
                </c:pt>
                <c:pt idx="636">
                  <c:v>38589</c:v>
                </c:pt>
                <c:pt idx="637">
                  <c:v>38590</c:v>
                </c:pt>
                <c:pt idx="638">
                  <c:v>38591</c:v>
                </c:pt>
                <c:pt idx="639">
                  <c:v>38592</c:v>
                </c:pt>
                <c:pt idx="640">
                  <c:v>38593</c:v>
                </c:pt>
                <c:pt idx="641">
                  <c:v>38595</c:v>
                </c:pt>
                <c:pt idx="642">
                  <c:v>38596</c:v>
                </c:pt>
                <c:pt idx="643">
                  <c:v>38610</c:v>
                </c:pt>
                <c:pt idx="644">
                  <c:v>38615</c:v>
                </c:pt>
                <c:pt idx="645">
                  <c:v>38616</c:v>
                </c:pt>
                <c:pt idx="646">
                  <c:v>38617</c:v>
                </c:pt>
                <c:pt idx="647">
                  <c:v>38618</c:v>
                </c:pt>
                <c:pt idx="648">
                  <c:v>38619</c:v>
                </c:pt>
                <c:pt idx="649">
                  <c:v>38620</c:v>
                </c:pt>
                <c:pt idx="650">
                  <c:v>38621</c:v>
                </c:pt>
                <c:pt idx="651">
                  <c:v>38631</c:v>
                </c:pt>
                <c:pt idx="652">
                  <c:v>38640</c:v>
                </c:pt>
                <c:pt idx="653">
                  <c:v>38649</c:v>
                </c:pt>
                <c:pt idx="654">
                  <c:v>38650</c:v>
                </c:pt>
                <c:pt idx="655">
                  <c:v>38651</c:v>
                </c:pt>
                <c:pt idx="656">
                  <c:v>38652</c:v>
                </c:pt>
                <c:pt idx="657">
                  <c:v>38653</c:v>
                </c:pt>
                <c:pt idx="658">
                  <c:v>38654</c:v>
                </c:pt>
                <c:pt idx="659">
                  <c:v>38655</c:v>
                </c:pt>
                <c:pt idx="660">
                  <c:v>38656</c:v>
                </c:pt>
                <c:pt idx="661">
                  <c:v>38657</c:v>
                </c:pt>
                <c:pt idx="662">
                  <c:v>38671</c:v>
                </c:pt>
                <c:pt idx="663">
                  <c:v>38680</c:v>
                </c:pt>
                <c:pt idx="664">
                  <c:v>38681</c:v>
                </c:pt>
                <c:pt idx="665">
                  <c:v>38682</c:v>
                </c:pt>
                <c:pt idx="666">
                  <c:v>38683</c:v>
                </c:pt>
                <c:pt idx="667">
                  <c:v>38684</c:v>
                </c:pt>
                <c:pt idx="668">
                  <c:v>38685</c:v>
                </c:pt>
                <c:pt idx="669">
                  <c:v>38686</c:v>
                </c:pt>
                <c:pt idx="670">
                  <c:v>38687</c:v>
                </c:pt>
                <c:pt idx="671">
                  <c:v>38701</c:v>
                </c:pt>
                <c:pt idx="672">
                  <c:v>38710</c:v>
                </c:pt>
                <c:pt idx="673">
                  <c:v>38711</c:v>
                </c:pt>
                <c:pt idx="674">
                  <c:v>38712</c:v>
                </c:pt>
                <c:pt idx="675">
                  <c:v>38713</c:v>
                </c:pt>
                <c:pt idx="676">
                  <c:v>38714</c:v>
                </c:pt>
                <c:pt idx="677">
                  <c:v>38715</c:v>
                </c:pt>
                <c:pt idx="678">
                  <c:v>38716</c:v>
                </c:pt>
                <c:pt idx="679">
                  <c:v>38717</c:v>
                </c:pt>
                <c:pt idx="680">
                  <c:v>38718</c:v>
                </c:pt>
                <c:pt idx="681">
                  <c:v>38732</c:v>
                </c:pt>
                <c:pt idx="682">
                  <c:v>38741</c:v>
                </c:pt>
                <c:pt idx="683">
                  <c:v>38742</c:v>
                </c:pt>
                <c:pt idx="684">
                  <c:v>38743</c:v>
                </c:pt>
                <c:pt idx="685">
                  <c:v>38744</c:v>
                </c:pt>
                <c:pt idx="686">
                  <c:v>38745</c:v>
                </c:pt>
                <c:pt idx="687">
                  <c:v>38746</c:v>
                </c:pt>
                <c:pt idx="688">
                  <c:v>38747</c:v>
                </c:pt>
                <c:pt idx="689">
                  <c:v>38748</c:v>
                </c:pt>
                <c:pt idx="690">
                  <c:v>38749</c:v>
                </c:pt>
                <c:pt idx="691">
                  <c:v>38763</c:v>
                </c:pt>
                <c:pt idx="692">
                  <c:v>38769</c:v>
                </c:pt>
                <c:pt idx="693">
                  <c:v>38770</c:v>
                </c:pt>
                <c:pt idx="694">
                  <c:v>38771</c:v>
                </c:pt>
                <c:pt idx="695">
                  <c:v>38772</c:v>
                </c:pt>
                <c:pt idx="696">
                  <c:v>38773</c:v>
                </c:pt>
                <c:pt idx="697">
                  <c:v>38774</c:v>
                </c:pt>
                <c:pt idx="698">
                  <c:v>38775</c:v>
                </c:pt>
                <c:pt idx="699">
                  <c:v>38776</c:v>
                </c:pt>
                <c:pt idx="700">
                  <c:v>38777</c:v>
                </c:pt>
                <c:pt idx="701">
                  <c:v>38791</c:v>
                </c:pt>
                <c:pt idx="702">
                  <c:v>38800</c:v>
                </c:pt>
                <c:pt idx="703">
                  <c:v>38801</c:v>
                </c:pt>
                <c:pt idx="704">
                  <c:v>38802</c:v>
                </c:pt>
                <c:pt idx="705">
                  <c:v>38803</c:v>
                </c:pt>
                <c:pt idx="706">
                  <c:v>38804</c:v>
                </c:pt>
                <c:pt idx="707">
                  <c:v>38805</c:v>
                </c:pt>
                <c:pt idx="708">
                  <c:v>38806</c:v>
                </c:pt>
                <c:pt idx="709">
                  <c:v>38807</c:v>
                </c:pt>
                <c:pt idx="710">
                  <c:v>38808</c:v>
                </c:pt>
                <c:pt idx="711">
                  <c:v>38822</c:v>
                </c:pt>
                <c:pt idx="712">
                  <c:v>38830</c:v>
                </c:pt>
                <c:pt idx="713">
                  <c:v>38831</c:v>
                </c:pt>
                <c:pt idx="714">
                  <c:v>38832</c:v>
                </c:pt>
                <c:pt idx="715">
                  <c:v>38833</c:v>
                </c:pt>
                <c:pt idx="716">
                  <c:v>38834</c:v>
                </c:pt>
                <c:pt idx="717">
                  <c:v>38835</c:v>
                </c:pt>
                <c:pt idx="718">
                  <c:v>38836</c:v>
                </c:pt>
                <c:pt idx="719">
                  <c:v>38837</c:v>
                </c:pt>
                <c:pt idx="720">
                  <c:v>38838</c:v>
                </c:pt>
                <c:pt idx="721">
                  <c:v>38852</c:v>
                </c:pt>
                <c:pt idx="722">
                  <c:v>38861</c:v>
                </c:pt>
                <c:pt idx="723">
                  <c:v>38862</c:v>
                </c:pt>
                <c:pt idx="724">
                  <c:v>38863</c:v>
                </c:pt>
                <c:pt idx="725">
                  <c:v>38864</c:v>
                </c:pt>
                <c:pt idx="726">
                  <c:v>38865</c:v>
                </c:pt>
                <c:pt idx="727">
                  <c:v>38866</c:v>
                </c:pt>
                <c:pt idx="728">
                  <c:v>38867</c:v>
                </c:pt>
                <c:pt idx="729">
                  <c:v>38868</c:v>
                </c:pt>
                <c:pt idx="730">
                  <c:v>38869</c:v>
                </c:pt>
                <c:pt idx="731">
                  <c:v>38883</c:v>
                </c:pt>
                <c:pt idx="732">
                  <c:v>38891</c:v>
                </c:pt>
                <c:pt idx="733">
                  <c:v>38892</c:v>
                </c:pt>
                <c:pt idx="734">
                  <c:v>38893</c:v>
                </c:pt>
                <c:pt idx="735">
                  <c:v>38894</c:v>
                </c:pt>
                <c:pt idx="736">
                  <c:v>38895</c:v>
                </c:pt>
                <c:pt idx="737">
                  <c:v>38896</c:v>
                </c:pt>
                <c:pt idx="738">
                  <c:v>38897</c:v>
                </c:pt>
                <c:pt idx="739">
                  <c:v>38898</c:v>
                </c:pt>
                <c:pt idx="740">
                  <c:v>38899</c:v>
                </c:pt>
                <c:pt idx="741">
                  <c:v>38913</c:v>
                </c:pt>
                <c:pt idx="742">
                  <c:v>38922</c:v>
                </c:pt>
                <c:pt idx="743">
                  <c:v>38923</c:v>
                </c:pt>
                <c:pt idx="744">
                  <c:v>38924</c:v>
                </c:pt>
                <c:pt idx="745">
                  <c:v>38925</c:v>
                </c:pt>
                <c:pt idx="746">
                  <c:v>38926</c:v>
                </c:pt>
                <c:pt idx="747">
                  <c:v>38927</c:v>
                </c:pt>
                <c:pt idx="748">
                  <c:v>38928</c:v>
                </c:pt>
                <c:pt idx="749">
                  <c:v>38929</c:v>
                </c:pt>
                <c:pt idx="750">
                  <c:v>38930</c:v>
                </c:pt>
                <c:pt idx="751">
                  <c:v>38944</c:v>
                </c:pt>
                <c:pt idx="752">
                  <c:v>38953</c:v>
                </c:pt>
                <c:pt idx="753">
                  <c:v>38954</c:v>
                </c:pt>
                <c:pt idx="754">
                  <c:v>38955</c:v>
                </c:pt>
                <c:pt idx="755">
                  <c:v>38956</c:v>
                </c:pt>
                <c:pt idx="756">
                  <c:v>38957</c:v>
                </c:pt>
                <c:pt idx="757">
                  <c:v>38958</c:v>
                </c:pt>
                <c:pt idx="758">
                  <c:v>38959</c:v>
                </c:pt>
                <c:pt idx="759">
                  <c:v>38960</c:v>
                </c:pt>
                <c:pt idx="760">
                  <c:v>38961</c:v>
                </c:pt>
                <c:pt idx="761">
                  <c:v>38975</c:v>
                </c:pt>
                <c:pt idx="762">
                  <c:v>38983</c:v>
                </c:pt>
                <c:pt idx="763">
                  <c:v>38984</c:v>
                </c:pt>
                <c:pt idx="764">
                  <c:v>38985</c:v>
                </c:pt>
                <c:pt idx="765">
                  <c:v>38986</c:v>
                </c:pt>
                <c:pt idx="766">
                  <c:v>38987</c:v>
                </c:pt>
                <c:pt idx="767">
                  <c:v>38988</c:v>
                </c:pt>
                <c:pt idx="768">
                  <c:v>38989</c:v>
                </c:pt>
                <c:pt idx="769">
                  <c:v>38990</c:v>
                </c:pt>
                <c:pt idx="770">
                  <c:v>38991</c:v>
                </c:pt>
                <c:pt idx="771">
                  <c:v>39005</c:v>
                </c:pt>
                <c:pt idx="772">
                  <c:v>39014</c:v>
                </c:pt>
                <c:pt idx="773">
                  <c:v>39015</c:v>
                </c:pt>
                <c:pt idx="774">
                  <c:v>39016</c:v>
                </c:pt>
                <c:pt idx="775">
                  <c:v>39017</c:v>
                </c:pt>
                <c:pt idx="776">
                  <c:v>39018</c:v>
                </c:pt>
                <c:pt idx="777">
                  <c:v>39019</c:v>
                </c:pt>
                <c:pt idx="778">
                  <c:v>39020</c:v>
                </c:pt>
                <c:pt idx="779">
                  <c:v>39021</c:v>
                </c:pt>
                <c:pt idx="780">
                  <c:v>39022</c:v>
                </c:pt>
                <c:pt idx="781">
                  <c:v>39036</c:v>
                </c:pt>
                <c:pt idx="782">
                  <c:v>39044</c:v>
                </c:pt>
                <c:pt idx="783">
                  <c:v>39045</c:v>
                </c:pt>
                <c:pt idx="784">
                  <c:v>39046</c:v>
                </c:pt>
                <c:pt idx="785">
                  <c:v>39047</c:v>
                </c:pt>
                <c:pt idx="786">
                  <c:v>39048</c:v>
                </c:pt>
                <c:pt idx="787">
                  <c:v>39049</c:v>
                </c:pt>
                <c:pt idx="788">
                  <c:v>39050</c:v>
                </c:pt>
                <c:pt idx="789">
                  <c:v>39051</c:v>
                </c:pt>
                <c:pt idx="790">
                  <c:v>39052</c:v>
                </c:pt>
                <c:pt idx="791">
                  <c:v>39066</c:v>
                </c:pt>
                <c:pt idx="792">
                  <c:v>39075</c:v>
                </c:pt>
                <c:pt idx="793">
                  <c:v>39076</c:v>
                </c:pt>
                <c:pt idx="794">
                  <c:v>39077</c:v>
                </c:pt>
                <c:pt idx="795">
                  <c:v>39078</c:v>
                </c:pt>
                <c:pt idx="796">
                  <c:v>39079</c:v>
                </c:pt>
                <c:pt idx="797">
                  <c:v>39080</c:v>
                </c:pt>
                <c:pt idx="798">
                  <c:v>39081</c:v>
                </c:pt>
                <c:pt idx="799">
                  <c:v>39082</c:v>
                </c:pt>
                <c:pt idx="800">
                  <c:v>39083</c:v>
                </c:pt>
                <c:pt idx="801">
                  <c:v>39097</c:v>
                </c:pt>
                <c:pt idx="802">
                  <c:v>39106</c:v>
                </c:pt>
                <c:pt idx="803">
                  <c:v>39107</c:v>
                </c:pt>
                <c:pt idx="804">
                  <c:v>39108</c:v>
                </c:pt>
                <c:pt idx="805">
                  <c:v>39109</c:v>
                </c:pt>
                <c:pt idx="806">
                  <c:v>39110</c:v>
                </c:pt>
                <c:pt idx="807">
                  <c:v>39111</c:v>
                </c:pt>
                <c:pt idx="808">
                  <c:v>39112</c:v>
                </c:pt>
                <c:pt idx="809">
                  <c:v>39113</c:v>
                </c:pt>
                <c:pt idx="810">
                  <c:v>39114</c:v>
                </c:pt>
                <c:pt idx="811">
                  <c:v>39128</c:v>
                </c:pt>
                <c:pt idx="812">
                  <c:v>39134</c:v>
                </c:pt>
                <c:pt idx="813">
                  <c:v>39135</c:v>
                </c:pt>
                <c:pt idx="814">
                  <c:v>39136</c:v>
                </c:pt>
                <c:pt idx="815">
                  <c:v>39137</c:v>
                </c:pt>
                <c:pt idx="816">
                  <c:v>39138</c:v>
                </c:pt>
                <c:pt idx="817">
                  <c:v>39139</c:v>
                </c:pt>
                <c:pt idx="818">
                  <c:v>39140</c:v>
                </c:pt>
                <c:pt idx="819">
                  <c:v>39141</c:v>
                </c:pt>
                <c:pt idx="820">
                  <c:v>39142</c:v>
                </c:pt>
                <c:pt idx="821">
                  <c:v>39156</c:v>
                </c:pt>
                <c:pt idx="822">
                  <c:v>39165</c:v>
                </c:pt>
                <c:pt idx="823">
                  <c:v>39166</c:v>
                </c:pt>
                <c:pt idx="824">
                  <c:v>39167</c:v>
                </c:pt>
                <c:pt idx="825">
                  <c:v>39168</c:v>
                </c:pt>
                <c:pt idx="826">
                  <c:v>39169</c:v>
                </c:pt>
                <c:pt idx="827">
                  <c:v>39170</c:v>
                </c:pt>
                <c:pt idx="828">
                  <c:v>39171</c:v>
                </c:pt>
                <c:pt idx="829">
                  <c:v>39172</c:v>
                </c:pt>
                <c:pt idx="830">
                  <c:v>39173</c:v>
                </c:pt>
                <c:pt idx="831">
                  <c:v>39187</c:v>
                </c:pt>
                <c:pt idx="832">
                  <c:v>39196</c:v>
                </c:pt>
                <c:pt idx="833">
                  <c:v>39197</c:v>
                </c:pt>
                <c:pt idx="834">
                  <c:v>39198</c:v>
                </c:pt>
                <c:pt idx="835">
                  <c:v>39199</c:v>
                </c:pt>
                <c:pt idx="836">
                  <c:v>39200</c:v>
                </c:pt>
                <c:pt idx="837">
                  <c:v>39201</c:v>
                </c:pt>
                <c:pt idx="838">
                  <c:v>39202</c:v>
                </c:pt>
                <c:pt idx="839">
                  <c:v>39203</c:v>
                </c:pt>
                <c:pt idx="840">
                  <c:v>39217</c:v>
                </c:pt>
                <c:pt idx="841">
                  <c:v>39226</c:v>
                </c:pt>
                <c:pt idx="842">
                  <c:v>39227</c:v>
                </c:pt>
                <c:pt idx="843">
                  <c:v>39228</c:v>
                </c:pt>
                <c:pt idx="844">
                  <c:v>39229</c:v>
                </c:pt>
                <c:pt idx="845">
                  <c:v>39230</c:v>
                </c:pt>
                <c:pt idx="846">
                  <c:v>39231</c:v>
                </c:pt>
                <c:pt idx="847">
                  <c:v>39232</c:v>
                </c:pt>
                <c:pt idx="848">
                  <c:v>39233</c:v>
                </c:pt>
                <c:pt idx="849">
                  <c:v>39234</c:v>
                </c:pt>
                <c:pt idx="850">
                  <c:v>38153</c:v>
                </c:pt>
                <c:pt idx="851">
                  <c:v>39256</c:v>
                </c:pt>
                <c:pt idx="852">
                  <c:v>39257</c:v>
                </c:pt>
                <c:pt idx="853">
                  <c:v>39258</c:v>
                </c:pt>
                <c:pt idx="854">
                  <c:v>39259</c:v>
                </c:pt>
                <c:pt idx="855">
                  <c:v>39260</c:v>
                </c:pt>
                <c:pt idx="856">
                  <c:v>39261</c:v>
                </c:pt>
                <c:pt idx="857">
                  <c:v>39262</c:v>
                </c:pt>
                <c:pt idx="858">
                  <c:v>39263</c:v>
                </c:pt>
                <c:pt idx="859">
                  <c:v>39264</c:v>
                </c:pt>
                <c:pt idx="860">
                  <c:v>39278</c:v>
                </c:pt>
                <c:pt idx="861">
                  <c:v>39289</c:v>
                </c:pt>
                <c:pt idx="862">
                  <c:v>39290</c:v>
                </c:pt>
                <c:pt idx="863">
                  <c:v>39291</c:v>
                </c:pt>
                <c:pt idx="864">
                  <c:v>39292</c:v>
                </c:pt>
                <c:pt idx="865">
                  <c:v>39293</c:v>
                </c:pt>
                <c:pt idx="866">
                  <c:v>39294</c:v>
                </c:pt>
                <c:pt idx="867">
                  <c:v>39295</c:v>
                </c:pt>
                <c:pt idx="868">
                  <c:v>39309</c:v>
                </c:pt>
                <c:pt idx="869">
                  <c:v>39318</c:v>
                </c:pt>
                <c:pt idx="870">
                  <c:v>39319</c:v>
                </c:pt>
                <c:pt idx="871">
                  <c:v>39320</c:v>
                </c:pt>
                <c:pt idx="872">
                  <c:v>39321</c:v>
                </c:pt>
                <c:pt idx="873">
                  <c:v>39322</c:v>
                </c:pt>
                <c:pt idx="874">
                  <c:v>39323</c:v>
                </c:pt>
                <c:pt idx="875">
                  <c:v>39324</c:v>
                </c:pt>
                <c:pt idx="876">
                  <c:v>39325</c:v>
                </c:pt>
                <c:pt idx="877">
                  <c:v>39326</c:v>
                </c:pt>
                <c:pt idx="878">
                  <c:v>39340</c:v>
                </c:pt>
                <c:pt idx="879">
                  <c:v>39348</c:v>
                </c:pt>
                <c:pt idx="880">
                  <c:v>39349</c:v>
                </c:pt>
                <c:pt idx="881">
                  <c:v>39350</c:v>
                </c:pt>
                <c:pt idx="882">
                  <c:v>39351</c:v>
                </c:pt>
                <c:pt idx="883">
                  <c:v>39352</c:v>
                </c:pt>
                <c:pt idx="884">
                  <c:v>39353</c:v>
                </c:pt>
                <c:pt idx="885">
                  <c:v>39354</c:v>
                </c:pt>
                <c:pt idx="886">
                  <c:v>39355</c:v>
                </c:pt>
                <c:pt idx="887">
                  <c:v>39356</c:v>
                </c:pt>
                <c:pt idx="888">
                  <c:v>39370</c:v>
                </c:pt>
                <c:pt idx="889">
                  <c:v>39379</c:v>
                </c:pt>
                <c:pt idx="890">
                  <c:v>39380</c:v>
                </c:pt>
                <c:pt idx="891">
                  <c:v>39381</c:v>
                </c:pt>
                <c:pt idx="892">
                  <c:v>39382</c:v>
                </c:pt>
                <c:pt idx="893">
                  <c:v>39383</c:v>
                </c:pt>
                <c:pt idx="894">
                  <c:v>39384</c:v>
                </c:pt>
                <c:pt idx="895">
                  <c:v>39385</c:v>
                </c:pt>
                <c:pt idx="896">
                  <c:v>39386</c:v>
                </c:pt>
                <c:pt idx="897">
                  <c:v>39387</c:v>
                </c:pt>
                <c:pt idx="898">
                  <c:v>39401</c:v>
                </c:pt>
                <c:pt idx="899">
                  <c:v>39409</c:v>
                </c:pt>
                <c:pt idx="900">
                  <c:v>39410</c:v>
                </c:pt>
                <c:pt idx="901">
                  <c:v>39411</c:v>
                </c:pt>
                <c:pt idx="902">
                  <c:v>39412</c:v>
                </c:pt>
                <c:pt idx="903">
                  <c:v>39413</c:v>
                </c:pt>
                <c:pt idx="904">
                  <c:v>39414</c:v>
                </c:pt>
                <c:pt idx="905">
                  <c:v>39415</c:v>
                </c:pt>
                <c:pt idx="906">
                  <c:v>39416</c:v>
                </c:pt>
                <c:pt idx="907">
                  <c:v>39417</c:v>
                </c:pt>
                <c:pt idx="908">
                  <c:v>39431</c:v>
                </c:pt>
                <c:pt idx="909">
                  <c:v>39440</c:v>
                </c:pt>
                <c:pt idx="910">
                  <c:v>39441</c:v>
                </c:pt>
                <c:pt idx="911">
                  <c:v>39442</c:v>
                </c:pt>
                <c:pt idx="912">
                  <c:v>39443</c:v>
                </c:pt>
                <c:pt idx="913">
                  <c:v>39444</c:v>
                </c:pt>
                <c:pt idx="914">
                  <c:v>39445</c:v>
                </c:pt>
                <c:pt idx="915">
                  <c:v>39446</c:v>
                </c:pt>
                <c:pt idx="916">
                  <c:v>39447</c:v>
                </c:pt>
                <c:pt idx="917">
                  <c:v>39448</c:v>
                </c:pt>
                <c:pt idx="918">
                  <c:v>39462</c:v>
                </c:pt>
                <c:pt idx="919">
                  <c:v>39471</c:v>
                </c:pt>
                <c:pt idx="920">
                  <c:v>39472</c:v>
                </c:pt>
                <c:pt idx="921">
                  <c:v>39473</c:v>
                </c:pt>
                <c:pt idx="922">
                  <c:v>39474</c:v>
                </c:pt>
                <c:pt idx="923">
                  <c:v>39475</c:v>
                </c:pt>
                <c:pt idx="924">
                  <c:v>39476</c:v>
                </c:pt>
                <c:pt idx="925">
                  <c:v>39477</c:v>
                </c:pt>
                <c:pt idx="926">
                  <c:v>39478</c:v>
                </c:pt>
                <c:pt idx="927">
                  <c:v>39479</c:v>
                </c:pt>
                <c:pt idx="928">
                  <c:v>39493</c:v>
                </c:pt>
                <c:pt idx="929">
                  <c:v>39500</c:v>
                </c:pt>
                <c:pt idx="930">
                  <c:v>39501</c:v>
                </c:pt>
                <c:pt idx="931">
                  <c:v>39502</c:v>
                </c:pt>
                <c:pt idx="932">
                  <c:v>39503</c:v>
                </c:pt>
                <c:pt idx="933">
                  <c:v>39504</c:v>
                </c:pt>
                <c:pt idx="934">
                  <c:v>39505</c:v>
                </c:pt>
                <c:pt idx="935">
                  <c:v>39506</c:v>
                </c:pt>
                <c:pt idx="936">
                  <c:v>39507</c:v>
                </c:pt>
                <c:pt idx="937">
                  <c:v>39508</c:v>
                </c:pt>
                <c:pt idx="938">
                  <c:v>39522</c:v>
                </c:pt>
                <c:pt idx="939">
                  <c:v>39531</c:v>
                </c:pt>
                <c:pt idx="940">
                  <c:v>39532</c:v>
                </c:pt>
                <c:pt idx="941">
                  <c:v>39533</c:v>
                </c:pt>
                <c:pt idx="942">
                  <c:v>39534</c:v>
                </c:pt>
                <c:pt idx="943">
                  <c:v>39535</c:v>
                </c:pt>
                <c:pt idx="944">
                  <c:v>39536</c:v>
                </c:pt>
                <c:pt idx="945">
                  <c:v>39537</c:v>
                </c:pt>
                <c:pt idx="946">
                  <c:v>39538</c:v>
                </c:pt>
                <c:pt idx="947">
                  <c:v>39539</c:v>
                </c:pt>
                <c:pt idx="948">
                  <c:v>39553</c:v>
                </c:pt>
                <c:pt idx="949">
                  <c:v>39561</c:v>
                </c:pt>
                <c:pt idx="950">
                  <c:v>39562</c:v>
                </c:pt>
                <c:pt idx="951">
                  <c:v>39563</c:v>
                </c:pt>
                <c:pt idx="952">
                  <c:v>39564</c:v>
                </c:pt>
                <c:pt idx="953">
                  <c:v>39565</c:v>
                </c:pt>
                <c:pt idx="954">
                  <c:v>39566</c:v>
                </c:pt>
                <c:pt idx="955">
                  <c:v>39567</c:v>
                </c:pt>
                <c:pt idx="956">
                  <c:v>39568</c:v>
                </c:pt>
                <c:pt idx="957">
                  <c:v>39569</c:v>
                </c:pt>
                <c:pt idx="958">
                  <c:v>39583</c:v>
                </c:pt>
                <c:pt idx="959">
                  <c:v>39592</c:v>
                </c:pt>
                <c:pt idx="960">
                  <c:v>39593</c:v>
                </c:pt>
                <c:pt idx="961">
                  <c:v>39594</c:v>
                </c:pt>
                <c:pt idx="962">
                  <c:v>39595</c:v>
                </c:pt>
                <c:pt idx="963">
                  <c:v>39596</c:v>
                </c:pt>
                <c:pt idx="964">
                  <c:v>39597</c:v>
                </c:pt>
                <c:pt idx="965">
                  <c:v>39598</c:v>
                </c:pt>
                <c:pt idx="966">
                  <c:v>39599</c:v>
                </c:pt>
                <c:pt idx="967">
                  <c:v>39600</c:v>
                </c:pt>
                <c:pt idx="968">
                  <c:v>39614</c:v>
                </c:pt>
                <c:pt idx="969">
                  <c:v>39623</c:v>
                </c:pt>
                <c:pt idx="970">
                  <c:v>39624</c:v>
                </c:pt>
                <c:pt idx="971">
                  <c:v>39625</c:v>
                </c:pt>
                <c:pt idx="972">
                  <c:v>39626</c:v>
                </c:pt>
                <c:pt idx="973">
                  <c:v>39627</c:v>
                </c:pt>
                <c:pt idx="974">
                  <c:v>39628</c:v>
                </c:pt>
                <c:pt idx="975">
                  <c:v>39629</c:v>
                </c:pt>
                <c:pt idx="976">
                  <c:v>39630</c:v>
                </c:pt>
                <c:pt idx="977">
                  <c:v>39644</c:v>
                </c:pt>
                <c:pt idx="978">
                  <c:v>39653</c:v>
                </c:pt>
                <c:pt idx="979">
                  <c:v>39654</c:v>
                </c:pt>
                <c:pt idx="980">
                  <c:v>39655</c:v>
                </c:pt>
                <c:pt idx="981">
                  <c:v>39656</c:v>
                </c:pt>
                <c:pt idx="982">
                  <c:v>39657</c:v>
                </c:pt>
                <c:pt idx="983">
                  <c:v>39658</c:v>
                </c:pt>
                <c:pt idx="984">
                  <c:v>39659</c:v>
                </c:pt>
                <c:pt idx="985">
                  <c:v>39660</c:v>
                </c:pt>
                <c:pt idx="986">
                  <c:v>39661</c:v>
                </c:pt>
                <c:pt idx="987">
                  <c:v>39675</c:v>
                </c:pt>
                <c:pt idx="988">
                  <c:v>39684</c:v>
                </c:pt>
                <c:pt idx="989">
                  <c:v>39685</c:v>
                </c:pt>
                <c:pt idx="990">
                  <c:v>39686</c:v>
                </c:pt>
                <c:pt idx="991">
                  <c:v>39687</c:v>
                </c:pt>
                <c:pt idx="992">
                  <c:v>39688</c:v>
                </c:pt>
                <c:pt idx="993">
                  <c:v>39689</c:v>
                </c:pt>
                <c:pt idx="994">
                  <c:v>39690</c:v>
                </c:pt>
                <c:pt idx="995">
                  <c:v>39691</c:v>
                </c:pt>
                <c:pt idx="996">
                  <c:v>39692</c:v>
                </c:pt>
                <c:pt idx="997">
                  <c:v>39706</c:v>
                </c:pt>
                <c:pt idx="998">
                  <c:v>39715</c:v>
                </c:pt>
                <c:pt idx="999">
                  <c:v>39716</c:v>
                </c:pt>
                <c:pt idx="1000">
                  <c:v>39717</c:v>
                </c:pt>
                <c:pt idx="1001">
                  <c:v>39718</c:v>
                </c:pt>
                <c:pt idx="1002">
                  <c:v>39719</c:v>
                </c:pt>
                <c:pt idx="1003">
                  <c:v>39720</c:v>
                </c:pt>
                <c:pt idx="1004">
                  <c:v>39721</c:v>
                </c:pt>
                <c:pt idx="1005">
                  <c:v>39722</c:v>
                </c:pt>
                <c:pt idx="1006">
                  <c:v>39736</c:v>
                </c:pt>
                <c:pt idx="1007">
                  <c:v>39745</c:v>
                </c:pt>
                <c:pt idx="1008">
                  <c:v>39746</c:v>
                </c:pt>
                <c:pt idx="1009">
                  <c:v>39747</c:v>
                </c:pt>
                <c:pt idx="1010">
                  <c:v>39748</c:v>
                </c:pt>
                <c:pt idx="1011">
                  <c:v>39749</c:v>
                </c:pt>
                <c:pt idx="1012">
                  <c:v>39750</c:v>
                </c:pt>
                <c:pt idx="1013">
                  <c:v>39751</c:v>
                </c:pt>
                <c:pt idx="1014">
                  <c:v>39752</c:v>
                </c:pt>
                <c:pt idx="1015">
                  <c:v>39753</c:v>
                </c:pt>
                <c:pt idx="1016">
                  <c:v>39767</c:v>
                </c:pt>
                <c:pt idx="1017">
                  <c:v>39775</c:v>
                </c:pt>
                <c:pt idx="1018">
                  <c:v>39776</c:v>
                </c:pt>
                <c:pt idx="1019">
                  <c:v>39777</c:v>
                </c:pt>
                <c:pt idx="1020">
                  <c:v>39778</c:v>
                </c:pt>
                <c:pt idx="1021">
                  <c:v>39779</c:v>
                </c:pt>
                <c:pt idx="1022">
                  <c:v>39780</c:v>
                </c:pt>
                <c:pt idx="1023">
                  <c:v>39781</c:v>
                </c:pt>
                <c:pt idx="1024">
                  <c:v>39782</c:v>
                </c:pt>
                <c:pt idx="1025">
                  <c:v>39783</c:v>
                </c:pt>
                <c:pt idx="1026">
                  <c:v>39797</c:v>
                </c:pt>
                <c:pt idx="1027">
                  <c:v>39806</c:v>
                </c:pt>
                <c:pt idx="1028">
                  <c:v>39807</c:v>
                </c:pt>
                <c:pt idx="1029">
                  <c:v>39808</c:v>
                </c:pt>
                <c:pt idx="1030">
                  <c:v>39809</c:v>
                </c:pt>
                <c:pt idx="1031">
                  <c:v>39810</c:v>
                </c:pt>
                <c:pt idx="1032">
                  <c:v>39811</c:v>
                </c:pt>
                <c:pt idx="1033">
                  <c:v>39812</c:v>
                </c:pt>
                <c:pt idx="1034">
                  <c:v>39813</c:v>
                </c:pt>
                <c:pt idx="1035">
                  <c:v>39814</c:v>
                </c:pt>
                <c:pt idx="1036">
                  <c:v>39828</c:v>
                </c:pt>
                <c:pt idx="1037">
                  <c:v>39837</c:v>
                </c:pt>
                <c:pt idx="1038">
                  <c:v>39838</c:v>
                </c:pt>
                <c:pt idx="1039">
                  <c:v>39839</c:v>
                </c:pt>
                <c:pt idx="1040">
                  <c:v>39840</c:v>
                </c:pt>
                <c:pt idx="1041">
                  <c:v>39841</c:v>
                </c:pt>
                <c:pt idx="1042">
                  <c:v>39842</c:v>
                </c:pt>
                <c:pt idx="1043">
                  <c:v>39843</c:v>
                </c:pt>
                <c:pt idx="1044">
                  <c:v>39844</c:v>
                </c:pt>
                <c:pt idx="1045">
                  <c:v>39845</c:v>
                </c:pt>
                <c:pt idx="1046">
                  <c:v>39859</c:v>
                </c:pt>
                <c:pt idx="1047">
                  <c:v>39865</c:v>
                </c:pt>
                <c:pt idx="1048">
                  <c:v>39866</c:v>
                </c:pt>
                <c:pt idx="1049">
                  <c:v>39867</c:v>
                </c:pt>
                <c:pt idx="1050">
                  <c:v>39868</c:v>
                </c:pt>
                <c:pt idx="1051">
                  <c:v>39869</c:v>
                </c:pt>
                <c:pt idx="1052">
                  <c:v>39870</c:v>
                </c:pt>
                <c:pt idx="1053">
                  <c:v>39871</c:v>
                </c:pt>
                <c:pt idx="1054">
                  <c:v>39872</c:v>
                </c:pt>
                <c:pt idx="1055">
                  <c:v>39873</c:v>
                </c:pt>
                <c:pt idx="1056">
                  <c:v>39887</c:v>
                </c:pt>
                <c:pt idx="1057">
                  <c:v>39896</c:v>
                </c:pt>
                <c:pt idx="1058">
                  <c:v>39897</c:v>
                </c:pt>
                <c:pt idx="1059">
                  <c:v>39898</c:v>
                </c:pt>
                <c:pt idx="1060">
                  <c:v>39899</c:v>
                </c:pt>
                <c:pt idx="1061">
                  <c:v>39900</c:v>
                </c:pt>
                <c:pt idx="1062">
                  <c:v>39901</c:v>
                </c:pt>
                <c:pt idx="1063">
                  <c:v>39902</c:v>
                </c:pt>
                <c:pt idx="1064">
                  <c:v>39903</c:v>
                </c:pt>
                <c:pt idx="1065">
                  <c:v>39904</c:v>
                </c:pt>
                <c:pt idx="1066">
                  <c:v>39918</c:v>
                </c:pt>
                <c:pt idx="1067">
                  <c:v>39927</c:v>
                </c:pt>
                <c:pt idx="1068">
                  <c:v>39928</c:v>
                </c:pt>
                <c:pt idx="1069">
                  <c:v>39929</c:v>
                </c:pt>
                <c:pt idx="1070">
                  <c:v>39930</c:v>
                </c:pt>
                <c:pt idx="1071">
                  <c:v>39931</c:v>
                </c:pt>
                <c:pt idx="1072">
                  <c:v>39932</c:v>
                </c:pt>
                <c:pt idx="1073">
                  <c:v>39933</c:v>
                </c:pt>
                <c:pt idx="1074">
                  <c:v>39934</c:v>
                </c:pt>
                <c:pt idx="1075">
                  <c:v>39948</c:v>
                </c:pt>
                <c:pt idx="1076">
                  <c:v>39957</c:v>
                </c:pt>
                <c:pt idx="1077">
                  <c:v>39958</c:v>
                </c:pt>
                <c:pt idx="1078">
                  <c:v>39959</c:v>
                </c:pt>
                <c:pt idx="1079">
                  <c:v>39960</c:v>
                </c:pt>
                <c:pt idx="1080">
                  <c:v>39961</c:v>
                </c:pt>
                <c:pt idx="1081">
                  <c:v>39962</c:v>
                </c:pt>
                <c:pt idx="1082">
                  <c:v>39963</c:v>
                </c:pt>
                <c:pt idx="1083">
                  <c:v>39964</c:v>
                </c:pt>
                <c:pt idx="1084">
                  <c:v>39965</c:v>
                </c:pt>
                <c:pt idx="1085">
                  <c:v>39979</c:v>
                </c:pt>
                <c:pt idx="1086">
                  <c:v>39988</c:v>
                </c:pt>
                <c:pt idx="1087">
                  <c:v>39989</c:v>
                </c:pt>
                <c:pt idx="1088">
                  <c:v>39990</c:v>
                </c:pt>
                <c:pt idx="1089">
                  <c:v>39991</c:v>
                </c:pt>
                <c:pt idx="1090">
                  <c:v>39992</c:v>
                </c:pt>
                <c:pt idx="1091">
                  <c:v>39993</c:v>
                </c:pt>
                <c:pt idx="1092">
                  <c:v>39994</c:v>
                </c:pt>
                <c:pt idx="1093">
                  <c:v>39995</c:v>
                </c:pt>
                <c:pt idx="1094">
                  <c:v>40009</c:v>
                </c:pt>
                <c:pt idx="1095">
                  <c:v>40018</c:v>
                </c:pt>
                <c:pt idx="1096">
                  <c:v>40019</c:v>
                </c:pt>
                <c:pt idx="1097">
                  <c:v>40020</c:v>
                </c:pt>
                <c:pt idx="1098">
                  <c:v>40021</c:v>
                </c:pt>
                <c:pt idx="1099">
                  <c:v>40022</c:v>
                </c:pt>
                <c:pt idx="1100">
                  <c:v>40023</c:v>
                </c:pt>
                <c:pt idx="1101">
                  <c:v>40024</c:v>
                </c:pt>
                <c:pt idx="1102">
                  <c:v>40025</c:v>
                </c:pt>
                <c:pt idx="1103">
                  <c:v>40026</c:v>
                </c:pt>
                <c:pt idx="1104">
                  <c:v>40040</c:v>
                </c:pt>
                <c:pt idx="1105">
                  <c:v>40049</c:v>
                </c:pt>
                <c:pt idx="1106">
                  <c:v>40050</c:v>
                </c:pt>
                <c:pt idx="1107">
                  <c:v>40051</c:v>
                </c:pt>
                <c:pt idx="1108">
                  <c:v>40052</c:v>
                </c:pt>
                <c:pt idx="1109">
                  <c:v>40053</c:v>
                </c:pt>
                <c:pt idx="1110">
                  <c:v>40054</c:v>
                </c:pt>
                <c:pt idx="1111">
                  <c:v>40055</c:v>
                </c:pt>
                <c:pt idx="1112">
                  <c:v>40056</c:v>
                </c:pt>
                <c:pt idx="1113">
                  <c:v>40057</c:v>
                </c:pt>
                <c:pt idx="1114">
                  <c:v>40071</c:v>
                </c:pt>
                <c:pt idx="1115">
                  <c:v>40080</c:v>
                </c:pt>
                <c:pt idx="1116">
                  <c:v>40081</c:v>
                </c:pt>
                <c:pt idx="1117">
                  <c:v>40082</c:v>
                </c:pt>
                <c:pt idx="1118">
                  <c:v>40083</c:v>
                </c:pt>
                <c:pt idx="1119">
                  <c:v>40084</c:v>
                </c:pt>
                <c:pt idx="1120">
                  <c:v>40085</c:v>
                </c:pt>
                <c:pt idx="1121">
                  <c:v>40086</c:v>
                </c:pt>
                <c:pt idx="1122">
                  <c:v>40087</c:v>
                </c:pt>
                <c:pt idx="1123">
                  <c:v>40101</c:v>
                </c:pt>
                <c:pt idx="1124">
                  <c:v>40110</c:v>
                </c:pt>
                <c:pt idx="1125">
                  <c:v>40111</c:v>
                </c:pt>
                <c:pt idx="1126">
                  <c:v>40112</c:v>
                </c:pt>
                <c:pt idx="1127">
                  <c:v>40113</c:v>
                </c:pt>
                <c:pt idx="1128">
                  <c:v>40114</c:v>
                </c:pt>
                <c:pt idx="1129">
                  <c:v>40115</c:v>
                </c:pt>
                <c:pt idx="1130">
                  <c:v>40116</c:v>
                </c:pt>
                <c:pt idx="1131">
                  <c:v>40117</c:v>
                </c:pt>
                <c:pt idx="1132">
                  <c:v>40118</c:v>
                </c:pt>
                <c:pt idx="1133">
                  <c:v>40132</c:v>
                </c:pt>
                <c:pt idx="1134">
                  <c:v>40141</c:v>
                </c:pt>
                <c:pt idx="1135">
                  <c:v>40142</c:v>
                </c:pt>
                <c:pt idx="1136">
                  <c:v>40143</c:v>
                </c:pt>
                <c:pt idx="1137">
                  <c:v>40144</c:v>
                </c:pt>
                <c:pt idx="1138">
                  <c:v>40145</c:v>
                </c:pt>
                <c:pt idx="1139">
                  <c:v>40146</c:v>
                </c:pt>
                <c:pt idx="1140">
                  <c:v>40147</c:v>
                </c:pt>
                <c:pt idx="1141">
                  <c:v>40148</c:v>
                </c:pt>
                <c:pt idx="1142">
                  <c:v>40162</c:v>
                </c:pt>
                <c:pt idx="1143">
                  <c:v>40171</c:v>
                </c:pt>
                <c:pt idx="1144">
                  <c:v>40172</c:v>
                </c:pt>
                <c:pt idx="1145">
                  <c:v>40173</c:v>
                </c:pt>
                <c:pt idx="1146">
                  <c:v>40174</c:v>
                </c:pt>
                <c:pt idx="1147">
                  <c:v>40175</c:v>
                </c:pt>
                <c:pt idx="1148">
                  <c:v>40176</c:v>
                </c:pt>
                <c:pt idx="1149">
                  <c:v>40177</c:v>
                </c:pt>
                <c:pt idx="1150">
                  <c:v>40178</c:v>
                </c:pt>
                <c:pt idx="1151">
                  <c:v>40179</c:v>
                </c:pt>
                <c:pt idx="1152">
                  <c:v>40193</c:v>
                </c:pt>
                <c:pt idx="1153">
                  <c:v>40202</c:v>
                </c:pt>
                <c:pt idx="1154">
                  <c:v>40203</c:v>
                </c:pt>
                <c:pt idx="1155">
                  <c:v>40204</c:v>
                </c:pt>
                <c:pt idx="1156">
                  <c:v>40205</c:v>
                </c:pt>
                <c:pt idx="1157">
                  <c:v>40206</c:v>
                </c:pt>
                <c:pt idx="1158">
                  <c:v>40207</c:v>
                </c:pt>
                <c:pt idx="1159">
                  <c:v>40208</c:v>
                </c:pt>
                <c:pt idx="1160">
                  <c:v>40209</c:v>
                </c:pt>
                <c:pt idx="1161">
                  <c:v>40210</c:v>
                </c:pt>
                <c:pt idx="1162">
                  <c:v>40224</c:v>
                </c:pt>
                <c:pt idx="1163">
                  <c:v>40230</c:v>
                </c:pt>
                <c:pt idx="1164">
                  <c:v>40231</c:v>
                </c:pt>
                <c:pt idx="1165">
                  <c:v>40232</c:v>
                </c:pt>
                <c:pt idx="1166">
                  <c:v>40233</c:v>
                </c:pt>
                <c:pt idx="1167">
                  <c:v>40234</c:v>
                </c:pt>
                <c:pt idx="1168">
                  <c:v>40235</c:v>
                </c:pt>
                <c:pt idx="1169">
                  <c:v>40236</c:v>
                </c:pt>
                <c:pt idx="1170">
                  <c:v>40237</c:v>
                </c:pt>
                <c:pt idx="1171">
                  <c:v>40238</c:v>
                </c:pt>
                <c:pt idx="1172">
                  <c:v>40252</c:v>
                </c:pt>
                <c:pt idx="1173">
                  <c:v>40261</c:v>
                </c:pt>
                <c:pt idx="1174">
                  <c:v>40262</c:v>
                </c:pt>
                <c:pt idx="1175">
                  <c:v>40263</c:v>
                </c:pt>
                <c:pt idx="1176">
                  <c:v>40264</c:v>
                </c:pt>
                <c:pt idx="1177">
                  <c:v>40265</c:v>
                </c:pt>
                <c:pt idx="1178">
                  <c:v>40266</c:v>
                </c:pt>
                <c:pt idx="1179">
                  <c:v>40267</c:v>
                </c:pt>
                <c:pt idx="1180">
                  <c:v>40268</c:v>
                </c:pt>
                <c:pt idx="1181">
                  <c:v>40269</c:v>
                </c:pt>
                <c:pt idx="1182">
                  <c:v>40283</c:v>
                </c:pt>
                <c:pt idx="1183">
                  <c:v>40292</c:v>
                </c:pt>
                <c:pt idx="1184">
                  <c:v>40293</c:v>
                </c:pt>
                <c:pt idx="1185">
                  <c:v>40294</c:v>
                </c:pt>
                <c:pt idx="1186">
                  <c:v>40295</c:v>
                </c:pt>
                <c:pt idx="1187">
                  <c:v>40296</c:v>
                </c:pt>
                <c:pt idx="1188">
                  <c:v>40297</c:v>
                </c:pt>
                <c:pt idx="1189">
                  <c:v>40298</c:v>
                </c:pt>
                <c:pt idx="1190">
                  <c:v>40299</c:v>
                </c:pt>
                <c:pt idx="1191">
                  <c:v>40313</c:v>
                </c:pt>
                <c:pt idx="1192">
                  <c:v>40322</c:v>
                </c:pt>
                <c:pt idx="1193">
                  <c:v>40323</c:v>
                </c:pt>
                <c:pt idx="1194">
                  <c:v>40324</c:v>
                </c:pt>
                <c:pt idx="1195">
                  <c:v>40325</c:v>
                </c:pt>
                <c:pt idx="1196">
                  <c:v>40326</c:v>
                </c:pt>
                <c:pt idx="1197">
                  <c:v>40327</c:v>
                </c:pt>
                <c:pt idx="1198">
                  <c:v>40328</c:v>
                </c:pt>
                <c:pt idx="1199">
                  <c:v>40329</c:v>
                </c:pt>
                <c:pt idx="1200">
                  <c:v>40330</c:v>
                </c:pt>
                <c:pt idx="1201">
                  <c:v>40344</c:v>
                </c:pt>
                <c:pt idx="1202">
                  <c:v>40352</c:v>
                </c:pt>
                <c:pt idx="1203">
                  <c:v>40353</c:v>
                </c:pt>
                <c:pt idx="1204">
                  <c:v>40354</c:v>
                </c:pt>
                <c:pt idx="1205">
                  <c:v>40355</c:v>
                </c:pt>
                <c:pt idx="1206">
                  <c:v>40356</c:v>
                </c:pt>
                <c:pt idx="1207">
                  <c:v>40357</c:v>
                </c:pt>
                <c:pt idx="1208">
                  <c:v>40358</c:v>
                </c:pt>
                <c:pt idx="1209">
                  <c:v>40359</c:v>
                </c:pt>
                <c:pt idx="1210">
                  <c:v>40360</c:v>
                </c:pt>
                <c:pt idx="1211">
                  <c:v>40374</c:v>
                </c:pt>
                <c:pt idx="1212">
                  <c:v>40383</c:v>
                </c:pt>
                <c:pt idx="1213">
                  <c:v>40384</c:v>
                </c:pt>
                <c:pt idx="1214">
                  <c:v>40385</c:v>
                </c:pt>
                <c:pt idx="1215">
                  <c:v>40386</c:v>
                </c:pt>
                <c:pt idx="1216">
                  <c:v>40387</c:v>
                </c:pt>
                <c:pt idx="1217">
                  <c:v>40388</c:v>
                </c:pt>
                <c:pt idx="1218">
                  <c:v>40389</c:v>
                </c:pt>
                <c:pt idx="1219">
                  <c:v>40390</c:v>
                </c:pt>
                <c:pt idx="1220">
                  <c:v>40391</c:v>
                </c:pt>
                <c:pt idx="1221">
                  <c:v>40405</c:v>
                </c:pt>
                <c:pt idx="1222">
                  <c:v>40414</c:v>
                </c:pt>
                <c:pt idx="1223">
                  <c:v>40415</c:v>
                </c:pt>
                <c:pt idx="1224">
                  <c:v>40416</c:v>
                </c:pt>
                <c:pt idx="1225">
                  <c:v>40417</c:v>
                </c:pt>
                <c:pt idx="1226">
                  <c:v>40418</c:v>
                </c:pt>
                <c:pt idx="1227">
                  <c:v>40419</c:v>
                </c:pt>
                <c:pt idx="1228">
                  <c:v>40420</c:v>
                </c:pt>
                <c:pt idx="1229">
                  <c:v>40421</c:v>
                </c:pt>
                <c:pt idx="1230">
                  <c:v>40422</c:v>
                </c:pt>
                <c:pt idx="1231">
                  <c:v>40436</c:v>
                </c:pt>
                <c:pt idx="1232">
                  <c:v>40444</c:v>
                </c:pt>
                <c:pt idx="1233">
                  <c:v>40445</c:v>
                </c:pt>
                <c:pt idx="1234">
                  <c:v>40446</c:v>
                </c:pt>
                <c:pt idx="1235">
                  <c:v>40447</c:v>
                </c:pt>
                <c:pt idx="1236">
                  <c:v>40448</c:v>
                </c:pt>
                <c:pt idx="1237">
                  <c:v>40449</c:v>
                </c:pt>
                <c:pt idx="1238">
                  <c:v>40450</c:v>
                </c:pt>
                <c:pt idx="1239">
                  <c:v>40451</c:v>
                </c:pt>
                <c:pt idx="1240">
                  <c:v>40452</c:v>
                </c:pt>
                <c:pt idx="1241">
                  <c:v>40466</c:v>
                </c:pt>
                <c:pt idx="1242">
                  <c:v>40475</c:v>
                </c:pt>
                <c:pt idx="1243">
                  <c:v>40476</c:v>
                </c:pt>
                <c:pt idx="1244">
                  <c:v>40477</c:v>
                </c:pt>
                <c:pt idx="1245">
                  <c:v>40478</c:v>
                </c:pt>
                <c:pt idx="1246">
                  <c:v>40479</c:v>
                </c:pt>
                <c:pt idx="1247">
                  <c:v>40480</c:v>
                </c:pt>
                <c:pt idx="1248">
                  <c:v>40481</c:v>
                </c:pt>
                <c:pt idx="1249">
                  <c:v>40482</c:v>
                </c:pt>
                <c:pt idx="1250">
                  <c:v>40483</c:v>
                </c:pt>
                <c:pt idx="1251">
                  <c:v>40497</c:v>
                </c:pt>
                <c:pt idx="1252">
                  <c:v>40505</c:v>
                </c:pt>
                <c:pt idx="1253">
                  <c:v>40506</c:v>
                </c:pt>
                <c:pt idx="1254">
                  <c:v>40507</c:v>
                </c:pt>
                <c:pt idx="1255">
                  <c:v>40508</c:v>
                </c:pt>
                <c:pt idx="1256">
                  <c:v>40509</c:v>
                </c:pt>
                <c:pt idx="1257">
                  <c:v>40510</c:v>
                </c:pt>
                <c:pt idx="1258">
                  <c:v>40511</c:v>
                </c:pt>
                <c:pt idx="1259">
                  <c:v>40512</c:v>
                </c:pt>
                <c:pt idx="1260">
                  <c:v>40513</c:v>
                </c:pt>
                <c:pt idx="1261">
                  <c:v>40527</c:v>
                </c:pt>
                <c:pt idx="1262">
                  <c:v>40536</c:v>
                </c:pt>
                <c:pt idx="1263">
                  <c:v>40537</c:v>
                </c:pt>
                <c:pt idx="1264">
                  <c:v>40538</c:v>
                </c:pt>
                <c:pt idx="1265">
                  <c:v>40539</c:v>
                </c:pt>
                <c:pt idx="1266">
                  <c:v>40540</c:v>
                </c:pt>
                <c:pt idx="1267">
                  <c:v>40541</c:v>
                </c:pt>
                <c:pt idx="1268">
                  <c:v>40542</c:v>
                </c:pt>
                <c:pt idx="1269">
                  <c:v>40543</c:v>
                </c:pt>
                <c:pt idx="1270">
                  <c:v>40544</c:v>
                </c:pt>
                <c:pt idx="1271">
                  <c:v>40558</c:v>
                </c:pt>
                <c:pt idx="1272">
                  <c:v>40567</c:v>
                </c:pt>
                <c:pt idx="1273">
                  <c:v>40568</c:v>
                </c:pt>
                <c:pt idx="1274">
                  <c:v>40569</c:v>
                </c:pt>
                <c:pt idx="1275">
                  <c:v>40570</c:v>
                </c:pt>
                <c:pt idx="1276">
                  <c:v>40571</c:v>
                </c:pt>
                <c:pt idx="1277">
                  <c:v>40572</c:v>
                </c:pt>
                <c:pt idx="1278">
                  <c:v>40573</c:v>
                </c:pt>
                <c:pt idx="1279">
                  <c:v>40574</c:v>
                </c:pt>
                <c:pt idx="1280">
                  <c:v>40575</c:v>
                </c:pt>
                <c:pt idx="1281">
                  <c:v>40589</c:v>
                </c:pt>
                <c:pt idx="1282">
                  <c:v>40595</c:v>
                </c:pt>
                <c:pt idx="1283">
                  <c:v>40596</c:v>
                </c:pt>
                <c:pt idx="1284">
                  <c:v>40597</c:v>
                </c:pt>
                <c:pt idx="1285">
                  <c:v>40598</c:v>
                </c:pt>
                <c:pt idx="1286">
                  <c:v>40599</c:v>
                </c:pt>
                <c:pt idx="1287">
                  <c:v>40600</c:v>
                </c:pt>
                <c:pt idx="1288">
                  <c:v>40601</c:v>
                </c:pt>
                <c:pt idx="1289">
                  <c:v>40602</c:v>
                </c:pt>
                <c:pt idx="1290">
                  <c:v>40603</c:v>
                </c:pt>
                <c:pt idx="1291">
                  <c:v>40617</c:v>
                </c:pt>
                <c:pt idx="1292">
                  <c:v>40626</c:v>
                </c:pt>
                <c:pt idx="1293">
                  <c:v>40627</c:v>
                </c:pt>
                <c:pt idx="1294">
                  <c:v>40628</c:v>
                </c:pt>
                <c:pt idx="1295">
                  <c:v>40629</c:v>
                </c:pt>
                <c:pt idx="1296">
                  <c:v>40630</c:v>
                </c:pt>
                <c:pt idx="1297">
                  <c:v>40631</c:v>
                </c:pt>
                <c:pt idx="1298">
                  <c:v>40632</c:v>
                </c:pt>
                <c:pt idx="1299">
                  <c:v>40633</c:v>
                </c:pt>
                <c:pt idx="1300">
                  <c:v>40634</c:v>
                </c:pt>
                <c:pt idx="1301">
                  <c:v>40648</c:v>
                </c:pt>
                <c:pt idx="1302">
                  <c:v>40656</c:v>
                </c:pt>
                <c:pt idx="1303">
                  <c:v>40657</c:v>
                </c:pt>
                <c:pt idx="1304">
                  <c:v>40658</c:v>
                </c:pt>
                <c:pt idx="1305">
                  <c:v>40659</c:v>
                </c:pt>
                <c:pt idx="1306">
                  <c:v>40660</c:v>
                </c:pt>
                <c:pt idx="1307">
                  <c:v>40661</c:v>
                </c:pt>
                <c:pt idx="1308">
                  <c:v>40662</c:v>
                </c:pt>
                <c:pt idx="1309">
                  <c:v>40663</c:v>
                </c:pt>
                <c:pt idx="1310">
                  <c:v>40664</c:v>
                </c:pt>
                <c:pt idx="1311">
                  <c:v>40678</c:v>
                </c:pt>
                <c:pt idx="1312">
                  <c:v>40687</c:v>
                </c:pt>
                <c:pt idx="1313">
                  <c:v>40688</c:v>
                </c:pt>
                <c:pt idx="1314">
                  <c:v>40689</c:v>
                </c:pt>
                <c:pt idx="1315">
                  <c:v>40690</c:v>
                </c:pt>
                <c:pt idx="1316">
                  <c:v>40691</c:v>
                </c:pt>
                <c:pt idx="1317">
                  <c:v>40692</c:v>
                </c:pt>
                <c:pt idx="1318">
                  <c:v>40693</c:v>
                </c:pt>
                <c:pt idx="1319">
                  <c:v>40694</c:v>
                </c:pt>
                <c:pt idx="1320">
                  <c:v>40695</c:v>
                </c:pt>
                <c:pt idx="1321">
                  <c:v>40709</c:v>
                </c:pt>
                <c:pt idx="1322">
                  <c:v>40717</c:v>
                </c:pt>
                <c:pt idx="1323">
                  <c:v>40718</c:v>
                </c:pt>
                <c:pt idx="1324">
                  <c:v>40719</c:v>
                </c:pt>
                <c:pt idx="1325">
                  <c:v>40720</c:v>
                </c:pt>
                <c:pt idx="1326">
                  <c:v>40721</c:v>
                </c:pt>
                <c:pt idx="1327">
                  <c:v>40722</c:v>
                </c:pt>
                <c:pt idx="1328">
                  <c:v>40723</c:v>
                </c:pt>
                <c:pt idx="1329">
                  <c:v>40724</c:v>
                </c:pt>
                <c:pt idx="1330">
                  <c:v>40725</c:v>
                </c:pt>
                <c:pt idx="1331">
                  <c:v>40739</c:v>
                </c:pt>
                <c:pt idx="1332">
                  <c:v>40748</c:v>
                </c:pt>
                <c:pt idx="1333">
                  <c:v>40749</c:v>
                </c:pt>
                <c:pt idx="1334">
                  <c:v>40750</c:v>
                </c:pt>
                <c:pt idx="1335">
                  <c:v>40751</c:v>
                </c:pt>
                <c:pt idx="1336">
                  <c:v>40752</c:v>
                </c:pt>
                <c:pt idx="1337">
                  <c:v>40753</c:v>
                </c:pt>
                <c:pt idx="1338">
                  <c:v>40754</c:v>
                </c:pt>
                <c:pt idx="1339">
                  <c:v>40755</c:v>
                </c:pt>
                <c:pt idx="1340">
                  <c:v>40756</c:v>
                </c:pt>
                <c:pt idx="1341">
                  <c:v>40770</c:v>
                </c:pt>
                <c:pt idx="1342">
                  <c:v>40779</c:v>
                </c:pt>
                <c:pt idx="1343">
                  <c:v>40780</c:v>
                </c:pt>
                <c:pt idx="1344">
                  <c:v>40781</c:v>
                </c:pt>
                <c:pt idx="1345">
                  <c:v>40782</c:v>
                </c:pt>
                <c:pt idx="1346">
                  <c:v>40783</c:v>
                </c:pt>
                <c:pt idx="1347">
                  <c:v>40784</c:v>
                </c:pt>
                <c:pt idx="1348">
                  <c:v>40785</c:v>
                </c:pt>
                <c:pt idx="1349">
                  <c:v>40786</c:v>
                </c:pt>
                <c:pt idx="1350">
                  <c:v>40787</c:v>
                </c:pt>
                <c:pt idx="1351">
                  <c:v>40801</c:v>
                </c:pt>
                <c:pt idx="1352">
                  <c:v>40809</c:v>
                </c:pt>
                <c:pt idx="1353">
                  <c:v>40810</c:v>
                </c:pt>
                <c:pt idx="1354">
                  <c:v>40811</c:v>
                </c:pt>
                <c:pt idx="1355">
                  <c:v>40812</c:v>
                </c:pt>
                <c:pt idx="1356">
                  <c:v>40813</c:v>
                </c:pt>
                <c:pt idx="1357">
                  <c:v>40814</c:v>
                </c:pt>
                <c:pt idx="1358">
                  <c:v>40815</c:v>
                </c:pt>
                <c:pt idx="1359">
                  <c:v>40816</c:v>
                </c:pt>
                <c:pt idx="1360">
                  <c:v>40817</c:v>
                </c:pt>
                <c:pt idx="1361">
                  <c:v>40831</c:v>
                </c:pt>
                <c:pt idx="1362">
                  <c:v>40840</c:v>
                </c:pt>
                <c:pt idx="1363">
                  <c:v>40841</c:v>
                </c:pt>
                <c:pt idx="1364">
                  <c:v>40842</c:v>
                </c:pt>
                <c:pt idx="1365">
                  <c:v>40843</c:v>
                </c:pt>
                <c:pt idx="1366">
                  <c:v>40844</c:v>
                </c:pt>
                <c:pt idx="1367">
                  <c:v>40845</c:v>
                </c:pt>
                <c:pt idx="1368">
                  <c:v>40846</c:v>
                </c:pt>
                <c:pt idx="1369">
                  <c:v>40847</c:v>
                </c:pt>
                <c:pt idx="1370">
                  <c:v>40848</c:v>
                </c:pt>
                <c:pt idx="1371">
                  <c:v>40862</c:v>
                </c:pt>
                <c:pt idx="1372">
                  <c:v>40870</c:v>
                </c:pt>
                <c:pt idx="1373">
                  <c:v>40871</c:v>
                </c:pt>
                <c:pt idx="1374">
                  <c:v>40872</c:v>
                </c:pt>
                <c:pt idx="1375">
                  <c:v>40873</c:v>
                </c:pt>
                <c:pt idx="1376">
                  <c:v>40874</c:v>
                </c:pt>
                <c:pt idx="1377">
                  <c:v>40875</c:v>
                </c:pt>
                <c:pt idx="1378">
                  <c:v>40876</c:v>
                </c:pt>
                <c:pt idx="1379">
                  <c:v>40877</c:v>
                </c:pt>
                <c:pt idx="1380">
                  <c:v>40878</c:v>
                </c:pt>
                <c:pt idx="1381">
                  <c:v>40892</c:v>
                </c:pt>
                <c:pt idx="1382">
                  <c:v>40901</c:v>
                </c:pt>
                <c:pt idx="1383">
                  <c:v>40902</c:v>
                </c:pt>
                <c:pt idx="1384">
                  <c:v>40903</c:v>
                </c:pt>
                <c:pt idx="1385">
                  <c:v>40904</c:v>
                </c:pt>
                <c:pt idx="1386">
                  <c:v>40905</c:v>
                </c:pt>
                <c:pt idx="1387">
                  <c:v>40906</c:v>
                </c:pt>
                <c:pt idx="1388">
                  <c:v>40907</c:v>
                </c:pt>
                <c:pt idx="1389">
                  <c:v>40908</c:v>
                </c:pt>
                <c:pt idx="1390">
                  <c:v>40909</c:v>
                </c:pt>
                <c:pt idx="1391">
                  <c:v>40923</c:v>
                </c:pt>
                <c:pt idx="1392">
                  <c:v>40932</c:v>
                </c:pt>
                <c:pt idx="1393">
                  <c:v>40933</c:v>
                </c:pt>
                <c:pt idx="1394">
                  <c:v>40934</c:v>
                </c:pt>
                <c:pt idx="1395">
                  <c:v>40935</c:v>
                </c:pt>
                <c:pt idx="1396">
                  <c:v>40936</c:v>
                </c:pt>
                <c:pt idx="1397">
                  <c:v>40937</c:v>
                </c:pt>
                <c:pt idx="1398">
                  <c:v>40938</c:v>
                </c:pt>
                <c:pt idx="1399">
                  <c:v>40939</c:v>
                </c:pt>
                <c:pt idx="1400">
                  <c:v>40940</c:v>
                </c:pt>
                <c:pt idx="1401">
                  <c:v>40954</c:v>
                </c:pt>
                <c:pt idx="1402">
                  <c:v>40961</c:v>
                </c:pt>
                <c:pt idx="1403">
                  <c:v>40962</c:v>
                </c:pt>
                <c:pt idx="1404">
                  <c:v>40963</c:v>
                </c:pt>
                <c:pt idx="1405">
                  <c:v>40964</c:v>
                </c:pt>
                <c:pt idx="1406">
                  <c:v>40965</c:v>
                </c:pt>
                <c:pt idx="1407">
                  <c:v>40966</c:v>
                </c:pt>
                <c:pt idx="1408">
                  <c:v>40967</c:v>
                </c:pt>
                <c:pt idx="1409">
                  <c:v>40968</c:v>
                </c:pt>
                <c:pt idx="1410">
                  <c:v>40969</c:v>
                </c:pt>
                <c:pt idx="1411">
                  <c:v>40983</c:v>
                </c:pt>
                <c:pt idx="1412">
                  <c:v>40992</c:v>
                </c:pt>
                <c:pt idx="1413">
                  <c:v>40993</c:v>
                </c:pt>
                <c:pt idx="1414">
                  <c:v>40994</c:v>
                </c:pt>
                <c:pt idx="1415">
                  <c:v>40995</c:v>
                </c:pt>
                <c:pt idx="1416">
                  <c:v>40996</c:v>
                </c:pt>
                <c:pt idx="1417">
                  <c:v>40997</c:v>
                </c:pt>
                <c:pt idx="1418">
                  <c:v>40998</c:v>
                </c:pt>
                <c:pt idx="1419">
                  <c:v>40999</c:v>
                </c:pt>
                <c:pt idx="1420">
                  <c:v>41000</c:v>
                </c:pt>
                <c:pt idx="1421">
                  <c:v>41014</c:v>
                </c:pt>
                <c:pt idx="1422">
                  <c:v>41022</c:v>
                </c:pt>
                <c:pt idx="1423">
                  <c:v>41023</c:v>
                </c:pt>
                <c:pt idx="1424">
                  <c:v>41024</c:v>
                </c:pt>
                <c:pt idx="1425">
                  <c:v>41025</c:v>
                </c:pt>
                <c:pt idx="1426">
                  <c:v>41026</c:v>
                </c:pt>
                <c:pt idx="1427">
                  <c:v>41027</c:v>
                </c:pt>
                <c:pt idx="1428">
                  <c:v>41028</c:v>
                </c:pt>
                <c:pt idx="1429">
                  <c:v>41029</c:v>
                </c:pt>
                <c:pt idx="1430">
                  <c:v>41030</c:v>
                </c:pt>
                <c:pt idx="1431">
                  <c:v>41044</c:v>
                </c:pt>
                <c:pt idx="1432">
                  <c:v>41053</c:v>
                </c:pt>
                <c:pt idx="1433">
                  <c:v>41054</c:v>
                </c:pt>
                <c:pt idx="1434">
                  <c:v>41055</c:v>
                </c:pt>
                <c:pt idx="1435">
                  <c:v>41056</c:v>
                </c:pt>
                <c:pt idx="1436">
                  <c:v>41057</c:v>
                </c:pt>
                <c:pt idx="1437">
                  <c:v>41058</c:v>
                </c:pt>
                <c:pt idx="1438">
                  <c:v>41059</c:v>
                </c:pt>
                <c:pt idx="1439">
                  <c:v>41060</c:v>
                </c:pt>
                <c:pt idx="1440">
                  <c:v>41061</c:v>
                </c:pt>
                <c:pt idx="1441">
                  <c:v>41075</c:v>
                </c:pt>
                <c:pt idx="1442">
                  <c:v>41083</c:v>
                </c:pt>
                <c:pt idx="1443">
                  <c:v>41084</c:v>
                </c:pt>
                <c:pt idx="1444">
                  <c:v>41085</c:v>
                </c:pt>
                <c:pt idx="1445">
                  <c:v>41086</c:v>
                </c:pt>
                <c:pt idx="1446">
                  <c:v>41087</c:v>
                </c:pt>
                <c:pt idx="1447">
                  <c:v>41088</c:v>
                </c:pt>
                <c:pt idx="1448">
                  <c:v>41089</c:v>
                </c:pt>
                <c:pt idx="1449">
                  <c:v>41090</c:v>
                </c:pt>
                <c:pt idx="1450">
                  <c:v>41091</c:v>
                </c:pt>
                <c:pt idx="1451">
                  <c:v>41105</c:v>
                </c:pt>
                <c:pt idx="1452">
                  <c:v>41114</c:v>
                </c:pt>
                <c:pt idx="1453">
                  <c:v>41115</c:v>
                </c:pt>
                <c:pt idx="1454">
                  <c:v>41116</c:v>
                </c:pt>
                <c:pt idx="1455">
                  <c:v>41117</c:v>
                </c:pt>
                <c:pt idx="1456">
                  <c:v>41118</c:v>
                </c:pt>
                <c:pt idx="1457">
                  <c:v>41119</c:v>
                </c:pt>
                <c:pt idx="1458">
                  <c:v>41120</c:v>
                </c:pt>
                <c:pt idx="1459">
                  <c:v>41121</c:v>
                </c:pt>
                <c:pt idx="1460">
                  <c:v>41122</c:v>
                </c:pt>
                <c:pt idx="1461">
                  <c:v>41136</c:v>
                </c:pt>
                <c:pt idx="1462">
                  <c:v>41145</c:v>
                </c:pt>
                <c:pt idx="1463">
                  <c:v>41146</c:v>
                </c:pt>
                <c:pt idx="1464">
                  <c:v>41147</c:v>
                </c:pt>
                <c:pt idx="1465">
                  <c:v>41148</c:v>
                </c:pt>
                <c:pt idx="1466">
                  <c:v>41149</c:v>
                </c:pt>
                <c:pt idx="1467">
                  <c:v>41150</c:v>
                </c:pt>
                <c:pt idx="1468">
                  <c:v>41151</c:v>
                </c:pt>
                <c:pt idx="1469">
                  <c:v>41152</c:v>
                </c:pt>
                <c:pt idx="1470">
                  <c:v>41153</c:v>
                </c:pt>
                <c:pt idx="1471">
                  <c:v>41167</c:v>
                </c:pt>
                <c:pt idx="1472">
                  <c:v>41175</c:v>
                </c:pt>
                <c:pt idx="1473">
                  <c:v>41176</c:v>
                </c:pt>
                <c:pt idx="1474">
                  <c:v>41177</c:v>
                </c:pt>
                <c:pt idx="1475">
                  <c:v>41178</c:v>
                </c:pt>
                <c:pt idx="1476">
                  <c:v>41179</c:v>
                </c:pt>
                <c:pt idx="1477">
                  <c:v>41180</c:v>
                </c:pt>
                <c:pt idx="1478">
                  <c:v>41181</c:v>
                </c:pt>
                <c:pt idx="1479">
                  <c:v>41182</c:v>
                </c:pt>
                <c:pt idx="1480">
                  <c:v>41183</c:v>
                </c:pt>
                <c:pt idx="1481">
                  <c:v>41197</c:v>
                </c:pt>
                <c:pt idx="1482">
                  <c:v>41206</c:v>
                </c:pt>
                <c:pt idx="1483">
                  <c:v>41207</c:v>
                </c:pt>
                <c:pt idx="1484">
                  <c:v>41208</c:v>
                </c:pt>
                <c:pt idx="1485">
                  <c:v>41209</c:v>
                </c:pt>
                <c:pt idx="1486">
                  <c:v>41210</c:v>
                </c:pt>
                <c:pt idx="1487">
                  <c:v>41211</c:v>
                </c:pt>
                <c:pt idx="1488">
                  <c:v>41212</c:v>
                </c:pt>
                <c:pt idx="1489">
                  <c:v>41213</c:v>
                </c:pt>
                <c:pt idx="1490">
                  <c:v>41214</c:v>
                </c:pt>
                <c:pt idx="1491">
                  <c:v>41228</c:v>
                </c:pt>
                <c:pt idx="1492">
                  <c:v>41237</c:v>
                </c:pt>
                <c:pt idx="1493">
                  <c:v>41238</c:v>
                </c:pt>
                <c:pt idx="1494">
                  <c:v>41239</c:v>
                </c:pt>
                <c:pt idx="1495">
                  <c:v>41240</c:v>
                </c:pt>
                <c:pt idx="1496">
                  <c:v>41241</c:v>
                </c:pt>
                <c:pt idx="1497">
                  <c:v>41242</c:v>
                </c:pt>
                <c:pt idx="1498">
                  <c:v>41243</c:v>
                </c:pt>
                <c:pt idx="1499">
                  <c:v>41244</c:v>
                </c:pt>
                <c:pt idx="1500">
                  <c:v>41258</c:v>
                </c:pt>
                <c:pt idx="1501">
                  <c:v>41267</c:v>
                </c:pt>
                <c:pt idx="1502">
                  <c:v>41268</c:v>
                </c:pt>
                <c:pt idx="1503">
                  <c:v>41269</c:v>
                </c:pt>
                <c:pt idx="1504">
                  <c:v>41270</c:v>
                </c:pt>
                <c:pt idx="1505">
                  <c:v>41271</c:v>
                </c:pt>
                <c:pt idx="1506">
                  <c:v>41272</c:v>
                </c:pt>
                <c:pt idx="1507">
                  <c:v>41273</c:v>
                </c:pt>
                <c:pt idx="1508">
                  <c:v>41274</c:v>
                </c:pt>
                <c:pt idx="1509">
                  <c:v>41275</c:v>
                </c:pt>
                <c:pt idx="1510">
                  <c:v>41289</c:v>
                </c:pt>
                <c:pt idx="1511">
                  <c:v>41298</c:v>
                </c:pt>
                <c:pt idx="1512">
                  <c:v>41299</c:v>
                </c:pt>
                <c:pt idx="1513">
                  <c:v>41300</c:v>
                </c:pt>
                <c:pt idx="1514">
                  <c:v>41301</c:v>
                </c:pt>
                <c:pt idx="1515">
                  <c:v>41302</c:v>
                </c:pt>
                <c:pt idx="1516">
                  <c:v>41303</c:v>
                </c:pt>
                <c:pt idx="1517">
                  <c:v>41304</c:v>
                </c:pt>
                <c:pt idx="1518">
                  <c:v>41305</c:v>
                </c:pt>
                <c:pt idx="1519">
                  <c:v>41306</c:v>
                </c:pt>
                <c:pt idx="1520">
                  <c:v>41320</c:v>
                </c:pt>
                <c:pt idx="1521">
                  <c:v>41326</c:v>
                </c:pt>
                <c:pt idx="1522">
                  <c:v>41327</c:v>
                </c:pt>
                <c:pt idx="1523">
                  <c:v>41328</c:v>
                </c:pt>
                <c:pt idx="1524">
                  <c:v>41329</c:v>
                </c:pt>
                <c:pt idx="1525">
                  <c:v>41330</c:v>
                </c:pt>
                <c:pt idx="1526">
                  <c:v>41331</c:v>
                </c:pt>
                <c:pt idx="1527">
                  <c:v>41332</c:v>
                </c:pt>
                <c:pt idx="1528">
                  <c:v>41333</c:v>
                </c:pt>
                <c:pt idx="1529">
                  <c:v>41334</c:v>
                </c:pt>
                <c:pt idx="1530">
                  <c:v>41348</c:v>
                </c:pt>
                <c:pt idx="1531">
                  <c:v>41357</c:v>
                </c:pt>
                <c:pt idx="1532">
                  <c:v>41358</c:v>
                </c:pt>
                <c:pt idx="1533">
                  <c:v>41359</c:v>
                </c:pt>
                <c:pt idx="1534">
                  <c:v>41360</c:v>
                </c:pt>
                <c:pt idx="1535">
                  <c:v>41361</c:v>
                </c:pt>
                <c:pt idx="1536">
                  <c:v>41362</c:v>
                </c:pt>
                <c:pt idx="1537">
                  <c:v>41363</c:v>
                </c:pt>
                <c:pt idx="1538">
                  <c:v>41364</c:v>
                </c:pt>
                <c:pt idx="1539">
                  <c:v>41365</c:v>
                </c:pt>
                <c:pt idx="1540">
                  <c:v>41379</c:v>
                </c:pt>
                <c:pt idx="1541">
                  <c:v>41387</c:v>
                </c:pt>
                <c:pt idx="1542">
                  <c:v>41388</c:v>
                </c:pt>
                <c:pt idx="1543">
                  <c:v>41389</c:v>
                </c:pt>
                <c:pt idx="1544">
                  <c:v>41390</c:v>
                </c:pt>
                <c:pt idx="1545">
                  <c:v>41391</c:v>
                </c:pt>
                <c:pt idx="1546">
                  <c:v>41392</c:v>
                </c:pt>
                <c:pt idx="1547">
                  <c:v>41393</c:v>
                </c:pt>
                <c:pt idx="1548">
                  <c:v>41394</c:v>
                </c:pt>
                <c:pt idx="1549">
                  <c:v>41395</c:v>
                </c:pt>
                <c:pt idx="1550">
                  <c:v>41409</c:v>
                </c:pt>
                <c:pt idx="1551">
                  <c:v>41418</c:v>
                </c:pt>
                <c:pt idx="1552">
                  <c:v>41419</c:v>
                </c:pt>
                <c:pt idx="1553">
                  <c:v>41420</c:v>
                </c:pt>
                <c:pt idx="1554">
                  <c:v>41421</c:v>
                </c:pt>
                <c:pt idx="1555">
                  <c:v>41422</c:v>
                </c:pt>
                <c:pt idx="1556">
                  <c:v>41423</c:v>
                </c:pt>
                <c:pt idx="1557">
                  <c:v>41424</c:v>
                </c:pt>
                <c:pt idx="1558">
                  <c:v>41425</c:v>
                </c:pt>
                <c:pt idx="1559">
                  <c:v>41426</c:v>
                </c:pt>
                <c:pt idx="1560">
                  <c:v>41440</c:v>
                </c:pt>
                <c:pt idx="1561">
                  <c:v>41448</c:v>
                </c:pt>
                <c:pt idx="1562">
                  <c:v>41449</c:v>
                </c:pt>
                <c:pt idx="1563">
                  <c:v>41450</c:v>
                </c:pt>
                <c:pt idx="1564">
                  <c:v>41451</c:v>
                </c:pt>
                <c:pt idx="1565">
                  <c:v>41452</c:v>
                </c:pt>
                <c:pt idx="1566">
                  <c:v>41453</c:v>
                </c:pt>
                <c:pt idx="1567">
                  <c:v>41454</c:v>
                </c:pt>
                <c:pt idx="1568">
                  <c:v>41455</c:v>
                </c:pt>
                <c:pt idx="1569">
                  <c:v>41456</c:v>
                </c:pt>
                <c:pt idx="1570">
                  <c:v>41470</c:v>
                </c:pt>
                <c:pt idx="1571">
                  <c:v>41479</c:v>
                </c:pt>
                <c:pt idx="1572">
                  <c:v>41480</c:v>
                </c:pt>
                <c:pt idx="1573">
                  <c:v>41481</c:v>
                </c:pt>
                <c:pt idx="1574">
                  <c:v>41482</c:v>
                </c:pt>
                <c:pt idx="1575">
                  <c:v>41483</c:v>
                </c:pt>
                <c:pt idx="1576">
                  <c:v>41484</c:v>
                </c:pt>
                <c:pt idx="1577">
                  <c:v>41485</c:v>
                </c:pt>
                <c:pt idx="1578">
                  <c:v>41486</c:v>
                </c:pt>
                <c:pt idx="1579">
                  <c:v>41487</c:v>
                </c:pt>
                <c:pt idx="1580">
                  <c:v>41501</c:v>
                </c:pt>
                <c:pt idx="1581">
                  <c:v>41510</c:v>
                </c:pt>
                <c:pt idx="1582">
                  <c:v>41511</c:v>
                </c:pt>
                <c:pt idx="1583">
                  <c:v>41512</c:v>
                </c:pt>
                <c:pt idx="1584">
                  <c:v>41513</c:v>
                </c:pt>
                <c:pt idx="1585">
                  <c:v>41514</c:v>
                </c:pt>
                <c:pt idx="1586">
                  <c:v>41515</c:v>
                </c:pt>
                <c:pt idx="1587">
                  <c:v>41516</c:v>
                </c:pt>
                <c:pt idx="1588">
                  <c:v>41517</c:v>
                </c:pt>
                <c:pt idx="1589">
                  <c:v>41518</c:v>
                </c:pt>
                <c:pt idx="1590">
                  <c:v>41532</c:v>
                </c:pt>
                <c:pt idx="1591">
                  <c:v>41540</c:v>
                </c:pt>
                <c:pt idx="1592">
                  <c:v>41541</c:v>
                </c:pt>
                <c:pt idx="1593">
                  <c:v>41542</c:v>
                </c:pt>
                <c:pt idx="1594">
                  <c:v>41543</c:v>
                </c:pt>
                <c:pt idx="1595">
                  <c:v>41544</c:v>
                </c:pt>
                <c:pt idx="1596">
                  <c:v>41545</c:v>
                </c:pt>
                <c:pt idx="1597">
                  <c:v>41546</c:v>
                </c:pt>
                <c:pt idx="1598">
                  <c:v>41547</c:v>
                </c:pt>
                <c:pt idx="1599">
                  <c:v>41548</c:v>
                </c:pt>
                <c:pt idx="1600">
                  <c:v>41562</c:v>
                </c:pt>
                <c:pt idx="1601">
                  <c:v>41571</c:v>
                </c:pt>
                <c:pt idx="1602">
                  <c:v>41572</c:v>
                </c:pt>
                <c:pt idx="1603">
                  <c:v>41573</c:v>
                </c:pt>
                <c:pt idx="1604">
                  <c:v>41574</c:v>
                </c:pt>
                <c:pt idx="1605">
                  <c:v>41575</c:v>
                </c:pt>
                <c:pt idx="1606">
                  <c:v>41576</c:v>
                </c:pt>
                <c:pt idx="1607">
                  <c:v>41577</c:v>
                </c:pt>
                <c:pt idx="1608">
                  <c:v>41578</c:v>
                </c:pt>
                <c:pt idx="1609">
                  <c:v>41579</c:v>
                </c:pt>
                <c:pt idx="1610">
                  <c:v>41593</c:v>
                </c:pt>
                <c:pt idx="1611">
                  <c:v>41601</c:v>
                </c:pt>
                <c:pt idx="1612">
                  <c:v>41602</c:v>
                </c:pt>
                <c:pt idx="1613">
                  <c:v>41603</c:v>
                </c:pt>
                <c:pt idx="1614">
                  <c:v>41604</c:v>
                </c:pt>
                <c:pt idx="1615">
                  <c:v>41605</c:v>
                </c:pt>
                <c:pt idx="1616">
                  <c:v>41606</c:v>
                </c:pt>
                <c:pt idx="1617">
                  <c:v>41607</c:v>
                </c:pt>
                <c:pt idx="1618">
                  <c:v>41608</c:v>
                </c:pt>
                <c:pt idx="1619">
                  <c:v>41609</c:v>
                </c:pt>
                <c:pt idx="1620">
                  <c:v>41623</c:v>
                </c:pt>
                <c:pt idx="1621">
                  <c:v>41632</c:v>
                </c:pt>
                <c:pt idx="1622">
                  <c:v>41633</c:v>
                </c:pt>
                <c:pt idx="1623">
                  <c:v>41634</c:v>
                </c:pt>
                <c:pt idx="1624">
                  <c:v>41635</c:v>
                </c:pt>
                <c:pt idx="1625">
                  <c:v>41636</c:v>
                </c:pt>
                <c:pt idx="1626">
                  <c:v>41637</c:v>
                </c:pt>
                <c:pt idx="1627">
                  <c:v>41638</c:v>
                </c:pt>
                <c:pt idx="1628">
                  <c:v>41639</c:v>
                </c:pt>
                <c:pt idx="1629">
                  <c:v>41640</c:v>
                </c:pt>
                <c:pt idx="1630">
                  <c:v>41654</c:v>
                </c:pt>
                <c:pt idx="1631">
                  <c:v>41663</c:v>
                </c:pt>
                <c:pt idx="1632">
                  <c:v>41664</c:v>
                </c:pt>
                <c:pt idx="1633">
                  <c:v>41665</c:v>
                </c:pt>
                <c:pt idx="1634">
                  <c:v>41666</c:v>
                </c:pt>
                <c:pt idx="1635">
                  <c:v>41667</c:v>
                </c:pt>
                <c:pt idx="1636">
                  <c:v>41668</c:v>
                </c:pt>
                <c:pt idx="1637">
                  <c:v>41669</c:v>
                </c:pt>
                <c:pt idx="1638">
                  <c:v>41670</c:v>
                </c:pt>
                <c:pt idx="1639">
                  <c:v>41671</c:v>
                </c:pt>
                <c:pt idx="1640">
                  <c:v>41685</c:v>
                </c:pt>
                <c:pt idx="1641">
                  <c:v>41691</c:v>
                </c:pt>
                <c:pt idx="1642">
                  <c:v>41692</c:v>
                </c:pt>
                <c:pt idx="1643">
                  <c:v>41693</c:v>
                </c:pt>
                <c:pt idx="1644">
                  <c:v>41694</c:v>
                </c:pt>
                <c:pt idx="1645">
                  <c:v>41695</c:v>
                </c:pt>
                <c:pt idx="1646">
                  <c:v>41696</c:v>
                </c:pt>
                <c:pt idx="1647">
                  <c:v>41697</c:v>
                </c:pt>
                <c:pt idx="1648">
                  <c:v>41698</c:v>
                </c:pt>
                <c:pt idx="1649">
                  <c:v>41699</c:v>
                </c:pt>
                <c:pt idx="1650">
                  <c:v>41713</c:v>
                </c:pt>
                <c:pt idx="1651">
                  <c:v>41722</c:v>
                </c:pt>
                <c:pt idx="1652">
                  <c:v>41723</c:v>
                </c:pt>
                <c:pt idx="1653">
                  <c:v>41724</c:v>
                </c:pt>
                <c:pt idx="1654">
                  <c:v>41725</c:v>
                </c:pt>
                <c:pt idx="1655">
                  <c:v>41726</c:v>
                </c:pt>
                <c:pt idx="1656">
                  <c:v>41727</c:v>
                </c:pt>
                <c:pt idx="1657">
                  <c:v>41728</c:v>
                </c:pt>
                <c:pt idx="1658">
                  <c:v>41729</c:v>
                </c:pt>
                <c:pt idx="1659">
                  <c:v>41730</c:v>
                </c:pt>
                <c:pt idx="1660">
                  <c:v>41744</c:v>
                </c:pt>
                <c:pt idx="1661">
                  <c:v>41752</c:v>
                </c:pt>
                <c:pt idx="1662">
                  <c:v>41753</c:v>
                </c:pt>
                <c:pt idx="1663">
                  <c:v>41754</c:v>
                </c:pt>
                <c:pt idx="1664">
                  <c:v>41755</c:v>
                </c:pt>
                <c:pt idx="1665">
                  <c:v>41756</c:v>
                </c:pt>
                <c:pt idx="1666">
                  <c:v>41757</c:v>
                </c:pt>
                <c:pt idx="1667">
                  <c:v>41758</c:v>
                </c:pt>
                <c:pt idx="1668">
                  <c:v>41759</c:v>
                </c:pt>
                <c:pt idx="1669">
                  <c:v>41760</c:v>
                </c:pt>
                <c:pt idx="1670">
                  <c:v>41774</c:v>
                </c:pt>
                <c:pt idx="1671">
                  <c:v>41783</c:v>
                </c:pt>
                <c:pt idx="1672">
                  <c:v>41784</c:v>
                </c:pt>
                <c:pt idx="1673">
                  <c:v>41785</c:v>
                </c:pt>
                <c:pt idx="1674">
                  <c:v>41786</c:v>
                </c:pt>
                <c:pt idx="1675">
                  <c:v>41787</c:v>
                </c:pt>
                <c:pt idx="1676">
                  <c:v>41788</c:v>
                </c:pt>
                <c:pt idx="1677">
                  <c:v>41789</c:v>
                </c:pt>
                <c:pt idx="1678">
                  <c:v>41790</c:v>
                </c:pt>
                <c:pt idx="1679">
                  <c:v>41791</c:v>
                </c:pt>
                <c:pt idx="1680">
                  <c:v>41805</c:v>
                </c:pt>
                <c:pt idx="1681">
                  <c:v>41813</c:v>
                </c:pt>
                <c:pt idx="1682">
                  <c:v>41814</c:v>
                </c:pt>
                <c:pt idx="1683">
                  <c:v>41815</c:v>
                </c:pt>
                <c:pt idx="1684">
                  <c:v>41816</c:v>
                </c:pt>
                <c:pt idx="1685">
                  <c:v>41817</c:v>
                </c:pt>
                <c:pt idx="1686">
                  <c:v>41818</c:v>
                </c:pt>
                <c:pt idx="1687">
                  <c:v>41819</c:v>
                </c:pt>
                <c:pt idx="1688">
                  <c:v>41820</c:v>
                </c:pt>
                <c:pt idx="1689">
                  <c:v>41821</c:v>
                </c:pt>
                <c:pt idx="1690">
                  <c:v>41835</c:v>
                </c:pt>
                <c:pt idx="1691">
                  <c:v>41844</c:v>
                </c:pt>
                <c:pt idx="1692">
                  <c:v>41845</c:v>
                </c:pt>
                <c:pt idx="1693">
                  <c:v>41846</c:v>
                </c:pt>
                <c:pt idx="1694">
                  <c:v>41847</c:v>
                </c:pt>
                <c:pt idx="1695">
                  <c:v>41848</c:v>
                </c:pt>
                <c:pt idx="1696">
                  <c:v>41849</c:v>
                </c:pt>
                <c:pt idx="1697">
                  <c:v>41850</c:v>
                </c:pt>
                <c:pt idx="1698">
                  <c:v>41851</c:v>
                </c:pt>
                <c:pt idx="1699">
                  <c:v>41852</c:v>
                </c:pt>
                <c:pt idx="1700">
                  <c:v>41866</c:v>
                </c:pt>
                <c:pt idx="1701">
                  <c:v>41875</c:v>
                </c:pt>
                <c:pt idx="1702">
                  <c:v>41876</c:v>
                </c:pt>
                <c:pt idx="1703">
                  <c:v>41877</c:v>
                </c:pt>
                <c:pt idx="1704">
                  <c:v>41878</c:v>
                </c:pt>
                <c:pt idx="1705">
                  <c:v>41879</c:v>
                </c:pt>
                <c:pt idx="1706">
                  <c:v>41880</c:v>
                </c:pt>
                <c:pt idx="1707">
                  <c:v>41881</c:v>
                </c:pt>
                <c:pt idx="1708">
                  <c:v>41882</c:v>
                </c:pt>
                <c:pt idx="1709">
                  <c:v>41883</c:v>
                </c:pt>
                <c:pt idx="1710">
                  <c:v>41897</c:v>
                </c:pt>
                <c:pt idx="1711">
                  <c:v>41905</c:v>
                </c:pt>
                <c:pt idx="1712">
                  <c:v>41906</c:v>
                </c:pt>
                <c:pt idx="1713">
                  <c:v>41907</c:v>
                </c:pt>
                <c:pt idx="1714">
                  <c:v>41908</c:v>
                </c:pt>
                <c:pt idx="1715">
                  <c:v>41909</c:v>
                </c:pt>
                <c:pt idx="1716">
                  <c:v>41910</c:v>
                </c:pt>
                <c:pt idx="1717">
                  <c:v>41911</c:v>
                </c:pt>
                <c:pt idx="1718">
                  <c:v>41912</c:v>
                </c:pt>
                <c:pt idx="1719">
                  <c:v>41913</c:v>
                </c:pt>
                <c:pt idx="1720">
                  <c:v>41927</c:v>
                </c:pt>
                <c:pt idx="1721">
                  <c:v>41936</c:v>
                </c:pt>
                <c:pt idx="1722">
                  <c:v>41937</c:v>
                </c:pt>
                <c:pt idx="1723">
                  <c:v>41938</c:v>
                </c:pt>
                <c:pt idx="1724">
                  <c:v>41939</c:v>
                </c:pt>
                <c:pt idx="1725">
                  <c:v>41940</c:v>
                </c:pt>
                <c:pt idx="1726">
                  <c:v>41941</c:v>
                </c:pt>
                <c:pt idx="1727">
                  <c:v>41942</c:v>
                </c:pt>
                <c:pt idx="1728">
                  <c:v>41943</c:v>
                </c:pt>
                <c:pt idx="1729">
                  <c:v>41944</c:v>
                </c:pt>
                <c:pt idx="1730">
                  <c:v>41958</c:v>
                </c:pt>
                <c:pt idx="1731">
                  <c:v>41966</c:v>
                </c:pt>
                <c:pt idx="1732">
                  <c:v>41967</c:v>
                </c:pt>
                <c:pt idx="1733">
                  <c:v>41968</c:v>
                </c:pt>
                <c:pt idx="1734">
                  <c:v>41969</c:v>
                </c:pt>
                <c:pt idx="1735">
                  <c:v>41970</c:v>
                </c:pt>
                <c:pt idx="1736">
                  <c:v>41971</c:v>
                </c:pt>
                <c:pt idx="1737">
                  <c:v>41972</c:v>
                </c:pt>
                <c:pt idx="1738">
                  <c:v>41973</c:v>
                </c:pt>
                <c:pt idx="1739">
                  <c:v>41974</c:v>
                </c:pt>
                <c:pt idx="1740">
                  <c:v>41988</c:v>
                </c:pt>
                <c:pt idx="1741">
                  <c:v>41997</c:v>
                </c:pt>
                <c:pt idx="1742">
                  <c:v>41998</c:v>
                </c:pt>
                <c:pt idx="1743">
                  <c:v>41999</c:v>
                </c:pt>
                <c:pt idx="1744">
                  <c:v>42000</c:v>
                </c:pt>
                <c:pt idx="1745">
                  <c:v>42001</c:v>
                </c:pt>
                <c:pt idx="1746">
                  <c:v>42002</c:v>
                </c:pt>
                <c:pt idx="1747">
                  <c:v>42003</c:v>
                </c:pt>
                <c:pt idx="1748">
                  <c:v>42004</c:v>
                </c:pt>
                <c:pt idx="1749">
                  <c:v>42005</c:v>
                </c:pt>
                <c:pt idx="1750">
                  <c:v>42019</c:v>
                </c:pt>
                <c:pt idx="1751">
                  <c:v>42028</c:v>
                </c:pt>
                <c:pt idx="1752">
                  <c:v>42029</c:v>
                </c:pt>
                <c:pt idx="1753">
                  <c:v>42030</c:v>
                </c:pt>
                <c:pt idx="1754">
                  <c:v>42031</c:v>
                </c:pt>
                <c:pt idx="1755">
                  <c:v>42032</c:v>
                </c:pt>
                <c:pt idx="1756">
                  <c:v>42033</c:v>
                </c:pt>
                <c:pt idx="1757">
                  <c:v>42034</c:v>
                </c:pt>
                <c:pt idx="1758">
                  <c:v>42035</c:v>
                </c:pt>
                <c:pt idx="1759">
                  <c:v>42036</c:v>
                </c:pt>
                <c:pt idx="1760">
                  <c:v>42050</c:v>
                </c:pt>
                <c:pt idx="1761">
                  <c:v>42056</c:v>
                </c:pt>
                <c:pt idx="1762">
                  <c:v>42057</c:v>
                </c:pt>
                <c:pt idx="1763">
                  <c:v>42058</c:v>
                </c:pt>
                <c:pt idx="1764">
                  <c:v>42059</c:v>
                </c:pt>
                <c:pt idx="1765">
                  <c:v>42060</c:v>
                </c:pt>
                <c:pt idx="1766">
                  <c:v>42061</c:v>
                </c:pt>
                <c:pt idx="1767">
                  <c:v>42062</c:v>
                </c:pt>
                <c:pt idx="1768">
                  <c:v>42063</c:v>
                </c:pt>
                <c:pt idx="1769" formatCode="m/d/yyyy">
                  <c:v>42064</c:v>
                </c:pt>
                <c:pt idx="1770" formatCode="m/d/yyyy">
                  <c:v>42078</c:v>
                </c:pt>
                <c:pt idx="1771">
                  <c:v>42087</c:v>
                </c:pt>
                <c:pt idx="1772">
                  <c:v>42088</c:v>
                </c:pt>
                <c:pt idx="1773">
                  <c:v>42089</c:v>
                </c:pt>
                <c:pt idx="1774">
                  <c:v>42090</c:v>
                </c:pt>
                <c:pt idx="1775">
                  <c:v>42091</c:v>
                </c:pt>
                <c:pt idx="1776">
                  <c:v>42092</c:v>
                </c:pt>
                <c:pt idx="1777">
                  <c:v>42093</c:v>
                </c:pt>
                <c:pt idx="1778" formatCode="m/d/yyyy">
                  <c:v>42094</c:v>
                </c:pt>
                <c:pt idx="1779" formatCode="m/d/yyyy">
                  <c:v>42095</c:v>
                </c:pt>
                <c:pt idx="1780" formatCode="m/d/yyyy">
                  <c:v>42109</c:v>
                </c:pt>
                <c:pt idx="1781">
                  <c:v>42117</c:v>
                </c:pt>
                <c:pt idx="1782">
                  <c:v>42118</c:v>
                </c:pt>
                <c:pt idx="1783">
                  <c:v>42119</c:v>
                </c:pt>
                <c:pt idx="1784">
                  <c:v>42120</c:v>
                </c:pt>
                <c:pt idx="1785">
                  <c:v>42121</c:v>
                </c:pt>
                <c:pt idx="1786">
                  <c:v>42122</c:v>
                </c:pt>
                <c:pt idx="1787">
                  <c:v>42123</c:v>
                </c:pt>
                <c:pt idx="1788">
                  <c:v>42124</c:v>
                </c:pt>
                <c:pt idx="1789">
                  <c:v>42125</c:v>
                </c:pt>
                <c:pt idx="1790">
                  <c:v>42139</c:v>
                </c:pt>
                <c:pt idx="1791">
                  <c:v>42148</c:v>
                </c:pt>
                <c:pt idx="1792">
                  <c:v>42149</c:v>
                </c:pt>
                <c:pt idx="1793">
                  <c:v>42150</c:v>
                </c:pt>
                <c:pt idx="1794">
                  <c:v>42151</c:v>
                </c:pt>
                <c:pt idx="1795">
                  <c:v>42152</c:v>
                </c:pt>
                <c:pt idx="1796">
                  <c:v>42153</c:v>
                </c:pt>
                <c:pt idx="1797">
                  <c:v>42154</c:v>
                </c:pt>
                <c:pt idx="1798" formatCode="m/d/yyyy">
                  <c:v>42155</c:v>
                </c:pt>
                <c:pt idx="1799" formatCode="m/d/yyyy">
                  <c:v>42156</c:v>
                </c:pt>
                <c:pt idx="1800" formatCode="m/d/yyyy">
                  <c:v>42170</c:v>
                </c:pt>
                <c:pt idx="1801">
                  <c:v>42178</c:v>
                </c:pt>
                <c:pt idx="1802">
                  <c:v>42179</c:v>
                </c:pt>
                <c:pt idx="1803">
                  <c:v>42180</c:v>
                </c:pt>
                <c:pt idx="1804">
                  <c:v>42181</c:v>
                </c:pt>
                <c:pt idx="1805">
                  <c:v>42182</c:v>
                </c:pt>
                <c:pt idx="1806">
                  <c:v>42183</c:v>
                </c:pt>
                <c:pt idx="1807">
                  <c:v>42184</c:v>
                </c:pt>
                <c:pt idx="1808">
                  <c:v>42185</c:v>
                </c:pt>
                <c:pt idx="1809" formatCode="m/d/yyyy">
                  <c:v>42186</c:v>
                </c:pt>
                <c:pt idx="1810" formatCode="m/d/yyyy">
                  <c:v>42200</c:v>
                </c:pt>
                <c:pt idx="1811">
                  <c:v>42209</c:v>
                </c:pt>
                <c:pt idx="1812">
                  <c:v>42210</c:v>
                </c:pt>
                <c:pt idx="1813">
                  <c:v>42211</c:v>
                </c:pt>
                <c:pt idx="1814">
                  <c:v>42212</c:v>
                </c:pt>
                <c:pt idx="1815">
                  <c:v>42213</c:v>
                </c:pt>
                <c:pt idx="1816">
                  <c:v>42214</c:v>
                </c:pt>
                <c:pt idx="1817">
                  <c:v>42215</c:v>
                </c:pt>
                <c:pt idx="1818">
                  <c:v>42216</c:v>
                </c:pt>
                <c:pt idx="1819" formatCode="m/d/yyyy">
                  <c:v>42217</c:v>
                </c:pt>
                <c:pt idx="1820" formatCode="m/d/yyyy">
                  <c:v>42231</c:v>
                </c:pt>
                <c:pt idx="1821">
                  <c:v>42240</c:v>
                </c:pt>
                <c:pt idx="1822">
                  <c:v>42241</c:v>
                </c:pt>
                <c:pt idx="1823">
                  <c:v>42242</c:v>
                </c:pt>
                <c:pt idx="1824">
                  <c:v>42243</c:v>
                </c:pt>
                <c:pt idx="1825">
                  <c:v>42244</c:v>
                </c:pt>
                <c:pt idx="1826">
                  <c:v>42245</c:v>
                </c:pt>
                <c:pt idx="1827">
                  <c:v>42246</c:v>
                </c:pt>
                <c:pt idx="1828">
                  <c:v>42247</c:v>
                </c:pt>
                <c:pt idx="1829" formatCode="m/d/yyyy">
                  <c:v>42248</c:v>
                </c:pt>
                <c:pt idx="1830" formatCode="m/d/yyyy">
                  <c:v>42262</c:v>
                </c:pt>
                <c:pt idx="1831">
                  <c:v>42270</c:v>
                </c:pt>
                <c:pt idx="1832">
                  <c:v>42271</c:v>
                </c:pt>
                <c:pt idx="1833">
                  <c:v>42272</c:v>
                </c:pt>
                <c:pt idx="1834">
                  <c:v>42273</c:v>
                </c:pt>
                <c:pt idx="1835">
                  <c:v>42274</c:v>
                </c:pt>
                <c:pt idx="1836">
                  <c:v>42275</c:v>
                </c:pt>
                <c:pt idx="1837">
                  <c:v>42276</c:v>
                </c:pt>
                <c:pt idx="1838">
                  <c:v>42277</c:v>
                </c:pt>
                <c:pt idx="1839">
                  <c:v>42278</c:v>
                </c:pt>
                <c:pt idx="1840">
                  <c:v>42292</c:v>
                </c:pt>
                <c:pt idx="1841">
                  <c:v>42301</c:v>
                </c:pt>
                <c:pt idx="1842">
                  <c:v>42302</c:v>
                </c:pt>
                <c:pt idx="1843">
                  <c:v>42303</c:v>
                </c:pt>
                <c:pt idx="1844">
                  <c:v>42304</c:v>
                </c:pt>
                <c:pt idx="1845">
                  <c:v>42305</c:v>
                </c:pt>
                <c:pt idx="1846">
                  <c:v>42306</c:v>
                </c:pt>
                <c:pt idx="1847">
                  <c:v>42307</c:v>
                </c:pt>
                <c:pt idx="1848">
                  <c:v>42308</c:v>
                </c:pt>
                <c:pt idx="1849">
                  <c:v>42309</c:v>
                </c:pt>
                <c:pt idx="1850">
                  <c:v>42323</c:v>
                </c:pt>
                <c:pt idx="1851">
                  <c:v>42331</c:v>
                </c:pt>
                <c:pt idx="1852">
                  <c:v>42332</c:v>
                </c:pt>
                <c:pt idx="1853">
                  <c:v>42333</c:v>
                </c:pt>
                <c:pt idx="1854">
                  <c:v>42334</c:v>
                </c:pt>
                <c:pt idx="1855">
                  <c:v>42335</c:v>
                </c:pt>
                <c:pt idx="1856">
                  <c:v>42336</c:v>
                </c:pt>
                <c:pt idx="1857">
                  <c:v>42337</c:v>
                </c:pt>
                <c:pt idx="1858">
                  <c:v>42338</c:v>
                </c:pt>
                <c:pt idx="1859">
                  <c:v>42339</c:v>
                </c:pt>
                <c:pt idx="1860">
                  <c:v>42353</c:v>
                </c:pt>
                <c:pt idx="1861">
                  <c:v>42362</c:v>
                </c:pt>
                <c:pt idx="1862">
                  <c:v>42363</c:v>
                </c:pt>
                <c:pt idx="1863">
                  <c:v>42364</c:v>
                </c:pt>
                <c:pt idx="1864">
                  <c:v>42365</c:v>
                </c:pt>
                <c:pt idx="1865">
                  <c:v>42366</c:v>
                </c:pt>
                <c:pt idx="1866">
                  <c:v>42367</c:v>
                </c:pt>
                <c:pt idx="1867">
                  <c:v>42368</c:v>
                </c:pt>
                <c:pt idx="1868">
                  <c:v>42369</c:v>
                </c:pt>
                <c:pt idx="1869">
                  <c:v>42370</c:v>
                </c:pt>
                <c:pt idx="1870">
                  <c:v>42384</c:v>
                </c:pt>
                <c:pt idx="1871">
                  <c:v>42393</c:v>
                </c:pt>
                <c:pt idx="1872">
                  <c:v>42394</c:v>
                </c:pt>
                <c:pt idx="1873">
                  <c:v>42395</c:v>
                </c:pt>
                <c:pt idx="1874">
                  <c:v>42396</c:v>
                </c:pt>
                <c:pt idx="1875">
                  <c:v>42397</c:v>
                </c:pt>
                <c:pt idx="1876">
                  <c:v>42398</c:v>
                </c:pt>
                <c:pt idx="1877">
                  <c:v>42399</c:v>
                </c:pt>
                <c:pt idx="1878">
                  <c:v>42400</c:v>
                </c:pt>
                <c:pt idx="1879">
                  <c:v>42401</c:v>
                </c:pt>
                <c:pt idx="1880">
                  <c:v>42415</c:v>
                </c:pt>
                <c:pt idx="1881">
                  <c:v>42422</c:v>
                </c:pt>
                <c:pt idx="1882">
                  <c:v>42423</c:v>
                </c:pt>
                <c:pt idx="1883">
                  <c:v>42424</c:v>
                </c:pt>
                <c:pt idx="1884">
                  <c:v>42425</c:v>
                </c:pt>
                <c:pt idx="1885">
                  <c:v>42426</c:v>
                </c:pt>
                <c:pt idx="1886">
                  <c:v>42427</c:v>
                </c:pt>
                <c:pt idx="1887">
                  <c:v>42428</c:v>
                </c:pt>
                <c:pt idx="1888">
                  <c:v>42429</c:v>
                </c:pt>
                <c:pt idx="1889">
                  <c:v>42430</c:v>
                </c:pt>
                <c:pt idx="1890">
                  <c:v>42444</c:v>
                </c:pt>
                <c:pt idx="1891">
                  <c:v>42453</c:v>
                </c:pt>
                <c:pt idx="1892">
                  <c:v>42454</c:v>
                </c:pt>
                <c:pt idx="1893">
                  <c:v>42455</c:v>
                </c:pt>
                <c:pt idx="1894">
                  <c:v>42456</c:v>
                </c:pt>
                <c:pt idx="1895">
                  <c:v>42457</c:v>
                </c:pt>
                <c:pt idx="1896">
                  <c:v>42458</c:v>
                </c:pt>
                <c:pt idx="1897">
                  <c:v>42459</c:v>
                </c:pt>
                <c:pt idx="1898">
                  <c:v>42460</c:v>
                </c:pt>
                <c:pt idx="1899">
                  <c:v>42461</c:v>
                </c:pt>
                <c:pt idx="1900">
                  <c:v>42475</c:v>
                </c:pt>
                <c:pt idx="1901">
                  <c:v>42483</c:v>
                </c:pt>
                <c:pt idx="1902">
                  <c:v>42484</c:v>
                </c:pt>
                <c:pt idx="1903">
                  <c:v>42485</c:v>
                </c:pt>
                <c:pt idx="1904">
                  <c:v>42486</c:v>
                </c:pt>
                <c:pt idx="1905">
                  <c:v>42487</c:v>
                </c:pt>
                <c:pt idx="1906">
                  <c:v>42488</c:v>
                </c:pt>
                <c:pt idx="1907">
                  <c:v>42489</c:v>
                </c:pt>
                <c:pt idx="1908">
                  <c:v>42490</c:v>
                </c:pt>
                <c:pt idx="1909">
                  <c:v>42491</c:v>
                </c:pt>
                <c:pt idx="1910">
                  <c:v>42505</c:v>
                </c:pt>
                <c:pt idx="1911">
                  <c:v>42514</c:v>
                </c:pt>
                <c:pt idx="1912">
                  <c:v>42515</c:v>
                </c:pt>
                <c:pt idx="1913">
                  <c:v>42516</c:v>
                </c:pt>
                <c:pt idx="1914">
                  <c:v>42517</c:v>
                </c:pt>
                <c:pt idx="1915">
                  <c:v>42518</c:v>
                </c:pt>
                <c:pt idx="1916">
                  <c:v>42519</c:v>
                </c:pt>
                <c:pt idx="1917">
                  <c:v>42520</c:v>
                </c:pt>
                <c:pt idx="1918">
                  <c:v>42521</c:v>
                </c:pt>
                <c:pt idx="1919">
                  <c:v>42522</c:v>
                </c:pt>
                <c:pt idx="1920">
                  <c:v>42536</c:v>
                </c:pt>
                <c:pt idx="1921">
                  <c:v>42544</c:v>
                </c:pt>
                <c:pt idx="1922">
                  <c:v>42545</c:v>
                </c:pt>
                <c:pt idx="1923">
                  <c:v>42546</c:v>
                </c:pt>
                <c:pt idx="1924">
                  <c:v>42547</c:v>
                </c:pt>
                <c:pt idx="1925">
                  <c:v>42548</c:v>
                </c:pt>
                <c:pt idx="1926">
                  <c:v>42549</c:v>
                </c:pt>
                <c:pt idx="1927">
                  <c:v>42550</c:v>
                </c:pt>
                <c:pt idx="1928">
                  <c:v>42551</c:v>
                </c:pt>
                <c:pt idx="1929">
                  <c:v>42552</c:v>
                </c:pt>
                <c:pt idx="1930">
                  <c:v>42566</c:v>
                </c:pt>
                <c:pt idx="1931">
                  <c:v>42575</c:v>
                </c:pt>
                <c:pt idx="1932">
                  <c:v>42576</c:v>
                </c:pt>
                <c:pt idx="1933">
                  <c:v>42577</c:v>
                </c:pt>
                <c:pt idx="1934">
                  <c:v>42578</c:v>
                </c:pt>
                <c:pt idx="1935">
                  <c:v>42579</c:v>
                </c:pt>
                <c:pt idx="1936">
                  <c:v>42580</c:v>
                </c:pt>
                <c:pt idx="1937">
                  <c:v>42581</c:v>
                </c:pt>
                <c:pt idx="1938">
                  <c:v>42582</c:v>
                </c:pt>
                <c:pt idx="1939">
                  <c:v>42583</c:v>
                </c:pt>
                <c:pt idx="1940">
                  <c:v>42597</c:v>
                </c:pt>
                <c:pt idx="1941">
                  <c:v>42606</c:v>
                </c:pt>
                <c:pt idx="1942">
                  <c:v>42607</c:v>
                </c:pt>
                <c:pt idx="1943">
                  <c:v>42608</c:v>
                </c:pt>
                <c:pt idx="1944">
                  <c:v>42609</c:v>
                </c:pt>
                <c:pt idx="1945">
                  <c:v>42610</c:v>
                </c:pt>
                <c:pt idx="1946">
                  <c:v>42611</c:v>
                </c:pt>
                <c:pt idx="1947">
                  <c:v>42612</c:v>
                </c:pt>
                <c:pt idx="1948">
                  <c:v>42613</c:v>
                </c:pt>
                <c:pt idx="1949">
                  <c:v>42614</c:v>
                </c:pt>
                <c:pt idx="1950">
                  <c:v>42628</c:v>
                </c:pt>
                <c:pt idx="1951">
                  <c:v>42636</c:v>
                </c:pt>
                <c:pt idx="1952">
                  <c:v>42637</c:v>
                </c:pt>
                <c:pt idx="1953">
                  <c:v>42638</c:v>
                </c:pt>
                <c:pt idx="1954">
                  <c:v>42639</c:v>
                </c:pt>
                <c:pt idx="1955">
                  <c:v>42640</c:v>
                </c:pt>
                <c:pt idx="1956">
                  <c:v>42641</c:v>
                </c:pt>
                <c:pt idx="1957">
                  <c:v>42642</c:v>
                </c:pt>
                <c:pt idx="1958">
                  <c:v>42643</c:v>
                </c:pt>
                <c:pt idx="1959" formatCode="m/d/yyyy">
                  <c:v>42644</c:v>
                </c:pt>
                <c:pt idx="1960" formatCode="m/d/yyyy">
                  <c:v>42658</c:v>
                </c:pt>
                <c:pt idx="1961">
                  <c:v>42667</c:v>
                </c:pt>
                <c:pt idx="1962">
                  <c:v>42668</c:v>
                </c:pt>
                <c:pt idx="1963">
                  <c:v>42669</c:v>
                </c:pt>
                <c:pt idx="1964">
                  <c:v>42670</c:v>
                </c:pt>
                <c:pt idx="1965">
                  <c:v>42671</c:v>
                </c:pt>
                <c:pt idx="1966">
                  <c:v>42672</c:v>
                </c:pt>
                <c:pt idx="1967">
                  <c:v>42673</c:v>
                </c:pt>
                <c:pt idx="1968">
                  <c:v>42674</c:v>
                </c:pt>
                <c:pt idx="1969">
                  <c:v>42675</c:v>
                </c:pt>
                <c:pt idx="1970">
                  <c:v>42689</c:v>
                </c:pt>
                <c:pt idx="1971">
                  <c:v>42697</c:v>
                </c:pt>
                <c:pt idx="1972">
                  <c:v>42698</c:v>
                </c:pt>
                <c:pt idx="1973">
                  <c:v>42699</c:v>
                </c:pt>
                <c:pt idx="1974">
                  <c:v>42700</c:v>
                </c:pt>
                <c:pt idx="1975">
                  <c:v>42701</c:v>
                </c:pt>
                <c:pt idx="1976">
                  <c:v>42702</c:v>
                </c:pt>
                <c:pt idx="1977">
                  <c:v>42703</c:v>
                </c:pt>
                <c:pt idx="1978">
                  <c:v>42704</c:v>
                </c:pt>
                <c:pt idx="1979">
                  <c:v>42705</c:v>
                </c:pt>
                <c:pt idx="1980">
                  <c:v>42719</c:v>
                </c:pt>
                <c:pt idx="1981">
                  <c:v>42728</c:v>
                </c:pt>
                <c:pt idx="1982">
                  <c:v>42729</c:v>
                </c:pt>
                <c:pt idx="1983">
                  <c:v>42730</c:v>
                </c:pt>
                <c:pt idx="1984">
                  <c:v>42731</c:v>
                </c:pt>
                <c:pt idx="1985">
                  <c:v>42732</c:v>
                </c:pt>
                <c:pt idx="1986">
                  <c:v>42733</c:v>
                </c:pt>
                <c:pt idx="1987">
                  <c:v>42734</c:v>
                </c:pt>
                <c:pt idx="1988">
                  <c:v>42735</c:v>
                </c:pt>
                <c:pt idx="1989">
                  <c:v>42736</c:v>
                </c:pt>
                <c:pt idx="1990">
                  <c:v>42750</c:v>
                </c:pt>
                <c:pt idx="1991">
                  <c:v>42759</c:v>
                </c:pt>
                <c:pt idx="1992">
                  <c:v>42760</c:v>
                </c:pt>
                <c:pt idx="1993">
                  <c:v>42761</c:v>
                </c:pt>
                <c:pt idx="1994">
                  <c:v>42762</c:v>
                </c:pt>
                <c:pt idx="1995">
                  <c:v>42763</c:v>
                </c:pt>
                <c:pt idx="1996">
                  <c:v>42764</c:v>
                </c:pt>
                <c:pt idx="1997">
                  <c:v>42765</c:v>
                </c:pt>
                <c:pt idx="1998">
                  <c:v>42766</c:v>
                </c:pt>
                <c:pt idx="1999">
                  <c:v>42767</c:v>
                </c:pt>
                <c:pt idx="2000">
                  <c:v>42781</c:v>
                </c:pt>
                <c:pt idx="2001">
                  <c:v>42787</c:v>
                </c:pt>
                <c:pt idx="2002">
                  <c:v>42788</c:v>
                </c:pt>
                <c:pt idx="2003">
                  <c:v>42789</c:v>
                </c:pt>
                <c:pt idx="2004">
                  <c:v>42790</c:v>
                </c:pt>
                <c:pt idx="2005">
                  <c:v>42791</c:v>
                </c:pt>
                <c:pt idx="2006">
                  <c:v>42792</c:v>
                </c:pt>
                <c:pt idx="2007">
                  <c:v>42793</c:v>
                </c:pt>
                <c:pt idx="2008">
                  <c:v>42794</c:v>
                </c:pt>
                <c:pt idx="2009">
                  <c:v>42795</c:v>
                </c:pt>
                <c:pt idx="2010">
                  <c:v>42809</c:v>
                </c:pt>
                <c:pt idx="2011">
                  <c:v>42818</c:v>
                </c:pt>
                <c:pt idx="2012">
                  <c:v>42819</c:v>
                </c:pt>
                <c:pt idx="2013">
                  <c:v>42820</c:v>
                </c:pt>
                <c:pt idx="2014">
                  <c:v>42821</c:v>
                </c:pt>
                <c:pt idx="2015">
                  <c:v>42822</c:v>
                </c:pt>
                <c:pt idx="2016">
                  <c:v>42823</c:v>
                </c:pt>
                <c:pt idx="2017">
                  <c:v>42824</c:v>
                </c:pt>
                <c:pt idx="2018">
                  <c:v>42825</c:v>
                </c:pt>
                <c:pt idx="2019">
                  <c:v>42826</c:v>
                </c:pt>
                <c:pt idx="2020">
                  <c:v>42840</c:v>
                </c:pt>
                <c:pt idx="2021">
                  <c:v>42848</c:v>
                </c:pt>
                <c:pt idx="2022">
                  <c:v>42849</c:v>
                </c:pt>
                <c:pt idx="2023">
                  <c:v>42850</c:v>
                </c:pt>
                <c:pt idx="2024">
                  <c:v>42851</c:v>
                </c:pt>
                <c:pt idx="2025">
                  <c:v>42852</c:v>
                </c:pt>
                <c:pt idx="2026">
                  <c:v>42853</c:v>
                </c:pt>
                <c:pt idx="2027">
                  <c:v>42854</c:v>
                </c:pt>
                <c:pt idx="2028">
                  <c:v>42855</c:v>
                </c:pt>
                <c:pt idx="2029">
                  <c:v>42856</c:v>
                </c:pt>
                <c:pt idx="2030">
                  <c:v>42870</c:v>
                </c:pt>
                <c:pt idx="2031">
                  <c:v>42879</c:v>
                </c:pt>
                <c:pt idx="2032">
                  <c:v>42880</c:v>
                </c:pt>
                <c:pt idx="2033">
                  <c:v>42881</c:v>
                </c:pt>
                <c:pt idx="2034">
                  <c:v>42882</c:v>
                </c:pt>
                <c:pt idx="2035">
                  <c:v>42883</c:v>
                </c:pt>
                <c:pt idx="2036">
                  <c:v>42884</c:v>
                </c:pt>
                <c:pt idx="2037">
                  <c:v>42885</c:v>
                </c:pt>
                <c:pt idx="2038">
                  <c:v>42886</c:v>
                </c:pt>
                <c:pt idx="2039" formatCode="m/d/yyyy">
                  <c:v>42887</c:v>
                </c:pt>
                <c:pt idx="2040" formatCode="m/d/yyyy">
                  <c:v>42901</c:v>
                </c:pt>
                <c:pt idx="2041">
                  <c:v>42909</c:v>
                </c:pt>
                <c:pt idx="2042">
                  <c:v>42910</c:v>
                </c:pt>
                <c:pt idx="2043">
                  <c:v>42911</c:v>
                </c:pt>
                <c:pt idx="2044">
                  <c:v>42912</c:v>
                </c:pt>
                <c:pt idx="2045">
                  <c:v>42913</c:v>
                </c:pt>
                <c:pt idx="2046">
                  <c:v>42914</c:v>
                </c:pt>
                <c:pt idx="2047">
                  <c:v>42915</c:v>
                </c:pt>
                <c:pt idx="2048">
                  <c:v>42916</c:v>
                </c:pt>
                <c:pt idx="2049">
                  <c:v>42917</c:v>
                </c:pt>
                <c:pt idx="2050">
                  <c:v>42931</c:v>
                </c:pt>
                <c:pt idx="2051">
                  <c:v>42940</c:v>
                </c:pt>
                <c:pt idx="2052">
                  <c:v>42941</c:v>
                </c:pt>
                <c:pt idx="2053">
                  <c:v>42942</c:v>
                </c:pt>
                <c:pt idx="2054">
                  <c:v>42943</c:v>
                </c:pt>
                <c:pt idx="2055">
                  <c:v>42944</c:v>
                </c:pt>
                <c:pt idx="2056">
                  <c:v>42945</c:v>
                </c:pt>
                <c:pt idx="2057">
                  <c:v>42946</c:v>
                </c:pt>
                <c:pt idx="2058">
                  <c:v>42947</c:v>
                </c:pt>
                <c:pt idx="2059">
                  <c:v>42948</c:v>
                </c:pt>
                <c:pt idx="2060">
                  <c:v>42962</c:v>
                </c:pt>
                <c:pt idx="2061">
                  <c:v>42971</c:v>
                </c:pt>
                <c:pt idx="2062">
                  <c:v>42972</c:v>
                </c:pt>
                <c:pt idx="2063">
                  <c:v>42973</c:v>
                </c:pt>
                <c:pt idx="2064">
                  <c:v>42974</c:v>
                </c:pt>
                <c:pt idx="2065">
                  <c:v>42975</c:v>
                </c:pt>
                <c:pt idx="2066">
                  <c:v>42976</c:v>
                </c:pt>
                <c:pt idx="2067">
                  <c:v>42977</c:v>
                </c:pt>
                <c:pt idx="2068">
                  <c:v>42978</c:v>
                </c:pt>
                <c:pt idx="2069">
                  <c:v>42979</c:v>
                </c:pt>
                <c:pt idx="2070">
                  <c:v>42993</c:v>
                </c:pt>
                <c:pt idx="2071">
                  <c:v>43001</c:v>
                </c:pt>
                <c:pt idx="2072">
                  <c:v>43002</c:v>
                </c:pt>
                <c:pt idx="2073">
                  <c:v>43003</c:v>
                </c:pt>
                <c:pt idx="2074">
                  <c:v>43004</c:v>
                </c:pt>
                <c:pt idx="2075">
                  <c:v>43005</c:v>
                </c:pt>
                <c:pt idx="2076">
                  <c:v>43006</c:v>
                </c:pt>
                <c:pt idx="2077">
                  <c:v>43007</c:v>
                </c:pt>
                <c:pt idx="2078">
                  <c:v>43008</c:v>
                </c:pt>
                <c:pt idx="2079">
                  <c:v>43009</c:v>
                </c:pt>
                <c:pt idx="2080">
                  <c:v>43023</c:v>
                </c:pt>
                <c:pt idx="2081">
                  <c:v>43032</c:v>
                </c:pt>
                <c:pt idx="2082">
                  <c:v>43033</c:v>
                </c:pt>
                <c:pt idx="2083">
                  <c:v>43034</c:v>
                </c:pt>
                <c:pt idx="2084">
                  <c:v>43035</c:v>
                </c:pt>
                <c:pt idx="2085">
                  <c:v>43036</c:v>
                </c:pt>
                <c:pt idx="2086">
                  <c:v>43037</c:v>
                </c:pt>
                <c:pt idx="2087">
                  <c:v>43038</c:v>
                </c:pt>
                <c:pt idx="2088">
                  <c:v>43039</c:v>
                </c:pt>
                <c:pt idx="2089">
                  <c:v>43040</c:v>
                </c:pt>
                <c:pt idx="2090">
                  <c:v>43054</c:v>
                </c:pt>
                <c:pt idx="2091">
                  <c:v>43062</c:v>
                </c:pt>
                <c:pt idx="2092">
                  <c:v>43063</c:v>
                </c:pt>
                <c:pt idx="2093">
                  <c:v>43064</c:v>
                </c:pt>
                <c:pt idx="2094">
                  <c:v>43065</c:v>
                </c:pt>
                <c:pt idx="2095">
                  <c:v>43066</c:v>
                </c:pt>
                <c:pt idx="2096">
                  <c:v>43067</c:v>
                </c:pt>
                <c:pt idx="2097">
                  <c:v>43068</c:v>
                </c:pt>
                <c:pt idx="2098" formatCode="m/d/yyyy">
                  <c:v>43069</c:v>
                </c:pt>
                <c:pt idx="2099" formatCode="m/d/yyyy">
                  <c:v>43070</c:v>
                </c:pt>
                <c:pt idx="2100" formatCode="m/d/yyyy">
                  <c:v>43084</c:v>
                </c:pt>
                <c:pt idx="2101">
                  <c:v>43093</c:v>
                </c:pt>
                <c:pt idx="2102">
                  <c:v>43094</c:v>
                </c:pt>
                <c:pt idx="2103">
                  <c:v>43095</c:v>
                </c:pt>
                <c:pt idx="2104">
                  <c:v>43096</c:v>
                </c:pt>
                <c:pt idx="2105">
                  <c:v>43097</c:v>
                </c:pt>
                <c:pt idx="2106">
                  <c:v>43098</c:v>
                </c:pt>
                <c:pt idx="2107">
                  <c:v>43099</c:v>
                </c:pt>
                <c:pt idx="2108">
                  <c:v>43100</c:v>
                </c:pt>
                <c:pt idx="2109">
                  <c:v>43101</c:v>
                </c:pt>
                <c:pt idx="2110" formatCode="m/d/yyyy">
                  <c:v>43115</c:v>
                </c:pt>
                <c:pt idx="2111">
                  <c:v>43124</c:v>
                </c:pt>
                <c:pt idx="2112">
                  <c:v>43125</c:v>
                </c:pt>
                <c:pt idx="2113">
                  <c:v>43126</c:v>
                </c:pt>
                <c:pt idx="2114">
                  <c:v>43127</c:v>
                </c:pt>
                <c:pt idx="2115">
                  <c:v>43128</c:v>
                </c:pt>
                <c:pt idx="2116">
                  <c:v>43129</c:v>
                </c:pt>
                <c:pt idx="2117">
                  <c:v>43130</c:v>
                </c:pt>
                <c:pt idx="2118">
                  <c:v>43131</c:v>
                </c:pt>
                <c:pt idx="2119">
                  <c:v>43132</c:v>
                </c:pt>
                <c:pt idx="2120" formatCode="m/d/yyyy">
                  <c:v>43146</c:v>
                </c:pt>
                <c:pt idx="2121">
                  <c:v>43152</c:v>
                </c:pt>
                <c:pt idx="2122">
                  <c:v>43153</c:v>
                </c:pt>
                <c:pt idx="2123">
                  <c:v>43154</c:v>
                </c:pt>
                <c:pt idx="2124">
                  <c:v>43155</c:v>
                </c:pt>
                <c:pt idx="2125">
                  <c:v>43156</c:v>
                </c:pt>
                <c:pt idx="2126">
                  <c:v>43157</c:v>
                </c:pt>
                <c:pt idx="2127">
                  <c:v>43158</c:v>
                </c:pt>
                <c:pt idx="2128">
                  <c:v>43159</c:v>
                </c:pt>
                <c:pt idx="2129" formatCode="m/d/yyyy">
                  <c:v>43160</c:v>
                </c:pt>
                <c:pt idx="2130" formatCode="m/d/yyyy">
                  <c:v>43174</c:v>
                </c:pt>
                <c:pt idx="2131">
                  <c:v>43183</c:v>
                </c:pt>
                <c:pt idx="2132">
                  <c:v>43184</c:v>
                </c:pt>
                <c:pt idx="2133">
                  <c:v>43185</c:v>
                </c:pt>
                <c:pt idx="2134">
                  <c:v>43186</c:v>
                </c:pt>
                <c:pt idx="2135">
                  <c:v>43187</c:v>
                </c:pt>
                <c:pt idx="2136">
                  <c:v>43188</c:v>
                </c:pt>
                <c:pt idx="2137">
                  <c:v>43189</c:v>
                </c:pt>
                <c:pt idx="2138">
                  <c:v>43190</c:v>
                </c:pt>
                <c:pt idx="2139">
                  <c:v>43191</c:v>
                </c:pt>
                <c:pt idx="2140">
                  <c:v>43205</c:v>
                </c:pt>
                <c:pt idx="2141">
                  <c:v>43213</c:v>
                </c:pt>
                <c:pt idx="2142">
                  <c:v>43214</c:v>
                </c:pt>
                <c:pt idx="2143">
                  <c:v>43215</c:v>
                </c:pt>
                <c:pt idx="2144">
                  <c:v>43216</c:v>
                </c:pt>
                <c:pt idx="2145">
                  <c:v>43217</c:v>
                </c:pt>
                <c:pt idx="2146">
                  <c:v>43218</c:v>
                </c:pt>
                <c:pt idx="2147">
                  <c:v>43219</c:v>
                </c:pt>
                <c:pt idx="2148">
                  <c:v>43220</c:v>
                </c:pt>
                <c:pt idx="2149">
                  <c:v>43221</c:v>
                </c:pt>
                <c:pt idx="2150">
                  <c:v>43235</c:v>
                </c:pt>
                <c:pt idx="2151">
                  <c:v>43244</c:v>
                </c:pt>
                <c:pt idx="2152">
                  <c:v>43245</c:v>
                </c:pt>
                <c:pt idx="2153">
                  <c:v>43246</c:v>
                </c:pt>
                <c:pt idx="2154">
                  <c:v>43247</c:v>
                </c:pt>
                <c:pt idx="2155">
                  <c:v>43248</c:v>
                </c:pt>
                <c:pt idx="2156">
                  <c:v>43249</c:v>
                </c:pt>
                <c:pt idx="2157">
                  <c:v>43250</c:v>
                </c:pt>
                <c:pt idx="2158">
                  <c:v>43251</c:v>
                </c:pt>
                <c:pt idx="2159">
                  <c:v>43252</c:v>
                </c:pt>
                <c:pt idx="2160">
                  <c:v>43266</c:v>
                </c:pt>
                <c:pt idx="2161">
                  <c:v>43274</c:v>
                </c:pt>
                <c:pt idx="2162">
                  <c:v>43275</c:v>
                </c:pt>
                <c:pt idx="2163">
                  <c:v>43276</c:v>
                </c:pt>
                <c:pt idx="2164">
                  <c:v>43277</c:v>
                </c:pt>
                <c:pt idx="2165">
                  <c:v>43278</c:v>
                </c:pt>
                <c:pt idx="2166">
                  <c:v>43279</c:v>
                </c:pt>
                <c:pt idx="2167">
                  <c:v>43280</c:v>
                </c:pt>
                <c:pt idx="2168">
                  <c:v>43281</c:v>
                </c:pt>
                <c:pt idx="2169">
                  <c:v>43282</c:v>
                </c:pt>
                <c:pt idx="2170">
                  <c:v>43296</c:v>
                </c:pt>
                <c:pt idx="2171">
                  <c:v>43305</c:v>
                </c:pt>
                <c:pt idx="2172">
                  <c:v>43306</c:v>
                </c:pt>
                <c:pt idx="2173">
                  <c:v>43307</c:v>
                </c:pt>
                <c:pt idx="2174">
                  <c:v>43308</c:v>
                </c:pt>
                <c:pt idx="2175">
                  <c:v>43309</c:v>
                </c:pt>
                <c:pt idx="2176">
                  <c:v>43310</c:v>
                </c:pt>
                <c:pt idx="2177">
                  <c:v>43311</c:v>
                </c:pt>
                <c:pt idx="2178">
                  <c:v>43312</c:v>
                </c:pt>
                <c:pt idx="2179">
                  <c:v>43313</c:v>
                </c:pt>
                <c:pt idx="2180">
                  <c:v>43327</c:v>
                </c:pt>
                <c:pt idx="2181">
                  <c:v>43336</c:v>
                </c:pt>
                <c:pt idx="2182">
                  <c:v>43337</c:v>
                </c:pt>
                <c:pt idx="2183">
                  <c:v>43338</c:v>
                </c:pt>
                <c:pt idx="2184">
                  <c:v>43339</c:v>
                </c:pt>
                <c:pt idx="2185">
                  <c:v>43340</c:v>
                </c:pt>
                <c:pt idx="2186">
                  <c:v>43341</c:v>
                </c:pt>
                <c:pt idx="2187">
                  <c:v>43342</c:v>
                </c:pt>
                <c:pt idx="2188" formatCode="m/d/yyyy">
                  <c:v>43343</c:v>
                </c:pt>
                <c:pt idx="2189" formatCode="m/d/yyyy">
                  <c:v>43344</c:v>
                </c:pt>
                <c:pt idx="2190" formatCode="m/d/yyyy">
                  <c:v>43358</c:v>
                </c:pt>
                <c:pt idx="2191">
                  <c:v>43366</c:v>
                </c:pt>
                <c:pt idx="2192">
                  <c:v>43367</c:v>
                </c:pt>
                <c:pt idx="2193">
                  <c:v>43368</c:v>
                </c:pt>
                <c:pt idx="2194">
                  <c:v>43369</c:v>
                </c:pt>
                <c:pt idx="2195">
                  <c:v>43370</c:v>
                </c:pt>
                <c:pt idx="2196">
                  <c:v>43371</c:v>
                </c:pt>
                <c:pt idx="2197">
                  <c:v>43372</c:v>
                </c:pt>
                <c:pt idx="2198" formatCode="m/d/yyyy">
                  <c:v>43373</c:v>
                </c:pt>
                <c:pt idx="2199" formatCode="m/d/yyyy">
                  <c:v>43374</c:v>
                </c:pt>
                <c:pt idx="2200" formatCode="m/d/yyyy">
                  <c:v>43388</c:v>
                </c:pt>
                <c:pt idx="2201">
                  <c:v>43397</c:v>
                </c:pt>
                <c:pt idx="2202">
                  <c:v>43398</c:v>
                </c:pt>
                <c:pt idx="2203">
                  <c:v>43399</c:v>
                </c:pt>
                <c:pt idx="2204">
                  <c:v>43400</c:v>
                </c:pt>
                <c:pt idx="2205">
                  <c:v>43401</c:v>
                </c:pt>
                <c:pt idx="2206">
                  <c:v>43402</c:v>
                </c:pt>
                <c:pt idx="2207">
                  <c:v>43403</c:v>
                </c:pt>
                <c:pt idx="2208">
                  <c:v>43404</c:v>
                </c:pt>
                <c:pt idx="2209">
                  <c:v>43405</c:v>
                </c:pt>
                <c:pt idx="2210">
                  <c:v>43419</c:v>
                </c:pt>
                <c:pt idx="2211">
                  <c:v>43427</c:v>
                </c:pt>
                <c:pt idx="2212">
                  <c:v>43428</c:v>
                </c:pt>
                <c:pt idx="2213">
                  <c:v>43429</c:v>
                </c:pt>
                <c:pt idx="2214">
                  <c:v>43430</c:v>
                </c:pt>
                <c:pt idx="2215">
                  <c:v>43431</c:v>
                </c:pt>
                <c:pt idx="2216">
                  <c:v>43432</c:v>
                </c:pt>
                <c:pt idx="2217">
                  <c:v>43433</c:v>
                </c:pt>
                <c:pt idx="2218">
                  <c:v>43434</c:v>
                </c:pt>
                <c:pt idx="2219">
                  <c:v>43435</c:v>
                </c:pt>
                <c:pt idx="2220">
                  <c:v>43449</c:v>
                </c:pt>
                <c:pt idx="2221">
                  <c:v>43458</c:v>
                </c:pt>
                <c:pt idx="2222">
                  <c:v>43459</c:v>
                </c:pt>
                <c:pt idx="2223">
                  <c:v>43460</c:v>
                </c:pt>
                <c:pt idx="2224">
                  <c:v>43461</c:v>
                </c:pt>
                <c:pt idx="2225">
                  <c:v>43462</c:v>
                </c:pt>
                <c:pt idx="2226">
                  <c:v>43463</c:v>
                </c:pt>
                <c:pt idx="2227">
                  <c:v>43464</c:v>
                </c:pt>
                <c:pt idx="2228">
                  <c:v>43465</c:v>
                </c:pt>
                <c:pt idx="2229">
                  <c:v>43466</c:v>
                </c:pt>
                <c:pt idx="2230">
                  <c:v>43480</c:v>
                </c:pt>
                <c:pt idx="2231">
                  <c:v>43489</c:v>
                </c:pt>
                <c:pt idx="2232">
                  <c:v>43490</c:v>
                </c:pt>
                <c:pt idx="2233">
                  <c:v>43491</c:v>
                </c:pt>
                <c:pt idx="2234">
                  <c:v>43492</c:v>
                </c:pt>
                <c:pt idx="2235">
                  <c:v>43493</c:v>
                </c:pt>
                <c:pt idx="2236">
                  <c:v>43494</c:v>
                </c:pt>
                <c:pt idx="2237">
                  <c:v>43495</c:v>
                </c:pt>
                <c:pt idx="2238" formatCode="m/d/yyyy">
                  <c:v>43496</c:v>
                </c:pt>
                <c:pt idx="2239" formatCode="m/d/yyyy">
                  <c:v>43497</c:v>
                </c:pt>
                <c:pt idx="2240" formatCode="m/d/yyyy">
                  <c:v>43511</c:v>
                </c:pt>
                <c:pt idx="2241">
                  <c:v>43517</c:v>
                </c:pt>
                <c:pt idx="2242">
                  <c:v>43518</c:v>
                </c:pt>
                <c:pt idx="2243">
                  <c:v>43519</c:v>
                </c:pt>
                <c:pt idx="2244">
                  <c:v>43520</c:v>
                </c:pt>
                <c:pt idx="2245">
                  <c:v>43521</c:v>
                </c:pt>
                <c:pt idx="2246">
                  <c:v>43522</c:v>
                </c:pt>
                <c:pt idx="2247">
                  <c:v>43523</c:v>
                </c:pt>
                <c:pt idx="2248">
                  <c:v>43524</c:v>
                </c:pt>
                <c:pt idx="2249" formatCode="m/d/yyyy">
                  <c:v>43525</c:v>
                </c:pt>
                <c:pt idx="2250" formatCode="m/d/yyyy">
                  <c:v>43539</c:v>
                </c:pt>
                <c:pt idx="2251">
                  <c:v>43548</c:v>
                </c:pt>
                <c:pt idx="2252">
                  <c:v>43549</c:v>
                </c:pt>
                <c:pt idx="2253">
                  <c:v>43550</c:v>
                </c:pt>
                <c:pt idx="2254">
                  <c:v>43551</c:v>
                </c:pt>
                <c:pt idx="2255">
                  <c:v>43552</c:v>
                </c:pt>
                <c:pt idx="2256">
                  <c:v>43553</c:v>
                </c:pt>
                <c:pt idx="2257">
                  <c:v>43554</c:v>
                </c:pt>
                <c:pt idx="2258">
                  <c:v>43555</c:v>
                </c:pt>
                <c:pt idx="2259">
                  <c:v>43556</c:v>
                </c:pt>
                <c:pt idx="2260">
                  <c:v>43570</c:v>
                </c:pt>
                <c:pt idx="2261">
                  <c:v>43578</c:v>
                </c:pt>
                <c:pt idx="2262">
                  <c:v>43579</c:v>
                </c:pt>
                <c:pt idx="2263">
                  <c:v>43580</c:v>
                </c:pt>
                <c:pt idx="2264">
                  <c:v>43581</c:v>
                </c:pt>
                <c:pt idx="2265">
                  <c:v>43582</c:v>
                </c:pt>
                <c:pt idx="2266">
                  <c:v>43583</c:v>
                </c:pt>
                <c:pt idx="2267">
                  <c:v>43584</c:v>
                </c:pt>
                <c:pt idx="2268" formatCode="m/d/yyyy">
                  <c:v>43585</c:v>
                </c:pt>
                <c:pt idx="2269" formatCode="m/d/yyyy">
                  <c:v>43586</c:v>
                </c:pt>
                <c:pt idx="2270" formatCode="m/d/yyyy">
                  <c:v>43600</c:v>
                </c:pt>
                <c:pt idx="2271">
                  <c:v>43609</c:v>
                </c:pt>
                <c:pt idx="2272">
                  <c:v>43610</c:v>
                </c:pt>
                <c:pt idx="2273">
                  <c:v>43611</c:v>
                </c:pt>
                <c:pt idx="2274">
                  <c:v>43612</c:v>
                </c:pt>
                <c:pt idx="2275">
                  <c:v>43613</c:v>
                </c:pt>
                <c:pt idx="2276">
                  <c:v>43614</c:v>
                </c:pt>
                <c:pt idx="2277">
                  <c:v>43615</c:v>
                </c:pt>
                <c:pt idx="2278">
                  <c:v>43616</c:v>
                </c:pt>
                <c:pt idx="2279">
                  <c:v>43617</c:v>
                </c:pt>
                <c:pt idx="2280">
                  <c:v>43631</c:v>
                </c:pt>
                <c:pt idx="2281">
                  <c:v>43639</c:v>
                </c:pt>
                <c:pt idx="2282">
                  <c:v>43640</c:v>
                </c:pt>
                <c:pt idx="2283">
                  <c:v>43641</c:v>
                </c:pt>
                <c:pt idx="2284">
                  <c:v>43642</c:v>
                </c:pt>
                <c:pt idx="2285">
                  <c:v>43643</c:v>
                </c:pt>
                <c:pt idx="2286">
                  <c:v>43644</c:v>
                </c:pt>
                <c:pt idx="2287">
                  <c:v>43645</c:v>
                </c:pt>
                <c:pt idx="2288" formatCode="m/d/yyyy">
                  <c:v>43646</c:v>
                </c:pt>
                <c:pt idx="2289" formatCode="m/d/yyyy">
                  <c:v>43647</c:v>
                </c:pt>
                <c:pt idx="2290" formatCode="m/d/yyyy">
                  <c:v>43661</c:v>
                </c:pt>
                <c:pt idx="2291">
                  <c:v>43670</c:v>
                </c:pt>
                <c:pt idx="2292">
                  <c:v>43671</c:v>
                </c:pt>
                <c:pt idx="2293">
                  <c:v>43672</c:v>
                </c:pt>
                <c:pt idx="2294">
                  <c:v>43673</c:v>
                </c:pt>
                <c:pt idx="2295">
                  <c:v>43674</c:v>
                </c:pt>
                <c:pt idx="2296">
                  <c:v>43675</c:v>
                </c:pt>
                <c:pt idx="2297">
                  <c:v>43676</c:v>
                </c:pt>
                <c:pt idx="2298" formatCode="m/d/yyyy">
                  <c:v>43677</c:v>
                </c:pt>
                <c:pt idx="2299" formatCode="m/d/yyyy">
                  <c:v>43678</c:v>
                </c:pt>
                <c:pt idx="2300" formatCode="m/d/yyyy">
                  <c:v>43692</c:v>
                </c:pt>
                <c:pt idx="2301">
                  <c:v>43701</c:v>
                </c:pt>
                <c:pt idx="2302">
                  <c:v>43702</c:v>
                </c:pt>
                <c:pt idx="2303">
                  <c:v>43703</c:v>
                </c:pt>
                <c:pt idx="2304">
                  <c:v>43704</c:v>
                </c:pt>
                <c:pt idx="2305">
                  <c:v>43705</c:v>
                </c:pt>
                <c:pt idx="2306">
                  <c:v>43706</c:v>
                </c:pt>
                <c:pt idx="2307">
                  <c:v>43707</c:v>
                </c:pt>
                <c:pt idx="2308" formatCode="m/d/yyyy">
                  <c:v>43708</c:v>
                </c:pt>
                <c:pt idx="2309" formatCode="m/d/yyyy">
                  <c:v>43709</c:v>
                </c:pt>
                <c:pt idx="2310" formatCode="m/d/yyyy">
                  <c:v>43723</c:v>
                </c:pt>
                <c:pt idx="2311">
                  <c:v>43731</c:v>
                </c:pt>
                <c:pt idx="2312">
                  <c:v>43732</c:v>
                </c:pt>
                <c:pt idx="2313">
                  <c:v>43733</c:v>
                </c:pt>
                <c:pt idx="2314">
                  <c:v>43734</c:v>
                </c:pt>
                <c:pt idx="2315">
                  <c:v>43735</c:v>
                </c:pt>
                <c:pt idx="2316">
                  <c:v>43736</c:v>
                </c:pt>
                <c:pt idx="2317">
                  <c:v>43737</c:v>
                </c:pt>
                <c:pt idx="2318" formatCode="m/d/yyyy">
                  <c:v>43738</c:v>
                </c:pt>
                <c:pt idx="2319" formatCode="m/d/yyyy">
                  <c:v>43739</c:v>
                </c:pt>
                <c:pt idx="2320" formatCode="m/d/yyyy">
                  <c:v>43753</c:v>
                </c:pt>
                <c:pt idx="2321">
                  <c:v>43762</c:v>
                </c:pt>
                <c:pt idx="2322">
                  <c:v>43763</c:v>
                </c:pt>
                <c:pt idx="2323">
                  <c:v>43764</c:v>
                </c:pt>
                <c:pt idx="2324">
                  <c:v>43765</c:v>
                </c:pt>
                <c:pt idx="2325">
                  <c:v>43766</c:v>
                </c:pt>
                <c:pt idx="2326">
                  <c:v>43767</c:v>
                </c:pt>
                <c:pt idx="2327">
                  <c:v>43768</c:v>
                </c:pt>
                <c:pt idx="2328" formatCode="m/d/yyyy">
                  <c:v>43769</c:v>
                </c:pt>
                <c:pt idx="2329" formatCode="m/d/yyyy">
                  <c:v>43770</c:v>
                </c:pt>
                <c:pt idx="2330" formatCode="m/d/yyyy">
                  <c:v>43784</c:v>
                </c:pt>
                <c:pt idx="2331">
                  <c:v>43792</c:v>
                </c:pt>
                <c:pt idx="2332">
                  <c:v>43793</c:v>
                </c:pt>
                <c:pt idx="2333">
                  <c:v>43794</c:v>
                </c:pt>
                <c:pt idx="2334">
                  <c:v>43795</c:v>
                </c:pt>
                <c:pt idx="2335">
                  <c:v>43796</c:v>
                </c:pt>
                <c:pt idx="2336" formatCode="m/d/yyyy">
                  <c:v>43797</c:v>
                </c:pt>
                <c:pt idx="2337" formatCode="m/d/yyyy">
                  <c:v>43798</c:v>
                </c:pt>
                <c:pt idx="2338" formatCode="m/d/yyyy">
                  <c:v>43799</c:v>
                </c:pt>
                <c:pt idx="2339" formatCode="m/d/yyyy">
                  <c:v>43800</c:v>
                </c:pt>
                <c:pt idx="2340" formatCode="m/d/yyyy">
                  <c:v>43814</c:v>
                </c:pt>
                <c:pt idx="2341">
                  <c:v>43823</c:v>
                </c:pt>
                <c:pt idx="2342">
                  <c:v>43824</c:v>
                </c:pt>
                <c:pt idx="2343">
                  <c:v>43825</c:v>
                </c:pt>
                <c:pt idx="2344">
                  <c:v>43826</c:v>
                </c:pt>
                <c:pt idx="2345">
                  <c:v>43827</c:v>
                </c:pt>
                <c:pt idx="2346">
                  <c:v>43828</c:v>
                </c:pt>
                <c:pt idx="2347">
                  <c:v>43829</c:v>
                </c:pt>
                <c:pt idx="2348">
                  <c:v>43830</c:v>
                </c:pt>
                <c:pt idx="2349">
                  <c:v>43831</c:v>
                </c:pt>
                <c:pt idx="2350">
                  <c:v>43845</c:v>
                </c:pt>
                <c:pt idx="2351">
                  <c:v>43854</c:v>
                </c:pt>
                <c:pt idx="2352">
                  <c:v>43855</c:v>
                </c:pt>
                <c:pt idx="2353">
                  <c:v>43856</c:v>
                </c:pt>
                <c:pt idx="2354">
                  <c:v>43857</c:v>
                </c:pt>
                <c:pt idx="2355">
                  <c:v>43858</c:v>
                </c:pt>
                <c:pt idx="2356">
                  <c:v>43859</c:v>
                </c:pt>
                <c:pt idx="2357">
                  <c:v>43860</c:v>
                </c:pt>
                <c:pt idx="2358">
                  <c:v>43861</c:v>
                </c:pt>
                <c:pt idx="2359" formatCode="m/d/yyyy">
                  <c:v>43862</c:v>
                </c:pt>
                <c:pt idx="2360" formatCode="m/d/yyyy">
                  <c:v>43876</c:v>
                </c:pt>
                <c:pt idx="2361">
                  <c:v>43883</c:v>
                </c:pt>
                <c:pt idx="2362">
                  <c:v>43884</c:v>
                </c:pt>
                <c:pt idx="2363">
                  <c:v>43885</c:v>
                </c:pt>
                <c:pt idx="2364">
                  <c:v>43886</c:v>
                </c:pt>
                <c:pt idx="2365">
                  <c:v>43887</c:v>
                </c:pt>
                <c:pt idx="2366">
                  <c:v>43888</c:v>
                </c:pt>
                <c:pt idx="2367">
                  <c:v>43889</c:v>
                </c:pt>
                <c:pt idx="2368" formatCode="m/d/yyyy">
                  <c:v>43890</c:v>
                </c:pt>
                <c:pt idx="2369" formatCode="m/d/yyyy">
                  <c:v>43891</c:v>
                </c:pt>
                <c:pt idx="2370" formatCode="m/d/yyyy">
                  <c:v>43905</c:v>
                </c:pt>
                <c:pt idx="2371">
                  <c:v>43914</c:v>
                </c:pt>
                <c:pt idx="2372">
                  <c:v>43915</c:v>
                </c:pt>
                <c:pt idx="2373">
                  <c:v>43916</c:v>
                </c:pt>
                <c:pt idx="2374">
                  <c:v>43917</c:v>
                </c:pt>
                <c:pt idx="2375">
                  <c:v>43918</c:v>
                </c:pt>
                <c:pt idx="2376">
                  <c:v>43919</c:v>
                </c:pt>
                <c:pt idx="2377">
                  <c:v>43920</c:v>
                </c:pt>
                <c:pt idx="2378" formatCode="m/d/yyyy">
                  <c:v>43921</c:v>
                </c:pt>
                <c:pt idx="2379" formatCode="m/d/yyyy">
                  <c:v>43922</c:v>
                </c:pt>
                <c:pt idx="2380" formatCode="m/d/yyyy">
                  <c:v>43936</c:v>
                </c:pt>
                <c:pt idx="2381">
                  <c:v>43944</c:v>
                </c:pt>
                <c:pt idx="2382">
                  <c:v>43945</c:v>
                </c:pt>
                <c:pt idx="2383">
                  <c:v>43946</c:v>
                </c:pt>
                <c:pt idx="2384">
                  <c:v>43947</c:v>
                </c:pt>
                <c:pt idx="2385">
                  <c:v>43948</c:v>
                </c:pt>
                <c:pt idx="2386">
                  <c:v>43949</c:v>
                </c:pt>
                <c:pt idx="2387">
                  <c:v>43950</c:v>
                </c:pt>
                <c:pt idx="2388">
                  <c:v>43951</c:v>
                </c:pt>
                <c:pt idx="2389">
                  <c:v>43952</c:v>
                </c:pt>
                <c:pt idx="2390">
                  <c:v>43966</c:v>
                </c:pt>
                <c:pt idx="2391">
                  <c:v>43975</c:v>
                </c:pt>
                <c:pt idx="2392">
                  <c:v>43976</c:v>
                </c:pt>
                <c:pt idx="2393">
                  <c:v>43977</c:v>
                </c:pt>
                <c:pt idx="2394">
                  <c:v>43978</c:v>
                </c:pt>
                <c:pt idx="2395">
                  <c:v>43979</c:v>
                </c:pt>
                <c:pt idx="2396">
                  <c:v>43980</c:v>
                </c:pt>
                <c:pt idx="2397">
                  <c:v>43981</c:v>
                </c:pt>
                <c:pt idx="2398" formatCode="m/d/yyyy">
                  <c:v>43982</c:v>
                </c:pt>
                <c:pt idx="2399" formatCode="m/d/yyyy">
                  <c:v>43983</c:v>
                </c:pt>
                <c:pt idx="2400" formatCode="m/d/yyyy">
                  <c:v>43997</c:v>
                </c:pt>
                <c:pt idx="2401">
                  <c:v>44005</c:v>
                </c:pt>
                <c:pt idx="2402">
                  <c:v>44006</c:v>
                </c:pt>
                <c:pt idx="2403">
                  <c:v>44007</c:v>
                </c:pt>
                <c:pt idx="2404">
                  <c:v>44008</c:v>
                </c:pt>
                <c:pt idx="2405">
                  <c:v>44009</c:v>
                </c:pt>
                <c:pt idx="2406">
                  <c:v>44010</c:v>
                </c:pt>
                <c:pt idx="2407">
                  <c:v>44011</c:v>
                </c:pt>
                <c:pt idx="2408">
                  <c:v>44012</c:v>
                </c:pt>
                <c:pt idx="2409">
                  <c:v>44013</c:v>
                </c:pt>
                <c:pt idx="2410">
                  <c:v>44027</c:v>
                </c:pt>
                <c:pt idx="2411">
                  <c:v>44036</c:v>
                </c:pt>
                <c:pt idx="2412">
                  <c:v>44037</c:v>
                </c:pt>
                <c:pt idx="2413">
                  <c:v>44038</c:v>
                </c:pt>
                <c:pt idx="2414">
                  <c:v>44039</c:v>
                </c:pt>
                <c:pt idx="2415">
                  <c:v>44040</c:v>
                </c:pt>
                <c:pt idx="2416">
                  <c:v>44041</c:v>
                </c:pt>
                <c:pt idx="2417">
                  <c:v>44042</c:v>
                </c:pt>
                <c:pt idx="2418">
                  <c:v>44043</c:v>
                </c:pt>
                <c:pt idx="2419" formatCode="m/d/yyyy">
                  <c:v>44044</c:v>
                </c:pt>
                <c:pt idx="2420" formatCode="m/d/yyyy">
                  <c:v>44058</c:v>
                </c:pt>
                <c:pt idx="2421">
                  <c:v>44067</c:v>
                </c:pt>
                <c:pt idx="2422">
                  <c:v>44068</c:v>
                </c:pt>
                <c:pt idx="2423">
                  <c:v>44069</c:v>
                </c:pt>
                <c:pt idx="2424">
                  <c:v>44070</c:v>
                </c:pt>
                <c:pt idx="2425">
                  <c:v>44071</c:v>
                </c:pt>
                <c:pt idx="2426">
                  <c:v>44072</c:v>
                </c:pt>
                <c:pt idx="2427">
                  <c:v>44073</c:v>
                </c:pt>
                <c:pt idx="2428" formatCode="m/d/yyyy">
                  <c:v>44074</c:v>
                </c:pt>
                <c:pt idx="2429" formatCode="m/d/yyyy">
                  <c:v>44075</c:v>
                </c:pt>
                <c:pt idx="2430" formatCode="m/d/yyyy">
                  <c:v>44089</c:v>
                </c:pt>
                <c:pt idx="2431">
                  <c:v>44097</c:v>
                </c:pt>
                <c:pt idx="2432">
                  <c:v>44098</c:v>
                </c:pt>
                <c:pt idx="2433">
                  <c:v>44099</c:v>
                </c:pt>
                <c:pt idx="2434">
                  <c:v>44100</c:v>
                </c:pt>
                <c:pt idx="2435">
                  <c:v>44101</c:v>
                </c:pt>
                <c:pt idx="2436">
                  <c:v>44102</c:v>
                </c:pt>
                <c:pt idx="2437">
                  <c:v>44103</c:v>
                </c:pt>
                <c:pt idx="2438">
                  <c:v>44104</c:v>
                </c:pt>
                <c:pt idx="2439" formatCode="m/d/yyyy">
                  <c:v>44105</c:v>
                </c:pt>
                <c:pt idx="2440" formatCode="m/d/yyyy">
                  <c:v>44119</c:v>
                </c:pt>
                <c:pt idx="2441">
                  <c:v>44128</c:v>
                </c:pt>
                <c:pt idx="2442">
                  <c:v>44129</c:v>
                </c:pt>
                <c:pt idx="2443">
                  <c:v>44130</c:v>
                </c:pt>
                <c:pt idx="2444">
                  <c:v>44131</c:v>
                </c:pt>
                <c:pt idx="2445">
                  <c:v>44132</c:v>
                </c:pt>
                <c:pt idx="2446">
                  <c:v>44133</c:v>
                </c:pt>
                <c:pt idx="2447">
                  <c:v>44134</c:v>
                </c:pt>
                <c:pt idx="2448">
                  <c:v>44135</c:v>
                </c:pt>
                <c:pt idx="2449" formatCode="m/d/yyyy">
                  <c:v>44136</c:v>
                </c:pt>
                <c:pt idx="2450" formatCode="m/d/yyyy">
                  <c:v>44150</c:v>
                </c:pt>
                <c:pt idx="2451">
                  <c:v>44158</c:v>
                </c:pt>
                <c:pt idx="2452">
                  <c:v>44159</c:v>
                </c:pt>
                <c:pt idx="2453">
                  <c:v>44160</c:v>
                </c:pt>
                <c:pt idx="2454">
                  <c:v>44161</c:v>
                </c:pt>
                <c:pt idx="2455">
                  <c:v>44162</c:v>
                </c:pt>
                <c:pt idx="2456">
                  <c:v>44163</c:v>
                </c:pt>
                <c:pt idx="2457">
                  <c:v>44164</c:v>
                </c:pt>
                <c:pt idx="2458" formatCode="m/d/yyyy">
                  <c:v>44165</c:v>
                </c:pt>
                <c:pt idx="2459" formatCode="m/d/yyyy">
                  <c:v>44166</c:v>
                </c:pt>
                <c:pt idx="2460" formatCode="m/d/yyyy">
                  <c:v>44180</c:v>
                </c:pt>
                <c:pt idx="2461">
                  <c:v>44189</c:v>
                </c:pt>
                <c:pt idx="2462">
                  <c:v>44190</c:v>
                </c:pt>
                <c:pt idx="2463">
                  <c:v>44191</c:v>
                </c:pt>
                <c:pt idx="2464">
                  <c:v>44192</c:v>
                </c:pt>
                <c:pt idx="2465">
                  <c:v>44193</c:v>
                </c:pt>
                <c:pt idx="2466">
                  <c:v>44194</c:v>
                </c:pt>
                <c:pt idx="2467">
                  <c:v>44195</c:v>
                </c:pt>
                <c:pt idx="2468" formatCode="m/d/yyyy">
                  <c:v>44196</c:v>
                </c:pt>
                <c:pt idx="2469" formatCode="m/d/yyyy">
                  <c:v>44197</c:v>
                </c:pt>
                <c:pt idx="2470" formatCode="m/d/yyyy">
                  <c:v>44211</c:v>
                </c:pt>
                <c:pt idx="2471">
                  <c:v>44220</c:v>
                </c:pt>
                <c:pt idx="2472">
                  <c:v>44221</c:v>
                </c:pt>
                <c:pt idx="2473">
                  <c:v>44222</c:v>
                </c:pt>
                <c:pt idx="2474">
                  <c:v>44223</c:v>
                </c:pt>
                <c:pt idx="2475">
                  <c:v>44224</c:v>
                </c:pt>
                <c:pt idx="2476">
                  <c:v>44225</c:v>
                </c:pt>
                <c:pt idx="2477">
                  <c:v>44226</c:v>
                </c:pt>
                <c:pt idx="2478">
                  <c:v>44227</c:v>
                </c:pt>
                <c:pt idx="2479" formatCode="m/d/yyyy">
                  <c:v>44228</c:v>
                </c:pt>
                <c:pt idx="2480" formatCode="m/d/yyyy">
                  <c:v>44242</c:v>
                </c:pt>
                <c:pt idx="2481">
                  <c:v>44248</c:v>
                </c:pt>
                <c:pt idx="2482">
                  <c:v>44249</c:v>
                </c:pt>
                <c:pt idx="2483">
                  <c:v>44250</c:v>
                </c:pt>
                <c:pt idx="2484">
                  <c:v>44251</c:v>
                </c:pt>
                <c:pt idx="2485">
                  <c:v>44252</c:v>
                </c:pt>
                <c:pt idx="2486">
                  <c:v>44253</c:v>
                </c:pt>
                <c:pt idx="2487">
                  <c:v>44254</c:v>
                </c:pt>
                <c:pt idx="2488" formatCode="m/d/yyyy">
                  <c:v>44255</c:v>
                </c:pt>
                <c:pt idx="2489" formatCode="m/d/yyyy">
                  <c:v>44256</c:v>
                </c:pt>
                <c:pt idx="2490" formatCode="m/d/yyyy">
                  <c:v>44270</c:v>
                </c:pt>
                <c:pt idx="2491">
                  <c:v>44279</c:v>
                </c:pt>
                <c:pt idx="2492">
                  <c:v>44280</c:v>
                </c:pt>
                <c:pt idx="2493">
                  <c:v>44281</c:v>
                </c:pt>
                <c:pt idx="2494">
                  <c:v>44282</c:v>
                </c:pt>
                <c:pt idx="2495">
                  <c:v>44283</c:v>
                </c:pt>
                <c:pt idx="2496">
                  <c:v>44284</c:v>
                </c:pt>
                <c:pt idx="2497">
                  <c:v>44285</c:v>
                </c:pt>
                <c:pt idx="2498" formatCode="m/d/yyyy">
                  <c:v>44286</c:v>
                </c:pt>
                <c:pt idx="2499" formatCode="m/d/yyyy">
                  <c:v>44287</c:v>
                </c:pt>
                <c:pt idx="2500" formatCode="m/d/yyyy">
                  <c:v>44301</c:v>
                </c:pt>
                <c:pt idx="2501">
                  <c:v>44309</c:v>
                </c:pt>
                <c:pt idx="2502">
                  <c:v>44310</c:v>
                </c:pt>
                <c:pt idx="2503">
                  <c:v>44311</c:v>
                </c:pt>
                <c:pt idx="2504">
                  <c:v>44312</c:v>
                </c:pt>
                <c:pt idx="2505">
                  <c:v>44313</c:v>
                </c:pt>
                <c:pt idx="2506">
                  <c:v>44314</c:v>
                </c:pt>
                <c:pt idx="2507">
                  <c:v>44315</c:v>
                </c:pt>
                <c:pt idx="2508">
                  <c:v>44316</c:v>
                </c:pt>
                <c:pt idx="2509" formatCode="m/d/yyyy">
                  <c:v>44317</c:v>
                </c:pt>
                <c:pt idx="2510" formatCode="m/d/yyyy">
                  <c:v>44331</c:v>
                </c:pt>
                <c:pt idx="2511">
                  <c:v>44340</c:v>
                </c:pt>
                <c:pt idx="2512">
                  <c:v>44341</c:v>
                </c:pt>
                <c:pt idx="2513">
                  <c:v>44342</c:v>
                </c:pt>
                <c:pt idx="2514">
                  <c:v>44343</c:v>
                </c:pt>
                <c:pt idx="2515">
                  <c:v>44344</c:v>
                </c:pt>
                <c:pt idx="2516">
                  <c:v>44345</c:v>
                </c:pt>
                <c:pt idx="2517">
                  <c:v>44346</c:v>
                </c:pt>
                <c:pt idx="2518" formatCode="m/d/yyyy">
                  <c:v>44347</c:v>
                </c:pt>
                <c:pt idx="2519" formatCode="m/d/yyyy">
                  <c:v>44348</c:v>
                </c:pt>
                <c:pt idx="2520" formatCode="m/d/yyyy">
                  <c:v>44362</c:v>
                </c:pt>
                <c:pt idx="2521">
                  <c:v>44370</c:v>
                </c:pt>
                <c:pt idx="2522">
                  <c:v>44371</c:v>
                </c:pt>
                <c:pt idx="2523">
                  <c:v>44372</c:v>
                </c:pt>
                <c:pt idx="2524">
                  <c:v>44373</c:v>
                </c:pt>
                <c:pt idx="2525">
                  <c:v>44374</c:v>
                </c:pt>
                <c:pt idx="2526">
                  <c:v>44375</c:v>
                </c:pt>
                <c:pt idx="2527">
                  <c:v>44376</c:v>
                </c:pt>
                <c:pt idx="2528">
                  <c:v>44377</c:v>
                </c:pt>
                <c:pt idx="2529" formatCode="m/d/yyyy">
                  <c:v>44378</c:v>
                </c:pt>
                <c:pt idx="2530" formatCode="m/d/yyyy">
                  <c:v>44392</c:v>
                </c:pt>
                <c:pt idx="2531">
                  <c:v>44401</c:v>
                </c:pt>
                <c:pt idx="2532">
                  <c:v>44402</c:v>
                </c:pt>
                <c:pt idx="2533">
                  <c:v>44403</c:v>
                </c:pt>
                <c:pt idx="2534">
                  <c:v>44404</c:v>
                </c:pt>
                <c:pt idx="2535">
                  <c:v>44405</c:v>
                </c:pt>
                <c:pt idx="2536">
                  <c:v>44406</c:v>
                </c:pt>
                <c:pt idx="2537">
                  <c:v>44407</c:v>
                </c:pt>
                <c:pt idx="2538">
                  <c:v>44408</c:v>
                </c:pt>
                <c:pt idx="2539" formatCode="m/d/yyyy">
                  <c:v>44409</c:v>
                </c:pt>
                <c:pt idx="2540" formatCode="m/d/yyyy">
                  <c:v>44423</c:v>
                </c:pt>
                <c:pt idx="2541">
                  <c:v>44432</c:v>
                </c:pt>
                <c:pt idx="2542">
                  <c:v>44433</c:v>
                </c:pt>
                <c:pt idx="2543">
                  <c:v>44434</c:v>
                </c:pt>
                <c:pt idx="2544">
                  <c:v>44435</c:v>
                </c:pt>
                <c:pt idx="2545">
                  <c:v>44436</c:v>
                </c:pt>
                <c:pt idx="2546">
                  <c:v>44437</c:v>
                </c:pt>
                <c:pt idx="2547">
                  <c:v>44438</c:v>
                </c:pt>
                <c:pt idx="2548">
                  <c:v>44439</c:v>
                </c:pt>
                <c:pt idx="2549">
                  <c:v>44440</c:v>
                </c:pt>
                <c:pt idx="2550">
                  <c:v>44454</c:v>
                </c:pt>
                <c:pt idx="2551">
                  <c:v>44462</c:v>
                </c:pt>
                <c:pt idx="2552">
                  <c:v>44463</c:v>
                </c:pt>
                <c:pt idx="2553">
                  <c:v>44464</c:v>
                </c:pt>
                <c:pt idx="2554">
                  <c:v>44465</c:v>
                </c:pt>
                <c:pt idx="2555">
                  <c:v>44466</c:v>
                </c:pt>
                <c:pt idx="2556">
                  <c:v>44467</c:v>
                </c:pt>
                <c:pt idx="2557">
                  <c:v>44468</c:v>
                </c:pt>
                <c:pt idx="2558">
                  <c:v>44469</c:v>
                </c:pt>
                <c:pt idx="2559" formatCode="m/d/yyyy">
                  <c:v>44470</c:v>
                </c:pt>
                <c:pt idx="2560" formatCode="m/d/yyyy">
                  <c:v>44484</c:v>
                </c:pt>
                <c:pt idx="2561">
                  <c:v>44493</c:v>
                </c:pt>
                <c:pt idx="2562">
                  <c:v>44494</c:v>
                </c:pt>
                <c:pt idx="2563">
                  <c:v>44495</c:v>
                </c:pt>
                <c:pt idx="2564">
                  <c:v>44496</c:v>
                </c:pt>
                <c:pt idx="2565">
                  <c:v>44497</c:v>
                </c:pt>
                <c:pt idx="2566">
                  <c:v>44498</c:v>
                </c:pt>
                <c:pt idx="2567">
                  <c:v>44499</c:v>
                </c:pt>
                <c:pt idx="2568" formatCode="m/d/yyyy">
                  <c:v>44500</c:v>
                </c:pt>
                <c:pt idx="2569" formatCode="m/d/yyyy">
                  <c:v>44501</c:v>
                </c:pt>
                <c:pt idx="2570" formatCode="m/d/yyyy">
                  <c:v>44515</c:v>
                </c:pt>
                <c:pt idx="2571">
                  <c:v>44523</c:v>
                </c:pt>
                <c:pt idx="2572">
                  <c:v>44524</c:v>
                </c:pt>
                <c:pt idx="2573">
                  <c:v>44525</c:v>
                </c:pt>
                <c:pt idx="2574">
                  <c:v>44526</c:v>
                </c:pt>
                <c:pt idx="2575">
                  <c:v>44527</c:v>
                </c:pt>
                <c:pt idx="2576">
                  <c:v>44528</c:v>
                </c:pt>
                <c:pt idx="2577">
                  <c:v>44529</c:v>
                </c:pt>
                <c:pt idx="2578">
                  <c:v>44530</c:v>
                </c:pt>
                <c:pt idx="2579" formatCode="m/d/yyyy">
                  <c:v>44531</c:v>
                </c:pt>
                <c:pt idx="2580" formatCode="m/d/yyyy">
                  <c:v>44545</c:v>
                </c:pt>
                <c:pt idx="2581">
                  <c:v>44554</c:v>
                </c:pt>
                <c:pt idx="2582">
                  <c:v>44555</c:v>
                </c:pt>
                <c:pt idx="2583">
                  <c:v>44556</c:v>
                </c:pt>
                <c:pt idx="2584">
                  <c:v>44557</c:v>
                </c:pt>
                <c:pt idx="2585">
                  <c:v>44558</c:v>
                </c:pt>
                <c:pt idx="2586">
                  <c:v>44559</c:v>
                </c:pt>
                <c:pt idx="2587">
                  <c:v>44560</c:v>
                </c:pt>
                <c:pt idx="2588">
                  <c:v>44561</c:v>
                </c:pt>
                <c:pt idx="2589" formatCode="m/d/yyyy">
                  <c:v>44562</c:v>
                </c:pt>
                <c:pt idx="2590" formatCode="m/d/yyyy">
                  <c:v>44576</c:v>
                </c:pt>
                <c:pt idx="2591">
                  <c:v>44585</c:v>
                </c:pt>
                <c:pt idx="2592">
                  <c:v>44586</c:v>
                </c:pt>
                <c:pt idx="2593">
                  <c:v>44587</c:v>
                </c:pt>
                <c:pt idx="2594">
                  <c:v>44588</c:v>
                </c:pt>
                <c:pt idx="2595">
                  <c:v>44589</c:v>
                </c:pt>
                <c:pt idx="2596">
                  <c:v>44590</c:v>
                </c:pt>
                <c:pt idx="2597">
                  <c:v>44591</c:v>
                </c:pt>
                <c:pt idx="2598">
                  <c:v>44592</c:v>
                </c:pt>
                <c:pt idx="2599" formatCode="m/d/yyyy">
                  <c:v>44593</c:v>
                </c:pt>
                <c:pt idx="2600" formatCode="m/d/yyyy">
                  <c:v>44607</c:v>
                </c:pt>
                <c:pt idx="2601">
                  <c:v>44613</c:v>
                </c:pt>
                <c:pt idx="2602">
                  <c:v>44614</c:v>
                </c:pt>
                <c:pt idx="2603">
                  <c:v>44615</c:v>
                </c:pt>
                <c:pt idx="2604">
                  <c:v>44616</c:v>
                </c:pt>
                <c:pt idx="2605">
                  <c:v>44617</c:v>
                </c:pt>
                <c:pt idx="2606">
                  <c:v>44618</c:v>
                </c:pt>
                <c:pt idx="2607">
                  <c:v>44619</c:v>
                </c:pt>
                <c:pt idx="2608" formatCode="m/d/yyyy">
                  <c:v>44620</c:v>
                </c:pt>
                <c:pt idx="2609" formatCode="m/d/yyyy">
                  <c:v>44621</c:v>
                </c:pt>
                <c:pt idx="2610" formatCode="m/d/yyyy">
                  <c:v>44635</c:v>
                </c:pt>
                <c:pt idx="2611">
                  <c:v>44644</c:v>
                </c:pt>
                <c:pt idx="2612">
                  <c:v>44645</c:v>
                </c:pt>
                <c:pt idx="2613">
                  <c:v>44646</c:v>
                </c:pt>
                <c:pt idx="2614">
                  <c:v>44647</c:v>
                </c:pt>
                <c:pt idx="2615">
                  <c:v>44648</c:v>
                </c:pt>
                <c:pt idx="2616">
                  <c:v>44649</c:v>
                </c:pt>
                <c:pt idx="2617" formatCode="m/d/yyyy">
                  <c:v>44650</c:v>
                </c:pt>
                <c:pt idx="2618" formatCode="m/d/yyyy">
                  <c:v>44651</c:v>
                </c:pt>
                <c:pt idx="2619" formatCode="m/d/yyyy">
                  <c:v>44652</c:v>
                </c:pt>
                <c:pt idx="2620" formatCode="m/d/yyyy">
                  <c:v>44666</c:v>
                </c:pt>
                <c:pt idx="2621">
                  <c:v>44674</c:v>
                </c:pt>
                <c:pt idx="2622">
                  <c:v>44675</c:v>
                </c:pt>
                <c:pt idx="2623">
                  <c:v>44676</c:v>
                </c:pt>
                <c:pt idx="2624">
                  <c:v>44677</c:v>
                </c:pt>
                <c:pt idx="2625">
                  <c:v>44678</c:v>
                </c:pt>
                <c:pt idx="2626">
                  <c:v>44679</c:v>
                </c:pt>
                <c:pt idx="2627">
                  <c:v>44680</c:v>
                </c:pt>
                <c:pt idx="2628">
                  <c:v>44681</c:v>
                </c:pt>
                <c:pt idx="2629" formatCode="m/d/yyyy">
                  <c:v>44682</c:v>
                </c:pt>
                <c:pt idx="2630" formatCode="m/d/yyyy">
                  <c:v>44696</c:v>
                </c:pt>
                <c:pt idx="2631">
                  <c:v>44705</c:v>
                </c:pt>
                <c:pt idx="2632">
                  <c:v>44706</c:v>
                </c:pt>
                <c:pt idx="2633">
                  <c:v>44707</c:v>
                </c:pt>
                <c:pt idx="2634">
                  <c:v>44708</c:v>
                </c:pt>
                <c:pt idx="2635">
                  <c:v>44709</c:v>
                </c:pt>
                <c:pt idx="2636">
                  <c:v>44710</c:v>
                </c:pt>
                <c:pt idx="2637">
                  <c:v>44711</c:v>
                </c:pt>
                <c:pt idx="2638">
                  <c:v>44712</c:v>
                </c:pt>
                <c:pt idx="2639">
                  <c:v>44713</c:v>
                </c:pt>
                <c:pt idx="2640">
                  <c:v>44727</c:v>
                </c:pt>
                <c:pt idx="2641">
                  <c:v>44735</c:v>
                </c:pt>
                <c:pt idx="2642">
                  <c:v>44736</c:v>
                </c:pt>
                <c:pt idx="2643">
                  <c:v>44737</c:v>
                </c:pt>
                <c:pt idx="2644">
                  <c:v>44738</c:v>
                </c:pt>
                <c:pt idx="2645">
                  <c:v>44739</c:v>
                </c:pt>
                <c:pt idx="2646">
                  <c:v>44740</c:v>
                </c:pt>
                <c:pt idx="2647">
                  <c:v>44741</c:v>
                </c:pt>
                <c:pt idx="2648" formatCode="m/d/yyyy">
                  <c:v>44742</c:v>
                </c:pt>
                <c:pt idx="2649" formatCode="m/d/yyyy">
                  <c:v>44743</c:v>
                </c:pt>
                <c:pt idx="2650" formatCode="m/d/yyyy">
                  <c:v>44757</c:v>
                </c:pt>
                <c:pt idx="2651">
                  <c:v>44766</c:v>
                </c:pt>
                <c:pt idx="2652">
                  <c:v>44767</c:v>
                </c:pt>
                <c:pt idx="2653">
                  <c:v>44768</c:v>
                </c:pt>
                <c:pt idx="2654">
                  <c:v>44769</c:v>
                </c:pt>
                <c:pt idx="2655">
                  <c:v>44770</c:v>
                </c:pt>
                <c:pt idx="2656">
                  <c:v>44771</c:v>
                </c:pt>
                <c:pt idx="2657">
                  <c:v>44772</c:v>
                </c:pt>
                <c:pt idx="2658">
                  <c:v>44773</c:v>
                </c:pt>
                <c:pt idx="2659" formatCode="m/d/yyyy">
                  <c:v>44774</c:v>
                </c:pt>
                <c:pt idx="2660" formatCode="m/d/yyyy">
                  <c:v>44788</c:v>
                </c:pt>
                <c:pt idx="2661">
                  <c:v>44797</c:v>
                </c:pt>
                <c:pt idx="2662">
                  <c:v>44798</c:v>
                </c:pt>
                <c:pt idx="2663">
                  <c:v>44799</c:v>
                </c:pt>
                <c:pt idx="2664">
                  <c:v>44800</c:v>
                </c:pt>
                <c:pt idx="2665">
                  <c:v>44801</c:v>
                </c:pt>
                <c:pt idx="2666">
                  <c:v>44802</c:v>
                </c:pt>
                <c:pt idx="2667">
                  <c:v>44803</c:v>
                </c:pt>
                <c:pt idx="2668">
                  <c:v>44804</c:v>
                </c:pt>
                <c:pt idx="2669" formatCode="m/d/yyyy">
                  <c:v>44805</c:v>
                </c:pt>
                <c:pt idx="2670" formatCode="m/d/yyyy">
                  <c:v>44819</c:v>
                </c:pt>
                <c:pt idx="2671">
                  <c:v>44827</c:v>
                </c:pt>
                <c:pt idx="2672">
                  <c:v>44828</c:v>
                </c:pt>
                <c:pt idx="2673">
                  <c:v>44829</c:v>
                </c:pt>
                <c:pt idx="2674">
                  <c:v>44830</c:v>
                </c:pt>
                <c:pt idx="2675">
                  <c:v>44831</c:v>
                </c:pt>
                <c:pt idx="2676">
                  <c:v>44832</c:v>
                </c:pt>
                <c:pt idx="2677">
                  <c:v>44833</c:v>
                </c:pt>
                <c:pt idx="2678" formatCode="m/d/yyyy">
                  <c:v>44834</c:v>
                </c:pt>
                <c:pt idx="2679" formatCode="m/d/yyyy">
                  <c:v>44835</c:v>
                </c:pt>
                <c:pt idx="2680" formatCode="m/d/yyyy">
                  <c:v>44849</c:v>
                </c:pt>
                <c:pt idx="2681">
                  <c:v>44858</c:v>
                </c:pt>
                <c:pt idx="2682">
                  <c:v>44859</c:v>
                </c:pt>
                <c:pt idx="2683">
                  <c:v>44860</c:v>
                </c:pt>
                <c:pt idx="2684">
                  <c:v>44861</c:v>
                </c:pt>
                <c:pt idx="2685">
                  <c:v>44862</c:v>
                </c:pt>
                <c:pt idx="2686">
                  <c:v>44863</c:v>
                </c:pt>
                <c:pt idx="2687">
                  <c:v>44864</c:v>
                </c:pt>
                <c:pt idx="2688">
                  <c:v>44865</c:v>
                </c:pt>
                <c:pt idx="2689" formatCode="m/d/yyyy">
                  <c:v>44866</c:v>
                </c:pt>
                <c:pt idx="2690" formatCode="m/d/yyyy">
                  <c:v>44880</c:v>
                </c:pt>
                <c:pt idx="2691">
                  <c:v>44888</c:v>
                </c:pt>
                <c:pt idx="2692">
                  <c:v>44889</c:v>
                </c:pt>
                <c:pt idx="2693">
                  <c:v>44890</c:v>
                </c:pt>
                <c:pt idx="2694">
                  <c:v>44891</c:v>
                </c:pt>
                <c:pt idx="2695">
                  <c:v>44892</c:v>
                </c:pt>
                <c:pt idx="2696">
                  <c:v>44893</c:v>
                </c:pt>
                <c:pt idx="2697">
                  <c:v>44894</c:v>
                </c:pt>
                <c:pt idx="2698">
                  <c:v>44895</c:v>
                </c:pt>
                <c:pt idx="2699">
                  <c:v>44896</c:v>
                </c:pt>
                <c:pt idx="2700">
                  <c:v>44910</c:v>
                </c:pt>
                <c:pt idx="2701">
                  <c:v>44919</c:v>
                </c:pt>
                <c:pt idx="2702">
                  <c:v>44920</c:v>
                </c:pt>
                <c:pt idx="2703">
                  <c:v>44921</c:v>
                </c:pt>
                <c:pt idx="2704">
                  <c:v>44922</c:v>
                </c:pt>
                <c:pt idx="2705">
                  <c:v>44923</c:v>
                </c:pt>
                <c:pt idx="2706">
                  <c:v>44924</c:v>
                </c:pt>
                <c:pt idx="2707">
                  <c:v>44925</c:v>
                </c:pt>
                <c:pt idx="2708">
                  <c:v>44926</c:v>
                </c:pt>
                <c:pt idx="2709" formatCode="m/d/yyyy">
                  <c:v>44927</c:v>
                </c:pt>
                <c:pt idx="2710" formatCode="m/d/yyyy">
                  <c:v>44941</c:v>
                </c:pt>
                <c:pt idx="2711">
                  <c:v>44950</c:v>
                </c:pt>
                <c:pt idx="2712">
                  <c:v>44951</c:v>
                </c:pt>
                <c:pt idx="2713">
                  <c:v>44952</c:v>
                </c:pt>
                <c:pt idx="2714">
                  <c:v>44953</c:v>
                </c:pt>
                <c:pt idx="2715">
                  <c:v>44954</c:v>
                </c:pt>
                <c:pt idx="2716">
                  <c:v>44955</c:v>
                </c:pt>
                <c:pt idx="2717">
                  <c:v>44956</c:v>
                </c:pt>
                <c:pt idx="2718" formatCode="m/d/yyyy">
                  <c:v>44957</c:v>
                </c:pt>
                <c:pt idx="2719" formatCode="m/d/yyyy">
                  <c:v>44958</c:v>
                </c:pt>
                <c:pt idx="2720" formatCode="m/d/yyyy">
                  <c:v>44972</c:v>
                </c:pt>
                <c:pt idx="2721">
                  <c:v>44978</c:v>
                </c:pt>
                <c:pt idx="2722">
                  <c:v>44979</c:v>
                </c:pt>
                <c:pt idx="2723">
                  <c:v>44980</c:v>
                </c:pt>
                <c:pt idx="2724">
                  <c:v>44981</c:v>
                </c:pt>
                <c:pt idx="2725">
                  <c:v>44982</c:v>
                </c:pt>
                <c:pt idx="2726">
                  <c:v>44983</c:v>
                </c:pt>
                <c:pt idx="2727">
                  <c:v>44984</c:v>
                </c:pt>
                <c:pt idx="2728">
                  <c:v>44985</c:v>
                </c:pt>
                <c:pt idx="2729" formatCode="m/d/yyyy">
                  <c:v>44986</c:v>
                </c:pt>
                <c:pt idx="2730" formatCode="m/d/yyyy">
                  <c:v>45000</c:v>
                </c:pt>
                <c:pt idx="2731">
                  <c:v>45009</c:v>
                </c:pt>
                <c:pt idx="2732">
                  <c:v>45010</c:v>
                </c:pt>
                <c:pt idx="2733">
                  <c:v>45011</c:v>
                </c:pt>
                <c:pt idx="2734">
                  <c:v>45012</c:v>
                </c:pt>
                <c:pt idx="2735">
                  <c:v>45013</c:v>
                </c:pt>
                <c:pt idx="2736">
                  <c:v>45014</c:v>
                </c:pt>
                <c:pt idx="2737">
                  <c:v>45015</c:v>
                </c:pt>
                <c:pt idx="2738">
                  <c:v>45016</c:v>
                </c:pt>
                <c:pt idx="2739">
                  <c:v>45017</c:v>
                </c:pt>
                <c:pt idx="2740">
                  <c:v>45031</c:v>
                </c:pt>
                <c:pt idx="2741">
                  <c:v>45040</c:v>
                </c:pt>
                <c:pt idx="2742">
                  <c:v>45041</c:v>
                </c:pt>
                <c:pt idx="2743">
                  <c:v>45042</c:v>
                </c:pt>
                <c:pt idx="2744">
                  <c:v>45043</c:v>
                </c:pt>
                <c:pt idx="2745">
                  <c:v>45044</c:v>
                </c:pt>
                <c:pt idx="2746">
                  <c:v>45045</c:v>
                </c:pt>
                <c:pt idx="2747">
                  <c:v>45046</c:v>
                </c:pt>
                <c:pt idx="2748">
                  <c:v>45047</c:v>
                </c:pt>
                <c:pt idx="2749">
                  <c:v>45061</c:v>
                </c:pt>
                <c:pt idx="2750">
                  <c:v>45070</c:v>
                </c:pt>
                <c:pt idx="2751">
                  <c:v>45071</c:v>
                </c:pt>
                <c:pt idx="2752">
                  <c:v>45072</c:v>
                </c:pt>
                <c:pt idx="2753">
                  <c:v>45073</c:v>
                </c:pt>
                <c:pt idx="2754">
                  <c:v>45074</c:v>
                </c:pt>
                <c:pt idx="2755">
                  <c:v>45075</c:v>
                </c:pt>
                <c:pt idx="2756">
                  <c:v>45076</c:v>
                </c:pt>
                <c:pt idx="2757">
                  <c:v>45077</c:v>
                </c:pt>
                <c:pt idx="2758">
                  <c:v>45078</c:v>
                </c:pt>
                <c:pt idx="2759">
                  <c:v>45092</c:v>
                </c:pt>
                <c:pt idx="2760">
                  <c:v>45100</c:v>
                </c:pt>
                <c:pt idx="2761">
                  <c:v>45101</c:v>
                </c:pt>
                <c:pt idx="2762">
                  <c:v>45102</c:v>
                </c:pt>
                <c:pt idx="2763">
                  <c:v>45103</c:v>
                </c:pt>
                <c:pt idx="2764">
                  <c:v>45104</c:v>
                </c:pt>
                <c:pt idx="2765">
                  <c:v>45105</c:v>
                </c:pt>
                <c:pt idx="2766">
                  <c:v>45106</c:v>
                </c:pt>
                <c:pt idx="2767">
                  <c:v>45107</c:v>
                </c:pt>
                <c:pt idx="2768">
                  <c:v>45108</c:v>
                </c:pt>
                <c:pt idx="2769">
                  <c:v>45122</c:v>
                </c:pt>
                <c:pt idx="2770">
                  <c:v>45131</c:v>
                </c:pt>
                <c:pt idx="2771">
                  <c:v>45132</c:v>
                </c:pt>
                <c:pt idx="2772">
                  <c:v>45133</c:v>
                </c:pt>
                <c:pt idx="2773">
                  <c:v>45134</c:v>
                </c:pt>
                <c:pt idx="2774">
                  <c:v>45135</c:v>
                </c:pt>
                <c:pt idx="2775">
                  <c:v>45136</c:v>
                </c:pt>
                <c:pt idx="2776">
                  <c:v>45137</c:v>
                </c:pt>
                <c:pt idx="2777">
                  <c:v>45138</c:v>
                </c:pt>
                <c:pt idx="2778">
                  <c:v>45139</c:v>
                </c:pt>
                <c:pt idx="2779">
                  <c:v>45153</c:v>
                </c:pt>
                <c:pt idx="2780">
                  <c:v>45162</c:v>
                </c:pt>
                <c:pt idx="2781">
                  <c:v>45163</c:v>
                </c:pt>
                <c:pt idx="2782">
                  <c:v>45164</c:v>
                </c:pt>
                <c:pt idx="2783">
                  <c:v>45165</c:v>
                </c:pt>
                <c:pt idx="2784">
                  <c:v>45166</c:v>
                </c:pt>
                <c:pt idx="2785">
                  <c:v>45167</c:v>
                </c:pt>
                <c:pt idx="2786">
                  <c:v>45168</c:v>
                </c:pt>
                <c:pt idx="2787">
                  <c:v>45169</c:v>
                </c:pt>
                <c:pt idx="2788">
                  <c:v>45170</c:v>
                </c:pt>
                <c:pt idx="2789">
                  <c:v>45184</c:v>
                </c:pt>
                <c:pt idx="2790">
                  <c:v>45192</c:v>
                </c:pt>
                <c:pt idx="2791">
                  <c:v>45193</c:v>
                </c:pt>
                <c:pt idx="2792">
                  <c:v>45194</c:v>
                </c:pt>
                <c:pt idx="2793">
                  <c:v>45195</c:v>
                </c:pt>
                <c:pt idx="2794">
                  <c:v>45196</c:v>
                </c:pt>
                <c:pt idx="2795">
                  <c:v>45197</c:v>
                </c:pt>
                <c:pt idx="2796">
                  <c:v>45198</c:v>
                </c:pt>
                <c:pt idx="2797">
                  <c:v>45199</c:v>
                </c:pt>
                <c:pt idx="2798">
                  <c:v>45200</c:v>
                </c:pt>
                <c:pt idx="2799">
                  <c:v>45214</c:v>
                </c:pt>
                <c:pt idx="2800">
                  <c:v>45223</c:v>
                </c:pt>
                <c:pt idx="2801">
                  <c:v>45224</c:v>
                </c:pt>
                <c:pt idx="2802">
                  <c:v>45225</c:v>
                </c:pt>
                <c:pt idx="2803">
                  <c:v>45226</c:v>
                </c:pt>
                <c:pt idx="2804">
                  <c:v>45227</c:v>
                </c:pt>
                <c:pt idx="2805">
                  <c:v>45228</c:v>
                </c:pt>
                <c:pt idx="2806">
                  <c:v>45229</c:v>
                </c:pt>
                <c:pt idx="2807">
                  <c:v>45230</c:v>
                </c:pt>
                <c:pt idx="2808">
                  <c:v>45231</c:v>
                </c:pt>
                <c:pt idx="2809">
                  <c:v>45245</c:v>
                </c:pt>
                <c:pt idx="2810">
                  <c:v>45253</c:v>
                </c:pt>
                <c:pt idx="2811">
                  <c:v>45254</c:v>
                </c:pt>
                <c:pt idx="2812">
                  <c:v>45255</c:v>
                </c:pt>
                <c:pt idx="2813">
                  <c:v>45256</c:v>
                </c:pt>
                <c:pt idx="2814">
                  <c:v>45257</c:v>
                </c:pt>
                <c:pt idx="2815">
                  <c:v>45258</c:v>
                </c:pt>
                <c:pt idx="2816">
                  <c:v>45259</c:v>
                </c:pt>
                <c:pt idx="2817">
                  <c:v>45260</c:v>
                </c:pt>
                <c:pt idx="2818">
                  <c:v>45261</c:v>
                </c:pt>
                <c:pt idx="2819">
                  <c:v>45275</c:v>
                </c:pt>
                <c:pt idx="2820">
                  <c:v>45284</c:v>
                </c:pt>
                <c:pt idx="2821">
                  <c:v>45285</c:v>
                </c:pt>
                <c:pt idx="2822">
                  <c:v>45286</c:v>
                </c:pt>
                <c:pt idx="2823">
                  <c:v>45287</c:v>
                </c:pt>
                <c:pt idx="2824">
                  <c:v>45288</c:v>
                </c:pt>
                <c:pt idx="2825">
                  <c:v>45289</c:v>
                </c:pt>
                <c:pt idx="2826">
                  <c:v>45290</c:v>
                </c:pt>
                <c:pt idx="2827">
                  <c:v>45291</c:v>
                </c:pt>
                <c:pt idx="2828">
                  <c:v>45292</c:v>
                </c:pt>
                <c:pt idx="2829">
                  <c:v>45306</c:v>
                </c:pt>
                <c:pt idx="2830">
                  <c:v>45315</c:v>
                </c:pt>
                <c:pt idx="2831">
                  <c:v>45316</c:v>
                </c:pt>
                <c:pt idx="2832">
                  <c:v>45317</c:v>
                </c:pt>
                <c:pt idx="2833">
                  <c:v>45318</c:v>
                </c:pt>
                <c:pt idx="2834">
                  <c:v>45319</c:v>
                </c:pt>
                <c:pt idx="2835">
                  <c:v>45320</c:v>
                </c:pt>
                <c:pt idx="2836">
                  <c:v>45321</c:v>
                </c:pt>
                <c:pt idx="2837">
                  <c:v>45322</c:v>
                </c:pt>
                <c:pt idx="2838">
                  <c:v>45323</c:v>
                </c:pt>
                <c:pt idx="2839">
                  <c:v>45337</c:v>
                </c:pt>
                <c:pt idx="2840">
                  <c:v>45344</c:v>
                </c:pt>
                <c:pt idx="2841">
                  <c:v>45345</c:v>
                </c:pt>
                <c:pt idx="2842">
                  <c:v>45346</c:v>
                </c:pt>
                <c:pt idx="2843">
                  <c:v>45347</c:v>
                </c:pt>
                <c:pt idx="2844">
                  <c:v>45348</c:v>
                </c:pt>
                <c:pt idx="2845">
                  <c:v>45349</c:v>
                </c:pt>
                <c:pt idx="2846">
                  <c:v>45350</c:v>
                </c:pt>
                <c:pt idx="2847">
                  <c:v>45351</c:v>
                </c:pt>
                <c:pt idx="2848">
                  <c:v>45352</c:v>
                </c:pt>
                <c:pt idx="2849">
                  <c:v>45366</c:v>
                </c:pt>
                <c:pt idx="2850">
                  <c:v>45375</c:v>
                </c:pt>
                <c:pt idx="2851">
                  <c:v>45376</c:v>
                </c:pt>
                <c:pt idx="2852">
                  <c:v>45377</c:v>
                </c:pt>
                <c:pt idx="2853">
                  <c:v>45378</c:v>
                </c:pt>
                <c:pt idx="2854">
                  <c:v>45379</c:v>
                </c:pt>
                <c:pt idx="2855">
                  <c:v>45380</c:v>
                </c:pt>
                <c:pt idx="2856">
                  <c:v>45381</c:v>
                </c:pt>
                <c:pt idx="2857">
                  <c:v>45382</c:v>
                </c:pt>
                <c:pt idx="2858">
                  <c:v>45383</c:v>
                </c:pt>
                <c:pt idx="2859">
                  <c:v>45397</c:v>
                </c:pt>
                <c:pt idx="2860">
                  <c:v>45405</c:v>
                </c:pt>
                <c:pt idx="2861">
                  <c:v>45406</c:v>
                </c:pt>
                <c:pt idx="2862">
                  <c:v>45407</c:v>
                </c:pt>
                <c:pt idx="2863">
                  <c:v>45408</c:v>
                </c:pt>
                <c:pt idx="2864">
                  <c:v>45409</c:v>
                </c:pt>
                <c:pt idx="2865">
                  <c:v>45410</c:v>
                </c:pt>
                <c:pt idx="2866">
                  <c:v>45411</c:v>
                </c:pt>
                <c:pt idx="2867">
                  <c:v>45412</c:v>
                </c:pt>
                <c:pt idx="2868">
                  <c:v>45413</c:v>
                </c:pt>
                <c:pt idx="2869">
                  <c:v>45427</c:v>
                </c:pt>
                <c:pt idx="2870">
                  <c:v>45436</c:v>
                </c:pt>
                <c:pt idx="2871">
                  <c:v>45437</c:v>
                </c:pt>
                <c:pt idx="2872">
                  <c:v>45438</c:v>
                </c:pt>
                <c:pt idx="2873">
                  <c:v>45439</c:v>
                </c:pt>
                <c:pt idx="2874">
                  <c:v>45440</c:v>
                </c:pt>
                <c:pt idx="2875">
                  <c:v>45441</c:v>
                </c:pt>
                <c:pt idx="2876">
                  <c:v>45442</c:v>
                </c:pt>
                <c:pt idx="2877">
                  <c:v>45443</c:v>
                </c:pt>
                <c:pt idx="2878">
                  <c:v>45444</c:v>
                </c:pt>
                <c:pt idx="2879">
                  <c:v>45458</c:v>
                </c:pt>
                <c:pt idx="2880">
                  <c:v>45466</c:v>
                </c:pt>
                <c:pt idx="2881">
                  <c:v>45467</c:v>
                </c:pt>
                <c:pt idx="2882">
                  <c:v>45468</c:v>
                </c:pt>
                <c:pt idx="2883">
                  <c:v>45469</c:v>
                </c:pt>
                <c:pt idx="2884">
                  <c:v>45470</c:v>
                </c:pt>
                <c:pt idx="2885">
                  <c:v>45471</c:v>
                </c:pt>
                <c:pt idx="2886">
                  <c:v>45472</c:v>
                </c:pt>
                <c:pt idx="2887">
                  <c:v>45473</c:v>
                </c:pt>
                <c:pt idx="2888">
                  <c:v>45474</c:v>
                </c:pt>
                <c:pt idx="2889">
                  <c:v>45488</c:v>
                </c:pt>
                <c:pt idx="2890">
                  <c:v>45497</c:v>
                </c:pt>
                <c:pt idx="2891">
                  <c:v>45498</c:v>
                </c:pt>
                <c:pt idx="2892">
                  <c:v>45499</c:v>
                </c:pt>
                <c:pt idx="2893">
                  <c:v>45500</c:v>
                </c:pt>
                <c:pt idx="2894">
                  <c:v>45501</c:v>
                </c:pt>
                <c:pt idx="2895">
                  <c:v>45502</c:v>
                </c:pt>
                <c:pt idx="2896">
                  <c:v>45503</c:v>
                </c:pt>
                <c:pt idx="2897">
                  <c:v>45504</c:v>
                </c:pt>
                <c:pt idx="2898">
                  <c:v>45505</c:v>
                </c:pt>
                <c:pt idx="2899">
                  <c:v>45519</c:v>
                </c:pt>
                <c:pt idx="2900">
                  <c:v>45528</c:v>
                </c:pt>
                <c:pt idx="2901">
                  <c:v>45529</c:v>
                </c:pt>
                <c:pt idx="2902">
                  <c:v>45530</c:v>
                </c:pt>
                <c:pt idx="2903">
                  <c:v>45531</c:v>
                </c:pt>
                <c:pt idx="2904">
                  <c:v>45532</c:v>
                </c:pt>
                <c:pt idx="2905">
                  <c:v>45533</c:v>
                </c:pt>
                <c:pt idx="2906">
                  <c:v>45534</c:v>
                </c:pt>
                <c:pt idx="2907">
                  <c:v>45535</c:v>
                </c:pt>
                <c:pt idx="2908">
                  <c:v>45536</c:v>
                </c:pt>
                <c:pt idx="2909">
                  <c:v>45550</c:v>
                </c:pt>
                <c:pt idx="2910">
                  <c:v>45558</c:v>
                </c:pt>
                <c:pt idx="2911">
                  <c:v>45559</c:v>
                </c:pt>
                <c:pt idx="2912">
                  <c:v>45560</c:v>
                </c:pt>
                <c:pt idx="2913">
                  <c:v>45561</c:v>
                </c:pt>
                <c:pt idx="2914">
                  <c:v>45562</c:v>
                </c:pt>
                <c:pt idx="2915">
                  <c:v>45563</c:v>
                </c:pt>
                <c:pt idx="2916">
                  <c:v>45564</c:v>
                </c:pt>
                <c:pt idx="2917">
                  <c:v>45565</c:v>
                </c:pt>
                <c:pt idx="2918">
                  <c:v>45566</c:v>
                </c:pt>
                <c:pt idx="2919">
                  <c:v>45580</c:v>
                </c:pt>
                <c:pt idx="2920">
                  <c:v>45589</c:v>
                </c:pt>
                <c:pt idx="2921">
                  <c:v>45590</c:v>
                </c:pt>
                <c:pt idx="2922">
                  <c:v>45591</c:v>
                </c:pt>
                <c:pt idx="2923">
                  <c:v>45592</c:v>
                </c:pt>
                <c:pt idx="2924">
                  <c:v>45593</c:v>
                </c:pt>
                <c:pt idx="2925">
                  <c:v>45594</c:v>
                </c:pt>
                <c:pt idx="2926">
                  <c:v>45595</c:v>
                </c:pt>
                <c:pt idx="2927">
                  <c:v>45596</c:v>
                </c:pt>
                <c:pt idx="2928">
                  <c:v>45597</c:v>
                </c:pt>
                <c:pt idx="2929">
                  <c:v>45611</c:v>
                </c:pt>
                <c:pt idx="2930">
                  <c:v>45619</c:v>
                </c:pt>
                <c:pt idx="2931">
                  <c:v>45620</c:v>
                </c:pt>
                <c:pt idx="2932">
                  <c:v>45621</c:v>
                </c:pt>
                <c:pt idx="2933">
                  <c:v>45622</c:v>
                </c:pt>
                <c:pt idx="2934">
                  <c:v>45623</c:v>
                </c:pt>
                <c:pt idx="2935">
                  <c:v>45624</c:v>
                </c:pt>
                <c:pt idx="2936">
                  <c:v>45625</c:v>
                </c:pt>
                <c:pt idx="2937">
                  <c:v>45626</c:v>
                </c:pt>
                <c:pt idx="2938">
                  <c:v>45627</c:v>
                </c:pt>
                <c:pt idx="2939">
                  <c:v>45641</c:v>
                </c:pt>
                <c:pt idx="2940">
                  <c:v>45650</c:v>
                </c:pt>
                <c:pt idx="2941">
                  <c:v>45651</c:v>
                </c:pt>
                <c:pt idx="2942">
                  <c:v>45652</c:v>
                </c:pt>
                <c:pt idx="2943">
                  <c:v>45653</c:v>
                </c:pt>
                <c:pt idx="2944">
                  <c:v>45654</c:v>
                </c:pt>
                <c:pt idx="2945">
                  <c:v>45655</c:v>
                </c:pt>
                <c:pt idx="2946">
                  <c:v>45656</c:v>
                </c:pt>
                <c:pt idx="2947">
                  <c:v>45657</c:v>
                </c:pt>
                <c:pt idx="2948">
                  <c:v>45658</c:v>
                </c:pt>
                <c:pt idx="2949">
                  <c:v>45672</c:v>
                </c:pt>
                <c:pt idx="2950">
                  <c:v>45681</c:v>
                </c:pt>
                <c:pt idx="2951">
                  <c:v>45682</c:v>
                </c:pt>
                <c:pt idx="2952">
                  <c:v>45683</c:v>
                </c:pt>
                <c:pt idx="2953">
                  <c:v>45684</c:v>
                </c:pt>
                <c:pt idx="2954">
                  <c:v>45685</c:v>
                </c:pt>
                <c:pt idx="2955">
                  <c:v>45686</c:v>
                </c:pt>
                <c:pt idx="2956">
                  <c:v>45687</c:v>
                </c:pt>
                <c:pt idx="2957">
                  <c:v>45688</c:v>
                </c:pt>
                <c:pt idx="2958">
                  <c:v>45689</c:v>
                </c:pt>
                <c:pt idx="2959">
                  <c:v>45703</c:v>
                </c:pt>
                <c:pt idx="2960">
                  <c:v>45709</c:v>
                </c:pt>
                <c:pt idx="2961">
                  <c:v>45710</c:v>
                </c:pt>
                <c:pt idx="2962">
                  <c:v>45711</c:v>
                </c:pt>
                <c:pt idx="2963">
                  <c:v>45712</c:v>
                </c:pt>
                <c:pt idx="2964">
                  <c:v>45713</c:v>
                </c:pt>
                <c:pt idx="2965">
                  <c:v>45714</c:v>
                </c:pt>
                <c:pt idx="2966">
                  <c:v>45715</c:v>
                </c:pt>
                <c:pt idx="2967">
                  <c:v>45716</c:v>
                </c:pt>
                <c:pt idx="2968">
                  <c:v>45717</c:v>
                </c:pt>
                <c:pt idx="2969">
                  <c:v>45731</c:v>
                </c:pt>
                <c:pt idx="2970">
                  <c:v>45740</c:v>
                </c:pt>
                <c:pt idx="2971">
                  <c:v>45741</c:v>
                </c:pt>
                <c:pt idx="2972">
                  <c:v>45742</c:v>
                </c:pt>
                <c:pt idx="2973">
                  <c:v>45743</c:v>
                </c:pt>
                <c:pt idx="2974">
                  <c:v>45744</c:v>
                </c:pt>
                <c:pt idx="2975">
                  <c:v>45745</c:v>
                </c:pt>
                <c:pt idx="2976">
                  <c:v>45746</c:v>
                </c:pt>
                <c:pt idx="2977">
                  <c:v>45747</c:v>
                </c:pt>
                <c:pt idx="2978">
                  <c:v>45748</c:v>
                </c:pt>
                <c:pt idx="2979">
                  <c:v>45762</c:v>
                </c:pt>
                <c:pt idx="2980">
                  <c:v>45770</c:v>
                </c:pt>
                <c:pt idx="2981">
                  <c:v>45771</c:v>
                </c:pt>
                <c:pt idx="2982">
                  <c:v>45772</c:v>
                </c:pt>
                <c:pt idx="2983">
                  <c:v>45773</c:v>
                </c:pt>
                <c:pt idx="2984">
                  <c:v>45774</c:v>
                </c:pt>
                <c:pt idx="2985">
                  <c:v>45775</c:v>
                </c:pt>
                <c:pt idx="2986">
                  <c:v>45776</c:v>
                </c:pt>
                <c:pt idx="2987">
                  <c:v>45777</c:v>
                </c:pt>
                <c:pt idx="2988">
                  <c:v>45778</c:v>
                </c:pt>
                <c:pt idx="2989">
                  <c:v>45792</c:v>
                </c:pt>
                <c:pt idx="2990">
                  <c:v>45801</c:v>
                </c:pt>
                <c:pt idx="2991">
                  <c:v>45802</c:v>
                </c:pt>
                <c:pt idx="2992">
                  <c:v>45803</c:v>
                </c:pt>
                <c:pt idx="2993">
                  <c:v>45804</c:v>
                </c:pt>
                <c:pt idx="2994">
                  <c:v>45805</c:v>
                </c:pt>
                <c:pt idx="2995">
                  <c:v>45806</c:v>
                </c:pt>
                <c:pt idx="2996">
                  <c:v>45807</c:v>
                </c:pt>
                <c:pt idx="2997">
                  <c:v>45808</c:v>
                </c:pt>
                <c:pt idx="2998">
                  <c:v>45809</c:v>
                </c:pt>
                <c:pt idx="2999">
                  <c:v>45823</c:v>
                </c:pt>
                <c:pt idx="3000">
                  <c:v>45831</c:v>
                </c:pt>
                <c:pt idx="3001">
                  <c:v>45832</c:v>
                </c:pt>
                <c:pt idx="3002">
                  <c:v>45833</c:v>
                </c:pt>
                <c:pt idx="3003">
                  <c:v>45834</c:v>
                </c:pt>
                <c:pt idx="3004">
                  <c:v>45835</c:v>
                </c:pt>
                <c:pt idx="3005">
                  <c:v>45836</c:v>
                </c:pt>
                <c:pt idx="3006">
                  <c:v>45837</c:v>
                </c:pt>
                <c:pt idx="3007">
                  <c:v>45838</c:v>
                </c:pt>
                <c:pt idx="3008">
                  <c:v>45839</c:v>
                </c:pt>
                <c:pt idx="3009">
                  <c:v>45853</c:v>
                </c:pt>
                <c:pt idx="3010">
                  <c:v>45862</c:v>
                </c:pt>
                <c:pt idx="3011">
                  <c:v>45863</c:v>
                </c:pt>
                <c:pt idx="3012">
                  <c:v>45864</c:v>
                </c:pt>
                <c:pt idx="3013">
                  <c:v>45865</c:v>
                </c:pt>
                <c:pt idx="3014">
                  <c:v>45866</c:v>
                </c:pt>
                <c:pt idx="3015">
                  <c:v>45867</c:v>
                </c:pt>
                <c:pt idx="3016">
                  <c:v>45868</c:v>
                </c:pt>
                <c:pt idx="3017">
                  <c:v>45869</c:v>
                </c:pt>
                <c:pt idx="3018">
                  <c:v>45870</c:v>
                </c:pt>
                <c:pt idx="3019">
                  <c:v>45884</c:v>
                </c:pt>
                <c:pt idx="3020">
                  <c:v>45893</c:v>
                </c:pt>
                <c:pt idx="3021">
                  <c:v>45894</c:v>
                </c:pt>
                <c:pt idx="3022">
                  <c:v>45895</c:v>
                </c:pt>
                <c:pt idx="3023">
                  <c:v>45896</c:v>
                </c:pt>
                <c:pt idx="3024">
                  <c:v>45897</c:v>
                </c:pt>
                <c:pt idx="3025">
                  <c:v>45898</c:v>
                </c:pt>
                <c:pt idx="3026">
                  <c:v>45899</c:v>
                </c:pt>
                <c:pt idx="3027">
                  <c:v>45900</c:v>
                </c:pt>
                <c:pt idx="3028">
                  <c:v>45901</c:v>
                </c:pt>
                <c:pt idx="3029">
                  <c:v>45915</c:v>
                </c:pt>
                <c:pt idx="3030">
                  <c:v>45923</c:v>
                </c:pt>
                <c:pt idx="3031">
                  <c:v>45924</c:v>
                </c:pt>
                <c:pt idx="3032">
                  <c:v>45925</c:v>
                </c:pt>
                <c:pt idx="3033">
                  <c:v>45926</c:v>
                </c:pt>
                <c:pt idx="3034">
                  <c:v>45927</c:v>
                </c:pt>
                <c:pt idx="3035">
                  <c:v>45928</c:v>
                </c:pt>
                <c:pt idx="3036">
                  <c:v>45929</c:v>
                </c:pt>
                <c:pt idx="3037">
                  <c:v>45930</c:v>
                </c:pt>
                <c:pt idx="3038">
                  <c:v>45931</c:v>
                </c:pt>
                <c:pt idx="3039">
                  <c:v>45945</c:v>
                </c:pt>
                <c:pt idx="3040">
                  <c:v>45954</c:v>
                </c:pt>
                <c:pt idx="3041">
                  <c:v>45955</c:v>
                </c:pt>
                <c:pt idx="3042">
                  <c:v>45956</c:v>
                </c:pt>
                <c:pt idx="3043">
                  <c:v>45957</c:v>
                </c:pt>
                <c:pt idx="3044">
                  <c:v>45958</c:v>
                </c:pt>
                <c:pt idx="3045">
                  <c:v>45959</c:v>
                </c:pt>
                <c:pt idx="3046">
                  <c:v>45960</c:v>
                </c:pt>
                <c:pt idx="3047">
                  <c:v>45961</c:v>
                </c:pt>
                <c:pt idx="3048">
                  <c:v>45962</c:v>
                </c:pt>
                <c:pt idx="3049">
                  <c:v>45976</c:v>
                </c:pt>
                <c:pt idx="3050">
                  <c:v>45984</c:v>
                </c:pt>
                <c:pt idx="3051">
                  <c:v>45985</c:v>
                </c:pt>
                <c:pt idx="3052">
                  <c:v>45986</c:v>
                </c:pt>
                <c:pt idx="3053">
                  <c:v>45987</c:v>
                </c:pt>
                <c:pt idx="3054">
                  <c:v>45988</c:v>
                </c:pt>
                <c:pt idx="3055">
                  <c:v>45989</c:v>
                </c:pt>
                <c:pt idx="3056">
                  <c:v>45990</c:v>
                </c:pt>
                <c:pt idx="3057">
                  <c:v>45991</c:v>
                </c:pt>
                <c:pt idx="3058">
                  <c:v>45992</c:v>
                </c:pt>
                <c:pt idx="3059">
                  <c:v>46006</c:v>
                </c:pt>
                <c:pt idx="3060">
                  <c:v>46015</c:v>
                </c:pt>
                <c:pt idx="3061">
                  <c:v>46016</c:v>
                </c:pt>
                <c:pt idx="3062">
                  <c:v>46017</c:v>
                </c:pt>
                <c:pt idx="3063">
                  <c:v>46018</c:v>
                </c:pt>
                <c:pt idx="3064">
                  <c:v>46019</c:v>
                </c:pt>
                <c:pt idx="3065">
                  <c:v>46020</c:v>
                </c:pt>
                <c:pt idx="3066">
                  <c:v>46021</c:v>
                </c:pt>
                <c:pt idx="3067">
                  <c:v>46022</c:v>
                </c:pt>
                <c:pt idx="3068">
                  <c:v>46023</c:v>
                </c:pt>
                <c:pt idx="3069">
                  <c:v>46037</c:v>
                </c:pt>
                <c:pt idx="3070">
                  <c:v>46046</c:v>
                </c:pt>
                <c:pt idx="3071">
                  <c:v>46047</c:v>
                </c:pt>
                <c:pt idx="3072">
                  <c:v>46048</c:v>
                </c:pt>
                <c:pt idx="3073">
                  <c:v>46049</c:v>
                </c:pt>
                <c:pt idx="3074">
                  <c:v>46050</c:v>
                </c:pt>
                <c:pt idx="3075">
                  <c:v>46051</c:v>
                </c:pt>
                <c:pt idx="3076">
                  <c:v>46052</c:v>
                </c:pt>
                <c:pt idx="3077">
                  <c:v>46053</c:v>
                </c:pt>
                <c:pt idx="3078">
                  <c:v>46054</c:v>
                </c:pt>
                <c:pt idx="3079">
                  <c:v>46068</c:v>
                </c:pt>
                <c:pt idx="3080">
                  <c:v>46074</c:v>
                </c:pt>
                <c:pt idx="3081">
                  <c:v>46075</c:v>
                </c:pt>
                <c:pt idx="3082">
                  <c:v>46076</c:v>
                </c:pt>
                <c:pt idx="3083">
                  <c:v>46077</c:v>
                </c:pt>
                <c:pt idx="3084">
                  <c:v>46078</c:v>
                </c:pt>
                <c:pt idx="3085">
                  <c:v>46079</c:v>
                </c:pt>
                <c:pt idx="3086">
                  <c:v>46080</c:v>
                </c:pt>
                <c:pt idx="3087">
                  <c:v>46081</c:v>
                </c:pt>
                <c:pt idx="3088">
                  <c:v>46082</c:v>
                </c:pt>
                <c:pt idx="3089">
                  <c:v>46096</c:v>
                </c:pt>
                <c:pt idx="3090">
                  <c:v>46105</c:v>
                </c:pt>
                <c:pt idx="3091">
                  <c:v>46106</c:v>
                </c:pt>
                <c:pt idx="3092">
                  <c:v>46107</c:v>
                </c:pt>
                <c:pt idx="3093">
                  <c:v>46108</c:v>
                </c:pt>
                <c:pt idx="3094">
                  <c:v>46109</c:v>
                </c:pt>
                <c:pt idx="3095">
                  <c:v>46110</c:v>
                </c:pt>
                <c:pt idx="3096">
                  <c:v>46111</c:v>
                </c:pt>
                <c:pt idx="3097">
                  <c:v>46112</c:v>
                </c:pt>
                <c:pt idx="3098">
                  <c:v>46113</c:v>
                </c:pt>
                <c:pt idx="3099">
                  <c:v>46127</c:v>
                </c:pt>
                <c:pt idx="3100">
                  <c:v>46135</c:v>
                </c:pt>
                <c:pt idx="3101">
                  <c:v>46136</c:v>
                </c:pt>
                <c:pt idx="3102">
                  <c:v>46137</c:v>
                </c:pt>
                <c:pt idx="3103">
                  <c:v>46138</c:v>
                </c:pt>
                <c:pt idx="3104">
                  <c:v>46139</c:v>
                </c:pt>
                <c:pt idx="3105">
                  <c:v>46140</c:v>
                </c:pt>
                <c:pt idx="3106">
                  <c:v>46141</c:v>
                </c:pt>
                <c:pt idx="3107">
                  <c:v>46142</c:v>
                </c:pt>
                <c:pt idx="3108">
                  <c:v>46143</c:v>
                </c:pt>
                <c:pt idx="3109">
                  <c:v>46157</c:v>
                </c:pt>
                <c:pt idx="3110">
                  <c:v>46166</c:v>
                </c:pt>
                <c:pt idx="3111">
                  <c:v>46167</c:v>
                </c:pt>
                <c:pt idx="3112">
                  <c:v>46168</c:v>
                </c:pt>
                <c:pt idx="3113">
                  <c:v>46169</c:v>
                </c:pt>
                <c:pt idx="3114">
                  <c:v>46170</c:v>
                </c:pt>
                <c:pt idx="3115">
                  <c:v>46171</c:v>
                </c:pt>
                <c:pt idx="3116">
                  <c:v>46172</c:v>
                </c:pt>
                <c:pt idx="3117">
                  <c:v>46173</c:v>
                </c:pt>
                <c:pt idx="3118">
                  <c:v>46174</c:v>
                </c:pt>
                <c:pt idx="3119">
                  <c:v>46188</c:v>
                </c:pt>
                <c:pt idx="3120">
                  <c:v>46196</c:v>
                </c:pt>
                <c:pt idx="3121">
                  <c:v>46197</c:v>
                </c:pt>
                <c:pt idx="3122">
                  <c:v>46198</c:v>
                </c:pt>
                <c:pt idx="3123">
                  <c:v>46199</c:v>
                </c:pt>
                <c:pt idx="3124">
                  <c:v>46200</c:v>
                </c:pt>
                <c:pt idx="3125">
                  <c:v>46201</c:v>
                </c:pt>
                <c:pt idx="3126">
                  <c:v>46202</c:v>
                </c:pt>
                <c:pt idx="3127">
                  <c:v>46203</c:v>
                </c:pt>
                <c:pt idx="3128">
                  <c:v>46204</c:v>
                </c:pt>
                <c:pt idx="3129">
                  <c:v>46218</c:v>
                </c:pt>
                <c:pt idx="3130">
                  <c:v>46227</c:v>
                </c:pt>
                <c:pt idx="3131">
                  <c:v>46228</c:v>
                </c:pt>
                <c:pt idx="3132">
                  <c:v>46229</c:v>
                </c:pt>
                <c:pt idx="3133">
                  <c:v>46230</c:v>
                </c:pt>
                <c:pt idx="3134">
                  <c:v>46231</c:v>
                </c:pt>
                <c:pt idx="3135">
                  <c:v>46232</c:v>
                </c:pt>
                <c:pt idx="3136">
                  <c:v>46233</c:v>
                </c:pt>
                <c:pt idx="3137">
                  <c:v>46234</c:v>
                </c:pt>
              </c:numCache>
            </c:numRef>
          </c:cat>
          <c:val>
            <c:numRef>
              <c:f>'H Hub Daily Input'!$C$3:$C$3905</c:f>
              <c:numCache>
                <c:formatCode>"$"#,##0.00;\("$"#,##0.00\)</c:formatCode>
                <c:ptCount val="3903"/>
                <c:pt idx="2">
                  <c:v>2.253288590604027</c:v>
                </c:pt>
                <c:pt idx="3">
                  <c:v>2.2400000000000002</c:v>
                </c:pt>
                <c:pt idx="4">
                  <c:v>2.23</c:v>
                </c:pt>
                <c:pt idx="5">
                  <c:v>2.3283870967741938</c:v>
                </c:pt>
                <c:pt idx="6">
                  <c:v>2.3167669172932333</c:v>
                </c:pt>
                <c:pt idx="7">
                  <c:v>2.346451612903226</c:v>
                </c:pt>
                <c:pt idx="10">
                  <c:v>2.2213793103448274</c:v>
                </c:pt>
                <c:pt idx="11">
                  <c:v>2.1938808373590981</c:v>
                </c:pt>
                <c:pt idx="12">
                  <c:v>2.1776470588235295</c:v>
                </c:pt>
                <c:pt idx="13">
                  <c:v>2.2189075630252102</c:v>
                </c:pt>
                <c:pt idx="14">
                  <c:v>2.2550228310502285</c:v>
                </c:pt>
                <c:pt idx="15">
                  <c:v>2.2000000000000002</c:v>
                </c:pt>
                <c:pt idx="18">
                  <c:v>2.2241522491349479</c:v>
                </c:pt>
                <c:pt idx="19">
                  <c:v>2.2397058823529412</c:v>
                </c:pt>
                <c:pt idx="20">
                  <c:v>2.2515999999999998</c:v>
                </c:pt>
                <c:pt idx="21">
                  <c:v>2.2872413793103448</c:v>
                </c:pt>
                <c:pt idx="22">
                  <c:v>2.2470370370370372</c:v>
                </c:pt>
                <c:pt idx="23">
                  <c:v>2.3274172185430464</c:v>
                </c:pt>
                <c:pt idx="26">
                  <c:v>2.4293548387096773</c:v>
                </c:pt>
                <c:pt idx="27">
                  <c:v>2.5379411764705884</c:v>
                </c:pt>
                <c:pt idx="28">
                  <c:v>2.5392391304347828</c:v>
                </c:pt>
                <c:pt idx="29">
                  <c:v>2.5755072463768114</c:v>
                </c:pt>
                <c:pt idx="30">
                  <c:v>2.6689898989898988</c:v>
                </c:pt>
                <c:pt idx="31">
                  <c:v>2.56</c:v>
                </c:pt>
                <c:pt idx="34">
                  <c:v>2.9382394366197184</c:v>
                </c:pt>
                <c:pt idx="35">
                  <c:v>3.0067289719626169</c:v>
                </c:pt>
                <c:pt idx="36">
                  <c:v>3.0793137254901959</c:v>
                </c:pt>
                <c:pt idx="37">
                  <c:v>2.9738028169014084</c:v>
                </c:pt>
                <c:pt idx="38">
                  <c:v>2.86</c:v>
                </c:pt>
                <c:pt idx="39">
                  <c:v>2.8490000000000002</c:v>
                </c:pt>
                <c:pt idx="42">
                  <c:v>2.3009009009009009</c:v>
                </c:pt>
                <c:pt idx="43">
                  <c:v>2.4935353535353535</c:v>
                </c:pt>
                <c:pt idx="44">
                  <c:v>2.5776190476190477</c:v>
                </c:pt>
                <c:pt idx="45">
                  <c:v>2.5106611570247934</c:v>
                </c:pt>
                <c:pt idx="46">
                  <c:v>2.5329927007299271</c:v>
                </c:pt>
                <c:pt idx="47">
                  <c:v>2.5703937007874016</c:v>
                </c:pt>
                <c:pt idx="50">
                  <c:v>3.004</c:v>
                </c:pt>
                <c:pt idx="51">
                  <c:v>2.9766101694915252</c:v>
                </c:pt>
                <c:pt idx="52">
                  <c:v>2.9718055555555556</c:v>
                </c:pt>
                <c:pt idx="53">
                  <c:v>3.02</c:v>
                </c:pt>
                <c:pt idx="54">
                  <c:v>2.9961157024793388</c:v>
                </c:pt>
                <c:pt idx="55">
                  <c:v>2.7975510204081631</c:v>
                </c:pt>
                <c:pt idx="58">
                  <c:v>2.1559183673469389</c:v>
                </c:pt>
                <c:pt idx="59">
                  <c:v>2.0418103448275864</c:v>
                </c:pt>
                <c:pt idx="60">
                  <c:v>1.99</c:v>
                </c:pt>
                <c:pt idx="61">
                  <c:v>1.9364957264957265</c:v>
                </c:pt>
                <c:pt idx="62">
                  <c:v>2.217802197802198</c:v>
                </c:pt>
                <c:pt idx="65">
                  <c:v>2.4370270270270269</c:v>
                </c:pt>
                <c:pt idx="66">
                  <c:v>2.44</c:v>
                </c:pt>
                <c:pt idx="67">
                  <c:v>2.3603157894736841</c:v>
                </c:pt>
                <c:pt idx="68">
                  <c:v>2.3204761904761906</c:v>
                </c:pt>
                <c:pt idx="69">
                  <c:v>2.3427906976744186</c:v>
                </c:pt>
                <c:pt idx="70">
                  <c:v>2.3072077028885833</c:v>
                </c:pt>
                <c:pt idx="73">
                  <c:v>2.5417105263157893</c:v>
                </c:pt>
                <c:pt idx="74">
                  <c:v>2.5451641890338457</c:v>
                </c:pt>
                <c:pt idx="75">
                  <c:v>2.6472413793103446</c:v>
                </c:pt>
                <c:pt idx="76">
                  <c:v>2.7412463343108504</c:v>
                </c:pt>
                <c:pt idx="77">
                  <c:v>2.7364566929133858</c:v>
                </c:pt>
                <c:pt idx="78">
                  <c:v>2.83</c:v>
                </c:pt>
                <c:pt idx="85">
                  <c:v>3.085</c:v>
                </c:pt>
                <c:pt idx="86">
                  <c:v>3.1266480446927374</c:v>
                </c:pt>
                <c:pt idx="87">
                  <c:v>3.1560396039603962</c:v>
                </c:pt>
                <c:pt idx="88">
                  <c:v>3.1261904761904762</c:v>
                </c:pt>
                <c:pt idx="89">
                  <c:v>3.0484782608695653</c:v>
                </c:pt>
                <c:pt idx="90">
                  <c:v>3.0935294117647061</c:v>
                </c:pt>
                <c:pt idx="93">
                  <c:v>3.8526666666666665</c:v>
                </c:pt>
                <c:pt idx="94">
                  <c:v>3.9380576441102755</c:v>
                </c:pt>
                <c:pt idx="95">
                  <c:v>4.1707590759075908</c:v>
                </c:pt>
                <c:pt idx="96">
                  <c:v>4.2669736842105266</c:v>
                </c:pt>
                <c:pt idx="97">
                  <c:v>4.3584615384615386</c:v>
                </c:pt>
                <c:pt idx="100">
                  <c:v>4.4171111111111108</c:v>
                </c:pt>
                <c:pt idx="101">
                  <c:v>4.415</c:v>
                </c:pt>
                <c:pt idx="102">
                  <c:v>4.3711764705882352</c:v>
                </c:pt>
                <c:pt idx="103">
                  <c:v>4.532592592592593</c:v>
                </c:pt>
                <c:pt idx="104">
                  <c:v>4.470845588235294</c:v>
                </c:pt>
                <c:pt idx="105">
                  <c:v>4.26</c:v>
                </c:pt>
                <c:pt idx="108">
                  <c:v>3.8979753761969906</c:v>
                </c:pt>
                <c:pt idx="109">
                  <c:v>3.7479268292682928</c:v>
                </c:pt>
                <c:pt idx="110">
                  <c:v>3.642151898734177</c:v>
                </c:pt>
                <c:pt idx="111">
                  <c:v>3.5889147286821705</c:v>
                </c:pt>
                <c:pt idx="112">
                  <c:v>3.76</c:v>
                </c:pt>
                <c:pt idx="113">
                  <c:v>3.9069230769230767</c:v>
                </c:pt>
                <c:pt idx="116">
                  <c:v>4.7904529411764702</c:v>
                </c:pt>
                <c:pt idx="117">
                  <c:v>4.7073333333333336</c:v>
                </c:pt>
                <c:pt idx="118">
                  <c:v>4.5029612756264239</c:v>
                </c:pt>
                <c:pt idx="119">
                  <c:v>4.5387343215507414</c:v>
                </c:pt>
                <c:pt idx="120">
                  <c:v>4.6415864022662889</c:v>
                </c:pt>
                <c:pt idx="121">
                  <c:v>4.6129244114002477</c:v>
                </c:pt>
                <c:pt idx="122">
                  <c:v>4.6076190476190479</c:v>
                </c:pt>
                <c:pt idx="125">
                  <c:v>5.1645884084916105</c:v>
                </c:pt>
                <c:pt idx="126">
                  <c:v>5.1024167628001607</c:v>
                </c:pt>
                <c:pt idx="127">
                  <c:v>5.2900269353834126</c:v>
                </c:pt>
                <c:pt idx="128">
                  <c:v>5.3385531702285398</c:v>
                </c:pt>
                <c:pt idx="129">
                  <c:v>5.1951091927788777</c:v>
                </c:pt>
                <c:pt idx="130">
                  <c:v>5.1276086956521736</c:v>
                </c:pt>
                <c:pt idx="133">
                  <c:v>4.8032134570765663</c:v>
                </c:pt>
                <c:pt idx="134">
                  <c:v>4.841254369462666</c:v>
                </c:pt>
                <c:pt idx="135">
                  <c:v>4.6521098839083086</c:v>
                </c:pt>
                <c:pt idx="136">
                  <c:v>4.6068928709989345</c:v>
                </c:pt>
                <c:pt idx="137">
                  <c:v>4.47</c:v>
                </c:pt>
                <c:pt idx="138">
                  <c:v>4.5480610974433162</c:v>
                </c:pt>
                <c:pt idx="141">
                  <c:v>6.3485714285714288</c:v>
                </c:pt>
                <c:pt idx="142">
                  <c:v>6.3049736526946107</c:v>
                </c:pt>
                <c:pt idx="143">
                  <c:v>6.2269484240687678</c:v>
                </c:pt>
                <c:pt idx="144">
                  <c:v>5.9070198607754145</c:v>
                </c:pt>
                <c:pt idx="145">
                  <c:v>5.9260872365427479</c:v>
                </c:pt>
                <c:pt idx="148">
                  <c:v>9.9360596026490065</c:v>
                </c:pt>
                <c:pt idx="149">
                  <c:v>10.475833333333334</c:v>
                </c:pt>
                <c:pt idx="150">
                  <c:v>10.401869158878505</c:v>
                </c:pt>
                <c:pt idx="151">
                  <c:v>10.154935178144623</c:v>
                </c:pt>
                <c:pt idx="152">
                  <c:v>9.5618364202916108</c:v>
                </c:pt>
                <c:pt idx="153">
                  <c:v>9.2136717451523538</c:v>
                </c:pt>
                <c:pt idx="154">
                  <c:v>9.9545766233766226</c:v>
                </c:pt>
                <c:pt idx="157">
                  <c:v>7.7025641025641027</c:v>
                </c:pt>
                <c:pt idx="158">
                  <c:v>7.0474285714285712</c:v>
                </c:pt>
                <c:pt idx="159">
                  <c:v>6.9242592592592596</c:v>
                </c:pt>
                <c:pt idx="160">
                  <c:v>7.2955555555555556</c:v>
                </c:pt>
                <c:pt idx="161">
                  <c:v>7.03</c:v>
                </c:pt>
                <c:pt idx="162">
                  <c:v>6.5563636363636366</c:v>
                </c:pt>
                <c:pt idx="163">
                  <c:v>5.925365853658537</c:v>
                </c:pt>
                <c:pt idx="166">
                  <c:v>5.1849245864417774</c:v>
                </c:pt>
                <c:pt idx="167">
                  <c:v>5.1915097690941385</c:v>
                </c:pt>
                <c:pt idx="168">
                  <c:v>5.1115092329545453</c:v>
                </c:pt>
                <c:pt idx="169">
                  <c:v>5.0369744260974629</c:v>
                </c:pt>
                <c:pt idx="170">
                  <c:v>5.0441749360998349</c:v>
                </c:pt>
                <c:pt idx="171">
                  <c:v>5.065154193675113</c:v>
                </c:pt>
                <c:pt idx="174" formatCode="&quot;$&quot;#,##0.00">
                  <c:v>5.2038923794662901</c:v>
                </c:pt>
                <c:pt idx="175" formatCode="&quot;$&quot;#,##0.00">
                  <c:v>5.226923076923077</c:v>
                </c:pt>
                <c:pt idx="176" formatCode="&quot;$&quot;#,##0.00">
                  <c:v>5.4080020682268648</c:v>
                </c:pt>
                <c:pt idx="177" formatCode="&quot;$&quot;#,##0.00">
                  <c:v>5.5872727272727269</c:v>
                </c:pt>
                <c:pt idx="178" formatCode="&quot;$&quot;#,##0.00">
                  <c:v>5.3298922388145451</c:v>
                </c:pt>
                <c:pt idx="179" formatCode="&quot;$&quot;#,##0.00">
                  <c:v>5.2887865892972279</c:v>
                </c:pt>
                <c:pt idx="182">
                  <c:v>4.9950900163666123</c:v>
                </c:pt>
                <c:pt idx="183">
                  <c:v>5.0739380952380948</c:v>
                </c:pt>
                <c:pt idx="184">
                  <c:v>5.12</c:v>
                </c:pt>
                <c:pt idx="185">
                  <c:v>4.9905698005698005</c:v>
                </c:pt>
                <c:pt idx="186">
                  <c:v>4.922727102803738</c:v>
                </c:pt>
                <c:pt idx="187">
                  <c:v>4.8270767004341533</c:v>
                </c:pt>
                <c:pt idx="190" formatCode="&quot;$&quot;#,##0.00">
                  <c:v>4.0344230769230771</c:v>
                </c:pt>
                <c:pt idx="191" formatCode="&quot;$&quot;#,##0.00">
                  <c:v>4.0705769230769233</c:v>
                </c:pt>
                <c:pt idx="192" formatCode="&quot;$&quot;#,##0.00">
                  <c:v>4.1220366492146594</c:v>
                </c:pt>
                <c:pt idx="193" formatCode="&quot;$&quot;#,##0.00">
                  <c:v>3.8341803278688524</c:v>
                </c:pt>
                <c:pt idx="194" formatCode="&quot;$&quot;#,##0.00">
                  <c:v>3.8433291139240504</c:v>
                </c:pt>
                <c:pt idx="195" formatCode="&quot;$&quot;#,##0.00">
                  <c:v>3.667016129032258</c:v>
                </c:pt>
                <c:pt idx="198" formatCode="&quot;$&quot;#,##0.00">
                  <c:v>3.6888863743323013</c:v>
                </c:pt>
                <c:pt idx="199" formatCode="&quot;$&quot;#,##0.00">
                  <c:v>3.5640245040716576</c:v>
                </c:pt>
                <c:pt idx="200" formatCode="&quot;$&quot;#,##0.00">
                  <c:v>3.4509287451260229</c:v>
                </c:pt>
                <c:pt idx="201" formatCode="&quot;$&quot;#,##0.00">
                  <c:v>3.3756521739130436</c:v>
                </c:pt>
                <c:pt idx="202" formatCode="&quot;$&quot;#,##0.00">
                  <c:v>3.2050171821305842</c:v>
                </c:pt>
                <c:pt idx="203" formatCode="&quot;$&quot;#,##0.00">
                  <c:v>3.0861876033057851</c:v>
                </c:pt>
                <c:pt idx="206">
                  <c:v>3.0139400345954259</c:v>
                </c:pt>
                <c:pt idx="207">
                  <c:v>3.0118276149359993</c:v>
                </c:pt>
                <c:pt idx="208">
                  <c:v>3.0649067845473765</c:v>
                </c:pt>
                <c:pt idx="209">
                  <c:v>3.2724675324675325</c:v>
                </c:pt>
                <c:pt idx="210">
                  <c:v>3.0606772773450728</c:v>
                </c:pt>
                <c:pt idx="211">
                  <c:v>3.2650819672131148</c:v>
                </c:pt>
                <c:pt idx="214">
                  <c:v>3.1993220548283525</c:v>
                </c:pt>
                <c:pt idx="215">
                  <c:v>2.8715419484817959</c:v>
                </c:pt>
                <c:pt idx="216">
                  <c:v>2.779425816664268</c:v>
                </c:pt>
                <c:pt idx="217">
                  <c:v>2.6080452272233092</c:v>
                </c:pt>
                <c:pt idx="218">
                  <c:v>2.5543760940235058</c:v>
                </c:pt>
                <c:pt idx="219">
                  <c:v>2.4462353858144974</c:v>
                </c:pt>
                <c:pt idx="220">
                  <c:v>2.4586547972304649</c:v>
                </c:pt>
                <c:pt idx="223">
                  <c:v>2.0701570678787342</c:v>
                </c:pt>
                <c:pt idx="224">
                  <c:v>2.0292311852097922</c:v>
                </c:pt>
                <c:pt idx="225">
                  <c:v>1.9863938794132612</c:v>
                </c:pt>
                <c:pt idx="226">
                  <c:v>1.9482148684091849</c:v>
                </c:pt>
                <c:pt idx="227">
                  <c:v>1.8919286022477635</c:v>
                </c:pt>
                <c:pt idx="228">
                  <c:v>1.8959269161843502</c:v>
                </c:pt>
                <c:pt idx="229">
                  <c:v>1.8219615900029114</c:v>
                </c:pt>
                <c:pt idx="232">
                  <c:v>2.8263513513513514</c:v>
                </c:pt>
                <c:pt idx="233">
                  <c:v>2.6852972027972029</c:v>
                </c:pt>
                <c:pt idx="234">
                  <c:v>3.1528378378378377</c:v>
                </c:pt>
                <c:pt idx="235">
                  <c:v>3.0525812294150558</c:v>
                </c:pt>
                <c:pt idx="236">
                  <c:v>3.2147971459264939</c:v>
                </c:pt>
                <c:pt idx="237">
                  <c:v>3.1083751009462652</c:v>
                </c:pt>
                <c:pt idx="240">
                  <c:v>2.6000700746294805</c:v>
                </c:pt>
                <c:pt idx="241">
                  <c:v>1.8983410411279873</c:v>
                </c:pt>
                <c:pt idx="242">
                  <c:v>1.8780906864387223</c:v>
                </c:pt>
                <c:pt idx="243">
                  <c:v>1.8383106572511445</c:v>
                </c:pt>
                <c:pt idx="244">
                  <c:v>2.3211974523101566</c:v>
                </c:pt>
                <c:pt idx="245">
                  <c:v>2.1928075396825397</c:v>
                </c:pt>
                <c:pt idx="248">
                  <c:v>2.5345178571428573</c:v>
                </c:pt>
                <c:pt idx="249">
                  <c:v>2.6035048231511255</c:v>
                </c:pt>
                <c:pt idx="250">
                  <c:v>2.5796388542963884</c:v>
                </c:pt>
                <c:pt idx="251">
                  <c:v>2.6135868907928441</c:v>
                </c:pt>
                <c:pt idx="252">
                  <c:v>2.9294623616288802</c:v>
                </c:pt>
                <c:pt idx="253">
                  <c:v>2.6237831517729266</c:v>
                </c:pt>
                <c:pt idx="254">
                  <c:v>2.6354918032786885</c:v>
                </c:pt>
                <c:pt idx="257">
                  <c:v>2.1066401591747237</c:v>
                </c:pt>
                <c:pt idx="258">
                  <c:v>2.1201609372237535</c:v>
                </c:pt>
                <c:pt idx="259">
                  <c:v>2.0300552113819808</c:v>
                </c:pt>
                <c:pt idx="260">
                  <c:v>2.0201895791303768</c:v>
                </c:pt>
                <c:pt idx="261">
                  <c:v>1.9725938482461745</c:v>
                </c:pt>
                <c:pt idx="262">
                  <c:v>2.0782505655897068</c:v>
                </c:pt>
                <c:pt idx="265">
                  <c:v>2.4305084745762713</c:v>
                </c:pt>
                <c:pt idx="266">
                  <c:v>2.3938385916780978</c:v>
                </c:pt>
                <c:pt idx="267">
                  <c:v>2.3909112244897961</c:v>
                </c:pt>
                <c:pt idx="268">
                  <c:v>2.3978374033374035</c:v>
                </c:pt>
                <c:pt idx="269">
                  <c:v>2.4630935251798562</c:v>
                </c:pt>
                <c:pt idx="270">
                  <c:v>2.4755250000000002</c:v>
                </c:pt>
                <c:pt idx="273">
                  <c:v>3.1911539184952979</c:v>
                </c:pt>
                <c:pt idx="274">
                  <c:v>3.5206068702290074</c:v>
                </c:pt>
                <c:pt idx="275">
                  <c:v>3.449913043478261</c:v>
                </c:pt>
                <c:pt idx="276">
                  <c:v>3.5824103001765746</c:v>
                </c:pt>
                <c:pt idx="277">
                  <c:v>3.3426362735381567</c:v>
                </c:pt>
                <c:pt idx="278">
                  <c:v>3.2605978260869564</c:v>
                </c:pt>
                <c:pt idx="281">
                  <c:v>3.4005390334572492</c:v>
                </c:pt>
                <c:pt idx="282">
                  <c:v>3.5873706781914896</c:v>
                </c:pt>
                <c:pt idx="283">
                  <c:v>3.6254990445859874</c:v>
                </c:pt>
                <c:pt idx="284">
                  <c:v>3.5323221271742229</c:v>
                </c:pt>
                <c:pt idx="285">
                  <c:v>3.4698229508196721</c:v>
                </c:pt>
                <c:pt idx="286">
                  <c:v>3.3264527075812276</c:v>
                </c:pt>
                <c:pt idx="287">
                  <c:v>3.4470264830508475</c:v>
                </c:pt>
                <c:pt idx="290">
                  <c:v>3.3846003262642741</c:v>
                </c:pt>
                <c:pt idx="291">
                  <c:v>3.2201207668537553</c:v>
                </c:pt>
                <c:pt idx="292">
                  <c:v>3.2182148377125195</c:v>
                </c:pt>
                <c:pt idx="293">
                  <c:v>3.298440953038674</c:v>
                </c:pt>
                <c:pt idx="294">
                  <c:v>3.3378952916373859</c:v>
                </c:pt>
                <c:pt idx="297">
                  <c:v>3.171322400102325</c:v>
                </c:pt>
                <c:pt idx="298">
                  <c:v>3.3357533759772564</c:v>
                </c:pt>
                <c:pt idx="299">
                  <c:v>3.4982613240418119</c:v>
                </c:pt>
                <c:pt idx="300">
                  <c:v>3.4314108579088471</c:v>
                </c:pt>
                <c:pt idx="301">
                  <c:v>3.2343003533568906</c:v>
                </c:pt>
                <c:pt idx="302">
                  <c:v>3.2015167763157897</c:v>
                </c:pt>
                <c:pt idx="305">
                  <c:v>2.965316668868049</c:v>
                </c:pt>
                <c:pt idx="306">
                  <c:v>2.9178420569329662</c:v>
                </c:pt>
                <c:pt idx="307">
                  <c:v>3.0351756954612008</c:v>
                </c:pt>
                <c:pt idx="308">
                  <c:v>2.9435010861694426</c:v>
                </c:pt>
                <c:pt idx="309">
                  <c:v>3.0682284040995609</c:v>
                </c:pt>
                <c:pt idx="310">
                  <c:v>2.9754339897884754</c:v>
                </c:pt>
                <c:pt idx="313">
                  <c:v>3.5021574803149607</c:v>
                </c:pt>
                <c:pt idx="314">
                  <c:v>3.4962178770949719</c:v>
                </c:pt>
                <c:pt idx="315">
                  <c:v>3.4959789156626506</c:v>
                </c:pt>
                <c:pt idx="316">
                  <c:v>3.3512717391304347</c:v>
                </c:pt>
                <c:pt idx="317">
                  <c:v>3.2647166666666667</c:v>
                </c:pt>
                <c:pt idx="318">
                  <c:v>3.1344315789473685</c:v>
                </c:pt>
                <c:pt idx="321">
                  <c:v>3.8914144144144145</c:v>
                </c:pt>
                <c:pt idx="322">
                  <c:v>3.9242660550458717</c:v>
                </c:pt>
                <c:pt idx="323">
                  <c:v>3.8641465517241378</c:v>
                </c:pt>
                <c:pt idx="324">
                  <c:v>3.9487647058823527</c:v>
                </c:pt>
                <c:pt idx="325">
                  <c:v>3.7457500000000001</c:v>
                </c:pt>
                <c:pt idx="326">
                  <c:v>3.5860977011494253</c:v>
                </c:pt>
                <c:pt idx="327">
                  <c:v>3.7548863636363636</c:v>
                </c:pt>
                <c:pt idx="330">
                  <c:v>4.2362935656836465</c:v>
                </c:pt>
                <c:pt idx="331">
                  <c:v>4.3067976424361492</c:v>
                </c:pt>
                <c:pt idx="332">
                  <c:v>4.0999999999999996</c:v>
                </c:pt>
                <c:pt idx="333">
                  <c:v>4.1671998851234919</c:v>
                </c:pt>
                <c:pt idx="334">
                  <c:v>4.1871973094170407</c:v>
                </c:pt>
                <c:pt idx="335">
                  <c:v>4.3403067343173429</c:v>
                </c:pt>
                <c:pt idx="338">
                  <c:v>4.265879518072289</c:v>
                </c:pt>
                <c:pt idx="339">
                  <c:v>4.2378843963553532</c:v>
                </c:pt>
                <c:pt idx="340">
                  <c:v>4.3161916161149048</c:v>
                </c:pt>
                <c:pt idx="341">
                  <c:v>4.3299438802779262</c:v>
                </c:pt>
                <c:pt idx="342">
                  <c:v>4.1897672492683498</c:v>
                </c:pt>
                <c:pt idx="343">
                  <c:v>4.1829857803167094</c:v>
                </c:pt>
                <c:pt idx="346">
                  <c:v>5.0547435897435902</c:v>
                </c:pt>
                <c:pt idx="347">
                  <c:v>5.0220700636942679</c:v>
                </c:pt>
                <c:pt idx="348">
                  <c:v>5.0220700636942679</c:v>
                </c:pt>
                <c:pt idx="349">
                  <c:v>4.9789185667752447</c:v>
                </c:pt>
                <c:pt idx="350">
                  <c:v>4.7877930367504833</c:v>
                </c:pt>
                <c:pt idx="351">
                  <c:v>4.7518837103675784</c:v>
                </c:pt>
                <c:pt idx="354">
                  <c:v>6.4817029961889876</c:v>
                </c:pt>
                <c:pt idx="355">
                  <c:v>5.9256640134059486</c:v>
                </c:pt>
                <c:pt idx="356">
                  <c:v>5.9585139251523067</c:v>
                </c:pt>
                <c:pt idx="357">
                  <c:v>5.5121011740331491</c:v>
                </c:pt>
                <c:pt idx="358">
                  <c:v>5.6426626884422113</c:v>
                </c:pt>
                <c:pt idx="359">
                  <c:v>5.8005398832684829</c:v>
                </c:pt>
                <c:pt idx="362">
                  <c:v>6.3856237395563236</c:v>
                </c:pt>
                <c:pt idx="363">
                  <c:v>6.7541254812508296</c:v>
                </c:pt>
                <c:pt idx="364">
                  <c:v>12.499093940272543</c:v>
                </c:pt>
                <c:pt idx="365">
                  <c:v>19.065489961759081</c:v>
                </c:pt>
                <c:pt idx="366">
                  <c:v>10.384133309776308</c:v>
                </c:pt>
                <c:pt idx="367">
                  <c:v>8.6106104374866081</c:v>
                </c:pt>
                <c:pt idx="370">
                  <c:v>5.0511246131528047</c:v>
                </c:pt>
                <c:pt idx="371">
                  <c:v>5.0581420765027323</c:v>
                </c:pt>
                <c:pt idx="372">
                  <c:v>5.0352672135222472</c:v>
                </c:pt>
                <c:pt idx="373">
                  <c:v>4.8918902015288399</c:v>
                </c:pt>
                <c:pt idx="374">
                  <c:v>4.8698744292237439</c:v>
                </c:pt>
                <c:pt idx="375">
                  <c:v>5.0660285075461156</c:v>
                </c:pt>
                <c:pt idx="378">
                  <c:v>5.6459534883720934</c:v>
                </c:pt>
                <c:pt idx="379">
                  <c:v>5.5766123348017622</c:v>
                </c:pt>
                <c:pt idx="380">
                  <c:v>5.4666432027356393</c:v>
                </c:pt>
                <c:pt idx="381">
                  <c:v>5.3867013852060834</c:v>
                </c:pt>
                <c:pt idx="382">
                  <c:v>5.2994994786235665</c:v>
                </c:pt>
                <c:pt idx="383">
                  <c:v>5.113402777777778</c:v>
                </c:pt>
                <c:pt idx="386">
                  <c:v>6.1038266032577742</c:v>
                </c:pt>
                <c:pt idx="387">
                  <c:v>5.8864814814814812</c:v>
                </c:pt>
                <c:pt idx="388">
                  <c:v>5.851824479455308</c:v>
                </c:pt>
                <c:pt idx="389">
                  <c:v>5.6982904895595716</c:v>
                </c:pt>
                <c:pt idx="390">
                  <c:v>5.7337300063979528</c:v>
                </c:pt>
                <c:pt idx="391">
                  <c:v>5.975534691258602</c:v>
                </c:pt>
                <c:pt idx="394">
                  <c:v>5.6777395869022564</c:v>
                </c:pt>
                <c:pt idx="395">
                  <c:v>5.8616148005560902</c:v>
                </c:pt>
                <c:pt idx="396">
                  <c:v>5.8453902714932129</c:v>
                </c:pt>
                <c:pt idx="397">
                  <c:v>5.6349499999999999</c:v>
                </c:pt>
                <c:pt idx="398">
                  <c:v>5.511688031110471</c:v>
                </c:pt>
                <c:pt idx="399">
                  <c:v>5.2156547619047622</c:v>
                </c:pt>
                <c:pt idx="402">
                  <c:v>4.8801303052866718</c:v>
                </c:pt>
                <c:pt idx="403">
                  <c:v>4.8700094566087149</c:v>
                </c:pt>
                <c:pt idx="404">
                  <c:v>4.6723732943469782</c:v>
                </c:pt>
                <c:pt idx="405">
                  <c:v>4.6678375796178342</c:v>
                </c:pt>
                <c:pt idx="406">
                  <c:v>4.7181440472148957</c:v>
                </c:pt>
                <c:pt idx="407">
                  <c:v>4.6808913580246916</c:v>
                </c:pt>
                <c:pt idx="410">
                  <c:v>5.2368478260869562</c:v>
                </c:pt>
                <c:pt idx="411">
                  <c:v>5.2612937146008161</c:v>
                </c:pt>
                <c:pt idx="412">
                  <c:v>5.0816870319274736</c:v>
                </c:pt>
                <c:pt idx="413">
                  <c:v>5.1203655282817504</c:v>
                </c:pt>
                <c:pt idx="414">
                  <c:v>4.9386719204788845</c:v>
                </c:pt>
                <c:pt idx="415">
                  <c:v>4.8736758779504896</c:v>
                </c:pt>
                <c:pt idx="418">
                  <c:v>4.3727940569541888</c:v>
                </c:pt>
                <c:pt idx="419">
                  <c:v>4.5170064547891249</c:v>
                </c:pt>
                <c:pt idx="420">
                  <c:v>4.5917666798262928</c:v>
                </c:pt>
                <c:pt idx="421">
                  <c:v>4.5447191154041686</c:v>
                </c:pt>
                <c:pt idx="422">
                  <c:v>4.4170353063343715</c:v>
                </c:pt>
                <c:pt idx="423">
                  <c:v>4.5756622148024482</c:v>
                </c:pt>
                <c:pt idx="426">
                  <c:v>4.9081381957773509</c:v>
                </c:pt>
                <c:pt idx="427">
                  <c:v>4.7704862018881622</c:v>
                </c:pt>
                <c:pt idx="428">
                  <c:v>4.5521510946051604</c:v>
                </c:pt>
                <c:pt idx="429">
                  <c:v>4.4444638505280256</c:v>
                </c:pt>
                <c:pt idx="430">
                  <c:v>4.4999109661577679</c:v>
                </c:pt>
                <c:pt idx="431">
                  <c:v>4.4042279058597504</c:v>
                </c:pt>
                <c:pt idx="434">
                  <c:v>4.4573864926220201</c:v>
                </c:pt>
                <c:pt idx="435">
                  <c:v>4.3583012486992718</c:v>
                </c:pt>
                <c:pt idx="436">
                  <c:v>4.1303544776119399</c:v>
                </c:pt>
                <c:pt idx="437">
                  <c:v>4.5675143271038845</c:v>
                </c:pt>
                <c:pt idx="438">
                  <c:v>4.4833812580231065</c:v>
                </c:pt>
                <c:pt idx="439">
                  <c:v>4.8351489028213166</c:v>
                </c:pt>
                <c:pt idx="442">
                  <c:v>6.2887569444444447</c:v>
                </c:pt>
                <c:pt idx="443">
                  <c:v>5.5457293868921775</c:v>
                </c:pt>
                <c:pt idx="444">
                  <c:v>5.4948060796645706</c:v>
                </c:pt>
                <c:pt idx="445">
                  <c:v>5.4571481606479919</c:v>
                </c:pt>
                <c:pt idx="446">
                  <c:v>5.97</c:v>
                </c:pt>
                <c:pt idx="449">
                  <c:v>5.8259235436893206</c:v>
                </c:pt>
                <c:pt idx="450">
                  <c:v>5.6954055477528094</c:v>
                </c:pt>
                <c:pt idx="451">
                  <c:v>5.8695121867510194</c:v>
                </c:pt>
                <c:pt idx="452">
                  <c:v>6.0568942016443099</c:v>
                </c:pt>
                <c:pt idx="453">
                  <c:v>5.9973453853472884</c:v>
                </c:pt>
                <c:pt idx="454">
                  <c:v>5.8014328358208953</c:v>
                </c:pt>
                <c:pt idx="457">
                  <c:v>5.1947667206040995</c:v>
                </c:pt>
                <c:pt idx="458">
                  <c:v>5.1094461617722819</c:v>
                </c:pt>
                <c:pt idx="459">
                  <c:v>5.0806787218231362</c:v>
                </c:pt>
                <c:pt idx="460">
                  <c:v>5.09671624162368</c:v>
                </c:pt>
                <c:pt idx="461">
                  <c:v>5.1363034422275815</c:v>
                </c:pt>
                <c:pt idx="462">
                  <c:v>5.2748904907125036</c:v>
                </c:pt>
                <c:pt idx="465">
                  <c:v>5.3594721067145601</c:v>
                </c:pt>
                <c:pt idx="466">
                  <c:v>5.3491299477221803</c:v>
                </c:pt>
                <c:pt idx="467">
                  <c:v>5.2223030397022336</c:v>
                </c:pt>
                <c:pt idx="468">
                  <c:v>5.1536934189406098</c:v>
                </c:pt>
                <c:pt idx="469">
                  <c:v>5.1536934189406098</c:v>
                </c:pt>
                <c:pt idx="470">
                  <c:v>5.1536934189406098</c:v>
                </c:pt>
                <c:pt idx="471">
                  <c:v>5.2453055947343676</c:v>
                </c:pt>
                <c:pt idx="472">
                  <c:v>5.3996956038378814</c:v>
                </c:pt>
                <c:pt idx="475">
                  <c:v>5.5936712890284319</c:v>
                </c:pt>
                <c:pt idx="476">
                  <c:v>5.5280353163037885</c:v>
                </c:pt>
                <c:pt idx="477">
                  <c:v>5.5280353163037885</c:v>
                </c:pt>
                <c:pt idx="478">
                  <c:v>5.5280353163037885</c:v>
                </c:pt>
                <c:pt idx="479">
                  <c:v>5.5940998217468803</c:v>
                </c:pt>
                <c:pt idx="480">
                  <c:v>5.811202720395694</c:v>
                </c:pt>
                <c:pt idx="481">
                  <c:v>5.7884021055179087</c:v>
                </c:pt>
                <c:pt idx="482">
                  <c:v>5.783118961352657</c:v>
                </c:pt>
                <c:pt idx="485">
                  <c:v>6.345890354492993</c:v>
                </c:pt>
                <c:pt idx="486">
                  <c:v>6.345890354492993</c:v>
                </c:pt>
                <c:pt idx="487">
                  <c:v>6.345890354492993</c:v>
                </c:pt>
                <c:pt idx="488">
                  <c:v>6.4658371428305417</c:v>
                </c:pt>
                <c:pt idx="489">
                  <c:v>6.721969328595474</c:v>
                </c:pt>
                <c:pt idx="490">
                  <c:v>6.7029301075268819</c:v>
                </c:pt>
                <c:pt idx="491">
                  <c:v>6.5124439143888599</c:v>
                </c:pt>
                <c:pt idx="492">
                  <c:v>6.4300318021201415</c:v>
                </c:pt>
                <c:pt idx="495">
                  <c:v>6.2933650875386196</c:v>
                </c:pt>
                <c:pt idx="496">
                  <c:v>6.2923795928500494</c:v>
                </c:pt>
                <c:pt idx="497">
                  <c:v>6.4098713708195518</c:v>
                </c:pt>
                <c:pt idx="498">
                  <c:v>6.2811387657688371</c:v>
                </c:pt>
                <c:pt idx="499">
                  <c:v>6.2811387657688371</c:v>
                </c:pt>
                <c:pt idx="500">
                  <c:v>6.2811387657688371</c:v>
                </c:pt>
                <c:pt idx="501">
                  <c:v>6.1430372196421104</c:v>
                </c:pt>
                <c:pt idx="502">
                  <c:v>6.0157165898617508</c:v>
                </c:pt>
                <c:pt idx="505">
                  <c:v>5.9787331007413869</c:v>
                </c:pt>
                <c:pt idx="506">
                  <c:v>5.9787331007413869</c:v>
                </c:pt>
                <c:pt idx="507">
                  <c:v>5.9787331007413869</c:v>
                </c:pt>
                <c:pt idx="508">
                  <c:v>5.9554304381245196</c:v>
                </c:pt>
                <c:pt idx="509">
                  <c:v>5.8915390411341182</c:v>
                </c:pt>
                <c:pt idx="510">
                  <c:v>5.763956854178045</c:v>
                </c:pt>
                <c:pt idx="511">
                  <c:v>5.9412911826318799</c:v>
                </c:pt>
                <c:pt idx="512">
                  <c:v>5.9412911826318799</c:v>
                </c:pt>
                <c:pt idx="515">
                  <c:v>5.3238563402889243</c:v>
                </c:pt>
                <c:pt idx="516">
                  <c:v>5.2255291970802924</c:v>
                </c:pt>
                <c:pt idx="517">
                  <c:v>5.3204420731707316</c:v>
                </c:pt>
                <c:pt idx="518">
                  <c:v>5.1906649282920467</c:v>
                </c:pt>
                <c:pt idx="519">
                  <c:v>5.0465281562216164</c:v>
                </c:pt>
                <c:pt idx="520">
                  <c:v>5.0465281562216164</c:v>
                </c:pt>
                <c:pt idx="521">
                  <c:v>5.0465281562216164</c:v>
                </c:pt>
                <c:pt idx="522">
                  <c:v>5.0354895104895103</c:v>
                </c:pt>
                <c:pt idx="525">
                  <c:v>5.585580856812042</c:v>
                </c:pt>
                <c:pt idx="526">
                  <c:v>5.5769687499999998</c:v>
                </c:pt>
                <c:pt idx="527">
                  <c:v>5.4080930568948888</c:v>
                </c:pt>
                <c:pt idx="528">
                  <c:v>5.4080930568948888</c:v>
                </c:pt>
                <c:pt idx="529">
                  <c:v>5.4080930568948888</c:v>
                </c:pt>
                <c:pt idx="530">
                  <c:v>5.235555555555556</c:v>
                </c:pt>
                <c:pt idx="531">
                  <c:v>5.4393627450980393</c:v>
                </c:pt>
                <c:pt idx="532">
                  <c:v>6.2343544009305933</c:v>
                </c:pt>
                <c:pt idx="535">
                  <c:v>7.1250563063063064</c:v>
                </c:pt>
                <c:pt idx="536">
                  <c:v>7.1250563063063064</c:v>
                </c:pt>
                <c:pt idx="537">
                  <c:v>7.7592066611771262</c:v>
                </c:pt>
                <c:pt idx="538">
                  <c:v>7.7801313373937591</c:v>
                </c:pt>
                <c:pt idx="539">
                  <c:v>8.1226419635739244</c:v>
                </c:pt>
                <c:pt idx="540">
                  <c:v>6.8497812313237176</c:v>
                </c:pt>
                <c:pt idx="541">
                  <c:v>6.8497812313237176</c:v>
                </c:pt>
                <c:pt idx="542">
                  <c:v>6.8497812313237176</c:v>
                </c:pt>
                <c:pt idx="545">
                  <c:v>5.2589702498356345</c:v>
                </c:pt>
                <c:pt idx="546">
                  <c:v>5.2413356604813526</c:v>
                </c:pt>
                <c:pt idx="547">
                  <c:v>5.0371358313817334</c:v>
                </c:pt>
                <c:pt idx="548">
                  <c:v>5.0371358313817334</c:v>
                </c:pt>
                <c:pt idx="549">
                  <c:v>5.0371358313817334</c:v>
                </c:pt>
                <c:pt idx="550">
                  <c:v>5.0371358313817334</c:v>
                </c:pt>
                <c:pt idx="551">
                  <c:v>5.0371358313817334</c:v>
                </c:pt>
                <c:pt idx="552">
                  <c:v>6.8460275701436739</c:v>
                </c:pt>
                <c:pt idx="555">
                  <c:v>7.0612569573283857</c:v>
                </c:pt>
                <c:pt idx="556">
                  <c:v>7.0612569573283857</c:v>
                </c:pt>
                <c:pt idx="557">
                  <c:v>7.0612569573283857</c:v>
                </c:pt>
                <c:pt idx="558">
                  <c:v>7.0612569573283857</c:v>
                </c:pt>
                <c:pt idx="559">
                  <c:v>6.5696955024747146</c:v>
                </c:pt>
                <c:pt idx="560">
                  <c:v>6.29747326524451</c:v>
                </c:pt>
                <c:pt idx="561">
                  <c:v>6.1785410499676505</c:v>
                </c:pt>
                <c:pt idx="562">
                  <c:v>6.1785410499676505</c:v>
                </c:pt>
                <c:pt idx="565">
                  <c:v>6.4281679209783631</c:v>
                </c:pt>
                <c:pt idx="566">
                  <c:v>6.415058988764045</c:v>
                </c:pt>
                <c:pt idx="567">
                  <c:v>6.44977079990832</c:v>
                </c:pt>
                <c:pt idx="568">
                  <c:v>6.4440215096331483</c:v>
                </c:pt>
                <c:pt idx="569">
                  <c:v>6.4897943652849737</c:v>
                </c:pt>
                <c:pt idx="570">
                  <c:v>6.2275827266710788</c:v>
                </c:pt>
                <c:pt idx="571">
                  <c:v>6.2275827266710788</c:v>
                </c:pt>
                <c:pt idx="572">
                  <c:v>6.2275827266710788</c:v>
                </c:pt>
                <c:pt idx="575">
                  <c:v>5.8814079725227328</c:v>
                </c:pt>
                <c:pt idx="576">
                  <c:v>5.8814079725227328</c:v>
                </c:pt>
                <c:pt idx="577">
                  <c:v>5.9235378590078325</c:v>
                </c:pt>
                <c:pt idx="578">
                  <c:v>6.0293337097684923</c:v>
                </c:pt>
                <c:pt idx="579">
                  <c:v>6.3264089347079038</c:v>
                </c:pt>
                <c:pt idx="580">
                  <c:v>6.2842039935240148</c:v>
                </c:pt>
                <c:pt idx="581">
                  <c:v>6.2842039935240148</c:v>
                </c:pt>
                <c:pt idx="582">
                  <c:v>6.2842039935240148</c:v>
                </c:pt>
                <c:pt idx="585">
                  <c:v>7.0987970918704564</c:v>
                </c:pt>
                <c:pt idx="586">
                  <c:v>7.081344458438287</c:v>
                </c:pt>
                <c:pt idx="587">
                  <c:v>7.081344458438287</c:v>
                </c:pt>
                <c:pt idx="588">
                  <c:v>7.081344458438287</c:v>
                </c:pt>
                <c:pt idx="589">
                  <c:v>7.081344458438287</c:v>
                </c:pt>
                <c:pt idx="590">
                  <c:v>6.9372815210140093</c:v>
                </c:pt>
                <c:pt idx="591">
                  <c:v>6.9406007250129464</c:v>
                </c:pt>
                <c:pt idx="592">
                  <c:v>7.1746246228409873</c:v>
                </c:pt>
                <c:pt idx="595">
                  <c:v>7.0572756307888858</c:v>
                </c:pt>
                <c:pt idx="596">
                  <c:v>7.0572756307888858</c:v>
                </c:pt>
                <c:pt idx="597">
                  <c:v>7.0572756307888858</c:v>
                </c:pt>
                <c:pt idx="598">
                  <c:v>7.2697935943060497</c:v>
                </c:pt>
                <c:pt idx="599">
                  <c:v>7.0777122102513879</c:v>
                </c:pt>
                <c:pt idx="600">
                  <c:v>7.1046102796466659</c:v>
                </c:pt>
                <c:pt idx="601">
                  <c:v>6.6507183908045979</c:v>
                </c:pt>
                <c:pt idx="602">
                  <c:v>6.6507183908045979</c:v>
                </c:pt>
                <c:pt idx="605">
                  <c:v>6.3633716797605686</c:v>
                </c:pt>
                <c:pt idx="606">
                  <c:v>6.3471321989528793</c:v>
                </c:pt>
                <c:pt idx="607">
                  <c:v>6.4528930885529157</c:v>
                </c:pt>
                <c:pt idx="608">
                  <c:v>6.3282080200501252</c:v>
                </c:pt>
                <c:pt idx="609">
                  <c:v>6.2985084967320262</c:v>
                </c:pt>
                <c:pt idx="610">
                  <c:v>6.2250244728915662</c:v>
                </c:pt>
                <c:pt idx="611">
                  <c:v>6.2250244728915662</c:v>
                </c:pt>
                <c:pt idx="612">
                  <c:v>6.2250244728915662</c:v>
                </c:pt>
                <c:pt idx="615">
                  <c:v>7.3937061260082846</c:v>
                </c:pt>
                <c:pt idx="616">
                  <c:v>7.5065015390534819</c:v>
                </c:pt>
                <c:pt idx="617">
                  <c:v>7.4642876165113181</c:v>
                </c:pt>
                <c:pt idx="618">
                  <c:v>7.4642876165113181</c:v>
                </c:pt>
                <c:pt idx="619">
                  <c:v>7.4642876165113181</c:v>
                </c:pt>
                <c:pt idx="620">
                  <c:v>7.2870706713780917</c:v>
                </c:pt>
                <c:pt idx="621">
                  <c:v>7.0516315180045934</c:v>
                </c:pt>
                <c:pt idx="622">
                  <c:v>7.0834808284833963</c:v>
                </c:pt>
                <c:pt idx="625">
                  <c:v>7.4014990616202692</c:v>
                </c:pt>
                <c:pt idx="626">
                  <c:v>7.4014990616202692</c:v>
                </c:pt>
                <c:pt idx="627">
                  <c:v>7.378979861676159</c:v>
                </c:pt>
                <c:pt idx="628">
                  <c:v>7.4532577955039887</c:v>
                </c:pt>
                <c:pt idx="629">
                  <c:v>7.4905703388327121</c:v>
                </c:pt>
                <c:pt idx="630">
                  <c:v>7.6959291187739467</c:v>
                </c:pt>
                <c:pt idx="631">
                  <c:v>7.6959291187739467</c:v>
                </c:pt>
                <c:pt idx="632">
                  <c:v>7.6959291187739467</c:v>
                </c:pt>
                <c:pt idx="635">
                  <c:v>9.9272545871559625</c:v>
                </c:pt>
                <c:pt idx="636">
                  <c:v>9.9997370848708496</c:v>
                </c:pt>
                <c:pt idx="637">
                  <c:v>9.7522128966223125</c:v>
                </c:pt>
                <c:pt idx="638">
                  <c:v>9.8531894990947499</c:v>
                </c:pt>
                <c:pt idx="639">
                  <c:v>9.8531894990947499</c:v>
                </c:pt>
                <c:pt idx="640">
                  <c:v>9.8531894990947499</c:v>
                </c:pt>
                <c:pt idx="641">
                  <c:v>12.384867585440048</c:v>
                </c:pt>
                <c:pt idx="644">
                  <c:v>11.998012092341517</c:v>
                </c:pt>
                <c:pt idx="645">
                  <c:v>12.754114893617022</c:v>
                </c:pt>
                <c:pt idx="646">
                  <c:v>14.2509269362402</c:v>
                </c:pt>
                <c:pt idx="647">
                  <c:v>14.849900497512438</c:v>
                </c:pt>
                <c:pt idx="648">
                  <c:v>14.849900497512438</c:v>
                </c:pt>
                <c:pt idx="649">
                  <c:v>14.849900497512438</c:v>
                </c:pt>
                <c:pt idx="650">
                  <c:v>14.849900497512438</c:v>
                </c:pt>
                <c:pt idx="653">
                  <c:v>12.727969696969698</c:v>
                </c:pt>
                <c:pt idx="654">
                  <c:v>12.998301801510944</c:v>
                </c:pt>
                <c:pt idx="655">
                  <c:v>13.911134203686435</c:v>
                </c:pt>
                <c:pt idx="656">
                  <c:v>14.662961421038023</c:v>
                </c:pt>
                <c:pt idx="657">
                  <c:v>13.88953206239168</c:v>
                </c:pt>
                <c:pt idx="658">
                  <c:v>13.096113296250611</c:v>
                </c:pt>
                <c:pt idx="659">
                  <c:v>13.096113296250611</c:v>
                </c:pt>
                <c:pt idx="660">
                  <c:v>13.096113296250611</c:v>
                </c:pt>
                <c:pt idx="663">
                  <c:v>11.055649942987458</c:v>
                </c:pt>
                <c:pt idx="664">
                  <c:v>11.055649942987458</c:v>
                </c:pt>
                <c:pt idx="665">
                  <c:v>11.055649942987458</c:v>
                </c:pt>
                <c:pt idx="666">
                  <c:v>11.055649942987458</c:v>
                </c:pt>
                <c:pt idx="667">
                  <c:v>11.055649942987458</c:v>
                </c:pt>
                <c:pt idx="668">
                  <c:v>10.973883034773445</c:v>
                </c:pt>
                <c:pt idx="669">
                  <c:v>11.178526405451448</c:v>
                </c:pt>
                <c:pt idx="672">
                  <c:v>11.241951219512195</c:v>
                </c:pt>
                <c:pt idx="673">
                  <c:v>11.241951219512195</c:v>
                </c:pt>
                <c:pt idx="674">
                  <c:v>11.241951219512195</c:v>
                </c:pt>
                <c:pt idx="675">
                  <c:v>11.241951219512195</c:v>
                </c:pt>
                <c:pt idx="676">
                  <c:v>10.20843922204214</c:v>
                </c:pt>
                <c:pt idx="677">
                  <c:v>9.8927890099754858</c:v>
                </c:pt>
                <c:pt idx="678">
                  <c:v>10.05102549111319</c:v>
                </c:pt>
                <c:pt idx="679">
                  <c:v>10.05102549111319</c:v>
                </c:pt>
                <c:pt idx="682">
                  <c:v>8.2824939339264603</c:v>
                </c:pt>
                <c:pt idx="683">
                  <c:v>8.2920588235294126</c:v>
                </c:pt>
                <c:pt idx="684">
                  <c:v>8.5200366039324926</c:v>
                </c:pt>
                <c:pt idx="685">
                  <c:v>7.832246821611144</c:v>
                </c:pt>
                <c:pt idx="686">
                  <c:v>8.1867818008824571</c:v>
                </c:pt>
                <c:pt idx="687">
                  <c:v>8.1893807251647477</c:v>
                </c:pt>
                <c:pt idx="688">
                  <c:v>8.1893807251647477</c:v>
                </c:pt>
                <c:pt idx="689">
                  <c:v>8.3592877816828608</c:v>
                </c:pt>
                <c:pt idx="692">
                  <c:v>7.3828090563013422</c:v>
                </c:pt>
                <c:pt idx="693">
                  <c:v>7.4187599601593623</c:v>
                </c:pt>
                <c:pt idx="694">
                  <c:v>7.5269448653689244</c:v>
                </c:pt>
                <c:pt idx="695">
                  <c:v>7.2379919825072889</c:v>
                </c:pt>
                <c:pt idx="696">
                  <c:v>7.3904166666666669</c:v>
                </c:pt>
                <c:pt idx="697">
                  <c:v>7.3904166666666669</c:v>
                </c:pt>
                <c:pt idx="698">
                  <c:v>7.3904166666666669</c:v>
                </c:pt>
                <c:pt idx="699">
                  <c:v>6.9696834393882678</c:v>
                </c:pt>
                <c:pt idx="702">
                  <c:v>7.1575675007523971</c:v>
                </c:pt>
                <c:pt idx="703">
                  <c:v>7.4164344136591351</c:v>
                </c:pt>
                <c:pt idx="704">
                  <c:v>7.4164344136591351</c:v>
                </c:pt>
                <c:pt idx="705">
                  <c:v>7.4164344136591351</c:v>
                </c:pt>
                <c:pt idx="706">
                  <c:v>7.0439794047376516</c:v>
                </c:pt>
                <c:pt idx="707">
                  <c:v>7.1550476360074793</c:v>
                </c:pt>
                <c:pt idx="708">
                  <c:v>7.1667125645438903</c:v>
                </c:pt>
                <c:pt idx="709">
                  <c:v>7.1625993949870352</c:v>
                </c:pt>
                <c:pt idx="712">
                  <c:v>7.6591314726404702</c:v>
                </c:pt>
                <c:pt idx="713">
                  <c:v>7.6591314726404702</c:v>
                </c:pt>
                <c:pt idx="714">
                  <c:v>7.7251858108108111</c:v>
                </c:pt>
                <c:pt idx="715">
                  <c:v>7.3501070205479451</c:v>
                </c:pt>
                <c:pt idx="716">
                  <c:v>7.1744211618257259</c:v>
                </c:pt>
                <c:pt idx="717">
                  <c:v>6.8906917808219177</c:v>
                </c:pt>
                <c:pt idx="718">
                  <c:v>6.8906917808219177</c:v>
                </c:pt>
                <c:pt idx="719">
                  <c:v>6.8906917808219177</c:v>
                </c:pt>
                <c:pt idx="722">
                  <c:v>6.2699489795918364</c:v>
                </c:pt>
                <c:pt idx="723">
                  <c:v>6.0140556440740287</c:v>
                </c:pt>
                <c:pt idx="724">
                  <c:v>5.8480847029077117</c:v>
                </c:pt>
                <c:pt idx="725">
                  <c:v>5.7696940726577441</c:v>
                </c:pt>
                <c:pt idx="726">
                  <c:v>5.7696940726577441</c:v>
                </c:pt>
                <c:pt idx="727">
                  <c:v>5.7696940726577441</c:v>
                </c:pt>
                <c:pt idx="728">
                  <c:v>5.7696940726577441</c:v>
                </c:pt>
                <c:pt idx="729">
                  <c:v>6.2118465509150633</c:v>
                </c:pt>
                <c:pt idx="732">
                  <c:v>6.5053740979870867</c:v>
                </c:pt>
                <c:pt idx="733">
                  <c:v>6.1426110038610036</c:v>
                </c:pt>
                <c:pt idx="734">
                  <c:v>6.1426110038610036</c:v>
                </c:pt>
                <c:pt idx="735">
                  <c:v>6.1426110038610036</c:v>
                </c:pt>
                <c:pt idx="736">
                  <c:v>5.8860443250503698</c:v>
                </c:pt>
                <c:pt idx="737">
                  <c:v>5.972803720577069</c:v>
                </c:pt>
                <c:pt idx="738">
                  <c:v>6.0425585429314834</c:v>
                </c:pt>
                <c:pt idx="739">
                  <c:v>6.0982343412526996</c:v>
                </c:pt>
                <c:pt idx="742">
                  <c:v>5.9074602146558108</c:v>
                </c:pt>
                <c:pt idx="743">
                  <c:v>6.3400115919629059</c:v>
                </c:pt>
                <c:pt idx="744">
                  <c:v>6.7806403351286653</c:v>
                </c:pt>
                <c:pt idx="745">
                  <c:v>6.7080072463768117</c:v>
                </c:pt>
                <c:pt idx="746">
                  <c:v>7.0238817847802721</c:v>
                </c:pt>
                <c:pt idx="747">
                  <c:v>7.2397798238590871</c:v>
                </c:pt>
                <c:pt idx="748">
                  <c:v>7.2397798238590871</c:v>
                </c:pt>
                <c:pt idx="749">
                  <c:v>7.2397798238590871</c:v>
                </c:pt>
                <c:pt idx="752">
                  <c:v>7.180503749592436</c:v>
                </c:pt>
                <c:pt idx="753">
                  <c:v>7.2177463776728503</c:v>
                </c:pt>
                <c:pt idx="754">
                  <c:v>7.4710505836575871</c:v>
                </c:pt>
                <c:pt idx="755">
                  <c:v>7.4710505836575871</c:v>
                </c:pt>
                <c:pt idx="756">
                  <c:v>7.4710505836575871</c:v>
                </c:pt>
                <c:pt idx="757">
                  <c:v>6.5034952579227392</c:v>
                </c:pt>
                <c:pt idx="758">
                  <c:v>6.2299671924621398</c:v>
                </c:pt>
                <c:pt idx="759">
                  <c:v>6.3995634570082451</c:v>
                </c:pt>
                <c:pt idx="762">
                  <c:v>4.477889237199582</c:v>
                </c:pt>
                <c:pt idx="763">
                  <c:v>4.477889237199582</c:v>
                </c:pt>
                <c:pt idx="764">
                  <c:v>4.477889237199582</c:v>
                </c:pt>
                <c:pt idx="765">
                  <c:v>4.3254083626416566</c:v>
                </c:pt>
                <c:pt idx="766">
                  <c:v>4.3667251850446007</c:v>
                </c:pt>
                <c:pt idx="767">
                  <c:v>4.3505519611807522</c:v>
                </c:pt>
                <c:pt idx="768">
                  <c:v>4.1589458259325047</c:v>
                </c:pt>
                <c:pt idx="769">
                  <c:v>4.1589458259325047</c:v>
                </c:pt>
                <c:pt idx="772">
                  <c:v>7.2869914477703119</c:v>
                </c:pt>
                <c:pt idx="773">
                  <c:v>7.135916867817401</c:v>
                </c:pt>
                <c:pt idx="774">
                  <c:v>7.2024412310547481</c:v>
                </c:pt>
                <c:pt idx="775">
                  <c:v>7.9177283590015932</c:v>
                </c:pt>
                <c:pt idx="776">
                  <c:v>7.395980242170948</c:v>
                </c:pt>
                <c:pt idx="777">
                  <c:v>7.395980242170948</c:v>
                </c:pt>
                <c:pt idx="778">
                  <c:v>7.395980242170948</c:v>
                </c:pt>
                <c:pt idx="779">
                  <c:v>6.9797230392156866</c:v>
                </c:pt>
                <c:pt idx="782">
                  <c:v>7.4252948475537695</c:v>
                </c:pt>
                <c:pt idx="783">
                  <c:v>7.4252948475537695</c:v>
                </c:pt>
                <c:pt idx="784">
                  <c:v>7.4252948475537695</c:v>
                </c:pt>
                <c:pt idx="785">
                  <c:v>7.4252948475537695</c:v>
                </c:pt>
                <c:pt idx="786">
                  <c:v>7.4252948475537695</c:v>
                </c:pt>
                <c:pt idx="787">
                  <c:v>7.5529141248240261</c:v>
                </c:pt>
                <c:pt idx="788">
                  <c:v>7.5848176156583627</c:v>
                </c:pt>
                <c:pt idx="789">
                  <c:v>7.7494141366223905</c:v>
                </c:pt>
                <c:pt idx="792">
                  <c:v>5.8697880747126439</c:v>
                </c:pt>
                <c:pt idx="793">
                  <c:v>5.8697880747126439</c:v>
                </c:pt>
                <c:pt idx="794">
                  <c:v>5.8697880747126439</c:v>
                </c:pt>
                <c:pt idx="795">
                  <c:v>5.7505482897384308</c:v>
                </c:pt>
                <c:pt idx="796">
                  <c:v>5.5683605851979348</c:v>
                </c:pt>
                <c:pt idx="797">
                  <c:v>5.6235844529750478</c:v>
                </c:pt>
                <c:pt idx="798">
                  <c:v>5.6235844529750478</c:v>
                </c:pt>
                <c:pt idx="799">
                  <c:v>5.6235844529750478</c:v>
                </c:pt>
                <c:pt idx="802">
                  <c:v>7.4154189189189186</c:v>
                </c:pt>
                <c:pt idx="803">
                  <c:v>7.4602174530983509</c:v>
                </c:pt>
                <c:pt idx="804">
                  <c:v>7.2046696278985181</c:v>
                </c:pt>
                <c:pt idx="805">
                  <c:v>6.9248839761680774</c:v>
                </c:pt>
                <c:pt idx="806">
                  <c:v>6.9248839761680774</c:v>
                </c:pt>
                <c:pt idx="807">
                  <c:v>6.9248839761680774</c:v>
                </c:pt>
                <c:pt idx="808">
                  <c:v>7.3607596416049867</c:v>
                </c:pt>
                <c:pt idx="809">
                  <c:v>7.3590297937356759</c:v>
                </c:pt>
                <c:pt idx="812">
                  <c:v>7.3270834532374103</c:v>
                </c:pt>
                <c:pt idx="813">
                  <c:v>7.4798638601313527</c:v>
                </c:pt>
                <c:pt idx="814">
                  <c:v>7.4604309006211178</c:v>
                </c:pt>
                <c:pt idx="815">
                  <c:v>7.5330741916393178</c:v>
                </c:pt>
                <c:pt idx="816">
                  <c:v>7.5330741916393178</c:v>
                </c:pt>
                <c:pt idx="817">
                  <c:v>7.5330741916393178</c:v>
                </c:pt>
                <c:pt idx="818">
                  <c:v>7.7420044761425038</c:v>
                </c:pt>
                <c:pt idx="819">
                  <c:v>7.4368157720011263</c:v>
                </c:pt>
                <c:pt idx="822">
                  <c:v>7.1481904118838626</c:v>
                </c:pt>
                <c:pt idx="823">
                  <c:v>7.1481904118838626</c:v>
                </c:pt>
                <c:pt idx="824">
                  <c:v>7.1481904118838626</c:v>
                </c:pt>
                <c:pt idx="825">
                  <c:v>7.1487786960514237</c:v>
                </c:pt>
                <c:pt idx="826">
                  <c:v>7.1581171107994388</c:v>
                </c:pt>
                <c:pt idx="827">
                  <c:v>7.4580441747572817</c:v>
                </c:pt>
                <c:pt idx="828">
                  <c:v>7.3350295584703495</c:v>
                </c:pt>
                <c:pt idx="829">
                  <c:v>7.3350295584703495</c:v>
                </c:pt>
                <c:pt idx="832">
                  <c:v>7.2334562983842963</c:v>
                </c:pt>
                <c:pt idx="833">
                  <c:v>7.5706820384420057</c:v>
                </c:pt>
                <c:pt idx="834">
                  <c:v>7.593310277863984</c:v>
                </c:pt>
                <c:pt idx="835">
                  <c:v>7.5480374949779847</c:v>
                </c:pt>
                <c:pt idx="836">
                  <c:v>7.4292689911575565</c:v>
                </c:pt>
                <c:pt idx="837">
                  <c:v>7.4292689911575565</c:v>
                </c:pt>
                <c:pt idx="838">
                  <c:v>7.4292689911575565</c:v>
                </c:pt>
                <c:pt idx="841">
                  <c:v>7.5207898009950247</c:v>
                </c:pt>
                <c:pt idx="842">
                  <c:v>7.5810099649878806</c:v>
                </c:pt>
                <c:pt idx="843">
                  <c:v>7.474556530214425</c:v>
                </c:pt>
                <c:pt idx="844">
                  <c:v>7.474556530214425</c:v>
                </c:pt>
                <c:pt idx="845">
                  <c:v>7.474556530214425</c:v>
                </c:pt>
                <c:pt idx="846">
                  <c:v>7.474556530214425</c:v>
                </c:pt>
                <c:pt idx="847">
                  <c:v>7.5226230092702639</c:v>
                </c:pt>
                <c:pt idx="848">
                  <c:v>7.7078863663591708</c:v>
                </c:pt>
                <c:pt idx="851">
                  <c:v>7.0269097709209909</c:v>
                </c:pt>
                <c:pt idx="852">
                  <c:v>7.0269097709209909</c:v>
                </c:pt>
                <c:pt idx="853">
                  <c:v>7.0269097709209909</c:v>
                </c:pt>
                <c:pt idx="854">
                  <c:v>6.7911652115513768</c:v>
                </c:pt>
                <c:pt idx="855">
                  <c:v>6.8936242523110387</c:v>
                </c:pt>
                <c:pt idx="856">
                  <c:v>6.754771651680076</c:v>
                </c:pt>
                <c:pt idx="857">
                  <c:v>6.8046357878068093</c:v>
                </c:pt>
                <c:pt idx="858">
                  <c:v>6.8046357878068093</c:v>
                </c:pt>
                <c:pt idx="861">
                  <c:v>5.5713002580090301</c:v>
                </c:pt>
                <c:pt idx="862">
                  <c:v>5.8415298596240781</c:v>
                </c:pt>
                <c:pt idx="863">
                  <c:v>5.8041273122959742</c:v>
                </c:pt>
                <c:pt idx="864">
                  <c:v>5.8041273122959742</c:v>
                </c:pt>
                <c:pt idx="865">
                  <c:v>5.8041273122959742</c:v>
                </c:pt>
                <c:pt idx="866">
                  <c:v>6.3184308698727012</c:v>
                </c:pt>
                <c:pt idx="869">
                  <c:v>5.7540784608273627</c:v>
                </c:pt>
                <c:pt idx="870">
                  <c:v>5.7118610315186249</c:v>
                </c:pt>
                <c:pt idx="871">
                  <c:v>5.7118610315186249</c:v>
                </c:pt>
                <c:pt idx="872">
                  <c:v>5.7118610315186249</c:v>
                </c:pt>
                <c:pt idx="873">
                  <c:v>5.3422178529296103</c:v>
                </c:pt>
                <c:pt idx="874">
                  <c:v>5.5638010590015128</c:v>
                </c:pt>
                <c:pt idx="875">
                  <c:v>5.6416622038299256</c:v>
                </c:pt>
                <c:pt idx="876">
                  <c:v>5.540480283114257</c:v>
                </c:pt>
                <c:pt idx="879">
                  <c:v>5.9609675530449158</c:v>
                </c:pt>
                <c:pt idx="880">
                  <c:v>5.9609675530449158</c:v>
                </c:pt>
                <c:pt idx="881">
                  <c:v>6.1282620993086105</c:v>
                </c:pt>
                <c:pt idx="882">
                  <c:v>6.5376829679595279</c:v>
                </c:pt>
                <c:pt idx="883">
                  <c:v>6.4778438137055039</c:v>
                </c:pt>
                <c:pt idx="884">
                  <c:v>6.3591568241469814</c:v>
                </c:pt>
                <c:pt idx="885">
                  <c:v>6.3591568241469814</c:v>
                </c:pt>
                <c:pt idx="886">
                  <c:v>6.3591568241469814</c:v>
                </c:pt>
                <c:pt idx="889">
                  <c:v>6.2946348847634779</c:v>
                </c:pt>
                <c:pt idx="890">
                  <c:v>6.1239617444529459</c:v>
                </c:pt>
                <c:pt idx="891">
                  <c:v>6.4570044722719144</c:v>
                </c:pt>
                <c:pt idx="892">
                  <c:v>6.4135336976320581</c:v>
                </c:pt>
                <c:pt idx="893">
                  <c:v>6.4135336976320581</c:v>
                </c:pt>
                <c:pt idx="894">
                  <c:v>6.4135336976320581</c:v>
                </c:pt>
                <c:pt idx="895">
                  <c:v>6.6884531214005989</c:v>
                </c:pt>
                <c:pt idx="896">
                  <c:v>6.9984122850149406</c:v>
                </c:pt>
                <c:pt idx="899">
                  <c:v>6.6705997474747472</c:v>
                </c:pt>
                <c:pt idx="900">
                  <c:v>6.6705997474747472</c:v>
                </c:pt>
                <c:pt idx="901">
                  <c:v>6.6705997474747472</c:v>
                </c:pt>
                <c:pt idx="902">
                  <c:v>6.6705997474747472</c:v>
                </c:pt>
                <c:pt idx="903">
                  <c:v>7.5340419947506563</c:v>
                </c:pt>
                <c:pt idx="904">
                  <c:v>7.44751678579164</c:v>
                </c:pt>
                <c:pt idx="905">
                  <c:v>7.5194186046511629</c:v>
                </c:pt>
                <c:pt idx="906">
                  <c:v>7.4375035174111854</c:v>
                </c:pt>
                <c:pt idx="909">
                  <c:v>7.0148546365914788</c:v>
                </c:pt>
                <c:pt idx="910">
                  <c:v>7.0148546365914788</c:v>
                </c:pt>
                <c:pt idx="911">
                  <c:v>7.0148546365914788</c:v>
                </c:pt>
                <c:pt idx="912">
                  <c:v>6.9375546605293437</c:v>
                </c:pt>
                <c:pt idx="913">
                  <c:v>6.7854716981132075</c:v>
                </c:pt>
                <c:pt idx="914">
                  <c:v>6.7854716981132075</c:v>
                </c:pt>
                <c:pt idx="915">
                  <c:v>6.7854716981132075</c:v>
                </c:pt>
                <c:pt idx="916">
                  <c:v>6.7854716981132075</c:v>
                </c:pt>
                <c:pt idx="919">
                  <c:v>7.8597274471212533</c:v>
                </c:pt>
                <c:pt idx="920">
                  <c:v>7.845291906236179</c:v>
                </c:pt>
                <c:pt idx="921">
                  <c:v>7.8133409658617818</c:v>
                </c:pt>
                <c:pt idx="922">
                  <c:v>7.8133409658617818</c:v>
                </c:pt>
                <c:pt idx="923">
                  <c:v>7.8133409658617818</c:v>
                </c:pt>
                <c:pt idx="924">
                  <c:v>7.9057942238267147</c:v>
                </c:pt>
                <c:pt idx="925">
                  <c:v>8.1398079255964415</c:v>
                </c:pt>
                <c:pt idx="926">
                  <c:v>8.1649009661835752</c:v>
                </c:pt>
                <c:pt idx="929">
                  <c:v>8.9051439960950205</c:v>
                </c:pt>
                <c:pt idx="930">
                  <c:v>8.6433910742811495</c:v>
                </c:pt>
                <c:pt idx="931">
                  <c:v>8.6433910742811495</c:v>
                </c:pt>
                <c:pt idx="932">
                  <c:v>8.6433910742811495</c:v>
                </c:pt>
                <c:pt idx="933">
                  <c:v>9.144623015873016</c:v>
                </c:pt>
                <c:pt idx="934">
                  <c:v>9.2310026252019384</c:v>
                </c:pt>
                <c:pt idx="935">
                  <c:v>9.2089200850425215</c:v>
                </c:pt>
                <c:pt idx="936">
                  <c:v>9.1213254996705473</c:v>
                </c:pt>
                <c:pt idx="939">
                  <c:v>8.5766060724524369</c:v>
                </c:pt>
                <c:pt idx="940">
                  <c:v>8.9786480263157902</c:v>
                </c:pt>
                <c:pt idx="941">
                  <c:v>9.3023035439137143</c:v>
                </c:pt>
                <c:pt idx="942">
                  <c:v>9.2579992548435168</c:v>
                </c:pt>
                <c:pt idx="943">
                  <c:v>9.2922289958994018</c:v>
                </c:pt>
                <c:pt idx="944">
                  <c:v>9.3538505837803729</c:v>
                </c:pt>
                <c:pt idx="945">
                  <c:v>9.3538505837803729</c:v>
                </c:pt>
                <c:pt idx="946">
                  <c:v>9.3538505837803729</c:v>
                </c:pt>
                <c:pt idx="949">
                  <c:v>10.555841950646299</c:v>
                </c:pt>
                <c:pt idx="950">
                  <c:v>10.329531405974047</c:v>
                </c:pt>
                <c:pt idx="951">
                  <c:v>10.569180925046915</c:v>
                </c:pt>
                <c:pt idx="952">
                  <c:v>10.716622668850807</c:v>
                </c:pt>
                <c:pt idx="953">
                  <c:v>10.716622668850807</c:v>
                </c:pt>
                <c:pt idx="954">
                  <c:v>10.716622668850807</c:v>
                </c:pt>
                <c:pt idx="955">
                  <c:v>10.9730846597012</c:v>
                </c:pt>
                <c:pt idx="956">
                  <c:v>10.93594039451115</c:v>
                </c:pt>
                <c:pt idx="959">
                  <c:v>11.568088187265259</c:v>
                </c:pt>
                <c:pt idx="960">
                  <c:v>11.568088187265259</c:v>
                </c:pt>
                <c:pt idx="961">
                  <c:v>11.568088187265259</c:v>
                </c:pt>
                <c:pt idx="962">
                  <c:v>11.568088187265259</c:v>
                </c:pt>
                <c:pt idx="963">
                  <c:v>11.844028707291299</c:v>
                </c:pt>
                <c:pt idx="964">
                  <c:v>11.593490509490509</c:v>
                </c:pt>
                <c:pt idx="965">
                  <c:v>11.800347403810235</c:v>
                </c:pt>
                <c:pt idx="966">
                  <c:v>11.800347403810235</c:v>
                </c:pt>
                <c:pt idx="969">
                  <c:v>12.91383210396909</c:v>
                </c:pt>
                <c:pt idx="970">
                  <c:v>12.974692355500311</c:v>
                </c:pt>
                <c:pt idx="971">
                  <c:v>12.759011170872983</c:v>
                </c:pt>
                <c:pt idx="972">
                  <c:v>12.697602359472588</c:v>
                </c:pt>
                <c:pt idx="973">
                  <c:v>13.084588176352705</c:v>
                </c:pt>
                <c:pt idx="974">
                  <c:v>13.084588176352705</c:v>
                </c:pt>
                <c:pt idx="975">
                  <c:v>13.084588176352705</c:v>
                </c:pt>
                <c:pt idx="978">
                  <c:v>9.8681885112476539</c:v>
                </c:pt>
                <c:pt idx="979">
                  <c:v>9.6927177570093459</c:v>
                </c:pt>
                <c:pt idx="980">
                  <c:v>9.3279670975323157</c:v>
                </c:pt>
                <c:pt idx="981">
                  <c:v>9.3279670975323157</c:v>
                </c:pt>
                <c:pt idx="982">
                  <c:v>9.3279670975323157</c:v>
                </c:pt>
                <c:pt idx="983">
                  <c:v>9.2732805956258719</c:v>
                </c:pt>
                <c:pt idx="984">
                  <c:v>9.1837499999999999</c:v>
                </c:pt>
                <c:pt idx="985">
                  <c:v>9.0057342308216004</c:v>
                </c:pt>
                <c:pt idx="988">
                  <c:v>7.9808663117717957</c:v>
                </c:pt>
                <c:pt idx="989">
                  <c:v>7.9808663117717957</c:v>
                </c:pt>
                <c:pt idx="990">
                  <c:v>7.6199784899978491</c:v>
                </c:pt>
                <c:pt idx="991">
                  <c:v>8.0189104098115465</c:v>
                </c:pt>
                <c:pt idx="992">
                  <c:v>8.5458704385870803</c:v>
                </c:pt>
                <c:pt idx="993">
                  <c:v>8.3464389852748209</c:v>
                </c:pt>
                <c:pt idx="994">
                  <c:v>8.3464389852748209</c:v>
                </c:pt>
                <c:pt idx="995">
                  <c:v>8.3464389852748209</c:v>
                </c:pt>
                <c:pt idx="998">
                  <c:v>7.8473256143667296</c:v>
                </c:pt>
                <c:pt idx="999">
                  <c:v>8.1346366326866164</c:v>
                </c:pt>
                <c:pt idx="1000">
                  <c:v>7.6247723684210529</c:v>
                </c:pt>
                <c:pt idx="1001">
                  <c:v>7.3931338244321667</c:v>
                </c:pt>
                <c:pt idx="1002">
                  <c:v>7.3931338244321667</c:v>
                </c:pt>
                <c:pt idx="1003">
                  <c:v>7.3931338244321667</c:v>
                </c:pt>
                <c:pt idx="1004">
                  <c:v>7.1019624580849072</c:v>
                </c:pt>
                <c:pt idx="1007">
                  <c:v>6.7536112266112269</c:v>
                </c:pt>
                <c:pt idx="1008">
                  <c:v>6.2976602791231571</c:v>
                </c:pt>
                <c:pt idx="1009">
                  <c:v>6.2976602791231571</c:v>
                </c:pt>
                <c:pt idx="1010">
                  <c:v>6.2976602791231571</c:v>
                </c:pt>
                <c:pt idx="1011">
                  <c:v>6.2802868594781511</c:v>
                </c:pt>
                <c:pt idx="1012">
                  <c:v>6.3978464856043828</c:v>
                </c:pt>
                <c:pt idx="1013">
                  <c:v>6.5851728613942884</c:v>
                </c:pt>
                <c:pt idx="1014">
                  <c:v>6.7522566515249833</c:v>
                </c:pt>
                <c:pt idx="1017" formatCode="&quot;$&quot;#,##0.00">
                  <c:v>6.5533797560531584</c:v>
                </c:pt>
                <c:pt idx="1018" formatCode="&quot;$&quot;#,##0.00">
                  <c:v>6.5533797560531584</c:v>
                </c:pt>
                <c:pt idx="1019" formatCode="&quot;$&quot;#,##0.00">
                  <c:v>6.8463365083192667</c:v>
                </c:pt>
                <c:pt idx="1020" formatCode="&quot;$&quot;#,##0.00">
                  <c:v>6.7141305923777965</c:v>
                </c:pt>
                <c:pt idx="1021" formatCode="&quot;$&quot;#,##0.00">
                  <c:v>6.7141305923777965</c:v>
                </c:pt>
                <c:pt idx="1022" formatCode="&quot;$&quot;#,##0.00">
                  <c:v>6.7141305923777965</c:v>
                </c:pt>
                <c:pt idx="1023" formatCode="&quot;$&quot;#,##0.00">
                  <c:v>6.7141305923777965</c:v>
                </c:pt>
                <c:pt idx="1024" formatCode="&quot;$&quot;#,##0.00">
                  <c:v>6.7141305923777965</c:v>
                </c:pt>
                <c:pt idx="1027" formatCode="&quot;$&quot;#,##0.00">
                  <c:v>5.3702495462794921</c:v>
                </c:pt>
                <c:pt idx="1028" formatCode="&quot;$&quot;#,##0.00">
                  <c:v>5.4427264313919048</c:v>
                </c:pt>
                <c:pt idx="1029" formatCode="&quot;$&quot;#,##0.00">
                  <c:v>5.4427264313919048</c:v>
                </c:pt>
                <c:pt idx="1030" formatCode="&quot;$&quot;#,##0.00">
                  <c:v>5.4427264313919048</c:v>
                </c:pt>
                <c:pt idx="1031" formatCode="&quot;$&quot;#,##0.00">
                  <c:v>5.4427264313919048</c:v>
                </c:pt>
                <c:pt idx="1032" formatCode="&quot;$&quot;#,##0.00">
                  <c:v>5.4427264313919048</c:v>
                </c:pt>
                <c:pt idx="1033" formatCode="&quot;$&quot;#,##0.00">
                  <c:v>5.8035639999999997</c:v>
                </c:pt>
                <c:pt idx="1034" formatCode="&quot;$&quot;#,##0.00">
                  <c:v>5.7079844675133957</c:v>
                </c:pt>
                <c:pt idx="1037" formatCode="&quot;$&quot;#,##0.00">
                  <c:v>4.7502964705882356</c:v>
                </c:pt>
                <c:pt idx="1038" formatCode="&quot;$&quot;#,##0.00">
                  <c:v>4.7502964705882356</c:v>
                </c:pt>
                <c:pt idx="1039" formatCode="&quot;$&quot;#,##0.00">
                  <c:v>4.7502964705882356</c:v>
                </c:pt>
                <c:pt idx="1040" formatCode="&quot;$&quot;#,##0.00">
                  <c:v>4.589679089026915</c:v>
                </c:pt>
                <c:pt idx="1041" formatCode="&quot;$&quot;#,##0.00">
                  <c:v>4.7658477870813396</c:v>
                </c:pt>
                <c:pt idx="1042" formatCode="&quot;$&quot;#,##0.00">
                  <c:v>4.843108535300316</c:v>
                </c:pt>
                <c:pt idx="1043" formatCode="&quot;$&quot;#,##0.00">
                  <c:v>4.7038490316901411</c:v>
                </c:pt>
                <c:pt idx="1044" formatCode="&quot;$&quot;#,##0.00">
                  <c:v>4.7038490316901411</c:v>
                </c:pt>
                <c:pt idx="1047" formatCode="&quot;$&quot;#,##0.00">
                  <c:v>4.2250791465932549</c:v>
                </c:pt>
                <c:pt idx="1048" formatCode="&quot;$&quot;#,##0.00">
                  <c:v>4.2250791465932549</c:v>
                </c:pt>
                <c:pt idx="1049" formatCode="&quot;$&quot;#,##0.00">
                  <c:v>4.2250791465932549</c:v>
                </c:pt>
                <c:pt idx="1050" formatCode="&quot;$&quot;#,##0.00">
                  <c:v>4.235900783289817</c:v>
                </c:pt>
                <c:pt idx="1051" formatCode="&quot;$&quot;#,##0.00">
                  <c:v>4.208508575689784</c:v>
                </c:pt>
                <c:pt idx="1052" formatCode="&quot;$&quot;#,##0.00">
                  <c:v>4.1938520312304286</c:v>
                </c:pt>
                <c:pt idx="1053" formatCode="&quot;$&quot;#,##0.00">
                  <c:v>4.0735521996060404</c:v>
                </c:pt>
                <c:pt idx="1054" formatCode="&quot;$&quot;#,##0.00">
                  <c:v>4.0735521996060404</c:v>
                </c:pt>
                <c:pt idx="1057" formatCode="&quot;$&quot;#,##0.00">
                  <c:v>4.165865980659559</c:v>
                </c:pt>
                <c:pt idx="1058" formatCode="&quot;$&quot;#,##0.00">
                  <c:v>4.1264164336416433</c:v>
                </c:pt>
                <c:pt idx="1059" formatCode="&quot;$&quot;#,##0.00">
                  <c:v>4.1324305555555556</c:v>
                </c:pt>
                <c:pt idx="1060" formatCode="&quot;$&quot;#,##0.00">
                  <c:v>4.1694420274091799</c:v>
                </c:pt>
                <c:pt idx="1061" formatCode="&quot;$&quot;#,##0.00">
                  <c:v>3.7266250917094643</c:v>
                </c:pt>
                <c:pt idx="1062" formatCode="&quot;$&quot;#,##0.00">
                  <c:v>3.7266250917094643</c:v>
                </c:pt>
                <c:pt idx="1063" formatCode="&quot;$&quot;#,##0.00">
                  <c:v>3.7266250917094643</c:v>
                </c:pt>
                <c:pt idx="1064" formatCode="&quot;$&quot;#,##0.00">
                  <c:v>3.6114585336538463</c:v>
                </c:pt>
                <c:pt idx="1067" formatCode="&quot;$&quot;#,##0.00">
                  <c:v>3.4580458306810948</c:v>
                </c:pt>
                <c:pt idx="1068" formatCode="&quot;$&quot;#,##0.00">
                  <c:v>3.2942062818336164</c:v>
                </c:pt>
                <c:pt idx="1069" formatCode="&quot;$&quot;#,##0.00">
                  <c:v>3.2942062818336164</c:v>
                </c:pt>
                <c:pt idx="1070" formatCode="&quot;$&quot;#,##0.00">
                  <c:v>3.2942062818336164</c:v>
                </c:pt>
                <c:pt idx="1071" formatCode="&quot;$&quot;#,##0.00">
                  <c:v>3.1837590334236676</c:v>
                </c:pt>
                <c:pt idx="1072" formatCode="&quot;$&quot;#,##0.00">
                  <c:v>3.2913763012859767</c:v>
                </c:pt>
                <c:pt idx="1073" formatCode="&quot;$&quot;#,##0.00">
                  <c:v>3.4304176954732508</c:v>
                </c:pt>
                <c:pt idx="1076" formatCode="&quot;$&quot;#,##0.00">
                  <c:v>3.4136263736263737</c:v>
                </c:pt>
                <c:pt idx="1077" formatCode="&quot;$&quot;#,##0.00">
                  <c:v>3.4136263736263737</c:v>
                </c:pt>
                <c:pt idx="1078" formatCode="&quot;$&quot;#,##0.00">
                  <c:v>3.4136263736263737</c:v>
                </c:pt>
                <c:pt idx="1079" formatCode="&quot;$&quot;#,##0.00">
                  <c:v>3.3655012479201329</c:v>
                </c:pt>
                <c:pt idx="1080" formatCode="&quot;$&quot;#,##0.00">
                  <c:v>3.4887564350064348</c:v>
                </c:pt>
                <c:pt idx="1081" formatCode="&quot;$&quot;#,##0.00">
                  <c:v>3.5537113796267974</c:v>
                </c:pt>
                <c:pt idx="1082" formatCode="&quot;$&quot;#,##0.00">
                  <c:v>3.5537113796267974</c:v>
                </c:pt>
                <c:pt idx="1083" formatCode="&quot;$&quot;#,##0.00">
                  <c:v>3.5537113796267974</c:v>
                </c:pt>
                <c:pt idx="1086" formatCode="&quot;$&quot;#,##0.00">
                  <c:v>3.908978822684853</c:v>
                </c:pt>
                <c:pt idx="1087" formatCode="&quot;$&quot;#,##0.00">
                  <c:v>3.7979957356076759</c:v>
                </c:pt>
                <c:pt idx="1088" formatCode="&quot;$&quot;#,##0.00">
                  <c:v>3.8208222811671089</c:v>
                </c:pt>
                <c:pt idx="1089" formatCode="&quot;$&quot;#,##0.00">
                  <c:v>3.8059484435797666</c:v>
                </c:pt>
                <c:pt idx="1090" formatCode="&quot;$&quot;#,##0.00">
                  <c:v>3.8059484435797666</c:v>
                </c:pt>
                <c:pt idx="1091" formatCode="&quot;$&quot;#,##0.00">
                  <c:v>3.8059484435797666</c:v>
                </c:pt>
                <c:pt idx="1092" formatCode="&quot;$&quot;#,##0.00">
                  <c:v>3.8175045207956599</c:v>
                </c:pt>
                <c:pt idx="1095" formatCode="&quot;$&quot;#,##0.00">
                  <c:v>3.6571117306897976</c:v>
                </c:pt>
                <c:pt idx="1096" formatCode="&quot;$&quot;#,##0.00">
                  <c:v>3.3701863123515441</c:v>
                </c:pt>
                <c:pt idx="1097" formatCode="&quot;$&quot;#,##0.00">
                  <c:v>3.3701863123515441</c:v>
                </c:pt>
                <c:pt idx="1098" formatCode="&quot;$&quot;#,##0.00">
                  <c:v>3.3701863123515441</c:v>
                </c:pt>
                <c:pt idx="1099" formatCode="&quot;$&quot;#,##0.00">
                  <c:v>3.4726142674070908</c:v>
                </c:pt>
                <c:pt idx="1100" formatCode="&quot;$&quot;#,##0.00">
                  <c:v>3.4862900217594031</c:v>
                </c:pt>
                <c:pt idx="1101" formatCode="&quot;$&quot;#,##0.00">
                  <c:v>3.4090431177446101</c:v>
                </c:pt>
                <c:pt idx="1102" formatCode="&quot;$&quot;#,##0.00">
                  <c:v>3.3426151912873499</c:v>
                </c:pt>
                <c:pt idx="1105" formatCode="&quot;$&quot;#,##0.00">
                  <c:v>2.7758355420090113</c:v>
                </c:pt>
                <c:pt idx="1106" formatCode="&quot;$&quot;#,##0.00">
                  <c:v>2.6868721846846846</c:v>
                </c:pt>
                <c:pt idx="1107" formatCode="&quot;$&quot;#,##0.00">
                  <c:v>2.86171</c:v>
                </c:pt>
                <c:pt idx="1108" formatCode="&quot;$&quot;#,##0.00">
                  <c:v>2.7654730871349265</c:v>
                </c:pt>
                <c:pt idx="1109" formatCode="&quot;$&quot;#,##0.00">
                  <c:v>2.7494938321265754</c:v>
                </c:pt>
                <c:pt idx="1110" formatCode="&quot;$&quot;#,##0.00">
                  <c:v>2.5060206659012629</c:v>
                </c:pt>
                <c:pt idx="1111" formatCode="&quot;$&quot;#,##0.00">
                  <c:v>2.5060206659012629</c:v>
                </c:pt>
                <c:pt idx="1112" formatCode="&quot;$&quot;#,##0.00">
                  <c:v>2.5060206659012629</c:v>
                </c:pt>
                <c:pt idx="1115" formatCode="&quot;$&quot;#,##0.00">
                  <c:v>3.4344186046511629</c:v>
                </c:pt>
                <c:pt idx="1116" formatCode="&quot;$&quot;#,##0.00">
                  <c:v>3.5517306590257878</c:v>
                </c:pt>
                <c:pt idx="1117" formatCode="&quot;$&quot;#,##0.00">
                  <c:v>3.6012148668639052</c:v>
                </c:pt>
                <c:pt idx="1118" formatCode="&quot;$&quot;#,##0.00">
                  <c:v>3.6012148668639052</c:v>
                </c:pt>
                <c:pt idx="1119" formatCode="&quot;$&quot;#,##0.00">
                  <c:v>3.6012148668639052</c:v>
                </c:pt>
                <c:pt idx="1120" formatCode="&quot;$&quot;#,##0.00">
                  <c:v>3.5284616342800201</c:v>
                </c:pt>
                <c:pt idx="1121" formatCode="&quot;$&quot;#,##0.00">
                  <c:v>3.2941579861111112</c:v>
                </c:pt>
                <c:pt idx="1124" formatCode="&quot;$&quot;#,##0.00">
                  <c:v>4.898841927303466</c:v>
                </c:pt>
                <c:pt idx="1125" formatCode="&quot;$&quot;#,##0.00">
                  <c:v>4.898841927303466</c:v>
                </c:pt>
                <c:pt idx="1126" formatCode="&quot;$&quot;#,##0.00">
                  <c:v>4.898841927303466</c:v>
                </c:pt>
                <c:pt idx="1127" formatCode="&quot;$&quot;#,##0.00">
                  <c:v>4.5095271535580528</c:v>
                </c:pt>
                <c:pt idx="1128" formatCode="&quot;$&quot;#,##0.00">
                  <c:v>4.5087441549766201</c:v>
                </c:pt>
                <c:pt idx="1129" formatCode="&quot;$&quot;#,##0.00">
                  <c:v>4.5669533762057881</c:v>
                </c:pt>
                <c:pt idx="1130" formatCode="&quot;$&quot;#,##0.00">
                  <c:v>4.1039437896645516</c:v>
                </c:pt>
                <c:pt idx="1131" formatCode="&quot;$&quot;#,##0.00">
                  <c:v>4.1039437896645516</c:v>
                </c:pt>
                <c:pt idx="1134" formatCode="&quot;$&quot;#,##0.00">
                  <c:v>3.7915005931198102</c:v>
                </c:pt>
                <c:pt idx="1135" formatCode="&quot;$&quot;#,##0.00">
                  <c:v>3.6182668329177057</c:v>
                </c:pt>
                <c:pt idx="1136" formatCode="&quot;$&quot;#,##0.00">
                  <c:v>3.3485083658307002</c:v>
                </c:pt>
                <c:pt idx="1137" formatCode="&quot;$&quot;#,##0.00">
                  <c:v>3.3485083658307002</c:v>
                </c:pt>
                <c:pt idx="1138" formatCode="&quot;$&quot;#,##0.00">
                  <c:v>3.3485083658307002</c:v>
                </c:pt>
                <c:pt idx="1139" formatCode="&quot;$&quot;#,##0.00">
                  <c:v>3.3485083658307002</c:v>
                </c:pt>
                <c:pt idx="1140" formatCode="&quot;$&quot;#,##0.00">
                  <c:v>3.3485083658307002</c:v>
                </c:pt>
                <c:pt idx="1143" formatCode="&quot;$&quot;#,##0.00">
                  <c:v>5.5477459618208513</c:v>
                </c:pt>
                <c:pt idx="1144" formatCode="&quot;$&quot;#,##0.00">
                  <c:v>5.7443853530950308</c:v>
                </c:pt>
                <c:pt idx="1145" formatCode="&quot;$&quot;#,##0.00">
                  <c:v>5.7443853530950308</c:v>
                </c:pt>
                <c:pt idx="1146" formatCode="&quot;$&quot;#,##0.00">
                  <c:v>5.7443853530950308</c:v>
                </c:pt>
                <c:pt idx="1147" formatCode="&quot;$&quot;#,##0.00">
                  <c:v>5.7443853530950308</c:v>
                </c:pt>
                <c:pt idx="1148" formatCode="&quot;$&quot;#,##0.00">
                  <c:v>5.9116032712057818</c:v>
                </c:pt>
                <c:pt idx="1149" formatCode="&quot;$&quot;#,##0.00">
                  <c:v>6.0184242733299333</c:v>
                </c:pt>
                <c:pt idx="1150" formatCode="&quot;$&quot;#,##0.00">
                  <c:v>5.7549694189602443</c:v>
                </c:pt>
                <c:pt idx="1153" formatCode="&quot;$&quot;#,##0.00">
                  <c:v>5.6725828387734918</c:v>
                </c:pt>
                <c:pt idx="1154" formatCode="&quot;$&quot;#,##0.00">
                  <c:v>5.6725828387734918</c:v>
                </c:pt>
                <c:pt idx="1155" formatCode="&quot;$&quot;#,##0.00">
                  <c:v>5.7532842328541127</c:v>
                </c:pt>
                <c:pt idx="1156" formatCode="&quot;$&quot;#,##0.00">
                  <c:v>5.610601926753934</c:v>
                </c:pt>
                <c:pt idx="1157" formatCode="&quot;$&quot;#,##0.00">
                  <c:v>5.4184607653963663</c:v>
                </c:pt>
                <c:pt idx="1158" formatCode="&quot;$&quot;#,##0.00">
                  <c:v>5.3571710668686432</c:v>
                </c:pt>
                <c:pt idx="1159" formatCode="&quot;$&quot;#,##0.00">
                  <c:v>5.3571710668686432</c:v>
                </c:pt>
                <c:pt idx="1160" formatCode="&quot;$&quot;#,##0.00">
                  <c:v>5.3571710668686432</c:v>
                </c:pt>
                <c:pt idx="1163" formatCode="&quot;$&quot;#,##0.00">
                  <c:v>5.0916081741448247</c:v>
                </c:pt>
                <c:pt idx="1164" formatCode="&quot;$&quot;#,##0.00">
                  <c:v>5.0916081741448247</c:v>
                </c:pt>
                <c:pt idx="1165" formatCode="&quot;$&quot;#,##0.00">
                  <c:v>4.914890953150242</c:v>
                </c:pt>
                <c:pt idx="1166" formatCode="&quot;$&quot;#,##0.00">
                  <c:v>4.9119716407832543</c:v>
                </c:pt>
                <c:pt idx="1167" formatCode="&quot;$&quot;#,##0.00">
                  <c:v>4.9089597315436242</c:v>
                </c:pt>
                <c:pt idx="1168" formatCode="&quot;$&quot;#,##0.00">
                  <c:v>4.8421488801054018</c:v>
                </c:pt>
                <c:pt idx="1169" formatCode="&quot;$&quot;#,##0.00">
                  <c:v>4.8421488801054018</c:v>
                </c:pt>
                <c:pt idx="1170" formatCode="&quot;$&quot;#,##0.00">
                  <c:v>4.8421488801054018</c:v>
                </c:pt>
                <c:pt idx="1173" formatCode="&quot;$&quot;#,##0.00">
                  <c:v>4.0873604336043359</c:v>
                </c:pt>
                <c:pt idx="1174" formatCode="&quot;$&quot;#,##0.00">
                  <c:v>4.0246902226524686</c:v>
                </c:pt>
                <c:pt idx="1175" formatCode="&quot;$&quot;#,##0.00">
                  <c:v>4.0149647595356548</c:v>
                </c:pt>
                <c:pt idx="1176" formatCode="&quot;$&quot;#,##0.00">
                  <c:v>3.9316022099447512</c:v>
                </c:pt>
                <c:pt idx="1177" formatCode="&quot;$&quot;#,##0.00">
                  <c:v>3.9316022099447512</c:v>
                </c:pt>
                <c:pt idx="1178" formatCode="&quot;$&quot;#,##0.00">
                  <c:v>3.9316022099447512</c:v>
                </c:pt>
                <c:pt idx="1179" formatCode="&quot;$&quot;#,##0.00">
                  <c:v>3.8333031798245614</c:v>
                </c:pt>
                <c:pt idx="1180" formatCode="&quot;$&quot;#,##0.00">
                  <c:v>3.7857404458598727</c:v>
                </c:pt>
                <c:pt idx="1183" formatCode="&quot;$&quot;#,##0.00">
                  <c:v>4.0638361879666229</c:v>
                </c:pt>
                <c:pt idx="1184" formatCode="&quot;$&quot;#,##0.00">
                  <c:v>4.0635388912763215</c:v>
                </c:pt>
                <c:pt idx="1185" formatCode="&quot;$&quot;#,##0.00">
                  <c:v>4.0635388912763215</c:v>
                </c:pt>
                <c:pt idx="1186" formatCode="&quot;$&quot;#,##0.00">
                  <c:v>4.2265697115384615</c:v>
                </c:pt>
                <c:pt idx="1187" formatCode="&quot;$&quot;#,##0.00">
                  <c:v>4.1779231424313394</c:v>
                </c:pt>
                <c:pt idx="1188" formatCode="&quot;$&quot;#,##0.00">
                  <c:v>4.1883602215266071</c:v>
                </c:pt>
                <c:pt idx="1189" formatCode="&quot;$&quot;#,##0.00">
                  <c:v>4.2447394176657696</c:v>
                </c:pt>
                <c:pt idx="1192" formatCode="&quot;$&quot;#,##0.00">
                  <c:v>4.1146999628149112</c:v>
                </c:pt>
                <c:pt idx="1193" formatCode="&quot;$&quot;#,##0.00">
                  <c:v>4.0815299241359932</c:v>
                </c:pt>
                <c:pt idx="1194" formatCode="&quot;$&quot;#,##0.00">
                  <c:v>4.0810755485184345</c:v>
                </c:pt>
                <c:pt idx="1195" formatCode="&quot;$&quot;#,##0.00">
                  <c:v>4.1997056899934595</c:v>
                </c:pt>
                <c:pt idx="1196" formatCode="&quot;$&quot;#,##0.00">
                  <c:v>4.2262587512675083</c:v>
                </c:pt>
                <c:pt idx="1197" formatCode="&quot;$&quot;#,##0.00">
                  <c:v>4.2262587512675083</c:v>
                </c:pt>
                <c:pt idx="1198" formatCode="&quot;$&quot;#,##0.00">
                  <c:v>4.2262587512675083</c:v>
                </c:pt>
                <c:pt idx="1199" formatCode="&quot;$&quot;#,##0.00">
                  <c:v>4.2262587512675083</c:v>
                </c:pt>
                <c:pt idx="1202" formatCode="&quot;$&quot;#,##0.00">
                  <c:v>4.8638493150684932</c:v>
                </c:pt>
                <c:pt idx="1203" formatCode="&quot;$&quot;#,##0.00">
                  <c:v>4.8986443459688305</c:v>
                </c:pt>
                <c:pt idx="1204" formatCode="&quot;$&quot;#,##0.00">
                  <c:v>4.8818135226735038</c:v>
                </c:pt>
                <c:pt idx="1205" formatCode="&quot;$&quot;#,##0.00">
                  <c:v>4.8393701019138273</c:v>
                </c:pt>
                <c:pt idx="1206" formatCode="&quot;$&quot;#,##0.00">
                  <c:v>4.8393701019138273</c:v>
                </c:pt>
                <c:pt idx="1207" formatCode="&quot;$&quot;#,##0.00">
                  <c:v>4.8393701019138273</c:v>
                </c:pt>
                <c:pt idx="1208" formatCode="&quot;$&quot;#,##0.00">
                  <c:v>4.8556769528359451</c:v>
                </c:pt>
                <c:pt idx="1209" formatCode="&quot;$&quot;#,##0.00">
                  <c:v>4.6844285400683336</c:v>
                </c:pt>
                <c:pt idx="1212" formatCode="&quot;$&quot;#,##0.00">
                  <c:v>4.6900000000000004</c:v>
                </c:pt>
                <c:pt idx="1213" formatCode="&quot;$&quot;#,##0.00">
                  <c:v>4.6900000000000004</c:v>
                </c:pt>
                <c:pt idx="1214" formatCode="&quot;$&quot;#,##0.00">
                  <c:v>4.6900000000000004</c:v>
                </c:pt>
                <c:pt idx="1215" formatCode="&quot;$&quot;#,##0.00">
                  <c:v>4.6500000000000004</c:v>
                </c:pt>
                <c:pt idx="1216" formatCode="&quot;$&quot;#,##0.00">
                  <c:v>4.72</c:v>
                </c:pt>
                <c:pt idx="1217" formatCode="&quot;$&quot;#,##0.00">
                  <c:v>4.75</c:v>
                </c:pt>
                <c:pt idx="1218" formatCode="&quot;$&quot;#,##0.00">
                  <c:v>4.8</c:v>
                </c:pt>
                <c:pt idx="1219" formatCode="&quot;$&quot;#,##0.00">
                  <c:v>4.8</c:v>
                </c:pt>
                <c:pt idx="1222" formatCode="&quot;$&quot;#,##0.00">
                  <c:v>4.12</c:v>
                </c:pt>
                <c:pt idx="1223" formatCode="&quot;$&quot;#,##0.00">
                  <c:v>4.07</c:v>
                </c:pt>
                <c:pt idx="1224" formatCode="&quot;$&quot;#,##0.00">
                  <c:v>3.99</c:v>
                </c:pt>
                <c:pt idx="1225" formatCode="&quot;$&quot;#,##0.00">
                  <c:v>3.85</c:v>
                </c:pt>
                <c:pt idx="1226" formatCode="&quot;$&quot;#,##0.00">
                  <c:v>3.75</c:v>
                </c:pt>
                <c:pt idx="1227" formatCode="&quot;$&quot;#,##0.00">
                  <c:v>3.75</c:v>
                </c:pt>
                <c:pt idx="1228" formatCode="&quot;$&quot;#,##0.00">
                  <c:v>3.75</c:v>
                </c:pt>
                <c:pt idx="1229" formatCode="&quot;$&quot;#,##0.00">
                  <c:v>3.77</c:v>
                </c:pt>
                <c:pt idx="1232" formatCode="0.00">
                  <c:v>4.0199999999999996</c:v>
                </c:pt>
                <c:pt idx="1233" formatCode="0.00">
                  <c:v>4.08</c:v>
                </c:pt>
                <c:pt idx="1234" formatCode="0.00">
                  <c:v>3.96</c:v>
                </c:pt>
                <c:pt idx="1235" formatCode="0.00">
                  <c:v>3.96</c:v>
                </c:pt>
                <c:pt idx="1236" formatCode="0.00">
                  <c:v>3.96</c:v>
                </c:pt>
                <c:pt idx="1237" formatCode="0.00">
                  <c:v>3.8</c:v>
                </c:pt>
                <c:pt idx="1238" formatCode="0.00">
                  <c:v>3.8</c:v>
                </c:pt>
                <c:pt idx="1239" formatCode="0.00">
                  <c:v>3.81</c:v>
                </c:pt>
                <c:pt idx="1242" formatCode="General">
                  <c:v>3.19</c:v>
                </c:pt>
                <c:pt idx="1243" formatCode="General">
                  <c:v>3.19</c:v>
                </c:pt>
                <c:pt idx="1244" formatCode="General">
                  <c:v>3.18</c:v>
                </c:pt>
                <c:pt idx="1245" formatCode="General">
                  <c:v>3.28</c:v>
                </c:pt>
                <c:pt idx="1246" formatCode="General">
                  <c:v>3.37</c:v>
                </c:pt>
                <c:pt idx="1247" formatCode="General">
                  <c:v>3.36</c:v>
                </c:pt>
                <c:pt idx="1248" formatCode="General">
                  <c:v>3.36</c:v>
                </c:pt>
                <c:pt idx="1249" formatCode="General">
                  <c:v>3.36</c:v>
                </c:pt>
                <c:pt idx="1252" formatCode="0.00">
                  <c:v>4.0199999999999996</c:v>
                </c:pt>
                <c:pt idx="1253" formatCode="0.00">
                  <c:v>3.92</c:v>
                </c:pt>
                <c:pt idx="1254" formatCode="0.00">
                  <c:v>3.82</c:v>
                </c:pt>
                <c:pt idx="1255" formatCode="0.00">
                  <c:v>3.82</c:v>
                </c:pt>
                <c:pt idx="1256" formatCode="0.00">
                  <c:v>3.82</c:v>
                </c:pt>
                <c:pt idx="1257" formatCode="0.00">
                  <c:v>3.82</c:v>
                </c:pt>
                <c:pt idx="1258" formatCode="0.00">
                  <c:v>3.82</c:v>
                </c:pt>
                <c:pt idx="1259" formatCode="0.00">
                  <c:v>4.12</c:v>
                </c:pt>
                <c:pt idx="1262" formatCode="0.00">
                  <c:v>4.08</c:v>
                </c:pt>
                <c:pt idx="1263" formatCode="0.00">
                  <c:v>4.08</c:v>
                </c:pt>
                <c:pt idx="1264" formatCode="0.00">
                  <c:v>4.08</c:v>
                </c:pt>
                <c:pt idx="1265" formatCode="0.00">
                  <c:v>4.08</c:v>
                </c:pt>
                <c:pt idx="1266" formatCode="0.00">
                  <c:v>4.05</c:v>
                </c:pt>
                <c:pt idx="1267" formatCode="0.00">
                  <c:v>4.0999999999999996</c:v>
                </c:pt>
                <c:pt idx="1268" formatCode="0.00">
                  <c:v>4.1900000000000004</c:v>
                </c:pt>
                <c:pt idx="1269" formatCode="0.00">
                  <c:v>4.1900000000000004</c:v>
                </c:pt>
                <c:pt idx="1272" formatCode="#,##0.00">
                  <c:v>4.72</c:v>
                </c:pt>
                <c:pt idx="1273" formatCode="#,##0.00">
                  <c:v>4.72</c:v>
                </c:pt>
                <c:pt idx="1274" formatCode="#,##0.00">
                  <c:v>4.46</c:v>
                </c:pt>
                <c:pt idx="1275" formatCode="#,##0.00">
                  <c:v>4.4000000000000004</c:v>
                </c:pt>
                <c:pt idx="1276" formatCode="#,##0.00">
                  <c:v>4.4000000000000004</c:v>
                </c:pt>
                <c:pt idx="1277" formatCode="#,##0.00">
                  <c:v>4.2699999999999996</c:v>
                </c:pt>
                <c:pt idx="1278" formatCode="#,##0.00">
                  <c:v>4.2699999999999996</c:v>
                </c:pt>
                <c:pt idx="1279" formatCode="#,##0.00">
                  <c:v>4.2699999999999996</c:v>
                </c:pt>
                <c:pt idx="1282" formatCode="0.00">
                  <c:v>3.84</c:v>
                </c:pt>
                <c:pt idx="1283" formatCode="0.00">
                  <c:v>3.84</c:v>
                </c:pt>
                <c:pt idx="1284" formatCode="0.00">
                  <c:v>3.89</c:v>
                </c:pt>
                <c:pt idx="1285" formatCode="0.00">
                  <c:v>3.83</c:v>
                </c:pt>
                <c:pt idx="1286" formatCode="0.00">
                  <c:v>3.83</c:v>
                </c:pt>
                <c:pt idx="1287" formatCode="0.00">
                  <c:v>3.81</c:v>
                </c:pt>
                <c:pt idx="1288" formatCode="0.00">
                  <c:v>3.81</c:v>
                </c:pt>
                <c:pt idx="1289" formatCode="0.00">
                  <c:v>3.81</c:v>
                </c:pt>
                <c:pt idx="1292" formatCode="0.00">
                  <c:v>4.18</c:v>
                </c:pt>
                <c:pt idx="1293" formatCode="0.00">
                  <c:v>4.2699999999999996</c:v>
                </c:pt>
                <c:pt idx="1294" formatCode="0.00">
                  <c:v>4.13</c:v>
                </c:pt>
                <c:pt idx="1295" formatCode="0.00">
                  <c:v>4.13</c:v>
                </c:pt>
                <c:pt idx="1296" formatCode="0.00">
                  <c:v>4.13</c:v>
                </c:pt>
                <c:pt idx="1297" formatCode="0.00">
                  <c:v>4.3499999999999996</c:v>
                </c:pt>
                <c:pt idx="1298" formatCode="0.00">
                  <c:v>4.2699999999999996</c:v>
                </c:pt>
                <c:pt idx="1299" formatCode="0.00">
                  <c:v>4.25</c:v>
                </c:pt>
                <c:pt idx="1302" formatCode="General">
                  <c:v>4.33</c:v>
                </c:pt>
                <c:pt idx="1303" formatCode="General">
                  <c:v>4.33</c:v>
                </c:pt>
                <c:pt idx="1304" formatCode="General">
                  <c:v>4.33</c:v>
                </c:pt>
                <c:pt idx="1305" formatCode="General">
                  <c:v>4.37</c:v>
                </c:pt>
                <c:pt idx="1306" formatCode="General">
                  <c:v>4.32</c:v>
                </c:pt>
                <c:pt idx="1307" formatCode="General">
                  <c:v>4.3499999999999996</c:v>
                </c:pt>
                <c:pt idx="1308" formatCode="General">
                  <c:v>4.38</c:v>
                </c:pt>
                <c:pt idx="1309" formatCode="General">
                  <c:v>4.38</c:v>
                </c:pt>
                <c:pt idx="1312" formatCode="General">
                  <c:v>4.2699999999999996</c:v>
                </c:pt>
                <c:pt idx="1313" formatCode="General">
                  <c:v>4.37</c:v>
                </c:pt>
                <c:pt idx="1314" formatCode="General">
                  <c:v>4.3600000000000003</c:v>
                </c:pt>
                <c:pt idx="1315" formatCode="General">
                  <c:v>4.3600000000000003</c:v>
                </c:pt>
                <c:pt idx="1316" formatCode="General">
                  <c:v>4.3600000000000003</c:v>
                </c:pt>
                <c:pt idx="1317" formatCode="General">
                  <c:v>4.3600000000000003</c:v>
                </c:pt>
                <c:pt idx="1318" formatCode="General">
                  <c:v>4.3600000000000003</c:v>
                </c:pt>
                <c:pt idx="1319" formatCode="General">
                  <c:v>4.3600000000000003</c:v>
                </c:pt>
                <c:pt idx="1322" formatCode="0.00">
                  <c:v>4.42</c:v>
                </c:pt>
                <c:pt idx="1323" formatCode="0.00">
                  <c:v>4.3099999999999996</c:v>
                </c:pt>
                <c:pt idx="1324" formatCode="0.00">
                  <c:v>4.1900000000000004</c:v>
                </c:pt>
                <c:pt idx="1325" formatCode="0.00">
                  <c:v>4.1900000000000004</c:v>
                </c:pt>
                <c:pt idx="1326" formatCode="0.00">
                  <c:v>4.1900000000000004</c:v>
                </c:pt>
                <c:pt idx="1327" formatCode="0.00">
                  <c:v>4.25</c:v>
                </c:pt>
                <c:pt idx="1328" formatCode="0.00">
                  <c:v>4.34</c:v>
                </c:pt>
                <c:pt idx="1329" formatCode="0.00">
                  <c:v>4.4000000000000004</c:v>
                </c:pt>
                <c:pt idx="1332" formatCode="0.00">
                  <c:v>4.46</c:v>
                </c:pt>
                <c:pt idx="1333" formatCode="0.00">
                  <c:v>4.46</c:v>
                </c:pt>
                <c:pt idx="1334" formatCode="0.00">
                  <c:v>4.45</c:v>
                </c:pt>
                <c:pt idx="1335" formatCode="0.00">
                  <c:v>4.43</c:v>
                </c:pt>
                <c:pt idx="1336" formatCode="0.00">
                  <c:v>4.46</c:v>
                </c:pt>
                <c:pt idx="1337" formatCode="0.00">
                  <c:v>4.41</c:v>
                </c:pt>
                <c:pt idx="1338" formatCode="0.00">
                  <c:v>4.41</c:v>
                </c:pt>
                <c:pt idx="1339" formatCode="0.00">
                  <c:v>4.41</c:v>
                </c:pt>
                <c:pt idx="1342" formatCode="0.00">
                  <c:v>4.01</c:v>
                </c:pt>
                <c:pt idx="1343" formatCode="0.00">
                  <c:v>4.0999999999999996</c:v>
                </c:pt>
                <c:pt idx="1344" formatCode="0.00">
                  <c:v>4.01</c:v>
                </c:pt>
                <c:pt idx="1345" formatCode="0.00">
                  <c:v>3.96</c:v>
                </c:pt>
                <c:pt idx="1346" formatCode="0.00">
                  <c:v>3.96</c:v>
                </c:pt>
                <c:pt idx="1347" formatCode="0.00">
                  <c:v>3.96</c:v>
                </c:pt>
                <c:pt idx="1348" formatCode="General">
                  <c:v>3.92</c:v>
                </c:pt>
                <c:pt idx="1349" formatCode="General">
                  <c:v>3.85</c:v>
                </c:pt>
                <c:pt idx="1352" formatCode="General">
                  <c:v>3.72</c:v>
                </c:pt>
                <c:pt idx="1353" formatCode="General">
                  <c:v>3.74</c:v>
                </c:pt>
                <c:pt idx="1354" formatCode="General">
                  <c:v>3.74</c:v>
                </c:pt>
                <c:pt idx="1355" formatCode="General">
                  <c:v>3.74</c:v>
                </c:pt>
                <c:pt idx="1356" formatCode="General">
                  <c:v>3.81</c:v>
                </c:pt>
                <c:pt idx="1357" formatCode="General">
                  <c:v>3.92</c:v>
                </c:pt>
                <c:pt idx="1358" formatCode="General">
                  <c:v>3.88</c:v>
                </c:pt>
                <c:pt idx="1359" formatCode="General">
                  <c:v>3.77</c:v>
                </c:pt>
                <c:pt idx="1362" formatCode="General">
                  <c:v>3.54</c:v>
                </c:pt>
                <c:pt idx="1363" formatCode="General">
                  <c:v>3.61</c:v>
                </c:pt>
                <c:pt idx="1364" formatCode="General">
                  <c:v>3.62</c:v>
                </c:pt>
                <c:pt idx="1365" formatCode="General">
                  <c:v>3.65</c:v>
                </c:pt>
                <c:pt idx="1366" formatCode="General">
                  <c:v>3.59</c:v>
                </c:pt>
                <c:pt idx="1367" formatCode="General">
                  <c:v>3.63</c:v>
                </c:pt>
                <c:pt idx="1368" formatCode="General">
                  <c:v>3.63</c:v>
                </c:pt>
                <c:pt idx="1369" formatCode="General">
                  <c:v>3.63</c:v>
                </c:pt>
                <c:pt idx="1372" formatCode="0.00">
                  <c:v>3.06</c:v>
                </c:pt>
                <c:pt idx="1373" formatCode="0.00">
                  <c:v>2.84</c:v>
                </c:pt>
                <c:pt idx="1374" formatCode="0.00">
                  <c:v>2.84</c:v>
                </c:pt>
                <c:pt idx="1375" formatCode="0.00">
                  <c:v>2.84</c:v>
                </c:pt>
                <c:pt idx="1376" formatCode="0.00">
                  <c:v>2.84</c:v>
                </c:pt>
                <c:pt idx="1377" formatCode="0.00">
                  <c:v>2.84</c:v>
                </c:pt>
                <c:pt idx="1378" formatCode="0.00">
                  <c:v>3.09</c:v>
                </c:pt>
                <c:pt idx="1379" formatCode="0.00">
                  <c:v>3.4</c:v>
                </c:pt>
                <c:pt idx="1382" formatCode="General">
                  <c:v>2.97</c:v>
                </c:pt>
                <c:pt idx="1383" formatCode="General">
                  <c:v>2.97</c:v>
                </c:pt>
                <c:pt idx="1384" formatCode="General">
                  <c:v>2.97</c:v>
                </c:pt>
                <c:pt idx="1385" formatCode="General">
                  <c:v>2.97</c:v>
                </c:pt>
                <c:pt idx="1386" formatCode="General">
                  <c:v>3.09</c:v>
                </c:pt>
                <c:pt idx="1387" formatCode="General">
                  <c:v>3.07</c:v>
                </c:pt>
                <c:pt idx="1388" formatCode="General">
                  <c:v>3.03</c:v>
                </c:pt>
                <c:pt idx="1389" formatCode="General">
                  <c:v>3.03</c:v>
                </c:pt>
                <c:pt idx="1392" formatCode="0.00">
                  <c:v>2.38</c:v>
                </c:pt>
                <c:pt idx="1393" formatCode="0.00">
                  <c:v>2.6</c:v>
                </c:pt>
                <c:pt idx="1394" formatCode="0.00">
                  <c:v>2.61</c:v>
                </c:pt>
                <c:pt idx="1395" formatCode="0.00">
                  <c:v>2.68</c:v>
                </c:pt>
                <c:pt idx="1396" formatCode="0.00">
                  <c:v>2.59</c:v>
                </c:pt>
                <c:pt idx="1397" formatCode="0.00">
                  <c:v>2.59</c:v>
                </c:pt>
                <c:pt idx="1398" formatCode="0.00">
                  <c:v>2.59</c:v>
                </c:pt>
                <c:pt idx="1399" formatCode="0.00">
                  <c:v>2.71</c:v>
                </c:pt>
                <c:pt idx="1402" formatCode="0.00">
                  <c:v>2.63</c:v>
                </c:pt>
                <c:pt idx="1403" formatCode="0.00">
                  <c:v>2.6</c:v>
                </c:pt>
                <c:pt idx="1404" formatCode="0.00">
                  <c:v>2.68</c:v>
                </c:pt>
                <c:pt idx="1405" formatCode="0.00">
                  <c:v>2.6</c:v>
                </c:pt>
                <c:pt idx="1406" formatCode="0.00">
                  <c:v>2.6</c:v>
                </c:pt>
                <c:pt idx="1407" formatCode="0.00">
                  <c:v>2.6</c:v>
                </c:pt>
                <c:pt idx="1408" formatCode="0.00">
                  <c:v>2.5499999999999998</c:v>
                </c:pt>
                <c:pt idx="1409" formatCode="0.00">
                  <c:v>2.4300000000000002</c:v>
                </c:pt>
                <c:pt idx="1412" formatCode="General">
                  <c:v>2.0699999999999998</c:v>
                </c:pt>
                <c:pt idx="1413" formatCode="General">
                  <c:v>2.0699999999999998</c:v>
                </c:pt>
                <c:pt idx="1414" formatCode="General">
                  <c:v>2.0699999999999998</c:v>
                </c:pt>
                <c:pt idx="1415" formatCode="General">
                  <c:v>2.17</c:v>
                </c:pt>
                <c:pt idx="1416" formatCode="General">
                  <c:v>2.09</c:v>
                </c:pt>
                <c:pt idx="1417" formatCode="General">
                  <c:v>2.04</c:v>
                </c:pt>
                <c:pt idx="1418" formatCode="General">
                  <c:v>2.02</c:v>
                </c:pt>
                <c:pt idx="1419" formatCode="General">
                  <c:v>2.02</c:v>
                </c:pt>
                <c:pt idx="1422" formatCode="0.00">
                  <c:v>1.82</c:v>
                </c:pt>
                <c:pt idx="1423" formatCode="0.00">
                  <c:v>1.89</c:v>
                </c:pt>
                <c:pt idx="1424" formatCode="0.00">
                  <c:v>1.97</c:v>
                </c:pt>
                <c:pt idx="1425" formatCode="0.00">
                  <c:v>1.99</c:v>
                </c:pt>
                <c:pt idx="1426" formatCode="0.00">
                  <c:v>2.1</c:v>
                </c:pt>
                <c:pt idx="1427" formatCode="0.00">
                  <c:v>2.0499999999999998</c:v>
                </c:pt>
                <c:pt idx="1428" formatCode="0.00">
                  <c:v>2.0499999999999998</c:v>
                </c:pt>
                <c:pt idx="1429" formatCode="0.00">
                  <c:v>2.0499999999999998</c:v>
                </c:pt>
                <c:pt idx="1432" formatCode="0.00">
                  <c:v>2.6</c:v>
                </c:pt>
                <c:pt idx="1433" formatCode="0.00">
                  <c:v>2.67</c:v>
                </c:pt>
                <c:pt idx="1434" formatCode="0.00">
                  <c:v>2.56</c:v>
                </c:pt>
                <c:pt idx="1435" formatCode="0.00">
                  <c:v>2.56</c:v>
                </c:pt>
                <c:pt idx="1436" formatCode="0.00">
                  <c:v>2.56</c:v>
                </c:pt>
                <c:pt idx="1437" formatCode="0.00">
                  <c:v>2.56</c:v>
                </c:pt>
                <c:pt idx="1438" formatCode="0.00">
                  <c:v>2.5</c:v>
                </c:pt>
                <c:pt idx="1439" formatCode="0.00">
                  <c:v>2.39</c:v>
                </c:pt>
                <c:pt idx="1442" formatCode="0.00">
                  <c:v>2.5</c:v>
                </c:pt>
                <c:pt idx="1443" formatCode="0.00">
                  <c:v>2.5</c:v>
                </c:pt>
                <c:pt idx="1444" formatCode="0.00">
                  <c:v>2.5</c:v>
                </c:pt>
                <c:pt idx="1445" formatCode="0.00">
                  <c:v>2.7</c:v>
                </c:pt>
                <c:pt idx="1446" formatCode="0.00">
                  <c:v>2.7</c:v>
                </c:pt>
                <c:pt idx="1447" formatCode="0.00">
                  <c:v>2.87</c:v>
                </c:pt>
                <c:pt idx="1448" formatCode="0.00">
                  <c:v>2.81</c:v>
                </c:pt>
                <c:pt idx="1449" formatCode="0.00">
                  <c:v>2.81</c:v>
                </c:pt>
                <c:pt idx="1452" formatCode="0.00">
                  <c:v>3.05</c:v>
                </c:pt>
                <c:pt idx="1453" formatCode="0.00">
                  <c:v>3.16</c:v>
                </c:pt>
                <c:pt idx="1454" formatCode="0.00">
                  <c:v>3.19</c:v>
                </c:pt>
                <c:pt idx="1455" formatCode="0.00">
                  <c:v>3.13</c:v>
                </c:pt>
                <c:pt idx="1456" formatCode="0.00">
                  <c:v>3.1</c:v>
                </c:pt>
                <c:pt idx="1457" formatCode="0.00">
                  <c:v>3.1</c:v>
                </c:pt>
                <c:pt idx="1458" formatCode="0.00">
                  <c:v>3.1</c:v>
                </c:pt>
                <c:pt idx="1459" formatCode="0.00">
                  <c:v>3.14</c:v>
                </c:pt>
                <c:pt idx="1462" formatCode="0.00">
                  <c:v>2.81</c:v>
                </c:pt>
                <c:pt idx="1463" formatCode="0.00">
                  <c:v>2.8</c:v>
                </c:pt>
                <c:pt idx="1464" formatCode="0.00">
                  <c:v>2.8</c:v>
                </c:pt>
                <c:pt idx="1465" formatCode="0.00">
                  <c:v>2.8</c:v>
                </c:pt>
                <c:pt idx="1466" formatCode="0.00">
                  <c:v>2.8</c:v>
                </c:pt>
                <c:pt idx="1467" formatCode="0.00">
                  <c:v>2.72</c:v>
                </c:pt>
                <c:pt idx="1468" formatCode="0.00">
                  <c:v>2.63</c:v>
                </c:pt>
                <c:pt idx="1469" formatCode="0.00">
                  <c:v>2.72</c:v>
                </c:pt>
                <c:pt idx="1472" formatCode="0.00">
                  <c:v>2.76</c:v>
                </c:pt>
                <c:pt idx="1473" formatCode="0.00">
                  <c:v>2.76</c:v>
                </c:pt>
                <c:pt idx="1474" formatCode="0.00">
                  <c:v>2.82</c:v>
                </c:pt>
                <c:pt idx="1475" formatCode="0.00">
                  <c:v>2.84</c:v>
                </c:pt>
                <c:pt idx="1476" formatCode="0.00">
                  <c:v>2.92</c:v>
                </c:pt>
                <c:pt idx="1477" formatCode="0.00">
                  <c:v>3.01</c:v>
                </c:pt>
                <c:pt idx="1478" formatCode="0.00">
                  <c:v>3.01</c:v>
                </c:pt>
                <c:pt idx="1479" formatCode="0.00">
                  <c:v>3.01</c:v>
                </c:pt>
                <c:pt idx="1482" formatCode="0.00">
                  <c:v>3.34</c:v>
                </c:pt>
                <c:pt idx="1483" formatCode="0.00">
                  <c:v>3.43</c:v>
                </c:pt>
                <c:pt idx="1484" formatCode="0.00">
                  <c:v>3.39</c:v>
                </c:pt>
                <c:pt idx="1485" formatCode="0.00">
                  <c:v>3.38</c:v>
                </c:pt>
                <c:pt idx="1486" formatCode="0.00">
                  <c:v>3.38</c:v>
                </c:pt>
                <c:pt idx="1487" formatCode="0.00">
                  <c:v>3.38</c:v>
                </c:pt>
                <c:pt idx="1488" formatCode="0.00">
                  <c:v>3.4</c:v>
                </c:pt>
                <c:pt idx="1489" formatCode="0.00">
                  <c:v>3.42</c:v>
                </c:pt>
                <c:pt idx="1492" formatCode="0.00">
                  <c:v>3.59</c:v>
                </c:pt>
                <c:pt idx="1493" formatCode="0.00">
                  <c:v>3.59</c:v>
                </c:pt>
                <c:pt idx="1494" formatCode="0.00">
                  <c:v>3.59</c:v>
                </c:pt>
                <c:pt idx="1495" formatCode="0.00">
                  <c:v>3.75</c:v>
                </c:pt>
                <c:pt idx="1496" formatCode="0.00">
                  <c:v>3.77</c:v>
                </c:pt>
                <c:pt idx="1497" formatCode="0.00">
                  <c:v>3.7</c:v>
                </c:pt>
                <c:pt idx="1498" formatCode="0.00">
                  <c:v>3.61</c:v>
                </c:pt>
                <c:pt idx="1501" formatCode="0.00">
                  <c:v>3.42</c:v>
                </c:pt>
                <c:pt idx="1502" formatCode="0.00">
                  <c:v>3.3</c:v>
                </c:pt>
                <c:pt idx="1503" formatCode="0.00">
                  <c:v>3.3</c:v>
                </c:pt>
                <c:pt idx="1504" formatCode="0.00">
                  <c:v>3.35</c:v>
                </c:pt>
                <c:pt idx="1505" formatCode="0.00">
                  <c:v>3.31</c:v>
                </c:pt>
                <c:pt idx="1506" formatCode="0.00">
                  <c:v>3.4</c:v>
                </c:pt>
                <c:pt idx="1507" formatCode="0.00">
                  <c:v>3.4</c:v>
                </c:pt>
                <c:pt idx="1508" formatCode="0.00">
                  <c:v>3.4</c:v>
                </c:pt>
                <c:pt idx="1511" formatCode="0.00">
                  <c:v>3.53</c:v>
                </c:pt>
                <c:pt idx="1512" formatCode="0.00">
                  <c:v>3.56</c:v>
                </c:pt>
                <c:pt idx="1513" formatCode="0.00">
                  <c:v>3.42</c:v>
                </c:pt>
                <c:pt idx="1514" formatCode="0.00">
                  <c:v>3.42</c:v>
                </c:pt>
                <c:pt idx="1515" formatCode="0.00">
                  <c:v>3.42</c:v>
                </c:pt>
                <c:pt idx="1516" formatCode="0.00">
                  <c:v>3.25</c:v>
                </c:pt>
                <c:pt idx="1517" formatCode="0.00">
                  <c:v>3.14</c:v>
                </c:pt>
                <c:pt idx="1518" formatCode="0.00">
                  <c:v>3.24</c:v>
                </c:pt>
                <c:pt idx="1521" formatCode="0.00">
                  <c:v>3.34</c:v>
                </c:pt>
                <c:pt idx="1522" formatCode="0.00">
                  <c:v>3.29</c:v>
                </c:pt>
                <c:pt idx="1523" formatCode="0.00">
                  <c:v>3.27</c:v>
                </c:pt>
                <c:pt idx="1524" formatCode="0.00">
                  <c:v>3.27</c:v>
                </c:pt>
                <c:pt idx="1525" formatCode="0.00">
                  <c:v>3.27</c:v>
                </c:pt>
                <c:pt idx="1526" formatCode="0.00">
                  <c:v>3.42</c:v>
                </c:pt>
                <c:pt idx="1527" formatCode="0.00">
                  <c:v>3.46</c:v>
                </c:pt>
                <c:pt idx="1528" formatCode="0.00">
                  <c:v>3.49</c:v>
                </c:pt>
                <c:pt idx="1531" formatCode="0.00">
                  <c:v>4.01</c:v>
                </c:pt>
                <c:pt idx="1532" formatCode="0.00">
                  <c:v>4.01</c:v>
                </c:pt>
                <c:pt idx="1533" formatCode="0.00">
                  <c:v>4.08</c:v>
                </c:pt>
                <c:pt idx="1534" formatCode="0.00">
                  <c:v>3.99</c:v>
                </c:pt>
                <c:pt idx="1535" formatCode="0.00">
                  <c:v>4.08</c:v>
                </c:pt>
                <c:pt idx="1536" formatCode="0.00">
                  <c:v>4.08</c:v>
                </c:pt>
                <c:pt idx="1537" formatCode="0.00">
                  <c:v>4.08</c:v>
                </c:pt>
                <c:pt idx="1538" formatCode="0.00">
                  <c:v>4.08</c:v>
                </c:pt>
                <c:pt idx="1541" formatCode="0.00">
                  <c:v>4.33</c:v>
                </c:pt>
                <c:pt idx="1542" formatCode="0.00">
                  <c:v>4.2699999999999996</c:v>
                </c:pt>
                <c:pt idx="1543" formatCode="0.00">
                  <c:v>4.25</c:v>
                </c:pt>
                <c:pt idx="1544" formatCode="0.00">
                  <c:v>4.1900000000000004</c:v>
                </c:pt>
                <c:pt idx="1545" formatCode="0.00">
                  <c:v>4.16</c:v>
                </c:pt>
                <c:pt idx="1546" formatCode="0.00">
                  <c:v>4.16</c:v>
                </c:pt>
                <c:pt idx="1547" formatCode="0.00">
                  <c:v>4.16</c:v>
                </c:pt>
                <c:pt idx="1548" formatCode="0.00">
                  <c:v>4.28</c:v>
                </c:pt>
                <c:pt idx="1551" formatCode="General">
                  <c:v>4.1500000000000004</c:v>
                </c:pt>
                <c:pt idx="1552" formatCode="General">
                  <c:v>4.16</c:v>
                </c:pt>
                <c:pt idx="1553" formatCode="General">
                  <c:v>4.16</c:v>
                </c:pt>
                <c:pt idx="1554" formatCode="General">
                  <c:v>4.16</c:v>
                </c:pt>
                <c:pt idx="1555" formatCode="General">
                  <c:v>4.16</c:v>
                </c:pt>
                <c:pt idx="1556" formatCode="General">
                  <c:v>4.1900000000000004</c:v>
                </c:pt>
                <c:pt idx="1557" formatCode="General">
                  <c:v>4.1500000000000004</c:v>
                </c:pt>
                <c:pt idx="1558" formatCode="General">
                  <c:v>4.12</c:v>
                </c:pt>
                <c:pt idx="1561" formatCode="0.00">
                  <c:v>3.85</c:v>
                </c:pt>
                <c:pt idx="1562" formatCode="0.00">
                  <c:v>3.85</c:v>
                </c:pt>
                <c:pt idx="1563" formatCode="0.00">
                  <c:v>3.81</c:v>
                </c:pt>
                <c:pt idx="1564" formatCode="0.00">
                  <c:v>3.77</c:v>
                </c:pt>
                <c:pt idx="1565" formatCode="0.00">
                  <c:v>3.72</c:v>
                </c:pt>
                <c:pt idx="1566" formatCode="0.00">
                  <c:v>3.73</c:v>
                </c:pt>
                <c:pt idx="1567" formatCode="0.00">
                  <c:v>3.73</c:v>
                </c:pt>
                <c:pt idx="1568" formatCode="0.00">
                  <c:v>3.73</c:v>
                </c:pt>
                <c:pt idx="1571" formatCode="General">
                  <c:v>3.68</c:v>
                </c:pt>
                <c:pt idx="1572" formatCode="0.00">
                  <c:v>3.7</c:v>
                </c:pt>
                <c:pt idx="1573" formatCode="General">
                  <c:v>3.68</c:v>
                </c:pt>
                <c:pt idx="1574" formatCode="General">
                  <c:v>3.59</c:v>
                </c:pt>
                <c:pt idx="1575" formatCode="General">
                  <c:v>3.59</c:v>
                </c:pt>
                <c:pt idx="1576" formatCode="General">
                  <c:v>3.59</c:v>
                </c:pt>
                <c:pt idx="1577" formatCode="General">
                  <c:v>3.49</c:v>
                </c:pt>
                <c:pt idx="1578" formatCode="General">
                  <c:v>3.48</c:v>
                </c:pt>
                <c:pt idx="1581" formatCode="0.00">
                  <c:v>3.5</c:v>
                </c:pt>
                <c:pt idx="1582" formatCode="0.00">
                  <c:v>3.5</c:v>
                </c:pt>
                <c:pt idx="1583" formatCode="0.00">
                  <c:v>3.5</c:v>
                </c:pt>
                <c:pt idx="1584" formatCode="0.00">
                  <c:v>3.55</c:v>
                </c:pt>
                <c:pt idx="1585" formatCode="0.00">
                  <c:v>3.5</c:v>
                </c:pt>
                <c:pt idx="1586" formatCode="0.00">
                  <c:v>3.54</c:v>
                </c:pt>
                <c:pt idx="1587" formatCode="0.00">
                  <c:v>3.58</c:v>
                </c:pt>
                <c:pt idx="1588" formatCode="0.00">
                  <c:v>3.58</c:v>
                </c:pt>
                <c:pt idx="1591" formatCode="0.00">
                  <c:v>3.68</c:v>
                </c:pt>
                <c:pt idx="1592" formatCode="0.00">
                  <c:v>3.64</c:v>
                </c:pt>
                <c:pt idx="1593" formatCode="0.00">
                  <c:v>3.59</c:v>
                </c:pt>
                <c:pt idx="1594" formatCode="0.00">
                  <c:v>3.52</c:v>
                </c:pt>
                <c:pt idx="1595" formatCode="0.00">
                  <c:v>3.48</c:v>
                </c:pt>
                <c:pt idx="1596" formatCode="0.00">
                  <c:v>3.5</c:v>
                </c:pt>
                <c:pt idx="1597" formatCode="0.00">
                  <c:v>3.5</c:v>
                </c:pt>
                <c:pt idx="1598" formatCode="0.00">
                  <c:v>3.5</c:v>
                </c:pt>
                <c:pt idx="1601" formatCode="0.00">
                  <c:v>3.66</c:v>
                </c:pt>
                <c:pt idx="1602" formatCode="0.00">
                  <c:v>3.65</c:v>
                </c:pt>
                <c:pt idx="1603" formatCode="0.00">
                  <c:v>3.67</c:v>
                </c:pt>
                <c:pt idx="1604" formatCode="0.00">
                  <c:v>3.67</c:v>
                </c:pt>
                <c:pt idx="1605" formatCode="0.00">
                  <c:v>3.67</c:v>
                </c:pt>
                <c:pt idx="1606" formatCode="0.00">
                  <c:v>3.62</c:v>
                </c:pt>
                <c:pt idx="1607" formatCode="0.00">
                  <c:v>3.56</c:v>
                </c:pt>
                <c:pt idx="1608" formatCode="0.00">
                  <c:v>3.55</c:v>
                </c:pt>
                <c:pt idx="1611" formatCode="0.00">
                  <c:v>3.77</c:v>
                </c:pt>
                <c:pt idx="1612" formatCode="0.00">
                  <c:v>3.77</c:v>
                </c:pt>
                <c:pt idx="1613" formatCode="0.00">
                  <c:v>3.77</c:v>
                </c:pt>
                <c:pt idx="1614" formatCode="0.00">
                  <c:v>3.85</c:v>
                </c:pt>
                <c:pt idx="1615" formatCode="0.00">
                  <c:v>3.86</c:v>
                </c:pt>
                <c:pt idx="1616" formatCode="0.00">
                  <c:v>3.86</c:v>
                </c:pt>
                <c:pt idx="1617" formatCode="0.00">
                  <c:v>3.86</c:v>
                </c:pt>
                <c:pt idx="1618" formatCode="0.00">
                  <c:v>3.86</c:v>
                </c:pt>
                <c:pt idx="1621" formatCode="0.00">
                  <c:v>4.5199999999999996</c:v>
                </c:pt>
                <c:pt idx="1622" formatCode="0.00">
                  <c:v>4.46</c:v>
                </c:pt>
                <c:pt idx="1623" formatCode="0.00">
                  <c:v>4.46</c:v>
                </c:pt>
                <c:pt idx="1624" formatCode="0.00">
                  <c:v>4.4000000000000004</c:v>
                </c:pt>
                <c:pt idx="1625" formatCode="0.00">
                  <c:v>4.32</c:v>
                </c:pt>
                <c:pt idx="1626" formatCode="0.00">
                  <c:v>4.32</c:v>
                </c:pt>
                <c:pt idx="1627" formatCode="0.00">
                  <c:v>4.32</c:v>
                </c:pt>
                <c:pt idx="1628" formatCode="0.00">
                  <c:v>4.41</c:v>
                </c:pt>
                <c:pt idx="1631" formatCode="0.00">
                  <c:v>5.54</c:v>
                </c:pt>
                <c:pt idx="1632" formatCode="0.00">
                  <c:v>5.19</c:v>
                </c:pt>
                <c:pt idx="1633" formatCode="0.00">
                  <c:v>5.19</c:v>
                </c:pt>
                <c:pt idx="1634" formatCode="0.00">
                  <c:v>5.19</c:v>
                </c:pt>
                <c:pt idx="1635" formatCode="0.00">
                  <c:v>5.69</c:v>
                </c:pt>
                <c:pt idx="1636" formatCode="0.00">
                  <c:v>5.23</c:v>
                </c:pt>
                <c:pt idx="1637" formatCode="0.00">
                  <c:v>5.2</c:v>
                </c:pt>
                <c:pt idx="1638" formatCode="0.00">
                  <c:v>5.29</c:v>
                </c:pt>
                <c:pt idx="1641" formatCode="General">
                  <c:v>5.94</c:v>
                </c:pt>
                <c:pt idx="1642" formatCode="General">
                  <c:v>6.22</c:v>
                </c:pt>
                <c:pt idx="1643" formatCode="General">
                  <c:v>6.22</c:v>
                </c:pt>
                <c:pt idx="1644" formatCode="General">
                  <c:v>6.22</c:v>
                </c:pt>
                <c:pt idx="1645" formatCode="General">
                  <c:v>6.18</c:v>
                </c:pt>
                <c:pt idx="1646" formatCode="General">
                  <c:v>5.25</c:v>
                </c:pt>
                <c:pt idx="1647" formatCode="General">
                  <c:v>4.84</c:v>
                </c:pt>
                <c:pt idx="1648" formatCode="General">
                  <c:v>4.54</c:v>
                </c:pt>
                <c:pt idx="1651" formatCode="General">
                  <c:v>4.32</c:v>
                </c:pt>
                <c:pt idx="1652" formatCode="General">
                  <c:v>4.41</c:v>
                </c:pt>
                <c:pt idx="1653" formatCode="General">
                  <c:v>4.5</c:v>
                </c:pt>
                <c:pt idx="1654" formatCode="General">
                  <c:v>4.42</c:v>
                </c:pt>
                <c:pt idx="1655" formatCode="General">
                  <c:v>4.3899999999999997</c:v>
                </c:pt>
                <c:pt idx="1656" formatCode="General">
                  <c:v>4.4800000000000004</c:v>
                </c:pt>
                <c:pt idx="1657" formatCode="General">
                  <c:v>4.4800000000000004</c:v>
                </c:pt>
                <c:pt idx="1658" formatCode="General">
                  <c:v>4.4800000000000004</c:v>
                </c:pt>
                <c:pt idx="1661" formatCode="General">
                  <c:v>4.74</c:v>
                </c:pt>
                <c:pt idx="1662" formatCode="General">
                  <c:v>4.79</c:v>
                </c:pt>
                <c:pt idx="1663" formatCode="General">
                  <c:v>4.8099999999999996</c:v>
                </c:pt>
                <c:pt idx="1664" formatCode="0.00">
                  <c:v>4.7</c:v>
                </c:pt>
                <c:pt idx="1665" formatCode="0.00">
                  <c:v>4.7</c:v>
                </c:pt>
                <c:pt idx="1666" formatCode="0.00">
                  <c:v>4.7</c:v>
                </c:pt>
                <c:pt idx="1667" formatCode="General">
                  <c:v>4.78</c:v>
                </c:pt>
                <c:pt idx="1668" formatCode="General">
                  <c:v>4.82</c:v>
                </c:pt>
                <c:pt idx="1671" formatCode="General">
                  <c:v>4.38</c:v>
                </c:pt>
                <c:pt idx="1672" formatCode="General">
                  <c:v>4.38</c:v>
                </c:pt>
                <c:pt idx="1673" formatCode="General">
                  <c:v>4.38</c:v>
                </c:pt>
                <c:pt idx="1674" formatCode="General">
                  <c:v>4.38</c:v>
                </c:pt>
                <c:pt idx="1675" formatCode="General">
                  <c:v>4.43</c:v>
                </c:pt>
                <c:pt idx="1676" formatCode="General">
                  <c:v>4.54</c:v>
                </c:pt>
                <c:pt idx="1677" formatCode="General">
                  <c:v>4.6100000000000003</c:v>
                </c:pt>
                <c:pt idx="1678" formatCode="General">
                  <c:v>4.6100000000000003</c:v>
                </c:pt>
                <c:pt idx="1681" formatCode="0.00">
                  <c:v>4.51</c:v>
                </c:pt>
                <c:pt idx="1682" formatCode="0.00">
                  <c:v>4.4800000000000004</c:v>
                </c:pt>
                <c:pt idx="1683" formatCode="0.00">
                  <c:v>4.49</c:v>
                </c:pt>
                <c:pt idx="1684" formatCode="0.00">
                  <c:v>4.57</c:v>
                </c:pt>
                <c:pt idx="1685" formatCode="0.00">
                  <c:v>4.55</c:v>
                </c:pt>
                <c:pt idx="1686" formatCode="0.00">
                  <c:v>4.38</c:v>
                </c:pt>
                <c:pt idx="1687" formatCode="0.00">
                  <c:v>4.38</c:v>
                </c:pt>
                <c:pt idx="1688" formatCode="0.00">
                  <c:v>4.38</c:v>
                </c:pt>
                <c:pt idx="1691" formatCode="0.00">
                  <c:v>3.79</c:v>
                </c:pt>
                <c:pt idx="1692" formatCode="0.00">
                  <c:v>3.8</c:v>
                </c:pt>
                <c:pt idx="1693" formatCode="0.00">
                  <c:v>3.79</c:v>
                </c:pt>
                <c:pt idx="1694" formatCode="0.00">
                  <c:v>3.79</c:v>
                </c:pt>
                <c:pt idx="1695" formatCode="0.00">
                  <c:v>3.79</c:v>
                </c:pt>
                <c:pt idx="1696" formatCode="0.00">
                  <c:v>3.82</c:v>
                </c:pt>
                <c:pt idx="1697" formatCode="0.00">
                  <c:v>3.75</c:v>
                </c:pt>
                <c:pt idx="1698" formatCode="0.00">
                  <c:v>3.76</c:v>
                </c:pt>
                <c:pt idx="1701" formatCode="General">
                  <c:v>3.85</c:v>
                </c:pt>
                <c:pt idx="1702" formatCode="General">
                  <c:v>3.85</c:v>
                </c:pt>
                <c:pt idx="1703" formatCode="General">
                  <c:v>3.92</c:v>
                </c:pt>
                <c:pt idx="1704" formatCode="General">
                  <c:v>3.94</c:v>
                </c:pt>
                <c:pt idx="1705" formatCode="General">
                  <c:v>3.99</c:v>
                </c:pt>
                <c:pt idx="1706" formatCode="General">
                  <c:v>4.0199999999999996</c:v>
                </c:pt>
                <c:pt idx="1707" formatCode="General">
                  <c:v>4.0199999999999996</c:v>
                </c:pt>
                <c:pt idx="1708" formatCode="General">
                  <c:v>4.0199999999999996</c:v>
                </c:pt>
                <c:pt idx="1711" formatCode="General">
                  <c:v>3.87</c:v>
                </c:pt>
                <c:pt idx="1712" formatCode="General">
                  <c:v>3.89</c:v>
                </c:pt>
                <c:pt idx="1713" formatCode="General">
                  <c:v>3.84</c:v>
                </c:pt>
                <c:pt idx="1714" formatCode="General">
                  <c:v>3.88</c:v>
                </c:pt>
                <c:pt idx="1715" formatCode="0.00">
                  <c:v>3.9</c:v>
                </c:pt>
                <c:pt idx="1716" formatCode="0.00">
                  <c:v>3.9</c:v>
                </c:pt>
                <c:pt idx="1717" formatCode="0.00">
                  <c:v>3.9</c:v>
                </c:pt>
                <c:pt idx="1718" formatCode="General">
                  <c:v>4.0199999999999996</c:v>
                </c:pt>
                <c:pt idx="1721" formatCode="0.00">
                  <c:v>3.6</c:v>
                </c:pt>
                <c:pt idx="1722" formatCode="0.00">
                  <c:v>3.54</c:v>
                </c:pt>
                <c:pt idx="1723" formatCode="0.00">
                  <c:v>3.54</c:v>
                </c:pt>
                <c:pt idx="1724" formatCode="0.00">
                  <c:v>3.54</c:v>
                </c:pt>
                <c:pt idx="1725" formatCode="0.00">
                  <c:v>3.55</c:v>
                </c:pt>
                <c:pt idx="1726" formatCode="0.00">
                  <c:v>3.52</c:v>
                </c:pt>
                <c:pt idx="1727" formatCode="0.00">
                  <c:v>3.56</c:v>
                </c:pt>
                <c:pt idx="1728" formatCode="0.00">
                  <c:v>3.74</c:v>
                </c:pt>
                <c:pt idx="1731" formatCode="0.00">
                  <c:v>4.3099999999999996</c:v>
                </c:pt>
                <c:pt idx="1732" formatCode="0.00">
                  <c:v>4.3099999999999996</c:v>
                </c:pt>
                <c:pt idx="1733" formatCode="0.00">
                  <c:v>4.0599999999999996</c:v>
                </c:pt>
                <c:pt idx="1734" formatCode="0.00">
                  <c:v>4.12</c:v>
                </c:pt>
                <c:pt idx="1735" formatCode="0.00">
                  <c:v>4.12</c:v>
                </c:pt>
                <c:pt idx="1736" formatCode="0.00">
                  <c:v>4.12</c:v>
                </c:pt>
                <c:pt idx="1737" formatCode="0.00">
                  <c:v>4.12</c:v>
                </c:pt>
                <c:pt idx="1738" formatCode="0.00">
                  <c:v>4.12</c:v>
                </c:pt>
                <c:pt idx="1741" formatCode="General">
                  <c:v>2.97</c:v>
                </c:pt>
                <c:pt idx="1742" formatCode="General">
                  <c:v>2.76</c:v>
                </c:pt>
                <c:pt idx="1743" formatCode="General">
                  <c:v>2.76</c:v>
                </c:pt>
                <c:pt idx="1744" formatCode="General">
                  <c:v>2.76</c:v>
                </c:pt>
                <c:pt idx="1745" formatCode="General">
                  <c:v>2.76</c:v>
                </c:pt>
                <c:pt idx="1746" formatCode="General">
                  <c:v>2.76</c:v>
                </c:pt>
                <c:pt idx="1747" formatCode="General">
                  <c:v>3.01</c:v>
                </c:pt>
                <c:pt idx="1748" formatCode="General">
                  <c:v>3.12</c:v>
                </c:pt>
                <c:pt idx="1751" formatCode="General">
                  <c:v>2.96</c:v>
                </c:pt>
                <c:pt idx="1752" formatCode="General">
                  <c:v>2.96</c:v>
                </c:pt>
                <c:pt idx="1753" formatCode="General">
                  <c:v>2.96</c:v>
                </c:pt>
                <c:pt idx="1754" formatCode="General">
                  <c:v>2.93</c:v>
                </c:pt>
                <c:pt idx="1755" formatCode="General">
                  <c:v>2.95</c:v>
                </c:pt>
                <c:pt idx="1756" formatCode="General">
                  <c:v>2.89</c:v>
                </c:pt>
                <c:pt idx="1757" formatCode="General">
                  <c:v>2.88</c:v>
                </c:pt>
                <c:pt idx="1758" formatCode="General">
                  <c:v>2.88</c:v>
                </c:pt>
                <c:pt idx="1761" formatCode="0.00">
                  <c:v>2.98</c:v>
                </c:pt>
                <c:pt idx="1762" formatCode="0.00">
                  <c:v>2.98</c:v>
                </c:pt>
                <c:pt idx="1763" formatCode="0.00">
                  <c:v>2.98</c:v>
                </c:pt>
                <c:pt idx="1764" formatCode="0.00">
                  <c:v>3.19</c:v>
                </c:pt>
                <c:pt idx="1765" formatCode="0.00">
                  <c:v>3.12</c:v>
                </c:pt>
                <c:pt idx="1766" formatCode="0.00">
                  <c:v>3.19</c:v>
                </c:pt>
                <c:pt idx="1767" formatCode="0.00">
                  <c:v>3.11</c:v>
                </c:pt>
                <c:pt idx="1768" formatCode="0.00">
                  <c:v>3.11</c:v>
                </c:pt>
                <c:pt idx="1771" formatCode="General">
                  <c:v>2.69</c:v>
                </c:pt>
                <c:pt idx="1772" formatCode="General">
                  <c:v>2.78</c:v>
                </c:pt>
                <c:pt idx="1773" formatCode="General">
                  <c:v>2.74</c:v>
                </c:pt>
                <c:pt idx="1774" formatCode="General">
                  <c:v>2.73</c:v>
                </c:pt>
                <c:pt idx="1775" formatCode="General">
                  <c:v>2.63</c:v>
                </c:pt>
                <c:pt idx="1776" formatCode="General">
                  <c:v>2.63</c:v>
                </c:pt>
                <c:pt idx="1777" formatCode="General">
                  <c:v>2.63</c:v>
                </c:pt>
                <c:pt idx="1778" formatCode="General">
                  <c:v>2.61</c:v>
                </c:pt>
                <c:pt idx="1781" formatCode="0.00">
                  <c:v>2.6</c:v>
                </c:pt>
                <c:pt idx="1782" formatCode="0.00">
                  <c:v>2.5499999999999998</c:v>
                </c:pt>
                <c:pt idx="1783" formatCode="0.00">
                  <c:v>2.56</c:v>
                </c:pt>
                <c:pt idx="1784" formatCode="0.00">
                  <c:v>2.56</c:v>
                </c:pt>
                <c:pt idx="1785" formatCode="0.00">
                  <c:v>2.56</c:v>
                </c:pt>
                <c:pt idx="1786" formatCode="0.00">
                  <c:v>2.48</c:v>
                </c:pt>
                <c:pt idx="1787" formatCode="0.00">
                  <c:v>2.5299999999999998</c:v>
                </c:pt>
                <c:pt idx="1788" formatCode="General">
                  <c:v>2.56</c:v>
                </c:pt>
                <c:pt idx="1791" formatCode="General">
                  <c:v>2.88</c:v>
                </c:pt>
                <c:pt idx="1792" formatCode="General">
                  <c:v>2.88</c:v>
                </c:pt>
                <c:pt idx="1793" formatCode="General">
                  <c:v>2.88</c:v>
                </c:pt>
                <c:pt idx="1794" formatCode="General">
                  <c:v>2.82</c:v>
                </c:pt>
                <c:pt idx="1795" formatCode="General">
                  <c:v>2.82</c:v>
                </c:pt>
                <c:pt idx="1796" formatCode="General">
                  <c:v>2.77</c:v>
                </c:pt>
                <c:pt idx="1797" formatCode="General">
                  <c:v>2.77</c:v>
                </c:pt>
                <c:pt idx="1798" formatCode="General">
                  <c:v>2.77</c:v>
                </c:pt>
                <c:pt idx="1801" formatCode="0.00">
                  <c:v>2.77</c:v>
                </c:pt>
                <c:pt idx="1802" formatCode="0.00">
                  <c:v>2.83</c:v>
                </c:pt>
                <c:pt idx="1803" formatCode="0.00">
                  <c:v>2.77</c:v>
                </c:pt>
                <c:pt idx="1804" formatCode="0.00">
                  <c:v>2.79</c:v>
                </c:pt>
                <c:pt idx="1805" formatCode="0.00">
                  <c:v>2.77</c:v>
                </c:pt>
                <c:pt idx="1806" formatCode="0.00">
                  <c:v>2.77</c:v>
                </c:pt>
                <c:pt idx="1807" formatCode="0.00">
                  <c:v>2.77</c:v>
                </c:pt>
                <c:pt idx="1808" formatCode="0.00">
                  <c:v>2.8</c:v>
                </c:pt>
                <c:pt idx="1811" formatCode="0.00">
                  <c:v>2.91</c:v>
                </c:pt>
                <c:pt idx="1812" formatCode="0.00">
                  <c:v>2.81</c:v>
                </c:pt>
                <c:pt idx="1813" formatCode="0.00">
                  <c:v>2.81</c:v>
                </c:pt>
                <c:pt idx="1814" formatCode="0.00">
                  <c:v>2.81</c:v>
                </c:pt>
                <c:pt idx="1815" formatCode="0.00">
                  <c:v>2.83</c:v>
                </c:pt>
                <c:pt idx="1816" formatCode="0.00">
                  <c:v>2.88</c:v>
                </c:pt>
                <c:pt idx="1817" formatCode="0.00">
                  <c:v>2.9</c:v>
                </c:pt>
                <c:pt idx="1818" formatCode="0.00">
                  <c:v>2.85</c:v>
                </c:pt>
                <c:pt idx="1821" formatCode="0.00">
                  <c:v>2.7</c:v>
                </c:pt>
                <c:pt idx="1822" formatCode="0.00">
                  <c:v>2.64</c:v>
                </c:pt>
                <c:pt idx="1823" formatCode="0.00">
                  <c:v>2.7</c:v>
                </c:pt>
                <c:pt idx="1824" formatCode="0.00">
                  <c:v>2.72</c:v>
                </c:pt>
                <c:pt idx="1825" formatCode="0.00">
                  <c:v>2.68</c:v>
                </c:pt>
                <c:pt idx="1826" formatCode="0.00">
                  <c:v>2.66</c:v>
                </c:pt>
                <c:pt idx="1827" formatCode="0.00">
                  <c:v>2.66</c:v>
                </c:pt>
                <c:pt idx="1828" formatCode="0.00">
                  <c:v>2.66</c:v>
                </c:pt>
                <c:pt idx="1831" formatCode="General">
                  <c:v>2.59</c:v>
                </c:pt>
                <c:pt idx="1832" formatCode="General">
                  <c:v>2.59</c:v>
                </c:pt>
                <c:pt idx="1833" formatCode="General">
                  <c:v>2.56</c:v>
                </c:pt>
                <c:pt idx="1834" formatCode="General">
                  <c:v>2.54</c:v>
                </c:pt>
                <c:pt idx="1835" formatCode="General">
                  <c:v>2.54</c:v>
                </c:pt>
                <c:pt idx="1836" formatCode="General">
                  <c:v>2.54</c:v>
                </c:pt>
                <c:pt idx="1837" formatCode="General">
                  <c:v>2.63</c:v>
                </c:pt>
                <c:pt idx="1838" formatCode="General">
                  <c:v>2.5299999999999998</c:v>
                </c:pt>
                <c:pt idx="1841" formatCode="0.00">
                  <c:v>2.27</c:v>
                </c:pt>
                <c:pt idx="1842" formatCode="0.00">
                  <c:v>2.27</c:v>
                </c:pt>
                <c:pt idx="1843" formatCode="0.00">
                  <c:v>2.27</c:v>
                </c:pt>
                <c:pt idx="1844" formatCode="0.00">
                  <c:v>2.14</c:v>
                </c:pt>
                <c:pt idx="1845" formatCode="0.00">
                  <c:v>2.0699999999999998</c:v>
                </c:pt>
                <c:pt idx="1846" formatCode="0.00">
                  <c:v>2.1</c:v>
                </c:pt>
                <c:pt idx="1847" formatCode="0.00">
                  <c:v>2.1</c:v>
                </c:pt>
                <c:pt idx="1848" formatCode="0.00">
                  <c:v>2.1</c:v>
                </c:pt>
                <c:pt idx="1851" formatCode="0.00">
                  <c:v>2.16</c:v>
                </c:pt>
                <c:pt idx="1852" formatCode="0.00">
                  <c:v>2.14</c:v>
                </c:pt>
                <c:pt idx="1853" formatCode="0.00">
                  <c:v>2.11</c:v>
                </c:pt>
                <c:pt idx="1854" formatCode="0.00">
                  <c:v>2.06</c:v>
                </c:pt>
                <c:pt idx="1855" formatCode="0.00">
                  <c:v>2.06</c:v>
                </c:pt>
                <c:pt idx="1856" formatCode="0.00">
                  <c:v>2.06</c:v>
                </c:pt>
                <c:pt idx="1857" formatCode="0.00">
                  <c:v>2.06</c:v>
                </c:pt>
                <c:pt idx="1858" formatCode="0.00">
                  <c:v>2.06</c:v>
                </c:pt>
                <c:pt idx="1861" formatCode="0.00">
                  <c:v>1.62</c:v>
                </c:pt>
                <c:pt idx="1862" formatCode="0.00">
                  <c:v>1.54</c:v>
                </c:pt>
                <c:pt idx="1863" formatCode="0.00">
                  <c:v>1.54</c:v>
                </c:pt>
                <c:pt idx="1864" formatCode="0.00">
                  <c:v>1.54</c:v>
                </c:pt>
                <c:pt idx="1865" formatCode="0.00">
                  <c:v>1.54</c:v>
                </c:pt>
                <c:pt idx="1866" formatCode="0.00">
                  <c:v>2.08</c:v>
                </c:pt>
                <c:pt idx="1867" formatCode="0.00">
                  <c:v>2.37</c:v>
                </c:pt>
                <c:pt idx="1868" formatCode="0.00">
                  <c:v>2.27</c:v>
                </c:pt>
                <c:pt idx="1871" formatCode="0.00">
                  <c:v>2.2200000000000002</c:v>
                </c:pt>
                <c:pt idx="1872" formatCode="0.00">
                  <c:v>2.2200000000000002</c:v>
                </c:pt>
                <c:pt idx="1873" formatCode="0.00">
                  <c:v>2.14</c:v>
                </c:pt>
                <c:pt idx="1874" formatCode="0.00">
                  <c:v>2.23</c:v>
                </c:pt>
                <c:pt idx="1875" formatCode="0.00">
                  <c:v>2.2400000000000002</c:v>
                </c:pt>
                <c:pt idx="1876" formatCode="0.00">
                  <c:v>2.12</c:v>
                </c:pt>
                <c:pt idx="1877" formatCode="0.00">
                  <c:v>2.12</c:v>
                </c:pt>
                <c:pt idx="1878" formatCode="0.00">
                  <c:v>2.12</c:v>
                </c:pt>
                <c:pt idx="1881" formatCode="0.00">
                  <c:v>1.81</c:v>
                </c:pt>
                <c:pt idx="1882" formatCode="General">
                  <c:v>1.84</c:v>
                </c:pt>
                <c:pt idx="1883" formatCode="General">
                  <c:v>1.83</c:v>
                </c:pt>
                <c:pt idx="1884" formatCode="General">
                  <c:v>1.79</c:v>
                </c:pt>
                <c:pt idx="1885" formatCode="General">
                  <c:v>1.77</c:v>
                </c:pt>
                <c:pt idx="1886" formatCode="General">
                  <c:v>1.66</c:v>
                </c:pt>
                <c:pt idx="1887" formatCode="General">
                  <c:v>1.66</c:v>
                </c:pt>
                <c:pt idx="1888" formatCode="General">
                  <c:v>1.66</c:v>
                </c:pt>
                <c:pt idx="1891" formatCode="0.00">
                  <c:v>1.8</c:v>
                </c:pt>
                <c:pt idx="1892" formatCode="0.00">
                  <c:v>1.72</c:v>
                </c:pt>
                <c:pt idx="1893" formatCode="0.00">
                  <c:v>1.72</c:v>
                </c:pt>
                <c:pt idx="1894" formatCode="0.00">
                  <c:v>1.72</c:v>
                </c:pt>
                <c:pt idx="1895" formatCode="0.00">
                  <c:v>1.72</c:v>
                </c:pt>
                <c:pt idx="1896" formatCode="0.00">
                  <c:v>1.73</c:v>
                </c:pt>
                <c:pt idx="1897" formatCode="0.00">
                  <c:v>1.77</c:v>
                </c:pt>
                <c:pt idx="1898" formatCode="0.00">
                  <c:v>1.84</c:v>
                </c:pt>
                <c:pt idx="1901" formatCode="General">
                  <c:v>1.89</c:v>
                </c:pt>
                <c:pt idx="1902" formatCode="General">
                  <c:v>1.89</c:v>
                </c:pt>
                <c:pt idx="1903" formatCode="General">
                  <c:v>1.89</c:v>
                </c:pt>
                <c:pt idx="1904" formatCode="General">
                  <c:v>1.97</c:v>
                </c:pt>
                <c:pt idx="1905" formatCode="General">
                  <c:v>1.88</c:v>
                </c:pt>
                <c:pt idx="1906" formatCode="General">
                  <c:v>1.88</c:v>
                </c:pt>
                <c:pt idx="1907" formatCode="General">
                  <c:v>1.89</c:v>
                </c:pt>
                <c:pt idx="1908" formatCode="General">
                  <c:v>1.89</c:v>
                </c:pt>
                <c:pt idx="1911" formatCode="General">
                  <c:v>1.95</c:v>
                </c:pt>
                <c:pt idx="1912" formatCode="General">
                  <c:v>1.91</c:v>
                </c:pt>
                <c:pt idx="1913" formatCode="General">
                  <c:v>1.77</c:v>
                </c:pt>
                <c:pt idx="1914" formatCode="General">
                  <c:v>1.75</c:v>
                </c:pt>
                <c:pt idx="1915" formatCode="General">
                  <c:v>1.79</c:v>
                </c:pt>
                <c:pt idx="1916" formatCode="General">
                  <c:v>1.79</c:v>
                </c:pt>
                <c:pt idx="1917" formatCode="General">
                  <c:v>1.79</c:v>
                </c:pt>
                <c:pt idx="1918" formatCode="General">
                  <c:v>1.79</c:v>
                </c:pt>
                <c:pt idx="1921" formatCode="General">
                  <c:v>2.78</c:v>
                </c:pt>
                <c:pt idx="1922" formatCode="General">
                  <c:v>2.68</c:v>
                </c:pt>
                <c:pt idx="1923" formatCode="General">
                  <c:v>2.67</c:v>
                </c:pt>
                <c:pt idx="1924" formatCode="General">
                  <c:v>2.67</c:v>
                </c:pt>
                <c:pt idx="1925" formatCode="General">
                  <c:v>2.67</c:v>
                </c:pt>
                <c:pt idx="1926" formatCode="General">
                  <c:v>2.76</c:v>
                </c:pt>
                <c:pt idx="1927" formatCode="General">
                  <c:v>2.86</c:v>
                </c:pt>
                <c:pt idx="1928" formatCode="General">
                  <c:v>2.93</c:v>
                </c:pt>
                <c:pt idx="1931" formatCode="General">
                  <c:v>2.78</c:v>
                </c:pt>
                <c:pt idx="1932" formatCode="General">
                  <c:v>2.78</c:v>
                </c:pt>
                <c:pt idx="1933" formatCode="General">
                  <c:v>2.81</c:v>
                </c:pt>
                <c:pt idx="1934" formatCode="General">
                  <c:v>2.72</c:v>
                </c:pt>
                <c:pt idx="1935" formatCode="0.00">
                  <c:v>2.8</c:v>
                </c:pt>
                <c:pt idx="1936" formatCode="General">
                  <c:v>2.76</c:v>
                </c:pt>
                <c:pt idx="1937" formatCode="General">
                  <c:v>2.76</c:v>
                </c:pt>
                <c:pt idx="1938" formatCode="General">
                  <c:v>2.76</c:v>
                </c:pt>
                <c:pt idx="1941" formatCode="General">
                  <c:v>2.71</c:v>
                </c:pt>
                <c:pt idx="1942" formatCode="General">
                  <c:v>2.77</c:v>
                </c:pt>
                <c:pt idx="1943" formatCode="General">
                  <c:v>2.86</c:v>
                </c:pt>
                <c:pt idx="1944" formatCode="General">
                  <c:v>2.87</c:v>
                </c:pt>
                <c:pt idx="1945" formatCode="General">
                  <c:v>2.87</c:v>
                </c:pt>
                <c:pt idx="1946" formatCode="General">
                  <c:v>2.87</c:v>
                </c:pt>
                <c:pt idx="1947" formatCode="General">
                  <c:v>2.95</c:v>
                </c:pt>
                <c:pt idx="1948" formatCode="General">
                  <c:v>2.92</c:v>
                </c:pt>
                <c:pt idx="1951" formatCode="General">
                  <c:v>3.14</c:v>
                </c:pt>
                <c:pt idx="1952" formatCode="General">
                  <c:v>3.04</c:v>
                </c:pt>
                <c:pt idx="1953" formatCode="General">
                  <c:v>3.04</c:v>
                </c:pt>
                <c:pt idx="1954" formatCode="General">
                  <c:v>3.04</c:v>
                </c:pt>
                <c:pt idx="1955" formatCode="General">
                  <c:v>3.05</c:v>
                </c:pt>
                <c:pt idx="1956" formatCode="General">
                  <c:v>3.03</c:v>
                </c:pt>
                <c:pt idx="1957" formatCode="General">
                  <c:v>2.98</c:v>
                </c:pt>
                <c:pt idx="1958" formatCode="General">
                  <c:v>2.95</c:v>
                </c:pt>
                <c:pt idx="1961" formatCode="General">
                  <c:v>2.87</c:v>
                </c:pt>
                <c:pt idx="1962" formatCode="General">
                  <c:v>2.75</c:v>
                </c:pt>
                <c:pt idx="1963" formatCode="General">
                  <c:v>2.67</c:v>
                </c:pt>
                <c:pt idx="1964" formatCode="General">
                  <c:v>2.68</c:v>
                </c:pt>
                <c:pt idx="1965" formatCode="General">
                  <c:v>2.69</c:v>
                </c:pt>
                <c:pt idx="1966" formatCode="General">
                  <c:v>2.65</c:v>
                </c:pt>
                <c:pt idx="1967" formatCode="General">
                  <c:v>2.65</c:v>
                </c:pt>
                <c:pt idx="1968" formatCode="General">
                  <c:v>2.65</c:v>
                </c:pt>
                <c:pt idx="1971" formatCode="0.00">
                  <c:v>2.74</c:v>
                </c:pt>
                <c:pt idx="1972" formatCode="0.00">
                  <c:v>2.74</c:v>
                </c:pt>
                <c:pt idx="1973" formatCode="0.00">
                  <c:v>2.74</c:v>
                </c:pt>
                <c:pt idx="1974" formatCode="0.00">
                  <c:v>2.74</c:v>
                </c:pt>
                <c:pt idx="1975" formatCode="0.00">
                  <c:v>2.74</c:v>
                </c:pt>
                <c:pt idx="1976" formatCode="0.00">
                  <c:v>2.74</c:v>
                </c:pt>
                <c:pt idx="1977" formatCode="0.00">
                  <c:v>2.91</c:v>
                </c:pt>
                <c:pt idx="1978" formatCode="0.00">
                  <c:v>3.03</c:v>
                </c:pt>
                <c:pt idx="1981" formatCode="0.00">
                  <c:v>3.59</c:v>
                </c:pt>
                <c:pt idx="1982" formatCode="0.00">
                  <c:v>3.59</c:v>
                </c:pt>
                <c:pt idx="1983" formatCode="0.00">
                  <c:v>3.59</c:v>
                </c:pt>
                <c:pt idx="1984" formatCode="0.00">
                  <c:v>3.59</c:v>
                </c:pt>
                <c:pt idx="1985" formatCode="0.00">
                  <c:v>3.67</c:v>
                </c:pt>
                <c:pt idx="1986" formatCode="0.00">
                  <c:v>3.66</c:v>
                </c:pt>
                <c:pt idx="1987" formatCode="0.00">
                  <c:v>3.68</c:v>
                </c:pt>
                <c:pt idx="1988" formatCode="0.00">
                  <c:v>3.68</c:v>
                </c:pt>
                <c:pt idx="1991" formatCode="General">
                  <c:v>3.15</c:v>
                </c:pt>
                <c:pt idx="1992" formatCode="General">
                  <c:v>3.25</c:v>
                </c:pt>
                <c:pt idx="1993" formatCode="General">
                  <c:v>3.25</c:v>
                </c:pt>
                <c:pt idx="1994" formatCode="General">
                  <c:v>3.42</c:v>
                </c:pt>
                <c:pt idx="1995" formatCode="General">
                  <c:v>3.29</c:v>
                </c:pt>
                <c:pt idx="1996" formatCode="General">
                  <c:v>3.29</c:v>
                </c:pt>
                <c:pt idx="1997" formatCode="General">
                  <c:v>3.29</c:v>
                </c:pt>
                <c:pt idx="1998" formatCode="0.00">
                  <c:v>3.2</c:v>
                </c:pt>
                <c:pt idx="2001" formatCode="0.00">
                  <c:v>2.75</c:v>
                </c:pt>
                <c:pt idx="2002" formatCode="0.00">
                  <c:v>2.52</c:v>
                </c:pt>
                <c:pt idx="2003" formatCode="0.00">
                  <c:v>2.5299999999999998</c:v>
                </c:pt>
                <c:pt idx="2004" formatCode="0.00">
                  <c:v>2.6</c:v>
                </c:pt>
                <c:pt idx="2005" formatCode="0.00">
                  <c:v>2.4900000000000002</c:v>
                </c:pt>
                <c:pt idx="2006" formatCode="0.00">
                  <c:v>2.4900000000000002</c:v>
                </c:pt>
                <c:pt idx="2007" formatCode="0.00">
                  <c:v>2.4900000000000002</c:v>
                </c:pt>
                <c:pt idx="2008" formatCode="0.00">
                  <c:v>2.44</c:v>
                </c:pt>
                <c:pt idx="2011" formatCode="0.00">
                  <c:v>2.93</c:v>
                </c:pt>
                <c:pt idx="2012" formatCode="0.00">
                  <c:v>2.92</c:v>
                </c:pt>
                <c:pt idx="2013" formatCode="0.00">
                  <c:v>2.92</c:v>
                </c:pt>
                <c:pt idx="2014" formatCode="0.00">
                  <c:v>2.92</c:v>
                </c:pt>
                <c:pt idx="2015" formatCode="0.00">
                  <c:v>2.95</c:v>
                </c:pt>
                <c:pt idx="2016" formatCode="0.00">
                  <c:v>2.93</c:v>
                </c:pt>
                <c:pt idx="2017" formatCode="0.00">
                  <c:v>3.03</c:v>
                </c:pt>
                <c:pt idx="2018" formatCode="0.00">
                  <c:v>3.07</c:v>
                </c:pt>
                <c:pt idx="2021" formatCode="0.00">
                  <c:v>3.04</c:v>
                </c:pt>
                <c:pt idx="2022" formatCode="0.00">
                  <c:v>3.04</c:v>
                </c:pt>
                <c:pt idx="2023" formatCode="0.00">
                  <c:v>2.98</c:v>
                </c:pt>
                <c:pt idx="2024" formatCode="0.00">
                  <c:v>2.96</c:v>
                </c:pt>
                <c:pt idx="2025" formatCode="0.00">
                  <c:v>3.02</c:v>
                </c:pt>
                <c:pt idx="2026" formatCode="0.00">
                  <c:v>3.07</c:v>
                </c:pt>
                <c:pt idx="2027" formatCode="0.00">
                  <c:v>3.07</c:v>
                </c:pt>
                <c:pt idx="2028" formatCode="0.00">
                  <c:v>3.07</c:v>
                </c:pt>
                <c:pt idx="2031" formatCode="0.00">
                  <c:v>3.2</c:v>
                </c:pt>
                <c:pt idx="2032" formatCode="0.00">
                  <c:v>3.11</c:v>
                </c:pt>
                <c:pt idx="2033" formatCode="0.00">
                  <c:v>3.06</c:v>
                </c:pt>
                <c:pt idx="2034" formatCode="0.00">
                  <c:v>3.11</c:v>
                </c:pt>
                <c:pt idx="2035" formatCode="0.00">
                  <c:v>3.11</c:v>
                </c:pt>
                <c:pt idx="2036" formatCode="0.00">
                  <c:v>3.11</c:v>
                </c:pt>
                <c:pt idx="2037" formatCode="0.00">
                  <c:v>3.11</c:v>
                </c:pt>
                <c:pt idx="2038" formatCode="0.00">
                  <c:v>3.05</c:v>
                </c:pt>
                <c:pt idx="2041" formatCode="0.00">
                  <c:v>2.85</c:v>
                </c:pt>
                <c:pt idx="2042" formatCode="0.00">
                  <c:v>2.86</c:v>
                </c:pt>
                <c:pt idx="2043" formatCode="0.00">
                  <c:v>2.86</c:v>
                </c:pt>
                <c:pt idx="2044" formatCode="0.00">
                  <c:v>2.86</c:v>
                </c:pt>
                <c:pt idx="2045" formatCode="0.00">
                  <c:v>2.98</c:v>
                </c:pt>
                <c:pt idx="2046" formatCode="0.00">
                  <c:v>2.98</c:v>
                </c:pt>
                <c:pt idx="2047" formatCode="0.00">
                  <c:v>3.01</c:v>
                </c:pt>
                <c:pt idx="2048" formatCode="0.00">
                  <c:v>3</c:v>
                </c:pt>
                <c:pt idx="2051" formatCode="0.00">
                  <c:v>3.03</c:v>
                </c:pt>
                <c:pt idx="2052" formatCode="0.00">
                  <c:v>2.96</c:v>
                </c:pt>
                <c:pt idx="2053" formatCode="0.00">
                  <c:v>2.96</c:v>
                </c:pt>
                <c:pt idx="2054" formatCode="0.00">
                  <c:v>2.92</c:v>
                </c:pt>
                <c:pt idx="2055" formatCode="0.00">
                  <c:v>2.92</c:v>
                </c:pt>
                <c:pt idx="2056" formatCode="0.00">
                  <c:v>2.92</c:v>
                </c:pt>
                <c:pt idx="2057" formatCode="0.00">
                  <c:v>2.92</c:v>
                </c:pt>
                <c:pt idx="2058" formatCode="0.00">
                  <c:v>2.92</c:v>
                </c:pt>
                <c:pt idx="2061" formatCode="General">
                  <c:v>2.92</c:v>
                </c:pt>
                <c:pt idx="2062" formatCode="General">
                  <c:v>2.96</c:v>
                </c:pt>
                <c:pt idx="2063" formatCode="General">
                  <c:v>2.93</c:v>
                </c:pt>
                <c:pt idx="2064" formatCode="General">
                  <c:v>2.93</c:v>
                </c:pt>
                <c:pt idx="2065" formatCode="General">
                  <c:v>2.93</c:v>
                </c:pt>
                <c:pt idx="2066" formatCode="General">
                  <c:v>2.92</c:v>
                </c:pt>
                <c:pt idx="2067" formatCode="General">
                  <c:v>2.88</c:v>
                </c:pt>
                <c:pt idx="2068" formatCode="General">
                  <c:v>2.86</c:v>
                </c:pt>
                <c:pt idx="2071" formatCode="0.00">
                  <c:v>2.95</c:v>
                </c:pt>
                <c:pt idx="2072" formatCode="0.00">
                  <c:v>2.95</c:v>
                </c:pt>
                <c:pt idx="2073" formatCode="0.00">
                  <c:v>2.95</c:v>
                </c:pt>
                <c:pt idx="2074" formatCode="0.00">
                  <c:v>2.97</c:v>
                </c:pt>
                <c:pt idx="2075" formatCode="0.00">
                  <c:v>2.95</c:v>
                </c:pt>
                <c:pt idx="2076" formatCode="0.00">
                  <c:v>2.95</c:v>
                </c:pt>
                <c:pt idx="2077" formatCode="0.00">
                  <c:v>2.92</c:v>
                </c:pt>
                <c:pt idx="2078" formatCode="0.00">
                  <c:v>2.92</c:v>
                </c:pt>
                <c:pt idx="2081" formatCode="0.00">
                  <c:v>2.94</c:v>
                </c:pt>
                <c:pt idx="2082" formatCode="0.00">
                  <c:v>2.92</c:v>
                </c:pt>
                <c:pt idx="2083" formatCode="0.00">
                  <c:v>2.93</c:v>
                </c:pt>
                <c:pt idx="2084" formatCode="0.00">
                  <c:v>2.89</c:v>
                </c:pt>
                <c:pt idx="2085" formatCode="0.00">
                  <c:v>2.78</c:v>
                </c:pt>
                <c:pt idx="2086" formatCode="0.00">
                  <c:v>2.78</c:v>
                </c:pt>
                <c:pt idx="2087" formatCode="0.00">
                  <c:v>2.78</c:v>
                </c:pt>
                <c:pt idx="2088" formatCode="0.00">
                  <c:v>2.87</c:v>
                </c:pt>
                <c:pt idx="2091" formatCode="0.00">
                  <c:v>2.93</c:v>
                </c:pt>
                <c:pt idx="2092" formatCode="0.00">
                  <c:v>2.93</c:v>
                </c:pt>
                <c:pt idx="2093" formatCode="0.00">
                  <c:v>2.93</c:v>
                </c:pt>
                <c:pt idx="2094" formatCode="0.00">
                  <c:v>2.93</c:v>
                </c:pt>
                <c:pt idx="2095" formatCode="0.00">
                  <c:v>2.93</c:v>
                </c:pt>
                <c:pt idx="2096" formatCode="0.00">
                  <c:v>2.82</c:v>
                </c:pt>
                <c:pt idx="2097" formatCode="0.00">
                  <c:v>2.91</c:v>
                </c:pt>
                <c:pt idx="2098" formatCode="0.00">
                  <c:v>3.06</c:v>
                </c:pt>
                <c:pt idx="2101" formatCode="0.00">
                  <c:v>2.61</c:v>
                </c:pt>
                <c:pt idx="2102" formatCode="0.00">
                  <c:v>2.61</c:v>
                </c:pt>
                <c:pt idx="2103" formatCode="0.00">
                  <c:v>2.61</c:v>
                </c:pt>
                <c:pt idx="2104" formatCode="0.00">
                  <c:v>2.7</c:v>
                </c:pt>
                <c:pt idx="2105" formatCode="0.00">
                  <c:v>2.75</c:v>
                </c:pt>
                <c:pt idx="2106" formatCode="0.00">
                  <c:v>2.97</c:v>
                </c:pt>
                <c:pt idx="2107" formatCode="0.00">
                  <c:v>2.97</c:v>
                </c:pt>
                <c:pt idx="2108" formatCode="0.00">
                  <c:v>2.97</c:v>
                </c:pt>
                <c:pt idx="2111" formatCode="0.00">
                  <c:v>3.36</c:v>
                </c:pt>
                <c:pt idx="2112" formatCode="0.00">
                  <c:v>3.56</c:v>
                </c:pt>
                <c:pt idx="2113" formatCode="0.00">
                  <c:v>3.57</c:v>
                </c:pt>
                <c:pt idx="2114" formatCode="0.00">
                  <c:v>3.52</c:v>
                </c:pt>
                <c:pt idx="2115" formatCode="0.00">
                  <c:v>3.52</c:v>
                </c:pt>
                <c:pt idx="2116" formatCode="0.00">
                  <c:v>3.52</c:v>
                </c:pt>
                <c:pt idx="2117" formatCode="0.00">
                  <c:v>3.56</c:v>
                </c:pt>
                <c:pt idx="2118" formatCode="0.00">
                  <c:v>3.6</c:v>
                </c:pt>
                <c:pt idx="2121" formatCode="0.00">
                  <c:v>2.61</c:v>
                </c:pt>
                <c:pt idx="2122" formatCode="0.00">
                  <c:v>2.65</c:v>
                </c:pt>
                <c:pt idx="2123" formatCode="0.00">
                  <c:v>2.6</c:v>
                </c:pt>
                <c:pt idx="2124" formatCode="0.00">
                  <c:v>2.5499999999999998</c:v>
                </c:pt>
                <c:pt idx="2125" formatCode="0.00">
                  <c:v>2.5499999999999998</c:v>
                </c:pt>
                <c:pt idx="2126" formatCode="0.00">
                  <c:v>2.5499999999999998</c:v>
                </c:pt>
                <c:pt idx="2127" formatCode="0.00">
                  <c:v>2.59</c:v>
                </c:pt>
                <c:pt idx="2128" formatCode="0.00">
                  <c:v>2.6</c:v>
                </c:pt>
                <c:pt idx="2131" formatCode="0.00">
                  <c:v>2.56</c:v>
                </c:pt>
                <c:pt idx="2132" formatCode="0.00">
                  <c:v>2.56</c:v>
                </c:pt>
                <c:pt idx="2133" formatCode="0.00">
                  <c:v>2.56</c:v>
                </c:pt>
                <c:pt idx="2134" formatCode="0.00">
                  <c:v>2.58</c:v>
                </c:pt>
                <c:pt idx="2135" formatCode="0.00">
                  <c:v>2.6</c:v>
                </c:pt>
                <c:pt idx="2136" formatCode="0.00">
                  <c:v>2.64</c:v>
                </c:pt>
                <c:pt idx="2137" formatCode="0.00">
                  <c:v>2.64</c:v>
                </c:pt>
                <c:pt idx="2138" formatCode="0.00">
                  <c:v>2.64</c:v>
                </c:pt>
                <c:pt idx="2141" formatCode="0.00">
                  <c:v>2.72</c:v>
                </c:pt>
                <c:pt idx="2142" formatCode="0.00">
                  <c:v>2.74</c:v>
                </c:pt>
                <c:pt idx="2143" formatCode="0.00">
                  <c:v>2.77</c:v>
                </c:pt>
                <c:pt idx="2144" formatCode="0.00">
                  <c:v>2.79</c:v>
                </c:pt>
                <c:pt idx="2145" formatCode="0.00">
                  <c:v>2.8</c:v>
                </c:pt>
                <c:pt idx="2146" formatCode="0.00">
                  <c:v>2.77</c:v>
                </c:pt>
                <c:pt idx="2147" formatCode="0.00">
                  <c:v>2.77</c:v>
                </c:pt>
                <c:pt idx="2148" formatCode="0.00">
                  <c:v>2.77</c:v>
                </c:pt>
                <c:pt idx="2151" formatCode="0.00">
                  <c:v>2.86</c:v>
                </c:pt>
                <c:pt idx="2152" formatCode="0.00">
                  <c:v>2.87</c:v>
                </c:pt>
                <c:pt idx="2153" formatCode="0.00">
                  <c:v>2.89</c:v>
                </c:pt>
                <c:pt idx="2154" formatCode="0.00">
                  <c:v>2.89</c:v>
                </c:pt>
                <c:pt idx="2155" formatCode="0.00">
                  <c:v>2.89</c:v>
                </c:pt>
                <c:pt idx="2156" formatCode="0.00">
                  <c:v>2.89</c:v>
                </c:pt>
                <c:pt idx="2157" formatCode="0.00">
                  <c:v>2.82</c:v>
                </c:pt>
                <c:pt idx="2158" formatCode="0.00">
                  <c:v>2.83</c:v>
                </c:pt>
                <c:pt idx="2161" formatCode="0.00">
                  <c:v>2.94</c:v>
                </c:pt>
                <c:pt idx="2162" formatCode="0.00">
                  <c:v>2.94</c:v>
                </c:pt>
                <c:pt idx="2163" formatCode="0.00">
                  <c:v>2.94</c:v>
                </c:pt>
                <c:pt idx="2164" formatCode="0.00">
                  <c:v>2.93</c:v>
                </c:pt>
                <c:pt idx="2165" formatCode="0.00">
                  <c:v>2.93</c:v>
                </c:pt>
                <c:pt idx="2166" formatCode="0.00">
                  <c:v>3</c:v>
                </c:pt>
                <c:pt idx="2167" formatCode="0.00">
                  <c:v>2.97</c:v>
                </c:pt>
                <c:pt idx="2168" formatCode="0.00">
                  <c:v>2.97</c:v>
                </c:pt>
                <c:pt idx="2171" formatCode="0.00">
                  <c:v>2.7</c:v>
                </c:pt>
                <c:pt idx="2172" formatCode="0.00">
                  <c:v>2.72</c:v>
                </c:pt>
                <c:pt idx="2173" formatCode="0.00">
                  <c:v>2.77</c:v>
                </c:pt>
                <c:pt idx="2174" formatCode="0.00">
                  <c:v>2.78</c:v>
                </c:pt>
                <c:pt idx="2175" formatCode="0.00">
                  <c:v>2.78</c:v>
                </c:pt>
                <c:pt idx="2176" formatCode="0.00">
                  <c:v>2.78</c:v>
                </c:pt>
                <c:pt idx="2177" formatCode="0.00">
                  <c:v>2.78</c:v>
                </c:pt>
                <c:pt idx="2178" formatCode="0.00">
                  <c:v>2.76</c:v>
                </c:pt>
                <c:pt idx="2181" formatCode="0.00">
                  <c:v>2.96</c:v>
                </c:pt>
                <c:pt idx="2182" formatCode="0.00">
                  <c:v>2.96</c:v>
                </c:pt>
                <c:pt idx="2183" formatCode="0.00">
                  <c:v>2.96</c:v>
                </c:pt>
                <c:pt idx="2184" formatCode="0.00">
                  <c:v>2.96</c:v>
                </c:pt>
                <c:pt idx="2185" formatCode="0.00">
                  <c:v>2.95</c:v>
                </c:pt>
                <c:pt idx="2186" formatCode="0.00">
                  <c:v>2.93</c:v>
                </c:pt>
                <c:pt idx="2187" formatCode="0.00">
                  <c:v>2.96</c:v>
                </c:pt>
                <c:pt idx="2188" formatCode="0.00">
                  <c:v>2.9</c:v>
                </c:pt>
                <c:pt idx="2191" formatCode="0.00">
                  <c:v>3.02</c:v>
                </c:pt>
                <c:pt idx="2192" formatCode="0.00">
                  <c:v>3.02</c:v>
                </c:pt>
                <c:pt idx="2193" formatCode="0.00">
                  <c:v>3.04</c:v>
                </c:pt>
                <c:pt idx="2194" formatCode="0.00">
                  <c:v>3.13</c:v>
                </c:pt>
                <c:pt idx="2195" formatCode="0.00">
                  <c:v>3.13</c:v>
                </c:pt>
                <c:pt idx="2196" formatCode="0.00">
                  <c:v>3.07</c:v>
                </c:pt>
                <c:pt idx="2197" formatCode="0.00">
                  <c:v>3.07</c:v>
                </c:pt>
                <c:pt idx="2198" formatCode="0.00">
                  <c:v>3.07</c:v>
                </c:pt>
                <c:pt idx="2201" formatCode="0.000">
                  <c:v>3.2250000000000001</c:v>
                </c:pt>
                <c:pt idx="2202" formatCode="0.000">
                  <c:v>3.355</c:v>
                </c:pt>
                <c:pt idx="2203" formatCode="0.000">
                  <c:v>3.3149999999999999</c:v>
                </c:pt>
                <c:pt idx="2204" formatCode="0.000">
                  <c:v>3.2</c:v>
                </c:pt>
                <c:pt idx="2205" formatCode="0.000">
                  <c:v>3.2</c:v>
                </c:pt>
                <c:pt idx="2206" formatCode="0.000">
                  <c:v>3.2</c:v>
                </c:pt>
                <c:pt idx="2207" formatCode="0.000">
                  <c:v>3.17</c:v>
                </c:pt>
                <c:pt idx="2208" formatCode="0.000">
                  <c:v>3.22</c:v>
                </c:pt>
                <c:pt idx="2211" formatCode="0.000">
                  <c:v>4.68</c:v>
                </c:pt>
                <c:pt idx="2212" formatCode="0.000">
                  <c:v>4.68</c:v>
                </c:pt>
                <c:pt idx="2213" formatCode="0.000">
                  <c:v>4.68</c:v>
                </c:pt>
                <c:pt idx="2214" formatCode="0.000">
                  <c:v>4.68</c:v>
                </c:pt>
                <c:pt idx="2215" formatCode="0.000">
                  <c:v>4.2350000000000003</c:v>
                </c:pt>
                <c:pt idx="2216" formatCode="0.000">
                  <c:v>4.32</c:v>
                </c:pt>
                <c:pt idx="2217" formatCode="0.000">
                  <c:v>4.4349999999999996</c:v>
                </c:pt>
                <c:pt idx="2218" formatCode="0.000">
                  <c:v>4.5</c:v>
                </c:pt>
                <c:pt idx="2221" formatCode="0.000">
                  <c:v>3.53</c:v>
                </c:pt>
                <c:pt idx="2222" formatCode="0.000">
                  <c:v>3.53</c:v>
                </c:pt>
                <c:pt idx="2223" formatCode="0.000">
                  <c:v>3.53</c:v>
                </c:pt>
                <c:pt idx="2224" formatCode="0.000">
                  <c:v>3.2149999999999999</c:v>
                </c:pt>
                <c:pt idx="2225" formatCode="0.000">
                  <c:v>3.0649999999999999</c:v>
                </c:pt>
                <c:pt idx="2226" formatCode="0.000">
                  <c:v>3.0649999999999999</c:v>
                </c:pt>
                <c:pt idx="2227" formatCode="0.000">
                  <c:v>3.0649999999999999</c:v>
                </c:pt>
                <c:pt idx="2228" formatCode="0.000">
                  <c:v>3.0649999999999999</c:v>
                </c:pt>
                <c:pt idx="2231" formatCode="0.000">
                  <c:v>3.0950000000000002</c:v>
                </c:pt>
                <c:pt idx="2232" formatCode="0.000">
                  <c:v>3.12</c:v>
                </c:pt>
                <c:pt idx="2233" formatCode="0.000">
                  <c:v>3.09</c:v>
                </c:pt>
                <c:pt idx="2234" formatCode="0.000">
                  <c:v>3.09</c:v>
                </c:pt>
                <c:pt idx="2235" formatCode="0.000">
                  <c:v>3.09</c:v>
                </c:pt>
                <c:pt idx="2236" formatCode="0.000">
                  <c:v>3.0449999999999999</c:v>
                </c:pt>
                <c:pt idx="2237" formatCode="0.000">
                  <c:v>2.95</c:v>
                </c:pt>
                <c:pt idx="2238" formatCode="0.000">
                  <c:v>2.9550000000000001</c:v>
                </c:pt>
                <c:pt idx="2241" formatCode="0.000">
                  <c:v>2.7050000000000001</c:v>
                </c:pt>
                <c:pt idx="2242" formatCode="0.000">
                  <c:v>2.7050000000000001</c:v>
                </c:pt>
                <c:pt idx="2243" formatCode="0.000">
                  <c:v>2.71</c:v>
                </c:pt>
                <c:pt idx="2244" formatCode="0.000">
                  <c:v>2.71</c:v>
                </c:pt>
                <c:pt idx="2245" formatCode="0.000">
                  <c:v>2.71</c:v>
                </c:pt>
                <c:pt idx="2246" formatCode="0.000">
                  <c:v>2.8250000000000002</c:v>
                </c:pt>
                <c:pt idx="2247" formatCode="0.000">
                  <c:v>2.93</c:v>
                </c:pt>
                <c:pt idx="2248" formatCode="0.000">
                  <c:v>2.8450000000000002</c:v>
                </c:pt>
                <c:pt idx="2251" formatCode="0.000">
                  <c:v>2.75</c:v>
                </c:pt>
                <c:pt idx="2252" formatCode="0.000">
                  <c:v>2.75</c:v>
                </c:pt>
                <c:pt idx="2253" formatCode="0.000">
                  <c:v>2.72</c:v>
                </c:pt>
                <c:pt idx="2254" formatCode="0.000">
                  <c:v>2.74</c:v>
                </c:pt>
                <c:pt idx="2255" formatCode="0.000">
                  <c:v>2.6549999999999998</c:v>
                </c:pt>
                <c:pt idx="2256" formatCode="0.000">
                  <c:v>2.665</c:v>
                </c:pt>
                <c:pt idx="2257" formatCode="0.000">
                  <c:v>2.665</c:v>
                </c:pt>
                <c:pt idx="2258" formatCode="0.000">
                  <c:v>2.665</c:v>
                </c:pt>
                <c:pt idx="2261" formatCode="0.000">
                  <c:v>2.5499999999999998</c:v>
                </c:pt>
                <c:pt idx="2262" formatCode="0.000">
                  <c:v>2.4849999999999999</c:v>
                </c:pt>
                <c:pt idx="2263" formatCode="0.000">
                  <c:v>2.5</c:v>
                </c:pt>
                <c:pt idx="2264" formatCode="0.000">
                  <c:v>2.4700000000000002</c:v>
                </c:pt>
                <c:pt idx="2265" formatCode="0.000">
                  <c:v>2.54</c:v>
                </c:pt>
                <c:pt idx="2266" formatCode="0.000">
                  <c:v>2.54</c:v>
                </c:pt>
                <c:pt idx="2267" formatCode="0.000">
                  <c:v>2.54</c:v>
                </c:pt>
                <c:pt idx="2268" formatCode="0.000">
                  <c:v>2.57</c:v>
                </c:pt>
                <c:pt idx="2271" formatCode="0.000">
                  <c:v>2.5649999999999999</c:v>
                </c:pt>
                <c:pt idx="2272" formatCode="0.000">
                  <c:v>2.58</c:v>
                </c:pt>
                <c:pt idx="2273" formatCode="0.000">
                  <c:v>2.58</c:v>
                </c:pt>
                <c:pt idx="2274" formatCode="0.000">
                  <c:v>2.58</c:v>
                </c:pt>
                <c:pt idx="2275" formatCode="0.000">
                  <c:v>2.58</c:v>
                </c:pt>
                <c:pt idx="2276" formatCode="0.000">
                  <c:v>2.5950000000000002</c:v>
                </c:pt>
                <c:pt idx="2277" formatCode="0.000">
                  <c:v>2.625</c:v>
                </c:pt>
                <c:pt idx="2278" formatCode="0.000">
                  <c:v>2.5249999999999999</c:v>
                </c:pt>
                <c:pt idx="2281" formatCode="0.000">
                  <c:v>2.2000000000000002</c:v>
                </c:pt>
                <c:pt idx="2282" formatCode="0.000">
                  <c:v>2.2000000000000002</c:v>
                </c:pt>
                <c:pt idx="2283" formatCode="0.000">
                  <c:v>2.2799999999999998</c:v>
                </c:pt>
                <c:pt idx="2284" formatCode="0.000">
                  <c:v>2.2749999999999999</c:v>
                </c:pt>
                <c:pt idx="2285" formatCode="0.000">
                  <c:v>2.3149999999999999</c:v>
                </c:pt>
                <c:pt idx="2286" formatCode="0.000">
                  <c:v>2.2949999999999999</c:v>
                </c:pt>
                <c:pt idx="2287" formatCode="0.000">
                  <c:v>2.2949999999999999</c:v>
                </c:pt>
                <c:pt idx="2288" formatCode="0.000">
                  <c:v>2.2949999999999999</c:v>
                </c:pt>
                <c:pt idx="2291" formatCode="0.000">
                  <c:v>2.2850000000000001</c:v>
                </c:pt>
                <c:pt idx="2292" formatCode="0.000">
                  <c:v>2.2149999999999999</c:v>
                </c:pt>
                <c:pt idx="2293" formatCode="0.000">
                  <c:v>2.2200000000000002</c:v>
                </c:pt>
                <c:pt idx="2294" formatCode="0.000">
                  <c:v>2.1749999999999998</c:v>
                </c:pt>
                <c:pt idx="2295" formatCode="0.000">
                  <c:v>2.1749999999999998</c:v>
                </c:pt>
                <c:pt idx="2296" formatCode="0.000">
                  <c:v>2.1749999999999998</c:v>
                </c:pt>
                <c:pt idx="2297" formatCode="0.000">
                  <c:v>2.17</c:v>
                </c:pt>
                <c:pt idx="2298" formatCode="0.000">
                  <c:v>2.165</c:v>
                </c:pt>
                <c:pt idx="2301" formatCode="0.000">
                  <c:v>2.13</c:v>
                </c:pt>
                <c:pt idx="2302" formatCode="0.000">
                  <c:v>2.13</c:v>
                </c:pt>
                <c:pt idx="2303" formatCode="0.000">
                  <c:v>2.13</c:v>
                </c:pt>
                <c:pt idx="2304" formatCode="0.000">
                  <c:v>2.2149999999999999</c:v>
                </c:pt>
                <c:pt idx="2305" formatCode="0.000">
                  <c:v>2.1800000000000002</c:v>
                </c:pt>
                <c:pt idx="2306" formatCode="0.000">
                  <c:v>2.2349999999999999</c:v>
                </c:pt>
                <c:pt idx="2307" formatCode="0.000">
                  <c:v>2.2949999999999999</c:v>
                </c:pt>
                <c:pt idx="2308" formatCode="0.000">
                  <c:v>2.2949999999999999</c:v>
                </c:pt>
                <c:pt idx="2311" formatCode="0.000">
                  <c:v>2.5950000000000002</c:v>
                </c:pt>
                <c:pt idx="2312" formatCode="0.000">
                  <c:v>2.5350000000000001</c:v>
                </c:pt>
                <c:pt idx="2313" formatCode="0.000">
                  <c:v>2.5449999999999999</c:v>
                </c:pt>
                <c:pt idx="2314" formatCode="0.000">
                  <c:v>2.5099999999999998</c:v>
                </c:pt>
                <c:pt idx="2315" formatCode="0.000">
                  <c:v>2.5099999999999998</c:v>
                </c:pt>
                <c:pt idx="2316" formatCode="0.000">
                  <c:v>2.37</c:v>
                </c:pt>
                <c:pt idx="2317" formatCode="0.000">
                  <c:v>2.37</c:v>
                </c:pt>
                <c:pt idx="2318" formatCode="0.000">
                  <c:v>2.37</c:v>
                </c:pt>
                <c:pt idx="2321" formatCode="0.000">
                  <c:v>2.2749999999999999</c:v>
                </c:pt>
                <c:pt idx="2322" formatCode="0.000">
                  <c:v>2.2549999999999999</c:v>
                </c:pt>
                <c:pt idx="2323" formatCode="0.000">
                  <c:v>2.145</c:v>
                </c:pt>
                <c:pt idx="2324" formatCode="0.000">
                  <c:v>2.145</c:v>
                </c:pt>
                <c:pt idx="2325" formatCode="0.000">
                  <c:v>2.145</c:v>
                </c:pt>
                <c:pt idx="2326" formatCode="0.000">
                  <c:v>2.39</c:v>
                </c:pt>
                <c:pt idx="2327" formatCode="0.000">
                  <c:v>2.5550000000000002</c:v>
                </c:pt>
                <c:pt idx="2328" formatCode="0.000">
                  <c:v>2.67</c:v>
                </c:pt>
                <c:pt idx="2331" formatCode="0.000">
                  <c:v>2.5550000000000002</c:v>
                </c:pt>
                <c:pt idx="2332" formatCode="0.000">
                  <c:v>2.5550000000000002</c:v>
                </c:pt>
                <c:pt idx="2333" formatCode="0.000">
                  <c:v>2.5550000000000002</c:v>
                </c:pt>
                <c:pt idx="2334" formatCode="0.000">
                  <c:v>2.44</c:v>
                </c:pt>
                <c:pt idx="2335" formatCode="0.000">
                  <c:v>2.3450000000000002</c:v>
                </c:pt>
                <c:pt idx="2336" formatCode="0.000">
                  <c:v>2.3450000000000002</c:v>
                </c:pt>
                <c:pt idx="2337" formatCode="0.000">
                  <c:v>2.3450000000000002</c:v>
                </c:pt>
                <c:pt idx="2338" formatCode="0.000">
                  <c:v>2.3450000000000002</c:v>
                </c:pt>
                <c:pt idx="2341" formatCode="0.000">
                  <c:v>2.16</c:v>
                </c:pt>
                <c:pt idx="2342" formatCode="0.000">
                  <c:v>2.1</c:v>
                </c:pt>
                <c:pt idx="2343" formatCode="0.000">
                  <c:v>2.1</c:v>
                </c:pt>
                <c:pt idx="2344" formatCode="0.000">
                  <c:v>2.085</c:v>
                </c:pt>
                <c:pt idx="2345" formatCode="0.000">
                  <c:v>1.82</c:v>
                </c:pt>
                <c:pt idx="2346" formatCode="0.000">
                  <c:v>1.82</c:v>
                </c:pt>
                <c:pt idx="2347" formatCode="0.000">
                  <c:v>1.82</c:v>
                </c:pt>
                <c:pt idx="2348" formatCode="0.000">
                  <c:v>2.0750000000000002</c:v>
                </c:pt>
                <c:pt idx="2351" formatCode="0.000">
                  <c:v>1.95</c:v>
                </c:pt>
                <c:pt idx="2352" formatCode="0.000">
                  <c:v>1.91</c:v>
                </c:pt>
                <c:pt idx="2353" formatCode="0.000">
                  <c:v>1.91</c:v>
                </c:pt>
                <c:pt idx="2354" formatCode="0.000">
                  <c:v>1.91</c:v>
                </c:pt>
                <c:pt idx="2355" formatCode="0.000">
                  <c:v>1.96</c:v>
                </c:pt>
                <c:pt idx="2356" formatCode="0.000">
                  <c:v>1.9550000000000001</c:v>
                </c:pt>
                <c:pt idx="2357" formatCode="0.000">
                  <c:v>1.92</c:v>
                </c:pt>
                <c:pt idx="2358" formatCode="0.000">
                  <c:v>1.905</c:v>
                </c:pt>
                <c:pt idx="2361" formatCode="0.000">
                  <c:v>1.915</c:v>
                </c:pt>
                <c:pt idx="2362" formatCode="0.000">
                  <c:v>1.915</c:v>
                </c:pt>
                <c:pt idx="2363" formatCode="0.000">
                  <c:v>1.915</c:v>
                </c:pt>
                <c:pt idx="2364" formatCode="0.000">
                  <c:v>1.885</c:v>
                </c:pt>
                <c:pt idx="2365" formatCode="0.000">
                  <c:v>1.9</c:v>
                </c:pt>
                <c:pt idx="2366" formatCode="0.000">
                  <c:v>1.92</c:v>
                </c:pt>
                <c:pt idx="2367" formatCode="0.000">
                  <c:v>1.78</c:v>
                </c:pt>
                <c:pt idx="2368" formatCode="0.000">
                  <c:v>1.78</c:v>
                </c:pt>
                <c:pt idx="2371" formatCode="0.000">
                  <c:v>1.635</c:v>
                </c:pt>
                <c:pt idx="2372" formatCode="0.000">
                  <c:v>1.7050000000000001</c:v>
                </c:pt>
                <c:pt idx="2373" formatCode="0.000">
                  <c:v>1.7050000000000001</c:v>
                </c:pt>
                <c:pt idx="2374" formatCode="0.000">
                  <c:v>1.65</c:v>
                </c:pt>
                <c:pt idx="2375" formatCode="0.000">
                  <c:v>1.625</c:v>
                </c:pt>
                <c:pt idx="2376" formatCode="0.000">
                  <c:v>1.625</c:v>
                </c:pt>
                <c:pt idx="2377" formatCode="0.000">
                  <c:v>1.625</c:v>
                </c:pt>
                <c:pt idx="2378" formatCode="0.000">
                  <c:v>1.655</c:v>
                </c:pt>
                <c:pt idx="2381" formatCode="0.000">
                  <c:v>1.87</c:v>
                </c:pt>
                <c:pt idx="2382" formatCode="0.000">
                  <c:v>1.85</c:v>
                </c:pt>
                <c:pt idx="2383" formatCode="0.000">
                  <c:v>1.77</c:v>
                </c:pt>
                <c:pt idx="2384" formatCode="0.000">
                  <c:v>1.77</c:v>
                </c:pt>
                <c:pt idx="2385" formatCode="0.000">
                  <c:v>1.77</c:v>
                </c:pt>
                <c:pt idx="2386" formatCode="0.000">
                  <c:v>1.645</c:v>
                </c:pt>
                <c:pt idx="2387" formatCode="0.000">
                  <c:v>1.8</c:v>
                </c:pt>
                <c:pt idx="2388" formatCode="0.000">
                  <c:v>1.6950000000000001</c:v>
                </c:pt>
                <c:pt idx="2391" formatCode="0.000">
                  <c:v>1.64</c:v>
                </c:pt>
                <c:pt idx="2392" formatCode="0.000">
                  <c:v>1.64</c:v>
                </c:pt>
                <c:pt idx="2393" formatCode="0.000">
                  <c:v>1.64</c:v>
                </c:pt>
                <c:pt idx="2394" formatCode="0.000">
                  <c:v>1.7649999999999999</c:v>
                </c:pt>
                <c:pt idx="2395" formatCode="0.000">
                  <c:v>1.7150000000000001</c:v>
                </c:pt>
                <c:pt idx="2396" formatCode="0.000">
                  <c:v>1.69</c:v>
                </c:pt>
                <c:pt idx="2397" formatCode="0.000">
                  <c:v>1.69</c:v>
                </c:pt>
                <c:pt idx="2398" formatCode="0.000">
                  <c:v>1.69</c:v>
                </c:pt>
                <c:pt idx="2401" formatCode="0.000">
                  <c:v>1.6</c:v>
                </c:pt>
                <c:pt idx="2402" formatCode="0.000">
                  <c:v>1.5649999999999999</c:v>
                </c:pt>
                <c:pt idx="2403" formatCode="0.000">
                  <c:v>1.575</c:v>
                </c:pt>
                <c:pt idx="2404" formatCode="0.000">
                  <c:v>1.49</c:v>
                </c:pt>
                <c:pt idx="2405" formatCode="0.000">
                  <c:v>1.4</c:v>
                </c:pt>
                <c:pt idx="2406" formatCode="0.000">
                  <c:v>1.4</c:v>
                </c:pt>
                <c:pt idx="2407" formatCode="0.000">
                  <c:v>1.4</c:v>
                </c:pt>
                <c:pt idx="2408" formatCode="0.000">
                  <c:v>1.66</c:v>
                </c:pt>
                <c:pt idx="2411" formatCode="0.000">
                  <c:v>1.6850000000000001</c:v>
                </c:pt>
                <c:pt idx="2412" formatCode="0.000">
                  <c:v>1.7250000000000001</c:v>
                </c:pt>
                <c:pt idx="2413" formatCode="0.000">
                  <c:v>1.7250000000000001</c:v>
                </c:pt>
                <c:pt idx="2414" formatCode="0.000">
                  <c:v>1.7250000000000001</c:v>
                </c:pt>
                <c:pt idx="2415" formatCode="0.000">
                  <c:v>1.7549999999999999</c:v>
                </c:pt>
                <c:pt idx="2416" formatCode="0.000">
                  <c:v>1.77</c:v>
                </c:pt>
                <c:pt idx="2417" formatCode="0.000">
                  <c:v>1.7450000000000001</c:v>
                </c:pt>
                <c:pt idx="2418" formatCode="0.000">
                  <c:v>1.75</c:v>
                </c:pt>
                <c:pt idx="2421" formatCode="#,##0.000">
                  <c:v>2.33</c:v>
                </c:pt>
                <c:pt idx="2422" formatCode="#,##0.000">
                  <c:v>2.52</c:v>
                </c:pt>
                <c:pt idx="2423" formatCode="#,##0.000">
                  <c:v>2.5150000000000001</c:v>
                </c:pt>
                <c:pt idx="2424" formatCode="#,##0.000">
                  <c:v>2.5049999999999999</c:v>
                </c:pt>
                <c:pt idx="2425" formatCode="#,##0.000">
                  <c:v>2.5049999999999999</c:v>
                </c:pt>
                <c:pt idx="2426" formatCode="#,##0.000">
                  <c:v>2.46</c:v>
                </c:pt>
                <c:pt idx="2427" formatCode="#,##0.000">
                  <c:v>2.46</c:v>
                </c:pt>
                <c:pt idx="2428" formatCode="#,##0.000">
                  <c:v>2.46</c:v>
                </c:pt>
                <c:pt idx="2431" formatCode="0.000">
                  <c:v>1.48</c:v>
                </c:pt>
                <c:pt idx="2432" formatCode="0.000">
                  <c:v>1.7350000000000001</c:v>
                </c:pt>
                <c:pt idx="2433" formatCode="0.000">
                  <c:v>1.9350000000000001</c:v>
                </c:pt>
                <c:pt idx="2434" formatCode="0.000">
                  <c:v>1.895</c:v>
                </c:pt>
                <c:pt idx="2435" formatCode="0.000">
                  <c:v>1.895</c:v>
                </c:pt>
                <c:pt idx="2436" formatCode="0.000">
                  <c:v>1.895</c:v>
                </c:pt>
                <c:pt idx="2437" formatCode="0.000">
                  <c:v>1.835</c:v>
                </c:pt>
                <c:pt idx="2438" formatCode="0.000">
                  <c:v>1.69</c:v>
                </c:pt>
                <c:pt idx="2441" formatCode="0.000">
                  <c:v>2.895</c:v>
                </c:pt>
                <c:pt idx="2442" formatCode="0.000">
                  <c:v>2.895</c:v>
                </c:pt>
                <c:pt idx="2443" formatCode="0.000">
                  <c:v>2.895</c:v>
                </c:pt>
                <c:pt idx="2444" formatCode="0.000">
                  <c:v>3.08</c:v>
                </c:pt>
                <c:pt idx="2445" formatCode="0.000">
                  <c:v>3.04</c:v>
                </c:pt>
                <c:pt idx="2446" formatCode="0.000">
                  <c:v>3.06</c:v>
                </c:pt>
                <c:pt idx="2447" formatCode="0.000">
                  <c:v>3</c:v>
                </c:pt>
                <c:pt idx="2448" formatCode="0.000">
                  <c:v>3</c:v>
                </c:pt>
                <c:pt idx="2451" formatCode="0.000">
                  <c:v>2.2149999999999999</c:v>
                </c:pt>
                <c:pt idx="2452" formatCode="0.000">
                  <c:v>2.2200000000000002</c:v>
                </c:pt>
                <c:pt idx="2453" formatCode="0.000">
                  <c:v>2.29</c:v>
                </c:pt>
                <c:pt idx="2454" formatCode="0.000">
                  <c:v>2.2799999999999998</c:v>
                </c:pt>
                <c:pt idx="2455" formatCode="0.000">
                  <c:v>2.2799999999999998</c:v>
                </c:pt>
                <c:pt idx="2456" formatCode="0.000">
                  <c:v>2.2799999999999998</c:v>
                </c:pt>
                <c:pt idx="2457" formatCode="0.000">
                  <c:v>2.2799999999999998</c:v>
                </c:pt>
                <c:pt idx="2458" formatCode="0.000">
                  <c:v>2.2799999999999998</c:v>
                </c:pt>
                <c:pt idx="2461" formatCode="#,##0.000">
                  <c:v>2.6749999999999998</c:v>
                </c:pt>
                <c:pt idx="2462" formatCode="#,##0.000">
                  <c:v>2.5950000000000002</c:v>
                </c:pt>
                <c:pt idx="2463" formatCode="#,##0.000">
                  <c:v>2.5950000000000002</c:v>
                </c:pt>
                <c:pt idx="2464" formatCode="#,##0.000">
                  <c:v>2.5950000000000002</c:v>
                </c:pt>
                <c:pt idx="2465" formatCode="#,##0.000">
                  <c:v>2.5950000000000002</c:v>
                </c:pt>
                <c:pt idx="2466" formatCode="#,##0.000">
                  <c:v>2.33</c:v>
                </c:pt>
                <c:pt idx="2467" formatCode="#,##0.000">
                  <c:v>2.37</c:v>
                </c:pt>
                <c:pt idx="2468" formatCode="#,##0.000">
                  <c:v>2.3849999999999998</c:v>
                </c:pt>
                <c:pt idx="2471" formatCode="0.000">
                  <c:v>2.42</c:v>
                </c:pt>
                <c:pt idx="2472" formatCode="0.000">
                  <c:v>2.42</c:v>
                </c:pt>
                <c:pt idx="2473" formatCode="0.000">
                  <c:v>2.54</c:v>
                </c:pt>
                <c:pt idx="2474" formatCode="0.000">
                  <c:v>2.63</c:v>
                </c:pt>
                <c:pt idx="2475" formatCode="0.000">
                  <c:v>2.7050000000000001</c:v>
                </c:pt>
                <c:pt idx="2476" formatCode="0.000">
                  <c:v>2.6</c:v>
                </c:pt>
                <c:pt idx="2477" formatCode="0.000">
                  <c:v>2.6</c:v>
                </c:pt>
                <c:pt idx="2478" formatCode="0.000">
                  <c:v>2.6</c:v>
                </c:pt>
                <c:pt idx="2481" formatCode="0.000">
                  <c:v>4.9850000000000003</c:v>
                </c:pt>
                <c:pt idx="2482" formatCode="0.000">
                  <c:v>4.9850000000000003</c:v>
                </c:pt>
                <c:pt idx="2483" formatCode="0.000">
                  <c:v>2.84</c:v>
                </c:pt>
                <c:pt idx="2484" formatCode="0.000">
                  <c:v>2.79</c:v>
                </c:pt>
                <c:pt idx="2485" formatCode="0.000">
                  <c:v>2.75</c:v>
                </c:pt>
                <c:pt idx="2486" formatCode="0.000">
                  <c:v>2.69</c:v>
                </c:pt>
                <c:pt idx="2487" formatCode="0.000">
                  <c:v>2.69</c:v>
                </c:pt>
                <c:pt idx="2488" formatCode="0.000">
                  <c:v>2.69</c:v>
                </c:pt>
                <c:pt idx="2491" formatCode="0.000">
                  <c:v>2.4900000000000002</c:v>
                </c:pt>
                <c:pt idx="2492" formatCode="0.000">
                  <c:v>2.4500000000000002</c:v>
                </c:pt>
                <c:pt idx="2493" formatCode="0.000">
                  <c:v>2.4649999999999999</c:v>
                </c:pt>
                <c:pt idx="2494" formatCode="0.000">
                  <c:v>2.4700000000000002</c:v>
                </c:pt>
                <c:pt idx="2495" formatCode="0.000">
                  <c:v>2.4700000000000002</c:v>
                </c:pt>
                <c:pt idx="2496" formatCode="0.000">
                  <c:v>2.4700000000000002</c:v>
                </c:pt>
                <c:pt idx="2497" formatCode="0.000">
                  <c:v>2.5099999999999998</c:v>
                </c:pt>
                <c:pt idx="2498" formatCode="0.000">
                  <c:v>2.46</c:v>
                </c:pt>
                <c:pt idx="2501" formatCode="0.000">
                  <c:v>2.67</c:v>
                </c:pt>
                <c:pt idx="2502" formatCode="0.000">
                  <c:v>2.7050000000000001</c:v>
                </c:pt>
                <c:pt idx="2503" formatCode="0.000">
                  <c:v>2.7050000000000001</c:v>
                </c:pt>
                <c:pt idx="2504" formatCode="0.000">
                  <c:v>2.7050000000000001</c:v>
                </c:pt>
                <c:pt idx="2505" formatCode="0.000">
                  <c:v>2.6850000000000001</c:v>
                </c:pt>
                <c:pt idx="2506" formatCode="0.000">
                  <c:v>2.8450000000000002</c:v>
                </c:pt>
                <c:pt idx="2507" formatCode="0.000">
                  <c:v>2.93</c:v>
                </c:pt>
                <c:pt idx="2508" formatCode="0.000">
                  <c:v>2.8450000000000002</c:v>
                </c:pt>
                <c:pt idx="2511" formatCode="0.000">
                  <c:v>2.81</c:v>
                </c:pt>
                <c:pt idx="2512" formatCode="0.000">
                  <c:v>2.78</c:v>
                </c:pt>
                <c:pt idx="2513" formatCode="0.000">
                  <c:v>2.835</c:v>
                </c:pt>
                <c:pt idx="2514" formatCode="0.000">
                  <c:v>2.875</c:v>
                </c:pt>
                <c:pt idx="2515" formatCode="0.000">
                  <c:v>2.8450000000000002</c:v>
                </c:pt>
                <c:pt idx="2516" formatCode="0.000">
                  <c:v>2.8450000000000002</c:v>
                </c:pt>
                <c:pt idx="2517" formatCode="0.000">
                  <c:v>2.8450000000000002</c:v>
                </c:pt>
                <c:pt idx="2518" formatCode="0.000">
                  <c:v>2.8450000000000002</c:v>
                </c:pt>
                <c:pt idx="2521" formatCode="#,##0.000">
                  <c:v>3.22</c:v>
                </c:pt>
                <c:pt idx="2522" formatCode="#,##0.000">
                  <c:v>3.33</c:v>
                </c:pt>
                <c:pt idx="2523" formatCode="#,##0.000">
                  <c:v>3.3</c:v>
                </c:pt>
                <c:pt idx="2524" formatCode="#,##0.000">
                  <c:v>3.41</c:v>
                </c:pt>
                <c:pt idx="2525" formatCode="#,##0.000">
                  <c:v>3.41</c:v>
                </c:pt>
                <c:pt idx="2526" formatCode="#,##0.000">
                  <c:v>3.41</c:v>
                </c:pt>
                <c:pt idx="2527" formatCode="#,##0.000">
                  <c:v>3.5649999999999999</c:v>
                </c:pt>
                <c:pt idx="2528" formatCode="#,##0.000">
                  <c:v>3.74</c:v>
                </c:pt>
                <c:pt idx="2531" formatCode="0.000">
                  <c:v>4.0549999999999997</c:v>
                </c:pt>
                <c:pt idx="2532" formatCode="0.000">
                  <c:v>4.0549999999999997</c:v>
                </c:pt>
                <c:pt idx="2533" formatCode="0.000">
                  <c:v>4.0549999999999997</c:v>
                </c:pt>
                <c:pt idx="2534" formatCode="0.000">
                  <c:v>4.09</c:v>
                </c:pt>
                <c:pt idx="2535" formatCode="0.000">
                  <c:v>4.0599999999999996</c:v>
                </c:pt>
                <c:pt idx="2536" formatCode="0.000">
                  <c:v>4.0449999999999999</c:v>
                </c:pt>
                <c:pt idx="2537" formatCode="0.000">
                  <c:v>4.0250000000000004</c:v>
                </c:pt>
                <c:pt idx="2538" formatCode="0.000">
                  <c:v>4.0250000000000004</c:v>
                </c:pt>
                <c:pt idx="2541" formatCode="0.000">
                  <c:v>3.92</c:v>
                </c:pt>
                <c:pt idx="2542" formatCode="0.000">
                  <c:v>3.94</c:v>
                </c:pt>
                <c:pt idx="2543" formatCode="0.000">
                  <c:v>4.01</c:v>
                </c:pt>
                <c:pt idx="2544" formatCode="0.000">
                  <c:v>4.0449999999999999</c:v>
                </c:pt>
                <c:pt idx="2545" formatCode="0.000">
                  <c:v>4.34</c:v>
                </c:pt>
                <c:pt idx="2546" formatCode="0.000">
                  <c:v>4.34</c:v>
                </c:pt>
                <c:pt idx="2547" formatCode="0.000">
                  <c:v>4.34</c:v>
                </c:pt>
                <c:pt idx="2548" formatCode="0.000">
                  <c:v>4.2050000000000001</c:v>
                </c:pt>
                <c:pt idx="2551" formatCode="0.000">
                  <c:v>4.83</c:v>
                </c:pt>
                <c:pt idx="2552" formatCode="0.000">
                  <c:v>4.8949999999999996</c:v>
                </c:pt>
                <c:pt idx="2553" formatCode="0.000">
                  <c:v>5.0199999999999996</c:v>
                </c:pt>
                <c:pt idx="2554" formatCode="0.000">
                  <c:v>5.0199999999999996</c:v>
                </c:pt>
                <c:pt idx="2555" formatCode="0.000">
                  <c:v>5.0199999999999996</c:v>
                </c:pt>
                <c:pt idx="2556" formatCode="0.000">
                  <c:v>5.5149999999999997</c:v>
                </c:pt>
                <c:pt idx="2557" formatCode="0.000">
                  <c:v>5.93</c:v>
                </c:pt>
                <c:pt idx="2558" formatCode="0.000">
                  <c:v>5.625</c:v>
                </c:pt>
                <c:pt idx="2561" formatCode="0.000">
                  <c:v>5.07</c:v>
                </c:pt>
                <c:pt idx="2562" formatCode="0.000">
                  <c:v>5.07</c:v>
                </c:pt>
                <c:pt idx="2563" formatCode="0.000">
                  <c:v>5.5949999999999998</c:v>
                </c:pt>
                <c:pt idx="2564" formatCode="0.000">
                  <c:v>5.585</c:v>
                </c:pt>
                <c:pt idx="2565" formatCode="0.000">
                  <c:v>5.86</c:v>
                </c:pt>
                <c:pt idx="2566" formatCode="0.000">
                  <c:v>5.62</c:v>
                </c:pt>
                <c:pt idx="2567" formatCode="0.000">
                  <c:v>5.62</c:v>
                </c:pt>
                <c:pt idx="2568" formatCode="0.000">
                  <c:v>5.62</c:v>
                </c:pt>
                <c:pt idx="2571" formatCode="0.000">
                  <c:v>4.7649999999999997</c:v>
                </c:pt>
                <c:pt idx="2572" formatCode="0.000">
                  <c:v>4.8949999999999996</c:v>
                </c:pt>
                <c:pt idx="2573" formatCode="0.000">
                  <c:v>4.8949999999999996</c:v>
                </c:pt>
                <c:pt idx="2574" formatCode="0.000">
                  <c:v>4.8949999999999996</c:v>
                </c:pt>
                <c:pt idx="2575" formatCode="0.000">
                  <c:v>4.8949999999999996</c:v>
                </c:pt>
                <c:pt idx="2576" formatCode="0.000">
                  <c:v>4.8949999999999996</c:v>
                </c:pt>
                <c:pt idx="2577" formatCode="0.000">
                  <c:v>4.8949999999999996</c:v>
                </c:pt>
                <c:pt idx="2578" formatCode="0.000">
                  <c:v>4.8600000000000003</c:v>
                </c:pt>
                <c:pt idx="2581" formatCode="0.000">
                  <c:v>3.5150000000000001</c:v>
                </c:pt>
                <c:pt idx="2582" formatCode="0.000">
                  <c:v>3.5150000000000001</c:v>
                </c:pt>
                <c:pt idx="2583" formatCode="0.000">
                  <c:v>3.5150000000000001</c:v>
                </c:pt>
                <c:pt idx="2584" formatCode="0.000">
                  <c:v>3.5150000000000001</c:v>
                </c:pt>
                <c:pt idx="2585" formatCode="0.000">
                  <c:v>3.2949999999999999</c:v>
                </c:pt>
                <c:pt idx="2586" formatCode="0.000">
                  <c:v>3.3</c:v>
                </c:pt>
                <c:pt idx="2587" formatCode="0.000">
                  <c:v>3.4</c:v>
                </c:pt>
                <c:pt idx="2588" formatCode="0.000">
                  <c:v>3.4</c:v>
                </c:pt>
                <c:pt idx="2591" formatCode="0.000">
                  <c:v>4.085</c:v>
                </c:pt>
                <c:pt idx="2592" formatCode="0.000">
                  <c:v>4.1399999999999997</c:v>
                </c:pt>
                <c:pt idx="2593" formatCode="0.000">
                  <c:v>4.16</c:v>
                </c:pt>
                <c:pt idx="2594" formatCode="0.000">
                  <c:v>4.37</c:v>
                </c:pt>
                <c:pt idx="2595" formatCode="0.000">
                  <c:v>4.45</c:v>
                </c:pt>
                <c:pt idx="2596" formatCode="0.000">
                  <c:v>5.63</c:v>
                </c:pt>
                <c:pt idx="2597" formatCode="0.000">
                  <c:v>5.63</c:v>
                </c:pt>
                <c:pt idx="2598" formatCode="0.000">
                  <c:v>5.63</c:v>
                </c:pt>
                <c:pt idx="2601" formatCode="0.000">
                  <c:v>4.5999999999999996</c:v>
                </c:pt>
                <c:pt idx="2602" formatCode="0.000">
                  <c:v>4.5999999999999996</c:v>
                </c:pt>
                <c:pt idx="2603" formatCode="0.000">
                  <c:v>4.4800000000000004</c:v>
                </c:pt>
                <c:pt idx="2604" formatCode="0.000">
                  <c:v>4.57</c:v>
                </c:pt>
                <c:pt idx="2605" formatCode="0.000">
                  <c:v>4.7699999999999996</c:v>
                </c:pt>
                <c:pt idx="2606" formatCode="0.000">
                  <c:v>4.5449999999999999</c:v>
                </c:pt>
                <c:pt idx="2607" formatCode="0.000">
                  <c:v>4.5449999999999999</c:v>
                </c:pt>
                <c:pt idx="2608" formatCode="0.000">
                  <c:v>4.5449999999999999</c:v>
                </c:pt>
                <c:pt idx="2611" formatCode="0.000">
                  <c:v>5.26</c:v>
                </c:pt>
                <c:pt idx="2612" formatCode="0.000">
                  <c:v>5.165</c:v>
                </c:pt>
                <c:pt idx="2613" formatCode="0.000">
                  <c:v>5.4850000000000003</c:v>
                </c:pt>
                <c:pt idx="2614" formatCode="0.000">
                  <c:v>5.4850000000000003</c:v>
                </c:pt>
                <c:pt idx="2615" formatCode="0.000">
                  <c:v>5.4850000000000003</c:v>
                </c:pt>
                <c:pt idx="2616" formatCode="0.000">
                  <c:v>5.4349999999999996</c:v>
                </c:pt>
                <c:pt idx="2617" formatCode="0.000">
                  <c:v>5.31</c:v>
                </c:pt>
                <c:pt idx="2618" formatCode="0.000">
                  <c:v>5.335</c:v>
                </c:pt>
                <c:pt idx="2621" formatCode="0.000">
                  <c:v>6.55</c:v>
                </c:pt>
                <c:pt idx="2622" formatCode="0.000">
                  <c:v>6.55</c:v>
                </c:pt>
                <c:pt idx="2623" formatCode="0.000">
                  <c:v>6.55</c:v>
                </c:pt>
                <c:pt idx="2624" formatCode="0.000">
                  <c:v>6.3949999999999996</c:v>
                </c:pt>
                <c:pt idx="2625" formatCode="0.000">
                  <c:v>6.8150000000000004</c:v>
                </c:pt>
                <c:pt idx="2626" formatCode="0.000">
                  <c:v>6.9349999999999996</c:v>
                </c:pt>
                <c:pt idx="2627" formatCode="0.000">
                  <c:v>6.79</c:v>
                </c:pt>
                <c:pt idx="2628" formatCode="0.000">
                  <c:v>6.79</c:v>
                </c:pt>
                <c:pt idx="2631" formatCode="0.000">
                  <c:v>8.1449999999999996</c:v>
                </c:pt>
                <c:pt idx="2632" formatCode="0.000">
                  <c:v>8.77</c:v>
                </c:pt>
                <c:pt idx="2633" formatCode="0.000">
                  <c:v>9.2949999999999999</c:v>
                </c:pt>
                <c:pt idx="2634" formatCode="0.000">
                  <c:v>9.0649999999999995</c:v>
                </c:pt>
                <c:pt idx="2635" formatCode="0.000">
                  <c:v>8.2650000000000006</c:v>
                </c:pt>
                <c:pt idx="2636" formatCode="0.000">
                  <c:v>8.2650000000000006</c:v>
                </c:pt>
                <c:pt idx="2637" formatCode="0.000">
                  <c:v>8.2650000000000006</c:v>
                </c:pt>
                <c:pt idx="2638" formatCode="0.000">
                  <c:v>8.2650000000000006</c:v>
                </c:pt>
                <c:pt idx="2641" formatCode="0.000">
                  <c:v>6.59</c:v>
                </c:pt>
                <c:pt idx="2642" formatCode="0.000">
                  <c:v>6.47</c:v>
                </c:pt>
                <c:pt idx="2643" formatCode="0.000">
                  <c:v>5.8849999999999998</c:v>
                </c:pt>
                <c:pt idx="2644" formatCode="0.000">
                  <c:v>5.8849999999999998</c:v>
                </c:pt>
                <c:pt idx="2645" formatCode="0.000">
                  <c:v>5.8849999999999998</c:v>
                </c:pt>
                <c:pt idx="2646" formatCode="0.000">
                  <c:v>6.0650000000000004</c:v>
                </c:pt>
                <c:pt idx="2647" formatCode="0.000">
                  <c:v>6.5449999999999999</c:v>
                </c:pt>
                <c:pt idx="2648" formatCode="0.000">
                  <c:v>6.665</c:v>
                </c:pt>
                <c:pt idx="2651" formatCode="0.000">
                  <c:v>8.2449999999999992</c:v>
                </c:pt>
                <c:pt idx="2652" formatCode="0.000">
                  <c:v>8.2449999999999992</c:v>
                </c:pt>
                <c:pt idx="2653" formatCode="0.000">
                  <c:v>8.5250000000000004</c:v>
                </c:pt>
                <c:pt idx="2654" formatCode="0.000">
                  <c:v>9.32</c:v>
                </c:pt>
                <c:pt idx="2655" formatCode="0.000">
                  <c:v>8.68</c:v>
                </c:pt>
                <c:pt idx="2656" formatCode="0.000">
                  <c:v>8.66</c:v>
                </c:pt>
                <c:pt idx="2657" formatCode="0.000">
                  <c:v>8.66</c:v>
                </c:pt>
                <c:pt idx="2658" formatCode="0.000">
                  <c:v>8.66</c:v>
                </c:pt>
                <c:pt idx="2661" formatCode="0.000">
                  <c:v>9.76</c:v>
                </c:pt>
                <c:pt idx="2662" formatCode="0.000">
                  <c:v>9.2850000000000001</c:v>
                </c:pt>
                <c:pt idx="2663" formatCode="0.000">
                  <c:v>9.33</c:v>
                </c:pt>
                <c:pt idx="2664" formatCode="0.000">
                  <c:v>9.5</c:v>
                </c:pt>
                <c:pt idx="2665" formatCode="0.000">
                  <c:v>9.5</c:v>
                </c:pt>
                <c:pt idx="2666" formatCode="0.000">
                  <c:v>9.5</c:v>
                </c:pt>
                <c:pt idx="2667" formatCode="0.000">
                  <c:v>9.25</c:v>
                </c:pt>
                <c:pt idx="2668" formatCode="0.000">
                  <c:v>8.9600000000000009</c:v>
                </c:pt>
                <c:pt idx="2671" formatCode="#,##0.000">
                  <c:v>7.75</c:v>
                </c:pt>
                <c:pt idx="2672" formatCode="#,##0.000">
                  <c:v>6.73</c:v>
                </c:pt>
                <c:pt idx="2673" formatCode="#,##0.000">
                  <c:v>6.73</c:v>
                </c:pt>
                <c:pt idx="2674" formatCode="#,##0.000">
                  <c:v>6.73</c:v>
                </c:pt>
                <c:pt idx="2675" formatCode="#,##0.000">
                  <c:v>6.74</c:v>
                </c:pt>
                <c:pt idx="2676" formatCode="#,##0.000">
                  <c:v>6.8150000000000004</c:v>
                </c:pt>
                <c:pt idx="2677" formatCode="#,##0.000">
                  <c:v>6.6050000000000004</c:v>
                </c:pt>
                <c:pt idx="2678" formatCode="#,##0.000">
                  <c:v>6.585</c:v>
                </c:pt>
                <c:pt idx="2681" formatCode="0.000">
                  <c:v>4.43</c:v>
                </c:pt>
                <c:pt idx="2682" formatCode="0.000">
                  <c:v>4.8099999999999996</c:v>
                </c:pt>
                <c:pt idx="2683" formatCode="0.000">
                  <c:v>5.2</c:v>
                </c:pt>
                <c:pt idx="2684" formatCode="0.000">
                  <c:v>5.26</c:v>
                </c:pt>
                <c:pt idx="2685" formatCode="0.000">
                  <c:v>5.2949999999999999</c:v>
                </c:pt>
                <c:pt idx="2686" formatCode="0.000">
                  <c:v>4.9450000000000003</c:v>
                </c:pt>
                <c:pt idx="2687" formatCode="0.000">
                  <c:v>4.9450000000000003</c:v>
                </c:pt>
                <c:pt idx="2688" formatCode="0.000">
                  <c:v>4.9450000000000003</c:v>
                </c:pt>
                <c:pt idx="2691" formatCode="0.000">
                  <c:v>6.1749999999999998</c:v>
                </c:pt>
                <c:pt idx="2692" formatCode="0.000">
                  <c:v>6.46</c:v>
                </c:pt>
                <c:pt idx="2693" formatCode="0.000">
                  <c:v>6.46</c:v>
                </c:pt>
                <c:pt idx="2694" formatCode="0.000">
                  <c:v>6.46</c:v>
                </c:pt>
                <c:pt idx="2695" formatCode="0.000">
                  <c:v>6.46</c:v>
                </c:pt>
                <c:pt idx="2696" formatCode="0.000">
                  <c:v>6.46</c:v>
                </c:pt>
                <c:pt idx="2697" formatCode="0.000">
                  <c:v>5.9850000000000003</c:v>
                </c:pt>
                <c:pt idx="2698" formatCode="0.000">
                  <c:v>6.0250000000000004</c:v>
                </c:pt>
                <c:pt idx="2701" formatCode="0.000">
                  <c:v>6.5549999999999997</c:v>
                </c:pt>
                <c:pt idx="2702" formatCode="0.000">
                  <c:v>6.5549999999999997</c:v>
                </c:pt>
                <c:pt idx="2703" formatCode="0.000">
                  <c:v>6.5549999999999997</c:v>
                </c:pt>
                <c:pt idx="2704" formatCode="0.000">
                  <c:v>6.5549999999999997</c:v>
                </c:pt>
                <c:pt idx="2705" formatCode="0.000">
                  <c:v>4.9000000000000004</c:v>
                </c:pt>
                <c:pt idx="2706" formatCode="0.000">
                  <c:v>4.1150000000000002</c:v>
                </c:pt>
                <c:pt idx="2707" formatCode="0.000">
                  <c:v>3.6949999999999998</c:v>
                </c:pt>
                <c:pt idx="2708" formatCode="0.000">
                  <c:v>3.6949999999999998</c:v>
                </c:pt>
                <c:pt idx="2711" formatCode="0.000">
                  <c:v>3.3849999999999998</c:v>
                </c:pt>
                <c:pt idx="2712" formatCode="0.000">
                  <c:v>3.335</c:v>
                </c:pt>
                <c:pt idx="2713" formatCode="0.000">
                  <c:v>3.08</c:v>
                </c:pt>
                <c:pt idx="2714" formatCode="0.000">
                  <c:v>2.7050000000000001</c:v>
                </c:pt>
                <c:pt idx="2715" formatCode="0.000">
                  <c:v>2.7850000000000001</c:v>
                </c:pt>
                <c:pt idx="2716" formatCode="0.000">
                  <c:v>2.7850000000000001</c:v>
                </c:pt>
                <c:pt idx="2717" formatCode="0.000">
                  <c:v>2.7850000000000001</c:v>
                </c:pt>
                <c:pt idx="2718" formatCode="0.000">
                  <c:v>2.8050000000000002</c:v>
                </c:pt>
                <c:pt idx="2721" formatCode="0.000">
                  <c:v>2.2599999999999998</c:v>
                </c:pt>
                <c:pt idx="2722" formatCode="0.000">
                  <c:v>2.0950000000000002</c:v>
                </c:pt>
                <c:pt idx="2723" formatCode="0.000">
                  <c:v>2.0750000000000002</c:v>
                </c:pt>
                <c:pt idx="2724" formatCode="0.000">
                  <c:v>2.1850000000000001</c:v>
                </c:pt>
                <c:pt idx="2725" formatCode="0.000">
                  <c:v>2.3450000000000002</c:v>
                </c:pt>
                <c:pt idx="2726" formatCode="0.000">
                  <c:v>2.3450000000000002</c:v>
                </c:pt>
                <c:pt idx="2727" formatCode="0.000">
                  <c:v>2.3450000000000002</c:v>
                </c:pt>
                <c:pt idx="2728" formatCode="0.000">
                  <c:v>2.56</c:v>
                </c:pt>
                <c:pt idx="2731" formatCode="0.000">
                  <c:v>2.0750000000000002</c:v>
                </c:pt>
                <c:pt idx="2732" formatCode="0.000">
                  <c:v>2.0449999999999999</c:v>
                </c:pt>
                <c:pt idx="2733" formatCode="0.000">
                  <c:v>2.0449999999999999</c:v>
                </c:pt>
                <c:pt idx="2734" formatCode="0.000">
                  <c:v>2.0449999999999999</c:v>
                </c:pt>
                <c:pt idx="2735" formatCode="0.000">
                  <c:v>2.0350000000000001</c:v>
                </c:pt>
                <c:pt idx="2736" formatCode="0.000">
                  <c:v>2.0150000000000001</c:v>
                </c:pt>
                <c:pt idx="2737" formatCode="0.000">
                  <c:v>1.9450000000000001</c:v>
                </c:pt>
                <c:pt idx="2738" formatCode="0.000">
                  <c:v>1.95</c:v>
                </c:pt>
                <c:pt idx="2741" formatCode="0.000">
                  <c:v>2.19</c:v>
                </c:pt>
                <c:pt idx="2742" formatCode="0.000">
                  <c:v>2.1949999999999998</c:v>
                </c:pt>
                <c:pt idx="2743" formatCode="0.000">
                  <c:v>2.21</c:v>
                </c:pt>
                <c:pt idx="2744" formatCode="0.000">
                  <c:v>2.1850000000000001</c:v>
                </c:pt>
                <c:pt idx="2745" formatCode="0.000">
                  <c:v>2.165</c:v>
                </c:pt>
                <c:pt idx="2746" formatCode="0.000">
                  <c:v>2.165</c:v>
                </c:pt>
                <c:pt idx="2747" formatCode="0.000">
                  <c:v>2.165</c:v>
                </c:pt>
                <c:pt idx="2750" formatCode="0.000">
                  <c:v>2.2149999999999999</c:v>
                </c:pt>
                <c:pt idx="2751" formatCode="0.000">
                  <c:v>2.2400000000000002</c:v>
                </c:pt>
                <c:pt idx="2752" formatCode="0.000">
                  <c:v>2.2149999999999999</c:v>
                </c:pt>
                <c:pt idx="2753" formatCode="0.000">
                  <c:v>1.88</c:v>
                </c:pt>
                <c:pt idx="2754" formatCode="0.000">
                  <c:v>1.88</c:v>
                </c:pt>
                <c:pt idx="2755" formatCode="0.000">
                  <c:v>1.88</c:v>
                </c:pt>
                <c:pt idx="2756" formatCode="0.000">
                  <c:v>1.88</c:v>
                </c:pt>
                <c:pt idx="2757" formatCode="0.000">
                  <c:v>2.1</c:v>
                </c:pt>
                <c:pt idx="2760" formatCode="0.000">
                  <c:v>2.2949999999999999</c:v>
                </c:pt>
                <c:pt idx="2761" formatCode="0.000">
                  <c:v>2.2349999999999999</c:v>
                </c:pt>
                <c:pt idx="2762" formatCode="0.000">
                  <c:v>2.2349999999999999</c:v>
                </c:pt>
                <c:pt idx="2763" formatCode="0.000">
                  <c:v>2.2349999999999999</c:v>
                </c:pt>
                <c:pt idx="2764" formatCode="0.000">
                  <c:v>2.6150000000000002</c:v>
                </c:pt>
                <c:pt idx="2765" formatCode="0.000">
                  <c:v>2.69</c:v>
                </c:pt>
                <c:pt idx="2766" formatCode="0.000">
                  <c:v>2.7</c:v>
                </c:pt>
                <c:pt idx="2767" formatCode="0.000">
                  <c:v>2.5</c:v>
                </c:pt>
                <c:pt idx="2770" formatCode="0.000">
                  <c:v>2.605</c:v>
                </c:pt>
                <c:pt idx="2771" formatCode="0.000">
                  <c:v>2.67</c:v>
                </c:pt>
                <c:pt idx="2772" formatCode="0.000">
                  <c:v>2.65</c:v>
                </c:pt>
                <c:pt idx="2773" formatCode="0.000">
                  <c:v>2.605</c:v>
                </c:pt>
                <c:pt idx="2774" formatCode="0.000">
                  <c:v>2.48</c:v>
                </c:pt>
                <c:pt idx="2775" formatCode="0.000">
                  <c:v>2.5150000000000001</c:v>
                </c:pt>
                <c:pt idx="2776" formatCode="0.000">
                  <c:v>2.5150000000000001</c:v>
                </c:pt>
                <c:pt idx="2777" formatCode="0.000">
                  <c:v>2.5150000000000001</c:v>
                </c:pt>
                <c:pt idx="2780" formatCode="0.000">
                  <c:v>2.59</c:v>
                </c:pt>
                <c:pt idx="2781" formatCode="0.000">
                  <c:v>2.4249999999999998</c:v>
                </c:pt>
                <c:pt idx="2782" formatCode="0.000">
                  <c:v>2.4649999999999999</c:v>
                </c:pt>
                <c:pt idx="2783" formatCode="0.000">
                  <c:v>2.4649999999999999</c:v>
                </c:pt>
                <c:pt idx="2784" formatCode="0.000">
                  <c:v>2.4649999999999999</c:v>
                </c:pt>
                <c:pt idx="2785" formatCode="0.000">
                  <c:v>2.585</c:v>
                </c:pt>
                <c:pt idx="2786" formatCode="0.000">
                  <c:v>2.5</c:v>
                </c:pt>
                <c:pt idx="2787" formatCode="0.000">
                  <c:v>2.4900000000000002</c:v>
                </c:pt>
                <c:pt idx="2790" formatCode="0.000">
                  <c:v>2.61</c:v>
                </c:pt>
                <c:pt idx="2791" formatCode="0.000">
                  <c:v>2.61</c:v>
                </c:pt>
                <c:pt idx="2792" formatCode="0.000">
                  <c:v>2.61</c:v>
                </c:pt>
                <c:pt idx="2793" formatCode="0.000">
                  <c:v>2.61</c:v>
                </c:pt>
                <c:pt idx="2794" formatCode="0.000">
                  <c:v>2.6</c:v>
                </c:pt>
                <c:pt idx="2795" formatCode="0.000">
                  <c:v>2.71</c:v>
                </c:pt>
                <c:pt idx="2796" formatCode="0.000">
                  <c:v>2.7450000000000001</c:v>
                </c:pt>
                <c:pt idx="2797" formatCode="0.000">
                  <c:v>2.7450000000000001</c:v>
                </c:pt>
                <c:pt idx="2800" formatCode="0.000">
                  <c:v>2.6549999999999998</c:v>
                </c:pt>
                <c:pt idx="2801" formatCode="0.000">
                  <c:v>2.83</c:v>
                </c:pt>
                <c:pt idx="2802" formatCode="0.000">
                  <c:v>2.855</c:v>
                </c:pt>
                <c:pt idx="2803" formatCode="0.000">
                  <c:v>2.87</c:v>
                </c:pt>
                <c:pt idx="2804" formatCode="0.000">
                  <c:v>3.2250000000000001</c:v>
                </c:pt>
                <c:pt idx="2805" formatCode="0.000">
                  <c:v>3.2250000000000001</c:v>
                </c:pt>
                <c:pt idx="2806" formatCode="0.000">
                  <c:v>3.2250000000000001</c:v>
                </c:pt>
                <c:pt idx="2807" formatCode="0.000">
                  <c:v>3.17</c:v>
                </c:pt>
                <c:pt idx="2810" formatCode="0.000">
                  <c:v>2.7149999999999999</c:v>
                </c:pt>
                <c:pt idx="2811" formatCode="0.000">
                  <c:v>2.7149999999999999</c:v>
                </c:pt>
                <c:pt idx="2812" formatCode="0.000">
                  <c:v>2.7149999999999999</c:v>
                </c:pt>
                <c:pt idx="2813" formatCode="0.000">
                  <c:v>2.7149999999999999</c:v>
                </c:pt>
                <c:pt idx="2814" formatCode="0.000">
                  <c:v>2.7149999999999999</c:v>
                </c:pt>
                <c:pt idx="2815" formatCode="0.000">
                  <c:v>2.7349999999999999</c:v>
                </c:pt>
                <c:pt idx="2816" formatCode="0.000">
                  <c:v>2.7850000000000001</c:v>
                </c:pt>
                <c:pt idx="2817" formatCode="0.000">
                  <c:v>2.7</c:v>
                </c:pt>
                <c:pt idx="2820" formatCode="0.000">
                  <c:v>2.4950000000000001</c:v>
                </c:pt>
                <c:pt idx="2821" formatCode="0.000">
                  <c:v>2.4950000000000001</c:v>
                </c:pt>
                <c:pt idx="2822" formatCode="0.000">
                  <c:v>2.4950000000000001</c:v>
                </c:pt>
                <c:pt idx="2823" formatCode="0.000">
                  <c:v>2.48</c:v>
                </c:pt>
                <c:pt idx="2824" formatCode="0.000">
                  <c:v>2.625</c:v>
                </c:pt>
                <c:pt idx="2825" formatCode="0.000">
                  <c:v>2.5499999999999998</c:v>
                </c:pt>
                <c:pt idx="2826" formatCode="0.000">
                  <c:v>2.5499999999999998</c:v>
                </c:pt>
                <c:pt idx="2827" formatCode="0.000">
                  <c:v>2.5499999999999998</c:v>
                </c:pt>
                <c:pt idx="2830" formatCode="0.000">
                  <c:v>2.1549999999999998</c:v>
                </c:pt>
                <c:pt idx="2831" formatCode="0.000">
                  <c:v>2.4350000000000001</c:v>
                </c:pt>
                <c:pt idx="2832" formatCode="0.000">
                  <c:v>2.5499999999999998</c:v>
                </c:pt>
                <c:pt idx="2833" formatCode="0.000">
                  <c:v>2.38</c:v>
                </c:pt>
                <c:pt idx="2834" formatCode="0.000">
                  <c:v>2.38</c:v>
                </c:pt>
                <c:pt idx="2835" formatCode="0.000">
                  <c:v>2.38</c:v>
                </c:pt>
                <c:pt idx="2836" formatCode="0.000">
                  <c:v>2.4350000000000001</c:v>
                </c:pt>
                <c:pt idx="2837" formatCode="0.000">
                  <c:v>2.2650000000000001</c:v>
                </c:pt>
                <c:pt idx="2840" formatCode="0.000">
                  <c:v>1.6</c:v>
                </c:pt>
                <c:pt idx="2841" formatCode="0.000">
                  <c:v>1.605</c:v>
                </c:pt>
                <c:pt idx="2842" formatCode="0.000">
                  <c:v>1.52</c:v>
                </c:pt>
                <c:pt idx="2843" formatCode="0.000">
                  <c:v>1.52</c:v>
                </c:pt>
                <c:pt idx="2844" formatCode="0.000">
                  <c:v>1.52</c:v>
                </c:pt>
                <c:pt idx="2845" formatCode="0.000">
                  <c:v>1.595</c:v>
                </c:pt>
                <c:pt idx="2846" formatCode="0.000">
                  <c:v>1.53</c:v>
                </c:pt>
                <c:pt idx="2847" formatCode="0.000">
                  <c:v>1.63</c:v>
                </c:pt>
                <c:pt idx="2850" formatCode="0.000">
                  <c:v>1.53</c:v>
                </c:pt>
                <c:pt idx="2851" formatCode="0.000">
                  <c:v>1.53</c:v>
                </c:pt>
                <c:pt idx="2852" formatCode="0.000">
                  <c:v>1.46</c:v>
                </c:pt>
                <c:pt idx="2853" formatCode="0.000">
                  <c:v>1.4750000000000001</c:v>
                </c:pt>
                <c:pt idx="2854" formatCode="0.000">
                  <c:v>1.4350000000000001</c:v>
                </c:pt>
                <c:pt idx="2855" formatCode="0.000">
                  <c:v>1.4350000000000001</c:v>
                </c:pt>
                <c:pt idx="2856" formatCode="0.000">
                  <c:v>1.4350000000000001</c:v>
                </c:pt>
                <c:pt idx="2857" formatCode="0.000">
                  <c:v>1.4350000000000001</c:v>
                </c:pt>
                <c:pt idx="2860" formatCode="0.000">
                  <c:v>1.63</c:v>
                </c:pt>
                <c:pt idx="2861" formatCode="0.000">
                  <c:v>1.59</c:v>
                </c:pt>
                <c:pt idx="2862" formatCode="0.000">
                  <c:v>1.59</c:v>
                </c:pt>
                <c:pt idx="2863" formatCode="0.000">
                  <c:v>1.4550000000000001</c:v>
                </c:pt>
                <c:pt idx="2864" formatCode="0.000">
                  <c:v>1.405</c:v>
                </c:pt>
                <c:pt idx="2865" formatCode="0.000">
                  <c:v>1.405</c:v>
                </c:pt>
                <c:pt idx="2866" formatCode="0.000">
                  <c:v>1.405</c:v>
                </c:pt>
                <c:pt idx="2867" formatCode="0.000">
                  <c:v>1.5549999999999999</c:v>
                </c:pt>
                <c:pt idx="2870" formatCode="0.000">
                  <c:v>2.605</c:v>
                </c:pt>
                <c:pt idx="2871" formatCode="0.000">
                  <c:v>2.2250000000000001</c:v>
                </c:pt>
                <c:pt idx="2872" formatCode="0.000">
                  <c:v>2.2250000000000001</c:v>
                </c:pt>
                <c:pt idx="2873" formatCode="0.000">
                  <c:v>2.2250000000000001</c:v>
                </c:pt>
                <c:pt idx="2874" formatCode="0.000">
                  <c:v>2.2250000000000001</c:v>
                </c:pt>
                <c:pt idx="2875" formatCode="0.000">
                  <c:v>2.2749999999999999</c:v>
                </c:pt>
                <c:pt idx="2876" formatCode="0.000">
                  <c:v>2.21</c:v>
                </c:pt>
                <c:pt idx="2877" formatCode="0.000">
                  <c:v>1.9</c:v>
                </c:pt>
                <c:pt idx="2880" formatCode="0.000">
                  <c:v>2.4249999999999998</c:v>
                </c:pt>
                <c:pt idx="2881" formatCode="0.000">
                  <c:v>2.4249999999999998</c:v>
                </c:pt>
                <c:pt idx="2882" formatCode="0.000">
                  <c:v>2.57</c:v>
                </c:pt>
                <c:pt idx="2883" formatCode="0.000">
                  <c:v>2.6150000000000002</c:v>
                </c:pt>
                <c:pt idx="2884" formatCode="0.000">
                  <c:v>2.4449999999999998</c:v>
                </c:pt>
                <c:pt idx="2885" formatCode="0.000">
                  <c:v>2.5299999999999998</c:v>
                </c:pt>
                <c:pt idx="2886" formatCode="0.000">
                  <c:v>2.5299999999999998</c:v>
                </c:pt>
                <c:pt idx="2887" formatCode="0.000">
                  <c:v>2.5299999999999998</c:v>
                </c:pt>
                <c:pt idx="2890" formatCode="0.000">
                  <c:v>2.1150000000000002</c:v>
                </c:pt>
                <c:pt idx="2891" formatCode="0.000">
                  <c:v>2.0299999999999998</c:v>
                </c:pt>
                <c:pt idx="2892" formatCode="0.000">
                  <c:v>2</c:v>
                </c:pt>
                <c:pt idx="2893" formatCode="0.000">
                  <c:v>1.9850000000000001</c:v>
                </c:pt>
                <c:pt idx="2894" formatCode="0.000">
                  <c:v>1.9850000000000001</c:v>
                </c:pt>
                <c:pt idx="2895" formatCode="0.000">
                  <c:v>1.9850000000000001</c:v>
                </c:pt>
                <c:pt idx="2896" formatCode="0.000">
                  <c:v>1.87</c:v>
                </c:pt>
                <c:pt idx="2897" formatCode="0.000">
                  <c:v>1.8</c:v>
                </c:pt>
                <c:pt idx="2900" formatCode="0.000">
                  <c:v>1.825</c:v>
                </c:pt>
                <c:pt idx="2901" formatCode="0.000">
                  <c:v>1.825</c:v>
                </c:pt>
                <c:pt idx="2902" formatCode="0.000">
                  <c:v>1.825</c:v>
                </c:pt>
                <c:pt idx="2903" formatCode="0.000">
                  <c:v>1.93</c:v>
                </c:pt>
                <c:pt idx="2904" formatCode="0.000">
                  <c:v>1.91</c:v>
                </c:pt>
                <c:pt idx="2905" formatCode="0.000">
                  <c:v>1.89</c:v>
                </c:pt>
                <c:pt idx="2906" formatCode="0.000">
                  <c:v>1.845</c:v>
                </c:pt>
                <c:pt idx="2907" formatCode="0.000">
                  <c:v>1.845</c:v>
                </c:pt>
                <c:pt idx="2910" formatCode="0.000">
                  <c:v>2.21</c:v>
                </c:pt>
                <c:pt idx="2911" formatCode="0.000">
                  <c:v>2.4049999999999998</c:v>
                </c:pt>
                <c:pt idx="2912" formatCode="0.000">
                  <c:v>2.6150000000000002</c:v>
                </c:pt>
                <c:pt idx="2913" formatCode="0.000">
                  <c:v>2.62</c:v>
                </c:pt>
                <c:pt idx="2914" formatCode="0.000">
                  <c:v>2.6349999999999998</c:v>
                </c:pt>
                <c:pt idx="2915" formatCode="0.000">
                  <c:v>2.5249999999999999</c:v>
                </c:pt>
                <c:pt idx="2916" formatCode="0.000">
                  <c:v>2.5249999999999999</c:v>
                </c:pt>
                <c:pt idx="2917" formatCode="0.000">
                  <c:v>2.5249999999999999</c:v>
                </c:pt>
                <c:pt idx="2920" formatCode="0.000">
                  <c:v>1.91</c:v>
                </c:pt>
                <c:pt idx="2921" formatCode="0.000">
                  <c:v>2.0499999999999998</c:v>
                </c:pt>
                <c:pt idx="2922" formatCode="0.000">
                  <c:v>1.95</c:v>
                </c:pt>
                <c:pt idx="2923" formatCode="0.000">
                  <c:v>1.95</c:v>
                </c:pt>
                <c:pt idx="2924" formatCode="0.000">
                  <c:v>1.95</c:v>
                </c:pt>
                <c:pt idx="2925" formatCode="0.000">
                  <c:v>1.99</c:v>
                </c:pt>
                <c:pt idx="2926" formatCode="0.000">
                  <c:v>1.9</c:v>
                </c:pt>
                <c:pt idx="2927" formatCode="0.000">
                  <c:v>1.94</c:v>
                </c:pt>
                <c:pt idx="2930" formatCode="0.000">
                  <c:v>2.42</c:v>
                </c:pt>
                <c:pt idx="2931" formatCode="0.000">
                  <c:v>2.42</c:v>
                </c:pt>
                <c:pt idx="2932" formatCode="0.000">
                  <c:v>2.42</c:v>
                </c:pt>
                <c:pt idx="2933" formatCode="0.000">
                  <c:v>2.77</c:v>
                </c:pt>
                <c:pt idx="2934" formatCode="0.000">
                  <c:v>3.16</c:v>
                </c:pt>
                <c:pt idx="2935" formatCode="0.000">
                  <c:v>3.16</c:v>
                </c:pt>
                <c:pt idx="2936" formatCode="0.000">
                  <c:v>3.16</c:v>
                </c:pt>
                <c:pt idx="2937" formatCode="0.000">
                  <c:v>3.16</c:v>
                </c:pt>
                <c:pt idx="2940" formatCode="0.000">
                  <c:v>2.9350000000000001</c:v>
                </c:pt>
                <c:pt idx="2941" formatCode="0.000">
                  <c:v>3.0049999999999999</c:v>
                </c:pt>
                <c:pt idx="2942" formatCode="0.000">
                  <c:v>3.0049999999999999</c:v>
                </c:pt>
                <c:pt idx="2943" formatCode="0.000">
                  <c:v>2.96</c:v>
                </c:pt>
                <c:pt idx="2944" formatCode="0.000">
                  <c:v>2.7949999999999999</c:v>
                </c:pt>
                <c:pt idx="2945" formatCode="0.000">
                  <c:v>2.7949999999999999</c:v>
                </c:pt>
                <c:pt idx="2946" formatCode="0.000">
                  <c:v>2.7949999999999999</c:v>
                </c:pt>
                <c:pt idx="2947" formatCode="0.000">
                  <c:v>3.395</c:v>
                </c:pt>
                <c:pt idx="2950" formatCode="0.000">
                  <c:v>3.96</c:v>
                </c:pt>
                <c:pt idx="2951" formatCode="0.000">
                  <c:v>3.835</c:v>
                </c:pt>
                <c:pt idx="2952" formatCode="0.000">
                  <c:v>3.835</c:v>
                </c:pt>
                <c:pt idx="2953" formatCode="0.000">
                  <c:v>3.835</c:v>
                </c:pt>
                <c:pt idx="2954" formatCode="0.000">
                  <c:v>3.7050000000000001</c:v>
                </c:pt>
                <c:pt idx="2955" formatCode="0.000">
                  <c:v>3.4249999999999998</c:v>
                </c:pt>
                <c:pt idx="2956" formatCode="0.000">
                  <c:v>3.29</c:v>
                </c:pt>
                <c:pt idx="2957" formatCode="0.000">
                  <c:v>3.1150000000000002</c:v>
                </c:pt>
                <c:pt idx="2960" formatCode="0.000">
                  <c:v>5.7549999999999999</c:v>
                </c:pt>
                <c:pt idx="2961" formatCode="0.000">
                  <c:v>4.43</c:v>
                </c:pt>
                <c:pt idx="2962" formatCode="0.000">
                  <c:v>4.43</c:v>
                </c:pt>
                <c:pt idx="2963" formatCode="0.000">
                  <c:v>4.43</c:v>
                </c:pt>
                <c:pt idx="2964" formatCode="0.000">
                  <c:v>3.86</c:v>
                </c:pt>
                <c:pt idx="2965" formatCode="0.000">
                  <c:v>3.89</c:v>
                </c:pt>
                <c:pt idx="2966" formatCode="0.000">
                  <c:v>3.9049999999999998</c:v>
                </c:pt>
                <c:pt idx="2967" formatCode="0.000">
                  <c:v>3.91</c:v>
                </c:pt>
                <c:pt idx="2970" formatCode="0.000">
                  <c:v>3.9449999999999998</c:v>
                </c:pt>
                <c:pt idx="2971" formatCode="0.000">
                  <c:v>4.0250000000000004</c:v>
                </c:pt>
                <c:pt idx="2972" formatCode="0.000">
                  <c:v>3.9350000000000001</c:v>
                </c:pt>
                <c:pt idx="2973" formatCode="0.000">
                  <c:v>3.855</c:v>
                </c:pt>
                <c:pt idx="2974" formatCode="0.000">
                  <c:v>3.87</c:v>
                </c:pt>
                <c:pt idx="2975" formatCode="0.000">
                  <c:v>3.89</c:v>
                </c:pt>
                <c:pt idx="2976" formatCode="0.000">
                  <c:v>3.89</c:v>
                </c:pt>
                <c:pt idx="2977" formatCode="0.000">
                  <c:v>3.89</c:v>
                </c:pt>
                <c:pt idx="2980" formatCode="0.000">
                  <c:v>3.0750000000000002</c:v>
                </c:pt>
                <c:pt idx="2981" formatCode="0.000">
                  <c:v>2.9249999999999998</c:v>
                </c:pt>
                <c:pt idx="2982" formatCode="0.000">
                  <c:v>2.8650000000000002</c:v>
                </c:pt>
                <c:pt idx="2983" formatCode="0.000">
                  <c:v>2.7250000000000001</c:v>
                </c:pt>
                <c:pt idx="2984" formatCode="0.000">
                  <c:v>2.7250000000000001</c:v>
                </c:pt>
                <c:pt idx="2985" formatCode="0.000">
                  <c:v>2.7250000000000001</c:v>
                </c:pt>
                <c:pt idx="2986" formatCode="0.000">
                  <c:v>2.9550000000000001</c:v>
                </c:pt>
                <c:pt idx="2987" formatCode="0.000">
                  <c:v>3.165</c:v>
                </c:pt>
                <c:pt idx="2990" formatCode="0.000">
                  <c:v>2.92</c:v>
                </c:pt>
                <c:pt idx="2991" formatCode="0.000">
                  <c:v>2.92</c:v>
                </c:pt>
                <c:pt idx="2992" formatCode="0.000">
                  <c:v>2.92</c:v>
                </c:pt>
                <c:pt idx="2993" formatCode="0.000">
                  <c:v>2.92</c:v>
                </c:pt>
                <c:pt idx="2994" formatCode="0.000">
                  <c:v>3.2050000000000001</c:v>
                </c:pt>
                <c:pt idx="2995" formatCode="0.000">
                  <c:v>3.14</c:v>
                </c:pt>
                <c:pt idx="2996" formatCode="0.000">
                  <c:v>2.94</c:v>
                </c:pt>
                <c:pt idx="2997" formatCode="0.000">
                  <c:v>2.94</c:v>
                </c:pt>
                <c:pt idx="3000" formatCode="0.000">
                  <c:v>3.1</c:v>
                </c:pt>
                <c:pt idx="3001" formatCode="0.000">
                  <c:v>3.5150000000000001</c:v>
                </c:pt>
                <c:pt idx="3002" formatCode="0.000">
                  <c:v>3.3050000000000002</c:v>
                </c:pt>
                <c:pt idx="3003" formatCode="0.000">
                  <c:v>3.2549999999999999</c:v>
                </c:pt>
                <c:pt idx="3004" formatCode="0.000">
                  <c:v>3.23</c:v>
                </c:pt>
                <c:pt idx="3005" formatCode="0.000">
                  <c:v>3.2250000000000001</c:v>
                </c:pt>
                <c:pt idx="3006" formatCode="0.000">
                  <c:v>3.2250000000000001</c:v>
                </c:pt>
                <c:pt idx="3007" formatCode="0.000">
                  <c:v>3.2250000000000001</c:v>
                </c:pt>
                <c:pt idx="3010" formatCode="0.000">
                  <c:v>3.07</c:v>
                </c:pt>
                <c:pt idx="3011" formatCode="0.000">
                  <c:v>3.1150000000000002</c:v>
                </c:pt>
                <c:pt idx="3012" formatCode="0.000">
                  <c:v>3.09</c:v>
                </c:pt>
                <c:pt idx="3013" formatCode="0.000">
                  <c:v>3.09</c:v>
                </c:pt>
                <c:pt idx="3014" formatCode="0.000">
                  <c:v>3.09</c:v>
                </c:pt>
                <c:pt idx="3015" formatCode="0.000">
                  <c:v>3.125</c:v>
                </c:pt>
                <c:pt idx="3016" formatCode="0.000">
                  <c:v>3.0750000000000002</c:v>
                </c:pt>
                <c:pt idx="3017" formatCode="0.000">
                  <c:v>2.9750000000000001</c:v>
                </c:pt>
                <c:pt idx="3020" formatCode="0.000">
                  <c:v>2.79</c:v>
                </c:pt>
                <c:pt idx="3021" formatCode="0.000">
                  <c:v>2.79</c:v>
                </c:pt>
                <c:pt idx="3022" formatCode="0.000">
                  <c:v>2.7549999999999999</c:v>
                </c:pt>
                <c:pt idx="3023" formatCode="0.000">
                  <c:v>2.82</c:v>
                </c:pt>
                <c:pt idx="3024" formatCode="0.000">
                  <c:v>2.875</c:v>
                </c:pt>
                <c:pt idx="3025" formatCode="0.000">
                  <c:v>2.895</c:v>
                </c:pt>
                <c:pt idx="3026" formatCode="0.000">
                  <c:v>2.895</c:v>
                </c:pt>
                <c:pt idx="3027" formatCode="0.000">
                  <c:v>2.895</c:v>
                </c:pt>
                <c:pt idx="3030" formatCode="0.000">
                  <c:v>2.9</c:v>
                </c:pt>
                <c:pt idx="3031" formatCode="0.000">
                  <c:v>2.8650000000000002</c:v>
                </c:pt>
                <c:pt idx="3032" formatCode="0.000">
                  <c:v>2.875</c:v>
                </c:pt>
                <c:pt idx="3033" formatCode="0.000">
                  <c:v>2.97</c:v>
                </c:pt>
                <c:pt idx="3034" formatCode="0.000">
                  <c:v>2.8849999999999998</c:v>
                </c:pt>
                <c:pt idx="3035" formatCode="0.000">
                  <c:v>2.8849999999999998</c:v>
                </c:pt>
                <c:pt idx="3036" formatCode="0.000">
                  <c:v>2.8849999999999998</c:v>
                </c:pt>
                <c:pt idx="3037" formatCode="0.000">
                  <c:v>2.9249999999999998</c:v>
                </c:pt>
                <c:pt idx="3040" formatCode="0.000">
                  <c:v>3.335</c:v>
                </c:pt>
                <c:pt idx="3041" formatCode="0.000">
                  <c:v>3.2050000000000001</c:v>
                </c:pt>
                <c:pt idx="3042" formatCode="0.000">
                  <c:v>3.2050000000000001</c:v>
                </c:pt>
                <c:pt idx="3043" formatCode="0.000">
                  <c:v>3.2050000000000001</c:v>
                </c:pt>
                <c:pt idx="3044" formatCode="0.000">
                  <c:v>3.3149999999999999</c:v>
                </c:pt>
                <c:pt idx="3045" formatCode="0.000">
                  <c:v>3.44</c:v>
                </c:pt>
                <c:pt idx="3046" formatCode="0.000">
                  <c:v>3.36</c:v>
                </c:pt>
                <c:pt idx="3047" formatCode="0.000">
                  <c:v>3.44</c:v>
                </c:pt>
                <c:pt idx="3050" formatCode="0.000">
                  <c:v>4.1449999999999996</c:v>
                </c:pt>
                <c:pt idx="3051" formatCode="0.000">
                  <c:v>4.1449999999999996</c:v>
                </c:pt>
                <c:pt idx="3052" formatCode="0.000">
                  <c:v>4.1150000000000002</c:v>
                </c:pt>
                <c:pt idx="3053" formatCode="0.000">
                  <c:v>4.1150000000000002</c:v>
                </c:pt>
                <c:pt idx="3054" formatCode="0.000">
                  <c:v>4.1150000000000002</c:v>
                </c:pt>
                <c:pt idx="3055" formatCode="0.000">
                  <c:v>4.1150000000000002</c:v>
                </c:pt>
                <c:pt idx="3056" formatCode="0.000">
                  <c:v>4.1150000000000002</c:v>
                </c:pt>
                <c:pt idx="3057" formatCode="0.000">
                  <c:v>4.1150000000000002</c:v>
                </c:pt>
                <c:pt idx="3060" formatCode="0.000">
                  <c:v>3.3450000000000002</c:v>
                </c:pt>
                <c:pt idx="3061" formatCode="0.000">
                  <c:v>3.29</c:v>
                </c:pt>
                <c:pt idx="3062" formatCode="0.000">
                  <c:v>3.29</c:v>
                </c:pt>
                <c:pt idx="3063" formatCode="0.000">
                  <c:v>3.29</c:v>
                </c:pt>
                <c:pt idx="3064" formatCode="0.000">
                  <c:v>3.29</c:v>
                </c:pt>
                <c:pt idx="3065" formatCode="0.000">
                  <c:v>3.29</c:v>
                </c:pt>
                <c:pt idx="3066" formatCode="0.000">
                  <c:v>4.3449999999999998</c:v>
                </c:pt>
                <c:pt idx="3067" formatCode="0.000">
                  <c:v>4.415</c:v>
                </c:pt>
                <c:pt idx="3070" formatCode="0.000">
                  <c:v>28.28</c:v>
                </c:pt>
                <c:pt idx="3071" formatCode="0.000">
                  <c:v>28.28</c:v>
                </c:pt>
                <c:pt idx="3072" formatCode="0.000">
                  <c:v>28.28</c:v>
                </c:pt>
                <c:pt idx="3073" formatCode="0.000">
                  <c:v>30.565000000000001</c:v>
                </c:pt>
                <c:pt idx="3074" formatCode="0.000">
                  <c:v>13.715</c:v>
                </c:pt>
                <c:pt idx="3075" formatCode="0.000">
                  <c:v>9.0250000000000004</c:v>
                </c:pt>
                <c:pt idx="3076" formatCode="0.000">
                  <c:v>9.7149999999999999</c:v>
                </c:pt>
                <c:pt idx="3077" formatCode="0.000">
                  <c:v>9.7149999999999999</c:v>
                </c:pt>
                <c:pt idx="3080" formatCode="0.000">
                  <c:v>3.13</c:v>
                </c:pt>
                <c:pt idx="3081" formatCode="0.000">
                  <c:v>3.13</c:v>
                </c:pt>
                <c:pt idx="3082" formatCode="0.000">
                  <c:v>3.13</c:v>
                </c:pt>
                <c:pt idx="3083" formatCode="0.000">
                  <c:v>3.13</c:v>
                </c:pt>
                <c:pt idx="3084" formatCode="0.000">
                  <c:v>2.9950000000000001</c:v>
                </c:pt>
                <c:pt idx="3085" formatCode="0.000">
                  <c:v>3.01</c:v>
                </c:pt>
                <c:pt idx="3086" formatCode="0.000">
                  <c:v>2.93</c:v>
                </c:pt>
                <c:pt idx="3087" formatCode="0.000">
                  <c:v>2.93</c:v>
                </c:pt>
                <c:pt idx="3090" formatCode="0.000">
                  <c:v>2.9550000000000001</c:v>
                </c:pt>
                <c:pt idx="3091" formatCode="0.000">
                  <c:v>2.9049999999999998</c:v>
                </c:pt>
                <c:pt idx="3092" formatCode="0.000">
                  <c:v>2.915</c:v>
                </c:pt>
                <c:pt idx="3093" formatCode="0.000">
                  <c:v>2.9649999999999999</c:v>
                </c:pt>
                <c:pt idx="3094" formatCode="0.000">
                  <c:v>2.99</c:v>
                </c:pt>
                <c:pt idx="3095" formatCode="0.000">
                  <c:v>2.99</c:v>
                </c:pt>
                <c:pt idx="3096" formatCode="0.000">
                  <c:v>2.99</c:v>
                </c:pt>
                <c:pt idx="3097" formatCode="0.000">
                  <c:v>2.89</c:v>
                </c:pt>
                <c:pt idx="3100" formatCode="0.000">
                  <c:v>2.7549999999999999</c:v>
                </c:pt>
                <c:pt idx="3101" formatCode="0.000">
                  <c:v>2.66</c:v>
                </c:pt>
                <c:pt idx="3102" formatCode="0.000">
                  <c:v>2.5299999999999998</c:v>
                </c:pt>
                <c:pt idx="3103" formatCode="0.000">
                  <c:v>2.5299999999999998</c:v>
                </c:pt>
                <c:pt idx="3104" formatCode="0.000">
                  <c:v>2.5299999999999998</c:v>
                </c:pt>
                <c:pt idx="3105" formatCode="0.000">
                  <c:v>2.7749999999999999</c:v>
                </c:pt>
                <c:pt idx="3106" formatCode="0.000">
                  <c:v>2.665</c:v>
                </c:pt>
                <c:pt idx="3107" formatCode="0.000">
                  <c:v>2.6</c:v>
                </c:pt>
                <c:pt idx="3110" formatCode="0.000">
                  <c:v>2.9350000000000001</c:v>
                </c:pt>
                <c:pt idx="3111" formatCode="0.000">
                  <c:v>2.9350000000000001</c:v>
                </c:pt>
                <c:pt idx="3112" formatCode="0.000">
                  <c:v>2.9350000000000001</c:v>
                </c:pt>
                <c:pt idx="3113" formatCode="0.000">
                  <c:v>3.09</c:v>
                </c:pt>
                <c:pt idx="3114" formatCode="0.000">
                  <c:v>3.15</c:v>
                </c:pt>
                <c:pt idx="3115" formatCode="0.000">
                  <c:v>3.0750000000000002</c:v>
                </c:pt>
                <c:pt idx="3116" formatCode="0.000">
                  <c:v>3.0750000000000002</c:v>
                </c:pt>
                <c:pt idx="3117" formatCode="0.000">
                  <c:v>3.0750000000000002</c:v>
                </c:pt>
                <c:pt idx="3120" formatCode="0.000">
                  <c:v>3.1549999999999998</c:v>
                </c:pt>
                <c:pt idx="3121" formatCode="0.000">
                  <c:v>3.15</c:v>
                </c:pt>
                <c:pt idx="3122" formatCode="0.000">
                  <c:v>3.2149999999999999</c:v>
                </c:pt>
                <c:pt idx="3123" formatCode="0.000">
                  <c:v>3.2850000000000001</c:v>
                </c:pt>
                <c:pt idx="3124" formatCode="0.000">
                  <c:v>3.2850000000000001</c:v>
                </c:pt>
                <c:pt idx="3125" formatCode="0.000">
                  <c:v>3.2850000000000001</c:v>
                </c:pt>
                <c:pt idx="3126" formatCode="0.000">
                  <c:v>3.2850000000000001</c:v>
                </c:pt>
                <c:pt idx="3127" formatCode="0.000">
                  <c:v>3.35</c:v>
                </c:pt>
                <c:pt idx="3130" formatCode="0.000">
                  <c:v>2.89</c:v>
                </c:pt>
                <c:pt idx="3131" formatCode="0.000">
                  <c:v>2.86</c:v>
                </c:pt>
                <c:pt idx="3132" formatCode="0.000">
                  <c:v>2.86</c:v>
                </c:pt>
                <c:pt idx="3133" formatCode="0.000">
                  <c:v>2.86</c:v>
                </c:pt>
                <c:pt idx="3134" formatCode="0.000">
                  <c:v>2.69</c:v>
                </c:pt>
                <c:pt idx="3135" formatCode="0.000">
                  <c:v>2.58</c:v>
                </c:pt>
                <c:pt idx="3136" formatCode="0.000">
                  <c:v>2.5550000000000002</c:v>
                </c:pt>
                <c:pt idx="3137" formatCode="0.000">
                  <c:v>2.64</c:v>
                </c:pt>
              </c:numCache>
            </c:numRef>
          </c:val>
          <c:smooth val="0"/>
          <c:extLst>
            <c:ext xmlns:c16="http://schemas.microsoft.com/office/drawing/2014/chart" uri="{C3380CC4-5D6E-409C-BE32-E72D297353CC}">
              <c16:uniqueId val="{00000009-7FE4-45E9-AF22-FCC96D1BB0DA}"/>
            </c:ext>
          </c:extLst>
        </c:ser>
        <c:ser>
          <c:idx val="1"/>
          <c:order val="1"/>
          <c:tx>
            <c:strRef>
              <c:f>'H Hub Daily Input'!$D$2</c:f>
              <c:strCache>
                <c:ptCount val="1"/>
                <c:pt idx="0">
                  <c:v>Henry Hub Monthly Avg.</c:v>
                </c:pt>
              </c:strCache>
            </c:strRef>
          </c:tx>
          <c:spPr>
            <a:ln w="28575">
              <a:noFill/>
            </a:ln>
          </c:spPr>
          <c:marker>
            <c:symbol val="triangle"/>
            <c:size val="4"/>
            <c:spPr>
              <a:solidFill>
                <a:srgbClr val="FF0000"/>
              </a:solidFill>
              <a:ln>
                <a:solidFill>
                  <a:srgbClr val="FF0000"/>
                </a:solidFill>
                <a:prstDash val="solid"/>
              </a:ln>
            </c:spPr>
          </c:marker>
          <c:dPt>
            <c:idx val="70"/>
            <c:marker>
              <c:symbol val="diamond"/>
              <c:size val="7"/>
              <c:spPr>
                <a:solidFill>
                  <a:srgbClr val="0000FF"/>
                </a:solidFill>
                <a:ln>
                  <a:solidFill>
                    <a:srgbClr val="0000FF"/>
                  </a:solidFill>
                  <a:prstDash val="solid"/>
                </a:ln>
              </c:spPr>
            </c:marker>
            <c:bubble3D val="0"/>
            <c:extLst>
              <c:ext xmlns:c16="http://schemas.microsoft.com/office/drawing/2014/chart" uri="{C3380CC4-5D6E-409C-BE32-E72D297353CC}">
                <c16:uniqueId val="{0000000A-7FE4-45E9-AF22-FCC96D1BB0DA}"/>
              </c:ext>
            </c:extLst>
          </c:dPt>
          <c:cat>
            <c:numRef>
              <c:f>'H Hub Daily Input'!$B$3:$B$3905</c:f>
              <c:numCache>
                <c:formatCode>m/d/yyyy;@</c:formatCode>
                <c:ptCount val="3903"/>
                <c:pt idx="0">
                  <c:v>36257</c:v>
                </c:pt>
                <c:pt idx="1">
                  <c:v>36266</c:v>
                </c:pt>
                <c:pt idx="2">
                  <c:v>36273</c:v>
                </c:pt>
                <c:pt idx="3">
                  <c:v>36274</c:v>
                </c:pt>
                <c:pt idx="4">
                  <c:v>36277</c:v>
                </c:pt>
                <c:pt idx="5">
                  <c:v>36278</c:v>
                </c:pt>
                <c:pt idx="6">
                  <c:v>36279</c:v>
                </c:pt>
                <c:pt idx="7">
                  <c:v>36280</c:v>
                </c:pt>
                <c:pt idx="8">
                  <c:v>36281</c:v>
                </c:pt>
                <c:pt idx="9">
                  <c:v>36295</c:v>
                </c:pt>
                <c:pt idx="10">
                  <c:v>36302</c:v>
                </c:pt>
                <c:pt idx="11">
                  <c:v>36305</c:v>
                </c:pt>
                <c:pt idx="12">
                  <c:v>36306</c:v>
                </c:pt>
                <c:pt idx="13">
                  <c:v>36307</c:v>
                </c:pt>
                <c:pt idx="14">
                  <c:v>36308</c:v>
                </c:pt>
                <c:pt idx="15">
                  <c:v>36309</c:v>
                </c:pt>
                <c:pt idx="16">
                  <c:v>36313</c:v>
                </c:pt>
                <c:pt idx="17">
                  <c:v>36326</c:v>
                </c:pt>
                <c:pt idx="18">
                  <c:v>36334</c:v>
                </c:pt>
                <c:pt idx="19">
                  <c:v>36335</c:v>
                </c:pt>
                <c:pt idx="20">
                  <c:v>36336</c:v>
                </c:pt>
                <c:pt idx="21">
                  <c:v>36337</c:v>
                </c:pt>
                <c:pt idx="22">
                  <c:v>36340</c:v>
                </c:pt>
                <c:pt idx="23">
                  <c:v>36341</c:v>
                </c:pt>
                <c:pt idx="24">
                  <c:v>36342</c:v>
                </c:pt>
                <c:pt idx="25">
                  <c:v>36356</c:v>
                </c:pt>
                <c:pt idx="26">
                  <c:v>36365</c:v>
                </c:pt>
                <c:pt idx="27">
                  <c:v>36368</c:v>
                </c:pt>
                <c:pt idx="28">
                  <c:v>36369</c:v>
                </c:pt>
                <c:pt idx="29">
                  <c:v>36370</c:v>
                </c:pt>
                <c:pt idx="30">
                  <c:v>36371</c:v>
                </c:pt>
                <c:pt idx="31">
                  <c:v>36372</c:v>
                </c:pt>
                <c:pt idx="32">
                  <c:v>36375</c:v>
                </c:pt>
                <c:pt idx="33">
                  <c:v>36389</c:v>
                </c:pt>
                <c:pt idx="34">
                  <c:v>36396</c:v>
                </c:pt>
                <c:pt idx="35">
                  <c:v>36397</c:v>
                </c:pt>
                <c:pt idx="36">
                  <c:v>36398</c:v>
                </c:pt>
                <c:pt idx="37">
                  <c:v>36399</c:v>
                </c:pt>
                <c:pt idx="38">
                  <c:v>36400</c:v>
                </c:pt>
                <c:pt idx="39">
                  <c:v>36403</c:v>
                </c:pt>
                <c:pt idx="40">
                  <c:v>36404</c:v>
                </c:pt>
                <c:pt idx="41">
                  <c:v>36418</c:v>
                </c:pt>
                <c:pt idx="42">
                  <c:v>36426</c:v>
                </c:pt>
                <c:pt idx="43">
                  <c:v>36427</c:v>
                </c:pt>
                <c:pt idx="44">
                  <c:v>36428</c:v>
                </c:pt>
                <c:pt idx="45">
                  <c:v>36431</c:v>
                </c:pt>
                <c:pt idx="46">
                  <c:v>36432</c:v>
                </c:pt>
                <c:pt idx="47">
                  <c:v>36433</c:v>
                </c:pt>
                <c:pt idx="48">
                  <c:v>36434</c:v>
                </c:pt>
                <c:pt idx="49">
                  <c:v>36448</c:v>
                </c:pt>
                <c:pt idx="50">
                  <c:v>36456</c:v>
                </c:pt>
                <c:pt idx="51">
                  <c:v>36459</c:v>
                </c:pt>
                <c:pt idx="52">
                  <c:v>36460</c:v>
                </c:pt>
                <c:pt idx="53">
                  <c:v>36461</c:v>
                </c:pt>
                <c:pt idx="54">
                  <c:v>36462</c:v>
                </c:pt>
                <c:pt idx="55">
                  <c:v>36463</c:v>
                </c:pt>
                <c:pt idx="56">
                  <c:v>36466</c:v>
                </c:pt>
                <c:pt idx="57">
                  <c:v>36477</c:v>
                </c:pt>
                <c:pt idx="58">
                  <c:v>36484</c:v>
                </c:pt>
                <c:pt idx="59">
                  <c:v>36487</c:v>
                </c:pt>
                <c:pt idx="60">
                  <c:v>36488</c:v>
                </c:pt>
                <c:pt idx="61">
                  <c:v>36489</c:v>
                </c:pt>
                <c:pt idx="62">
                  <c:v>36494</c:v>
                </c:pt>
                <c:pt idx="63">
                  <c:v>36495</c:v>
                </c:pt>
                <c:pt idx="64">
                  <c:v>36509</c:v>
                </c:pt>
                <c:pt idx="65">
                  <c:v>36517</c:v>
                </c:pt>
                <c:pt idx="66">
                  <c:v>36518</c:v>
                </c:pt>
                <c:pt idx="67">
                  <c:v>36522</c:v>
                </c:pt>
                <c:pt idx="68">
                  <c:v>36523</c:v>
                </c:pt>
                <c:pt idx="69">
                  <c:v>36524</c:v>
                </c:pt>
                <c:pt idx="70">
                  <c:v>36525</c:v>
                </c:pt>
                <c:pt idx="71">
                  <c:v>36529</c:v>
                </c:pt>
                <c:pt idx="72">
                  <c:v>36540</c:v>
                </c:pt>
                <c:pt idx="73">
                  <c:v>36547</c:v>
                </c:pt>
                <c:pt idx="74">
                  <c:v>36550</c:v>
                </c:pt>
                <c:pt idx="75">
                  <c:v>36551</c:v>
                </c:pt>
                <c:pt idx="76">
                  <c:v>36552</c:v>
                </c:pt>
                <c:pt idx="77">
                  <c:v>36553</c:v>
                </c:pt>
                <c:pt idx="78">
                  <c:v>36554</c:v>
                </c:pt>
                <c:pt idx="79">
                  <c:v>36557</c:v>
                </c:pt>
                <c:pt idx="80">
                  <c:v>36567</c:v>
                </c:pt>
                <c:pt idx="81">
                  <c:v>36593</c:v>
                </c:pt>
                <c:pt idx="82">
                  <c:v>36597</c:v>
                </c:pt>
                <c:pt idx="83">
                  <c:v>36627</c:v>
                </c:pt>
                <c:pt idx="84">
                  <c:v>36631</c:v>
                </c:pt>
                <c:pt idx="85">
                  <c:v>36637</c:v>
                </c:pt>
                <c:pt idx="86">
                  <c:v>36641</c:v>
                </c:pt>
                <c:pt idx="87">
                  <c:v>36642</c:v>
                </c:pt>
                <c:pt idx="88">
                  <c:v>36643</c:v>
                </c:pt>
                <c:pt idx="89">
                  <c:v>36644</c:v>
                </c:pt>
                <c:pt idx="90">
                  <c:v>36645</c:v>
                </c:pt>
                <c:pt idx="91">
                  <c:v>36648</c:v>
                </c:pt>
                <c:pt idx="92">
                  <c:v>36662</c:v>
                </c:pt>
                <c:pt idx="93">
                  <c:v>36670</c:v>
                </c:pt>
                <c:pt idx="94">
                  <c:v>36671</c:v>
                </c:pt>
                <c:pt idx="95">
                  <c:v>36672</c:v>
                </c:pt>
                <c:pt idx="96">
                  <c:v>36673</c:v>
                </c:pt>
                <c:pt idx="97">
                  <c:v>36677</c:v>
                </c:pt>
                <c:pt idx="98">
                  <c:v>36678</c:v>
                </c:pt>
                <c:pt idx="99">
                  <c:v>36692</c:v>
                </c:pt>
                <c:pt idx="100">
                  <c:v>36700</c:v>
                </c:pt>
                <c:pt idx="101">
                  <c:v>36701</c:v>
                </c:pt>
                <c:pt idx="102">
                  <c:v>36704</c:v>
                </c:pt>
                <c:pt idx="103">
                  <c:v>36705</c:v>
                </c:pt>
                <c:pt idx="104">
                  <c:v>36706</c:v>
                </c:pt>
                <c:pt idx="105">
                  <c:v>36707</c:v>
                </c:pt>
                <c:pt idx="106">
                  <c:v>36708</c:v>
                </c:pt>
                <c:pt idx="107">
                  <c:v>36722</c:v>
                </c:pt>
                <c:pt idx="108">
                  <c:v>36729</c:v>
                </c:pt>
                <c:pt idx="109">
                  <c:v>36732</c:v>
                </c:pt>
                <c:pt idx="110">
                  <c:v>36733</c:v>
                </c:pt>
                <c:pt idx="111">
                  <c:v>36734</c:v>
                </c:pt>
                <c:pt idx="112">
                  <c:v>36735</c:v>
                </c:pt>
                <c:pt idx="113">
                  <c:v>36736</c:v>
                </c:pt>
                <c:pt idx="114">
                  <c:v>36739</c:v>
                </c:pt>
                <c:pt idx="115">
                  <c:v>36753</c:v>
                </c:pt>
                <c:pt idx="116">
                  <c:v>36761</c:v>
                </c:pt>
                <c:pt idx="117">
                  <c:v>36762</c:v>
                </c:pt>
                <c:pt idx="118">
                  <c:v>36763</c:v>
                </c:pt>
                <c:pt idx="119">
                  <c:v>36764</c:v>
                </c:pt>
                <c:pt idx="120">
                  <c:v>36767</c:v>
                </c:pt>
                <c:pt idx="121">
                  <c:v>36768</c:v>
                </c:pt>
                <c:pt idx="122">
                  <c:v>36769</c:v>
                </c:pt>
                <c:pt idx="123">
                  <c:v>36770</c:v>
                </c:pt>
                <c:pt idx="124">
                  <c:v>36784</c:v>
                </c:pt>
                <c:pt idx="125">
                  <c:v>36792</c:v>
                </c:pt>
                <c:pt idx="126">
                  <c:v>36795</c:v>
                </c:pt>
                <c:pt idx="127">
                  <c:v>36796</c:v>
                </c:pt>
                <c:pt idx="128">
                  <c:v>36797</c:v>
                </c:pt>
                <c:pt idx="129">
                  <c:v>36798</c:v>
                </c:pt>
                <c:pt idx="130">
                  <c:v>36799</c:v>
                </c:pt>
                <c:pt idx="131">
                  <c:v>36802</c:v>
                </c:pt>
                <c:pt idx="132">
                  <c:v>36813</c:v>
                </c:pt>
                <c:pt idx="133">
                  <c:v>36823</c:v>
                </c:pt>
                <c:pt idx="134">
                  <c:v>36824</c:v>
                </c:pt>
                <c:pt idx="135">
                  <c:v>36825</c:v>
                </c:pt>
                <c:pt idx="136">
                  <c:v>36826</c:v>
                </c:pt>
                <c:pt idx="137">
                  <c:v>36827</c:v>
                </c:pt>
                <c:pt idx="138">
                  <c:v>36830</c:v>
                </c:pt>
                <c:pt idx="139">
                  <c:v>36831</c:v>
                </c:pt>
                <c:pt idx="140">
                  <c:v>36845</c:v>
                </c:pt>
                <c:pt idx="141">
                  <c:v>36852</c:v>
                </c:pt>
                <c:pt idx="142">
                  <c:v>36853</c:v>
                </c:pt>
                <c:pt idx="143">
                  <c:v>36858</c:v>
                </c:pt>
                <c:pt idx="144">
                  <c:v>36859</c:v>
                </c:pt>
                <c:pt idx="145">
                  <c:v>36860</c:v>
                </c:pt>
                <c:pt idx="146">
                  <c:v>36861</c:v>
                </c:pt>
                <c:pt idx="147">
                  <c:v>36875</c:v>
                </c:pt>
                <c:pt idx="148">
                  <c:v>36881</c:v>
                </c:pt>
                <c:pt idx="149">
                  <c:v>36882</c:v>
                </c:pt>
                <c:pt idx="150">
                  <c:v>36883</c:v>
                </c:pt>
                <c:pt idx="151">
                  <c:v>36887</c:v>
                </c:pt>
                <c:pt idx="152">
                  <c:v>36888</c:v>
                </c:pt>
                <c:pt idx="153">
                  <c:v>36889</c:v>
                </c:pt>
                <c:pt idx="154">
                  <c:v>36890</c:v>
                </c:pt>
                <c:pt idx="155">
                  <c:v>36894</c:v>
                </c:pt>
                <c:pt idx="156">
                  <c:v>36906</c:v>
                </c:pt>
                <c:pt idx="157">
                  <c:v>36914</c:v>
                </c:pt>
                <c:pt idx="158">
                  <c:v>36915</c:v>
                </c:pt>
                <c:pt idx="159">
                  <c:v>36916</c:v>
                </c:pt>
                <c:pt idx="160">
                  <c:v>36917</c:v>
                </c:pt>
                <c:pt idx="161">
                  <c:v>36918</c:v>
                </c:pt>
                <c:pt idx="162">
                  <c:v>36921</c:v>
                </c:pt>
                <c:pt idx="163">
                  <c:v>36922</c:v>
                </c:pt>
                <c:pt idx="164">
                  <c:v>36923</c:v>
                </c:pt>
                <c:pt idx="165">
                  <c:v>36937</c:v>
                </c:pt>
                <c:pt idx="166">
                  <c:v>36943</c:v>
                </c:pt>
                <c:pt idx="167">
                  <c:v>36944</c:v>
                </c:pt>
                <c:pt idx="168">
                  <c:v>36945</c:v>
                </c:pt>
                <c:pt idx="169">
                  <c:v>36946</c:v>
                </c:pt>
                <c:pt idx="170">
                  <c:v>36949</c:v>
                </c:pt>
                <c:pt idx="171">
                  <c:v>36950</c:v>
                </c:pt>
                <c:pt idx="172">
                  <c:v>36951</c:v>
                </c:pt>
                <c:pt idx="173">
                  <c:v>36965</c:v>
                </c:pt>
                <c:pt idx="174">
                  <c:v>36974</c:v>
                </c:pt>
                <c:pt idx="175">
                  <c:v>36977</c:v>
                </c:pt>
                <c:pt idx="176">
                  <c:v>36978</c:v>
                </c:pt>
                <c:pt idx="177">
                  <c:v>36979</c:v>
                </c:pt>
                <c:pt idx="178">
                  <c:v>36980</c:v>
                </c:pt>
                <c:pt idx="179">
                  <c:v>36981</c:v>
                </c:pt>
                <c:pt idx="180">
                  <c:v>36982</c:v>
                </c:pt>
                <c:pt idx="181">
                  <c:v>36996</c:v>
                </c:pt>
                <c:pt idx="182">
                  <c:v>37002</c:v>
                </c:pt>
                <c:pt idx="183">
                  <c:v>37005</c:v>
                </c:pt>
                <c:pt idx="184">
                  <c:v>37006</c:v>
                </c:pt>
                <c:pt idx="185">
                  <c:v>37007</c:v>
                </c:pt>
                <c:pt idx="186">
                  <c:v>37008</c:v>
                </c:pt>
                <c:pt idx="187">
                  <c:v>37009</c:v>
                </c:pt>
                <c:pt idx="188">
                  <c:v>37012</c:v>
                </c:pt>
                <c:pt idx="189">
                  <c:v>37026</c:v>
                </c:pt>
                <c:pt idx="190">
                  <c:v>37034</c:v>
                </c:pt>
                <c:pt idx="191">
                  <c:v>37035</c:v>
                </c:pt>
                <c:pt idx="192">
                  <c:v>37036</c:v>
                </c:pt>
                <c:pt idx="193">
                  <c:v>37037</c:v>
                </c:pt>
                <c:pt idx="194">
                  <c:v>37041</c:v>
                </c:pt>
                <c:pt idx="195">
                  <c:v>37042</c:v>
                </c:pt>
                <c:pt idx="196">
                  <c:v>37043</c:v>
                </c:pt>
                <c:pt idx="197">
                  <c:v>37057</c:v>
                </c:pt>
                <c:pt idx="198">
                  <c:v>37065</c:v>
                </c:pt>
                <c:pt idx="199">
                  <c:v>37068</c:v>
                </c:pt>
                <c:pt idx="200">
                  <c:v>37069</c:v>
                </c:pt>
                <c:pt idx="201">
                  <c:v>37070</c:v>
                </c:pt>
                <c:pt idx="202">
                  <c:v>37071</c:v>
                </c:pt>
                <c:pt idx="203">
                  <c:v>37072</c:v>
                </c:pt>
                <c:pt idx="204">
                  <c:v>37073</c:v>
                </c:pt>
                <c:pt idx="205">
                  <c:v>37087</c:v>
                </c:pt>
                <c:pt idx="206">
                  <c:v>37096</c:v>
                </c:pt>
                <c:pt idx="207">
                  <c:v>37097</c:v>
                </c:pt>
                <c:pt idx="208">
                  <c:v>37098</c:v>
                </c:pt>
                <c:pt idx="209">
                  <c:v>37099</c:v>
                </c:pt>
                <c:pt idx="210">
                  <c:v>37100</c:v>
                </c:pt>
                <c:pt idx="211">
                  <c:v>37103</c:v>
                </c:pt>
                <c:pt idx="212">
                  <c:v>37104</c:v>
                </c:pt>
                <c:pt idx="213">
                  <c:v>37118</c:v>
                </c:pt>
                <c:pt idx="214">
                  <c:v>37126</c:v>
                </c:pt>
                <c:pt idx="215">
                  <c:v>37127</c:v>
                </c:pt>
                <c:pt idx="216">
                  <c:v>37128</c:v>
                </c:pt>
                <c:pt idx="217">
                  <c:v>37131</c:v>
                </c:pt>
                <c:pt idx="218">
                  <c:v>37132</c:v>
                </c:pt>
                <c:pt idx="219">
                  <c:v>37133</c:v>
                </c:pt>
                <c:pt idx="220">
                  <c:v>37134</c:v>
                </c:pt>
                <c:pt idx="221">
                  <c:v>37135</c:v>
                </c:pt>
                <c:pt idx="222">
                  <c:v>37149</c:v>
                </c:pt>
                <c:pt idx="223">
                  <c:v>37155</c:v>
                </c:pt>
                <c:pt idx="224">
                  <c:v>37156</c:v>
                </c:pt>
                <c:pt idx="225">
                  <c:v>37159</c:v>
                </c:pt>
                <c:pt idx="226">
                  <c:v>37160</c:v>
                </c:pt>
                <c:pt idx="227">
                  <c:v>37161</c:v>
                </c:pt>
                <c:pt idx="228">
                  <c:v>37162</c:v>
                </c:pt>
                <c:pt idx="229">
                  <c:v>37163</c:v>
                </c:pt>
                <c:pt idx="230">
                  <c:v>37165</c:v>
                </c:pt>
                <c:pt idx="231">
                  <c:v>37179</c:v>
                </c:pt>
                <c:pt idx="232">
                  <c:v>37188</c:v>
                </c:pt>
                <c:pt idx="233">
                  <c:v>37189</c:v>
                </c:pt>
                <c:pt idx="234">
                  <c:v>37190</c:v>
                </c:pt>
                <c:pt idx="235">
                  <c:v>37191</c:v>
                </c:pt>
                <c:pt idx="236">
                  <c:v>37194</c:v>
                </c:pt>
                <c:pt idx="237">
                  <c:v>37195</c:v>
                </c:pt>
                <c:pt idx="238">
                  <c:v>37196</c:v>
                </c:pt>
                <c:pt idx="239">
                  <c:v>37210</c:v>
                </c:pt>
                <c:pt idx="240">
                  <c:v>37216</c:v>
                </c:pt>
                <c:pt idx="241">
                  <c:v>37217</c:v>
                </c:pt>
                <c:pt idx="242">
                  <c:v>37222</c:v>
                </c:pt>
                <c:pt idx="243">
                  <c:v>37223</c:v>
                </c:pt>
                <c:pt idx="244">
                  <c:v>37224</c:v>
                </c:pt>
                <c:pt idx="245">
                  <c:v>37225</c:v>
                </c:pt>
                <c:pt idx="246">
                  <c:v>37226</c:v>
                </c:pt>
                <c:pt idx="247">
                  <c:v>37240</c:v>
                </c:pt>
                <c:pt idx="248">
                  <c:v>37244</c:v>
                </c:pt>
                <c:pt idx="249">
                  <c:v>37245</c:v>
                </c:pt>
                <c:pt idx="250">
                  <c:v>37246</c:v>
                </c:pt>
                <c:pt idx="251">
                  <c:v>37247</c:v>
                </c:pt>
                <c:pt idx="252">
                  <c:v>37252</c:v>
                </c:pt>
                <c:pt idx="253">
                  <c:v>37253</c:v>
                </c:pt>
                <c:pt idx="254">
                  <c:v>37254</c:v>
                </c:pt>
                <c:pt idx="255">
                  <c:v>37257</c:v>
                </c:pt>
                <c:pt idx="256">
                  <c:v>37271</c:v>
                </c:pt>
                <c:pt idx="257">
                  <c:v>37280</c:v>
                </c:pt>
                <c:pt idx="258">
                  <c:v>37281</c:v>
                </c:pt>
                <c:pt idx="259">
                  <c:v>37282</c:v>
                </c:pt>
                <c:pt idx="260">
                  <c:v>37285</c:v>
                </c:pt>
                <c:pt idx="261">
                  <c:v>37286</c:v>
                </c:pt>
                <c:pt idx="262">
                  <c:v>37287</c:v>
                </c:pt>
                <c:pt idx="263">
                  <c:v>37288</c:v>
                </c:pt>
                <c:pt idx="264">
                  <c:v>37302</c:v>
                </c:pt>
                <c:pt idx="265">
                  <c:v>37308</c:v>
                </c:pt>
                <c:pt idx="266">
                  <c:v>37309</c:v>
                </c:pt>
                <c:pt idx="267">
                  <c:v>37310</c:v>
                </c:pt>
                <c:pt idx="268">
                  <c:v>37313</c:v>
                </c:pt>
                <c:pt idx="269">
                  <c:v>37314</c:v>
                </c:pt>
                <c:pt idx="270">
                  <c:v>37315</c:v>
                </c:pt>
                <c:pt idx="271">
                  <c:v>37316</c:v>
                </c:pt>
                <c:pt idx="272">
                  <c:v>37330</c:v>
                </c:pt>
                <c:pt idx="273">
                  <c:v>37337</c:v>
                </c:pt>
                <c:pt idx="274">
                  <c:v>37338</c:v>
                </c:pt>
                <c:pt idx="275">
                  <c:v>37341</c:v>
                </c:pt>
                <c:pt idx="276">
                  <c:v>37342</c:v>
                </c:pt>
                <c:pt idx="277">
                  <c:v>37343</c:v>
                </c:pt>
                <c:pt idx="278">
                  <c:v>37344</c:v>
                </c:pt>
                <c:pt idx="279">
                  <c:v>37347</c:v>
                </c:pt>
                <c:pt idx="280">
                  <c:v>37361</c:v>
                </c:pt>
                <c:pt idx="281">
                  <c:v>37366</c:v>
                </c:pt>
                <c:pt idx="282">
                  <c:v>37369</c:v>
                </c:pt>
                <c:pt idx="283">
                  <c:v>37370</c:v>
                </c:pt>
                <c:pt idx="284">
                  <c:v>37371</c:v>
                </c:pt>
                <c:pt idx="285">
                  <c:v>37372</c:v>
                </c:pt>
                <c:pt idx="286">
                  <c:v>37373</c:v>
                </c:pt>
                <c:pt idx="287">
                  <c:v>37376</c:v>
                </c:pt>
                <c:pt idx="288">
                  <c:v>37377</c:v>
                </c:pt>
                <c:pt idx="289">
                  <c:v>37391</c:v>
                </c:pt>
                <c:pt idx="290">
                  <c:v>37400</c:v>
                </c:pt>
                <c:pt idx="291">
                  <c:v>37401</c:v>
                </c:pt>
                <c:pt idx="292">
                  <c:v>37405</c:v>
                </c:pt>
                <c:pt idx="293">
                  <c:v>37406</c:v>
                </c:pt>
                <c:pt idx="294">
                  <c:v>37407</c:v>
                </c:pt>
                <c:pt idx="295">
                  <c:v>37408</c:v>
                </c:pt>
                <c:pt idx="296">
                  <c:v>37422</c:v>
                </c:pt>
                <c:pt idx="297">
                  <c:v>37429</c:v>
                </c:pt>
                <c:pt idx="298">
                  <c:v>37432</c:v>
                </c:pt>
                <c:pt idx="299">
                  <c:v>37433</c:v>
                </c:pt>
                <c:pt idx="300">
                  <c:v>37434</c:v>
                </c:pt>
                <c:pt idx="301">
                  <c:v>37435</c:v>
                </c:pt>
                <c:pt idx="302">
                  <c:v>37436</c:v>
                </c:pt>
                <c:pt idx="303">
                  <c:v>37438</c:v>
                </c:pt>
                <c:pt idx="304">
                  <c:v>37452</c:v>
                </c:pt>
                <c:pt idx="305">
                  <c:v>37461</c:v>
                </c:pt>
                <c:pt idx="306">
                  <c:v>37462</c:v>
                </c:pt>
                <c:pt idx="307">
                  <c:v>37463</c:v>
                </c:pt>
                <c:pt idx="308">
                  <c:v>37464</c:v>
                </c:pt>
                <c:pt idx="309">
                  <c:v>37467</c:v>
                </c:pt>
                <c:pt idx="310">
                  <c:v>37468</c:v>
                </c:pt>
                <c:pt idx="311">
                  <c:v>37469</c:v>
                </c:pt>
                <c:pt idx="312">
                  <c:v>37483</c:v>
                </c:pt>
                <c:pt idx="313">
                  <c:v>37492</c:v>
                </c:pt>
                <c:pt idx="314">
                  <c:v>37495</c:v>
                </c:pt>
                <c:pt idx="315">
                  <c:v>37496</c:v>
                </c:pt>
                <c:pt idx="316">
                  <c:v>37497</c:v>
                </c:pt>
                <c:pt idx="317">
                  <c:v>37498</c:v>
                </c:pt>
                <c:pt idx="318">
                  <c:v>37499</c:v>
                </c:pt>
                <c:pt idx="319">
                  <c:v>37500</c:v>
                </c:pt>
                <c:pt idx="320">
                  <c:v>37514</c:v>
                </c:pt>
                <c:pt idx="321">
                  <c:v>37519</c:v>
                </c:pt>
                <c:pt idx="322">
                  <c:v>37520</c:v>
                </c:pt>
                <c:pt idx="323">
                  <c:v>37523</c:v>
                </c:pt>
                <c:pt idx="324">
                  <c:v>37524</c:v>
                </c:pt>
                <c:pt idx="325">
                  <c:v>37525</c:v>
                </c:pt>
                <c:pt idx="326">
                  <c:v>37526</c:v>
                </c:pt>
                <c:pt idx="327">
                  <c:v>37527</c:v>
                </c:pt>
                <c:pt idx="328">
                  <c:v>37530</c:v>
                </c:pt>
                <c:pt idx="329">
                  <c:v>37544</c:v>
                </c:pt>
                <c:pt idx="330">
                  <c:v>37553</c:v>
                </c:pt>
                <c:pt idx="331">
                  <c:v>37554</c:v>
                </c:pt>
                <c:pt idx="332">
                  <c:v>37555</c:v>
                </c:pt>
                <c:pt idx="333">
                  <c:v>37558</c:v>
                </c:pt>
                <c:pt idx="334">
                  <c:v>37559</c:v>
                </c:pt>
                <c:pt idx="335">
                  <c:v>37560</c:v>
                </c:pt>
                <c:pt idx="336">
                  <c:v>37561</c:v>
                </c:pt>
                <c:pt idx="337">
                  <c:v>37575</c:v>
                </c:pt>
                <c:pt idx="338">
                  <c:v>37581</c:v>
                </c:pt>
                <c:pt idx="339">
                  <c:v>37582</c:v>
                </c:pt>
                <c:pt idx="340">
                  <c:v>37583</c:v>
                </c:pt>
                <c:pt idx="341">
                  <c:v>37586</c:v>
                </c:pt>
                <c:pt idx="342">
                  <c:v>37587</c:v>
                </c:pt>
                <c:pt idx="343">
                  <c:v>37588</c:v>
                </c:pt>
                <c:pt idx="344">
                  <c:v>37591</c:v>
                </c:pt>
                <c:pt idx="345">
                  <c:v>37605</c:v>
                </c:pt>
                <c:pt idx="346">
                  <c:v>37611</c:v>
                </c:pt>
                <c:pt idx="347">
                  <c:v>37614</c:v>
                </c:pt>
                <c:pt idx="348">
                  <c:v>37615</c:v>
                </c:pt>
                <c:pt idx="349">
                  <c:v>37617</c:v>
                </c:pt>
                <c:pt idx="350">
                  <c:v>37618</c:v>
                </c:pt>
                <c:pt idx="351">
                  <c:v>37621</c:v>
                </c:pt>
                <c:pt idx="352">
                  <c:v>37622</c:v>
                </c:pt>
                <c:pt idx="353">
                  <c:v>37636</c:v>
                </c:pt>
                <c:pt idx="354">
                  <c:v>37645</c:v>
                </c:pt>
                <c:pt idx="355">
                  <c:v>37646</c:v>
                </c:pt>
                <c:pt idx="356">
                  <c:v>37649</c:v>
                </c:pt>
                <c:pt idx="357">
                  <c:v>37650</c:v>
                </c:pt>
                <c:pt idx="358">
                  <c:v>37651</c:v>
                </c:pt>
                <c:pt idx="359">
                  <c:v>37652</c:v>
                </c:pt>
                <c:pt idx="360">
                  <c:v>37653</c:v>
                </c:pt>
                <c:pt idx="361">
                  <c:v>37667</c:v>
                </c:pt>
                <c:pt idx="362">
                  <c:v>37673</c:v>
                </c:pt>
                <c:pt idx="363">
                  <c:v>37674</c:v>
                </c:pt>
                <c:pt idx="364">
                  <c:v>37677</c:v>
                </c:pt>
                <c:pt idx="365">
                  <c:v>37678</c:v>
                </c:pt>
                <c:pt idx="366">
                  <c:v>37679</c:v>
                </c:pt>
                <c:pt idx="367">
                  <c:v>37680</c:v>
                </c:pt>
                <c:pt idx="368">
                  <c:v>37681</c:v>
                </c:pt>
                <c:pt idx="369">
                  <c:v>37695</c:v>
                </c:pt>
                <c:pt idx="370">
                  <c:v>37702</c:v>
                </c:pt>
                <c:pt idx="371">
                  <c:v>37705</c:v>
                </c:pt>
                <c:pt idx="372">
                  <c:v>37706</c:v>
                </c:pt>
                <c:pt idx="373">
                  <c:v>37707</c:v>
                </c:pt>
                <c:pt idx="374">
                  <c:v>37708</c:v>
                </c:pt>
                <c:pt idx="375">
                  <c:v>37709</c:v>
                </c:pt>
                <c:pt idx="376">
                  <c:v>37712</c:v>
                </c:pt>
                <c:pt idx="377">
                  <c:v>37726</c:v>
                </c:pt>
                <c:pt idx="378">
                  <c:v>37734</c:v>
                </c:pt>
                <c:pt idx="379">
                  <c:v>37735</c:v>
                </c:pt>
                <c:pt idx="380">
                  <c:v>37736</c:v>
                </c:pt>
                <c:pt idx="381">
                  <c:v>37737</c:v>
                </c:pt>
                <c:pt idx="382">
                  <c:v>37740</c:v>
                </c:pt>
                <c:pt idx="383">
                  <c:v>37741</c:v>
                </c:pt>
                <c:pt idx="384">
                  <c:v>37742</c:v>
                </c:pt>
                <c:pt idx="385">
                  <c:v>37756</c:v>
                </c:pt>
                <c:pt idx="386">
                  <c:v>37764</c:v>
                </c:pt>
                <c:pt idx="387">
                  <c:v>37765</c:v>
                </c:pt>
                <c:pt idx="388">
                  <c:v>37769</c:v>
                </c:pt>
                <c:pt idx="389">
                  <c:v>37770</c:v>
                </c:pt>
                <c:pt idx="390">
                  <c:v>37771</c:v>
                </c:pt>
                <c:pt idx="391">
                  <c:v>37772</c:v>
                </c:pt>
                <c:pt idx="392">
                  <c:v>37773</c:v>
                </c:pt>
                <c:pt idx="393">
                  <c:v>37787</c:v>
                </c:pt>
                <c:pt idx="394">
                  <c:v>37793</c:v>
                </c:pt>
                <c:pt idx="395">
                  <c:v>37796</c:v>
                </c:pt>
                <c:pt idx="396">
                  <c:v>37797</c:v>
                </c:pt>
                <c:pt idx="397">
                  <c:v>37798</c:v>
                </c:pt>
                <c:pt idx="398">
                  <c:v>37799</c:v>
                </c:pt>
                <c:pt idx="399">
                  <c:v>37800</c:v>
                </c:pt>
                <c:pt idx="400">
                  <c:v>37803</c:v>
                </c:pt>
                <c:pt idx="401">
                  <c:v>37817</c:v>
                </c:pt>
                <c:pt idx="402">
                  <c:v>37826</c:v>
                </c:pt>
                <c:pt idx="403">
                  <c:v>37827</c:v>
                </c:pt>
                <c:pt idx="404">
                  <c:v>37828</c:v>
                </c:pt>
                <c:pt idx="405">
                  <c:v>37831</c:v>
                </c:pt>
                <c:pt idx="406">
                  <c:v>37832</c:v>
                </c:pt>
                <c:pt idx="407">
                  <c:v>37833</c:v>
                </c:pt>
                <c:pt idx="408">
                  <c:v>37834</c:v>
                </c:pt>
                <c:pt idx="409">
                  <c:v>37848</c:v>
                </c:pt>
                <c:pt idx="410">
                  <c:v>37856</c:v>
                </c:pt>
                <c:pt idx="411">
                  <c:v>37859</c:v>
                </c:pt>
                <c:pt idx="412">
                  <c:v>37860</c:v>
                </c:pt>
                <c:pt idx="413">
                  <c:v>37861</c:v>
                </c:pt>
                <c:pt idx="414">
                  <c:v>37862</c:v>
                </c:pt>
                <c:pt idx="415">
                  <c:v>37863</c:v>
                </c:pt>
                <c:pt idx="416">
                  <c:v>37865</c:v>
                </c:pt>
                <c:pt idx="417">
                  <c:v>37879</c:v>
                </c:pt>
                <c:pt idx="418">
                  <c:v>37887</c:v>
                </c:pt>
                <c:pt idx="419">
                  <c:v>37888</c:v>
                </c:pt>
                <c:pt idx="420">
                  <c:v>37889</c:v>
                </c:pt>
                <c:pt idx="421">
                  <c:v>37890</c:v>
                </c:pt>
                <c:pt idx="422">
                  <c:v>37891</c:v>
                </c:pt>
                <c:pt idx="423">
                  <c:v>37894</c:v>
                </c:pt>
                <c:pt idx="424">
                  <c:v>37895</c:v>
                </c:pt>
                <c:pt idx="425">
                  <c:v>37909</c:v>
                </c:pt>
                <c:pt idx="426">
                  <c:v>37918</c:v>
                </c:pt>
                <c:pt idx="427">
                  <c:v>37919</c:v>
                </c:pt>
                <c:pt idx="428">
                  <c:v>37922</c:v>
                </c:pt>
                <c:pt idx="429">
                  <c:v>37923</c:v>
                </c:pt>
                <c:pt idx="430">
                  <c:v>37924</c:v>
                </c:pt>
                <c:pt idx="431">
                  <c:v>37925</c:v>
                </c:pt>
                <c:pt idx="432">
                  <c:v>37926</c:v>
                </c:pt>
                <c:pt idx="433">
                  <c:v>37940</c:v>
                </c:pt>
                <c:pt idx="434">
                  <c:v>37945</c:v>
                </c:pt>
                <c:pt idx="435">
                  <c:v>37946</c:v>
                </c:pt>
                <c:pt idx="436">
                  <c:v>37947</c:v>
                </c:pt>
                <c:pt idx="437">
                  <c:v>37950</c:v>
                </c:pt>
                <c:pt idx="438">
                  <c:v>37951</c:v>
                </c:pt>
                <c:pt idx="439">
                  <c:v>37952</c:v>
                </c:pt>
                <c:pt idx="440">
                  <c:v>37956</c:v>
                </c:pt>
                <c:pt idx="441">
                  <c:v>37970</c:v>
                </c:pt>
                <c:pt idx="442">
                  <c:v>37978</c:v>
                </c:pt>
                <c:pt idx="443">
                  <c:v>37979</c:v>
                </c:pt>
                <c:pt idx="444">
                  <c:v>37980</c:v>
                </c:pt>
                <c:pt idx="445">
                  <c:v>37985</c:v>
                </c:pt>
                <c:pt idx="446">
                  <c:v>37986</c:v>
                </c:pt>
                <c:pt idx="447">
                  <c:v>37987</c:v>
                </c:pt>
                <c:pt idx="448">
                  <c:v>38001</c:v>
                </c:pt>
                <c:pt idx="449">
                  <c:v>38010</c:v>
                </c:pt>
                <c:pt idx="450">
                  <c:v>38013</c:v>
                </c:pt>
                <c:pt idx="451">
                  <c:v>38014</c:v>
                </c:pt>
                <c:pt idx="452">
                  <c:v>38015</c:v>
                </c:pt>
                <c:pt idx="453">
                  <c:v>38016</c:v>
                </c:pt>
                <c:pt idx="454">
                  <c:v>38017</c:v>
                </c:pt>
                <c:pt idx="455">
                  <c:v>38018</c:v>
                </c:pt>
                <c:pt idx="456">
                  <c:v>38032</c:v>
                </c:pt>
                <c:pt idx="457">
                  <c:v>38038</c:v>
                </c:pt>
                <c:pt idx="458">
                  <c:v>38041</c:v>
                </c:pt>
                <c:pt idx="459">
                  <c:v>38042</c:v>
                </c:pt>
                <c:pt idx="460">
                  <c:v>38043</c:v>
                </c:pt>
                <c:pt idx="461">
                  <c:v>38044</c:v>
                </c:pt>
                <c:pt idx="462">
                  <c:v>38045</c:v>
                </c:pt>
                <c:pt idx="463">
                  <c:v>38047</c:v>
                </c:pt>
                <c:pt idx="464">
                  <c:v>38061</c:v>
                </c:pt>
                <c:pt idx="465">
                  <c:v>38070</c:v>
                </c:pt>
                <c:pt idx="466">
                  <c:v>38071</c:v>
                </c:pt>
                <c:pt idx="467">
                  <c:v>38072</c:v>
                </c:pt>
                <c:pt idx="468">
                  <c:v>38073</c:v>
                </c:pt>
                <c:pt idx="469">
                  <c:v>38074</c:v>
                </c:pt>
                <c:pt idx="470">
                  <c:v>38075</c:v>
                </c:pt>
                <c:pt idx="471">
                  <c:v>38076</c:v>
                </c:pt>
                <c:pt idx="472">
                  <c:v>38077</c:v>
                </c:pt>
                <c:pt idx="473">
                  <c:v>38078</c:v>
                </c:pt>
                <c:pt idx="474">
                  <c:v>38092</c:v>
                </c:pt>
                <c:pt idx="475">
                  <c:v>38100</c:v>
                </c:pt>
                <c:pt idx="476">
                  <c:v>38101</c:v>
                </c:pt>
                <c:pt idx="477">
                  <c:v>38102</c:v>
                </c:pt>
                <c:pt idx="478">
                  <c:v>38103</c:v>
                </c:pt>
                <c:pt idx="479">
                  <c:v>38104</c:v>
                </c:pt>
                <c:pt idx="480">
                  <c:v>38105</c:v>
                </c:pt>
                <c:pt idx="481">
                  <c:v>38106</c:v>
                </c:pt>
                <c:pt idx="482">
                  <c:v>38107</c:v>
                </c:pt>
                <c:pt idx="483">
                  <c:v>38108</c:v>
                </c:pt>
                <c:pt idx="484">
                  <c:v>38122</c:v>
                </c:pt>
                <c:pt idx="485">
                  <c:v>38129</c:v>
                </c:pt>
                <c:pt idx="486">
                  <c:v>38130</c:v>
                </c:pt>
                <c:pt idx="487">
                  <c:v>38131</c:v>
                </c:pt>
                <c:pt idx="488">
                  <c:v>38132</c:v>
                </c:pt>
                <c:pt idx="489">
                  <c:v>38133</c:v>
                </c:pt>
                <c:pt idx="490">
                  <c:v>38134</c:v>
                </c:pt>
                <c:pt idx="491">
                  <c:v>38135</c:v>
                </c:pt>
                <c:pt idx="492">
                  <c:v>38136</c:v>
                </c:pt>
                <c:pt idx="493">
                  <c:v>38139</c:v>
                </c:pt>
                <c:pt idx="494">
                  <c:v>38153</c:v>
                </c:pt>
                <c:pt idx="495">
                  <c:v>38161</c:v>
                </c:pt>
                <c:pt idx="496">
                  <c:v>38162</c:v>
                </c:pt>
                <c:pt idx="497">
                  <c:v>38163</c:v>
                </c:pt>
                <c:pt idx="498">
                  <c:v>38164</c:v>
                </c:pt>
                <c:pt idx="499">
                  <c:v>38165</c:v>
                </c:pt>
                <c:pt idx="500">
                  <c:v>38166</c:v>
                </c:pt>
                <c:pt idx="501">
                  <c:v>38167</c:v>
                </c:pt>
                <c:pt idx="502">
                  <c:v>38168</c:v>
                </c:pt>
                <c:pt idx="503">
                  <c:v>38169</c:v>
                </c:pt>
                <c:pt idx="504">
                  <c:v>38183</c:v>
                </c:pt>
                <c:pt idx="505">
                  <c:v>38192</c:v>
                </c:pt>
                <c:pt idx="506">
                  <c:v>38193</c:v>
                </c:pt>
                <c:pt idx="507">
                  <c:v>38194</c:v>
                </c:pt>
                <c:pt idx="508">
                  <c:v>38195</c:v>
                </c:pt>
                <c:pt idx="509">
                  <c:v>38196</c:v>
                </c:pt>
                <c:pt idx="510">
                  <c:v>38197</c:v>
                </c:pt>
                <c:pt idx="511">
                  <c:v>38198</c:v>
                </c:pt>
                <c:pt idx="512">
                  <c:v>38199</c:v>
                </c:pt>
                <c:pt idx="513">
                  <c:v>38200</c:v>
                </c:pt>
                <c:pt idx="514">
                  <c:v>38214</c:v>
                </c:pt>
                <c:pt idx="515">
                  <c:v>38223</c:v>
                </c:pt>
                <c:pt idx="516">
                  <c:v>38224</c:v>
                </c:pt>
                <c:pt idx="517">
                  <c:v>38225</c:v>
                </c:pt>
                <c:pt idx="518">
                  <c:v>38226</c:v>
                </c:pt>
                <c:pt idx="519">
                  <c:v>38227</c:v>
                </c:pt>
                <c:pt idx="520">
                  <c:v>38228</c:v>
                </c:pt>
                <c:pt idx="521">
                  <c:v>38229</c:v>
                </c:pt>
                <c:pt idx="522">
                  <c:v>38230</c:v>
                </c:pt>
                <c:pt idx="523">
                  <c:v>38231</c:v>
                </c:pt>
                <c:pt idx="524">
                  <c:v>38245</c:v>
                </c:pt>
                <c:pt idx="525">
                  <c:v>38253</c:v>
                </c:pt>
                <c:pt idx="526">
                  <c:v>38254</c:v>
                </c:pt>
                <c:pt idx="527">
                  <c:v>38255</c:v>
                </c:pt>
                <c:pt idx="528">
                  <c:v>38256</c:v>
                </c:pt>
                <c:pt idx="529">
                  <c:v>38257</c:v>
                </c:pt>
                <c:pt idx="530">
                  <c:v>38258</c:v>
                </c:pt>
                <c:pt idx="531">
                  <c:v>38259</c:v>
                </c:pt>
                <c:pt idx="532">
                  <c:v>38260</c:v>
                </c:pt>
                <c:pt idx="533">
                  <c:v>38261</c:v>
                </c:pt>
                <c:pt idx="534">
                  <c:v>38275</c:v>
                </c:pt>
                <c:pt idx="535">
                  <c:v>38284</c:v>
                </c:pt>
                <c:pt idx="536">
                  <c:v>38285</c:v>
                </c:pt>
                <c:pt idx="537">
                  <c:v>38286</c:v>
                </c:pt>
                <c:pt idx="538">
                  <c:v>38287</c:v>
                </c:pt>
                <c:pt idx="539">
                  <c:v>38288</c:v>
                </c:pt>
                <c:pt idx="540">
                  <c:v>38289</c:v>
                </c:pt>
                <c:pt idx="541">
                  <c:v>38290</c:v>
                </c:pt>
                <c:pt idx="542">
                  <c:v>38291</c:v>
                </c:pt>
                <c:pt idx="543">
                  <c:v>38292</c:v>
                </c:pt>
                <c:pt idx="544">
                  <c:v>38306</c:v>
                </c:pt>
                <c:pt idx="545">
                  <c:v>38314</c:v>
                </c:pt>
                <c:pt idx="546">
                  <c:v>38315</c:v>
                </c:pt>
                <c:pt idx="547">
                  <c:v>38316</c:v>
                </c:pt>
                <c:pt idx="548">
                  <c:v>38317</c:v>
                </c:pt>
                <c:pt idx="549">
                  <c:v>38318</c:v>
                </c:pt>
                <c:pt idx="550">
                  <c:v>38319</c:v>
                </c:pt>
                <c:pt idx="551">
                  <c:v>38320</c:v>
                </c:pt>
                <c:pt idx="552">
                  <c:v>38321</c:v>
                </c:pt>
                <c:pt idx="553">
                  <c:v>38322</c:v>
                </c:pt>
                <c:pt idx="554">
                  <c:v>38336</c:v>
                </c:pt>
                <c:pt idx="555">
                  <c:v>38345</c:v>
                </c:pt>
                <c:pt idx="556">
                  <c:v>38346</c:v>
                </c:pt>
                <c:pt idx="557">
                  <c:v>38347</c:v>
                </c:pt>
                <c:pt idx="558">
                  <c:v>38348</c:v>
                </c:pt>
                <c:pt idx="559">
                  <c:v>38349</c:v>
                </c:pt>
                <c:pt idx="560">
                  <c:v>38350</c:v>
                </c:pt>
                <c:pt idx="561">
                  <c:v>38351</c:v>
                </c:pt>
                <c:pt idx="562">
                  <c:v>38352</c:v>
                </c:pt>
                <c:pt idx="563">
                  <c:v>38353</c:v>
                </c:pt>
                <c:pt idx="564">
                  <c:v>38367</c:v>
                </c:pt>
                <c:pt idx="565">
                  <c:v>38376</c:v>
                </c:pt>
                <c:pt idx="566">
                  <c:v>38377</c:v>
                </c:pt>
                <c:pt idx="567">
                  <c:v>38378</c:v>
                </c:pt>
                <c:pt idx="568">
                  <c:v>38379</c:v>
                </c:pt>
                <c:pt idx="569">
                  <c:v>38380</c:v>
                </c:pt>
                <c:pt idx="570">
                  <c:v>38381</c:v>
                </c:pt>
                <c:pt idx="571">
                  <c:v>38382</c:v>
                </c:pt>
                <c:pt idx="572">
                  <c:v>38383</c:v>
                </c:pt>
                <c:pt idx="573">
                  <c:v>38384</c:v>
                </c:pt>
                <c:pt idx="574">
                  <c:v>38398</c:v>
                </c:pt>
                <c:pt idx="575">
                  <c:v>38404</c:v>
                </c:pt>
                <c:pt idx="576">
                  <c:v>38405</c:v>
                </c:pt>
                <c:pt idx="577">
                  <c:v>38406</c:v>
                </c:pt>
                <c:pt idx="578">
                  <c:v>38407</c:v>
                </c:pt>
                <c:pt idx="579">
                  <c:v>38408</c:v>
                </c:pt>
                <c:pt idx="580">
                  <c:v>38409</c:v>
                </c:pt>
                <c:pt idx="581">
                  <c:v>38410</c:v>
                </c:pt>
                <c:pt idx="582">
                  <c:v>38411</c:v>
                </c:pt>
                <c:pt idx="583">
                  <c:v>38412</c:v>
                </c:pt>
                <c:pt idx="584">
                  <c:v>38426</c:v>
                </c:pt>
                <c:pt idx="585">
                  <c:v>38435</c:v>
                </c:pt>
                <c:pt idx="586">
                  <c:v>38436</c:v>
                </c:pt>
                <c:pt idx="587">
                  <c:v>38437</c:v>
                </c:pt>
                <c:pt idx="588">
                  <c:v>38438</c:v>
                </c:pt>
                <c:pt idx="589">
                  <c:v>38439</c:v>
                </c:pt>
                <c:pt idx="590">
                  <c:v>38440</c:v>
                </c:pt>
                <c:pt idx="591">
                  <c:v>38441</c:v>
                </c:pt>
                <c:pt idx="592">
                  <c:v>38442</c:v>
                </c:pt>
                <c:pt idx="593">
                  <c:v>38443</c:v>
                </c:pt>
                <c:pt idx="594">
                  <c:v>38457</c:v>
                </c:pt>
                <c:pt idx="595">
                  <c:v>38465</c:v>
                </c:pt>
                <c:pt idx="596">
                  <c:v>38466</c:v>
                </c:pt>
                <c:pt idx="597">
                  <c:v>38467</c:v>
                </c:pt>
                <c:pt idx="598">
                  <c:v>38468</c:v>
                </c:pt>
                <c:pt idx="599">
                  <c:v>38469</c:v>
                </c:pt>
                <c:pt idx="600">
                  <c:v>38470</c:v>
                </c:pt>
                <c:pt idx="601">
                  <c:v>38471</c:v>
                </c:pt>
                <c:pt idx="602">
                  <c:v>38472</c:v>
                </c:pt>
                <c:pt idx="603">
                  <c:v>38473</c:v>
                </c:pt>
                <c:pt idx="604">
                  <c:v>38487</c:v>
                </c:pt>
                <c:pt idx="605">
                  <c:v>38496</c:v>
                </c:pt>
                <c:pt idx="606">
                  <c:v>38497</c:v>
                </c:pt>
                <c:pt idx="607">
                  <c:v>38498</c:v>
                </c:pt>
                <c:pt idx="608">
                  <c:v>38499</c:v>
                </c:pt>
                <c:pt idx="609">
                  <c:v>38500</c:v>
                </c:pt>
                <c:pt idx="610">
                  <c:v>38501</c:v>
                </c:pt>
                <c:pt idx="611">
                  <c:v>38502</c:v>
                </c:pt>
                <c:pt idx="612">
                  <c:v>38503</c:v>
                </c:pt>
                <c:pt idx="613">
                  <c:v>38504</c:v>
                </c:pt>
                <c:pt idx="614">
                  <c:v>38518</c:v>
                </c:pt>
                <c:pt idx="615">
                  <c:v>38526</c:v>
                </c:pt>
                <c:pt idx="616">
                  <c:v>38527</c:v>
                </c:pt>
                <c:pt idx="617">
                  <c:v>38528</c:v>
                </c:pt>
                <c:pt idx="618">
                  <c:v>38529</c:v>
                </c:pt>
                <c:pt idx="619">
                  <c:v>38530</c:v>
                </c:pt>
                <c:pt idx="620">
                  <c:v>38531</c:v>
                </c:pt>
                <c:pt idx="621">
                  <c:v>38532</c:v>
                </c:pt>
                <c:pt idx="622">
                  <c:v>38533</c:v>
                </c:pt>
                <c:pt idx="623">
                  <c:v>38534</c:v>
                </c:pt>
                <c:pt idx="624">
                  <c:v>38548</c:v>
                </c:pt>
                <c:pt idx="625">
                  <c:v>38557</c:v>
                </c:pt>
                <c:pt idx="626">
                  <c:v>38558</c:v>
                </c:pt>
                <c:pt idx="627">
                  <c:v>38559</c:v>
                </c:pt>
                <c:pt idx="628">
                  <c:v>38560</c:v>
                </c:pt>
                <c:pt idx="629">
                  <c:v>38561</c:v>
                </c:pt>
                <c:pt idx="630">
                  <c:v>38562</c:v>
                </c:pt>
                <c:pt idx="631">
                  <c:v>38563</c:v>
                </c:pt>
                <c:pt idx="632">
                  <c:v>38564</c:v>
                </c:pt>
                <c:pt idx="633">
                  <c:v>38565</c:v>
                </c:pt>
                <c:pt idx="634">
                  <c:v>38579</c:v>
                </c:pt>
                <c:pt idx="635">
                  <c:v>38588</c:v>
                </c:pt>
                <c:pt idx="636">
                  <c:v>38589</c:v>
                </c:pt>
                <c:pt idx="637">
                  <c:v>38590</c:v>
                </c:pt>
                <c:pt idx="638">
                  <c:v>38591</c:v>
                </c:pt>
                <c:pt idx="639">
                  <c:v>38592</c:v>
                </c:pt>
                <c:pt idx="640">
                  <c:v>38593</c:v>
                </c:pt>
                <c:pt idx="641">
                  <c:v>38595</c:v>
                </c:pt>
                <c:pt idx="642">
                  <c:v>38596</c:v>
                </c:pt>
                <c:pt idx="643">
                  <c:v>38610</c:v>
                </c:pt>
                <c:pt idx="644">
                  <c:v>38615</c:v>
                </c:pt>
                <c:pt idx="645">
                  <c:v>38616</c:v>
                </c:pt>
                <c:pt idx="646">
                  <c:v>38617</c:v>
                </c:pt>
                <c:pt idx="647">
                  <c:v>38618</c:v>
                </c:pt>
                <c:pt idx="648">
                  <c:v>38619</c:v>
                </c:pt>
                <c:pt idx="649">
                  <c:v>38620</c:v>
                </c:pt>
                <c:pt idx="650">
                  <c:v>38621</c:v>
                </c:pt>
                <c:pt idx="651">
                  <c:v>38631</c:v>
                </c:pt>
                <c:pt idx="652">
                  <c:v>38640</c:v>
                </c:pt>
                <c:pt idx="653">
                  <c:v>38649</c:v>
                </c:pt>
                <c:pt idx="654">
                  <c:v>38650</c:v>
                </c:pt>
                <c:pt idx="655">
                  <c:v>38651</c:v>
                </c:pt>
                <c:pt idx="656">
                  <c:v>38652</c:v>
                </c:pt>
                <c:pt idx="657">
                  <c:v>38653</c:v>
                </c:pt>
                <c:pt idx="658">
                  <c:v>38654</c:v>
                </c:pt>
                <c:pt idx="659">
                  <c:v>38655</c:v>
                </c:pt>
                <c:pt idx="660">
                  <c:v>38656</c:v>
                </c:pt>
                <c:pt idx="661">
                  <c:v>38657</c:v>
                </c:pt>
                <c:pt idx="662">
                  <c:v>38671</c:v>
                </c:pt>
                <c:pt idx="663">
                  <c:v>38680</c:v>
                </c:pt>
                <c:pt idx="664">
                  <c:v>38681</c:v>
                </c:pt>
                <c:pt idx="665">
                  <c:v>38682</c:v>
                </c:pt>
                <c:pt idx="666">
                  <c:v>38683</c:v>
                </c:pt>
                <c:pt idx="667">
                  <c:v>38684</c:v>
                </c:pt>
                <c:pt idx="668">
                  <c:v>38685</c:v>
                </c:pt>
                <c:pt idx="669">
                  <c:v>38686</c:v>
                </c:pt>
                <c:pt idx="670">
                  <c:v>38687</c:v>
                </c:pt>
                <c:pt idx="671">
                  <c:v>38701</c:v>
                </c:pt>
                <c:pt idx="672">
                  <c:v>38710</c:v>
                </c:pt>
                <c:pt idx="673">
                  <c:v>38711</c:v>
                </c:pt>
                <c:pt idx="674">
                  <c:v>38712</c:v>
                </c:pt>
                <c:pt idx="675">
                  <c:v>38713</c:v>
                </c:pt>
                <c:pt idx="676">
                  <c:v>38714</c:v>
                </c:pt>
                <c:pt idx="677">
                  <c:v>38715</c:v>
                </c:pt>
                <c:pt idx="678">
                  <c:v>38716</c:v>
                </c:pt>
                <c:pt idx="679">
                  <c:v>38717</c:v>
                </c:pt>
                <c:pt idx="680">
                  <c:v>38718</c:v>
                </c:pt>
                <c:pt idx="681">
                  <c:v>38732</c:v>
                </c:pt>
                <c:pt idx="682">
                  <c:v>38741</c:v>
                </c:pt>
                <c:pt idx="683">
                  <c:v>38742</c:v>
                </c:pt>
                <c:pt idx="684">
                  <c:v>38743</c:v>
                </c:pt>
                <c:pt idx="685">
                  <c:v>38744</c:v>
                </c:pt>
                <c:pt idx="686">
                  <c:v>38745</c:v>
                </c:pt>
                <c:pt idx="687">
                  <c:v>38746</c:v>
                </c:pt>
                <c:pt idx="688">
                  <c:v>38747</c:v>
                </c:pt>
                <c:pt idx="689">
                  <c:v>38748</c:v>
                </c:pt>
                <c:pt idx="690">
                  <c:v>38749</c:v>
                </c:pt>
                <c:pt idx="691">
                  <c:v>38763</c:v>
                </c:pt>
                <c:pt idx="692">
                  <c:v>38769</c:v>
                </c:pt>
                <c:pt idx="693">
                  <c:v>38770</c:v>
                </c:pt>
                <c:pt idx="694">
                  <c:v>38771</c:v>
                </c:pt>
                <c:pt idx="695">
                  <c:v>38772</c:v>
                </c:pt>
                <c:pt idx="696">
                  <c:v>38773</c:v>
                </c:pt>
                <c:pt idx="697">
                  <c:v>38774</c:v>
                </c:pt>
                <c:pt idx="698">
                  <c:v>38775</c:v>
                </c:pt>
                <c:pt idx="699">
                  <c:v>38776</c:v>
                </c:pt>
                <c:pt idx="700">
                  <c:v>38777</c:v>
                </c:pt>
                <c:pt idx="701">
                  <c:v>38791</c:v>
                </c:pt>
                <c:pt idx="702">
                  <c:v>38800</c:v>
                </c:pt>
                <c:pt idx="703">
                  <c:v>38801</c:v>
                </c:pt>
                <c:pt idx="704">
                  <c:v>38802</c:v>
                </c:pt>
                <c:pt idx="705">
                  <c:v>38803</c:v>
                </c:pt>
                <c:pt idx="706">
                  <c:v>38804</c:v>
                </c:pt>
                <c:pt idx="707">
                  <c:v>38805</c:v>
                </c:pt>
                <c:pt idx="708">
                  <c:v>38806</c:v>
                </c:pt>
                <c:pt idx="709">
                  <c:v>38807</c:v>
                </c:pt>
                <c:pt idx="710">
                  <c:v>38808</c:v>
                </c:pt>
                <c:pt idx="711">
                  <c:v>38822</c:v>
                </c:pt>
                <c:pt idx="712">
                  <c:v>38830</c:v>
                </c:pt>
                <c:pt idx="713">
                  <c:v>38831</c:v>
                </c:pt>
                <c:pt idx="714">
                  <c:v>38832</c:v>
                </c:pt>
                <c:pt idx="715">
                  <c:v>38833</c:v>
                </c:pt>
                <c:pt idx="716">
                  <c:v>38834</c:v>
                </c:pt>
                <c:pt idx="717">
                  <c:v>38835</c:v>
                </c:pt>
                <c:pt idx="718">
                  <c:v>38836</c:v>
                </c:pt>
                <c:pt idx="719">
                  <c:v>38837</c:v>
                </c:pt>
                <c:pt idx="720">
                  <c:v>38838</c:v>
                </c:pt>
                <c:pt idx="721">
                  <c:v>38852</c:v>
                </c:pt>
                <c:pt idx="722">
                  <c:v>38861</c:v>
                </c:pt>
                <c:pt idx="723">
                  <c:v>38862</c:v>
                </c:pt>
                <c:pt idx="724">
                  <c:v>38863</c:v>
                </c:pt>
                <c:pt idx="725">
                  <c:v>38864</c:v>
                </c:pt>
                <c:pt idx="726">
                  <c:v>38865</c:v>
                </c:pt>
                <c:pt idx="727">
                  <c:v>38866</c:v>
                </c:pt>
                <c:pt idx="728">
                  <c:v>38867</c:v>
                </c:pt>
                <c:pt idx="729">
                  <c:v>38868</c:v>
                </c:pt>
                <c:pt idx="730">
                  <c:v>38869</c:v>
                </c:pt>
                <c:pt idx="731">
                  <c:v>38883</c:v>
                </c:pt>
                <c:pt idx="732">
                  <c:v>38891</c:v>
                </c:pt>
                <c:pt idx="733">
                  <c:v>38892</c:v>
                </c:pt>
                <c:pt idx="734">
                  <c:v>38893</c:v>
                </c:pt>
                <c:pt idx="735">
                  <c:v>38894</c:v>
                </c:pt>
                <c:pt idx="736">
                  <c:v>38895</c:v>
                </c:pt>
                <c:pt idx="737">
                  <c:v>38896</c:v>
                </c:pt>
                <c:pt idx="738">
                  <c:v>38897</c:v>
                </c:pt>
                <c:pt idx="739">
                  <c:v>38898</c:v>
                </c:pt>
                <c:pt idx="740">
                  <c:v>38899</c:v>
                </c:pt>
                <c:pt idx="741">
                  <c:v>38913</c:v>
                </c:pt>
                <c:pt idx="742">
                  <c:v>38922</c:v>
                </c:pt>
                <c:pt idx="743">
                  <c:v>38923</c:v>
                </c:pt>
                <c:pt idx="744">
                  <c:v>38924</c:v>
                </c:pt>
                <c:pt idx="745">
                  <c:v>38925</c:v>
                </c:pt>
                <c:pt idx="746">
                  <c:v>38926</c:v>
                </c:pt>
                <c:pt idx="747">
                  <c:v>38927</c:v>
                </c:pt>
                <c:pt idx="748">
                  <c:v>38928</c:v>
                </c:pt>
                <c:pt idx="749">
                  <c:v>38929</c:v>
                </c:pt>
                <c:pt idx="750">
                  <c:v>38930</c:v>
                </c:pt>
                <c:pt idx="751">
                  <c:v>38944</c:v>
                </c:pt>
                <c:pt idx="752">
                  <c:v>38953</c:v>
                </c:pt>
                <c:pt idx="753">
                  <c:v>38954</c:v>
                </c:pt>
                <c:pt idx="754">
                  <c:v>38955</c:v>
                </c:pt>
                <c:pt idx="755">
                  <c:v>38956</c:v>
                </c:pt>
                <c:pt idx="756">
                  <c:v>38957</c:v>
                </c:pt>
                <c:pt idx="757">
                  <c:v>38958</c:v>
                </c:pt>
                <c:pt idx="758">
                  <c:v>38959</c:v>
                </c:pt>
                <c:pt idx="759">
                  <c:v>38960</c:v>
                </c:pt>
                <c:pt idx="760">
                  <c:v>38961</c:v>
                </c:pt>
                <c:pt idx="761">
                  <c:v>38975</c:v>
                </c:pt>
                <c:pt idx="762">
                  <c:v>38983</c:v>
                </c:pt>
                <c:pt idx="763">
                  <c:v>38984</c:v>
                </c:pt>
                <c:pt idx="764">
                  <c:v>38985</c:v>
                </c:pt>
                <c:pt idx="765">
                  <c:v>38986</c:v>
                </c:pt>
                <c:pt idx="766">
                  <c:v>38987</c:v>
                </c:pt>
                <c:pt idx="767">
                  <c:v>38988</c:v>
                </c:pt>
                <c:pt idx="768">
                  <c:v>38989</c:v>
                </c:pt>
                <c:pt idx="769">
                  <c:v>38990</c:v>
                </c:pt>
                <c:pt idx="770">
                  <c:v>38991</c:v>
                </c:pt>
                <c:pt idx="771">
                  <c:v>39005</c:v>
                </c:pt>
                <c:pt idx="772">
                  <c:v>39014</c:v>
                </c:pt>
                <c:pt idx="773">
                  <c:v>39015</c:v>
                </c:pt>
                <c:pt idx="774">
                  <c:v>39016</c:v>
                </c:pt>
                <c:pt idx="775">
                  <c:v>39017</c:v>
                </c:pt>
                <c:pt idx="776">
                  <c:v>39018</c:v>
                </c:pt>
                <c:pt idx="777">
                  <c:v>39019</c:v>
                </c:pt>
                <c:pt idx="778">
                  <c:v>39020</c:v>
                </c:pt>
                <c:pt idx="779">
                  <c:v>39021</c:v>
                </c:pt>
                <c:pt idx="780">
                  <c:v>39022</c:v>
                </c:pt>
                <c:pt idx="781">
                  <c:v>39036</c:v>
                </c:pt>
                <c:pt idx="782">
                  <c:v>39044</c:v>
                </c:pt>
                <c:pt idx="783">
                  <c:v>39045</c:v>
                </c:pt>
                <c:pt idx="784">
                  <c:v>39046</c:v>
                </c:pt>
                <c:pt idx="785">
                  <c:v>39047</c:v>
                </c:pt>
                <c:pt idx="786">
                  <c:v>39048</c:v>
                </c:pt>
                <c:pt idx="787">
                  <c:v>39049</c:v>
                </c:pt>
                <c:pt idx="788">
                  <c:v>39050</c:v>
                </c:pt>
                <c:pt idx="789">
                  <c:v>39051</c:v>
                </c:pt>
                <c:pt idx="790">
                  <c:v>39052</c:v>
                </c:pt>
                <c:pt idx="791">
                  <c:v>39066</c:v>
                </c:pt>
                <c:pt idx="792">
                  <c:v>39075</c:v>
                </c:pt>
                <c:pt idx="793">
                  <c:v>39076</c:v>
                </c:pt>
                <c:pt idx="794">
                  <c:v>39077</c:v>
                </c:pt>
                <c:pt idx="795">
                  <c:v>39078</c:v>
                </c:pt>
                <c:pt idx="796">
                  <c:v>39079</c:v>
                </c:pt>
                <c:pt idx="797">
                  <c:v>39080</c:v>
                </c:pt>
                <c:pt idx="798">
                  <c:v>39081</c:v>
                </c:pt>
                <c:pt idx="799">
                  <c:v>39082</c:v>
                </c:pt>
                <c:pt idx="800">
                  <c:v>39083</c:v>
                </c:pt>
                <c:pt idx="801">
                  <c:v>39097</c:v>
                </c:pt>
                <c:pt idx="802">
                  <c:v>39106</c:v>
                </c:pt>
                <c:pt idx="803">
                  <c:v>39107</c:v>
                </c:pt>
                <c:pt idx="804">
                  <c:v>39108</c:v>
                </c:pt>
                <c:pt idx="805">
                  <c:v>39109</c:v>
                </c:pt>
                <c:pt idx="806">
                  <c:v>39110</c:v>
                </c:pt>
                <c:pt idx="807">
                  <c:v>39111</c:v>
                </c:pt>
                <c:pt idx="808">
                  <c:v>39112</c:v>
                </c:pt>
                <c:pt idx="809">
                  <c:v>39113</c:v>
                </c:pt>
                <c:pt idx="810">
                  <c:v>39114</c:v>
                </c:pt>
                <c:pt idx="811">
                  <c:v>39128</c:v>
                </c:pt>
                <c:pt idx="812">
                  <c:v>39134</c:v>
                </c:pt>
                <c:pt idx="813">
                  <c:v>39135</c:v>
                </c:pt>
                <c:pt idx="814">
                  <c:v>39136</c:v>
                </c:pt>
                <c:pt idx="815">
                  <c:v>39137</c:v>
                </c:pt>
                <c:pt idx="816">
                  <c:v>39138</c:v>
                </c:pt>
                <c:pt idx="817">
                  <c:v>39139</c:v>
                </c:pt>
                <c:pt idx="818">
                  <c:v>39140</c:v>
                </c:pt>
                <c:pt idx="819">
                  <c:v>39141</c:v>
                </c:pt>
                <c:pt idx="820">
                  <c:v>39142</c:v>
                </c:pt>
                <c:pt idx="821">
                  <c:v>39156</c:v>
                </c:pt>
                <c:pt idx="822">
                  <c:v>39165</c:v>
                </c:pt>
                <c:pt idx="823">
                  <c:v>39166</c:v>
                </c:pt>
                <c:pt idx="824">
                  <c:v>39167</c:v>
                </c:pt>
                <c:pt idx="825">
                  <c:v>39168</c:v>
                </c:pt>
                <c:pt idx="826">
                  <c:v>39169</c:v>
                </c:pt>
                <c:pt idx="827">
                  <c:v>39170</c:v>
                </c:pt>
                <c:pt idx="828">
                  <c:v>39171</c:v>
                </c:pt>
                <c:pt idx="829">
                  <c:v>39172</c:v>
                </c:pt>
                <c:pt idx="830">
                  <c:v>39173</c:v>
                </c:pt>
                <c:pt idx="831">
                  <c:v>39187</c:v>
                </c:pt>
                <c:pt idx="832">
                  <c:v>39196</c:v>
                </c:pt>
                <c:pt idx="833">
                  <c:v>39197</c:v>
                </c:pt>
                <c:pt idx="834">
                  <c:v>39198</c:v>
                </c:pt>
                <c:pt idx="835">
                  <c:v>39199</c:v>
                </c:pt>
                <c:pt idx="836">
                  <c:v>39200</c:v>
                </c:pt>
                <c:pt idx="837">
                  <c:v>39201</c:v>
                </c:pt>
                <c:pt idx="838">
                  <c:v>39202</c:v>
                </c:pt>
                <c:pt idx="839">
                  <c:v>39203</c:v>
                </c:pt>
                <c:pt idx="840">
                  <c:v>39217</c:v>
                </c:pt>
                <c:pt idx="841">
                  <c:v>39226</c:v>
                </c:pt>
                <c:pt idx="842">
                  <c:v>39227</c:v>
                </c:pt>
                <c:pt idx="843">
                  <c:v>39228</c:v>
                </c:pt>
                <c:pt idx="844">
                  <c:v>39229</c:v>
                </c:pt>
                <c:pt idx="845">
                  <c:v>39230</c:v>
                </c:pt>
                <c:pt idx="846">
                  <c:v>39231</c:v>
                </c:pt>
                <c:pt idx="847">
                  <c:v>39232</c:v>
                </c:pt>
                <c:pt idx="848">
                  <c:v>39233</c:v>
                </c:pt>
                <c:pt idx="849">
                  <c:v>39234</c:v>
                </c:pt>
                <c:pt idx="850">
                  <c:v>38153</c:v>
                </c:pt>
                <c:pt idx="851">
                  <c:v>39256</c:v>
                </c:pt>
                <c:pt idx="852">
                  <c:v>39257</c:v>
                </c:pt>
                <c:pt idx="853">
                  <c:v>39258</c:v>
                </c:pt>
                <c:pt idx="854">
                  <c:v>39259</c:v>
                </c:pt>
                <c:pt idx="855">
                  <c:v>39260</c:v>
                </c:pt>
                <c:pt idx="856">
                  <c:v>39261</c:v>
                </c:pt>
                <c:pt idx="857">
                  <c:v>39262</c:v>
                </c:pt>
                <c:pt idx="858">
                  <c:v>39263</c:v>
                </c:pt>
                <c:pt idx="859">
                  <c:v>39264</c:v>
                </c:pt>
                <c:pt idx="860">
                  <c:v>39278</c:v>
                </c:pt>
                <c:pt idx="861">
                  <c:v>39289</c:v>
                </c:pt>
                <c:pt idx="862">
                  <c:v>39290</c:v>
                </c:pt>
                <c:pt idx="863">
                  <c:v>39291</c:v>
                </c:pt>
                <c:pt idx="864">
                  <c:v>39292</c:v>
                </c:pt>
                <c:pt idx="865">
                  <c:v>39293</c:v>
                </c:pt>
                <c:pt idx="866">
                  <c:v>39294</c:v>
                </c:pt>
                <c:pt idx="867">
                  <c:v>39295</c:v>
                </c:pt>
                <c:pt idx="868">
                  <c:v>39309</c:v>
                </c:pt>
                <c:pt idx="869">
                  <c:v>39318</c:v>
                </c:pt>
                <c:pt idx="870">
                  <c:v>39319</c:v>
                </c:pt>
                <c:pt idx="871">
                  <c:v>39320</c:v>
                </c:pt>
                <c:pt idx="872">
                  <c:v>39321</c:v>
                </c:pt>
                <c:pt idx="873">
                  <c:v>39322</c:v>
                </c:pt>
                <c:pt idx="874">
                  <c:v>39323</c:v>
                </c:pt>
                <c:pt idx="875">
                  <c:v>39324</c:v>
                </c:pt>
                <c:pt idx="876">
                  <c:v>39325</c:v>
                </c:pt>
                <c:pt idx="877">
                  <c:v>39326</c:v>
                </c:pt>
                <c:pt idx="878">
                  <c:v>39340</c:v>
                </c:pt>
                <c:pt idx="879">
                  <c:v>39348</c:v>
                </c:pt>
                <c:pt idx="880">
                  <c:v>39349</c:v>
                </c:pt>
                <c:pt idx="881">
                  <c:v>39350</c:v>
                </c:pt>
                <c:pt idx="882">
                  <c:v>39351</c:v>
                </c:pt>
                <c:pt idx="883">
                  <c:v>39352</c:v>
                </c:pt>
                <c:pt idx="884">
                  <c:v>39353</c:v>
                </c:pt>
                <c:pt idx="885">
                  <c:v>39354</c:v>
                </c:pt>
                <c:pt idx="886">
                  <c:v>39355</c:v>
                </c:pt>
                <c:pt idx="887">
                  <c:v>39356</c:v>
                </c:pt>
                <c:pt idx="888">
                  <c:v>39370</c:v>
                </c:pt>
                <c:pt idx="889">
                  <c:v>39379</c:v>
                </c:pt>
                <c:pt idx="890">
                  <c:v>39380</c:v>
                </c:pt>
                <c:pt idx="891">
                  <c:v>39381</c:v>
                </c:pt>
                <c:pt idx="892">
                  <c:v>39382</c:v>
                </c:pt>
                <c:pt idx="893">
                  <c:v>39383</c:v>
                </c:pt>
                <c:pt idx="894">
                  <c:v>39384</c:v>
                </c:pt>
                <c:pt idx="895">
                  <c:v>39385</c:v>
                </c:pt>
                <c:pt idx="896">
                  <c:v>39386</c:v>
                </c:pt>
                <c:pt idx="897">
                  <c:v>39387</c:v>
                </c:pt>
                <c:pt idx="898">
                  <c:v>39401</c:v>
                </c:pt>
                <c:pt idx="899">
                  <c:v>39409</c:v>
                </c:pt>
                <c:pt idx="900">
                  <c:v>39410</c:v>
                </c:pt>
                <c:pt idx="901">
                  <c:v>39411</c:v>
                </c:pt>
                <c:pt idx="902">
                  <c:v>39412</c:v>
                </c:pt>
                <c:pt idx="903">
                  <c:v>39413</c:v>
                </c:pt>
                <c:pt idx="904">
                  <c:v>39414</c:v>
                </c:pt>
                <c:pt idx="905">
                  <c:v>39415</c:v>
                </c:pt>
                <c:pt idx="906">
                  <c:v>39416</c:v>
                </c:pt>
                <c:pt idx="907">
                  <c:v>39417</c:v>
                </c:pt>
                <c:pt idx="908">
                  <c:v>39431</c:v>
                </c:pt>
                <c:pt idx="909">
                  <c:v>39440</c:v>
                </c:pt>
                <c:pt idx="910">
                  <c:v>39441</c:v>
                </c:pt>
                <c:pt idx="911">
                  <c:v>39442</c:v>
                </c:pt>
                <c:pt idx="912">
                  <c:v>39443</c:v>
                </c:pt>
                <c:pt idx="913">
                  <c:v>39444</c:v>
                </c:pt>
                <c:pt idx="914">
                  <c:v>39445</c:v>
                </c:pt>
                <c:pt idx="915">
                  <c:v>39446</c:v>
                </c:pt>
                <c:pt idx="916">
                  <c:v>39447</c:v>
                </c:pt>
                <c:pt idx="917">
                  <c:v>39448</c:v>
                </c:pt>
                <c:pt idx="918">
                  <c:v>39462</c:v>
                </c:pt>
                <c:pt idx="919">
                  <c:v>39471</c:v>
                </c:pt>
                <c:pt idx="920">
                  <c:v>39472</c:v>
                </c:pt>
                <c:pt idx="921">
                  <c:v>39473</c:v>
                </c:pt>
                <c:pt idx="922">
                  <c:v>39474</c:v>
                </c:pt>
                <c:pt idx="923">
                  <c:v>39475</c:v>
                </c:pt>
                <c:pt idx="924">
                  <c:v>39476</c:v>
                </c:pt>
                <c:pt idx="925">
                  <c:v>39477</c:v>
                </c:pt>
                <c:pt idx="926">
                  <c:v>39478</c:v>
                </c:pt>
                <c:pt idx="927">
                  <c:v>39479</c:v>
                </c:pt>
                <c:pt idx="928">
                  <c:v>39493</c:v>
                </c:pt>
                <c:pt idx="929">
                  <c:v>39500</c:v>
                </c:pt>
                <c:pt idx="930">
                  <c:v>39501</c:v>
                </c:pt>
                <c:pt idx="931">
                  <c:v>39502</c:v>
                </c:pt>
                <c:pt idx="932">
                  <c:v>39503</c:v>
                </c:pt>
                <c:pt idx="933">
                  <c:v>39504</c:v>
                </c:pt>
                <c:pt idx="934">
                  <c:v>39505</c:v>
                </c:pt>
                <c:pt idx="935">
                  <c:v>39506</c:v>
                </c:pt>
                <c:pt idx="936">
                  <c:v>39507</c:v>
                </c:pt>
                <c:pt idx="937">
                  <c:v>39508</c:v>
                </c:pt>
                <c:pt idx="938">
                  <c:v>39522</c:v>
                </c:pt>
                <c:pt idx="939">
                  <c:v>39531</c:v>
                </c:pt>
                <c:pt idx="940">
                  <c:v>39532</c:v>
                </c:pt>
                <c:pt idx="941">
                  <c:v>39533</c:v>
                </c:pt>
                <c:pt idx="942">
                  <c:v>39534</c:v>
                </c:pt>
                <c:pt idx="943">
                  <c:v>39535</c:v>
                </c:pt>
                <c:pt idx="944">
                  <c:v>39536</c:v>
                </c:pt>
                <c:pt idx="945">
                  <c:v>39537</c:v>
                </c:pt>
                <c:pt idx="946">
                  <c:v>39538</c:v>
                </c:pt>
                <c:pt idx="947">
                  <c:v>39539</c:v>
                </c:pt>
                <c:pt idx="948">
                  <c:v>39553</c:v>
                </c:pt>
                <c:pt idx="949">
                  <c:v>39561</c:v>
                </c:pt>
                <c:pt idx="950">
                  <c:v>39562</c:v>
                </c:pt>
                <c:pt idx="951">
                  <c:v>39563</c:v>
                </c:pt>
                <c:pt idx="952">
                  <c:v>39564</c:v>
                </c:pt>
                <c:pt idx="953">
                  <c:v>39565</c:v>
                </c:pt>
                <c:pt idx="954">
                  <c:v>39566</c:v>
                </c:pt>
                <c:pt idx="955">
                  <c:v>39567</c:v>
                </c:pt>
                <c:pt idx="956">
                  <c:v>39568</c:v>
                </c:pt>
                <c:pt idx="957">
                  <c:v>39569</c:v>
                </c:pt>
                <c:pt idx="958">
                  <c:v>39583</c:v>
                </c:pt>
                <c:pt idx="959">
                  <c:v>39592</c:v>
                </c:pt>
                <c:pt idx="960">
                  <c:v>39593</c:v>
                </c:pt>
                <c:pt idx="961">
                  <c:v>39594</c:v>
                </c:pt>
                <c:pt idx="962">
                  <c:v>39595</c:v>
                </c:pt>
                <c:pt idx="963">
                  <c:v>39596</c:v>
                </c:pt>
                <c:pt idx="964">
                  <c:v>39597</c:v>
                </c:pt>
                <c:pt idx="965">
                  <c:v>39598</c:v>
                </c:pt>
                <c:pt idx="966">
                  <c:v>39599</c:v>
                </c:pt>
                <c:pt idx="967">
                  <c:v>39600</c:v>
                </c:pt>
                <c:pt idx="968">
                  <c:v>39614</c:v>
                </c:pt>
                <c:pt idx="969">
                  <c:v>39623</c:v>
                </c:pt>
                <c:pt idx="970">
                  <c:v>39624</c:v>
                </c:pt>
                <c:pt idx="971">
                  <c:v>39625</c:v>
                </c:pt>
                <c:pt idx="972">
                  <c:v>39626</c:v>
                </c:pt>
                <c:pt idx="973">
                  <c:v>39627</c:v>
                </c:pt>
                <c:pt idx="974">
                  <c:v>39628</c:v>
                </c:pt>
                <c:pt idx="975">
                  <c:v>39629</c:v>
                </c:pt>
                <c:pt idx="976">
                  <c:v>39630</c:v>
                </c:pt>
                <c:pt idx="977">
                  <c:v>39644</c:v>
                </c:pt>
                <c:pt idx="978">
                  <c:v>39653</c:v>
                </c:pt>
                <c:pt idx="979">
                  <c:v>39654</c:v>
                </c:pt>
                <c:pt idx="980">
                  <c:v>39655</c:v>
                </c:pt>
                <c:pt idx="981">
                  <c:v>39656</c:v>
                </c:pt>
                <c:pt idx="982">
                  <c:v>39657</c:v>
                </c:pt>
                <c:pt idx="983">
                  <c:v>39658</c:v>
                </c:pt>
                <c:pt idx="984">
                  <c:v>39659</c:v>
                </c:pt>
                <c:pt idx="985">
                  <c:v>39660</c:v>
                </c:pt>
                <c:pt idx="986">
                  <c:v>39661</c:v>
                </c:pt>
                <c:pt idx="987">
                  <c:v>39675</c:v>
                </c:pt>
                <c:pt idx="988">
                  <c:v>39684</c:v>
                </c:pt>
                <c:pt idx="989">
                  <c:v>39685</c:v>
                </c:pt>
                <c:pt idx="990">
                  <c:v>39686</c:v>
                </c:pt>
                <c:pt idx="991">
                  <c:v>39687</c:v>
                </c:pt>
                <c:pt idx="992">
                  <c:v>39688</c:v>
                </c:pt>
                <c:pt idx="993">
                  <c:v>39689</c:v>
                </c:pt>
                <c:pt idx="994">
                  <c:v>39690</c:v>
                </c:pt>
                <c:pt idx="995">
                  <c:v>39691</c:v>
                </c:pt>
                <c:pt idx="996">
                  <c:v>39692</c:v>
                </c:pt>
                <c:pt idx="997">
                  <c:v>39706</c:v>
                </c:pt>
                <c:pt idx="998">
                  <c:v>39715</c:v>
                </c:pt>
                <c:pt idx="999">
                  <c:v>39716</c:v>
                </c:pt>
                <c:pt idx="1000">
                  <c:v>39717</c:v>
                </c:pt>
                <c:pt idx="1001">
                  <c:v>39718</c:v>
                </c:pt>
                <c:pt idx="1002">
                  <c:v>39719</c:v>
                </c:pt>
                <c:pt idx="1003">
                  <c:v>39720</c:v>
                </c:pt>
                <c:pt idx="1004">
                  <c:v>39721</c:v>
                </c:pt>
                <c:pt idx="1005">
                  <c:v>39722</c:v>
                </c:pt>
                <c:pt idx="1006">
                  <c:v>39736</c:v>
                </c:pt>
                <c:pt idx="1007">
                  <c:v>39745</c:v>
                </c:pt>
                <c:pt idx="1008">
                  <c:v>39746</c:v>
                </c:pt>
                <c:pt idx="1009">
                  <c:v>39747</c:v>
                </c:pt>
                <c:pt idx="1010">
                  <c:v>39748</c:v>
                </c:pt>
                <c:pt idx="1011">
                  <c:v>39749</c:v>
                </c:pt>
                <c:pt idx="1012">
                  <c:v>39750</c:v>
                </c:pt>
                <c:pt idx="1013">
                  <c:v>39751</c:v>
                </c:pt>
                <c:pt idx="1014">
                  <c:v>39752</c:v>
                </c:pt>
                <c:pt idx="1015">
                  <c:v>39753</c:v>
                </c:pt>
                <c:pt idx="1016">
                  <c:v>39767</c:v>
                </c:pt>
                <c:pt idx="1017">
                  <c:v>39775</c:v>
                </c:pt>
                <c:pt idx="1018">
                  <c:v>39776</c:v>
                </c:pt>
                <c:pt idx="1019">
                  <c:v>39777</c:v>
                </c:pt>
                <c:pt idx="1020">
                  <c:v>39778</c:v>
                </c:pt>
                <c:pt idx="1021">
                  <c:v>39779</c:v>
                </c:pt>
                <c:pt idx="1022">
                  <c:v>39780</c:v>
                </c:pt>
                <c:pt idx="1023">
                  <c:v>39781</c:v>
                </c:pt>
                <c:pt idx="1024">
                  <c:v>39782</c:v>
                </c:pt>
                <c:pt idx="1025">
                  <c:v>39783</c:v>
                </c:pt>
                <c:pt idx="1026">
                  <c:v>39797</c:v>
                </c:pt>
                <c:pt idx="1027">
                  <c:v>39806</c:v>
                </c:pt>
                <c:pt idx="1028">
                  <c:v>39807</c:v>
                </c:pt>
                <c:pt idx="1029">
                  <c:v>39808</c:v>
                </c:pt>
                <c:pt idx="1030">
                  <c:v>39809</c:v>
                </c:pt>
                <c:pt idx="1031">
                  <c:v>39810</c:v>
                </c:pt>
                <c:pt idx="1032">
                  <c:v>39811</c:v>
                </c:pt>
                <c:pt idx="1033">
                  <c:v>39812</c:v>
                </c:pt>
                <c:pt idx="1034">
                  <c:v>39813</c:v>
                </c:pt>
                <c:pt idx="1035">
                  <c:v>39814</c:v>
                </c:pt>
                <c:pt idx="1036">
                  <c:v>39828</c:v>
                </c:pt>
                <c:pt idx="1037">
                  <c:v>39837</c:v>
                </c:pt>
                <c:pt idx="1038">
                  <c:v>39838</c:v>
                </c:pt>
                <c:pt idx="1039">
                  <c:v>39839</c:v>
                </c:pt>
                <c:pt idx="1040">
                  <c:v>39840</c:v>
                </c:pt>
                <c:pt idx="1041">
                  <c:v>39841</c:v>
                </c:pt>
                <c:pt idx="1042">
                  <c:v>39842</c:v>
                </c:pt>
                <c:pt idx="1043">
                  <c:v>39843</c:v>
                </c:pt>
                <c:pt idx="1044">
                  <c:v>39844</c:v>
                </c:pt>
                <c:pt idx="1045">
                  <c:v>39845</c:v>
                </c:pt>
                <c:pt idx="1046">
                  <c:v>39859</c:v>
                </c:pt>
                <c:pt idx="1047">
                  <c:v>39865</c:v>
                </c:pt>
                <c:pt idx="1048">
                  <c:v>39866</c:v>
                </c:pt>
                <c:pt idx="1049">
                  <c:v>39867</c:v>
                </c:pt>
                <c:pt idx="1050">
                  <c:v>39868</c:v>
                </c:pt>
                <c:pt idx="1051">
                  <c:v>39869</c:v>
                </c:pt>
                <c:pt idx="1052">
                  <c:v>39870</c:v>
                </c:pt>
                <c:pt idx="1053">
                  <c:v>39871</c:v>
                </c:pt>
                <c:pt idx="1054">
                  <c:v>39872</c:v>
                </c:pt>
                <c:pt idx="1055">
                  <c:v>39873</c:v>
                </c:pt>
                <c:pt idx="1056">
                  <c:v>39887</c:v>
                </c:pt>
                <c:pt idx="1057">
                  <c:v>39896</c:v>
                </c:pt>
                <c:pt idx="1058">
                  <c:v>39897</c:v>
                </c:pt>
                <c:pt idx="1059">
                  <c:v>39898</c:v>
                </c:pt>
                <c:pt idx="1060">
                  <c:v>39899</c:v>
                </c:pt>
                <c:pt idx="1061">
                  <c:v>39900</c:v>
                </c:pt>
                <c:pt idx="1062">
                  <c:v>39901</c:v>
                </c:pt>
                <c:pt idx="1063">
                  <c:v>39902</c:v>
                </c:pt>
                <c:pt idx="1064">
                  <c:v>39903</c:v>
                </c:pt>
                <c:pt idx="1065">
                  <c:v>39904</c:v>
                </c:pt>
                <c:pt idx="1066">
                  <c:v>39918</c:v>
                </c:pt>
                <c:pt idx="1067">
                  <c:v>39927</c:v>
                </c:pt>
                <c:pt idx="1068">
                  <c:v>39928</c:v>
                </c:pt>
                <c:pt idx="1069">
                  <c:v>39929</c:v>
                </c:pt>
                <c:pt idx="1070">
                  <c:v>39930</c:v>
                </c:pt>
                <c:pt idx="1071">
                  <c:v>39931</c:v>
                </c:pt>
                <c:pt idx="1072">
                  <c:v>39932</c:v>
                </c:pt>
                <c:pt idx="1073">
                  <c:v>39933</c:v>
                </c:pt>
                <c:pt idx="1074">
                  <c:v>39934</c:v>
                </c:pt>
                <c:pt idx="1075">
                  <c:v>39948</c:v>
                </c:pt>
                <c:pt idx="1076">
                  <c:v>39957</c:v>
                </c:pt>
                <c:pt idx="1077">
                  <c:v>39958</c:v>
                </c:pt>
                <c:pt idx="1078">
                  <c:v>39959</c:v>
                </c:pt>
                <c:pt idx="1079">
                  <c:v>39960</c:v>
                </c:pt>
                <c:pt idx="1080">
                  <c:v>39961</c:v>
                </c:pt>
                <c:pt idx="1081">
                  <c:v>39962</c:v>
                </c:pt>
                <c:pt idx="1082">
                  <c:v>39963</c:v>
                </c:pt>
                <c:pt idx="1083">
                  <c:v>39964</c:v>
                </c:pt>
                <c:pt idx="1084">
                  <c:v>39965</c:v>
                </c:pt>
                <c:pt idx="1085">
                  <c:v>39979</c:v>
                </c:pt>
                <c:pt idx="1086">
                  <c:v>39988</c:v>
                </c:pt>
                <c:pt idx="1087">
                  <c:v>39989</c:v>
                </c:pt>
                <c:pt idx="1088">
                  <c:v>39990</c:v>
                </c:pt>
                <c:pt idx="1089">
                  <c:v>39991</c:v>
                </c:pt>
                <c:pt idx="1090">
                  <c:v>39992</c:v>
                </c:pt>
                <c:pt idx="1091">
                  <c:v>39993</c:v>
                </c:pt>
                <c:pt idx="1092">
                  <c:v>39994</c:v>
                </c:pt>
                <c:pt idx="1093">
                  <c:v>39995</c:v>
                </c:pt>
                <c:pt idx="1094">
                  <c:v>40009</c:v>
                </c:pt>
                <c:pt idx="1095">
                  <c:v>40018</c:v>
                </c:pt>
                <c:pt idx="1096">
                  <c:v>40019</c:v>
                </c:pt>
                <c:pt idx="1097">
                  <c:v>40020</c:v>
                </c:pt>
                <c:pt idx="1098">
                  <c:v>40021</c:v>
                </c:pt>
                <c:pt idx="1099">
                  <c:v>40022</c:v>
                </c:pt>
                <c:pt idx="1100">
                  <c:v>40023</c:v>
                </c:pt>
                <c:pt idx="1101">
                  <c:v>40024</c:v>
                </c:pt>
                <c:pt idx="1102">
                  <c:v>40025</c:v>
                </c:pt>
                <c:pt idx="1103">
                  <c:v>40026</c:v>
                </c:pt>
                <c:pt idx="1104">
                  <c:v>40040</c:v>
                </c:pt>
                <c:pt idx="1105">
                  <c:v>40049</c:v>
                </c:pt>
                <c:pt idx="1106">
                  <c:v>40050</c:v>
                </c:pt>
                <c:pt idx="1107">
                  <c:v>40051</c:v>
                </c:pt>
                <c:pt idx="1108">
                  <c:v>40052</c:v>
                </c:pt>
                <c:pt idx="1109">
                  <c:v>40053</c:v>
                </c:pt>
                <c:pt idx="1110">
                  <c:v>40054</c:v>
                </c:pt>
                <c:pt idx="1111">
                  <c:v>40055</c:v>
                </c:pt>
                <c:pt idx="1112">
                  <c:v>40056</c:v>
                </c:pt>
                <c:pt idx="1113">
                  <c:v>40057</c:v>
                </c:pt>
                <c:pt idx="1114">
                  <c:v>40071</c:v>
                </c:pt>
                <c:pt idx="1115">
                  <c:v>40080</c:v>
                </c:pt>
                <c:pt idx="1116">
                  <c:v>40081</c:v>
                </c:pt>
                <c:pt idx="1117">
                  <c:v>40082</c:v>
                </c:pt>
                <c:pt idx="1118">
                  <c:v>40083</c:v>
                </c:pt>
                <c:pt idx="1119">
                  <c:v>40084</c:v>
                </c:pt>
                <c:pt idx="1120">
                  <c:v>40085</c:v>
                </c:pt>
                <c:pt idx="1121">
                  <c:v>40086</c:v>
                </c:pt>
                <c:pt idx="1122">
                  <c:v>40087</c:v>
                </c:pt>
                <c:pt idx="1123">
                  <c:v>40101</c:v>
                </c:pt>
                <c:pt idx="1124">
                  <c:v>40110</c:v>
                </c:pt>
                <c:pt idx="1125">
                  <c:v>40111</c:v>
                </c:pt>
                <c:pt idx="1126">
                  <c:v>40112</c:v>
                </c:pt>
                <c:pt idx="1127">
                  <c:v>40113</c:v>
                </c:pt>
                <c:pt idx="1128">
                  <c:v>40114</c:v>
                </c:pt>
                <c:pt idx="1129">
                  <c:v>40115</c:v>
                </c:pt>
                <c:pt idx="1130">
                  <c:v>40116</c:v>
                </c:pt>
                <c:pt idx="1131">
                  <c:v>40117</c:v>
                </c:pt>
                <c:pt idx="1132">
                  <c:v>40118</c:v>
                </c:pt>
                <c:pt idx="1133">
                  <c:v>40132</c:v>
                </c:pt>
                <c:pt idx="1134">
                  <c:v>40141</c:v>
                </c:pt>
                <c:pt idx="1135">
                  <c:v>40142</c:v>
                </c:pt>
                <c:pt idx="1136">
                  <c:v>40143</c:v>
                </c:pt>
                <c:pt idx="1137">
                  <c:v>40144</c:v>
                </c:pt>
                <c:pt idx="1138">
                  <c:v>40145</c:v>
                </c:pt>
                <c:pt idx="1139">
                  <c:v>40146</c:v>
                </c:pt>
                <c:pt idx="1140">
                  <c:v>40147</c:v>
                </c:pt>
                <c:pt idx="1141">
                  <c:v>40148</c:v>
                </c:pt>
                <c:pt idx="1142">
                  <c:v>40162</c:v>
                </c:pt>
                <c:pt idx="1143">
                  <c:v>40171</c:v>
                </c:pt>
                <c:pt idx="1144">
                  <c:v>40172</c:v>
                </c:pt>
                <c:pt idx="1145">
                  <c:v>40173</c:v>
                </c:pt>
                <c:pt idx="1146">
                  <c:v>40174</c:v>
                </c:pt>
                <c:pt idx="1147">
                  <c:v>40175</c:v>
                </c:pt>
                <c:pt idx="1148">
                  <c:v>40176</c:v>
                </c:pt>
                <c:pt idx="1149">
                  <c:v>40177</c:v>
                </c:pt>
                <c:pt idx="1150">
                  <c:v>40178</c:v>
                </c:pt>
                <c:pt idx="1151">
                  <c:v>40179</c:v>
                </c:pt>
                <c:pt idx="1152">
                  <c:v>40193</c:v>
                </c:pt>
                <c:pt idx="1153">
                  <c:v>40202</c:v>
                </c:pt>
                <c:pt idx="1154">
                  <c:v>40203</c:v>
                </c:pt>
                <c:pt idx="1155">
                  <c:v>40204</c:v>
                </c:pt>
                <c:pt idx="1156">
                  <c:v>40205</c:v>
                </c:pt>
                <c:pt idx="1157">
                  <c:v>40206</c:v>
                </c:pt>
                <c:pt idx="1158">
                  <c:v>40207</c:v>
                </c:pt>
                <c:pt idx="1159">
                  <c:v>40208</c:v>
                </c:pt>
                <c:pt idx="1160">
                  <c:v>40209</c:v>
                </c:pt>
                <c:pt idx="1161">
                  <c:v>40210</c:v>
                </c:pt>
                <c:pt idx="1162">
                  <c:v>40224</c:v>
                </c:pt>
                <c:pt idx="1163">
                  <c:v>40230</c:v>
                </c:pt>
                <c:pt idx="1164">
                  <c:v>40231</c:v>
                </c:pt>
                <c:pt idx="1165">
                  <c:v>40232</c:v>
                </c:pt>
                <c:pt idx="1166">
                  <c:v>40233</c:v>
                </c:pt>
                <c:pt idx="1167">
                  <c:v>40234</c:v>
                </c:pt>
                <c:pt idx="1168">
                  <c:v>40235</c:v>
                </c:pt>
                <c:pt idx="1169">
                  <c:v>40236</c:v>
                </c:pt>
                <c:pt idx="1170">
                  <c:v>40237</c:v>
                </c:pt>
                <c:pt idx="1171">
                  <c:v>40238</c:v>
                </c:pt>
                <c:pt idx="1172">
                  <c:v>40252</c:v>
                </c:pt>
                <c:pt idx="1173">
                  <c:v>40261</c:v>
                </c:pt>
                <c:pt idx="1174">
                  <c:v>40262</c:v>
                </c:pt>
                <c:pt idx="1175">
                  <c:v>40263</c:v>
                </c:pt>
                <c:pt idx="1176">
                  <c:v>40264</c:v>
                </c:pt>
                <c:pt idx="1177">
                  <c:v>40265</c:v>
                </c:pt>
                <c:pt idx="1178">
                  <c:v>40266</c:v>
                </c:pt>
                <c:pt idx="1179">
                  <c:v>40267</c:v>
                </c:pt>
                <c:pt idx="1180">
                  <c:v>40268</c:v>
                </c:pt>
                <c:pt idx="1181">
                  <c:v>40269</c:v>
                </c:pt>
                <c:pt idx="1182">
                  <c:v>40283</c:v>
                </c:pt>
                <c:pt idx="1183">
                  <c:v>40292</c:v>
                </c:pt>
                <c:pt idx="1184">
                  <c:v>40293</c:v>
                </c:pt>
                <c:pt idx="1185">
                  <c:v>40294</c:v>
                </c:pt>
                <c:pt idx="1186">
                  <c:v>40295</c:v>
                </c:pt>
                <c:pt idx="1187">
                  <c:v>40296</c:v>
                </c:pt>
                <c:pt idx="1188">
                  <c:v>40297</c:v>
                </c:pt>
                <c:pt idx="1189">
                  <c:v>40298</c:v>
                </c:pt>
                <c:pt idx="1190">
                  <c:v>40299</c:v>
                </c:pt>
                <c:pt idx="1191">
                  <c:v>40313</c:v>
                </c:pt>
                <c:pt idx="1192">
                  <c:v>40322</c:v>
                </c:pt>
                <c:pt idx="1193">
                  <c:v>40323</c:v>
                </c:pt>
                <c:pt idx="1194">
                  <c:v>40324</c:v>
                </c:pt>
                <c:pt idx="1195">
                  <c:v>40325</c:v>
                </c:pt>
                <c:pt idx="1196">
                  <c:v>40326</c:v>
                </c:pt>
                <c:pt idx="1197">
                  <c:v>40327</c:v>
                </c:pt>
                <c:pt idx="1198">
                  <c:v>40328</c:v>
                </c:pt>
                <c:pt idx="1199">
                  <c:v>40329</c:v>
                </c:pt>
                <c:pt idx="1200">
                  <c:v>40330</c:v>
                </c:pt>
                <c:pt idx="1201">
                  <c:v>40344</c:v>
                </c:pt>
                <c:pt idx="1202">
                  <c:v>40352</c:v>
                </c:pt>
                <c:pt idx="1203">
                  <c:v>40353</c:v>
                </c:pt>
                <c:pt idx="1204">
                  <c:v>40354</c:v>
                </c:pt>
                <c:pt idx="1205">
                  <c:v>40355</c:v>
                </c:pt>
                <c:pt idx="1206">
                  <c:v>40356</c:v>
                </c:pt>
                <c:pt idx="1207">
                  <c:v>40357</c:v>
                </c:pt>
                <c:pt idx="1208">
                  <c:v>40358</c:v>
                </c:pt>
                <c:pt idx="1209">
                  <c:v>40359</c:v>
                </c:pt>
                <c:pt idx="1210">
                  <c:v>40360</c:v>
                </c:pt>
                <c:pt idx="1211">
                  <c:v>40374</c:v>
                </c:pt>
                <c:pt idx="1212">
                  <c:v>40383</c:v>
                </c:pt>
                <c:pt idx="1213">
                  <c:v>40384</c:v>
                </c:pt>
                <c:pt idx="1214">
                  <c:v>40385</c:v>
                </c:pt>
                <c:pt idx="1215">
                  <c:v>40386</c:v>
                </c:pt>
                <c:pt idx="1216">
                  <c:v>40387</c:v>
                </c:pt>
                <c:pt idx="1217">
                  <c:v>40388</c:v>
                </c:pt>
                <c:pt idx="1218">
                  <c:v>40389</c:v>
                </c:pt>
                <c:pt idx="1219">
                  <c:v>40390</c:v>
                </c:pt>
                <c:pt idx="1220">
                  <c:v>40391</c:v>
                </c:pt>
                <c:pt idx="1221">
                  <c:v>40405</c:v>
                </c:pt>
                <c:pt idx="1222">
                  <c:v>40414</c:v>
                </c:pt>
                <c:pt idx="1223">
                  <c:v>40415</c:v>
                </c:pt>
                <c:pt idx="1224">
                  <c:v>40416</c:v>
                </c:pt>
                <c:pt idx="1225">
                  <c:v>40417</c:v>
                </c:pt>
                <c:pt idx="1226">
                  <c:v>40418</c:v>
                </c:pt>
                <c:pt idx="1227">
                  <c:v>40419</c:v>
                </c:pt>
                <c:pt idx="1228">
                  <c:v>40420</c:v>
                </c:pt>
                <c:pt idx="1229">
                  <c:v>40421</c:v>
                </c:pt>
                <c:pt idx="1230">
                  <c:v>40422</c:v>
                </c:pt>
                <c:pt idx="1231">
                  <c:v>40436</c:v>
                </c:pt>
                <c:pt idx="1232">
                  <c:v>40444</c:v>
                </c:pt>
                <c:pt idx="1233">
                  <c:v>40445</c:v>
                </c:pt>
                <c:pt idx="1234">
                  <c:v>40446</c:v>
                </c:pt>
                <c:pt idx="1235">
                  <c:v>40447</c:v>
                </c:pt>
                <c:pt idx="1236">
                  <c:v>40448</c:v>
                </c:pt>
                <c:pt idx="1237">
                  <c:v>40449</c:v>
                </c:pt>
                <c:pt idx="1238">
                  <c:v>40450</c:v>
                </c:pt>
                <c:pt idx="1239">
                  <c:v>40451</c:v>
                </c:pt>
                <c:pt idx="1240">
                  <c:v>40452</c:v>
                </c:pt>
                <c:pt idx="1241">
                  <c:v>40466</c:v>
                </c:pt>
                <c:pt idx="1242">
                  <c:v>40475</c:v>
                </c:pt>
                <c:pt idx="1243">
                  <c:v>40476</c:v>
                </c:pt>
                <c:pt idx="1244">
                  <c:v>40477</c:v>
                </c:pt>
                <c:pt idx="1245">
                  <c:v>40478</c:v>
                </c:pt>
                <c:pt idx="1246">
                  <c:v>40479</c:v>
                </c:pt>
                <c:pt idx="1247">
                  <c:v>40480</c:v>
                </c:pt>
                <c:pt idx="1248">
                  <c:v>40481</c:v>
                </c:pt>
                <c:pt idx="1249">
                  <c:v>40482</c:v>
                </c:pt>
                <c:pt idx="1250">
                  <c:v>40483</c:v>
                </c:pt>
                <c:pt idx="1251">
                  <c:v>40497</c:v>
                </c:pt>
                <c:pt idx="1252">
                  <c:v>40505</c:v>
                </c:pt>
                <c:pt idx="1253">
                  <c:v>40506</c:v>
                </c:pt>
                <c:pt idx="1254">
                  <c:v>40507</c:v>
                </c:pt>
                <c:pt idx="1255">
                  <c:v>40508</c:v>
                </c:pt>
                <c:pt idx="1256">
                  <c:v>40509</c:v>
                </c:pt>
                <c:pt idx="1257">
                  <c:v>40510</c:v>
                </c:pt>
                <c:pt idx="1258">
                  <c:v>40511</c:v>
                </c:pt>
                <c:pt idx="1259">
                  <c:v>40512</c:v>
                </c:pt>
                <c:pt idx="1260">
                  <c:v>40513</c:v>
                </c:pt>
                <c:pt idx="1261">
                  <c:v>40527</c:v>
                </c:pt>
                <c:pt idx="1262">
                  <c:v>40536</c:v>
                </c:pt>
                <c:pt idx="1263">
                  <c:v>40537</c:v>
                </c:pt>
                <c:pt idx="1264">
                  <c:v>40538</c:v>
                </c:pt>
                <c:pt idx="1265">
                  <c:v>40539</c:v>
                </c:pt>
                <c:pt idx="1266">
                  <c:v>40540</c:v>
                </c:pt>
                <c:pt idx="1267">
                  <c:v>40541</c:v>
                </c:pt>
                <c:pt idx="1268">
                  <c:v>40542</c:v>
                </c:pt>
                <c:pt idx="1269">
                  <c:v>40543</c:v>
                </c:pt>
                <c:pt idx="1270">
                  <c:v>40544</c:v>
                </c:pt>
                <c:pt idx="1271">
                  <c:v>40558</c:v>
                </c:pt>
                <c:pt idx="1272">
                  <c:v>40567</c:v>
                </c:pt>
                <c:pt idx="1273">
                  <c:v>40568</c:v>
                </c:pt>
                <c:pt idx="1274">
                  <c:v>40569</c:v>
                </c:pt>
                <c:pt idx="1275">
                  <c:v>40570</c:v>
                </c:pt>
                <c:pt idx="1276">
                  <c:v>40571</c:v>
                </c:pt>
                <c:pt idx="1277">
                  <c:v>40572</c:v>
                </c:pt>
                <c:pt idx="1278">
                  <c:v>40573</c:v>
                </c:pt>
                <c:pt idx="1279">
                  <c:v>40574</c:v>
                </c:pt>
                <c:pt idx="1280">
                  <c:v>40575</c:v>
                </c:pt>
                <c:pt idx="1281">
                  <c:v>40589</c:v>
                </c:pt>
                <c:pt idx="1282">
                  <c:v>40595</c:v>
                </c:pt>
                <c:pt idx="1283">
                  <c:v>40596</c:v>
                </c:pt>
                <c:pt idx="1284">
                  <c:v>40597</c:v>
                </c:pt>
                <c:pt idx="1285">
                  <c:v>40598</c:v>
                </c:pt>
                <c:pt idx="1286">
                  <c:v>40599</c:v>
                </c:pt>
                <c:pt idx="1287">
                  <c:v>40600</c:v>
                </c:pt>
                <c:pt idx="1288">
                  <c:v>40601</c:v>
                </c:pt>
                <c:pt idx="1289">
                  <c:v>40602</c:v>
                </c:pt>
                <c:pt idx="1290">
                  <c:v>40603</c:v>
                </c:pt>
                <c:pt idx="1291">
                  <c:v>40617</c:v>
                </c:pt>
                <c:pt idx="1292">
                  <c:v>40626</c:v>
                </c:pt>
                <c:pt idx="1293">
                  <c:v>40627</c:v>
                </c:pt>
                <c:pt idx="1294">
                  <c:v>40628</c:v>
                </c:pt>
                <c:pt idx="1295">
                  <c:v>40629</c:v>
                </c:pt>
                <c:pt idx="1296">
                  <c:v>40630</c:v>
                </c:pt>
                <c:pt idx="1297">
                  <c:v>40631</c:v>
                </c:pt>
                <c:pt idx="1298">
                  <c:v>40632</c:v>
                </c:pt>
                <c:pt idx="1299">
                  <c:v>40633</c:v>
                </c:pt>
                <c:pt idx="1300">
                  <c:v>40634</c:v>
                </c:pt>
                <c:pt idx="1301">
                  <c:v>40648</c:v>
                </c:pt>
                <c:pt idx="1302">
                  <c:v>40656</c:v>
                </c:pt>
                <c:pt idx="1303">
                  <c:v>40657</c:v>
                </c:pt>
                <c:pt idx="1304">
                  <c:v>40658</c:v>
                </c:pt>
                <c:pt idx="1305">
                  <c:v>40659</c:v>
                </c:pt>
                <c:pt idx="1306">
                  <c:v>40660</c:v>
                </c:pt>
                <c:pt idx="1307">
                  <c:v>40661</c:v>
                </c:pt>
                <c:pt idx="1308">
                  <c:v>40662</c:v>
                </c:pt>
                <c:pt idx="1309">
                  <c:v>40663</c:v>
                </c:pt>
                <c:pt idx="1310">
                  <c:v>40664</c:v>
                </c:pt>
                <c:pt idx="1311">
                  <c:v>40678</c:v>
                </c:pt>
                <c:pt idx="1312">
                  <c:v>40687</c:v>
                </c:pt>
                <c:pt idx="1313">
                  <c:v>40688</c:v>
                </c:pt>
                <c:pt idx="1314">
                  <c:v>40689</c:v>
                </c:pt>
                <c:pt idx="1315">
                  <c:v>40690</c:v>
                </c:pt>
                <c:pt idx="1316">
                  <c:v>40691</c:v>
                </c:pt>
                <c:pt idx="1317">
                  <c:v>40692</c:v>
                </c:pt>
                <c:pt idx="1318">
                  <c:v>40693</c:v>
                </c:pt>
                <c:pt idx="1319">
                  <c:v>40694</c:v>
                </c:pt>
                <c:pt idx="1320">
                  <c:v>40695</c:v>
                </c:pt>
                <c:pt idx="1321">
                  <c:v>40709</c:v>
                </c:pt>
                <c:pt idx="1322">
                  <c:v>40717</c:v>
                </c:pt>
                <c:pt idx="1323">
                  <c:v>40718</c:v>
                </c:pt>
                <c:pt idx="1324">
                  <c:v>40719</c:v>
                </c:pt>
                <c:pt idx="1325">
                  <c:v>40720</c:v>
                </c:pt>
                <c:pt idx="1326">
                  <c:v>40721</c:v>
                </c:pt>
                <c:pt idx="1327">
                  <c:v>40722</c:v>
                </c:pt>
                <c:pt idx="1328">
                  <c:v>40723</c:v>
                </c:pt>
                <c:pt idx="1329">
                  <c:v>40724</c:v>
                </c:pt>
                <c:pt idx="1330">
                  <c:v>40725</c:v>
                </c:pt>
                <c:pt idx="1331">
                  <c:v>40739</c:v>
                </c:pt>
                <c:pt idx="1332">
                  <c:v>40748</c:v>
                </c:pt>
                <c:pt idx="1333">
                  <c:v>40749</c:v>
                </c:pt>
                <c:pt idx="1334">
                  <c:v>40750</c:v>
                </c:pt>
                <c:pt idx="1335">
                  <c:v>40751</c:v>
                </c:pt>
                <c:pt idx="1336">
                  <c:v>40752</c:v>
                </c:pt>
                <c:pt idx="1337">
                  <c:v>40753</c:v>
                </c:pt>
                <c:pt idx="1338">
                  <c:v>40754</c:v>
                </c:pt>
                <c:pt idx="1339">
                  <c:v>40755</c:v>
                </c:pt>
                <c:pt idx="1340">
                  <c:v>40756</c:v>
                </c:pt>
                <c:pt idx="1341">
                  <c:v>40770</c:v>
                </c:pt>
                <c:pt idx="1342">
                  <c:v>40779</c:v>
                </c:pt>
                <c:pt idx="1343">
                  <c:v>40780</c:v>
                </c:pt>
                <c:pt idx="1344">
                  <c:v>40781</c:v>
                </c:pt>
                <c:pt idx="1345">
                  <c:v>40782</c:v>
                </c:pt>
                <c:pt idx="1346">
                  <c:v>40783</c:v>
                </c:pt>
                <c:pt idx="1347">
                  <c:v>40784</c:v>
                </c:pt>
                <c:pt idx="1348">
                  <c:v>40785</c:v>
                </c:pt>
                <c:pt idx="1349">
                  <c:v>40786</c:v>
                </c:pt>
                <c:pt idx="1350">
                  <c:v>40787</c:v>
                </c:pt>
                <c:pt idx="1351">
                  <c:v>40801</c:v>
                </c:pt>
                <c:pt idx="1352">
                  <c:v>40809</c:v>
                </c:pt>
                <c:pt idx="1353">
                  <c:v>40810</c:v>
                </c:pt>
                <c:pt idx="1354">
                  <c:v>40811</c:v>
                </c:pt>
                <c:pt idx="1355">
                  <c:v>40812</c:v>
                </c:pt>
                <c:pt idx="1356">
                  <c:v>40813</c:v>
                </c:pt>
                <c:pt idx="1357">
                  <c:v>40814</c:v>
                </c:pt>
                <c:pt idx="1358">
                  <c:v>40815</c:v>
                </c:pt>
                <c:pt idx="1359">
                  <c:v>40816</c:v>
                </c:pt>
                <c:pt idx="1360">
                  <c:v>40817</c:v>
                </c:pt>
                <c:pt idx="1361">
                  <c:v>40831</c:v>
                </c:pt>
                <c:pt idx="1362">
                  <c:v>40840</c:v>
                </c:pt>
                <c:pt idx="1363">
                  <c:v>40841</c:v>
                </c:pt>
                <c:pt idx="1364">
                  <c:v>40842</c:v>
                </c:pt>
                <c:pt idx="1365">
                  <c:v>40843</c:v>
                </c:pt>
                <c:pt idx="1366">
                  <c:v>40844</c:v>
                </c:pt>
                <c:pt idx="1367">
                  <c:v>40845</c:v>
                </c:pt>
                <c:pt idx="1368">
                  <c:v>40846</c:v>
                </c:pt>
                <c:pt idx="1369">
                  <c:v>40847</c:v>
                </c:pt>
                <c:pt idx="1370">
                  <c:v>40848</c:v>
                </c:pt>
                <c:pt idx="1371">
                  <c:v>40862</c:v>
                </c:pt>
                <c:pt idx="1372">
                  <c:v>40870</c:v>
                </c:pt>
                <c:pt idx="1373">
                  <c:v>40871</c:v>
                </c:pt>
                <c:pt idx="1374">
                  <c:v>40872</c:v>
                </c:pt>
                <c:pt idx="1375">
                  <c:v>40873</c:v>
                </c:pt>
                <c:pt idx="1376">
                  <c:v>40874</c:v>
                </c:pt>
                <c:pt idx="1377">
                  <c:v>40875</c:v>
                </c:pt>
                <c:pt idx="1378">
                  <c:v>40876</c:v>
                </c:pt>
                <c:pt idx="1379">
                  <c:v>40877</c:v>
                </c:pt>
                <c:pt idx="1380">
                  <c:v>40878</c:v>
                </c:pt>
                <c:pt idx="1381">
                  <c:v>40892</c:v>
                </c:pt>
                <c:pt idx="1382">
                  <c:v>40901</c:v>
                </c:pt>
                <c:pt idx="1383">
                  <c:v>40902</c:v>
                </c:pt>
                <c:pt idx="1384">
                  <c:v>40903</c:v>
                </c:pt>
                <c:pt idx="1385">
                  <c:v>40904</c:v>
                </c:pt>
                <c:pt idx="1386">
                  <c:v>40905</c:v>
                </c:pt>
                <c:pt idx="1387">
                  <c:v>40906</c:v>
                </c:pt>
                <c:pt idx="1388">
                  <c:v>40907</c:v>
                </c:pt>
                <c:pt idx="1389">
                  <c:v>40908</c:v>
                </c:pt>
                <c:pt idx="1390">
                  <c:v>40909</c:v>
                </c:pt>
                <c:pt idx="1391">
                  <c:v>40923</c:v>
                </c:pt>
                <c:pt idx="1392">
                  <c:v>40932</c:v>
                </c:pt>
                <c:pt idx="1393">
                  <c:v>40933</c:v>
                </c:pt>
                <c:pt idx="1394">
                  <c:v>40934</c:v>
                </c:pt>
                <c:pt idx="1395">
                  <c:v>40935</c:v>
                </c:pt>
                <c:pt idx="1396">
                  <c:v>40936</c:v>
                </c:pt>
                <c:pt idx="1397">
                  <c:v>40937</c:v>
                </c:pt>
                <c:pt idx="1398">
                  <c:v>40938</c:v>
                </c:pt>
                <c:pt idx="1399">
                  <c:v>40939</c:v>
                </c:pt>
                <c:pt idx="1400">
                  <c:v>40940</c:v>
                </c:pt>
                <c:pt idx="1401">
                  <c:v>40954</c:v>
                </c:pt>
                <c:pt idx="1402">
                  <c:v>40961</c:v>
                </c:pt>
                <c:pt idx="1403">
                  <c:v>40962</c:v>
                </c:pt>
                <c:pt idx="1404">
                  <c:v>40963</c:v>
                </c:pt>
                <c:pt idx="1405">
                  <c:v>40964</c:v>
                </c:pt>
                <c:pt idx="1406">
                  <c:v>40965</c:v>
                </c:pt>
                <c:pt idx="1407">
                  <c:v>40966</c:v>
                </c:pt>
                <c:pt idx="1408">
                  <c:v>40967</c:v>
                </c:pt>
                <c:pt idx="1409">
                  <c:v>40968</c:v>
                </c:pt>
                <c:pt idx="1410">
                  <c:v>40969</c:v>
                </c:pt>
                <c:pt idx="1411">
                  <c:v>40983</c:v>
                </c:pt>
                <c:pt idx="1412">
                  <c:v>40992</c:v>
                </c:pt>
                <c:pt idx="1413">
                  <c:v>40993</c:v>
                </c:pt>
                <c:pt idx="1414">
                  <c:v>40994</c:v>
                </c:pt>
                <c:pt idx="1415">
                  <c:v>40995</c:v>
                </c:pt>
                <c:pt idx="1416">
                  <c:v>40996</c:v>
                </c:pt>
                <c:pt idx="1417">
                  <c:v>40997</c:v>
                </c:pt>
                <c:pt idx="1418">
                  <c:v>40998</c:v>
                </c:pt>
                <c:pt idx="1419">
                  <c:v>40999</c:v>
                </c:pt>
                <c:pt idx="1420">
                  <c:v>41000</c:v>
                </c:pt>
                <c:pt idx="1421">
                  <c:v>41014</c:v>
                </c:pt>
                <c:pt idx="1422">
                  <c:v>41022</c:v>
                </c:pt>
                <c:pt idx="1423">
                  <c:v>41023</c:v>
                </c:pt>
                <c:pt idx="1424">
                  <c:v>41024</c:v>
                </c:pt>
                <c:pt idx="1425">
                  <c:v>41025</c:v>
                </c:pt>
                <c:pt idx="1426">
                  <c:v>41026</c:v>
                </c:pt>
                <c:pt idx="1427">
                  <c:v>41027</c:v>
                </c:pt>
                <c:pt idx="1428">
                  <c:v>41028</c:v>
                </c:pt>
                <c:pt idx="1429">
                  <c:v>41029</c:v>
                </c:pt>
                <c:pt idx="1430">
                  <c:v>41030</c:v>
                </c:pt>
                <c:pt idx="1431">
                  <c:v>41044</c:v>
                </c:pt>
                <c:pt idx="1432">
                  <c:v>41053</c:v>
                </c:pt>
                <c:pt idx="1433">
                  <c:v>41054</c:v>
                </c:pt>
                <c:pt idx="1434">
                  <c:v>41055</c:v>
                </c:pt>
                <c:pt idx="1435">
                  <c:v>41056</c:v>
                </c:pt>
                <c:pt idx="1436">
                  <c:v>41057</c:v>
                </c:pt>
                <c:pt idx="1437">
                  <c:v>41058</c:v>
                </c:pt>
                <c:pt idx="1438">
                  <c:v>41059</c:v>
                </c:pt>
                <c:pt idx="1439">
                  <c:v>41060</c:v>
                </c:pt>
                <c:pt idx="1440">
                  <c:v>41061</c:v>
                </c:pt>
                <c:pt idx="1441">
                  <c:v>41075</c:v>
                </c:pt>
                <c:pt idx="1442">
                  <c:v>41083</c:v>
                </c:pt>
                <c:pt idx="1443">
                  <c:v>41084</c:v>
                </c:pt>
                <c:pt idx="1444">
                  <c:v>41085</c:v>
                </c:pt>
                <c:pt idx="1445">
                  <c:v>41086</c:v>
                </c:pt>
                <c:pt idx="1446">
                  <c:v>41087</c:v>
                </c:pt>
                <c:pt idx="1447">
                  <c:v>41088</c:v>
                </c:pt>
                <c:pt idx="1448">
                  <c:v>41089</c:v>
                </c:pt>
                <c:pt idx="1449">
                  <c:v>41090</c:v>
                </c:pt>
                <c:pt idx="1450">
                  <c:v>41091</c:v>
                </c:pt>
                <c:pt idx="1451">
                  <c:v>41105</c:v>
                </c:pt>
                <c:pt idx="1452">
                  <c:v>41114</c:v>
                </c:pt>
                <c:pt idx="1453">
                  <c:v>41115</c:v>
                </c:pt>
                <c:pt idx="1454">
                  <c:v>41116</c:v>
                </c:pt>
                <c:pt idx="1455">
                  <c:v>41117</c:v>
                </c:pt>
                <c:pt idx="1456">
                  <c:v>41118</c:v>
                </c:pt>
                <c:pt idx="1457">
                  <c:v>41119</c:v>
                </c:pt>
                <c:pt idx="1458">
                  <c:v>41120</c:v>
                </c:pt>
                <c:pt idx="1459">
                  <c:v>41121</c:v>
                </c:pt>
                <c:pt idx="1460">
                  <c:v>41122</c:v>
                </c:pt>
                <c:pt idx="1461">
                  <c:v>41136</c:v>
                </c:pt>
                <c:pt idx="1462">
                  <c:v>41145</c:v>
                </c:pt>
                <c:pt idx="1463">
                  <c:v>41146</c:v>
                </c:pt>
                <c:pt idx="1464">
                  <c:v>41147</c:v>
                </c:pt>
                <c:pt idx="1465">
                  <c:v>41148</c:v>
                </c:pt>
                <c:pt idx="1466">
                  <c:v>41149</c:v>
                </c:pt>
                <c:pt idx="1467">
                  <c:v>41150</c:v>
                </c:pt>
                <c:pt idx="1468">
                  <c:v>41151</c:v>
                </c:pt>
                <c:pt idx="1469">
                  <c:v>41152</c:v>
                </c:pt>
                <c:pt idx="1470">
                  <c:v>41153</c:v>
                </c:pt>
                <c:pt idx="1471">
                  <c:v>41167</c:v>
                </c:pt>
                <c:pt idx="1472">
                  <c:v>41175</c:v>
                </c:pt>
                <c:pt idx="1473">
                  <c:v>41176</c:v>
                </c:pt>
                <c:pt idx="1474">
                  <c:v>41177</c:v>
                </c:pt>
                <c:pt idx="1475">
                  <c:v>41178</c:v>
                </c:pt>
                <c:pt idx="1476">
                  <c:v>41179</c:v>
                </c:pt>
                <c:pt idx="1477">
                  <c:v>41180</c:v>
                </c:pt>
                <c:pt idx="1478">
                  <c:v>41181</c:v>
                </c:pt>
                <c:pt idx="1479">
                  <c:v>41182</c:v>
                </c:pt>
                <c:pt idx="1480">
                  <c:v>41183</c:v>
                </c:pt>
                <c:pt idx="1481">
                  <c:v>41197</c:v>
                </c:pt>
                <c:pt idx="1482">
                  <c:v>41206</c:v>
                </c:pt>
                <c:pt idx="1483">
                  <c:v>41207</c:v>
                </c:pt>
                <c:pt idx="1484">
                  <c:v>41208</c:v>
                </c:pt>
                <c:pt idx="1485">
                  <c:v>41209</c:v>
                </c:pt>
                <c:pt idx="1486">
                  <c:v>41210</c:v>
                </c:pt>
                <c:pt idx="1487">
                  <c:v>41211</c:v>
                </c:pt>
                <c:pt idx="1488">
                  <c:v>41212</c:v>
                </c:pt>
                <c:pt idx="1489">
                  <c:v>41213</c:v>
                </c:pt>
                <c:pt idx="1490">
                  <c:v>41214</c:v>
                </c:pt>
                <c:pt idx="1491">
                  <c:v>41228</c:v>
                </c:pt>
                <c:pt idx="1492">
                  <c:v>41237</c:v>
                </c:pt>
                <c:pt idx="1493">
                  <c:v>41238</c:v>
                </c:pt>
                <c:pt idx="1494">
                  <c:v>41239</c:v>
                </c:pt>
                <c:pt idx="1495">
                  <c:v>41240</c:v>
                </c:pt>
                <c:pt idx="1496">
                  <c:v>41241</c:v>
                </c:pt>
                <c:pt idx="1497">
                  <c:v>41242</c:v>
                </c:pt>
                <c:pt idx="1498">
                  <c:v>41243</c:v>
                </c:pt>
                <c:pt idx="1499">
                  <c:v>41244</c:v>
                </c:pt>
                <c:pt idx="1500">
                  <c:v>41258</c:v>
                </c:pt>
                <c:pt idx="1501">
                  <c:v>41267</c:v>
                </c:pt>
                <c:pt idx="1502">
                  <c:v>41268</c:v>
                </c:pt>
                <c:pt idx="1503">
                  <c:v>41269</c:v>
                </c:pt>
                <c:pt idx="1504">
                  <c:v>41270</c:v>
                </c:pt>
                <c:pt idx="1505">
                  <c:v>41271</c:v>
                </c:pt>
                <c:pt idx="1506">
                  <c:v>41272</c:v>
                </c:pt>
                <c:pt idx="1507">
                  <c:v>41273</c:v>
                </c:pt>
                <c:pt idx="1508">
                  <c:v>41274</c:v>
                </c:pt>
                <c:pt idx="1509">
                  <c:v>41275</c:v>
                </c:pt>
                <c:pt idx="1510">
                  <c:v>41289</c:v>
                </c:pt>
                <c:pt idx="1511">
                  <c:v>41298</c:v>
                </c:pt>
                <c:pt idx="1512">
                  <c:v>41299</c:v>
                </c:pt>
                <c:pt idx="1513">
                  <c:v>41300</c:v>
                </c:pt>
                <c:pt idx="1514">
                  <c:v>41301</c:v>
                </c:pt>
                <c:pt idx="1515">
                  <c:v>41302</c:v>
                </c:pt>
                <c:pt idx="1516">
                  <c:v>41303</c:v>
                </c:pt>
                <c:pt idx="1517">
                  <c:v>41304</c:v>
                </c:pt>
                <c:pt idx="1518">
                  <c:v>41305</c:v>
                </c:pt>
                <c:pt idx="1519">
                  <c:v>41306</c:v>
                </c:pt>
                <c:pt idx="1520">
                  <c:v>41320</c:v>
                </c:pt>
                <c:pt idx="1521">
                  <c:v>41326</c:v>
                </c:pt>
                <c:pt idx="1522">
                  <c:v>41327</c:v>
                </c:pt>
                <c:pt idx="1523">
                  <c:v>41328</c:v>
                </c:pt>
                <c:pt idx="1524">
                  <c:v>41329</c:v>
                </c:pt>
                <c:pt idx="1525">
                  <c:v>41330</c:v>
                </c:pt>
                <c:pt idx="1526">
                  <c:v>41331</c:v>
                </c:pt>
                <c:pt idx="1527">
                  <c:v>41332</c:v>
                </c:pt>
                <c:pt idx="1528">
                  <c:v>41333</c:v>
                </c:pt>
                <c:pt idx="1529">
                  <c:v>41334</c:v>
                </c:pt>
                <c:pt idx="1530">
                  <c:v>41348</c:v>
                </c:pt>
                <c:pt idx="1531">
                  <c:v>41357</c:v>
                </c:pt>
                <c:pt idx="1532">
                  <c:v>41358</c:v>
                </c:pt>
                <c:pt idx="1533">
                  <c:v>41359</c:v>
                </c:pt>
                <c:pt idx="1534">
                  <c:v>41360</c:v>
                </c:pt>
                <c:pt idx="1535">
                  <c:v>41361</c:v>
                </c:pt>
                <c:pt idx="1536">
                  <c:v>41362</c:v>
                </c:pt>
                <c:pt idx="1537">
                  <c:v>41363</c:v>
                </c:pt>
                <c:pt idx="1538">
                  <c:v>41364</c:v>
                </c:pt>
                <c:pt idx="1539">
                  <c:v>41365</c:v>
                </c:pt>
                <c:pt idx="1540">
                  <c:v>41379</c:v>
                </c:pt>
                <c:pt idx="1541">
                  <c:v>41387</c:v>
                </c:pt>
                <c:pt idx="1542">
                  <c:v>41388</c:v>
                </c:pt>
                <c:pt idx="1543">
                  <c:v>41389</c:v>
                </c:pt>
                <c:pt idx="1544">
                  <c:v>41390</c:v>
                </c:pt>
                <c:pt idx="1545">
                  <c:v>41391</c:v>
                </c:pt>
                <c:pt idx="1546">
                  <c:v>41392</c:v>
                </c:pt>
                <c:pt idx="1547">
                  <c:v>41393</c:v>
                </c:pt>
                <c:pt idx="1548">
                  <c:v>41394</c:v>
                </c:pt>
                <c:pt idx="1549">
                  <c:v>41395</c:v>
                </c:pt>
                <c:pt idx="1550">
                  <c:v>41409</c:v>
                </c:pt>
                <c:pt idx="1551">
                  <c:v>41418</c:v>
                </c:pt>
                <c:pt idx="1552">
                  <c:v>41419</c:v>
                </c:pt>
                <c:pt idx="1553">
                  <c:v>41420</c:v>
                </c:pt>
                <c:pt idx="1554">
                  <c:v>41421</c:v>
                </c:pt>
                <c:pt idx="1555">
                  <c:v>41422</c:v>
                </c:pt>
                <c:pt idx="1556">
                  <c:v>41423</c:v>
                </c:pt>
                <c:pt idx="1557">
                  <c:v>41424</c:v>
                </c:pt>
                <c:pt idx="1558">
                  <c:v>41425</c:v>
                </c:pt>
                <c:pt idx="1559">
                  <c:v>41426</c:v>
                </c:pt>
                <c:pt idx="1560">
                  <c:v>41440</c:v>
                </c:pt>
                <c:pt idx="1561">
                  <c:v>41448</c:v>
                </c:pt>
                <c:pt idx="1562">
                  <c:v>41449</c:v>
                </c:pt>
                <c:pt idx="1563">
                  <c:v>41450</c:v>
                </c:pt>
                <c:pt idx="1564">
                  <c:v>41451</c:v>
                </c:pt>
                <c:pt idx="1565">
                  <c:v>41452</c:v>
                </c:pt>
                <c:pt idx="1566">
                  <c:v>41453</c:v>
                </c:pt>
                <c:pt idx="1567">
                  <c:v>41454</c:v>
                </c:pt>
                <c:pt idx="1568">
                  <c:v>41455</c:v>
                </c:pt>
                <c:pt idx="1569">
                  <c:v>41456</c:v>
                </c:pt>
                <c:pt idx="1570">
                  <c:v>41470</c:v>
                </c:pt>
                <c:pt idx="1571">
                  <c:v>41479</c:v>
                </c:pt>
                <c:pt idx="1572">
                  <c:v>41480</c:v>
                </c:pt>
                <c:pt idx="1573">
                  <c:v>41481</c:v>
                </c:pt>
                <c:pt idx="1574">
                  <c:v>41482</c:v>
                </c:pt>
                <c:pt idx="1575">
                  <c:v>41483</c:v>
                </c:pt>
                <c:pt idx="1576">
                  <c:v>41484</c:v>
                </c:pt>
                <c:pt idx="1577">
                  <c:v>41485</c:v>
                </c:pt>
                <c:pt idx="1578">
                  <c:v>41486</c:v>
                </c:pt>
                <c:pt idx="1579">
                  <c:v>41487</c:v>
                </c:pt>
                <c:pt idx="1580">
                  <c:v>41501</c:v>
                </c:pt>
                <c:pt idx="1581">
                  <c:v>41510</c:v>
                </c:pt>
                <c:pt idx="1582">
                  <c:v>41511</c:v>
                </c:pt>
                <c:pt idx="1583">
                  <c:v>41512</c:v>
                </c:pt>
                <c:pt idx="1584">
                  <c:v>41513</c:v>
                </c:pt>
                <c:pt idx="1585">
                  <c:v>41514</c:v>
                </c:pt>
                <c:pt idx="1586">
                  <c:v>41515</c:v>
                </c:pt>
                <c:pt idx="1587">
                  <c:v>41516</c:v>
                </c:pt>
                <c:pt idx="1588">
                  <c:v>41517</c:v>
                </c:pt>
                <c:pt idx="1589">
                  <c:v>41518</c:v>
                </c:pt>
                <c:pt idx="1590">
                  <c:v>41532</c:v>
                </c:pt>
                <c:pt idx="1591">
                  <c:v>41540</c:v>
                </c:pt>
                <c:pt idx="1592">
                  <c:v>41541</c:v>
                </c:pt>
                <c:pt idx="1593">
                  <c:v>41542</c:v>
                </c:pt>
                <c:pt idx="1594">
                  <c:v>41543</c:v>
                </c:pt>
                <c:pt idx="1595">
                  <c:v>41544</c:v>
                </c:pt>
                <c:pt idx="1596">
                  <c:v>41545</c:v>
                </c:pt>
                <c:pt idx="1597">
                  <c:v>41546</c:v>
                </c:pt>
                <c:pt idx="1598">
                  <c:v>41547</c:v>
                </c:pt>
                <c:pt idx="1599">
                  <c:v>41548</c:v>
                </c:pt>
                <c:pt idx="1600">
                  <c:v>41562</c:v>
                </c:pt>
                <c:pt idx="1601">
                  <c:v>41571</c:v>
                </c:pt>
                <c:pt idx="1602">
                  <c:v>41572</c:v>
                </c:pt>
                <c:pt idx="1603">
                  <c:v>41573</c:v>
                </c:pt>
                <c:pt idx="1604">
                  <c:v>41574</c:v>
                </c:pt>
                <c:pt idx="1605">
                  <c:v>41575</c:v>
                </c:pt>
                <c:pt idx="1606">
                  <c:v>41576</c:v>
                </c:pt>
                <c:pt idx="1607">
                  <c:v>41577</c:v>
                </c:pt>
                <c:pt idx="1608">
                  <c:v>41578</c:v>
                </c:pt>
                <c:pt idx="1609">
                  <c:v>41579</c:v>
                </c:pt>
                <c:pt idx="1610">
                  <c:v>41593</c:v>
                </c:pt>
                <c:pt idx="1611">
                  <c:v>41601</c:v>
                </c:pt>
                <c:pt idx="1612">
                  <c:v>41602</c:v>
                </c:pt>
                <c:pt idx="1613">
                  <c:v>41603</c:v>
                </c:pt>
                <c:pt idx="1614">
                  <c:v>41604</c:v>
                </c:pt>
                <c:pt idx="1615">
                  <c:v>41605</c:v>
                </c:pt>
                <c:pt idx="1616">
                  <c:v>41606</c:v>
                </c:pt>
                <c:pt idx="1617">
                  <c:v>41607</c:v>
                </c:pt>
                <c:pt idx="1618">
                  <c:v>41608</c:v>
                </c:pt>
                <c:pt idx="1619">
                  <c:v>41609</c:v>
                </c:pt>
                <c:pt idx="1620">
                  <c:v>41623</c:v>
                </c:pt>
                <c:pt idx="1621">
                  <c:v>41632</c:v>
                </c:pt>
                <c:pt idx="1622">
                  <c:v>41633</c:v>
                </c:pt>
                <c:pt idx="1623">
                  <c:v>41634</c:v>
                </c:pt>
                <c:pt idx="1624">
                  <c:v>41635</c:v>
                </c:pt>
                <c:pt idx="1625">
                  <c:v>41636</c:v>
                </c:pt>
                <c:pt idx="1626">
                  <c:v>41637</c:v>
                </c:pt>
                <c:pt idx="1627">
                  <c:v>41638</c:v>
                </c:pt>
                <c:pt idx="1628">
                  <c:v>41639</c:v>
                </c:pt>
                <c:pt idx="1629">
                  <c:v>41640</c:v>
                </c:pt>
                <c:pt idx="1630">
                  <c:v>41654</c:v>
                </c:pt>
                <c:pt idx="1631">
                  <c:v>41663</c:v>
                </c:pt>
                <c:pt idx="1632">
                  <c:v>41664</c:v>
                </c:pt>
                <c:pt idx="1633">
                  <c:v>41665</c:v>
                </c:pt>
                <c:pt idx="1634">
                  <c:v>41666</c:v>
                </c:pt>
                <c:pt idx="1635">
                  <c:v>41667</c:v>
                </c:pt>
                <c:pt idx="1636">
                  <c:v>41668</c:v>
                </c:pt>
                <c:pt idx="1637">
                  <c:v>41669</c:v>
                </c:pt>
                <c:pt idx="1638">
                  <c:v>41670</c:v>
                </c:pt>
                <c:pt idx="1639">
                  <c:v>41671</c:v>
                </c:pt>
                <c:pt idx="1640">
                  <c:v>41685</c:v>
                </c:pt>
                <c:pt idx="1641">
                  <c:v>41691</c:v>
                </c:pt>
                <c:pt idx="1642">
                  <c:v>41692</c:v>
                </c:pt>
                <c:pt idx="1643">
                  <c:v>41693</c:v>
                </c:pt>
                <c:pt idx="1644">
                  <c:v>41694</c:v>
                </c:pt>
                <c:pt idx="1645">
                  <c:v>41695</c:v>
                </c:pt>
                <c:pt idx="1646">
                  <c:v>41696</c:v>
                </c:pt>
                <c:pt idx="1647">
                  <c:v>41697</c:v>
                </c:pt>
                <c:pt idx="1648">
                  <c:v>41698</c:v>
                </c:pt>
                <c:pt idx="1649">
                  <c:v>41699</c:v>
                </c:pt>
                <c:pt idx="1650">
                  <c:v>41713</c:v>
                </c:pt>
                <c:pt idx="1651">
                  <c:v>41722</c:v>
                </c:pt>
                <c:pt idx="1652">
                  <c:v>41723</c:v>
                </c:pt>
                <c:pt idx="1653">
                  <c:v>41724</c:v>
                </c:pt>
                <c:pt idx="1654">
                  <c:v>41725</c:v>
                </c:pt>
                <c:pt idx="1655">
                  <c:v>41726</c:v>
                </c:pt>
                <c:pt idx="1656">
                  <c:v>41727</c:v>
                </c:pt>
                <c:pt idx="1657">
                  <c:v>41728</c:v>
                </c:pt>
                <c:pt idx="1658">
                  <c:v>41729</c:v>
                </c:pt>
                <c:pt idx="1659">
                  <c:v>41730</c:v>
                </c:pt>
                <c:pt idx="1660">
                  <c:v>41744</c:v>
                </c:pt>
                <c:pt idx="1661">
                  <c:v>41752</c:v>
                </c:pt>
                <c:pt idx="1662">
                  <c:v>41753</c:v>
                </c:pt>
                <c:pt idx="1663">
                  <c:v>41754</c:v>
                </c:pt>
                <c:pt idx="1664">
                  <c:v>41755</c:v>
                </c:pt>
                <c:pt idx="1665">
                  <c:v>41756</c:v>
                </c:pt>
                <c:pt idx="1666">
                  <c:v>41757</c:v>
                </c:pt>
                <c:pt idx="1667">
                  <c:v>41758</c:v>
                </c:pt>
                <c:pt idx="1668">
                  <c:v>41759</c:v>
                </c:pt>
                <c:pt idx="1669">
                  <c:v>41760</c:v>
                </c:pt>
                <c:pt idx="1670">
                  <c:v>41774</c:v>
                </c:pt>
                <c:pt idx="1671">
                  <c:v>41783</c:v>
                </c:pt>
                <c:pt idx="1672">
                  <c:v>41784</c:v>
                </c:pt>
                <c:pt idx="1673">
                  <c:v>41785</c:v>
                </c:pt>
                <c:pt idx="1674">
                  <c:v>41786</c:v>
                </c:pt>
                <c:pt idx="1675">
                  <c:v>41787</c:v>
                </c:pt>
                <c:pt idx="1676">
                  <c:v>41788</c:v>
                </c:pt>
                <c:pt idx="1677">
                  <c:v>41789</c:v>
                </c:pt>
                <c:pt idx="1678">
                  <c:v>41790</c:v>
                </c:pt>
                <c:pt idx="1679">
                  <c:v>41791</c:v>
                </c:pt>
                <c:pt idx="1680">
                  <c:v>41805</c:v>
                </c:pt>
                <c:pt idx="1681">
                  <c:v>41813</c:v>
                </c:pt>
                <c:pt idx="1682">
                  <c:v>41814</c:v>
                </c:pt>
                <c:pt idx="1683">
                  <c:v>41815</c:v>
                </c:pt>
                <c:pt idx="1684">
                  <c:v>41816</c:v>
                </c:pt>
                <c:pt idx="1685">
                  <c:v>41817</c:v>
                </c:pt>
                <c:pt idx="1686">
                  <c:v>41818</c:v>
                </c:pt>
                <c:pt idx="1687">
                  <c:v>41819</c:v>
                </c:pt>
                <c:pt idx="1688">
                  <c:v>41820</c:v>
                </c:pt>
                <c:pt idx="1689">
                  <c:v>41821</c:v>
                </c:pt>
                <c:pt idx="1690">
                  <c:v>41835</c:v>
                </c:pt>
                <c:pt idx="1691">
                  <c:v>41844</c:v>
                </c:pt>
                <c:pt idx="1692">
                  <c:v>41845</c:v>
                </c:pt>
                <c:pt idx="1693">
                  <c:v>41846</c:v>
                </c:pt>
                <c:pt idx="1694">
                  <c:v>41847</c:v>
                </c:pt>
                <c:pt idx="1695">
                  <c:v>41848</c:v>
                </c:pt>
                <c:pt idx="1696">
                  <c:v>41849</c:v>
                </c:pt>
                <c:pt idx="1697">
                  <c:v>41850</c:v>
                </c:pt>
                <c:pt idx="1698">
                  <c:v>41851</c:v>
                </c:pt>
                <c:pt idx="1699">
                  <c:v>41852</c:v>
                </c:pt>
                <c:pt idx="1700">
                  <c:v>41866</c:v>
                </c:pt>
                <c:pt idx="1701">
                  <c:v>41875</c:v>
                </c:pt>
                <c:pt idx="1702">
                  <c:v>41876</c:v>
                </c:pt>
                <c:pt idx="1703">
                  <c:v>41877</c:v>
                </c:pt>
                <c:pt idx="1704">
                  <c:v>41878</c:v>
                </c:pt>
                <c:pt idx="1705">
                  <c:v>41879</c:v>
                </c:pt>
                <c:pt idx="1706">
                  <c:v>41880</c:v>
                </c:pt>
                <c:pt idx="1707">
                  <c:v>41881</c:v>
                </c:pt>
                <c:pt idx="1708">
                  <c:v>41882</c:v>
                </c:pt>
                <c:pt idx="1709">
                  <c:v>41883</c:v>
                </c:pt>
                <c:pt idx="1710">
                  <c:v>41897</c:v>
                </c:pt>
                <c:pt idx="1711">
                  <c:v>41905</c:v>
                </c:pt>
                <c:pt idx="1712">
                  <c:v>41906</c:v>
                </c:pt>
                <c:pt idx="1713">
                  <c:v>41907</c:v>
                </c:pt>
                <c:pt idx="1714">
                  <c:v>41908</c:v>
                </c:pt>
                <c:pt idx="1715">
                  <c:v>41909</c:v>
                </c:pt>
                <c:pt idx="1716">
                  <c:v>41910</c:v>
                </c:pt>
                <c:pt idx="1717">
                  <c:v>41911</c:v>
                </c:pt>
                <c:pt idx="1718">
                  <c:v>41912</c:v>
                </c:pt>
                <c:pt idx="1719">
                  <c:v>41913</c:v>
                </c:pt>
                <c:pt idx="1720">
                  <c:v>41927</c:v>
                </c:pt>
                <c:pt idx="1721">
                  <c:v>41936</c:v>
                </c:pt>
                <c:pt idx="1722">
                  <c:v>41937</c:v>
                </c:pt>
                <c:pt idx="1723">
                  <c:v>41938</c:v>
                </c:pt>
                <c:pt idx="1724">
                  <c:v>41939</c:v>
                </c:pt>
                <c:pt idx="1725">
                  <c:v>41940</c:v>
                </c:pt>
                <c:pt idx="1726">
                  <c:v>41941</c:v>
                </c:pt>
                <c:pt idx="1727">
                  <c:v>41942</c:v>
                </c:pt>
                <c:pt idx="1728">
                  <c:v>41943</c:v>
                </c:pt>
                <c:pt idx="1729">
                  <c:v>41944</c:v>
                </c:pt>
                <c:pt idx="1730">
                  <c:v>41958</c:v>
                </c:pt>
                <c:pt idx="1731">
                  <c:v>41966</c:v>
                </c:pt>
                <c:pt idx="1732">
                  <c:v>41967</c:v>
                </c:pt>
                <c:pt idx="1733">
                  <c:v>41968</c:v>
                </c:pt>
                <c:pt idx="1734">
                  <c:v>41969</c:v>
                </c:pt>
                <c:pt idx="1735">
                  <c:v>41970</c:v>
                </c:pt>
                <c:pt idx="1736">
                  <c:v>41971</c:v>
                </c:pt>
                <c:pt idx="1737">
                  <c:v>41972</c:v>
                </c:pt>
                <c:pt idx="1738">
                  <c:v>41973</c:v>
                </c:pt>
                <c:pt idx="1739">
                  <c:v>41974</c:v>
                </c:pt>
                <c:pt idx="1740">
                  <c:v>41988</c:v>
                </c:pt>
                <c:pt idx="1741">
                  <c:v>41997</c:v>
                </c:pt>
                <c:pt idx="1742">
                  <c:v>41998</c:v>
                </c:pt>
                <c:pt idx="1743">
                  <c:v>41999</c:v>
                </c:pt>
                <c:pt idx="1744">
                  <c:v>42000</c:v>
                </c:pt>
                <c:pt idx="1745">
                  <c:v>42001</c:v>
                </c:pt>
                <c:pt idx="1746">
                  <c:v>42002</c:v>
                </c:pt>
                <c:pt idx="1747">
                  <c:v>42003</c:v>
                </c:pt>
                <c:pt idx="1748">
                  <c:v>42004</c:v>
                </c:pt>
                <c:pt idx="1749">
                  <c:v>42005</c:v>
                </c:pt>
                <c:pt idx="1750">
                  <c:v>42019</c:v>
                </c:pt>
                <c:pt idx="1751">
                  <c:v>42028</c:v>
                </c:pt>
                <c:pt idx="1752">
                  <c:v>42029</c:v>
                </c:pt>
                <c:pt idx="1753">
                  <c:v>42030</c:v>
                </c:pt>
                <c:pt idx="1754">
                  <c:v>42031</c:v>
                </c:pt>
                <c:pt idx="1755">
                  <c:v>42032</c:v>
                </c:pt>
                <c:pt idx="1756">
                  <c:v>42033</c:v>
                </c:pt>
                <c:pt idx="1757">
                  <c:v>42034</c:v>
                </c:pt>
                <c:pt idx="1758">
                  <c:v>42035</c:v>
                </c:pt>
                <c:pt idx="1759">
                  <c:v>42036</c:v>
                </c:pt>
                <c:pt idx="1760">
                  <c:v>42050</c:v>
                </c:pt>
                <c:pt idx="1761">
                  <c:v>42056</c:v>
                </c:pt>
                <c:pt idx="1762">
                  <c:v>42057</c:v>
                </c:pt>
                <c:pt idx="1763">
                  <c:v>42058</c:v>
                </c:pt>
                <c:pt idx="1764">
                  <c:v>42059</c:v>
                </c:pt>
                <c:pt idx="1765">
                  <c:v>42060</c:v>
                </c:pt>
                <c:pt idx="1766">
                  <c:v>42061</c:v>
                </c:pt>
                <c:pt idx="1767">
                  <c:v>42062</c:v>
                </c:pt>
                <c:pt idx="1768">
                  <c:v>42063</c:v>
                </c:pt>
                <c:pt idx="1769" formatCode="m/d/yyyy">
                  <c:v>42064</c:v>
                </c:pt>
                <c:pt idx="1770" formatCode="m/d/yyyy">
                  <c:v>42078</c:v>
                </c:pt>
                <c:pt idx="1771">
                  <c:v>42087</c:v>
                </c:pt>
                <c:pt idx="1772">
                  <c:v>42088</c:v>
                </c:pt>
                <c:pt idx="1773">
                  <c:v>42089</c:v>
                </c:pt>
                <c:pt idx="1774">
                  <c:v>42090</c:v>
                </c:pt>
                <c:pt idx="1775">
                  <c:v>42091</c:v>
                </c:pt>
                <c:pt idx="1776">
                  <c:v>42092</c:v>
                </c:pt>
                <c:pt idx="1777">
                  <c:v>42093</c:v>
                </c:pt>
                <c:pt idx="1778" formatCode="m/d/yyyy">
                  <c:v>42094</c:v>
                </c:pt>
                <c:pt idx="1779" formatCode="m/d/yyyy">
                  <c:v>42095</c:v>
                </c:pt>
                <c:pt idx="1780" formatCode="m/d/yyyy">
                  <c:v>42109</c:v>
                </c:pt>
                <c:pt idx="1781">
                  <c:v>42117</c:v>
                </c:pt>
                <c:pt idx="1782">
                  <c:v>42118</c:v>
                </c:pt>
                <c:pt idx="1783">
                  <c:v>42119</c:v>
                </c:pt>
                <c:pt idx="1784">
                  <c:v>42120</c:v>
                </c:pt>
                <c:pt idx="1785">
                  <c:v>42121</c:v>
                </c:pt>
                <c:pt idx="1786">
                  <c:v>42122</c:v>
                </c:pt>
                <c:pt idx="1787">
                  <c:v>42123</c:v>
                </c:pt>
                <c:pt idx="1788">
                  <c:v>42124</c:v>
                </c:pt>
                <c:pt idx="1789">
                  <c:v>42125</c:v>
                </c:pt>
                <c:pt idx="1790">
                  <c:v>42139</c:v>
                </c:pt>
                <c:pt idx="1791">
                  <c:v>42148</c:v>
                </c:pt>
                <c:pt idx="1792">
                  <c:v>42149</c:v>
                </c:pt>
                <c:pt idx="1793">
                  <c:v>42150</c:v>
                </c:pt>
                <c:pt idx="1794">
                  <c:v>42151</c:v>
                </c:pt>
                <c:pt idx="1795">
                  <c:v>42152</c:v>
                </c:pt>
                <c:pt idx="1796">
                  <c:v>42153</c:v>
                </c:pt>
                <c:pt idx="1797">
                  <c:v>42154</c:v>
                </c:pt>
                <c:pt idx="1798" formatCode="m/d/yyyy">
                  <c:v>42155</c:v>
                </c:pt>
                <c:pt idx="1799" formatCode="m/d/yyyy">
                  <c:v>42156</c:v>
                </c:pt>
                <c:pt idx="1800" formatCode="m/d/yyyy">
                  <c:v>42170</c:v>
                </c:pt>
                <c:pt idx="1801">
                  <c:v>42178</c:v>
                </c:pt>
                <c:pt idx="1802">
                  <c:v>42179</c:v>
                </c:pt>
                <c:pt idx="1803">
                  <c:v>42180</c:v>
                </c:pt>
                <c:pt idx="1804">
                  <c:v>42181</c:v>
                </c:pt>
                <c:pt idx="1805">
                  <c:v>42182</c:v>
                </c:pt>
                <c:pt idx="1806">
                  <c:v>42183</c:v>
                </c:pt>
                <c:pt idx="1807">
                  <c:v>42184</c:v>
                </c:pt>
                <c:pt idx="1808">
                  <c:v>42185</c:v>
                </c:pt>
                <c:pt idx="1809" formatCode="m/d/yyyy">
                  <c:v>42186</c:v>
                </c:pt>
                <c:pt idx="1810" formatCode="m/d/yyyy">
                  <c:v>42200</c:v>
                </c:pt>
                <c:pt idx="1811">
                  <c:v>42209</c:v>
                </c:pt>
                <c:pt idx="1812">
                  <c:v>42210</c:v>
                </c:pt>
                <c:pt idx="1813">
                  <c:v>42211</c:v>
                </c:pt>
                <c:pt idx="1814">
                  <c:v>42212</c:v>
                </c:pt>
                <c:pt idx="1815">
                  <c:v>42213</c:v>
                </c:pt>
                <c:pt idx="1816">
                  <c:v>42214</c:v>
                </c:pt>
                <c:pt idx="1817">
                  <c:v>42215</c:v>
                </c:pt>
                <c:pt idx="1818">
                  <c:v>42216</c:v>
                </c:pt>
                <c:pt idx="1819" formatCode="m/d/yyyy">
                  <c:v>42217</c:v>
                </c:pt>
                <c:pt idx="1820" formatCode="m/d/yyyy">
                  <c:v>42231</c:v>
                </c:pt>
                <c:pt idx="1821">
                  <c:v>42240</c:v>
                </c:pt>
                <c:pt idx="1822">
                  <c:v>42241</c:v>
                </c:pt>
                <c:pt idx="1823">
                  <c:v>42242</c:v>
                </c:pt>
                <c:pt idx="1824">
                  <c:v>42243</c:v>
                </c:pt>
                <c:pt idx="1825">
                  <c:v>42244</c:v>
                </c:pt>
                <c:pt idx="1826">
                  <c:v>42245</c:v>
                </c:pt>
                <c:pt idx="1827">
                  <c:v>42246</c:v>
                </c:pt>
                <c:pt idx="1828">
                  <c:v>42247</c:v>
                </c:pt>
                <c:pt idx="1829" formatCode="m/d/yyyy">
                  <c:v>42248</c:v>
                </c:pt>
                <c:pt idx="1830" formatCode="m/d/yyyy">
                  <c:v>42262</c:v>
                </c:pt>
                <c:pt idx="1831">
                  <c:v>42270</c:v>
                </c:pt>
                <c:pt idx="1832">
                  <c:v>42271</c:v>
                </c:pt>
                <c:pt idx="1833">
                  <c:v>42272</c:v>
                </c:pt>
                <c:pt idx="1834">
                  <c:v>42273</c:v>
                </c:pt>
                <c:pt idx="1835">
                  <c:v>42274</c:v>
                </c:pt>
                <c:pt idx="1836">
                  <c:v>42275</c:v>
                </c:pt>
                <c:pt idx="1837">
                  <c:v>42276</c:v>
                </c:pt>
                <c:pt idx="1838">
                  <c:v>42277</c:v>
                </c:pt>
                <c:pt idx="1839">
                  <c:v>42278</c:v>
                </c:pt>
                <c:pt idx="1840">
                  <c:v>42292</c:v>
                </c:pt>
                <c:pt idx="1841">
                  <c:v>42301</c:v>
                </c:pt>
                <c:pt idx="1842">
                  <c:v>42302</c:v>
                </c:pt>
                <c:pt idx="1843">
                  <c:v>42303</c:v>
                </c:pt>
                <c:pt idx="1844">
                  <c:v>42304</c:v>
                </c:pt>
                <c:pt idx="1845">
                  <c:v>42305</c:v>
                </c:pt>
                <c:pt idx="1846">
                  <c:v>42306</c:v>
                </c:pt>
                <c:pt idx="1847">
                  <c:v>42307</c:v>
                </c:pt>
                <c:pt idx="1848">
                  <c:v>42308</c:v>
                </c:pt>
                <c:pt idx="1849">
                  <c:v>42309</c:v>
                </c:pt>
                <c:pt idx="1850">
                  <c:v>42323</c:v>
                </c:pt>
                <c:pt idx="1851">
                  <c:v>42331</c:v>
                </c:pt>
                <c:pt idx="1852">
                  <c:v>42332</c:v>
                </c:pt>
                <c:pt idx="1853">
                  <c:v>42333</c:v>
                </c:pt>
                <c:pt idx="1854">
                  <c:v>42334</c:v>
                </c:pt>
                <c:pt idx="1855">
                  <c:v>42335</c:v>
                </c:pt>
                <c:pt idx="1856">
                  <c:v>42336</c:v>
                </c:pt>
                <c:pt idx="1857">
                  <c:v>42337</c:v>
                </c:pt>
                <c:pt idx="1858">
                  <c:v>42338</c:v>
                </c:pt>
                <c:pt idx="1859">
                  <c:v>42339</c:v>
                </c:pt>
                <c:pt idx="1860">
                  <c:v>42353</c:v>
                </c:pt>
                <c:pt idx="1861">
                  <c:v>42362</c:v>
                </c:pt>
                <c:pt idx="1862">
                  <c:v>42363</c:v>
                </c:pt>
                <c:pt idx="1863">
                  <c:v>42364</c:v>
                </c:pt>
                <c:pt idx="1864">
                  <c:v>42365</c:v>
                </c:pt>
                <c:pt idx="1865">
                  <c:v>42366</c:v>
                </c:pt>
                <c:pt idx="1866">
                  <c:v>42367</c:v>
                </c:pt>
                <c:pt idx="1867">
                  <c:v>42368</c:v>
                </c:pt>
                <c:pt idx="1868">
                  <c:v>42369</c:v>
                </c:pt>
                <c:pt idx="1869">
                  <c:v>42370</c:v>
                </c:pt>
                <c:pt idx="1870">
                  <c:v>42384</c:v>
                </c:pt>
                <c:pt idx="1871">
                  <c:v>42393</c:v>
                </c:pt>
                <c:pt idx="1872">
                  <c:v>42394</c:v>
                </c:pt>
                <c:pt idx="1873">
                  <c:v>42395</c:v>
                </c:pt>
                <c:pt idx="1874">
                  <c:v>42396</c:v>
                </c:pt>
                <c:pt idx="1875">
                  <c:v>42397</c:v>
                </c:pt>
                <c:pt idx="1876">
                  <c:v>42398</c:v>
                </c:pt>
                <c:pt idx="1877">
                  <c:v>42399</c:v>
                </c:pt>
                <c:pt idx="1878">
                  <c:v>42400</c:v>
                </c:pt>
                <c:pt idx="1879">
                  <c:v>42401</c:v>
                </c:pt>
                <c:pt idx="1880">
                  <c:v>42415</c:v>
                </c:pt>
                <c:pt idx="1881">
                  <c:v>42422</c:v>
                </c:pt>
                <c:pt idx="1882">
                  <c:v>42423</c:v>
                </c:pt>
                <c:pt idx="1883">
                  <c:v>42424</c:v>
                </c:pt>
                <c:pt idx="1884">
                  <c:v>42425</c:v>
                </c:pt>
                <c:pt idx="1885">
                  <c:v>42426</c:v>
                </c:pt>
                <c:pt idx="1886">
                  <c:v>42427</c:v>
                </c:pt>
                <c:pt idx="1887">
                  <c:v>42428</c:v>
                </c:pt>
                <c:pt idx="1888">
                  <c:v>42429</c:v>
                </c:pt>
                <c:pt idx="1889">
                  <c:v>42430</c:v>
                </c:pt>
                <c:pt idx="1890">
                  <c:v>42444</c:v>
                </c:pt>
                <c:pt idx="1891">
                  <c:v>42453</c:v>
                </c:pt>
                <c:pt idx="1892">
                  <c:v>42454</c:v>
                </c:pt>
                <c:pt idx="1893">
                  <c:v>42455</c:v>
                </c:pt>
                <c:pt idx="1894">
                  <c:v>42456</c:v>
                </c:pt>
                <c:pt idx="1895">
                  <c:v>42457</c:v>
                </c:pt>
                <c:pt idx="1896">
                  <c:v>42458</c:v>
                </c:pt>
                <c:pt idx="1897">
                  <c:v>42459</c:v>
                </c:pt>
                <c:pt idx="1898">
                  <c:v>42460</c:v>
                </c:pt>
                <c:pt idx="1899">
                  <c:v>42461</c:v>
                </c:pt>
                <c:pt idx="1900">
                  <c:v>42475</c:v>
                </c:pt>
                <c:pt idx="1901">
                  <c:v>42483</c:v>
                </c:pt>
                <c:pt idx="1902">
                  <c:v>42484</c:v>
                </c:pt>
                <c:pt idx="1903">
                  <c:v>42485</c:v>
                </c:pt>
                <c:pt idx="1904">
                  <c:v>42486</c:v>
                </c:pt>
                <c:pt idx="1905">
                  <c:v>42487</c:v>
                </c:pt>
                <c:pt idx="1906">
                  <c:v>42488</c:v>
                </c:pt>
                <c:pt idx="1907">
                  <c:v>42489</c:v>
                </c:pt>
                <c:pt idx="1908">
                  <c:v>42490</c:v>
                </c:pt>
                <c:pt idx="1909">
                  <c:v>42491</c:v>
                </c:pt>
                <c:pt idx="1910">
                  <c:v>42505</c:v>
                </c:pt>
                <c:pt idx="1911">
                  <c:v>42514</c:v>
                </c:pt>
                <c:pt idx="1912">
                  <c:v>42515</c:v>
                </c:pt>
                <c:pt idx="1913">
                  <c:v>42516</c:v>
                </c:pt>
                <c:pt idx="1914">
                  <c:v>42517</c:v>
                </c:pt>
                <c:pt idx="1915">
                  <c:v>42518</c:v>
                </c:pt>
                <c:pt idx="1916">
                  <c:v>42519</c:v>
                </c:pt>
                <c:pt idx="1917">
                  <c:v>42520</c:v>
                </c:pt>
                <c:pt idx="1918">
                  <c:v>42521</c:v>
                </c:pt>
                <c:pt idx="1919">
                  <c:v>42522</c:v>
                </c:pt>
                <c:pt idx="1920">
                  <c:v>42536</c:v>
                </c:pt>
                <c:pt idx="1921">
                  <c:v>42544</c:v>
                </c:pt>
                <c:pt idx="1922">
                  <c:v>42545</c:v>
                </c:pt>
                <c:pt idx="1923">
                  <c:v>42546</c:v>
                </c:pt>
                <c:pt idx="1924">
                  <c:v>42547</c:v>
                </c:pt>
                <c:pt idx="1925">
                  <c:v>42548</c:v>
                </c:pt>
                <c:pt idx="1926">
                  <c:v>42549</c:v>
                </c:pt>
                <c:pt idx="1927">
                  <c:v>42550</c:v>
                </c:pt>
                <c:pt idx="1928">
                  <c:v>42551</c:v>
                </c:pt>
                <c:pt idx="1929">
                  <c:v>42552</c:v>
                </c:pt>
                <c:pt idx="1930">
                  <c:v>42566</c:v>
                </c:pt>
                <c:pt idx="1931">
                  <c:v>42575</c:v>
                </c:pt>
                <c:pt idx="1932">
                  <c:v>42576</c:v>
                </c:pt>
                <c:pt idx="1933">
                  <c:v>42577</c:v>
                </c:pt>
                <c:pt idx="1934">
                  <c:v>42578</c:v>
                </c:pt>
                <c:pt idx="1935">
                  <c:v>42579</c:v>
                </c:pt>
                <c:pt idx="1936">
                  <c:v>42580</c:v>
                </c:pt>
                <c:pt idx="1937">
                  <c:v>42581</c:v>
                </c:pt>
                <c:pt idx="1938">
                  <c:v>42582</c:v>
                </c:pt>
                <c:pt idx="1939">
                  <c:v>42583</c:v>
                </c:pt>
                <c:pt idx="1940">
                  <c:v>42597</c:v>
                </c:pt>
                <c:pt idx="1941">
                  <c:v>42606</c:v>
                </c:pt>
                <c:pt idx="1942">
                  <c:v>42607</c:v>
                </c:pt>
                <c:pt idx="1943">
                  <c:v>42608</c:v>
                </c:pt>
                <c:pt idx="1944">
                  <c:v>42609</c:v>
                </c:pt>
                <c:pt idx="1945">
                  <c:v>42610</c:v>
                </c:pt>
                <c:pt idx="1946">
                  <c:v>42611</c:v>
                </c:pt>
                <c:pt idx="1947">
                  <c:v>42612</c:v>
                </c:pt>
                <c:pt idx="1948">
                  <c:v>42613</c:v>
                </c:pt>
                <c:pt idx="1949">
                  <c:v>42614</c:v>
                </c:pt>
                <c:pt idx="1950">
                  <c:v>42628</c:v>
                </c:pt>
                <c:pt idx="1951">
                  <c:v>42636</c:v>
                </c:pt>
                <c:pt idx="1952">
                  <c:v>42637</c:v>
                </c:pt>
                <c:pt idx="1953">
                  <c:v>42638</c:v>
                </c:pt>
                <c:pt idx="1954">
                  <c:v>42639</c:v>
                </c:pt>
                <c:pt idx="1955">
                  <c:v>42640</c:v>
                </c:pt>
                <c:pt idx="1956">
                  <c:v>42641</c:v>
                </c:pt>
                <c:pt idx="1957">
                  <c:v>42642</c:v>
                </c:pt>
                <c:pt idx="1958">
                  <c:v>42643</c:v>
                </c:pt>
                <c:pt idx="1959" formatCode="m/d/yyyy">
                  <c:v>42644</c:v>
                </c:pt>
                <c:pt idx="1960" formatCode="m/d/yyyy">
                  <c:v>42658</c:v>
                </c:pt>
                <c:pt idx="1961">
                  <c:v>42667</c:v>
                </c:pt>
                <c:pt idx="1962">
                  <c:v>42668</c:v>
                </c:pt>
                <c:pt idx="1963">
                  <c:v>42669</c:v>
                </c:pt>
                <c:pt idx="1964">
                  <c:v>42670</c:v>
                </c:pt>
                <c:pt idx="1965">
                  <c:v>42671</c:v>
                </c:pt>
                <c:pt idx="1966">
                  <c:v>42672</c:v>
                </c:pt>
                <c:pt idx="1967">
                  <c:v>42673</c:v>
                </c:pt>
                <c:pt idx="1968">
                  <c:v>42674</c:v>
                </c:pt>
                <c:pt idx="1969">
                  <c:v>42675</c:v>
                </c:pt>
                <c:pt idx="1970">
                  <c:v>42689</c:v>
                </c:pt>
                <c:pt idx="1971">
                  <c:v>42697</c:v>
                </c:pt>
                <c:pt idx="1972">
                  <c:v>42698</c:v>
                </c:pt>
                <c:pt idx="1973">
                  <c:v>42699</c:v>
                </c:pt>
                <c:pt idx="1974">
                  <c:v>42700</c:v>
                </c:pt>
                <c:pt idx="1975">
                  <c:v>42701</c:v>
                </c:pt>
                <c:pt idx="1976">
                  <c:v>42702</c:v>
                </c:pt>
                <c:pt idx="1977">
                  <c:v>42703</c:v>
                </c:pt>
                <c:pt idx="1978">
                  <c:v>42704</c:v>
                </c:pt>
                <c:pt idx="1979">
                  <c:v>42705</c:v>
                </c:pt>
                <c:pt idx="1980">
                  <c:v>42719</c:v>
                </c:pt>
                <c:pt idx="1981">
                  <c:v>42728</c:v>
                </c:pt>
                <c:pt idx="1982">
                  <c:v>42729</c:v>
                </c:pt>
                <c:pt idx="1983">
                  <c:v>42730</c:v>
                </c:pt>
                <c:pt idx="1984">
                  <c:v>42731</c:v>
                </c:pt>
                <c:pt idx="1985">
                  <c:v>42732</c:v>
                </c:pt>
                <c:pt idx="1986">
                  <c:v>42733</c:v>
                </c:pt>
                <c:pt idx="1987">
                  <c:v>42734</c:v>
                </c:pt>
                <c:pt idx="1988">
                  <c:v>42735</c:v>
                </c:pt>
                <c:pt idx="1989">
                  <c:v>42736</c:v>
                </c:pt>
                <c:pt idx="1990">
                  <c:v>42750</c:v>
                </c:pt>
                <c:pt idx="1991">
                  <c:v>42759</c:v>
                </c:pt>
                <c:pt idx="1992">
                  <c:v>42760</c:v>
                </c:pt>
                <c:pt idx="1993">
                  <c:v>42761</c:v>
                </c:pt>
                <c:pt idx="1994">
                  <c:v>42762</c:v>
                </c:pt>
                <c:pt idx="1995">
                  <c:v>42763</c:v>
                </c:pt>
                <c:pt idx="1996">
                  <c:v>42764</c:v>
                </c:pt>
                <c:pt idx="1997">
                  <c:v>42765</c:v>
                </c:pt>
                <c:pt idx="1998">
                  <c:v>42766</c:v>
                </c:pt>
                <c:pt idx="1999">
                  <c:v>42767</c:v>
                </c:pt>
                <c:pt idx="2000">
                  <c:v>42781</c:v>
                </c:pt>
                <c:pt idx="2001">
                  <c:v>42787</c:v>
                </c:pt>
                <c:pt idx="2002">
                  <c:v>42788</c:v>
                </c:pt>
                <c:pt idx="2003">
                  <c:v>42789</c:v>
                </c:pt>
                <c:pt idx="2004">
                  <c:v>42790</c:v>
                </c:pt>
                <c:pt idx="2005">
                  <c:v>42791</c:v>
                </c:pt>
                <c:pt idx="2006">
                  <c:v>42792</c:v>
                </c:pt>
                <c:pt idx="2007">
                  <c:v>42793</c:v>
                </c:pt>
                <c:pt idx="2008">
                  <c:v>42794</c:v>
                </c:pt>
                <c:pt idx="2009">
                  <c:v>42795</c:v>
                </c:pt>
                <c:pt idx="2010">
                  <c:v>42809</c:v>
                </c:pt>
                <c:pt idx="2011">
                  <c:v>42818</c:v>
                </c:pt>
                <c:pt idx="2012">
                  <c:v>42819</c:v>
                </c:pt>
                <c:pt idx="2013">
                  <c:v>42820</c:v>
                </c:pt>
                <c:pt idx="2014">
                  <c:v>42821</c:v>
                </c:pt>
                <c:pt idx="2015">
                  <c:v>42822</c:v>
                </c:pt>
                <c:pt idx="2016">
                  <c:v>42823</c:v>
                </c:pt>
                <c:pt idx="2017">
                  <c:v>42824</c:v>
                </c:pt>
                <c:pt idx="2018">
                  <c:v>42825</c:v>
                </c:pt>
                <c:pt idx="2019">
                  <c:v>42826</c:v>
                </c:pt>
                <c:pt idx="2020">
                  <c:v>42840</c:v>
                </c:pt>
                <c:pt idx="2021">
                  <c:v>42848</c:v>
                </c:pt>
                <c:pt idx="2022">
                  <c:v>42849</c:v>
                </c:pt>
                <c:pt idx="2023">
                  <c:v>42850</c:v>
                </c:pt>
                <c:pt idx="2024">
                  <c:v>42851</c:v>
                </c:pt>
                <c:pt idx="2025">
                  <c:v>42852</c:v>
                </c:pt>
                <c:pt idx="2026">
                  <c:v>42853</c:v>
                </c:pt>
                <c:pt idx="2027">
                  <c:v>42854</c:v>
                </c:pt>
                <c:pt idx="2028">
                  <c:v>42855</c:v>
                </c:pt>
                <c:pt idx="2029">
                  <c:v>42856</c:v>
                </c:pt>
                <c:pt idx="2030">
                  <c:v>42870</c:v>
                </c:pt>
                <c:pt idx="2031">
                  <c:v>42879</c:v>
                </c:pt>
                <c:pt idx="2032">
                  <c:v>42880</c:v>
                </c:pt>
                <c:pt idx="2033">
                  <c:v>42881</c:v>
                </c:pt>
                <c:pt idx="2034">
                  <c:v>42882</c:v>
                </c:pt>
                <c:pt idx="2035">
                  <c:v>42883</c:v>
                </c:pt>
                <c:pt idx="2036">
                  <c:v>42884</c:v>
                </c:pt>
                <c:pt idx="2037">
                  <c:v>42885</c:v>
                </c:pt>
                <c:pt idx="2038">
                  <c:v>42886</c:v>
                </c:pt>
                <c:pt idx="2039" formatCode="m/d/yyyy">
                  <c:v>42887</c:v>
                </c:pt>
                <c:pt idx="2040" formatCode="m/d/yyyy">
                  <c:v>42901</c:v>
                </c:pt>
                <c:pt idx="2041">
                  <c:v>42909</c:v>
                </c:pt>
                <c:pt idx="2042">
                  <c:v>42910</c:v>
                </c:pt>
                <c:pt idx="2043">
                  <c:v>42911</c:v>
                </c:pt>
                <c:pt idx="2044">
                  <c:v>42912</c:v>
                </c:pt>
                <c:pt idx="2045">
                  <c:v>42913</c:v>
                </c:pt>
                <c:pt idx="2046">
                  <c:v>42914</c:v>
                </c:pt>
                <c:pt idx="2047">
                  <c:v>42915</c:v>
                </c:pt>
                <c:pt idx="2048">
                  <c:v>42916</c:v>
                </c:pt>
                <c:pt idx="2049">
                  <c:v>42917</c:v>
                </c:pt>
                <c:pt idx="2050">
                  <c:v>42931</c:v>
                </c:pt>
                <c:pt idx="2051">
                  <c:v>42940</c:v>
                </c:pt>
                <c:pt idx="2052">
                  <c:v>42941</c:v>
                </c:pt>
                <c:pt idx="2053">
                  <c:v>42942</c:v>
                </c:pt>
                <c:pt idx="2054">
                  <c:v>42943</c:v>
                </c:pt>
                <c:pt idx="2055">
                  <c:v>42944</c:v>
                </c:pt>
                <c:pt idx="2056">
                  <c:v>42945</c:v>
                </c:pt>
                <c:pt idx="2057">
                  <c:v>42946</c:v>
                </c:pt>
                <c:pt idx="2058">
                  <c:v>42947</c:v>
                </c:pt>
                <c:pt idx="2059">
                  <c:v>42948</c:v>
                </c:pt>
                <c:pt idx="2060">
                  <c:v>42962</c:v>
                </c:pt>
                <c:pt idx="2061">
                  <c:v>42971</c:v>
                </c:pt>
                <c:pt idx="2062">
                  <c:v>42972</c:v>
                </c:pt>
                <c:pt idx="2063">
                  <c:v>42973</c:v>
                </c:pt>
                <c:pt idx="2064">
                  <c:v>42974</c:v>
                </c:pt>
                <c:pt idx="2065">
                  <c:v>42975</c:v>
                </c:pt>
                <c:pt idx="2066">
                  <c:v>42976</c:v>
                </c:pt>
                <c:pt idx="2067">
                  <c:v>42977</c:v>
                </c:pt>
                <c:pt idx="2068">
                  <c:v>42978</c:v>
                </c:pt>
                <c:pt idx="2069">
                  <c:v>42979</c:v>
                </c:pt>
                <c:pt idx="2070">
                  <c:v>42993</c:v>
                </c:pt>
                <c:pt idx="2071">
                  <c:v>43001</c:v>
                </c:pt>
                <c:pt idx="2072">
                  <c:v>43002</c:v>
                </c:pt>
                <c:pt idx="2073">
                  <c:v>43003</c:v>
                </c:pt>
                <c:pt idx="2074">
                  <c:v>43004</c:v>
                </c:pt>
                <c:pt idx="2075">
                  <c:v>43005</c:v>
                </c:pt>
                <c:pt idx="2076">
                  <c:v>43006</c:v>
                </c:pt>
                <c:pt idx="2077">
                  <c:v>43007</c:v>
                </c:pt>
                <c:pt idx="2078">
                  <c:v>43008</c:v>
                </c:pt>
                <c:pt idx="2079">
                  <c:v>43009</c:v>
                </c:pt>
                <c:pt idx="2080">
                  <c:v>43023</c:v>
                </c:pt>
                <c:pt idx="2081">
                  <c:v>43032</c:v>
                </c:pt>
                <c:pt idx="2082">
                  <c:v>43033</c:v>
                </c:pt>
                <c:pt idx="2083">
                  <c:v>43034</c:v>
                </c:pt>
                <c:pt idx="2084">
                  <c:v>43035</c:v>
                </c:pt>
                <c:pt idx="2085">
                  <c:v>43036</c:v>
                </c:pt>
                <c:pt idx="2086">
                  <c:v>43037</c:v>
                </c:pt>
                <c:pt idx="2087">
                  <c:v>43038</c:v>
                </c:pt>
                <c:pt idx="2088">
                  <c:v>43039</c:v>
                </c:pt>
                <c:pt idx="2089">
                  <c:v>43040</c:v>
                </c:pt>
                <c:pt idx="2090">
                  <c:v>43054</c:v>
                </c:pt>
                <c:pt idx="2091">
                  <c:v>43062</c:v>
                </c:pt>
                <c:pt idx="2092">
                  <c:v>43063</c:v>
                </c:pt>
                <c:pt idx="2093">
                  <c:v>43064</c:v>
                </c:pt>
                <c:pt idx="2094">
                  <c:v>43065</c:v>
                </c:pt>
                <c:pt idx="2095">
                  <c:v>43066</c:v>
                </c:pt>
                <c:pt idx="2096">
                  <c:v>43067</c:v>
                </c:pt>
                <c:pt idx="2097">
                  <c:v>43068</c:v>
                </c:pt>
                <c:pt idx="2098" formatCode="m/d/yyyy">
                  <c:v>43069</c:v>
                </c:pt>
                <c:pt idx="2099" formatCode="m/d/yyyy">
                  <c:v>43070</c:v>
                </c:pt>
                <c:pt idx="2100" formatCode="m/d/yyyy">
                  <c:v>43084</c:v>
                </c:pt>
                <c:pt idx="2101">
                  <c:v>43093</c:v>
                </c:pt>
                <c:pt idx="2102">
                  <c:v>43094</c:v>
                </c:pt>
                <c:pt idx="2103">
                  <c:v>43095</c:v>
                </c:pt>
                <c:pt idx="2104">
                  <c:v>43096</c:v>
                </c:pt>
                <c:pt idx="2105">
                  <c:v>43097</c:v>
                </c:pt>
                <c:pt idx="2106">
                  <c:v>43098</c:v>
                </c:pt>
                <c:pt idx="2107">
                  <c:v>43099</c:v>
                </c:pt>
                <c:pt idx="2108">
                  <c:v>43100</c:v>
                </c:pt>
                <c:pt idx="2109">
                  <c:v>43101</c:v>
                </c:pt>
                <c:pt idx="2110" formatCode="m/d/yyyy">
                  <c:v>43115</c:v>
                </c:pt>
                <c:pt idx="2111">
                  <c:v>43124</c:v>
                </c:pt>
                <c:pt idx="2112">
                  <c:v>43125</c:v>
                </c:pt>
                <c:pt idx="2113">
                  <c:v>43126</c:v>
                </c:pt>
                <c:pt idx="2114">
                  <c:v>43127</c:v>
                </c:pt>
                <c:pt idx="2115">
                  <c:v>43128</c:v>
                </c:pt>
                <c:pt idx="2116">
                  <c:v>43129</c:v>
                </c:pt>
                <c:pt idx="2117">
                  <c:v>43130</c:v>
                </c:pt>
                <c:pt idx="2118">
                  <c:v>43131</c:v>
                </c:pt>
                <c:pt idx="2119">
                  <c:v>43132</c:v>
                </c:pt>
                <c:pt idx="2120" formatCode="m/d/yyyy">
                  <c:v>43146</c:v>
                </c:pt>
                <c:pt idx="2121">
                  <c:v>43152</c:v>
                </c:pt>
                <c:pt idx="2122">
                  <c:v>43153</c:v>
                </c:pt>
                <c:pt idx="2123">
                  <c:v>43154</c:v>
                </c:pt>
                <c:pt idx="2124">
                  <c:v>43155</c:v>
                </c:pt>
                <c:pt idx="2125">
                  <c:v>43156</c:v>
                </c:pt>
                <c:pt idx="2126">
                  <c:v>43157</c:v>
                </c:pt>
                <c:pt idx="2127">
                  <c:v>43158</c:v>
                </c:pt>
                <c:pt idx="2128">
                  <c:v>43159</c:v>
                </c:pt>
                <c:pt idx="2129" formatCode="m/d/yyyy">
                  <c:v>43160</c:v>
                </c:pt>
                <c:pt idx="2130" formatCode="m/d/yyyy">
                  <c:v>43174</c:v>
                </c:pt>
                <c:pt idx="2131">
                  <c:v>43183</c:v>
                </c:pt>
                <c:pt idx="2132">
                  <c:v>43184</c:v>
                </c:pt>
                <c:pt idx="2133">
                  <c:v>43185</c:v>
                </c:pt>
                <c:pt idx="2134">
                  <c:v>43186</c:v>
                </c:pt>
                <c:pt idx="2135">
                  <c:v>43187</c:v>
                </c:pt>
                <c:pt idx="2136">
                  <c:v>43188</c:v>
                </c:pt>
                <c:pt idx="2137">
                  <c:v>43189</c:v>
                </c:pt>
                <c:pt idx="2138">
                  <c:v>43190</c:v>
                </c:pt>
                <c:pt idx="2139">
                  <c:v>43191</c:v>
                </c:pt>
                <c:pt idx="2140">
                  <c:v>43205</c:v>
                </c:pt>
                <c:pt idx="2141">
                  <c:v>43213</c:v>
                </c:pt>
                <c:pt idx="2142">
                  <c:v>43214</c:v>
                </c:pt>
                <c:pt idx="2143">
                  <c:v>43215</c:v>
                </c:pt>
                <c:pt idx="2144">
                  <c:v>43216</c:v>
                </c:pt>
                <c:pt idx="2145">
                  <c:v>43217</c:v>
                </c:pt>
                <c:pt idx="2146">
                  <c:v>43218</c:v>
                </c:pt>
                <c:pt idx="2147">
                  <c:v>43219</c:v>
                </c:pt>
                <c:pt idx="2148">
                  <c:v>43220</c:v>
                </c:pt>
                <c:pt idx="2149">
                  <c:v>43221</c:v>
                </c:pt>
                <c:pt idx="2150">
                  <c:v>43235</c:v>
                </c:pt>
                <c:pt idx="2151">
                  <c:v>43244</c:v>
                </c:pt>
                <c:pt idx="2152">
                  <c:v>43245</c:v>
                </c:pt>
                <c:pt idx="2153">
                  <c:v>43246</c:v>
                </c:pt>
                <c:pt idx="2154">
                  <c:v>43247</c:v>
                </c:pt>
                <c:pt idx="2155">
                  <c:v>43248</c:v>
                </c:pt>
                <c:pt idx="2156">
                  <c:v>43249</c:v>
                </c:pt>
                <c:pt idx="2157">
                  <c:v>43250</c:v>
                </c:pt>
                <c:pt idx="2158">
                  <c:v>43251</c:v>
                </c:pt>
                <c:pt idx="2159">
                  <c:v>43252</c:v>
                </c:pt>
                <c:pt idx="2160">
                  <c:v>43266</c:v>
                </c:pt>
                <c:pt idx="2161">
                  <c:v>43274</c:v>
                </c:pt>
                <c:pt idx="2162">
                  <c:v>43275</c:v>
                </c:pt>
                <c:pt idx="2163">
                  <c:v>43276</c:v>
                </c:pt>
                <c:pt idx="2164">
                  <c:v>43277</c:v>
                </c:pt>
                <c:pt idx="2165">
                  <c:v>43278</c:v>
                </c:pt>
                <c:pt idx="2166">
                  <c:v>43279</c:v>
                </c:pt>
                <c:pt idx="2167">
                  <c:v>43280</c:v>
                </c:pt>
                <c:pt idx="2168">
                  <c:v>43281</c:v>
                </c:pt>
                <c:pt idx="2169">
                  <c:v>43282</c:v>
                </c:pt>
                <c:pt idx="2170">
                  <c:v>43296</c:v>
                </c:pt>
                <c:pt idx="2171">
                  <c:v>43305</c:v>
                </c:pt>
                <c:pt idx="2172">
                  <c:v>43306</c:v>
                </c:pt>
                <c:pt idx="2173">
                  <c:v>43307</c:v>
                </c:pt>
                <c:pt idx="2174">
                  <c:v>43308</c:v>
                </c:pt>
                <c:pt idx="2175">
                  <c:v>43309</c:v>
                </c:pt>
                <c:pt idx="2176">
                  <c:v>43310</c:v>
                </c:pt>
                <c:pt idx="2177">
                  <c:v>43311</c:v>
                </c:pt>
                <c:pt idx="2178">
                  <c:v>43312</c:v>
                </c:pt>
                <c:pt idx="2179">
                  <c:v>43313</c:v>
                </c:pt>
                <c:pt idx="2180">
                  <c:v>43327</c:v>
                </c:pt>
                <c:pt idx="2181">
                  <c:v>43336</c:v>
                </c:pt>
                <c:pt idx="2182">
                  <c:v>43337</c:v>
                </c:pt>
                <c:pt idx="2183">
                  <c:v>43338</c:v>
                </c:pt>
                <c:pt idx="2184">
                  <c:v>43339</c:v>
                </c:pt>
                <c:pt idx="2185">
                  <c:v>43340</c:v>
                </c:pt>
                <c:pt idx="2186">
                  <c:v>43341</c:v>
                </c:pt>
                <c:pt idx="2187">
                  <c:v>43342</c:v>
                </c:pt>
                <c:pt idx="2188" formatCode="m/d/yyyy">
                  <c:v>43343</c:v>
                </c:pt>
                <c:pt idx="2189" formatCode="m/d/yyyy">
                  <c:v>43344</c:v>
                </c:pt>
                <c:pt idx="2190" formatCode="m/d/yyyy">
                  <c:v>43358</c:v>
                </c:pt>
                <c:pt idx="2191">
                  <c:v>43366</c:v>
                </c:pt>
                <c:pt idx="2192">
                  <c:v>43367</c:v>
                </c:pt>
                <c:pt idx="2193">
                  <c:v>43368</c:v>
                </c:pt>
                <c:pt idx="2194">
                  <c:v>43369</c:v>
                </c:pt>
                <c:pt idx="2195">
                  <c:v>43370</c:v>
                </c:pt>
                <c:pt idx="2196">
                  <c:v>43371</c:v>
                </c:pt>
                <c:pt idx="2197">
                  <c:v>43372</c:v>
                </c:pt>
                <c:pt idx="2198" formatCode="m/d/yyyy">
                  <c:v>43373</c:v>
                </c:pt>
                <c:pt idx="2199" formatCode="m/d/yyyy">
                  <c:v>43374</c:v>
                </c:pt>
                <c:pt idx="2200" formatCode="m/d/yyyy">
                  <c:v>43388</c:v>
                </c:pt>
                <c:pt idx="2201">
                  <c:v>43397</c:v>
                </c:pt>
                <c:pt idx="2202">
                  <c:v>43398</c:v>
                </c:pt>
                <c:pt idx="2203">
                  <c:v>43399</c:v>
                </c:pt>
                <c:pt idx="2204">
                  <c:v>43400</c:v>
                </c:pt>
                <c:pt idx="2205">
                  <c:v>43401</c:v>
                </c:pt>
                <c:pt idx="2206">
                  <c:v>43402</c:v>
                </c:pt>
                <c:pt idx="2207">
                  <c:v>43403</c:v>
                </c:pt>
                <c:pt idx="2208">
                  <c:v>43404</c:v>
                </c:pt>
                <c:pt idx="2209">
                  <c:v>43405</c:v>
                </c:pt>
                <c:pt idx="2210">
                  <c:v>43419</c:v>
                </c:pt>
                <c:pt idx="2211">
                  <c:v>43427</c:v>
                </c:pt>
                <c:pt idx="2212">
                  <c:v>43428</c:v>
                </c:pt>
                <c:pt idx="2213">
                  <c:v>43429</c:v>
                </c:pt>
                <c:pt idx="2214">
                  <c:v>43430</c:v>
                </c:pt>
                <c:pt idx="2215">
                  <c:v>43431</c:v>
                </c:pt>
                <c:pt idx="2216">
                  <c:v>43432</c:v>
                </c:pt>
                <c:pt idx="2217">
                  <c:v>43433</c:v>
                </c:pt>
                <c:pt idx="2218">
                  <c:v>43434</c:v>
                </c:pt>
                <c:pt idx="2219">
                  <c:v>43435</c:v>
                </c:pt>
                <c:pt idx="2220">
                  <c:v>43449</c:v>
                </c:pt>
                <c:pt idx="2221">
                  <c:v>43458</c:v>
                </c:pt>
                <c:pt idx="2222">
                  <c:v>43459</c:v>
                </c:pt>
                <c:pt idx="2223">
                  <c:v>43460</c:v>
                </c:pt>
                <c:pt idx="2224">
                  <c:v>43461</c:v>
                </c:pt>
                <c:pt idx="2225">
                  <c:v>43462</c:v>
                </c:pt>
                <c:pt idx="2226">
                  <c:v>43463</c:v>
                </c:pt>
                <c:pt idx="2227">
                  <c:v>43464</c:v>
                </c:pt>
                <c:pt idx="2228">
                  <c:v>43465</c:v>
                </c:pt>
                <c:pt idx="2229">
                  <c:v>43466</c:v>
                </c:pt>
                <c:pt idx="2230">
                  <c:v>43480</c:v>
                </c:pt>
                <c:pt idx="2231">
                  <c:v>43489</c:v>
                </c:pt>
                <c:pt idx="2232">
                  <c:v>43490</c:v>
                </c:pt>
                <c:pt idx="2233">
                  <c:v>43491</c:v>
                </c:pt>
                <c:pt idx="2234">
                  <c:v>43492</c:v>
                </c:pt>
                <c:pt idx="2235">
                  <c:v>43493</c:v>
                </c:pt>
                <c:pt idx="2236">
                  <c:v>43494</c:v>
                </c:pt>
                <c:pt idx="2237">
                  <c:v>43495</c:v>
                </c:pt>
                <c:pt idx="2238" formatCode="m/d/yyyy">
                  <c:v>43496</c:v>
                </c:pt>
                <c:pt idx="2239" formatCode="m/d/yyyy">
                  <c:v>43497</c:v>
                </c:pt>
                <c:pt idx="2240" formatCode="m/d/yyyy">
                  <c:v>43511</c:v>
                </c:pt>
                <c:pt idx="2241">
                  <c:v>43517</c:v>
                </c:pt>
                <c:pt idx="2242">
                  <c:v>43518</c:v>
                </c:pt>
                <c:pt idx="2243">
                  <c:v>43519</c:v>
                </c:pt>
                <c:pt idx="2244">
                  <c:v>43520</c:v>
                </c:pt>
                <c:pt idx="2245">
                  <c:v>43521</c:v>
                </c:pt>
                <c:pt idx="2246">
                  <c:v>43522</c:v>
                </c:pt>
                <c:pt idx="2247">
                  <c:v>43523</c:v>
                </c:pt>
                <c:pt idx="2248">
                  <c:v>43524</c:v>
                </c:pt>
                <c:pt idx="2249" formatCode="m/d/yyyy">
                  <c:v>43525</c:v>
                </c:pt>
                <c:pt idx="2250" formatCode="m/d/yyyy">
                  <c:v>43539</c:v>
                </c:pt>
                <c:pt idx="2251">
                  <c:v>43548</c:v>
                </c:pt>
                <c:pt idx="2252">
                  <c:v>43549</c:v>
                </c:pt>
                <c:pt idx="2253">
                  <c:v>43550</c:v>
                </c:pt>
                <c:pt idx="2254">
                  <c:v>43551</c:v>
                </c:pt>
                <c:pt idx="2255">
                  <c:v>43552</c:v>
                </c:pt>
                <c:pt idx="2256">
                  <c:v>43553</c:v>
                </c:pt>
                <c:pt idx="2257">
                  <c:v>43554</c:v>
                </c:pt>
                <c:pt idx="2258">
                  <c:v>43555</c:v>
                </c:pt>
                <c:pt idx="2259">
                  <c:v>43556</c:v>
                </c:pt>
                <c:pt idx="2260">
                  <c:v>43570</c:v>
                </c:pt>
                <c:pt idx="2261">
                  <c:v>43578</c:v>
                </c:pt>
                <c:pt idx="2262">
                  <c:v>43579</c:v>
                </c:pt>
                <c:pt idx="2263">
                  <c:v>43580</c:v>
                </c:pt>
                <c:pt idx="2264">
                  <c:v>43581</c:v>
                </c:pt>
                <c:pt idx="2265">
                  <c:v>43582</c:v>
                </c:pt>
                <c:pt idx="2266">
                  <c:v>43583</c:v>
                </c:pt>
                <c:pt idx="2267">
                  <c:v>43584</c:v>
                </c:pt>
                <c:pt idx="2268" formatCode="m/d/yyyy">
                  <c:v>43585</c:v>
                </c:pt>
                <c:pt idx="2269" formatCode="m/d/yyyy">
                  <c:v>43586</c:v>
                </c:pt>
                <c:pt idx="2270" formatCode="m/d/yyyy">
                  <c:v>43600</c:v>
                </c:pt>
                <c:pt idx="2271">
                  <c:v>43609</c:v>
                </c:pt>
                <c:pt idx="2272">
                  <c:v>43610</c:v>
                </c:pt>
                <c:pt idx="2273">
                  <c:v>43611</c:v>
                </c:pt>
                <c:pt idx="2274">
                  <c:v>43612</c:v>
                </c:pt>
                <c:pt idx="2275">
                  <c:v>43613</c:v>
                </c:pt>
                <c:pt idx="2276">
                  <c:v>43614</c:v>
                </c:pt>
                <c:pt idx="2277">
                  <c:v>43615</c:v>
                </c:pt>
                <c:pt idx="2278">
                  <c:v>43616</c:v>
                </c:pt>
                <c:pt idx="2279">
                  <c:v>43617</c:v>
                </c:pt>
                <c:pt idx="2280">
                  <c:v>43631</c:v>
                </c:pt>
                <c:pt idx="2281">
                  <c:v>43639</c:v>
                </c:pt>
                <c:pt idx="2282">
                  <c:v>43640</c:v>
                </c:pt>
                <c:pt idx="2283">
                  <c:v>43641</c:v>
                </c:pt>
                <c:pt idx="2284">
                  <c:v>43642</c:v>
                </c:pt>
                <c:pt idx="2285">
                  <c:v>43643</c:v>
                </c:pt>
                <c:pt idx="2286">
                  <c:v>43644</c:v>
                </c:pt>
                <c:pt idx="2287">
                  <c:v>43645</c:v>
                </c:pt>
                <c:pt idx="2288" formatCode="m/d/yyyy">
                  <c:v>43646</c:v>
                </c:pt>
                <c:pt idx="2289" formatCode="m/d/yyyy">
                  <c:v>43647</c:v>
                </c:pt>
                <c:pt idx="2290" formatCode="m/d/yyyy">
                  <c:v>43661</c:v>
                </c:pt>
                <c:pt idx="2291">
                  <c:v>43670</c:v>
                </c:pt>
                <c:pt idx="2292">
                  <c:v>43671</c:v>
                </c:pt>
                <c:pt idx="2293">
                  <c:v>43672</c:v>
                </c:pt>
                <c:pt idx="2294">
                  <c:v>43673</c:v>
                </c:pt>
                <c:pt idx="2295">
                  <c:v>43674</c:v>
                </c:pt>
                <c:pt idx="2296">
                  <c:v>43675</c:v>
                </c:pt>
                <c:pt idx="2297">
                  <c:v>43676</c:v>
                </c:pt>
                <c:pt idx="2298" formatCode="m/d/yyyy">
                  <c:v>43677</c:v>
                </c:pt>
                <c:pt idx="2299" formatCode="m/d/yyyy">
                  <c:v>43678</c:v>
                </c:pt>
                <c:pt idx="2300" formatCode="m/d/yyyy">
                  <c:v>43692</c:v>
                </c:pt>
                <c:pt idx="2301">
                  <c:v>43701</c:v>
                </c:pt>
                <c:pt idx="2302">
                  <c:v>43702</c:v>
                </c:pt>
                <c:pt idx="2303">
                  <c:v>43703</c:v>
                </c:pt>
                <c:pt idx="2304">
                  <c:v>43704</c:v>
                </c:pt>
                <c:pt idx="2305">
                  <c:v>43705</c:v>
                </c:pt>
                <c:pt idx="2306">
                  <c:v>43706</c:v>
                </c:pt>
                <c:pt idx="2307">
                  <c:v>43707</c:v>
                </c:pt>
                <c:pt idx="2308" formatCode="m/d/yyyy">
                  <c:v>43708</c:v>
                </c:pt>
                <c:pt idx="2309" formatCode="m/d/yyyy">
                  <c:v>43709</c:v>
                </c:pt>
                <c:pt idx="2310" formatCode="m/d/yyyy">
                  <c:v>43723</c:v>
                </c:pt>
                <c:pt idx="2311">
                  <c:v>43731</c:v>
                </c:pt>
                <c:pt idx="2312">
                  <c:v>43732</c:v>
                </c:pt>
                <c:pt idx="2313">
                  <c:v>43733</c:v>
                </c:pt>
                <c:pt idx="2314">
                  <c:v>43734</c:v>
                </c:pt>
                <c:pt idx="2315">
                  <c:v>43735</c:v>
                </c:pt>
                <c:pt idx="2316">
                  <c:v>43736</c:v>
                </c:pt>
                <c:pt idx="2317">
                  <c:v>43737</c:v>
                </c:pt>
                <c:pt idx="2318" formatCode="m/d/yyyy">
                  <c:v>43738</c:v>
                </c:pt>
                <c:pt idx="2319" formatCode="m/d/yyyy">
                  <c:v>43739</c:v>
                </c:pt>
                <c:pt idx="2320" formatCode="m/d/yyyy">
                  <c:v>43753</c:v>
                </c:pt>
                <c:pt idx="2321">
                  <c:v>43762</c:v>
                </c:pt>
                <c:pt idx="2322">
                  <c:v>43763</c:v>
                </c:pt>
                <c:pt idx="2323">
                  <c:v>43764</c:v>
                </c:pt>
                <c:pt idx="2324">
                  <c:v>43765</c:v>
                </c:pt>
                <c:pt idx="2325">
                  <c:v>43766</c:v>
                </c:pt>
                <c:pt idx="2326">
                  <c:v>43767</c:v>
                </c:pt>
                <c:pt idx="2327">
                  <c:v>43768</c:v>
                </c:pt>
                <c:pt idx="2328" formatCode="m/d/yyyy">
                  <c:v>43769</c:v>
                </c:pt>
                <c:pt idx="2329" formatCode="m/d/yyyy">
                  <c:v>43770</c:v>
                </c:pt>
                <c:pt idx="2330" formatCode="m/d/yyyy">
                  <c:v>43784</c:v>
                </c:pt>
                <c:pt idx="2331">
                  <c:v>43792</c:v>
                </c:pt>
                <c:pt idx="2332">
                  <c:v>43793</c:v>
                </c:pt>
                <c:pt idx="2333">
                  <c:v>43794</c:v>
                </c:pt>
                <c:pt idx="2334">
                  <c:v>43795</c:v>
                </c:pt>
                <c:pt idx="2335">
                  <c:v>43796</c:v>
                </c:pt>
                <c:pt idx="2336" formatCode="m/d/yyyy">
                  <c:v>43797</c:v>
                </c:pt>
                <c:pt idx="2337" formatCode="m/d/yyyy">
                  <c:v>43798</c:v>
                </c:pt>
                <c:pt idx="2338" formatCode="m/d/yyyy">
                  <c:v>43799</c:v>
                </c:pt>
                <c:pt idx="2339" formatCode="m/d/yyyy">
                  <c:v>43800</c:v>
                </c:pt>
                <c:pt idx="2340" formatCode="m/d/yyyy">
                  <c:v>43814</c:v>
                </c:pt>
                <c:pt idx="2341">
                  <c:v>43823</c:v>
                </c:pt>
                <c:pt idx="2342">
                  <c:v>43824</c:v>
                </c:pt>
                <c:pt idx="2343">
                  <c:v>43825</c:v>
                </c:pt>
                <c:pt idx="2344">
                  <c:v>43826</c:v>
                </c:pt>
                <c:pt idx="2345">
                  <c:v>43827</c:v>
                </c:pt>
                <c:pt idx="2346">
                  <c:v>43828</c:v>
                </c:pt>
                <c:pt idx="2347">
                  <c:v>43829</c:v>
                </c:pt>
                <c:pt idx="2348">
                  <c:v>43830</c:v>
                </c:pt>
                <c:pt idx="2349">
                  <c:v>43831</c:v>
                </c:pt>
                <c:pt idx="2350">
                  <c:v>43845</c:v>
                </c:pt>
                <c:pt idx="2351">
                  <c:v>43854</c:v>
                </c:pt>
                <c:pt idx="2352">
                  <c:v>43855</c:v>
                </c:pt>
                <c:pt idx="2353">
                  <c:v>43856</c:v>
                </c:pt>
                <c:pt idx="2354">
                  <c:v>43857</c:v>
                </c:pt>
                <c:pt idx="2355">
                  <c:v>43858</c:v>
                </c:pt>
                <c:pt idx="2356">
                  <c:v>43859</c:v>
                </c:pt>
                <c:pt idx="2357">
                  <c:v>43860</c:v>
                </c:pt>
                <c:pt idx="2358">
                  <c:v>43861</c:v>
                </c:pt>
                <c:pt idx="2359" formatCode="m/d/yyyy">
                  <c:v>43862</c:v>
                </c:pt>
                <c:pt idx="2360" formatCode="m/d/yyyy">
                  <c:v>43876</c:v>
                </c:pt>
                <c:pt idx="2361">
                  <c:v>43883</c:v>
                </c:pt>
                <c:pt idx="2362">
                  <c:v>43884</c:v>
                </c:pt>
                <c:pt idx="2363">
                  <c:v>43885</c:v>
                </c:pt>
                <c:pt idx="2364">
                  <c:v>43886</c:v>
                </c:pt>
                <c:pt idx="2365">
                  <c:v>43887</c:v>
                </c:pt>
                <c:pt idx="2366">
                  <c:v>43888</c:v>
                </c:pt>
                <c:pt idx="2367">
                  <c:v>43889</c:v>
                </c:pt>
                <c:pt idx="2368" formatCode="m/d/yyyy">
                  <c:v>43890</c:v>
                </c:pt>
                <c:pt idx="2369" formatCode="m/d/yyyy">
                  <c:v>43891</c:v>
                </c:pt>
                <c:pt idx="2370" formatCode="m/d/yyyy">
                  <c:v>43905</c:v>
                </c:pt>
                <c:pt idx="2371">
                  <c:v>43914</c:v>
                </c:pt>
                <c:pt idx="2372">
                  <c:v>43915</c:v>
                </c:pt>
                <c:pt idx="2373">
                  <c:v>43916</c:v>
                </c:pt>
                <c:pt idx="2374">
                  <c:v>43917</c:v>
                </c:pt>
                <c:pt idx="2375">
                  <c:v>43918</c:v>
                </c:pt>
                <c:pt idx="2376">
                  <c:v>43919</c:v>
                </c:pt>
                <c:pt idx="2377">
                  <c:v>43920</c:v>
                </c:pt>
                <c:pt idx="2378" formatCode="m/d/yyyy">
                  <c:v>43921</c:v>
                </c:pt>
                <c:pt idx="2379" formatCode="m/d/yyyy">
                  <c:v>43922</c:v>
                </c:pt>
                <c:pt idx="2380" formatCode="m/d/yyyy">
                  <c:v>43936</c:v>
                </c:pt>
                <c:pt idx="2381">
                  <c:v>43944</c:v>
                </c:pt>
                <c:pt idx="2382">
                  <c:v>43945</c:v>
                </c:pt>
                <c:pt idx="2383">
                  <c:v>43946</c:v>
                </c:pt>
                <c:pt idx="2384">
                  <c:v>43947</c:v>
                </c:pt>
                <c:pt idx="2385">
                  <c:v>43948</c:v>
                </c:pt>
                <c:pt idx="2386">
                  <c:v>43949</c:v>
                </c:pt>
                <c:pt idx="2387">
                  <c:v>43950</c:v>
                </c:pt>
                <c:pt idx="2388">
                  <c:v>43951</c:v>
                </c:pt>
                <c:pt idx="2389">
                  <c:v>43952</c:v>
                </c:pt>
                <c:pt idx="2390">
                  <c:v>43966</c:v>
                </c:pt>
                <c:pt idx="2391">
                  <c:v>43975</c:v>
                </c:pt>
                <c:pt idx="2392">
                  <c:v>43976</c:v>
                </c:pt>
                <c:pt idx="2393">
                  <c:v>43977</c:v>
                </c:pt>
                <c:pt idx="2394">
                  <c:v>43978</c:v>
                </c:pt>
                <c:pt idx="2395">
                  <c:v>43979</c:v>
                </c:pt>
                <c:pt idx="2396">
                  <c:v>43980</c:v>
                </c:pt>
                <c:pt idx="2397">
                  <c:v>43981</c:v>
                </c:pt>
                <c:pt idx="2398" formatCode="m/d/yyyy">
                  <c:v>43982</c:v>
                </c:pt>
                <c:pt idx="2399" formatCode="m/d/yyyy">
                  <c:v>43983</c:v>
                </c:pt>
                <c:pt idx="2400" formatCode="m/d/yyyy">
                  <c:v>43997</c:v>
                </c:pt>
                <c:pt idx="2401">
                  <c:v>44005</c:v>
                </c:pt>
                <c:pt idx="2402">
                  <c:v>44006</c:v>
                </c:pt>
                <c:pt idx="2403">
                  <c:v>44007</c:v>
                </c:pt>
                <c:pt idx="2404">
                  <c:v>44008</c:v>
                </c:pt>
                <c:pt idx="2405">
                  <c:v>44009</c:v>
                </c:pt>
                <c:pt idx="2406">
                  <c:v>44010</c:v>
                </c:pt>
                <c:pt idx="2407">
                  <c:v>44011</c:v>
                </c:pt>
                <c:pt idx="2408">
                  <c:v>44012</c:v>
                </c:pt>
                <c:pt idx="2409">
                  <c:v>44013</c:v>
                </c:pt>
                <c:pt idx="2410">
                  <c:v>44027</c:v>
                </c:pt>
                <c:pt idx="2411">
                  <c:v>44036</c:v>
                </c:pt>
                <c:pt idx="2412">
                  <c:v>44037</c:v>
                </c:pt>
                <c:pt idx="2413">
                  <c:v>44038</c:v>
                </c:pt>
                <c:pt idx="2414">
                  <c:v>44039</c:v>
                </c:pt>
                <c:pt idx="2415">
                  <c:v>44040</c:v>
                </c:pt>
                <c:pt idx="2416">
                  <c:v>44041</c:v>
                </c:pt>
                <c:pt idx="2417">
                  <c:v>44042</c:v>
                </c:pt>
                <c:pt idx="2418">
                  <c:v>44043</c:v>
                </c:pt>
                <c:pt idx="2419" formatCode="m/d/yyyy">
                  <c:v>44044</c:v>
                </c:pt>
                <c:pt idx="2420" formatCode="m/d/yyyy">
                  <c:v>44058</c:v>
                </c:pt>
                <c:pt idx="2421">
                  <c:v>44067</c:v>
                </c:pt>
                <c:pt idx="2422">
                  <c:v>44068</c:v>
                </c:pt>
                <c:pt idx="2423">
                  <c:v>44069</c:v>
                </c:pt>
                <c:pt idx="2424">
                  <c:v>44070</c:v>
                </c:pt>
                <c:pt idx="2425">
                  <c:v>44071</c:v>
                </c:pt>
                <c:pt idx="2426">
                  <c:v>44072</c:v>
                </c:pt>
                <c:pt idx="2427">
                  <c:v>44073</c:v>
                </c:pt>
                <c:pt idx="2428" formatCode="m/d/yyyy">
                  <c:v>44074</c:v>
                </c:pt>
                <c:pt idx="2429" formatCode="m/d/yyyy">
                  <c:v>44075</c:v>
                </c:pt>
                <c:pt idx="2430" formatCode="m/d/yyyy">
                  <c:v>44089</c:v>
                </c:pt>
                <c:pt idx="2431">
                  <c:v>44097</c:v>
                </c:pt>
                <c:pt idx="2432">
                  <c:v>44098</c:v>
                </c:pt>
                <c:pt idx="2433">
                  <c:v>44099</c:v>
                </c:pt>
                <c:pt idx="2434">
                  <c:v>44100</c:v>
                </c:pt>
                <c:pt idx="2435">
                  <c:v>44101</c:v>
                </c:pt>
                <c:pt idx="2436">
                  <c:v>44102</c:v>
                </c:pt>
                <c:pt idx="2437">
                  <c:v>44103</c:v>
                </c:pt>
                <c:pt idx="2438">
                  <c:v>44104</c:v>
                </c:pt>
                <c:pt idx="2439" formatCode="m/d/yyyy">
                  <c:v>44105</c:v>
                </c:pt>
                <c:pt idx="2440" formatCode="m/d/yyyy">
                  <c:v>44119</c:v>
                </c:pt>
                <c:pt idx="2441">
                  <c:v>44128</c:v>
                </c:pt>
                <c:pt idx="2442">
                  <c:v>44129</c:v>
                </c:pt>
                <c:pt idx="2443">
                  <c:v>44130</c:v>
                </c:pt>
                <c:pt idx="2444">
                  <c:v>44131</c:v>
                </c:pt>
                <c:pt idx="2445">
                  <c:v>44132</c:v>
                </c:pt>
                <c:pt idx="2446">
                  <c:v>44133</c:v>
                </c:pt>
                <c:pt idx="2447">
                  <c:v>44134</c:v>
                </c:pt>
                <c:pt idx="2448">
                  <c:v>44135</c:v>
                </c:pt>
                <c:pt idx="2449" formatCode="m/d/yyyy">
                  <c:v>44136</c:v>
                </c:pt>
                <c:pt idx="2450" formatCode="m/d/yyyy">
                  <c:v>44150</c:v>
                </c:pt>
                <c:pt idx="2451">
                  <c:v>44158</c:v>
                </c:pt>
                <c:pt idx="2452">
                  <c:v>44159</c:v>
                </c:pt>
                <c:pt idx="2453">
                  <c:v>44160</c:v>
                </c:pt>
                <c:pt idx="2454">
                  <c:v>44161</c:v>
                </c:pt>
                <c:pt idx="2455">
                  <c:v>44162</c:v>
                </c:pt>
                <c:pt idx="2456">
                  <c:v>44163</c:v>
                </c:pt>
                <c:pt idx="2457">
                  <c:v>44164</c:v>
                </c:pt>
                <c:pt idx="2458" formatCode="m/d/yyyy">
                  <c:v>44165</c:v>
                </c:pt>
                <c:pt idx="2459" formatCode="m/d/yyyy">
                  <c:v>44166</c:v>
                </c:pt>
                <c:pt idx="2460" formatCode="m/d/yyyy">
                  <c:v>44180</c:v>
                </c:pt>
                <c:pt idx="2461">
                  <c:v>44189</c:v>
                </c:pt>
                <c:pt idx="2462">
                  <c:v>44190</c:v>
                </c:pt>
                <c:pt idx="2463">
                  <c:v>44191</c:v>
                </c:pt>
                <c:pt idx="2464">
                  <c:v>44192</c:v>
                </c:pt>
                <c:pt idx="2465">
                  <c:v>44193</c:v>
                </c:pt>
                <c:pt idx="2466">
                  <c:v>44194</c:v>
                </c:pt>
                <c:pt idx="2467">
                  <c:v>44195</c:v>
                </c:pt>
                <c:pt idx="2468" formatCode="m/d/yyyy">
                  <c:v>44196</c:v>
                </c:pt>
                <c:pt idx="2469" formatCode="m/d/yyyy">
                  <c:v>44197</c:v>
                </c:pt>
                <c:pt idx="2470" formatCode="m/d/yyyy">
                  <c:v>44211</c:v>
                </c:pt>
                <c:pt idx="2471">
                  <c:v>44220</c:v>
                </c:pt>
                <c:pt idx="2472">
                  <c:v>44221</c:v>
                </c:pt>
                <c:pt idx="2473">
                  <c:v>44222</c:v>
                </c:pt>
                <c:pt idx="2474">
                  <c:v>44223</c:v>
                </c:pt>
                <c:pt idx="2475">
                  <c:v>44224</c:v>
                </c:pt>
                <c:pt idx="2476">
                  <c:v>44225</c:v>
                </c:pt>
                <c:pt idx="2477">
                  <c:v>44226</c:v>
                </c:pt>
                <c:pt idx="2478">
                  <c:v>44227</c:v>
                </c:pt>
                <c:pt idx="2479" formatCode="m/d/yyyy">
                  <c:v>44228</c:v>
                </c:pt>
                <c:pt idx="2480" formatCode="m/d/yyyy">
                  <c:v>44242</c:v>
                </c:pt>
                <c:pt idx="2481">
                  <c:v>44248</c:v>
                </c:pt>
                <c:pt idx="2482">
                  <c:v>44249</c:v>
                </c:pt>
                <c:pt idx="2483">
                  <c:v>44250</c:v>
                </c:pt>
                <c:pt idx="2484">
                  <c:v>44251</c:v>
                </c:pt>
                <c:pt idx="2485">
                  <c:v>44252</c:v>
                </c:pt>
                <c:pt idx="2486">
                  <c:v>44253</c:v>
                </c:pt>
                <c:pt idx="2487">
                  <c:v>44254</c:v>
                </c:pt>
                <c:pt idx="2488" formatCode="m/d/yyyy">
                  <c:v>44255</c:v>
                </c:pt>
                <c:pt idx="2489" formatCode="m/d/yyyy">
                  <c:v>44256</c:v>
                </c:pt>
                <c:pt idx="2490" formatCode="m/d/yyyy">
                  <c:v>44270</c:v>
                </c:pt>
                <c:pt idx="2491">
                  <c:v>44279</c:v>
                </c:pt>
                <c:pt idx="2492">
                  <c:v>44280</c:v>
                </c:pt>
                <c:pt idx="2493">
                  <c:v>44281</c:v>
                </c:pt>
                <c:pt idx="2494">
                  <c:v>44282</c:v>
                </c:pt>
                <c:pt idx="2495">
                  <c:v>44283</c:v>
                </c:pt>
                <c:pt idx="2496">
                  <c:v>44284</c:v>
                </c:pt>
                <c:pt idx="2497">
                  <c:v>44285</c:v>
                </c:pt>
                <c:pt idx="2498" formatCode="m/d/yyyy">
                  <c:v>44286</c:v>
                </c:pt>
                <c:pt idx="2499" formatCode="m/d/yyyy">
                  <c:v>44287</c:v>
                </c:pt>
                <c:pt idx="2500" formatCode="m/d/yyyy">
                  <c:v>44301</c:v>
                </c:pt>
                <c:pt idx="2501">
                  <c:v>44309</c:v>
                </c:pt>
                <c:pt idx="2502">
                  <c:v>44310</c:v>
                </c:pt>
                <c:pt idx="2503">
                  <c:v>44311</c:v>
                </c:pt>
                <c:pt idx="2504">
                  <c:v>44312</c:v>
                </c:pt>
                <c:pt idx="2505">
                  <c:v>44313</c:v>
                </c:pt>
                <c:pt idx="2506">
                  <c:v>44314</c:v>
                </c:pt>
                <c:pt idx="2507">
                  <c:v>44315</c:v>
                </c:pt>
                <c:pt idx="2508">
                  <c:v>44316</c:v>
                </c:pt>
                <c:pt idx="2509" formatCode="m/d/yyyy">
                  <c:v>44317</c:v>
                </c:pt>
                <c:pt idx="2510" formatCode="m/d/yyyy">
                  <c:v>44331</c:v>
                </c:pt>
                <c:pt idx="2511">
                  <c:v>44340</c:v>
                </c:pt>
                <c:pt idx="2512">
                  <c:v>44341</c:v>
                </c:pt>
                <c:pt idx="2513">
                  <c:v>44342</c:v>
                </c:pt>
                <c:pt idx="2514">
                  <c:v>44343</c:v>
                </c:pt>
                <c:pt idx="2515">
                  <c:v>44344</c:v>
                </c:pt>
                <c:pt idx="2516">
                  <c:v>44345</c:v>
                </c:pt>
                <c:pt idx="2517">
                  <c:v>44346</c:v>
                </c:pt>
                <c:pt idx="2518" formatCode="m/d/yyyy">
                  <c:v>44347</c:v>
                </c:pt>
                <c:pt idx="2519" formatCode="m/d/yyyy">
                  <c:v>44348</c:v>
                </c:pt>
                <c:pt idx="2520" formatCode="m/d/yyyy">
                  <c:v>44362</c:v>
                </c:pt>
                <c:pt idx="2521">
                  <c:v>44370</c:v>
                </c:pt>
                <c:pt idx="2522">
                  <c:v>44371</c:v>
                </c:pt>
                <c:pt idx="2523">
                  <c:v>44372</c:v>
                </c:pt>
                <c:pt idx="2524">
                  <c:v>44373</c:v>
                </c:pt>
                <c:pt idx="2525">
                  <c:v>44374</c:v>
                </c:pt>
                <c:pt idx="2526">
                  <c:v>44375</c:v>
                </c:pt>
                <c:pt idx="2527">
                  <c:v>44376</c:v>
                </c:pt>
                <c:pt idx="2528">
                  <c:v>44377</c:v>
                </c:pt>
                <c:pt idx="2529" formatCode="m/d/yyyy">
                  <c:v>44378</c:v>
                </c:pt>
                <c:pt idx="2530" formatCode="m/d/yyyy">
                  <c:v>44392</c:v>
                </c:pt>
                <c:pt idx="2531">
                  <c:v>44401</c:v>
                </c:pt>
                <c:pt idx="2532">
                  <c:v>44402</c:v>
                </c:pt>
                <c:pt idx="2533">
                  <c:v>44403</c:v>
                </c:pt>
                <c:pt idx="2534">
                  <c:v>44404</c:v>
                </c:pt>
                <c:pt idx="2535">
                  <c:v>44405</c:v>
                </c:pt>
                <c:pt idx="2536">
                  <c:v>44406</c:v>
                </c:pt>
                <c:pt idx="2537">
                  <c:v>44407</c:v>
                </c:pt>
                <c:pt idx="2538">
                  <c:v>44408</c:v>
                </c:pt>
                <c:pt idx="2539" formatCode="m/d/yyyy">
                  <c:v>44409</c:v>
                </c:pt>
                <c:pt idx="2540" formatCode="m/d/yyyy">
                  <c:v>44423</c:v>
                </c:pt>
                <c:pt idx="2541">
                  <c:v>44432</c:v>
                </c:pt>
                <c:pt idx="2542">
                  <c:v>44433</c:v>
                </c:pt>
                <c:pt idx="2543">
                  <c:v>44434</c:v>
                </c:pt>
                <c:pt idx="2544">
                  <c:v>44435</c:v>
                </c:pt>
                <c:pt idx="2545">
                  <c:v>44436</c:v>
                </c:pt>
                <c:pt idx="2546">
                  <c:v>44437</c:v>
                </c:pt>
                <c:pt idx="2547">
                  <c:v>44438</c:v>
                </c:pt>
                <c:pt idx="2548">
                  <c:v>44439</c:v>
                </c:pt>
                <c:pt idx="2549">
                  <c:v>44440</c:v>
                </c:pt>
                <c:pt idx="2550">
                  <c:v>44454</c:v>
                </c:pt>
                <c:pt idx="2551">
                  <c:v>44462</c:v>
                </c:pt>
                <c:pt idx="2552">
                  <c:v>44463</c:v>
                </c:pt>
                <c:pt idx="2553">
                  <c:v>44464</c:v>
                </c:pt>
                <c:pt idx="2554">
                  <c:v>44465</c:v>
                </c:pt>
                <c:pt idx="2555">
                  <c:v>44466</c:v>
                </c:pt>
                <c:pt idx="2556">
                  <c:v>44467</c:v>
                </c:pt>
                <c:pt idx="2557">
                  <c:v>44468</c:v>
                </c:pt>
                <c:pt idx="2558">
                  <c:v>44469</c:v>
                </c:pt>
                <c:pt idx="2559" formatCode="m/d/yyyy">
                  <c:v>44470</c:v>
                </c:pt>
                <c:pt idx="2560" formatCode="m/d/yyyy">
                  <c:v>44484</c:v>
                </c:pt>
                <c:pt idx="2561">
                  <c:v>44493</c:v>
                </c:pt>
                <c:pt idx="2562">
                  <c:v>44494</c:v>
                </c:pt>
                <c:pt idx="2563">
                  <c:v>44495</c:v>
                </c:pt>
                <c:pt idx="2564">
                  <c:v>44496</c:v>
                </c:pt>
                <c:pt idx="2565">
                  <c:v>44497</c:v>
                </c:pt>
                <c:pt idx="2566">
                  <c:v>44498</c:v>
                </c:pt>
                <c:pt idx="2567">
                  <c:v>44499</c:v>
                </c:pt>
                <c:pt idx="2568" formatCode="m/d/yyyy">
                  <c:v>44500</c:v>
                </c:pt>
                <c:pt idx="2569" formatCode="m/d/yyyy">
                  <c:v>44501</c:v>
                </c:pt>
                <c:pt idx="2570" formatCode="m/d/yyyy">
                  <c:v>44515</c:v>
                </c:pt>
                <c:pt idx="2571">
                  <c:v>44523</c:v>
                </c:pt>
                <c:pt idx="2572">
                  <c:v>44524</c:v>
                </c:pt>
                <c:pt idx="2573">
                  <c:v>44525</c:v>
                </c:pt>
                <c:pt idx="2574">
                  <c:v>44526</c:v>
                </c:pt>
                <c:pt idx="2575">
                  <c:v>44527</c:v>
                </c:pt>
                <c:pt idx="2576">
                  <c:v>44528</c:v>
                </c:pt>
                <c:pt idx="2577">
                  <c:v>44529</c:v>
                </c:pt>
                <c:pt idx="2578">
                  <c:v>44530</c:v>
                </c:pt>
                <c:pt idx="2579" formatCode="m/d/yyyy">
                  <c:v>44531</c:v>
                </c:pt>
                <c:pt idx="2580" formatCode="m/d/yyyy">
                  <c:v>44545</c:v>
                </c:pt>
                <c:pt idx="2581">
                  <c:v>44554</c:v>
                </c:pt>
                <c:pt idx="2582">
                  <c:v>44555</c:v>
                </c:pt>
                <c:pt idx="2583">
                  <c:v>44556</c:v>
                </c:pt>
                <c:pt idx="2584">
                  <c:v>44557</c:v>
                </c:pt>
                <c:pt idx="2585">
                  <c:v>44558</c:v>
                </c:pt>
                <c:pt idx="2586">
                  <c:v>44559</c:v>
                </c:pt>
                <c:pt idx="2587">
                  <c:v>44560</c:v>
                </c:pt>
                <c:pt idx="2588">
                  <c:v>44561</c:v>
                </c:pt>
                <c:pt idx="2589" formatCode="m/d/yyyy">
                  <c:v>44562</c:v>
                </c:pt>
                <c:pt idx="2590" formatCode="m/d/yyyy">
                  <c:v>44576</c:v>
                </c:pt>
                <c:pt idx="2591">
                  <c:v>44585</c:v>
                </c:pt>
                <c:pt idx="2592">
                  <c:v>44586</c:v>
                </c:pt>
                <c:pt idx="2593">
                  <c:v>44587</c:v>
                </c:pt>
                <c:pt idx="2594">
                  <c:v>44588</c:v>
                </c:pt>
                <c:pt idx="2595">
                  <c:v>44589</c:v>
                </c:pt>
                <c:pt idx="2596">
                  <c:v>44590</c:v>
                </c:pt>
                <c:pt idx="2597">
                  <c:v>44591</c:v>
                </c:pt>
                <c:pt idx="2598">
                  <c:v>44592</c:v>
                </c:pt>
                <c:pt idx="2599" formatCode="m/d/yyyy">
                  <c:v>44593</c:v>
                </c:pt>
                <c:pt idx="2600" formatCode="m/d/yyyy">
                  <c:v>44607</c:v>
                </c:pt>
                <c:pt idx="2601">
                  <c:v>44613</c:v>
                </c:pt>
                <c:pt idx="2602">
                  <c:v>44614</c:v>
                </c:pt>
                <c:pt idx="2603">
                  <c:v>44615</c:v>
                </c:pt>
                <c:pt idx="2604">
                  <c:v>44616</c:v>
                </c:pt>
                <c:pt idx="2605">
                  <c:v>44617</c:v>
                </c:pt>
                <c:pt idx="2606">
                  <c:v>44618</c:v>
                </c:pt>
                <c:pt idx="2607">
                  <c:v>44619</c:v>
                </c:pt>
                <c:pt idx="2608" formatCode="m/d/yyyy">
                  <c:v>44620</c:v>
                </c:pt>
                <c:pt idx="2609" formatCode="m/d/yyyy">
                  <c:v>44621</c:v>
                </c:pt>
                <c:pt idx="2610" formatCode="m/d/yyyy">
                  <c:v>44635</c:v>
                </c:pt>
                <c:pt idx="2611">
                  <c:v>44644</c:v>
                </c:pt>
                <c:pt idx="2612">
                  <c:v>44645</c:v>
                </c:pt>
                <c:pt idx="2613">
                  <c:v>44646</c:v>
                </c:pt>
                <c:pt idx="2614">
                  <c:v>44647</c:v>
                </c:pt>
                <c:pt idx="2615">
                  <c:v>44648</c:v>
                </c:pt>
                <c:pt idx="2616">
                  <c:v>44649</c:v>
                </c:pt>
                <c:pt idx="2617" formatCode="m/d/yyyy">
                  <c:v>44650</c:v>
                </c:pt>
                <c:pt idx="2618" formatCode="m/d/yyyy">
                  <c:v>44651</c:v>
                </c:pt>
                <c:pt idx="2619" formatCode="m/d/yyyy">
                  <c:v>44652</c:v>
                </c:pt>
                <c:pt idx="2620" formatCode="m/d/yyyy">
                  <c:v>44666</c:v>
                </c:pt>
                <c:pt idx="2621">
                  <c:v>44674</c:v>
                </c:pt>
                <c:pt idx="2622">
                  <c:v>44675</c:v>
                </c:pt>
                <c:pt idx="2623">
                  <c:v>44676</c:v>
                </c:pt>
                <c:pt idx="2624">
                  <c:v>44677</c:v>
                </c:pt>
                <c:pt idx="2625">
                  <c:v>44678</c:v>
                </c:pt>
                <c:pt idx="2626">
                  <c:v>44679</c:v>
                </c:pt>
                <c:pt idx="2627">
                  <c:v>44680</c:v>
                </c:pt>
                <c:pt idx="2628">
                  <c:v>44681</c:v>
                </c:pt>
                <c:pt idx="2629" formatCode="m/d/yyyy">
                  <c:v>44682</c:v>
                </c:pt>
                <c:pt idx="2630" formatCode="m/d/yyyy">
                  <c:v>44696</c:v>
                </c:pt>
                <c:pt idx="2631">
                  <c:v>44705</c:v>
                </c:pt>
                <c:pt idx="2632">
                  <c:v>44706</c:v>
                </c:pt>
                <c:pt idx="2633">
                  <c:v>44707</c:v>
                </c:pt>
                <c:pt idx="2634">
                  <c:v>44708</c:v>
                </c:pt>
                <c:pt idx="2635">
                  <c:v>44709</c:v>
                </c:pt>
                <c:pt idx="2636">
                  <c:v>44710</c:v>
                </c:pt>
                <c:pt idx="2637">
                  <c:v>44711</c:v>
                </c:pt>
                <c:pt idx="2638">
                  <c:v>44712</c:v>
                </c:pt>
                <c:pt idx="2639">
                  <c:v>44713</c:v>
                </c:pt>
                <c:pt idx="2640">
                  <c:v>44727</c:v>
                </c:pt>
                <c:pt idx="2641">
                  <c:v>44735</c:v>
                </c:pt>
                <c:pt idx="2642">
                  <c:v>44736</c:v>
                </c:pt>
                <c:pt idx="2643">
                  <c:v>44737</c:v>
                </c:pt>
                <c:pt idx="2644">
                  <c:v>44738</c:v>
                </c:pt>
                <c:pt idx="2645">
                  <c:v>44739</c:v>
                </c:pt>
                <c:pt idx="2646">
                  <c:v>44740</c:v>
                </c:pt>
                <c:pt idx="2647">
                  <c:v>44741</c:v>
                </c:pt>
                <c:pt idx="2648" formatCode="m/d/yyyy">
                  <c:v>44742</c:v>
                </c:pt>
                <c:pt idx="2649" formatCode="m/d/yyyy">
                  <c:v>44743</c:v>
                </c:pt>
                <c:pt idx="2650" formatCode="m/d/yyyy">
                  <c:v>44757</c:v>
                </c:pt>
                <c:pt idx="2651">
                  <c:v>44766</c:v>
                </c:pt>
                <c:pt idx="2652">
                  <c:v>44767</c:v>
                </c:pt>
                <c:pt idx="2653">
                  <c:v>44768</c:v>
                </c:pt>
                <c:pt idx="2654">
                  <c:v>44769</c:v>
                </c:pt>
                <c:pt idx="2655">
                  <c:v>44770</c:v>
                </c:pt>
                <c:pt idx="2656">
                  <c:v>44771</c:v>
                </c:pt>
                <c:pt idx="2657">
                  <c:v>44772</c:v>
                </c:pt>
                <c:pt idx="2658">
                  <c:v>44773</c:v>
                </c:pt>
                <c:pt idx="2659" formatCode="m/d/yyyy">
                  <c:v>44774</c:v>
                </c:pt>
                <c:pt idx="2660" formatCode="m/d/yyyy">
                  <c:v>44788</c:v>
                </c:pt>
                <c:pt idx="2661">
                  <c:v>44797</c:v>
                </c:pt>
                <c:pt idx="2662">
                  <c:v>44798</c:v>
                </c:pt>
                <c:pt idx="2663">
                  <c:v>44799</c:v>
                </c:pt>
                <c:pt idx="2664">
                  <c:v>44800</c:v>
                </c:pt>
                <c:pt idx="2665">
                  <c:v>44801</c:v>
                </c:pt>
                <c:pt idx="2666">
                  <c:v>44802</c:v>
                </c:pt>
                <c:pt idx="2667">
                  <c:v>44803</c:v>
                </c:pt>
                <c:pt idx="2668">
                  <c:v>44804</c:v>
                </c:pt>
                <c:pt idx="2669" formatCode="m/d/yyyy">
                  <c:v>44805</c:v>
                </c:pt>
                <c:pt idx="2670" formatCode="m/d/yyyy">
                  <c:v>44819</c:v>
                </c:pt>
                <c:pt idx="2671">
                  <c:v>44827</c:v>
                </c:pt>
                <c:pt idx="2672">
                  <c:v>44828</c:v>
                </c:pt>
                <c:pt idx="2673">
                  <c:v>44829</c:v>
                </c:pt>
                <c:pt idx="2674">
                  <c:v>44830</c:v>
                </c:pt>
                <c:pt idx="2675">
                  <c:v>44831</c:v>
                </c:pt>
                <c:pt idx="2676">
                  <c:v>44832</c:v>
                </c:pt>
                <c:pt idx="2677">
                  <c:v>44833</c:v>
                </c:pt>
                <c:pt idx="2678" formatCode="m/d/yyyy">
                  <c:v>44834</c:v>
                </c:pt>
                <c:pt idx="2679" formatCode="m/d/yyyy">
                  <c:v>44835</c:v>
                </c:pt>
                <c:pt idx="2680" formatCode="m/d/yyyy">
                  <c:v>44849</c:v>
                </c:pt>
                <c:pt idx="2681">
                  <c:v>44858</c:v>
                </c:pt>
                <c:pt idx="2682">
                  <c:v>44859</c:v>
                </c:pt>
                <c:pt idx="2683">
                  <c:v>44860</c:v>
                </c:pt>
                <c:pt idx="2684">
                  <c:v>44861</c:v>
                </c:pt>
                <c:pt idx="2685">
                  <c:v>44862</c:v>
                </c:pt>
                <c:pt idx="2686">
                  <c:v>44863</c:v>
                </c:pt>
                <c:pt idx="2687">
                  <c:v>44864</c:v>
                </c:pt>
                <c:pt idx="2688">
                  <c:v>44865</c:v>
                </c:pt>
                <c:pt idx="2689" formatCode="m/d/yyyy">
                  <c:v>44866</c:v>
                </c:pt>
                <c:pt idx="2690" formatCode="m/d/yyyy">
                  <c:v>44880</c:v>
                </c:pt>
                <c:pt idx="2691">
                  <c:v>44888</c:v>
                </c:pt>
                <c:pt idx="2692">
                  <c:v>44889</c:v>
                </c:pt>
                <c:pt idx="2693">
                  <c:v>44890</c:v>
                </c:pt>
                <c:pt idx="2694">
                  <c:v>44891</c:v>
                </c:pt>
                <c:pt idx="2695">
                  <c:v>44892</c:v>
                </c:pt>
                <c:pt idx="2696">
                  <c:v>44893</c:v>
                </c:pt>
                <c:pt idx="2697">
                  <c:v>44894</c:v>
                </c:pt>
                <c:pt idx="2698">
                  <c:v>44895</c:v>
                </c:pt>
                <c:pt idx="2699">
                  <c:v>44896</c:v>
                </c:pt>
                <c:pt idx="2700">
                  <c:v>44910</c:v>
                </c:pt>
                <c:pt idx="2701">
                  <c:v>44919</c:v>
                </c:pt>
                <c:pt idx="2702">
                  <c:v>44920</c:v>
                </c:pt>
                <c:pt idx="2703">
                  <c:v>44921</c:v>
                </c:pt>
                <c:pt idx="2704">
                  <c:v>44922</c:v>
                </c:pt>
                <c:pt idx="2705">
                  <c:v>44923</c:v>
                </c:pt>
                <c:pt idx="2706">
                  <c:v>44924</c:v>
                </c:pt>
                <c:pt idx="2707">
                  <c:v>44925</c:v>
                </c:pt>
                <c:pt idx="2708">
                  <c:v>44926</c:v>
                </c:pt>
                <c:pt idx="2709" formatCode="m/d/yyyy">
                  <c:v>44927</c:v>
                </c:pt>
                <c:pt idx="2710" formatCode="m/d/yyyy">
                  <c:v>44941</c:v>
                </c:pt>
                <c:pt idx="2711">
                  <c:v>44950</c:v>
                </c:pt>
                <c:pt idx="2712">
                  <c:v>44951</c:v>
                </c:pt>
                <c:pt idx="2713">
                  <c:v>44952</c:v>
                </c:pt>
                <c:pt idx="2714">
                  <c:v>44953</c:v>
                </c:pt>
                <c:pt idx="2715">
                  <c:v>44954</c:v>
                </c:pt>
                <c:pt idx="2716">
                  <c:v>44955</c:v>
                </c:pt>
                <c:pt idx="2717">
                  <c:v>44956</c:v>
                </c:pt>
                <c:pt idx="2718" formatCode="m/d/yyyy">
                  <c:v>44957</c:v>
                </c:pt>
                <c:pt idx="2719" formatCode="m/d/yyyy">
                  <c:v>44958</c:v>
                </c:pt>
                <c:pt idx="2720" formatCode="m/d/yyyy">
                  <c:v>44972</c:v>
                </c:pt>
                <c:pt idx="2721">
                  <c:v>44978</c:v>
                </c:pt>
                <c:pt idx="2722">
                  <c:v>44979</c:v>
                </c:pt>
                <c:pt idx="2723">
                  <c:v>44980</c:v>
                </c:pt>
                <c:pt idx="2724">
                  <c:v>44981</c:v>
                </c:pt>
                <c:pt idx="2725">
                  <c:v>44982</c:v>
                </c:pt>
                <c:pt idx="2726">
                  <c:v>44983</c:v>
                </c:pt>
                <c:pt idx="2727">
                  <c:v>44984</c:v>
                </c:pt>
                <c:pt idx="2728">
                  <c:v>44985</c:v>
                </c:pt>
                <c:pt idx="2729" formatCode="m/d/yyyy">
                  <c:v>44986</c:v>
                </c:pt>
                <c:pt idx="2730" formatCode="m/d/yyyy">
                  <c:v>45000</c:v>
                </c:pt>
                <c:pt idx="2731">
                  <c:v>45009</c:v>
                </c:pt>
                <c:pt idx="2732">
                  <c:v>45010</c:v>
                </c:pt>
                <c:pt idx="2733">
                  <c:v>45011</c:v>
                </c:pt>
                <c:pt idx="2734">
                  <c:v>45012</c:v>
                </c:pt>
                <c:pt idx="2735">
                  <c:v>45013</c:v>
                </c:pt>
                <c:pt idx="2736">
                  <c:v>45014</c:v>
                </c:pt>
                <c:pt idx="2737">
                  <c:v>45015</c:v>
                </c:pt>
                <c:pt idx="2738">
                  <c:v>45016</c:v>
                </c:pt>
                <c:pt idx="2739">
                  <c:v>45017</c:v>
                </c:pt>
                <c:pt idx="2740">
                  <c:v>45031</c:v>
                </c:pt>
                <c:pt idx="2741">
                  <c:v>45040</c:v>
                </c:pt>
                <c:pt idx="2742">
                  <c:v>45041</c:v>
                </c:pt>
                <c:pt idx="2743">
                  <c:v>45042</c:v>
                </c:pt>
                <c:pt idx="2744">
                  <c:v>45043</c:v>
                </c:pt>
                <c:pt idx="2745">
                  <c:v>45044</c:v>
                </c:pt>
                <c:pt idx="2746">
                  <c:v>45045</c:v>
                </c:pt>
                <c:pt idx="2747">
                  <c:v>45046</c:v>
                </c:pt>
                <c:pt idx="2748">
                  <c:v>45047</c:v>
                </c:pt>
                <c:pt idx="2749">
                  <c:v>45061</c:v>
                </c:pt>
                <c:pt idx="2750">
                  <c:v>45070</c:v>
                </c:pt>
                <c:pt idx="2751">
                  <c:v>45071</c:v>
                </c:pt>
                <c:pt idx="2752">
                  <c:v>45072</c:v>
                </c:pt>
                <c:pt idx="2753">
                  <c:v>45073</c:v>
                </c:pt>
                <c:pt idx="2754">
                  <c:v>45074</c:v>
                </c:pt>
                <c:pt idx="2755">
                  <c:v>45075</c:v>
                </c:pt>
                <c:pt idx="2756">
                  <c:v>45076</c:v>
                </c:pt>
                <c:pt idx="2757">
                  <c:v>45077</c:v>
                </c:pt>
                <c:pt idx="2758">
                  <c:v>45078</c:v>
                </c:pt>
                <c:pt idx="2759">
                  <c:v>45092</c:v>
                </c:pt>
                <c:pt idx="2760">
                  <c:v>45100</c:v>
                </c:pt>
                <c:pt idx="2761">
                  <c:v>45101</c:v>
                </c:pt>
                <c:pt idx="2762">
                  <c:v>45102</c:v>
                </c:pt>
                <c:pt idx="2763">
                  <c:v>45103</c:v>
                </c:pt>
                <c:pt idx="2764">
                  <c:v>45104</c:v>
                </c:pt>
                <c:pt idx="2765">
                  <c:v>45105</c:v>
                </c:pt>
                <c:pt idx="2766">
                  <c:v>45106</c:v>
                </c:pt>
                <c:pt idx="2767">
                  <c:v>45107</c:v>
                </c:pt>
                <c:pt idx="2768">
                  <c:v>45108</c:v>
                </c:pt>
                <c:pt idx="2769">
                  <c:v>45122</c:v>
                </c:pt>
                <c:pt idx="2770">
                  <c:v>45131</c:v>
                </c:pt>
                <c:pt idx="2771">
                  <c:v>45132</c:v>
                </c:pt>
                <c:pt idx="2772">
                  <c:v>45133</c:v>
                </c:pt>
                <c:pt idx="2773">
                  <c:v>45134</c:v>
                </c:pt>
                <c:pt idx="2774">
                  <c:v>45135</c:v>
                </c:pt>
                <c:pt idx="2775">
                  <c:v>45136</c:v>
                </c:pt>
                <c:pt idx="2776">
                  <c:v>45137</c:v>
                </c:pt>
                <c:pt idx="2777">
                  <c:v>45138</c:v>
                </c:pt>
                <c:pt idx="2778">
                  <c:v>45139</c:v>
                </c:pt>
                <c:pt idx="2779">
                  <c:v>45153</c:v>
                </c:pt>
                <c:pt idx="2780">
                  <c:v>45162</c:v>
                </c:pt>
                <c:pt idx="2781">
                  <c:v>45163</c:v>
                </c:pt>
                <c:pt idx="2782">
                  <c:v>45164</c:v>
                </c:pt>
                <c:pt idx="2783">
                  <c:v>45165</c:v>
                </c:pt>
                <c:pt idx="2784">
                  <c:v>45166</c:v>
                </c:pt>
                <c:pt idx="2785">
                  <c:v>45167</c:v>
                </c:pt>
                <c:pt idx="2786">
                  <c:v>45168</c:v>
                </c:pt>
                <c:pt idx="2787">
                  <c:v>45169</c:v>
                </c:pt>
                <c:pt idx="2788">
                  <c:v>45170</c:v>
                </c:pt>
                <c:pt idx="2789">
                  <c:v>45184</c:v>
                </c:pt>
                <c:pt idx="2790">
                  <c:v>45192</c:v>
                </c:pt>
                <c:pt idx="2791">
                  <c:v>45193</c:v>
                </c:pt>
                <c:pt idx="2792">
                  <c:v>45194</c:v>
                </c:pt>
                <c:pt idx="2793">
                  <c:v>45195</c:v>
                </c:pt>
                <c:pt idx="2794">
                  <c:v>45196</c:v>
                </c:pt>
                <c:pt idx="2795">
                  <c:v>45197</c:v>
                </c:pt>
                <c:pt idx="2796">
                  <c:v>45198</c:v>
                </c:pt>
                <c:pt idx="2797">
                  <c:v>45199</c:v>
                </c:pt>
                <c:pt idx="2798">
                  <c:v>45200</c:v>
                </c:pt>
                <c:pt idx="2799">
                  <c:v>45214</c:v>
                </c:pt>
                <c:pt idx="2800">
                  <c:v>45223</c:v>
                </c:pt>
                <c:pt idx="2801">
                  <c:v>45224</c:v>
                </c:pt>
                <c:pt idx="2802">
                  <c:v>45225</c:v>
                </c:pt>
                <c:pt idx="2803">
                  <c:v>45226</c:v>
                </c:pt>
                <c:pt idx="2804">
                  <c:v>45227</c:v>
                </c:pt>
                <c:pt idx="2805">
                  <c:v>45228</c:v>
                </c:pt>
                <c:pt idx="2806">
                  <c:v>45229</c:v>
                </c:pt>
                <c:pt idx="2807">
                  <c:v>45230</c:v>
                </c:pt>
                <c:pt idx="2808">
                  <c:v>45231</c:v>
                </c:pt>
                <c:pt idx="2809">
                  <c:v>45245</c:v>
                </c:pt>
                <c:pt idx="2810">
                  <c:v>45253</c:v>
                </c:pt>
                <c:pt idx="2811">
                  <c:v>45254</c:v>
                </c:pt>
                <c:pt idx="2812">
                  <c:v>45255</c:v>
                </c:pt>
                <c:pt idx="2813">
                  <c:v>45256</c:v>
                </c:pt>
                <c:pt idx="2814">
                  <c:v>45257</c:v>
                </c:pt>
                <c:pt idx="2815">
                  <c:v>45258</c:v>
                </c:pt>
                <c:pt idx="2816">
                  <c:v>45259</c:v>
                </c:pt>
                <c:pt idx="2817">
                  <c:v>45260</c:v>
                </c:pt>
                <c:pt idx="2818">
                  <c:v>45261</c:v>
                </c:pt>
                <c:pt idx="2819">
                  <c:v>45275</c:v>
                </c:pt>
                <c:pt idx="2820">
                  <c:v>45284</c:v>
                </c:pt>
                <c:pt idx="2821">
                  <c:v>45285</c:v>
                </c:pt>
                <c:pt idx="2822">
                  <c:v>45286</c:v>
                </c:pt>
                <c:pt idx="2823">
                  <c:v>45287</c:v>
                </c:pt>
                <c:pt idx="2824">
                  <c:v>45288</c:v>
                </c:pt>
                <c:pt idx="2825">
                  <c:v>45289</c:v>
                </c:pt>
                <c:pt idx="2826">
                  <c:v>45290</c:v>
                </c:pt>
                <c:pt idx="2827">
                  <c:v>45291</c:v>
                </c:pt>
                <c:pt idx="2828">
                  <c:v>45292</c:v>
                </c:pt>
                <c:pt idx="2829">
                  <c:v>45306</c:v>
                </c:pt>
                <c:pt idx="2830">
                  <c:v>45315</c:v>
                </c:pt>
                <c:pt idx="2831">
                  <c:v>45316</c:v>
                </c:pt>
                <c:pt idx="2832">
                  <c:v>45317</c:v>
                </c:pt>
                <c:pt idx="2833">
                  <c:v>45318</c:v>
                </c:pt>
                <c:pt idx="2834">
                  <c:v>45319</c:v>
                </c:pt>
                <c:pt idx="2835">
                  <c:v>45320</c:v>
                </c:pt>
                <c:pt idx="2836">
                  <c:v>45321</c:v>
                </c:pt>
                <c:pt idx="2837">
                  <c:v>45322</c:v>
                </c:pt>
                <c:pt idx="2838">
                  <c:v>45323</c:v>
                </c:pt>
                <c:pt idx="2839">
                  <c:v>45337</c:v>
                </c:pt>
                <c:pt idx="2840">
                  <c:v>45344</c:v>
                </c:pt>
                <c:pt idx="2841">
                  <c:v>45345</c:v>
                </c:pt>
                <c:pt idx="2842">
                  <c:v>45346</c:v>
                </c:pt>
                <c:pt idx="2843">
                  <c:v>45347</c:v>
                </c:pt>
                <c:pt idx="2844">
                  <c:v>45348</c:v>
                </c:pt>
                <c:pt idx="2845">
                  <c:v>45349</c:v>
                </c:pt>
                <c:pt idx="2846">
                  <c:v>45350</c:v>
                </c:pt>
                <c:pt idx="2847">
                  <c:v>45351</c:v>
                </c:pt>
                <c:pt idx="2848">
                  <c:v>45352</c:v>
                </c:pt>
                <c:pt idx="2849">
                  <c:v>45366</c:v>
                </c:pt>
                <c:pt idx="2850">
                  <c:v>45375</c:v>
                </c:pt>
                <c:pt idx="2851">
                  <c:v>45376</c:v>
                </c:pt>
                <c:pt idx="2852">
                  <c:v>45377</c:v>
                </c:pt>
                <c:pt idx="2853">
                  <c:v>45378</c:v>
                </c:pt>
                <c:pt idx="2854">
                  <c:v>45379</c:v>
                </c:pt>
                <c:pt idx="2855">
                  <c:v>45380</c:v>
                </c:pt>
                <c:pt idx="2856">
                  <c:v>45381</c:v>
                </c:pt>
                <c:pt idx="2857">
                  <c:v>45382</c:v>
                </c:pt>
                <c:pt idx="2858">
                  <c:v>45383</c:v>
                </c:pt>
                <c:pt idx="2859">
                  <c:v>45397</c:v>
                </c:pt>
                <c:pt idx="2860">
                  <c:v>45405</c:v>
                </c:pt>
                <c:pt idx="2861">
                  <c:v>45406</c:v>
                </c:pt>
                <c:pt idx="2862">
                  <c:v>45407</c:v>
                </c:pt>
                <c:pt idx="2863">
                  <c:v>45408</c:v>
                </c:pt>
                <c:pt idx="2864">
                  <c:v>45409</c:v>
                </c:pt>
                <c:pt idx="2865">
                  <c:v>45410</c:v>
                </c:pt>
                <c:pt idx="2866">
                  <c:v>45411</c:v>
                </c:pt>
                <c:pt idx="2867">
                  <c:v>45412</c:v>
                </c:pt>
                <c:pt idx="2868">
                  <c:v>45413</c:v>
                </c:pt>
                <c:pt idx="2869">
                  <c:v>45427</c:v>
                </c:pt>
                <c:pt idx="2870">
                  <c:v>45436</c:v>
                </c:pt>
                <c:pt idx="2871">
                  <c:v>45437</c:v>
                </c:pt>
                <c:pt idx="2872">
                  <c:v>45438</c:v>
                </c:pt>
                <c:pt idx="2873">
                  <c:v>45439</c:v>
                </c:pt>
                <c:pt idx="2874">
                  <c:v>45440</c:v>
                </c:pt>
                <c:pt idx="2875">
                  <c:v>45441</c:v>
                </c:pt>
                <c:pt idx="2876">
                  <c:v>45442</c:v>
                </c:pt>
                <c:pt idx="2877">
                  <c:v>45443</c:v>
                </c:pt>
                <c:pt idx="2878">
                  <c:v>45444</c:v>
                </c:pt>
                <c:pt idx="2879">
                  <c:v>45458</c:v>
                </c:pt>
                <c:pt idx="2880">
                  <c:v>45466</c:v>
                </c:pt>
                <c:pt idx="2881">
                  <c:v>45467</c:v>
                </c:pt>
                <c:pt idx="2882">
                  <c:v>45468</c:v>
                </c:pt>
                <c:pt idx="2883">
                  <c:v>45469</c:v>
                </c:pt>
                <c:pt idx="2884">
                  <c:v>45470</c:v>
                </c:pt>
                <c:pt idx="2885">
                  <c:v>45471</c:v>
                </c:pt>
                <c:pt idx="2886">
                  <c:v>45472</c:v>
                </c:pt>
                <c:pt idx="2887">
                  <c:v>45473</c:v>
                </c:pt>
                <c:pt idx="2888">
                  <c:v>45474</c:v>
                </c:pt>
                <c:pt idx="2889">
                  <c:v>45488</c:v>
                </c:pt>
                <c:pt idx="2890">
                  <c:v>45497</c:v>
                </c:pt>
                <c:pt idx="2891">
                  <c:v>45498</c:v>
                </c:pt>
                <c:pt idx="2892">
                  <c:v>45499</c:v>
                </c:pt>
                <c:pt idx="2893">
                  <c:v>45500</c:v>
                </c:pt>
                <c:pt idx="2894">
                  <c:v>45501</c:v>
                </c:pt>
                <c:pt idx="2895">
                  <c:v>45502</c:v>
                </c:pt>
                <c:pt idx="2896">
                  <c:v>45503</c:v>
                </c:pt>
                <c:pt idx="2897">
                  <c:v>45504</c:v>
                </c:pt>
                <c:pt idx="2898">
                  <c:v>45505</c:v>
                </c:pt>
                <c:pt idx="2899">
                  <c:v>45519</c:v>
                </c:pt>
                <c:pt idx="2900">
                  <c:v>45528</c:v>
                </c:pt>
                <c:pt idx="2901">
                  <c:v>45529</c:v>
                </c:pt>
                <c:pt idx="2902">
                  <c:v>45530</c:v>
                </c:pt>
                <c:pt idx="2903">
                  <c:v>45531</c:v>
                </c:pt>
                <c:pt idx="2904">
                  <c:v>45532</c:v>
                </c:pt>
                <c:pt idx="2905">
                  <c:v>45533</c:v>
                </c:pt>
                <c:pt idx="2906">
                  <c:v>45534</c:v>
                </c:pt>
                <c:pt idx="2907">
                  <c:v>45535</c:v>
                </c:pt>
                <c:pt idx="2908">
                  <c:v>45536</c:v>
                </c:pt>
                <c:pt idx="2909">
                  <c:v>45550</c:v>
                </c:pt>
                <c:pt idx="2910">
                  <c:v>45558</c:v>
                </c:pt>
                <c:pt idx="2911">
                  <c:v>45559</c:v>
                </c:pt>
                <c:pt idx="2912">
                  <c:v>45560</c:v>
                </c:pt>
                <c:pt idx="2913">
                  <c:v>45561</c:v>
                </c:pt>
                <c:pt idx="2914">
                  <c:v>45562</c:v>
                </c:pt>
                <c:pt idx="2915">
                  <c:v>45563</c:v>
                </c:pt>
                <c:pt idx="2916">
                  <c:v>45564</c:v>
                </c:pt>
                <c:pt idx="2917">
                  <c:v>45565</c:v>
                </c:pt>
                <c:pt idx="2918">
                  <c:v>45566</c:v>
                </c:pt>
                <c:pt idx="2919">
                  <c:v>45580</c:v>
                </c:pt>
                <c:pt idx="2920">
                  <c:v>45589</c:v>
                </c:pt>
                <c:pt idx="2921">
                  <c:v>45590</c:v>
                </c:pt>
                <c:pt idx="2922">
                  <c:v>45591</c:v>
                </c:pt>
                <c:pt idx="2923">
                  <c:v>45592</c:v>
                </c:pt>
                <c:pt idx="2924">
                  <c:v>45593</c:v>
                </c:pt>
                <c:pt idx="2925">
                  <c:v>45594</c:v>
                </c:pt>
                <c:pt idx="2926">
                  <c:v>45595</c:v>
                </c:pt>
                <c:pt idx="2927">
                  <c:v>45596</c:v>
                </c:pt>
                <c:pt idx="2928">
                  <c:v>45597</c:v>
                </c:pt>
                <c:pt idx="2929">
                  <c:v>45611</c:v>
                </c:pt>
                <c:pt idx="2930">
                  <c:v>45619</c:v>
                </c:pt>
                <c:pt idx="2931">
                  <c:v>45620</c:v>
                </c:pt>
                <c:pt idx="2932">
                  <c:v>45621</c:v>
                </c:pt>
                <c:pt idx="2933">
                  <c:v>45622</c:v>
                </c:pt>
                <c:pt idx="2934">
                  <c:v>45623</c:v>
                </c:pt>
                <c:pt idx="2935">
                  <c:v>45624</c:v>
                </c:pt>
                <c:pt idx="2936">
                  <c:v>45625</c:v>
                </c:pt>
                <c:pt idx="2937">
                  <c:v>45626</c:v>
                </c:pt>
                <c:pt idx="2938">
                  <c:v>45627</c:v>
                </c:pt>
                <c:pt idx="2939">
                  <c:v>45641</c:v>
                </c:pt>
                <c:pt idx="2940">
                  <c:v>45650</c:v>
                </c:pt>
                <c:pt idx="2941">
                  <c:v>45651</c:v>
                </c:pt>
                <c:pt idx="2942">
                  <c:v>45652</c:v>
                </c:pt>
                <c:pt idx="2943">
                  <c:v>45653</c:v>
                </c:pt>
                <c:pt idx="2944">
                  <c:v>45654</c:v>
                </c:pt>
                <c:pt idx="2945">
                  <c:v>45655</c:v>
                </c:pt>
                <c:pt idx="2946">
                  <c:v>45656</c:v>
                </c:pt>
                <c:pt idx="2947">
                  <c:v>45657</c:v>
                </c:pt>
                <c:pt idx="2948">
                  <c:v>45658</c:v>
                </c:pt>
                <c:pt idx="2949">
                  <c:v>45672</c:v>
                </c:pt>
                <c:pt idx="2950">
                  <c:v>45681</c:v>
                </c:pt>
                <c:pt idx="2951">
                  <c:v>45682</c:v>
                </c:pt>
                <c:pt idx="2952">
                  <c:v>45683</c:v>
                </c:pt>
                <c:pt idx="2953">
                  <c:v>45684</c:v>
                </c:pt>
                <c:pt idx="2954">
                  <c:v>45685</c:v>
                </c:pt>
                <c:pt idx="2955">
                  <c:v>45686</c:v>
                </c:pt>
                <c:pt idx="2956">
                  <c:v>45687</c:v>
                </c:pt>
                <c:pt idx="2957">
                  <c:v>45688</c:v>
                </c:pt>
                <c:pt idx="2958">
                  <c:v>45689</c:v>
                </c:pt>
                <c:pt idx="2959">
                  <c:v>45703</c:v>
                </c:pt>
                <c:pt idx="2960">
                  <c:v>45709</c:v>
                </c:pt>
                <c:pt idx="2961">
                  <c:v>45710</c:v>
                </c:pt>
                <c:pt idx="2962">
                  <c:v>45711</c:v>
                </c:pt>
                <c:pt idx="2963">
                  <c:v>45712</c:v>
                </c:pt>
                <c:pt idx="2964">
                  <c:v>45713</c:v>
                </c:pt>
                <c:pt idx="2965">
                  <c:v>45714</c:v>
                </c:pt>
                <c:pt idx="2966">
                  <c:v>45715</c:v>
                </c:pt>
                <c:pt idx="2967">
                  <c:v>45716</c:v>
                </c:pt>
                <c:pt idx="2968">
                  <c:v>45717</c:v>
                </c:pt>
                <c:pt idx="2969">
                  <c:v>45731</c:v>
                </c:pt>
                <c:pt idx="2970">
                  <c:v>45740</c:v>
                </c:pt>
                <c:pt idx="2971">
                  <c:v>45741</c:v>
                </c:pt>
                <c:pt idx="2972">
                  <c:v>45742</c:v>
                </c:pt>
                <c:pt idx="2973">
                  <c:v>45743</c:v>
                </c:pt>
                <c:pt idx="2974">
                  <c:v>45744</c:v>
                </c:pt>
                <c:pt idx="2975">
                  <c:v>45745</c:v>
                </c:pt>
                <c:pt idx="2976">
                  <c:v>45746</c:v>
                </c:pt>
                <c:pt idx="2977">
                  <c:v>45747</c:v>
                </c:pt>
                <c:pt idx="2978">
                  <c:v>45748</c:v>
                </c:pt>
                <c:pt idx="2979">
                  <c:v>45762</c:v>
                </c:pt>
                <c:pt idx="2980">
                  <c:v>45770</c:v>
                </c:pt>
                <c:pt idx="2981">
                  <c:v>45771</c:v>
                </c:pt>
                <c:pt idx="2982">
                  <c:v>45772</c:v>
                </c:pt>
                <c:pt idx="2983">
                  <c:v>45773</c:v>
                </c:pt>
                <c:pt idx="2984">
                  <c:v>45774</c:v>
                </c:pt>
                <c:pt idx="2985">
                  <c:v>45775</c:v>
                </c:pt>
                <c:pt idx="2986">
                  <c:v>45776</c:v>
                </c:pt>
                <c:pt idx="2987">
                  <c:v>45777</c:v>
                </c:pt>
                <c:pt idx="2988">
                  <c:v>45778</c:v>
                </c:pt>
                <c:pt idx="2989">
                  <c:v>45792</c:v>
                </c:pt>
                <c:pt idx="2990">
                  <c:v>45801</c:v>
                </c:pt>
                <c:pt idx="2991">
                  <c:v>45802</c:v>
                </c:pt>
                <c:pt idx="2992">
                  <c:v>45803</c:v>
                </c:pt>
                <c:pt idx="2993">
                  <c:v>45804</c:v>
                </c:pt>
                <c:pt idx="2994">
                  <c:v>45805</c:v>
                </c:pt>
                <c:pt idx="2995">
                  <c:v>45806</c:v>
                </c:pt>
                <c:pt idx="2996">
                  <c:v>45807</c:v>
                </c:pt>
                <c:pt idx="2997">
                  <c:v>45808</c:v>
                </c:pt>
                <c:pt idx="2998">
                  <c:v>45809</c:v>
                </c:pt>
                <c:pt idx="2999">
                  <c:v>45823</c:v>
                </c:pt>
                <c:pt idx="3000">
                  <c:v>45831</c:v>
                </c:pt>
                <c:pt idx="3001">
                  <c:v>45832</c:v>
                </c:pt>
                <c:pt idx="3002">
                  <c:v>45833</c:v>
                </c:pt>
                <c:pt idx="3003">
                  <c:v>45834</c:v>
                </c:pt>
                <c:pt idx="3004">
                  <c:v>45835</c:v>
                </c:pt>
                <c:pt idx="3005">
                  <c:v>45836</c:v>
                </c:pt>
                <c:pt idx="3006">
                  <c:v>45837</c:v>
                </c:pt>
                <c:pt idx="3007">
                  <c:v>45838</c:v>
                </c:pt>
                <c:pt idx="3008">
                  <c:v>45839</c:v>
                </c:pt>
                <c:pt idx="3009">
                  <c:v>45853</c:v>
                </c:pt>
                <c:pt idx="3010">
                  <c:v>45862</c:v>
                </c:pt>
                <c:pt idx="3011">
                  <c:v>45863</c:v>
                </c:pt>
                <c:pt idx="3012">
                  <c:v>45864</c:v>
                </c:pt>
                <c:pt idx="3013">
                  <c:v>45865</c:v>
                </c:pt>
                <c:pt idx="3014">
                  <c:v>45866</c:v>
                </c:pt>
                <c:pt idx="3015">
                  <c:v>45867</c:v>
                </c:pt>
                <c:pt idx="3016">
                  <c:v>45868</c:v>
                </c:pt>
                <c:pt idx="3017">
                  <c:v>45869</c:v>
                </c:pt>
                <c:pt idx="3018">
                  <c:v>45870</c:v>
                </c:pt>
                <c:pt idx="3019">
                  <c:v>45884</c:v>
                </c:pt>
                <c:pt idx="3020">
                  <c:v>45893</c:v>
                </c:pt>
                <c:pt idx="3021">
                  <c:v>45894</c:v>
                </c:pt>
                <c:pt idx="3022">
                  <c:v>45895</c:v>
                </c:pt>
                <c:pt idx="3023">
                  <c:v>45896</c:v>
                </c:pt>
                <c:pt idx="3024">
                  <c:v>45897</c:v>
                </c:pt>
                <c:pt idx="3025">
                  <c:v>45898</c:v>
                </c:pt>
                <c:pt idx="3026">
                  <c:v>45899</c:v>
                </c:pt>
                <c:pt idx="3027">
                  <c:v>45900</c:v>
                </c:pt>
                <c:pt idx="3028">
                  <c:v>45901</c:v>
                </c:pt>
                <c:pt idx="3029">
                  <c:v>45915</c:v>
                </c:pt>
                <c:pt idx="3030">
                  <c:v>45923</c:v>
                </c:pt>
                <c:pt idx="3031">
                  <c:v>45924</c:v>
                </c:pt>
                <c:pt idx="3032">
                  <c:v>45925</c:v>
                </c:pt>
                <c:pt idx="3033">
                  <c:v>45926</c:v>
                </c:pt>
                <c:pt idx="3034">
                  <c:v>45927</c:v>
                </c:pt>
                <c:pt idx="3035">
                  <c:v>45928</c:v>
                </c:pt>
                <c:pt idx="3036">
                  <c:v>45929</c:v>
                </c:pt>
                <c:pt idx="3037">
                  <c:v>45930</c:v>
                </c:pt>
                <c:pt idx="3038">
                  <c:v>45931</c:v>
                </c:pt>
                <c:pt idx="3039">
                  <c:v>45945</c:v>
                </c:pt>
                <c:pt idx="3040">
                  <c:v>45954</c:v>
                </c:pt>
                <c:pt idx="3041">
                  <c:v>45955</c:v>
                </c:pt>
                <c:pt idx="3042">
                  <c:v>45956</c:v>
                </c:pt>
                <c:pt idx="3043">
                  <c:v>45957</c:v>
                </c:pt>
                <c:pt idx="3044">
                  <c:v>45958</c:v>
                </c:pt>
                <c:pt idx="3045">
                  <c:v>45959</c:v>
                </c:pt>
                <c:pt idx="3046">
                  <c:v>45960</c:v>
                </c:pt>
                <c:pt idx="3047">
                  <c:v>45961</c:v>
                </c:pt>
                <c:pt idx="3048">
                  <c:v>45962</c:v>
                </c:pt>
                <c:pt idx="3049">
                  <c:v>45976</c:v>
                </c:pt>
                <c:pt idx="3050">
                  <c:v>45984</c:v>
                </c:pt>
                <c:pt idx="3051">
                  <c:v>45985</c:v>
                </c:pt>
                <c:pt idx="3052">
                  <c:v>45986</c:v>
                </c:pt>
                <c:pt idx="3053">
                  <c:v>45987</c:v>
                </c:pt>
                <c:pt idx="3054">
                  <c:v>45988</c:v>
                </c:pt>
                <c:pt idx="3055">
                  <c:v>45989</c:v>
                </c:pt>
                <c:pt idx="3056">
                  <c:v>45990</c:v>
                </c:pt>
                <c:pt idx="3057">
                  <c:v>45991</c:v>
                </c:pt>
                <c:pt idx="3058">
                  <c:v>45992</c:v>
                </c:pt>
                <c:pt idx="3059">
                  <c:v>46006</c:v>
                </c:pt>
                <c:pt idx="3060">
                  <c:v>46015</c:v>
                </c:pt>
                <c:pt idx="3061">
                  <c:v>46016</c:v>
                </c:pt>
                <c:pt idx="3062">
                  <c:v>46017</c:v>
                </c:pt>
                <c:pt idx="3063">
                  <c:v>46018</c:v>
                </c:pt>
                <c:pt idx="3064">
                  <c:v>46019</c:v>
                </c:pt>
                <c:pt idx="3065">
                  <c:v>46020</c:v>
                </c:pt>
                <c:pt idx="3066">
                  <c:v>46021</c:v>
                </c:pt>
                <c:pt idx="3067">
                  <c:v>46022</c:v>
                </c:pt>
                <c:pt idx="3068">
                  <c:v>46023</c:v>
                </c:pt>
                <c:pt idx="3069">
                  <c:v>46037</c:v>
                </c:pt>
                <c:pt idx="3070">
                  <c:v>46046</c:v>
                </c:pt>
                <c:pt idx="3071">
                  <c:v>46047</c:v>
                </c:pt>
                <c:pt idx="3072">
                  <c:v>46048</c:v>
                </c:pt>
                <c:pt idx="3073">
                  <c:v>46049</c:v>
                </c:pt>
                <c:pt idx="3074">
                  <c:v>46050</c:v>
                </c:pt>
                <c:pt idx="3075">
                  <c:v>46051</c:v>
                </c:pt>
                <c:pt idx="3076">
                  <c:v>46052</c:v>
                </c:pt>
                <c:pt idx="3077">
                  <c:v>46053</c:v>
                </c:pt>
                <c:pt idx="3078">
                  <c:v>46054</c:v>
                </c:pt>
                <c:pt idx="3079">
                  <c:v>46068</c:v>
                </c:pt>
                <c:pt idx="3080">
                  <c:v>46074</c:v>
                </c:pt>
                <c:pt idx="3081">
                  <c:v>46075</c:v>
                </c:pt>
                <c:pt idx="3082">
                  <c:v>46076</c:v>
                </c:pt>
                <c:pt idx="3083">
                  <c:v>46077</c:v>
                </c:pt>
                <c:pt idx="3084">
                  <c:v>46078</c:v>
                </c:pt>
                <c:pt idx="3085">
                  <c:v>46079</c:v>
                </c:pt>
                <c:pt idx="3086">
                  <c:v>46080</c:v>
                </c:pt>
                <c:pt idx="3087">
                  <c:v>46081</c:v>
                </c:pt>
                <c:pt idx="3088">
                  <c:v>46082</c:v>
                </c:pt>
                <c:pt idx="3089">
                  <c:v>46096</c:v>
                </c:pt>
                <c:pt idx="3090">
                  <c:v>46105</c:v>
                </c:pt>
                <c:pt idx="3091">
                  <c:v>46106</c:v>
                </c:pt>
                <c:pt idx="3092">
                  <c:v>46107</c:v>
                </c:pt>
                <c:pt idx="3093">
                  <c:v>46108</c:v>
                </c:pt>
                <c:pt idx="3094">
                  <c:v>46109</c:v>
                </c:pt>
                <c:pt idx="3095">
                  <c:v>46110</c:v>
                </c:pt>
                <c:pt idx="3096">
                  <c:v>46111</c:v>
                </c:pt>
                <c:pt idx="3097">
                  <c:v>46112</c:v>
                </c:pt>
                <c:pt idx="3098">
                  <c:v>46113</c:v>
                </c:pt>
                <c:pt idx="3099">
                  <c:v>46127</c:v>
                </c:pt>
                <c:pt idx="3100">
                  <c:v>46135</c:v>
                </c:pt>
                <c:pt idx="3101">
                  <c:v>46136</c:v>
                </c:pt>
                <c:pt idx="3102">
                  <c:v>46137</c:v>
                </c:pt>
                <c:pt idx="3103">
                  <c:v>46138</c:v>
                </c:pt>
                <c:pt idx="3104">
                  <c:v>46139</c:v>
                </c:pt>
                <c:pt idx="3105">
                  <c:v>46140</c:v>
                </c:pt>
                <c:pt idx="3106">
                  <c:v>46141</c:v>
                </c:pt>
                <c:pt idx="3107">
                  <c:v>46142</c:v>
                </c:pt>
                <c:pt idx="3108">
                  <c:v>46143</c:v>
                </c:pt>
                <c:pt idx="3109">
                  <c:v>46157</c:v>
                </c:pt>
                <c:pt idx="3110">
                  <c:v>46166</c:v>
                </c:pt>
                <c:pt idx="3111">
                  <c:v>46167</c:v>
                </c:pt>
                <c:pt idx="3112">
                  <c:v>46168</c:v>
                </c:pt>
                <c:pt idx="3113">
                  <c:v>46169</c:v>
                </c:pt>
                <c:pt idx="3114">
                  <c:v>46170</c:v>
                </c:pt>
                <c:pt idx="3115">
                  <c:v>46171</c:v>
                </c:pt>
                <c:pt idx="3116">
                  <c:v>46172</c:v>
                </c:pt>
                <c:pt idx="3117">
                  <c:v>46173</c:v>
                </c:pt>
                <c:pt idx="3118">
                  <c:v>46174</c:v>
                </c:pt>
                <c:pt idx="3119">
                  <c:v>46188</c:v>
                </c:pt>
                <c:pt idx="3120">
                  <c:v>46196</c:v>
                </c:pt>
                <c:pt idx="3121">
                  <c:v>46197</c:v>
                </c:pt>
                <c:pt idx="3122">
                  <c:v>46198</c:v>
                </c:pt>
                <c:pt idx="3123">
                  <c:v>46199</c:v>
                </c:pt>
                <c:pt idx="3124">
                  <c:v>46200</c:v>
                </c:pt>
                <c:pt idx="3125">
                  <c:v>46201</c:v>
                </c:pt>
                <c:pt idx="3126">
                  <c:v>46202</c:v>
                </c:pt>
                <c:pt idx="3127">
                  <c:v>46203</c:v>
                </c:pt>
                <c:pt idx="3128">
                  <c:v>46204</c:v>
                </c:pt>
                <c:pt idx="3129">
                  <c:v>46218</c:v>
                </c:pt>
                <c:pt idx="3130">
                  <c:v>46227</c:v>
                </c:pt>
                <c:pt idx="3131">
                  <c:v>46228</c:v>
                </c:pt>
                <c:pt idx="3132">
                  <c:v>46229</c:v>
                </c:pt>
                <c:pt idx="3133">
                  <c:v>46230</c:v>
                </c:pt>
                <c:pt idx="3134">
                  <c:v>46231</c:v>
                </c:pt>
                <c:pt idx="3135">
                  <c:v>46232</c:v>
                </c:pt>
                <c:pt idx="3136">
                  <c:v>46233</c:v>
                </c:pt>
                <c:pt idx="3137">
                  <c:v>46234</c:v>
                </c:pt>
              </c:numCache>
            </c:numRef>
          </c:cat>
          <c:val>
            <c:numRef>
              <c:f>'H Hub Daily Input'!$D$3:$D$3905</c:f>
              <c:numCache>
                <c:formatCode>"$"#,##0.00</c:formatCode>
                <c:ptCount val="3903"/>
                <c:pt idx="0">
                  <c:v>2.0699999999999998</c:v>
                </c:pt>
                <c:pt idx="1">
                  <c:v>2.0699999999999998</c:v>
                </c:pt>
                <c:pt idx="7">
                  <c:v>2.0699999999999998</c:v>
                </c:pt>
                <c:pt idx="8">
                  <c:v>2.27</c:v>
                </c:pt>
                <c:pt idx="9">
                  <c:v>2.27</c:v>
                </c:pt>
                <c:pt idx="15">
                  <c:v>2.27</c:v>
                </c:pt>
                <c:pt idx="16">
                  <c:v>2.2999999999999998</c:v>
                </c:pt>
                <c:pt idx="17">
                  <c:v>2.2999999999999998</c:v>
                </c:pt>
                <c:pt idx="23">
                  <c:v>2.2999999999999998</c:v>
                </c:pt>
                <c:pt idx="24">
                  <c:v>2.23</c:v>
                </c:pt>
                <c:pt idx="25">
                  <c:v>2.23</c:v>
                </c:pt>
                <c:pt idx="31">
                  <c:v>2.23</c:v>
                </c:pt>
                <c:pt idx="32">
                  <c:v>2.74</c:v>
                </c:pt>
                <c:pt idx="33">
                  <c:v>2.74</c:v>
                </c:pt>
                <c:pt idx="39">
                  <c:v>2.74</c:v>
                </c:pt>
                <c:pt idx="40">
                  <c:v>2.63</c:v>
                </c:pt>
                <c:pt idx="41">
                  <c:v>2.63</c:v>
                </c:pt>
                <c:pt idx="47">
                  <c:v>2.63</c:v>
                </c:pt>
                <c:pt idx="48">
                  <c:v>2.63</c:v>
                </c:pt>
                <c:pt idx="49">
                  <c:v>2.63</c:v>
                </c:pt>
                <c:pt idx="55">
                  <c:v>2.63</c:v>
                </c:pt>
                <c:pt idx="56">
                  <c:v>2.54</c:v>
                </c:pt>
                <c:pt idx="57">
                  <c:v>2.54</c:v>
                </c:pt>
                <c:pt idx="62">
                  <c:v>2.54</c:v>
                </c:pt>
                <c:pt idx="63">
                  <c:v>2.35</c:v>
                </c:pt>
                <c:pt idx="64">
                  <c:v>2.35</c:v>
                </c:pt>
                <c:pt idx="70">
                  <c:v>2.35</c:v>
                </c:pt>
                <c:pt idx="71">
                  <c:v>2.37</c:v>
                </c:pt>
                <c:pt idx="72">
                  <c:v>2.37</c:v>
                </c:pt>
                <c:pt idx="78">
                  <c:v>2.37</c:v>
                </c:pt>
                <c:pt idx="79">
                  <c:v>2.66</c:v>
                </c:pt>
                <c:pt idx="80">
                  <c:v>2.66</c:v>
                </c:pt>
                <c:pt idx="81">
                  <c:v>2.75</c:v>
                </c:pt>
                <c:pt idx="82">
                  <c:v>2.75</c:v>
                </c:pt>
                <c:pt idx="83">
                  <c:v>2.99</c:v>
                </c:pt>
                <c:pt idx="84">
                  <c:v>2.99</c:v>
                </c:pt>
                <c:pt idx="90">
                  <c:v>2.99</c:v>
                </c:pt>
                <c:pt idx="91">
                  <c:v>3.47</c:v>
                </c:pt>
                <c:pt idx="92">
                  <c:v>3.47</c:v>
                </c:pt>
                <c:pt idx="97">
                  <c:v>3.47</c:v>
                </c:pt>
                <c:pt idx="98">
                  <c:v>4.3</c:v>
                </c:pt>
                <c:pt idx="99">
                  <c:v>4.3</c:v>
                </c:pt>
                <c:pt idx="105">
                  <c:v>4.3</c:v>
                </c:pt>
                <c:pt idx="106">
                  <c:v>4.0999999999999996</c:v>
                </c:pt>
                <c:pt idx="107">
                  <c:v>4.0999999999999996</c:v>
                </c:pt>
                <c:pt idx="113">
                  <c:v>4.0999999999999996</c:v>
                </c:pt>
                <c:pt idx="114">
                  <c:v>4.3499999999999996</c:v>
                </c:pt>
                <c:pt idx="115">
                  <c:v>4.3499999999999996</c:v>
                </c:pt>
                <c:pt idx="122">
                  <c:v>4.3499999999999996</c:v>
                </c:pt>
                <c:pt idx="123">
                  <c:v>5.01</c:v>
                </c:pt>
                <c:pt idx="124">
                  <c:v>5.01</c:v>
                </c:pt>
                <c:pt idx="130">
                  <c:v>5.01</c:v>
                </c:pt>
                <c:pt idx="131">
                  <c:v>5.1100000000000003</c:v>
                </c:pt>
                <c:pt idx="132">
                  <c:v>5.1100000000000003</c:v>
                </c:pt>
                <c:pt idx="138">
                  <c:v>5.1100000000000003</c:v>
                </c:pt>
                <c:pt idx="139">
                  <c:v>5.52</c:v>
                </c:pt>
                <c:pt idx="140">
                  <c:v>5.52</c:v>
                </c:pt>
                <c:pt idx="145">
                  <c:v>5.52</c:v>
                </c:pt>
                <c:pt idx="146">
                  <c:v>8.08</c:v>
                </c:pt>
                <c:pt idx="147">
                  <c:v>8.08</c:v>
                </c:pt>
                <c:pt idx="154">
                  <c:v>8.08</c:v>
                </c:pt>
                <c:pt idx="155">
                  <c:v>9.1300000000000008</c:v>
                </c:pt>
                <c:pt idx="156">
                  <c:v>9.1300000000000008</c:v>
                </c:pt>
                <c:pt idx="163">
                  <c:v>9.1300000000000008</c:v>
                </c:pt>
                <c:pt idx="164">
                  <c:v>5.73</c:v>
                </c:pt>
                <c:pt idx="165">
                  <c:v>5.73</c:v>
                </c:pt>
                <c:pt idx="171">
                  <c:v>5.73</c:v>
                </c:pt>
                <c:pt idx="172">
                  <c:v>5.12</c:v>
                </c:pt>
                <c:pt idx="173">
                  <c:v>5.12</c:v>
                </c:pt>
                <c:pt idx="179">
                  <c:v>5.12</c:v>
                </c:pt>
                <c:pt idx="180">
                  <c:v>5.23</c:v>
                </c:pt>
                <c:pt idx="181">
                  <c:v>5.23</c:v>
                </c:pt>
                <c:pt idx="187">
                  <c:v>5.23</c:v>
                </c:pt>
                <c:pt idx="188">
                  <c:v>4.18</c:v>
                </c:pt>
                <c:pt idx="189">
                  <c:v>4.18</c:v>
                </c:pt>
                <c:pt idx="195">
                  <c:v>4.18</c:v>
                </c:pt>
                <c:pt idx="196">
                  <c:v>3.78</c:v>
                </c:pt>
                <c:pt idx="197">
                  <c:v>3.78</c:v>
                </c:pt>
                <c:pt idx="203">
                  <c:v>3.78</c:v>
                </c:pt>
                <c:pt idx="204">
                  <c:v>3.18</c:v>
                </c:pt>
                <c:pt idx="205">
                  <c:v>3.18</c:v>
                </c:pt>
                <c:pt idx="211">
                  <c:v>3.18</c:v>
                </c:pt>
                <c:pt idx="212">
                  <c:v>3.01</c:v>
                </c:pt>
                <c:pt idx="213">
                  <c:v>3.01</c:v>
                </c:pt>
                <c:pt idx="220">
                  <c:v>3.01</c:v>
                </c:pt>
                <c:pt idx="221">
                  <c:v>2.2400000000000002</c:v>
                </c:pt>
                <c:pt idx="222">
                  <c:v>2.2400000000000002</c:v>
                </c:pt>
                <c:pt idx="229">
                  <c:v>2.2400000000000002</c:v>
                </c:pt>
                <c:pt idx="230">
                  <c:v>2.44</c:v>
                </c:pt>
                <c:pt idx="231">
                  <c:v>2.44</c:v>
                </c:pt>
                <c:pt idx="237">
                  <c:v>2.44</c:v>
                </c:pt>
                <c:pt idx="238">
                  <c:v>2.4500000000000002</c:v>
                </c:pt>
                <c:pt idx="239">
                  <c:v>2.4500000000000002</c:v>
                </c:pt>
                <c:pt idx="245">
                  <c:v>2.4500000000000002</c:v>
                </c:pt>
                <c:pt idx="246">
                  <c:v>2.33</c:v>
                </c:pt>
                <c:pt idx="247">
                  <c:v>2.33</c:v>
                </c:pt>
                <c:pt idx="254">
                  <c:v>2.33</c:v>
                </c:pt>
                <c:pt idx="255">
                  <c:v>2.29</c:v>
                </c:pt>
                <c:pt idx="256">
                  <c:v>2.29</c:v>
                </c:pt>
                <c:pt idx="262">
                  <c:v>2.29</c:v>
                </c:pt>
                <c:pt idx="263">
                  <c:v>2.2599999999999998</c:v>
                </c:pt>
                <c:pt idx="264">
                  <c:v>2.2599999999999998</c:v>
                </c:pt>
                <c:pt idx="270">
                  <c:v>2.2599999999999998</c:v>
                </c:pt>
                <c:pt idx="271">
                  <c:v>2.85</c:v>
                </c:pt>
                <c:pt idx="272">
                  <c:v>2.85</c:v>
                </c:pt>
                <c:pt idx="278">
                  <c:v>2.85</c:v>
                </c:pt>
                <c:pt idx="279" formatCode="General">
                  <c:v>3.44</c:v>
                </c:pt>
                <c:pt idx="280" formatCode="General">
                  <c:v>3.44</c:v>
                </c:pt>
                <c:pt idx="287" formatCode="General">
                  <c:v>3.44</c:v>
                </c:pt>
                <c:pt idx="288" formatCode="General">
                  <c:v>3.54</c:v>
                </c:pt>
                <c:pt idx="289" formatCode="General">
                  <c:v>3.54</c:v>
                </c:pt>
                <c:pt idx="294" formatCode="General">
                  <c:v>3.54</c:v>
                </c:pt>
                <c:pt idx="295" formatCode="General">
                  <c:v>3.23</c:v>
                </c:pt>
                <c:pt idx="296" formatCode="General">
                  <c:v>3.23</c:v>
                </c:pt>
                <c:pt idx="302" formatCode="General">
                  <c:v>3.23</c:v>
                </c:pt>
                <c:pt idx="303" formatCode="General">
                  <c:v>3.06</c:v>
                </c:pt>
                <c:pt idx="304" formatCode="General">
                  <c:v>3.06</c:v>
                </c:pt>
                <c:pt idx="310" formatCode="General">
                  <c:v>3.06</c:v>
                </c:pt>
                <c:pt idx="311" formatCode="General">
                  <c:v>3.05</c:v>
                </c:pt>
                <c:pt idx="312" formatCode="General">
                  <c:v>3.05</c:v>
                </c:pt>
                <c:pt idx="318" formatCode="General">
                  <c:v>3.05</c:v>
                </c:pt>
                <c:pt idx="319" formatCode="General">
                  <c:v>3.45</c:v>
                </c:pt>
                <c:pt idx="320" formatCode="General">
                  <c:v>3.45</c:v>
                </c:pt>
                <c:pt idx="327" formatCode="General">
                  <c:v>3.45</c:v>
                </c:pt>
                <c:pt idx="328" formatCode="General">
                  <c:v>4.0599999999999996</c:v>
                </c:pt>
                <c:pt idx="329" formatCode="General">
                  <c:v>4.0599999999999996</c:v>
                </c:pt>
                <c:pt idx="335" formatCode="General">
                  <c:v>4.0599999999999996</c:v>
                </c:pt>
                <c:pt idx="336" formatCode="General">
                  <c:v>4.09</c:v>
                </c:pt>
                <c:pt idx="337" formatCode="General">
                  <c:v>4.09</c:v>
                </c:pt>
                <c:pt idx="343" formatCode="General">
                  <c:v>4.09</c:v>
                </c:pt>
                <c:pt idx="344" formatCode="General">
                  <c:v>4.6500000000000004</c:v>
                </c:pt>
                <c:pt idx="345" formatCode="General">
                  <c:v>4.6500000000000004</c:v>
                </c:pt>
                <c:pt idx="351" formatCode="General">
                  <c:v>4.6500000000000004</c:v>
                </c:pt>
                <c:pt idx="352" formatCode="0.00">
                  <c:v>5.3</c:v>
                </c:pt>
                <c:pt idx="353" formatCode="0.00">
                  <c:v>5.3</c:v>
                </c:pt>
                <c:pt idx="359" formatCode="0.00">
                  <c:v>5.3</c:v>
                </c:pt>
                <c:pt idx="360" formatCode="0.00">
                  <c:v>7.35</c:v>
                </c:pt>
                <c:pt idx="361" formatCode="0.00">
                  <c:v>7.35</c:v>
                </c:pt>
                <c:pt idx="367" formatCode="0.00">
                  <c:v>7.35</c:v>
                </c:pt>
                <c:pt idx="368" formatCode="0.00">
                  <c:v>8.06</c:v>
                </c:pt>
                <c:pt idx="369" formatCode="0.00">
                  <c:v>8.06</c:v>
                </c:pt>
                <c:pt idx="375" formatCode="0.00">
                  <c:v>8.06</c:v>
                </c:pt>
                <c:pt idx="376" formatCode="0.00">
                  <c:v>5.27</c:v>
                </c:pt>
                <c:pt idx="377" formatCode="0.00">
                  <c:v>5.27</c:v>
                </c:pt>
                <c:pt idx="383" formatCode="0.00">
                  <c:v>5.27</c:v>
                </c:pt>
                <c:pt idx="384" formatCode="0.00">
                  <c:v>5.78</c:v>
                </c:pt>
                <c:pt idx="385" formatCode="0.00">
                  <c:v>5.78</c:v>
                </c:pt>
                <c:pt idx="391" formatCode="0.00">
                  <c:v>5.78</c:v>
                </c:pt>
                <c:pt idx="392" formatCode="0.00">
                  <c:v>5.84</c:v>
                </c:pt>
                <c:pt idx="393" formatCode="0.00">
                  <c:v>5.84</c:v>
                </c:pt>
                <c:pt idx="399" formatCode="General">
                  <c:v>5.84</c:v>
                </c:pt>
                <c:pt idx="400" formatCode="General">
                  <c:v>5.04</c:v>
                </c:pt>
                <c:pt idx="401" formatCode="General">
                  <c:v>5.04</c:v>
                </c:pt>
                <c:pt idx="407" formatCode="General">
                  <c:v>5.04</c:v>
                </c:pt>
                <c:pt idx="408" formatCode="General">
                  <c:v>5.01</c:v>
                </c:pt>
                <c:pt idx="409" formatCode="General">
                  <c:v>5.01</c:v>
                </c:pt>
                <c:pt idx="415" formatCode="General">
                  <c:v>5.01</c:v>
                </c:pt>
                <c:pt idx="416" formatCode="General">
                  <c:v>4.62</c:v>
                </c:pt>
                <c:pt idx="417" formatCode="General">
                  <c:v>4.62</c:v>
                </c:pt>
                <c:pt idx="423" formatCode="General">
                  <c:v>4.62</c:v>
                </c:pt>
                <c:pt idx="424" formatCode="General">
                  <c:v>4.63</c:v>
                </c:pt>
                <c:pt idx="425" formatCode="General">
                  <c:v>4.63</c:v>
                </c:pt>
                <c:pt idx="431" formatCode="General">
                  <c:v>4.63</c:v>
                </c:pt>
                <c:pt idx="432" formatCode="General">
                  <c:v>4.46</c:v>
                </c:pt>
                <c:pt idx="433" formatCode="General">
                  <c:v>4.46</c:v>
                </c:pt>
                <c:pt idx="439" formatCode="General">
                  <c:v>4.46</c:v>
                </c:pt>
                <c:pt idx="440" formatCode="General">
                  <c:v>6.14</c:v>
                </c:pt>
                <c:pt idx="441" formatCode="General">
                  <c:v>6.14</c:v>
                </c:pt>
                <c:pt idx="446" formatCode="General">
                  <c:v>6.14</c:v>
                </c:pt>
                <c:pt idx="447" formatCode="General">
                  <c:v>6.09</c:v>
                </c:pt>
                <c:pt idx="448" formatCode="General">
                  <c:v>6.09</c:v>
                </c:pt>
                <c:pt idx="454" formatCode="General">
                  <c:v>6.09</c:v>
                </c:pt>
                <c:pt idx="455" formatCode="General">
                  <c:v>5.37</c:v>
                </c:pt>
                <c:pt idx="456" formatCode="General">
                  <c:v>5.37</c:v>
                </c:pt>
                <c:pt idx="462" formatCode="General">
                  <c:v>5.37</c:v>
                </c:pt>
                <c:pt idx="463" formatCode="General">
                  <c:v>5.36</c:v>
                </c:pt>
                <c:pt idx="464" formatCode="General">
                  <c:v>5.36</c:v>
                </c:pt>
                <c:pt idx="472" formatCode="General">
                  <c:v>5.36</c:v>
                </c:pt>
                <c:pt idx="473" formatCode="0.00">
                  <c:v>5.7</c:v>
                </c:pt>
                <c:pt idx="474" formatCode="0.00">
                  <c:v>5.7</c:v>
                </c:pt>
                <c:pt idx="482" formatCode="0.00">
                  <c:v>5.7</c:v>
                </c:pt>
                <c:pt idx="483" formatCode="0.00">
                  <c:v>6.29</c:v>
                </c:pt>
                <c:pt idx="484" formatCode="0.00">
                  <c:v>6.29</c:v>
                </c:pt>
                <c:pt idx="492" formatCode="0.00">
                  <c:v>6.29</c:v>
                </c:pt>
                <c:pt idx="493" formatCode="0.00">
                  <c:v>6.25</c:v>
                </c:pt>
                <c:pt idx="494" formatCode="0.00">
                  <c:v>6.25</c:v>
                </c:pt>
                <c:pt idx="502" formatCode="0.00">
                  <c:v>6.25</c:v>
                </c:pt>
                <c:pt idx="503" formatCode="0.00">
                  <c:v>5.94</c:v>
                </c:pt>
                <c:pt idx="504" formatCode="0.00">
                  <c:v>5.94</c:v>
                </c:pt>
                <c:pt idx="512" formatCode="0.00">
                  <c:v>5.94</c:v>
                </c:pt>
                <c:pt idx="513" formatCode="0.00">
                  <c:v>5.49</c:v>
                </c:pt>
                <c:pt idx="514" formatCode="0.00">
                  <c:v>5.49</c:v>
                </c:pt>
                <c:pt idx="522" formatCode="0.00">
                  <c:v>5.49</c:v>
                </c:pt>
                <c:pt idx="523" formatCode="0.00">
                  <c:v>4.95</c:v>
                </c:pt>
                <c:pt idx="524" formatCode="0.00">
                  <c:v>4.95</c:v>
                </c:pt>
                <c:pt idx="532" formatCode="0.00">
                  <c:v>4.95</c:v>
                </c:pt>
                <c:pt idx="533" formatCode="0.00">
                  <c:v>6.22</c:v>
                </c:pt>
                <c:pt idx="534" formatCode="0.00">
                  <c:v>6.22</c:v>
                </c:pt>
                <c:pt idx="542" formatCode="0.00">
                  <c:v>6.22</c:v>
                </c:pt>
                <c:pt idx="543" formatCode="0.00">
                  <c:v>5.89</c:v>
                </c:pt>
                <c:pt idx="544" formatCode="0.00">
                  <c:v>5.89</c:v>
                </c:pt>
                <c:pt idx="552" formatCode="0.00">
                  <c:v>5.89</c:v>
                </c:pt>
                <c:pt idx="553" formatCode="0.00">
                  <c:v>6.64</c:v>
                </c:pt>
                <c:pt idx="554" formatCode="0.00">
                  <c:v>6.64</c:v>
                </c:pt>
                <c:pt idx="562" formatCode="0.00">
                  <c:v>6.64</c:v>
                </c:pt>
                <c:pt idx="563" formatCode="0.00">
                  <c:v>6.13</c:v>
                </c:pt>
                <c:pt idx="564" formatCode="0.00">
                  <c:v>6.13</c:v>
                </c:pt>
                <c:pt idx="572" formatCode="0.00">
                  <c:v>6.13</c:v>
                </c:pt>
                <c:pt idx="573" formatCode="0.00">
                  <c:v>6.11</c:v>
                </c:pt>
                <c:pt idx="574" formatCode="0.00">
                  <c:v>6.11</c:v>
                </c:pt>
                <c:pt idx="582" formatCode="0.00">
                  <c:v>6.11</c:v>
                </c:pt>
                <c:pt idx="583" formatCode="0.00">
                  <c:v>6.96</c:v>
                </c:pt>
                <c:pt idx="584" formatCode="0.00">
                  <c:v>6.96</c:v>
                </c:pt>
                <c:pt idx="592" formatCode="0.00">
                  <c:v>6.96</c:v>
                </c:pt>
                <c:pt idx="593" formatCode="0.00">
                  <c:v>7.28</c:v>
                </c:pt>
                <c:pt idx="594" formatCode="0.00">
                  <c:v>7.28</c:v>
                </c:pt>
                <c:pt idx="602" formatCode="General">
                  <c:v>7.28</c:v>
                </c:pt>
                <c:pt idx="603" formatCode="General">
                  <c:v>6.48</c:v>
                </c:pt>
                <c:pt idx="604" formatCode="General">
                  <c:v>6.48</c:v>
                </c:pt>
                <c:pt idx="612" formatCode="General">
                  <c:v>6.48</c:v>
                </c:pt>
                <c:pt idx="613" formatCode="General">
                  <c:v>7.09</c:v>
                </c:pt>
                <c:pt idx="614" formatCode="General">
                  <c:v>7.09</c:v>
                </c:pt>
                <c:pt idx="622" formatCode="General">
                  <c:v>7.09</c:v>
                </c:pt>
                <c:pt idx="623" formatCode="General">
                  <c:v>7.56</c:v>
                </c:pt>
                <c:pt idx="624" formatCode="General">
                  <c:v>7.56</c:v>
                </c:pt>
                <c:pt idx="632" formatCode="General">
                  <c:v>7.56</c:v>
                </c:pt>
                <c:pt idx="633" formatCode="General">
                  <c:v>9.2899999999999991</c:v>
                </c:pt>
                <c:pt idx="634" formatCode="General">
                  <c:v>9.2899999999999991</c:v>
                </c:pt>
                <c:pt idx="641" formatCode="General">
                  <c:v>9.2899999999999991</c:v>
                </c:pt>
                <c:pt idx="642" formatCode="General">
                  <c:v>11.73</c:v>
                </c:pt>
                <c:pt idx="643" formatCode="General">
                  <c:v>11.73</c:v>
                </c:pt>
                <c:pt idx="650" formatCode="General">
                  <c:v>11.73</c:v>
                </c:pt>
                <c:pt idx="651" formatCode="General">
                  <c:v>13.36</c:v>
                </c:pt>
                <c:pt idx="652" formatCode="General">
                  <c:v>13.36</c:v>
                </c:pt>
                <c:pt idx="660" formatCode="General">
                  <c:v>13.36</c:v>
                </c:pt>
                <c:pt idx="661" formatCode="General">
                  <c:v>10.36</c:v>
                </c:pt>
                <c:pt idx="662" formatCode="General">
                  <c:v>10.36</c:v>
                </c:pt>
                <c:pt idx="669" formatCode="General">
                  <c:v>10.36</c:v>
                </c:pt>
                <c:pt idx="670" formatCode="General">
                  <c:v>13.08</c:v>
                </c:pt>
                <c:pt idx="671" formatCode="General">
                  <c:v>13.08</c:v>
                </c:pt>
                <c:pt idx="679" formatCode="General">
                  <c:v>13.08</c:v>
                </c:pt>
                <c:pt idx="680" formatCode="General">
                  <c:v>8.74</c:v>
                </c:pt>
                <c:pt idx="681" formatCode="General">
                  <c:v>8.74</c:v>
                </c:pt>
                <c:pt idx="689" formatCode="General">
                  <c:v>8.74</c:v>
                </c:pt>
                <c:pt idx="690" formatCode="General">
                  <c:v>7.68</c:v>
                </c:pt>
                <c:pt idx="691" formatCode="General">
                  <c:v>7.68</c:v>
                </c:pt>
                <c:pt idx="699" formatCode="General">
                  <c:v>7.68</c:v>
                </c:pt>
                <c:pt idx="700" formatCode="General">
                  <c:v>6.82</c:v>
                </c:pt>
                <c:pt idx="701" formatCode="General">
                  <c:v>6.82</c:v>
                </c:pt>
                <c:pt idx="709" formatCode="General">
                  <c:v>6.82</c:v>
                </c:pt>
                <c:pt idx="710" formatCode="General">
                  <c:v>7.09</c:v>
                </c:pt>
                <c:pt idx="711" formatCode="General">
                  <c:v>7.09</c:v>
                </c:pt>
                <c:pt idx="719" formatCode="General">
                  <c:v>7.09</c:v>
                </c:pt>
                <c:pt idx="720" formatCode="General">
                  <c:v>6.38</c:v>
                </c:pt>
                <c:pt idx="721" formatCode="General">
                  <c:v>6.38</c:v>
                </c:pt>
                <c:pt idx="729">
                  <c:v>6.38</c:v>
                </c:pt>
                <c:pt idx="730">
                  <c:v>6.3</c:v>
                </c:pt>
                <c:pt idx="731">
                  <c:v>6.3</c:v>
                </c:pt>
                <c:pt idx="739">
                  <c:v>6.3</c:v>
                </c:pt>
                <c:pt idx="740" formatCode="General">
                  <c:v>5.91</c:v>
                </c:pt>
                <c:pt idx="741" formatCode="General">
                  <c:v>5.91</c:v>
                </c:pt>
                <c:pt idx="749" formatCode="General">
                  <c:v>5.91</c:v>
                </c:pt>
                <c:pt idx="750" formatCode="General">
                  <c:v>7.26</c:v>
                </c:pt>
                <c:pt idx="751" formatCode="General">
                  <c:v>7.26</c:v>
                </c:pt>
                <c:pt idx="759" formatCode="General">
                  <c:v>7.26</c:v>
                </c:pt>
                <c:pt idx="760" formatCode="General">
                  <c:v>4.93</c:v>
                </c:pt>
                <c:pt idx="761" formatCode="General">
                  <c:v>4.93</c:v>
                </c:pt>
                <c:pt idx="769" formatCode="General">
                  <c:v>4.93</c:v>
                </c:pt>
                <c:pt idx="770">
                  <c:v>5.6</c:v>
                </c:pt>
                <c:pt idx="771">
                  <c:v>5.6</c:v>
                </c:pt>
                <c:pt idx="779">
                  <c:v>5.6</c:v>
                </c:pt>
                <c:pt idx="780" formatCode="General">
                  <c:v>7.31</c:v>
                </c:pt>
                <c:pt idx="781" formatCode="General">
                  <c:v>7.31</c:v>
                </c:pt>
                <c:pt idx="789" formatCode="General">
                  <c:v>7.31</c:v>
                </c:pt>
                <c:pt idx="790" formatCode="General">
                  <c:v>7.15</c:v>
                </c:pt>
                <c:pt idx="791" formatCode="General">
                  <c:v>7.15</c:v>
                </c:pt>
                <c:pt idx="799" formatCode="General">
                  <c:v>7.15</c:v>
                </c:pt>
                <c:pt idx="800" formatCode="General">
                  <c:v>6.34</c:v>
                </c:pt>
                <c:pt idx="801" formatCode="General">
                  <c:v>6.34</c:v>
                </c:pt>
                <c:pt idx="809" formatCode="General">
                  <c:v>6.34</c:v>
                </c:pt>
                <c:pt idx="810" formatCode="General">
                  <c:v>8.11</c:v>
                </c:pt>
                <c:pt idx="811" formatCode="General">
                  <c:v>8.11</c:v>
                </c:pt>
                <c:pt idx="819" formatCode="General">
                  <c:v>8.11</c:v>
                </c:pt>
                <c:pt idx="820" formatCode="General">
                  <c:v>7.09</c:v>
                </c:pt>
                <c:pt idx="821" formatCode="General">
                  <c:v>7.09</c:v>
                </c:pt>
                <c:pt idx="829" formatCode="General">
                  <c:v>7.09</c:v>
                </c:pt>
                <c:pt idx="830" formatCode="General">
                  <c:v>7.55</c:v>
                </c:pt>
                <c:pt idx="831" formatCode="General">
                  <c:v>7.55</c:v>
                </c:pt>
                <c:pt idx="838" formatCode="General">
                  <c:v>7.55</c:v>
                </c:pt>
                <c:pt idx="839" formatCode="General">
                  <c:v>7.64</c:v>
                </c:pt>
                <c:pt idx="840" formatCode="General">
                  <c:v>7.64</c:v>
                </c:pt>
                <c:pt idx="848" formatCode="General">
                  <c:v>7.64</c:v>
                </c:pt>
                <c:pt idx="849" formatCode="General">
                  <c:v>7.48</c:v>
                </c:pt>
                <c:pt idx="850" formatCode="General">
                  <c:v>7.48</c:v>
                </c:pt>
                <c:pt idx="858" formatCode="General">
                  <c:v>7.48</c:v>
                </c:pt>
                <c:pt idx="859" formatCode="0.00">
                  <c:v>6.2</c:v>
                </c:pt>
                <c:pt idx="860" formatCode="0.00">
                  <c:v>6.2</c:v>
                </c:pt>
                <c:pt idx="866" formatCode="0.00">
                  <c:v>6.2</c:v>
                </c:pt>
                <c:pt idx="867" formatCode="General">
                  <c:v>6.23</c:v>
                </c:pt>
                <c:pt idx="868" formatCode="General">
                  <c:v>6.23</c:v>
                </c:pt>
                <c:pt idx="876" formatCode="General">
                  <c:v>6.23</c:v>
                </c:pt>
                <c:pt idx="877" formatCode="General">
                  <c:v>5.97</c:v>
                </c:pt>
                <c:pt idx="878" formatCode="General">
                  <c:v>5.97</c:v>
                </c:pt>
                <c:pt idx="886" formatCode="General">
                  <c:v>5.97</c:v>
                </c:pt>
                <c:pt idx="887" formatCode="General">
                  <c:v>6.68</c:v>
                </c:pt>
                <c:pt idx="888" formatCode="General">
                  <c:v>6.68</c:v>
                </c:pt>
                <c:pt idx="896" formatCode="&quot;$&quot;#,##0.00;\(&quot;$&quot;#,##0.00\)">
                  <c:v>6.68</c:v>
                </c:pt>
                <c:pt idx="897">
                  <c:v>7.01</c:v>
                </c:pt>
                <c:pt idx="898">
                  <c:v>7.01</c:v>
                </c:pt>
                <c:pt idx="906">
                  <c:v>7.01</c:v>
                </c:pt>
                <c:pt idx="907">
                  <c:v>7.1</c:v>
                </c:pt>
                <c:pt idx="908">
                  <c:v>7.1</c:v>
                </c:pt>
                <c:pt idx="916">
                  <c:v>7.1</c:v>
                </c:pt>
                <c:pt idx="917">
                  <c:v>7.87</c:v>
                </c:pt>
                <c:pt idx="918">
                  <c:v>7.87</c:v>
                </c:pt>
                <c:pt idx="926">
                  <c:v>7.87</c:v>
                </c:pt>
                <c:pt idx="927">
                  <c:v>8.3699999999999992</c:v>
                </c:pt>
                <c:pt idx="928">
                  <c:v>8.3699999999999992</c:v>
                </c:pt>
                <c:pt idx="936">
                  <c:v>8.3699999999999992</c:v>
                </c:pt>
                <c:pt idx="937">
                  <c:v>9.39</c:v>
                </c:pt>
                <c:pt idx="938">
                  <c:v>9.39</c:v>
                </c:pt>
                <c:pt idx="946">
                  <c:v>9.39</c:v>
                </c:pt>
                <c:pt idx="947">
                  <c:v>10.25</c:v>
                </c:pt>
                <c:pt idx="948">
                  <c:v>10.25</c:v>
                </c:pt>
                <c:pt idx="956">
                  <c:v>10.25</c:v>
                </c:pt>
                <c:pt idx="957">
                  <c:v>11.24</c:v>
                </c:pt>
                <c:pt idx="958">
                  <c:v>11.24</c:v>
                </c:pt>
                <c:pt idx="966">
                  <c:v>11.24</c:v>
                </c:pt>
                <c:pt idx="967">
                  <c:v>12.59</c:v>
                </c:pt>
                <c:pt idx="968">
                  <c:v>12.59</c:v>
                </c:pt>
                <c:pt idx="975">
                  <c:v>12.59</c:v>
                </c:pt>
                <c:pt idx="976">
                  <c:v>11.43</c:v>
                </c:pt>
                <c:pt idx="977">
                  <c:v>11.43</c:v>
                </c:pt>
                <c:pt idx="985">
                  <c:v>11.43</c:v>
                </c:pt>
                <c:pt idx="986">
                  <c:v>8.2899999999999991</c:v>
                </c:pt>
                <c:pt idx="987">
                  <c:v>8.2899999999999991</c:v>
                </c:pt>
                <c:pt idx="995">
                  <c:v>8.2899999999999991</c:v>
                </c:pt>
                <c:pt idx="996">
                  <c:v>7.61</c:v>
                </c:pt>
                <c:pt idx="997">
                  <c:v>7.61</c:v>
                </c:pt>
                <c:pt idx="1004">
                  <c:v>7.61</c:v>
                </c:pt>
                <c:pt idx="1005">
                  <c:v>6.71</c:v>
                </c:pt>
                <c:pt idx="1006">
                  <c:v>6.71</c:v>
                </c:pt>
                <c:pt idx="1014">
                  <c:v>6.71</c:v>
                </c:pt>
                <c:pt idx="1015">
                  <c:v>6.62</c:v>
                </c:pt>
                <c:pt idx="1016">
                  <c:v>6.62</c:v>
                </c:pt>
                <c:pt idx="1024">
                  <c:v>6.62</c:v>
                </c:pt>
                <c:pt idx="1025">
                  <c:v>5.82</c:v>
                </c:pt>
                <c:pt idx="1026">
                  <c:v>5.82</c:v>
                </c:pt>
                <c:pt idx="1034">
                  <c:v>5.82</c:v>
                </c:pt>
                <c:pt idx="1035">
                  <c:v>5.27</c:v>
                </c:pt>
                <c:pt idx="1036">
                  <c:v>5.27</c:v>
                </c:pt>
                <c:pt idx="1044">
                  <c:v>5.27</c:v>
                </c:pt>
                <c:pt idx="1045">
                  <c:v>4.5599999999999996</c:v>
                </c:pt>
                <c:pt idx="1046">
                  <c:v>4.5599999999999996</c:v>
                </c:pt>
                <c:pt idx="1054">
                  <c:v>4.5599999999999996</c:v>
                </c:pt>
                <c:pt idx="1055">
                  <c:v>3.95</c:v>
                </c:pt>
                <c:pt idx="1056">
                  <c:v>3.95</c:v>
                </c:pt>
                <c:pt idx="1064">
                  <c:v>3.95</c:v>
                </c:pt>
                <c:pt idx="1065">
                  <c:v>3.52</c:v>
                </c:pt>
                <c:pt idx="1066">
                  <c:v>3.52</c:v>
                </c:pt>
                <c:pt idx="1073">
                  <c:v>3.52</c:v>
                </c:pt>
                <c:pt idx="1074">
                  <c:v>3.76</c:v>
                </c:pt>
                <c:pt idx="1075">
                  <c:v>3.76</c:v>
                </c:pt>
                <c:pt idx="1083">
                  <c:v>3.76</c:v>
                </c:pt>
                <c:pt idx="1084">
                  <c:v>3.74</c:v>
                </c:pt>
                <c:pt idx="1085">
                  <c:v>3.74</c:v>
                </c:pt>
                <c:pt idx="1092">
                  <c:v>3.74</c:v>
                </c:pt>
                <c:pt idx="1093">
                  <c:v>3.39</c:v>
                </c:pt>
                <c:pt idx="1094">
                  <c:v>3.39</c:v>
                </c:pt>
                <c:pt idx="1102">
                  <c:v>3.39</c:v>
                </c:pt>
                <c:pt idx="1103">
                  <c:v>3.14</c:v>
                </c:pt>
                <c:pt idx="1104">
                  <c:v>3.14</c:v>
                </c:pt>
                <c:pt idx="1112">
                  <c:v>3.14</c:v>
                </c:pt>
                <c:pt idx="1113">
                  <c:v>2.88</c:v>
                </c:pt>
                <c:pt idx="1114">
                  <c:v>2.88</c:v>
                </c:pt>
                <c:pt idx="1121">
                  <c:v>2.88</c:v>
                </c:pt>
                <c:pt idx="1122">
                  <c:v>3.82</c:v>
                </c:pt>
                <c:pt idx="1123">
                  <c:v>3.82</c:v>
                </c:pt>
                <c:pt idx="1131">
                  <c:v>3.82</c:v>
                </c:pt>
                <c:pt idx="1132">
                  <c:v>3.5</c:v>
                </c:pt>
                <c:pt idx="1133">
                  <c:v>3.5</c:v>
                </c:pt>
                <c:pt idx="1140">
                  <c:v>3.5</c:v>
                </c:pt>
                <c:pt idx="1141">
                  <c:v>5.19</c:v>
                </c:pt>
                <c:pt idx="1142">
                  <c:v>5.19</c:v>
                </c:pt>
                <c:pt idx="1150">
                  <c:v>5.19</c:v>
                </c:pt>
                <c:pt idx="1151">
                  <c:v>5.8</c:v>
                </c:pt>
                <c:pt idx="1152">
                  <c:v>5.8</c:v>
                </c:pt>
                <c:pt idx="1160">
                  <c:v>5.8</c:v>
                </c:pt>
                <c:pt idx="1161">
                  <c:v>5.34</c:v>
                </c:pt>
                <c:pt idx="1162">
                  <c:v>5.34</c:v>
                </c:pt>
                <c:pt idx="1170">
                  <c:v>5.34</c:v>
                </c:pt>
                <c:pt idx="1171">
                  <c:v>4.3899999999999997</c:v>
                </c:pt>
                <c:pt idx="1172">
                  <c:v>4.3899999999999997</c:v>
                </c:pt>
                <c:pt idx="1180">
                  <c:v>4.3899999999999997</c:v>
                </c:pt>
                <c:pt idx="1181">
                  <c:v>3.99</c:v>
                </c:pt>
                <c:pt idx="1182">
                  <c:v>3.99</c:v>
                </c:pt>
                <c:pt idx="1189">
                  <c:v>3.99</c:v>
                </c:pt>
                <c:pt idx="1190">
                  <c:v>4.1399999999999997</c:v>
                </c:pt>
                <c:pt idx="1191">
                  <c:v>4.1399999999999997</c:v>
                </c:pt>
                <c:pt idx="1199">
                  <c:v>4.1399999999999997</c:v>
                </c:pt>
                <c:pt idx="1200">
                  <c:v>4.78</c:v>
                </c:pt>
                <c:pt idx="1201">
                  <c:v>4.78</c:v>
                </c:pt>
                <c:pt idx="1209">
                  <c:v>4.78</c:v>
                </c:pt>
                <c:pt idx="1210">
                  <c:v>4.6100000000000003</c:v>
                </c:pt>
                <c:pt idx="1211">
                  <c:v>4.6100000000000003</c:v>
                </c:pt>
                <c:pt idx="1219">
                  <c:v>4.6100000000000003</c:v>
                </c:pt>
                <c:pt idx="1220">
                  <c:v>4.47</c:v>
                </c:pt>
                <c:pt idx="1221">
                  <c:v>4.47</c:v>
                </c:pt>
                <c:pt idx="1229">
                  <c:v>4.47</c:v>
                </c:pt>
                <c:pt idx="1230">
                  <c:v>3.85</c:v>
                </c:pt>
                <c:pt idx="1231">
                  <c:v>3.85</c:v>
                </c:pt>
                <c:pt idx="1239">
                  <c:v>3.85</c:v>
                </c:pt>
                <c:pt idx="1240">
                  <c:v>3.46</c:v>
                </c:pt>
                <c:pt idx="1241">
                  <c:v>3.46</c:v>
                </c:pt>
                <c:pt idx="1249">
                  <c:v>3.46</c:v>
                </c:pt>
                <c:pt idx="1250">
                  <c:v>3.67</c:v>
                </c:pt>
                <c:pt idx="1251">
                  <c:v>3.67</c:v>
                </c:pt>
                <c:pt idx="1259">
                  <c:v>3.67</c:v>
                </c:pt>
                <c:pt idx="1260">
                  <c:v>4.25</c:v>
                </c:pt>
                <c:pt idx="1261">
                  <c:v>4.25</c:v>
                </c:pt>
                <c:pt idx="1269">
                  <c:v>4.25</c:v>
                </c:pt>
                <c:pt idx="1270">
                  <c:v>4.49</c:v>
                </c:pt>
                <c:pt idx="1271">
                  <c:v>4.49</c:v>
                </c:pt>
                <c:pt idx="1279">
                  <c:v>4.49</c:v>
                </c:pt>
                <c:pt idx="1280">
                  <c:v>4.12</c:v>
                </c:pt>
                <c:pt idx="1281">
                  <c:v>4.12</c:v>
                </c:pt>
                <c:pt idx="1289">
                  <c:v>4.12</c:v>
                </c:pt>
                <c:pt idx="1290">
                  <c:v>3.96</c:v>
                </c:pt>
                <c:pt idx="1291">
                  <c:v>3.96</c:v>
                </c:pt>
                <c:pt idx="1299">
                  <c:v>3.96</c:v>
                </c:pt>
                <c:pt idx="1300">
                  <c:v>4.22</c:v>
                </c:pt>
                <c:pt idx="1301">
                  <c:v>4.22</c:v>
                </c:pt>
                <c:pt idx="1309">
                  <c:v>4.22</c:v>
                </c:pt>
                <c:pt idx="1310">
                  <c:v>4.3</c:v>
                </c:pt>
                <c:pt idx="1311">
                  <c:v>4.3</c:v>
                </c:pt>
                <c:pt idx="1319">
                  <c:v>4.3</c:v>
                </c:pt>
                <c:pt idx="1320">
                  <c:v>4.55</c:v>
                </c:pt>
                <c:pt idx="1321">
                  <c:v>4.55</c:v>
                </c:pt>
                <c:pt idx="1329">
                  <c:v>4.55</c:v>
                </c:pt>
                <c:pt idx="1330">
                  <c:v>4.42</c:v>
                </c:pt>
                <c:pt idx="1331">
                  <c:v>4.42</c:v>
                </c:pt>
                <c:pt idx="1339">
                  <c:v>4.42</c:v>
                </c:pt>
                <c:pt idx="1340">
                  <c:v>4.07</c:v>
                </c:pt>
                <c:pt idx="1341">
                  <c:v>4.07</c:v>
                </c:pt>
                <c:pt idx="1349">
                  <c:v>4.07</c:v>
                </c:pt>
                <c:pt idx="1350">
                  <c:v>3.91</c:v>
                </c:pt>
                <c:pt idx="1351">
                  <c:v>3.91</c:v>
                </c:pt>
                <c:pt idx="1359">
                  <c:v>3.91</c:v>
                </c:pt>
                <c:pt idx="1360">
                  <c:v>3.57</c:v>
                </c:pt>
                <c:pt idx="1361">
                  <c:v>3.57</c:v>
                </c:pt>
                <c:pt idx="1369">
                  <c:v>3.57</c:v>
                </c:pt>
                <c:pt idx="1370">
                  <c:v>3.27</c:v>
                </c:pt>
                <c:pt idx="1371">
                  <c:v>3.27</c:v>
                </c:pt>
                <c:pt idx="1379">
                  <c:v>3.27</c:v>
                </c:pt>
                <c:pt idx="1380">
                  <c:v>3.2</c:v>
                </c:pt>
                <c:pt idx="1381">
                  <c:v>3.2</c:v>
                </c:pt>
                <c:pt idx="1389">
                  <c:v>3.2</c:v>
                </c:pt>
                <c:pt idx="1390">
                  <c:v>2.69</c:v>
                </c:pt>
                <c:pt idx="1391">
                  <c:v>2.69</c:v>
                </c:pt>
                <c:pt idx="1399">
                  <c:v>2.69</c:v>
                </c:pt>
                <c:pt idx="1400">
                  <c:v>2.5099999999999998</c:v>
                </c:pt>
                <c:pt idx="1401">
                  <c:v>2.5099999999999998</c:v>
                </c:pt>
                <c:pt idx="1409">
                  <c:v>2.5099999999999998</c:v>
                </c:pt>
                <c:pt idx="1410">
                  <c:v>2.19</c:v>
                </c:pt>
                <c:pt idx="1411">
                  <c:v>2.19</c:v>
                </c:pt>
                <c:pt idx="1419">
                  <c:v>2.19</c:v>
                </c:pt>
                <c:pt idx="1420">
                  <c:v>1.94</c:v>
                </c:pt>
                <c:pt idx="1421">
                  <c:v>1.94</c:v>
                </c:pt>
                <c:pt idx="1429">
                  <c:v>1.94</c:v>
                </c:pt>
                <c:pt idx="1430">
                  <c:v>2.42</c:v>
                </c:pt>
                <c:pt idx="1431">
                  <c:v>2.42</c:v>
                </c:pt>
                <c:pt idx="1439">
                  <c:v>2.42</c:v>
                </c:pt>
                <c:pt idx="1440">
                  <c:v>2.44</c:v>
                </c:pt>
                <c:pt idx="1441">
                  <c:v>2.44</c:v>
                </c:pt>
                <c:pt idx="1449">
                  <c:v>2.44</c:v>
                </c:pt>
                <c:pt idx="1450">
                  <c:v>2.93</c:v>
                </c:pt>
                <c:pt idx="1451">
                  <c:v>2.93</c:v>
                </c:pt>
                <c:pt idx="1459">
                  <c:v>2.93</c:v>
                </c:pt>
                <c:pt idx="1460">
                  <c:v>2.86</c:v>
                </c:pt>
                <c:pt idx="1461">
                  <c:v>2.86</c:v>
                </c:pt>
                <c:pt idx="1469">
                  <c:v>2.86</c:v>
                </c:pt>
                <c:pt idx="1470">
                  <c:v>2.83</c:v>
                </c:pt>
                <c:pt idx="1471">
                  <c:v>2.83</c:v>
                </c:pt>
                <c:pt idx="1479">
                  <c:v>2.83</c:v>
                </c:pt>
                <c:pt idx="1480">
                  <c:v>3.3</c:v>
                </c:pt>
                <c:pt idx="1481">
                  <c:v>3.3</c:v>
                </c:pt>
                <c:pt idx="1489">
                  <c:v>3.3</c:v>
                </c:pt>
                <c:pt idx="1490">
                  <c:v>3.54</c:v>
                </c:pt>
                <c:pt idx="1491">
                  <c:v>3.54</c:v>
                </c:pt>
                <c:pt idx="1498">
                  <c:v>3.54</c:v>
                </c:pt>
                <c:pt idx="1499">
                  <c:v>3.34</c:v>
                </c:pt>
                <c:pt idx="1500">
                  <c:v>3.34</c:v>
                </c:pt>
                <c:pt idx="1508">
                  <c:v>3.34</c:v>
                </c:pt>
                <c:pt idx="1509">
                  <c:v>3.33</c:v>
                </c:pt>
                <c:pt idx="1510">
                  <c:v>3.33</c:v>
                </c:pt>
                <c:pt idx="1518">
                  <c:v>3.33</c:v>
                </c:pt>
                <c:pt idx="1519">
                  <c:v>3.32</c:v>
                </c:pt>
                <c:pt idx="1520">
                  <c:v>3.32</c:v>
                </c:pt>
                <c:pt idx="1528">
                  <c:v>3.32</c:v>
                </c:pt>
                <c:pt idx="1529">
                  <c:v>3.78</c:v>
                </c:pt>
                <c:pt idx="1530">
                  <c:v>3.78</c:v>
                </c:pt>
                <c:pt idx="1538">
                  <c:v>3.78</c:v>
                </c:pt>
                <c:pt idx="1539">
                  <c:v>4.1500000000000004</c:v>
                </c:pt>
                <c:pt idx="1540">
                  <c:v>4.1500000000000004</c:v>
                </c:pt>
                <c:pt idx="1548">
                  <c:v>4.1500000000000004</c:v>
                </c:pt>
                <c:pt idx="1549">
                  <c:v>4.05</c:v>
                </c:pt>
                <c:pt idx="1550">
                  <c:v>4.05</c:v>
                </c:pt>
                <c:pt idx="1558">
                  <c:v>4.05</c:v>
                </c:pt>
                <c:pt idx="1559">
                  <c:v>3.85</c:v>
                </c:pt>
                <c:pt idx="1560">
                  <c:v>3.85</c:v>
                </c:pt>
                <c:pt idx="1568">
                  <c:v>3.85</c:v>
                </c:pt>
                <c:pt idx="1569">
                  <c:v>3.63</c:v>
                </c:pt>
                <c:pt idx="1570">
                  <c:v>3.63</c:v>
                </c:pt>
                <c:pt idx="1578">
                  <c:v>3.63</c:v>
                </c:pt>
                <c:pt idx="1579">
                  <c:v>3.42</c:v>
                </c:pt>
                <c:pt idx="1580">
                  <c:v>3.42</c:v>
                </c:pt>
                <c:pt idx="1588">
                  <c:v>3.42</c:v>
                </c:pt>
                <c:pt idx="1589">
                  <c:v>3.62</c:v>
                </c:pt>
                <c:pt idx="1590">
                  <c:v>3.62</c:v>
                </c:pt>
                <c:pt idx="1598">
                  <c:v>3.62</c:v>
                </c:pt>
                <c:pt idx="1599">
                  <c:v>3.67</c:v>
                </c:pt>
                <c:pt idx="1600">
                  <c:v>3.67</c:v>
                </c:pt>
                <c:pt idx="1608">
                  <c:v>3.67</c:v>
                </c:pt>
                <c:pt idx="1609">
                  <c:v>3.61</c:v>
                </c:pt>
                <c:pt idx="1610">
                  <c:v>3.61</c:v>
                </c:pt>
                <c:pt idx="1618">
                  <c:v>3.61</c:v>
                </c:pt>
                <c:pt idx="1619">
                  <c:v>4.21</c:v>
                </c:pt>
                <c:pt idx="1620">
                  <c:v>4.21</c:v>
                </c:pt>
                <c:pt idx="1628">
                  <c:v>4.21</c:v>
                </c:pt>
                <c:pt idx="1629">
                  <c:v>4.67</c:v>
                </c:pt>
                <c:pt idx="1630">
                  <c:v>4.67</c:v>
                </c:pt>
                <c:pt idx="1638">
                  <c:v>4.67</c:v>
                </c:pt>
                <c:pt idx="1639">
                  <c:v>5.98</c:v>
                </c:pt>
                <c:pt idx="1640">
                  <c:v>5.98</c:v>
                </c:pt>
                <c:pt idx="1648">
                  <c:v>5.98</c:v>
                </c:pt>
                <c:pt idx="1649">
                  <c:v>4.88</c:v>
                </c:pt>
                <c:pt idx="1650">
                  <c:v>4.88</c:v>
                </c:pt>
                <c:pt idx="1658">
                  <c:v>4.88</c:v>
                </c:pt>
                <c:pt idx="1659">
                  <c:v>4.62</c:v>
                </c:pt>
                <c:pt idx="1660">
                  <c:v>4.62</c:v>
                </c:pt>
                <c:pt idx="1668">
                  <c:v>4.62</c:v>
                </c:pt>
                <c:pt idx="1669">
                  <c:v>4.58</c:v>
                </c:pt>
                <c:pt idx="1670">
                  <c:v>4.58</c:v>
                </c:pt>
                <c:pt idx="1678">
                  <c:v>4.58</c:v>
                </c:pt>
                <c:pt idx="1679">
                  <c:v>4.57</c:v>
                </c:pt>
                <c:pt idx="1680">
                  <c:v>4.57</c:v>
                </c:pt>
                <c:pt idx="1688">
                  <c:v>4.57</c:v>
                </c:pt>
                <c:pt idx="1689">
                  <c:v>4.04</c:v>
                </c:pt>
                <c:pt idx="1690">
                  <c:v>4.04</c:v>
                </c:pt>
                <c:pt idx="1698">
                  <c:v>4.04</c:v>
                </c:pt>
                <c:pt idx="1699">
                  <c:v>3.87</c:v>
                </c:pt>
                <c:pt idx="1700">
                  <c:v>3.87</c:v>
                </c:pt>
                <c:pt idx="1708">
                  <c:v>3.87</c:v>
                </c:pt>
                <c:pt idx="1709">
                  <c:v>3.91</c:v>
                </c:pt>
                <c:pt idx="1710">
                  <c:v>3.91</c:v>
                </c:pt>
                <c:pt idx="1718">
                  <c:v>3.91</c:v>
                </c:pt>
                <c:pt idx="1719">
                  <c:v>3.79</c:v>
                </c:pt>
                <c:pt idx="1720">
                  <c:v>3.79</c:v>
                </c:pt>
                <c:pt idx="1728">
                  <c:v>3.79</c:v>
                </c:pt>
                <c:pt idx="1729">
                  <c:v>4.08</c:v>
                </c:pt>
                <c:pt idx="1730">
                  <c:v>4.08</c:v>
                </c:pt>
                <c:pt idx="1738">
                  <c:v>4.08</c:v>
                </c:pt>
                <c:pt idx="1739">
                  <c:v>3.49</c:v>
                </c:pt>
                <c:pt idx="1740">
                  <c:v>3.49</c:v>
                </c:pt>
                <c:pt idx="1748">
                  <c:v>3.49</c:v>
                </c:pt>
                <c:pt idx="1749">
                  <c:v>2.99</c:v>
                </c:pt>
                <c:pt idx="1750">
                  <c:v>2.99</c:v>
                </c:pt>
                <c:pt idx="1758">
                  <c:v>2.99</c:v>
                </c:pt>
                <c:pt idx="1759">
                  <c:v>2.84</c:v>
                </c:pt>
                <c:pt idx="1760">
                  <c:v>2.84</c:v>
                </c:pt>
                <c:pt idx="1768">
                  <c:v>2.84</c:v>
                </c:pt>
                <c:pt idx="1769">
                  <c:v>2.81</c:v>
                </c:pt>
                <c:pt idx="1770">
                  <c:v>2.81</c:v>
                </c:pt>
                <c:pt idx="1778">
                  <c:v>2.81</c:v>
                </c:pt>
                <c:pt idx="1779">
                  <c:v>2.58</c:v>
                </c:pt>
                <c:pt idx="1780">
                  <c:v>2.58</c:v>
                </c:pt>
                <c:pt idx="1788">
                  <c:v>2.58</c:v>
                </c:pt>
                <c:pt idx="1789">
                  <c:v>2.84</c:v>
                </c:pt>
                <c:pt idx="1790">
                  <c:v>2.84</c:v>
                </c:pt>
                <c:pt idx="1798">
                  <c:v>2.84</c:v>
                </c:pt>
                <c:pt idx="1799">
                  <c:v>2.76</c:v>
                </c:pt>
                <c:pt idx="1800">
                  <c:v>2.76</c:v>
                </c:pt>
                <c:pt idx="1808">
                  <c:v>2.76</c:v>
                </c:pt>
                <c:pt idx="1809">
                  <c:v>2.83</c:v>
                </c:pt>
                <c:pt idx="1810">
                  <c:v>2.83</c:v>
                </c:pt>
                <c:pt idx="1818">
                  <c:v>2.83</c:v>
                </c:pt>
                <c:pt idx="1819">
                  <c:v>2.77</c:v>
                </c:pt>
                <c:pt idx="1820">
                  <c:v>2.77</c:v>
                </c:pt>
                <c:pt idx="1828">
                  <c:v>2.77</c:v>
                </c:pt>
                <c:pt idx="1829">
                  <c:v>2.65</c:v>
                </c:pt>
                <c:pt idx="1830">
                  <c:v>2.65</c:v>
                </c:pt>
                <c:pt idx="1838">
                  <c:v>2.65</c:v>
                </c:pt>
                <c:pt idx="1839">
                  <c:v>2.34</c:v>
                </c:pt>
                <c:pt idx="1840">
                  <c:v>2.34</c:v>
                </c:pt>
                <c:pt idx="1848">
                  <c:v>2.34</c:v>
                </c:pt>
                <c:pt idx="1849">
                  <c:v>2.0699999999999998</c:v>
                </c:pt>
                <c:pt idx="1850">
                  <c:v>2.0699999999999998</c:v>
                </c:pt>
                <c:pt idx="1858">
                  <c:v>2.0699999999999998</c:v>
                </c:pt>
                <c:pt idx="1859">
                  <c:v>1.91</c:v>
                </c:pt>
                <c:pt idx="1860">
                  <c:v>1.91</c:v>
                </c:pt>
                <c:pt idx="1868">
                  <c:v>1.91</c:v>
                </c:pt>
                <c:pt idx="1869">
                  <c:v>2.2799999999999998</c:v>
                </c:pt>
                <c:pt idx="1870">
                  <c:v>2.2799999999999998</c:v>
                </c:pt>
                <c:pt idx="1878">
                  <c:v>2.2799999999999998</c:v>
                </c:pt>
                <c:pt idx="1879">
                  <c:v>1.99</c:v>
                </c:pt>
                <c:pt idx="1880">
                  <c:v>1.99</c:v>
                </c:pt>
                <c:pt idx="1888">
                  <c:v>1.99</c:v>
                </c:pt>
                <c:pt idx="1889">
                  <c:v>1.69</c:v>
                </c:pt>
                <c:pt idx="1890">
                  <c:v>1.69</c:v>
                </c:pt>
                <c:pt idx="1898">
                  <c:v>1.69</c:v>
                </c:pt>
                <c:pt idx="1899">
                  <c:v>1.9</c:v>
                </c:pt>
                <c:pt idx="1900">
                  <c:v>1.9</c:v>
                </c:pt>
                <c:pt idx="1908">
                  <c:v>1.9</c:v>
                </c:pt>
                <c:pt idx="1909">
                  <c:v>1.91</c:v>
                </c:pt>
                <c:pt idx="1910">
                  <c:v>1.91</c:v>
                </c:pt>
                <c:pt idx="1918">
                  <c:v>1.91</c:v>
                </c:pt>
                <c:pt idx="1919">
                  <c:v>2.5299999999999998</c:v>
                </c:pt>
                <c:pt idx="1920">
                  <c:v>2.5299999999999998</c:v>
                </c:pt>
                <c:pt idx="1928">
                  <c:v>2.5299999999999998</c:v>
                </c:pt>
                <c:pt idx="1929">
                  <c:v>2.79</c:v>
                </c:pt>
                <c:pt idx="1930">
                  <c:v>2.79</c:v>
                </c:pt>
                <c:pt idx="1938">
                  <c:v>2.79</c:v>
                </c:pt>
                <c:pt idx="1939">
                  <c:v>2.79</c:v>
                </c:pt>
                <c:pt idx="1940">
                  <c:v>2.79</c:v>
                </c:pt>
                <c:pt idx="1948">
                  <c:v>2.79</c:v>
                </c:pt>
                <c:pt idx="1949">
                  <c:v>2.97</c:v>
                </c:pt>
                <c:pt idx="1950">
                  <c:v>2.97</c:v>
                </c:pt>
                <c:pt idx="1958">
                  <c:v>2.97</c:v>
                </c:pt>
                <c:pt idx="1959">
                  <c:v>2.95</c:v>
                </c:pt>
                <c:pt idx="1960">
                  <c:v>2.95</c:v>
                </c:pt>
                <c:pt idx="1968">
                  <c:v>2.95</c:v>
                </c:pt>
                <c:pt idx="1969">
                  <c:v>2.48</c:v>
                </c:pt>
                <c:pt idx="1970">
                  <c:v>2.48</c:v>
                </c:pt>
                <c:pt idx="1978">
                  <c:v>2.48</c:v>
                </c:pt>
                <c:pt idx="1979">
                  <c:v>3.56</c:v>
                </c:pt>
                <c:pt idx="1980">
                  <c:v>3.56</c:v>
                </c:pt>
                <c:pt idx="1988">
                  <c:v>3.56</c:v>
                </c:pt>
                <c:pt idx="1989">
                  <c:v>3.29</c:v>
                </c:pt>
                <c:pt idx="1990">
                  <c:v>3.29</c:v>
                </c:pt>
                <c:pt idx="1998">
                  <c:v>3.29</c:v>
                </c:pt>
                <c:pt idx="1999">
                  <c:v>2.85</c:v>
                </c:pt>
                <c:pt idx="2000">
                  <c:v>2.85</c:v>
                </c:pt>
                <c:pt idx="2008">
                  <c:v>2.85</c:v>
                </c:pt>
                <c:pt idx="2009">
                  <c:v>2.84</c:v>
                </c:pt>
                <c:pt idx="2010">
                  <c:v>2.84</c:v>
                </c:pt>
                <c:pt idx="2018">
                  <c:v>2.84</c:v>
                </c:pt>
                <c:pt idx="2019">
                  <c:v>3.07</c:v>
                </c:pt>
                <c:pt idx="2020">
                  <c:v>3.07</c:v>
                </c:pt>
                <c:pt idx="2028">
                  <c:v>3.07</c:v>
                </c:pt>
                <c:pt idx="2029">
                  <c:v>3.13</c:v>
                </c:pt>
                <c:pt idx="2030">
                  <c:v>3.13</c:v>
                </c:pt>
                <c:pt idx="2038">
                  <c:v>3.13</c:v>
                </c:pt>
                <c:pt idx="2039">
                  <c:v>2.93</c:v>
                </c:pt>
                <c:pt idx="2040">
                  <c:v>2.93</c:v>
                </c:pt>
                <c:pt idx="2048">
                  <c:v>2.93</c:v>
                </c:pt>
                <c:pt idx="2049">
                  <c:v>2.96</c:v>
                </c:pt>
                <c:pt idx="2050">
                  <c:v>2.96</c:v>
                </c:pt>
                <c:pt idx="2058">
                  <c:v>2.96</c:v>
                </c:pt>
                <c:pt idx="2059">
                  <c:v>2.87</c:v>
                </c:pt>
                <c:pt idx="2060">
                  <c:v>2.87</c:v>
                </c:pt>
                <c:pt idx="2068">
                  <c:v>2.87</c:v>
                </c:pt>
                <c:pt idx="2069">
                  <c:v>2.95</c:v>
                </c:pt>
                <c:pt idx="2070">
                  <c:v>2.95</c:v>
                </c:pt>
                <c:pt idx="2078">
                  <c:v>2.95</c:v>
                </c:pt>
                <c:pt idx="2079">
                  <c:v>2.87</c:v>
                </c:pt>
                <c:pt idx="2080">
                  <c:v>2.87</c:v>
                </c:pt>
                <c:pt idx="2088">
                  <c:v>2.87</c:v>
                </c:pt>
                <c:pt idx="2089">
                  <c:v>2.97</c:v>
                </c:pt>
                <c:pt idx="2090">
                  <c:v>2.97</c:v>
                </c:pt>
                <c:pt idx="2098">
                  <c:v>2.97</c:v>
                </c:pt>
                <c:pt idx="2099">
                  <c:v>2.76</c:v>
                </c:pt>
                <c:pt idx="2100">
                  <c:v>2.76</c:v>
                </c:pt>
                <c:pt idx="2108">
                  <c:v>2.76</c:v>
                </c:pt>
                <c:pt idx="2109">
                  <c:v>3.71</c:v>
                </c:pt>
                <c:pt idx="2110">
                  <c:v>3.71</c:v>
                </c:pt>
                <c:pt idx="2118">
                  <c:v>3.71</c:v>
                </c:pt>
                <c:pt idx="2119">
                  <c:v>2.66</c:v>
                </c:pt>
                <c:pt idx="2120">
                  <c:v>2.66</c:v>
                </c:pt>
                <c:pt idx="2128">
                  <c:v>2.66</c:v>
                </c:pt>
                <c:pt idx="2129">
                  <c:v>2.65</c:v>
                </c:pt>
                <c:pt idx="2130">
                  <c:v>2.65</c:v>
                </c:pt>
                <c:pt idx="2138">
                  <c:v>2.65</c:v>
                </c:pt>
                <c:pt idx="2139">
                  <c:v>2.76</c:v>
                </c:pt>
                <c:pt idx="2140">
                  <c:v>2.76</c:v>
                </c:pt>
                <c:pt idx="2148">
                  <c:v>2.76</c:v>
                </c:pt>
                <c:pt idx="2149">
                  <c:v>2.77</c:v>
                </c:pt>
                <c:pt idx="2150">
                  <c:v>2.77</c:v>
                </c:pt>
                <c:pt idx="2158">
                  <c:v>2.77</c:v>
                </c:pt>
                <c:pt idx="2159">
                  <c:v>2.93</c:v>
                </c:pt>
                <c:pt idx="2160">
                  <c:v>2.93</c:v>
                </c:pt>
                <c:pt idx="2168">
                  <c:v>2.93</c:v>
                </c:pt>
                <c:pt idx="2169">
                  <c:v>2.8</c:v>
                </c:pt>
                <c:pt idx="2170">
                  <c:v>2.8</c:v>
                </c:pt>
                <c:pt idx="2178">
                  <c:v>2.8</c:v>
                </c:pt>
                <c:pt idx="2179">
                  <c:v>2.93</c:v>
                </c:pt>
                <c:pt idx="2180">
                  <c:v>2.93</c:v>
                </c:pt>
                <c:pt idx="2188">
                  <c:v>2.93</c:v>
                </c:pt>
                <c:pt idx="2189">
                  <c:v>2.96</c:v>
                </c:pt>
                <c:pt idx="2190">
                  <c:v>2.96</c:v>
                </c:pt>
                <c:pt idx="2198">
                  <c:v>2.96</c:v>
                </c:pt>
                <c:pt idx="2199" formatCode="&quot;$&quot;#,##0.000">
                  <c:v>3.2309999999999999</c:v>
                </c:pt>
                <c:pt idx="2200" formatCode="&quot;$&quot;#,##0.000">
                  <c:v>3.2309999999999999</c:v>
                </c:pt>
                <c:pt idx="2208" formatCode="&quot;$&quot;#,##0.000">
                  <c:v>3.2309999999999999</c:v>
                </c:pt>
                <c:pt idx="2209" formatCode="&quot;$&quot;#,##0.000">
                  <c:v>4.0629999999999997</c:v>
                </c:pt>
                <c:pt idx="2210" formatCode="&quot;$&quot;#,##0.000">
                  <c:v>4.0629999999999997</c:v>
                </c:pt>
                <c:pt idx="2218" formatCode="&quot;$&quot;#,##0.000">
                  <c:v>4.0629999999999997</c:v>
                </c:pt>
                <c:pt idx="2219" formatCode="&quot;$&quot;#,##0.000">
                  <c:v>3.9350000000000001</c:v>
                </c:pt>
                <c:pt idx="2220" formatCode="&quot;$&quot;#,##0.000">
                  <c:v>3.9350000000000001</c:v>
                </c:pt>
                <c:pt idx="2228" formatCode="&quot;$&quot;#,##0.000">
                  <c:v>3.9350000000000001</c:v>
                </c:pt>
                <c:pt idx="2229" formatCode="&quot;$&quot;#,##0.000">
                  <c:v>3.0739999999999998</c:v>
                </c:pt>
                <c:pt idx="2230" formatCode="&quot;$&quot;#,##0.000">
                  <c:v>3.0739999999999998</c:v>
                </c:pt>
                <c:pt idx="2238" formatCode="&quot;$&quot;#,##0.000">
                  <c:v>3.0739999999999998</c:v>
                </c:pt>
                <c:pt idx="2239" formatCode="&quot;$&quot;#,##0.000">
                  <c:v>2.67</c:v>
                </c:pt>
                <c:pt idx="2240" formatCode="&quot;$&quot;#,##0.000">
                  <c:v>2.67</c:v>
                </c:pt>
                <c:pt idx="2248" formatCode="&quot;$&quot;#,##0.000">
                  <c:v>2.67</c:v>
                </c:pt>
                <c:pt idx="2249" formatCode="&quot;$&quot;#,##0.000">
                  <c:v>2.8959999999999999</c:v>
                </c:pt>
                <c:pt idx="2250" formatCode="&quot;$&quot;#,##0.000">
                  <c:v>2.8959999999999999</c:v>
                </c:pt>
                <c:pt idx="2258" formatCode="&quot;$&quot;#,##0.000">
                  <c:v>2.8959999999999999</c:v>
                </c:pt>
                <c:pt idx="2259" formatCode="&quot;$&quot;#,##0.000">
                  <c:v>2.6</c:v>
                </c:pt>
                <c:pt idx="2260" formatCode="&quot;$&quot;#,##0.000">
                  <c:v>2.6</c:v>
                </c:pt>
                <c:pt idx="2268" formatCode="&quot;$&quot;#,##0.000">
                  <c:v>2.6</c:v>
                </c:pt>
                <c:pt idx="2269" formatCode="&quot;$&quot;#,##0.000">
                  <c:v>2.59</c:v>
                </c:pt>
                <c:pt idx="2270" formatCode="&quot;$&quot;#,##0.000">
                  <c:v>2.59</c:v>
                </c:pt>
                <c:pt idx="2278" formatCode="&quot;$&quot;#,##0.000">
                  <c:v>2.59</c:v>
                </c:pt>
                <c:pt idx="2279" formatCode="&quot;$&quot;#,##0.000">
                  <c:v>2.3370000000000002</c:v>
                </c:pt>
                <c:pt idx="2280" formatCode="&quot;$&quot;#,##0.000">
                  <c:v>2.3370000000000002</c:v>
                </c:pt>
                <c:pt idx="2288" formatCode="&quot;$&quot;#,##0.000">
                  <c:v>2.3370000000000002</c:v>
                </c:pt>
                <c:pt idx="2289" formatCode="&quot;$&quot;#,##0.000">
                  <c:v>2.302</c:v>
                </c:pt>
                <c:pt idx="2290" formatCode="&quot;$&quot;#,##0.000">
                  <c:v>2.302</c:v>
                </c:pt>
                <c:pt idx="2298" formatCode="&quot;$&quot;#,##0.000">
                  <c:v>2.302</c:v>
                </c:pt>
                <c:pt idx="2299" formatCode="&quot;$&quot;#,##0.000">
                  <c:v>2.1659999999999999</c:v>
                </c:pt>
                <c:pt idx="2300" formatCode="&quot;$&quot;#,##0.000">
                  <c:v>2.1659999999999999</c:v>
                </c:pt>
                <c:pt idx="2308" formatCode="&quot;$&quot;#,##0.000">
                  <c:v>2.1659999999999999</c:v>
                </c:pt>
                <c:pt idx="2309" formatCode="&quot;$&quot;#,##0.000">
                  <c:v>2.5169999999999999</c:v>
                </c:pt>
                <c:pt idx="2310" formatCode="&quot;$&quot;#,##0.000">
                  <c:v>2.5169999999999999</c:v>
                </c:pt>
                <c:pt idx="2318" formatCode="&quot;$&quot;#,##0.000">
                  <c:v>2.5169999999999999</c:v>
                </c:pt>
                <c:pt idx="2319" formatCode="&quot;$&quot;#,##0.000">
                  <c:v>2.2349999999999999</c:v>
                </c:pt>
                <c:pt idx="2320" formatCode="&quot;$&quot;#,##0.000">
                  <c:v>2.2349999999999999</c:v>
                </c:pt>
                <c:pt idx="2328" formatCode="&quot;$&quot;#,##0.000">
                  <c:v>2.2349999999999999</c:v>
                </c:pt>
                <c:pt idx="2329" formatCode="&quot;$&quot;#,##0.000">
                  <c:v>2.5990000000000002</c:v>
                </c:pt>
                <c:pt idx="2330" formatCode="&quot;$&quot;#,##0.000">
                  <c:v>2.5990000000000002</c:v>
                </c:pt>
                <c:pt idx="2338" formatCode="&quot;$&quot;#,##0.000">
                  <c:v>2.5990000000000002</c:v>
                </c:pt>
                <c:pt idx="2339" formatCode="&quot;$&quot;#,##0.000">
                  <c:v>2.1930000000000001</c:v>
                </c:pt>
                <c:pt idx="2340" formatCode="&quot;$&quot;#,##0.000">
                  <c:v>2.1930000000000001</c:v>
                </c:pt>
                <c:pt idx="2348" formatCode="&quot;$&quot;#,##0.000">
                  <c:v>2.1930000000000001</c:v>
                </c:pt>
                <c:pt idx="2349" formatCode="&quot;$&quot;#,##0.000">
                  <c:v>2.0049999999999999</c:v>
                </c:pt>
                <c:pt idx="2350" formatCode="&quot;$&quot;#,##0.000">
                  <c:v>2.0049999999999999</c:v>
                </c:pt>
                <c:pt idx="2358" formatCode="&quot;$&quot;#,##0.000">
                  <c:v>2.0049999999999999</c:v>
                </c:pt>
                <c:pt idx="2359" formatCode="&quot;$&quot;#,##0.000">
                  <c:v>1.8759999999999999</c:v>
                </c:pt>
                <c:pt idx="2360" formatCode="&quot;$&quot;#,##0.000">
                  <c:v>1.8759999999999999</c:v>
                </c:pt>
                <c:pt idx="2368" formatCode="&quot;$&quot;#,##0.000">
                  <c:v>1.8759999999999999</c:v>
                </c:pt>
                <c:pt idx="2369" formatCode="&quot;$&quot;#,##0.000">
                  <c:v>1.746</c:v>
                </c:pt>
                <c:pt idx="2370" formatCode="&quot;$&quot;#,##0.000">
                  <c:v>1.746</c:v>
                </c:pt>
                <c:pt idx="2378" formatCode="&quot;$&quot;#,##0.000">
                  <c:v>1.746</c:v>
                </c:pt>
                <c:pt idx="2379" formatCode="&quot;$&quot;#,##0.000">
                  <c:v>1.6859999999999999</c:v>
                </c:pt>
                <c:pt idx="2380" formatCode="&quot;$&quot;#,##0.000">
                  <c:v>1.6859999999999999</c:v>
                </c:pt>
                <c:pt idx="2388" formatCode="&quot;$&quot;#,##0.000">
                  <c:v>1.6859999999999999</c:v>
                </c:pt>
                <c:pt idx="2389" formatCode="&quot;$&quot;#,##0.000">
                  <c:v>1.698</c:v>
                </c:pt>
                <c:pt idx="2390" formatCode="&quot;$&quot;#,##0.000">
                  <c:v>1.698</c:v>
                </c:pt>
                <c:pt idx="2398" formatCode="&quot;$&quot;#,##0.000">
                  <c:v>1.698</c:v>
                </c:pt>
                <c:pt idx="2399" formatCode="&quot;$&quot;#,##0.000">
                  <c:v>1.5669999999999999</c:v>
                </c:pt>
                <c:pt idx="2400" formatCode="&quot;$&quot;#,##0.000">
                  <c:v>1.5669999999999999</c:v>
                </c:pt>
                <c:pt idx="2408" formatCode="&quot;$&quot;#,##0.000">
                  <c:v>1.5669999999999999</c:v>
                </c:pt>
                <c:pt idx="2409" formatCode="&quot;$&quot;#,##0.000">
                  <c:v>1.6950000000000001</c:v>
                </c:pt>
                <c:pt idx="2410" formatCode="&quot;$&quot;#,##0.000">
                  <c:v>1.6950000000000001</c:v>
                </c:pt>
                <c:pt idx="2418" formatCode="&quot;$&quot;#,##0.000">
                  <c:v>1.6950000000000001</c:v>
                </c:pt>
                <c:pt idx="2419" formatCode="&quot;$&quot;#,##0.000">
                  <c:v>2.222</c:v>
                </c:pt>
                <c:pt idx="2420" formatCode="&quot;$&quot;#,##0.000">
                  <c:v>2.222</c:v>
                </c:pt>
                <c:pt idx="2428" formatCode="&quot;$&quot;#,##0.000">
                  <c:v>2.222</c:v>
                </c:pt>
                <c:pt idx="2429" formatCode="&quot;$&quot;#,##0.000">
                  <c:v>1.917</c:v>
                </c:pt>
                <c:pt idx="2430" formatCode="&quot;$&quot;#,##0.000">
                  <c:v>1.917</c:v>
                </c:pt>
                <c:pt idx="2438" formatCode="&quot;$&quot;#,##0.000">
                  <c:v>1.917</c:v>
                </c:pt>
                <c:pt idx="2439" formatCode="&quot;$&quot;#,##0.000">
                  <c:v>2.2890000000000001</c:v>
                </c:pt>
                <c:pt idx="2440" formatCode="&quot;$&quot;#,##0.000">
                  <c:v>2.2890000000000001</c:v>
                </c:pt>
                <c:pt idx="2448" formatCode="&quot;$&quot;#,##0.000">
                  <c:v>2.2890000000000001</c:v>
                </c:pt>
                <c:pt idx="2449" formatCode="&quot;$&quot;#,##0.000">
                  <c:v>2.5550000000000002</c:v>
                </c:pt>
                <c:pt idx="2450" formatCode="&quot;$&quot;#,##0.000">
                  <c:v>2.5550000000000002</c:v>
                </c:pt>
                <c:pt idx="2458" formatCode="&quot;$&quot;#,##0.000">
                  <c:v>2.5550000000000002</c:v>
                </c:pt>
                <c:pt idx="2459" formatCode="&quot;$&quot;#,##0.000">
                  <c:v>2.5750000000000002</c:v>
                </c:pt>
                <c:pt idx="2460" formatCode="&quot;$&quot;#,##0.000">
                  <c:v>2.5750000000000002</c:v>
                </c:pt>
                <c:pt idx="2468" formatCode="&quot;$&quot;#,##0.000">
                  <c:v>2.5750000000000002</c:v>
                </c:pt>
                <c:pt idx="2469" formatCode="&quot;$&quot;#,##0.000">
                  <c:v>2.609</c:v>
                </c:pt>
                <c:pt idx="2470" formatCode="&quot;$&quot;#,##0.000">
                  <c:v>2.609</c:v>
                </c:pt>
                <c:pt idx="2478" formatCode="&quot;$&quot;#,##0.000">
                  <c:v>2.609</c:v>
                </c:pt>
                <c:pt idx="2479" formatCode="&quot;$&quot;#,##0.000">
                  <c:v>5.1459999999999999</c:v>
                </c:pt>
                <c:pt idx="2480" formatCode="&quot;$&quot;#,##0.000">
                  <c:v>5.1459999999999999</c:v>
                </c:pt>
                <c:pt idx="2488" formatCode="&quot;$&quot;#,##0.000">
                  <c:v>5.1459999999999999</c:v>
                </c:pt>
                <c:pt idx="2489" formatCode="&quot;$&quot;#,##0.000">
                  <c:v>2.5649999999999999</c:v>
                </c:pt>
                <c:pt idx="2490" formatCode="&quot;$&quot;#,##0.000">
                  <c:v>2.5649999999999999</c:v>
                </c:pt>
                <c:pt idx="2498" formatCode="&quot;$&quot;#,##0.000">
                  <c:v>2.5649999999999999</c:v>
                </c:pt>
                <c:pt idx="2499" formatCode="&quot;$&quot;#,##0.000">
                  <c:v>2.573</c:v>
                </c:pt>
                <c:pt idx="2500" formatCode="&quot;$&quot;#,##0.000">
                  <c:v>2.573</c:v>
                </c:pt>
                <c:pt idx="2508" formatCode="&quot;$&quot;#,##0.000">
                  <c:v>2.573</c:v>
                </c:pt>
                <c:pt idx="2509" formatCode="&quot;$&quot;#,##0.000">
                  <c:v>2.8759999999999999</c:v>
                </c:pt>
                <c:pt idx="2510" formatCode="&quot;$&quot;#,##0.000">
                  <c:v>2.8759999999999999</c:v>
                </c:pt>
                <c:pt idx="2518" formatCode="&quot;$&quot;#,##0.000">
                  <c:v>2.8759999999999999</c:v>
                </c:pt>
                <c:pt idx="2519" formatCode="&quot;$&quot;#,##0.000">
                  <c:v>3.1869999999999998</c:v>
                </c:pt>
                <c:pt idx="2520" formatCode="&quot;$&quot;#,##0.000">
                  <c:v>3.1869999999999998</c:v>
                </c:pt>
                <c:pt idx="2528" formatCode="&quot;$&quot;#,##0.000">
                  <c:v>3.1869999999999998</c:v>
                </c:pt>
                <c:pt idx="2529" formatCode="&quot;$&quot;#,##0.000">
                  <c:v>3.7949999999999999</c:v>
                </c:pt>
                <c:pt idx="2530" formatCode="&quot;$&quot;#,##0.000">
                  <c:v>3.7949999999999999</c:v>
                </c:pt>
                <c:pt idx="2538" formatCode="&quot;$&quot;#,##0.000">
                  <c:v>3.7949999999999999</c:v>
                </c:pt>
                <c:pt idx="2539" formatCode="&quot;$&quot;#,##0.000">
                  <c:v>4.0289999999999999</c:v>
                </c:pt>
                <c:pt idx="2540" formatCode="&quot;$&quot;#,##0.000">
                  <c:v>4.0289999999999999</c:v>
                </c:pt>
                <c:pt idx="2548" formatCode="&quot;$&quot;#,##0.000">
                  <c:v>4.0289999999999999</c:v>
                </c:pt>
                <c:pt idx="2549" formatCode="&quot;$&quot;#,##0.000">
                  <c:v>5.024</c:v>
                </c:pt>
                <c:pt idx="2550" formatCode="&quot;$&quot;#,##0.000">
                  <c:v>5.024</c:v>
                </c:pt>
                <c:pt idx="2558" formatCode="&quot;$&quot;#,##0.000">
                  <c:v>5.024</c:v>
                </c:pt>
                <c:pt idx="2559" formatCode="&quot;$&quot;#,##0.000">
                  <c:v>5.4870000000000001</c:v>
                </c:pt>
                <c:pt idx="2560" formatCode="&quot;$&quot;#,##0.000">
                  <c:v>5.4870000000000001</c:v>
                </c:pt>
                <c:pt idx="2568" formatCode="&quot;$&quot;#,##0.000">
                  <c:v>5.4870000000000001</c:v>
                </c:pt>
                <c:pt idx="2569" formatCode="&quot;$&quot;#,##0.000">
                  <c:v>5.0339999999999998</c:v>
                </c:pt>
                <c:pt idx="2570" formatCode="&quot;$&quot;#,##0.000">
                  <c:v>5.0339999999999998</c:v>
                </c:pt>
                <c:pt idx="2578" formatCode="&quot;$&quot;#,##0.000">
                  <c:v>5.0339999999999998</c:v>
                </c:pt>
                <c:pt idx="2579" formatCode="&quot;$&quot;#,##0.000">
                  <c:v>3.7149999999999999</c:v>
                </c:pt>
                <c:pt idx="2580" formatCode="&quot;$&quot;#,##0.000">
                  <c:v>3.7149999999999999</c:v>
                </c:pt>
                <c:pt idx="2588" formatCode="&quot;$&quot;#,##0.000">
                  <c:v>3.7149999999999999</c:v>
                </c:pt>
                <c:pt idx="2589" formatCode="&quot;$&quot;#,##0.000">
                  <c:v>4.2720000000000002</c:v>
                </c:pt>
                <c:pt idx="2590" formatCode="&quot;$&quot;#,##0.000">
                  <c:v>4.2720000000000002</c:v>
                </c:pt>
                <c:pt idx="2598" formatCode="&quot;$&quot;#,##0.000">
                  <c:v>4.2720000000000002</c:v>
                </c:pt>
                <c:pt idx="2599" formatCode="&quot;$&quot;#,##0.000">
                  <c:v>4.673</c:v>
                </c:pt>
                <c:pt idx="2600" formatCode="&quot;$&quot;#,##0.000">
                  <c:v>4.673</c:v>
                </c:pt>
                <c:pt idx="2608" formatCode="&quot;$&quot;#,##0.000">
                  <c:v>4.673</c:v>
                </c:pt>
                <c:pt idx="2609" formatCode="&quot;$&quot;#,##0.000">
                  <c:v>4.8620000000000001</c:v>
                </c:pt>
                <c:pt idx="2610" formatCode="&quot;$&quot;#,##0.000">
                  <c:v>4.8620000000000001</c:v>
                </c:pt>
                <c:pt idx="2618" formatCode="&quot;$&quot;#,##0.000">
                  <c:v>4.8620000000000001</c:v>
                </c:pt>
                <c:pt idx="2619" formatCode="&quot;$&quot;#,##0.000">
                  <c:v>6.4740000000000002</c:v>
                </c:pt>
                <c:pt idx="2620" formatCode="&quot;$&quot;#,##0.000">
                  <c:v>6.4740000000000002</c:v>
                </c:pt>
                <c:pt idx="2628" formatCode="&quot;$&quot;#,##0.000">
                  <c:v>6.4740000000000002</c:v>
                </c:pt>
                <c:pt idx="2629" formatCode="&quot;$&quot;#,##0.000">
                  <c:v>7.9980000000000002</c:v>
                </c:pt>
                <c:pt idx="2630" formatCode="&quot;$&quot;#,##0.000">
                  <c:v>7.9980000000000002</c:v>
                </c:pt>
                <c:pt idx="2638" formatCode="&quot;$&quot;#,##0.000">
                  <c:v>7.9980000000000002</c:v>
                </c:pt>
                <c:pt idx="2639" formatCode="&quot;$&quot;#,##0.000">
                  <c:v>7.694</c:v>
                </c:pt>
                <c:pt idx="2640" formatCode="&quot;$&quot;#,##0.000">
                  <c:v>7.694</c:v>
                </c:pt>
                <c:pt idx="2648" formatCode="&quot;$&quot;#,##0.000">
                  <c:v>7.694</c:v>
                </c:pt>
                <c:pt idx="2649" formatCode="&quot;$&quot;#,##0.000">
                  <c:v>7.1040000000000001</c:v>
                </c:pt>
                <c:pt idx="2650" formatCode="&quot;$&quot;#,##0.000">
                  <c:v>7.1040000000000001</c:v>
                </c:pt>
                <c:pt idx="2658" formatCode="&quot;$&quot;#,##0.000">
                  <c:v>7.1040000000000001</c:v>
                </c:pt>
                <c:pt idx="2659" formatCode="&quot;$&quot;#,##0.000">
                  <c:v>8.7940000000000005</c:v>
                </c:pt>
                <c:pt idx="2660" formatCode="&quot;$&quot;#,##0.000">
                  <c:v>8.7940000000000005</c:v>
                </c:pt>
                <c:pt idx="2668" formatCode="&quot;$&quot;#,##0.000">
                  <c:v>8.7940000000000005</c:v>
                </c:pt>
                <c:pt idx="2669" formatCode="&quot;$&quot;#,##0.000">
                  <c:v>7.9880000000000004</c:v>
                </c:pt>
                <c:pt idx="2670" formatCode="&quot;$&quot;#,##0.000">
                  <c:v>7.9880000000000004</c:v>
                </c:pt>
                <c:pt idx="2678" formatCode="&quot;$&quot;#,##0.000">
                  <c:v>7.9880000000000004</c:v>
                </c:pt>
                <c:pt idx="2679" formatCode="&quot;$&quot;#,##0.000">
                  <c:v>5.6870000000000003</c:v>
                </c:pt>
                <c:pt idx="2680" formatCode="&quot;$&quot;#,##0.000">
                  <c:v>5.6870000000000003</c:v>
                </c:pt>
                <c:pt idx="2688" formatCode="&quot;$&quot;#,##0.000">
                  <c:v>5.6870000000000003</c:v>
                </c:pt>
                <c:pt idx="2689" formatCode="&quot;$&quot;#,##0.000">
                  <c:v>5.3360000000000003</c:v>
                </c:pt>
                <c:pt idx="2690" formatCode="&quot;$&quot;#,##0.000">
                  <c:v>5.3360000000000003</c:v>
                </c:pt>
                <c:pt idx="2698" formatCode="&quot;$&quot;#,##0.000">
                  <c:v>5.3360000000000003</c:v>
                </c:pt>
                <c:pt idx="2699" formatCode="&quot;$&quot;#,##0.000">
                  <c:v>5.6319999999999997</c:v>
                </c:pt>
                <c:pt idx="2700" formatCode="&quot;$&quot;#,##0.000">
                  <c:v>5.6319999999999997</c:v>
                </c:pt>
                <c:pt idx="2708" formatCode="&quot;$&quot;#,##0.000">
                  <c:v>5.6319999999999997</c:v>
                </c:pt>
                <c:pt idx="2709" formatCode="&quot;$&quot;#,##0.000">
                  <c:v>3.298</c:v>
                </c:pt>
                <c:pt idx="2710" formatCode="&quot;$&quot;#,##0.000">
                  <c:v>3.298</c:v>
                </c:pt>
                <c:pt idx="2718" formatCode="&quot;$&quot;#,##0.000">
                  <c:v>3.298</c:v>
                </c:pt>
                <c:pt idx="2719" formatCode="&quot;$&quot;#,##0.000">
                  <c:v>2.37</c:v>
                </c:pt>
                <c:pt idx="2720" formatCode="&quot;$&quot;#,##0.000">
                  <c:v>2.37</c:v>
                </c:pt>
                <c:pt idx="2728" formatCode="&quot;$&quot;#,##0.000">
                  <c:v>2.37</c:v>
                </c:pt>
                <c:pt idx="2729" formatCode="&quot;$&quot;#,##0.000">
                  <c:v>2.3340000000000001</c:v>
                </c:pt>
                <c:pt idx="2730" formatCode="&quot;$&quot;#,##0.000">
                  <c:v>2.3340000000000001</c:v>
                </c:pt>
                <c:pt idx="2738" formatCode="&quot;$&quot;#,##0.000">
                  <c:v>2.3340000000000001</c:v>
                </c:pt>
                <c:pt idx="2739" formatCode="&quot;$&quot;#,##0.000">
                  <c:v>2.133</c:v>
                </c:pt>
                <c:pt idx="2740" formatCode="&quot;$&quot;#,##0.000">
                  <c:v>2.133</c:v>
                </c:pt>
                <c:pt idx="2747" formatCode="&quot;$&quot;#,##0.000">
                  <c:v>2.133</c:v>
                </c:pt>
                <c:pt idx="2748" formatCode="&quot;$&quot;#,##0.000">
                  <c:v>2.109</c:v>
                </c:pt>
                <c:pt idx="2749" formatCode="&quot;$&quot;#,##0.000">
                  <c:v>2.109</c:v>
                </c:pt>
                <c:pt idx="2757" formatCode="&quot;$&quot;#,##0.000">
                  <c:v>2.109</c:v>
                </c:pt>
                <c:pt idx="2758" formatCode="&quot;$&quot;#,##0.000">
                  <c:v>2.12</c:v>
                </c:pt>
                <c:pt idx="2759" formatCode="&quot;$&quot;#,##0.000">
                  <c:v>2.12</c:v>
                </c:pt>
                <c:pt idx="2767" formatCode="&quot;$&quot;#,##0.000">
                  <c:v>2.12</c:v>
                </c:pt>
                <c:pt idx="2768" formatCode="&quot;$&quot;#,##0.000">
                  <c:v>2.5390000000000001</c:v>
                </c:pt>
                <c:pt idx="2769" formatCode="&quot;$&quot;#,##0.000">
                  <c:v>2.5390000000000001</c:v>
                </c:pt>
                <c:pt idx="2777" formatCode="&quot;$&quot;#,##0.000">
                  <c:v>2.5390000000000001</c:v>
                </c:pt>
                <c:pt idx="2778" formatCode="&quot;$&quot;#,##0.000">
                  <c:v>2.5659999999999998</c:v>
                </c:pt>
                <c:pt idx="2779" formatCode="&quot;$&quot;#,##0.000">
                  <c:v>2.5659999999999998</c:v>
                </c:pt>
                <c:pt idx="2787" formatCode="&quot;$&quot;#,##0.000">
                  <c:v>2.5659999999999998</c:v>
                </c:pt>
                <c:pt idx="2788" formatCode="&quot;$&quot;#,##0.000">
                  <c:v>2.6440000000000001</c:v>
                </c:pt>
                <c:pt idx="2789" formatCode="&quot;$&quot;#,##0.000">
                  <c:v>2.6440000000000001</c:v>
                </c:pt>
                <c:pt idx="2797" formatCode="&quot;$&quot;#,##0.000">
                  <c:v>2.6440000000000001</c:v>
                </c:pt>
                <c:pt idx="2798" formatCode="&quot;$&quot;#,##0.000">
                  <c:v>2.9660000000000002</c:v>
                </c:pt>
                <c:pt idx="2799" formatCode="&quot;$&quot;#,##0.000">
                  <c:v>2.9660000000000002</c:v>
                </c:pt>
                <c:pt idx="2807" formatCode="&quot;$&quot;#,##0.000">
                  <c:v>2.9660000000000002</c:v>
                </c:pt>
                <c:pt idx="2808" formatCode="&quot;$&quot;#,##0.000">
                  <c:v>2.7349999999999999</c:v>
                </c:pt>
                <c:pt idx="2809" formatCode="&quot;$&quot;#,##0.000">
                  <c:v>2.7349999999999999</c:v>
                </c:pt>
                <c:pt idx="2817" formatCode="&quot;$&quot;#,##0.000">
                  <c:v>2.7349999999999999</c:v>
                </c:pt>
                <c:pt idx="2818" formatCode="&quot;$&quot;#,##0.000">
                  <c:v>2.5259999999999998</c:v>
                </c:pt>
                <c:pt idx="2819" formatCode="&quot;$&quot;#,##0.000">
                  <c:v>2.5259999999999998</c:v>
                </c:pt>
                <c:pt idx="2827" formatCode="&quot;$&quot;#,##0.000">
                  <c:v>2.5259999999999998</c:v>
                </c:pt>
                <c:pt idx="2828" formatCode="&quot;$&quot;#,##0.000">
                  <c:v>4.0410000000000004</c:v>
                </c:pt>
                <c:pt idx="2829" formatCode="&quot;$&quot;#,##0.000">
                  <c:v>4.0410000000000004</c:v>
                </c:pt>
                <c:pt idx="2837" formatCode="&quot;$&quot;#,##0.000">
                  <c:v>4.0410000000000004</c:v>
                </c:pt>
                <c:pt idx="2838" formatCode="&quot;$&quot;#,##0.000">
                  <c:v>1.732</c:v>
                </c:pt>
                <c:pt idx="2839" formatCode="&quot;$&quot;#,##0.000">
                  <c:v>1.732</c:v>
                </c:pt>
                <c:pt idx="2847" formatCode="&quot;$&quot;#,##0.000">
                  <c:v>1.732</c:v>
                </c:pt>
                <c:pt idx="2848" formatCode="&quot;$&quot;#,##0.000">
                  <c:v>1.4850000000000001</c:v>
                </c:pt>
                <c:pt idx="2849" formatCode="&quot;$&quot;#,##0.000">
                  <c:v>1.4850000000000001</c:v>
                </c:pt>
                <c:pt idx="2857" formatCode="&quot;$&quot;#,##0.000">
                  <c:v>1.4850000000000001</c:v>
                </c:pt>
                <c:pt idx="2858" formatCode="&quot;$&quot;#,##0.000">
                  <c:v>1.548</c:v>
                </c:pt>
                <c:pt idx="2859" formatCode="&quot;$&quot;#,##0.000">
                  <c:v>1.548</c:v>
                </c:pt>
                <c:pt idx="2867" formatCode="&quot;$&quot;#,##0.000">
                  <c:v>1.548</c:v>
                </c:pt>
                <c:pt idx="2868" formatCode="&quot;$&quot;#,##0.000">
                  <c:v>2.13</c:v>
                </c:pt>
                <c:pt idx="2869" formatCode="&quot;$&quot;#,##0.000">
                  <c:v>2.13</c:v>
                </c:pt>
                <c:pt idx="2877" formatCode="&quot;$&quot;#,##0.000">
                  <c:v>2.13</c:v>
                </c:pt>
                <c:pt idx="2878" formatCode="&quot;$&quot;#,##0.000">
                  <c:v>2.4540000000000002</c:v>
                </c:pt>
                <c:pt idx="2879" formatCode="&quot;$&quot;#,##0.000">
                  <c:v>2.4540000000000002</c:v>
                </c:pt>
                <c:pt idx="2887" formatCode="&quot;$&quot;#,##0.000">
                  <c:v>2.4540000000000002</c:v>
                </c:pt>
                <c:pt idx="2888" formatCode="&quot;$&quot;#,##0.000">
                  <c:v>2.0720000000000001</c:v>
                </c:pt>
                <c:pt idx="2889" formatCode="&quot;$&quot;#,##0.000">
                  <c:v>2.0720000000000001</c:v>
                </c:pt>
                <c:pt idx="2897" formatCode="&quot;$&quot;#,##0.000">
                  <c:v>2.0720000000000001</c:v>
                </c:pt>
                <c:pt idx="2898" formatCode="&quot;$&quot;#,##0.000">
                  <c:v>1.962</c:v>
                </c:pt>
                <c:pt idx="2899" formatCode="&quot;$&quot;#,##0.000">
                  <c:v>1.962</c:v>
                </c:pt>
                <c:pt idx="2907" formatCode="&quot;$&quot;#,##0.000">
                  <c:v>1.962</c:v>
                </c:pt>
                <c:pt idx="2908" formatCode="&quot;$&quot;#,##0.000">
                  <c:v>2.2229999999999999</c:v>
                </c:pt>
                <c:pt idx="2909" formatCode="&quot;$&quot;#,##0.000">
                  <c:v>2.2229999999999999</c:v>
                </c:pt>
                <c:pt idx="2917" formatCode="&quot;$&quot;#,##0.000">
                  <c:v>2.2229999999999999</c:v>
                </c:pt>
                <c:pt idx="2918" formatCode="&quot;$&quot;#,##0.000">
                  <c:v>2.2130000000000001</c:v>
                </c:pt>
                <c:pt idx="2919" formatCode="&quot;$&quot;#,##0.000">
                  <c:v>2.2130000000000001</c:v>
                </c:pt>
                <c:pt idx="2927" formatCode="&quot;$&quot;#,##0.000">
                  <c:v>2.2130000000000001</c:v>
                </c:pt>
                <c:pt idx="2928" formatCode="&quot;$&quot;#,##0.000">
                  <c:v>2.028</c:v>
                </c:pt>
                <c:pt idx="2929" formatCode="&quot;$&quot;#,##0.000">
                  <c:v>2.028</c:v>
                </c:pt>
                <c:pt idx="2937" formatCode="&quot;$&quot;#,##0.000">
                  <c:v>2.028</c:v>
                </c:pt>
                <c:pt idx="2938" formatCode="&quot;$&quot;#,##0.000">
                  <c:v>3.0150000000000001</c:v>
                </c:pt>
                <c:pt idx="2939" formatCode="&quot;$&quot;#,##0.000">
                  <c:v>3.0150000000000001</c:v>
                </c:pt>
                <c:pt idx="2947" formatCode="&quot;$&quot;#,##0.000">
                  <c:v>3.0150000000000001</c:v>
                </c:pt>
                <c:pt idx="2948" formatCode="&quot;$&quot;#,##0.000">
                  <c:v>4.6440000000000001</c:v>
                </c:pt>
                <c:pt idx="2949" formatCode="&quot;$&quot;#,##0.000">
                  <c:v>4.6440000000000001</c:v>
                </c:pt>
                <c:pt idx="2957" formatCode="&quot;$&quot;#,##0.000">
                  <c:v>4.6440000000000001</c:v>
                </c:pt>
                <c:pt idx="2958" formatCode="&quot;$&quot;#,##0.000">
                  <c:v>4.0960000000000001</c:v>
                </c:pt>
                <c:pt idx="2959" formatCode="&quot;$&quot;#,##0.000">
                  <c:v>4.0960000000000001</c:v>
                </c:pt>
                <c:pt idx="2967" formatCode="&quot;$&quot;#,##0.000">
                  <c:v>4.0960000000000001</c:v>
                </c:pt>
                <c:pt idx="2968" formatCode="&quot;$&quot;#,##0.000">
                  <c:v>4.0709999999999997</c:v>
                </c:pt>
                <c:pt idx="2969" formatCode="&quot;$&quot;#,##0.000">
                  <c:v>4.0709999999999997</c:v>
                </c:pt>
                <c:pt idx="2977" formatCode="&quot;$&quot;#,##0.000">
                  <c:v>4.0709999999999997</c:v>
                </c:pt>
                <c:pt idx="2978" formatCode="&quot;$&quot;#,##0.000">
                  <c:v>3.391</c:v>
                </c:pt>
                <c:pt idx="2979" formatCode="&quot;$&quot;#,##0.000">
                  <c:v>3.391</c:v>
                </c:pt>
                <c:pt idx="2987" formatCode="&quot;$&quot;#,##0.000">
                  <c:v>3.391</c:v>
                </c:pt>
                <c:pt idx="2988" formatCode="&quot;$&quot;#,##0.000">
                  <c:v>3.105</c:v>
                </c:pt>
                <c:pt idx="2989" formatCode="&quot;$&quot;#,##0.000">
                  <c:v>3.105</c:v>
                </c:pt>
                <c:pt idx="2997" formatCode="&quot;$&quot;#,##0.000">
                  <c:v>3.105</c:v>
                </c:pt>
                <c:pt idx="2998" formatCode="&quot;$&quot;#,##0.000">
                  <c:v>2.9830000000000001</c:v>
                </c:pt>
                <c:pt idx="2999" formatCode="&quot;$&quot;#,##0.000">
                  <c:v>2.9830000000000001</c:v>
                </c:pt>
                <c:pt idx="3007" formatCode="&quot;$&quot;#,##0.000">
                  <c:v>2.9830000000000001</c:v>
                </c:pt>
                <c:pt idx="3008" formatCode="&quot;$&quot;#,##0.000">
                  <c:v>3.2240000000000002</c:v>
                </c:pt>
                <c:pt idx="3009" formatCode="&quot;$&quot;#,##0.000">
                  <c:v>3.2240000000000002</c:v>
                </c:pt>
                <c:pt idx="3017" formatCode="&quot;$&quot;#,##0.000">
                  <c:v>3.2240000000000002</c:v>
                </c:pt>
                <c:pt idx="3018" formatCode="&quot;$&quot;#,##0.000">
                  <c:v>2.919</c:v>
                </c:pt>
                <c:pt idx="3019" formatCode="&quot;$&quot;#,##0.000">
                  <c:v>2.919</c:v>
                </c:pt>
                <c:pt idx="3027" formatCode="&quot;$&quot;#,##0.000">
                  <c:v>2.919</c:v>
                </c:pt>
                <c:pt idx="3028" formatCode="&quot;$&quot;#,##0.000">
                  <c:v>2.95</c:v>
                </c:pt>
                <c:pt idx="3029" formatCode="&quot;$&quot;#,##0.000">
                  <c:v>2.95</c:v>
                </c:pt>
                <c:pt idx="3037" formatCode="&quot;$&quot;#,##0.000">
                  <c:v>2.95</c:v>
                </c:pt>
                <c:pt idx="3038" formatCode="&quot;$&quot;#,##0.000">
                  <c:v>3.121</c:v>
                </c:pt>
                <c:pt idx="3039" formatCode="&quot;$&quot;#,##0.000">
                  <c:v>3.121</c:v>
                </c:pt>
                <c:pt idx="3047" formatCode="&quot;$&quot;#,##0.000">
                  <c:v>3.121</c:v>
                </c:pt>
                <c:pt idx="3048" formatCode="&quot;$&quot;#,##0.000">
                  <c:v>3.7839999999999998</c:v>
                </c:pt>
                <c:pt idx="3049" formatCode="&quot;$&quot;#,##0.000">
                  <c:v>3.7839999999999998</c:v>
                </c:pt>
                <c:pt idx="3057" formatCode="&quot;$&quot;#,##0.000">
                  <c:v>3.7839999999999998</c:v>
                </c:pt>
                <c:pt idx="3058" formatCode="&quot;$&quot;#,##0.000">
                  <c:v>3.008</c:v>
                </c:pt>
                <c:pt idx="3059" formatCode="&quot;$&quot;#,##0.000">
                  <c:v>3.008</c:v>
                </c:pt>
                <c:pt idx="3067" formatCode="&quot;$&quot;#,##0.000">
                  <c:v>3.008</c:v>
                </c:pt>
                <c:pt idx="3068" formatCode="&quot;$&quot;#,##0.000">
                  <c:v>7.7149999999999999</c:v>
                </c:pt>
                <c:pt idx="3069" formatCode="&quot;$&quot;#,##0.000">
                  <c:v>7.7149999999999999</c:v>
                </c:pt>
                <c:pt idx="3077" formatCode="&quot;$&quot;#,##0.000">
                  <c:v>7.7149999999999999</c:v>
                </c:pt>
                <c:pt idx="3078" formatCode="&quot;$&quot;#,##0.000">
                  <c:v>3.8380000000000001</c:v>
                </c:pt>
                <c:pt idx="3079" formatCode="&quot;$&quot;#,##0.000">
                  <c:v>3.8380000000000001</c:v>
                </c:pt>
                <c:pt idx="3087" formatCode="&quot;$&quot;#,##0.000">
                  <c:v>3.8380000000000001</c:v>
                </c:pt>
                <c:pt idx="3088" formatCode="&quot;$&quot;#,##0.000">
                  <c:v>3.0579999999999998</c:v>
                </c:pt>
                <c:pt idx="3089" formatCode="&quot;$&quot;#,##0.000">
                  <c:v>3.0579999999999998</c:v>
                </c:pt>
                <c:pt idx="3097" formatCode="&quot;$&quot;#,##0.000">
                  <c:v>3.0579999999999998</c:v>
                </c:pt>
                <c:pt idx="3098" formatCode="&quot;$&quot;#,##0.000">
                  <c:v>2.774</c:v>
                </c:pt>
                <c:pt idx="3099" formatCode="&quot;$&quot;#,##0.000">
                  <c:v>2.774</c:v>
                </c:pt>
                <c:pt idx="3107" formatCode="&quot;$&quot;#,##0.000">
                  <c:v>2.774</c:v>
                </c:pt>
                <c:pt idx="3108" formatCode="&quot;$&quot;#,##0.000">
                  <c:v>2.8879999999999999</c:v>
                </c:pt>
                <c:pt idx="3109" formatCode="&quot;$&quot;#,##0.000">
                  <c:v>2.8879999999999999</c:v>
                </c:pt>
                <c:pt idx="3117" formatCode="&quot;$&quot;#,##0.000">
                  <c:v>2.8879999999999999</c:v>
                </c:pt>
                <c:pt idx="3118" formatCode="&quot;$&quot;#,##0.000">
                  <c:v>3.1429999999999998</c:v>
                </c:pt>
                <c:pt idx="3119" formatCode="&quot;$&quot;#,##0.000">
                  <c:v>3.1429999999999998</c:v>
                </c:pt>
                <c:pt idx="3127" formatCode="&quot;$&quot;#,##0.000">
                  <c:v>3.1429999999999998</c:v>
                </c:pt>
                <c:pt idx="3128" formatCode="&quot;$&quot;#,##0.000">
                  <c:v>2.9380000000000002</c:v>
                </c:pt>
                <c:pt idx="3129" formatCode="&quot;$&quot;#,##0.000">
                  <c:v>2.9380000000000002</c:v>
                </c:pt>
                <c:pt idx="3137" formatCode="&quot;$&quot;#,##0.000">
                  <c:v>2.9380000000000002</c:v>
                </c:pt>
              </c:numCache>
            </c:numRef>
          </c:val>
          <c:smooth val="0"/>
          <c:extLst>
            <c:ext xmlns:c16="http://schemas.microsoft.com/office/drawing/2014/chart" uri="{C3380CC4-5D6E-409C-BE32-E72D297353CC}">
              <c16:uniqueId val="{0000000B-7FE4-45E9-AF22-FCC96D1BB0DA}"/>
            </c:ext>
          </c:extLst>
        </c:ser>
        <c:dLbls>
          <c:showLegendKey val="0"/>
          <c:showVal val="0"/>
          <c:showCatName val="0"/>
          <c:showSerName val="0"/>
          <c:showPercent val="0"/>
          <c:showBubbleSize val="0"/>
        </c:dLbls>
        <c:marker val="1"/>
        <c:smooth val="0"/>
        <c:axId val="179372032"/>
        <c:axId val="179373568"/>
      </c:lineChart>
      <c:dateAx>
        <c:axId val="179372032"/>
        <c:scaling>
          <c:orientation val="minMax"/>
          <c:max val="46388"/>
          <c:min val="40909"/>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50" b="1" i="0" u="none" strike="noStrike" baseline="0">
                    <a:solidFill>
                      <a:srgbClr val="000000"/>
                    </a:solidFill>
                    <a:latin typeface="Arial"/>
                    <a:ea typeface="Arial"/>
                    <a:cs typeface="Arial"/>
                  </a:defRPr>
                </a:pPr>
                <a:r>
                  <a:rPr lang="en-US"/>
                  <a:t>FLOW DATE</a:t>
                </a:r>
              </a:p>
            </c:rich>
          </c:tx>
          <c:layout>
            <c:manualLayout>
              <c:xMode val="edge"/>
              <c:yMode val="edge"/>
              <c:x val="0.49042553191489363"/>
              <c:y val="0.91188811188811192"/>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n-US"/>
          </a:p>
        </c:txPr>
        <c:crossAx val="179373568"/>
        <c:crosses val="autoZero"/>
        <c:auto val="1"/>
        <c:lblOffset val="100"/>
        <c:baseTimeUnit val="days"/>
        <c:majorUnit val="6"/>
        <c:majorTimeUnit val="months"/>
        <c:minorUnit val="1"/>
        <c:minorTimeUnit val="months"/>
      </c:dateAx>
      <c:valAx>
        <c:axId val="179373568"/>
        <c:scaling>
          <c:orientation val="minMax"/>
          <c:max val="20"/>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50" b="1" i="0" u="none" strike="noStrike" baseline="0">
                    <a:solidFill>
                      <a:srgbClr val="000000"/>
                    </a:solidFill>
                    <a:latin typeface="Arial"/>
                    <a:ea typeface="Arial"/>
                    <a:cs typeface="Arial"/>
                  </a:defRPr>
                </a:pPr>
                <a:r>
                  <a:rPr lang="en-US"/>
                  <a:t>GAS PRICE - $/MMBTU</a:t>
                </a:r>
              </a:p>
            </c:rich>
          </c:tx>
          <c:layout>
            <c:manualLayout>
              <c:xMode val="edge"/>
              <c:yMode val="edge"/>
              <c:x val="1.9148936170212766E-2"/>
              <c:y val="0.24055944055944056"/>
            </c:manualLayout>
          </c:layout>
          <c:overlay val="0"/>
          <c:spPr>
            <a:noFill/>
            <a:ln w="25400">
              <a:noFill/>
            </a:ln>
          </c:spPr>
        </c:title>
        <c:numFmt formatCode="&quot;$&quot;#,##0.00;\(&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372032"/>
        <c:crossesAt val="37256"/>
        <c:crossBetween val="between"/>
        <c:majorUnit val="1"/>
        <c:minorUnit val="0.5"/>
      </c:valAx>
      <c:spPr>
        <a:solidFill>
          <a:srgbClr val="FFFFFF"/>
        </a:solidFill>
        <a:ln w="12700">
          <a:solidFill>
            <a:srgbClr val="808080"/>
          </a:solidFill>
          <a:prstDash val="solid"/>
        </a:ln>
      </c:spPr>
    </c:plotArea>
    <c:legend>
      <c:legendPos val="b"/>
      <c:layout>
        <c:manualLayout>
          <c:xMode val="edge"/>
          <c:yMode val="edge"/>
          <c:x val="0.29361702127659572"/>
          <c:y val="0.96643356643356648"/>
          <c:w val="0.47021276595744682"/>
          <c:h val="3.0769230769230771E-2"/>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50" b="0" i="0" u="none" strike="noStrike" baseline="0">
          <a:solidFill>
            <a:srgbClr val="000000"/>
          </a:solidFill>
          <a:latin typeface="Arial"/>
          <a:ea typeface="Arial"/>
          <a:cs typeface="Arial"/>
        </a:defRPr>
      </a:pPr>
      <a:endParaRPr lang="en-US"/>
    </a:p>
  </c:txPr>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b="1" i="0" u="none" strike="noStrike" baseline="0">
                <a:effectLst/>
                <a:latin typeface="+mn-lt"/>
              </a:rPr>
              <a:t>Price History of Oil &amp; Gas Benchmarks in U.S. Dollars</a:t>
            </a:r>
            <a:endParaRPr lang="en-US" sz="2000" b="1">
              <a:latin typeface="+mn-lt"/>
            </a:endParaRPr>
          </a:p>
        </c:rich>
      </c:tx>
      <c:overlay val="0"/>
    </c:title>
    <c:autoTitleDeleted val="0"/>
    <c:plotArea>
      <c:layout>
        <c:manualLayout>
          <c:layoutTarget val="inner"/>
          <c:xMode val="edge"/>
          <c:yMode val="edge"/>
          <c:x val="8.7680355160932297E-2"/>
          <c:y val="0.1138328530259366"/>
          <c:w val="0.83684794672586016"/>
          <c:h val="0.75936599423631124"/>
        </c:manualLayout>
      </c:layout>
      <c:lineChart>
        <c:grouping val="standard"/>
        <c:varyColors val="0"/>
        <c:ser>
          <c:idx val="0"/>
          <c:order val="0"/>
          <c:tx>
            <c:strRef>
              <c:f>'Newsletter Input'!$B$7</c:f>
              <c:strCache>
                <c:ptCount val="1"/>
                <c:pt idx="0">
                  <c:v>WTI @ Cushing Spot </c:v>
                </c:pt>
              </c:strCache>
            </c:strRef>
          </c:tx>
          <c:spPr>
            <a:ln w="25400">
              <a:solidFill>
                <a:srgbClr val="003300"/>
              </a:solidFill>
              <a:prstDash val="solid"/>
            </a:ln>
          </c:spPr>
          <c:marker>
            <c:symbol val="circle"/>
            <c:size val="5"/>
            <c:spPr>
              <a:solidFill>
                <a:srgbClr val="FFFFFF"/>
              </a:solidFill>
              <a:ln>
                <a:solidFill>
                  <a:srgbClr val="003300"/>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Input'!$B$29:$B$600</c:f>
              <c:numCache>
                <c:formatCode>"$"#,##0.00</c:formatCode>
                <c:ptCount val="572"/>
                <c:pt idx="0">
                  <c:v>18.8</c:v>
                </c:pt>
                <c:pt idx="1">
                  <c:v>18.7</c:v>
                </c:pt>
                <c:pt idx="2">
                  <c:v>21.09</c:v>
                </c:pt>
                <c:pt idx="3">
                  <c:v>23.29</c:v>
                </c:pt>
                <c:pt idx="4">
                  <c:v>21.09</c:v>
                </c:pt>
                <c:pt idx="5">
                  <c:v>20.37</c:v>
                </c:pt>
                <c:pt idx="6">
                  <c:v>21.2</c:v>
                </c:pt>
                <c:pt idx="7">
                  <c:v>21.91</c:v>
                </c:pt>
                <c:pt idx="8">
                  <c:v>23.88</c:v>
                </c:pt>
                <c:pt idx="9">
                  <c:v>24.93</c:v>
                </c:pt>
                <c:pt idx="10">
                  <c:v>23.59</c:v>
                </c:pt>
                <c:pt idx="11">
                  <c:v>25.07</c:v>
                </c:pt>
                <c:pt idx="12">
                  <c:v>25.23</c:v>
                </c:pt>
                <c:pt idx="13">
                  <c:v>22.29</c:v>
                </c:pt>
                <c:pt idx="14">
                  <c:v>20.98</c:v>
                </c:pt>
                <c:pt idx="15">
                  <c:v>19.7</c:v>
                </c:pt>
                <c:pt idx="16">
                  <c:v>20.92</c:v>
                </c:pt>
                <c:pt idx="17">
                  <c:v>19.190000000000001</c:v>
                </c:pt>
                <c:pt idx="18">
                  <c:v>19.62</c:v>
                </c:pt>
                <c:pt idx="19">
                  <c:v>19.91</c:v>
                </c:pt>
                <c:pt idx="20">
                  <c:v>19.78</c:v>
                </c:pt>
                <c:pt idx="21">
                  <c:v>21.36</c:v>
                </c:pt>
                <c:pt idx="22">
                  <c:v>20.190000000000001</c:v>
                </c:pt>
                <c:pt idx="23">
                  <c:v>18.34</c:v>
                </c:pt>
                <c:pt idx="24">
                  <c:v>16.7135</c:v>
                </c:pt>
                <c:pt idx="25">
                  <c:v>16.062631578947371</c:v>
                </c:pt>
                <c:pt idx="26">
                  <c:v>15.020454545454548</c:v>
                </c:pt>
                <c:pt idx="27">
                  <c:v>15.44363636363636</c:v>
                </c:pt>
                <c:pt idx="28">
                  <c:v>14.847142857142856</c:v>
                </c:pt>
                <c:pt idx="29">
                  <c:v>13.659545454545457</c:v>
                </c:pt>
                <c:pt idx="30">
                  <c:v>14.079545454545455</c:v>
                </c:pt>
                <c:pt idx="31">
                  <c:v>13.362857142857141</c:v>
                </c:pt>
                <c:pt idx="32">
                  <c:v>14.94761904761905</c:v>
                </c:pt>
                <c:pt idx="33">
                  <c:v>14.387727272727274</c:v>
                </c:pt>
                <c:pt idx="34">
                  <c:v>12.851500000000001</c:v>
                </c:pt>
                <c:pt idx="35">
                  <c:v>11.28</c:v>
                </c:pt>
                <c:pt idx="36">
                  <c:v>12.472105263157895</c:v>
                </c:pt>
                <c:pt idx="37">
                  <c:v>12.010526315789473</c:v>
                </c:pt>
                <c:pt idx="38">
                  <c:v>14.660869565217393</c:v>
                </c:pt>
                <c:pt idx="39">
                  <c:v>17.343333333333334</c:v>
                </c:pt>
                <c:pt idx="40">
                  <c:v>16.903809523809525</c:v>
                </c:pt>
                <c:pt idx="41">
                  <c:v>17.88909090909091</c:v>
                </c:pt>
                <c:pt idx="42">
                  <c:v>20.07238095238095</c:v>
                </c:pt>
                <c:pt idx="43">
                  <c:v>21.257272727272721</c:v>
                </c:pt>
                <c:pt idx="44">
                  <c:v>23.882857142857141</c:v>
                </c:pt>
                <c:pt idx="45">
                  <c:v>22.642857142857146</c:v>
                </c:pt>
                <c:pt idx="46">
                  <c:v>24.97190476190476</c:v>
                </c:pt>
                <c:pt idx="47">
                  <c:v>26.083333333333329</c:v>
                </c:pt>
                <c:pt idx="48">
                  <c:v>27.184000000000005</c:v>
                </c:pt>
                <c:pt idx="49">
                  <c:v>29.353999999999996</c:v>
                </c:pt>
                <c:pt idx="50">
                  <c:v>29.892173913043482</c:v>
                </c:pt>
                <c:pt idx="51">
                  <c:v>25.735789473684211</c:v>
                </c:pt>
                <c:pt idx="52">
                  <c:v>28.78</c:v>
                </c:pt>
                <c:pt idx="53">
                  <c:v>31.829545454545453</c:v>
                </c:pt>
                <c:pt idx="54">
                  <c:v>29.766999999999996</c:v>
                </c:pt>
                <c:pt idx="55">
                  <c:v>31.218695652173921</c:v>
                </c:pt>
                <c:pt idx="56">
                  <c:v>33.884</c:v>
                </c:pt>
                <c:pt idx="57">
                  <c:v>33.075000000000003</c:v>
                </c:pt>
                <c:pt idx="58">
                  <c:v>34.479999999999997</c:v>
                </c:pt>
                <c:pt idx="59">
                  <c:v>28.458500000000004</c:v>
                </c:pt>
                <c:pt idx="60">
                  <c:v>29.58</c:v>
                </c:pt>
                <c:pt idx="61">
                  <c:v>29.60736842105263</c:v>
                </c:pt>
                <c:pt idx="62">
                  <c:v>27.241363636363641</c:v>
                </c:pt>
                <c:pt idx="63">
                  <c:v>27.3125</c:v>
                </c:pt>
                <c:pt idx="64">
                  <c:v>28.64</c:v>
                </c:pt>
                <c:pt idx="65">
                  <c:v>27.600952380952386</c:v>
                </c:pt>
                <c:pt idx="66">
                  <c:v>26.445714285714285</c:v>
                </c:pt>
                <c:pt idx="67">
                  <c:v>27.467826086956521</c:v>
                </c:pt>
                <c:pt idx="68">
                  <c:v>25.881250000000001</c:v>
                </c:pt>
                <c:pt idx="69">
                  <c:v>22.210434782608694</c:v>
                </c:pt>
                <c:pt idx="70">
                  <c:v>19.669500000000003</c:v>
                </c:pt>
                <c:pt idx="71">
                  <c:v>19.332105263157892</c:v>
                </c:pt>
                <c:pt idx="72">
                  <c:v>19.674285714285716</c:v>
                </c:pt>
                <c:pt idx="73">
                  <c:v>20.735789473684211</c:v>
                </c:pt>
                <c:pt idx="74">
                  <c:v>24.416999999999998</c:v>
                </c:pt>
                <c:pt idx="75">
                  <c:v>26.266363636363636</c:v>
                </c:pt>
                <c:pt idx="76">
                  <c:v>27.020909090909086</c:v>
                </c:pt>
                <c:pt idx="77">
                  <c:v>25.520999999999997</c:v>
                </c:pt>
                <c:pt idx="78">
                  <c:v>26.918636363636359</c:v>
                </c:pt>
                <c:pt idx="79">
                  <c:v>28.381363636363634</c:v>
                </c:pt>
                <c:pt idx="80">
                  <c:v>29.665499999999998</c:v>
                </c:pt>
                <c:pt idx="81">
                  <c:v>28.853913043478261</c:v>
                </c:pt>
                <c:pt idx="82">
                  <c:v>26.266315789473687</c:v>
                </c:pt>
                <c:pt idx="83">
                  <c:v>29.423333333333339</c:v>
                </c:pt>
                <c:pt idx="84">
                  <c:v>32.943333333333328</c:v>
                </c:pt>
                <c:pt idx="85">
                  <c:v>35.86684210526316</c:v>
                </c:pt>
                <c:pt idx="86">
                  <c:v>33.547619047619044</c:v>
                </c:pt>
                <c:pt idx="87">
                  <c:v>28.253333333333337</c:v>
                </c:pt>
                <c:pt idx="88">
                  <c:v>28.144761904761907</c:v>
                </c:pt>
                <c:pt idx="89">
                  <c:v>30.724761904761895</c:v>
                </c:pt>
                <c:pt idx="90">
                  <c:v>30.761818181818175</c:v>
                </c:pt>
                <c:pt idx="91">
                  <c:v>31.591904761904761</c:v>
                </c:pt>
                <c:pt idx="92">
                  <c:v>28.297619047619055</c:v>
                </c:pt>
                <c:pt idx="93">
                  <c:v>30.333043478260869</c:v>
                </c:pt>
                <c:pt idx="94">
                  <c:v>31.055</c:v>
                </c:pt>
                <c:pt idx="95">
                  <c:v>32.123333333333328</c:v>
                </c:pt>
                <c:pt idx="96">
                  <c:v>34.366842105263153</c:v>
                </c:pt>
                <c:pt idx="97">
                  <c:v>34.696499999999993</c:v>
                </c:pt>
                <c:pt idx="98">
                  <c:v>36.736956521739138</c:v>
                </c:pt>
                <c:pt idx="99">
                  <c:v>36.699523809523811</c:v>
                </c:pt>
                <c:pt idx="100">
                  <c:v>40.291499999999999</c:v>
                </c:pt>
                <c:pt idx="101">
                  <c:v>38.05954545454545</c:v>
                </c:pt>
                <c:pt idx="102">
                  <c:v>40.796666666666667</c:v>
                </c:pt>
                <c:pt idx="103">
                  <c:v>44.937272727272727</c:v>
                </c:pt>
                <c:pt idx="104">
                  <c:v>45.949523809523804</c:v>
                </c:pt>
                <c:pt idx="105">
                  <c:v>53.133333333333333</c:v>
                </c:pt>
                <c:pt idx="106">
                  <c:v>48.523333333333341</c:v>
                </c:pt>
                <c:pt idx="107">
                  <c:v>43.33</c:v>
                </c:pt>
                <c:pt idx="108">
                  <c:v>46.838999999999999</c:v>
                </c:pt>
                <c:pt idx="109">
                  <c:v>47.971052631578949</c:v>
                </c:pt>
                <c:pt idx="110">
                  <c:v>54.218181818181826</c:v>
                </c:pt>
                <c:pt idx="111">
                  <c:v>53.036666666666676</c:v>
                </c:pt>
                <c:pt idx="112">
                  <c:v>49.830476190476183</c:v>
                </c:pt>
                <c:pt idx="113">
                  <c:v>56.39681818181819</c:v>
                </c:pt>
                <c:pt idx="114">
                  <c:v>58.70300000000001</c:v>
                </c:pt>
                <c:pt idx="115">
                  <c:v>64.968260869565214</c:v>
                </c:pt>
                <c:pt idx="116">
                  <c:v>65.625499999999988</c:v>
                </c:pt>
                <c:pt idx="117">
                  <c:v>62.37047619047619</c:v>
                </c:pt>
                <c:pt idx="118">
                  <c:v>58.240952380952379</c:v>
                </c:pt>
                <c:pt idx="119">
                  <c:v>59.493999999999993</c:v>
                </c:pt>
                <c:pt idx="120">
                  <c:v>65.489523809523803</c:v>
                </c:pt>
                <c:pt idx="121">
                  <c:v>61.63105263157896</c:v>
                </c:pt>
                <c:pt idx="122">
                  <c:v>62.899565217391306</c:v>
                </c:pt>
                <c:pt idx="123">
                  <c:v>69.691578947368427</c:v>
                </c:pt>
                <c:pt idx="124">
                  <c:v>70.940454545454543</c:v>
                </c:pt>
                <c:pt idx="125">
                  <c:v>70.957727272727283</c:v>
                </c:pt>
                <c:pt idx="126">
                  <c:v>74.462000000000018</c:v>
                </c:pt>
                <c:pt idx="127">
                  <c:v>73.048695652173919</c:v>
                </c:pt>
                <c:pt idx="128">
                  <c:v>63.865000000000002</c:v>
                </c:pt>
                <c:pt idx="129">
                  <c:v>58.878181818181808</c:v>
                </c:pt>
                <c:pt idx="130">
                  <c:v>59.419523809523817</c:v>
                </c:pt>
                <c:pt idx="131">
                  <c:v>62.033999999999992</c:v>
                </c:pt>
                <c:pt idx="132">
                  <c:v>54.565714285714293</c:v>
                </c:pt>
                <c:pt idx="133">
                  <c:v>59.262105263157885</c:v>
                </c:pt>
                <c:pt idx="134">
                  <c:v>60.564090909090901</c:v>
                </c:pt>
                <c:pt idx="135">
                  <c:v>63.959000000000003</c:v>
                </c:pt>
                <c:pt idx="136">
                  <c:v>63.460909090909098</c:v>
                </c:pt>
                <c:pt idx="137">
                  <c:v>67.478571428571442</c:v>
                </c:pt>
                <c:pt idx="138">
                  <c:v>74.181904761904761</c:v>
                </c:pt>
                <c:pt idx="139">
                  <c:v>72.392173913043493</c:v>
                </c:pt>
                <c:pt idx="140">
                  <c:v>79.926842105263162</c:v>
                </c:pt>
                <c:pt idx="141">
                  <c:v>85.927826086956514</c:v>
                </c:pt>
                <c:pt idx="142">
                  <c:v>94.623809523809527</c:v>
                </c:pt>
                <c:pt idx="143">
                  <c:v>91.367777777777761</c:v>
                </c:pt>
                <c:pt idx="144">
                  <c:v>92.952857142857155</c:v>
                </c:pt>
                <c:pt idx="145">
                  <c:v>95.354000000000013</c:v>
                </c:pt>
                <c:pt idx="146">
                  <c:v>105.46350000000002</c:v>
                </c:pt>
                <c:pt idx="147">
                  <c:v>112.56636363636363</c:v>
                </c:pt>
                <c:pt idx="148">
                  <c:v>125.38904761904762</c:v>
                </c:pt>
                <c:pt idx="149">
                  <c:v>133.92809523809524</c:v>
                </c:pt>
                <c:pt idx="150">
                  <c:v>133.44409090909087</c:v>
                </c:pt>
                <c:pt idx="151">
                  <c:v>116.69714285714289</c:v>
                </c:pt>
                <c:pt idx="152">
                  <c:v>103.89571428571431</c:v>
                </c:pt>
                <c:pt idx="153">
                  <c:v>76.647826086956528</c:v>
                </c:pt>
                <c:pt idx="154">
                  <c:v>57.44166666666667</c:v>
                </c:pt>
                <c:pt idx="155">
                  <c:v>41.434285714285714</c:v>
                </c:pt>
                <c:pt idx="156">
                  <c:v>41.738499999999995</c:v>
                </c:pt>
                <c:pt idx="157">
                  <c:v>39.161052631578954</c:v>
                </c:pt>
                <c:pt idx="158">
                  <c:v>47.98</c:v>
                </c:pt>
                <c:pt idx="159">
                  <c:v>49.794761904761906</c:v>
                </c:pt>
                <c:pt idx="160">
                  <c:v>59.16149999999999</c:v>
                </c:pt>
                <c:pt idx="161">
                  <c:v>69.674999999999997</c:v>
                </c:pt>
                <c:pt idx="162">
                  <c:v>64.094090909090909</c:v>
                </c:pt>
                <c:pt idx="163">
                  <c:v>71.055238095238082</c:v>
                </c:pt>
                <c:pt idx="164">
                  <c:v>69.463333333333324</c:v>
                </c:pt>
                <c:pt idx="165">
                  <c:v>75.823636363636354</c:v>
                </c:pt>
                <c:pt idx="166">
                  <c:v>78.084210526315786</c:v>
                </c:pt>
                <c:pt idx="167">
                  <c:v>74.303499999999985</c:v>
                </c:pt>
                <c:pt idx="168">
                  <c:v>78.217777777777798</c:v>
                </c:pt>
                <c:pt idx="169">
                  <c:v>76.42263157894736</c:v>
                </c:pt>
                <c:pt idx="170">
                  <c:v>81.242173913043473</c:v>
                </c:pt>
                <c:pt idx="171">
                  <c:v>84.48</c:v>
                </c:pt>
                <c:pt idx="172">
                  <c:v>74.068947368421036</c:v>
                </c:pt>
                <c:pt idx="173">
                  <c:v>75.349090909090904</c:v>
                </c:pt>
                <c:pt idx="174">
                  <c:v>76.369523809523798</c:v>
                </c:pt>
                <c:pt idx="175">
                  <c:v>76.823181818181823</c:v>
                </c:pt>
                <c:pt idx="176">
                  <c:v>75.319999999999993</c:v>
                </c:pt>
                <c:pt idx="177">
                  <c:v>81.902380952380952</c:v>
                </c:pt>
                <c:pt idx="178">
                  <c:v>84.14</c:v>
                </c:pt>
                <c:pt idx="179">
                  <c:v>89.1538095238095</c:v>
                </c:pt>
                <c:pt idx="180">
                  <c:v>89.423000000000002</c:v>
                </c:pt>
                <c:pt idx="181">
                  <c:v>89.583157894736857</c:v>
                </c:pt>
                <c:pt idx="182">
                  <c:v>103.02045454545454</c:v>
                </c:pt>
                <c:pt idx="183">
                  <c:v>110.04049999999999</c:v>
                </c:pt>
                <c:pt idx="184">
                  <c:v>101.33285714285714</c:v>
                </c:pt>
                <c:pt idx="185">
                  <c:v>96.288636363636385</c:v>
                </c:pt>
                <c:pt idx="186">
                  <c:v>97.185000000000002</c:v>
                </c:pt>
                <c:pt idx="187">
                  <c:v>86.334347826086955</c:v>
                </c:pt>
                <c:pt idx="188">
                  <c:v>85.61</c:v>
                </c:pt>
                <c:pt idx="189">
                  <c:v>86.411904761904751</c:v>
                </c:pt>
                <c:pt idx="190">
                  <c:v>97.172499999999985</c:v>
                </c:pt>
                <c:pt idx="191">
                  <c:v>98.513809523809542</c:v>
                </c:pt>
                <c:pt idx="192">
                  <c:v>100.23600000000002</c:v>
                </c:pt>
                <c:pt idx="193">
                  <c:v>102.24999999999997</c:v>
                </c:pt>
                <c:pt idx="194">
                  <c:v>106.19090909090909</c:v>
                </c:pt>
                <c:pt idx="195">
                  <c:v>103.32650000000001</c:v>
                </c:pt>
                <c:pt idx="196">
                  <c:v>94.701818181818183</c:v>
                </c:pt>
                <c:pt idx="197">
                  <c:v>82.40523809523809</c:v>
                </c:pt>
                <c:pt idx="198">
                  <c:v>87.931428571428597</c:v>
                </c:pt>
                <c:pt idx="199">
                  <c:v>94.160869565217382</c:v>
                </c:pt>
                <c:pt idx="200">
                  <c:v>94.716315789473697</c:v>
                </c:pt>
                <c:pt idx="201">
                  <c:v>89.570869565217379</c:v>
                </c:pt>
                <c:pt idx="202">
                  <c:v>86.655000000000001</c:v>
                </c:pt>
                <c:pt idx="203">
                  <c:v>88.245499999999993</c:v>
                </c:pt>
                <c:pt idx="204">
                  <c:v>94.828571428571436</c:v>
                </c:pt>
                <c:pt idx="205">
                  <c:v>95.321578947368408</c:v>
                </c:pt>
                <c:pt idx="206">
                  <c:v>93.047368421052624</c:v>
                </c:pt>
                <c:pt idx="207">
                  <c:v>92.067727272727282</c:v>
                </c:pt>
                <c:pt idx="208">
                  <c:v>94.794999999999987</c:v>
                </c:pt>
                <c:pt idx="209">
                  <c:v>95.800500000000014</c:v>
                </c:pt>
                <c:pt idx="210">
                  <c:v>104.61136363636365</c:v>
                </c:pt>
                <c:pt idx="211">
                  <c:v>106.53863636363639</c:v>
                </c:pt>
                <c:pt idx="212">
                  <c:v>106.23499999999999</c:v>
                </c:pt>
                <c:pt idx="213">
                  <c:v>100.55260869565215</c:v>
                </c:pt>
                <c:pt idx="214">
                  <c:v>93.931499999999986</c:v>
                </c:pt>
                <c:pt idx="215">
                  <c:v>97.894285714285701</c:v>
                </c:pt>
                <c:pt idx="216">
                  <c:v>94.856666666666669</c:v>
                </c:pt>
                <c:pt idx="217">
                  <c:v>100.67526315789473</c:v>
                </c:pt>
                <c:pt idx="218">
                  <c:v>100.50904761904765</c:v>
                </c:pt>
                <c:pt idx="219">
                  <c:v>102.03476190476188</c:v>
                </c:pt>
                <c:pt idx="220">
                  <c:v>101.79476190476188</c:v>
                </c:pt>
                <c:pt idx="221">
                  <c:v>105.14666666666666</c:v>
                </c:pt>
                <c:pt idx="222">
                  <c:v>102.39181818181818</c:v>
                </c:pt>
                <c:pt idx="223">
                  <c:v>96.076190476190476</c:v>
                </c:pt>
                <c:pt idx="224">
                  <c:v>93.033809523809509</c:v>
                </c:pt>
                <c:pt idx="225">
                  <c:v>84.339130434782604</c:v>
                </c:pt>
                <c:pt idx="226">
                  <c:v>75.81</c:v>
                </c:pt>
                <c:pt idx="227">
                  <c:v>59.28954545454544</c:v>
                </c:pt>
                <c:pt idx="228">
                  <c:v>47.325499999999998</c:v>
                </c:pt>
                <c:pt idx="229">
                  <c:v>50.724736842105258</c:v>
                </c:pt>
                <c:pt idx="230">
                  <c:v>47.854090909090907</c:v>
                </c:pt>
                <c:pt idx="231">
                  <c:v>54.433181818181815</c:v>
                </c:pt>
                <c:pt idx="232">
                  <c:v>59.372</c:v>
                </c:pt>
                <c:pt idx="233">
                  <c:v>59.828636363636377</c:v>
                </c:pt>
                <c:pt idx="234">
                  <c:v>50.929999999999993</c:v>
                </c:pt>
                <c:pt idx="235">
                  <c:v>42.889047619047624</c:v>
                </c:pt>
                <c:pt idx="236">
                  <c:v>45.479523809523805</c:v>
                </c:pt>
                <c:pt idx="237">
                  <c:v>46.289545454545454</c:v>
                </c:pt>
                <c:pt idx="238">
                  <c:v>42.922999999999995</c:v>
                </c:pt>
                <c:pt idx="239">
                  <c:v>37.327272727272728</c:v>
                </c:pt>
                <c:pt idx="240">
                  <c:v>31.77578947368421</c:v>
                </c:pt>
                <c:pt idx="241">
                  <c:v>30.616500000000002</c:v>
                </c:pt>
                <c:pt idx="242">
                  <c:v>37.960909090909098</c:v>
                </c:pt>
                <c:pt idx="243">
                  <c:v>41.124761904761897</c:v>
                </c:pt>
                <c:pt idx="244">
                  <c:v>46.796666666666681</c:v>
                </c:pt>
                <c:pt idx="245">
                  <c:v>48.853181818181831</c:v>
                </c:pt>
                <c:pt idx="246">
                  <c:v>44.814500000000002</c:v>
                </c:pt>
                <c:pt idx="247">
                  <c:v>44.799130434782612</c:v>
                </c:pt>
                <c:pt idx="248">
                  <c:v>44.994666666666667</c:v>
                </c:pt>
                <c:pt idx="249">
                  <c:v>49.827096774193542</c:v>
                </c:pt>
                <c:pt idx="250">
                  <c:v>45.582333333333331</c:v>
                </c:pt>
                <c:pt idx="251">
                  <c:v>52.207096774193552</c:v>
                </c:pt>
                <c:pt idx="252">
                  <c:v>52.770322580645178</c:v>
                </c:pt>
                <c:pt idx="253">
                  <c:v>53.54785714285714</c:v>
                </c:pt>
                <c:pt idx="254">
                  <c:v>49.665806451612895</c:v>
                </c:pt>
                <c:pt idx="255">
                  <c:v>51.144999999999968</c:v>
                </c:pt>
                <c:pt idx="256">
                  <c:v>48.582258064516132</c:v>
                </c:pt>
                <c:pt idx="257">
                  <c:v>45.226333333333351</c:v>
                </c:pt>
                <c:pt idx="258">
                  <c:v>46.61774193548387</c:v>
                </c:pt>
                <c:pt idx="259">
                  <c:v>48.222258064516133</c:v>
                </c:pt>
                <c:pt idx="260">
                  <c:v>49.571333333333349</c:v>
                </c:pt>
                <c:pt idx="261">
                  <c:v>51.579677419354866</c:v>
                </c:pt>
                <c:pt idx="262">
                  <c:v>56.789999999999992</c:v>
                </c:pt>
                <c:pt idx="263">
                  <c:v>58.104193548387094</c:v>
                </c:pt>
                <c:pt idx="264">
                  <c:v>63.614838709677407</c:v>
                </c:pt>
                <c:pt idx="265">
                  <c:v>62.247500000000009</c:v>
                </c:pt>
                <c:pt idx="266">
                  <c:v>62.939032258064522</c:v>
                </c:pt>
                <c:pt idx="267">
                  <c:v>66.320999999999984</c:v>
                </c:pt>
                <c:pt idx="268">
                  <c:v>69.892580645161303</c:v>
                </c:pt>
                <c:pt idx="269">
                  <c:v>67.276999999999987</c:v>
                </c:pt>
                <c:pt idx="270">
                  <c:v>70.917096774193553</c:v>
                </c:pt>
                <c:pt idx="271">
                  <c:v>67.804516129032265</c:v>
                </c:pt>
                <c:pt idx="272">
                  <c:v>70.084999999999994</c:v>
                </c:pt>
                <c:pt idx="273">
                  <c:v>70.716451612903214</c:v>
                </c:pt>
                <c:pt idx="274">
                  <c:v>56.85366666666669</c:v>
                </c:pt>
                <c:pt idx="275">
                  <c:v>48.822903225806442</c:v>
                </c:pt>
                <c:pt idx="276">
                  <c:v>51.479032258064521</c:v>
                </c:pt>
                <c:pt idx="277">
                  <c:v>55.07</c:v>
                </c:pt>
                <c:pt idx="278">
                  <c:v>58.086129032258064</c:v>
                </c:pt>
                <c:pt idx="279">
                  <c:v>63.794333333333341</c:v>
                </c:pt>
                <c:pt idx="280">
                  <c:v>60.891935483870981</c:v>
                </c:pt>
                <c:pt idx="281">
                  <c:v>54.864333333333342</c:v>
                </c:pt>
                <c:pt idx="282">
                  <c:v>57.49870967741937</c:v>
                </c:pt>
                <c:pt idx="283">
                  <c:v>54.840967741935486</c:v>
                </c:pt>
                <c:pt idx="284">
                  <c:v>56.676000000000009</c:v>
                </c:pt>
                <c:pt idx="285">
                  <c:v>54.13000000000001</c:v>
                </c:pt>
                <c:pt idx="286">
                  <c:v>57.084666666666664</c:v>
                </c:pt>
                <c:pt idx="287">
                  <c:v>59.84</c:v>
                </c:pt>
                <c:pt idx="288">
                  <c:v>57.978709677419353</c:v>
                </c:pt>
                <c:pt idx="289">
                  <c:v>50.749310344827585</c:v>
                </c:pt>
                <c:pt idx="290">
                  <c:v>30.595483870967744</c:v>
                </c:pt>
                <c:pt idx="291">
                  <c:v>18.201999999999998</c:v>
                </c:pt>
                <c:pt idx="292">
                  <c:v>28.683225806451613</c:v>
                </c:pt>
                <c:pt idx="293">
                  <c:v>38.369333333333337</c:v>
                </c:pt>
                <c:pt idx="294">
                  <c:v>40.763225806451615</c:v>
                </c:pt>
                <c:pt idx="295">
                  <c:v>42.186129032258073</c:v>
                </c:pt>
                <c:pt idx="296">
                  <c:v>39.627666666666663</c:v>
                </c:pt>
                <c:pt idx="297">
                  <c:v>39.443548387096783</c:v>
                </c:pt>
                <c:pt idx="298">
                  <c:v>41.277666666666654</c:v>
                </c:pt>
                <c:pt idx="299">
                  <c:v>47.227419354838716</c:v>
                </c:pt>
                <c:pt idx="300">
                  <c:v>51.806451612903224</c:v>
                </c:pt>
                <c:pt idx="301">
                  <c:v>59.133928571428577</c:v>
                </c:pt>
                <c:pt idx="302">
                  <c:v>62.658064516129045</c:v>
                </c:pt>
                <c:pt idx="303">
                  <c:v>61.643666666666689</c:v>
                </c:pt>
                <c:pt idx="304">
                  <c:v>65.063225806451584</c:v>
                </c:pt>
                <c:pt idx="305">
                  <c:v>71.406666666666666</c:v>
                </c:pt>
                <c:pt idx="306">
                  <c:v>72.817741935483866</c:v>
                </c:pt>
                <c:pt idx="307">
                  <c:v>67.709999999999994</c:v>
                </c:pt>
                <c:pt idx="308">
                  <c:v>71.39</c:v>
                </c:pt>
                <c:pt idx="309">
                  <c:v>81.140645161290323</c:v>
                </c:pt>
                <c:pt idx="310">
                  <c:v>78.09133333333331</c:v>
                </c:pt>
                <c:pt idx="311">
                  <c:v>71.488064516129</c:v>
                </c:pt>
                <c:pt idx="312">
                  <c:v>82.683225806451631</c:v>
                </c:pt>
                <c:pt idx="313">
                  <c:v>91.72</c:v>
                </c:pt>
                <c:pt idx="314">
                  <c:v>108.94354838709678</c:v>
                </c:pt>
                <c:pt idx="315">
                  <c:v>101.91833333333335</c:v>
                </c:pt>
                <c:pt idx="316">
                  <c:v>110.04290322580648</c:v>
                </c:pt>
                <c:pt idx="317">
                  <c:v>114.13733333333336</c:v>
                </c:pt>
                <c:pt idx="318">
                  <c:v>100.1412903225806</c:v>
                </c:pt>
                <c:pt idx="319">
                  <c:v>91.418064516129022</c:v>
                </c:pt>
                <c:pt idx="320">
                  <c:v>84.057666666666648</c:v>
                </c:pt>
                <c:pt idx="321">
                  <c:v>86.74</c:v>
                </c:pt>
                <c:pt idx="322">
                  <c:v>84.196666666666673</c:v>
                </c:pt>
                <c:pt idx="323">
                  <c:v>76.658064516129031</c:v>
                </c:pt>
                <c:pt idx="324">
                  <c:v>78.480645161290312</c:v>
                </c:pt>
                <c:pt idx="325">
                  <c:v>76.722499999999997</c:v>
                </c:pt>
                <c:pt idx="326">
                  <c:v>73.299677419354822</c:v>
                </c:pt>
                <c:pt idx="327">
                  <c:v>79.237000000000023</c:v>
                </c:pt>
                <c:pt idx="328">
                  <c:v>71.597741935483867</c:v>
                </c:pt>
                <c:pt idx="329">
                  <c:v>70.441333333333333</c:v>
                </c:pt>
                <c:pt idx="330">
                  <c:v>75.665161290322573</c:v>
                </c:pt>
                <c:pt idx="331">
                  <c:v>81.43741935483871</c:v>
                </c:pt>
                <c:pt idx="332">
                  <c:v>89.088999999999984</c:v>
                </c:pt>
                <c:pt idx="333">
                  <c:v>85.825806451612905</c:v>
                </c:pt>
                <c:pt idx="334">
                  <c:v>77.340999999999994</c:v>
                </c:pt>
                <c:pt idx="335">
                  <c:v>72.25516129032259</c:v>
                </c:pt>
                <c:pt idx="336">
                  <c:v>73.910645161290347</c:v>
                </c:pt>
                <c:pt idx="337">
                  <c:v>76.585862068965525</c:v>
                </c:pt>
                <c:pt idx="338">
                  <c:v>80.545483870967757</c:v>
                </c:pt>
                <c:pt idx="339">
                  <c:v>84.526333333333326</c:v>
                </c:pt>
                <c:pt idx="340">
                  <c:v>78.570645161290315</c:v>
                </c:pt>
                <c:pt idx="341">
                  <c:v>78.777333333333317</c:v>
                </c:pt>
                <c:pt idx="342">
                  <c:v>80.638387096774181</c:v>
                </c:pt>
                <c:pt idx="343">
                  <c:v>75.379677419354849</c:v>
                </c:pt>
                <c:pt idx="344">
                  <c:v>69.579666666666682</c:v>
                </c:pt>
                <c:pt idx="345">
                  <c:v>71.864516129032268</c:v>
                </c:pt>
                <c:pt idx="346">
                  <c:v>69.461999999999989</c:v>
                </c:pt>
                <c:pt idx="347">
                  <c:v>69.640322580645133</c:v>
                </c:pt>
                <c:pt idx="348">
                  <c:v>75.251612903225848</c:v>
                </c:pt>
                <c:pt idx="349">
                  <c:v>71.180357142857147</c:v>
                </c:pt>
                <c:pt idx="350">
                  <c:v>68.063548387096773</c:v>
                </c:pt>
                <c:pt idx="351">
                  <c:v>62.975666666666676</c:v>
                </c:pt>
                <c:pt idx="352">
                  <c:v>60.923225806451612</c:v>
                </c:pt>
                <c:pt idx="353">
                  <c:v>67.949000000000012</c:v>
                </c:pt>
                <c:pt idx="354">
                  <c:v>67.169354838709694</c:v>
                </c:pt>
                <c:pt idx="355">
                  <c:v>64.121290322580649</c:v>
                </c:pt>
                <c:pt idx="356">
                  <c:v>63.471333333333341</c:v>
                </c:pt>
                <c:pt idx="357">
                  <c:v>59.975483870967736</c:v>
                </c:pt>
                <c:pt idx="358">
                  <c:v>59.454000000000001</c:v>
                </c:pt>
                <c:pt idx="359">
                  <c:v>57.846774193548399</c:v>
                </c:pt>
                <c:pt idx="360">
                  <c:v>60.037419354838711</c:v>
                </c:pt>
                <c:pt idx="361">
                  <c:v>64.525714285714301</c:v>
                </c:pt>
                <c:pt idx="362">
                  <c:v>91.745161290322571</c:v>
                </c:pt>
                <c:pt idx="363">
                  <c:v>98.11733333333332</c:v>
                </c:pt>
                <c:pt idx="364">
                  <c:v>98.07580645161292</c:v>
                </c:pt>
                <c:pt idx="365">
                  <c:v>81.223333333333315</c:v>
                </c:pt>
                <c:pt idx="366">
                  <c:v>78.559354838709694</c:v>
                </c:pt>
              </c:numCache>
            </c:numRef>
          </c:val>
          <c:smooth val="0"/>
          <c:extLst>
            <c:ext xmlns:c16="http://schemas.microsoft.com/office/drawing/2014/chart" uri="{C3380CC4-5D6E-409C-BE32-E72D297353CC}">
              <c16:uniqueId val="{00000000-9CBB-4104-8B37-B96D8B86AFB1}"/>
            </c:ext>
          </c:extLst>
        </c:ser>
        <c:ser>
          <c:idx val="1"/>
          <c:order val="1"/>
          <c:tx>
            <c:strRef>
              <c:f>'Newsletter Input'!$C$7</c:f>
              <c:strCache>
                <c:ptCount val="1"/>
                <c:pt idx="0">
                  <c:v>Europe Brent Crude F.O.B.</c:v>
                </c:pt>
              </c:strCache>
            </c:strRef>
          </c:tx>
          <c:spPr>
            <a:ln w="12700">
              <a:solidFill>
                <a:srgbClr val="0000FF"/>
              </a:solidFill>
              <a:prstDash val="solid"/>
            </a:ln>
          </c:spPr>
          <c:marker>
            <c:symbol val="diamond"/>
            <c:size val="5"/>
            <c:spPr>
              <a:solidFill>
                <a:srgbClr val="0000FF"/>
              </a:solidFill>
              <a:ln>
                <a:solidFill>
                  <a:schemeClr val="tx1"/>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Input'!$C$29:$C$600</c:f>
              <c:numCache>
                <c:formatCode>"$"#,##0.00</c:formatCode>
                <c:ptCount val="572"/>
                <c:pt idx="0">
                  <c:v>17.93</c:v>
                </c:pt>
                <c:pt idx="1">
                  <c:v>17.98</c:v>
                </c:pt>
                <c:pt idx="2">
                  <c:v>19.95</c:v>
                </c:pt>
                <c:pt idx="3">
                  <c:v>20.93</c:v>
                </c:pt>
                <c:pt idx="4">
                  <c:v>19.11</c:v>
                </c:pt>
                <c:pt idx="5">
                  <c:v>18.38</c:v>
                </c:pt>
                <c:pt idx="6">
                  <c:v>19.600000000000001</c:v>
                </c:pt>
                <c:pt idx="7">
                  <c:v>20.56</c:v>
                </c:pt>
                <c:pt idx="8">
                  <c:v>22.64</c:v>
                </c:pt>
                <c:pt idx="9">
                  <c:v>24.17</c:v>
                </c:pt>
                <c:pt idx="10">
                  <c:v>22.7</c:v>
                </c:pt>
                <c:pt idx="11">
                  <c:v>23.4</c:v>
                </c:pt>
                <c:pt idx="12">
                  <c:v>23.45</c:v>
                </c:pt>
                <c:pt idx="13">
                  <c:v>20.83</c:v>
                </c:pt>
                <c:pt idx="14">
                  <c:v>19.059999999999999</c:v>
                </c:pt>
                <c:pt idx="15">
                  <c:v>17.46</c:v>
                </c:pt>
                <c:pt idx="16">
                  <c:v>19.07</c:v>
                </c:pt>
                <c:pt idx="17">
                  <c:v>17.579999999999998</c:v>
                </c:pt>
                <c:pt idx="18">
                  <c:v>18.37</c:v>
                </c:pt>
                <c:pt idx="19">
                  <c:v>18.809999999999999</c:v>
                </c:pt>
                <c:pt idx="20">
                  <c:v>18.45</c:v>
                </c:pt>
                <c:pt idx="21">
                  <c:v>19.89</c:v>
                </c:pt>
                <c:pt idx="22">
                  <c:v>19.21</c:v>
                </c:pt>
                <c:pt idx="23">
                  <c:v>17.11</c:v>
                </c:pt>
                <c:pt idx="24">
                  <c:v>15.203999999999999</c:v>
                </c:pt>
                <c:pt idx="25">
                  <c:v>14.159473684210528</c:v>
                </c:pt>
                <c:pt idx="26">
                  <c:v>13.118636363636362</c:v>
                </c:pt>
                <c:pt idx="27">
                  <c:v>13.445909090909094</c:v>
                </c:pt>
                <c:pt idx="28">
                  <c:v>14.38952380952381</c:v>
                </c:pt>
                <c:pt idx="29">
                  <c:v>12.234090909090908</c:v>
                </c:pt>
                <c:pt idx="30">
                  <c:v>12.187727272727273</c:v>
                </c:pt>
                <c:pt idx="31">
                  <c:v>11.970952380952379</c:v>
                </c:pt>
                <c:pt idx="32">
                  <c:v>13.363809523809524</c:v>
                </c:pt>
                <c:pt idx="33">
                  <c:v>12.730909090909091</c:v>
                </c:pt>
                <c:pt idx="34">
                  <c:v>11.088000000000001</c:v>
                </c:pt>
                <c:pt idx="35">
                  <c:v>9.8481818181818177</c:v>
                </c:pt>
                <c:pt idx="36">
                  <c:v>11.064736842105262</c:v>
                </c:pt>
                <c:pt idx="37">
                  <c:v>10.278421052631579</c:v>
                </c:pt>
                <c:pt idx="38">
                  <c:v>12.394347826086959</c:v>
                </c:pt>
                <c:pt idx="39">
                  <c:v>15.247619047619045</c:v>
                </c:pt>
                <c:pt idx="40">
                  <c:v>14.50047619047619</c:v>
                </c:pt>
                <c:pt idx="41">
                  <c:v>15.722727272727271</c:v>
                </c:pt>
                <c:pt idx="42">
                  <c:v>18.97</c:v>
                </c:pt>
                <c:pt idx="43">
                  <c:v>20.248636363636361</c:v>
                </c:pt>
                <c:pt idx="44">
                  <c:v>22.48619047619048</c:v>
                </c:pt>
                <c:pt idx="45">
                  <c:v>21.976190476190474</c:v>
                </c:pt>
                <c:pt idx="46">
                  <c:v>24.418571428571425</c:v>
                </c:pt>
                <c:pt idx="47">
                  <c:v>25.432380952380953</c:v>
                </c:pt>
                <c:pt idx="48">
                  <c:v>25.306999999999999</c:v>
                </c:pt>
                <c:pt idx="49">
                  <c:v>27.753500000000003</c:v>
                </c:pt>
                <c:pt idx="50">
                  <c:v>27.559565217391309</c:v>
                </c:pt>
                <c:pt idx="51">
                  <c:v>22.804210526315781</c:v>
                </c:pt>
                <c:pt idx="52">
                  <c:v>27.516363636363632</c:v>
                </c:pt>
                <c:pt idx="53">
                  <c:v>29.602272727272734</c:v>
                </c:pt>
                <c:pt idx="54">
                  <c:v>28.482500000000002</c:v>
                </c:pt>
                <c:pt idx="55">
                  <c:v>29.787826086956521</c:v>
                </c:pt>
                <c:pt idx="56">
                  <c:v>32.930999999999997</c:v>
                </c:pt>
                <c:pt idx="57">
                  <c:v>30.837272727272726</c:v>
                </c:pt>
                <c:pt idx="58">
                  <c:v>32.444761904761904</c:v>
                </c:pt>
                <c:pt idx="59">
                  <c:v>25.567499999999999</c:v>
                </c:pt>
                <c:pt idx="60">
                  <c:v>25.448571428571427</c:v>
                </c:pt>
                <c:pt idx="61">
                  <c:v>27.506315789473685</c:v>
                </c:pt>
                <c:pt idx="62">
                  <c:v>24.570909090909087</c:v>
                </c:pt>
                <c:pt idx="63">
                  <c:v>25.645</c:v>
                </c:pt>
                <c:pt idx="64">
                  <c:v>28.316363636363644</c:v>
                </c:pt>
                <c:pt idx="65">
                  <c:v>27.751428571428576</c:v>
                </c:pt>
                <c:pt idx="66">
                  <c:v>24.52571428571429</c:v>
                </c:pt>
                <c:pt idx="67">
                  <c:v>25.753478260869564</c:v>
                </c:pt>
                <c:pt idx="68">
                  <c:v>25.223749999999999</c:v>
                </c:pt>
                <c:pt idx="69">
                  <c:v>20.556956521739131</c:v>
                </c:pt>
                <c:pt idx="70">
                  <c:v>18.847142857142856</c:v>
                </c:pt>
                <c:pt idx="71">
                  <c:v>18.672631578947371</c:v>
                </c:pt>
                <c:pt idx="72">
                  <c:v>19.458571428571432</c:v>
                </c:pt>
                <c:pt idx="73">
                  <c:v>20.121578947368423</c:v>
                </c:pt>
                <c:pt idx="74">
                  <c:v>23.541999999999998</c:v>
                </c:pt>
                <c:pt idx="75">
                  <c:v>25.663181818181819</c:v>
                </c:pt>
                <c:pt idx="76">
                  <c:v>25.391818181818181</c:v>
                </c:pt>
                <c:pt idx="77">
                  <c:v>24.032999999999998</c:v>
                </c:pt>
                <c:pt idx="78">
                  <c:v>25.691363636363636</c:v>
                </c:pt>
                <c:pt idx="79">
                  <c:v>26.555</c:v>
                </c:pt>
                <c:pt idx="80">
                  <c:v>28.385000000000002</c:v>
                </c:pt>
                <c:pt idx="81">
                  <c:v>27.497391304347818</c:v>
                </c:pt>
                <c:pt idx="82">
                  <c:v>24.184210526315788</c:v>
                </c:pt>
                <c:pt idx="83">
                  <c:v>28.468095238095241</c:v>
                </c:pt>
                <c:pt idx="84">
                  <c:v>31.289523809523811</c:v>
                </c:pt>
                <c:pt idx="85">
                  <c:v>32.718947368421055</c:v>
                </c:pt>
                <c:pt idx="86">
                  <c:v>30.458571428571425</c:v>
                </c:pt>
                <c:pt idx="87">
                  <c:v>24.886190476190471</c:v>
                </c:pt>
                <c:pt idx="88">
                  <c:v>25.68333333333333</c:v>
                </c:pt>
                <c:pt idx="89">
                  <c:v>27.518095238095242</c:v>
                </c:pt>
                <c:pt idx="90">
                  <c:v>28.387272727272727</c:v>
                </c:pt>
                <c:pt idx="91">
                  <c:v>29.748571428571424</c:v>
                </c:pt>
                <c:pt idx="92">
                  <c:v>26.851428571428567</c:v>
                </c:pt>
                <c:pt idx="93">
                  <c:v>29.514347826086954</c:v>
                </c:pt>
                <c:pt idx="94">
                  <c:v>28.752222222222219</c:v>
                </c:pt>
                <c:pt idx="95">
                  <c:v>29.76047619047619</c:v>
                </c:pt>
                <c:pt idx="96">
                  <c:v>31.296842105263156</c:v>
                </c:pt>
                <c:pt idx="97">
                  <c:v>30.718499999999999</c:v>
                </c:pt>
                <c:pt idx="98">
                  <c:v>33.843043478260867</c:v>
                </c:pt>
                <c:pt idx="99">
                  <c:v>33.165238095238095</c:v>
                </c:pt>
                <c:pt idx="100">
                  <c:v>37.759</c:v>
                </c:pt>
                <c:pt idx="101">
                  <c:v>35.234999999999999</c:v>
                </c:pt>
                <c:pt idx="102">
                  <c:v>38.239523809523817</c:v>
                </c:pt>
                <c:pt idx="103">
                  <c:v>43.027727272727269</c:v>
                </c:pt>
                <c:pt idx="104">
                  <c:v>43.566190476190471</c:v>
                </c:pt>
                <c:pt idx="105">
                  <c:v>49.705238095238094</c:v>
                </c:pt>
                <c:pt idx="106">
                  <c:v>43.075238095238092</c:v>
                </c:pt>
                <c:pt idx="107">
                  <c:v>39.54</c:v>
                </c:pt>
                <c:pt idx="108">
                  <c:v>44.154000000000003</c:v>
                </c:pt>
                <c:pt idx="109">
                  <c:v>45.358947368421056</c:v>
                </c:pt>
                <c:pt idx="110">
                  <c:v>52.798636363636369</c:v>
                </c:pt>
                <c:pt idx="111">
                  <c:v>51.960476190476193</c:v>
                </c:pt>
                <c:pt idx="112">
                  <c:v>48.668095238095233</c:v>
                </c:pt>
                <c:pt idx="113">
                  <c:v>54.839090909090899</c:v>
                </c:pt>
                <c:pt idx="114">
                  <c:v>57.565999999999988</c:v>
                </c:pt>
                <c:pt idx="115">
                  <c:v>64.197826086956525</c:v>
                </c:pt>
                <c:pt idx="116">
                  <c:v>62.92</c:v>
                </c:pt>
                <c:pt idx="117">
                  <c:v>58.821904761904761</c:v>
                </c:pt>
                <c:pt idx="118">
                  <c:v>55.334761904761905</c:v>
                </c:pt>
                <c:pt idx="119">
                  <c:v>56.99</c:v>
                </c:pt>
                <c:pt idx="120">
                  <c:v>63.177142857142861</c:v>
                </c:pt>
                <c:pt idx="121">
                  <c:v>60.188947368421047</c:v>
                </c:pt>
                <c:pt idx="122">
                  <c:v>62.119565217391305</c:v>
                </c:pt>
                <c:pt idx="123">
                  <c:v>70.130526315789481</c:v>
                </c:pt>
                <c:pt idx="124">
                  <c:v>69.933181818181822</c:v>
                </c:pt>
                <c:pt idx="125">
                  <c:v>68.559090909090912</c:v>
                </c:pt>
                <c:pt idx="126">
                  <c:v>73.770999999999987</c:v>
                </c:pt>
                <c:pt idx="127">
                  <c:v>73.230434782608697</c:v>
                </c:pt>
                <c:pt idx="128">
                  <c:v>61.625500000000002</c:v>
                </c:pt>
                <c:pt idx="129">
                  <c:v>57.808181818181815</c:v>
                </c:pt>
                <c:pt idx="130">
                  <c:v>58.716666666666676</c:v>
                </c:pt>
                <c:pt idx="131">
                  <c:v>62.472105263157893</c:v>
                </c:pt>
                <c:pt idx="132">
                  <c:v>53.68</c:v>
                </c:pt>
                <c:pt idx="133">
                  <c:v>57.555789473684207</c:v>
                </c:pt>
                <c:pt idx="134">
                  <c:v>62.050454545454549</c:v>
                </c:pt>
                <c:pt idx="135">
                  <c:v>67.485789473684207</c:v>
                </c:pt>
                <c:pt idx="136">
                  <c:v>67.212272727272747</c:v>
                </c:pt>
                <c:pt idx="137">
                  <c:v>71.045714285714283</c:v>
                </c:pt>
                <c:pt idx="138">
                  <c:v>76.930000000000007</c:v>
                </c:pt>
                <c:pt idx="139">
                  <c:v>70.760869565217391</c:v>
                </c:pt>
                <c:pt idx="140">
                  <c:v>77.173157894736832</c:v>
                </c:pt>
                <c:pt idx="141">
                  <c:v>82.34</c:v>
                </c:pt>
                <c:pt idx="142">
                  <c:v>92.414285714285711</c:v>
                </c:pt>
                <c:pt idx="143">
                  <c:v>90.926842105263162</c:v>
                </c:pt>
                <c:pt idx="144">
                  <c:v>92.178095238095253</c:v>
                </c:pt>
                <c:pt idx="145">
                  <c:v>94.99</c:v>
                </c:pt>
                <c:pt idx="146">
                  <c:v>103.63550000000002</c:v>
                </c:pt>
                <c:pt idx="147">
                  <c:v>109.07136363636363</c:v>
                </c:pt>
                <c:pt idx="148">
                  <c:v>122.79714285714284</c:v>
                </c:pt>
                <c:pt idx="149">
                  <c:v>132.32238095238097</c:v>
                </c:pt>
                <c:pt idx="150">
                  <c:v>132.71818181818182</c:v>
                </c:pt>
                <c:pt idx="151">
                  <c:v>113.24333333333331</c:v>
                </c:pt>
                <c:pt idx="152">
                  <c:v>97.234285714285733</c:v>
                </c:pt>
                <c:pt idx="153">
                  <c:v>71.581739130434769</c:v>
                </c:pt>
                <c:pt idx="154">
                  <c:v>52.452631578947368</c:v>
                </c:pt>
                <c:pt idx="155">
                  <c:v>39.946363636363635</c:v>
                </c:pt>
                <c:pt idx="156">
                  <c:v>43.439499999999995</c:v>
                </c:pt>
                <c:pt idx="157">
                  <c:v>43.324736842105253</c:v>
                </c:pt>
                <c:pt idx="158">
                  <c:v>46.540454545454544</c:v>
                </c:pt>
                <c:pt idx="159">
                  <c:v>50.181904761904761</c:v>
                </c:pt>
                <c:pt idx="160">
                  <c:v>57.302500000000002</c:v>
                </c:pt>
                <c:pt idx="161">
                  <c:v>68.609545454545454</c:v>
                </c:pt>
                <c:pt idx="162">
                  <c:v>64.435454545454533</c:v>
                </c:pt>
                <c:pt idx="163">
                  <c:v>72.508571428571415</c:v>
                </c:pt>
                <c:pt idx="164">
                  <c:v>67.646190476190469</c:v>
                </c:pt>
                <c:pt idx="165">
                  <c:v>72.769545454545451</c:v>
                </c:pt>
                <c:pt idx="166">
                  <c:v>76.661999999999992</c:v>
                </c:pt>
                <c:pt idx="167">
                  <c:v>74.456363636363648</c:v>
                </c:pt>
                <c:pt idx="168">
                  <c:v>76.167368421052629</c:v>
                </c:pt>
                <c:pt idx="169">
                  <c:v>73.752105263157887</c:v>
                </c:pt>
                <c:pt idx="170">
                  <c:v>78.827391304347842</c:v>
                </c:pt>
                <c:pt idx="171">
                  <c:v>84.817619047619033</c:v>
                </c:pt>
                <c:pt idx="172">
                  <c:v>75.945699999999988</c:v>
                </c:pt>
                <c:pt idx="173">
                  <c:v>74.760909090909095</c:v>
                </c:pt>
                <c:pt idx="174">
                  <c:v>75.58</c:v>
                </c:pt>
                <c:pt idx="175">
                  <c:v>77.039545454545447</c:v>
                </c:pt>
                <c:pt idx="176">
                  <c:v>77.840476190476195</c:v>
                </c:pt>
                <c:pt idx="177">
                  <c:v>82.664761904761903</c:v>
                </c:pt>
                <c:pt idx="178">
                  <c:v>85.274761904761903</c:v>
                </c:pt>
                <c:pt idx="179">
                  <c:v>91.305000000000007</c:v>
                </c:pt>
                <c:pt idx="180">
                  <c:v>96.523499999999984</c:v>
                </c:pt>
                <c:pt idx="181">
                  <c:v>103.71631578947368</c:v>
                </c:pt>
                <c:pt idx="182">
                  <c:v>114.64347826086956</c:v>
                </c:pt>
                <c:pt idx="183">
                  <c:v>123.25888888888888</c:v>
                </c:pt>
                <c:pt idx="184">
                  <c:v>114.9890476190476</c:v>
                </c:pt>
                <c:pt idx="185">
                  <c:v>113.83318181818184</c:v>
                </c:pt>
                <c:pt idx="186">
                  <c:v>116.97349999999999</c:v>
                </c:pt>
                <c:pt idx="187">
                  <c:v>110.21954545454547</c:v>
                </c:pt>
                <c:pt idx="188">
                  <c:v>112.83380952380955</c:v>
                </c:pt>
                <c:pt idx="189">
                  <c:v>109.55</c:v>
                </c:pt>
                <c:pt idx="190">
                  <c:v>110.76809523809523</c:v>
                </c:pt>
                <c:pt idx="191">
                  <c:v>107.87049999999999</c:v>
                </c:pt>
                <c:pt idx="192">
                  <c:v>110.68599999999999</c:v>
                </c:pt>
                <c:pt idx="193">
                  <c:v>119.327</c:v>
                </c:pt>
                <c:pt idx="194">
                  <c:v>125.44545454545454</c:v>
                </c:pt>
                <c:pt idx="195">
                  <c:v>119.75</c:v>
                </c:pt>
                <c:pt idx="196">
                  <c:v>110.33904761904762</c:v>
                </c:pt>
                <c:pt idx="197">
                  <c:v>95.155714285714296</c:v>
                </c:pt>
                <c:pt idx="198">
                  <c:v>102.61857142857141</c:v>
                </c:pt>
                <c:pt idx="199">
                  <c:v>113.35608695652174</c:v>
                </c:pt>
                <c:pt idx="200">
                  <c:v>112.86368421052633</c:v>
                </c:pt>
                <c:pt idx="201">
                  <c:v>111.71086956521739</c:v>
                </c:pt>
                <c:pt idx="202">
                  <c:v>109.05857142857143</c:v>
                </c:pt>
                <c:pt idx="203">
                  <c:v>109.494</c:v>
                </c:pt>
                <c:pt idx="204">
                  <c:v>112.96000000000001</c:v>
                </c:pt>
                <c:pt idx="205">
                  <c:v>116.01944444444445</c:v>
                </c:pt>
                <c:pt idx="206">
                  <c:v>108.55578947368421</c:v>
                </c:pt>
                <c:pt idx="207">
                  <c:v>102.24818181818182</c:v>
                </c:pt>
                <c:pt idx="208">
                  <c:v>102.55863636363634</c:v>
                </c:pt>
                <c:pt idx="209">
                  <c:v>102.9195</c:v>
                </c:pt>
                <c:pt idx="210">
                  <c:v>107.93318181818178</c:v>
                </c:pt>
                <c:pt idx="211">
                  <c:v>111.28045454545453</c:v>
                </c:pt>
                <c:pt idx="212">
                  <c:v>111.59649999999999</c:v>
                </c:pt>
                <c:pt idx="213">
                  <c:v>109.06181818181818</c:v>
                </c:pt>
                <c:pt idx="214">
                  <c:v>107.79199999999999</c:v>
                </c:pt>
                <c:pt idx="215">
                  <c:v>110.75666666666666</c:v>
                </c:pt>
                <c:pt idx="216">
                  <c:v>108.11772727272728</c:v>
                </c:pt>
                <c:pt idx="217">
                  <c:v>108.90052631578948</c:v>
                </c:pt>
                <c:pt idx="218">
                  <c:v>107.48095238095237</c:v>
                </c:pt>
                <c:pt idx="219">
                  <c:v>107.7552380952381</c:v>
                </c:pt>
                <c:pt idx="220">
                  <c:v>109.53909090909092</c:v>
                </c:pt>
                <c:pt idx="221">
                  <c:v>111.7952380952381</c:v>
                </c:pt>
                <c:pt idx="222">
                  <c:v>106.76818181818182</c:v>
                </c:pt>
                <c:pt idx="223">
                  <c:v>101.60809523809523</c:v>
                </c:pt>
                <c:pt idx="224">
                  <c:v>97.091428571428565</c:v>
                </c:pt>
                <c:pt idx="225">
                  <c:v>87.425217391304372</c:v>
                </c:pt>
                <c:pt idx="226">
                  <c:v>79.437894736842111</c:v>
                </c:pt>
                <c:pt idx="227">
                  <c:v>62.334999999999994</c:v>
                </c:pt>
                <c:pt idx="228">
                  <c:v>48.117142857142866</c:v>
                </c:pt>
                <c:pt idx="229">
                  <c:v>58.095500000000015</c:v>
                </c:pt>
                <c:pt idx="230">
                  <c:v>55.885454545454543</c:v>
                </c:pt>
                <c:pt idx="231">
                  <c:v>59.524285714285725</c:v>
                </c:pt>
                <c:pt idx="232">
                  <c:v>64.096190476190472</c:v>
                </c:pt>
                <c:pt idx="233">
                  <c:v>61.477727272727286</c:v>
                </c:pt>
                <c:pt idx="234">
                  <c:v>56.561304347826088</c:v>
                </c:pt>
                <c:pt idx="235">
                  <c:v>46.58428571428572</c:v>
                </c:pt>
                <c:pt idx="236">
                  <c:v>47.62318181818182</c:v>
                </c:pt>
                <c:pt idx="237">
                  <c:v>48.43</c:v>
                </c:pt>
                <c:pt idx="238">
                  <c:v>44.267619047619057</c:v>
                </c:pt>
                <c:pt idx="239">
                  <c:v>38.005454545454548</c:v>
                </c:pt>
                <c:pt idx="240">
                  <c:v>30.6995</c:v>
                </c:pt>
                <c:pt idx="241">
                  <c:v>32.1815</c:v>
                </c:pt>
                <c:pt idx="242">
                  <c:v>38.210454545454553</c:v>
                </c:pt>
                <c:pt idx="243">
                  <c:v>41.583333333333336</c:v>
                </c:pt>
                <c:pt idx="244">
                  <c:v>46.742380952380941</c:v>
                </c:pt>
                <c:pt idx="245">
                  <c:v>48.247272727272723</c:v>
                </c:pt>
                <c:pt idx="246">
                  <c:v>44.951904761904771</c:v>
                </c:pt>
                <c:pt idx="247">
                  <c:v>45.843043478260874</c:v>
                </c:pt>
                <c:pt idx="248">
                  <c:v>46.56966666666667</c:v>
                </c:pt>
                <c:pt idx="249">
                  <c:v>49.396451612903221</c:v>
                </c:pt>
                <c:pt idx="250">
                  <c:v>44.498333333333335</c:v>
                </c:pt>
                <c:pt idx="251">
                  <c:v>53.328709677419361</c:v>
                </c:pt>
                <c:pt idx="252">
                  <c:v>54.717741935483858</c:v>
                </c:pt>
                <c:pt idx="253">
                  <c:v>54.927500000000009</c:v>
                </c:pt>
                <c:pt idx="254">
                  <c:v>51.520967741935493</c:v>
                </c:pt>
                <c:pt idx="255">
                  <c:v>52.355333333333334</c:v>
                </c:pt>
                <c:pt idx="256">
                  <c:v>50.246666666666663</c:v>
                </c:pt>
                <c:pt idx="257">
                  <c:v>46.332666666666682</c:v>
                </c:pt>
                <c:pt idx="258">
                  <c:v>48.382903225806452</c:v>
                </c:pt>
                <c:pt idx="259">
                  <c:v>51.701935483870969</c:v>
                </c:pt>
                <c:pt idx="260">
                  <c:v>56.010333333333342</c:v>
                </c:pt>
                <c:pt idx="261">
                  <c:v>57.515806451612917</c:v>
                </c:pt>
                <c:pt idx="262">
                  <c:v>62.702999999999982</c:v>
                </c:pt>
                <c:pt idx="263">
                  <c:v>64.499354838709664</c:v>
                </c:pt>
                <c:pt idx="264">
                  <c:v>69.000322580645147</c:v>
                </c:pt>
                <c:pt idx="265">
                  <c:v>65.357499999999987</c:v>
                </c:pt>
                <c:pt idx="266">
                  <c:v>66.151935483870972</c:v>
                </c:pt>
                <c:pt idx="267">
                  <c:v>71.981333333333325</c:v>
                </c:pt>
                <c:pt idx="268">
                  <c:v>76.839677419354842</c:v>
                </c:pt>
                <c:pt idx="269">
                  <c:v>74.354000000000013</c:v>
                </c:pt>
                <c:pt idx="270">
                  <c:v>74.28612903225806</c:v>
                </c:pt>
                <c:pt idx="271">
                  <c:v>72.393870967741961</c:v>
                </c:pt>
                <c:pt idx="272">
                  <c:v>78.725999999999971</c:v>
                </c:pt>
                <c:pt idx="273">
                  <c:v>80.99870967741937</c:v>
                </c:pt>
                <c:pt idx="274">
                  <c:v>65.022000000000006</c:v>
                </c:pt>
                <c:pt idx="275">
                  <c:v>56.209032258064511</c:v>
                </c:pt>
                <c:pt idx="276">
                  <c:v>59.174193548387102</c:v>
                </c:pt>
                <c:pt idx="277">
                  <c:v>63.956785714285722</c:v>
                </c:pt>
                <c:pt idx="278">
                  <c:v>66.074516129032261</c:v>
                </c:pt>
                <c:pt idx="279">
                  <c:v>71.103000000000009</c:v>
                </c:pt>
                <c:pt idx="280">
                  <c:v>71.224838709677442</c:v>
                </c:pt>
                <c:pt idx="281">
                  <c:v>64.648333333333326</c:v>
                </c:pt>
                <c:pt idx="282">
                  <c:v>63.835483870967735</c:v>
                </c:pt>
                <c:pt idx="283">
                  <c:v>59.10387096774194</c:v>
                </c:pt>
                <c:pt idx="284">
                  <c:v>62.696000000000005</c:v>
                </c:pt>
                <c:pt idx="285">
                  <c:v>59.899354838709684</c:v>
                </c:pt>
                <c:pt idx="286">
                  <c:v>63.086333333333322</c:v>
                </c:pt>
                <c:pt idx="287">
                  <c:v>67.365806451612926</c:v>
                </c:pt>
                <c:pt idx="288">
                  <c:v>64.079032258064487</c:v>
                </c:pt>
                <c:pt idx="289">
                  <c:v>55.927241379310331</c:v>
                </c:pt>
                <c:pt idx="290">
                  <c:v>32.48838709677419</c:v>
                </c:pt>
                <c:pt idx="291">
                  <c:v>18.946333333333335</c:v>
                </c:pt>
                <c:pt idx="292">
                  <c:v>29.015161290322574</c:v>
                </c:pt>
                <c:pt idx="293">
                  <c:v>40.385000000000005</c:v>
                </c:pt>
                <c:pt idx="294">
                  <c:v>43.244838709677424</c:v>
                </c:pt>
                <c:pt idx="295">
                  <c:v>44.592903225806459</c:v>
                </c:pt>
                <c:pt idx="296">
                  <c:v>40.864999999999995</c:v>
                </c:pt>
                <c:pt idx="297">
                  <c:v>40.124516129032251</c:v>
                </c:pt>
                <c:pt idx="298">
                  <c:v>42.446333333333335</c:v>
                </c:pt>
                <c:pt idx="299">
                  <c:v>50.163225806451635</c:v>
                </c:pt>
                <c:pt idx="300">
                  <c:v>54.538709677419355</c:v>
                </c:pt>
                <c:pt idx="301">
                  <c:v>62.371428571428559</c:v>
                </c:pt>
                <c:pt idx="302">
                  <c:v>65.729354838709668</c:v>
                </c:pt>
                <c:pt idx="303">
                  <c:v>64.62566666666666</c:v>
                </c:pt>
                <c:pt idx="304">
                  <c:v>68.477419354838716</c:v>
                </c:pt>
                <c:pt idx="305">
                  <c:v>73.180333333333323</c:v>
                </c:pt>
                <c:pt idx="306">
                  <c:v>75.461612903225785</c:v>
                </c:pt>
                <c:pt idx="307">
                  <c:v>70.808064516129036</c:v>
                </c:pt>
                <c:pt idx="308">
                  <c:v>74.463000000000022</c:v>
                </c:pt>
                <c:pt idx="309">
                  <c:v>83.349677419354833</c:v>
                </c:pt>
                <c:pt idx="310">
                  <c:v>80.63266666666668</c:v>
                </c:pt>
                <c:pt idx="311">
                  <c:v>74.06</c:v>
                </c:pt>
                <c:pt idx="312">
                  <c:v>86.207419354838677</c:v>
                </c:pt>
                <c:pt idx="313">
                  <c:v>97.170714285714283</c:v>
                </c:pt>
                <c:pt idx="314">
                  <c:v>117.88903225806453</c:v>
                </c:pt>
                <c:pt idx="315">
                  <c:v>105.45633333333335</c:v>
                </c:pt>
                <c:pt idx="316">
                  <c:v>113.49709677419357</c:v>
                </c:pt>
                <c:pt idx="317">
                  <c:v>122.61766666666669</c:v>
                </c:pt>
                <c:pt idx="318">
                  <c:v>112.18838709677421</c:v>
                </c:pt>
                <c:pt idx="319">
                  <c:v>100.4558064516129</c:v>
                </c:pt>
                <c:pt idx="320">
                  <c:v>89.715666666666692</c:v>
                </c:pt>
                <c:pt idx="321">
                  <c:v>93.319032258064524</c:v>
                </c:pt>
                <c:pt idx="322">
                  <c:v>91.586666666666673</c:v>
                </c:pt>
                <c:pt idx="323">
                  <c:v>81.203870967741935</c:v>
                </c:pt>
                <c:pt idx="324">
                  <c:v>82.660967741935508</c:v>
                </c:pt>
                <c:pt idx="325">
                  <c:v>82.46</c:v>
                </c:pt>
                <c:pt idx="326">
                  <c:v>78.367419354838717</c:v>
                </c:pt>
                <c:pt idx="327">
                  <c:v>84.477500000000006</c:v>
                </c:pt>
                <c:pt idx="328">
                  <c:v>75.712903225806457</c:v>
                </c:pt>
                <c:pt idx="329">
                  <c:v>74.952666666666659</c:v>
                </c:pt>
                <c:pt idx="330">
                  <c:v>79.99129032258061</c:v>
                </c:pt>
                <c:pt idx="331">
                  <c:v>86.25709677419357</c:v>
                </c:pt>
                <c:pt idx="332">
                  <c:v>93.558999999999997</c:v>
                </c:pt>
                <c:pt idx="333">
                  <c:v>91.040322580645167</c:v>
                </c:pt>
                <c:pt idx="334">
                  <c:v>82.972666666666655</c:v>
                </c:pt>
                <c:pt idx="335">
                  <c:v>77.880322580645156</c:v>
                </c:pt>
                <c:pt idx="336">
                  <c:v>80.158709677419353</c:v>
                </c:pt>
                <c:pt idx="337">
                  <c:v>83.358620689655197</c:v>
                </c:pt>
                <c:pt idx="338">
                  <c:v>85.336129032258071</c:v>
                </c:pt>
                <c:pt idx="339">
                  <c:v>90.08499999999998</c:v>
                </c:pt>
                <c:pt idx="340">
                  <c:v>81.79000000000002</c:v>
                </c:pt>
                <c:pt idx="341">
                  <c:v>82.344000000000037</c:v>
                </c:pt>
                <c:pt idx="342">
                  <c:v>85.278064516129035</c:v>
                </c:pt>
                <c:pt idx="343">
                  <c:v>80.343225806451585</c:v>
                </c:pt>
                <c:pt idx="344">
                  <c:v>74.091000000000022</c:v>
                </c:pt>
                <c:pt idx="345">
                  <c:v>75.982903225806439</c:v>
                </c:pt>
                <c:pt idx="346">
                  <c:v>74.328333333333305</c:v>
                </c:pt>
                <c:pt idx="347">
                  <c:v>73.85838709677418</c:v>
                </c:pt>
                <c:pt idx="348">
                  <c:v>79.191935483870992</c:v>
                </c:pt>
                <c:pt idx="349">
                  <c:v>75.445714285714303</c:v>
                </c:pt>
                <c:pt idx="350">
                  <c:v>72.917096774193567</c:v>
                </c:pt>
                <c:pt idx="351">
                  <c:v>68.145666666666656</c:v>
                </c:pt>
                <c:pt idx="352">
                  <c:v>64.298064516129045</c:v>
                </c:pt>
                <c:pt idx="353">
                  <c:v>71.629999999999981</c:v>
                </c:pt>
                <c:pt idx="354">
                  <c:v>70.990645161290317</c:v>
                </c:pt>
                <c:pt idx="355">
                  <c:v>67.999032258064489</c:v>
                </c:pt>
                <c:pt idx="356">
                  <c:v>67.922000000000011</c:v>
                </c:pt>
                <c:pt idx="357">
                  <c:v>64.50451612903224</c:v>
                </c:pt>
                <c:pt idx="358">
                  <c:v>63.828666666666663</c:v>
                </c:pt>
                <c:pt idx="359">
                  <c:v>62.709354838709672</c:v>
                </c:pt>
                <c:pt idx="360">
                  <c:v>66.344838709677433</c:v>
                </c:pt>
                <c:pt idx="361">
                  <c:v>70.986785714285716</c:v>
                </c:pt>
                <c:pt idx="362">
                  <c:v>103.80645161290322</c:v>
                </c:pt>
                <c:pt idx="363">
                  <c:v>117.17699999999999</c:v>
                </c:pt>
                <c:pt idx="364">
                  <c:v>107.47645161290326</c:v>
                </c:pt>
                <c:pt idx="365">
                  <c:v>85.062666666666658</c:v>
                </c:pt>
                <c:pt idx="366">
                  <c:v>83.326774193548374</c:v>
                </c:pt>
              </c:numCache>
            </c:numRef>
          </c:val>
          <c:smooth val="0"/>
          <c:extLst>
            <c:ext xmlns:c16="http://schemas.microsoft.com/office/drawing/2014/chart" uri="{C3380CC4-5D6E-409C-BE32-E72D297353CC}">
              <c16:uniqueId val="{00000001-9CBB-4104-8B37-B96D8B86AFB1}"/>
            </c:ext>
          </c:extLst>
        </c:ser>
        <c:dLbls>
          <c:showLegendKey val="0"/>
          <c:showVal val="0"/>
          <c:showCatName val="0"/>
          <c:showSerName val="0"/>
          <c:showPercent val="0"/>
          <c:showBubbleSize val="0"/>
        </c:dLbls>
        <c:marker val="1"/>
        <c:smooth val="0"/>
        <c:axId val="180572544"/>
        <c:axId val="180574848"/>
      </c:lineChart>
      <c:lineChart>
        <c:grouping val="standard"/>
        <c:varyColors val="0"/>
        <c:ser>
          <c:idx val="2"/>
          <c:order val="2"/>
          <c:tx>
            <c:strRef>
              <c:f>'Newsletter Input'!$D$7</c:f>
              <c:strCache>
                <c:ptCount val="1"/>
                <c:pt idx="0">
                  <c:v>Henry Hub SPOT</c:v>
                </c:pt>
              </c:strCache>
            </c:strRef>
          </c:tx>
          <c:spPr>
            <a:ln w="25400">
              <a:solidFill>
                <a:srgbClr val="FF0000"/>
              </a:solidFill>
              <a:prstDash val="solid"/>
            </a:ln>
          </c:spPr>
          <c:marker>
            <c:symbol val="triangle"/>
            <c:size val="5"/>
            <c:spPr>
              <a:solidFill>
                <a:srgbClr val="FF0000"/>
              </a:solidFill>
              <a:ln>
                <a:solidFill>
                  <a:schemeClr val="accent2">
                    <a:lumMod val="75000"/>
                  </a:schemeClr>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Input'!$D$29:$D$600</c:f>
              <c:numCache>
                <c:formatCode>"$"#,##0.00</c:formatCode>
                <c:ptCount val="572"/>
                <c:pt idx="0">
                  <c:v>2.92</c:v>
                </c:pt>
                <c:pt idx="1">
                  <c:v>4.41</c:v>
                </c:pt>
                <c:pt idx="2">
                  <c:v>3</c:v>
                </c:pt>
                <c:pt idx="3">
                  <c:v>2.71</c:v>
                </c:pt>
                <c:pt idx="4">
                  <c:v>2.21</c:v>
                </c:pt>
                <c:pt idx="5">
                  <c:v>2.4300000000000002</c:v>
                </c:pt>
                <c:pt idx="6">
                  <c:v>2.57</c:v>
                </c:pt>
                <c:pt idx="7">
                  <c:v>2.12</c:v>
                </c:pt>
                <c:pt idx="8">
                  <c:v>1.84</c:v>
                </c:pt>
                <c:pt idx="9">
                  <c:v>2.27</c:v>
                </c:pt>
                <c:pt idx="10">
                  <c:v>2.82</c:v>
                </c:pt>
                <c:pt idx="11">
                  <c:v>3.78</c:v>
                </c:pt>
                <c:pt idx="12">
                  <c:v>3.47</c:v>
                </c:pt>
                <c:pt idx="13">
                  <c:v>2.5499999999999998</c:v>
                </c:pt>
                <c:pt idx="14">
                  <c:v>1.88</c:v>
                </c:pt>
                <c:pt idx="15">
                  <c:v>2</c:v>
                </c:pt>
                <c:pt idx="16">
                  <c:v>2.19</c:v>
                </c:pt>
                <c:pt idx="17">
                  <c:v>2.21</c:v>
                </c:pt>
                <c:pt idx="18">
                  <c:v>2.17</c:v>
                </c:pt>
                <c:pt idx="19">
                  <c:v>2.4</c:v>
                </c:pt>
                <c:pt idx="20">
                  <c:v>2.8</c:v>
                </c:pt>
                <c:pt idx="21">
                  <c:v>3.03</c:v>
                </c:pt>
                <c:pt idx="22">
                  <c:v>3.23</c:v>
                </c:pt>
                <c:pt idx="23">
                  <c:v>2.37</c:v>
                </c:pt>
                <c:pt idx="24">
                  <c:v>2.1</c:v>
                </c:pt>
                <c:pt idx="25">
                  <c:v>2.17</c:v>
                </c:pt>
                <c:pt idx="26">
                  <c:v>2.23</c:v>
                </c:pt>
                <c:pt idx="27">
                  <c:v>2.4500000000000002</c:v>
                </c:pt>
                <c:pt idx="28">
                  <c:v>2.1800000000000002</c:v>
                </c:pt>
                <c:pt idx="29">
                  <c:v>2.14</c:v>
                </c:pt>
                <c:pt idx="30">
                  <c:v>2.25</c:v>
                </c:pt>
                <c:pt idx="31">
                  <c:v>1.9</c:v>
                </c:pt>
                <c:pt idx="32">
                  <c:v>1.91</c:v>
                </c:pt>
                <c:pt idx="33">
                  <c:v>1.93</c:v>
                </c:pt>
                <c:pt idx="34">
                  <c:v>2.06</c:v>
                </c:pt>
                <c:pt idx="35">
                  <c:v>1.69</c:v>
                </c:pt>
                <c:pt idx="36">
                  <c:v>1.87</c:v>
                </c:pt>
                <c:pt idx="37">
                  <c:v>1.78</c:v>
                </c:pt>
                <c:pt idx="38">
                  <c:v>1.78</c:v>
                </c:pt>
                <c:pt idx="39">
                  <c:v>2.0699999999999998</c:v>
                </c:pt>
                <c:pt idx="40">
                  <c:v>2.27</c:v>
                </c:pt>
                <c:pt idx="41">
                  <c:v>2.2999999999999998</c:v>
                </c:pt>
                <c:pt idx="42">
                  <c:v>2.23</c:v>
                </c:pt>
                <c:pt idx="43">
                  <c:v>2.74</c:v>
                </c:pt>
                <c:pt idx="44">
                  <c:v>2.63</c:v>
                </c:pt>
                <c:pt idx="45">
                  <c:v>2.63</c:v>
                </c:pt>
                <c:pt idx="46">
                  <c:v>2.54</c:v>
                </c:pt>
                <c:pt idx="47">
                  <c:v>2.35</c:v>
                </c:pt>
                <c:pt idx="48">
                  <c:v>2.37</c:v>
                </c:pt>
                <c:pt idx="49">
                  <c:v>2.66</c:v>
                </c:pt>
                <c:pt idx="50">
                  <c:v>2.75</c:v>
                </c:pt>
                <c:pt idx="51">
                  <c:v>2.99</c:v>
                </c:pt>
                <c:pt idx="52">
                  <c:v>3.47</c:v>
                </c:pt>
                <c:pt idx="53">
                  <c:v>4.3</c:v>
                </c:pt>
                <c:pt idx="54">
                  <c:v>4.0999999999999996</c:v>
                </c:pt>
                <c:pt idx="55">
                  <c:v>4.3499999999999996</c:v>
                </c:pt>
                <c:pt idx="56">
                  <c:v>5.01</c:v>
                </c:pt>
                <c:pt idx="57">
                  <c:v>5.1100000000000003</c:v>
                </c:pt>
                <c:pt idx="58">
                  <c:v>5.52</c:v>
                </c:pt>
                <c:pt idx="59">
                  <c:v>8.08</c:v>
                </c:pt>
                <c:pt idx="60">
                  <c:v>9.1300000000000008</c:v>
                </c:pt>
                <c:pt idx="61">
                  <c:v>5.73</c:v>
                </c:pt>
                <c:pt idx="62">
                  <c:v>5.12</c:v>
                </c:pt>
                <c:pt idx="63">
                  <c:v>5.23</c:v>
                </c:pt>
                <c:pt idx="64">
                  <c:v>4.18</c:v>
                </c:pt>
                <c:pt idx="65">
                  <c:v>3.78</c:v>
                </c:pt>
                <c:pt idx="66">
                  <c:v>3.18</c:v>
                </c:pt>
                <c:pt idx="67">
                  <c:v>3.01</c:v>
                </c:pt>
                <c:pt idx="68">
                  <c:v>2.2400000000000002</c:v>
                </c:pt>
                <c:pt idx="69">
                  <c:v>2.44</c:v>
                </c:pt>
                <c:pt idx="70">
                  <c:v>2.4500000000000002</c:v>
                </c:pt>
                <c:pt idx="71">
                  <c:v>2.33</c:v>
                </c:pt>
                <c:pt idx="72">
                  <c:v>2.29</c:v>
                </c:pt>
                <c:pt idx="73">
                  <c:v>2.2599999999999998</c:v>
                </c:pt>
                <c:pt idx="74">
                  <c:v>2.85</c:v>
                </c:pt>
                <c:pt idx="75">
                  <c:v>3.44</c:v>
                </c:pt>
                <c:pt idx="76">
                  <c:v>3.54</c:v>
                </c:pt>
                <c:pt idx="77">
                  <c:v>3.23</c:v>
                </c:pt>
                <c:pt idx="78">
                  <c:v>3.06</c:v>
                </c:pt>
                <c:pt idx="79">
                  <c:v>3.05</c:v>
                </c:pt>
                <c:pt idx="80">
                  <c:v>3.45</c:v>
                </c:pt>
                <c:pt idx="81">
                  <c:v>4.0599999999999996</c:v>
                </c:pt>
                <c:pt idx="82">
                  <c:v>4.09</c:v>
                </c:pt>
                <c:pt idx="83">
                  <c:v>4.6500000000000004</c:v>
                </c:pt>
                <c:pt idx="84">
                  <c:v>5.3</c:v>
                </c:pt>
                <c:pt idx="85">
                  <c:v>7.35</c:v>
                </c:pt>
                <c:pt idx="86">
                  <c:v>8.06</c:v>
                </c:pt>
                <c:pt idx="87">
                  <c:v>5.27</c:v>
                </c:pt>
                <c:pt idx="88">
                  <c:v>5.78</c:v>
                </c:pt>
                <c:pt idx="89">
                  <c:v>5.84</c:v>
                </c:pt>
                <c:pt idx="90">
                  <c:v>5.04</c:v>
                </c:pt>
                <c:pt idx="91">
                  <c:v>5.01</c:v>
                </c:pt>
                <c:pt idx="92">
                  <c:v>4.62</c:v>
                </c:pt>
                <c:pt idx="93">
                  <c:v>4.63</c:v>
                </c:pt>
                <c:pt idx="94">
                  <c:v>4.46</c:v>
                </c:pt>
                <c:pt idx="95">
                  <c:v>6.14</c:v>
                </c:pt>
                <c:pt idx="96">
                  <c:v>6.09</c:v>
                </c:pt>
                <c:pt idx="97">
                  <c:v>5.37</c:v>
                </c:pt>
                <c:pt idx="98">
                  <c:v>5.36</c:v>
                </c:pt>
                <c:pt idx="99">
                  <c:v>5.7</c:v>
                </c:pt>
                <c:pt idx="100">
                  <c:v>6.29</c:v>
                </c:pt>
                <c:pt idx="101">
                  <c:v>6.25</c:v>
                </c:pt>
                <c:pt idx="102">
                  <c:v>5.94</c:v>
                </c:pt>
                <c:pt idx="103">
                  <c:v>5.49</c:v>
                </c:pt>
                <c:pt idx="104">
                  <c:v>4.95</c:v>
                </c:pt>
                <c:pt idx="105">
                  <c:v>6.22</c:v>
                </c:pt>
                <c:pt idx="106">
                  <c:v>5.89</c:v>
                </c:pt>
                <c:pt idx="107">
                  <c:v>6.64</c:v>
                </c:pt>
                <c:pt idx="108">
                  <c:v>6.13</c:v>
                </c:pt>
                <c:pt idx="109">
                  <c:v>6.11</c:v>
                </c:pt>
                <c:pt idx="110">
                  <c:v>6.96</c:v>
                </c:pt>
                <c:pt idx="111">
                  <c:v>7.28</c:v>
                </c:pt>
                <c:pt idx="112">
                  <c:v>6.48</c:v>
                </c:pt>
                <c:pt idx="113">
                  <c:v>7.09</c:v>
                </c:pt>
                <c:pt idx="114">
                  <c:v>7.56</c:v>
                </c:pt>
                <c:pt idx="115">
                  <c:v>9.2899999999999991</c:v>
                </c:pt>
                <c:pt idx="116">
                  <c:v>11.73</c:v>
                </c:pt>
                <c:pt idx="117">
                  <c:v>13.36</c:v>
                </c:pt>
                <c:pt idx="118">
                  <c:v>10.36</c:v>
                </c:pt>
                <c:pt idx="119">
                  <c:v>13.08</c:v>
                </c:pt>
                <c:pt idx="120">
                  <c:v>8.74</c:v>
                </c:pt>
                <c:pt idx="121">
                  <c:v>7.68</c:v>
                </c:pt>
                <c:pt idx="122">
                  <c:v>6.82</c:v>
                </c:pt>
                <c:pt idx="123">
                  <c:v>7.09</c:v>
                </c:pt>
                <c:pt idx="124">
                  <c:v>6.38</c:v>
                </c:pt>
                <c:pt idx="125">
                  <c:v>6.3</c:v>
                </c:pt>
                <c:pt idx="126">
                  <c:v>5.91</c:v>
                </c:pt>
                <c:pt idx="127">
                  <c:v>7.26</c:v>
                </c:pt>
                <c:pt idx="128">
                  <c:v>4.93</c:v>
                </c:pt>
                <c:pt idx="129">
                  <c:v>5.6</c:v>
                </c:pt>
                <c:pt idx="130">
                  <c:v>7.31</c:v>
                </c:pt>
                <c:pt idx="131">
                  <c:v>7.15</c:v>
                </c:pt>
                <c:pt idx="132">
                  <c:v>6.34</c:v>
                </c:pt>
                <c:pt idx="133">
                  <c:v>8.11</c:v>
                </c:pt>
                <c:pt idx="134">
                  <c:v>7.09</c:v>
                </c:pt>
                <c:pt idx="135">
                  <c:v>7.55</c:v>
                </c:pt>
                <c:pt idx="136">
                  <c:v>7.64</c:v>
                </c:pt>
                <c:pt idx="137">
                  <c:v>7.48</c:v>
                </c:pt>
                <c:pt idx="138">
                  <c:v>6.2</c:v>
                </c:pt>
                <c:pt idx="139">
                  <c:v>6.23</c:v>
                </c:pt>
                <c:pt idx="140">
                  <c:v>5.97</c:v>
                </c:pt>
                <c:pt idx="141">
                  <c:v>6.68</c:v>
                </c:pt>
                <c:pt idx="142">
                  <c:v>7.01</c:v>
                </c:pt>
                <c:pt idx="143">
                  <c:v>7.1</c:v>
                </c:pt>
                <c:pt idx="144">
                  <c:v>7.87</c:v>
                </c:pt>
                <c:pt idx="145">
                  <c:v>8.3699999999999992</c:v>
                </c:pt>
                <c:pt idx="146">
                  <c:v>9.39</c:v>
                </c:pt>
                <c:pt idx="147">
                  <c:v>10.25</c:v>
                </c:pt>
                <c:pt idx="148">
                  <c:v>11.24</c:v>
                </c:pt>
                <c:pt idx="149">
                  <c:v>12.59</c:v>
                </c:pt>
                <c:pt idx="150">
                  <c:v>11.43</c:v>
                </c:pt>
                <c:pt idx="151">
                  <c:v>8.2899999999999991</c:v>
                </c:pt>
                <c:pt idx="152">
                  <c:v>7.61</c:v>
                </c:pt>
                <c:pt idx="153">
                  <c:v>6.71</c:v>
                </c:pt>
                <c:pt idx="154">
                  <c:v>6.62</c:v>
                </c:pt>
                <c:pt idx="155">
                  <c:v>5.82</c:v>
                </c:pt>
                <c:pt idx="156">
                  <c:v>5.27</c:v>
                </c:pt>
                <c:pt idx="157">
                  <c:v>4.5599999999999996</c:v>
                </c:pt>
                <c:pt idx="158">
                  <c:v>3.95</c:v>
                </c:pt>
                <c:pt idx="159">
                  <c:v>3.52</c:v>
                </c:pt>
                <c:pt idx="160">
                  <c:v>3.76</c:v>
                </c:pt>
                <c:pt idx="161">
                  <c:v>3.74</c:v>
                </c:pt>
                <c:pt idx="162">
                  <c:v>3.39</c:v>
                </c:pt>
                <c:pt idx="163">
                  <c:v>3.14</c:v>
                </c:pt>
                <c:pt idx="164">
                  <c:v>2.88</c:v>
                </c:pt>
                <c:pt idx="165">
                  <c:v>3.82</c:v>
                </c:pt>
                <c:pt idx="166">
                  <c:v>3.5</c:v>
                </c:pt>
                <c:pt idx="167">
                  <c:v>5.19</c:v>
                </c:pt>
                <c:pt idx="168">
                  <c:v>5.8</c:v>
                </c:pt>
                <c:pt idx="169">
                  <c:v>5.34</c:v>
                </c:pt>
                <c:pt idx="170">
                  <c:v>4.3899999999999997</c:v>
                </c:pt>
                <c:pt idx="171">
                  <c:v>3.99</c:v>
                </c:pt>
                <c:pt idx="172">
                  <c:v>4.1399999999999997</c:v>
                </c:pt>
                <c:pt idx="173">
                  <c:v>4.78</c:v>
                </c:pt>
                <c:pt idx="174">
                  <c:v>4.6100000000000003</c:v>
                </c:pt>
                <c:pt idx="175">
                  <c:v>4.47</c:v>
                </c:pt>
                <c:pt idx="176">
                  <c:v>3.85</c:v>
                </c:pt>
                <c:pt idx="177">
                  <c:v>3.46</c:v>
                </c:pt>
                <c:pt idx="178">
                  <c:v>3.67</c:v>
                </c:pt>
                <c:pt idx="179">
                  <c:v>4.25</c:v>
                </c:pt>
                <c:pt idx="180">
                  <c:v>4.49</c:v>
                </c:pt>
                <c:pt idx="181">
                  <c:v>4.12</c:v>
                </c:pt>
                <c:pt idx="182">
                  <c:v>3.96</c:v>
                </c:pt>
                <c:pt idx="183">
                  <c:v>4.22</c:v>
                </c:pt>
                <c:pt idx="184">
                  <c:v>4.3</c:v>
                </c:pt>
                <c:pt idx="185">
                  <c:v>4.55</c:v>
                </c:pt>
                <c:pt idx="186">
                  <c:v>4.42</c:v>
                </c:pt>
                <c:pt idx="187">
                  <c:v>4.07</c:v>
                </c:pt>
                <c:pt idx="188">
                  <c:v>3.91</c:v>
                </c:pt>
                <c:pt idx="189">
                  <c:v>3.57</c:v>
                </c:pt>
                <c:pt idx="190">
                  <c:v>3.27</c:v>
                </c:pt>
                <c:pt idx="191">
                  <c:v>3.2</c:v>
                </c:pt>
                <c:pt idx="192">
                  <c:v>2.69</c:v>
                </c:pt>
                <c:pt idx="193">
                  <c:v>2.5099999999999998</c:v>
                </c:pt>
                <c:pt idx="194">
                  <c:v>2.19</c:v>
                </c:pt>
                <c:pt idx="195">
                  <c:v>1.94</c:v>
                </c:pt>
                <c:pt idx="196">
                  <c:v>2.42</c:v>
                </c:pt>
                <c:pt idx="197">
                  <c:v>2.44</c:v>
                </c:pt>
                <c:pt idx="198">
                  <c:v>2.93</c:v>
                </c:pt>
                <c:pt idx="199">
                  <c:v>2.86</c:v>
                </c:pt>
                <c:pt idx="200">
                  <c:v>2.83</c:v>
                </c:pt>
                <c:pt idx="201">
                  <c:v>3.3</c:v>
                </c:pt>
                <c:pt idx="202">
                  <c:v>3.54</c:v>
                </c:pt>
                <c:pt idx="203">
                  <c:v>3.34</c:v>
                </c:pt>
                <c:pt idx="204">
                  <c:v>3.33</c:v>
                </c:pt>
                <c:pt idx="205">
                  <c:v>3.32</c:v>
                </c:pt>
                <c:pt idx="206">
                  <c:v>3.78</c:v>
                </c:pt>
                <c:pt idx="207">
                  <c:v>4.1500000000000004</c:v>
                </c:pt>
                <c:pt idx="208">
                  <c:v>4.05</c:v>
                </c:pt>
                <c:pt idx="209">
                  <c:v>3.85</c:v>
                </c:pt>
                <c:pt idx="210">
                  <c:v>3.63</c:v>
                </c:pt>
                <c:pt idx="211">
                  <c:v>3.42</c:v>
                </c:pt>
                <c:pt idx="212">
                  <c:v>3.62</c:v>
                </c:pt>
                <c:pt idx="213">
                  <c:v>3.67</c:v>
                </c:pt>
                <c:pt idx="214">
                  <c:v>3.61</c:v>
                </c:pt>
                <c:pt idx="215">
                  <c:v>4.21</c:v>
                </c:pt>
                <c:pt idx="216">
                  <c:v>4.67</c:v>
                </c:pt>
                <c:pt idx="217">
                  <c:v>5.98</c:v>
                </c:pt>
                <c:pt idx="218">
                  <c:v>4.88</c:v>
                </c:pt>
                <c:pt idx="219">
                  <c:v>4.62</c:v>
                </c:pt>
                <c:pt idx="220">
                  <c:v>4.58</c:v>
                </c:pt>
                <c:pt idx="221">
                  <c:v>4.57</c:v>
                </c:pt>
                <c:pt idx="222">
                  <c:v>4.04</c:v>
                </c:pt>
                <c:pt idx="223">
                  <c:v>3.87</c:v>
                </c:pt>
                <c:pt idx="224">
                  <c:v>3.91</c:v>
                </c:pt>
                <c:pt idx="225">
                  <c:v>3.79</c:v>
                </c:pt>
                <c:pt idx="226">
                  <c:v>4.08</c:v>
                </c:pt>
                <c:pt idx="227">
                  <c:v>3.49</c:v>
                </c:pt>
                <c:pt idx="228">
                  <c:v>2.99</c:v>
                </c:pt>
                <c:pt idx="229">
                  <c:v>2.84</c:v>
                </c:pt>
                <c:pt idx="230">
                  <c:v>2.81</c:v>
                </c:pt>
                <c:pt idx="231">
                  <c:v>2.58</c:v>
                </c:pt>
                <c:pt idx="232">
                  <c:v>2.84</c:v>
                </c:pt>
                <c:pt idx="233">
                  <c:v>2.76</c:v>
                </c:pt>
                <c:pt idx="234">
                  <c:v>2.83</c:v>
                </c:pt>
                <c:pt idx="235">
                  <c:v>2.77</c:v>
                </c:pt>
                <c:pt idx="236">
                  <c:v>2.65</c:v>
                </c:pt>
                <c:pt idx="237">
                  <c:v>2.34</c:v>
                </c:pt>
                <c:pt idx="238">
                  <c:v>2.0699999999999998</c:v>
                </c:pt>
                <c:pt idx="239">
                  <c:v>1.91</c:v>
                </c:pt>
                <c:pt idx="240">
                  <c:v>2.2799999999999998</c:v>
                </c:pt>
                <c:pt idx="241">
                  <c:v>1.99</c:v>
                </c:pt>
                <c:pt idx="242">
                  <c:v>1.69</c:v>
                </c:pt>
                <c:pt idx="243">
                  <c:v>1.9</c:v>
                </c:pt>
                <c:pt idx="244">
                  <c:v>1.91</c:v>
                </c:pt>
                <c:pt idx="245">
                  <c:v>2.5299999999999998</c:v>
                </c:pt>
                <c:pt idx="246">
                  <c:v>2.79</c:v>
                </c:pt>
                <c:pt idx="247">
                  <c:v>2.79</c:v>
                </c:pt>
                <c:pt idx="248">
                  <c:v>2.97</c:v>
                </c:pt>
                <c:pt idx="249">
                  <c:v>2.95</c:v>
                </c:pt>
                <c:pt idx="250">
                  <c:v>2.48</c:v>
                </c:pt>
                <c:pt idx="251">
                  <c:v>3.56</c:v>
                </c:pt>
                <c:pt idx="252">
                  <c:v>3.29</c:v>
                </c:pt>
                <c:pt idx="253">
                  <c:v>2.85</c:v>
                </c:pt>
                <c:pt idx="254">
                  <c:v>2.84</c:v>
                </c:pt>
                <c:pt idx="255">
                  <c:v>3.07</c:v>
                </c:pt>
                <c:pt idx="256">
                  <c:v>3.13</c:v>
                </c:pt>
                <c:pt idx="257">
                  <c:v>2.93</c:v>
                </c:pt>
                <c:pt idx="258">
                  <c:v>2.96</c:v>
                </c:pt>
                <c:pt idx="259">
                  <c:v>2.87</c:v>
                </c:pt>
                <c:pt idx="260">
                  <c:v>2.95</c:v>
                </c:pt>
                <c:pt idx="261">
                  <c:v>2.87</c:v>
                </c:pt>
                <c:pt idx="262">
                  <c:v>2.97</c:v>
                </c:pt>
                <c:pt idx="263">
                  <c:v>2.76</c:v>
                </c:pt>
                <c:pt idx="264">
                  <c:v>3.71</c:v>
                </c:pt>
                <c:pt idx="265">
                  <c:v>2.66</c:v>
                </c:pt>
                <c:pt idx="266">
                  <c:v>2.65</c:v>
                </c:pt>
                <c:pt idx="267">
                  <c:v>2.76</c:v>
                </c:pt>
                <c:pt idx="268">
                  <c:v>2.77</c:v>
                </c:pt>
                <c:pt idx="269">
                  <c:v>2.93</c:v>
                </c:pt>
                <c:pt idx="270">
                  <c:v>2.8</c:v>
                </c:pt>
                <c:pt idx="271">
                  <c:v>2.93</c:v>
                </c:pt>
                <c:pt idx="272">
                  <c:v>2.96</c:v>
                </c:pt>
                <c:pt idx="273" formatCode="&quot;$&quot;#,##0.000">
                  <c:v>3.2309999999999999</c:v>
                </c:pt>
                <c:pt idx="274" formatCode="&quot;$&quot;#,##0.000">
                  <c:v>4.0629999999999997</c:v>
                </c:pt>
                <c:pt idx="275" formatCode="&quot;$&quot;#,##0.000">
                  <c:v>3.9350000000000001</c:v>
                </c:pt>
                <c:pt idx="276" formatCode="&quot;$&quot;#,##0.000">
                  <c:v>3.0739999999999998</c:v>
                </c:pt>
                <c:pt idx="277" formatCode="&quot;$&quot;#,##0.000">
                  <c:v>2.67</c:v>
                </c:pt>
                <c:pt idx="278" formatCode="&quot;$&quot;#,##0.000">
                  <c:v>2.8959999999999999</c:v>
                </c:pt>
                <c:pt idx="279" formatCode="&quot;$&quot;#,##0.000">
                  <c:v>2.6</c:v>
                </c:pt>
                <c:pt idx="280" formatCode="&quot;$&quot;#,##0.000">
                  <c:v>2.59</c:v>
                </c:pt>
                <c:pt idx="281" formatCode="&quot;$&quot;#,##0.000">
                  <c:v>2.3370000000000002</c:v>
                </c:pt>
                <c:pt idx="282" formatCode="&quot;$&quot;#,##0.000">
                  <c:v>2.302</c:v>
                </c:pt>
                <c:pt idx="283" formatCode="&quot;$&quot;#,##0.000">
                  <c:v>2.1659999999999999</c:v>
                </c:pt>
                <c:pt idx="284" formatCode="&quot;$&quot;#,##0.000">
                  <c:v>2.5169999999999999</c:v>
                </c:pt>
                <c:pt idx="285" formatCode="&quot;$&quot;#,##0.000">
                  <c:v>2.2349999999999999</c:v>
                </c:pt>
                <c:pt idx="286" formatCode="&quot;$&quot;#,##0.000">
                  <c:v>2.5990000000000002</c:v>
                </c:pt>
                <c:pt idx="287" formatCode="&quot;$&quot;#,##0.000">
                  <c:v>2.1930000000000001</c:v>
                </c:pt>
                <c:pt idx="288" formatCode="&quot;$&quot;#,##0.000">
                  <c:v>2.0049999999999999</c:v>
                </c:pt>
                <c:pt idx="289" formatCode="&quot;$&quot;#,##0.000">
                  <c:v>1.8759999999999999</c:v>
                </c:pt>
                <c:pt idx="290" formatCode="&quot;$&quot;#,##0.000">
                  <c:v>1.746</c:v>
                </c:pt>
                <c:pt idx="291" formatCode="&quot;$&quot;#,##0.000">
                  <c:v>1.6859999999999999</c:v>
                </c:pt>
                <c:pt idx="292" formatCode="&quot;$&quot;#,##0.000">
                  <c:v>1.698</c:v>
                </c:pt>
                <c:pt idx="293" formatCode="&quot;$&quot;#,##0.000">
                  <c:v>1.5671666666666666</c:v>
                </c:pt>
                <c:pt idx="294" formatCode="&quot;$&quot;#,##0.000">
                  <c:v>1.6950000000000001</c:v>
                </c:pt>
                <c:pt idx="295" formatCode="&quot;$&quot;#,##0.000">
                  <c:v>2.222</c:v>
                </c:pt>
                <c:pt idx="296" formatCode="&quot;$&quot;#,##0.000">
                  <c:v>1.917</c:v>
                </c:pt>
                <c:pt idx="297" formatCode="&quot;$&quot;#,##0.000">
                  <c:v>2.2890000000000001</c:v>
                </c:pt>
                <c:pt idx="298" formatCode="&quot;$&quot;#,##0.000">
                  <c:v>2.5550000000000002</c:v>
                </c:pt>
                <c:pt idx="299" formatCode="&quot;$&quot;#,##0.000">
                  <c:v>2.5750000000000002</c:v>
                </c:pt>
                <c:pt idx="300" formatCode="&quot;$&quot;#,##0.000">
                  <c:v>2.609</c:v>
                </c:pt>
                <c:pt idx="301" formatCode="&quot;$&quot;#,##0.000">
                  <c:v>5.1459999999999999</c:v>
                </c:pt>
                <c:pt idx="302" formatCode="&quot;$&quot;#,##0.000">
                  <c:v>2.5649999999999999</c:v>
                </c:pt>
                <c:pt idx="303" formatCode="&quot;$&quot;#,##0.000">
                  <c:v>2.573</c:v>
                </c:pt>
                <c:pt idx="304" formatCode="&quot;$&quot;#,##0.000">
                  <c:v>2.8759999999999999</c:v>
                </c:pt>
                <c:pt idx="305" formatCode="&quot;$&quot;#,##0.000">
                  <c:v>3.1869999999999998</c:v>
                </c:pt>
                <c:pt idx="306" formatCode="&quot;$&quot;#,##0.000">
                  <c:v>3.7949999999999999</c:v>
                </c:pt>
                <c:pt idx="307" formatCode="&quot;$&quot;#,##0.000">
                  <c:v>4.0289999999999999</c:v>
                </c:pt>
                <c:pt idx="308" formatCode="&quot;$&quot;#,##0.000">
                  <c:v>5.024</c:v>
                </c:pt>
                <c:pt idx="309" formatCode="&quot;$&quot;#,##0.000">
                  <c:v>5.4870000000000001</c:v>
                </c:pt>
                <c:pt idx="310" formatCode="&quot;$&quot;#,##0.000">
                  <c:v>5.0339999999999998</c:v>
                </c:pt>
                <c:pt idx="311" formatCode="&quot;$&quot;#,##0.000">
                  <c:v>3.7149999999999999</c:v>
                </c:pt>
                <c:pt idx="312" formatCode="&quot;$&quot;#,##0.000">
                  <c:v>4.2720000000000002</c:v>
                </c:pt>
                <c:pt idx="313" formatCode="&quot;$&quot;#,##0.000">
                  <c:v>4.673</c:v>
                </c:pt>
                <c:pt idx="314" formatCode="&quot;$&quot;#,##0.000">
                  <c:v>4.8620000000000001</c:v>
                </c:pt>
                <c:pt idx="315" formatCode="&quot;$&quot;#,##0.000">
                  <c:v>6.4740000000000002</c:v>
                </c:pt>
                <c:pt idx="316" formatCode="&quot;$&quot;#,##0.000">
                  <c:v>7.9980000000000002</c:v>
                </c:pt>
                <c:pt idx="317" formatCode="&quot;$&quot;#,##0.000">
                  <c:v>7.694</c:v>
                </c:pt>
                <c:pt idx="318" formatCode="&quot;$&quot;#,##0.000">
                  <c:v>7.1040000000000001</c:v>
                </c:pt>
                <c:pt idx="319" formatCode="&quot;$&quot;#,##0.000">
                  <c:v>8.7940000000000005</c:v>
                </c:pt>
                <c:pt idx="320" formatCode="&quot;$&quot;#,##0.000">
                  <c:v>7.9880000000000004</c:v>
                </c:pt>
                <c:pt idx="321" formatCode="&quot;$&quot;#,##0.000">
                  <c:v>5.6870000000000003</c:v>
                </c:pt>
                <c:pt idx="322" formatCode="&quot;$&quot;#,##0.000">
                  <c:v>5.3360000000000003</c:v>
                </c:pt>
                <c:pt idx="323" formatCode="&quot;$&quot;#,##0.000">
                  <c:v>5.6319999999999997</c:v>
                </c:pt>
                <c:pt idx="324" formatCode="&quot;$&quot;#,##0.000">
                  <c:v>3.298</c:v>
                </c:pt>
                <c:pt idx="325" formatCode="&quot;$&quot;#,##0.000">
                  <c:v>2.37</c:v>
                </c:pt>
                <c:pt idx="326" formatCode="&quot;$&quot;#,##0.000">
                  <c:v>2.3340000000000001</c:v>
                </c:pt>
                <c:pt idx="327" formatCode="&quot;$&quot;#,##0.000">
                  <c:v>2.133</c:v>
                </c:pt>
                <c:pt idx="328" formatCode="&quot;$&quot;#,##0.000">
                  <c:v>2.109</c:v>
                </c:pt>
                <c:pt idx="329" formatCode="&quot;$&quot;#,##0.000">
                  <c:v>2.12</c:v>
                </c:pt>
                <c:pt idx="330" formatCode="&quot;$&quot;#,##0.000">
                  <c:v>2.5390000000000001</c:v>
                </c:pt>
                <c:pt idx="331" formatCode="&quot;$&quot;#,##0.000">
                  <c:v>2.5659999999999998</c:v>
                </c:pt>
                <c:pt idx="332" formatCode="&quot;$&quot;#,##0.000">
                  <c:v>2.6440000000000001</c:v>
                </c:pt>
                <c:pt idx="333" formatCode="&quot;$&quot;#,##0.000">
                  <c:v>2.9660000000000002</c:v>
                </c:pt>
                <c:pt idx="334" formatCode="&quot;$&quot;#,##0.000">
                  <c:v>2.7349999999999999</c:v>
                </c:pt>
                <c:pt idx="335" formatCode="&quot;$&quot;#,##0.000">
                  <c:v>2.5259999999999998</c:v>
                </c:pt>
                <c:pt idx="336" formatCode="&quot;$&quot;#,##0.000">
                  <c:v>4.0410000000000004</c:v>
                </c:pt>
                <c:pt idx="337" formatCode="&quot;$&quot;#,##0.000">
                  <c:v>1.732</c:v>
                </c:pt>
                <c:pt idx="338" formatCode="&quot;$&quot;#,##0.000">
                  <c:v>1.4850000000000001</c:v>
                </c:pt>
                <c:pt idx="339" formatCode="&quot;$&quot;#,##0.000">
                  <c:v>1.548</c:v>
                </c:pt>
                <c:pt idx="340" formatCode="&quot;$&quot;#,##0.000">
                  <c:v>2.13</c:v>
                </c:pt>
                <c:pt idx="341" formatCode="&quot;$&quot;#,##0.000">
                  <c:v>2.4540000000000002</c:v>
                </c:pt>
                <c:pt idx="342" formatCode="&quot;$&quot;#,##0.000">
                  <c:v>2.0720000000000001</c:v>
                </c:pt>
                <c:pt idx="343" formatCode="&quot;$&quot;#,##0.000">
                  <c:v>1.962</c:v>
                </c:pt>
                <c:pt idx="344" formatCode="&quot;$&quot;#,##0.000">
                  <c:v>2.2229999999999999</c:v>
                </c:pt>
                <c:pt idx="345" formatCode="&quot;$&quot;#,##0.000">
                  <c:v>2.2130000000000001</c:v>
                </c:pt>
                <c:pt idx="346" formatCode="&quot;$&quot;#,##0.000">
                  <c:v>2.028</c:v>
                </c:pt>
                <c:pt idx="347" formatCode="&quot;$&quot;#,##0.000">
                  <c:v>3.0150000000000001</c:v>
                </c:pt>
                <c:pt idx="348" formatCode="&quot;$&quot;#,##0.000">
                  <c:v>4.6440000000000001</c:v>
                </c:pt>
                <c:pt idx="349" formatCode="&quot;$&quot;#,##0.000">
                  <c:v>4.0960000000000001</c:v>
                </c:pt>
                <c:pt idx="350" formatCode="&quot;$&quot;#,##0.000">
                  <c:v>4.0709999999999997</c:v>
                </c:pt>
                <c:pt idx="351" formatCode="&quot;$&quot;#,##0.000">
                  <c:v>3.391</c:v>
                </c:pt>
                <c:pt idx="352" formatCode="&quot;$&quot;#,##0.000">
                  <c:v>3.105</c:v>
                </c:pt>
                <c:pt idx="353" formatCode="&quot;$&quot;#,##0.000">
                  <c:v>2.9830000000000001</c:v>
                </c:pt>
                <c:pt idx="354" formatCode="&quot;$&quot;#,##0.000">
                  <c:v>3.2240000000000002</c:v>
                </c:pt>
                <c:pt idx="355" formatCode="&quot;$&quot;#,##0.000">
                  <c:v>2.919</c:v>
                </c:pt>
                <c:pt idx="356" formatCode="&quot;$&quot;#,##0.000">
                  <c:v>2.95</c:v>
                </c:pt>
                <c:pt idx="357" formatCode="&quot;$&quot;#,##0.000">
                  <c:v>3.121</c:v>
                </c:pt>
                <c:pt idx="358" formatCode="&quot;$&quot;#,##0.000">
                  <c:v>3.7839999999999998</c:v>
                </c:pt>
                <c:pt idx="359" formatCode="&quot;$&quot;#,##0.000">
                  <c:v>4.1500000000000004</c:v>
                </c:pt>
                <c:pt idx="360" formatCode="&quot;$&quot;#,##0.000">
                  <c:v>7.7149999999999999</c:v>
                </c:pt>
                <c:pt idx="361" formatCode="&quot;$&quot;#,##0.000">
                  <c:v>3.8380000000000001</c:v>
                </c:pt>
                <c:pt idx="362" formatCode="&quot;$&quot;#,##0.000">
                  <c:v>3.0579999999999998</c:v>
                </c:pt>
                <c:pt idx="363" formatCode="&quot;$&quot;#,##0.000">
                  <c:v>2.774</c:v>
                </c:pt>
                <c:pt idx="364" formatCode="&quot;$&quot;#,##0.000">
                  <c:v>2.8879999999999999</c:v>
                </c:pt>
                <c:pt idx="365" formatCode="&quot;$&quot;#,##0.000">
                  <c:v>3.1429999999999998</c:v>
                </c:pt>
                <c:pt idx="366" formatCode="&quot;$&quot;#,##0.000">
                  <c:v>2.9380000000000002</c:v>
                </c:pt>
              </c:numCache>
            </c:numRef>
          </c:val>
          <c:smooth val="0"/>
          <c:extLst>
            <c:ext xmlns:c16="http://schemas.microsoft.com/office/drawing/2014/chart" uri="{C3380CC4-5D6E-409C-BE32-E72D297353CC}">
              <c16:uniqueId val="{00000002-9CBB-4104-8B37-B96D8B86AFB1}"/>
            </c:ext>
          </c:extLst>
        </c:ser>
        <c:ser>
          <c:idx val="3"/>
          <c:order val="3"/>
          <c:tx>
            <c:strRef>
              <c:f>'Newsletter Input'!$E$7</c:f>
              <c:strCache>
                <c:ptCount val="1"/>
                <c:pt idx="0">
                  <c:v>AECO - $US</c:v>
                </c:pt>
              </c:strCache>
            </c:strRef>
          </c:tx>
          <c:spPr>
            <a:ln w="25400">
              <a:solidFill>
                <a:srgbClr val="000000"/>
              </a:solidFill>
              <a:prstDash val="solid"/>
            </a:ln>
          </c:spPr>
          <c:marker>
            <c:symbol val="triangle"/>
            <c:size val="5"/>
            <c:spPr>
              <a:solidFill>
                <a:srgbClr val="FFFF00"/>
              </a:solidFill>
              <a:ln>
                <a:solidFill>
                  <a:srgbClr val="000000"/>
                </a:solidFill>
                <a:prstDash val="solid"/>
              </a:ln>
            </c:spPr>
          </c:marker>
          <c:cat>
            <c:numRef>
              <c:f>'Newsletter Input'!$A$29:$A$600</c:f>
              <c:numCache>
                <c:formatCode>mmm\-yy</c:formatCode>
                <c:ptCount val="572"/>
                <c:pt idx="0">
                  <c:v>35095</c:v>
                </c:pt>
                <c:pt idx="1">
                  <c:v>35124</c:v>
                </c:pt>
                <c:pt idx="2">
                  <c:v>35155</c:v>
                </c:pt>
                <c:pt idx="3">
                  <c:v>35185</c:v>
                </c:pt>
                <c:pt idx="4">
                  <c:v>35216</c:v>
                </c:pt>
                <c:pt idx="5">
                  <c:v>35246</c:v>
                </c:pt>
                <c:pt idx="6">
                  <c:v>35277</c:v>
                </c:pt>
                <c:pt idx="7">
                  <c:v>35308</c:v>
                </c:pt>
                <c:pt idx="8">
                  <c:v>35338</c:v>
                </c:pt>
                <c:pt idx="9">
                  <c:v>35369</c:v>
                </c:pt>
                <c:pt idx="10">
                  <c:v>35399</c:v>
                </c:pt>
                <c:pt idx="11">
                  <c:v>35430</c:v>
                </c:pt>
                <c:pt idx="12">
                  <c:v>35461</c:v>
                </c:pt>
                <c:pt idx="13">
                  <c:v>35489</c:v>
                </c:pt>
                <c:pt idx="14">
                  <c:v>35520</c:v>
                </c:pt>
                <c:pt idx="15">
                  <c:v>35550</c:v>
                </c:pt>
                <c:pt idx="16">
                  <c:v>35581</c:v>
                </c:pt>
                <c:pt idx="17">
                  <c:v>35611</c:v>
                </c:pt>
                <c:pt idx="18">
                  <c:v>35642</c:v>
                </c:pt>
                <c:pt idx="19">
                  <c:v>35673</c:v>
                </c:pt>
                <c:pt idx="20">
                  <c:v>35703</c:v>
                </c:pt>
                <c:pt idx="21">
                  <c:v>35734</c:v>
                </c:pt>
                <c:pt idx="22">
                  <c:v>35764</c:v>
                </c:pt>
                <c:pt idx="23">
                  <c:v>35795</c:v>
                </c:pt>
                <c:pt idx="24">
                  <c:v>35825</c:v>
                </c:pt>
                <c:pt idx="25">
                  <c:v>35853</c:v>
                </c:pt>
                <c:pt idx="26">
                  <c:v>35885</c:v>
                </c:pt>
                <c:pt idx="27">
                  <c:v>35915</c:v>
                </c:pt>
                <c:pt idx="28">
                  <c:v>35944</c:v>
                </c:pt>
                <c:pt idx="29">
                  <c:v>35976</c:v>
                </c:pt>
                <c:pt idx="30">
                  <c:v>36007</c:v>
                </c:pt>
                <c:pt idx="31">
                  <c:v>36038</c:v>
                </c:pt>
                <c:pt idx="32">
                  <c:v>36068</c:v>
                </c:pt>
                <c:pt idx="33">
                  <c:v>36098</c:v>
                </c:pt>
                <c:pt idx="34">
                  <c:v>36129</c:v>
                </c:pt>
                <c:pt idx="35">
                  <c:v>36160</c:v>
                </c:pt>
                <c:pt idx="36">
                  <c:v>36189</c:v>
                </c:pt>
                <c:pt idx="37">
                  <c:v>36217</c:v>
                </c:pt>
                <c:pt idx="38">
                  <c:v>36250</c:v>
                </c:pt>
                <c:pt idx="39">
                  <c:v>36280</c:v>
                </c:pt>
                <c:pt idx="40">
                  <c:v>36308</c:v>
                </c:pt>
                <c:pt idx="41">
                  <c:v>36341</c:v>
                </c:pt>
                <c:pt idx="42">
                  <c:v>36371</c:v>
                </c:pt>
                <c:pt idx="43">
                  <c:v>36403</c:v>
                </c:pt>
                <c:pt idx="44">
                  <c:v>36433</c:v>
                </c:pt>
                <c:pt idx="45">
                  <c:v>36462</c:v>
                </c:pt>
                <c:pt idx="46">
                  <c:v>36494</c:v>
                </c:pt>
                <c:pt idx="47">
                  <c:v>36524</c:v>
                </c:pt>
                <c:pt idx="48">
                  <c:v>36556</c:v>
                </c:pt>
                <c:pt idx="49">
                  <c:v>36585</c:v>
                </c:pt>
                <c:pt idx="50">
                  <c:v>36616</c:v>
                </c:pt>
                <c:pt idx="51">
                  <c:v>36644</c:v>
                </c:pt>
                <c:pt idx="52">
                  <c:v>36677</c:v>
                </c:pt>
                <c:pt idx="53">
                  <c:v>36707</c:v>
                </c:pt>
                <c:pt idx="54">
                  <c:v>36738</c:v>
                </c:pt>
                <c:pt idx="55">
                  <c:v>36769</c:v>
                </c:pt>
                <c:pt idx="56">
                  <c:v>36798</c:v>
                </c:pt>
                <c:pt idx="57">
                  <c:v>36830</c:v>
                </c:pt>
                <c:pt idx="58">
                  <c:v>36860</c:v>
                </c:pt>
                <c:pt idx="59">
                  <c:v>36889</c:v>
                </c:pt>
                <c:pt idx="60">
                  <c:v>36922</c:v>
                </c:pt>
                <c:pt idx="61">
                  <c:v>36950</c:v>
                </c:pt>
                <c:pt idx="62">
                  <c:v>36981</c:v>
                </c:pt>
                <c:pt idx="63">
                  <c:v>37011</c:v>
                </c:pt>
                <c:pt idx="64">
                  <c:v>37042</c:v>
                </c:pt>
                <c:pt idx="65">
                  <c:v>37071</c:v>
                </c:pt>
                <c:pt idx="66">
                  <c:v>37103</c:v>
                </c:pt>
                <c:pt idx="67">
                  <c:v>37134</c:v>
                </c:pt>
                <c:pt idx="68">
                  <c:v>37162</c:v>
                </c:pt>
                <c:pt idx="69">
                  <c:v>37195</c:v>
                </c:pt>
                <c:pt idx="70">
                  <c:v>37225</c:v>
                </c:pt>
                <c:pt idx="71">
                  <c:v>37256</c:v>
                </c:pt>
                <c:pt idx="72">
                  <c:v>37287</c:v>
                </c:pt>
                <c:pt idx="73">
                  <c:v>37315</c:v>
                </c:pt>
                <c:pt idx="74">
                  <c:v>37343</c:v>
                </c:pt>
                <c:pt idx="75">
                  <c:v>37376</c:v>
                </c:pt>
                <c:pt idx="76">
                  <c:v>37407</c:v>
                </c:pt>
                <c:pt idx="77">
                  <c:v>37435</c:v>
                </c:pt>
                <c:pt idx="78">
                  <c:v>37468</c:v>
                </c:pt>
                <c:pt idx="79">
                  <c:v>37498</c:v>
                </c:pt>
                <c:pt idx="80">
                  <c:v>37529</c:v>
                </c:pt>
                <c:pt idx="81">
                  <c:v>37559</c:v>
                </c:pt>
                <c:pt idx="82">
                  <c:v>37587</c:v>
                </c:pt>
                <c:pt idx="83">
                  <c:v>37621</c:v>
                </c:pt>
                <c:pt idx="84">
                  <c:v>37652</c:v>
                </c:pt>
                <c:pt idx="85">
                  <c:v>37680</c:v>
                </c:pt>
                <c:pt idx="86">
                  <c:v>37711</c:v>
                </c:pt>
                <c:pt idx="87">
                  <c:v>37741</c:v>
                </c:pt>
                <c:pt idx="88">
                  <c:v>37771</c:v>
                </c:pt>
                <c:pt idx="89">
                  <c:v>37802</c:v>
                </c:pt>
                <c:pt idx="90">
                  <c:v>37833</c:v>
                </c:pt>
                <c:pt idx="91">
                  <c:v>37862</c:v>
                </c:pt>
                <c:pt idx="92">
                  <c:v>37894</c:v>
                </c:pt>
                <c:pt idx="93">
                  <c:v>37925</c:v>
                </c:pt>
                <c:pt idx="94">
                  <c:v>37953</c:v>
                </c:pt>
                <c:pt idx="95">
                  <c:v>37986</c:v>
                </c:pt>
                <c:pt idx="96">
                  <c:v>38015</c:v>
                </c:pt>
                <c:pt idx="97">
                  <c:v>38044</c:v>
                </c:pt>
                <c:pt idx="98">
                  <c:v>38077</c:v>
                </c:pt>
                <c:pt idx="99">
                  <c:v>38107</c:v>
                </c:pt>
                <c:pt idx="100">
                  <c:v>38135</c:v>
                </c:pt>
                <c:pt idx="101">
                  <c:v>38168</c:v>
                </c:pt>
                <c:pt idx="102">
                  <c:v>38198</c:v>
                </c:pt>
                <c:pt idx="103">
                  <c:v>38230</c:v>
                </c:pt>
                <c:pt idx="104">
                  <c:v>38260</c:v>
                </c:pt>
                <c:pt idx="105">
                  <c:v>38291</c:v>
                </c:pt>
                <c:pt idx="106">
                  <c:v>38321</c:v>
                </c:pt>
                <c:pt idx="107">
                  <c:v>38351</c:v>
                </c:pt>
                <c:pt idx="108">
                  <c:v>38383</c:v>
                </c:pt>
                <c:pt idx="109">
                  <c:v>38411</c:v>
                </c:pt>
                <c:pt idx="110">
                  <c:v>38442</c:v>
                </c:pt>
                <c:pt idx="111">
                  <c:v>38471</c:v>
                </c:pt>
                <c:pt idx="112">
                  <c:v>38503</c:v>
                </c:pt>
                <c:pt idx="113">
                  <c:v>38533</c:v>
                </c:pt>
                <c:pt idx="114">
                  <c:v>38562</c:v>
                </c:pt>
                <c:pt idx="115">
                  <c:v>38595</c:v>
                </c:pt>
                <c:pt idx="116">
                  <c:v>38625</c:v>
                </c:pt>
                <c:pt idx="117">
                  <c:v>38656</c:v>
                </c:pt>
                <c:pt idx="118">
                  <c:v>38686</c:v>
                </c:pt>
                <c:pt idx="119">
                  <c:v>38716</c:v>
                </c:pt>
                <c:pt idx="120">
                  <c:v>38748</c:v>
                </c:pt>
                <c:pt idx="121">
                  <c:v>38776</c:v>
                </c:pt>
                <c:pt idx="122">
                  <c:v>38807</c:v>
                </c:pt>
                <c:pt idx="123">
                  <c:v>38835</c:v>
                </c:pt>
                <c:pt idx="124">
                  <c:v>38868</c:v>
                </c:pt>
                <c:pt idx="125">
                  <c:v>38898</c:v>
                </c:pt>
                <c:pt idx="126">
                  <c:v>38929</c:v>
                </c:pt>
                <c:pt idx="127">
                  <c:v>38960</c:v>
                </c:pt>
                <c:pt idx="128">
                  <c:v>38989</c:v>
                </c:pt>
                <c:pt idx="129">
                  <c:v>39021</c:v>
                </c:pt>
                <c:pt idx="130">
                  <c:v>39051</c:v>
                </c:pt>
                <c:pt idx="131">
                  <c:v>39080</c:v>
                </c:pt>
                <c:pt idx="132">
                  <c:v>39113</c:v>
                </c:pt>
                <c:pt idx="133">
                  <c:v>39141</c:v>
                </c:pt>
                <c:pt idx="134">
                  <c:v>39171</c:v>
                </c:pt>
                <c:pt idx="135">
                  <c:v>39202</c:v>
                </c:pt>
                <c:pt idx="136">
                  <c:v>39233</c:v>
                </c:pt>
                <c:pt idx="137">
                  <c:v>39263</c:v>
                </c:pt>
                <c:pt idx="138">
                  <c:v>39294</c:v>
                </c:pt>
                <c:pt idx="139">
                  <c:v>39325</c:v>
                </c:pt>
                <c:pt idx="140">
                  <c:v>39353</c:v>
                </c:pt>
                <c:pt idx="141">
                  <c:v>39386</c:v>
                </c:pt>
                <c:pt idx="142">
                  <c:v>39416</c:v>
                </c:pt>
                <c:pt idx="143">
                  <c:v>39417</c:v>
                </c:pt>
                <c:pt idx="144">
                  <c:v>39478</c:v>
                </c:pt>
                <c:pt idx="145">
                  <c:v>39507</c:v>
                </c:pt>
                <c:pt idx="146">
                  <c:v>39538</c:v>
                </c:pt>
                <c:pt idx="147">
                  <c:v>39568</c:v>
                </c:pt>
                <c:pt idx="148">
                  <c:v>39598</c:v>
                </c:pt>
                <c:pt idx="149">
                  <c:v>39629</c:v>
                </c:pt>
                <c:pt idx="150">
                  <c:v>39660</c:v>
                </c:pt>
                <c:pt idx="151">
                  <c:v>39689</c:v>
                </c:pt>
                <c:pt idx="152">
                  <c:v>39721</c:v>
                </c:pt>
                <c:pt idx="153">
                  <c:v>39752</c:v>
                </c:pt>
                <c:pt idx="154">
                  <c:v>39782</c:v>
                </c:pt>
                <c:pt idx="155">
                  <c:v>39813</c:v>
                </c:pt>
                <c:pt idx="156">
                  <c:v>39844</c:v>
                </c:pt>
                <c:pt idx="157">
                  <c:v>39871</c:v>
                </c:pt>
                <c:pt idx="158">
                  <c:v>39903</c:v>
                </c:pt>
                <c:pt idx="159">
                  <c:v>39933</c:v>
                </c:pt>
                <c:pt idx="160">
                  <c:v>39964</c:v>
                </c:pt>
                <c:pt idx="161">
                  <c:v>39994</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pt idx="349">
                  <c:v>45689</c:v>
                </c:pt>
                <c:pt idx="350">
                  <c:v>45717</c:v>
                </c:pt>
                <c:pt idx="351">
                  <c:v>45748</c:v>
                </c:pt>
                <c:pt idx="352">
                  <c:v>45778</c:v>
                </c:pt>
                <c:pt idx="353">
                  <c:v>45809</c:v>
                </c:pt>
                <c:pt idx="354">
                  <c:v>45839</c:v>
                </c:pt>
                <c:pt idx="355">
                  <c:v>45870</c:v>
                </c:pt>
                <c:pt idx="356">
                  <c:v>45901</c:v>
                </c:pt>
                <c:pt idx="357">
                  <c:v>45931</c:v>
                </c:pt>
                <c:pt idx="358">
                  <c:v>45962</c:v>
                </c:pt>
                <c:pt idx="359">
                  <c:v>45992</c:v>
                </c:pt>
                <c:pt idx="360">
                  <c:v>46023</c:v>
                </c:pt>
                <c:pt idx="361">
                  <c:v>46054</c:v>
                </c:pt>
                <c:pt idx="362">
                  <c:v>46082</c:v>
                </c:pt>
                <c:pt idx="363">
                  <c:v>46113</c:v>
                </c:pt>
                <c:pt idx="364">
                  <c:v>46143</c:v>
                </c:pt>
                <c:pt idx="365">
                  <c:v>46174</c:v>
                </c:pt>
                <c:pt idx="366">
                  <c:v>46204</c:v>
                </c:pt>
                <c:pt idx="367">
                  <c:v>46235</c:v>
                </c:pt>
                <c:pt idx="368">
                  <c:v>46266</c:v>
                </c:pt>
                <c:pt idx="369">
                  <c:v>46296</c:v>
                </c:pt>
                <c:pt idx="370">
                  <c:v>46327</c:v>
                </c:pt>
                <c:pt idx="371">
                  <c:v>46357</c:v>
                </c:pt>
                <c:pt idx="372">
                  <c:v>46388</c:v>
                </c:pt>
                <c:pt idx="373">
                  <c:v>46419</c:v>
                </c:pt>
                <c:pt idx="374">
                  <c:v>46447</c:v>
                </c:pt>
                <c:pt idx="375">
                  <c:v>46478</c:v>
                </c:pt>
                <c:pt idx="376">
                  <c:v>46508</c:v>
                </c:pt>
                <c:pt idx="377">
                  <c:v>46539</c:v>
                </c:pt>
                <c:pt idx="378">
                  <c:v>46569</c:v>
                </c:pt>
                <c:pt idx="379">
                  <c:v>46600</c:v>
                </c:pt>
                <c:pt idx="380">
                  <c:v>46631</c:v>
                </c:pt>
                <c:pt idx="381">
                  <c:v>46661</c:v>
                </c:pt>
                <c:pt idx="382">
                  <c:v>46692</c:v>
                </c:pt>
                <c:pt idx="383">
                  <c:v>46722</c:v>
                </c:pt>
                <c:pt idx="384">
                  <c:v>46753</c:v>
                </c:pt>
                <c:pt idx="385">
                  <c:v>46784</c:v>
                </c:pt>
                <c:pt idx="386">
                  <c:v>46813</c:v>
                </c:pt>
                <c:pt idx="387">
                  <c:v>46844</c:v>
                </c:pt>
                <c:pt idx="388">
                  <c:v>46874</c:v>
                </c:pt>
                <c:pt idx="389">
                  <c:v>46905</c:v>
                </c:pt>
                <c:pt idx="390">
                  <c:v>46935</c:v>
                </c:pt>
                <c:pt idx="391">
                  <c:v>46966</c:v>
                </c:pt>
                <c:pt idx="392">
                  <c:v>46997</c:v>
                </c:pt>
                <c:pt idx="393">
                  <c:v>47027</c:v>
                </c:pt>
                <c:pt idx="394">
                  <c:v>47058</c:v>
                </c:pt>
                <c:pt idx="395">
                  <c:v>47088</c:v>
                </c:pt>
                <c:pt idx="396">
                  <c:v>47119</c:v>
                </c:pt>
                <c:pt idx="397">
                  <c:v>47150</c:v>
                </c:pt>
                <c:pt idx="398">
                  <c:v>47178</c:v>
                </c:pt>
                <c:pt idx="399">
                  <c:v>47209</c:v>
                </c:pt>
                <c:pt idx="400">
                  <c:v>47239</c:v>
                </c:pt>
                <c:pt idx="401">
                  <c:v>47270</c:v>
                </c:pt>
                <c:pt idx="402">
                  <c:v>47300</c:v>
                </c:pt>
                <c:pt idx="403">
                  <c:v>47331</c:v>
                </c:pt>
                <c:pt idx="404">
                  <c:v>47362</c:v>
                </c:pt>
                <c:pt idx="405">
                  <c:v>47392</c:v>
                </c:pt>
                <c:pt idx="406">
                  <c:v>47423</c:v>
                </c:pt>
                <c:pt idx="407">
                  <c:v>47453</c:v>
                </c:pt>
                <c:pt idx="408">
                  <c:v>47484</c:v>
                </c:pt>
                <c:pt idx="409">
                  <c:v>47515</c:v>
                </c:pt>
                <c:pt idx="410">
                  <c:v>47543</c:v>
                </c:pt>
                <c:pt idx="411">
                  <c:v>47574</c:v>
                </c:pt>
                <c:pt idx="412">
                  <c:v>47604</c:v>
                </c:pt>
                <c:pt idx="413">
                  <c:v>47635</c:v>
                </c:pt>
                <c:pt idx="414">
                  <c:v>47665</c:v>
                </c:pt>
                <c:pt idx="415">
                  <c:v>47696</c:v>
                </c:pt>
                <c:pt idx="416">
                  <c:v>47727</c:v>
                </c:pt>
                <c:pt idx="417">
                  <c:v>47757</c:v>
                </c:pt>
                <c:pt idx="418">
                  <c:v>47788</c:v>
                </c:pt>
                <c:pt idx="419">
                  <c:v>47818</c:v>
                </c:pt>
                <c:pt idx="420">
                  <c:v>47849</c:v>
                </c:pt>
                <c:pt idx="421">
                  <c:v>47880</c:v>
                </c:pt>
                <c:pt idx="422">
                  <c:v>47908</c:v>
                </c:pt>
                <c:pt idx="423">
                  <c:v>47939</c:v>
                </c:pt>
                <c:pt idx="424">
                  <c:v>47969</c:v>
                </c:pt>
                <c:pt idx="425">
                  <c:v>48000</c:v>
                </c:pt>
                <c:pt idx="426">
                  <c:v>48030</c:v>
                </c:pt>
                <c:pt idx="427">
                  <c:v>48061</c:v>
                </c:pt>
                <c:pt idx="428">
                  <c:v>48092</c:v>
                </c:pt>
                <c:pt idx="429">
                  <c:v>48122</c:v>
                </c:pt>
                <c:pt idx="430">
                  <c:v>48153</c:v>
                </c:pt>
                <c:pt idx="431">
                  <c:v>48183</c:v>
                </c:pt>
                <c:pt idx="432">
                  <c:v>48214</c:v>
                </c:pt>
                <c:pt idx="433">
                  <c:v>48245</c:v>
                </c:pt>
                <c:pt idx="434">
                  <c:v>48274</c:v>
                </c:pt>
                <c:pt idx="435">
                  <c:v>48305</c:v>
                </c:pt>
                <c:pt idx="436">
                  <c:v>48335</c:v>
                </c:pt>
                <c:pt idx="437">
                  <c:v>48366</c:v>
                </c:pt>
                <c:pt idx="438">
                  <c:v>48396</c:v>
                </c:pt>
                <c:pt idx="439">
                  <c:v>48427</c:v>
                </c:pt>
                <c:pt idx="440">
                  <c:v>48458</c:v>
                </c:pt>
                <c:pt idx="441">
                  <c:v>48488</c:v>
                </c:pt>
                <c:pt idx="442">
                  <c:v>48519</c:v>
                </c:pt>
                <c:pt idx="443">
                  <c:v>48549</c:v>
                </c:pt>
              </c:numCache>
            </c:numRef>
          </c:cat>
          <c:val>
            <c:numRef>
              <c:f>'Newsletter Input'!$E$29:$E$600</c:f>
              <c:numCache>
                <c:formatCode>"$"#,##0.00</c:formatCode>
                <c:ptCount val="572"/>
                <c:pt idx="90">
                  <c:v>4.2300000000000004</c:v>
                </c:pt>
                <c:pt idx="91">
                  <c:v>4.42</c:v>
                </c:pt>
                <c:pt idx="92">
                  <c:v>4.24</c:v>
                </c:pt>
                <c:pt idx="93">
                  <c:v>4.17</c:v>
                </c:pt>
                <c:pt idx="94">
                  <c:v>4.08</c:v>
                </c:pt>
                <c:pt idx="95">
                  <c:v>5.0999999999999996</c:v>
                </c:pt>
                <c:pt idx="96">
                  <c:v>5.42</c:v>
                </c:pt>
                <c:pt idx="97">
                  <c:v>4.68</c:v>
                </c:pt>
                <c:pt idx="98">
                  <c:v>4.5599999999999996</c:v>
                </c:pt>
                <c:pt idx="99">
                  <c:v>4.9800000000000004</c:v>
                </c:pt>
                <c:pt idx="100">
                  <c:v>5.37</c:v>
                </c:pt>
                <c:pt idx="101">
                  <c:v>5.25</c:v>
                </c:pt>
                <c:pt idx="102">
                  <c:v>5.2</c:v>
                </c:pt>
                <c:pt idx="103">
                  <c:v>4.78</c:v>
                </c:pt>
                <c:pt idx="104">
                  <c:v>4.4000000000000004</c:v>
                </c:pt>
                <c:pt idx="105">
                  <c:v>5.24</c:v>
                </c:pt>
                <c:pt idx="106">
                  <c:v>5.3</c:v>
                </c:pt>
                <c:pt idx="107">
                  <c:v>5.63</c:v>
                </c:pt>
                <c:pt idx="108">
                  <c:v>5.4</c:v>
                </c:pt>
                <c:pt idx="109">
                  <c:v>5.33</c:v>
                </c:pt>
                <c:pt idx="110">
                  <c:v>6.13</c:v>
                </c:pt>
                <c:pt idx="111">
                  <c:v>6.38</c:v>
                </c:pt>
                <c:pt idx="112">
                  <c:v>5.57</c:v>
                </c:pt>
                <c:pt idx="113">
                  <c:v>5.84</c:v>
                </c:pt>
                <c:pt idx="114">
                  <c:v>6.13</c:v>
                </c:pt>
                <c:pt idx="115">
                  <c:v>7.73</c:v>
                </c:pt>
                <c:pt idx="116">
                  <c:v>9.33</c:v>
                </c:pt>
                <c:pt idx="117">
                  <c:v>10.75</c:v>
                </c:pt>
                <c:pt idx="118">
                  <c:v>8.02</c:v>
                </c:pt>
                <c:pt idx="119">
                  <c:v>10.41</c:v>
                </c:pt>
                <c:pt idx="120">
                  <c:v>7.53</c:v>
                </c:pt>
                <c:pt idx="121">
                  <c:v>6.53</c:v>
                </c:pt>
                <c:pt idx="122">
                  <c:v>5.78</c:v>
                </c:pt>
                <c:pt idx="123">
                  <c:v>5.78</c:v>
                </c:pt>
                <c:pt idx="124">
                  <c:v>5.01</c:v>
                </c:pt>
                <c:pt idx="125">
                  <c:v>5.3</c:v>
                </c:pt>
                <c:pt idx="126">
                  <c:v>5.19</c:v>
                </c:pt>
                <c:pt idx="127">
                  <c:v>5.86</c:v>
                </c:pt>
                <c:pt idx="128">
                  <c:v>4.3</c:v>
                </c:pt>
                <c:pt idx="129">
                  <c:v>5.0999999999999996</c:v>
                </c:pt>
                <c:pt idx="130">
                  <c:v>6.98</c:v>
                </c:pt>
                <c:pt idx="131">
                  <c:v>6.64</c:v>
                </c:pt>
                <c:pt idx="132">
                  <c:v>6.22</c:v>
                </c:pt>
                <c:pt idx="133">
                  <c:v>7.23</c:v>
                </c:pt>
                <c:pt idx="134">
                  <c:v>6.94</c:v>
                </c:pt>
                <c:pt idx="135">
                  <c:v>6.97</c:v>
                </c:pt>
                <c:pt idx="136">
                  <c:v>6.71</c:v>
                </c:pt>
                <c:pt idx="137">
                  <c:v>6.13</c:v>
                </c:pt>
                <c:pt idx="138">
                  <c:v>5.19</c:v>
                </c:pt>
                <c:pt idx="139">
                  <c:v>4.8899999999999997</c:v>
                </c:pt>
                <c:pt idx="140">
                  <c:v>4.87</c:v>
                </c:pt>
                <c:pt idx="141">
                  <c:v>6.28</c:v>
                </c:pt>
                <c:pt idx="142">
                  <c:v>6.16</c:v>
                </c:pt>
                <c:pt idx="143">
                  <c:v>6.42</c:v>
                </c:pt>
                <c:pt idx="144">
                  <c:v>7.54</c:v>
                </c:pt>
                <c:pt idx="145">
                  <c:v>8.02</c:v>
                </c:pt>
                <c:pt idx="146">
                  <c:v>8.61</c:v>
                </c:pt>
                <c:pt idx="147">
                  <c:v>9.36</c:v>
                </c:pt>
                <c:pt idx="148">
                  <c:v>9.94</c:v>
                </c:pt>
                <c:pt idx="149">
                  <c:v>11.08</c:v>
                </c:pt>
                <c:pt idx="150">
                  <c:v>9.77</c:v>
                </c:pt>
                <c:pt idx="151">
                  <c:v>7.19</c:v>
                </c:pt>
                <c:pt idx="152">
                  <c:v>5.89</c:v>
                </c:pt>
                <c:pt idx="153">
                  <c:v>6.1</c:v>
                </c:pt>
                <c:pt idx="154">
                  <c:v>6.26</c:v>
                </c:pt>
                <c:pt idx="155">
                  <c:v>6.12</c:v>
                </c:pt>
                <c:pt idx="156">
                  <c:v>4.9000000000000004</c:v>
                </c:pt>
                <c:pt idx="157">
                  <c:v>4.0999999999999996</c:v>
                </c:pt>
                <c:pt idx="158">
                  <c:v>3.28</c:v>
                </c:pt>
                <c:pt idx="159">
                  <c:v>2.77</c:v>
                </c:pt>
                <c:pt idx="160">
                  <c:v>3</c:v>
                </c:pt>
                <c:pt idx="161">
                  <c:v>2.7</c:v>
                </c:pt>
                <c:pt idx="162">
                  <c:v>2.54</c:v>
                </c:pt>
                <c:pt idx="163">
                  <c:v>2.4500000000000002</c:v>
                </c:pt>
                <c:pt idx="164">
                  <c:v>2.57</c:v>
                </c:pt>
                <c:pt idx="165">
                  <c:v>3.92</c:v>
                </c:pt>
                <c:pt idx="166">
                  <c:v>3.4</c:v>
                </c:pt>
                <c:pt idx="167">
                  <c:v>4.96</c:v>
                </c:pt>
                <c:pt idx="168">
                  <c:v>5.1100000000000003</c:v>
                </c:pt>
                <c:pt idx="169">
                  <c:v>4.7</c:v>
                </c:pt>
                <c:pt idx="170">
                  <c:v>3.78</c:v>
                </c:pt>
                <c:pt idx="171">
                  <c:v>3.5</c:v>
                </c:pt>
                <c:pt idx="172">
                  <c:v>3.44</c:v>
                </c:pt>
                <c:pt idx="173">
                  <c:v>3.78</c:v>
                </c:pt>
                <c:pt idx="174">
                  <c:v>3.33</c:v>
                </c:pt>
                <c:pt idx="175">
                  <c:v>3.1</c:v>
                </c:pt>
                <c:pt idx="176">
                  <c:v>3.25</c:v>
                </c:pt>
                <c:pt idx="177">
                  <c:v>3.2518511452890002</c:v>
                </c:pt>
                <c:pt idx="178">
                  <c:v>3.5849578316520003</c:v>
                </c:pt>
                <c:pt idx="179">
                  <c:v>3.8650448035050005</c:v>
                </c:pt>
                <c:pt idx="180">
                  <c:v>3.9791283084375006</c:v>
                </c:pt>
                <c:pt idx="181">
                  <c:v>3.7017082469965006</c:v>
                </c:pt>
                <c:pt idx="182">
                  <c:v>3.7782636990000005</c:v>
                </c:pt>
                <c:pt idx="183">
                  <c:v>3.8715001019199997</c:v>
                </c:pt>
                <c:pt idx="184">
                  <c:v>4.0298732183924999</c:v>
                </c:pt>
                <c:pt idx="185">
                  <c:v>4.1495936405000009</c:v>
                </c:pt>
                <c:pt idx="186">
                  <c:v>3.891358924216</c:v>
                </c:pt>
                <c:pt idx="187">
                  <c:v>3.6907974111295005</c:v>
                </c:pt>
                <c:pt idx="188">
                  <c:v>3.6969482421940003</c:v>
                </c:pt>
                <c:pt idx="189">
                  <c:v>3.2886950694675003</c:v>
                </c:pt>
                <c:pt idx="190">
                  <c:v>3.1868069214720003</c:v>
                </c:pt>
                <c:pt idx="191">
                  <c:v>2.9359817192550004</c:v>
                </c:pt>
                <c:pt idx="192">
                  <c:v>2.4922492941600001</c:v>
                </c:pt>
                <c:pt idx="193">
                  <c:v>2.1560831696820002</c:v>
                </c:pt>
                <c:pt idx="194">
                  <c:v>1.8269981521600003</c:v>
                </c:pt>
                <c:pt idx="195">
                  <c:v>1.6658952702215002</c:v>
                </c:pt>
                <c:pt idx="196">
                  <c:v>2.0430703098974998</c:v>
                </c:pt>
                <c:pt idx="197">
                  <c:v>1.9083661287930003</c:v>
                </c:pt>
                <c:pt idx="198">
                  <c:v>2.3061266205000002</c:v>
                </c:pt>
                <c:pt idx="199">
                  <c:v>2.2493773655040004</c:v>
                </c:pt>
                <c:pt idx="200">
                  <c:v>2.3910201750780007</c:v>
                </c:pt>
                <c:pt idx="201">
                  <c:v>3.0820608722879999</c:v>
                </c:pt>
                <c:pt idx="202">
                  <c:v>3.3725314779694999</c:v>
                </c:pt>
                <c:pt idx="203">
                  <c:v>3.1968755418000003</c:v>
                </c:pt>
                <c:pt idx="204">
                  <c:v>3.0631081752</c:v>
                </c:pt>
                <c:pt idx="205">
                  <c:v>3.060413844798</c:v>
                </c:pt>
                <c:pt idx="206">
                  <c:v>3.3635832806175006</c:v>
                </c:pt>
                <c:pt idx="207">
                  <c:v>3.6027879965340004</c:v>
                </c:pt>
                <c:pt idx="208">
                  <c:v>3.5519281335440005</c:v>
                </c:pt>
                <c:pt idx="209">
                  <c:v>3.2554800755040003</c:v>
                </c:pt>
                <c:pt idx="210">
                  <c:v>2.7317397052800003</c:v>
                </c:pt>
                <c:pt idx="211">
                  <c:v>2.3372493637650003</c:v>
                </c:pt>
                <c:pt idx="212">
                  <c:v>1.9911434929120002</c:v>
                </c:pt>
                <c:pt idx="213">
                  <c:v>3.1090134569200001</c:v>
                </c:pt>
                <c:pt idx="214">
                  <c:v>3.2449143096650004</c:v>
                </c:pt>
                <c:pt idx="215">
                  <c:v>3.6506856569120005</c:v>
                </c:pt>
                <c:pt idx="216">
                  <c:v>3.9653290930084997</c:v>
                </c:pt>
                <c:pt idx="217">
                  <c:v>6.6574071537530015</c:v>
                </c:pt>
                <c:pt idx="218">
                  <c:v>4.7725445966960001</c:v>
                </c:pt>
                <c:pt idx="219">
                  <c:v>4.3427097826095009</c:v>
                </c:pt>
                <c:pt idx="220">
                  <c:v>4.2373433034210004</c:v>
                </c:pt>
                <c:pt idx="221">
                  <c:v>4.3657793802730005</c:v>
                </c:pt>
                <c:pt idx="222">
                  <c:v>3.8683968972825005</c:v>
                </c:pt>
                <c:pt idx="223">
                  <c:v>3.6481948672050004</c:v>
                </c:pt>
                <c:pt idx="224">
                  <c:v>3.6507860562599999</c:v>
                </c:pt>
                <c:pt idx="225">
                  <c:v>3.3098374636800001</c:v>
                </c:pt>
                <c:pt idx="226">
                  <c:v>3.4885402880460004</c:v>
                </c:pt>
                <c:pt idx="227">
                  <c:v>2.8793083965390003</c:v>
                </c:pt>
                <c:pt idx="228">
                  <c:v>2.3109947233400003</c:v>
                </c:pt>
                <c:pt idx="229">
                  <c:v>2.1965310297</c:v>
                </c:pt>
                <c:pt idx="230">
                  <c:v>2.1676809817600002</c:v>
                </c:pt>
                <c:pt idx="231">
                  <c:v>2.0663166610350006</c:v>
                </c:pt>
                <c:pt idx="232">
                  <c:v>2.5359177374650002</c:v>
                </c:pt>
                <c:pt idx="233">
                  <c:v>2.1065818617350001</c:v>
                </c:pt>
                <c:pt idx="234">
                  <c:v>2.2341037983050001</c:v>
                </c:pt>
                <c:pt idx="235">
                  <c:v>2.2575700366700002</c:v>
                </c:pt>
                <c:pt idx="236">
                  <c:v>2.20440056683</c:v>
                </c:pt>
                <c:pt idx="237">
                  <c:v>2.0083581844800005</c:v>
                </c:pt>
                <c:pt idx="238">
                  <c:v>1.9173997499600002</c:v>
                </c:pt>
                <c:pt idx="239">
                  <c:v>1.6790040292100001</c:v>
                </c:pt>
                <c:pt idx="240">
                  <c:v>1.68007973651</c:v>
                </c:pt>
                <c:pt idx="241">
                  <c:v>1.3328751677499999</c:v>
                </c:pt>
                <c:pt idx="242">
                  <c:v>1.0190732933312001</c:v>
                </c:pt>
                <c:pt idx="243">
                  <c:v>0.84466199269240005</c:v>
                </c:pt>
                <c:pt idx="244">
                  <c:v>0.95677311446729996</c:v>
                </c:pt>
                <c:pt idx="245">
                  <c:v>1.4387287314224</c:v>
                </c:pt>
                <c:pt idx="246">
                  <c:v>1.8298449377063999</c:v>
                </c:pt>
                <c:pt idx="247">
                  <c:v>1.5655291847786001</c:v>
                </c:pt>
                <c:pt idx="248">
                  <c:v>2.0375979232086499</c:v>
                </c:pt>
                <c:pt idx="249">
                  <c:v>2.3340480799325003</c:v>
                </c:pt>
                <c:pt idx="250">
                  <c:v>2.02943395866295</c:v>
                </c:pt>
                <c:pt idx="251">
                  <c:v>2.58368441466</c:v>
                </c:pt>
                <c:pt idx="252">
                  <c:v>2.2062585031678004</c:v>
                </c:pt>
                <c:pt idx="253">
                  <c:v>1.9574807410579504</c:v>
                </c:pt>
                <c:pt idx="254">
                  <c:v>1.9541220348444002</c:v>
                </c:pt>
                <c:pt idx="255">
                  <c:v>2.1006060651220499</c:v>
                </c:pt>
                <c:pt idx="256">
                  <c:v>2.2086137537550004</c:v>
                </c:pt>
                <c:pt idx="257">
                  <c:v>1.9294642502677999</c:v>
                </c:pt>
                <c:pt idx="258">
                  <c:v>1.4153216042281502</c:v>
                </c:pt>
                <c:pt idx="259">
                  <c:v>1.4057072171267999</c:v>
                </c:pt>
                <c:pt idx="260">
                  <c:v>0.89239892974440016</c:v>
                </c:pt>
                <c:pt idx="261">
                  <c:v>0.59536878750129996</c:v>
                </c:pt>
                <c:pt idx="262">
                  <c:v>1.7938383989302003</c:v>
                </c:pt>
                <c:pt idx="263">
                  <c:v>1.5921624847193498</c:v>
                </c:pt>
                <c:pt idx="264">
                  <c:v>1.6936294300300001</c:v>
                </c:pt>
                <c:pt idx="265">
                  <c:v>1.6639387906581002</c:v>
                </c:pt>
                <c:pt idx="266">
                  <c:v>1.5666368258207999</c:v>
                </c:pt>
                <c:pt idx="267">
                  <c:v>1.1497052895361999</c:v>
                </c:pt>
                <c:pt idx="268">
                  <c:v>0.80308434471719992</c:v>
                </c:pt>
                <c:pt idx="269">
                  <c:v>0.9007380658416001</c:v>
                </c:pt>
                <c:pt idx="270">
                  <c:v>1.0107178739784</c:v>
                </c:pt>
                <c:pt idx="271">
                  <c:v>0.77594386987680009</c:v>
                </c:pt>
                <c:pt idx="272">
                  <c:v>0.97873740178775004</c:v>
                </c:pt>
                <c:pt idx="273" formatCode="&quot;$&quot;#,##0.000">
                  <c:v>1.0456811770504499</c:v>
                </c:pt>
                <c:pt idx="274" formatCode="&quot;$&quot;#,##0.000">
                  <c:v>1.34769107633283</c:v>
                </c:pt>
                <c:pt idx="275" formatCode="&quot;$&quot;#,##0.000">
                  <c:v>1.347153173115925</c:v>
                </c:pt>
                <c:pt idx="276" formatCode="&quot;$&quot;#,##0.000">
                  <c:v>1.41599619925905</c:v>
                </c:pt>
                <c:pt idx="277" formatCode="&quot;$&quot;#,##0.000">
                  <c:v>2.3758854358156776</c:v>
                </c:pt>
                <c:pt idx="278" formatCode="&quot;$&quot;#,##0.000">
                  <c:v>2.0989523359959299</c:v>
                </c:pt>
                <c:pt idx="279" formatCode="&quot;$&quot;#,##0.000">
                  <c:v>0.66998457050450011</c:v>
                </c:pt>
                <c:pt idx="280" formatCode="&quot;$&quot;#,##0.000">
                  <c:v>1.2180373156910702</c:v>
                </c:pt>
                <c:pt idx="281" formatCode="&quot;$&quot;#,##0.000">
                  <c:v>0.4626820005226</c:v>
                </c:pt>
                <c:pt idx="282" formatCode="&quot;$&quot;#,##0.000">
                  <c:v>0.92284576814666985</c:v>
                </c:pt>
                <c:pt idx="283" formatCode="&quot;$&quot;#,##0.000">
                  <c:v>0.74407104223920018</c:v>
                </c:pt>
                <c:pt idx="284" formatCode="&quot;$&quot;#,##0.000">
                  <c:v>0.48318364440878003</c:v>
                </c:pt>
                <c:pt idx="285" formatCode="&quot;$&quot;#,##0.000">
                  <c:v>1.656756701152005</c:v>
                </c:pt>
                <c:pt idx="286" formatCode="&quot;$&quot;#,##0.000">
                  <c:v>2.13277475656098</c:v>
                </c:pt>
                <c:pt idx="287" formatCode="&quot;$&quot;#,##0.000">
                  <c:v>1.8386334726750901</c:v>
                </c:pt>
                <c:pt idx="288" formatCode="&quot;$&quot;#,##0.000">
                  <c:v>1.7697506379795602</c:v>
                </c:pt>
                <c:pt idx="289" formatCode="&quot;$&quot;#,##0.000">
                  <c:v>1.3834420945499102</c:v>
                </c:pt>
                <c:pt idx="290" formatCode="&quot;$&quot;#,##0.000">
                  <c:v>1.3964881946428003</c:v>
                </c:pt>
                <c:pt idx="291" formatCode="&quot;$&quot;#,##0.000">
                  <c:v>1.41272024868455</c:v>
                </c:pt>
                <c:pt idx="292" formatCode="&quot;$&quot;#,##0.000">
                  <c:v>1.4925199938294802</c:v>
                </c:pt>
                <c:pt idx="293" formatCode="&quot;$&quot;#,##0.000">
                  <c:v>1.403433578272913</c:v>
                </c:pt>
                <c:pt idx="294" formatCode="&quot;$&quot;#,##0.000">
                  <c:v>1.46210373504375</c:v>
                </c:pt>
                <c:pt idx="295" formatCode="&quot;$&quot;#,##0.000">
                  <c:v>1.8616730918526001</c:v>
                </c:pt>
                <c:pt idx="296" formatCode="&quot;$&quot;#,##0.000">
                  <c:v>1.7323208582947203</c:v>
                </c:pt>
                <c:pt idx="297" formatCode="&quot;$&quot;#,##0.000">
                  <c:v>1.8452485094056799</c:v>
                </c:pt>
                <c:pt idx="298" formatCode="&quot;$&quot;#,##0.000">
                  <c:v>2.1807518463223206</c:v>
                </c:pt>
                <c:pt idx="299" formatCode="&quot;$&quot;#,##0.000">
                  <c:v>2.0221367041442404</c:v>
                </c:pt>
                <c:pt idx="300" formatCode="&quot;$&quot;#,##0.000">
                  <c:v>2.1494114568866949</c:v>
                </c:pt>
                <c:pt idx="301" formatCode="&quot;$&quot;#,##0.000">
                  <c:v>3.1197336352688403</c:v>
                </c:pt>
                <c:pt idx="302" formatCode="&quot;$&quot;#,##0.000">
                  <c:v>2.1749790609876398</c:v>
                </c:pt>
                <c:pt idx="303" formatCode="&quot;$&quot;#,##0.000">
                  <c:v>2.2174174509235454</c:v>
                </c:pt>
                <c:pt idx="304" formatCode="&quot;$&quot;#,##0.000">
                  <c:v>2.5249279278083399</c:v>
                </c:pt>
                <c:pt idx="305" formatCode="&quot;$&quot;#,##0.000">
                  <c:v>2.7368519008709802</c:v>
                </c:pt>
                <c:pt idx="306" formatCode="&quot;$&quot;#,##0.000">
                  <c:v>3.1154100554641007</c:v>
                </c:pt>
                <c:pt idx="307" formatCode="&quot;$&quot;#,##0.000">
                  <c:v>2.5244602060558403</c:v>
                </c:pt>
                <c:pt idx="308" formatCode="&quot;$&quot;#,##0.000">
                  <c:v>2.9431367547225005</c:v>
                </c:pt>
                <c:pt idx="309" formatCode="&quot;$&quot;#,##0.000">
                  <c:v>4.1461901468966298</c:v>
                </c:pt>
                <c:pt idx="310" formatCode="&quot;$&quot;#,##0.000">
                  <c:v>3.8071275961441806</c:v>
                </c:pt>
                <c:pt idx="311" formatCode="&quot;$&quot;#,##0.000">
                  <c:v>3.2279866421154004</c:v>
                </c:pt>
                <c:pt idx="312" formatCode="&quot;$&quot;#,##0.000">
                  <c:v>3.4747346373562706</c:v>
                </c:pt>
                <c:pt idx="313" formatCode="&quot;$&quot;#,##0.000">
                  <c:v>3.7216519552538503</c:v>
                </c:pt>
                <c:pt idx="314" formatCode="&quot;$&quot;#,##0.000">
                  <c:v>3.9953035102938306</c:v>
                </c:pt>
                <c:pt idx="315" formatCode="&quot;$&quot;#,##0.000">
                  <c:v>5.441634672286721</c:v>
                </c:pt>
                <c:pt idx="316" formatCode="&quot;$&quot;#,##0.000">
                  <c:v>5.7562725695452412</c:v>
                </c:pt>
                <c:pt idx="317" formatCode="&quot;$&quot;#,##0.000">
                  <c:v>5.7442240318900808</c:v>
                </c:pt>
                <c:pt idx="318" formatCode="&quot;$&quot;#,##0.000">
                  <c:v>4.1473478916428652</c:v>
                </c:pt>
                <c:pt idx="319" formatCode="&quot;$&quot;#,##0.000">
                  <c:v>2.5032970169447704</c:v>
                </c:pt>
                <c:pt idx="320" formatCode="&quot;$&quot;#,##0.000">
                  <c:v>3.0819746469656</c:v>
                </c:pt>
                <c:pt idx="321" formatCode="&quot;$&quot;#,##0.000">
                  <c:v>2.3472292403499804</c:v>
                </c:pt>
                <c:pt idx="322" formatCode="&quot;$&quot;#,##0.000">
                  <c:v>4.4192391666394304</c:v>
                </c:pt>
                <c:pt idx="323" formatCode="&quot;$&quot;#,##0.000">
                  <c:v>4.5929926448442897</c:v>
                </c:pt>
                <c:pt idx="324" formatCode="&quot;$&quot;#,##0.000">
                  <c:v>2.8568262405228007</c:v>
                </c:pt>
                <c:pt idx="325" formatCode="&quot;$&quot;#,##0.000">
                  <c:v>2.07750301296152</c:v>
                </c:pt>
                <c:pt idx="326" formatCode="&quot;$&quot;#,##0.000">
                  <c:v>2.25189548661334</c:v>
                </c:pt>
                <c:pt idx="327" formatCode="&quot;$&quot;#,##0.000">
                  <c:v>1.8672779318577599</c:v>
                </c:pt>
                <c:pt idx="328" formatCode="&quot;$&quot;#,##0.000">
                  <c:v>1.6949734661882951</c:v>
                </c:pt>
                <c:pt idx="329" formatCode="&quot;$&quot;#,##0.000">
                  <c:v>1.79526794010885</c:v>
                </c:pt>
                <c:pt idx="330" formatCode="&quot;$&quot;#,##0.000">
                  <c:v>1.8645078315864703</c:v>
                </c:pt>
                <c:pt idx="331" formatCode="&quot;$&quot;#,##0.000">
                  <c:v>2.0123559768373998</c:v>
                </c:pt>
                <c:pt idx="332" formatCode="&quot;$&quot;#,##0.000">
                  <c:v>1.9177157716724402</c:v>
                </c:pt>
                <c:pt idx="333" formatCode="&quot;$&quot;#,##0.000">
                  <c:v>1.7445032244841503</c:v>
                </c:pt>
                <c:pt idx="334" formatCode="&quot;$&quot;#,##0.000">
                  <c:v>1.9121418614160004</c:v>
                </c:pt>
                <c:pt idx="335" formatCode="&quot;$&quot;#,##0.000">
                  <c:v>1.4222292164705002</c:v>
                </c:pt>
                <c:pt idx="336" formatCode="&quot;$&quot;#,##0.000">
                  <c:v>2.8076742379376403</c:v>
                </c:pt>
                <c:pt idx="337" formatCode="&quot;$&quot;#,##0.000">
                  <c:v>1.3408634882766801</c:v>
                </c:pt>
                <c:pt idx="338" formatCode="&quot;$&quot;#,##0.000">
                  <c:v>1.30501331937576</c:v>
                </c:pt>
                <c:pt idx="339" formatCode="&quot;$&quot;#,##0.000">
                  <c:v>1.019299753973995</c:v>
                </c:pt>
                <c:pt idx="340" formatCode="&quot;$&quot;#,##0.000">
                  <c:v>0.95239277106480014</c:v>
                </c:pt>
                <c:pt idx="341" formatCode="&quot;$&quot;#,##0.000">
                  <c:v>0.6141576501490501</c:v>
                </c:pt>
                <c:pt idx="342" formatCode="&quot;$&quot;#,##0.000">
                  <c:v>0.67618363227679512</c:v>
                </c:pt>
                <c:pt idx="343" formatCode="&quot;$&quot;#,##0.000">
                  <c:v>0.47634277664055003</c:v>
                </c:pt>
                <c:pt idx="344" formatCode="&quot;$&quot;#,##0.000">
                  <c:v>0.35519842390620004</c:v>
                </c:pt>
                <c:pt idx="345" formatCode="&quot;$&quot;#,##0.000">
                  <c:v>0.80617760433524999</c:v>
                </c:pt>
                <c:pt idx="346" formatCode="&quot;$&quot;#,##0.000">
                  <c:v>1.0027053321090149</c:v>
                </c:pt>
                <c:pt idx="347" formatCode="&quot;$&quot;#,##0.000">
                  <c:v>1.3179967964299502</c:v>
                </c:pt>
                <c:pt idx="348" formatCode="&quot;$&quot;#,##0.000">
                  <c:v>1.3132839476825602</c:v>
                </c:pt>
                <c:pt idx="349" formatCode="&quot;$&quot;#,##0.000">
                  <c:v>1.6579466327480403</c:v>
                </c:pt>
                <c:pt idx="350" formatCode="&quot;$&quot;#,##0.000">
                  <c:v>1.52857975058781</c:v>
                </c:pt>
                <c:pt idx="351" formatCode="&quot;$&quot;#,##0.000">
                  <c:v>1.6821256727361602</c:v>
                </c:pt>
                <c:pt idx="352" formatCode="&quot;$&quot;#,##0.000">
                  <c:v>1.4196561372642802</c:v>
                </c:pt>
                <c:pt idx="353" formatCode="&quot;$&quot;#,##0.000">
                  <c:v>0.65283559094253507</c:v>
                </c:pt>
                <c:pt idx="354" formatCode="&quot;$&quot;#,##0.000">
                  <c:v>0.58684698892225495</c:v>
                </c:pt>
                <c:pt idx="355" formatCode="&quot;$&quot;#,##0.000">
                  <c:v>0.52322731584572513</c:v>
                </c:pt>
                <c:pt idx="356" formatCode="&quot;$&quot;#,##0.000">
                  <c:v>0.25773153626597006</c:v>
                </c:pt>
                <c:pt idx="357" formatCode="&quot;$&quot;#,##0.000">
                  <c:v>0.92025175061424014</c:v>
                </c:pt>
                <c:pt idx="358" formatCode="&quot;$&quot;#,##0.000">
                  <c:v>1.643058222547805</c:v>
                </c:pt>
                <c:pt idx="359" formatCode="&quot;$&quot;#,##0.000">
                  <c:v>2.2381770589118002</c:v>
                </c:pt>
                <c:pt idx="360" formatCode="&quot;$&quot;#,##0.000">
                  <c:v>1.75351488645762</c:v>
                </c:pt>
                <c:pt idx="361" formatCode="&quot;$&quot;#,##0.000">
                  <c:v>1.31542898397104</c:v>
                </c:pt>
                <c:pt idx="362" formatCode="&quot;$&quot;#,##0.000">
                  <c:v>1.3395413090142603</c:v>
                </c:pt>
                <c:pt idx="363" formatCode="&quot;$&quot;#,##0.000">
                  <c:v>0.96064915679602503</c:v>
                </c:pt>
                <c:pt idx="364" formatCode="&quot;$&quot;#,##0.000">
                  <c:v>1.1984993410257501</c:v>
                </c:pt>
                <c:pt idx="365" formatCode="&quot;$&quot;#,##0.000">
                  <c:v>1.3023262320695801</c:v>
                </c:pt>
                <c:pt idx="366" formatCode="&quot;$&quot;#,##0.000">
                  <c:v>1.150833891051525</c:v>
                </c:pt>
              </c:numCache>
            </c:numRef>
          </c:val>
          <c:smooth val="0"/>
          <c:extLst>
            <c:ext xmlns:c16="http://schemas.microsoft.com/office/drawing/2014/chart" uri="{C3380CC4-5D6E-409C-BE32-E72D297353CC}">
              <c16:uniqueId val="{00000003-9CBB-4104-8B37-B96D8B86AFB1}"/>
            </c:ext>
          </c:extLst>
        </c:ser>
        <c:dLbls>
          <c:showLegendKey val="0"/>
          <c:showVal val="0"/>
          <c:showCatName val="0"/>
          <c:showSerName val="0"/>
          <c:showPercent val="0"/>
          <c:showBubbleSize val="0"/>
        </c:dLbls>
        <c:marker val="1"/>
        <c:smooth val="0"/>
        <c:axId val="180577024"/>
        <c:axId val="180578560"/>
      </c:lineChart>
      <c:dateAx>
        <c:axId val="180572544"/>
        <c:scaling>
          <c:orientation val="minMax"/>
          <c:max val="46388"/>
          <c:min val="39083"/>
        </c:scaling>
        <c:delete val="0"/>
        <c:axPos val="b"/>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sz="1400">
                    <a:latin typeface="+mn-lt"/>
                  </a:rPr>
                  <a:t>DATE</a:t>
                </a:r>
              </a:p>
            </c:rich>
          </c:tx>
          <c:layout>
            <c:manualLayout>
              <c:xMode val="edge"/>
              <c:yMode val="edge"/>
              <c:x val="0.48501664816870144"/>
              <c:y val="0.9668587896253602"/>
            </c:manualLayout>
          </c:layout>
          <c:overlay val="0"/>
          <c:spPr>
            <a:noFill/>
            <a:ln w="25400">
              <a:noFill/>
            </a:ln>
          </c:spPr>
        </c:title>
        <c:numFmt formatCode="m/yyyy" sourceLinked="0"/>
        <c:majorTickMark val="out"/>
        <c:minorTickMark val="in"/>
        <c:tickLblPos val="nextTo"/>
        <c:spPr>
          <a:ln w="25400">
            <a:solidFill>
              <a:srgbClr val="000000"/>
            </a:solidFill>
            <a:prstDash val="solid"/>
          </a:ln>
        </c:spPr>
        <c:txPr>
          <a:bodyPr rot="-2700000" vert="horz"/>
          <a:lstStyle/>
          <a:p>
            <a:pPr>
              <a:defRPr sz="950" b="1" i="0" u="none" strike="noStrike" baseline="0">
                <a:solidFill>
                  <a:srgbClr val="000000"/>
                </a:solidFill>
                <a:latin typeface="Arial"/>
                <a:ea typeface="Arial"/>
                <a:cs typeface="Arial"/>
              </a:defRPr>
            </a:pPr>
            <a:endParaRPr lang="en-US"/>
          </a:p>
        </c:txPr>
        <c:crossAx val="180574848"/>
        <c:crosses val="autoZero"/>
        <c:auto val="1"/>
        <c:lblOffset val="100"/>
        <c:baseTimeUnit val="days"/>
        <c:majorUnit val="12"/>
        <c:majorTimeUnit val="months"/>
        <c:minorUnit val="3"/>
        <c:minorTimeUnit val="months"/>
      </c:dateAx>
      <c:valAx>
        <c:axId val="180574848"/>
        <c:scaling>
          <c:orientation val="minMax"/>
          <c:max val="140"/>
          <c:min val="0"/>
        </c:scaling>
        <c:delete val="0"/>
        <c:axPos val="l"/>
        <c:majorGridlines>
          <c:spPr>
            <a:ln w="3175">
              <a:solidFill>
                <a:srgbClr val="000000"/>
              </a:solidFill>
              <a:prstDash val="solid"/>
            </a:ln>
          </c:spPr>
        </c:majorGridlines>
        <c:title>
          <c:tx>
            <c:rich>
              <a:bodyPr rot="-5400000" vert="horz"/>
              <a:lstStyle/>
              <a:p>
                <a:pPr>
                  <a:defRPr/>
                </a:pPr>
                <a:r>
                  <a:rPr lang="en-US" sz="1400" b="1" i="0" baseline="0">
                    <a:effectLst/>
                    <a:latin typeface="+mn-lt"/>
                  </a:rPr>
                  <a:t>Oil Price - $/BBL</a:t>
                </a:r>
                <a:endParaRPr lang="en-US" sz="1400">
                  <a:effectLst/>
                  <a:latin typeface="+mn-lt"/>
                </a:endParaRPr>
              </a:p>
            </c:rich>
          </c:tx>
          <c:overlay val="0"/>
        </c:title>
        <c:numFmt formatCode="#,##0" sourceLinked="0"/>
        <c:majorTickMark val="out"/>
        <c:minorTickMark val="in"/>
        <c:tickLblPos val="nextTo"/>
        <c:spPr>
          <a:ln w="25400">
            <a:solidFill>
              <a:srgbClr val="000000"/>
            </a:solidFill>
            <a:prstDash val="solid"/>
          </a:ln>
        </c:spPr>
        <c:txPr>
          <a:bodyPr rot="0" vert="horz"/>
          <a:lstStyle/>
          <a:p>
            <a:pPr>
              <a:defRPr sz="1000" b="1" i="0" u="none" strike="noStrike" baseline="0">
                <a:solidFill>
                  <a:srgbClr val="000000"/>
                </a:solidFill>
                <a:latin typeface="+mn-lt"/>
                <a:ea typeface="Arial"/>
                <a:cs typeface="Arial"/>
              </a:defRPr>
            </a:pPr>
            <a:endParaRPr lang="en-US"/>
          </a:p>
        </c:txPr>
        <c:crossAx val="180572544"/>
        <c:crossesAt val="36526"/>
        <c:crossBetween val="between"/>
        <c:majorUnit val="10"/>
        <c:minorUnit val="2"/>
      </c:valAx>
      <c:dateAx>
        <c:axId val="180577024"/>
        <c:scaling>
          <c:orientation val="minMax"/>
        </c:scaling>
        <c:delete val="1"/>
        <c:axPos val="b"/>
        <c:numFmt formatCode="mmm\-yy" sourceLinked="1"/>
        <c:majorTickMark val="out"/>
        <c:minorTickMark val="none"/>
        <c:tickLblPos val="nextTo"/>
        <c:crossAx val="180578560"/>
        <c:crossesAt val="2"/>
        <c:auto val="1"/>
        <c:lblOffset val="100"/>
        <c:baseTimeUnit val="days"/>
      </c:dateAx>
      <c:valAx>
        <c:axId val="180578560"/>
        <c:scaling>
          <c:orientation val="minMax"/>
          <c:max val="28"/>
          <c:min val="0"/>
        </c:scaling>
        <c:delete val="0"/>
        <c:axPos val="r"/>
        <c:title>
          <c:tx>
            <c:rich>
              <a:bodyPr rot="5400000" vert="horz"/>
              <a:lstStyle/>
              <a:p>
                <a:pPr>
                  <a:defRPr/>
                </a:pPr>
                <a:r>
                  <a:rPr lang="en-US" sz="1400" b="1" i="0" baseline="0">
                    <a:effectLst/>
                    <a:latin typeface="+mn-lt"/>
                  </a:rPr>
                  <a:t>Gas Price - $/MMbtu</a:t>
                </a:r>
                <a:endParaRPr lang="en-US" sz="1400">
                  <a:effectLst/>
                  <a:latin typeface="+mn-lt"/>
                </a:endParaRPr>
              </a:p>
            </c:rich>
          </c:tx>
          <c:overlay val="0"/>
        </c:title>
        <c:numFmt formatCode="#,##0" sourceLinked="0"/>
        <c:majorTickMark val="cross"/>
        <c:minorTickMark val="in"/>
        <c:tickLblPos val="nextTo"/>
        <c:spPr>
          <a:ln w="25400">
            <a:solidFill>
              <a:srgbClr val="000000"/>
            </a:solidFill>
            <a:prstDash val="solid"/>
          </a:ln>
        </c:spPr>
        <c:txPr>
          <a:bodyPr rot="0" vert="horz"/>
          <a:lstStyle/>
          <a:p>
            <a:pPr>
              <a:defRPr sz="1000" b="1" i="0" u="none" strike="noStrike" baseline="0">
                <a:solidFill>
                  <a:srgbClr val="000000"/>
                </a:solidFill>
                <a:latin typeface="+mn-lt"/>
                <a:ea typeface="Arial"/>
                <a:cs typeface="Arial"/>
              </a:defRPr>
            </a:pPr>
            <a:endParaRPr lang="en-US"/>
          </a:p>
        </c:txPr>
        <c:crossAx val="180577024"/>
        <c:crosses val="max"/>
        <c:crossBetween val="between"/>
        <c:majorUnit val="2"/>
        <c:minorUnit val="0.5"/>
      </c:valAx>
      <c:spPr>
        <a:gradFill rotWithShape="0">
          <a:gsLst>
            <a:gs pos="0">
              <a:srgbClr xmlns:mc="http://schemas.openxmlformats.org/markup-compatibility/2006" xmlns:a14="http://schemas.microsoft.com/office/drawing/2010/main" val="D8D8A3" mc:Ignorable="a14" a14:legacySpreadsheetColorIndex="26">
                <a:gamma/>
                <a:shade val="84706"/>
                <a:invGamma/>
              </a:srgbClr>
            </a:gs>
            <a:gs pos="100000">
              <a:srgbClr xmlns:mc="http://schemas.openxmlformats.org/markup-compatibility/2006" xmlns:a14="http://schemas.microsoft.com/office/drawing/2010/main" val="FFFFC0" mc:Ignorable="a14" a14:legacySpreadsheetColorIndex="26"/>
            </a:gs>
          </a:gsLst>
          <a:lin ang="5400000" scaled="1"/>
        </a:gradFill>
        <a:ln w="25400">
          <a:solidFill>
            <a:srgbClr val="000000"/>
          </a:solidFill>
          <a:prstDash val="solid"/>
        </a:ln>
      </c:spPr>
    </c:plotArea>
    <c:legend>
      <c:legendPos val="r"/>
      <c:layout>
        <c:manualLayout>
          <c:xMode val="edge"/>
          <c:yMode val="edge"/>
          <c:x val="9.2119866814650384E-2"/>
          <c:y val="0.1239193083573487"/>
          <c:w val="0.18518484587621131"/>
          <c:h val="9.3656753936141077E-2"/>
        </c:manualLayout>
      </c:layout>
      <c:overlay val="0"/>
      <c:spPr>
        <a:solidFill>
          <a:srgbClr val="FFFFFF"/>
        </a:solidFill>
        <a:ln w="3175">
          <a:solidFill>
            <a:srgbClr val="000000"/>
          </a:solidFill>
          <a:prstDash val="solid"/>
        </a:ln>
      </c:spPr>
      <c:txPr>
        <a:bodyPr/>
        <a:lstStyle/>
        <a:p>
          <a:pPr>
            <a:defRPr sz="825" b="1"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sz="1500" b="1" i="0" u="none" strike="noStrike" baseline="0">
                <a:solidFill>
                  <a:srgbClr val="000000"/>
                </a:solidFill>
                <a:latin typeface="+mn-lt"/>
                <a:cs typeface="Arial"/>
              </a:rPr>
              <a:t>RYDER</a:t>
            </a:r>
            <a:r>
              <a:rPr lang="en-US" sz="1400" b="1" i="0" u="none" strike="noStrike" baseline="0">
                <a:solidFill>
                  <a:srgbClr val="000000"/>
                </a:solidFill>
                <a:latin typeface="Arial"/>
                <a:cs typeface="Arial"/>
              </a:rPr>
              <a:t> SCOTT PRICING FORECAST</a:t>
            </a:r>
          </a:p>
          <a:p>
            <a:pPr>
              <a:defRPr sz="1400" b="1" i="0" u="none" strike="noStrike" baseline="0">
                <a:solidFill>
                  <a:srgbClr val="000000"/>
                </a:solidFill>
                <a:latin typeface="Arial"/>
                <a:ea typeface="Arial"/>
                <a:cs typeface="Arial"/>
              </a:defRPr>
            </a:pPr>
            <a:r>
              <a:rPr lang="en-US" sz="1200" b="1" i="0" u="none" strike="noStrike" baseline="0">
                <a:solidFill>
                  <a:srgbClr val="FF0000"/>
                </a:solidFill>
                <a:latin typeface="+mn-lt"/>
                <a:cs typeface="Arial"/>
              </a:rPr>
              <a:t>EFFECTIVE JUNE 30, 2026</a:t>
            </a:r>
          </a:p>
          <a:p>
            <a:pPr>
              <a:defRPr sz="1400" b="1" i="0" u="none" strike="noStrike" baseline="0">
                <a:solidFill>
                  <a:srgbClr val="000000"/>
                </a:solidFill>
                <a:latin typeface="Arial"/>
                <a:ea typeface="Arial"/>
                <a:cs typeface="Arial"/>
              </a:defRPr>
            </a:pPr>
            <a:r>
              <a:rPr lang="en-US" sz="1100" b="1" i="0" u="none" strike="noStrike" baseline="0">
                <a:solidFill>
                  <a:srgbClr val="000000"/>
                </a:solidFill>
                <a:latin typeface="+mn-lt"/>
                <a:cs typeface="Arial"/>
              </a:rPr>
              <a:t>(Beginning 2030, escalate OIL and GAS prices at 2.0% / yr)</a:t>
            </a:r>
          </a:p>
          <a:p>
            <a:pPr>
              <a:defRPr sz="1400" b="1" i="0" u="none" strike="noStrike" baseline="0">
                <a:solidFill>
                  <a:srgbClr val="000000"/>
                </a:solidFill>
                <a:latin typeface="Arial"/>
                <a:ea typeface="Arial"/>
                <a:cs typeface="Arial"/>
              </a:defRPr>
            </a:pPr>
            <a:endParaRPr lang="en-US" sz="1100" b="1" i="0" u="none" strike="noStrike" baseline="0">
              <a:solidFill>
                <a:srgbClr val="000000"/>
              </a:solidFill>
              <a:latin typeface="+mn-lt"/>
              <a:cs typeface="Arial"/>
            </a:endParaRPr>
          </a:p>
        </c:rich>
      </c:tx>
      <c:layout>
        <c:manualLayout>
          <c:xMode val="edge"/>
          <c:yMode val="edge"/>
          <c:x val="0.30397422126745433"/>
          <c:y val="2.1527625502508391E-2"/>
        </c:manualLayout>
      </c:layout>
      <c:overlay val="0"/>
      <c:spPr>
        <a:noFill/>
        <a:ln w="25400">
          <a:noFill/>
        </a:ln>
      </c:spPr>
    </c:title>
    <c:autoTitleDeleted val="0"/>
    <c:plotArea>
      <c:layout>
        <c:manualLayout>
          <c:layoutTarget val="inner"/>
          <c:xMode val="edge"/>
          <c:yMode val="edge"/>
          <c:x val="8.3780880773361974E-2"/>
          <c:y val="0.16518053386786569"/>
          <c:w val="0.83888292158968847"/>
          <c:h val="0.67844188252839688"/>
        </c:manualLayout>
      </c:layout>
      <c:scatterChart>
        <c:scatterStyle val="lineMarker"/>
        <c:varyColors val="0"/>
        <c:ser>
          <c:idx val="0"/>
          <c:order val="0"/>
          <c:tx>
            <c:strRef>
              <c:f>'Newsletter Input'!$B$7</c:f>
              <c:strCache>
                <c:ptCount val="1"/>
                <c:pt idx="0">
                  <c:v>WTI @ Cushing Spot </c:v>
                </c:pt>
              </c:strCache>
            </c:strRef>
          </c:tx>
          <c:spPr>
            <a:ln w="12700">
              <a:solidFill>
                <a:srgbClr val="008000"/>
              </a:solidFill>
              <a:prstDash val="solid"/>
            </a:ln>
          </c:spPr>
          <c:marker>
            <c:symbol val="circle"/>
            <c:size val="5"/>
            <c:spPr>
              <a:solidFill>
                <a:srgbClr val="008000"/>
              </a:solidFill>
              <a:ln>
                <a:solidFill>
                  <a:srgbClr val="008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Input'!$B$8:$B$1031</c:f>
              <c:numCache>
                <c:formatCode>"$"#,##0.00</c:formatCode>
                <c:ptCount val="1024"/>
                <c:pt idx="0">
                  <c:v>0</c:v>
                </c:pt>
                <c:pt idx="1">
                  <c:v>0</c:v>
                </c:pt>
                <c:pt idx="2">
                  <c:v>0</c:v>
                </c:pt>
                <c:pt idx="3">
                  <c:v>0</c:v>
                </c:pt>
                <c:pt idx="4">
                  <c:v>0</c:v>
                </c:pt>
                <c:pt idx="5">
                  <c:v>0</c:v>
                </c:pt>
                <c:pt idx="9">
                  <c:v>17.97</c:v>
                </c:pt>
                <c:pt idx="10">
                  <c:v>18.600000000000001</c:v>
                </c:pt>
                <c:pt idx="11">
                  <c:v>18.510000000000002</c:v>
                </c:pt>
                <c:pt idx="12">
                  <c:v>19.82</c:v>
                </c:pt>
                <c:pt idx="13">
                  <c:v>19.68</c:v>
                </c:pt>
                <c:pt idx="14">
                  <c:v>18.45</c:v>
                </c:pt>
                <c:pt idx="15">
                  <c:v>17.25</c:v>
                </c:pt>
                <c:pt idx="16">
                  <c:v>17.82</c:v>
                </c:pt>
                <c:pt idx="17">
                  <c:v>18.170000000000002</c:v>
                </c:pt>
                <c:pt idx="18">
                  <c:v>17.39</c:v>
                </c:pt>
                <c:pt idx="19">
                  <c:v>18.02</c:v>
                </c:pt>
                <c:pt idx="20">
                  <c:v>19.07</c:v>
                </c:pt>
                <c:pt idx="21">
                  <c:v>18.8</c:v>
                </c:pt>
                <c:pt idx="22">
                  <c:v>18.7</c:v>
                </c:pt>
                <c:pt idx="23">
                  <c:v>21.09</c:v>
                </c:pt>
                <c:pt idx="24">
                  <c:v>23.29</c:v>
                </c:pt>
                <c:pt idx="25">
                  <c:v>21.09</c:v>
                </c:pt>
                <c:pt idx="26">
                  <c:v>20.37</c:v>
                </c:pt>
                <c:pt idx="27">
                  <c:v>21.2</c:v>
                </c:pt>
                <c:pt idx="28">
                  <c:v>21.91</c:v>
                </c:pt>
                <c:pt idx="29">
                  <c:v>23.88</c:v>
                </c:pt>
                <c:pt idx="30">
                  <c:v>24.93</c:v>
                </c:pt>
                <c:pt idx="31">
                  <c:v>23.59</c:v>
                </c:pt>
                <c:pt idx="32">
                  <c:v>25.07</c:v>
                </c:pt>
                <c:pt idx="33">
                  <c:v>25.23</c:v>
                </c:pt>
                <c:pt idx="34">
                  <c:v>22.29</c:v>
                </c:pt>
                <c:pt idx="35">
                  <c:v>20.98</c:v>
                </c:pt>
                <c:pt idx="36">
                  <c:v>19.7</c:v>
                </c:pt>
                <c:pt idx="37">
                  <c:v>20.92</c:v>
                </c:pt>
                <c:pt idx="38">
                  <c:v>19.190000000000001</c:v>
                </c:pt>
                <c:pt idx="39">
                  <c:v>19.62</c:v>
                </c:pt>
                <c:pt idx="40">
                  <c:v>19.91</c:v>
                </c:pt>
                <c:pt idx="41">
                  <c:v>19.78</c:v>
                </c:pt>
                <c:pt idx="42">
                  <c:v>21.36</c:v>
                </c:pt>
                <c:pt idx="43">
                  <c:v>20.190000000000001</c:v>
                </c:pt>
                <c:pt idx="44">
                  <c:v>18.34</c:v>
                </c:pt>
                <c:pt idx="45">
                  <c:v>16.7135</c:v>
                </c:pt>
                <c:pt idx="46">
                  <c:v>16.062631578947371</c:v>
                </c:pt>
                <c:pt idx="47">
                  <c:v>15.020454545454548</c:v>
                </c:pt>
                <c:pt idx="48">
                  <c:v>15.44363636363636</c:v>
                </c:pt>
                <c:pt idx="49">
                  <c:v>14.847142857142856</c:v>
                </c:pt>
                <c:pt idx="50">
                  <c:v>13.659545454545457</c:v>
                </c:pt>
                <c:pt idx="51">
                  <c:v>14.079545454545455</c:v>
                </c:pt>
                <c:pt idx="52">
                  <c:v>13.362857142857141</c:v>
                </c:pt>
                <c:pt idx="53">
                  <c:v>14.94761904761905</c:v>
                </c:pt>
                <c:pt idx="54">
                  <c:v>14.387727272727274</c:v>
                </c:pt>
                <c:pt idx="55">
                  <c:v>12.851500000000001</c:v>
                </c:pt>
                <c:pt idx="56">
                  <c:v>11.28</c:v>
                </c:pt>
                <c:pt idx="57">
                  <c:v>12.472105263157895</c:v>
                </c:pt>
                <c:pt idx="58">
                  <c:v>12.010526315789473</c:v>
                </c:pt>
                <c:pt idx="59">
                  <c:v>14.660869565217393</c:v>
                </c:pt>
                <c:pt idx="60">
                  <c:v>17.343333333333334</c:v>
                </c:pt>
                <c:pt idx="61">
                  <c:v>16.903809523809525</c:v>
                </c:pt>
                <c:pt idx="62">
                  <c:v>17.88909090909091</c:v>
                </c:pt>
                <c:pt idx="63">
                  <c:v>20.07238095238095</c:v>
                </c:pt>
                <c:pt idx="64">
                  <c:v>21.257272727272721</c:v>
                </c:pt>
                <c:pt idx="65">
                  <c:v>23.882857142857141</c:v>
                </c:pt>
                <c:pt idx="66">
                  <c:v>22.642857142857146</c:v>
                </c:pt>
                <c:pt idx="67">
                  <c:v>24.97190476190476</c:v>
                </c:pt>
                <c:pt idx="68">
                  <c:v>26.083333333333329</c:v>
                </c:pt>
                <c:pt idx="69">
                  <c:v>27.184000000000005</c:v>
                </c:pt>
                <c:pt idx="70">
                  <c:v>29.353999999999996</c:v>
                </c:pt>
                <c:pt idx="71">
                  <c:v>29.892173913043482</c:v>
                </c:pt>
                <c:pt idx="72">
                  <c:v>25.735789473684211</c:v>
                </c:pt>
                <c:pt idx="73">
                  <c:v>28.78</c:v>
                </c:pt>
                <c:pt idx="74">
                  <c:v>31.829545454545453</c:v>
                </c:pt>
                <c:pt idx="75">
                  <c:v>29.766999999999996</c:v>
                </c:pt>
                <c:pt idx="76">
                  <c:v>31.218695652173921</c:v>
                </c:pt>
                <c:pt idx="77">
                  <c:v>33.884</c:v>
                </c:pt>
                <c:pt idx="78">
                  <c:v>33.075000000000003</c:v>
                </c:pt>
                <c:pt idx="79">
                  <c:v>34.479999999999997</c:v>
                </c:pt>
                <c:pt idx="80">
                  <c:v>28.458500000000004</c:v>
                </c:pt>
                <c:pt idx="81">
                  <c:v>29.58</c:v>
                </c:pt>
                <c:pt idx="82">
                  <c:v>29.60736842105263</c:v>
                </c:pt>
                <c:pt idx="83">
                  <c:v>27.241363636363641</c:v>
                </c:pt>
                <c:pt idx="84">
                  <c:v>27.3125</c:v>
                </c:pt>
                <c:pt idx="85">
                  <c:v>28.64</c:v>
                </c:pt>
                <c:pt idx="86">
                  <c:v>27.600952380952386</c:v>
                </c:pt>
                <c:pt idx="87">
                  <c:v>26.445714285714285</c:v>
                </c:pt>
                <c:pt idx="88">
                  <c:v>27.467826086956521</c:v>
                </c:pt>
                <c:pt idx="89">
                  <c:v>25.881250000000001</c:v>
                </c:pt>
                <c:pt idx="90">
                  <c:v>22.210434782608694</c:v>
                </c:pt>
                <c:pt idx="91">
                  <c:v>19.669500000000003</c:v>
                </c:pt>
                <c:pt idx="92">
                  <c:v>19.332105263157892</c:v>
                </c:pt>
                <c:pt idx="93">
                  <c:v>19.674285714285716</c:v>
                </c:pt>
                <c:pt idx="94">
                  <c:v>20.735789473684211</c:v>
                </c:pt>
                <c:pt idx="95">
                  <c:v>24.416999999999998</c:v>
                </c:pt>
                <c:pt idx="96">
                  <c:v>26.266363636363636</c:v>
                </c:pt>
                <c:pt idx="97">
                  <c:v>27.020909090909086</c:v>
                </c:pt>
                <c:pt idx="98">
                  <c:v>25.520999999999997</c:v>
                </c:pt>
                <c:pt idx="99">
                  <c:v>26.918636363636359</c:v>
                </c:pt>
                <c:pt idx="100">
                  <c:v>28.381363636363634</c:v>
                </c:pt>
                <c:pt idx="101">
                  <c:v>29.665499999999998</c:v>
                </c:pt>
                <c:pt idx="102">
                  <c:v>28.853913043478261</c:v>
                </c:pt>
                <c:pt idx="103">
                  <c:v>26.266315789473687</c:v>
                </c:pt>
                <c:pt idx="104">
                  <c:v>29.423333333333339</c:v>
                </c:pt>
                <c:pt idx="105">
                  <c:v>32.943333333333328</c:v>
                </c:pt>
                <c:pt idx="106">
                  <c:v>35.86684210526316</c:v>
                </c:pt>
                <c:pt idx="107">
                  <c:v>33.547619047619044</c:v>
                </c:pt>
                <c:pt idx="108">
                  <c:v>28.253333333333337</c:v>
                </c:pt>
                <c:pt idx="109">
                  <c:v>28.144761904761907</c:v>
                </c:pt>
                <c:pt idx="110">
                  <c:v>30.724761904761895</c:v>
                </c:pt>
                <c:pt idx="111">
                  <c:v>30.761818181818175</c:v>
                </c:pt>
                <c:pt idx="112">
                  <c:v>31.591904761904761</c:v>
                </c:pt>
                <c:pt idx="113">
                  <c:v>28.297619047619055</c:v>
                </c:pt>
                <c:pt idx="114">
                  <c:v>30.333043478260869</c:v>
                </c:pt>
                <c:pt idx="115">
                  <c:v>31.055</c:v>
                </c:pt>
                <c:pt idx="116">
                  <c:v>32.123333333333328</c:v>
                </c:pt>
                <c:pt idx="117">
                  <c:v>34.366842105263153</c:v>
                </c:pt>
                <c:pt idx="118">
                  <c:v>34.696499999999993</c:v>
                </c:pt>
                <c:pt idx="119">
                  <c:v>36.736956521739138</c:v>
                </c:pt>
                <c:pt idx="120">
                  <c:v>36.699523809523811</c:v>
                </c:pt>
                <c:pt idx="121">
                  <c:v>40.291499999999999</c:v>
                </c:pt>
                <c:pt idx="122">
                  <c:v>38.05954545454545</c:v>
                </c:pt>
                <c:pt idx="123">
                  <c:v>40.796666666666667</c:v>
                </c:pt>
                <c:pt idx="124">
                  <c:v>44.937272727272727</c:v>
                </c:pt>
                <c:pt idx="125">
                  <c:v>45.949523809523804</c:v>
                </c:pt>
                <c:pt idx="126">
                  <c:v>53.133333333333333</c:v>
                </c:pt>
                <c:pt idx="127">
                  <c:v>48.523333333333341</c:v>
                </c:pt>
                <c:pt idx="128">
                  <c:v>43.33</c:v>
                </c:pt>
                <c:pt idx="129">
                  <c:v>46.838999999999999</c:v>
                </c:pt>
                <c:pt idx="130">
                  <c:v>47.971052631578949</c:v>
                </c:pt>
                <c:pt idx="131">
                  <c:v>54.218181818181826</c:v>
                </c:pt>
                <c:pt idx="132">
                  <c:v>53.036666666666676</c:v>
                </c:pt>
                <c:pt idx="133">
                  <c:v>49.830476190476183</c:v>
                </c:pt>
                <c:pt idx="134">
                  <c:v>56.39681818181819</c:v>
                </c:pt>
                <c:pt idx="135">
                  <c:v>58.70300000000001</c:v>
                </c:pt>
                <c:pt idx="136">
                  <c:v>64.968260869565214</c:v>
                </c:pt>
                <c:pt idx="137">
                  <c:v>65.625499999999988</c:v>
                </c:pt>
                <c:pt idx="138">
                  <c:v>62.37047619047619</c:v>
                </c:pt>
                <c:pt idx="139">
                  <c:v>58.240952380952379</c:v>
                </c:pt>
                <c:pt idx="140">
                  <c:v>59.493999999999993</c:v>
                </c:pt>
                <c:pt idx="141">
                  <c:v>65.489523809523803</c:v>
                </c:pt>
                <c:pt idx="142">
                  <c:v>61.63105263157896</c:v>
                </c:pt>
                <c:pt idx="143">
                  <c:v>62.899565217391306</c:v>
                </c:pt>
                <c:pt idx="144">
                  <c:v>69.691578947368427</c:v>
                </c:pt>
                <c:pt idx="145">
                  <c:v>70.940454545454543</c:v>
                </c:pt>
                <c:pt idx="146">
                  <c:v>70.957727272727283</c:v>
                </c:pt>
                <c:pt idx="147">
                  <c:v>74.462000000000018</c:v>
                </c:pt>
                <c:pt idx="148">
                  <c:v>73.048695652173919</c:v>
                </c:pt>
                <c:pt idx="149">
                  <c:v>63.865000000000002</c:v>
                </c:pt>
                <c:pt idx="150">
                  <c:v>58.878181818181808</c:v>
                </c:pt>
                <c:pt idx="151">
                  <c:v>59.419523809523817</c:v>
                </c:pt>
                <c:pt idx="152">
                  <c:v>62.033999999999992</c:v>
                </c:pt>
                <c:pt idx="153">
                  <c:v>54.565714285714293</c:v>
                </c:pt>
                <c:pt idx="154">
                  <c:v>59.262105263157885</c:v>
                </c:pt>
                <c:pt idx="155">
                  <c:v>60.564090909090901</c:v>
                </c:pt>
                <c:pt idx="156">
                  <c:v>63.959000000000003</c:v>
                </c:pt>
                <c:pt idx="157">
                  <c:v>63.460909090909098</c:v>
                </c:pt>
                <c:pt idx="158">
                  <c:v>67.478571428571442</c:v>
                </c:pt>
                <c:pt idx="159">
                  <c:v>74.181904761904761</c:v>
                </c:pt>
                <c:pt idx="160">
                  <c:v>72.392173913043493</c:v>
                </c:pt>
                <c:pt idx="161">
                  <c:v>79.926842105263162</c:v>
                </c:pt>
                <c:pt idx="162">
                  <c:v>85.927826086956514</c:v>
                </c:pt>
                <c:pt idx="163">
                  <c:v>94.623809523809527</c:v>
                </c:pt>
                <c:pt idx="164">
                  <c:v>91.367777777777761</c:v>
                </c:pt>
                <c:pt idx="165">
                  <c:v>92.952857142857155</c:v>
                </c:pt>
                <c:pt idx="166">
                  <c:v>95.354000000000013</c:v>
                </c:pt>
                <c:pt idx="167">
                  <c:v>105.46350000000002</c:v>
                </c:pt>
                <c:pt idx="168">
                  <c:v>112.56636363636363</c:v>
                </c:pt>
                <c:pt idx="169">
                  <c:v>125.38904761904762</c:v>
                </c:pt>
                <c:pt idx="170">
                  <c:v>133.92809523809524</c:v>
                </c:pt>
                <c:pt idx="171">
                  <c:v>133.44409090909087</c:v>
                </c:pt>
                <c:pt idx="172">
                  <c:v>116.69714285714289</c:v>
                </c:pt>
                <c:pt idx="173">
                  <c:v>103.89571428571431</c:v>
                </c:pt>
                <c:pt idx="174">
                  <c:v>76.647826086956528</c:v>
                </c:pt>
                <c:pt idx="175">
                  <c:v>57.44166666666667</c:v>
                </c:pt>
                <c:pt idx="176">
                  <c:v>41.434285714285714</c:v>
                </c:pt>
                <c:pt idx="177">
                  <c:v>41.738499999999995</c:v>
                </c:pt>
                <c:pt idx="178">
                  <c:v>39.161052631578954</c:v>
                </c:pt>
                <c:pt idx="179">
                  <c:v>47.98</c:v>
                </c:pt>
                <c:pt idx="180">
                  <c:v>49.794761904761906</c:v>
                </c:pt>
                <c:pt idx="181">
                  <c:v>59.16149999999999</c:v>
                </c:pt>
                <c:pt idx="182">
                  <c:v>69.674999999999997</c:v>
                </c:pt>
                <c:pt idx="183">
                  <c:v>64.094090909090909</c:v>
                </c:pt>
                <c:pt idx="184">
                  <c:v>71.055238095238082</c:v>
                </c:pt>
                <c:pt idx="185">
                  <c:v>69.463333333333324</c:v>
                </c:pt>
                <c:pt idx="186">
                  <c:v>75.823636363636354</c:v>
                </c:pt>
                <c:pt idx="187">
                  <c:v>78.084210526315786</c:v>
                </c:pt>
                <c:pt idx="188">
                  <c:v>74.303499999999985</c:v>
                </c:pt>
                <c:pt idx="189">
                  <c:v>78.217777777777798</c:v>
                </c:pt>
                <c:pt idx="190">
                  <c:v>76.42263157894736</c:v>
                </c:pt>
                <c:pt idx="191">
                  <c:v>81.242173913043473</c:v>
                </c:pt>
                <c:pt idx="192">
                  <c:v>84.48</c:v>
                </c:pt>
                <c:pt idx="193">
                  <c:v>74.068947368421036</c:v>
                </c:pt>
                <c:pt idx="194">
                  <c:v>75.349090909090904</c:v>
                </c:pt>
                <c:pt idx="195">
                  <c:v>76.369523809523798</c:v>
                </c:pt>
                <c:pt idx="196">
                  <c:v>76.823181818181823</c:v>
                </c:pt>
                <c:pt idx="197">
                  <c:v>75.319999999999993</c:v>
                </c:pt>
                <c:pt idx="198">
                  <c:v>81.902380952380952</c:v>
                </c:pt>
                <c:pt idx="199">
                  <c:v>84.14</c:v>
                </c:pt>
                <c:pt idx="200">
                  <c:v>89.1538095238095</c:v>
                </c:pt>
                <c:pt idx="201">
                  <c:v>89.423000000000002</c:v>
                </c:pt>
                <c:pt idx="202">
                  <c:v>89.583157894736857</c:v>
                </c:pt>
                <c:pt idx="203">
                  <c:v>103.02045454545454</c:v>
                </c:pt>
                <c:pt idx="204">
                  <c:v>110.04049999999999</c:v>
                </c:pt>
                <c:pt idx="205">
                  <c:v>101.33285714285714</c:v>
                </c:pt>
                <c:pt idx="206">
                  <c:v>96.288636363636385</c:v>
                </c:pt>
                <c:pt idx="207">
                  <c:v>97.185000000000002</c:v>
                </c:pt>
                <c:pt idx="208">
                  <c:v>86.334347826086955</c:v>
                </c:pt>
                <c:pt idx="209">
                  <c:v>85.61</c:v>
                </c:pt>
                <c:pt idx="210">
                  <c:v>86.411904761904751</c:v>
                </c:pt>
                <c:pt idx="211">
                  <c:v>97.172499999999985</c:v>
                </c:pt>
                <c:pt idx="212">
                  <c:v>98.513809523809542</c:v>
                </c:pt>
                <c:pt idx="213">
                  <c:v>100.23600000000002</c:v>
                </c:pt>
                <c:pt idx="214">
                  <c:v>102.24999999999997</c:v>
                </c:pt>
                <c:pt idx="215">
                  <c:v>106.19090909090909</c:v>
                </c:pt>
                <c:pt idx="216">
                  <c:v>103.32650000000001</c:v>
                </c:pt>
                <c:pt idx="217">
                  <c:v>94.701818181818183</c:v>
                </c:pt>
                <c:pt idx="218">
                  <c:v>82.40523809523809</c:v>
                </c:pt>
                <c:pt idx="219">
                  <c:v>87.931428571428597</c:v>
                </c:pt>
                <c:pt idx="220">
                  <c:v>94.160869565217382</c:v>
                </c:pt>
                <c:pt idx="221">
                  <c:v>94.716315789473697</c:v>
                </c:pt>
                <c:pt idx="222">
                  <c:v>89.570869565217379</c:v>
                </c:pt>
                <c:pt idx="223">
                  <c:v>86.655000000000001</c:v>
                </c:pt>
                <c:pt idx="224">
                  <c:v>88.245499999999993</c:v>
                </c:pt>
                <c:pt idx="225">
                  <c:v>94.828571428571436</c:v>
                </c:pt>
                <c:pt idx="226">
                  <c:v>95.321578947368408</c:v>
                </c:pt>
                <c:pt idx="227">
                  <c:v>93.047368421052624</c:v>
                </c:pt>
                <c:pt idx="228">
                  <c:v>92.067727272727282</c:v>
                </c:pt>
                <c:pt idx="229">
                  <c:v>94.794999999999987</c:v>
                </c:pt>
                <c:pt idx="230">
                  <c:v>95.800500000000014</c:v>
                </c:pt>
                <c:pt idx="231">
                  <c:v>104.61136363636365</c:v>
                </c:pt>
                <c:pt idx="232">
                  <c:v>106.53863636363639</c:v>
                </c:pt>
                <c:pt idx="233">
                  <c:v>106.23499999999999</c:v>
                </c:pt>
                <c:pt idx="234">
                  <c:v>100.55260869565215</c:v>
                </c:pt>
                <c:pt idx="235">
                  <c:v>93.931499999999986</c:v>
                </c:pt>
                <c:pt idx="236">
                  <c:v>97.894285714285701</c:v>
                </c:pt>
                <c:pt idx="237">
                  <c:v>94.856666666666669</c:v>
                </c:pt>
                <c:pt idx="238">
                  <c:v>100.67526315789473</c:v>
                </c:pt>
                <c:pt idx="239">
                  <c:v>100.50904761904765</c:v>
                </c:pt>
                <c:pt idx="240">
                  <c:v>102.03476190476188</c:v>
                </c:pt>
                <c:pt idx="241">
                  <c:v>101.79476190476188</c:v>
                </c:pt>
                <c:pt idx="242">
                  <c:v>105.14666666666666</c:v>
                </c:pt>
                <c:pt idx="243">
                  <c:v>102.39181818181818</c:v>
                </c:pt>
                <c:pt idx="244">
                  <c:v>96.076190476190476</c:v>
                </c:pt>
                <c:pt idx="245">
                  <c:v>93.033809523809509</c:v>
                </c:pt>
                <c:pt idx="246">
                  <c:v>84.339130434782604</c:v>
                </c:pt>
                <c:pt idx="247">
                  <c:v>75.81</c:v>
                </c:pt>
                <c:pt idx="248">
                  <c:v>59.28954545454544</c:v>
                </c:pt>
                <c:pt idx="249">
                  <c:v>47.325499999999998</c:v>
                </c:pt>
                <c:pt idx="250">
                  <c:v>50.724736842105258</c:v>
                </c:pt>
                <c:pt idx="251">
                  <c:v>47.854090909090907</c:v>
                </c:pt>
                <c:pt idx="252">
                  <c:v>54.433181818181815</c:v>
                </c:pt>
                <c:pt idx="253">
                  <c:v>59.372</c:v>
                </c:pt>
                <c:pt idx="254">
                  <c:v>59.828636363636377</c:v>
                </c:pt>
                <c:pt idx="255">
                  <c:v>50.929999999999993</c:v>
                </c:pt>
                <c:pt idx="256">
                  <c:v>42.889047619047624</c:v>
                </c:pt>
                <c:pt idx="257">
                  <c:v>45.479523809523805</c:v>
                </c:pt>
                <c:pt idx="258">
                  <c:v>46.289545454545454</c:v>
                </c:pt>
                <c:pt idx="259">
                  <c:v>42.922999999999995</c:v>
                </c:pt>
                <c:pt idx="260">
                  <c:v>37.327272727272728</c:v>
                </c:pt>
                <c:pt idx="261">
                  <c:v>31.77578947368421</c:v>
                </c:pt>
                <c:pt idx="262">
                  <c:v>30.616500000000002</c:v>
                </c:pt>
                <c:pt idx="263">
                  <c:v>37.960909090909098</c:v>
                </c:pt>
                <c:pt idx="264">
                  <c:v>41.124761904761897</c:v>
                </c:pt>
                <c:pt idx="265">
                  <c:v>46.796666666666681</c:v>
                </c:pt>
                <c:pt idx="266">
                  <c:v>48.853181818181831</c:v>
                </c:pt>
                <c:pt idx="267">
                  <c:v>44.814500000000002</c:v>
                </c:pt>
                <c:pt idx="268">
                  <c:v>44.799130434782612</c:v>
                </c:pt>
                <c:pt idx="269">
                  <c:v>44.994666666666667</c:v>
                </c:pt>
                <c:pt idx="270">
                  <c:v>49.827096774193542</c:v>
                </c:pt>
                <c:pt idx="271">
                  <c:v>45.582333333333331</c:v>
                </c:pt>
                <c:pt idx="272">
                  <c:v>52.207096774193552</c:v>
                </c:pt>
                <c:pt idx="273">
                  <c:v>52.770322580645178</c:v>
                </c:pt>
                <c:pt idx="274">
                  <c:v>53.54785714285714</c:v>
                </c:pt>
                <c:pt idx="275">
                  <c:v>49.665806451612895</c:v>
                </c:pt>
                <c:pt idx="276">
                  <c:v>51.144999999999968</c:v>
                </c:pt>
                <c:pt idx="277">
                  <c:v>48.582258064516132</c:v>
                </c:pt>
                <c:pt idx="278">
                  <c:v>45.226333333333351</c:v>
                </c:pt>
                <c:pt idx="279">
                  <c:v>46.61774193548387</c:v>
                </c:pt>
                <c:pt idx="280">
                  <c:v>48.222258064516133</c:v>
                </c:pt>
                <c:pt idx="281">
                  <c:v>49.571333333333349</c:v>
                </c:pt>
                <c:pt idx="282">
                  <c:v>51.579677419354866</c:v>
                </c:pt>
                <c:pt idx="283">
                  <c:v>56.789999999999992</c:v>
                </c:pt>
                <c:pt idx="284">
                  <c:v>58.104193548387094</c:v>
                </c:pt>
                <c:pt idx="285">
                  <c:v>63.614838709677407</c:v>
                </c:pt>
                <c:pt idx="286">
                  <c:v>62.247500000000009</c:v>
                </c:pt>
                <c:pt idx="287">
                  <c:v>62.939032258064522</c:v>
                </c:pt>
                <c:pt idx="288">
                  <c:v>66.320999999999984</c:v>
                </c:pt>
                <c:pt idx="289">
                  <c:v>69.892580645161303</c:v>
                </c:pt>
                <c:pt idx="290">
                  <c:v>67.276999999999987</c:v>
                </c:pt>
                <c:pt idx="291">
                  <c:v>70.917096774193553</c:v>
                </c:pt>
                <c:pt idx="292">
                  <c:v>67.804516129032265</c:v>
                </c:pt>
                <c:pt idx="293">
                  <c:v>70.084999999999994</c:v>
                </c:pt>
                <c:pt idx="294">
                  <c:v>70.716451612903214</c:v>
                </c:pt>
                <c:pt idx="295">
                  <c:v>56.85366666666669</c:v>
                </c:pt>
                <c:pt idx="296">
                  <c:v>48.822903225806442</c:v>
                </c:pt>
                <c:pt idx="297">
                  <c:v>51.479032258064521</c:v>
                </c:pt>
                <c:pt idx="298">
                  <c:v>55.07</c:v>
                </c:pt>
                <c:pt idx="299">
                  <c:v>58.086129032258064</c:v>
                </c:pt>
                <c:pt idx="300">
                  <c:v>63.794333333333341</c:v>
                </c:pt>
                <c:pt idx="301">
                  <c:v>60.891935483870981</c:v>
                </c:pt>
                <c:pt idx="302">
                  <c:v>54.864333333333342</c:v>
                </c:pt>
                <c:pt idx="303">
                  <c:v>57.49870967741937</c:v>
                </c:pt>
                <c:pt idx="304">
                  <c:v>54.840967741935486</c:v>
                </c:pt>
                <c:pt idx="305">
                  <c:v>56.676000000000009</c:v>
                </c:pt>
                <c:pt idx="306">
                  <c:v>54.13000000000001</c:v>
                </c:pt>
                <c:pt idx="307">
                  <c:v>57.084666666666664</c:v>
                </c:pt>
                <c:pt idx="308">
                  <c:v>59.84</c:v>
                </c:pt>
                <c:pt idx="309">
                  <c:v>57.978709677419353</c:v>
                </c:pt>
                <c:pt idx="310">
                  <c:v>50.749310344827585</c:v>
                </c:pt>
                <c:pt idx="311">
                  <c:v>30.595483870967744</c:v>
                </c:pt>
                <c:pt idx="312">
                  <c:v>18.201999999999998</c:v>
                </c:pt>
                <c:pt idx="313">
                  <c:v>28.683225806451613</c:v>
                </c:pt>
                <c:pt idx="314">
                  <c:v>38.369333333333337</c:v>
                </c:pt>
                <c:pt idx="315">
                  <c:v>40.763225806451615</c:v>
                </c:pt>
                <c:pt idx="316">
                  <c:v>42.186129032258073</c:v>
                </c:pt>
                <c:pt idx="317">
                  <c:v>39.627666666666663</c:v>
                </c:pt>
                <c:pt idx="318">
                  <c:v>39.443548387096783</c:v>
                </c:pt>
                <c:pt idx="319">
                  <c:v>41.277666666666654</c:v>
                </c:pt>
                <c:pt idx="320">
                  <c:v>47.227419354838716</c:v>
                </c:pt>
                <c:pt idx="321">
                  <c:v>51.806451612903224</c:v>
                </c:pt>
                <c:pt idx="322">
                  <c:v>59.133928571428577</c:v>
                </c:pt>
                <c:pt idx="323">
                  <c:v>62.658064516129045</c:v>
                </c:pt>
                <c:pt idx="324">
                  <c:v>61.643666666666689</c:v>
                </c:pt>
                <c:pt idx="325">
                  <c:v>65.063225806451584</c:v>
                </c:pt>
                <c:pt idx="326">
                  <c:v>71.406666666666666</c:v>
                </c:pt>
                <c:pt idx="327">
                  <c:v>72.817741935483866</c:v>
                </c:pt>
                <c:pt idx="328">
                  <c:v>67.709999999999994</c:v>
                </c:pt>
                <c:pt idx="329">
                  <c:v>71.39</c:v>
                </c:pt>
                <c:pt idx="330">
                  <c:v>81.140645161290323</c:v>
                </c:pt>
                <c:pt idx="331">
                  <c:v>78.09133333333331</c:v>
                </c:pt>
                <c:pt idx="332">
                  <c:v>71.488064516129</c:v>
                </c:pt>
                <c:pt idx="333">
                  <c:v>82.683225806451631</c:v>
                </c:pt>
                <c:pt idx="334">
                  <c:v>91.72</c:v>
                </c:pt>
                <c:pt idx="335">
                  <c:v>108.94354838709678</c:v>
                </c:pt>
                <c:pt idx="336">
                  <c:v>101.91833333333335</c:v>
                </c:pt>
                <c:pt idx="337">
                  <c:v>110.04290322580648</c:v>
                </c:pt>
                <c:pt idx="338">
                  <c:v>114.13733333333336</c:v>
                </c:pt>
                <c:pt idx="339">
                  <c:v>100.1412903225806</c:v>
                </c:pt>
                <c:pt idx="340">
                  <c:v>91.418064516129022</c:v>
                </c:pt>
                <c:pt idx="341">
                  <c:v>84.057666666666648</c:v>
                </c:pt>
                <c:pt idx="342">
                  <c:v>86.74</c:v>
                </c:pt>
                <c:pt idx="343">
                  <c:v>84.196666666666673</c:v>
                </c:pt>
                <c:pt idx="344">
                  <c:v>76.658064516129031</c:v>
                </c:pt>
                <c:pt idx="345">
                  <c:v>78.480645161290312</c:v>
                </c:pt>
                <c:pt idx="346">
                  <c:v>76.722499999999997</c:v>
                </c:pt>
                <c:pt idx="347">
                  <c:v>73.299677419354822</c:v>
                </c:pt>
                <c:pt idx="348">
                  <c:v>79.237000000000023</c:v>
                </c:pt>
                <c:pt idx="349">
                  <c:v>71.597741935483867</c:v>
                </c:pt>
                <c:pt idx="350">
                  <c:v>70.441333333333333</c:v>
                </c:pt>
                <c:pt idx="351">
                  <c:v>75.665161290322573</c:v>
                </c:pt>
                <c:pt idx="352">
                  <c:v>81.43741935483871</c:v>
                </c:pt>
                <c:pt idx="353">
                  <c:v>89.088999999999984</c:v>
                </c:pt>
                <c:pt idx="354">
                  <c:v>85.825806451612905</c:v>
                </c:pt>
                <c:pt idx="355">
                  <c:v>77.340999999999994</c:v>
                </c:pt>
                <c:pt idx="356">
                  <c:v>72.25516129032259</c:v>
                </c:pt>
                <c:pt idx="357">
                  <c:v>73.910645161290347</c:v>
                </c:pt>
                <c:pt idx="358">
                  <c:v>76.585862068965525</c:v>
                </c:pt>
                <c:pt idx="359">
                  <c:v>80.545483870967757</c:v>
                </c:pt>
                <c:pt idx="360">
                  <c:v>84.526333333333326</c:v>
                </c:pt>
                <c:pt idx="361">
                  <c:v>78.570645161290315</c:v>
                </c:pt>
                <c:pt idx="362">
                  <c:v>78.777333333333317</c:v>
                </c:pt>
                <c:pt idx="363">
                  <c:v>80.638387096774181</c:v>
                </c:pt>
                <c:pt idx="364">
                  <c:v>75.379677419354849</c:v>
                </c:pt>
                <c:pt idx="365">
                  <c:v>69.579666666666682</c:v>
                </c:pt>
                <c:pt idx="366">
                  <c:v>71.864516129032268</c:v>
                </c:pt>
                <c:pt idx="367">
                  <c:v>69.461999999999989</c:v>
                </c:pt>
                <c:pt idx="368">
                  <c:v>69.640322580645133</c:v>
                </c:pt>
                <c:pt idx="369">
                  <c:v>75.251612903225848</c:v>
                </c:pt>
                <c:pt idx="370">
                  <c:v>71.180357142857147</c:v>
                </c:pt>
                <c:pt idx="371">
                  <c:v>68.063548387096773</c:v>
                </c:pt>
                <c:pt idx="372">
                  <c:v>62.975666666666676</c:v>
                </c:pt>
                <c:pt idx="373">
                  <c:v>60.923225806451612</c:v>
                </c:pt>
                <c:pt idx="374">
                  <c:v>67.949000000000012</c:v>
                </c:pt>
                <c:pt idx="375">
                  <c:v>67.169354838709694</c:v>
                </c:pt>
                <c:pt idx="376">
                  <c:v>64.121290322580649</c:v>
                </c:pt>
                <c:pt idx="377">
                  <c:v>63.471333333333341</c:v>
                </c:pt>
                <c:pt idx="378">
                  <c:v>59.975483870967736</c:v>
                </c:pt>
                <c:pt idx="379">
                  <c:v>59.454000000000001</c:v>
                </c:pt>
                <c:pt idx="380">
                  <c:v>57.846774193548399</c:v>
                </c:pt>
                <c:pt idx="381">
                  <c:v>60.037419354838711</c:v>
                </c:pt>
                <c:pt idx="382">
                  <c:v>64.525714285714301</c:v>
                </c:pt>
                <c:pt idx="383">
                  <c:v>91.745161290322571</c:v>
                </c:pt>
                <c:pt idx="384">
                  <c:v>98.11733333333332</c:v>
                </c:pt>
                <c:pt idx="385">
                  <c:v>98.07580645161292</c:v>
                </c:pt>
                <c:pt idx="386">
                  <c:v>81.223333333333315</c:v>
                </c:pt>
                <c:pt idx="387">
                  <c:v>78.559354838709694</c:v>
                </c:pt>
              </c:numCache>
            </c:numRef>
          </c:yVal>
          <c:smooth val="0"/>
          <c:extLst>
            <c:ext xmlns:c16="http://schemas.microsoft.com/office/drawing/2014/chart" uri="{C3380CC4-5D6E-409C-BE32-E72D297353CC}">
              <c16:uniqueId val="{00000000-17C0-41E5-A3EE-836A426D814B}"/>
            </c:ext>
          </c:extLst>
        </c:ser>
        <c:ser>
          <c:idx val="3"/>
          <c:order val="2"/>
          <c:tx>
            <c:strRef>
              <c:f>'Newsletter Input'!$F$7</c:f>
              <c:strCache>
                <c:ptCount val="1"/>
                <c:pt idx="0">
                  <c:v>WTI Cushing Spot Forecast</c:v>
                </c:pt>
              </c:strCache>
            </c:strRef>
          </c:tx>
          <c:spPr>
            <a:ln w="12700">
              <a:solidFill>
                <a:srgbClr val="008000"/>
              </a:solidFill>
              <a:prstDash val="sysDash"/>
            </a:ln>
          </c:spPr>
          <c:marker>
            <c:symbol val="circle"/>
            <c:size val="5"/>
            <c:spPr>
              <a:noFill/>
              <a:ln>
                <a:solidFill>
                  <a:srgbClr val="008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Input'!$F$8:$F$1031</c:f>
              <c:numCache>
                <c:formatCode>General</c:formatCode>
                <c:ptCount val="1024"/>
                <c:pt idx="44">
                  <c:v>0</c:v>
                </c:pt>
                <c:pt idx="82">
                  <c:v>0</c:v>
                </c:pt>
                <c:pt idx="388" formatCode="&quot;$&quot;#,##0.00">
                  <c:v>72.5</c:v>
                </c:pt>
                <c:pt idx="392" formatCode="&quot;$&quot;#,##0.00">
                  <c:v>72.5</c:v>
                </c:pt>
                <c:pt idx="393" formatCode="&quot;$&quot;#,##0.00">
                  <c:v>72.5</c:v>
                </c:pt>
                <c:pt idx="399" formatCode="&quot;$&quot;#,##0.00">
                  <c:v>72.5</c:v>
                </c:pt>
                <c:pt idx="404" formatCode="&quot;$&quot;#,##0.00">
                  <c:v>72.5</c:v>
                </c:pt>
                <c:pt idx="405" formatCode="&quot;$&quot;#,##0.00">
                  <c:v>70.5</c:v>
                </c:pt>
                <c:pt idx="411" formatCode="&quot;$&quot;#,##0.00">
                  <c:v>70.5</c:v>
                </c:pt>
                <c:pt idx="416" formatCode="&quot;$&quot;#,##0.00">
                  <c:v>70.5</c:v>
                </c:pt>
                <c:pt idx="417" formatCode="&quot;$&quot;#,##0.00">
                  <c:v>71.91</c:v>
                </c:pt>
                <c:pt idx="423" formatCode="&quot;$&quot;#,##0.00">
                  <c:v>71.91</c:v>
                </c:pt>
                <c:pt idx="428" formatCode="&quot;$&quot;#,##0.00">
                  <c:v>71.91</c:v>
                </c:pt>
                <c:pt idx="429" formatCode="&quot;$&quot;#,##0.00">
                  <c:v>73.348199999999991</c:v>
                </c:pt>
                <c:pt idx="435" formatCode="&quot;$&quot;#,##0.00">
                  <c:v>73.348199999999991</c:v>
                </c:pt>
                <c:pt idx="440" formatCode="&quot;$&quot;#,##0.00">
                  <c:v>73.348199999999991</c:v>
                </c:pt>
                <c:pt idx="441" formatCode="&quot;$&quot;#,##0.00">
                  <c:v>74.815163999999996</c:v>
                </c:pt>
                <c:pt idx="447" formatCode="&quot;$&quot;#,##0.00">
                  <c:v>74.815163999999996</c:v>
                </c:pt>
                <c:pt idx="452" formatCode="&quot;$&quot;#,##0.00">
                  <c:v>74.815163999999996</c:v>
                </c:pt>
                <c:pt idx="453" formatCode="&quot;$&quot;#,##0.00">
                  <c:v>76.311467280000002</c:v>
                </c:pt>
                <c:pt idx="459" formatCode="&quot;$&quot;#,##0.00">
                  <c:v>76.311467280000002</c:v>
                </c:pt>
                <c:pt idx="464" formatCode="&quot;$&quot;#,##0.00">
                  <c:v>76.311467280000002</c:v>
                </c:pt>
              </c:numCache>
            </c:numRef>
          </c:yVal>
          <c:smooth val="0"/>
          <c:extLst>
            <c:ext xmlns:c16="http://schemas.microsoft.com/office/drawing/2014/chart" uri="{C3380CC4-5D6E-409C-BE32-E72D297353CC}">
              <c16:uniqueId val="{00000001-17C0-41E5-A3EE-836A426D814B}"/>
            </c:ext>
          </c:extLst>
        </c:ser>
        <c:dLbls>
          <c:showLegendKey val="0"/>
          <c:showVal val="0"/>
          <c:showCatName val="0"/>
          <c:showSerName val="0"/>
          <c:showPercent val="0"/>
          <c:showBubbleSize val="0"/>
        </c:dLbls>
        <c:axId val="181000448"/>
        <c:axId val="181023488"/>
      </c:scatterChart>
      <c:scatterChart>
        <c:scatterStyle val="lineMarker"/>
        <c:varyColors val="0"/>
        <c:ser>
          <c:idx val="1"/>
          <c:order val="1"/>
          <c:tx>
            <c:strRef>
              <c:f>'Newsletter Input'!$D$7</c:f>
              <c:strCache>
                <c:ptCount val="1"/>
                <c:pt idx="0">
                  <c:v>Henry Hub SPOT</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Input'!$D$8:$D$1031</c:f>
              <c:numCache>
                <c:formatCode>"$"#,##0.00</c:formatCode>
                <c:ptCount val="1024"/>
                <c:pt idx="0">
                  <c:v>2.04</c:v>
                </c:pt>
                <c:pt idx="1">
                  <c:v>1.92</c:v>
                </c:pt>
                <c:pt idx="2">
                  <c:v>1.9</c:v>
                </c:pt>
                <c:pt idx="3">
                  <c:v>1.96</c:v>
                </c:pt>
                <c:pt idx="4">
                  <c:v>1.66</c:v>
                </c:pt>
                <c:pt idx="5">
                  <c:v>1.49</c:v>
                </c:pt>
                <c:pt idx="6">
                  <c:v>1.51</c:v>
                </c:pt>
                <c:pt idx="7">
                  <c:v>1.58</c:v>
                </c:pt>
                <c:pt idx="8">
                  <c:v>1.72</c:v>
                </c:pt>
                <c:pt idx="9">
                  <c:v>1.48</c:v>
                </c:pt>
                <c:pt idx="10">
                  <c:v>1.54</c:v>
                </c:pt>
                <c:pt idx="11">
                  <c:v>1.52</c:v>
                </c:pt>
                <c:pt idx="12">
                  <c:v>1.59</c:v>
                </c:pt>
                <c:pt idx="13">
                  <c:v>1.64</c:v>
                </c:pt>
                <c:pt idx="14">
                  <c:v>1.65</c:v>
                </c:pt>
                <c:pt idx="15">
                  <c:v>1.44</c:v>
                </c:pt>
                <c:pt idx="16">
                  <c:v>1.56</c:v>
                </c:pt>
                <c:pt idx="17">
                  <c:v>1.63</c:v>
                </c:pt>
                <c:pt idx="18">
                  <c:v>1.76</c:v>
                </c:pt>
                <c:pt idx="19">
                  <c:v>1.98</c:v>
                </c:pt>
                <c:pt idx="20">
                  <c:v>2.4500000000000002</c:v>
                </c:pt>
                <c:pt idx="21">
                  <c:v>2.92</c:v>
                </c:pt>
                <c:pt idx="22">
                  <c:v>4.41</c:v>
                </c:pt>
                <c:pt idx="23">
                  <c:v>3</c:v>
                </c:pt>
                <c:pt idx="24">
                  <c:v>2.71</c:v>
                </c:pt>
                <c:pt idx="25">
                  <c:v>2.21</c:v>
                </c:pt>
                <c:pt idx="26">
                  <c:v>2.4300000000000002</c:v>
                </c:pt>
                <c:pt idx="27">
                  <c:v>2.57</c:v>
                </c:pt>
                <c:pt idx="28">
                  <c:v>2.12</c:v>
                </c:pt>
                <c:pt idx="29">
                  <c:v>1.84</c:v>
                </c:pt>
                <c:pt idx="30">
                  <c:v>2.27</c:v>
                </c:pt>
                <c:pt idx="31">
                  <c:v>2.82</c:v>
                </c:pt>
                <c:pt idx="32">
                  <c:v>3.78</c:v>
                </c:pt>
                <c:pt idx="33">
                  <c:v>3.47</c:v>
                </c:pt>
                <c:pt idx="34">
                  <c:v>2.5499999999999998</c:v>
                </c:pt>
                <c:pt idx="35">
                  <c:v>1.88</c:v>
                </c:pt>
                <c:pt idx="36">
                  <c:v>2</c:v>
                </c:pt>
                <c:pt idx="37">
                  <c:v>2.19</c:v>
                </c:pt>
                <c:pt idx="38">
                  <c:v>2.21</c:v>
                </c:pt>
                <c:pt idx="39">
                  <c:v>2.17</c:v>
                </c:pt>
                <c:pt idx="40">
                  <c:v>2.4</c:v>
                </c:pt>
                <c:pt idx="41">
                  <c:v>2.8</c:v>
                </c:pt>
                <c:pt idx="42">
                  <c:v>3.03</c:v>
                </c:pt>
                <c:pt idx="43">
                  <c:v>3.23</c:v>
                </c:pt>
                <c:pt idx="44">
                  <c:v>2.37</c:v>
                </c:pt>
                <c:pt idx="45">
                  <c:v>2.1</c:v>
                </c:pt>
                <c:pt idx="46">
                  <c:v>2.17</c:v>
                </c:pt>
                <c:pt idx="47">
                  <c:v>2.23</c:v>
                </c:pt>
                <c:pt idx="48">
                  <c:v>2.4500000000000002</c:v>
                </c:pt>
                <c:pt idx="49">
                  <c:v>2.1800000000000002</c:v>
                </c:pt>
                <c:pt idx="50">
                  <c:v>2.14</c:v>
                </c:pt>
                <c:pt idx="51">
                  <c:v>2.25</c:v>
                </c:pt>
                <c:pt idx="52">
                  <c:v>1.9</c:v>
                </c:pt>
                <c:pt idx="53">
                  <c:v>1.91</c:v>
                </c:pt>
                <c:pt idx="54">
                  <c:v>1.93</c:v>
                </c:pt>
                <c:pt idx="55">
                  <c:v>2.06</c:v>
                </c:pt>
                <c:pt idx="56">
                  <c:v>1.69</c:v>
                </c:pt>
                <c:pt idx="57">
                  <c:v>1.87</c:v>
                </c:pt>
                <c:pt idx="58">
                  <c:v>1.78</c:v>
                </c:pt>
                <c:pt idx="59">
                  <c:v>1.78</c:v>
                </c:pt>
                <c:pt idx="60">
                  <c:v>2.0699999999999998</c:v>
                </c:pt>
                <c:pt idx="61">
                  <c:v>2.27</c:v>
                </c:pt>
                <c:pt idx="62">
                  <c:v>2.2999999999999998</c:v>
                </c:pt>
                <c:pt idx="63">
                  <c:v>2.23</c:v>
                </c:pt>
                <c:pt idx="64">
                  <c:v>2.74</c:v>
                </c:pt>
                <c:pt idx="65">
                  <c:v>2.63</c:v>
                </c:pt>
                <c:pt idx="66">
                  <c:v>2.63</c:v>
                </c:pt>
                <c:pt idx="67">
                  <c:v>2.54</c:v>
                </c:pt>
                <c:pt idx="68">
                  <c:v>2.35</c:v>
                </c:pt>
                <c:pt idx="69">
                  <c:v>2.37</c:v>
                </c:pt>
                <c:pt idx="70">
                  <c:v>2.66</c:v>
                </c:pt>
                <c:pt idx="71">
                  <c:v>2.75</c:v>
                </c:pt>
                <c:pt idx="72">
                  <c:v>2.99</c:v>
                </c:pt>
                <c:pt idx="73">
                  <c:v>3.47</c:v>
                </c:pt>
                <c:pt idx="74">
                  <c:v>4.3</c:v>
                </c:pt>
                <c:pt idx="75">
                  <c:v>4.0999999999999996</c:v>
                </c:pt>
                <c:pt idx="76">
                  <c:v>4.3499999999999996</c:v>
                </c:pt>
                <c:pt idx="77">
                  <c:v>5.01</c:v>
                </c:pt>
                <c:pt idx="78">
                  <c:v>5.1100000000000003</c:v>
                </c:pt>
                <c:pt idx="79">
                  <c:v>5.52</c:v>
                </c:pt>
                <c:pt idx="80">
                  <c:v>8.08</c:v>
                </c:pt>
                <c:pt idx="81">
                  <c:v>9.1300000000000008</c:v>
                </c:pt>
                <c:pt idx="82">
                  <c:v>5.73</c:v>
                </c:pt>
                <c:pt idx="83">
                  <c:v>5.12</c:v>
                </c:pt>
                <c:pt idx="84">
                  <c:v>5.23</c:v>
                </c:pt>
                <c:pt idx="85">
                  <c:v>4.18</c:v>
                </c:pt>
                <c:pt idx="86">
                  <c:v>3.78</c:v>
                </c:pt>
                <c:pt idx="87">
                  <c:v>3.18</c:v>
                </c:pt>
                <c:pt idx="88">
                  <c:v>3.01</c:v>
                </c:pt>
                <c:pt idx="89">
                  <c:v>2.2400000000000002</c:v>
                </c:pt>
                <c:pt idx="90">
                  <c:v>2.44</c:v>
                </c:pt>
                <c:pt idx="91">
                  <c:v>2.4500000000000002</c:v>
                </c:pt>
                <c:pt idx="92">
                  <c:v>2.33</c:v>
                </c:pt>
                <c:pt idx="93">
                  <c:v>2.29</c:v>
                </c:pt>
                <c:pt idx="94">
                  <c:v>2.2599999999999998</c:v>
                </c:pt>
                <c:pt idx="95">
                  <c:v>2.85</c:v>
                </c:pt>
                <c:pt idx="96">
                  <c:v>3.44</c:v>
                </c:pt>
                <c:pt idx="97">
                  <c:v>3.54</c:v>
                </c:pt>
                <c:pt idx="98">
                  <c:v>3.23</c:v>
                </c:pt>
                <c:pt idx="99">
                  <c:v>3.06</c:v>
                </c:pt>
                <c:pt idx="100">
                  <c:v>3.05</c:v>
                </c:pt>
                <c:pt idx="101">
                  <c:v>3.45</c:v>
                </c:pt>
                <c:pt idx="102">
                  <c:v>4.0599999999999996</c:v>
                </c:pt>
                <c:pt idx="103">
                  <c:v>4.09</c:v>
                </c:pt>
                <c:pt idx="104">
                  <c:v>4.6500000000000004</c:v>
                </c:pt>
                <c:pt idx="105">
                  <c:v>5.3</c:v>
                </c:pt>
                <c:pt idx="106">
                  <c:v>7.35</c:v>
                </c:pt>
                <c:pt idx="107">
                  <c:v>8.06</c:v>
                </c:pt>
                <c:pt idx="108">
                  <c:v>5.27</c:v>
                </c:pt>
                <c:pt idx="109">
                  <c:v>5.78</c:v>
                </c:pt>
                <c:pt idx="110">
                  <c:v>5.84</c:v>
                </c:pt>
                <c:pt idx="111">
                  <c:v>5.04</c:v>
                </c:pt>
                <c:pt idx="112">
                  <c:v>5.01</c:v>
                </c:pt>
                <c:pt idx="113">
                  <c:v>4.62</c:v>
                </c:pt>
                <c:pt idx="114">
                  <c:v>4.63</c:v>
                </c:pt>
                <c:pt idx="115">
                  <c:v>4.46</c:v>
                </c:pt>
                <c:pt idx="116">
                  <c:v>6.14</c:v>
                </c:pt>
                <c:pt idx="117">
                  <c:v>6.09</c:v>
                </c:pt>
                <c:pt idx="118">
                  <c:v>5.37</c:v>
                </c:pt>
                <c:pt idx="119">
                  <c:v>5.36</c:v>
                </c:pt>
                <c:pt idx="120">
                  <c:v>5.7</c:v>
                </c:pt>
                <c:pt idx="121">
                  <c:v>6.29</c:v>
                </c:pt>
                <c:pt idx="122">
                  <c:v>6.25</c:v>
                </c:pt>
                <c:pt idx="123">
                  <c:v>5.94</c:v>
                </c:pt>
                <c:pt idx="124">
                  <c:v>5.49</c:v>
                </c:pt>
                <c:pt idx="125">
                  <c:v>4.95</c:v>
                </c:pt>
                <c:pt idx="126">
                  <c:v>6.22</c:v>
                </c:pt>
                <c:pt idx="127">
                  <c:v>5.89</c:v>
                </c:pt>
                <c:pt idx="128">
                  <c:v>6.64</c:v>
                </c:pt>
                <c:pt idx="129">
                  <c:v>6.13</c:v>
                </c:pt>
                <c:pt idx="130">
                  <c:v>6.11</c:v>
                </c:pt>
                <c:pt idx="131">
                  <c:v>6.96</c:v>
                </c:pt>
                <c:pt idx="132">
                  <c:v>7.28</c:v>
                </c:pt>
                <c:pt idx="133">
                  <c:v>6.48</c:v>
                </c:pt>
                <c:pt idx="134">
                  <c:v>7.09</c:v>
                </c:pt>
                <c:pt idx="135">
                  <c:v>7.56</c:v>
                </c:pt>
                <c:pt idx="136">
                  <c:v>9.2899999999999991</c:v>
                </c:pt>
                <c:pt idx="137">
                  <c:v>11.73</c:v>
                </c:pt>
                <c:pt idx="138">
                  <c:v>13.36</c:v>
                </c:pt>
                <c:pt idx="139">
                  <c:v>10.36</c:v>
                </c:pt>
                <c:pt idx="140">
                  <c:v>13.08</c:v>
                </c:pt>
                <c:pt idx="141">
                  <c:v>8.74</c:v>
                </c:pt>
                <c:pt idx="142">
                  <c:v>7.68</c:v>
                </c:pt>
                <c:pt idx="143">
                  <c:v>6.82</c:v>
                </c:pt>
                <c:pt idx="144">
                  <c:v>7.09</c:v>
                </c:pt>
                <c:pt idx="145">
                  <c:v>6.38</c:v>
                </c:pt>
                <c:pt idx="146">
                  <c:v>6.3</c:v>
                </c:pt>
                <c:pt idx="147">
                  <c:v>5.91</c:v>
                </c:pt>
                <c:pt idx="148">
                  <c:v>7.26</c:v>
                </c:pt>
                <c:pt idx="149">
                  <c:v>4.93</c:v>
                </c:pt>
                <c:pt idx="150">
                  <c:v>5.6</c:v>
                </c:pt>
                <c:pt idx="151">
                  <c:v>7.31</c:v>
                </c:pt>
                <c:pt idx="152">
                  <c:v>7.15</c:v>
                </c:pt>
                <c:pt idx="153">
                  <c:v>6.34</c:v>
                </c:pt>
                <c:pt idx="154">
                  <c:v>8.11</c:v>
                </c:pt>
                <c:pt idx="155">
                  <c:v>7.09</c:v>
                </c:pt>
                <c:pt idx="156">
                  <c:v>7.55</c:v>
                </c:pt>
                <c:pt idx="157">
                  <c:v>7.64</c:v>
                </c:pt>
                <c:pt idx="158">
                  <c:v>7.48</c:v>
                </c:pt>
                <c:pt idx="159">
                  <c:v>6.2</c:v>
                </c:pt>
                <c:pt idx="160">
                  <c:v>6.23</c:v>
                </c:pt>
                <c:pt idx="161">
                  <c:v>5.97</c:v>
                </c:pt>
                <c:pt idx="162">
                  <c:v>6.68</c:v>
                </c:pt>
                <c:pt idx="163">
                  <c:v>7.01</c:v>
                </c:pt>
                <c:pt idx="164">
                  <c:v>7.1</c:v>
                </c:pt>
                <c:pt idx="165">
                  <c:v>7.87</c:v>
                </c:pt>
                <c:pt idx="166">
                  <c:v>8.3699999999999992</c:v>
                </c:pt>
                <c:pt idx="167">
                  <c:v>9.39</c:v>
                </c:pt>
                <c:pt idx="168">
                  <c:v>10.25</c:v>
                </c:pt>
                <c:pt idx="169">
                  <c:v>11.24</c:v>
                </c:pt>
                <c:pt idx="170">
                  <c:v>12.59</c:v>
                </c:pt>
                <c:pt idx="171">
                  <c:v>11.43</c:v>
                </c:pt>
                <c:pt idx="172">
                  <c:v>8.2899999999999991</c:v>
                </c:pt>
                <c:pt idx="173">
                  <c:v>7.61</c:v>
                </c:pt>
                <c:pt idx="174">
                  <c:v>6.71</c:v>
                </c:pt>
                <c:pt idx="175">
                  <c:v>6.62</c:v>
                </c:pt>
                <c:pt idx="176">
                  <c:v>5.82</c:v>
                </c:pt>
                <c:pt idx="177">
                  <c:v>5.27</c:v>
                </c:pt>
                <c:pt idx="178">
                  <c:v>4.5599999999999996</c:v>
                </c:pt>
                <c:pt idx="179">
                  <c:v>3.95</c:v>
                </c:pt>
                <c:pt idx="180">
                  <c:v>3.52</c:v>
                </c:pt>
                <c:pt idx="181">
                  <c:v>3.76</c:v>
                </c:pt>
                <c:pt idx="182">
                  <c:v>3.74</c:v>
                </c:pt>
                <c:pt idx="183">
                  <c:v>3.39</c:v>
                </c:pt>
                <c:pt idx="184">
                  <c:v>3.14</c:v>
                </c:pt>
                <c:pt idx="185">
                  <c:v>2.88</c:v>
                </c:pt>
                <c:pt idx="186">
                  <c:v>3.82</c:v>
                </c:pt>
                <c:pt idx="187">
                  <c:v>3.5</c:v>
                </c:pt>
                <c:pt idx="188">
                  <c:v>5.19</c:v>
                </c:pt>
                <c:pt idx="189">
                  <c:v>5.8</c:v>
                </c:pt>
                <c:pt idx="190">
                  <c:v>5.34</c:v>
                </c:pt>
                <c:pt idx="191">
                  <c:v>4.3899999999999997</c:v>
                </c:pt>
                <c:pt idx="192">
                  <c:v>3.99</c:v>
                </c:pt>
                <c:pt idx="193">
                  <c:v>4.1399999999999997</c:v>
                </c:pt>
                <c:pt idx="194">
                  <c:v>4.78</c:v>
                </c:pt>
                <c:pt idx="195">
                  <c:v>4.6100000000000003</c:v>
                </c:pt>
                <c:pt idx="196">
                  <c:v>4.47</c:v>
                </c:pt>
                <c:pt idx="197">
                  <c:v>3.85</c:v>
                </c:pt>
                <c:pt idx="198">
                  <c:v>3.46</c:v>
                </c:pt>
                <c:pt idx="199">
                  <c:v>3.67</c:v>
                </c:pt>
                <c:pt idx="200">
                  <c:v>4.25</c:v>
                </c:pt>
                <c:pt idx="201">
                  <c:v>4.49</c:v>
                </c:pt>
                <c:pt idx="202">
                  <c:v>4.12</c:v>
                </c:pt>
                <c:pt idx="203">
                  <c:v>3.96</c:v>
                </c:pt>
                <c:pt idx="204">
                  <c:v>4.22</c:v>
                </c:pt>
                <c:pt idx="205">
                  <c:v>4.3</c:v>
                </c:pt>
                <c:pt idx="206">
                  <c:v>4.55</c:v>
                </c:pt>
                <c:pt idx="207">
                  <c:v>4.42</c:v>
                </c:pt>
                <c:pt idx="208">
                  <c:v>4.07</c:v>
                </c:pt>
                <c:pt idx="209">
                  <c:v>3.91</c:v>
                </c:pt>
                <c:pt idx="210">
                  <c:v>3.57</c:v>
                </c:pt>
                <c:pt idx="211">
                  <c:v>3.27</c:v>
                </c:pt>
                <c:pt idx="212">
                  <c:v>3.2</c:v>
                </c:pt>
                <c:pt idx="213">
                  <c:v>2.69</c:v>
                </c:pt>
                <c:pt idx="214">
                  <c:v>2.5099999999999998</c:v>
                </c:pt>
                <c:pt idx="215">
                  <c:v>2.19</c:v>
                </c:pt>
                <c:pt idx="216">
                  <c:v>1.94</c:v>
                </c:pt>
                <c:pt idx="217">
                  <c:v>2.42</c:v>
                </c:pt>
                <c:pt idx="218">
                  <c:v>2.44</c:v>
                </c:pt>
                <c:pt idx="219">
                  <c:v>2.93</c:v>
                </c:pt>
                <c:pt idx="220">
                  <c:v>2.86</c:v>
                </c:pt>
                <c:pt idx="221">
                  <c:v>2.83</c:v>
                </c:pt>
                <c:pt idx="222">
                  <c:v>3.3</c:v>
                </c:pt>
                <c:pt idx="223">
                  <c:v>3.54</c:v>
                </c:pt>
                <c:pt idx="224">
                  <c:v>3.34</c:v>
                </c:pt>
                <c:pt idx="225">
                  <c:v>3.33</c:v>
                </c:pt>
                <c:pt idx="226">
                  <c:v>3.32</c:v>
                </c:pt>
                <c:pt idx="227">
                  <c:v>3.78</c:v>
                </c:pt>
                <c:pt idx="228">
                  <c:v>4.1500000000000004</c:v>
                </c:pt>
                <c:pt idx="229">
                  <c:v>4.05</c:v>
                </c:pt>
                <c:pt idx="230">
                  <c:v>3.85</c:v>
                </c:pt>
                <c:pt idx="231">
                  <c:v>3.63</c:v>
                </c:pt>
                <c:pt idx="232">
                  <c:v>3.42</c:v>
                </c:pt>
                <c:pt idx="233">
                  <c:v>3.62</c:v>
                </c:pt>
                <c:pt idx="234">
                  <c:v>3.67</c:v>
                </c:pt>
                <c:pt idx="235">
                  <c:v>3.61</c:v>
                </c:pt>
                <c:pt idx="236">
                  <c:v>4.21</c:v>
                </c:pt>
                <c:pt idx="237">
                  <c:v>4.67</c:v>
                </c:pt>
                <c:pt idx="238">
                  <c:v>5.98</c:v>
                </c:pt>
                <c:pt idx="239">
                  <c:v>4.88</c:v>
                </c:pt>
                <c:pt idx="240">
                  <c:v>4.62</c:v>
                </c:pt>
                <c:pt idx="241">
                  <c:v>4.58</c:v>
                </c:pt>
                <c:pt idx="242">
                  <c:v>4.57</c:v>
                </c:pt>
                <c:pt idx="243">
                  <c:v>4.04</c:v>
                </c:pt>
                <c:pt idx="244">
                  <c:v>3.87</c:v>
                </c:pt>
                <c:pt idx="245">
                  <c:v>3.91</c:v>
                </c:pt>
                <c:pt idx="246">
                  <c:v>3.79</c:v>
                </c:pt>
                <c:pt idx="247">
                  <c:v>4.08</c:v>
                </c:pt>
                <c:pt idx="248">
                  <c:v>3.49</c:v>
                </c:pt>
                <c:pt idx="249">
                  <c:v>2.99</c:v>
                </c:pt>
                <c:pt idx="250">
                  <c:v>2.84</c:v>
                </c:pt>
                <c:pt idx="251">
                  <c:v>2.81</c:v>
                </c:pt>
                <c:pt idx="252">
                  <c:v>2.58</c:v>
                </c:pt>
                <c:pt idx="253">
                  <c:v>2.84</c:v>
                </c:pt>
                <c:pt idx="254">
                  <c:v>2.76</c:v>
                </c:pt>
                <c:pt idx="255">
                  <c:v>2.83</c:v>
                </c:pt>
                <c:pt idx="256">
                  <c:v>2.77</c:v>
                </c:pt>
                <c:pt idx="257">
                  <c:v>2.65</c:v>
                </c:pt>
                <c:pt idx="258">
                  <c:v>2.34</c:v>
                </c:pt>
                <c:pt idx="259">
                  <c:v>2.0699999999999998</c:v>
                </c:pt>
                <c:pt idx="260">
                  <c:v>1.91</c:v>
                </c:pt>
                <c:pt idx="261">
                  <c:v>2.2799999999999998</c:v>
                </c:pt>
                <c:pt idx="262">
                  <c:v>1.99</c:v>
                </c:pt>
                <c:pt idx="263">
                  <c:v>1.69</c:v>
                </c:pt>
                <c:pt idx="264">
                  <c:v>1.9</c:v>
                </c:pt>
                <c:pt idx="265">
                  <c:v>1.91</c:v>
                </c:pt>
                <c:pt idx="266">
                  <c:v>2.5299999999999998</c:v>
                </c:pt>
                <c:pt idx="267">
                  <c:v>2.79</c:v>
                </c:pt>
                <c:pt idx="268">
                  <c:v>2.79</c:v>
                </c:pt>
                <c:pt idx="269">
                  <c:v>2.97</c:v>
                </c:pt>
                <c:pt idx="270">
                  <c:v>2.95</c:v>
                </c:pt>
                <c:pt idx="271">
                  <c:v>2.48</c:v>
                </c:pt>
                <c:pt idx="272">
                  <c:v>3.56</c:v>
                </c:pt>
                <c:pt idx="273">
                  <c:v>3.29</c:v>
                </c:pt>
                <c:pt idx="274">
                  <c:v>2.85</c:v>
                </c:pt>
                <c:pt idx="275">
                  <c:v>2.84</c:v>
                </c:pt>
                <c:pt idx="276">
                  <c:v>3.07</c:v>
                </c:pt>
                <c:pt idx="277">
                  <c:v>3.13</c:v>
                </c:pt>
                <c:pt idx="278">
                  <c:v>2.93</c:v>
                </c:pt>
                <c:pt idx="279">
                  <c:v>2.96</c:v>
                </c:pt>
                <c:pt idx="280">
                  <c:v>2.87</c:v>
                </c:pt>
                <c:pt idx="281">
                  <c:v>2.95</c:v>
                </c:pt>
                <c:pt idx="282">
                  <c:v>2.87</c:v>
                </c:pt>
                <c:pt idx="283">
                  <c:v>2.97</c:v>
                </c:pt>
                <c:pt idx="284">
                  <c:v>2.76</c:v>
                </c:pt>
                <c:pt idx="285">
                  <c:v>3.71</c:v>
                </c:pt>
                <c:pt idx="286">
                  <c:v>2.66</c:v>
                </c:pt>
                <c:pt idx="287">
                  <c:v>2.65</c:v>
                </c:pt>
                <c:pt idx="288">
                  <c:v>2.76</c:v>
                </c:pt>
                <c:pt idx="289">
                  <c:v>2.77</c:v>
                </c:pt>
                <c:pt idx="290">
                  <c:v>2.93</c:v>
                </c:pt>
                <c:pt idx="291">
                  <c:v>2.8</c:v>
                </c:pt>
                <c:pt idx="292">
                  <c:v>2.93</c:v>
                </c:pt>
                <c:pt idx="293">
                  <c:v>2.96</c:v>
                </c:pt>
                <c:pt idx="294" formatCode="&quot;$&quot;#,##0.000">
                  <c:v>3.2309999999999999</c:v>
                </c:pt>
                <c:pt idx="295" formatCode="&quot;$&quot;#,##0.000">
                  <c:v>4.0629999999999997</c:v>
                </c:pt>
                <c:pt idx="296" formatCode="&quot;$&quot;#,##0.000">
                  <c:v>3.9350000000000001</c:v>
                </c:pt>
                <c:pt idx="297" formatCode="&quot;$&quot;#,##0.000">
                  <c:v>3.0739999999999998</c:v>
                </c:pt>
                <c:pt idx="298" formatCode="&quot;$&quot;#,##0.000">
                  <c:v>2.67</c:v>
                </c:pt>
                <c:pt idx="299" formatCode="&quot;$&quot;#,##0.000">
                  <c:v>2.8959999999999999</c:v>
                </c:pt>
                <c:pt idx="300" formatCode="&quot;$&quot;#,##0.000">
                  <c:v>2.6</c:v>
                </c:pt>
                <c:pt idx="301" formatCode="&quot;$&quot;#,##0.000">
                  <c:v>2.59</c:v>
                </c:pt>
                <c:pt idx="302" formatCode="&quot;$&quot;#,##0.000">
                  <c:v>2.3370000000000002</c:v>
                </c:pt>
                <c:pt idx="303" formatCode="&quot;$&quot;#,##0.000">
                  <c:v>2.302</c:v>
                </c:pt>
                <c:pt idx="304" formatCode="&quot;$&quot;#,##0.000">
                  <c:v>2.1659999999999999</c:v>
                </c:pt>
                <c:pt idx="305" formatCode="&quot;$&quot;#,##0.000">
                  <c:v>2.5169999999999999</c:v>
                </c:pt>
                <c:pt idx="306" formatCode="&quot;$&quot;#,##0.000">
                  <c:v>2.2349999999999999</c:v>
                </c:pt>
                <c:pt idx="307" formatCode="&quot;$&quot;#,##0.000">
                  <c:v>2.5990000000000002</c:v>
                </c:pt>
                <c:pt idx="308" formatCode="&quot;$&quot;#,##0.000">
                  <c:v>2.1930000000000001</c:v>
                </c:pt>
                <c:pt idx="309" formatCode="&quot;$&quot;#,##0.000">
                  <c:v>2.0049999999999999</c:v>
                </c:pt>
                <c:pt idx="310" formatCode="&quot;$&quot;#,##0.000">
                  <c:v>1.8759999999999999</c:v>
                </c:pt>
                <c:pt idx="311" formatCode="&quot;$&quot;#,##0.000">
                  <c:v>1.746</c:v>
                </c:pt>
                <c:pt idx="312" formatCode="&quot;$&quot;#,##0.000">
                  <c:v>1.6859999999999999</c:v>
                </c:pt>
                <c:pt idx="313" formatCode="&quot;$&quot;#,##0.000">
                  <c:v>1.698</c:v>
                </c:pt>
                <c:pt idx="314" formatCode="&quot;$&quot;#,##0.000">
                  <c:v>1.5671666666666666</c:v>
                </c:pt>
                <c:pt idx="315" formatCode="&quot;$&quot;#,##0.000">
                  <c:v>1.6950000000000001</c:v>
                </c:pt>
                <c:pt idx="316" formatCode="&quot;$&quot;#,##0.000">
                  <c:v>2.222</c:v>
                </c:pt>
                <c:pt idx="317" formatCode="&quot;$&quot;#,##0.000">
                  <c:v>1.917</c:v>
                </c:pt>
                <c:pt idx="318" formatCode="&quot;$&quot;#,##0.000">
                  <c:v>2.2890000000000001</c:v>
                </c:pt>
                <c:pt idx="319" formatCode="&quot;$&quot;#,##0.000">
                  <c:v>2.5550000000000002</c:v>
                </c:pt>
                <c:pt idx="320" formatCode="&quot;$&quot;#,##0.000">
                  <c:v>2.5750000000000002</c:v>
                </c:pt>
                <c:pt idx="321" formatCode="&quot;$&quot;#,##0.000">
                  <c:v>2.609</c:v>
                </c:pt>
                <c:pt idx="322" formatCode="&quot;$&quot;#,##0.000">
                  <c:v>5.1459999999999999</c:v>
                </c:pt>
                <c:pt idx="323" formatCode="&quot;$&quot;#,##0.000">
                  <c:v>2.5649999999999999</c:v>
                </c:pt>
                <c:pt idx="324" formatCode="&quot;$&quot;#,##0.000">
                  <c:v>2.573</c:v>
                </c:pt>
                <c:pt idx="325" formatCode="&quot;$&quot;#,##0.000">
                  <c:v>2.8759999999999999</c:v>
                </c:pt>
                <c:pt idx="326" formatCode="&quot;$&quot;#,##0.000">
                  <c:v>3.1869999999999998</c:v>
                </c:pt>
                <c:pt idx="327" formatCode="&quot;$&quot;#,##0.000">
                  <c:v>3.7949999999999999</c:v>
                </c:pt>
                <c:pt idx="328" formatCode="&quot;$&quot;#,##0.000">
                  <c:v>4.0289999999999999</c:v>
                </c:pt>
                <c:pt idx="329" formatCode="&quot;$&quot;#,##0.000">
                  <c:v>5.024</c:v>
                </c:pt>
                <c:pt idx="330" formatCode="&quot;$&quot;#,##0.000">
                  <c:v>5.4870000000000001</c:v>
                </c:pt>
                <c:pt idx="331" formatCode="&quot;$&quot;#,##0.000">
                  <c:v>5.0339999999999998</c:v>
                </c:pt>
                <c:pt idx="332" formatCode="&quot;$&quot;#,##0.000">
                  <c:v>3.7149999999999999</c:v>
                </c:pt>
                <c:pt idx="333" formatCode="&quot;$&quot;#,##0.000">
                  <c:v>4.2720000000000002</c:v>
                </c:pt>
                <c:pt idx="334" formatCode="&quot;$&quot;#,##0.000">
                  <c:v>4.673</c:v>
                </c:pt>
                <c:pt idx="335" formatCode="&quot;$&quot;#,##0.000">
                  <c:v>4.8620000000000001</c:v>
                </c:pt>
                <c:pt idx="336" formatCode="&quot;$&quot;#,##0.000">
                  <c:v>6.4740000000000002</c:v>
                </c:pt>
                <c:pt idx="337" formatCode="&quot;$&quot;#,##0.000">
                  <c:v>7.9980000000000002</c:v>
                </c:pt>
                <c:pt idx="338" formatCode="&quot;$&quot;#,##0.000">
                  <c:v>7.694</c:v>
                </c:pt>
                <c:pt idx="339" formatCode="&quot;$&quot;#,##0.000">
                  <c:v>7.1040000000000001</c:v>
                </c:pt>
                <c:pt idx="340" formatCode="&quot;$&quot;#,##0.000">
                  <c:v>8.7940000000000005</c:v>
                </c:pt>
                <c:pt idx="341" formatCode="&quot;$&quot;#,##0.000">
                  <c:v>7.9880000000000004</c:v>
                </c:pt>
                <c:pt idx="342" formatCode="&quot;$&quot;#,##0.000">
                  <c:v>5.6870000000000003</c:v>
                </c:pt>
                <c:pt idx="343" formatCode="&quot;$&quot;#,##0.000">
                  <c:v>5.3360000000000003</c:v>
                </c:pt>
                <c:pt idx="344" formatCode="&quot;$&quot;#,##0.000">
                  <c:v>5.6319999999999997</c:v>
                </c:pt>
                <c:pt idx="345" formatCode="&quot;$&quot;#,##0.000">
                  <c:v>3.298</c:v>
                </c:pt>
                <c:pt idx="346" formatCode="&quot;$&quot;#,##0.000">
                  <c:v>2.37</c:v>
                </c:pt>
                <c:pt idx="347" formatCode="&quot;$&quot;#,##0.000">
                  <c:v>2.3340000000000001</c:v>
                </c:pt>
                <c:pt idx="348" formatCode="&quot;$&quot;#,##0.000">
                  <c:v>2.133</c:v>
                </c:pt>
                <c:pt idx="349" formatCode="&quot;$&quot;#,##0.000">
                  <c:v>2.109</c:v>
                </c:pt>
                <c:pt idx="350" formatCode="&quot;$&quot;#,##0.000">
                  <c:v>2.12</c:v>
                </c:pt>
                <c:pt idx="351" formatCode="&quot;$&quot;#,##0.000">
                  <c:v>2.5390000000000001</c:v>
                </c:pt>
                <c:pt idx="352" formatCode="&quot;$&quot;#,##0.000">
                  <c:v>2.5659999999999998</c:v>
                </c:pt>
                <c:pt idx="353" formatCode="&quot;$&quot;#,##0.000">
                  <c:v>2.6440000000000001</c:v>
                </c:pt>
                <c:pt idx="354" formatCode="&quot;$&quot;#,##0.000">
                  <c:v>2.9660000000000002</c:v>
                </c:pt>
                <c:pt idx="355" formatCode="&quot;$&quot;#,##0.000">
                  <c:v>2.7349999999999999</c:v>
                </c:pt>
                <c:pt idx="356" formatCode="&quot;$&quot;#,##0.000">
                  <c:v>2.5259999999999998</c:v>
                </c:pt>
                <c:pt idx="357" formatCode="&quot;$&quot;#,##0.000">
                  <c:v>4.0410000000000004</c:v>
                </c:pt>
                <c:pt idx="358" formatCode="&quot;$&quot;#,##0.000">
                  <c:v>1.732</c:v>
                </c:pt>
                <c:pt idx="359" formatCode="&quot;$&quot;#,##0.000">
                  <c:v>1.4850000000000001</c:v>
                </c:pt>
                <c:pt idx="360" formatCode="&quot;$&quot;#,##0.000">
                  <c:v>1.548</c:v>
                </c:pt>
                <c:pt idx="361" formatCode="&quot;$&quot;#,##0.000">
                  <c:v>2.13</c:v>
                </c:pt>
                <c:pt idx="362" formatCode="&quot;$&quot;#,##0.000">
                  <c:v>2.4540000000000002</c:v>
                </c:pt>
                <c:pt idx="363" formatCode="&quot;$&quot;#,##0.000">
                  <c:v>2.0720000000000001</c:v>
                </c:pt>
                <c:pt idx="364" formatCode="&quot;$&quot;#,##0.000">
                  <c:v>1.962</c:v>
                </c:pt>
                <c:pt idx="365" formatCode="&quot;$&quot;#,##0.000">
                  <c:v>2.2229999999999999</c:v>
                </c:pt>
                <c:pt idx="366" formatCode="&quot;$&quot;#,##0.000">
                  <c:v>2.2130000000000001</c:v>
                </c:pt>
                <c:pt idx="367" formatCode="&quot;$&quot;#,##0.000">
                  <c:v>2.028</c:v>
                </c:pt>
                <c:pt idx="368" formatCode="&quot;$&quot;#,##0.000">
                  <c:v>3.0150000000000001</c:v>
                </c:pt>
                <c:pt idx="369" formatCode="&quot;$&quot;#,##0.000">
                  <c:v>4.6440000000000001</c:v>
                </c:pt>
                <c:pt idx="370" formatCode="&quot;$&quot;#,##0.000">
                  <c:v>4.0960000000000001</c:v>
                </c:pt>
                <c:pt idx="371" formatCode="&quot;$&quot;#,##0.000">
                  <c:v>4.0709999999999997</c:v>
                </c:pt>
                <c:pt idx="372" formatCode="&quot;$&quot;#,##0.000">
                  <c:v>3.391</c:v>
                </c:pt>
                <c:pt idx="373" formatCode="&quot;$&quot;#,##0.000">
                  <c:v>3.105</c:v>
                </c:pt>
                <c:pt idx="374" formatCode="&quot;$&quot;#,##0.000">
                  <c:v>2.9830000000000001</c:v>
                </c:pt>
                <c:pt idx="375" formatCode="&quot;$&quot;#,##0.000">
                  <c:v>3.2240000000000002</c:v>
                </c:pt>
                <c:pt idx="376" formatCode="&quot;$&quot;#,##0.000">
                  <c:v>2.919</c:v>
                </c:pt>
                <c:pt idx="377" formatCode="&quot;$&quot;#,##0.000">
                  <c:v>2.95</c:v>
                </c:pt>
                <c:pt idx="378" formatCode="&quot;$&quot;#,##0.000">
                  <c:v>3.121</c:v>
                </c:pt>
                <c:pt idx="379" formatCode="&quot;$&quot;#,##0.000">
                  <c:v>3.7839999999999998</c:v>
                </c:pt>
                <c:pt idx="380" formatCode="&quot;$&quot;#,##0.000">
                  <c:v>4.1500000000000004</c:v>
                </c:pt>
                <c:pt idx="381" formatCode="&quot;$&quot;#,##0.000">
                  <c:v>7.7149999999999999</c:v>
                </c:pt>
                <c:pt idx="382" formatCode="&quot;$&quot;#,##0.000">
                  <c:v>3.8380000000000001</c:v>
                </c:pt>
                <c:pt idx="383" formatCode="&quot;$&quot;#,##0.000">
                  <c:v>3.0579999999999998</c:v>
                </c:pt>
                <c:pt idx="384" formatCode="&quot;$&quot;#,##0.000">
                  <c:v>2.774</c:v>
                </c:pt>
                <c:pt idx="385" formatCode="&quot;$&quot;#,##0.000">
                  <c:v>2.8879999999999999</c:v>
                </c:pt>
                <c:pt idx="386" formatCode="&quot;$&quot;#,##0.000">
                  <c:v>3.1429999999999998</c:v>
                </c:pt>
                <c:pt idx="387" formatCode="&quot;$&quot;#,##0.000">
                  <c:v>2.9380000000000002</c:v>
                </c:pt>
              </c:numCache>
            </c:numRef>
          </c:yVal>
          <c:smooth val="0"/>
          <c:extLst>
            <c:ext xmlns:c16="http://schemas.microsoft.com/office/drawing/2014/chart" uri="{C3380CC4-5D6E-409C-BE32-E72D297353CC}">
              <c16:uniqueId val="{00000002-17C0-41E5-A3EE-836A426D814B}"/>
            </c:ext>
          </c:extLst>
        </c:ser>
        <c:ser>
          <c:idx val="4"/>
          <c:order val="3"/>
          <c:tx>
            <c:strRef>
              <c:f>'Newsletter Input'!$G$7</c:f>
              <c:strCache>
                <c:ptCount val="1"/>
                <c:pt idx="0">
                  <c:v>Henry Hub Forecast</c:v>
                </c:pt>
              </c:strCache>
            </c:strRef>
          </c:tx>
          <c:spPr>
            <a:ln w="12700">
              <a:solidFill>
                <a:srgbClr val="FF0000"/>
              </a:solidFill>
              <a:prstDash val="sysDash"/>
            </a:ln>
          </c:spPr>
          <c:marker>
            <c:symbol val="square"/>
            <c:size val="5"/>
            <c:spPr>
              <a:noFill/>
              <a:ln>
                <a:solidFill>
                  <a:srgbClr val="FF0000"/>
                </a:solidFill>
                <a:prstDash val="solid"/>
              </a:ln>
            </c:spPr>
          </c:marker>
          <c:xVal>
            <c:numRef>
              <c:f>'Newsletter Input'!$A$8:$A$1031</c:f>
              <c:numCache>
                <c:formatCode>mmm\-yy</c:formatCode>
                <c:ptCount val="1024"/>
                <c:pt idx="0">
                  <c:v>34454</c:v>
                </c:pt>
                <c:pt idx="1">
                  <c:v>34485</c:v>
                </c:pt>
                <c:pt idx="2">
                  <c:v>34515</c:v>
                </c:pt>
                <c:pt idx="3">
                  <c:v>34546</c:v>
                </c:pt>
                <c:pt idx="4">
                  <c:v>34577</c:v>
                </c:pt>
                <c:pt idx="5">
                  <c:v>34607</c:v>
                </c:pt>
                <c:pt idx="6">
                  <c:v>34638</c:v>
                </c:pt>
                <c:pt idx="7">
                  <c:v>34668</c:v>
                </c:pt>
                <c:pt idx="8">
                  <c:v>34699</c:v>
                </c:pt>
                <c:pt idx="9">
                  <c:v>34730</c:v>
                </c:pt>
                <c:pt idx="10">
                  <c:v>34758</c:v>
                </c:pt>
                <c:pt idx="11">
                  <c:v>34789</c:v>
                </c:pt>
                <c:pt idx="12">
                  <c:v>34819</c:v>
                </c:pt>
                <c:pt idx="13">
                  <c:v>34850</c:v>
                </c:pt>
                <c:pt idx="14">
                  <c:v>34880</c:v>
                </c:pt>
                <c:pt idx="15">
                  <c:v>34911</c:v>
                </c:pt>
                <c:pt idx="16">
                  <c:v>34942</c:v>
                </c:pt>
                <c:pt idx="17">
                  <c:v>34972</c:v>
                </c:pt>
                <c:pt idx="18">
                  <c:v>35003</c:v>
                </c:pt>
                <c:pt idx="19">
                  <c:v>35033</c:v>
                </c:pt>
                <c:pt idx="20">
                  <c:v>35064</c:v>
                </c:pt>
                <c:pt idx="21">
                  <c:v>35095</c:v>
                </c:pt>
                <c:pt idx="22">
                  <c:v>35124</c:v>
                </c:pt>
                <c:pt idx="23">
                  <c:v>35155</c:v>
                </c:pt>
                <c:pt idx="24">
                  <c:v>35185</c:v>
                </c:pt>
                <c:pt idx="25">
                  <c:v>35216</c:v>
                </c:pt>
                <c:pt idx="26">
                  <c:v>35246</c:v>
                </c:pt>
                <c:pt idx="27">
                  <c:v>35277</c:v>
                </c:pt>
                <c:pt idx="28">
                  <c:v>35308</c:v>
                </c:pt>
                <c:pt idx="29">
                  <c:v>35338</c:v>
                </c:pt>
                <c:pt idx="30">
                  <c:v>35369</c:v>
                </c:pt>
                <c:pt idx="31">
                  <c:v>35399</c:v>
                </c:pt>
                <c:pt idx="32">
                  <c:v>35430</c:v>
                </c:pt>
                <c:pt idx="33">
                  <c:v>35461</c:v>
                </c:pt>
                <c:pt idx="34">
                  <c:v>35489</c:v>
                </c:pt>
                <c:pt idx="35">
                  <c:v>35520</c:v>
                </c:pt>
                <c:pt idx="36">
                  <c:v>35550</c:v>
                </c:pt>
                <c:pt idx="37">
                  <c:v>35581</c:v>
                </c:pt>
                <c:pt idx="38">
                  <c:v>35611</c:v>
                </c:pt>
                <c:pt idx="39">
                  <c:v>35642</c:v>
                </c:pt>
                <c:pt idx="40">
                  <c:v>35673</c:v>
                </c:pt>
                <c:pt idx="41">
                  <c:v>35703</c:v>
                </c:pt>
                <c:pt idx="42">
                  <c:v>35734</c:v>
                </c:pt>
                <c:pt idx="43">
                  <c:v>35764</c:v>
                </c:pt>
                <c:pt idx="44">
                  <c:v>35795</c:v>
                </c:pt>
                <c:pt idx="45">
                  <c:v>35825</c:v>
                </c:pt>
                <c:pt idx="46">
                  <c:v>35853</c:v>
                </c:pt>
                <c:pt idx="47">
                  <c:v>35885</c:v>
                </c:pt>
                <c:pt idx="48">
                  <c:v>35915</c:v>
                </c:pt>
                <c:pt idx="49">
                  <c:v>35944</c:v>
                </c:pt>
                <c:pt idx="50">
                  <c:v>35976</c:v>
                </c:pt>
                <c:pt idx="51">
                  <c:v>36007</c:v>
                </c:pt>
                <c:pt idx="52">
                  <c:v>36038</c:v>
                </c:pt>
                <c:pt idx="53">
                  <c:v>36068</c:v>
                </c:pt>
                <c:pt idx="54">
                  <c:v>36098</c:v>
                </c:pt>
                <c:pt idx="55">
                  <c:v>36129</c:v>
                </c:pt>
                <c:pt idx="56">
                  <c:v>36160</c:v>
                </c:pt>
                <c:pt idx="57">
                  <c:v>36189</c:v>
                </c:pt>
                <c:pt idx="58">
                  <c:v>36217</c:v>
                </c:pt>
                <c:pt idx="59">
                  <c:v>36250</c:v>
                </c:pt>
                <c:pt idx="60">
                  <c:v>36280</c:v>
                </c:pt>
                <c:pt idx="61">
                  <c:v>36308</c:v>
                </c:pt>
                <c:pt idx="62">
                  <c:v>36341</c:v>
                </c:pt>
                <c:pt idx="63">
                  <c:v>36371</c:v>
                </c:pt>
                <c:pt idx="64">
                  <c:v>36403</c:v>
                </c:pt>
                <c:pt idx="65">
                  <c:v>36433</c:v>
                </c:pt>
                <c:pt idx="66">
                  <c:v>36462</c:v>
                </c:pt>
                <c:pt idx="67">
                  <c:v>36494</c:v>
                </c:pt>
                <c:pt idx="68">
                  <c:v>36524</c:v>
                </c:pt>
                <c:pt idx="69">
                  <c:v>36556</c:v>
                </c:pt>
                <c:pt idx="70">
                  <c:v>36585</c:v>
                </c:pt>
                <c:pt idx="71">
                  <c:v>36616</c:v>
                </c:pt>
                <c:pt idx="72">
                  <c:v>36644</c:v>
                </c:pt>
                <c:pt idx="73">
                  <c:v>36677</c:v>
                </c:pt>
                <c:pt idx="74">
                  <c:v>36707</c:v>
                </c:pt>
                <c:pt idx="75">
                  <c:v>36738</c:v>
                </c:pt>
                <c:pt idx="76">
                  <c:v>36769</c:v>
                </c:pt>
                <c:pt idx="77">
                  <c:v>36798</c:v>
                </c:pt>
                <c:pt idx="78">
                  <c:v>36830</c:v>
                </c:pt>
                <c:pt idx="79">
                  <c:v>36860</c:v>
                </c:pt>
                <c:pt idx="80">
                  <c:v>36889</c:v>
                </c:pt>
                <c:pt idx="81">
                  <c:v>36922</c:v>
                </c:pt>
                <c:pt idx="82">
                  <c:v>36950</c:v>
                </c:pt>
                <c:pt idx="83">
                  <c:v>36981</c:v>
                </c:pt>
                <c:pt idx="84">
                  <c:v>37011</c:v>
                </c:pt>
                <c:pt idx="85">
                  <c:v>37042</c:v>
                </c:pt>
                <c:pt idx="86">
                  <c:v>37071</c:v>
                </c:pt>
                <c:pt idx="87">
                  <c:v>37103</c:v>
                </c:pt>
                <c:pt idx="88">
                  <c:v>37134</c:v>
                </c:pt>
                <c:pt idx="89">
                  <c:v>37162</c:v>
                </c:pt>
                <c:pt idx="90">
                  <c:v>37195</c:v>
                </c:pt>
                <c:pt idx="91">
                  <c:v>37225</c:v>
                </c:pt>
                <c:pt idx="92">
                  <c:v>37256</c:v>
                </c:pt>
                <c:pt idx="93">
                  <c:v>37287</c:v>
                </c:pt>
                <c:pt idx="94">
                  <c:v>37315</c:v>
                </c:pt>
                <c:pt idx="95">
                  <c:v>37343</c:v>
                </c:pt>
                <c:pt idx="96">
                  <c:v>37376</c:v>
                </c:pt>
                <c:pt idx="97">
                  <c:v>37407</c:v>
                </c:pt>
                <c:pt idx="98">
                  <c:v>37435</c:v>
                </c:pt>
                <c:pt idx="99">
                  <c:v>37468</c:v>
                </c:pt>
                <c:pt idx="100">
                  <c:v>37498</c:v>
                </c:pt>
                <c:pt idx="101">
                  <c:v>37529</c:v>
                </c:pt>
                <c:pt idx="102">
                  <c:v>37559</c:v>
                </c:pt>
                <c:pt idx="103">
                  <c:v>37587</c:v>
                </c:pt>
                <c:pt idx="104">
                  <c:v>37621</c:v>
                </c:pt>
                <c:pt idx="105">
                  <c:v>37652</c:v>
                </c:pt>
                <c:pt idx="106">
                  <c:v>37680</c:v>
                </c:pt>
                <c:pt idx="107">
                  <c:v>37711</c:v>
                </c:pt>
                <c:pt idx="108">
                  <c:v>37741</c:v>
                </c:pt>
                <c:pt idx="109">
                  <c:v>37771</c:v>
                </c:pt>
                <c:pt idx="110">
                  <c:v>37802</c:v>
                </c:pt>
                <c:pt idx="111">
                  <c:v>37833</c:v>
                </c:pt>
                <c:pt idx="112">
                  <c:v>37862</c:v>
                </c:pt>
                <c:pt idx="113">
                  <c:v>37894</c:v>
                </c:pt>
                <c:pt idx="114">
                  <c:v>37925</c:v>
                </c:pt>
                <c:pt idx="115">
                  <c:v>37953</c:v>
                </c:pt>
                <c:pt idx="116">
                  <c:v>37986</c:v>
                </c:pt>
                <c:pt idx="117">
                  <c:v>38015</c:v>
                </c:pt>
                <c:pt idx="118">
                  <c:v>38044</c:v>
                </c:pt>
                <c:pt idx="119">
                  <c:v>38077</c:v>
                </c:pt>
                <c:pt idx="120">
                  <c:v>38107</c:v>
                </c:pt>
                <c:pt idx="121">
                  <c:v>38135</c:v>
                </c:pt>
                <c:pt idx="122">
                  <c:v>38168</c:v>
                </c:pt>
                <c:pt idx="123">
                  <c:v>38198</c:v>
                </c:pt>
                <c:pt idx="124">
                  <c:v>38230</c:v>
                </c:pt>
                <c:pt idx="125">
                  <c:v>38260</c:v>
                </c:pt>
                <c:pt idx="126">
                  <c:v>38291</c:v>
                </c:pt>
                <c:pt idx="127">
                  <c:v>38321</c:v>
                </c:pt>
                <c:pt idx="128">
                  <c:v>38351</c:v>
                </c:pt>
                <c:pt idx="129">
                  <c:v>38383</c:v>
                </c:pt>
                <c:pt idx="130">
                  <c:v>38411</c:v>
                </c:pt>
                <c:pt idx="131">
                  <c:v>38442</c:v>
                </c:pt>
                <c:pt idx="132">
                  <c:v>38471</c:v>
                </c:pt>
                <c:pt idx="133">
                  <c:v>38503</c:v>
                </c:pt>
                <c:pt idx="134">
                  <c:v>38533</c:v>
                </c:pt>
                <c:pt idx="135">
                  <c:v>38562</c:v>
                </c:pt>
                <c:pt idx="136">
                  <c:v>38595</c:v>
                </c:pt>
                <c:pt idx="137">
                  <c:v>38625</c:v>
                </c:pt>
                <c:pt idx="138">
                  <c:v>38656</c:v>
                </c:pt>
                <c:pt idx="139">
                  <c:v>38686</c:v>
                </c:pt>
                <c:pt idx="140">
                  <c:v>38716</c:v>
                </c:pt>
                <c:pt idx="141">
                  <c:v>38748</c:v>
                </c:pt>
                <c:pt idx="142">
                  <c:v>38776</c:v>
                </c:pt>
                <c:pt idx="143">
                  <c:v>38807</c:v>
                </c:pt>
                <c:pt idx="144">
                  <c:v>38835</c:v>
                </c:pt>
                <c:pt idx="145">
                  <c:v>38868</c:v>
                </c:pt>
                <c:pt idx="146">
                  <c:v>38898</c:v>
                </c:pt>
                <c:pt idx="147">
                  <c:v>38929</c:v>
                </c:pt>
                <c:pt idx="148">
                  <c:v>38960</c:v>
                </c:pt>
                <c:pt idx="149">
                  <c:v>38989</c:v>
                </c:pt>
                <c:pt idx="150">
                  <c:v>39021</c:v>
                </c:pt>
                <c:pt idx="151">
                  <c:v>39051</c:v>
                </c:pt>
                <c:pt idx="152">
                  <c:v>39080</c:v>
                </c:pt>
                <c:pt idx="153">
                  <c:v>39113</c:v>
                </c:pt>
                <c:pt idx="154">
                  <c:v>39141</c:v>
                </c:pt>
                <c:pt idx="155">
                  <c:v>39171</c:v>
                </c:pt>
                <c:pt idx="156">
                  <c:v>39202</c:v>
                </c:pt>
                <c:pt idx="157">
                  <c:v>39233</c:v>
                </c:pt>
                <c:pt idx="158">
                  <c:v>39263</c:v>
                </c:pt>
                <c:pt idx="159">
                  <c:v>39294</c:v>
                </c:pt>
                <c:pt idx="160">
                  <c:v>39325</c:v>
                </c:pt>
                <c:pt idx="161">
                  <c:v>39353</c:v>
                </c:pt>
                <c:pt idx="162">
                  <c:v>39386</c:v>
                </c:pt>
                <c:pt idx="163">
                  <c:v>39416</c:v>
                </c:pt>
                <c:pt idx="164">
                  <c:v>39417</c:v>
                </c:pt>
                <c:pt idx="165">
                  <c:v>39478</c:v>
                </c:pt>
                <c:pt idx="166">
                  <c:v>39507</c:v>
                </c:pt>
                <c:pt idx="167">
                  <c:v>39538</c:v>
                </c:pt>
                <c:pt idx="168">
                  <c:v>39568</c:v>
                </c:pt>
                <c:pt idx="169">
                  <c:v>39598</c:v>
                </c:pt>
                <c:pt idx="170">
                  <c:v>39629</c:v>
                </c:pt>
                <c:pt idx="171">
                  <c:v>39660</c:v>
                </c:pt>
                <c:pt idx="172">
                  <c:v>39689</c:v>
                </c:pt>
                <c:pt idx="173">
                  <c:v>39721</c:v>
                </c:pt>
                <c:pt idx="174">
                  <c:v>39752</c:v>
                </c:pt>
                <c:pt idx="175">
                  <c:v>39782</c:v>
                </c:pt>
                <c:pt idx="176">
                  <c:v>39813</c:v>
                </c:pt>
                <c:pt idx="177">
                  <c:v>39844</c:v>
                </c:pt>
                <c:pt idx="178">
                  <c:v>39871</c:v>
                </c:pt>
                <c:pt idx="179">
                  <c:v>39903</c:v>
                </c:pt>
                <c:pt idx="180">
                  <c:v>39933</c:v>
                </c:pt>
                <c:pt idx="181">
                  <c:v>39964</c:v>
                </c:pt>
                <c:pt idx="182">
                  <c:v>39994</c:v>
                </c:pt>
                <c:pt idx="183">
                  <c:v>39995</c:v>
                </c:pt>
                <c:pt idx="184">
                  <c:v>40026</c:v>
                </c:pt>
                <c:pt idx="185">
                  <c:v>40057</c:v>
                </c:pt>
                <c:pt idx="186">
                  <c:v>40087</c:v>
                </c:pt>
                <c:pt idx="187">
                  <c:v>40118</c:v>
                </c:pt>
                <c:pt idx="188">
                  <c:v>40148</c:v>
                </c:pt>
                <c:pt idx="189">
                  <c:v>40179</c:v>
                </c:pt>
                <c:pt idx="190">
                  <c:v>40210</c:v>
                </c:pt>
                <c:pt idx="191">
                  <c:v>40238</c:v>
                </c:pt>
                <c:pt idx="192">
                  <c:v>40269</c:v>
                </c:pt>
                <c:pt idx="193">
                  <c:v>40299</c:v>
                </c:pt>
                <c:pt idx="194">
                  <c:v>40330</c:v>
                </c:pt>
                <c:pt idx="195">
                  <c:v>40360</c:v>
                </c:pt>
                <c:pt idx="196">
                  <c:v>40391</c:v>
                </c:pt>
                <c:pt idx="197">
                  <c:v>40422</c:v>
                </c:pt>
                <c:pt idx="198">
                  <c:v>40452</c:v>
                </c:pt>
                <c:pt idx="199">
                  <c:v>40483</c:v>
                </c:pt>
                <c:pt idx="200">
                  <c:v>40513</c:v>
                </c:pt>
                <c:pt idx="201">
                  <c:v>40544</c:v>
                </c:pt>
                <c:pt idx="202">
                  <c:v>40575</c:v>
                </c:pt>
                <c:pt idx="203">
                  <c:v>40603</c:v>
                </c:pt>
                <c:pt idx="204">
                  <c:v>40634</c:v>
                </c:pt>
                <c:pt idx="205">
                  <c:v>40664</c:v>
                </c:pt>
                <c:pt idx="206">
                  <c:v>40695</c:v>
                </c:pt>
                <c:pt idx="207">
                  <c:v>40725</c:v>
                </c:pt>
                <c:pt idx="208">
                  <c:v>40756</c:v>
                </c:pt>
                <c:pt idx="209">
                  <c:v>40787</c:v>
                </c:pt>
                <c:pt idx="210">
                  <c:v>40817</c:v>
                </c:pt>
                <c:pt idx="211">
                  <c:v>40848</c:v>
                </c:pt>
                <c:pt idx="212">
                  <c:v>40878</c:v>
                </c:pt>
                <c:pt idx="213">
                  <c:v>40909</c:v>
                </c:pt>
                <c:pt idx="214">
                  <c:v>40940</c:v>
                </c:pt>
                <c:pt idx="215">
                  <c:v>40969</c:v>
                </c:pt>
                <c:pt idx="216">
                  <c:v>41000</c:v>
                </c:pt>
                <c:pt idx="217">
                  <c:v>41030</c:v>
                </c:pt>
                <c:pt idx="218">
                  <c:v>41061</c:v>
                </c:pt>
                <c:pt idx="219">
                  <c:v>41091</c:v>
                </c:pt>
                <c:pt idx="220">
                  <c:v>41122</c:v>
                </c:pt>
                <c:pt idx="221">
                  <c:v>41153</c:v>
                </c:pt>
                <c:pt idx="222">
                  <c:v>41183</c:v>
                </c:pt>
                <c:pt idx="223">
                  <c:v>41214</c:v>
                </c:pt>
                <c:pt idx="224">
                  <c:v>41244</c:v>
                </c:pt>
                <c:pt idx="225">
                  <c:v>41275</c:v>
                </c:pt>
                <c:pt idx="226">
                  <c:v>41306</c:v>
                </c:pt>
                <c:pt idx="227">
                  <c:v>41334</c:v>
                </c:pt>
                <c:pt idx="228">
                  <c:v>41365</c:v>
                </c:pt>
                <c:pt idx="229">
                  <c:v>41395</c:v>
                </c:pt>
                <c:pt idx="230">
                  <c:v>41426</c:v>
                </c:pt>
                <c:pt idx="231">
                  <c:v>41456</c:v>
                </c:pt>
                <c:pt idx="232">
                  <c:v>41487</c:v>
                </c:pt>
                <c:pt idx="233">
                  <c:v>41518</c:v>
                </c:pt>
                <c:pt idx="234">
                  <c:v>41548</c:v>
                </c:pt>
                <c:pt idx="235">
                  <c:v>41579</c:v>
                </c:pt>
                <c:pt idx="236">
                  <c:v>41609</c:v>
                </c:pt>
                <c:pt idx="237">
                  <c:v>41640</c:v>
                </c:pt>
                <c:pt idx="238">
                  <c:v>41671</c:v>
                </c:pt>
                <c:pt idx="239">
                  <c:v>41699</c:v>
                </c:pt>
                <c:pt idx="240">
                  <c:v>41730</c:v>
                </c:pt>
                <c:pt idx="241">
                  <c:v>41760</c:v>
                </c:pt>
                <c:pt idx="242">
                  <c:v>41791</c:v>
                </c:pt>
                <c:pt idx="243">
                  <c:v>41821</c:v>
                </c:pt>
                <c:pt idx="244">
                  <c:v>41852</c:v>
                </c:pt>
                <c:pt idx="245">
                  <c:v>41883</c:v>
                </c:pt>
                <c:pt idx="246">
                  <c:v>41913</c:v>
                </c:pt>
                <c:pt idx="247">
                  <c:v>41944</c:v>
                </c:pt>
                <c:pt idx="248">
                  <c:v>41974</c:v>
                </c:pt>
                <c:pt idx="249">
                  <c:v>42005</c:v>
                </c:pt>
                <c:pt idx="250">
                  <c:v>42036</c:v>
                </c:pt>
                <c:pt idx="251">
                  <c:v>42064</c:v>
                </c:pt>
                <c:pt idx="252">
                  <c:v>42095</c:v>
                </c:pt>
                <c:pt idx="253">
                  <c:v>42125</c:v>
                </c:pt>
                <c:pt idx="254">
                  <c:v>42156</c:v>
                </c:pt>
                <c:pt idx="255">
                  <c:v>42186</c:v>
                </c:pt>
                <c:pt idx="256">
                  <c:v>42217</c:v>
                </c:pt>
                <c:pt idx="257">
                  <c:v>42248</c:v>
                </c:pt>
                <c:pt idx="258">
                  <c:v>42278</c:v>
                </c:pt>
                <c:pt idx="259">
                  <c:v>42309</c:v>
                </c:pt>
                <c:pt idx="260">
                  <c:v>42339</c:v>
                </c:pt>
                <c:pt idx="261">
                  <c:v>42370</c:v>
                </c:pt>
                <c:pt idx="262">
                  <c:v>42401</c:v>
                </c:pt>
                <c:pt idx="263">
                  <c:v>42430</c:v>
                </c:pt>
                <c:pt idx="264">
                  <c:v>42461</c:v>
                </c:pt>
                <c:pt idx="265">
                  <c:v>42491</c:v>
                </c:pt>
                <c:pt idx="266">
                  <c:v>42522</c:v>
                </c:pt>
                <c:pt idx="267">
                  <c:v>42552</c:v>
                </c:pt>
                <c:pt idx="268">
                  <c:v>42583</c:v>
                </c:pt>
                <c:pt idx="269">
                  <c:v>42614</c:v>
                </c:pt>
                <c:pt idx="270">
                  <c:v>42644</c:v>
                </c:pt>
                <c:pt idx="271">
                  <c:v>42675</c:v>
                </c:pt>
                <c:pt idx="272">
                  <c:v>42705</c:v>
                </c:pt>
                <c:pt idx="273">
                  <c:v>42736</c:v>
                </c:pt>
                <c:pt idx="274">
                  <c:v>42767</c:v>
                </c:pt>
                <c:pt idx="275">
                  <c:v>42795</c:v>
                </c:pt>
                <c:pt idx="276">
                  <c:v>42826</c:v>
                </c:pt>
                <c:pt idx="277">
                  <c:v>42856</c:v>
                </c:pt>
                <c:pt idx="278">
                  <c:v>42887</c:v>
                </c:pt>
                <c:pt idx="279">
                  <c:v>42917</c:v>
                </c:pt>
                <c:pt idx="280">
                  <c:v>42948</c:v>
                </c:pt>
                <c:pt idx="281">
                  <c:v>42979</c:v>
                </c:pt>
                <c:pt idx="282">
                  <c:v>43009</c:v>
                </c:pt>
                <c:pt idx="283">
                  <c:v>43040</c:v>
                </c:pt>
                <c:pt idx="284">
                  <c:v>43070</c:v>
                </c:pt>
                <c:pt idx="285">
                  <c:v>43101</c:v>
                </c:pt>
                <c:pt idx="286">
                  <c:v>43132</c:v>
                </c:pt>
                <c:pt idx="287">
                  <c:v>43160</c:v>
                </c:pt>
                <c:pt idx="288">
                  <c:v>43191</c:v>
                </c:pt>
                <c:pt idx="289">
                  <c:v>43221</c:v>
                </c:pt>
                <c:pt idx="290">
                  <c:v>43252</c:v>
                </c:pt>
                <c:pt idx="291">
                  <c:v>43282</c:v>
                </c:pt>
                <c:pt idx="292">
                  <c:v>43313</c:v>
                </c:pt>
                <c:pt idx="293">
                  <c:v>43344</c:v>
                </c:pt>
                <c:pt idx="294">
                  <c:v>43374</c:v>
                </c:pt>
                <c:pt idx="295">
                  <c:v>43405</c:v>
                </c:pt>
                <c:pt idx="296">
                  <c:v>43435</c:v>
                </c:pt>
                <c:pt idx="297">
                  <c:v>43466</c:v>
                </c:pt>
                <c:pt idx="298">
                  <c:v>43497</c:v>
                </c:pt>
                <c:pt idx="299">
                  <c:v>43525</c:v>
                </c:pt>
                <c:pt idx="300">
                  <c:v>43556</c:v>
                </c:pt>
                <c:pt idx="301">
                  <c:v>43586</c:v>
                </c:pt>
                <c:pt idx="302">
                  <c:v>43617</c:v>
                </c:pt>
                <c:pt idx="303">
                  <c:v>43647</c:v>
                </c:pt>
                <c:pt idx="304">
                  <c:v>43678</c:v>
                </c:pt>
                <c:pt idx="305">
                  <c:v>43709</c:v>
                </c:pt>
                <c:pt idx="306">
                  <c:v>43739</c:v>
                </c:pt>
                <c:pt idx="307">
                  <c:v>43770</c:v>
                </c:pt>
                <c:pt idx="308">
                  <c:v>43800</c:v>
                </c:pt>
                <c:pt idx="309">
                  <c:v>43831</c:v>
                </c:pt>
                <c:pt idx="310">
                  <c:v>43862</c:v>
                </c:pt>
                <c:pt idx="311">
                  <c:v>43891</c:v>
                </c:pt>
                <c:pt idx="312">
                  <c:v>43922</c:v>
                </c:pt>
                <c:pt idx="313">
                  <c:v>43952</c:v>
                </c:pt>
                <c:pt idx="314">
                  <c:v>43983</c:v>
                </c:pt>
                <c:pt idx="315">
                  <c:v>44013</c:v>
                </c:pt>
                <c:pt idx="316">
                  <c:v>44044</c:v>
                </c:pt>
                <c:pt idx="317">
                  <c:v>44075</c:v>
                </c:pt>
                <c:pt idx="318">
                  <c:v>44105</c:v>
                </c:pt>
                <c:pt idx="319">
                  <c:v>44136</c:v>
                </c:pt>
                <c:pt idx="320">
                  <c:v>44166</c:v>
                </c:pt>
                <c:pt idx="321">
                  <c:v>44197</c:v>
                </c:pt>
                <c:pt idx="322">
                  <c:v>44228</c:v>
                </c:pt>
                <c:pt idx="323">
                  <c:v>44256</c:v>
                </c:pt>
                <c:pt idx="324">
                  <c:v>44287</c:v>
                </c:pt>
                <c:pt idx="325">
                  <c:v>44317</c:v>
                </c:pt>
                <c:pt idx="326">
                  <c:v>44348</c:v>
                </c:pt>
                <c:pt idx="327">
                  <c:v>44378</c:v>
                </c:pt>
                <c:pt idx="328">
                  <c:v>44409</c:v>
                </c:pt>
                <c:pt idx="329">
                  <c:v>44440</c:v>
                </c:pt>
                <c:pt idx="330">
                  <c:v>44470</c:v>
                </c:pt>
                <c:pt idx="331">
                  <c:v>44501</c:v>
                </c:pt>
                <c:pt idx="332">
                  <c:v>44531</c:v>
                </c:pt>
                <c:pt idx="333">
                  <c:v>44562</c:v>
                </c:pt>
                <c:pt idx="334">
                  <c:v>44593</c:v>
                </c:pt>
                <c:pt idx="335">
                  <c:v>44621</c:v>
                </c:pt>
                <c:pt idx="336">
                  <c:v>44652</c:v>
                </c:pt>
                <c:pt idx="337">
                  <c:v>44682</c:v>
                </c:pt>
                <c:pt idx="338">
                  <c:v>44713</c:v>
                </c:pt>
                <c:pt idx="339">
                  <c:v>44743</c:v>
                </c:pt>
                <c:pt idx="340">
                  <c:v>44774</c:v>
                </c:pt>
                <c:pt idx="341">
                  <c:v>44805</c:v>
                </c:pt>
                <c:pt idx="342">
                  <c:v>44835</c:v>
                </c:pt>
                <c:pt idx="343">
                  <c:v>44866</c:v>
                </c:pt>
                <c:pt idx="344">
                  <c:v>44896</c:v>
                </c:pt>
                <c:pt idx="345">
                  <c:v>44927</c:v>
                </c:pt>
                <c:pt idx="346">
                  <c:v>44958</c:v>
                </c:pt>
                <c:pt idx="347">
                  <c:v>44986</c:v>
                </c:pt>
                <c:pt idx="348">
                  <c:v>45017</c:v>
                </c:pt>
                <c:pt idx="349">
                  <c:v>45047</c:v>
                </c:pt>
                <c:pt idx="350">
                  <c:v>45078</c:v>
                </c:pt>
                <c:pt idx="351">
                  <c:v>45108</c:v>
                </c:pt>
                <c:pt idx="352">
                  <c:v>45139</c:v>
                </c:pt>
                <c:pt idx="353">
                  <c:v>45170</c:v>
                </c:pt>
                <c:pt idx="354">
                  <c:v>45200</c:v>
                </c:pt>
                <c:pt idx="355">
                  <c:v>45231</c:v>
                </c:pt>
                <c:pt idx="356">
                  <c:v>45261</c:v>
                </c:pt>
                <c:pt idx="357">
                  <c:v>45292</c:v>
                </c:pt>
                <c:pt idx="358">
                  <c:v>45323</c:v>
                </c:pt>
                <c:pt idx="359">
                  <c:v>45352</c:v>
                </c:pt>
                <c:pt idx="360">
                  <c:v>45383</c:v>
                </c:pt>
                <c:pt idx="361">
                  <c:v>45413</c:v>
                </c:pt>
                <c:pt idx="362">
                  <c:v>45444</c:v>
                </c:pt>
                <c:pt idx="363">
                  <c:v>45474</c:v>
                </c:pt>
                <c:pt idx="364">
                  <c:v>45505</c:v>
                </c:pt>
                <c:pt idx="365">
                  <c:v>45536</c:v>
                </c:pt>
                <c:pt idx="366">
                  <c:v>45566</c:v>
                </c:pt>
                <c:pt idx="367">
                  <c:v>45597</c:v>
                </c:pt>
                <c:pt idx="368">
                  <c:v>45627</c:v>
                </c:pt>
                <c:pt idx="369">
                  <c:v>45658</c:v>
                </c:pt>
                <c:pt idx="370">
                  <c:v>45689</c:v>
                </c:pt>
                <c:pt idx="371">
                  <c:v>45717</c:v>
                </c:pt>
                <c:pt idx="372">
                  <c:v>45748</c:v>
                </c:pt>
                <c:pt idx="373">
                  <c:v>45778</c:v>
                </c:pt>
                <c:pt idx="374">
                  <c:v>45809</c:v>
                </c:pt>
                <c:pt idx="375">
                  <c:v>45839</c:v>
                </c:pt>
                <c:pt idx="376">
                  <c:v>45870</c:v>
                </c:pt>
                <c:pt idx="377">
                  <c:v>45901</c:v>
                </c:pt>
                <c:pt idx="378">
                  <c:v>45931</c:v>
                </c:pt>
                <c:pt idx="379">
                  <c:v>45962</c:v>
                </c:pt>
                <c:pt idx="380">
                  <c:v>45992</c:v>
                </c:pt>
                <c:pt idx="381">
                  <c:v>46023</c:v>
                </c:pt>
                <c:pt idx="382">
                  <c:v>46054</c:v>
                </c:pt>
                <c:pt idx="383">
                  <c:v>46082</c:v>
                </c:pt>
                <c:pt idx="384">
                  <c:v>46113</c:v>
                </c:pt>
                <c:pt idx="385">
                  <c:v>46143</c:v>
                </c:pt>
                <c:pt idx="386">
                  <c:v>46174</c:v>
                </c:pt>
                <c:pt idx="387">
                  <c:v>46204</c:v>
                </c:pt>
                <c:pt idx="388">
                  <c:v>46235</c:v>
                </c:pt>
                <c:pt idx="389">
                  <c:v>46266</c:v>
                </c:pt>
                <c:pt idx="390">
                  <c:v>46296</c:v>
                </c:pt>
                <c:pt idx="391">
                  <c:v>46327</c:v>
                </c:pt>
                <c:pt idx="392">
                  <c:v>46357</c:v>
                </c:pt>
                <c:pt idx="393">
                  <c:v>46388</c:v>
                </c:pt>
                <c:pt idx="394">
                  <c:v>46419</c:v>
                </c:pt>
                <c:pt idx="395">
                  <c:v>46447</c:v>
                </c:pt>
                <c:pt idx="396">
                  <c:v>46478</c:v>
                </c:pt>
                <c:pt idx="397">
                  <c:v>46508</c:v>
                </c:pt>
                <c:pt idx="398">
                  <c:v>46539</c:v>
                </c:pt>
                <c:pt idx="399">
                  <c:v>46569</c:v>
                </c:pt>
                <c:pt idx="400">
                  <c:v>46600</c:v>
                </c:pt>
                <c:pt idx="401">
                  <c:v>46631</c:v>
                </c:pt>
                <c:pt idx="402">
                  <c:v>46661</c:v>
                </c:pt>
                <c:pt idx="403">
                  <c:v>46692</c:v>
                </c:pt>
                <c:pt idx="404">
                  <c:v>46722</c:v>
                </c:pt>
                <c:pt idx="405">
                  <c:v>46753</c:v>
                </c:pt>
                <c:pt idx="406">
                  <c:v>46784</c:v>
                </c:pt>
                <c:pt idx="407">
                  <c:v>46813</c:v>
                </c:pt>
                <c:pt idx="408">
                  <c:v>46844</c:v>
                </c:pt>
                <c:pt idx="409">
                  <c:v>46874</c:v>
                </c:pt>
                <c:pt idx="410">
                  <c:v>46905</c:v>
                </c:pt>
                <c:pt idx="411">
                  <c:v>46935</c:v>
                </c:pt>
                <c:pt idx="412">
                  <c:v>46966</c:v>
                </c:pt>
                <c:pt idx="413">
                  <c:v>46997</c:v>
                </c:pt>
                <c:pt idx="414">
                  <c:v>47027</c:v>
                </c:pt>
                <c:pt idx="415">
                  <c:v>47058</c:v>
                </c:pt>
                <c:pt idx="416">
                  <c:v>47088</c:v>
                </c:pt>
                <c:pt idx="417">
                  <c:v>47119</c:v>
                </c:pt>
                <c:pt idx="418">
                  <c:v>47150</c:v>
                </c:pt>
                <c:pt idx="419">
                  <c:v>47178</c:v>
                </c:pt>
                <c:pt idx="420">
                  <c:v>47209</c:v>
                </c:pt>
                <c:pt idx="421">
                  <c:v>47239</c:v>
                </c:pt>
                <c:pt idx="422">
                  <c:v>47270</c:v>
                </c:pt>
                <c:pt idx="423">
                  <c:v>47300</c:v>
                </c:pt>
                <c:pt idx="424">
                  <c:v>47331</c:v>
                </c:pt>
                <c:pt idx="425">
                  <c:v>47362</c:v>
                </c:pt>
                <c:pt idx="426">
                  <c:v>47392</c:v>
                </c:pt>
                <c:pt idx="427">
                  <c:v>47423</c:v>
                </c:pt>
                <c:pt idx="428">
                  <c:v>47453</c:v>
                </c:pt>
                <c:pt idx="429">
                  <c:v>47484</c:v>
                </c:pt>
                <c:pt idx="430">
                  <c:v>47515</c:v>
                </c:pt>
                <c:pt idx="431">
                  <c:v>47543</c:v>
                </c:pt>
                <c:pt idx="432">
                  <c:v>47574</c:v>
                </c:pt>
                <c:pt idx="433">
                  <c:v>47604</c:v>
                </c:pt>
                <c:pt idx="434">
                  <c:v>47635</c:v>
                </c:pt>
                <c:pt idx="435">
                  <c:v>47665</c:v>
                </c:pt>
                <c:pt idx="436">
                  <c:v>47696</c:v>
                </c:pt>
                <c:pt idx="437">
                  <c:v>47727</c:v>
                </c:pt>
                <c:pt idx="438">
                  <c:v>47757</c:v>
                </c:pt>
                <c:pt idx="439">
                  <c:v>47788</c:v>
                </c:pt>
                <c:pt idx="440">
                  <c:v>47818</c:v>
                </c:pt>
                <c:pt idx="441">
                  <c:v>47849</c:v>
                </c:pt>
                <c:pt idx="442">
                  <c:v>47880</c:v>
                </c:pt>
                <c:pt idx="443">
                  <c:v>47908</c:v>
                </c:pt>
                <c:pt idx="444">
                  <c:v>47939</c:v>
                </c:pt>
                <c:pt idx="445">
                  <c:v>47969</c:v>
                </c:pt>
                <c:pt idx="446">
                  <c:v>48000</c:v>
                </c:pt>
                <c:pt idx="447">
                  <c:v>48030</c:v>
                </c:pt>
                <c:pt idx="448">
                  <c:v>48061</c:v>
                </c:pt>
                <c:pt idx="449">
                  <c:v>48092</c:v>
                </c:pt>
                <c:pt idx="450">
                  <c:v>48122</c:v>
                </c:pt>
                <c:pt idx="451">
                  <c:v>48153</c:v>
                </c:pt>
                <c:pt idx="452">
                  <c:v>48183</c:v>
                </c:pt>
                <c:pt idx="453">
                  <c:v>48214</c:v>
                </c:pt>
                <c:pt idx="454">
                  <c:v>48245</c:v>
                </c:pt>
                <c:pt idx="455">
                  <c:v>48274</c:v>
                </c:pt>
                <c:pt idx="456">
                  <c:v>48305</c:v>
                </c:pt>
                <c:pt idx="457">
                  <c:v>48335</c:v>
                </c:pt>
                <c:pt idx="458">
                  <c:v>48366</c:v>
                </c:pt>
                <c:pt idx="459">
                  <c:v>48396</c:v>
                </c:pt>
                <c:pt idx="460">
                  <c:v>48427</c:v>
                </c:pt>
                <c:pt idx="461">
                  <c:v>48458</c:v>
                </c:pt>
                <c:pt idx="462">
                  <c:v>48488</c:v>
                </c:pt>
                <c:pt idx="463">
                  <c:v>48519</c:v>
                </c:pt>
                <c:pt idx="464">
                  <c:v>48549</c:v>
                </c:pt>
              </c:numCache>
            </c:numRef>
          </c:xVal>
          <c:yVal>
            <c:numRef>
              <c:f>'Newsletter Input'!$G$8:$G$1019</c:f>
              <c:numCache>
                <c:formatCode>General</c:formatCode>
                <c:ptCount val="1012"/>
                <c:pt idx="388" formatCode="&quot;$&quot;#,##0.00">
                  <c:v>3.5</c:v>
                </c:pt>
                <c:pt idx="392" formatCode="&quot;$&quot;#,##0.00">
                  <c:v>3.5</c:v>
                </c:pt>
                <c:pt idx="393" formatCode="&quot;$&quot;#,##0.00">
                  <c:v>3.77</c:v>
                </c:pt>
                <c:pt idx="399" formatCode="&quot;$&quot;#,##0.00">
                  <c:v>3.77</c:v>
                </c:pt>
                <c:pt idx="404" formatCode="&quot;$&quot;#,##0.00">
                  <c:v>3.77</c:v>
                </c:pt>
                <c:pt idx="405" formatCode="&quot;$&quot;#,##0.00">
                  <c:v>3.9</c:v>
                </c:pt>
                <c:pt idx="411" formatCode="&quot;$&quot;#,##0.00">
                  <c:v>3.9</c:v>
                </c:pt>
                <c:pt idx="416" formatCode="&quot;$&quot;#,##0.00">
                  <c:v>3.9</c:v>
                </c:pt>
                <c:pt idx="417" formatCode="&quot;$&quot;#,##0.00">
                  <c:v>3.9779999999999998</c:v>
                </c:pt>
                <c:pt idx="423" formatCode="&quot;$&quot;#,##0.00">
                  <c:v>3.9779999999999998</c:v>
                </c:pt>
                <c:pt idx="428" formatCode="&quot;$&quot;#,##0.00">
                  <c:v>3.9779999999999998</c:v>
                </c:pt>
                <c:pt idx="429" formatCode="&quot;$&quot;#,##0.00">
                  <c:v>4.0575599999999996</c:v>
                </c:pt>
                <c:pt idx="435" formatCode="&quot;$&quot;#,##0.00">
                  <c:v>4.0575599999999996</c:v>
                </c:pt>
                <c:pt idx="440" formatCode="&quot;$&quot;#,##0.00">
                  <c:v>4.0575599999999996</c:v>
                </c:pt>
                <c:pt idx="441" formatCode="&quot;$&quot;#,##0.00">
                  <c:v>4.1387111999999995</c:v>
                </c:pt>
                <c:pt idx="447" formatCode="&quot;$&quot;#,##0.00">
                  <c:v>4.1387111999999995</c:v>
                </c:pt>
                <c:pt idx="452" formatCode="&quot;$&quot;#,##0.00">
                  <c:v>4.1387111999999995</c:v>
                </c:pt>
                <c:pt idx="453" formatCode="&quot;$&quot;#,##0.00">
                  <c:v>4.2214854239999999</c:v>
                </c:pt>
                <c:pt idx="459" formatCode="&quot;$&quot;#,##0.00">
                  <c:v>4.2214854239999999</c:v>
                </c:pt>
                <c:pt idx="464" formatCode="&quot;$&quot;#,##0.00">
                  <c:v>4.2214854239999999</c:v>
                </c:pt>
              </c:numCache>
            </c:numRef>
          </c:yVal>
          <c:smooth val="0"/>
          <c:extLst>
            <c:ext xmlns:c16="http://schemas.microsoft.com/office/drawing/2014/chart" uri="{C3380CC4-5D6E-409C-BE32-E72D297353CC}">
              <c16:uniqueId val="{00000003-17C0-41E5-A3EE-836A426D814B}"/>
            </c:ext>
          </c:extLst>
        </c:ser>
        <c:dLbls>
          <c:showLegendKey val="0"/>
          <c:showVal val="0"/>
          <c:showCatName val="0"/>
          <c:showSerName val="0"/>
          <c:showPercent val="0"/>
          <c:showBubbleSize val="0"/>
        </c:dLbls>
        <c:axId val="181025408"/>
        <c:axId val="181059968"/>
      </c:scatterChart>
      <c:valAx>
        <c:axId val="181000448"/>
        <c:scaling>
          <c:orientation val="minMax"/>
          <c:max val="47849.5"/>
          <c:min val="40544.5"/>
        </c:scaling>
        <c:delete val="0"/>
        <c:axPos val="b"/>
        <c:majorGridlines>
          <c:spPr>
            <a:ln w="3175">
              <a:solidFill>
                <a:srgbClr val="000000"/>
              </a:solidFill>
              <a:prstDash val="solid"/>
            </a:ln>
          </c:spPr>
        </c:majorGridlines>
        <c:title>
          <c:tx>
            <c:rich>
              <a:bodyPr/>
              <a:lstStyle/>
              <a:p>
                <a:pPr>
                  <a:defRPr sz="1050" b="1" i="0" u="none" strike="noStrike" baseline="0">
                    <a:solidFill>
                      <a:srgbClr val="000000"/>
                    </a:solidFill>
                    <a:latin typeface="+mn-lt"/>
                    <a:ea typeface="Arial"/>
                    <a:cs typeface="Arial"/>
                  </a:defRPr>
                </a:pPr>
                <a:r>
                  <a:rPr lang="en-US" sz="1050">
                    <a:latin typeface="+mn-lt"/>
                  </a:rPr>
                  <a:t>DATE</a:t>
                </a:r>
              </a:p>
            </c:rich>
          </c:tx>
          <c:layout>
            <c:manualLayout>
              <c:xMode val="edge"/>
              <c:yMode val="edge"/>
              <c:x val="0.48120304907734907"/>
              <c:y val="0.90073221374117973"/>
            </c:manualLayout>
          </c:layout>
          <c:overlay val="0"/>
          <c:spPr>
            <a:noFill/>
            <a:ln w="25400">
              <a:noFill/>
            </a:ln>
          </c:spPr>
        </c:title>
        <c:numFmt formatCode="mmm\-yy" sourceLinked="1"/>
        <c:majorTickMark val="out"/>
        <c:minorTickMark val="none"/>
        <c:tickLblPos val="low"/>
        <c:spPr>
          <a:ln w="3175">
            <a:solidFill>
              <a:srgbClr val="000000"/>
            </a:solidFill>
            <a:prstDash val="solid"/>
          </a:ln>
        </c:spPr>
        <c:txPr>
          <a:bodyPr rot="-1800000" vert="horz"/>
          <a:lstStyle/>
          <a:p>
            <a:pPr>
              <a:defRPr sz="900" b="0" i="0" u="none" strike="noStrike" baseline="0">
                <a:solidFill>
                  <a:srgbClr val="000000"/>
                </a:solidFill>
                <a:latin typeface="+mn-lt"/>
                <a:ea typeface="Arial"/>
                <a:cs typeface="Arial"/>
              </a:defRPr>
            </a:pPr>
            <a:endParaRPr lang="en-US"/>
          </a:p>
        </c:txPr>
        <c:crossAx val="181023488"/>
        <c:crossesAt val="4"/>
        <c:crossBetween val="midCat"/>
        <c:majorUnit val="365.25"/>
      </c:valAx>
      <c:valAx>
        <c:axId val="181023488"/>
        <c:scaling>
          <c:orientation val="minMax"/>
          <c:max val="140"/>
          <c:min val="0"/>
        </c:scaling>
        <c:delete val="0"/>
        <c:axPos val="l"/>
        <c:majorGridlines>
          <c:spPr>
            <a:ln w="3175">
              <a:solidFill>
                <a:srgbClr val="000000"/>
              </a:solidFill>
              <a:prstDash val="solid"/>
            </a:ln>
          </c:spPr>
        </c:majorGridlines>
        <c:title>
          <c:tx>
            <c:rich>
              <a:bodyPr rot="0" vert="wordArtVert"/>
              <a:lstStyle/>
              <a:p>
                <a:pPr algn="ctr">
                  <a:defRPr sz="1050" b="1" i="0" u="none" strike="noStrike" baseline="0">
                    <a:solidFill>
                      <a:srgbClr val="000000"/>
                    </a:solidFill>
                    <a:latin typeface="+mn-lt"/>
                    <a:ea typeface="Arial"/>
                    <a:cs typeface="Arial"/>
                  </a:defRPr>
                </a:pPr>
                <a:r>
                  <a:rPr lang="en-US" sz="1050">
                    <a:latin typeface="+mn-lt"/>
                  </a:rPr>
                  <a:t>OIL - $/BBL</a:t>
                </a:r>
              </a:p>
            </c:rich>
          </c:tx>
          <c:layout>
            <c:manualLayout>
              <c:xMode val="edge"/>
              <c:yMode val="edge"/>
              <c:x val="1.5394059497075504E-2"/>
              <c:y val="0.35948787581201158"/>
            </c:manualLayout>
          </c:layout>
          <c:overlay val="0"/>
          <c:spPr>
            <a:noFill/>
            <a:ln w="25400">
              <a:noFill/>
            </a:ln>
          </c:spPr>
        </c:title>
        <c:numFmt formatCode="&quot;$&quot;#,##0" sourceLinked="0"/>
        <c:majorTickMark val="out"/>
        <c:minorTickMark val="in"/>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181000448"/>
        <c:crossesAt val="34715"/>
        <c:crossBetween val="midCat"/>
        <c:majorUnit val="10"/>
        <c:minorUnit val="2"/>
      </c:valAx>
      <c:valAx>
        <c:axId val="181025408"/>
        <c:scaling>
          <c:orientation val="minMax"/>
        </c:scaling>
        <c:delete val="1"/>
        <c:axPos val="t"/>
        <c:numFmt formatCode="mmm\-yy" sourceLinked="1"/>
        <c:majorTickMark val="out"/>
        <c:minorTickMark val="none"/>
        <c:tickLblPos val="nextTo"/>
        <c:crossAx val="181059968"/>
        <c:crossesAt val="1"/>
        <c:crossBetween val="midCat"/>
      </c:valAx>
      <c:valAx>
        <c:axId val="181059968"/>
        <c:scaling>
          <c:orientation val="minMax"/>
          <c:max val="34"/>
          <c:min val="0"/>
        </c:scaling>
        <c:delete val="0"/>
        <c:axPos val="r"/>
        <c:minorGridlines>
          <c:spPr>
            <a:ln>
              <a:noFill/>
            </a:ln>
          </c:spPr>
        </c:minorGridlines>
        <c:title>
          <c:tx>
            <c:rich>
              <a:bodyPr rot="0" vert="wordArtVert"/>
              <a:lstStyle/>
              <a:p>
                <a:pPr algn="ctr">
                  <a:defRPr sz="1050" b="1" i="0" u="none" strike="noStrike" baseline="0">
                    <a:solidFill>
                      <a:srgbClr val="000000"/>
                    </a:solidFill>
                    <a:latin typeface="+mn-lt"/>
                    <a:ea typeface="Arial"/>
                    <a:cs typeface="Arial"/>
                  </a:defRPr>
                </a:pPr>
                <a:r>
                  <a:rPr lang="en-US" sz="1050">
                    <a:latin typeface="+mn-lt"/>
                  </a:rPr>
                  <a:t>GAS - $/MMBTU</a:t>
                </a:r>
              </a:p>
            </c:rich>
          </c:tx>
          <c:layout>
            <c:manualLayout>
              <c:xMode val="edge"/>
              <c:yMode val="edge"/>
              <c:x val="0.96026015701105949"/>
              <c:y val="0.3496743090589588"/>
            </c:manualLayout>
          </c:layout>
          <c:overlay val="0"/>
          <c:spPr>
            <a:noFill/>
            <a:ln w="25400">
              <a:noFill/>
            </a:ln>
          </c:spPr>
        </c:title>
        <c:numFmt formatCode="&quot;$&quot;#,##0" sourceLinked="0"/>
        <c:majorTickMark val="cross"/>
        <c:minorTickMark val="in"/>
        <c:tickLblPos val="nextTo"/>
        <c:spPr>
          <a:ln w="3175">
            <a:solidFill>
              <a:schemeClr val="tx1">
                <a:lumMod val="65000"/>
                <a:lumOff val="35000"/>
              </a:schemeClr>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181025408"/>
        <c:crosses val="max"/>
        <c:crossBetween val="midCat"/>
        <c:majorUnit val="2"/>
        <c:minorUnit val="1"/>
      </c:valAx>
      <c:spPr>
        <a:noFill/>
        <a:ln w="12700">
          <a:solidFill>
            <a:srgbClr val="808080"/>
          </a:solidFill>
          <a:prstDash val="solid"/>
        </a:ln>
      </c:spPr>
    </c:plotArea>
    <c:legend>
      <c:legendPos val="b"/>
      <c:layout>
        <c:manualLayout>
          <c:xMode val="edge"/>
          <c:yMode val="edge"/>
          <c:x val="8.0566565007424901E-2"/>
          <c:y val="0.9451771838379357"/>
          <c:w val="0.84103114930182599"/>
          <c:h val="3.51123595505618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mn-lt"/>
              <a:ea typeface="Arial"/>
              <a:cs typeface="Arial"/>
            </a:defRPr>
          </a:pPr>
          <a:endParaRPr lang="en-US"/>
        </a:p>
      </c:txPr>
    </c:legend>
    <c:plotVisOnly val="1"/>
    <c:dispBlanksAs val="gap"/>
    <c:showDLblsOverMax val="0"/>
  </c:chart>
  <c:spPr>
    <a:noFill/>
    <a:ln w="12700">
      <a:solidFill>
        <a:schemeClr val="tx1"/>
      </a:solidFill>
    </a:ln>
  </c:spPr>
  <c:txPr>
    <a:bodyPr/>
    <a:lstStyle/>
    <a:p>
      <a:pPr>
        <a:defRPr sz="1025" b="0" i="0" u="none" strike="noStrike" baseline="0">
          <a:solidFill>
            <a:srgbClr val="000000"/>
          </a:solidFill>
          <a:latin typeface="Arial"/>
          <a:ea typeface="Arial"/>
          <a:cs typeface="Arial"/>
        </a:defRPr>
      </a:pPr>
      <a:endParaRPr lang="en-US"/>
    </a:p>
  </c:txPr>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CALIFORNIA CRUDE OIL MONTHLY AVERAGE POSTED PRICES    </a:t>
            </a:r>
          </a:p>
          <a:p>
            <a:pPr>
              <a:defRPr sz="1100" b="1" i="0" u="none" strike="noStrike" baseline="0">
                <a:solidFill>
                  <a:srgbClr val="000000"/>
                </a:solidFill>
                <a:latin typeface="Arial"/>
                <a:ea typeface="Arial"/>
                <a:cs typeface="Arial"/>
              </a:defRPr>
            </a:pPr>
            <a:r>
              <a:rPr lang="en-US" sz="1100" b="1" i="0" u="none" strike="noStrike" baseline="0">
                <a:solidFill>
                  <a:srgbClr val="000000"/>
                </a:solidFill>
                <a:latin typeface="Arial"/>
                <a:cs typeface="Arial"/>
              </a:rPr>
              <a:t>obtained from ChevronTexaco Crude Oil Marketing</a:t>
            </a:r>
          </a:p>
        </c:rich>
      </c:tx>
      <c:layout>
        <c:manualLayout>
          <c:xMode val="edge"/>
          <c:yMode val="edge"/>
          <c:x val="0.28284854563691075"/>
          <c:y val="1.9815059445178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720160481444333E-2"/>
          <c:y val="7.7058564509026858E-2"/>
          <c:w val="0.86894015379471745"/>
          <c:h val="0.81197710259797451"/>
        </c:manualLayout>
      </c:layout>
      <c:scatterChart>
        <c:scatterStyle val="lineMarker"/>
        <c:varyColors val="0"/>
        <c:ser>
          <c:idx val="0"/>
          <c:order val="0"/>
          <c:tx>
            <c:strRef>
              <c:f>'California-Input'!$C$9</c:f>
              <c:strCache>
                <c:ptCount val="1"/>
                <c:pt idx="0">
                  <c:v>Carpinteria  - 25 API</c:v>
                </c:pt>
              </c:strCache>
            </c:strRef>
          </c:tx>
          <c:spPr>
            <a:ln w="28575">
              <a:noFill/>
            </a:ln>
          </c:spPr>
          <c:marker>
            <c:symbol val="diamond"/>
            <c:size val="5"/>
            <c:spPr>
              <a:solidFill>
                <a:srgbClr val="000000"/>
              </a:solidFill>
              <a:ln>
                <a:solidFill>
                  <a:srgbClr val="000000"/>
                </a:solidFill>
                <a:prstDash val="solid"/>
              </a:ln>
            </c:spPr>
          </c:marker>
          <c:xVal>
            <c:numRef>
              <c:f>'California-Input'!$B$10:$B$353</c:f>
              <c:numCache>
                <c:formatCode>mmm\-yy</c:formatCode>
                <c:ptCount val="344"/>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numCache>
            </c:numRef>
          </c:xVal>
          <c:yVal>
            <c:numRef>
              <c:f>'California-Input'!$C$10:$C$353</c:f>
              <c:numCache>
                <c:formatCode>0.00</c:formatCode>
                <c:ptCount val="344"/>
                <c:pt idx="0">
                  <c:v>12.3</c:v>
                </c:pt>
                <c:pt idx="1">
                  <c:v>13.3</c:v>
                </c:pt>
                <c:pt idx="2">
                  <c:v>13.3</c:v>
                </c:pt>
                <c:pt idx="3">
                  <c:v>14.15</c:v>
                </c:pt>
                <c:pt idx="4">
                  <c:v>14.9</c:v>
                </c:pt>
                <c:pt idx="5">
                  <c:v>15.4</c:v>
                </c:pt>
                <c:pt idx="6">
                  <c:v>15.9</c:v>
                </c:pt>
                <c:pt idx="7">
                  <c:v>16.03</c:v>
                </c:pt>
                <c:pt idx="8">
                  <c:v>15.15</c:v>
                </c:pt>
                <c:pt idx="9">
                  <c:v>14.7</c:v>
                </c:pt>
                <c:pt idx="10">
                  <c:v>13.7</c:v>
                </c:pt>
                <c:pt idx="11">
                  <c:v>12.7</c:v>
                </c:pt>
                <c:pt idx="12">
                  <c:v>11.65</c:v>
                </c:pt>
                <c:pt idx="13">
                  <c:v>11.15</c:v>
                </c:pt>
                <c:pt idx="14">
                  <c:v>11.85</c:v>
                </c:pt>
                <c:pt idx="15">
                  <c:v>12.85</c:v>
                </c:pt>
                <c:pt idx="16">
                  <c:v>12.95</c:v>
                </c:pt>
                <c:pt idx="17">
                  <c:v>12.95</c:v>
                </c:pt>
                <c:pt idx="18">
                  <c:v>11.25</c:v>
                </c:pt>
                <c:pt idx="19">
                  <c:v>11.65</c:v>
                </c:pt>
                <c:pt idx="20">
                  <c:v>11.25</c:v>
                </c:pt>
                <c:pt idx="21">
                  <c:v>9.4499999999999993</c:v>
                </c:pt>
                <c:pt idx="22">
                  <c:v>9.4499999999999993</c:v>
                </c:pt>
                <c:pt idx="23">
                  <c:v>10.98</c:v>
                </c:pt>
                <c:pt idx="24">
                  <c:v>12.7</c:v>
                </c:pt>
                <c:pt idx="25">
                  <c:v>13.45</c:v>
                </c:pt>
                <c:pt idx="26">
                  <c:v>13.95</c:v>
                </c:pt>
                <c:pt idx="27">
                  <c:v>16.350000000000001</c:v>
                </c:pt>
                <c:pt idx="28">
                  <c:v>16.2</c:v>
                </c:pt>
                <c:pt idx="29">
                  <c:v>15.3</c:v>
                </c:pt>
                <c:pt idx="30">
                  <c:v>14.55</c:v>
                </c:pt>
                <c:pt idx="31">
                  <c:v>13.55</c:v>
                </c:pt>
                <c:pt idx="32">
                  <c:v>14.05</c:v>
                </c:pt>
                <c:pt idx="33">
                  <c:v>14.8</c:v>
                </c:pt>
                <c:pt idx="34">
                  <c:v>15.05</c:v>
                </c:pt>
                <c:pt idx="35">
                  <c:v>16.3</c:v>
                </c:pt>
                <c:pt idx="36">
                  <c:v>17.55</c:v>
                </c:pt>
                <c:pt idx="37">
                  <c:v>17.079999999999998</c:v>
                </c:pt>
                <c:pt idx="38">
                  <c:v>15.85</c:v>
                </c:pt>
                <c:pt idx="39">
                  <c:v>12.95</c:v>
                </c:pt>
                <c:pt idx="40">
                  <c:v>12.18</c:v>
                </c:pt>
                <c:pt idx="41">
                  <c:v>10.4</c:v>
                </c:pt>
                <c:pt idx="42">
                  <c:v>11.76</c:v>
                </c:pt>
                <c:pt idx="43">
                  <c:v>20.100000000000001</c:v>
                </c:pt>
                <c:pt idx="44">
                  <c:v>28.06</c:v>
                </c:pt>
                <c:pt idx="45">
                  <c:v>26.58</c:v>
                </c:pt>
                <c:pt idx="46">
                  <c:v>24.6</c:v>
                </c:pt>
                <c:pt idx="47">
                  <c:v>21.55</c:v>
                </c:pt>
                <c:pt idx="48">
                  <c:v>19.440000000000001</c:v>
                </c:pt>
                <c:pt idx="49">
                  <c:v>13.6</c:v>
                </c:pt>
                <c:pt idx="50">
                  <c:v>13.1</c:v>
                </c:pt>
                <c:pt idx="51">
                  <c:v>14.1</c:v>
                </c:pt>
                <c:pt idx="52">
                  <c:v>14.6</c:v>
                </c:pt>
                <c:pt idx="53">
                  <c:v>14.23</c:v>
                </c:pt>
                <c:pt idx="54">
                  <c:v>14.27</c:v>
                </c:pt>
                <c:pt idx="55">
                  <c:v>14.4</c:v>
                </c:pt>
                <c:pt idx="56">
                  <c:v>14.4</c:v>
                </c:pt>
                <c:pt idx="57">
                  <c:v>14.88</c:v>
                </c:pt>
                <c:pt idx="58">
                  <c:v>14.7</c:v>
                </c:pt>
                <c:pt idx="59">
                  <c:v>12.93</c:v>
                </c:pt>
                <c:pt idx="60">
                  <c:v>11.4</c:v>
                </c:pt>
                <c:pt idx="61">
                  <c:v>11.32</c:v>
                </c:pt>
                <c:pt idx="62">
                  <c:v>11.4</c:v>
                </c:pt>
                <c:pt idx="63">
                  <c:v>12.4</c:v>
                </c:pt>
                <c:pt idx="64">
                  <c:v>14.65</c:v>
                </c:pt>
                <c:pt idx="65">
                  <c:v>16.899999999999999</c:v>
                </c:pt>
                <c:pt idx="66">
                  <c:v>17.149999999999999</c:v>
                </c:pt>
                <c:pt idx="67">
                  <c:v>16.149999999999999</c:v>
                </c:pt>
                <c:pt idx="68">
                  <c:v>15.4</c:v>
                </c:pt>
                <c:pt idx="69">
                  <c:v>15.36</c:v>
                </c:pt>
                <c:pt idx="70">
                  <c:v>14.37</c:v>
                </c:pt>
                <c:pt idx="71">
                  <c:v>13.4</c:v>
                </c:pt>
                <c:pt idx="72">
                  <c:v>12.65</c:v>
                </c:pt>
                <c:pt idx="73">
                  <c:v>13.15</c:v>
                </c:pt>
                <c:pt idx="74">
                  <c:v>13.97</c:v>
                </c:pt>
                <c:pt idx="75">
                  <c:v>14.81</c:v>
                </c:pt>
                <c:pt idx="76">
                  <c:v>15.3</c:v>
                </c:pt>
                <c:pt idx="77">
                  <c:v>14.34</c:v>
                </c:pt>
                <c:pt idx="78">
                  <c:v>12.7</c:v>
                </c:pt>
                <c:pt idx="79">
                  <c:v>12.35</c:v>
                </c:pt>
                <c:pt idx="80">
                  <c:v>12.2</c:v>
                </c:pt>
                <c:pt idx="81">
                  <c:v>12.35</c:v>
                </c:pt>
                <c:pt idx="82">
                  <c:v>11.11</c:v>
                </c:pt>
                <c:pt idx="83">
                  <c:v>9.15</c:v>
                </c:pt>
                <c:pt idx="84">
                  <c:v>9.15</c:v>
                </c:pt>
                <c:pt idx="85">
                  <c:v>10.15</c:v>
                </c:pt>
                <c:pt idx="86">
                  <c:v>10.3</c:v>
                </c:pt>
                <c:pt idx="87">
                  <c:v>11.61</c:v>
                </c:pt>
                <c:pt idx="88">
                  <c:v>13.17</c:v>
                </c:pt>
                <c:pt idx="89">
                  <c:v>13.72</c:v>
                </c:pt>
                <c:pt idx="90">
                  <c:v>13.78</c:v>
                </c:pt>
                <c:pt idx="91">
                  <c:v>13.95</c:v>
                </c:pt>
                <c:pt idx="92">
                  <c:v>13.53</c:v>
                </c:pt>
                <c:pt idx="93">
                  <c:v>13.45</c:v>
                </c:pt>
                <c:pt idx="94">
                  <c:v>13.45</c:v>
                </c:pt>
                <c:pt idx="95">
                  <c:v>13.2</c:v>
                </c:pt>
                <c:pt idx="96">
                  <c:v>13.2</c:v>
                </c:pt>
                <c:pt idx="97">
                  <c:v>13.7</c:v>
                </c:pt>
                <c:pt idx="98">
                  <c:v>14.2</c:v>
                </c:pt>
                <c:pt idx="99">
                  <c:v>14.95</c:v>
                </c:pt>
                <c:pt idx="100">
                  <c:v>15.2</c:v>
                </c:pt>
                <c:pt idx="101">
                  <c:v>14.81</c:v>
                </c:pt>
                <c:pt idx="102">
                  <c:v>13.88</c:v>
                </c:pt>
                <c:pt idx="103">
                  <c:v>13.8</c:v>
                </c:pt>
                <c:pt idx="104">
                  <c:v>13.78</c:v>
                </c:pt>
                <c:pt idx="105">
                  <c:v>13.35</c:v>
                </c:pt>
                <c:pt idx="106">
                  <c:v>13.2</c:v>
                </c:pt>
                <c:pt idx="107">
                  <c:v>13.67</c:v>
                </c:pt>
                <c:pt idx="108">
                  <c:v>14.57</c:v>
                </c:pt>
                <c:pt idx="109">
                  <c:v>14.95</c:v>
                </c:pt>
                <c:pt idx="110">
                  <c:v>16.95</c:v>
                </c:pt>
                <c:pt idx="111">
                  <c:v>18.98</c:v>
                </c:pt>
                <c:pt idx="112">
                  <c:v>16.850000000000001</c:v>
                </c:pt>
                <c:pt idx="113">
                  <c:v>16.16</c:v>
                </c:pt>
                <c:pt idx="114">
                  <c:v>16.649999999999999</c:v>
                </c:pt>
                <c:pt idx="115">
                  <c:v>16.8</c:v>
                </c:pt>
                <c:pt idx="116">
                  <c:v>17.8</c:v>
                </c:pt>
                <c:pt idx="117">
                  <c:v>18.98</c:v>
                </c:pt>
                <c:pt idx="118">
                  <c:v>18.43</c:v>
                </c:pt>
                <c:pt idx="119">
                  <c:v>19.62</c:v>
                </c:pt>
                <c:pt idx="120">
                  <c:v>20.49</c:v>
                </c:pt>
                <c:pt idx="121">
                  <c:v>18.41</c:v>
                </c:pt>
                <c:pt idx="122">
                  <c:v>16.97</c:v>
                </c:pt>
                <c:pt idx="123">
                  <c:v>16.010000000000002</c:v>
                </c:pt>
                <c:pt idx="124">
                  <c:v>15.82</c:v>
                </c:pt>
                <c:pt idx="125">
                  <c:v>14.85</c:v>
                </c:pt>
                <c:pt idx="126">
                  <c:v>14.36</c:v>
                </c:pt>
                <c:pt idx="127">
                  <c:v>15.08</c:v>
                </c:pt>
                <c:pt idx="128">
                  <c:v>15.53</c:v>
                </c:pt>
                <c:pt idx="129">
                  <c:v>16.62</c:v>
                </c:pt>
                <c:pt idx="130">
                  <c:v>15.2</c:v>
                </c:pt>
                <c:pt idx="131">
                  <c:v>13.45</c:v>
                </c:pt>
                <c:pt idx="132">
                  <c:v>11.66</c:v>
                </c:pt>
                <c:pt idx="133">
                  <c:v>10.74</c:v>
                </c:pt>
                <c:pt idx="134">
                  <c:v>9.49</c:v>
                </c:pt>
                <c:pt idx="135">
                  <c:v>9.65</c:v>
                </c:pt>
                <c:pt idx="136">
                  <c:v>9.35</c:v>
                </c:pt>
                <c:pt idx="137">
                  <c:v>8.73</c:v>
                </c:pt>
                <c:pt idx="138">
                  <c:v>9.65</c:v>
                </c:pt>
                <c:pt idx="139">
                  <c:v>9.65</c:v>
                </c:pt>
                <c:pt idx="140">
                  <c:v>10.6</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numCache>
            </c:numRef>
          </c:yVal>
          <c:smooth val="0"/>
          <c:extLst>
            <c:ext xmlns:c16="http://schemas.microsoft.com/office/drawing/2014/chart" uri="{C3380CC4-5D6E-409C-BE32-E72D297353CC}">
              <c16:uniqueId val="{00000000-F556-43FB-B075-BB11014B524A}"/>
            </c:ext>
          </c:extLst>
        </c:ser>
        <c:ser>
          <c:idx val="1"/>
          <c:order val="1"/>
          <c:tx>
            <c:strRef>
              <c:f>'California-Input'!$D$9</c:f>
              <c:strCache>
                <c:ptCount val="1"/>
                <c:pt idx="0">
                  <c:v>Midway - 13 API</c:v>
                </c:pt>
              </c:strCache>
            </c:strRef>
          </c:tx>
          <c:spPr>
            <a:ln w="28575" cmpd="thinThick">
              <a:solidFill>
                <a:srgbClr val="008000"/>
              </a:solidFill>
              <a:prstDash val="sysDot"/>
            </a:ln>
          </c:spPr>
          <c:marker>
            <c:symbol val="square"/>
            <c:size val="5"/>
            <c:spPr>
              <a:solidFill>
                <a:srgbClr val="008000"/>
              </a:solidFill>
              <a:ln>
                <a:solidFill>
                  <a:srgbClr val="008000"/>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'California-Input'!$D$10:$D$600</c:f>
              <c:numCache>
                <c:formatCode>0.00</c:formatCode>
                <c:ptCount val="591"/>
                <c:pt idx="31">
                  <c:v>12.75</c:v>
                </c:pt>
                <c:pt idx="32">
                  <c:v>12.83</c:v>
                </c:pt>
                <c:pt idx="33">
                  <c:v>13.17</c:v>
                </c:pt>
                <c:pt idx="34">
                  <c:v>13.5</c:v>
                </c:pt>
                <c:pt idx="35">
                  <c:v>14</c:v>
                </c:pt>
                <c:pt idx="36">
                  <c:v>15.5</c:v>
                </c:pt>
                <c:pt idx="37">
                  <c:v>16.25</c:v>
                </c:pt>
                <c:pt idx="38">
                  <c:v>14.96</c:v>
                </c:pt>
                <c:pt idx="39">
                  <c:v>11.96</c:v>
                </c:pt>
                <c:pt idx="40">
                  <c:v>10.38</c:v>
                </c:pt>
                <c:pt idx="41">
                  <c:v>9.83</c:v>
                </c:pt>
                <c:pt idx="42">
                  <c:v>9.6999999999999993</c:v>
                </c:pt>
                <c:pt idx="43">
                  <c:v>20.420000000000002</c:v>
                </c:pt>
                <c:pt idx="44">
                  <c:v>23.9</c:v>
                </c:pt>
                <c:pt idx="45">
                  <c:v>24.3</c:v>
                </c:pt>
                <c:pt idx="46">
                  <c:v>22.5</c:v>
                </c:pt>
                <c:pt idx="47">
                  <c:v>19</c:v>
                </c:pt>
                <c:pt idx="48">
                  <c:v>17</c:v>
                </c:pt>
                <c:pt idx="49">
                  <c:v>11.5</c:v>
                </c:pt>
                <c:pt idx="50">
                  <c:v>10.5</c:v>
                </c:pt>
                <c:pt idx="51">
                  <c:v>11.5</c:v>
                </c:pt>
                <c:pt idx="52">
                  <c:v>12</c:v>
                </c:pt>
                <c:pt idx="53">
                  <c:v>12</c:v>
                </c:pt>
                <c:pt idx="54">
                  <c:v>12.17</c:v>
                </c:pt>
                <c:pt idx="55">
                  <c:v>12</c:v>
                </c:pt>
                <c:pt idx="56">
                  <c:v>12</c:v>
                </c:pt>
                <c:pt idx="57">
                  <c:v>12.33</c:v>
                </c:pt>
                <c:pt idx="58">
                  <c:v>12.5</c:v>
                </c:pt>
                <c:pt idx="59">
                  <c:v>11.5</c:v>
                </c:pt>
                <c:pt idx="60">
                  <c:v>10.25</c:v>
                </c:pt>
                <c:pt idx="61">
                  <c:v>10.17</c:v>
                </c:pt>
                <c:pt idx="62">
                  <c:v>10.25</c:v>
                </c:pt>
                <c:pt idx="63">
                  <c:v>11.25</c:v>
                </c:pt>
                <c:pt idx="64">
                  <c:v>13.5</c:v>
                </c:pt>
                <c:pt idx="65">
                  <c:v>15.75</c:v>
                </c:pt>
                <c:pt idx="66">
                  <c:v>16</c:v>
                </c:pt>
                <c:pt idx="67">
                  <c:v>15</c:v>
                </c:pt>
                <c:pt idx="68">
                  <c:v>14.25</c:v>
                </c:pt>
                <c:pt idx="69">
                  <c:v>13.88</c:v>
                </c:pt>
                <c:pt idx="70">
                  <c:v>12.92</c:v>
                </c:pt>
                <c:pt idx="71">
                  <c:v>12.25</c:v>
                </c:pt>
                <c:pt idx="72">
                  <c:v>11.5</c:v>
                </c:pt>
                <c:pt idx="73">
                  <c:v>12</c:v>
                </c:pt>
                <c:pt idx="74">
                  <c:v>12.67</c:v>
                </c:pt>
                <c:pt idx="75">
                  <c:v>13.06</c:v>
                </c:pt>
                <c:pt idx="76">
                  <c:v>13.5</c:v>
                </c:pt>
                <c:pt idx="77">
                  <c:v>12.81</c:v>
                </c:pt>
                <c:pt idx="78">
                  <c:v>11.35</c:v>
                </c:pt>
                <c:pt idx="79">
                  <c:v>11</c:v>
                </c:pt>
                <c:pt idx="80">
                  <c:v>10.85</c:v>
                </c:pt>
                <c:pt idx="81">
                  <c:v>11</c:v>
                </c:pt>
                <c:pt idx="82">
                  <c:v>9.8800000000000008</c:v>
                </c:pt>
                <c:pt idx="83">
                  <c:v>8.42</c:v>
                </c:pt>
                <c:pt idx="84">
                  <c:v>8.42</c:v>
                </c:pt>
                <c:pt idx="85">
                  <c:v>9.25</c:v>
                </c:pt>
                <c:pt idx="86">
                  <c:v>9.5</c:v>
                </c:pt>
                <c:pt idx="87">
                  <c:v>10.5</c:v>
                </c:pt>
                <c:pt idx="88">
                  <c:v>11.75</c:v>
                </c:pt>
                <c:pt idx="89">
                  <c:v>12.67</c:v>
                </c:pt>
                <c:pt idx="90">
                  <c:v>13.08</c:v>
                </c:pt>
                <c:pt idx="91">
                  <c:v>13.25</c:v>
                </c:pt>
                <c:pt idx="92">
                  <c:v>13</c:v>
                </c:pt>
                <c:pt idx="93">
                  <c:v>13</c:v>
                </c:pt>
                <c:pt idx="94">
                  <c:v>13</c:v>
                </c:pt>
                <c:pt idx="95">
                  <c:v>12.75</c:v>
                </c:pt>
                <c:pt idx="96">
                  <c:v>12.75</c:v>
                </c:pt>
                <c:pt idx="97">
                  <c:v>13.25</c:v>
                </c:pt>
                <c:pt idx="98">
                  <c:v>13.75</c:v>
                </c:pt>
                <c:pt idx="99">
                  <c:v>14.5</c:v>
                </c:pt>
                <c:pt idx="100">
                  <c:v>14.75</c:v>
                </c:pt>
                <c:pt idx="101">
                  <c:v>14.56</c:v>
                </c:pt>
                <c:pt idx="102">
                  <c:v>13.83</c:v>
                </c:pt>
                <c:pt idx="103">
                  <c:v>13.75</c:v>
                </c:pt>
                <c:pt idx="104">
                  <c:v>13.63</c:v>
                </c:pt>
                <c:pt idx="105">
                  <c:v>13</c:v>
                </c:pt>
                <c:pt idx="106">
                  <c:v>12.5</c:v>
                </c:pt>
                <c:pt idx="107">
                  <c:v>12.75</c:v>
                </c:pt>
                <c:pt idx="108">
                  <c:v>13.85</c:v>
                </c:pt>
                <c:pt idx="109">
                  <c:v>14.5</c:v>
                </c:pt>
                <c:pt idx="110">
                  <c:v>16.5</c:v>
                </c:pt>
                <c:pt idx="111">
                  <c:v>17.75</c:v>
                </c:pt>
                <c:pt idx="112">
                  <c:v>15</c:v>
                </c:pt>
                <c:pt idx="113">
                  <c:v>14.31</c:v>
                </c:pt>
                <c:pt idx="114">
                  <c:v>14.5</c:v>
                </c:pt>
                <c:pt idx="115">
                  <c:v>14.5</c:v>
                </c:pt>
                <c:pt idx="116">
                  <c:v>15.5</c:v>
                </c:pt>
                <c:pt idx="117">
                  <c:v>16.88</c:v>
                </c:pt>
                <c:pt idx="118">
                  <c:v>16.670000000000002</c:v>
                </c:pt>
                <c:pt idx="119">
                  <c:v>17.920000000000002</c:v>
                </c:pt>
                <c:pt idx="120">
                  <c:v>18.55</c:v>
                </c:pt>
                <c:pt idx="121">
                  <c:v>16.25</c:v>
                </c:pt>
                <c:pt idx="122">
                  <c:v>15</c:v>
                </c:pt>
                <c:pt idx="123">
                  <c:v>14.44</c:v>
                </c:pt>
                <c:pt idx="124">
                  <c:v>15.05</c:v>
                </c:pt>
                <c:pt idx="125">
                  <c:v>14</c:v>
                </c:pt>
                <c:pt idx="126">
                  <c:v>13.56</c:v>
                </c:pt>
                <c:pt idx="127">
                  <c:v>14.5</c:v>
                </c:pt>
                <c:pt idx="128">
                  <c:v>15.08</c:v>
                </c:pt>
                <c:pt idx="129">
                  <c:v>16.170000000000002</c:v>
                </c:pt>
                <c:pt idx="130">
                  <c:v>14.75</c:v>
                </c:pt>
                <c:pt idx="131">
                  <c:v>12.83</c:v>
                </c:pt>
                <c:pt idx="132">
                  <c:v>10.61</c:v>
                </c:pt>
                <c:pt idx="133">
                  <c:v>9.4499999999999993</c:v>
                </c:pt>
                <c:pt idx="134">
                  <c:v>7.97</c:v>
                </c:pt>
                <c:pt idx="135">
                  <c:v>8.33</c:v>
                </c:pt>
                <c:pt idx="136">
                  <c:v>8.1999999999999993</c:v>
                </c:pt>
                <c:pt idx="137">
                  <c:v>7.58</c:v>
                </c:pt>
                <c:pt idx="138">
                  <c:v>8.5</c:v>
                </c:pt>
                <c:pt idx="139">
                  <c:v>8.5</c:v>
                </c:pt>
                <c:pt idx="140">
                  <c:v>9.5</c:v>
                </c:pt>
                <c:pt idx="141">
                  <c:v>9.94</c:v>
                </c:pt>
                <c:pt idx="142">
                  <c:v>7.79</c:v>
                </c:pt>
                <c:pt idx="143">
                  <c:v>6.69</c:v>
                </c:pt>
                <c:pt idx="144">
                  <c:v>7.17</c:v>
                </c:pt>
                <c:pt idx="145">
                  <c:v>7.25</c:v>
                </c:pt>
                <c:pt idx="146">
                  <c:v>8.7100000000000009</c:v>
                </c:pt>
                <c:pt idx="147">
                  <c:v>11</c:v>
                </c:pt>
                <c:pt idx="148">
                  <c:v>11.75</c:v>
                </c:pt>
                <c:pt idx="149">
                  <c:v>11.31</c:v>
                </c:pt>
                <c:pt idx="150">
                  <c:v>13.39</c:v>
                </c:pt>
                <c:pt idx="151">
                  <c:v>15.06</c:v>
                </c:pt>
                <c:pt idx="152">
                  <c:v>17.46</c:v>
                </c:pt>
                <c:pt idx="153">
                  <c:v>17.66</c:v>
                </c:pt>
                <c:pt idx="154">
                  <c:v>18.86</c:v>
                </c:pt>
                <c:pt idx="155">
                  <c:v>20.059999999999999</c:v>
                </c:pt>
                <c:pt idx="156">
                  <c:v>20.28</c:v>
                </c:pt>
                <c:pt idx="157">
                  <c:v>22.85</c:v>
                </c:pt>
                <c:pt idx="158">
                  <c:v>23.7</c:v>
                </c:pt>
                <c:pt idx="159">
                  <c:v>19.57</c:v>
                </c:pt>
                <c:pt idx="160">
                  <c:v>22.32</c:v>
                </c:pt>
                <c:pt idx="161">
                  <c:v>25.22</c:v>
                </c:pt>
                <c:pt idx="162">
                  <c:v>24.38</c:v>
                </c:pt>
                <c:pt idx="163">
                  <c:v>25.48</c:v>
                </c:pt>
                <c:pt idx="164">
                  <c:v>28.37</c:v>
                </c:pt>
                <c:pt idx="165">
                  <c:v>26.33</c:v>
                </c:pt>
                <c:pt idx="166">
                  <c:v>26.81</c:v>
                </c:pt>
                <c:pt idx="167">
                  <c:v>19.45</c:v>
                </c:pt>
                <c:pt idx="168">
                  <c:v>19</c:v>
                </c:pt>
                <c:pt idx="169">
                  <c:v>21.17</c:v>
                </c:pt>
                <c:pt idx="170">
                  <c:v>20.56</c:v>
                </c:pt>
                <c:pt idx="171">
                  <c:v>21.03</c:v>
                </c:pt>
                <c:pt idx="172">
                  <c:v>21.8</c:v>
                </c:pt>
                <c:pt idx="173">
                  <c:v>21.11</c:v>
                </c:pt>
                <c:pt idx="174">
                  <c:v>19.899999999999999</c:v>
                </c:pt>
                <c:pt idx="175">
                  <c:v>19.420000000000002</c:v>
                </c:pt>
                <c:pt idx="176">
                  <c:v>18.809999999999999</c:v>
                </c:pt>
                <c:pt idx="177">
                  <c:v>15.04</c:v>
                </c:pt>
                <c:pt idx="178">
                  <c:v>13</c:v>
                </c:pt>
                <c:pt idx="179">
                  <c:v>12.5</c:v>
                </c:pt>
                <c:pt idx="180">
                  <c:v>13.17</c:v>
                </c:pt>
                <c:pt idx="181">
                  <c:v>14.79</c:v>
                </c:pt>
                <c:pt idx="182">
                  <c:v>18.39</c:v>
                </c:pt>
                <c:pt idx="183">
                  <c:v>21.13</c:v>
                </c:pt>
                <c:pt idx="184">
                  <c:v>22.21</c:v>
                </c:pt>
                <c:pt idx="185">
                  <c:v>20.399999999999999</c:v>
                </c:pt>
                <c:pt idx="186">
                  <c:v>22.15</c:v>
                </c:pt>
                <c:pt idx="187">
                  <c:v>23.83</c:v>
                </c:pt>
                <c:pt idx="188">
                  <c:v>24.52</c:v>
                </c:pt>
                <c:pt idx="189">
                  <c:v>23.25</c:v>
                </c:pt>
                <c:pt idx="190">
                  <c:v>20.059999999999999</c:v>
                </c:pt>
                <c:pt idx="191">
                  <c:v>23.44</c:v>
                </c:pt>
                <c:pt idx="192">
                  <c:v>27.13</c:v>
                </c:pt>
                <c:pt idx="193">
                  <c:v>30.24</c:v>
                </c:pt>
                <c:pt idx="194">
                  <c:v>27.63</c:v>
                </c:pt>
                <c:pt idx="195">
                  <c:v>21.38</c:v>
                </c:pt>
                <c:pt idx="196">
                  <c:v>22.25</c:v>
                </c:pt>
                <c:pt idx="197">
                  <c:v>25.45</c:v>
                </c:pt>
                <c:pt idx="198">
                  <c:v>25.43</c:v>
                </c:pt>
                <c:pt idx="199">
                  <c:v>26.3</c:v>
                </c:pt>
                <c:pt idx="200">
                  <c:v>23.46</c:v>
                </c:pt>
                <c:pt idx="201">
                  <c:v>24.18</c:v>
                </c:pt>
                <c:pt idx="202">
                  <c:v>24.6</c:v>
                </c:pt>
                <c:pt idx="203">
                  <c:v>25.9</c:v>
                </c:pt>
                <c:pt idx="204">
                  <c:v>28.28</c:v>
                </c:pt>
                <c:pt idx="205">
                  <c:v>28.78</c:v>
                </c:pt>
                <c:pt idx="206">
                  <c:v>30.39</c:v>
                </c:pt>
                <c:pt idx="207">
                  <c:v>30.3</c:v>
                </c:pt>
                <c:pt idx="208">
                  <c:v>33.53</c:v>
                </c:pt>
                <c:pt idx="209">
                  <c:v>31.29</c:v>
                </c:pt>
                <c:pt idx="210">
                  <c:v>33.340000000000003</c:v>
                </c:pt>
                <c:pt idx="211">
                  <c:v>36.79</c:v>
                </c:pt>
                <c:pt idx="212">
                  <c:v>35.200000000000003</c:v>
                </c:pt>
                <c:pt idx="213">
                  <c:v>40.98</c:v>
                </c:pt>
                <c:pt idx="214">
                  <c:v>35.61</c:v>
                </c:pt>
                <c:pt idx="215">
                  <c:v>29.48</c:v>
                </c:pt>
                <c:pt idx="216">
                  <c:v>32.47</c:v>
                </c:pt>
                <c:pt idx="217">
                  <c:v>33.46</c:v>
                </c:pt>
                <c:pt idx="218">
                  <c:v>40.65</c:v>
                </c:pt>
                <c:pt idx="219">
                  <c:v>40.020000000000003</c:v>
                </c:pt>
                <c:pt idx="220">
                  <c:v>36.9</c:v>
                </c:pt>
                <c:pt idx="221">
                  <c:v>44.28</c:v>
                </c:pt>
                <c:pt idx="222">
                  <c:v>47.55</c:v>
                </c:pt>
                <c:pt idx="223">
                  <c:v>54.26</c:v>
                </c:pt>
                <c:pt idx="224">
                  <c:v>54.81</c:v>
                </c:pt>
                <c:pt idx="225">
                  <c:v>51.91</c:v>
                </c:pt>
                <c:pt idx="226">
                  <c:v>47.35</c:v>
                </c:pt>
                <c:pt idx="227">
                  <c:v>47.91</c:v>
                </c:pt>
                <c:pt idx="228">
                  <c:v>53.57</c:v>
                </c:pt>
                <c:pt idx="229">
                  <c:v>49.71</c:v>
                </c:pt>
                <c:pt idx="230">
                  <c:v>50.41</c:v>
                </c:pt>
                <c:pt idx="231">
                  <c:v>57.64</c:v>
                </c:pt>
                <c:pt idx="232">
                  <c:v>59.03</c:v>
                </c:pt>
                <c:pt idx="233">
                  <c:v>59.45</c:v>
                </c:pt>
                <c:pt idx="234">
                  <c:v>62.95</c:v>
                </c:pt>
                <c:pt idx="235">
                  <c:v>61.55</c:v>
                </c:pt>
                <c:pt idx="236">
                  <c:v>52.52</c:v>
                </c:pt>
                <c:pt idx="237">
                  <c:v>47.15</c:v>
                </c:pt>
                <c:pt idx="238">
                  <c:v>46.92</c:v>
                </c:pt>
                <c:pt idx="239">
                  <c:v>50.49</c:v>
                </c:pt>
                <c:pt idx="240">
                  <c:v>43.2</c:v>
                </c:pt>
                <c:pt idx="241">
                  <c:v>48.38</c:v>
                </c:pt>
                <c:pt idx="242">
                  <c:v>49.79</c:v>
                </c:pt>
                <c:pt idx="243">
                  <c:v>53.76</c:v>
                </c:pt>
                <c:pt idx="244">
                  <c:v>53.8</c:v>
                </c:pt>
                <c:pt idx="245">
                  <c:v>58.03</c:v>
                </c:pt>
                <c:pt idx="246">
                  <c:v>64.97</c:v>
                </c:pt>
                <c:pt idx="247">
                  <c:v>62.97</c:v>
                </c:pt>
                <c:pt idx="248">
                  <c:v>68.459999999999994</c:v>
                </c:pt>
                <c:pt idx="249">
                  <c:v>74.55</c:v>
                </c:pt>
                <c:pt idx="250">
                  <c:v>83.12</c:v>
                </c:pt>
                <c:pt idx="251">
                  <c:v>79.84</c:v>
                </c:pt>
                <c:pt idx="252">
                  <c:v>81.010000000000005</c:v>
                </c:pt>
                <c:pt idx="253">
                  <c:v>82.35</c:v>
                </c:pt>
                <c:pt idx="254">
                  <c:v>92.95</c:v>
                </c:pt>
                <c:pt idx="255">
                  <c:v>100.45</c:v>
                </c:pt>
                <c:pt idx="256">
                  <c:v>112.79</c:v>
                </c:pt>
                <c:pt idx="257">
                  <c:v>120.46</c:v>
                </c:pt>
                <c:pt idx="258">
                  <c:v>120.46</c:v>
                </c:pt>
                <c:pt idx="259">
                  <c:v>103.71</c:v>
                </c:pt>
                <c:pt idx="260">
                  <c:v>92.01</c:v>
                </c:pt>
                <c:pt idx="261">
                  <c:v>64.11</c:v>
                </c:pt>
                <c:pt idx="262">
                  <c:v>43.88</c:v>
                </c:pt>
                <c:pt idx="263">
                  <c:v>27.19</c:v>
                </c:pt>
                <c:pt idx="264">
                  <c:v>29.27</c:v>
                </c:pt>
                <c:pt idx="265">
                  <c:v>30.29</c:v>
                </c:pt>
                <c:pt idx="266">
                  <c:v>43.36</c:v>
                </c:pt>
                <c:pt idx="267">
                  <c:v>43.41</c:v>
                </c:pt>
                <c:pt idx="268">
                  <c:v>52.65</c:v>
                </c:pt>
                <c:pt idx="269">
                  <c:v>62</c:v>
                </c:pt>
                <c:pt idx="270">
                  <c:v>56.24</c:v>
                </c:pt>
                <c:pt idx="271">
                  <c:v>63.02</c:v>
                </c:pt>
                <c:pt idx="272">
                  <c:v>61.23</c:v>
                </c:pt>
                <c:pt idx="273">
                  <c:v>67.900000000000006</c:v>
                </c:pt>
                <c:pt idx="274">
                  <c:v>69.86</c:v>
                </c:pt>
                <c:pt idx="275">
                  <c:v>66.831999999999994</c:v>
                </c:pt>
                <c:pt idx="276">
                  <c:v>70.92</c:v>
                </c:pt>
                <c:pt idx="277">
                  <c:v>69.61</c:v>
                </c:pt>
                <c:pt idx="278">
                  <c:v>73.97</c:v>
                </c:pt>
                <c:pt idx="279">
                  <c:v>75.81</c:v>
                </c:pt>
                <c:pt idx="280">
                  <c:v>66.510000000000005</c:v>
                </c:pt>
                <c:pt idx="281">
                  <c:v>68.22</c:v>
                </c:pt>
                <c:pt idx="282">
                  <c:v>69.98</c:v>
                </c:pt>
                <c:pt idx="283">
                  <c:v>70.040000000000006</c:v>
                </c:pt>
                <c:pt idx="284">
                  <c:v>69.37</c:v>
                </c:pt>
                <c:pt idx="285">
                  <c:v>76.44</c:v>
                </c:pt>
                <c:pt idx="286">
                  <c:v>78.37</c:v>
                </c:pt>
                <c:pt idx="287">
                  <c:v>83.16</c:v>
                </c:pt>
                <c:pt idx="288">
                  <c:v>85.04</c:v>
                </c:pt>
                <c:pt idx="289">
                  <c:v>89.07</c:v>
                </c:pt>
                <c:pt idx="290">
                  <c:v>108.77</c:v>
                </c:pt>
                <c:pt idx="291">
                  <c:v>116.18</c:v>
                </c:pt>
                <c:pt idx="292">
                  <c:v>107.41</c:v>
                </c:pt>
                <c:pt idx="293">
                  <c:v>102.48</c:v>
                </c:pt>
                <c:pt idx="294">
                  <c:v>104.52</c:v>
                </c:pt>
                <c:pt idx="295">
                  <c:v>96.73</c:v>
                </c:pt>
                <c:pt idx="296">
                  <c:v>107.89</c:v>
                </c:pt>
                <c:pt idx="297">
                  <c:v>108.82</c:v>
                </c:pt>
                <c:pt idx="298">
                  <c:v>115.07</c:v>
                </c:pt>
                <c:pt idx="299">
                  <c:v>103.49</c:v>
                </c:pt>
                <c:pt idx="300">
                  <c:v>105.38</c:v>
                </c:pt>
                <c:pt idx="301">
                  <c:v>113.3</c:v>
                </c:pt>
                <c:pt idx="302">
                  <c:v>117.56</c:v>
                </c:pt>
                <c:pt idx="303">
                  <c:v>115.12</c:v>
                </c:pt>
                <c:pt idx="304">
                  <c:v>103.36</c:v>
                </c:pt>
                <c:pt idx="305">
                  <c:v>92.07</c:v>
                </c:pt>
                <c:pt idx="306">
                  <c:v>96.37</c:v>
                </c:pt>
                <c:pt idx="307">
                  <c:v>102.99</c:v>
                </c:pt>
                <c:pt idx="308">
                  <c:v>105.98</c:v>
                </c:pt>
                <c:pt idx="309">
                  <c:v>101.12</c:v>
                </c:pt>
                <c:pt idx="310">
                  <c:v>99.44</c:v>
                </c:pt>
                <c:pt idx="311">
                  <c:v>101.88</c:v>
                </c:pt>
                <c:pt idx="312">
                  <c:v>107.29</c:v>
                </c:pt>
                <c:pt idx="313">
                  <c:v>107.53</c:v>
                </c:pt>
                <c:pt idx="314">
                  <c:v>105.06</c:v>
                </c:pt>
                <c:pt idx="315">
                  <c:v>100.89</c:v>
                </c:pt>
                <c:pt idx="316">
                  <c:v>100.7</c:v>
                </c:pt>
                <c:pt idx="317">
                  <c:v>95.54</c:v>
                </c:pt>
                <c:pt idx="318">
                  <c:v>103.779</c:v>
                </c:pt>
                <c:pt idx="319">
                  <c:v>102.69</c:v>
                </c:pt>
                <c:pt idx="320">
                  <c:v>103.33</c:v>
                </c:pt>
                <c:pt idx="321">
                  <c:v>97.06</c:v>
                </c:pt>
                <c:pt idx="322">
                  <c:v>93.72</c:v>
                </c:pt>
                <c:pt idx="323">
                  <c:v>99.19</c:v>
                </c:pt>
                <c:pt idx="324">
                  <c:v>96.36</c:v>
                </c:pt>
                <c:pt idx="325">
                  <c:v>100.6</c:v>
                </c:pt>
                <c:pt idx="326">
                  <c:v>100.3</c:v>
                </c:pt>
                <c:pt idx="327">
                  <c:v>100.37</c:v>
                </c:pt>
                <c:pt idx="328">
                  <c:v>99.98</c:v>
                </c:pt>
                <c:pt idx="329">
                  <c:v>102.67</c:v>
                </c:pt>
                <c:pt idx="330">
                  <c:v>99.08</c:v>
                </c:pt>
                <c:pt idx="331">
                  <c:v>93.35</c:v>
                </c:pt>
                <c:pt idx="332">
                  <c:v>89.02</c:v>
                </c:pt>
                <c:pt idx="333">
                  <c:v>78.66</c:v>
                </c:pt>
                <c:pt idx="334">
                  <c:v>69.7</c:v>
                </c:pt>
                <c:pt idx="335">
                  <c:v>53.21</c:v>
                </c:pt>
                <c:pt idx="336">
                  <c:v>42.21</c:v>
                </c:pt>
                <c:pt idx="337">
                  <c:v>48.99</c:v>
                </c:pt>
                <c:pt idx="338">
                  <c:v>46.8</c:v>
                </c:pt>
                <c:pt idx="339">
                  <c:v>52.12</c:v>
                </c:pt>
                <c:pt idx="340">
                  <c:v>57.91</c:v>
                </c:pt>
                <c:pt idx="341">
                  <c:v>57.16</c:v>
                </c:pt>
                <c:pt idx="342">
                  <c:v>49.53</c:v>
                </c:pt>
                <c:pt idx="343">
                  <c:v>41.47</c:v>
                </c:pt>
                <c:pt idx="344">
                  <c:v>41.99</c:v>
                </c:pt>
                <c:pt idx="345">
                  <c:v>42.19</c:v>
                </c:pt>
                <c:pt idx="346">
                  <c:v>38.99</c:v>
                </c:pt>
                <c:pt idx="347">
                  <c:v>32.46</c:v>
                </c:pt>
                <c:pt idx="348">
                  <c:v>25.57</c:v>
                </c:pt>
                <c:pt idx="349">
                  <c:v>25.01</c:v>
                </c:pt>
                <c:pt idx="350">
                  <c:v>31.96</c:v>
                </c:pt>
                <c:pt idx="351">
                  <c:v>35.020000000000003</c:v>
                </c:pt>
                <c:pt idx="352">
                  <c:v>39.840000000000003</c:v>
                </c:pt>
                <c:pt idx="353">
                  <c:v>41.77</c:v>
                </c:pt>
                <c:pt idx="354">
                  <c:v>38.979999999999997</c:v>
                </c:pt>
                <c:pt idx="355">
                  <c:v>40.76</c:v>
                </c:pt>
                <c:pt idx="356">
                  <c:v>42.1</c:v>
                </c:pt>
                <c:pt idx="357">
                  <c:v>45.96</c:v>
                </c:pt>
                <c:pt idx="358">
                  <c:v>40.68</c:v>
                </c:pt>
                <c:pt idx="359">
                  <c:v>47.73</c:v>
                </c:pt>
                <c:pt idx="360">
                  <c:v>49.75</c:v>
                </c:pt>
                <c:pt idx="361">
                  <c:v>50.33</c:v>
                </c:pt>
                <c:pt idx="362">
                  <c:v>46.75</c:v>
                </c:pt>
                <c:pt idx="363">
                  <c:v>47.73</c:v>
                </c:pt>
                <c:pt idx="364">
                  <c:v>45</c:v>
                </c:pt>
                <c:pt idx="365">
                  <c:v>41.99</c:v>
                </c:pt>
                <c:pt idx="366">
                  <c:v>43.93</c:v>
                </c:pt>
                <c:pt idx="367">
                  <c:v>47.59</c:v>
                </c:pt>
                <c:pt idx="368">
                  <c:v>50.53</c:v>
                </c:pt>
                <c:pt idx="369">
                  <c:v>53.29</c:v>
                </c:pt>
                <c:pt idx="370">
                  <c:v>58.83</c:v>
                </c:pt>
                <c:pt idx="371">
                  <c:v>60.33</c:v>
                </c:pt>
                <c:pt idx="372">
                  <c:v>66.11</c:v>
                </c:pt>
                <c:pt idx="373">
                  <c:v>63.7</c:v>
                </c:pt>
                <c:pt idx="374">
                  <c:v>63.59</c:v>
                </c:pt>
                <c:pt idx="375">
                  <c:v>67.39</c:v>
                </c:pt>
                <c:pt idx="376">
                  <c:v>71.989999999999995</c:v>
                </c:pt>
                <c:pt idx="377">
                  <c:v>70.709999999999994</c:v>
                </c:pt>
                <c:pt idx="378">
                  <c:v>70.739999999999995</c:v>
                </c:pt>
                <c:pt idx="379">
                  <c:v>67.02</c:v>
                </c:pt>
                <c:pt idx="380">
                  <c:v>72.73</c:v>
                </c:pt>
                <c:pt idx="381">
                  <c:v>75.150000000000006</c:v>
                </c:pt>
                <c:pt idx="382">
                  <c:v>61.9</c:v>
                </c:pt>
                <c:pt idx="383">
                  <c:v>53.09</c:v>
                </c:pt>
                <c:pt idx="384">
                  <c:v>55.99</c:v>
                </c:pt>
                <c:pt idx="385">
                  <c:v>61</c:v>
                </c:pt>
                <c:pt idx="386">
                  <c:v>64.48</c:v>
                </c:pt>
                <c:pt idx="387">
                  <c:v>68.98</c:v>
                </c:pt>
                <c:pt idx="388">
                  <c:v>67.760000000000005</c:v>
                </c:pt>
                <c:pt idx="389">
                  <c:v>60.79</c:v>
                </c:pt>
                <c:pt idx="390">
                  <c:v>61.81</c:v>
                </c:pt>
                <c:pt idx="391">
                  <c:v>57.87</c:v>
                </c:pt>
                <c:pt idx="392">
                  <c:v>59.72</c:v>
                </c:pt>
                <c:pt idx="393">
                  <c:v>57.88</c:v>
                </c:pt>
                <c:pt idx="394">
                  <c:v>60.9</c:v>
                </c:pt>
                <c:pt idx="395">
                  <c:v>63.25</c:v>
                </c:pt>
                <c:pt idx="396">
                  <c:v>61.49</c:v>
                </c:pt>
                <c:pt idx="397">
                  <c:v>51.67</c:v>
                </c:pt>
                <c:pt idx="398">
                  <c:v>28.1</c:v>
                </c:pt>
                <c:pt idx="399">
                  <c:v>17.97</c:v>
                </c:pt>
                <c:pt idx="400">
                  <c:v>26.93</c:v>
                </c:pt>
                <c:pt idx="401">
                  <c:v>36.619999999999997</c:v>
                </c:pt>
                <c:pt idx="402">
                  <c:v>39.22</c:v>
                </c:pt>
                <c:pt idx="403">
                  <c:v>40.69</c:v>
                </c:pt>
                <c:pt idx="404">
                  <c:v>38.49</c:v>
                </c:pt>
                <c:pt idx="405">
                  <c:v>38.57</c:v>
                </c:pt>
                <c:pt idx="406">
                  <c:v>40.450000000000003</c:v>
                </c:pt>
                <c:pt idx="407">
                  <c:v>47.29</c:v>
                </c:pt>
                <c:pt idx="408">
                  <c:v>53.07</c:v>
                </c:pt>
                <c:pt idx="409">
                  <c:v>60.87</c:v>
                </c:pt>
                <c:pt idx="410">
                  <c:v>64.39</c:v>
                </c:pt>
                <c:pt idx="411">
                  <c:v>63.39</c:v>
                </c:pt>
                <c:pt idx="412">
                  <c:v>66.52</c:v>
                </c:pt>
                <c:pt idx="413">
                  <c:v>71.56</c:v>
                </c:pt>
                <c:pt idx="414">
                  <c:v>71.95</c:v>
                </c:pt>
                <c:pt idx="415">
                  <c:v>67.739999999999995</c:v>
                </c:pt>
                <c:pt idx="416">
                  <c:v>72.16</c:v>
                </c:pt>
                <c:pt idx="417">
                  <c:v>80.790000000000006</c:v>
                </c:pt>
                <c:pt idx="418">
                  <c:v>76.52</c:v>
                </c:pt>
                <c:pt idx="419">
                  <c:v>70.83</c:v>
                </c:pt>
                <c:pt idx="420">
                  <c:v>81.11</c:v>
                </c:pt>
                <c:pt idx="421">
                  <c:v>90.1</c:v>
                </c:pt>
                <c:pt idx="422">
                  <c:v>110.58</c:v>
                </c:pt>
                <c:pt idx="423">
                  <c:v>105.67</c:v>
                </c:pt>
                <c:pt idx="424">
                  <c:v>110.41</c:v>
                </c:pt>
                <c:pt idx="425">
                  <c:v>115.22</c:v>
                </c:pt>
                <c:pt idx="426">
                  <c:v>103.53</c:v>
                </c:pt>
                <c:pt idx="427">
                  <c:v>94.97</c:v>
                </c:pt>
                <c:pt idx="428">
                  <c:v>88.27</c:v>
                </c:pt>
                <c:pt idx="429">
                  <c:v>91.34</c:v>
                </c:pt>
                <c:pt idx="430">
                  <c:v>88.72</c:v>
                </c:pt>
                <c:pt idx="431">
                  <c:v>77.650000000000006</c:v>
                </c:pt>
                <c:pt idx="432">
                  <c:v>76.709999999999994</c:v>
                </c:pt>
                <c:pt idx="433">
                  <c:v>77.2</c:v>
                </c:pt>
                <c:pt idx="434">
                  <c:v>74.64</c:v>
                </c:pt>
                <c:pt idx="435">
                  <c:v>78.56</c:v>
                </c:pt>
                <c:pt idx="436">
                  <c:v>71.069999999999993</c:v>
                </c:pt>
                <c:pt idx="437">
                  <c:v>70.52</c:v>
                </c:pt>
                <c:pt idx="438">
                  <c:v>75.510000000000005</c:v>
                </c:pt>
                <c:pt idx="439">
                  <c:v>81.58</c:v>
                </c:pt>
                <c:pt idx="440">
                  <c:v>89.44</c:v>
                </c:pt>
                <c:pt idx="441">
                  <c:v>87.44</c:v>
                </c:pt>
                <c:pt idx="442">
                  <c:v>78.569999999999993</c:v>
                </c:pt>
                <c:pt idx="443">
                  <c:v>73.459999999999994</c:v>
                </c:pt>
                <c:pt idx="444">
                  <c:v>74.599999999999994</c:v>
                </c:pt>
                <c:pt idx="445">
                  <c:v>76.209999999999994</c:v>
                </c:pt>
                <c:pt idx="446">
                  <c:v>79.489999999999995</c:v>
                </c:pt>
                <c:pt idx="447">
                  <c:v>83.93</c:v>
                </c:pt>
                <c:pt idx="448">
                  <c:v>78.489999999999995</c:v>
                </c:pt>
                <c:pt idx="449">
                  <c:v>79</c:v>
                </c:pt>
                <c:pt idx="450">
                  <c:v>82.12</c:v>
                </c:pt>
                <c:pt idx="451">
                  <c:v>76.87</c:v>
                </c:pt>
                <c:pt idx="452">
                  <c:v>71.09</c:v>
                </c:pt>
                <c:pt idx="453">
                  <c:v>73.59</c:v>
                </c:pt>
                <c:pt idx="454">
                  <c:v>71.400000000000006</c:v>
                </c:pt>
                <c:pt idx="455">
                  <c:v>71.45</c:v>
                </c:pt>
              </c:numCache>
            </c:numRef>
          </c:yVal>
          <c:smooth val="0"/>
          <c:extLst>
            <c:ext xmlns:c16="http://schemas.microsoft.com/office/drawing/2014/chart" uri="{C3380CC4-5D6E-409C-BE32-E72D297353CC}">
              <c16:uniqueId val="{00000001-F556-43FB-B075-BB11014B524A}"/>
            </c:ext>
          </c:extLst>
        </c:ser>
        <c:ser>
          <c:idx val="2"/>
          <c:order val="2"/>
          <c:tx>
            <c:strRef>
              <c:f>'California-Input'!$E$9</c:f>
              <c:strCache>
                <c:ptCount val="1"/>
                <c:pt idx="0">
                  <c:v>Pt. Arguello - 19 API</c:v>
                </c:pt>
              </c:strCache>
            </c:strRef>
          </c:tx>
          <c:spPr>
            <a:ln w="28575">
              <a:noFill/>
            </a:ln>
          </c:spPr>
          <c:marker>
            <c:symbol val="triangle"/>
            <c:size val="5"/>
            <c:spPr>
              <a:solidFill>
                <a:srgbClr val="0000FF"/>
              </a:solidFill>
              <a:ln>
                <a:solidFill>
                  <a:srgbClr val="0000FF"/>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'California-Input'!$E$10:$E$600</c:f>
              <c:numCache>
                <c:formatCode>0.00</c:formatCode>
                <c:ptCount val="591"/>
                <c:pt idx="53">
                  <c:v>7.75</c:v>
                </c:pt>
                <c:pt idx="54">
                  <c:v>8.17</c:v>
                </c:pt>
                <c:pt idx="55">
                  <c:v>8</c:v>
                </c:pt>
                <c:pt idx="56">
                  <c:v>8</c:v>
                </c:pt>
                <c:pt idx="57">
                  <c:v>8.17</c:v>
                </c:pt>
                <c:pt idx="58">
                  <c:v>7.88</c:v>
                </c:pt>
                <c:pt idx="59">
                  <c:v>7.2</c:v>
                </c:pt>
                <c:pt idx="60">
                  <c:v>6.38</c:v>
                </c:pt>
                <c:pt idx="61">
                  <c:v>6.33</c:v>
                </c:pt>
                <c:pt idx="62">
                  <c:v>6.5</c:v>
                </c:pt>
                <c:pt idx="63">
                  <c:v>7.5</c:v>
                </c:pt>
                <c:pt idx="64">
                  <c:v>9.75</c:v>
                </c:pt>
                <c:pt idx="65">
                  <c:v>12</c:v>
                </c:pt>
                <c:pt idx="66">
                  <c:v>12.25</c:v>
                </c:pt>
                <c:pt idx="67">
                  <c:v>11.25</c:v>
                </c:pt>
                <c:pt idx="68">
                  <c:v>10.5</c:v>
                </c:pt>
                <c:pt idx="69">
                  <c:v>10.130000000000001</c:v>
                </c:pt>
                <c:pt idx="70">
                  <c:v>9.17</c:v>
                </c:pt>
                <c:pt idx="71">
                  <c:v>8.5</c:v>
                </c:pt>
                <c:pt idx="72">
                  <c:v>7.75</c:v>
                </c:pt>
                <c:pt idx="73">
                  <c:v>8.25</c:v>
                </c:pt>
                <c:pt idx="74">
                  <c:v>8.92</c:v>
                </c:pt>
                <c:pt idx="75">
                  <c:v>9.1300000000000008</c:v>
                </c:pt>
                <c:pt idx="76">
                  <c:v>9.5</c:v>
                </c:pt>
                <c:pt idx="77">
                  <c:v>8.81</c:v>
                </c:pt>
                <c:pt idx="78">
                  <c:v>7.43</c:v>
                </c:pt>
                <c:pt idx="79">
                  <c:v>7.4</c:v>
                </c:pt>
                <c:pt idx="80">
                  <c:v>7.35</c:v>
                </c:pt>
                <c:pt idx="81">
                  <c:v>7.78</c:v>
                </c:pt>
                <c:pt idx="82">
                  <c:v>6.9</c:v>
                </c:pt>
                <c:pt idx="83">
                  <c:v>5.65</c:v>
                </c:pt>
                <c:pt idx="84">
                  <c:v>5.65</c:v>
                </c:pt>
                <c:pt idx="85">
                  <c:v>6.4</c:v>
                </c:pt>
                <c:pt idx="86">
                  <c:v>6.65</c:v>
                </c:pt>
                <c:pt idx="87">
                  <c:v>7.76</c:v>
                </c:pt>
                <c:pt idx="88">
                  <c:v>8.9700000000000006</c:v>
                </c:pt>
                <c:pt idx="89">
                  <c:v>9.5500000000000007</c:v>
                </c:pt>
                <c:pt idx="90">
                  <c:v>9.8800000000000008</c:v>
                </c:pt>
                <c:pt idx="91">
                  <c:v>10.050000000000001</c:v>
                </c:pt>
                <c:pt idx="92">
                  <c:v>9.6300000000000008</c:v>
                </c:pt>
                <c:pt idx="93">
                  <c:v>9.5500000000000007</c:v>
                </c:pt>
                <c:pt idx="94">
                  <c:v>9.5500000000000007</c:v>
                </c:pt>
                <c:pt idx="95">
                  <c:v>9.3000000000000007</c:v>
                </c:pt>
                <c:pt idx="96">
                  <c:v>9.3000000000000007</c:v>
                </c:pt>
                <c:pt idx="97">
                  <c:v>9.8000000000000007</c:v>
                </c:pt>
                <c:pt idx="98">
                  <c:v>10.3</c:v>
                </c:pt>
                <c:pt idx="99">
                  <c:v>11.05</c:v>
                </c:pt>
                <c:pt idx="100">
                  <c:v>11.3</c:v>
                </c:pt>
                <c:pt idx="101">
                  <c:v>11.11</c:v>
                </c:pt>
                <c:pt idx="102">
                  <c:v>10.38</c:v>
                </c:pt>
                <c:pt idx="103">
                  <c:v>10.3</c:v>
                </c:pt>
                <c:pt idx="104">
                  <c:v>9.93</c:v>
                </c:pt>
                <c:pt idx="105">
                  <c:v>9.35</c:v>
                </c:pt>
                <c:pt idx="106">
                  <c:v>9.1</c:v>
                </c:pt>
                <c:pt idx="107">
                  <c:v>9.5299999999999994</c:v>
                </c:pt>
                <c:pt idx="108">
                  <c:v>10.5</c:v>
                </c:pt>
                <c:pt idx="109">
                  <c:v>11</c:v>
                </c:pt>
                <c:pt idx="110">
                  <c:v>13</c:v>
                </c:pt>
                <c:pt idx="111">
                  <c:v>14.53</c:v>
                </c:pt>
                <c:pt idx="112">
                  <c:v>12.25</c:v>
                </c:pt>
                <c:pt idx="113">
                  <c:v>11.56</c:v>
                </c:pt>
                <c:pt idx="114">
                  <c:v>11.92</c:v>
                </c:pt>
                <c:pt idx="115">
                  <c:v>12</c:v>
                </c:pt>
                <c:pt idx="116">
                  <c:v>13</c:v>
                </c:pt>
                <c:pt idx="117">
                  <c:v>14.38</c:v>
                </c:pt>
                <c:pt idx="118">
                  <c:v>14.17</c:v>
                </c:pt>
                <c:pt idx="119">
                  <c:v>15.42</c:v>
                </c:pt>
                <c:pt idx="120">
                  <c:v>16.05</c:v>
                </c:pt>
                <c:pt idx="121">
                  <c:v>13.75</c:v>
                </c:pt>
                <c:pt idx="122">
                  <c:v>12.5</c:v>
                </c:pt>
                <c:pt idx="123">
                  <c:v>11.63</c:v>
                </c:pt>
                <c:pt idx="124">
                  <c:v>11.55</c:v>
                </c:pt>
                <c:pt idx="125">
                  <c:v>10.5</c:v>
                </c:pt>
                <c:pt idx="126">
                  <c:v>10.06</c:v>
                </c:pt>
                <c:pt idx="127">
                  <c:v>11</c:v>
                </c:pt>
                <c:pt idx="128">
                  <c:v>11.58</c:v>
                </c:pt>
                <c:pt idx="129">
                  <c:v>12.67</c:v>
                </c:pt>
                <c:pt idx="130">
                  <c:v>11.25</c:v>
                </c:pt>
                <c:pt idx="131">
                  <c:v>9.5</c:v>
                </c:pt>
                <c:pt idx="132">
                  <c:v>8.0399999999999991</c:v>
                </c:pt>
                <c:pt idx="133">
                  <c:v>7.4</c:v>
                </c:pt>
                <c:pt idx="134">
                  <c:v>5.99</c:v>
                </c:pt>
                <c:pt idx="135">
                  <c:v>6.2</c:v>
                </c:pt>
                <c:pt idx="136">
                  <c:v>6</c:v>
                </c:pt>
                <c:pt idx="137">
                  <c:v>5.38</c:v>
                </c:pt>
                <c:pt idx="138">
                  <c:v>6.3</c:v>
                </c:pt>
                <c:pt idx="139">
                  <c:v>6.3</c:v>
                </c:pt>
                <c:pt idx="140">
                  <c:v>7.25</c:v>
                </c:pt>
                <c:pt idx="141">
                  <c:v>7.49</c:v>
                </c:pt>
                <c:pt idx="142">
                  <c:v>5.34</c:v>
                </c:pt>
                <c:pt idx="143">
                  <c:v>4.24</c:v>
                </c:pt>
                <c:pt idx="144">
                  <c:v>4.75</c:v>
                </c:pt>
                <c:pt idx="145">
                  <c:v>4.9000000000000004</c:v>
                </c:pt>
                <c:pt idx="146">
                  <c:v>6.5</c:v>
                </c:pt>
                <c:pt idx="147">
                  <c:v>9.1</c:v>
                </c:pt>
                <c:pt idx="148">
                  <c:v>9.85</c:v>
                </c:pt>
                <c:pt idx="149">
                  <c:v>9.41</c:v>
                </c:pt>
                <c:pt idx="150">
                  <c:v>11.49</c:v>
                </c:pt>
                <c:pt idx="151">
                  <c:v>13.24</c:v>
                </c:pt>
                <c:pt idx="152">
                  <c:v>15.66</c:v>
                </c:pt>
                <c:pt idx="153">
                  <c:v>15.78</c:v>
                </c:pt>
                <c:pt idx="154">
                  <c:v>16.96</c:v>
                </c:pt>
                <c:pt idx="155">
                  <c:v>18.16</c:v>
                </c:pt>
                <c:pt idx="156">
                  <c:v>18.38</c:v>
                </c:pt>
                <c:pt idx="157">
                  <c:v>20.95</c:v>
                </c:pt>
                <c:pt idx="158">
                  <c:v>21.8</c:v>
                </c:pt>
                <c:pt idx="159">
                  <c:v>17.600000000000001</c:v>
                </c:pt>
                <c:pt idx="160">
                  <c:v>20.32</c:v>
                </c:pt>
                <c:pt idx="161">
                  <c:v>23.22</c:v>
                </c:pt>
                <c:pt idx="162">
                  <c:v>22.38</c:v>
                </c:pt>
                <c:pt idx="163">
                  <c:v>23.48</c:v>
                </c:pt>
                <c:pt idx="164">
                  <c:v>26.37</c:v>
                </c:pt>
                <c:pt idx="165">
                  <c:v>24.33</c:v>
                </c:pt>
                <c:pt idx="166">
                  <c:v>24.81</c:v>
                </c:pt>
                <c:pt idx="167">
                  <c:v>17.45</c:v>
                </c:pt>
                <c:pt idx="168">
                  <c:v>16.940000000000001</c:v>
                </c:pt>
                <c:pt idx="169">
                  <c:v>18.73</c:v>
                </c:pt>
                <c:pt idx="170">
                  <c:v>17.559999999999999</c:v>
                </c:pt>
                <c:pt idx="171">
                  <c:v>17.68</c:v>
                </c:pt>
                <c:pt idx="172">
                  <c:v>18.45</c:v>
                </c:pt>
                <c:pt idx="173">
                  <c:v>17.760000000000002</c:v>
                </c:pt>
                <c:pt idx="174">
                  <c:v>16.55</c:v>
                </c:pt>
                <c:pt idx="175">
                  <c:v>16.07</c:v>
                </c:pt>
                <c:pt idx="176">
                  <c:v>15.46</c:v>
                </c:pt>
                <c:pt idx="177">
                  <c:v>11.69</c:v>
                </c:pt>
                <c:pt idx="178">
                  <c:v>9.65</c:v>
                </c:pt>
                <c:pt idx="179">
                  <c:v>9.15</c:v>
                </c:pt>
                <c:pt idx="180">
                  <c:v>9.82</c:v>
                </c:pt>
                <c:pt idx="181">
                  <c:v>11.44</c:v>
                </c:pt>
                <c:pt idx="182">
                  <c:v>15.04</c:v>
                </c:pt>
                <c:pt idx="183">
                  <c:v>17.78</c:v>
                </c:pt>
                <c:pt idx="184">
                  <c:v>18.86</c:v>
                </c:pt>
                <c:pt idx="185">
                  <c:v>17.05</c:v>
                </c:pt>
                <c:pt idx="186">
                  <c:v>18.8</c:v>
                </c:pt>
                <c:pt idx="187">
                  <c:v>20.48</c:v>
                </c:pt>
                <c:pt idx="188">
                  <c:v>21.17</c:v>
                </c:pt>
                <c:pt idx="189">
                  <c:v>19.899999999999999</c:v>
                </c:pt>
                <c:pt idx="190">
                  <c:v>16.71</c:v>
                </c:pt>
                <c:pt idx="191">
                  <c:v>20.09</c:v>
                </c:pt>
                <c:pt idx="192">
                  <c:v>23.78</c:v>
                </c:pt>
                <c:pt idx="193">
                  <c:v>26.89</c:v>
                </c:pt>
                <c:pt idx="194">
                  <c:v>24.28</c:v>
                </c:pt>
                <c:pt idx="195">
                  <c:v>17.86</c:v>
                </c:pt>
                <c:pt idx="196">
                  <c:v>18.559999999999999</c:v>
                </c:pt>
                <c:pt idx="197">
                  <c:v>21.75</c:v>
                </c:pt>
                <c:pt idx="198">
                  <c:v>21.73</c:v>
                </c:pt>
                <c:pt idx="199">
                  <c:v>22.6</c:v>
                </c:pt>
                <c:pt idx="200">
                  <c:v>19.760000000000002</c:v>
                </c:pt>
                <c:pt idx="201">
                  <c:v>20.64</c:v>
                </c:pt>
                <c:pt idx="202">
                  <c:v>21.1</c:v>
                </c:pt>
                <c:pt idx="203">
                  <c:v>22.4</c:v>
                </c:pt>
                <c:pt idx="204">
                  <c:v>24.78</c:v>
                </c:pt>
                <c:pt idx="205">
                  <c:v>25.28</c:v>
                </c:pt>
                <c:pt idx="206">
                  <c:v>26.89</c:v>
                </c:pt>
                <c:pt idx="207">
                  <c:v>26.8</c:v>
                </c:pt>
                <c:pt idx="208">
                  <c:v>30.03</c:v>
                </c:pt>
                <c:pt idx="209">
                  <c:v>27.79</c:v>
                </c:pt>
                <c:pt idx="210">
                  <c:v>29.84</c:v>
                </c:pt>
                <c:pt idx="211">
                  <c:v>33.29</c:v>
                </c:pt>
                <c:pt idx="212">
                  <c:v>31.68</c:v>
                </c:pt>
                <c:pt idx="213">
                  <c:v>37.06</c:v>
                </c:pt>
                <c:pt idx="214">
                  <c:v>31.61</c:v>
                </c:pt>
                <c:pt idx="215">
                  <c:v>25.66</c:v>
                </c:pt>
                <c:pt idx="216">
                  <c:v>28.72</c:v>
                </c:pt>
                <c:pt idx="217">
                  <c:v>29.66</c:v>
                </c:pt>
                <c:pt idx="218">
                  <c:v>36.85</c:v>
                </c:pt>
                <c:pt idx="219">
                  <c:v>36.25</c:v>
                </c:pt>
                <c:pt idx="220">
                  <c:v>33.25</c:v>
                </c:pt>
                <c:pt idx="221">
                  <c:v>40.68</c:v>
                </c:pt>
                <c:pt idx="222">
                  <c:v>43.95</c:v>
                </c:pt>
                <c:pt idx="223">
                  <c:v>50.66</c:v>
                </c:pt>
                <c:pt idx="224">
                  <c:v>51.39</c:v>
                </c:pt>
                <c:pt idx="225">
                  <c:v>49.06</c:v>
                </c:pt>
                <c:pt idx="226">
                  <c:v>44.5</c:v>
                </c:pt>
                <c:pt idx="227">
                  <c:v>45.06</c:v>
                </c:pt>
                <c:pt idx="228">
                  <c:v>50.72</c:v>
                </c:pt>
                <c:pt idx="229">
                  <c:v>46.86</c:v>
                </c:pt>
                <c:pt idx="230">
                  <c:v>47.56</c:v>
                </c:pt>
                <c:pt idx="231">
                  <c:v>54.79</c:v>
                </c:pt>
                <c:pt idx="232">
                  <c:v>56.18</c:v>
                </c:pt>
                <c:pt idx="233">
                  <c:v>56.6</c:v>
                </c:pt>
                <c:pt idx="234">
                  <c:v>60.1</c:v>
                </c:pt>
                <c:pt idx="235">
                  <c:v>58.61</c:v>
                </c:pt>
                <c:pt idx="236">
                  <c:v>49.57</c:v>
                </c:pt>
                <c:pt idx="237">
                  <c:v>44.2</c:v>
                </c:pt>
                <c:pt idx="238">
                  <c:v>43.97</c:v>
                </c:pt>
                <c:pt idx="239">
                  <c:v>47.54</c:v>
                </c:pt>
                <c:pt idx="240">
                  <c:v>40.25</c:v>
                </c:pt>
                <c:pt idx="241">
                  <c:v>0</c:v>
                </c:pt>
                <c:pt idx="377">
                  <c:v>0</c:v>
                </c:pt>
                <c:pt idx="380">
                  <c:v>0</c:v>
                </c:pt>
              </c:numCache>
            </c:numRef>
          </c:yVal>
          <c:smooth val="0"/>
          <c:extLst>
            <c:ext xmlns:c16="http://schemas.microsoft.com/office/drawing/2014/chart" uri="{C3380CC4-5D6E-409C-BE32-E72D297353CC}">
              <c16:uniqueId val="{00000002-F556-43FB-B075-BB11014B524A}"/>
            </c:ext>
          </c:extLst>
        </c:ser>
        <c:dLbls>
          <c:showLegendKey val="0"/>
          <c:showVal val="0"/>
          <c:showCatName val="0"/>
          <c:showSerName val="0"/>
          <c:showPercent val="0"/>
          <c:showBubbleSize val="0"/>
        </c:dLbls>
        <c:axId val="180849280"/>
        <c:axId val="180859648"/>
      </c:scatterChart>
      <c:scatterChart>
        <c:scatterStyle val="lineMarker"/>
        <c:varyColors val="0"/>
        <c:ser>
          <c:idx val="3"/>
          <c:order val="3"/>
          <c:tx>
            <c:strRef>
              <c:f>'California-Input'!$I$9</c:f>
              <c:strCache>
                <c:ptCount val="1"/>
                <c:pt idx="0">
                  <c:v>Ratio of Midway to WTI Cushing Spot</c:v>
                </c:pt>
              </c:strCache>
            </c:strRef>
          </c:tx>
          <c:spPr>
            <a:ln w="12700">
              <a:solidFill>
                <a:srgbClr val="FF0000"/>
              </a:solidFill>
              <a:prstDash val="solid"/>
            </a:ln>
          </c:spPr>
          <c:marker>
            <c:symbol val="circle"/>
            <c:size val="5"/>
            <c:spPr>
              <a:noFill/>
              <a:ln>
                <a:solidFill>
                  <a:srgbClr val="FF0000"/>
                </a:solidFill>
                <a:prstDash val="solid"/>
              </a:ln>
            </c:spPr>
          </c:marker>
          <c:xVal>
            <c:numRef>
              <c:f>'California-Input'!$B$10:$B$600</c:f>
              <c:numCache>
                <c:formatCode>mmm\-yy</c:formatCode>
                <c:ptCount val="591"/>
                <c:pt idx="0">
                  <c:v>31778</c:v>
                </c:pt>
                <c:pt idx="1">
                  <c:v>31809</c:v>
                </c:pt>
                <c:pt idx="2">
                  <c:v>31837</c:v>
                </c:pt>
                <c:pt idx="3">
                  <c:v>31868</c:v>
                </c:pt>
                <c:pt idx="4">
                  <c:v>31898</c:v>
                </c:pt>
                <c:pt idx="5">
                  <c:v>31929</c:v>
                </c:pt>
                <c:pt idx="6">
                  <c:v>31959</c:v>
                </c:pt>
                <c:pt idx="7">
                  <c:v>31990</c:v>
                </c:pt>
                <c:pt idx="8">
                  <c:v>32021</c:v>
                </c:pt>
                <c:pt idx="9">
                  <c:v>32051</c:v>
                </c:pt>
                <c:pt idx="10">
                  <c:v>32082</c:v>
                </c:pt>
                <c:pt idx="11">
                  <c:v>32112</c:v>
                </c:pt>
                <c:pt idx="12">
                  <c:v>32143</c:v>
                </c:pt>
                <c:pt idx="13">
                  <c:v>32174</c:v>
                </c:pt>
                <c:pt idx="14">
                  <c:v>32203</c:v>
                </c:pt>
                <c:pt idx="15">
                  <c:v>32234</c:v>
                </c:pt>
                <c:pt idx="16">
                  <c:v>32264</c:v>
                </c:pt>
                <c:pt idx="17">
                  <c:v>32295</c:v>
                </c:pt>
                <c:pt idx="18">
                  <c:v>32325</c:v>
                </c:pt>
                <c:pt idx="19">
                  <c:v>32356</c:v>
                </c:pt>
                <c:pt idx="20">
                  <c:v>32387</c:v>
                </c:pt>
                <c:pt idx="21">
                  <c:v>32417</c:v>
                </c:pt>
                <c:pt idx="22">
                  <c:v>32448</c:v>
                </c:pt>
                <c:pt idx="23">
                  <c:v>32478</c:v>
                </c:pt>
                <c:pt idx="24">
                  <c:v>32509</c:v>
                </c:pt>
                <c:pt idx="25">
                  <c:v>32540</c:v>
                </c:pt>
                <c:pt idx="26">
                  <c:v>32568</c:v>
                </c:pt>
                <c:pt idx="27">
                  <c:v>32599</c:v>
                </c:pt>
                <c:pt idx="28">
                  <c:v>32629</c:v>
                </c:pt>
                <c:pt idx="29">
                  <c:v>32660</c:v>
                </c:pt>
                <c:pt idx="30">
                  <c:v>32690</c:v>
                </c:pt>
                <c:pt idx="31">
                  <c:v>32721</c:v>
                </c:pt>
                <c:pt idx="32">
                  <c:v>32752</c:v>
                </c:pt>
                <c:pt idx="33">
                  <c:v>32782</c:v>
                </c:pt>
                <c:pt idx="34">
                  <c:v>32813</c:v>
                </c:pt>
                <c:pt idx="35">
                  <c:v>32843</c:v>
                </c:pt>
                <c:pt idx="36">
                  <c:v>32874</c:v>
                </c:pt>
                <c:pt idx="37">
                  <c:v>32905</c:v>
                </c:pt>
                <c:pt idx="38">
                  <c:v>32933</c:v>
                </c:pt>
                <c:pt idx="39">
                  <c:v>32964</c:v>
                </c:pt>
                <c:pt idx="40">
                  <c:v>32994</c:v>
                </c:pt>
                <c:pt idx="41">
                  <c:v>33025</c:v>
                </c:pt>
                <c:pt idx="42">
                  <c:v>33055</c:v>
                </c:pt>
                <c:pt idx="43">
                  <c:v>33086</c:v>
                </c:pt>
                <c:pt idx="44">
                  <c:v>33117</c:v>
                </c:pt>
                <c:pt idx="45">
                  <c:v>33147</c:v>
                </c:pt>
                <c:pt idx="46">
                  <c:v>33178</c:v>
                </c:pt>
                <c:pt idx="47">
                  <c:v>33208</c:v>
                </c:pt>
                <c:pt idx="48">
                  <c:v>33239</c:v>
                </c:pt>
                <c:pt idx="49">
                  <c:v>33270</c:v>
                </c:pt>
                <c:pt idx="50">
                  <c:v>33298</c:v>
                </c:pt>
                <c:pt idx="51">
                  <c:v>33329</c:v>
                </c:pt>
                <c:pt idx="52">
                  <c:v>33359</c:v>
                </c:pt>
                <c:pt idx="53">
                  <c:v>33390</c:v>
                </c:pt>
                <c:pt idx="54">
                  <c:v>33420</c:v>
                </c:pt>
                <c:pt idx="55">
                  <c:v>33451</c:v>
                </c:pt>
                <c:pt idx="56">
                  <c:v>33482</c:v>
                </c:pt>
                <c:pt idx="57">
                  <c:v>33512</c:v>
                </c:pt>
                <c:pt idx="58">
                  <c:v>33543</c:v>
                </c:pt>
                <c:pt idx="59">
                  <c:v>33573</c:v>
                </c:pt>
                <c:pt idx="60">
                  <c:v>33604</c:v>
                </c:pt>
                <c:pt idx="61">
                  <c:v>33635</c:v>
                </c:pt>
                <c:pt idx="62">
                  <c:v>33664</c:v>
                </c:pt>
                <c:pt idx="63">
                  <c:v>33695</c:v>
                </c:pt>
                <c:pt idx="64">
                  <c:v>33725</c:v>
                </c:pt>
                <c:pt idx="65">
                  <c:v>33756</c:v>
                </c:pt>
                <c:pt idx="66">
                  <c:v>33786</c:v>
                </c:pt>
                <c:pt idx="67">
                  <c:v>33817</c:v>
                </c:pt>
                <c:pt idx="68">
                  <c:v>33848</c:v>
                </c:pt>
                <c:pt idx="69">
                  <c:v>33878</c:v>
                </c:pt>
                <c:pt idx="70">
                  <c:v>33909</c:v>
                </c:pt>
                <c:pt idx="71">
                  <c:v>33939</c:v>
                </c:pt>
                <c:pt idx="72">
                  <c:v>33970</c:v>
                </c:pt>
                <c:pt idx="73">
                  <c:v>34001</c:v>
                </c:pt>
                <c:pt idx="74">
                  <c:v>34029</c:v>
                </c:pt>
                <c:pt idx="75">
                  <c:v>34060</c:v>
                </c:pt>
                <c:pt idx="76">
                  <c:v>34090</c:v>
                </c:pt>
                <c:pt idx="77">
                  <c:v>34121</c:v>
                </c:pt>
                <c:pt idx="78">
                  <c:v>34151</c:v>
                </c:pt>
                <c:pt idx="79">
                  <c:v>34182</c:v>
                </c:pt>
                <c:pt idx="80">
                  <c:v>34213</c:v>
                </c:pt>
                <c:pt idx="81">
                  <c:v>34243</c:v>
                </c:pt>
                <c:pt idx="82">
                  <c:v>34274</c:v>
                </c:pt>
                <c:pt idx="83">
                  <c:v>34304</c:v>
                </c:pt>
                <c:pt idx="84">
                  <c:v>34335</c:v>
                </c:pt>
                <c:pt idx="85">
                  <c:v>34366</c:v>
                </c:pt>
                <c:pt idx="86">
                  <c:v>34394</c:v>
                </c:pt>
                <c:pt idx="87">
                  <c:v>34425</c:v>
                </c:pt>
                <c:pt idx="88">
                  <c:v>34455</c:v>
                </c:pt>
                <c:pt idx="89">
                  <c:v>34486</c:v>
                </c:pt>
                <c:pt idx="90">
                  <c:v>34516</c:v>
                </c:pt>
                <c:pt idx="91">
                  <c:v>34547</c:v>
                </c:pt>
                <c:pt idx="92">
                  <c:v>34578</c:v>
                </c:pt>
                <c:pt idx="93">
                  <c:v>34608</c:v>
                </c:pt>
                <c:pt idx="94">
                  <c:v>34639</c:v>
                </c:pt>
                <c:pt idx="95">
                  <c:v>34669</c:v>
                </c:pt>
                <c:pt idx="96">
                  <c:v>34700</c:v>
                </c:pt>
                <c:pt idx="97">
                  <c:v>34731</c:v>
                </c:pt>
                <c:pt idx="98">
                  <c:v>34759</c:v>
                </c:pt>
                <c:pt idx="99">
                  <c:v>34790</c:v>
                </c:pt>
                <c:pt idx="100">
                  <c:v>34820</c:v>
                </c:pt>
                <c:pt idx="101">
                  <c:v>34851</c:v>
                </c:pt>
                <c:pt idx="102">
                  <c:v>34881</c:v>
                </c:pt>
                <c:pt idx="103">
                  <c:v>34912</c:v>
                </c:pt>
                <c:pt idx="104">
                  <c:v>34943</c:v>
                </c:pt>
                <c:pt idx="105">
                  <c:v>34973</c:v>
                </c:pt>
                <c:pt idx="106">
                  <c:v>35004</c:v>
                </c:pt>
                <c:pt idx="107">
                  <c:v>35034</c:v>
                </c:pt>
                <c:pt idx="108">
                  <c:v>35065</c:v>
                </c:pt>
                <c:pt idx="109">
                  <c:v>35096</c:v>
                </c:pt>
                <c:pt idx="110">
                  <c:v>35125</c:v>
                </c:pt>
                <c:pt idx="111">
                  <c:v>35156</c:v>
                </c:pt>
                <c:pt idx="112">
                  <c:v>35186</c:v>
                </c:pt>
                <c:pt idx="113">
                  <c:v>35217</c:v>
                </c:pt>
                <c:pt idx="114">
                  <c:v>35247</c:v>
                </c:pt>
                <c:pt idx="115">
                  <c:v>35278</c:v>
                </c:pt>
                <c:pt idx="116">
                  <c:v>35309</c:v>
                </c:pt>
                <c:pt idx="117">
                  <c:v>35339</c:v>
                </c:pt>
                <c:pt idx="118">
                  <c:v>35370</c:v>
                </c:pt>
                <c:pt idx="119">
                  <c:v>35400</c:v>
                </c:pt>
                <c:pt idx="120">
                  <c:v>35431</c:v>
                </c:pt>
                <c:pt idx="121">
                  <c:v>35462</c:v>
                </c:pt>
                <c:pt idx="122">
                  <c:v>35490</c:v>
                </c:pt>
                <c:pt idx="123">
                  <c:v>35521</c:v>
                </c:pt>
                <c:pt idx="124">
                  <c:v>35551</c:v>
                </c:pt>
                <c:pt idx="125">
                  <c:v>35582</c:v>
                </c:pt>
                <c:pt idx="126">
                  <c:v>35612</c:v>
                </c:pt>
                <c:pt idx="127">
                  <c:v>35643</c:v>
                </c:pt>
                <c:pt idx="128">
                  <c:v>35674</c:v>
                </c:pt>
                <c:pt idx="129">
                  <c:v>35704</c:v>
                </c:pt>
                <c:pt idx="130">
                  <c:v>35735</c:v>
                </c:pt>
                <c:pt idx="131">
                  <c:v>35765</c:v>
                </c:pt>
                <c:pt idx="132">
                  <c:v>35796</c:v>
                </c:pt>
                <c:pt idx="133">
                  <c:v>35827</c:v>
                </c:pt>
                <c:pt idx="134">
                  <c:v>35855</c:v>
                </c:pt>
                <c:pt idx="135">
                  <c:v>35886</c:v>
                </c:pt>
                <c:pt idx="136">
                  <c:v>35916</c:v>
                </c:pt>
                <c:pt idx="137">
                  <c:v>35947</c:v>
                </c:pt>
                <c:pt idx="138">
                  <c:v>35977</c:v>
                </c:pt>
                <c:pt idx="139">
                  <c:v>36008</c:v>
                </c:pt>
                <c:pt idx="140">
                  <c:v>36039</c:v>
                </c:pt>
                <c:pt idx="141">
                  <c:v>36069</c:v>
                </c:pt>
                <c:pt idx="142">
                  <c:v>36100</c:v>
                </c:pt>
                <c:pt idx="143">
                  <c:v>36130</c:v>
                </c:pt>
                <c:pt idx="144">
                  <c:v>36161</c:v>
                </c:pt>
                <c:pt idx="145">
                  <c:v>36192</c:v>
                </c:pt>
                <c:pt idx="146">
                  <c:v>36220</c:v>
                </c:pt>
                <c:pt idx="147">
                  <c:v>36251</c:v>
                </c:pt>
                <c:pt idx="148">
                  <c:v>36281</c:v>
                </c:pt>
                <c:pt idx="149">
                  <c:v>36312</c:v>
                </c:pt>
                <c:pt idx="150">
                  <c:v>36342</c:v>
                </c:pt>
                <c:pt idx="151">
                  <c:v>36373</c:v>
                </c:pt>
                <c:pt idx="152">
                  <c:v>36404</c:v>
                </c:pt>
                <c:pt idx="153">
                  <c:v>36434</c:v>
                </c:pt>
                <c:pt idx="154">
                  <c:v>36465</c:v>
                </c:pt>
                <c:pt idx="155">
                  <c:v>36495</c:v>
                </c:pt>
                <c:pt idx="156">
                  <c:v>36526</c:v>
                </c:pt>
                <c:pt idx="157">
                  <c:v>36557</c:v>
                </c:pt>
                <c:pt idx="158">
                  <c:v>36586</c:v>
                </c:pt>
                <c:pt idx="159">
                  <c:v>36617</c:v>
                </c:pt>
                <c:pt idx="160">
                  <c:v>36647</c:v>
                </c:pt>
                <c:pt idx="161">
                  <c:v>36678</c:v>
                </c:pt>
                <c:pt idx="162">
                  <c:v>36708</c:v>
                </c:pt>
                <c:pt idx="163">
                  <c:v>36739</c:v>
                </c:pt>
                <c:pt idx="164">
                  <c:v>36770</c:v>
                </c:pt>
                <c:pt idx="165">
                  <c:v>36800</c:v>
                </c:pt>
                <c:pt idx="166">
                  <c:v>36831</c:v>
                </c:pt>
                <c:pt idx="167">
                  <c:v>36861</c:v>
                </c:pt>
                <c:pt idx="168">
                  <c:v>36892</c:v>
                </c:pt>
                <c:pt idx="169">
                  <c:v>36923</c:v>
                </c:pt>
                <c:pt idx="170">
                  <c:v>36951</c:v>
                </c:pt>
                <c:pt idx="171">
                  <c:v>36982</c:v>
                </c:pt>
                <c:pt idx="172">
                  <c:v>37012</c:v>
                </c:pt>
                <c:pt idx="173">
                  <c:v>37043</c:v>
                </c:pt>
                <c:pt idx="174">
                  <c:v>37073</c:v>
                </c:pt>
                <c:pt idx="175">
                  <c:v>37104</c:v>
                </c:pt>
                <c:pt idx="176">
                  <c:v>37135</c:v>
                </c:pt>
                <c:pt idx="177">
                  <c:v>37165</c:v>
                </c:pt>
                <c:pt idx="178">
                  <c:v>37196</c:v>
                </c:pt>
                <c:pt idx="179">
                  <c:v>37226</c:v>
                </c:pt>
                <c:pt idx="180">
                  <c:v>37257</c:v>
                </c:pt>
                <c:pt idx="181">
                  <c:v>37288</c:v>
                </c:pt>
                <c:pt idx="182">
                  <c:v>37316</c:v>
                </c:pt>
                <c:pt idx="183">
                  <c:v>37347</c:v>
                </c:pt>
                <c:pt idx="184">
                  <c:v>37377</c:v>
                </c:pt>
                <c:pt idx="185">
                  <c:v>37408</c:v>
                </c:pt>
                <c:pt idx="186">
                  <c:v>37438</c:v>
                </c:pt>
                <c:pt idx="187">
                  <c:v>37469</c:v>
                </c:pt>
                <c:pt idx="188">
                  <c:v>37500</c:v>
                </c:pt>
                <c:pt idx="189">
                  <c:v>37530</c:v>
                </c:pt>
                <c:pt idx="190">
                  <c:v>37561</c:v>
                </c:pt>
                <c:pt idx="191">
                  <c:v>37591</c:v>
                </c:pt>
                <c:pt idx="192">
                  <c:v>37622</c:v>
                </c:pt>
                <c:pt idx="193">
                  <c:v>37653</c:v>
                </c:pt>
                <c:pt idx="194">
                  <c:v>37681</c:v>
                </c:pt>
                <c:pt idx="195">
                  <c:v>37712</c:v>
                </c:pt>
                <c:pt idx="196">
                  <c:v>37742</c:v>
                </c:pt>
                <c:pt idx="197">
                  <c:v>37773</c:v>
                </c:pt>
                <c:pt idx="198">
                  <c:v>37803</c:v>
                </c:pt>
                <c:pt idx="199">
                  <c:v>37834</c:v>
                </c:pt>
                <c:pt idx="200">
                  <c:v>37865</c:v>
                </c:pt>
                <c:pt idx="201">
                  <c:v>37895</c:v>
                </c:pt>
                <c:pt idx="202">
                  <c:v>37926</c:v>
                </c:pt>
                <c:pt idx="203">
                  <c:v>37956</c:v>
                </c:pt>
                <c:pt idx="204">
                  <c:v>37987</c:v>
                </c:pt>
                <c:pt idx="205">
                  <c:v>38018</c:v>
                </c:pt>
                <c:pt idx="206">
                  <c:v>38047</c:v>
                </c:pt>
                <c:pt idx="207">
                  <c:v>38078</c:v>
                </c:pt>
                <c:pt idx="208">
                  <c:v>38108</c:v>
                </c:pt>
                <c:pt idx="209">
                  <c:v>38139</c:v>
                </c:pt>
                <c:pt idx="210">
                  <c:v>38169</c:v>
                </c:pt>
                <c:pt idx="211">
                  <c:v>38200</c:v>
                </c:pt>
                <c:pt idx="212">
                  <c:v>38231</c:v>
                </c:pt>
                <c:pt idx="213">
                  <c:v>38261</c:v>
                </c:pt>
                <c:pt idx="214">
                  <c:v>38292</c:v>
                </c:pt>
                <c:pt idx="215">
                  <c:v>38322</c:v>
                </c:pt>
                <c:pt idx="216">
                  <c:v>38353</c:v>
                </c:pt>
                <c:pt idx="217">
                  <c:v>38384</c:v>
                </c:pt>
                <c:pt idx="218">
                  <c:v>38412</c:v>
                </c:pt>
                <c:pt idx="219">
                  <c:v>38443</c:v>
                </c:pt>
                <c:pt idx="220">
                  <c:v>38473</c:v>
                </c:pt>
                <c:pt idx="221">
                  <c:v>38504</c:v>
                </c:pt>
                <c:pt idx="222">
                  <c:v>38534</c:v>
                </c:pt>
                <c:pt idx="223">
                  <c:v>38565</c:v>
                </c:pt>
                <c:pt idx="224">
                  <c:v>38596</c:v>
                </c:pt>
                <c:pt idx="225">
                  <c:v>38626</c:v>
                </c:pt>
                <c:pt idx="226">
                  <c:v>38657</c:v>
                </c:pt>
                <c:pt idx="227">
                  <c:v>38687</c:v>
                </c:pt>
                <c:pt idx="228">
                  <c:v>38718</c:v>
                </c:pt>
                <c:pt idx="229">
                  <c:v>38749</c:v>
                </c:pt>
                <c:pt idx="230">
                  <c:v>38777</c:v>
                </c:pt>
                <c:pt idx="231">
                  <c:v>38808</c:v>
                </c:pt>
                <c:pt idx="232">
                  <c:v>38838</c:v>
                </c:pt>
                <c:pt idx="233">
                  <c:v>38869</c:v>
                </c:pt>
                <c:pt idx="234">
                  <c:v>38899</c:v>
                </c:pt>
                <c:pt idx="235">
                  <c:v>38930</c:v>
                </c:pt>
                <c:pt idx="236">
                  <c:v>38961</c:v>
                </c:pt>
                <c:pt idx="237">
                  <c:v>38991</c:v>
                </c:pt>
                <c:pt idx="238">
                  <c:v>39022</c:v>
                </c:pt>
                <c:pt idx="239">
                  <c:v>39052</c:v>
                </c:pt>
                <c:pt idx="240">
                  <c:v>39083</c:v>
                </c:pt>
                <c:pt idx="241">
                  <c:v>39114</c:v>
                </c:pt>
                <c:pt idx="242">
                  <c:v>39142</c:v>
                </c:pt>
                <c:pt idx="243">
                  <c:v>39173</c:v>
                </c:pt>
                <c:pt idx="244">
                  <c:v>39203</c:v>
                </c:pt>
                <c:pt idx="245">
                  <c:v>39234</c:v>
                </c:pt>
                <c:pt idx="246">
                  <c:v>39264</c:v>
                </c:pt>
                <c:pt idx="247">
                  <c:v>39295</c:v>
                </c:pt>
                <c:pt idx="248">
                  <c:v>39326</c:v>
                </c:pt>
                <c:pt idx="249">
                  <c:v>39356</c:v>
                </c:pt>
                <c:pt idx="250">
                  <c:v>39387</c:v>
                </c:pt>
                <c:pt idx="251">
                  <c:v>39417</c:v>
                </c:pt>
                <c:pt idx="252">
                  <c:v>39448</c:v>
                </c:pt>
                <c:pt idx="253">
                  <c:v>39479</c:v>
                </c:pt>
                <c:pt idx="254">
                  <c:v>39508</c:v>
                </c:pt>
                <c:pt idx="255">
                  <c:v>39539</c:v>
                </c:pt>
                <c:pt idx="256">
                  <c:v>39569</c:v>
                </c:pt>
                <c:pt idx="257">
                  <c:v>39600</c:v>
                </c:pt>
                <c:pt idx="258">
                  <c:v>39630</c:v>
                </c:pt>
                <c:pt idx="259">
                  <c:v>39661</c:v>
                </c:pt>
                <c:pt idx="260">
                  <c:v>39692</c:v>
                </c:pt>
                <c:pt idx="261">
                  <c:v>39722</c:v>
                </c:pt>
                <c:pt idx="262">
                  <c:v>39753</c:v>
                </c:pt>
                <c:pt idx="263">
                  <c:v>39783</c:v>
                </c:pt>
                <c:pt idx="264">
                  <c:v>39814</c:v>
                </c:pt>
                <c:pt idx="265">
                  <c:v>39845</c:v>
                </c:pt>
                <c:pt idx="266">
                  <c:v>39873</c:v>
                </c:pt>
                <c:pt idx="267">
                  <c:v>39904</c:v>
                </c:pt>
                <c:pt idx="268">
                  <c:v>39934</c:v>
                </c:pt>
                <c:pt idx="269">
                  <c:v>39965</c:v>
                </c:pt>
                <c:pt idx="270">
                  <c:v>39995</c:v>
                </c:pt>
                <c:pt idx="271">
                  <c:v>40026</c:v>
                </c:pt>
                <c:pt idx="272">
                  <c:v>40057</c:v>
                </c:pt>
                <c:pt idx="273">
                  <c:v>40087</c:v>
                </c:pt>
                <c:pt idx="274">
                  <c:v>40118</c:v>
                </c:pt>
                <c:pt idx="275">
                  <c:v>40148</c:v>
                </c:pt>
                <c:pt idx="276">
                  <c:v>40179</c:v>
                </c:pt>
                <c:pt idx="277">
                  <c:v>40210</c:v>
                </c:pt>
                <c:pt idx="278">
                  <c:v>40238</c:v>
                </c:pt>
                <c:pt idx="279">
                  <c:v>40269</c:v>
                </c:pt>
                <c:pt idx="280">
                  <c:v>40299</c:v>
                </c:pt>
                <c:pt idx="281">
                  <c:v>40330</c:v>
                </c:pt>
                <c:pt idx="282">
                  <c:v>40360</c:v>
                </c:pt>
                <c:pt idx="283">
                  <c:v>40391</c:v>
                </c:pt>
                <c:pt idx="284">
                  <c:v>40422</c:v>
                </c:pt>
                <c:pt idx="285">
                  <c:v>40452</c:v>
                </c:pt>
                <c:pt idx="286">
                  <c:v>40483</c:v>
                </c:pt>
                <c:pt idx="287">
                  <c:v>40513</c:v>
                </c:pt>
                <c:pt idx="288">
                  <c:v>40544</c:v>
                </c:pt>
                <c:pt idx="289">
                  <c:v>40575</c:v>
                </c:pt>
                <c:pt idx="290">
                  <c:v>40603</c:v>
                </c:pt>
                <c:pt idx="291">
                  <c:v>40634</c:v>
                </c:pt>
                <c:pt idx="292">
                  <c:v>40664</c:v>
                </c:pt>
                <c:pt idx="293">
                  <c:v>40695</c:v>
                </c:pt>
                <c:pt idx="294">
                  <c:v>40725</c:v>
                </c:pt>
                <c:pt idx="295">
                  <c:v>40756</c:v>
                </c:pt>
                <c:pt idx="296">
                  <c:v>40787</c:v>
                </c:pt>
                <c:pt idx="297">
                  <c:v>40817</c:v>
                </c:pt>
                <c:pt idx="298">
                  <c:v>40848</c:v>
                </c:pt>
                <c:pt idx="299">
                  <c:v>40878</c:v>
                </c:pt>
                <c:pt idx="300">
                  <c:v>40909</c:v>
                </c:pt>
                <c:pt idx="301">
                  <c:v>40940</c:v>
                </c:pt>
                <c:pt idx="302">
                  <c:v>40969</c:v>
                </c:pt>
                <c:pt idx="303">
                  <c:v>41000</c:v>
                </c:pt>
                <c:pt idx="304">
                  <c:v>41030</c:v>
                </c:pt>
                <c:pt idx="305">
                  <c:v>41061</c:v>
                </c:pt>
                <c:pt idx="306">
                  <c:v>41091</c:v>
                </c:pt>
                <c:pt idx="307">
                  <c:v>41122</c:v>
                </c:pt>
                <c:pt idx="308">
                  <c:v>41153</c:v>
                </c:pt>
                <c:pt idx="309">
                  <c:v>41183</c:v>
                </c:pt>
                <c:pt idx="310">
                  <c:v>41214</c:v>
                </c:pt>
                <c:pt idx="311">
                  <c:v>41244</c:v>
                </c:pt>
                <c:pt idx="312">
                  <c:v>41275</c:v>
                </c:pt>
                <c:pt idx="313">
                  <c:v>41306</c:v>
                </c:pt>
                <c:pt idx="314">
                  <c:v>41334</c:v>
                </c:pt>
                <c:pt idx="315">
                  <c:v>41365</c:v>
                </c:pt>
                <c:pt idx="316">
                  <c:v>41395</c:v>
                </c:pt>
                <c:pt idx="317">
                  <c:v>41426</c:v>
                </c:pt>
                <c:pt idx="318">
                  <c:v>41456</c:v>
                </c:pt>
                <c:pt idx="319">
                  <c:v>41487</c:v>
                </c:pt>
                <c:pt idx="320">
                  <c:v>41518</c:v>
                </c:pt>
                <c:pt idx="321">
                  <c:v>41548</c:v>
                </c:pt>
                <c:pt idx="322">
                  <c:v>41579</c:v>
                </c:pt>
                <c:pt idx="323">
                  <c:v>41609</c:v>
                </c:pt>
                <c:pt idx="324">
                  <c:v>41640</c:v>
                </c:pt>
                <c:pt idx="325">
                  <c:v>41671</c:v>
                </c:pt>
                <c:pt idx="326">
                  <c:v>41699</c:v>
                </c:pt>
                <c:pt idx="327">
                  <c:v>41730</c:v>
                </c:pt>
                <c:pt idx="328">
                  <c:v>41760</c:v>
                </c:pt>
                <c:pt idx="329">
                  <c:v>41791</c:v>
                </c:pt>
                <c:pt idx="330">
                  <c:v>41821</c:v>
                </c:pt>
                <c:pt idx="331">
                  <c:v>41852</c:v>
                </c:pt>
                <c:pt idx="332">
                  <c:v>41883</c:v>
                </c:pt>
                <c:pt idx="333">
                  <c:v>41913</c:v>
                </c:pt>
                <c:pt idx="334">
                  <c:v>41944</c:v>
                </c:pt>
                <c:pt idx="335">
                  <c:v>41974</c:v>
                </c:pt>
                <c:pt idx="336">
                  <c:v>42005</c:v>
                </c:pt>
                <c:pt idx="337">
                  <c:v>42036</c:v>
                </c:pt>
                <c:pt idx="338">
                  <c:v>42064</c:v>
                </c:pt>
                <c:pt idx="339">
                  <c:v>42095</c:v>
                </c:pt>
                <c:pt idx="340">
                  <c:v>42125</c:v>
                </c:pt>
                <c:pt idx="341">
                  <c:v>42156</c:v>
                </c:pt>
                <c:pt idx="342">
                  <c:v>42186</c:v>
                </c:pt>
                <c:pt idx="343">
                  <c:v>42217</c:v>
                </c:pt>
                <c:pt idx="344">
                  <c:v>42248</c:v>
                </c:pt>
                <c:pt idx="345">
                  <c:v>42278</c:v>
                </c:pt>
                <c:pt idx="346">
                  <c:v>42309</c:v>
                </c:pt>
                <c:pt idx="347">
                  <c:v>42339</c:v>
                </c:pt>
                <c:pt idx="348">
                  <c:v>42370</c:v>
                </c:pt>
                <c:pt idx="349">
                  <c:v>42401</c:v>
                </c:pt>
                <c:pt idx="350">
                  <c:v>42430</c:v>
                </c:pt>
                <c:pt idx="351">
                  <c:v>42461</c:v>
                </c:pt>
                <c:pt idx="352">
                  <c:v>42491</c:v>
                </c:pt>
                <c:pt idx="353">
                  <c:v>42522</c:v>
                </c:pt>
                <c:pt idx="354">
                  <c:v>42552</c:v>
                </c:pt>
                <c:pt idx="355">
                  <c:v>42583</c:v>
                </c:pt>
                <c:pt idx="356">
                  <c:v>42614</c:v>
                </c:pt>
                <c:pt idx="357">
                  <c:v>42644</c:v>
                </c:pt>
                <c:pt idx="358">
                  <c:v>42675</c:v>
                </c:pt>
                <c:pt idx="359">
                  <c:v>42705</c:v>
                </c:pt>
                <c:pt idx="360">
                  <c:v>42736</c:v>
                </c:pt>
                <c:pt idx="361">
                  <c:v>42767</c:v>
                </c:pt>
                <c:pt idx="362">
                  <c:v>42795</c:v>
                </c:pt>
                <c:pt idx="363">
                  <c:v>42826</c:v>
                </c:pt>
                <c:pt idx="364">
                  <c:v>42856</c:v>
                </c:pt>
                <c:pt idx="365">
                  <c:v>42887</c:v>
                </c:pt>
                <c:pt idx="366">
                  <c:v>42917</c:v>
                </c:pt>
                <c:pt idx="367">
                  <c:v>42948</c:v>
                </c:pt>
                <c:pt idx="368">
                  <c:v>42979</c:v>
                </c:pt>
                <c:pt idx="369">
                  <c:v>43009</c:v>
                </c:pt>
                <c:pt idx="370">
                  <c:v>43040</c:v>
                </c:pt>
                <c:pt idx="371">
                  <c:v>43070</c:v>
                </c:pt>
                <c:pt idx="372">
                  <c:v>43101</c:v>
                </c:pt>
                <c:pt idx="373">
                  <c:v>43132</c:v>
                </c:pt>
                <c:pt idx="374">
                  <c:v>43160</c:v>
                </c:pt>
                <c:pt idx="375">
                  <c:v>43191</c:v>
                </c:pt>
                <c:pt idx="376">
                  <c:v>43221</c:v>
                </c:pt>
                <c:pt idx="377">
                  <c:v>43252</c:v>
                </c:pt>
                <c:pt idx="378">
                  <c:v>43282</c:v>
                </c:pt>
                <c:pt idx="379">
                  <c:v>43313</c:v>
                </c:pt>
                <c:pt idx="380">
                  <c:v>43344</c:v>
                </c:pt>
                <c:pt idx="381">
                  <c:v>43374</c:v>
                </c:pt>
                <c:pt idx="382">
                  <c:v>43405</c:v>
                </c:pt>
                <c:pt idx="383">
                  <c:v>43435</c:v>
                </c:pt>
                <c:pt idx="384">
                  <c:v>43466</c:v>
                </c:pt>
                <c:pt idx="385">
                  <c:v>43497</c:v>
                </c:pt>
                <c:pt idx="386">
                  <c:v>43525</c:v>
                </c:pt>
                <c:pt idx="387">
                  <c:v>43556</c:v>
                </c:pt>
                <c:pt idx="388">
                  <c:v>43586</c:v>
                </c:pt>
                <c:pt idx="389">
                  <c:v>43617</c:v>
                </c:pt>
                <c:pt idx="390">
                  <c:v>43647</c:v>
                </c:pt>
                <c:pt idx="391">
                  <c:v>43678</c:v>
                </c:pt>
                <c:pt idx="392">
                  <c:v>43709</c:v>
                </c:pt>
                <c:pt idx="393">
                  <c:v>43739</c:v>
                </c:pt>
                <c:pt idx="394">
                  <c:v>43770</c:v>
                </c:pt>
                <c:pt idx="395">
                  <c:v>43800</c:v>
                </c:pt>
                <c:pt idx="396">
                  <c:v>43831</c:v>
                </c:pt>
                <c:pt idx="397">
                  <c:v>43862</c:v>
                </c:pt>
                <c:pt idx="398">
                  <c:v>43891</c:v>
                </c:pt>
                <c:pt idx="399">
                  <c:v>43922</c:v>
                </c:pt>
                <c:pt idx="400">
                  <c:v>43952</c:v>
                </c:pt>
                <c:pt idx="401">
                  <c:v>43983</c:v>
                </c:pt>
                <c:pt idx="402">
                  <c:v>44013</c:v>
                </c:pt>
                <c:pt idx="403">
                  <c:v>44044</c:v>
                </c:pt>
                <c:pt idx="404">
                  <c:v>44075</c:v>
                </c:pt>
                <c:pt idx="405">
                  <c:v>44105</c:v>
                </c:pt>
                <c:pt idx="406">
                  <c:v>44136</c:v>
                </c:pt>
                <c:pt idx="407">
                  <c:v>44166</c:v>
                </c:pt>
                <c:pt idx="408">
                  <c:v>44197</c:v>
                </c:pt>
                <c:pt idx="409">
                  <c:v>44228</c:v>
                </c:pt>
                <c:pt idx="410">
                  <c:v>44256</c:v>
                </c:pt>
                <c:pt idx="411">
                  <c:v>44287</c:v>
                </c:pt>
                <c:pt idx="412">
                  <c:v>44317</c:v>
                </c:pt>
                <c:pt idx="413">
                  <c:v>44348</c:v>
                </c:pt>
                <c:pt idx="414">
                  <c:v>44378</c:v>
                </c:pt>
                <c:pt idx="415">
                  <c:v>44409</c:v>
                </c:pt>
                <c:pt idx="416">
                  <c:v>44440</c:v>
                </c:pt>
                <c:pt idx="417">
                  <c:v>44470</c:v>
                </c:pt>
                <c:pt idx="418">
                  <c:v>44501</c:v>
                </c:pt>
                <c:pt idx="419">
                  <c:v>44531</c:v>
                </c:pt>
                <c:pt idx="420">
                  <c:v>44562</c:v>
                </c:pt>
                <c:pt idx="421">
                  <c:v>44593</c:v>
                </c:pt>
                <c:pt idx="422">
                  <c:v>44621</c:v>
                </c:pt>
                <c:pt idx="423">
                  <c:v>44652</c:v>
                </c:pt>
                <c:pt idx="424">
                  <c:v>44682</c:v>
                </c:pt>
                <c:pt idx="425">
                  <c:v>44713</c:v>
                </c:pt>
                <c:pt idx="426">
                  <c:v>44743</c:v>
                </c:pt>
                <c:pt idx="427">
                  <c:v>44774</c:v>
                </c:pt>
                <c:pt idx="428">
                  <c:v>44805</c:v>
                </c:pt>
                <c:pt idx="429">
                  <c:v>44835</c:v>
                </c:pt>
                <c:pt idx="430">
                  <c:v>44866</c:v>
                </c:pt>
                <c:pt idx="431">
                  <c:v>44896</c:v>
                </c:pt>
                <c:pt idx="432">
                  <c:v>44927</c:v>
                </c:pt>
                <c:pt idx="433">
                  <c:v>44958</c:v>
                </c:pt>
                <c:pt idx="434">
                  <c:v>44986</c:v>
                </c:pt>
                <c:pt idx="435">
                  <c:v>45017</c:v>
                </c:pt>
                <c:pt idx="436">
                  <c:v>45047</c:v>
                </c:pt>
                <c:pt idx="437">
                  <c:v>45078</c:v>
                </c:pt>
                <c:pt idx="438">
                  <c:v>45108</c:v>
                </c:pt>
                <c:pt idx="439">
                  <c:v>45139</c:v>
                </c:pt>
                <c:pt idx="440">
                  <c:v>45170</c:v>
                </c:pt>
                <c:pt idx="441">
                  <c:v>45200</c:v>
                </c:pt>
                <c:pt idx="442">
                  <c:v>45231</c:v>
                </c:pt>
                <c:pt idx="443">
                  <c:v>45261</c:v>
                </c:pt>
                <c:pt idx="444">
                  <c:v>45292</c:v>
                </c:pt>
                <c:pt idx="445">
                  <c:v>45323</c:v>
                </c:pt>
                <c:pt idx="446">
                  <c:v>45352</c:v>
                </c:pt>
                <c:pt idx="447">
                  <c:v>45383</c:v>
                </c:pt>
                <c:pt idx="448">
                  <c:v>45413</c:v>
                </c:pt>
                <c:pt idx="449">
                  <c:v>45444</c:v>
                </c:pt>
                <c:pt idx="450">
                  <c:v>45474</c:v>
                </c:pt>
                <c:pt idx="451">
                  <c:v>45505</c:v>
                </c:pt>
                <c:pt idx="452">
                  <c:v>45536</c:v>
                </c:pt>
                <c:pt idx="453">
                  <c:v>45566</c:v>
                </c:pt>
                <c:pt idx="454">
                  <c:v>45597</c:v>
                </c:pt>
                <c:pt idx="455">
                  <c:v>45627</c:v>
                </c:pt>
              </c:numCache>
            </c:numRef>
          </c:xVal>
          <c:yVal>
            <c:numRef>
              <c:f>'California-Input'!$I$10:$I$600</c:f>
              <c:numCache>
                <c:formatCode>General</c:formatCode>
                <c:ptCount val="591"/>
                <c:pt idx="96" formatCode="0.00%">
                  <c:v>0.70951585976627718</c:v>
                </c:pt>
                <c:pt idx="97" formatCode="0.00%">
                  <c:v>0.71236559139784938</c:v>
                </c:pt>
                <c:pt idx="98" formatCode="0.00%">
                  <c:v>0.74284170718530518</c:v>
                </c:pt>
                <c:pt idx="99" formatCode="0.00%">
                  <c:v>0.73158425832492435</c:v>
                </c:pt>
                <c:pt idx="100" formatCode="0.00%">
                  <c:v>0.74949186991869921</c:v>
                </c:pt>
                <c:pt idx="101" formatCode="0.00%">
                  <c:v>0.78915989159891609</c:v>
                </c:pt>
                <c:pt idx="102" formatCode="0.00%">
                  <c:v>0.80173913043478262</c:v>
                </c:pt>
                <c:pt idx="103" formatCode="0.00%">
                  <c:v>0.77160493827160492</c:v>
                </c:pt>
                <c:pt idx="104" formatCode="0.00%">
                  <c:v>0.75013758943313147</c:v>
                </c:pt>
                <c:pt idx="105" formatCode="0.00%">
                  <c:v>0.74755606670500285</c:v>
                </c:pt>
                <c:pt idx="106" formatCode="0.00%">
                  <c:v>0.69367369589345174</c:v>
                </c:pt>
                <c:pt idx="107" formatCode="0.00%">
                  <c:v>0.66858940744625062</c:v>
                </c:pt>
                <c:pt idx="108" formatCode="0.00%">
                  <c:v>0.73670212765957444</c:v>
                </c:pt>
                <c:pt idx="109" formatCode="0.00%">
                  <c:v>0.77540106951871657</c:v>
                </c:pt>
                <c:pt idx="110" formatCode="0.00%">
                  <c:v>0.78236130867709819</c:v>
                </c:pt>
                <c:pt idx="111" formatCode="0.00%">
                  <c:v>0.76212966938600257</c:v>
                </c:pt>
                <c:pt idx="112" formatCode="0.00%">
                  <c:v>0.71123755334281646</c:v>
                </c:pt>
                <c:pt idx="113" formatCode="0.00%">
                  <c:v>0.70250368188512513</c:v>
                </c:pt>
                <c:pt idx="114" formatCode="0.00%">
                  <c:v>0.68396226415094341</c:v>
                </c:pt>
                <c:pt idx="115" formatCode="0.00%">
                  <c:v>0.6617982656321314</c:v>
                </c:pt>
                <c:pt idx="116" formatCode="0.00%">
                  <c:v>0.64907872696817426</c:v>
                </c:pt>
                <c:pt idx="117" formatCode="0.00%">
                  <c:v>0.67709586843160852</c:v>
                </c:pt>
                <c:pt idx="118" formatCode="0.00%">
                  <c:v>0.70665536244171268</c:v>
                </c:pt>
                <c:pt idx="119" formatCode="0.00%">
                  <c:v>0.71479856402074193</c:v>
                </c:pt>
                <c:pt idx="120" formatCode="0.00%">
                  <c:v>0.73523583036068174</c:v>
                </c:pt>
                <c:pt idx="121" formatCode="0.00%">
                  <c:v>0.72902646926873038</c:v>
                </c:pt>
                <c:pt idx="122" formatCode="0.00%">
                  <c:v>0.71496663489037182</c:v>
                </c:pt>
                <c:pt idx="123" formatCode="0.00%">
                  <c:v>0.73299492385786802</c:v>
                </c:pt>
                <c:pt idx="124" formatCode="0.00%">
                  <c:v>0.71940726577437852</c:v>
                </c:pt>
                <c:pt idx="125" formatCode="0.00%">
                  <c:v>0.72954663887441373</c:v>
                </c:pt>
                <c:pt idx="126" formatCode="0.00%">
                  <c:v>0.69113149847094801</c:v>
                </c:pt>
                <c:pt idx="127" formatCode="0.00%">
                  <c:v>0.72827724761426416</c:v>
                </c:pt>
                <c:pt idx="128" formatCode="0.00%">
                  <c:v>0.76238624873609706</c:v>
                </c:pt>
                <c:pt idx="129" formatCode="0.00%">
                  <c:v>0.7570224719101124</c:v>
                </c:pt>
                <c:pt idx="130" formatCode="0.00%">
                  <c:v>0.73055968301139174</c:v>
                </c:pt>
                <c:pt idx="131" formatCode="0.00%">
                  <c:v>0.6995637949836423</c:v>
                </c:pt>
                <c:pt idx="132" formatCode="0.00%">
                  <c:v>0.63481616657193285</c:v>
                </c:pt>
                <c:pt idx="133" formatCode="0.00%">
                  <c:v>0.58832202890002938</c:v>
                </c:pt>
                <c:pt idx="134" formatCode="0.00%">
                  <c:v>0.53060977454985614</c:v>
                </c:pt>
                <c:pt idx="135" formatCode="0.00%">
                  <c:v>0.53938073934542041</c:v>
                </c:pt>
                <c:pt idx="136" formatCode="0.00%">
                  <c:v>0.55229481381699219</c:v>
                </c:pt>
                <c:pt idx="137" formatCode="0.00%">
                  <c:v>0.55492329706166177</c:v>
                </c:pt>
                <c:pt idx="138" formatCode="0.00%">
                  <c:v>0.60371267150928165</c:v>
                </c:pt>
                <c:pt idx="139" formatCode="0.00%">
                  <c:v>0.63609151165276889</c:v>
                </c:pt>
                <c:pt idx="140" formatCode="0.00%">
                  <c:v>0.63555272379738759</c:v>
                </c:pt>
                <c:pt idx="141" formatCode="0.00%">
                  <c:v>0.69086658452595318</c:v>
                </c:pt>
                <c:pt idx="142" formatCode="0.00%">
                  <c:v>0.60615492354978007</c:v>
                </c:pt>
                <c:pt idx="143" formatCode="0.00%">
                  <c:v>0.59308510638297884</c:v>
                </c:pt>
                <c:pt idx="144" formatCode="0.00%">
                  <c:v>0.57488289656918601</c:v>
                </c:pt>
                <c:pt idx="145" formatCode="0.00%">
                  <c:v>0.60363716038562665</c:v>
                </c:pt>
                <c:pt idx="146" formatCode="0.00%">
                  <c:v>0.59409845788849347</c:v>
                </c:pt>
                <c:pt idx="147" formatCode="0.00%">
                  <c:v>0.63424947145877375</c:v>
                </c:pt>
                <c:pt idx="148" formatCode="0.00%">
                  <c:v>0.69510958363851483</c:v>
                </c:pt>
                <c:pt idx="149" formatCode="0.00%">
                  <c:v>0.63222888504929364</c:v>
                </c:pt>
                <c:pt idx="150" formatCode="0.00%">
                  <c:v>0.66708578477889557</c:v>
                </c:pt>
                <c:pt idx="151" formatCode="0.00%">
                  <c:v>0.70846341359107068</c:v>
                </c:pt>
                <c:pt idx="152" formatCode="0.00%">
                  <c:v>0.73106830960641234</c:v>
                </c:pt>
                <c:pt idx="153" formatCode="0.00%">
                  <c:v>0.77993690851735009</c:v>
                </c:pt>
                <c:pt idx="154" formatCode="0.00%">
                  <c:v>0.75524875574455108</c:v>
                </c:pt>
                <c:pt idx="155" formatCode="0.00%">
                  <c:v>0.76907348242811513</c:v>
                </c:pt>
                <c:pt idx="156" formatCode="0.00%">
                  <c:v>0.74602707474985275</c:v>
                </c:pt>
                <c:pt idx="157" formatCode="0.00%">
                  <c:v>0.77842883423042875</c:v>
                </c:pt>
                <c:pt idx="158" formatCode="0.00%">
                  <c:v>0.79284966255527101</c:v>
                </c:pt>
                <c:pt idx="159" formatCode="0.00%">
                  <c:v>0.76041964906540149</c:v>
                </c:pt>
                <c:pt idx="160" formatCode="0.00%">
                  <c:v>0.77553856845031266</c:v>
                </c:pt>
                <c:pt idx="161" formatCode="0.00%">
                  <c:v>0.79234559086040701</c:v>
                </c:pt>
                <c:pt idx="162" formatCode="0.00%">
                  <c:v>0.81902778244364571</c:v>
                </c:pt>
                <c:pt idx="163" formatCode="0.00%">
                  <c:v>0.8161775970363353</c:v>
                </c:pt>
                <c:pt idx="164" formatCode="0.00%">
                  <c:v>0.83726832723409284</c:v>
                </c:pt>
                <c:pt idx="165" formatCode="0.00%">
                  <c:v>0.79606953892668164</c:v>
                </c:pt>
                <c:pt idx="166" formatCode="0.00%">
                  <c:v>0.77755220417633419</c:v>
                </c:pt>
                <c:pt idx="167" formatCode="0.00%">
                  <c:v>0.68345134142699004</c:v>
                </c:pt>
                <c:pt idx="168" formatCode="0.00%">
                  <c:v>0.64232589587559163</c:v>
                </c:pt>
                <c:pt idx="169" formatCode="0.00%">
                  <c:v>0.71502470935400153</c:v>
                </c:pt>
                <c:pt idx="170" formatCode="0.00%">
                  <c:v>0.75473461146985688</c:v>
                </c:pt>
                <c:pt idx="171" formatCode="0.00%">
                  <c:v>0.76997711670480551</c:v>
                </c:pt>
                <c:pt idx="172" formatCode="0.00%">
                  <c:v>0.76117318435754189</c:v>
                </c:pt>
                <c:pt idx="173" formatCode="0.00%">
                  <c:v>0.76482868085987354</c:v>
                </c:pt>
                <c:pt idx="174" formatCode="0.00%">
                  <c:v>0.75248487467588587</c:v>
                </c:pt>
                <c:pt idx="175" formatCode="0.00%">
                  <c:v>0.70700899075598334</c:v>
                </c:pt>
                <c:pt idx="176" formatCode="0.00%">
                  <c:v>0.7267809707800047</c:v>
                </c:pt>
                <c:pt idx="177" formatCode="0.00%">
                  <c:v>0.6771591887870958</c:v>
                </c:pt>
                <c:pt idx="178" formatCode="0.00%">
                  <c:v>0.66092173161493672</c:v>
                </c:pt>
                <c:pt idx="179" formatCode="0.00%">
                  <c:v>0.6465927962756256</c:v>
                </c:pt>
                <c:pt idx="180" formatCode="0.00%">
                  <c:v>0.66940168457740334</c:v>
                </c:pt>
                <c:pt idx="181" formatCode="0.00%">
                  <c:v>0.71325955632265592</c:v>
                </c:pt>
                <c:pt idx="182" formatCode="0.00%">
                  <c:v>0.75316377933407064</c:v>
                </c:pt>
                <c:pt idx="183" formatCode="0.00%">
                  <c:v>0.80445090506351014</c:v>
                </c:pt>
                <c:pt idx="184" formatCode="0.00%">
                  <c:v>0.82195606096289087</c:v>
                </c:pt>
                <c:pt idx="185" formatCode="0.00%">
                  <c:v>0.79934171858469494</c:v>
                </c:pt>
                <c:pt idx="186" formatCode="0.00%">
                  <c:v>0.82285000253288532</c:v>
                </c:pt>
                <c:pt idx="187" formatCode="0.00%">
                  <c:v>0.83963548423261103</c:v>
                </c:pt>
                <c:pt idx="188" formatCode="0.00%">
                  <c:v>0.8265493586826449</c:v>
                </c:pt>
                <c:pt idx="189" formatCode="0.00%">
                  <c:v>0.80578325598215894</c:v>
                </c:pt>
                <c:pt idx="190" formatCode="0.00%">
                  <c:v>0.76371578567707277</c:v>
                </c:pt>
                <c:pt idx="191" formatCode="0.00%">
                  <c:v>0.79664665231675524</c:v>
                </c:pt>
                <c:pt idx="192" formatCode="0.00%">
                  <c:v>0.8235353637559446</c:v>
                </c:pt>
                <c:pt idx="193" formatCode="0.00%">
                  <c:v>0.84311855254083079</c:v>
                </c:pt>
                <c:pt idx="194" formatCode="0.00%">
                  <c:v>0.82360539389638043</c:v>
                </c:pt>
                <c:pt idx="195" formatCode="0.00%">
                  <c:v>0.75672487022180257</c:v>
                </c:pt>
                <c:pt idx="196" formatCode="0.00%">
                  <c:v>0.79055563075257163</c:v>
                </c:pt>
                <c:pt idx="197" formatCode="0.00%">
                  <c:v>0.82832212268683569</c:v>
                </c:pt>
                <c:pt idx="198" formatCode="0.00%">
                  <c:v>0.82667415331875427</c:v>
                </c:pt>
                <c:pt idx="199" formatCode="0.00%">
                  <c:v>0.83249174743379106</c:v>
                </c:pt>
                <c:pt idx="200" formatCode="0.00%">
                  <c:v>0.82904501472444236</c:v>
                </c:pt>
                <c:pt idx="201" formatCode="0.00%">
                  <c:v>0.79715047444313847</c:v>
                </c:pt>
                <c:pt idx="202" formatCode="0.00%">
                  <c:v>0.79214297214619234</c:v>
                </c:pt>
                <c:pt idx="203" formatCode="0.00%">
                  <c:v>0.80626751063609015</c:v>
                </c:pt>
                <c:pt idx="204" formatCode="0.00%">
                  <c:v>0.82288619691563181</c:v>
                </c:pt>
                <c:pt idx="205" formatCode="0.00%">
                  <c:v>0.82947847765624794</c:v>
                </c:pt>
                <c:pt idx="206" formatCode="0.00%">
                  <c:v>0.82723238061423732</c:v>
                </c:pt>
                <c:pt idx="207" formatCode="0.00%">
                  <c:v>0.82562379166720734</c:v>
                </c:pt>
                <c:pt idx="208" formatCode="0.00%">
                  <c:v>0.83218544854373755</c:v>
                </c:pt>
                <c:pt idx="209" formatCode="0.00%">
                  <c:v>0.82213278236256593</c:v>
                </c:pt>
                <c:pt idx="210" formatCode="0.00%">
                  <c:v>0.81722362938148552</c:v>
                </c:pt>
                <c:pt idx="211" formatCode="0.00%">
                  <c:v>0.81869676923388157</c:v>
                </c:pt>
                <c:pt idx="212" formatCode="0.00%">
                  <c:v>0.76605799324310331</c:v>
                </c:pt>
                <c:pt idx="213" formatCode="0.00%">
                  <c:v>0.771267252195734</c:v>
                </c:pt>
                <c:pt idx="214" formatCode="0.00%">
                  <c:v>0.73387373772068409</c:v>
                </c:pt>
                <c:pt idx="215" formatCode="0.00%">
                  <c:v>0.68032264445372426</c:v>
                </c:pt>
                <c:pt idx="216" formatCode="0.00%">
                  <c:v>0.69322573069450666</c:v>
                </c:pt>
                <c:pt idx="217" formatCode="0.00%">
                  <c:v>0.69750397717921986</c:v>
                </c:pt>
                <c:pt idx="218" formatCode="0.00%">
                  <c:v>0.74974849094567386</c:v>
                </c:pt>
                <c:pt idx="219" formatCode="0.00%">
                  <c:v>0.75457230846584122</c:v>
                </c:pt>
                <c:pt idx="220" formatCode="0.00%">
                  <c:v>0.74051068384236085</c:v>
                </c:pt>
                <c:pt idx="221" formatCode="0.00%">
                  <c:v>0.78515067742377465</c:v>
                </c:pt>
                <c:pt idx="222" formatCode="0.00%">
                  <c:v>0.81000970989557586</c:v>
                </c:pt>
                <c:pt idx="223" formatCode="0.00%">
                  <c:v>0.83517704297081519</c:v>
                </c:pt>
                <c:pt idx="224" formatCode="0.00%">
                  <c:v>0.83519363661991164</c:v>
                </c:pt>
                <c:pt idx="225" formatCode="0.00%">
                  <c:v>0.83228481118966535</c:v>
                </c:pt>
                <c:pt idx="226" formatCode="0.00%">
                  <c:v>0.81300181511945457</c:v>
                </c:pt>
                <c:pt idx="227" formatCode="0.00%">
                  <c:v>0.80529128987797094</c:v>
                </c:pt>
                <c:pt idx="228" formatCode="0.00%">
                  <c:v>0.81799342679308951</c:v>
                </c:pt>
                <c:pt idx="229" formatCode="0.00%">
                  <c:v>0.8065739246278788</c:v>
                </c:pt>
                <c:pt idx="230" formatCode="0.00%">
                  <c:v>0.80143638236249637</c:v>
                </c:pt>
                <c:pt idx="231" formatCode="0.00%">
                  <c:v>0.82707266603229257</c:v>
                </c:pt>
                <c:pt idx="232" formatCode="0.00%">
                  <c:v>0.83210631195176499</c:v>
                </c:pt>
                <c:pt idx="233" formatCode="0.00%">
                  <c:v>0.8378227754040497</c:v>
                </c:pt>
                <c:pt idx="234" formatCode="0.00%">
                  <c:v>0.84539765249388932</c:v>
                </c:pt>
                <c:pt idx="235" formatCode="0.00%">
                  <c:v>0.84258862462205075</c:v>
                </c:pt>
                <c:pt idx="236" formatCode="0.00%">
                  <c:v>0.82235966491818679</c:v>
                </c:pt>
                <c:pt idx="237" formatCode="0.00%">
                  <c:v>0.80080597844548074</c:v>
                </c:pt>
                <c:pt idx="238" formatCode="0.00%">
                  <c:v>0.78963944831344512</c:v>
                </c:pt>
                <c:pt idx="239" formatCode="0.00%">
                  <c:v>0.81390850178934149</c:v>
                </c:pt>
                <c:pt idx="240" formatCode="0.00%">
                  <c:v>0.79170593779453335</c:v>
                </c:pt>
                <c:pt idx="241" formatCode="0.00%">
                  <c:v>0.81637329259844771</c:v>
                </c:pt>
                <c:pt idx="242" formatCode="0.00%">
                  <c:v>0.82210430723275874</c:v>
                </c:pt>
                <c:pt idx="243" formatCode="0.00%">
                  <c:v>0.84053846995731629</c:v>
                </c:pt>
                <c:pt idx="244" formatCode="0.00%">
                  <c:v>0.8477659833541048</c:v>
                </c:pt>
                <c:pt idx="245" formatCode="0.00%">
                  <c:v>0.85997671218376193</c:v>
                </c:pt>
                <c:pt idx="246" formatCode="0.00%">
                  <c:v>0.87582005623242731</c:v>
                </c:pt>
                <c:pt idx="247" formatCode="0.00%">
                  <c:v>0.86984540726237503</c:v>
                </c:pt>
                <c:pt idx="248" formatCode="0.00%">
                  <c:v>0.85653327714159644</c:v>
                </c:pt>
                <c:pt idx="249" formatCode="0.00%">
                  <c:v>0.86758857281641821</c:v>
                </c:pt>
                <c:pt idx="250" formatCode="0.00%">
                  <c:v>0.87842584671128787</c:v>
                </c:pt>
                <c:pt idx="251" formatCode="0.00%">
                  <c:v>0.87383103695686559</c:v>
                </c:pt>
                <c:pt idx="252" formatCode="0.00%">
                  <c:v>0.87151705165444848</c:v>
                </c:pt>
                <c:pt idx="253" formatCode="0.00%">
                  <c:v>0.86362396962896137</c:v>
                </c:pt>
                <c:pt idx="254" formatCode="0.00%">
                  <c:v>0.88134757522744822</c:v>
                </c:pt>
                <c:pt idx="255" formatCode="0.00%">
                  <c:v>0.89236248516026917</c:v>
                </c:pt>
                <c:pt idx="256" formatCode="0.00%">
                  <c:v>0.8995203499963923</c:v>
                </c:pt>
                <c:pt idx="257" formatCode="0.00%">
                  <c:v>0.89943786466796316</c:v>
                </c:pt>
                <c:pt idx="258" formatCode="0.00%">
                  <c:v>0.90270014340360472</c:v>
                </c:pt>
                <c:pt idx="259" formatCode="0.00%">
                  <c:v>0.88871070414259101</c:v>
                </c:pt>
                <c:pt idx="260" formatCode="0.00%">
                  <c:v>0.88559957099839115</c:v>
                </c:pt>
                <c:pt idx="261" formatCode="0.00%">
                  <c:v>0.83642293947472912</c:v>
                </c:pt>
                <c:pt idx="262" formatCode="0.00%">
                  <c:v>0.76390541128681266</c:v>
                </c:pt>
                <c:pt idx="263" formatCode="0.00%">
                  <c:v>0.65621983174734522</c:v>
                </c:pt>
                <c:pt idx="264" formatCode="0.00%">
                  <c:v>0.7012710087808619</c:v>
                </c:pt>
                <c:pt idx="265" formatCode="0.00%">
                  <c:v>0.77347256941644471</c:v>
                </c:pt>
                <c:pt idx="266" formatCode="0.00%">
                  <c:v>0.90370987911629852</c:v>
                </c:pt>
                <c:pt idx="267" formatCode="0.00%">
                  <c:v>0.87177844294198081</c:v>
                </c:pt>
                <c:pt idx="268" formatCode="0.00%">
                  <c:v>0.88993686772647762</c:v>
                </c:pt>
                <c:pt idx="269" formatCode="0.00%">
                  <c:v>0.88984571223537856</c:v>
                </c:pt>
                <c:pt idx="270" formatCode="0.00%">
                  <c:v>0.87745998425610083</c:v>
                </c:pt>
                <c:pt idx="271" formatCode="0.00%">
                  <c:v>0.88691561226678128</c:v>
                </c:pt>
                <c:pt idx="272" formatCode="0.00%">
                  <c:v>0.8814722395508422</c:v>
                </c:pt>
                <c:pt idx="273" formatCode="0.00%">
                  <c:v>0.8954991247632067</c:v>
                </c:pt>
                <c:pt idx="274" formatCode="0.00%">
                  <c:v>0.8946751145861418</c:v>
                </c:pt>
                <c:pt idx="275" formatCode="0.00%">
                  <c:v>0.89944619028713324</c:v>
                </c:pt>
                <c:pt idx="276" formatCode="0.00%">
                  <c:v>0.90669924427524273</c:v>
                </c:pt>
                <c:pt idx="277" formatCode="0.00%">
                  <c:v>0.91085583631192202</c:v>
                </c:pt>
                <c:pt idx="278" formatCode="0.00%">
                  <c:v>0.91048769914961714</c:v>
                </c:pt>
                <c:pt idx="279" formatCode="0.00%">
                  <c:v>0.89737215909090906</c:v>
                </c:pt>
                <c:pt idx="280" formatCode="0.00%">
                  <c:v>0.89794714739467518</c:v>
                </c:pt>
                <c:pt idx="281" formatCode="0.00%">
                  <c:v>0.90538584045171566</c:v>
                </c:pt>
                <c:pt idx="282" formatCode="0.00%">
                  <c:v>0.91633411483014937</c:v>
                </c:pt>
                <c:pt idx="283" formatCode="0.00%">
                  <c:v>0.91170397193082109</c:v>
                </c:pt>
                <c:pt idx="284" formatCode="0.00%">
                  <c:v>0.92100371747211907</c:v>
                </c:pt>
                <c:pt idx="285" formatCode="0.00%">
                  <c:v>0.93330620076165005</c:v>
                </c:pt>
                <c:pt idx="286" formatCode="0.00%">
                  <c:v>0.931423817447112</c:v>
                </c:pt>
                <c:pt idx="287" formatCode="0.00%">
                  <c:v>0.93277001223140343</c:v>
                </c:pt>
                <c:pt idx="288" formatCode="0.00%">
                  <c:v>0.95098576428882953</c:v>
                </c:pt>
                <c:pt idx="289" formatCode="0.00%">
                  <c:v>0.99427171460800878</c:v>
                </c:pt>
                <c:pt idx="290" formatCode="0.00%">
                  <c:v>1.0558097465198879</c:v>
                </c:pt>
                <c:pt idx="291" formatCode="0.00%">
                  <c:v>1.0557930943607128</c:v>
                </c:pt>
                <c:pt idx="292" formatCode="0.00%">
                  <c:v>1.0599720863349922</c:v>
                </c:pt>
                <c:pt idx="293" formatCode="0.00%">
                  <c:v>1.0643000448462245</c:v>
                </c:pt>
                <c:pt idx="294" formatCode="0.00%">
                  <c:v>1.075474610279364</c:v>
                </c:pt>
                <c:pt idx="295" formatCode="0.00%">
                  <c:v>1.1204115446016247</c:v>
                </c:pt>
                <c:pt idx="296" formatCode="0.00%">
                  <c:v>1.2602499707978041</c:v>
                </c:pt>
                <c:pt idx="297" formatCode="0.00%">
                  <c:v>1.2593172237070511</c:v>
                </c:pt>
                <c:pt idx="298" formatCode="0.00%">
                  <c:v>1.1841827677583681</c:v>
                </c:pt>
                <c:pt idx="299" formatCode="0.00%">
                  <c:v>1.0505126184871347</c:v>
                </c:pt>
                <c:pt idx="300" formatCode="0.00%">
                  <c:v>1.0513188874256751</c:v>
                </c:pt>
                <c:pt idx="301" formatCode="0.00%">
                  <c:v>1.108068459657702</c:v>
                </c:pt>
                <c:pt idx="302" formatCode="0.00%">
                  <c:v>1.1070627514767573</c:v>
                </c:pt>
                <c:pt idx="303" formatCode="0.00%">
                  <c:v>1.1141381930095378</c:v>
                </c:pt>
                <c:pt idx="304" formatCode="0.00%">
                  <c:v>1.0914257190031871</c:v>
                </c:pt>
                <c:pt idx="305" formatCode="0.00%">
                  <c:v>1.1172833442164449</c:v>
                </c:pt>
                <c:pt idx="306" formatCode="0.00%">
                  <c:v>1.0959676371198335</c:v>
                </c:pt>
                <c:pt idx="307" formatCode="0.00%">
                  <c:v>1.0937664496467656</c:v>
                </c:pt>
                <c:pt idx="308" formatCode="0.00%">
                  <c:v>1.1189202104900504</c:v>
                </c:pt>
                <c:pt idx="309" formatCode="0.00%">
                  <c:v>1.1289384650483223</c:v>
                </c:pt>
                <c:pt idx="310" formatCode="0.00%">
                  <c:v>1.1475390918008193</c:v>
                </c:pt>
                <c:pt idx="311" formatCode="0.00%">
                  <c:v>1.1545064620858854</c:v>
                </c:pt>
                <c:pt idx="312" formatCode="0.00%">
                  <c:v>1.1314100632720698</c:v>
                </c:pt>
                <c:pt idx="313" formatCode="0.00%">
                  <c:v>1.1280761521939586</c:v>
                </c:pt>
                <c:pt idx="314" formatCode="0.00%">
                  <c:v>1.1291023247921264</c:v>
                </c:pt>
                <c:pt idx="315" formatCode="0.00%">
                  <c:v>1.0958237266044264</c:v>
                </c:pt>
                <c:pt idx="316" formatCode="0.00%">
                  <c:v>1.0622923149955168</c:v>
                </c:pt>
                <c:pt idx="317" formatCode="0.00%">
                  <c:v>0.99728080751144299</c:v>
                </c:pt>
                <c:pt idx="318" formatCode="0.00%">
                  <c:v>0.99204327706445916</c:v>
                </c:pt>
                <c:pt idx="319" formatCode="0.00%">
                  <c:v>0.96387567463788193</c:v>
                </c:pt>
                <c:pt idx="320" formatCode="0.00%">
                  <c:v>0.97265496305360766</c:v>
                </c:pt>
                <c:pt idx="321" formatCode="0.00%">
                  <c:v>0.96526585693839717</c:v>
                </c:pt>
                <c:pt idx="322" formatCode="0.00%">
                  <c:v>0.99774835917663418</c:v>
                </c:pt>
                <c:pt idx="323" formatCode="0.00%">
                  <c:v>1.0132358520853399</c:v>
                </c:pt>
                <c:pt idx="324" formatCode="0.00%">
                  <c:v>1.0158484731349053</c:v>
                </c:pt>
                <c:pt idx="325" formatCode="0.00%">
                  <c:v>0.99925241657648611</c:v>
                </c:pt>
                <c:pt idx="326" formatCode="0.00%">
                  <c:v>0.99792011143275394</c:v>
                </c:pt>
                <c:pt idx="327" formatCode="0.00%">
                  <c:v>0.98368436527233982</c:v>
                </c:pt>
                <c:pt idx="328" formatCode="0.00%">
                  <c:v>0.98217234491437044</c:v>
                </c:pt>
                <c:pt idx="329" formatCode="0.00%">
                  <c:v>0.97644559979710888</c:v>
                </c:pt>
                <c:pt idx="330" formatCode="0.00%">
                  <c:v>0.96765544121955771</c:v>
                </c:pt>
                <c:pt idx="331" formatCode="0.00%">
                  <c:v>0.97162470261697065</c:v>
                </c:pt>
                <c:pt idx="332" formatCode="0.00%">
                  <c:v>0.95685644235838496</c:v>
                </c:pt>
                <c:pt idx="333" formatCode="0.00%">
                  <c:v>0.93266316115063408</c:v>
                </c:pt>
                <c:pt idx="334" formatCode="0.00%">
                  <c:v>0.91940377258936812</c:v>
                </c:pt>
                <c:pt idx="335" formatCode="0.00%">
                  <c:v>0.89746007651203286</c:v>
                </c:pt>
                <c:pt idx="336" formatCode="0.00%">
                  <c:v>0.89190816790102589</c:v>
                </c:pt>
                <c:pt idx="337" formatCode="0.00%">
                  <c:v>0.96580096911088753</c:v>
                </c:pt>
                <c:pt idx="338" formatCode="0.00%">
                  <c:v>0.97797281509132872</c:v>
                </c:pt>
                <c:pt idx="339" formatCode="0.00%">
                  <c:v>0.95750419613704874</c:v>
                </c:pt>
                <c:pt idx="340" formatCode="0.00%">
                  <c:v>0.97537559792494777</c:v>
                </c:pt>
                <c:pt idx="341" formatCode="0.00%">
                  <c:v>0.95539533364229623</c:v>
                </c:pt>
                <c:pt idx="342" formatCode="0.00%">
                  <c:v>0.97251129000589065</c:v>
                </c:pt>
                <c:pt idx="343" formatCode="0.00%">
                  <c:v>0.96691351993515928</c:v>
                </c:pt>
                <c:pt idx="344" formatCode="0.00%">
                  <c:v>0.92327263970180207</c:v>
                </c:pt>
                <c:pt idx="345" formatCode="0.00%">
                  <c:v>0.9114369040721938</c:v>
                </c:pt>
                <c:pt idx="346" formatCode="0.00%">
                  <c:v>0.90837080353190613</c:v>
                </c:pt>
                <c:pt idx="347" formatCode="0.00%">
                  <c:v>0.86960545543107648</c:v>
                </c:pt>
                <c:pt idx="348" formatCode="0.00%">
                  <c:v>0.80470069897638064</c:v>
                </c:pt>
                <c:pt idx="349" formatCode="0.00%">
                  <c:v>0.8168797870429344</c:v>
                </c:pt>
                <c:pt idx="350" formatCode="0.00%">
                  <c:v>0.8419187202145747</c:v>
                </c:pt>
                <c:pt idx="351" formatCode="0.00%">
                  <c:v>0.8515550820962926</c:v>
                </c:pt>
                <c:pt idx="352" formatCode="0.00%">
                  <c:v>0.85134268822565695</c:v>
                </c:pt>
                <c:pt idx="353" formatCode="0.00%">
                  <c:v>0.85501083952845713</c:v>
                </c:pt>
                <c:pt idx="354" formatCode="0.00%">
                  <c:v>0.86980776311238539</c:v>
                </c:pt>
                <c:pt idx="355" formatCode="0.00%">
                  <c:v>0.90983908849162431</c:v>
                </c:pt>
                <c:pt idx="356" formatCode="0.00%">
                  <c:v>0.93566644935696086</c:v>
                </c:pt>
                <c:pt idx="357" formatCode="0.00%">
                  <c:v>0.92238968303293989</c:v>
                </c:pt>
                <c:pt idx="358" formatCode="0.00%">
                  <c:v>0.89245102269153986</c:v>
                </c:pt>
                <c:pt idx="359" formatCode="0.00%">
                  <c:v>0.91424352145920085</c:v>
                </c:pt>
                <c:pt idx="360" formatCode="0.00%">
                  <c:v>0.94276475047069441</c:v>
                </c:pt>
                <c:pt idx="361" formatCode="0.00%">
                  <c:v>0.93990689236597436</c:v>
                </c:pt>
                <c:pt idx="362" formatCode="0.00%">
                  <c:v>0.94129147073341835</c:v>
                </c:pt>
                <c:pt idx="363" formatCode="0.00%">
                  <c:v>0.93322905464854877</c:v>
                </c:pt>
                <c:pt idx="364" formatCode="0.00%">
                  <c:v>0.92626406825802587</c:v>
                </c:pt>
                <c:pt idx="365" formatCode="0.00%">
                  <c:v>0.92844139476263798</c:v>
                </c:pt>
                <c:pt idx="366" formatCode="0.00%">
                  <c:v>0.94234508528526451</c:v>
                </c:pt>
                <c:pt idx="367" formatCode="0.00%">
                  <c:v>0.98688866739358749</c:v>
                </c:pt>
                <c:pt idx="368" formatCode="0.00%">
                  <c:v>1.0193391341770106</c:v>
                </c:pt>
                <c:pt idx="369" formatCode="0.00%">
                  <c:v>1.0331588460071166</c:v>
                </c:pt>
                <c:pt idx="370" formatCode="0.00%">
                  <c:v>1.0359218172213418</c:v>
                </c:pt>
                <c:pt idx="371" formatCode="0.00%">
                  <c:v>1.038307156776203</c:v>
                </c:pt>
                <c:pt idx="372" formatCode="0.00%">
                  <c:v>1.0392229445351564</c:v>
                </c:pt>
                <c:pt idx="373" formatCode="0.00%">
                  <c:v>1.0233342704526285</c:v>
                </c:pt>
                <c:pt idx="374" formatCode="0.00%">
                  <c:v>1.0103428304913613</c:v>
                </c:pt>
                <c:pt idx="375" formatCode="0.00%">
                  <c:v>1.0161185748103922</c:v>
                </c:pt>
                <c:pt idx="376" formatCode="0.00%">
                  <c:v>1.0300091846012542</c:v>
                </c:pt>
                <c:pt idx="377" formatCode="0.00%">
                  <c:v>1.0510278401236679</c:v>
                </c:pt>
                <c:pt idx="378" formatCode="0.00%">
                  <c:v>0.99750276333565302</c:v>
                </c:pt>
                <c:pt idx="379" formatCode="0.00%">
                  <c:v>0.98842973633881059</c:v>
                </c:pt>
                <c:pt idx="380" formatCode="0.00%">
                  <c:v>1.0377398872797319</c:v>
                </c:pt>
                <c:pt idx="381" formatCode="0.00%">
                  <c:v>1.0626947235894375</c:v>
                </c:pt>
                <c:pt idx="382" formatCode="0.00%">
                  <c:v>1.0887600330673479</c:v>
                </c:pt>
                <c:pt idx="383" formatCode="0.00%">
                  <c:v>1.0873994886059559</c:v>
                </c:pt>
                <c:pt idx="384" formatCode="0.00%">
                  <c:v>1.087627283265971</c:v>
                </c:pt>
                <c:pt idx="385" formatCode="0.00%">
                  <c:v>1.1076811331033229</c:v>
                </c:pt>
                <c:pt idx="386" formatCode="0.00%">
                  <c:v>1.1100756940472158</c:v>
                </c:pt>
                <c:pt idx="387" formatCode="0.00%">
                  <c:v>1.0812872616690092</c:v>
                </c:pt>
                <c:pt idx="388" formatCode="0.00%">
                  <c:v>1.1127910364739224</c:v>
                </c:pt>
                <c:pt idx="389" formatCode="0.00%">
                  <c:v>1.108005808266451</c:v>
                </c:pt>
                <c:pt idx="390" formatCode="0.00%">
                  <c:v>1.0749806447269501</c:v>
                </c:pt>
                <c:pt idx="391" formatCode="0.00%">
                  <c:v>1.0552330198168309</c:v>
                </c:pt>
                <c:pt idx="392" formatCode="0.00%">
                  <c:v>1.0537088009033804</c:v>
                </c:pt>
                <c:pt idx="393" formatCode="0.00%">
                  <c:v>1.0692776648808422</c:v>
                </c:pt>
                <c:pt idx="394" formatCode="0.00%">
                  <c:v>1.0668363950623052</c:v>
                </c:pt>
                <c:pt idx="395" formatCode="0.00%">
                  <c:v>1.056985294117647</c:v>
                </c:pt>
                <c:pt idx="396" formatCode="0.00%">
                  <c:v>1.0605617189847218</c:v>
                </c:pt>
                <c:pt idx="397" formatCode="0.00%">
                  <c:v>1.018141914617491</c:v>
                </c:pt>
                <c:pt idx="398" formatCode="0.00%">
                  <c:v>0.91843620184298758</c:v>
                </c:pt>
                <c:pt idx="399" formatCode="0.00%">
                  <c:v>0.98725414789583565</c:v>
                </c:pt>
                <c:pt idx="400" formatCode="0.00%">
                  <c:v>0.93887626802222268</c:v>
                </c:pt>
                <c:pt idx="401" formatCode="0.00%">
                  <c:v>0.95440803419397424</c:v>
                </c:pt>
                <c:pt idx="402" formatCode="0.00%">
                  <c:v>0.96214171533482096</c:v>
                </c:pt>
                <c:pt idx="403" formatCode="0.00%">
                  <c:v>0.96453504821184133</c:v>
                </c:pt>
                <c:pt idx="404" formatCode="0.00%">
                  <c:v>0.97129110133492613</c:v>
                </c:pt>
                <c:pt idx="405" formatCode="0.00%">
                  <c:v>0.97785319975465124</c:v>
                </c:pt>
                <c:pt idx="406" formatCode="0.00%">
                  <c:v>0.97994880201561818</c:v>
                </c:pt>
                <c:pt idx="407" formatCode="0.00%">
                  <c:v>1.0013250913561693</c:v>
                </c:pt>
                <c:pt idx="408" formatCode="0.00%">
                  <c:v>1.0243897882938979</c:v>
                </c:pt>
                <c:pt idx="409" formatCode="0.00%">
                  <c:v>1.0293582968443302</c:v>
                </c:pt>
                <c:pt idx="410" formatCode="0.00%">
                  <c:v>1.0276410626029653</c:v>
                </c:pt>
                <c:pt idx="411" formatCode="0.00%">
                  <c:v>1.0283294850511808</c:v>
                </c:pt>
                <c:pt idx="412" formatCode="0.00%">
                  <c:v>1.0223901316833257</c:v>
                </c:pt>
                <c:pt idx="413" formatCode="0.00%">
                  <c:v>1.0021473251797217</c:v>
                </c:pt>
                <c:pt idx="414" formatCode="0.00%">
                  <c:v>0.98808337209559893</c:v>
                </c:pt>
                <c:pt idx="415" formatCode="0.00%">
                  <c:v>1.0004430660168366</c:v>
                </c:pt>
                <c:pt idx="416" formatCode="0.00%">
                  <c:v>1.0107858243451464</c:v>
                </c:pt>
                <c:pt idx="417" formatCode="0.00%">
                  <c:v>0.99567855098276203</c:v>
                </c:pt>
                <c:pt idx="418" formatCode="0.00%">
                  <c:v>0.97987826220579344</c:v>
                </c:pt>
                <c:pt idx="419" formatCode="0.00%">
                  <c:v>0.99079476384508169</c:v>
                </c:pt>
                <c:pt idx="420" formatCode="0.00%">
                  <c:v>0.98097285403288081</c:v>
                </c:pt>
                <c:pt idx="421" formatCode="0.00%">
                  <c:v>0.9823375490623637</c:v>
                </c:pt>
                <c:pt idx="422" formatCode="0.00%">
                  <c:v>1.0150210970464133</c:v>
                </c:pt>
                <c:pt idx="423" formatCode="0.00%">
                  <c:v>1.0368105182253764</c:v>
                </c:pt>
                <c:pt idx="424" formatCode="0.00%">
                  <c:v>1.0033359422864392</c:v>
                </c:pt>
                <c:pt idx="425" formatCode="0.00%">
                  <c:v>1.009485648867446</c:v>
                </c:pt>
                <c:pt idx="426" formatCode="0.00%">
                  <c:v>1.0338392851390621</c:v>
                </c:pt>
                <c:pt idx="427" formatCode="0.00%">
                  <c:v>1.0388537594038025</c:v>
                </c:pt>
                <c:pt idx="428" formatCode="0.00%">
                  <c:v>1.0501124228208414</c:v>
                </c:pt>
                <c:pt idx="429" formatCode="0.00%">
                  <c:v>1.053032049804012</c:v>
                </c:pt>
                <c:pt idx="430" formatCode="0.00%">
                  <c:v>1.0537234253137495</c:v>
                </c:pt>
                <c:pt idx="431" formatCode="0.00%">
                  <c:v>1.0129397407843799</c:v>
                </c:pt>
                <c:pt idx="432" formatCode="0.00%">
                  <c:v>0.97743844794278434</c:v>
                </c:pt>
                <c:pt idx="433" formatCode="0.00%">
                  <c:v>1.0062237283717295</c:v>
                </c:pt>
                <c:pt idx="434" formatCode="0.00%">
                  <c:v>1.0182855181336892</c:v>
                </c:pt>
                <c:pt idx="435" formatCode="0.00%">
                  <c:v>0.99145601171170006</c:v>
                </c:pt>
                <c:pt idx="436" formatCode="0.00%">
                  <c:v>0.99262907011844848</c:v>
                </c:pt>
                <c:pt idx="437" formatCode="0.00%">
                  <c:v>1.0011167685639113</c:v>
                </c:pt>
                <c:pt idx="438" formatCode="0.00%">
                  <c:v>0.99794936946308455</c:v>
                </c:pt>
                <c:pt idx="439" formatCode="0.00%">
                  <c:v>1.0017508001394302</c:v>
                </c:pt>
                <c:pt idx="440" formatCode="0.00%">
                  <c:v>1.0039398803443749</c:v>
                </c:pt>
                <c:pt idx="441" formatCode="0.00%">
                  <c:v>1.0188077877170563</c:v>
                </c:pt>
                <c:pt idx="442" formatCode="0.00%">
                  <c:v>1.0158906660115592</c:v>
                </c:pt>
                <c:pt idx="443" formatCode="0.00%">
                  <c:v>1.0166747771115801</c:v>
                </c:pt>
                <c:pt idx="444" formatCode="0.00%">
                  <c:v>1.0093268681014125</c:v>
                </c:pt>
                <c:pt idx="445" formatCode="0.00%">
                  <c:v>0.99509227866852146</c:v>
                </c:pt>
                <c:pt idx="446" formatCode="0.00%">
                  <c:v>0.98689580321277071</c:v>
                </c:pt>
                <c:pt idx="447" formatCode="0.00%">
                  <c:v>0.9929449993887508</c:v>
                </c:pt>
                <c:pt idx="448" formatCode="0.00%">
                  <c:v>0.99897359680419107</c:v>
                </c:pt>
                <c:pt idx="449" formatCode="0.00%">
                  <c:v>1.0028265321666132</c:v>
                </c:pt>
                <c:pt idx="450" formatCode="0.00%">
                  <c:v>1.018373543377644</c:v>
                </c:pt>
                <c:pt idx="451" formatCode="0.00%">
                  <c:v>1.0197708803177035</c:v>
                </c:pt>
                <c:pt idx="452" formatCode="0.00%">
                  <c:v>1.0217065330388666</c:v>
                </c:pt>
                <c:pt idx="453" formatCode="0.00%">
                  <c:v>1.0240102343118771</c:v>
                </c:pt>
                <c:pt idx="454" formatCode="0.00%">
                  <c:v>1.0279001468428783</c:v>
                </c:pt>
                <c:pt idx="455" formatCode="0.00%">
                  <c:v>1.0259860573916673</c:v>
                </c:pt>
              </c:numCache>
            </c:numRef>
          </c:yVal>
          <c:smooth val="0"/>
          <c:extLst>
            <c:ext xmlns:c16="http://schemas.microsoft.com/office/drawing/2014/chart" uri="{C3380CC4-5D6E-409C-BE32-E72D297353CC}">
              <c16:uniqueId val="{00000003-F556-43FB-B075-BB11014B524A}"/>
            </c:ext>
          </c:extLst>
        </c:ser>
        <c:dLbls>
          <c:showLegendKey val="0"/>
          <c:showVal val="0"/>
          <c:showCatName val="0"/>
          <c:showSerName val="0"/>
          <c:showPercent val="0"/>
          <c:showBubbleSize val="0"/>
        </c:dLbls>
        <c:axId val="180861568"/>
        <c:axId val="180867456"/>
      </c:scatterChart>
      <c:valAx>
        <c:axId val="180849280"/>
        <c:scaling>
          <c:orientation val="minMax"/>
          <c:max val="45839"/>
          <c:min val="40544"/>
        </c:scaling>
        <c:delete val="0"/>
        <c:axPos val="b"/>
        <c:majorGridlines>
          <c:spPr>
            <a:ln w="3175">
              <a:solidFill>
                <a:srgbClr val="000000"/>
              </a:solidFill>
              <a:prstDash val="solid"/>
            </a:ln>
          </c:spPr>
        </c:majorGridlines>
        <c:numFmt formatCode="mmm\-yy"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pitchFamily="34" charset="0"/>
                <a:ea typeface="Arial Narrow"/>
                <a:cs typeface="Arial" pitchFamily="34" charset="0"/>
              </a:defRPr>
            </a:pPr>
            <a:endParaRPr lang="en-US"/>
          </a:p>
        </c:txPr>
        <c:crossAx val="180859648"/>
        <c:crossesAt val="5"/>
        <c:crossBetween val="midCat"/>
        <c:majorUnit val="182.4"/>
        <c:minorUnit val="36.4"/>
      </c:valAx>
      <c:valAx>
        <c:axId val="180859648"/>
        <c:scaling>
          <c:orientation val="minMax"/>
          <c:max val="126"/>
          <c:min val="6"/>
        </c:scaling>
        <c:delete val="0"/>
        <c:axPos val="l"/>
        <c:majorGridlines>
          <c:spPr>
            <a:ln w="3175">
              <a:solidFill>
                <a:srgbClr val="000000"/>
              </a:solidFill>
              <a:prstDash val="solid"/>
            </a:ln>
          </c:spPr>
        </c:majorGridlines>
        <c:title>
          <c:tx>
            <c:rich>
              <a:bodyPr rot="-5400000" vert="horz"/>
              <a:lstStyle/>
              <a:p>
                <a:pPr algn="ctr">
                  <a:defRPr sz="1000" b="1" i="0" u="none" strike="noStrike" baseline="0">
                    <a:solidFill>
                      <a:srgbClr val="008000"/>
                    </a:solidFill>
                    <a:latin typeface="Arial"/>
                    <a:ea typeface="Arial"/>
                    <a:cs typeface="Arial"/>
                  </a:defRPr>
                </a:pPr>
                <a:r>
                  <a:rPr lang="en-US" sz="1000">
                    <a:solidFill>
                      <a:srgbClr val="008000"/>
                    </a:solidFill>
                  </a:rPr>
                  <a:t>OIL PRICE - $/BBL</a:t>
                </a:r>
              </a:p>
            </c:rich>
          </c:tx>
          <c:layout>
            <c:manualLayout>
              <c:xMode val="edge"/>
              <c:yMode val="edge"/>
              <c:x val="1.1033099297893681E-2"/>
              <c:y val="0.41083223249669748"/>
            </c:manualLayout>
          </c:layout>
          <c:overlay val="0"/>
          <c:spPr>
            <a:noFill/>
            <a:ln w="25400">
              <a:noFill/>
            </a:ln>
          </c:spPr>
        </c:title>
        <c:numFmt formatCode="&quot;$&quot;#,##0" sourceLinked="0"/>
        <c:majorTickMark val="cross"/>
        <c:minorTickMark val="in"/>
        <c:tickLblPos val="nextTo"/>
        <c:spPr>
          <a:ln w="3175">
            <a:solidFill>
              <a:srgbClr val="000000"/>
            </a:solidFill>
            <a:prstDash val="solid"/>
          </a:ln>
        </c:spPr>
        <c:txPr>
          <a:bodyPr rot="0" vert="horz"/>
          <a:lstStyle/>
          <a:p>
            <a:pPr>
              <a:defRPr sz="800" b="0" i="0" u="none" strike="noStrike" baseline="0">
                <a:solidFill>
                  <a:schemeClr val="tx1"/>
                </a:solidFill>
                <a:latin typeface="Arial"/>
                <a:ea typeface="Arial"/>
                <a:cs typeface="Arial"/>
              </a:defRPr>
            </a:pPr>
            <a:endParaRPr lang="en-US"/>
          </a:p>
        </c:txPr>
        <c:crossAx val="180849280"/>
        <c:crossesAt val="33603"/>
        <c:crossBetween val="midCat"/>
        <c:majorUnit val="10"/>
      </c:valAx>
      <c:valAx>
        <c:axId val="180861568"/>
        <c:scaling>
          <c:orientation val="minMax"/>
        </c:scaling>
        <c:delete val="1"/>
        <c:axPos val="t"/>
        <c:numFmt formatCode="mmm\-yy" sourceLinked="1"/>
        <c:majorTickMark val="out"/>
        <c:minorTickMark val="none"/>
        <c:tickLblPos val="nextTo"/>
        <c:crossAx val="180867456"/>
        <c:crossesAt val="0.6"/>
        <c:crossBetween val="midCat"/>
      </c:valAx>
      <c:valAx>
        <c:axId val="180867456"/>
        <c:scaling>
          <c:orientation val="minMax"/>
          <c:max val="3"/>
          <c:min val="0.6"/>
        </c:scaling>
        <c:delete val="0"/>
        <c:axPos val="r"/>
        <c:title>
          <c:tx>
            <c:rich>
              <a:bodyPr rot="-5400000" vert="horz"/>
              <a:lstStyle/>
              <a:p>
                <a:pPr algn="ctr">
                  <a:defRPr sz="1000" b="1" i="0" u="none" strike="noStrike" baseline="0">
                    <a:solidFill>
                      <a:srgbClr val="FF0000"/>
                    </a:solidFill>
                    <a:latin typeface="Arial"/>
                    <a:ea typeface="Arial"/>
                    <a:cs typeface="Arial"/>
                  </a:defRPr>
                </a:pPr>
                <a:r>
                  <a:rPr lang="en-US" sz="1000" b="1" baseline="0">
                    <a:solidFill>
                      <a:srgbClr val="FF0000"/>
                    </a:solidFill>
                  </a:rPr>
                  <a:t>RATIO OF MIDWAY TO WTI Cushing Spot
</a:t>
                </a:r>
              </a:p>
            </c:rich>
          </c:tx>
          <c:layout>
            <c:manualLayout>
              <c:xMode val="edge"/>
              <c:yMode val="edge"/>
              <c:x val="0.96337011033099296"/>
              <c:y val="0.37516512549537651"/>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chemeClr val="tx1"/>
                </a:solidFill>
                <a:latin typeface="Arial"/>
                <a:ea typeface="Arial"/>
                <a:cs typeface="Arial"/>
              </a:defRPr>
            </a:pPr>
            <a:endParaRPr lang="en-US"/>
          </a:p>
        </c:txPr>
        <c:crossAx val="180861568"/>
        <c:crosses val="max"/>
        <c:crossBetween val="midCat"/>
        <c:majorUnit val="0.2"/>
        <c:minorUnit val="0.04"/>
      </c:valAx>
      <c:spPr>
        <a:noFill/>
        <a:ln w="25400">
          <a:noFill/>
        </a:ln>
      </c:spPr>
    </c:plotArea>
    <c:legend>
      <c:legendPos val="b"/>
      <c:layout>
        <c:manualLayout>
          <c:xMode val="edge"/>
          <c:yMode val="edge"/>
          <c:x val="0.12629460546062443"/>
          <c:y val="0.952443857331572"/>
          <c:w val="0.77111153100008312"/>
          <c:h val="2.9062087186261559E-2"/>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POSTED PRICES OF MIDWAY SUNSET</a:t>
            </a:r>
          </a:p>
          <a:p>
            <a:pPr>
              <a:defRPr sz="1200" b="1"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WTI CUSHING SPOT CASH MARKET PRICES</a:t>
            </a:r>
          </a:p>
          <a:p>
            <a:pPr>
              <a:defRPr sz="1200" b="1" i="0" u="none" strike="noStrike" baseline="0">
                <a:solidFill>
                  <a:srgbClr val="000000"/>
                </a:solidFill>
                <a:latin typeface="Arial"/>
                <a:ea typeface="Arial"/>
                <a:cs typeface="Arial"/>
              </a:defRPr>
            </a:pPr>
            <a:r>
              <a:rPr lang="en-US" sz="900" b="1" i="0" u="none" strike="noStrike" baseline="0">
                <a:solidFill>
                  <a:srgbClr val="008000"/>
                </a:solidFill>
                <a:latin typeface="Arial"/>
                <a:cs typeface="Arial"/>
              </a:rPr>
              <a:t>2006 - 2010 DATA ONLY</a:t>
            </a: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2021+ DATA</a:t>
            </a:r>
          </a:p>
        </c:rich>
      </c:tx>
      <c:layout>
        <c:manualLayout>
          <c:xMode val="edge"/>
          <c:yMode val="edge"/>
          <c:x val="0.29374949645745063"/>
          <c:y val="1.3044582074019295E-2"/>
        </c:manualLayout>
      </c:layout>
      <c:overlay val="0"/>
      <c:spPr>
        <a:noFill/>
        <a:ln w="25400">
          <a:noFill/>
        </a:ln>
      </c:spPr>
    </c:title>
    <c:autoTitleDeleted val="0"/>
    <c:plotArea>
      <c:layout>
        <c:manualLayout>
          <c:layoutTarget val="inner"/>
          <c:xMode val="edge"/>
          <c:yMode val="edge"/>
          <c:x val="8.5460599334073253E-2"/>
          <c:y val="0.20717781402936378"/>
          <c:w val="0.8834628190899001"/>
          <c:h val="0.69331158238172919"/>
        </c:manualLayout>
      </c:layout>
      <c:scatterChart>
        <c:scatterStyle val="lineMarker"/>
        <c:varyColors val="0"/>
        <c:ser>
          <c:idx val="0"/>
          <c:order val="0"/>
          <c:tx>
            <c:v>2006 - 2010 DATA</c:v>
          </c:tx>
          <c:spPr>
            <a:ln w="28575">
              <a:noFill/>
            </a:ln>
          </c:spPr>
          <c:marker>
            <c:symbol val="diamond"/>
            <c:size val="7"/>
            <c:spPr>
              <a:solidFill>
                <a:srgbClr val="008000"/>
              </a:solidFill>
              <a:ln>
                <a:solidFill>
                  <a:srgbClr val="008000"/>
                </a:solidFill>
                <a:prstDash val="solid"/>
              </a:ln>
            </c:spPr>
          </c:marker>
          <c:dPt>
            <c:idx val="34"/>
            <c:bubble3D val="0"/>
            <c:extLst>
              <c:ext xmlns:c16="http://schemas.microsoft.com/office/drawing/2014/chart" uri="{C3380CC4-5D6E-409C-BE32-E72D297353CC}">
                <c16:uniqueId val="{00000000-754A-4570-BDB1-7F00C6AA9FD1}"/>
              </c:ext>
            </c:extLst>
          </c:dPt>
          <c:trendline>
            <c:spPr>
              <a:ln w="19050">
                <a:solidFill>
                  <a:srgbClr val="008000"/>
                </a:solidFill>
              </a:ln>
            </c:spPr>
            <c:trendlineType val="linear"/>
            <c:dispRSqr val="1"/>
            <c:dispEq val="1"/>
            <c:trendlineLbl>
              <c:layout>
                <c:manualLayout>
                  <c:x val="0.14792811276067724"/>
                  <c:y val="-0.17747802860545045"/>
                </c:manualLayout>
              </c:layout>
              <c:numFmt formatCode="General" sourceLinked="0"/>
              <c:txPr>
                <a:bodyPr/>
                <a:lstStyle/>
                <a:p>
                  <a:pPr>
                    <a:defRPr sz="900" b="1">
                      <a:solidFill>
                        <a:srgbClr val="008000"/>
                      </a:solidFill>
                    </a:defRPr>
                  </a:pPr>
                  <a:endParaRPr lang="en-US"/>
                </a:p>
              </c:txPr>
            </c:trendlineLbl>
          </c:trendline>
          <c:xVal>
            <c:numRef>
              <c:f>'California-Input'!$H$238:$H$297</c:f>
              <c:numCache>
                <c:formatCode>#,##0.00</c:formatCode>
                <c:ptCount val="60"/>
                <c:pt idx="0">
                  <c:v>65.489523809523803</c:v>
                </c:pt>
                <c:pt idx="1">
                  <c:v>61.63105263157896</c:v>
                </c:pt>
                <c:pt idx="2">
                  <c:v>62.899565217391306</c:v>
                </c:pt>
                <c:pt idx="3">
                  <c:v>69.691578947368427</c:v>
                </c:pt>
                <c:pt idx="4">
                  <c:v>70.940454545454543</c:v>
                </c:pt>
                <c:pt idx="5">
                  <c:v>70.957727272727283</c:v>
                </c:pt>
                <c:pt idx="6">
                  <c:v>74.462000000000018</c:v>
                </c:pt>
                <c:pt idx="7">
                  <c:v>73.048695652173919</c:v>
                </c:pt>
                <c:pt idx="8">
                  <c:v>63.865000000000002</c:v>
                </c:pt>
                <c:pt idx="9">
                  <c:v>58.878181818181808</c:v>
                </c:pt>
                <c:pt idx="10">
                  <c:v>59.419523809523817</c:v>
                </c:pt>
                <c:pt idx="11">
                  <c:v>62.033999999999992</c:v>
                </c:pt>
                <c:pt idx="12">
                  <c:v>54.565714285714293</c:v>
                </c:pt>
                <c:pt idx="13">
                  <c:v>59.262105263157885</c:v>
                </c:pt>
                <c:pt idx="14">
                  <c:v>60.564090909090901</c:v>
                </c:pt>
                <c:pt idx="15">
                  <c:v>63.959000000000003</c:v>
                </c:pt>
                <c:pt idx="16">
                  <c:v>63.460909090909098</c:v>
                </c:pt>
                <c:pt idx="17">
                  <c:v>67.478571428571442</c:v>
                </c:pt>
                <c:pt idx="18">
                  <c:v>74.181904761904761</c:v>
                </c:pt>
                <c:pt idx="19">
                  <c:v>72.392173913043493</c:v>
                </c:pt>
                <c:pt idx="20">
                  <c:v>79.926842105263162</c:v>
                </c:pt>
                <c:pt idx="21">
                  <c:v>85.927826086956514</c:v>
                </c:pt>
                <c:pt idx="22">
                  <c:v>94.623809523809527</c:v>
                </c:pt>
                <c:pt idx="23">
                  <c:v>91.367777777777761</c:v>
                </c:pt>
                <c:pt idx="24">
                  <c:v>92.952857142857155</c:v>
                </c:pt>
                <c:pt idx="25">
                  <c:v>95.354000000000013</c:v>
                </c:pt>
                <c:pt idx="26">
                  <c:v>105.46350000000002</c:v>
                </c:pt>
                <c:pt idx="27">
                  <c:v>112.56636363636363</c:v>
                </c:pt>
                <c:pt idx="28">
                  <c:v>125.38904761904762</c:v>
                </c:pt>
                <c:pt idx="29">
                  <c:v>133.92809523809524</c:v>
                </c:pt>
                <c:pt idx="30">
                  <c:v>133.44409090909087</c:v>
                </c:pt>
                <c:pt idx="31">
                  <c:v>116.69714285714289</c:v>
                </c:pt>
                <c:pt idx="32">
                  <c:v>103.89571428571431</c:v>
                </c:pt>
                <c:pt idx="33">
                  <c:v>76.647826086956528</c:v>
                </c:pt>
                <c:pt idx="34">
                  <c:v>57.44166666666667</c:v>
                </c:pt>
                <c:pt idx="35">
                  <c:v>41.434285714285714</c:v>
                </c:pt>
                <c:pt idx="36">
                  <c:v>41.738499999999995</c:v>
                </c:pt>
                <c:pt idx="37">
                  <c:v>39.161052631578954</c:v>
                </c:pt>
                <c:pt idx="38">
                  <c:v>47.98</c:v>
                </c:pt>
                <c:pt idx="39">
                  <c:v>49.794761904761906</c:v>
                </c:pt>
                <c:pt idx="40">
                  <c:v>59.16149999999999</c:v>
                </c:pt>
                <c:pt idx="41">
                  <c:v>69.674999999999997</c:v>
                </c:pt>
                <c:pt idx="42">
                  <c:v>64.094090909090909</c:v>
                </c:pt>
                <c:pt idx="43">
                  <c:v>71.055238095238082</c:v>
                </c:pt>
                <c:pt idx="44">
                  <c:v>69.463333333333324</c:v>
                </c:pt>
                <c:pt idx="45">
                  <c:v>75.823636363636354</c:v>
                </c:pt>
                <c:pt idx="46">
                  <c:v>78.084210526315786</c:v>
                </c:pt>
                <c:pt idx="47">
                  <c:v>74.303499999999985</c:v>
                </c:pt>
                <c:pt idx="48">
                  <c:v>78.217777777777798</c:v>
                </c:pt>
                <c:pt idx="49">
                  <c:v>76.42263157894736</c:v>
                </c:pt>
                <c:pt idx="50">
                  <c:v>81.242173913043473</c:v>
                </c:pt>
                <c:pt idx="51">
                  <c:v>84.48</c:v>
                </c:pt>
                <c:pt idx="52">
                  <c:v>74.068947368421036</c:v>
                </c:pt>
                <c:pt idx="53">
                  <c:v>75.349090909090904</c:v>
                </c:pt>
                <c:pt idx="54">
                  <c:v>76.369523809523798</c:v>
                </c:pt>
                <c:pt idx="55">
                  <c:v>76.823181818181823</c:v>
                </c:pt>
                <c:pt idx="56">
                  <c:v>75.319999999999993</c:v>
                </c:pt>
                <c:pt idx="57">
                  <c:v>81.902380952380952</c:v>
                </c:pt>
                <c:pt idx="58">
                  <c:v>84.14</c:v>
                </c:pt>
                <c:pt idx="59">
                  <c:v>89.1538095238095</c:v>
                </c:pt>
              </c:numCache>
            </c:numRef>
          </c:xVal>
          <c:yVal>
            <c:numRef>
              <c:f>'California-Input'!$D$238:$D$297</c:f>
              <c:numCache>
                <c:formatCode>0.00</c:formatCode>
                <c:ptCount val="60"/>
                <c:pt idx="0">
                  <c:v>53.57</c:v>
                </c:pt>
                <c:pt idx="1">
                  <c:v>49.71</c:v>
                </c:pt>
                <c:pt idx="2">
                  <c:v>50.41</c:v>
                </c:pt>
                <c:pt idx="3">
                  <c:v>57.64</c:v>
                </c:pt>
                <c:pt idx="4">
                  <c:v>59.03</c:v>
                </c:pt>
                <c:pt idx="5">
                  <c:v>59.45</c:v>
                </c:pt>
                <c:pt idx="6">
                  <c:v>62.95</c:v>
                </c:pt>
                <c:pt idx="7">
                  <c:v>61.55</c:v>
                </c:pt>
                <c:pt idx="8">
                  <c:v>52.52</c:v>
                </c:pt>
                <c:pt idx="9">
                  <c:v>47.15</c:v>
                </c:pt>
                <c:pt idx="10">
                  <c:v>46.92</c:v>
                </c:pt>
                <c:pt idx="11">
                  <c:v>50.49</c:v>
                </c:pt>
                <c:pt idx="12">
                  <c:v>43.2</c:v>
                </c:pt>
                <c:pt idx="13">
                  <c:v>48.38</c:v>
                </c:pt>
                <c:pt idx="14">
                  <c:v>49.79</c:v>
                </c:pt>
                <c:pt idx="15">
                  <c:v>53.76</c:v>
                </c:pt>
                <c:pt idx="16">
                  <c:v>53.8</c:v>
                </c:pt>
                <c:pt idx="17">
                  <c:v>58.03</c:v>
                </c:pt>
                <c:pt idx="18">
                  <c:v>64.97</c:v>
                </c:pt>
                <c:pt idx="19">
                  <c:v>62.97</c:v>
                </c:pt>
                <c:pt idx="20">
                  <c:v>68.459999999999994</c:v>
                </c:pt>
                <c:pt idx="21">
                  <c:v>74.55</c:v>
                </c:pt>
                <c:pt idx="22">
                  <c:v>83.12</c:v>
                </c:pt>
                <c:pt idx="23">
                  <c:v>79.84</c:v>
                </c:pt>
                <c:pt idx="24">
                  <c:v>81.010000000000005</c:v>
                </c:pt>
                <c:pt idx="25">
                  <c:v>82.35</c:v>
                </c:pt>
                <c:pt idx="26">
                  <c:v>92.95</c:v>
                </c:pt>
                <c:pt idx="27">
                  <c:v>100.45</c:v>
                </c:pt>
                <c:pt idx="28">
                  <c:v>112.79</c:v>
                </c:pt>
                <c:pt idx="29">
                  <c:v>120.46</c:v>
                </c:pt>
                <c:pt idx="30">
                  <c:v>120.46</c:v>
                </c:pt>
                <c:pt idx="31">
                  <c:v>103.71</c:v>
                </c:pt>
                <c:pt idx="32">
                  <c:v>92.01</c:v>
                </c:pt>
                <c:pt idx="33">
                  <c:v>64.11</c:v>
                </c:pt>
                <c:pt idx="34">
                  <c:v>43.88</c:v>
                </c:pt>
                <c:pt idx="35">
                  <c:v>27.19</c:v>
                </c:pt>
                <c:pt idx="36">
                  <c:v>29.27</c:v>
                </c:pt>
                <c:pt idx="37">
                  <c:v>30.29</c:v>
                </c:pt>
                <c:pt idx="38">
                  <c:v>43.36</c:v>
                </c:pt>
                <c:pt idx="39">
                  <c:v>43.41</c:v>
                </c:pt>
                <c:pt idx="40">
                  <c:v>52.65</c:v>
                </c:pt>
                <c:pt idx="41">
                  <c:v>62</c:v>
                </c:pt>
                <c:pt idx="42">
                  <c:v>56.24</c:v>
                </c:pt>
                <c:pt idx="43">
                  <c:v>63.02</c:v>
                </c:pt>
                <c:pt idx="44">
                  <c:v>61.23</c:v>
                </c:pt>
                <c:pt idx="45">
                  <c:v>67.900000000000006</c:v>
                </c:pt>
                <c:pt idx="46">
                  <c:v>69.86</c:v>
                </c:pt>
                <c:pt idx="47">
                  <c:v>66.831999999999994</c:v>
                </c:pt>
                <c:pt idx="48">
                  <c:v>70.92</c:v>
                </c:pt>
                <c:pt idx="49">
                  <c:v>69.61</c:v>
                </c:pt>
                <c:pt idx="50">
                  <c:v>73.97</c:v>
                </c:pt>
                <c:pt idx="51">
                  <c:v>75.81</c:v>
                </c:pt>
                <c:pt idx="52">
                  <c:v>66.510000000000005</c:v>
                </c:pt>
                <c:pt idx="53">
                  <c:v>68.22</c:v>
                </c:pt>
                <c:pt idx="54">
                  <c:v>69.98</c:v>
                </c:pt>
                <c:pt idx="55">
                  <c:v>70.040000000000006</c:v>
                </c:pt>
                <c:pt idx="56">
                  <c:v>69.37</c:v>
                </c:pt>
                <c:pt idx="57">
                  <c:v>76.44</c:v>
                </c:pt>
                <c:pt idx="58">
                  <c:v>78.37</c:v>
                </c:pt>
                <c:pt idx="59">
                  <c:v>83.16</c:v>
                </c:pt>
              </c:numCache>
            </c:numRef>
          </c:yVal>
          <c:smooth val="0"/>
          <c:extLst>
            <c:ext xmlns:c16="http://schemas.microsoft.com/office/drawing/2014/chart" uri="{C3380CC4-5D6E-409C-BE32-E72D297353CC}">
              <c16:uniqueId val="{00000001-754A-4570-BDB1-7F00C6AA9FD1}"/>
            </c:ext>
          </c:extLst>
        </c:ser>
        <c:ser>
          <c:idx val="1"/>
          <c:order val="1"/>
          <c:tx>
            <c:v>2021+ Data</c:v>
          </c:tx>
          <c:spPr>
            <a:ln w="28575">
              <a:noFill/>
            </a:ln>
          </c:spPr>
          <c:marker>
            <c:symbol val="circle"/>
            <c:size val="3"/>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0.25889296094208708"/>
                  <c:y val="-0.15350108492143469"/>
                </c:manualLayout>
              </c:layout>
              <c:numFmt formatCode="General" sourceLinked="0"/>
              <c:txPr>
                <a:bodyPr/>
                <a:lstStyle/>
                <a:p>
                  <a:pPr>
                    <a:defRPr b="1">
                      <a:solidFill>
                        <a:srgbClr val="FF0000"/>
                      </a:solidFill>
                    </a:defRPr>
                  </a:pPr>
                  <a:endParaRPr lang="en-US"/>
                </a:p>
              </c:txPr>
            </c:trendlineLbl>
          </c:trendline>
          <c:xVal>
            <c:numRef>
              <c:f>'California-Input'!$H$418:$H$600</c:f>
              <c:numCache>
                <c:formatCode>#,##0.00</c:formatCode>
                <c:ptCount val="183"/>
                <c:pt idx="0">
                  <c:v>51.806451612903224</c:v>
                </c:pt>
                <c:pt idx="1">
                  <c:v>59.133928571428577</c:v>
                </c:pt>
                <c:pt idx="2">
                  <c:v>62.658064516129045</c:v>
                </c:pt>
                <c:pt idx="3">
                  <c:v>61.643666666666689</c:v>
                </c:pt>
                <c:pt idx="4">
                  <c:v>65.063225806451584</c:v>
                </c:pt>
                <c:pt idx="5">
                  <c:v>71.406666666666666</c:v>
                </c:pt>
                <c:pt idx="6">
                  <c:v>72.817741935483866</c:v>
                </c:pt>
                <c:pt idx="7">
                  <c:v>67.709999999999994</c:v>
                </c:pt>
                <c:pt idx="8">
                  <c:v>71.39</c:v>
                </c:pt>
                <c:pt idx="9">
                  <c:v>81.140645161290323</c:v>
                </c:pt>
                <c:pt idx="10">
                  <c:v>78.09133333333331</c:v>
                </c:pt>
                <c:pt idx="11">
                  <c:v>71.488064516129</c:v>
                </c:pt>
                <c:pt idx="12">
                  <c:v>82.683225806451631</c:v>
                </c:pt>
                <c:pt idx="13">
                  <c:v>91.72</c:v>
                </c:pt>
                <c:pt idx="14">
                  <c:v>108.94354838709678</c:v>
                </c:pt>
                <c:pt idx="15">
                  <c:v>101.91833333333335</c:v>
                </c:pt>
                <c:pt idx="16">
                  <c:v>110.04290322580648</c:v>
                </c:pt>
                <c:pt idx="17">
                  <c:v>114.13733333333336</c:v>
                </c:pt>
                <c:pt idx="18">
                  <c:v>100.1412903225806</c:v>
                </c:pt>
                <c:pt idx="19">
                  <c:v>91.418064516129022</c:v>
                </c:pt>
                <c:pt idx="20">
                  <c:v>84.057666666666648</c:v>
                </c:pt>
                <c:pt idx="21">
                  <c:v>86.74</c:v>
                </c:pt>
                <c:pt idx="22">
                  <c:v>84.196666666666673</c:v>
                </c:pt>
                <c:pt idx="23">
                  <c:v>76.658064516129031</c:v>
                </c:pt>
                <c:pt idx="24">
                  <c:v>78.480645161290312</c:v>
                </c:pt>
                <c:pt idx="25">
                  <c:v>76.722499999999997</c:v>
                </c:pt>
                <c:pt idx="26">
                  <c:v>73.299677419354822</c:v>
                </c:pt>
                <c:pt idx="27">
                  <c:v>79.237000000000023</c:v>
                </c:pt>
                <c:pt idx="28">
                  <c:v>71.597741935483867</c:v>
                </c:pt>
                <c:pt idx="29">
                  <c:v>70.441333333333333</c:v>
                </c:pt>
                <c:pt idx="30">
                  <c:v>75.665161290322573</c:v>
                </c:pt>
                <c:pt idx="31">
                  <c:v>81.43741935483871</c:v>
                </c:pt>
                <c:pt idx="32">
                  <c:v>89.088999999999984</c:v>
                </c:pt>
                <c:pt idx="33">
                  <c:v>85.825806451612905</c:v>
                </c:pt>
                <c:pt idx="34">
                  <c:v>77.340999999999994</c:v>
                </c:pt>
                <c:pt idx="35">
                  <c:v>72.25516129032259</c:v>
                </c:pt>
                <c:pt idx="36">
                  <c:v>73.910645161290347</c:v>
                </c:pt>
                <c:pt idx="37">
                  <c:v>76.585862068965525</c:v>
                </c:pt>
                <c:pt idx="38">
                  <c:v>80.545483870967757</c:v>
                </c:pt>
                <c:pt idx="39">
                  <c:v>84.526333333333326</c:v>
                </c:pt>
                <c:pt idx="40">
                  <c:v>78.570645161290315</c:v>
                </c:pt>
                <c:pt idx="41">
                  <c:v>78.777333333333317</c:v>
                </c:pt>
                <c:pt idx="42">
                  <c:v>80.638387096774181</c:v>
                </c:pt>
                <c:pt idx="43">
                  <c:v>75.379677419354849</c:v>
                </c:pt>
                <c:pt idx="44">
                  <c:v>69.579666666666682</c:v>
                </c:pt>
                <c:pt idx="45">
                  <c:v>71.864516129032268</c:v>
                </c:pt>
                <c:pt idx="46">
                  <c:v>69.461999999999989</c:v>
                </c:pt>
                <c:pt idx="47">
                  <c:v>69.640322580645133</c:v>
                </c:pt>
              </c:numCache>
            </c:numRef>
          </c:xVal>
          <c:yVal>
            <c:numRef>
              <c:f>'California-Input'!$D$418:$D$600</c:f>
              <c:numCache>
                <c:formatCode>0.00</c:formatCode>
                <c:ptCount val="183"/>
                <c:pt idx="0">
                  <c:v>53.07</c:v>
                </c:pt>
                <c:pt idx="1">
                  <c:v>60.87</c:v>
                </c:pt>
                <c:pt idx="2">
                  <c:v>64.39</c:v>
                </c:pt>
                <c:pt idx="3">
                  <c:v>63.39</c:v>
                </c:pt>
                <c:pt idx="4">
                  <c:v>66.52</c:v>
                </c:pt>
                <c:pt idx="5">
                  <c:v>71.56</c:v>
                </c:pt>
                <c:pt idx="6">
                  <c:v>71.95</c:v>
                </c:pt>
                <c:pt idx="7">
                  <c:v>67.739999999999995</c:v>
                </c:pt>
                <c:pt idx="8">
                  <c:v>72.16</c:v>
                </c:pt>
                <c:pt idx="9">
                  <c:v>80.790000000000006</c:v>
                </c:pt>
                <c:pt idx="10">
                  <c:v>76.52</c:v>
                </c:pt>
                <c:pt idx="11">
                  <c:v>70.83</c:v>
                </c:pt>
                <c:pt idx="12">
                  <c:v>81.11</c:v>
                </c:pt>
                <c:pt idx="13">
                  <c:v>90.1</c:v>
                </c:pt>
                <c:pt idx="14">
                  <c:v>110.58</c:v>
                </c:pt>
                <c:pt idx="15">
                  <c:v>105.67</c:v>
                </c:pt>
                <c:pt idx="16">
                  <c:v>110.41</c:v>
                </c:pt>
                <c:pt idx="17">
                  <c:v>115.22</c:v>
                </c:pt>
                <c:pt idx="18">
                  <c:v>103.53</c:v>
                </c:pt>
                <c:pt idx="19">
                  <c:v>94.97</c:v>
                </c:pt>
                <c:pt idx="20">
                  <c:v>88.27</c:v>
                </c:pt>
                <c:pt idx="21">
                  <c:v>91.34</c:v>
                </c:pt>
                <c:pt idx="22">
                  <c:v>88.72</c:v>
                </c:pt>
                <c:pt idx="23">
                  <c:v>77.650000000000006</c:v>
                </c:pt>
                <c:pt idx="24">
                  <c:v>76.709999999999994</c:v>
                </c:pt>
                <c:pt idx="25">
                  <c:v>77.2</c:v>
                </c:pt>
                <c:pt idx="26">
                  <c:v>74.64</c:v>
                </c:pt>
                <c:pt idx="27">
                  <c:v>78.56</c:v>
                </c:pt>
                <c:pt idx="28">
                  <c:v>71.069999999999993</c:v>
                </c:pt>
                <c:pt idx="29">
                  <c:v>70.52</c:v>
                </c:pt>
                <c:pt idx="30">
                  <c:v>75.510000000000005</c:v>
                </c:pt>
                <c:pt idx="31">
                  <c:v>81.58</c:v>
                </c:pt>
                <c:pt idx="32">
                  <c:v>89.44</c:v>
                </c:pt>
                <c:pt idx="33">
                  <c:v>87.44</c:v>
                </c:pt>
                <c:pt idx="34">
                  <c:v>78.569999999999993</c:v>
                </c:pt>
                <c:pt idx="35">
                  <c:v>73.459999999999994</c:v>
                </c:pt>
                <c:pt idx="36">
                  <c:v>74.599999999999994</c:v>
                </c:pt>
                <c:pt idx="37">
                  <c:v>76.209999999999994</c:v>
                </c:pt>
                <c:pt idx="38">
                  <c:v>79.489999999999995</c:v>
                </c:pt>
                <c:pt idx="39">
                  <c:v>83.93</c:v>
                </c:pt>
                <c:pt idx="40">
                  <c:v>78.489999999999995</c:v>
                </c:pt>
                <c:pt idx="41">
                  <c:v>79</c:v>
                </c:pt>
                <c:pt idx="42">
                  <c:v>82.12</c:v>
                </c:pt>
                <c:pt idx="43">
                  <c:v>76.87</c:v>
                </c:pt>
                <c:pt idx="44">
                  <c:v>71.09</c:v>
                </c:pt>
                <c:pt idx="45">
                  <c:v>73.59</c:v>
                </c:pt>
                <c:pt idx="46">
                  <c:v>71.400000000000006</c:v>
                </c:pt>
                <c:pt idx="47">
                  <c:v>71.45</c:v>
                </c:pt>
              </c:numCache>
            </c:numRef>
          </c:yVal>
          <c:smooth val="0"/>
          <c:extLst>
            <c:ext xmlns:c16="http://schemas.microsoft.com/office/drawing/2014/chart" uri="{C3380CC4-5D6E-409C-BE32-E72D297353CC}">
              <c16:uniqueId val="{00000002-754A-4570-BDB1-7F00C6AA9FD1}"/>
            </c:ext>
          </c:extLst>
        </c:ser>
        <c:dLbls>
          <c:showLegendKey val="0"/>
          <c:showVal val="0"/>
          <c:showCatName val="0"/>
          <c:showSerName val="0"/>
          <c:showPercent val="0"/>
          <c:showBubbleSize val="0"/>
        </c:dLbls>
        <c:axId val="179841664"/>
        <c:axId val="179847936"/>
      </c:scatterChart>
      <c:valAx>
        <c:axId val="17984166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394006659267483"/>
              <c:y val="0.9445350734094616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47936"/>
        <c:crosses val="autoZero"/>
        <c:crossBetween val="midCat"/>
      </c:valAx>
      <c:valAx>
        <c:axId val="17984793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MIDWAY SUNSET</a:t>
                </a:r>
              </a:p>
            </c:rich>
          </c:tx>
          <c:layout>
            <c:manualLayout>
              <c:xMode val="edge"/>
              <c:yMode val="edge"/>
              <c:x val="1.2208657047724751E-2"/>
              <c:y val="0.4600326264274062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41664"/>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BRENT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2004 through 2008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are 2009+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with White Centers" are 3/2011+ data points </a:t>
            </a:r>
            <a:r>
              <a:rPr lang="en-US" sz="900" b="1" i="0" u="none" strike="noStrike" baseline="0">
                <a:solidFill>
                  <a:srgbClr val="008000"/>
                </a:solidFill>
                <a:latin typeface="Arial"/>
                <a:cs typeface="Arial"/>
              </a:rPr>
              <a:t>(trend line in green)</a:t>
            </a:r>
          </a:p>
        </c:rich>
      </c:tx>
      <c:layout>
        <c:manualLayout>
          <c:xMode val="edge"/>
          <c:yMode val="edge"/>
          <c:x val="0.24639289678135406"/>
          <c:y val="1.9575856443719411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2004 - 2008 DATA</c:v>
          </c:tx>
          <c:spPr>
            <a:ln w="28575">
              <a:noFill/>
            </a:ln>
          </c:spPr>
          <c:marker>
            <c:symbol val="x"/>
            <c:size val="5"/>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0.15635813776644325"/>
                  <c:y val="-0.20337538160836666"/>
                </c:manualLayout>
              </c:layout>
              <c:tx>
                <c:rich>
                  <a:bodyPr/>
                  <a:lstStyle/>
                  <a:p>
                    <a:pPr>
                      <a:defRPr sz="900"/>
                    </a:pPr>
                    <a:r>
                      <a:rPr lang="en-US" sz="900" b="1" baseline="0">
                        <a:solidFill>
                          <a:srgbClr val="FF0000"/>
                        </a:solidFill>
                      </a:rPr>
                      <a:t>y = 1.0053x - 2.1401
R² = 0.9931</a:t>
                    </a:r>
                    <a:endParaRPr lang="en-US" sz="900" b="1">
                      <a:solidFill>
                        <a:srgbClr val="FF0000"/>
                      </a:solidFill>
                    </a:endParaRPr>
                  </a:p>
                </c:rich>
              </c:tx>
              <c:numFmt formatCode="General" sourceLinked="0"/>
            </c:trendlineLbl>
          </c:trendline>
          <c:xVal>
            <c:numRef>
              <c:f>'Monthly AVG OIL'!$E$120:$E$180</c:f>
              <c:numCache>
                <c:formatCode>"$"#,##0.00</c:formatCode>
                <c:ptCount val="6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numCache>
            </c:numRef>
          </c:xVal>
          <c:yVal>
            <c:numRef>
              <c:f>'Monthly AVG OIL'!$D$120:$D$180</c:f>
              <c:numCache>
                <c:formatCode>"$"#,##0.00</c:formatCode>
                <c:ptCount val="61"/>
                <c:pt idx="0">
                  <c:v>31.296842105263156</c:v>
                </c:pt>
                <c:pt idx="1">
                  <c:v>30.718499999999999</c:v>
                </c:pt>
                <c:pt idx="2">
                  <c:v>33.843043478260867</c:v>
                </c:pt>
                <c:pt idx="3">
                  <c:v>33.165238095238095</c:v>
                </c:pt>
                <c:pt idx="4">
                  <c:v>37.759</c:v>
                </c:pt>
                <c:pt idx="5">
                  <c:v>35.234999999999999</c:v>
                </c:pt>
                <c:pt idx="6">
                  <c:v>38.239523809523817</c:v>
                </c:pt>
                <c:pt idx="7">
                  <c:v>43.027727272727269</c:v>
                </c:pt>
                <c:pt idx="8">
                  <c:v>43.566190476190471</c:v>
                </c:pt>
                <c:pt idx="9">
                  <c:v>49.705238095238094</c:v>
                </c:pt>
                <c:pt idx="10">
                  <c:v>43.075238095238092</c:v>
                </c:pt>
                <c:pt idx="11">
                  <c:v>39.49</c:v>
                </c:pt>
                <c:pt idx="12">
                  <c:v>39.54</c:v>
                </c:pt>
                <c:pt idx="13">
                  <c:v>44.154000000000003</c:v>
                </c:pt>
                <c:pt idx="14">
                  <c:v>45.358947368421056</c:v>
                </c:pt>
                <c:pt idx="15">
                  <c:v>52.798636363636369</c:v>
                </c:pt>
                <c:pt idx="16">
                  <c:v>51.960476190476193</c:v>
                </c:pt>
                <c:pt idx="17">
                  <c:v>48.668095238095233</c:v>
                </c:pt>
                <c:pt idx="18">
                  <c:v>54.839090909090899</c:v>
                </c:pt>
                <c:pt idx="19">
                  <c:v>57.565999999999988</c:v>
                </c:pt>
                <c:pt idx="20">
                  <c:v>64.197826086956525</c:v>
                </c:pt>
                <c:pt idx="21">
                  <c:v>62.92</c:v>
                </c:pt>
                <c:pt idx="22">
                  <c:v>58.821904761904761</c:v>
                </c:pt>
                <c:pt idx="23">
                  <c:v>55.334761904761905</c:v>
                </c:pt>
                <c:pt idx="24">
                  <c:v>56.99</c:v>
                </c:pt>
                <c:pt idx="25">
                  <c:v>63.177142857142861</c:v>
                </c:pt>
                <c:pt idx="26">
                  <c:v>60.188947368421047</c:v>
                </c:pt>
                <c:pt idx="27">
                  <c:v>62.119565217391305</c:v>
                </c:pt>
                <c:pt idx="28">
                  <c:v>70.130526315789481</c:v>
                </c:pt>
                <c:pt idx="29">
                  <c:v>69.933181818181822</c:v>
                </c:pt>
                <c:pt idx="30">
                  <c:v>68.559090909090912</c:v>
                </c:pt>
                <c:pt idx="31">
                  <c:v>73.770999999999987</c:v>
                </c:pt>
                <c:pt idx="32">
                  <c:v>73.230434782608697</c:v>
                </c:pt>
                <c:pt idx="33">
                  <c:v>61.625500000000002</c:v>
                </c:pt>
                <c:pt idx="34">
                  <c:v>57.808181818181815</c:v>
                </c:pt>
                <c:pt idx="35">
                  <c:v>58.716666666666676</c:v>
                </c:pt>
                <c:pt idx="36">
                  <c:v>62.472105263157893</c:v>
                </c:pt>
                <c:pt idx="37">
                  <c:v>53.68</c:v>
                </c:pt>
                <c:pt idx="38">
                  <c:v>57.555789473684207</c:v>
                </c:pt>
                <c:pt idx="39">
                  <c:v>62.050454545454549</c:v>
                </c:pt>
                <c:pt idx="40">
                  <c:v>67.485789473684207</c:v>
                </c:pt>
                <c:pt idx="41">
                  <c:v>67.212272727272747</c:v>
                </c:pt>
                <c:pt idx="42">
                  <c:v>71.045714285714283</c:v>
                </c:pt>
                <c:pt idx="43">
                  <c:v>76.930000000000007</c:v>
                </c:pt>
                <c:pt idx="44">
                  <c:v>70.760869565217391</c:v>
                </c:pt>
                <c:pt idx="45">
                  <c:v>77.173157894736832</c:v>
                </c:pt>
                <c:pt idx="46">
                  <c:v>82.34</c:v>
                </c:pt>
                <c:pt idx="47">
                  <c:v>92.414285714285711</c:v>
                </c:pt>
                <c:pt idx="48">
                  <c:v>90.926842105263162</c:v>
                </c:pt>
                <c:pt idx="49">
                  <c:v>92.178095238095253</c:v>
                </c:pt>
                <c:pt idx="50">
                  <c:v>94.99</c:v>
                </c:pt>
                <c:pt idx="51">
                  <c:v>103.63550000000002</c:v>
                </c:pt>
                <c:pt idx="52">
                  <c:v>109.07136363636363</c:v>
                </c:pt>
                <c:pt idx="53">
                  <c:v>122.79714285714284</c:v>
                </c:pt>
                <c:pt idx="54">
                  <c:v>132.32238095238097</c:v>
                </c:pt>
                <c:pt idx="55">
                  <c:v>132.71818181818182</c:v>
                </c:pt>
                <c:pt idx="56">
                  <c:v>113.24333333333331</c:v>
                </c:pt>
                <c:pt idx="57">
                  <c:v>97.234285714285733</c:v>
                </c:pt>
                <c:pt idx="58">
                  <c:v>71.581739130434769</c:v>
                </c:pt>
                <c:pt idx="59">
                  <c:v>52.452631578947368</c:v>
                </c:pt>
                <c:pt idx="60">
                  <c:v>39.946363636363635</c:v>
                </c:pt>
              </c:numCache>
            </c:numRef>
          </c:yVal>
          <c:smooth val="0"/>
          <c:extLst>
            <c:ext xmlns:c16="http://schemas.microsoft.com/office/drawing/2014/chart" uri="{C3380CC4-5D6E-409C-BE32-E72D297353CC}">
              <c16:uniqueId val="{00000000-76FC-443F-B82A-43ADC524F1A9}"/>
            </c:ext>
          </c:extLst>
        </c:ser>
        <c:ser>
          <c:idx val="1"/>
          <c:order val="1"/>
          <c:tx>
            <c:v>2009+</c:v>
          </c:tx>
          <c:spPr>
            <a:ln w="28575">
              <a:noFill/>
            </a:ln>
          </c:spPr>
          <c:marker>
            <c:symbol val="circle"/>
            <c:size val="6"/>
            <c:spPr>
              <a:solidFill>
                <a:srgbClr val="0000FF"/>
              </a:solidFill>
              <a:ln>
                <a:solidFill>
                  <a:srgbClr val="0000FF"/>
                </a:solidFill>
                <a:prstDash val="solid"/>
              </a:ln>
            </c:spPr>
          </c:marker>
          <c:trendline>
            <c:spPr>
              <a:ln w="19050">
                <a:solidFill>
                  <a:srgbClr val="0000FF"/>
                </a:solidFill>
              </a:ln>
            </c:spPr>
            <c:trendlineType val="linear"/>
            <c:dispRSqr val="1"/>
            <c:dispEq val="1"/>
            <c:trendlineLbl>
              <c:layout>
                <c:manualLayout>
                  <c:x val="0.1941888023315928"/>
                  <c:y val="-0.17922797850132649"/>
                </c:manualLayout>
              </c:layout>
              <c:numFmt formatCode="General" sourceLinked="0"/>
              <c:txPr>
                <a:bodyPr/>
                <a:lstStyle/>
                <a:p>
                  <a:pPr>
                    <a:defRPr b="1">
                      <a:solidFill>
                        <a:srgbClr val="0000FF"/>
                      </a:solidFill>
                    </a:defRPr>
                  </a:pPr>
                  <a:endParaRPr lang="en-US"/>
                </a:p>
              </c:txPr>
            </c:trendlineLbl>
          </c:trendline>
          <c:xVal>
            <c:numRef>
              <c:f>'Monthly AVG OIL'!$E$181:$E$500</c:f>
              <c:numCache>
                <c:formatCode>"$"#,##0.00</c:formatCode>
                <c:ptCount val="320"/>
                <c:pt idx="0">
                  <c:v>41.738499999999995</c:v>
                </c:pt>
                <c:pt idx="1">
                  <c:v>39.161052631578954</c:v>
                </c:pt>
                <c:pt idx="2">
                  <c:v>47.98</c:v>
                </c:pt>
                <c:pt idx="3">
                  <c:v>49.794761904761906</c:v>
                </c:pt>
                <c:pt idx="4">
                  <c:v>59.16149999999999</c:v>
                </c:pt>
                <c:pt idx="5">
                  <c:v>69.674999999999997</c:v>
                </c:pt>
                <c:pt idx="6">
                  <c:v>64.094090909090909</c:v>
                </c:pt>
                <c:pt idx="7">
                  <c:v>71.055238095238082</c:v>
                </c:pt>
                <c:pt idx="8">
                  <c:v>69.463333333333324</c:v>
                </c:pt>
                <c:pt idx="9">
                  <c:v>75.823636363636354</c:v>
                </c:pt>
                <c:pt idx="10">
                  <c:v>78.084210526315786</c:v>
                </c:pt>
                <c:pt idx="11">
                  <c:v>74.303499999999985</c:v>
                </c:pt>
                <c:pt idx="12">
                  <c:v>78.217777777777798</c:v>
                </c:pt>
                <c:pt idx="13">
                  <c:v>76.42263157894736</c:v>
                </c:pt>
                <c:pt idx="14">
                  <c:v>81.242173913043473</c:v>
                </c:pt>
                <c:pt idx="15">
                  <c:v>84.48</c:v>
                </c:pt>
                <c:pt idx="16">
                  <c:v>74.068947368421036</c:v>
                </c:pt>
                <c:pt idx="17">
                  <c:v>75.349090909090904</c:v>
                </c:pt>
                <c:pt idx="18">
                  <c:v>76.369523809523798</c:v>
                </c:pt>
                <c:pt idx="19">
                  <c:v>76.823181818181823</c:v>
                </c:pt>
                <c:pt idx="20">
                  <c:v>75.319999999999993</c:v>
                </c:pt>
                <c:pt idx="21">
                  <c:v>81.902380952380952</c:v>
                </c:pt>
                <c:pt idx="22">
                  <c:v>84.14</c:v>
                </c:pt>
                <c:pt idx="23">
                  <c:v>89.1538095238095</c:v>
                </c:pt>
                <c:pt idx="24">
                  <c:v>89.423000000000002</c:v>
                </c:pt>
                <c:pt idx="25">
                  <c:v>89.583157894736857</c:v>
                </c:pt>
                <c:pt idx="26">
                  <c:v>103.02045454545454</c:v>
                </c:pt>
                <c:pt idx="27">
                  <c:v>110.04049999999999</c:v>
                </c:pt>
                <c:pt idx="28">
                  <c:v>101.33285714285714</c:v>
                </c:pt>
                <c:pt idx="29">
                  <c:v>96.288636363636385</c:v>
                </c:pt>
                <c:pt idx="30">
                  <c:v>97.185000000000002</c:v>
                </c:pt>
                <c:pt idx="31">
                  <c:v>86.334347826086955</c:v>
                </c:pt>
                <c:pt idx="32">
                  <c:v>85.61</c:v>
                </c:pt>
                <c:pt idx="33">
                  <c:v>86.411904761904751</c:v>
                </c:pt>
                <c:pt idx="34">
                  <c:v>97.172499999999985</c:v>
                </c:pt>
                <c:pt idx="35">
                  <c:v>98.513809523809542</c:v>
                </c:pt>
                <c:pt idx="36">
                  <c:v>100.23600000000002</c:v>
                </c:pt>
                <c:pt idx="37">
                  <c:v>102.24999999999997</c:v>
                </c:pt>
                <c:pt idx="38">
                  <c:v>106.19090909090909</c:v>
                </c:pt>
                <c:pt idx="39">
                  <c:v>103.32650000000001</c:v>
                </c:pt>
                <c:pt idx="40">
                  <c:v>94.701818181818183</c:v>
                </c:pt>
                <c:pt idx="41">
                  <c:v>82.40523809523809</c:v>
                </c:pt>
                <c:pt idx="42">
                  <c:v>87.931428571428597</c:v>
                </c:pt>
                <c:pt idx="43">
                  <c:v>94.160869565217382</c:v>
                </c:pt>
                <c:pt idx="44">
                  <c:v>94.716315789473697</c:v>
                </c:pt>
                <c:pt idx="45">
                  <c:v>89.570869565217379</c:v>
                </c:pt>
                <c:pt idx="46">
                  <c:v>86.655000000000001</c:v>
                </c:pt>
                <c:pt idx="47">
                  <c:v>88.245499999999993</c:v>
                </c:pt>
                <c:pt idx="48">
                  <c:v>94.828571428571436</c:v>
                </c:pt>
                <c:pt idx="49">
                  <c:v>95.321578947368408</c:v>
                </c:pt>
                <c:pt idx="50">
                  <c:v>93.047368421052624</c:v>
                </c:pt>
                <c:pt idx="51">
                  <c:v>92.067727272727282</c:v>
                </c:pt>
                <c:pt idx="52">
                  <c:v>94.794999999999987</c:v>
                </c:pt>
                <c:pt idx="53">
                  <c:v>95.800500000000014</c:v>
                </c:pt>
                <c:pt idx="54">
                  <c:v>104.61136363636365</c:v>
                </c:pt>
                <c:pt idx="55">
                  <c:v>106.53863636363639</c:v>
                </c:pt>
                <c:pt idx="56">
                  <c:v>106.23499999999999</c:v>
                </c:pt>
                <c:pt idx="57">
                  <c:v>100.55260869565215</c:v>
                </c:pt>
                <c:pt idx="58">
                  <c:v>93.931499999999986</c:v>
                </c:pt>
                <c:pt idx="59">
                  <c:v>97.894285714285701</c:v>
                </c:pt>
                <c:pt idx="60">
                  <c:v>94.856666666666669</c:v>
                </c:pt>
                <c:pt idx="61">
                  <c:v>100.67526315789473</c:v>
                </c:pt>
                <c:pt idx="62">
                  <c:v>100.50904761904765</c:v>
                </c:pt>
                <c:pt idx="63">
                  <c:v>102.03476190476188</c:v>
                </c:pt>
                <c:pt idx="64">
                  <c:v>101.79476190476188</c:v>
                </c:pt>
                <c:pt idx="65">
                  <c:v>105.14666666666666</c:v>
                </c:pt>
                <c:pt idx="66">
                  <c:v>102.39181818181818</c:v>
                </c:pt>
                <c:pt idx="67">
                  <c:v>96.076190476190476</c:v>
                </c:pt>
                <c:pt idx="68">
                  <c:v>93.033809523809509</c:v>
                </c:pt>
                <c:pt idx="69">
                  <c:v>84.339130434782604</c:v>
                </c:pt>
                <c:pt idx="70">
                  <c:v>75.81</c:v>
                </c:pt>
                <c:pt idx="71">
                  <c:v>59.28954545454544</c:v>
                </c:pt>
                <c:pt idx="72">
                  <c:v>47.325499999999998</c:v>
                </c:pt>
                <c:pt idx="73">
                  <c:v>50.724736842105258</c:v>
                </c:pt>
                <c:pt idx="74">
                  <c:v>47.854090909090907</c:v>
                </c:pt>
                <c:pt idx="75">
                  <c:v>54.433181818181815</c:v>
                </c:pt>
                <c:pt idx="76">
                  <c:v>59.372</c:v>
                </c:pt>
                <c:pt idx="77">
                  <c:v>59.828636363636377</c:v>
                </c:pt>
                <c:pt idx="78">
                  <c:v>50.929999999999993</c:v>
                </c:pt>
                <c:pt idx="79">
                  <c:v>42.889047619047624</c:v>
                </c:pt>
                <c:pt idx="80">
                  <c:v>45.479523809523805</c:v>
                </c:pt>
                <c:pt idx="81">
                  <c:v>46.289545454545454</c:v>
                </c:pt>
                <c:pt idx="82">
                  <c:v>42.922999999999995</c:v>
                </c:pt>
                <c:pt idx="83">
                  <c:v>37.327272727272728</c:v>
                </c:pt>
                <c:pt idx="84">
                  <c:v>31.77578947368421</c:v>
                </c:pt>
                <c:pt idx="85">
                  <c:v>30.616500000000002</c:v>
                </c:pt>
                <c:pt idx="86">
                  <c:v>37.960909090909098</c:v>
                </c:pt>
                <c:pt idx="87">
                  <c:v>41.124761904761897</c:v>
                </c:pt>
                <c:pt idx="88">
                  <c:v>46.796666666666681</c:v>
                </c:pt>
                <c:pt idx="89">
                  <c:v>48.853181818181831</c:v>
                </c:pt>
                <c:pt idx="90">
                  <c:v>44.814500000000002</c:v>
                </c:pt>
                <c:pt idx="91">
                  <c:v>44.799130434782612</c:v>
                </c:pt>
                <c:pt idx="92">
                  <c:v>44.994666666666667</c:v>
                </c:pt>
                <c:pt idx="93">
                  <c:v>49.827096774193542</c:v>
                </c:pt>
                <c:pt idx="94">
                  <c:v>45.582333333333331</c:v>
                </c:pt>
                <c:pt idx="95">
                  <c:v>52.207096774193552</c:v>
                </c:pt>
                <c:pt idx="96">
                  <c:v>52.770322580645178</c:v>
                </c:pt>
                <c:pt idx="97">
                  <c:v>53.54785714285714</c:v>
                </c:pt>
                <c:pt idx="98">
                  <c:v>49.665806451612895</c:v>
                </c:pt>
                <c:pt idx="99">
                  <c:v>51.144999999999968</c:v>
                </c:pt>
                <c:pt idx="100">
                  <c:v>48.582258064516132</c:v>
                </c:pt>
                <c:pt idx="101">
                  <c:v>45.226333333333351</c:v>
                </c:pt>
                <c:pt idx="102">
                  <c:v>46.61774193548387</c:v>
                </c:pt>
                <c:pt idx="103">
                  <c:v>48.222258064516133</c:v>
                </c:pt>
                <c:pt idx="104">
                  <c:v>49.571333333333349</c:v>
                </c:pt>
                <c:pt idx="105">
                  <c:v>51.579677419354866</c:v>
                </c:pt>
                <c:pt idx="106">
                  <c:v>56.789999999999992</c:v>
                </c:pt>
                <c:pt idx="107">
                  <c:v>58.104193548387094</c:v>
                </c:pt>
                <c:pt idx="108">
                  <c:v>63.614838709677407</c:v>
                </c:pt>
                <c:pt idx="109">
                  <c:v>62.247500000000009</c:v>
                </c:pt>
                <c:pt idx="110">
                  <c:v>62.939032258064522</c:v>
                </c:pt>
                <c:pt idx="111">
                  <c:v>66.320999999999984</c:v>
                </c:pt>
                <c:pt idx="112">
                  <c:v>69.892580645161303</c:v>
                </c:pt>
                <c:pt idx="113">
                  <c:v>67.276999999999987</c:v>
                </c:pt>
                <c:pt idx="114">
                  <c:v>70.917096774193553</c:v>
                </c:pt>
                <c:pt idx="115">
                  <c:v>67.804516129032265</c:v>
                </c:pt>
                <c:pt idx="116">
                  <c:v>70.084999999999994</c:v>
                </c:pt>
                <c:pt idx="117">
                  <c:v>70.716451612903214</c:v>
                </c:pt>
                <c:pt idx="118">
                  <c:v>56.85366666666669</c:v>
                </c:pt>
                <c:pt idx="119">
                  <c:v>48.822903225806442</c:v>
                </c:pt>
                <c:pt idx="120">
                  <c:v>51.479032258064521</c:v>
                </c:pt>
                <c:pt idx="121">
                  <c:v>55.07</c:v>
                </c:pt>
                <c:pt idx="122">
                  <c:v>58.086129032258064</c:v>
                </c:pt>
                <c:pt idx="123">
                  <c:v>63.794333333333341</c:v>
                </c:pt>
                <c:pt idx="124">
                  <c:v>60.891935483870981</c:v>
                </c:pt>
                <c:pt idx="125">
                  <c:v>54.864333333333342</c:v>
                </c:pt>
                <c:pt idx="126">
                  <c:v>57.49870967741937</c:v>
                </c:pt>
                <c:pt idx="127">
                  <c:v>54.840967741935486</c:v>
                </c:pt>
                <c:pt idx="128">
                  <c:v>56.676000000000009</c:v>
                </c:pt>
                <c:pt idx="129">
                  <c:v>54.13000000000001</c:v>
                </c:pt>
                <c:pt idx="130">
                  <c:v>57.084666666666664</c:v>
                </c:pt>
                <c:pt idx="131">
                  <c:v>59.84</c:v>
                </c:pt>
                <c:pt idx="132">
                  <c:v>57.978709677419353</c:v>
                </c:pt>
                <c:pt idx="133">
                  <c:v>50.749310344827585</c:v>
                </c:pt>
                <c:pt idx="134">
                  <c:v>30.595483870967744</c:v>
                </c:pt>
                <c:pt idx="135">
                  <c:v>18.201999999999998</c:v>
                </c:pt>
                <c:pt idx="136">
                  <c:v>28.683225806451613</c:v>
                </c:pt>
                <c:pt idx="137">
                  <c:v>38.369333333333337</c:v>
                </c:pt>
                <c:pt idx="138">
                  <c:v>40.763225806451615</c:v>
                </c:pt>
                <c:pt idx="139">
                  <c:v>42.186129032258073</c:v>
                </c:pt>
                <c:pt idx="140">
                  <c:v>39.627666666666663</c:v>
                </c:pt>
                <c:pt idx="141">
                  <c:v>39.443548387096783</c:v>
                </c:pt>
                <c:pt idx="142">
                  <c:v>41.277666666666654</c:v>
                </c:pt>
                <c:pt idx="143">
                  <c:v>47.227419354838716</c:v>
                </c:pt>
                <c:pt idx="144">
                  <c:v>51.806451612903224</c:v>
                </c:pt>
                <c:pt idx="145">
                  <c:v>59.133928571428577</c:v>
                </c:pt>
                <c:pt idx="146">
                  <c:v>62.658064516129045</c:v>
                </c:pt>
                <c:pt idx="147">
                  <c:v>61.643666666666689</c:v>
                </c:pt>
                <c:pt idx="148">
                  <c:v>65.063225806451584</c:v>
                </c:pt>
                <c:pt idx="149">
                  <c:v>71.406666666666666</c:v>
                </c:pt>
                <c:pt idx="150">
                  <c:v>72.817741935483866</c:v>
                </c:pt>
                <c:pt idx="151">
                  <c:v>67.709999999999994</c:v>
                </c:pt>
                <c:pt idx="152">
                  <c:v>71.39</c:v>
                </c:pt>
                <c:pt idx="153">
                  <c:v>81.140645161290323</c:v>
                </c:pt>
                <c:pt idx="154">
                  <c:v>78.09133333333331</c:v>
                </c:pt>
                <c:pt idx="155">
                  <c:v>71.488064516129</c:v>
                </c:pt>
                <c:pt idx="156">
                  <c:v>82.683225806451631</c:v>
                </c:pt>
                <c:pt idx="157">
                  <c:v>91.72</c:v>
                </c:pt>
                <c:pt idx="158">
                  <c:v>108.94354838709678</c:v>
                </c:pt>
                <c:pt idx="159">
                  <c:v>101.91833333333335</c:v>
                </c:pt>
                <c:pt idx="160">
                  <c:v>110.04290322580648</c:v>
                </c:pt>
                <c:pt idx="161">
                  <c:v>114.13733333333336</c:v>
                </c:pt>
                <c:pt idx="162">
                  <c:v>100.1412903225806</c:v>
                </c:pt>
                <c:pt idx="163">
                  <c:v>91.418064516129022</c:v>
                </c:pt>
                <c:pt idx="164">
                  <c:v>84.057666666666648</c:v>
                </c:pt>
                <c:pt idx="165">
                  <c:v>86.74</c:v>
                </c:pt>
                <c:pt idx="166">
                  <c:v>84.196666666666673</c:v>
                </c:pt>
                <c:pt idx="167">
                  <c:v>76.658064516129031</c:v>
                </c:pt>
                <c:pt idx="168">
                  <c:v>78.480645161290312</c:v>
                </c:pt>
                <c:pt idx="169">
                  <c:v>76.722499999999997</c:v>
                </c:pt>
                <c:pt idx="170">
                  <c:v>73.299677419354822</c:v>
                </c:pt>
                <c:pt idx="171">
                  <c:v>79.237000000000023</c:v>
                </c:pt>
                <c:pt idx="172">
                  <c:v>71.597741935483867</c:v>
                </c:pt>
                <c:pt idx="173">
                  <c:v>70.441333333333333</c:v>
                </c:pt>
                <c:pt idx="174">
                  <c:v>75.665161290322573</c:v>
                </c:pt>
                <c:pt idx="175">
                  <c:v>81.43741935483871</c:v>
                </c:pt>
                <c:pt idx="176">
                  <c:v>89.088999999999984</c:v>
                </c:pt>
                <c:pt idx="177">
                  <c:v>85.825806451612905</c:v>
                </c:pt>
                <c:pt idx="178">
                  <c:v>77.340999999999994</c:v>
                </c:pt>
                <c:pt idx="179">
                  <c:v>72.25516129032259</c:v>
                </c:pt>
                <c:pt idx="180">
                  <c:v>73.910645161290347</c:v>
                </c:pt>
                <c:pt idx="181">
                  <c:v>76.585862068965525</c:v>
                </c:pt>
                <c:pt idx="182">
                  <c:v>80.545483870967757</c:v>
                </c:pt>
                <c:pt idx="183">
                  <c:v>84.526333333333326</c:v>
                </c:pt>
                <c:pt idx="184">
                  <c:v>78.570645161290315</c:v>
                </c:pt>
                <c:pt idx="185">
                  <c:v>78.777333333333317</c:v>
                </c:pt>
                <c:pt idx="186">
                  <c:v>80.638387096774181</c:v>
                </c:pt>
                <c:pt idx="187">
                  <c:v>75.379677419354849</c:v>
                </c:pt>
                <c:pt idx="188">
                  <c:v>69.579666666666682</c:v>
                </c:pt>
                <c:pt idx="189">
                  <c:v>71.864516129032268</c:v>
                </c:pt>
                <c:pt idx="190">
                  <c:v>69.461999999999989</c:v>
                </c:pt>
                <c:pt idx="191">
                  <c:v>69.640322580645133</c:v>
                </c:pt>
                <c:pt idx="192">
                  <c:v>75.251612903225848</c:v>
                </c:pt>
                <c:pt idx="193">
                  <c:v>71.180357142857147</c:v>
                </c:pt>
                <c:pt idx="194">
                  <c:v>68.063548387096773</c:v>
                </c:pt>
                <c:pt idx="195">
                  <c:v>62.975666666666676</c:v>
                </c:pt>
                <c:pt idx="196">
                  <c:v>60.923225806451612</c:v>
                </c:pt>
                <c:pt idx="197">
                  <c:v>67.949000000000012</c:v>
                </c:pt>
                <c:pt idx="198">
                  <c:v>67.169354838709694</c:v>
                </c:pt>
                <c:pt idx="199">
                  <c:v>64.121290322580649</c:v>
                </c:pt>
                <c:pt idx="200">
                  <c:v>63.471333333333341</c:v>
                </c:pt>
                <c:pt idx="201">
                  <c:v>59.975483870967736</c:v>
                </c:pt>
                <c:pt idx="202">
                  <c:v>59.454000000000001</c:v>
                </c:pt>
                <c:pt idx="203">
                  <c:v>57.846774193548399</c:v>
                </c:pt>
                <c:pt idx="204">
                  <c:v>60.037419354838711</c:v>
                </c:pt>
                <c:pt idx="205">
                  <c:v>64.525714285714301</c:v>
                </c:pt>
                <c:pt idx="206">
                  <c:v>91.745161290322571</c:v>
                </c:pt>
                <c:pt idx="207">
                  <c:v>98.11733333333332</c:v>
                </c:pt>
                <c:pt idx="208">
                  <c:v>98.07580645161292</c:v>
                </c:pt>
                <c:pt idx="209">
                  <c:v>81.223333333333315</c:v>
                </c:pt>
                <c:pt idx="210">
                  <c:v>78.559354838709694</c:v>
                </c:pt>
              </c:numCache>
            </c:numRef>
          </c:xVal>
          <c:yVal>
            <c:numRef>
              <c:f>'Monthly AVG OIL'!$D$181:$D$500</c:f>
              <c:numCache>
                <c:formatCode>"$"#,##0.00</c:formatCode>
                <c:ptCount val="320"/>
                <c:pt idx="0">
                  <c:v>43.439499999999995</c:v>
                </c:pt>
                <c:pt idx="1">
                  <c:v>43.324736842105253</c:v>
                </c:pt>
                <c:pt idx="2">
                  <c:v>46.540454545454544</c:v>
                </c:pt>
                <c:pt idx="3">
                  <c:v>50.181904761904761</c:v>
                </c:pt>
                <c:pt idx="4">
                  <c:v>57.302500000000002</c:v>
                </c:pt>
                <c:pt idx="5">
                  <c:v>68.609545454545454</c:v>
                </c:pt>
                <c:pt idx="6">
                  <c:v>64.435454545454533</c:v>
                </c:pt>
                <c:pt idx="7">
                  <c:v>72.508571428571415</c:v>
                </c:pt>
                <c:pt idx="8">
                  <c:v>67.646190476190469</c:v>
                </c:pt>
                <c:pt idx="9">
                  <c:v>72.769545454545451</c:v>
                </c:pt>
                <c:pt idx="10">
                  <c:v>76.661999999999992</c:v>
                </c:pt>
                <c:pt idx="11">
                  <c:v>74.456363636363648</c:v>
                </c:pt>
                <c:pt idx="12">
                  <c:v>76.167368421052629</c:v>
                </c:pt>
                <c:pt idx="13">
                  <c:v>73.752105263157887</c:v>
                </c:pt>
                <c:pt idx="14">
                  <c:v>78.827391304347842</c:v>
                </c:pt>
                <c:pt idx="15">
                  <c:v>84.817619047619033</c:v>
                </c:pt>
                <c:pt idx="16">
                  <c:v>75.945699999999988</c:v>
                </c:pt>
                <c:pt idx="17">
                  <c:v>74.760909090909095</c:v>
                </c:pt>
                <c:pt idx="18">
                  <c:v>75.58</c:v>
                </c:pt>
                <c:pt idx="19">
                  <c:v>77.039545454545447</c:v>
                </c:pt>
                <c:pt idx="20">
                  <c:v>77.840476190476195</c:v>
                </c:pt>
                <c:pt idx="21">
                  <c:v>82.664761904761903</c:v>
                </c:pt>
                <c:pt idx="22">
                  <c:v>85.274761904761903</c:v>
                </c:pt>
                <c:pt idx="23">
                  <c:v>91.305000000000007</c:v>
                </c:pt>
                <c:pt idx="24">
                  <c:v>96.523499999999984</c:v>
                </c:pt>
                <c:pt idx="25">
                  <c:v>103.71631578947368</c:v>
                </c:pt>
                <c:pt idx="26">
                  <c:v>114.64347826086956</c:v>
                </c:pt>
                <c:pt idx="27">
                  <c:v>123.25888888888888</c:v>
                </c:pt>
                <c:pt idx="28">
                  <c:v>114.9890476190476</c:v>
                </c:pt>
                <c:pt idx="29">
                  <c:v>113.83318181818184</c:v>
                </c:pt>
                <c:pt idx="30">
                  <c:v>116.97349999999999</c:v>
                </c:pt>
                <c:pt idx="31">
                  <c:v>110.21954545454547</c:v>
                </c:pt>
                <c:pt idx="32">
                  <c:v>112.83380952380955</c:v>
                </c:pt>
                <c:pt idx="33">
                  <c:v>109.55</c:v>
                </c:pt>
                <c:pt idx="34">
                  <c:v>110.76809523809523</c:v>
                </c:pt>
                <c:pt idx="35">
                  <c:v>107.87049999999999</c:v>
                </c:pt>
                <c:pt idx="36">
                  <c:v>110.68599999999999</c:v>
                </c:pt>
                <c:pt idx="37">
                  <c:v>119.327</c:v>
                </c:pt>
                <c:pt idx="38">
                  <c:v>125.44545454545454</c:v>
                </c:pt>
                <c:pt idx="39">
                  <c:v>119.75</c:v>
                </c:pt>
                <c:pt idx="40">
                  <c:v>110.33904761904762</c:v>
                </c:pt>
                <c:pt idx="41">
                  <c:v>95.155714285714296</c:v>
                </c:pt>
                <c:pt idx="42">
                  <c:v>102.61857142857141</c:v>
                </c:pt>
                <c:pt idx="43">
                  <c:v>113.35608695652174</c:v>
                </c:pt>
                <c:pt idx="44">
                  <c:v>112.86368421052633</c:v>
                </c:pt>
                <c:pt idx="45">
                  <c:v>111.71086956521739</c:v>
                </c:pt>
                <c:pt idx="46">
                  <c:v>109.05857142857143</c:v>
                </c:pt>
                <c:pt idx="47">
                  <c:v>109.494</c:v>
                </c:pt>
                <c:pt idx="48">
                  <c:v>112.96000000000001</c:v>
                </c:pt>
                <c:pt idx="49">
                  <c:v>116.01944444444445</c:v>
                </c:pt>
                <c:pt idx="50">
                  <c:v>108.55578947368421</c:v>
                </c:pt>
                <c:pt idx="51">
                  <c:v>102.24818181818182</c:v>
                </c:pt>
                <c:pt idx="52">
                  <c:v>102.55863636363634</c:v>
                </c:pt>
                <c:pt idx="53">
                  <c:v>102.9195</c:v>
                </c:pt>
                <c:pt idx="54">
                  <c:v>107.93318181818178</c:v>
                </c:pt>
                <c:pt idx="55">
                  <c:v>111.28045454545453</c:v>
                </c:pt>
                <c:pt idx="56">
                  <c:v>111.59649999999999</c:v>
                </c:pt>
                <c:pt idx="57">
                  <c:v>109.06181818181818</c:v>
                </c:pt>
                <c:pt idx="58">
                  <c:v>107.79199999999999</c:v>
                </c:pt>
                <c:pt idx="59">
                  <c:v>110.75666666666666</c:v>
                </c:pt>
                <c:pt idx="60">
                  <c:v>108.11772727272728</c:v>
                </c:pt>
                <c:pt idx="61">
                  <c:v>108.90052631578948</c:v>
                </c:pt>
                <c:pt idx="62">
                  <c:v>107.48095238095237</c:v>
                </c:pt>
                <c:pt idx="63">
                  <c:v>107.7552380952381</c:v>
                </c:pt>
                <c:pt idx="64">
                  <c:v>109.53909090909092</c:v>
                </c:pt>
                <c:pt idx="65">
                  <c:v>111.7952380952381</c:v>
                </c:pt>
                <c:pt idx="66">
                  <c:v>106.76818181818182</c:v>
                </c:pt>
                <c:pt idx="67">
                  <c:v>101.60809523809523</c:v>
                </c:pt>
                <c:pt idx="68">
                  <c:v>97.091428571428565</c:v>
                </c:pt>
                <c:pt idx="69">
                  <c:v>87.425217391304372</c:v>
                </c:pt>
                <c:pt idx="70">
                  <c:v>79.437894736842111</c:v>
                </c:pt>
                <c:pt idx="71">
                  <c:v>62.334999999999994</c:v>
                </c:pt>
                <c:pt idx="72">
                  <c:v>48.117142857142866</c:v>
                </c:pt>
                <c:pt idx="73">
                  <c:v>58.095500000000015</c:v>
                </c:pt>
                <c:pt idx="74">
                  <c:v>55.885454545454543</c:v>
                </c:pt>
                <c:pt idx="75">
                  <c:v>59.524285714285725</c:v>
                </c:pt>
                <c:pt idx="76">
                  <c:v>64.096190476190472</c:v>
                </c:pt>
                <c:pt idx="77">
                  <c:v>61.477727272727286</c:v>
                </c:pt>
                <c:pt idx="78">
                  <c:v>56.561304347826088</c:v>
                </c:pt>
                <c:pt idx="79">
                  <c:v>46.58428571428572</c:v>
                </c:pt>
                <c:pt idx="80">
                  <c:v>47.62318181818182</c:v>
                </c:pt>
                <c:pt idx="81">
                  <c:v>48.43</c:v>
                </c:pt>
                <c:pt idx="82">
                  <c:v>44.267619047619057</c:v>
                </c:pt>
                <c:pt idx="83">
                  <c:v>38.005454545454548</c:v>
                </c:pt>
                <c:pt idx="84">
                  <c:v>30.6995</c:v>
                </c:pt>
                <c:pt idx="85">
                  <c:v>32.1815</c:v>
                </c:pt>
                <c:pt idx="86">
                  <c:v>38.210454545454553</c:v>
                </c:pt>
                <c:pt idx="87">
                  <c:v>41.583333333333336</c:v>
                </c:pt>
                <c:pt idx="88">
                  <c:v>46.742380952380941</c:v>
                </c:pt>
                <c:pt idx="89">
                  <c:v>48.247272727272723</c:v>
                </c:pt>
                <c:pt idx="90">
                  <c:v>44.951904761904771</c:v>
                </c:pt>
                <c:pt idx="91">
                  <c:v>45.843043478260874</c:v>
                </c:pt>
                <c:pt idx="92">
                  <c:v>46.56966666666667</c:v>
                </c:pt>
                <c:pt idx="93">
                  <c:v>49.396451612903221</c:v>
                </c:pt>
                <c:pt idx="94">
                  <c:v>44.498333333333335</c:v>
                </c:pt>
                <c:pt idx="95">
                  <c:v>53.328709677419361</c:v>
                </c:pt>
                <c:pt idx="96">
                  <c:v>54.717741935483858</c:v>
                </c:pt>
                <c:pt idx="97">
                  <c:v>54.927500000000009</c:v>
                </c:pt>
                <c:pt idx="98">
                  <c:v>51.520967741935493</c:v>
                </c:pt>
                <c:pt idx="99">
                  <c:v>52.355333333333334</c:v>
                </c:pt>
                <c:pt idx="100">
                  <c:v>50.246666666666663</c:v>
                </c:pt>
                <c:pt idx="101">
                  <c:v>46.332666666666682</c:v>
                </c:pt>
                <c:pt idx="102">
                  <c:v>48.382903225806452</c:v>
                </c:pt>
                <c:pt idx="103">
                  <c:v>51.701935483870969</c:v>
                </c:pt>
                <c:pt idx="104">
                  <c:v>56.010333333333342</c:v>
                </c:pt>
                <c:pt idx="105">
                  <c:v>57.515806451612917</c:v>
                </c:pt>
                <c:pt idx="106">
                  <c:v>62.702999999999982</c:v>
                </c:pt>
                <c:pt idx="107">
                  <c:v>64.499354838709664</c:v>
                </c:pt>
                <c:pt idx="108">
                  <c:v>69.000322580645147</c:v>
                </c:pt>
                <c:pt idx="109">
                  <c:v>65.357499999999987</c:v>
                </c:pt>
                <c:pt idx="110">
                  <c:v>66.151935483870972</c:v>
                </c:pt>
                <c:pt idx="111">
                  <c:v>71.981333333333325</c:v>
                </c:pt>
                <c:pt idx="112">
                  <c:v>76.839677419354842</c:v>
                </c:pt>
                <c:pt idx="113">
                  <c:v>74.354000000000013</c:v>
                </c:pt>
                <c:pt idx="114">
                  <c:v>74.28612903225806</c:v>
                </c:pt>
                <c:pt idx="115">
                  <c:v>72.393870967741961</c:v>
                </c:pt>
                <c:pt idx="116">
                  <c:v>78.725999999999971</c:v>
                </c:pt>
                <c:pt idx="117">
                  <c:v>80.99870967741937</c:v>
                </c:pt>
                <c:pt idx="118">
                  <c:v>65.022000000000006</c:v>
                </c:pt>
                <c:pt idx="119">
                  <c:v>56.209032258064511</c:v>
                </c:pt>
                <c:pt idx="120">
                  <c:v>59.174193548387102</c:v>
                </c:pt>
                <c:pt idx="121">
                  <c:v>63.956785714285722</c:v>
                </c:pt>
                <c:pt idx="122">
                  <c:v>66.074516129032261</c:v>
                </c:pt>
                <c:pt idx="123">
                  <c:v>71.103000000000009</c:v>
                </c:pt>
                <c:pt idx="124">
                  <c:v>71.224838709677442</c:v>
                </c:pt>
                <c:pt idx="125">
                  <c:v>64.648333333333326</c:v>
                </c:pt>
                <c:pt idx="126">
                  <c:v>63.835483870967735</c:v>
                </c:pt>
                <c:pt idx="127">
                  <c:v>59.10387096774194</c:v>
                </c:pt>
                <c:pt idx="128">
                  <c:v>62.696000000000005</c:v>
                </c:pt>
                <c:pt idx="129">
                  <c:v>59.899354838709684</c:v>
                </c:pt>
                <c:pt idx="130">
                  <c:v>63.086333333333322</c:v>
                </c:pt>
                <c:pt idx="131">
                  <c:v>67.365806451612926</c:v>
                </c:pt>
                <c:pt idx="132">
                  <c:v>64.079032258064487</c:v>
                </c:pt>
                <c:pt idx="133">
                  <c:v>55.927241379310331</c:v>
                </c:pt>
                <c:pt idx="134">
                  <c:v>32.48838709677419</c:v>
                </c:pt>
                <c:pt idx="135">
                  <c:v>18.946333333333335</c:v>
                </c:pt>
                <c:pt idx="136">
                  <c:v>29.015161290322574</c:v>
                </c:pt>
                <c:pt idx="137">
                  <c:v>40.385000000000005</c:v>
                </c:pt>
                <c:pt idx="138">
                  <c:v>43.244838709677424</c:v>
                </c:pt>
                <c:pt idx="139">
                  <c:v>44.592903225806459</c:v>
                </c:pt>
                <c:pt idx="140">
                  <c:v>40.864999999999995</c:v>
                </c:pt>
                <c:pt idx="141">
                  <c:v>40.124516129032251</c:v>
                </c:pt>
                <c:pt idx="142">
                  <c:v>42.446333333333335</c:v>
                </c:pt>
                <c:pt idx="143">
                  <c:v>50.163225806451635</c:v>
                </c:pt>
                <c:pt idx="144">
                  <c:v>54.538709677419355</c:v>
                </c:pt>
                <c:pt idx="145">
                  <c:v>62.371428571428559</c:v>
                </c:pt>
                <c:pt idx="146">
                  <c:v>65.729354838709668</c:v>
                </c:pt>
                <c:pt idx="147">
                  <c:v>64.62566666666666</c:v>
                </c:pt>
                <c:pt idx="148">
                  <c:v>68.477419354838716</c:v>
                </c:pt>
                <c:pt idx="149">
                  <c:v>73.180333333333323</c:v>
                </c:pt>
                <c:pt idx="150">
                  <c:v>75.461612903225785</c:v>
                </c:pt>
                <c:pt idx="151">
                  <c:v>70.808064516129036</c:v>
                </c:pt>
                <c:pt idx="152">
                  <c:v>74.463000000000022</c:v>
                </c:pt>
                <c:pt idx="153">
                  <c:v>83.349677419354833</c:v>
                </c:pt>
                <c:pt idx="154">
                  <c:v>80.63266666666668</c:v>
                </c:pt>
                <c:pt idx="155">
                  <c:v>74.06</c:v>
                </c:pt>
                <c:pt idx="156">
                  <c:v>86.207419354838677</c:v>
                </c:pt>
                <c:pt idx="157">
                  <c:v>97.170714285714283</c:v>
                </c:pt>
                <c:pt idx="158">
                  <c:v>117.88903225806453</c:v>
                </c:pt>
                <c:pt idx="159">
                  <c:v>105.45633333333335</c:v>
                </c:pt>
                <c:pt idx="160">
                  <c:v>113.49709677419357</c:v>
                </c:pt>
                <c:pt idx="161">
                  <c:v>122.61766666666669</c:v>
                </c:pt>
                <c:pt idx="162">
                  <c:v>112.18838709677421</c:v>
                </c:pt>
                <c:pt idx="163">
                  <c:v>100.4558064516129</c:v>
                </c:pt>
                <c:pt idx="164">
                  <c:v>89.715666666666692</c:v>
                </c:pt>
                <c:pt idx="165">
                  <c:v>93.319032258064524</c:v>
                </c:pt>
                <c:pt idx="166">
                  <c:v>91.586666666666673</c:v>
                </c:pt>
                <c:pt idx="167">
                  <c:v>81.203870967741935</c:v>
                </c:pt>
                <c:pt idx="168">
                  <c:v>82.660967741935508</c:v>
                </c:pt>
                <c:pt idx="169">
                  <c:v>82.46</c:v>
                </c:pt>
                <c:pt idx="170">
                  <c:v>78.367419354838717</c:v>
                </c:pt>
                <c:pt idx="171">
                  <c:v>84.477500000000006</c:v>
                </c:pt>
                <c:pt idx="172">
                  <c:v>75.712903225806457</c:v>
                </c:pt>
                <c:pt idx="173">
                  <c:v>74.952666666666659</c:v>
                </c:pt>
                <c:pt idx="174">
                  <c:v>79.99129032258061</c:v>
                </c:pt>
                <c:pt idx="175">
                  <c:v>86.25709677419357</c:v>
                </c:pt>
                <c:pt idx="176">
                  <c:v>93.558999999999997</c:v>
                </c:pt>
                <c:pt idx="177">
                  <c:v>91.040322580645167</c:v>
                </c:pt>
                <c:pt idx="178">
                  <c:v>82.972666666666655</c:v>
                </c:pt>
                <c:pt idx="179">
                  <c:v>77.880322580645156</c:v>
                </c:pt>
                <c:pt idx="180">
                  <c:v>80.158709677419353</c:v>
                </c:pt>
                <c:pt idx="181">
                  <c:v>83.358620689655197</c:v>
                </c:pt>
                <c:pt idx="182">
                  <c:v>85.336129032258071</c:v>
                </c:pt>
                <c:pt idx="183">
                  <c:v>90.08499999999998</c:v>
                </c:pt>
                <c:pt idx="184">
                  <c:v>81.79000000000002</c:v>
                </c:pt>
                <c:pt idx="185">
                  <c:v>82.344000000000037</c:v>
                </c:pt>
                <c:pt idx="186">
                  <c:v>85.278064516129035</c:v>
                </c:pt>
                <c:pt idx="187">
                  <c:v>80.343225806451585</c:v>
                </c:pt>
                <c:pt idx="188">
                  <c:v>74.091000000000022</c:v>
                </c:pt>
                <c:pt idx="189">
                  <c:v>75.982903225806439</c:v>
                </c:pt>
                <c:pt idx="190">
                  <c:v>74.328333333333305</c:v>
                </c:pt>
                <c:pt idx="191">
                  <c:v>73.85838709677418</c:v>
                </c:pt>
                <c:pt idx="192">
                  <c:v>79.191935483870992</c:v>
                </c:pt>
                <c:pt idx="193">
                  <c:v>75.445714285714303</c:v>
                </c:pt>
                <c:pt idx="194">
                  <c:v>72.917096774193567</c:v>
                </c:pt>
                <c:pt idx="195">
                  <c:v>68.145666666666656</c:v>
                </c:pt>
                <c:pt idx="196">
                  <c:v>64.298064516129045</c:v>
                </c:pt>
                <c:pt idx="197">
                  <c:v>71.629999999999981</c:v>
                </c:pt>
                <c:pt idx="198">
                  <c:v>70.990645161290317</c:v>
                </c:pt>
                <c:pt idx="199">
                  <c:v>67.999032258064489</c:v>
                </c:pt>
                <c:pt idx="200">
                  <c:v>67.922000000000011</c:v>
                </c:pt>
                <c:pt idx="201">
                  <c:v>64.50451612903224</c:v>
                </c:pt>
                <c:pt idx="202">
                  <c:v>63.828666666666663</c:v>
                </c:pt>
                <c:pt idx="203">
                  <c:v>62.709354838709672</c:v>
                </c:pt>
                <c:pt idx="204">
                  <c:v>66.344838709677433</c:v>
                </c:pt>
                <c:pt idx="205">
                  <c:v>70.986785714285716</c:v>
                </c:pt>
                <c:pt idx="206">
                  <c:v>103.80645161290322</c:v>
                </c:pt>
                <c:pt idx="207">
                  <c:v>117.17699999999999</c:v>
                </c:pt>
                <c:pt idx="208">
                  <c:v>107.47645161290326</c:v>
                </c:pt>
                <c:pt idx="209">
                  <c:v>85.062666666666658</c:v>
                </c:pt>
                <c:pt idx="210">
                  <c:v>83.326774193548374</c:v>
                </c:pt>
              </c:numCache>
            </c:numRef>
          </c:yVal>
          <c:smooth val="0"/>
          <c:extLst>
            <c:ext xmlns:c16="http://schemas.microsoft.com/office/drawing/2014/chart" uri="{C3380CC4-5D6E-409C-BE32-E72D297353CC}">
              <c16:uniqueId val="{00000002-76FC-443F-B82A-43ADC524F1A9}"/>
            </c:ext>
          </c:extLst>
        </c:ser>
        <c:ser>
          <c:idx val="2"/>
          <c:order val="2"/>
          <c:tx>
            <c:v>3/2011+</c:v>
          </c:tx>
          <c:spPr>
            <a:ln w="28575">
              <a:noFill/>
            </a:ln>
          </c:spPr>
          <c:marker>
            <c:symbol val="circle"/>
            <c:size val="3"/>
            <c:spPr>
              <a:solidFill>
                <a:schemeClr val="bg1">
                  <a:alpha val="93000"/>
                </a:schemeClr>
              </a:solidFill>
              <a:ln w="9525">
                <a:solidFill>
                  <a:srgbClr val="0000FF"/>
                </a:solidFill>
                <a:prstDash val="solid"/>
              </a:ln>
            </c:spPr>
          </c:marker>
          <c:trendline>
            <c:spPr>
              <a:ln w="19050">
                <a:solidFill>
                  <a:srgbClr val="008000"/>
                </a:solidFill>
              </a:ln>
            </c:spPr>
            <c:trendlineType val="linear"/>
            <c:dispRSqr val="1"/>
            <c:dispEq val="1"/>
            <c:trendlineLbl>
              <c:layout>
                <c:manualLayout>
                  <c:x val="0.18382818767793102"/>
                  <c:y val="-0.11250563520280134"/>
                </c:manualLayout>
              </c:layout>
              <c:numFmt formatCode="General" sourceLinked="0"/>
              <c:txPr>
                <a:bodyPr/>
                <a:lstStyle/>
                <a:p>
                  <a:pPr>
                    <a:defRPr b="1">
                      <a:solidFill>
                        <a:srgbClr val="008000"/>
                      </a:solidFill>
                    </a:defRPr>
                  </a:pPr>
                  <a:endParaRPr lang="en-US"/>
                </a:p>
              </c:txPr>
            </c:trendlineLbl>
          </c:trendline>
          <c:xVal>
            <c:numRef>
              <c:f>'Monthly AVG OIL'!$E$207:$E$500</c:f>
              <c:numCache>
                <c:formatCode>"$"#,##0.00</c:formatCode>
                <c:ptCount val="294"/>
                <c:pt idx="0">
                  <c:v>103.02045454545454</c:v>
                </c:pt>
                <c:pt idx="1">
                  <c:v>110.04049999999999</c:v>
                </c:pt>
                <c:pt idx="2">
                  <c:v>101.33285714285714</c:v>
                </c:pt>
                <c:pt idx="3">
                  <c:v>96.288636363636385</c:v>
                </c:pt>
                <c:pt idx="4">
                  <c:v>97.185000000000002</c:v>
                </c:pt>
                <c:pt idx="5">
                  <c:v>86.334347826086955</c:v>
                </c:pt>
                <c:pt idx="6">
                  <c:v>85.61</c:v>
                </c:pt>
                <c:pt idx="7">
                  <c:v>86.411904761904751</c:v>
                </c:pt>
                <c:pt idx="8">
                  <c:v>97.172499999999985</c:v>
                </c:pt>
                <c:pt idx="9">
                  <c:v>98.513809523809542</c:v>
                </c:pt>
                <c:pt idx="10">
                  <c:v>100.23600000000002</c:v>
                </c:pt>
                <c:pt idx="11">
                  <c:v>102.24999999999997</c:v>
                </c:pt>
                <c:pt idx="12">
                  <c:v>106.19090909090909</c:v>
                </c:pt>
                <c:pt idx="13">
                  <c:v>103.32650000000001</c:v>
                </c:pt>
                <c:pt idx="14">
                  <c:v>94.701818181818183</c:v>
                </c:pt>
                <c:pt idx="15">
                  <c:v>82.40523809523809</c:v>
                </c:pt>
                <c:pt idx="16">
                  <c:v>87.931428571428597</c:v>
                </c:pt>
                <c:pt idx="17">
                  <c:v>94.160869565217382</c:v>
                </c:pt>
                <c:pt idx="18">
                  <c:v>94.716315789473697</c:v>
                </c:pt>
                <c:pt idx="19">
                  <c:v>89.570869565217379</c:v>
                </c:pt>
                <c:pt idx="20">
                  <c:v>86.655000000000001</c:v>
                </c:pt>
                <c:pt idx="21">
                  <c:v>88.245499999999993</c:v>
                </c:pt>
                <c:pt idx="22">
                  <c:v>94.828571428571436</c:v>
                </c:pt>
                <c:pt idx="23">
                  <c:v>95.321578947368408</c:v>
                </c:pt>
                <c:pt idx="24">
                  <c:v>93.047368421052624</c:v>
                </c:pt>
                <c:pt idx="25">
                  <c:v>92.067727272727282</c:v>
                </c:pt>
                <c:pt idx="26">
                  <c:v>94.794999999999987</c:v>
                </c:pt>
                <c:pt idx="27">
                  <c:v>95.800500000000014</c:v>
                </c:pt>
                <c:pt idx="28">
                  <c:v>104.61136363636365</c:v>
                </c:pt>
                <c:pt idx="29">
                  <c:v>106.53863636363639</c:v>
                </c:pt>
                <c:pt idx="30">
                  <c:v>106.23499999999999</c:v>
                </c:pt>
                <c:pt idx="31">
                  <c:v>100.55260869565215</c:v>
                </c:pt>
                <c:pt idx="32">
                  <c:v>93.931499999999986</c:v>
                </c:pt>
                <c:pt idx="33">
                  <c:v>97.894285714285701</c:v>
                </c:pt>
                <c:pt idx="34">
                  <c:v>94.856666666666669</c:v>
                </c:pt>
                <c:pt idx="35">
                  <c:v>100.67526315789473</c:v>
                </c:pt>
                <c:pt idx="36">
                  <c:v>100.50904761904765</c:v>
                </c:pt>
                <c:pt idx="37">
                  <c:v>102.03476190476188</c:v>
                </c:pt>
                <c:pt idx="38">
                  <c:v>101.79476190476188</c:v>
                </c:pt>
                <c:pt idx="39">
                  <c:v>105.14666666666666</c:v>
                </c:pt>
                <c:pt idx="40">
                  <c:v>102.39181818181818</c:v>
                </c:pt>
                <c:pt idx="41">
                  <c:v>96.076190476190476</c:v>
                </c:pt>
                <c:pt idx="42">
                  <c:v>93.033809523809509</c:v>
                </c:pt>
                <c:pt idx="43">
                  <c:v>84.339130434782604</c:v>
                </c:pt>
                <c:pt idx="44">
                  <c:v>75.81</c:v>
                </c:pt>
                <c:pt idx="45">
                  <c:v>59.28954545454544</c:v>
                </c:pt>
                <c:pt idx="46">
                  <c:v>47.325499999999998</c:v>
                </c:pt>
                <c:pt idx="47">
                  <c:v>50.724736842105258</c:v>
                </c:pt>
                <c:pt idx="48">
                  <c:v>47.854090909090907</c:v>
                </c:pt>
                <c:pt idx="49">
                  <c:v>54.433181818181815</c:v>
                </c:pt>
                <c:pt idx="50">
                  <c:v>59.372</c:v>
                </c:pt>
                <c:pt idx="51">
                  <c:v>59.828636363636377</c:v>
                </c:pt>
                <c:pt idx="52">
                  <c:v>50.929999999999993</c:v>
                </c:pt>
                <c:pt idx="53">
                  <c:v>42.889047619047624</c:v>
                </c:pt>
                <c:pt idx="54">
                  <c:v>45.479523809523805</c:v>
                </c:pt>
                <c:pt idx="55">
                  <c:v>46.289545454545454</c:v>
                </c:pt>
                <c:pt idx="56">
                  <c:v>42.922999999999995</c:v>
                </c:pt>
                <c:pt idx="57">
                  <c:v>37.327272727272728</c:v>
                </c:pt>
                <c:pt idx="58">
                  <c:v>31.77578947368421</c:v>
                </c:pt>
                <c:pt idx="59">
                  <c:v>30.616500000000002</c:v>
                </c:pt>
                <c:pt idx="60">
                  <c:v>37.960909090909098</c:v>
                </c:pt>
                <c:pt idx="61">
                  <c:v>41.124761904761897</c:v>
                </c:pt>
                <c:pt idx="62">
                  <c:v>46.796666666666681</c:v>
                </c:pt>
                <c:pt idx="63">
                  <c:v>48.853181818181831</c:v>
                </c:pt>
                <c:pt idx="64">
                  <c:v>44.814500000000002</c:v>
                </c:pt>
                <c:pt idx="65">
                  <c:v>44.799130434782612</c:v>
                </c:pt>
                <c:pt idx="66">
                  <c:v>44.994666666666667</c:v>
                </c:pt>
                <c:pt idx="67">
                  <c:v>49.827096774193542</c:v>
                </c:pt>
                <c:pt idx="68">
                  <c:v>45.582333333333331</c:v>
                </c:pt>
                <c:pt idx="69">
                  <c:v>52.207096774193552</c:v>
                </c:pt>
                <c:pt idx="70">
                  <c:v>52.770322580645178</c:v>
                </c:pt>
                <c:pt idx="71">
                  <c:v>53.54785714285714</c:v>
                </c:pt>
                <c:pt idx="72">
                  <c:v>49.665806451612895</c:v>
                </c:pt>
                <c:pt idx="73">
                  <c:v>51.144999999999968</c:v>
                </c:pt>
                <c:pt idx="74">
                  <c:v>48.582258064516132</c:v>
                </c:pt>
                <c:pt idx="75">
                  <c:v>45.226333333333351</c:v>
                </c:pt>
                <c:pt idx="76">
                  <c:v>46.61774193548387</c:v>
                </c:pt>
                <c:pt idx="77">
                  <c:v>48.222258064516133</c:v>
                </c:pt>
                <c:pt idx="78">
                  <c:v>49.571333333333349</c:v>
                </c:pt>
                <c:pt idx="79">
                  <c:v>51.579677419354866</c:v>
                </c:pt>
                <c:pt idx="80">
                  <c:v>56.789999999999992</c:v>
                </c:pt>
                <c:pt idx="81">
                  <c:v>58.104193548387094</c:v>
                </c:pt>
                <c:pt idx="82">
                  <c:v>63.614838709677407</c:v>
                </c:pt>
                <c:pt idx="83">
                  <c:v>62.247500000000009</c:v>
                </c:pt>
                <c:pt idx="84">
                  <c:v>62.939032258064522</c:v>
                </c:pt>
                <c:pt idx="85">
                  <c:v>66.320999999999984</c:v>
                </c:pt>
                <c:pt idx="86">
                  <c:v>69.892580645161303</c:v>
                </c:pt>
                <c:pt idx="87">
                  <c:v>67.276999999999987</c:v>
                </c:pt>
                <c:pt idx="88">
                  <c:v>70.917096774193553</c:v>
                </c:pt>
                <c:pt idx="89">
                  <c:v>67.804516129032265</c:v>
                </c:pt>
                <c:pt idx="90">
                  <c:v>70.084999999999994</c:v>
                </c:pt>
                <c:pt idx="91">
                  <c:v>70.716451612903214</c:v>
                </c:pt>
                <c:pt idx="92">
                  <c:v>56.85366666666669</c:v>
                </c:pt>
                <c:pt idx="93">
                  <c:v>48.822903225806442</c:v>
                </c:pt>
                <c:pt idx="94">
                  <c:v>51.479032258064521</c:v>
                </c:pt>
                <c:pt idx="95">
                  <c:v>55.07</c:v>
                </c:pt>
                <c:pt idx="96">
                  <c:v>58.086129032258064</c:v>
                </c:pt>
                <c:pt idx="97">
                  <c:v>63.794333333333341</c:v>
                </c:pt>
                <c:pt idx="98">
                  <c:v>60.891935483870981</c:v>
                </c:pt>
                <c:pt idx="99">
                  <c:v>54.864333333333342</c:v>
                </c:pt>
                <c:pt idx="100">
                  <c:v>57.49870967741937</c:v>
                </c:pt>
                <c:pt idx="101">
                  <c:v>54.840967741935486</c:v>
                </c:pt>
                <c:pt idx="102">
                  <c:v>56.676000000000009</c:v>
                </c:pt>
                <c:pt idx="103">
                  <c:v>54.13000000000001</c:v>
                </c:pt>
                <c:pt idx="104">
                  <c:v>57.084666666666664</c:v>
                </c:pt>
                <c:pt idx="105">
                  <c:v>59.84</c:v>
                </c:pt>
                <c:pt idx="106">
                  <c:v>57.978709677419353</c:v>
                </c:pt>
                <c:pt idx="107">
                  <c:v>50.749310344827585</c:v>
                </c:pt>
                <c:pt idx="108">
                  <c:v>30.595483870967744</c:v>
                </c:pt>
                <c:pt idx="109">
                  <c:v>18.201999999999998</c:v>
                </c:pt>
                <c:pt idx="110">
                  <c:v>28.683225806451613</c:v>
                </c:pt>
                <c:pt idx="111">
                  <c:v>38.369333333333337</c:v>
                </c:pt>
                <c:pt idx="112">
                  <c:v>40.763225806451615</c:v>
                </c:pt>
                <c:pt idx="113">
                  <c:v>42.186129032258073</c:v>
                </c:pt>
                <c:pt idx="114">
                  <c:v>39.627666666666663</c:v>
                </c:pt>
                <c:pt idx="115">
                  <c:v>39.443548387096783</c:v>
                </c:pt>
                <c:pt idx="116">
                  <c:v>41.277666666666654</c:v>
                </c:pt>
                <c:pt idx="117">
                  <c:v>47.227419354838716</c:v>
                </c:pt>
                <c:pt idx="118">
                  <c:v>51.806451612903224</c:v>
                </c:pt>
                <c:pt idx="119">
                  <c:v>59.133928571428577</c:v>
                </c:pt>
                <c:pt idx="120">
                  <c:v>62.658064516129045</c:v>
                </c:pt>
                <c:pt idx="121">
                  <c:v>61.643666666666689</c:v>
                </c:pt>
                <c:pt idx="122">
                  <c:v>65.063225806451584</c:v>
                </c:pt>
                <c:pt idx="123">
                  <c:v>71.406666666666666</c:v>
                </c:pt>
                <c:pt idx="124">
                  <c:v>72.817741935483866</c:v>
                </c:pt>
                <c:pt idx="125">
                  <c:v>67.709999999999994</c:v>
                </c:pt>
                <c:pt idx="126">
                  <c:v>71.39</c:v>
                </c:pt>
                <c:pt idx="127">
                  <c:v>81.140645161290323</c:v>
                </c:pt>
                <c:pt idx="128">
                  <c:v>78.09133333333331</c:v>
                </c:pt>
                <c:pt idx="129">
                  <c:v>71.488064516129</c:v>
                </c:pt>
                <c:pt idx="130">
                  <c:v>82.683225806451631</c:v>
                </c:pt>
                <c:pt idx="131">
                  <c:v>91.72</c:v>
                </c:pt>
                <c:pt idx="132">
                  <c:v>108.94354838709678</c:v>
                </c:pt>
                <c:pt idx="133">
                  <c:v>101.91833333333335</c:v>
                </c:pt>
                <c:pt idx="134">
                  <c:v>110.04290322580648</c:v>
                </c:pt>
                <c:pt idx="135">
                  <c:v>114.13733333333336</c:v>
                </c:pt>
                <c:pt idx="136">
                  <c:v>100.1412903225806</c:v>
                </c:pt>
                <c:pt idx="137">
                  <c:v>91.418064516129022</c:v>
                </c:pt>
                <c:pt idx="138">
                  <c:v>84.057666666666648</c:v>
                </c:pt>
                <c:pt idx="139">
                  <c:v>86.74</c:v>
                </c:pt>
                <c:pt idx="140">
                  <c:v>84.196666666666673</c:v>
                </c:pt>
                <c:pt idx="141">
                  <c:v>76.658064516129031</c:v>
                </c:pt>
                <c:pt idx="142">
                  <c:v>78.480645161290312</c:v>
                </c:pt>
                <c:pt idx="143">
                  <c:v>76.722499999999997</c:v>
                </c:pt>
                <c:pt idx="144">
                  <c:v>73.299677419354822</c:v>
                </c:pt>
                <c:pt idx="145">
                  <c:v>79.237000000000023</c:v>
                </c:pt>
                <c:pt idx="146">
                  <c:v>71.597741935483867</c:v>
                </c:pt>
                <c:pt idx="147">
                  <c:v>70.441333333333333</c:v>
                </c:pt>
                <c:pt idx="148">
                  <c:v>75.665161290322573</c:v>
                </c:pt>
                <c:pt idx="149">
                  <c:v>81.43741935483871</c:v>
                </c:pt>
                <c:pt idx="150">
                  <c:v>89.088999999999984</c:v>
                </c:pt>
                <c:pt idx="151">
                  <c:v>85.825806451612905</c:v>
                </c:pt>
                <c:pt idx="152">
                  <c:v>77.340999999999994</c:v>
                </c:pt>
                <c:pt idx="153">
                  <c:v>72.25516129032259</c:v>
                </c:pt>
                <c:pt idx="154">
                  <c:v>73.910645161290347</c:v>
                </c:pt>
                <c:pt idx="155">
                  <c:v>76.585862068965525</c:v>
                </c:pt>
                <c:pt idx="156">
                  <c:v>80.545483870967757</c:v>
                </c:pt>
                <c:pt idx="157">
                  <c:v>84.526333333333326</c:v>
                </c:pt>
                <c:pt idx="158">
                  <c:v>78.570645161290315</c:v>
                </c:pt>
                <c:pt idx="159">
                  <c:v>78.777333333333317</c:v>
                </c:pt>
                <c:pt idx="160">
                  <c:v>80.638387096774181</c:v>
                </c:pt>
                <c:pt idx="161">
                  <c:v>75.379677419354849</c:v>
                </c:pt>
                <c:pt idx="162">
                  <c:v>69.579666666666682</c:v>
                </c:pt>
                <c:pt idx="163">
                  <c:v>71.864516129032268</c:v>
                </c:pt>
                <c:pt idx="164">
                  <c:v>69.461999999999989</c:v>
                </c:pt>
                <c:pt idx="165">
                  <c:v>69.640322580645133</c:v>
                </c:pt>
                <c:pt idx="166">
                  <c:v>75.251612903225848</c:v>
                </c:pt>
                <c:pt idx="167">
                  <c:v>71.180357142857147</c:v>
                </c:pt>
                <c:pt idx="168">
                  <c:v>68.063548387096773</c:v>
                </c:pt>
                <c:pt idx="169">
                  <c:v>62.975666666666676</c:v>
                </c:pt>
                <c:pt idx="170">
                  <c:v>60.923225806451612</c:v>
                </c:pt>
                <c:pt idx="171">
                  <c:v>67.949000000000012</c:v>
                </c:pt>
                <c:pt idx="172">
                  <c:v>67.169354838709694</c:v>
                </c:pt>
                <c:pt idx="173">
                  <c:v>64.121290322580649</c:v>
                </c:pt>
                <c:pt idx="174">
                  <c:v>63.471333333333341</c:v>
                </c:pt>
                <c:pt idx="175">
                  <c:v>59.975483870967736</c:v>
                </c:pt>
                <c:pt idx="176">
                  <c:v>59.454000000000001</c:v>
                </c:pt>
                <c:pt idx="177">
                  <c:v>57.846774193548399</c:v>
                </c:pt>
                <c:pt idx="178">
                  <c:v>60.037419354838711</c:v>
                </c:pt>
                <c:pt idx="179">
                  <c:v>64.525714285714301</c:v>
                </c:pt>
                <c:pt idx="180">
                  <c:v>91.745161290322571</c:v>
                </c:pt>
                <c:pt idx="181">
                  <c:v>98.11733333333332</c:v>
                </c:pt>
                <c:pt idx="182">
                  <c:v>98.07580645161292</c:v>
                </c:pt>
                <c:pt idx="183">
                  <c:v>81.223333333333315</c:v>
                </c:pt>
                <c:pt idx="184">
                  <c:v>78.559354838709694</c:v>
                </c:pt>
              </c:numCache>
            </c:numRef>
          </c:xVal>
          <c:yVal>
            <c:numRef>
              <c:f>'Monthly AVG OIL'!$D$207:$D$500</c:f>
              <c:numCache>
                <c:formatCode>"$"#,##0.00</c:formatCode>
                <c:ptCount val="294"/>
                <c:pt idx="0">
                  <c:v>114.64347826086956</c:v>
                </c:pt>
                <c:pt idx="1">
                  <c:v>123.25888888888888</c:v>
                </c:pt>
                <c:pt idx="2">
                  <c:v>114.9890476190476</c:v>
                </c:pt>
                <c:pt idx="3">
                  <c:v>113.83318181818184</c:v>
                </c:pt>
                <c:pt idx="4">
                  <c:v>116.97349999999999</c:v>
                </c:pt>
                <c:pt idx="5">
                  <c:v>110.21954545454547</c:v>
                </c:pt>
                <c:pt idx="6">
                  <c:v>112.83380952380955</c:v>
                </c:pt>
                <c:pt idx="7">
                  <c:v>109.55</c:v>
                </c:pt>
                <c:pt idx="8">
                  <c:v>110.76809523809523</c:v>
                </c:pt>
                <c:pt idx="9">
                  <c:v>107.87049999999999</c:v>
                </c:pt>
                <c:pt idx="10">
                  <c:v>110.68599999999999</c:v>
                </c:pt>
                <c:pt idx="11">
                  <c:v>119.327</c:v>
                </c:pt>
                <c:pt idx="12">
                  <c:v>125.44545454545454</c:v>
                </c:pt>
                <c:pt idx="13">
                  <c:v>119.75</c:v>
                </c:pt>
                <c:pt idx="14">
                  <c:v>110.33904761904762</c:v>
                </c:pt>
                <c:pt idx="15">
                  <c:v>95.155714285714296</c:v>
                </c:pt>
                <c:pt idx="16">
                  <c:v>102.61857142857141</c:v>
                </c:pt>
                <c:pt idx="17">
                  <c:v>113.35608695652174</c:v>
                </c:pt>
                <c:pt idx="18">
                  <c:v>112.86368421052633</c:v>
                </c:pt>
                <c:pt idx="19">
                  <c:v>111.71086956521739</c:v>
                </c:pt>
                <c:pt idx="20">
                  <c:v>109.05857142857143</c:v>
                </c:pt>
                <c:pt idx="21">
                  <c:v>109.494</c:v>
                </c:pt>
                <c:pt idx="22">
                  <c:v>112.96000000000001</c:v>
                </c:pt>
                <c:pt idx="23">
                  <c:v>116.01944444444445</c:v>
                </c:pt>
                <c:pt idx="24">
                  <c:v>108.55578947368421</c:v>
                </c:pt>
                <c:pt idx="25">
                  <c:v>102.24818181818182</c:v>
                </c:pt>
                <c:pt idx="26">
                  <c:v>102.55863636363634</c:v>
                </c:pt>
                <c:pt idx="27">
                  <c:v>102.9195</c:v>
                </c:pt>
                <c:pt idx="28">
                  <c:v>107.93318181818178</c:v>
                </c:pt>
                <c:pt idx="29">
                  <c:v>111.28045454545453</c:v>
                </c:pt>
                <c:pt idx="30">
                  <c:v>111.59649999999999</c:v>
                </c:pt>
                <c:pt idx="31">
                  <c:v>109.06181818181818</c:v>
                </c:pt>
                <c:pt idx="32">
                  <c:v>107.79199999999999</c:v>
                </c:pt>
                <c:pt idx="33">
                  <c:v>110.75666666666666</c:v>
                </c:pt>
                <c:pt idx="34">
                  <c:v>108.11772727272728</c:v>
                </c:pt>
                <c:pt idx="35">
                  <c:v>108.90052631578948</c:v>
                </c:pt>
                <c:pt idx="36">
                  <c:v>107.48095238095237</c:v>
                </c:pt>
                <c:pt idx="37">
                  <c:v>107.7552380952381</c:v>
                </c:pt>
                <c:pt idx="38">
                  <c:v>109.53909090909092</c:v>
                </c:pt>
                <c:pt idx="39">
                  <c:v>111.7952380952381</c:v>
                </c:pt>
                <c:pt idx="40">
                  <c:v>106.76818181818182</c:v>
                </c:pt>
                <c:pt idx="41">
                  <c:v>101.60809523809523</c:v>
                </c:pt>
                <c:pt idx="42">
                  <c:v>97.091428571428565</c:v>
                </c:pt>
                <c:pt idx="43">
                  <c:v>87.425217391304372</c:v>
                </c:pt>
                <c:pt idx="44">
                  <c:v>79.437894736842111</c:v>
                </c:pt>
                <c:pt idx="45">
                  <c:v>62.334999999999994</c:v>
                </c:pt>
                <c:pt idx="46">
                  <c:v>48.117142857142866</c:v>
                </c:pt>
                <c:pt idx="47">
                  <c:v>58.095500000000015</c:v>
                </c:pt>
                <c:pt idx="48">
                  <c:v>55.885454545454543</c:v>
                </c:pt>
                <c:pt idx="49">
                  <c:v>59.524285714285725</c:v>
                </c:pt>
                <c:pt idx="50">
                  <c:v>64.096190476190472</c:v>
                </c:pt>
                <c:pt idx="51">
                  <c:v>61.477727272727286</c:v>
                </c:pt>
                <c:pt idx="52">
                  <c:v>56.561304347826088</c:v>
                </c:pt>
                <c:pt idx="53">
                  <c:v>46.58428571428572</c:v>
                </c:pt>
                <c:pt idx="54">
                  <c:v>47.62318181818182</c:v>
                </c:pt>
                <c:pt idx="55">
                  <c:v>48.43</c:v>
                </c:pt>
                <c:pt idx="56">
                  <c:v>44.267619047619057</c:v>
                </c:pt>
                <c:pt idx="57">
                  <c:v>38.005454545454548</c:v>
                </c:pt>
                <c:pt idx="58">
                  <c:v>30.6995</c:v>
                </c:pt>
                <c:pt idx="59">
                  <c:v>32.1815</c:v>
                </c:pt>
                <c:pt idx="60">
                  <c:v>38.210454545454553</c:v>
                </c:pt>
                <c:pt idx="61">
                  <c:v>41.583333333333336</c:v>
                </c:pt>
                <c:pt idx="62">
                  <c:v>46.742380952380941</c:v>
                </c:pt>
                <c:pt idx="63">
                  <c:v>48.247272727272723</c:v>
                </c:pt>
                <c:pt idx="64">
                  <c:v>44.951904761904771</c:v>
                </c:pt>
                <c:pt idx="65">
                  <c:v>45.843043478260874</c:v>
                </c:pt>
                <c:pt idx="66">
                  <c:v>46.56966666666667</c:v>
                </c:pt>
                <c:pt idx="67">
                  <c:v>49.396451612903221</c:v>
                </c:pt>
                <c:pt idx="68">
                  <c:v>44.498333333333335</c:v>
                </c:pt>
                <c:pt idx="69">
                  <c:v>53.328709677419361</c:v>
                </c:pt>
                <c:pt idx="70">
                  <c:v>54.717741935483858</c:v>
                </c:pt>
                <c:pt idx="71">
                  <c:v>54.927500000000009</c:v>
                </c:pt>
                <c:pt idx="72">
                  <c:v>51.520967741935493</c:v>
                </c:pt>
                <c:pt idx="73">
                  <c:v>52.355333333333334</c:v>
                </c:pt>
                <c:pt idx="74">
                  <c:v>50.246666666666663</c:v>
                </c:pt>
                <c:pt idx="75">
                  <c:v>46.332666666666682</c:v>
                </c:pt>
                <c:pt idx="76">
                  <c:v>48.382903225806452</c:v>
                </c:pt>
                <c:pt idx="77">
                  <c:v>51.701935483870969</c:v>
                </c:pt>
                <c:pt idx="78">
                  <c:v>56.010333333333342</c:v>
                </c:pt>
                <c:pt idx="79">
                  <c:v>57.515806451612917</c:v>
                </c:pt>
                <c:pt idx="80">
                  <c:v>62.702999999999982</c:v>
                </c:pt>
                <c:pt idx="81">
                  <c:v>64.499354838709664</c:v>
                </c:pt>
                <c:pt idx="82">
                  <c:v>69.000322580645147</c:v>
                </c:pt>
                <c:pt idx="83">
                  <c:v>65.357499999999987</c:v>
                </c:pt>
                <c:pt idx="84">
                  <c:v>66.151935483870972</c:v>
                </c:pt>
                <c:pt idx="85">
                  <c:v>71.981333333333325</c:v>
                </c:pt>
                <c:pt idx="86">
                  <c:v>76.839677419354842</c:v>
                </c:pt>
                <c:pt idx="87">
                  <c:v>74.354000000000013</c:v>
                </c:pt>
                <c:pt idx="88">
                  <c:v>74.28612903225806</c:v>
                </c:pt>
                <c:pt idx="89">
                  <c:v>72.393870967741961</c:v>
                </c:pt>
                <c:pt idx="90">
                  <c:v>78.725999999999971</c:v>
                </c:pt>
                <c:pt idx="91">
                  <c:v>80.99870967741937</c:v>
                </c:pt>
                <c:pt idx="92">
                  <c:v>65.022000000000006</c:v>
                </c:pt>
                <c:pt idx="93">
                  <c:v>56.209032258064511</c:v>
                </c:pt>
                <c:pt idx="94">
                  <c:v>59.174193548387102</c:v>
                </c:pt>
                <c:pt idx="95">
                  <c:v>63.956785714285722</c:v>
                </c:pt>
                <c:pt idx="96">
                  <c:v>66.074516129032261</c:v>
                </c:pt>
                <c:pt idx="97">
                  <c:v>71.103000000000009</c:v>
                </c:pt>
                <c:pt idx="98">
                  <c:v>71.224838709677442</c:v>
                </c:pt>
                <c:pt idx="99">
                  <c:v>64.648333333333326</c:v>
                </c:pt>
                <c:pt idx="100">
                  <c:v>63.835483870967735</c:v>
                </c:pt>
                <c:pt idx="101">
                  <c:v>59.10387096774194</c:v>
                </c:pt>
                <c:pt idx="102">
                  <c:v>62.696000000000005</c:v>
                </c:pt>
                <c:pt idx="103">
                  <c:v>59.899354838709684</c:v>
                </c:pt>
                <c:pt idx="104">
                  <c:v>63.086333333333322</c:v>
                </c:pt>
                <c:pt idx="105">
                  <c:v>67.365806451612926</c:v>
                </c:pt>
                <c:pt idx="106">
                  <c:v>64.079032258064487</c:v>
                </c:pt>
                <c:pt idx="107">
                  <c:v>55.927241379310331</c:v>
                </c:pt>
                <c:pt idx="108">
                  <c:v>32.48838709677419</c:v>
                </c:pt>
                <c:pt idx="109">
                  <c:v>18.946333333333335</c:v>
                </c:pt>
                <c:pt idx="110">
                  <c:v>29.015161290322574</c:v>
                </c:pt>
                <c:pt idx="111">
                  <c:v>40.385000000000005</c:v>
                </c:pt>
                <c:pt idx="112">
                  <c:v>43.244838709677424</c:v>
                </c:pt>
                <c:pt idx="113">
                  <c:v>44.592903225806459</c:v>
                </c:pt>
                <c:pt idx="114">
                  <c:v>40.864999999999995</c:v>
                </c:pt>
                <c:pt idx="115">
                  <c:v>40.124516129032251</c:v>
                </c:pt>
                <c:pt idx="116">
                  <c:v>42.446333333333335</c:v>
                </c:pt>
                <c:pt idx="117">
                  <c:v>50.163225806451635</c:v>
                </c:pt>
                <c:pt idx="118">
                  <c:v>54.538709677419355</c:v>
                </c:pt>
                <c:pt idx="119">
                  <c:v>62.371428571428559</c:v>
                </c:pt>
                <c:pt idx="120">
                  <c:v>65.729354838709668</c:v>
                </c:pt>
                <c:pt idx="121">
                  <c:v>64.62566666666666</c:v>
                </c:pt>
                <c:pt idx="122">
                  <c:v>68.477419354838716</c:v>
                </c:pt>
                <c:pt idx="123">
                  <c:v>73.180333333333323</c:v>
                </c:pt>
                <c:pt idx="124">
                  <c:v>75.461612903225785</c:v>
                </c:pt>
                <c:pt idx="125">
                  <c:v>70.808064516129036</c:v>
                </c:pt>
                <c:pt idx="126">
                  <c:v>74.463000000000022</c:v>
                </c:pt>
                <c:pt idx="127">
                  <c:v>83.349677419354833</c:v>
                </c:pt>
                <c:pt idx="128">
                  <c:v>80.63266666666668</c:v>
                </c:pt>
                <c:pt idx="129">
                  <c:v>74.06</c:v>
                </c:pt>
                <c:pt idx="130">
                  <c:v>86.207419354838677</c:v>
                </c:pt>
                <c:pt idx="131">
                  <c:v>97.170714285714283</c:v>
                </c:pt>
                <c:pt idx="132">
                  <c:v>117.88903225806453</c:v>
                </c:pt>
                <c:pt idx="133">
                  <c:v>105.45633333333335</c:v>
                </c:pt>
                <c:pt idx="134">
                  <c:v>113.49709677419357</c:v>
                </c:pt>
                <c:pt idx="135">
                  <c:v>122.61766666666669</c:v>
                </c:pt>
                <c:pt idx="136">
                  <c:v>112.18838709677421</c:v>
                </c:pt>
                <c:pt idx="137">
                  <c:v>100.4558064516129</c:v>
                </c:pt>
                <c:pt idx="138">
                  <c:v>89.715666666666692</c:v>
                </c:pt>
                <c:pt idx="139">
                  <c:v>93.319032258064524</c:v>
                </c:pt>
                <c:pt idx="140">
                  <c:v>91.586666666666673</c:v>
                </c:pt>
                <c:pt idx="141">
                  <c:v>81.203870967741935</c:v>
                </c:pt>
                <c:pt idx="142">
                  <c:v>82.660967741935508</c:v>
                </c:pt>
                <c:pt idx="143">
                  <c:v>82.46</c:v>
                </c:pt>
                <c:pt idx="144">
                  <c:v>78.367419354838717</c:v>
                </c:pt>
                <c:pt idx="145">
                  <c:v>84.477500000000006</c:v>
                </c:pt>
                <c:pt idx="146">
                  <c:v>75.712903225806457</c:v>
                </c:pt>
                <c:pt idx="147">
                  <c:v>74.952666666666659</c:v>
                </c:pt>
                <c:pt idx="148">
                  <c:v>79.99129032258061</c:v>
                </c:pt>
                <c:pt idx="149">
                  <c:v>86.25709677419357</c:v>
                </c:pt>
                <c:pt idx="150">
                  <c:v>93.558999999999997</c:v>
                </c:pt>
                <c:pt idx="151">
                  <c:v>91.040322580645167</c:v>
                </c:pt>
                <c:pt idx="152">
                  <c:v>82.972666666666655</c:v>
                </c:pt>
                <c:pt idx="153">
                  <c:v>77.880322580645156</c:v>
                </c:pt>
                <c:pt idx="154">
                  <c:v>80.158709677419353</c:v>
                </c:pt>
                <c:pt idx="155">
                  <c:v>83.358620689655197</c:v>
                </c:pt>
                <c:pt idx="156">
                  <c:v>85.336129032258071</c:v>
                </c:pt>
                <c:pt idx="157">
                  <c:v>90.08499999999998</c:v>
                </c:pt>
                <c:pt idx="158">
                  <c:v>81.79000000000002</c:v>
                </c:pt>
                <c:pt idx="159">
                  <c:v>82.344000000000037</c:v>
                </c:pt>
                <c:pt idx="160">
                  <c:v>85.278064516129035</c:v>
                </c:pt>
                <c:pt idx="161">
                  <c:v>80.343225806451585</c:v>
                </c:pt>
                <c:pt idx="162">
                  <c:v>74.091000000000022</c:v>
                </c:pt>
                <c:pt idx="163">
                  <c:v>75.982903225806439</c:v>
                </c:pt>
                <c:pt idx="164">
                  <c:v>74.328333333333305</c:v>
                </c:pt>
                <c:pt idx="165">
                  <c:v>73.85838709677418</c:v>
                </c:pt>
                <c:pt idx="166">
                  <c:v>79.191935483870992</c:v>
                </c:pt>
                <c:pt idx="167">
                  <c:v>75.445714285714303</c:v>
                </c:pt>
                <c:pt idx="168">
                  <c:v>72.917096774193567</c:v>
                </c:pt>
                <c:pt idx="169">
                  <c:v>68.145666666666656</c:v>
                </c:pt>
                <c:pt idx="170">
                  <c:v>64.298064516129045</c:v>
                </c:pt>
                <c:pt idx="171">
                  <c:v>71.629999999999981</c:v>
                </c:pt>
                <c:pt idx="172">
                  <c:v>70.990645161290317</c:v>
                </c:pt>
                <c:pt idx="173">
                  <c:v>67.999032258064489</c:v>
                </c:pt>
                <c:pt idx="174">
                  <c:v>67.922000000000011</c:v>
                </c:pt>
                <c:pt idx="175">
                  <c:v>64.50451612903224</c:v>
                </c:pt>
                <c:pt idx="176">
                  <c:v>63.828666666666663</c:v>
                </c:pt>
                <c:pt idx="177">
                  <c:v>62.709354838709672</c:v>
                </c:pt>
                <c:pt idx="178">
                  <c:v>66.344838709677433</c:v>
                </c:pt>
                <c:pt idx="179">
                  <c:v>70.986785714285716</c:v>
                </c:pt>
                <c:pt idx="180">
                  <c:v>103.80645161290322</c:v>
                </c:pt>
                <c:pt idx="181">
                  <c:v>117.17699999999999</c:v>
                </c:pt>
                <c:pt idx="182">
                  <c:v>107.47645161290326</c:v>
                </c:pt>
                <c:pt idx="183">
                  <c:v>85.062666666666658</c:v>
                </c:pt>
                <c:pt idx="184">
                  <c:v>83.326774193548374</c:v>
                </c:pt>
              </c:numCache>
            </c:numRef>
          </c:yVal>
          <c:smooth val="0"/>
          <c:extLst>
            <c:ext xmlns:c16="http://schemas.microsoft.com/office/drawing/2014/chart" uri="{C3380CC4-5D6E-409C-BE32-E72D297353CC}">
              <c16:uniqueId val="{00000003-76FC-443F-B82A-43ADC524F1A9}"/>
            </c:ext>
          </c:extLst>
        </c:ser>
        <c:dLbls>
          <c:showLegendKey val="0"/>
          <c:showVal val="0"/>
          <c:showCatName val="0"/>
          <c:showSerName val="0"/>
          <c:showPercent val="0"/>
          <c:showBubbleSize val="0"/>
        </c:dLbls>
        <c:axId val="177522944"/>
        <c:axId val="177529216"/>
      </c:scatterChart>
      <c:valAx>
        <c:axId val="177522944"/>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9216"/>
        <c:crosses val="autoZero"/>
        <c:crossBetween val="midCat"/>
        <c:majorUnit val="10"/>
        <c:minorUnit val="2"/>
      </c:valAx>
      <c:valAx>
        <c:axId val="17752921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1.2208657047724751E-2"/>
              <c:y val="0.512234910277324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2944"/>
        <c:crosses val="autoZero"/>
        <c:crossBetween val="midCat"/>
        <c:majorUnit val="10"/>
        <c:minorUnit val="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DAILY PRICES OF ST. JAMES LA SWEET [LLS(Spot)]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BRENT</a:t>
            </a:r>
          </a:p>
          <a:p>
            <a:pPr>
              <a:defRPr sz="1200" b="1" i="0" u="none" strike="noStrike" baseline="0">
                <a:solidFill>
                  <a:srgbClr val="000000"/>
                </a:solidFill>
                <a:latin typeface="Arial"/>
                <a:ea typeface="Arial"/>
                <a:cs typeface="Arial"/>
              </a:defRPr>
            </a:pPr>
            <a:r>
              <a:rPr lang="en-US" sz="900" b="1" i="0" baseline="0">
                <a:solidFill>
                  <a:srgbClr val="009A46"/>
                </a:solidFill>
                <a:effectLst/>
              </a:rPr>
              <a:t>May 1, 2013 - August 2, 2013 Data St. James La Sweet</a:t>
            </a:r>
          </a:p>
          <a:p>
            <a:pPr>
              <a:defRPr sz="1200" b="1" i="0" u="none" strike="noStrike" baseline="0">
                <a:solidFill>
                  <a:srgbClr val="000000"/>
                </a:solidFill>
                <a:latin typeface="Arial"/>
                <a:ea typeface="Arial"/>
                <a:cs typeface="Arial"/>
              </a:defRPr>
            </a:pPr>
            <a:r>
              <a:rPr lang="en-US" sz="900" b="1" i="0" baseline="0">
                <a:solidFill>
                  <a:srgbClr val="FF0000"/>
                </a:solidFill>
                <a:effectLst/>
              </a:rPr>
              <a:t>August 5, 2013 + Data LLS(Spot)</a:t>
            </a:r>
            <a:endParaRPr lang="en-US" sz="900">
              <a:solidFill>
                <a:srgbClr val="FF0000"/>
              </a:solidFill>
              <a:effectLst/>
            </a:endParaRPr>
          </a:p>
        </c:rich>
      </c:tx>
      <c:layout>
        <c:manualLayout>
          <c:xMode val="edge"/>
          <c:yMode val="edge"/>
          <c:x val="0.27897567804024498"/>
          <c:y val="2.6105012993298055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E81A-4272-BDEC-676356360853}"/>
              </c:ext>
            </c:extLst>
          </c:dPt>
          <c:dPt>
            <c:idx val="1"/>
            <c:bubble3D val="0"/>
            <c:extLst>
              <c:ext xmlns:c16="http://schemas.microsoft.com/office/drawing/2014/chart" uri="{C3380CC4-5D6E-409C-BE32-E72D297353CC}">
                <c16:uniqueId val="{00000001-E81A-4272-BDEC-676356360853}"/>
              </c:ext>
            </c:extLst>
          </c:dPt>
          <c:dPt>
            <c:idx val="2"/>
            <c:bubble3D val="0"/>
            <c:extLst>
              <c:ext xmlns:c16="http://schemas.microsoft.com/office/drawing/2014/chart" uri="{C3380CC4-5D6E-409C-BE32-E72D297353CC}">
                <c16:uniqueId val="{00000002-E81A-4272-BDEC-676356360853}"/>
              </c:ext>
            </c:extLst>
          </c:dPt>
          <c:dPt>
            <c:idx val="3"/>
            <c:bubble3D val="0"/>
            <c:extLst>
              <c:ext xmlns:c16="http://schemas.microsoft.com/office/drawing/2014/chart" uri="{C3380CC4-5D6E-409C-BE32-E72D297353CC}">
                <c16:uniqueId val="{00000003-E81A-4272-BDEC-676356360853}"/>
              </c:ext>
            </c:extLst>
          </c:dPt>
          <c:dPt>
            <c:idx val="4"/>
            <c:bubble3D val="0"/>
            <c:extLst>
              <c:ext xmlns:c16="http://schemas.microsoft.com/office/drawing/2014/chart" uri="{C3380CC4-5D6E-409C-BE32-E72D297353CC}">
                <c16:uniqueId val="{00000004-E81A-4272-BDEC-676356360853}"/>
              </c:ext>
            </c:extLst>
          </c:dPt>
          <c:dPt>
            <c:idx val="5"/>
            <c:bubble3D val="0"/>
            <c:extLst>
              <c:ext xmlns:c16="http://schemas.microsoft.com/office/drawing/2014/chart" uri="{C3380CC4-5D6E-409C-BE32-E72D297353CC}">
                <c16:uniqueId val="{00000005-E81A-4272-BDEC-676356360853}"/>
              </c:ext>
            </c:extLst>
          </c:dPt>
          <c:dPt>
            <c:idx val="6"/>
            <c:bubble3D val="0"/>
            <c:extLst>
              <c:ext xmlns:c16="http://schemas.microsoft.com/office/drawing/2014/chart" uri="{C3380CC4-5D6E-409C-BE32-E72D297353CC}">
                <c16:uniqueId val="{00000006-E81A-4272-BDEC-676356360853}"/>
              </c:ext>
            </c:extLst>
          </c:dPt>
          <c:dPt>
            <c:idx val="7"/>
            <c:bubble3D val="0"/>
            <c:extLst>
              <c:ext xmlns:c16="http://schemas.microsoft.com/office/drawing/2014/chart" uri="{C3380CC4-5D6E-409C-BE32-E72D297353CC}">
                <c16:uniqueId val="{00000007-E81A-4272-BDEC-676356360853}"/>
              </c:ext>
            </c:extLst>
          </c:dPt>
          <c:dPt>
            <c:idx val="8"/>
            <c:bubble3D val="0"/>
            <c:extLst>
              <c:ext xmlns:c16="http://schemas.microsoft.com/office/drawing/2014/chart" uri="{C3380CC4-5D6E-409C-BE32-E72D297353CC}">
                <c16:uniqueId val="{00000008-E81A-4272-BDEC-676356360853}"/>
              </c:ext>
            </c:extLst>
          </c:dPt>
          <c:dPt>
            <c:idx val="9"/>
            <c:bubble3D val="0"/>
            <c:extLst>
              <c:ext xmlns:c16="http://schemas.microsoft.com/office/drawing/2014/chart" uri="{C3380CC4-5D6E-409C-BE32-E72D297353CC}">
                <c16:uniqueId val="{00000009-E81A-4272-BDEC-676356360853}"/>
              </c:ext>
            </c:extLst>
          </c:dPt>
          <c:dPt>
            <c:idx val="10"/>
            <c:bubble3D val="0"/>
            <c:extLst>
              <c:ext xmlns:c16="http://schemas.microsoft.com/office/drawing/2014/chart" uri="{C3380CC4-5D6E-409C-BE32-E72D297353CC}">
                <c16:uniqueId val="{0000000A-E81A-4272-BDEC-676356360853}"/>
              </c:ext>
            </c:extLst>
          </c:dPt>
          <c:dPt>
            <c:idx val="11"/>
            <c:bubble3D val="0"/>
            <c:extLst>
              <c:ext xmlns:c16="http://schemas.microsoft.com/office/drawing/2014/chart" uri="{C3380CC4-5D6E-409C-BE32-E72D297353CC}">
                <c16:uniqueId val="{0000000B-E81A-4272-BDEC-676356360853}"/>
              </c:ext>
            </c:extLst>
          </c:dPt>
          <c:dPt>
            <c:idx val="12"/>
            <c:bubble3D val="0"/>
            <c:extLst>
              <c:ext xmlns:c16="http://schemas.microsoft.com/office/drawing/2014/chart" uri="{C3380CC4-5D6E-409C-BE32-E72D297353CC}">
                <c16:uniqueId val="{0000000C-E81A-4272-BDEC-676356360853}"/>
              </c:ext>
            </c:extLst>
          </c:dPt>
          <c:dPt>
            <c:idx val="13"/>
            <c:bubble3D val="0"/>
            <c:extLst>
              <c:ext xmlns:c16="http://schemas.microsoft.com/office/drawing/2014/chart" uri="{C3380CC4-5D6E-409C-BE32-E72D297353CC}">
                <c16:uniqueId val="{0000000D-E81A-4272-BDEC-676356360853}"/>
              </c:ext>
            </c:extLst>
          </c:dPt>
          <c:dPt>
            <c:idx val="14"/>
            <c:bubble3D val="0"/>
            <c:extLst>
              <c:ext xmlns:c16="http://schemas.microsoft.com/office/drawing/2014/chart" uri="{C3380CC4-5D6E-409C-BE32-E72D297353CC}">
                <c16:uniqueId val="{0000000E-E81A-4272-BDEC-676356360853}"/>
              </c:ext>
            </c:extLst>
          </c:dPt>
          <c:dPt>
            <c:idx val="15"/>
            <c:bubble3D val="0"/>
            <c:extLst>
              <c:ext xmlns:c16="http://schemas.microsoft.com/office/drawing/2014/chart" uri="{C3380CC4-5D6E-409C-BE32-E72D297353CC}">
                <c16:uniqueId val="{0000000F-E81A-4272-BDEC-676356360853}"/>
              </c:ext>
            </c:extLst>
          </c:dPt>
          <c:dPt>
            <c:idx val="16"/>
            <c:bubble3D val="0"/>
            <c:extLst>
              <c:ext xmlns:c16="http://schemas.microsoft.com/office/drawing/2014/chart" uri="{C3380CC4-5D6E-409C-BE32-E72D297353CC}">
                <c16:uniqueId val="{00000010-E81A-4272-BDEC-676356360853}"/>
              </c:ext>
            </c:extLst>
          </c:dPt>
          <c:dPt>
            <c:idx val="17"/>
            <c:bubble3D val="0"/>
            <c:extLst>
              <c:ext xmlns:c16="http://schemas.microsoft.com/office/drawing/2014/chart" uri="{C3380CC4-5D6E-409C-BE32-E72D297353CC}">
                <c16:uniqueId val="{00000011-E81A-4272-BDEC-676356360853}"/>
              </c:ext>
            </c:extLst>
          </c:dPt>
          <c:dPt>
            <c:idx val="18"/>
            <c:bubble3D val="0"/>
            <c:extLst>
              <c:ext xmlns:c16="http://schemas.microsoft.com/office/drawing/2014/chart" uri="{C3380CC4-5D6E-409C-BE32-E72D297353CC}">
                <c16:uniqueId val="{00000012-E81A-4272-BDEC-676356360853}"/>
              </c:ext>
            </c:extLst>
          </c:dPt>
          <c:dPt>
            <c:idx val="19"/>
            <c:bubble3D val="0"/>
            <c:extLst>
              <c:ext xmlns:c16="http://schemas.microsoft.com/office/drawing/2014/chart" uri="{C3380CC4-5D6E-409C-BE32-E72D297353CC}">
                <c16:uniqueId val="{00000013-E81A-4272-BDEC-676356360853}"/>
              </c:ext>
            </c:extLst>
          </c:dPt>
          <c:dPt>
            <c:idx val="20"/>
            <c:bubble3D val="0"/>
            <c:extLst>
              <c:ext xmlns:c16="http://schemas.microsoft.com/office/drawing/2014/chart" uri="{C3380CC4-5D6E-409C-BE32-E72D297353CC}">
                <c16:uniqueId val="{00000014-E81A-4272-BDEC-676356360853}"/>
              </c:ext>
            </c:extLst>
          </c:dPt>
          <c:dPt>
            <c:idx val="21"/>
            <c:bubble3D val="0"/>
            <c:extLst>
              <c:ext xmlns:c16="http://schemas.microsoft.com/office/drawing/2014/chart" uri="{C3380CC4-5D6E-409C-BE32-E72D297353CC}">
                <c16:uniqueId val="{00000015-E81A-4272-BDEC-676356360853}"/>
              </c:ext>
            </c:extLst>
          </c:dPt>
          <c:dPt>
            <c:idx val="22"/>
            <c:bubble3D val="0"/>
            <c:extLst>
              <c:ext xmlns:c16="http://schemas.microsoft.com/office/drawing/2014/chart" uri="{C3380CC4-5D6E-409C-BE32-E72D297353CC}">
                <c16:uniqueId val="{00000016-E81A-4272-BDEC-676356360853}"/>
              </c:ext>
            </c:extLst>
          </c:dPt>
          <c:dPt>
            <c:idx val="23"/>
            <c:bubble3D val="0"/>
            <c:extLst>
              <c:ext xmlns:c16="http://schemas.microsoft.com/office/drawing/2014/chart" uri="{C3380CC4-5D6E-409C-BE32-E72D297353CC}">
                <c16:uniqueId val="{00000017-E81A-4272-BDEC-676356360853}"/>
              </c:ext>
            </c:extLst>
          </c:dPt>
          <c:dPt>
            <c:idx val="24"/>
            <c:bubble3D val="0"/>
            <c:extLst>
              <c:ext xmlns:c16="http://schemas.microsoft.com/office/drawing/2014/chart" uri="{C3380CC4-5D6E-409C-BE32-E72D297353CC}">
                <c16:uniqueId val="{00000018-E81A-4272-BDEC-676356360853}"/>
              </c:ext>
            </c:extLst>
          </c:dPt>
          <c:dPt>
            <c:idx val="25"/>
            <c:bubble3D val="0"/>
            <c:extLst>
              <c:ext xmlns:c16="http://schemas.microsoft.com/office/drawing/2014/chart" uri="{C3380CC4-5D6E-409C-BE32-E72D297353CC}">
                <c16:uniqueId val="{00000019-E81A-4272-BDEC-676356360853}"/>
              </c:ext>
            </c:extLst>
          </c:dPt>
          <c:dPt>
            <c:idx val="26"/>
            <c:bubble3D val="0"/>
            <c:extLst>
              <c:ext xmlns:c16="http://schemas.microsoft.com/office/drawing/2014/chart" uri="{C3380CC4-5D6E-409C-BE32-E72D297353CC}">
                <c16:uniqueId val="{0000001A-E81A-4272-BDEC-676356360853}"/>
              </c:ext>
            </c:extLst>
          </c:dPt>
          <c:dPt>
            <c:idx val="27"/>
            <c:bubble3D val="0"/>
            <c:extLst>
              <c:ext xmlns:c16="http://schemas.microsoft.com/office/drawing/2014/chart" uri="{C3380CC4-5D6E-409C-BE32-E72D297353CC}">
                <c16:uniqueId val="{0000001B-E81A-4272-BDEC-676356360853}"/>
              </c:ext>
            </c:extLst>
          </c:dPt>
          <c:dPt>
            <c:idx val="28"/>
            <c:bubble3D val="0"/>
            <c:extLst>
              <c:ext xmlns:c16="http://schemas.microsoft.com/office/drawing/2014/chart" uri="{C3380CC4-5D6E-409C-BE32-E72D297353CC}">
                <c16:uniqueId val="{0000001C-E81A-4272-BDEC-676356360853}"/>
              </c:ext>
            </c:extLst>
          </c:dPt>
          <c:dPt>
            <c:idx val="29"/>
            <c:bubble3D val="0"/>
            <c:extLst>
              <c:ext xmlns:c16="http://schemas.microsoft.com/office/drawing/2014/chart" uri="{C3380CC4-5D6E-409C-BE32-E72D297353CC}">
                <c16:uniqueId val="{0000001D-E81A-4272-BDEC-676356360853}"/>
              </c:ext>
            </c:extLst>
          </c:dPt>
          <c:dPt>
            <c:idx val="30"/>
            <c:bubble3D val="0"/>
            <c:extLst>
              <c:ext xmlns:c16="http://schemas.microsoft.com/office/drawing/2014/chart" uri="{C3380CC4-5D6E-409C-BE32-E72D297353CC}">
                <c16:uniqueId val="{0000001E-E81A-4272-BDEC-676356360853}"/>
              </c:ext>
            </c:extLst>
          </c:dPt>
          <c:dPt>
            <c:idx val="31"/>
            <c:bubble3D val="0"/>
            <c:extLst>
              <c:ext xmlns:c16="http://schemas.microsoft.com/office/drawing/2014/chart" uri="{C3380CC4-5D6E-409C-BE32-E72D297353CC}">
                <c16:uniqueId val="{0000001F-E81A-4272-BDEC-676356360853}"/>
              </c:ext>
            </c:extLst>
          </c:dPt>
          <c:dPt>
            <c:idx val="32"/>
            <c:bubble3D val="0"/>
            <c:extLst>
              <c:ext xmlns:c16="http://schemas.microsoft.com/office/drawing/2014/chart" uri="{C3380CC4-5D6E-409C-BE32-E72D297353CC}">
                <c16:uniqueId val="{00000020-E81A-4272-BDEC-676356360853}"/>
              </c:ext>
            </c:extLst>
          </c:dPt>
          <c:dPt>
            <c:idx val="33"/>
            <c:bubble3D val="0"/>
            <c:extLst>
              <c:ext xmlns:c16="http://schemas.microsoft.com/office/drawing/2014/chart" uri="{C3380CC4-5D6E-409C-BE32-E72D297353CC}">
                <c16:uniqueId val="{00000021-E81A-4272-BDEC-676356360853}"/>
              </c:ext>
            </c:extLst>
          </c:dPt>
          <c:dPt>
            <c:idx val="34"/>
            <c:bubble3D val="0"/>
            <c:extLst>
              <c:ext xmlns:c16="http://schemas.microsoft.com/office/drawing/2014/chart" uri="{C3380CC4-5D6E-409C-BE32-E72D297353CC}">
                <c16:uniqueId val="{00000022-E81A-4272-BDEC-676356360853}"/>
              </c:ext>
            </c:extLst>
          </c:dPt>
          <c:dPt>
            <c:idx val="35"/>
            <c:bubble3D val="0"/>
            <c:extLst>
              <c:ext xmlns:c16="http://schemas.microsoft.com/office/drawing/2014/chart" uri="{C3380CC4-5D6E-409C-BE32-E72D297353CC}">
                <c16:uniqueId val="{00000023-E81A-4272-BDEC-676356360853}"/>
              </c:ext>
            </c:extLst>
          </c:dPt>
          <c:dPt>
            <c:idx val="36"/>
            <c:bubble3D val="0"/>
            <c:extLst>
              <c:ext xmlns:c16="http://schemas.microsoft.com/office/drawing/2014/chart" uri="{C3380CC4-5D6E-409C-BE32-E72D297353CC}">
                <c16:uniqueId val="{00000024-E81A-4272-BDEC-676356360853}"/>
              </c:ext>
            </c:extLst>
          </c:dPt>
          <c:dPt>
            <c:idx val="37"/>
            <c:bubble3D val="0"/>
            <c:extLst>
              <c:ext xmlns:c16="http://schemas.microsoft.com/office/drawing/2014/chart" uri="{C3380CC4-5D6E-409C-BE32-E72D297353CC}">
                <c16:uniqueId val="{00000025-E81A-4272-BDEC-676356360853}"/>
              </c:ext>
            </c:extLst>
          </c:dPt>
          <c:dPt>
            <c:idx val="38"/>
            <c:bubble3D val="0"/>
            <c:extLst>
              <c:ext xmlns:c16="http://schemas.microsoft.com/office/drawing/2014/chart" uri="{C3380CC4-5D6E-409C-BE32-E72D297353CC}">
                <c16:uniqueId val="{00000026-E81A-4272-BDEC-676356360853}"/>
              </c:ext>
            </c:extLst>
          </c:dPt>
          <c:dPt>
            <c:idx val="39"/>
            <c:bubble3D val="0"/>
            <c:extLst>
              <c:ext xmlns:c16="http://schemas.microsoft.com/office/drawing/2014/chart" uri="{C3380CC4-5D6E-409C-BE32-E72D297353CC}">
                <c16:uniqueId val="{00000027-E81A-4272-BDEC-676356360853}"/>
              </c:ext>
            </c:extLst>
          </c:dPt>
          <c:dPt>
            <c:idx val="40"/>
            <c:bubble3D val="0"/>
            <c:extLst>
              <c:ext xmlns:c16="http://schemas.microsoft.com/office/drawing/2014/chart" uri="{C3380CC4-5D6E-409C-BE32-E72D297353CC}">
                <c16:uniqueId val="{00000028-E81A-4272-BDEC-676356360853}"/>
              </c:ext>
            </c:extLst>
          </c:dPt>
          <c:dPt>
            <c:idx val="41"/>
            <c:bubble3D val="0"/>
            <c:extLst>
              <c:ext xmlns:c16="http://schemas.microsoft.com/office/drawing/2014/chart" uri="{C3380CC4-5D6E-409C-BE32-E72D297353CC}">
                <c16:uniqueId val="{00000029-E81A-4272-BDEC-676356360853}"/>
              </c:ext>
            </c:extLst>
          </c:dPt>
          <c:dPt>
            <c:idx val="42"/>
            <c:bubble3D val="0"/>
            <c:extLst>
              <c:ext xmlns:c16="http://schemas.microsoft.com/office/drawing/2014/chart" uri="{C3380CC4-5D6E-409C-BE32-E72D297353CC}">
                <c16:uniqueId val="{0000002A-E81A-4272-BDEC-676356360853}"/>
              </c:ext>
            </c:extLst>
          </c:dPt>
          <c:dPt>
            <c:idx val="43"/>
            <c:bubble3D val="0"/>
            <c:extLst>
              <c:ext xmlns:c16="http://schemas.microsoft.com/office/drawing/2014/chart" uri="{C3380CC4-5D6E-409C-BE32-E72D297353CC}">
                <c16:uniqueId val="{0000002B-E81A-4272-BDEC-676356360853}"/>
              </c:ext>
            </c:extLst>
          </c:dPt>
          <c:dPt>
            <c:idx val="44"/>
            <c:bubble3D val="0"/>
            <c:extLst>
              <c:ext xmlns:c16="http://schemas.microsoft.com/office/drawing/2014/chart" uri="{C3380CC4-5D6E-409C-BE32-E72D297353CC}">
                <c16:uniqueId val="{0000002C-E81A-4272-BDEC-676356360853}"/>
              </c:ext>
            </c:extLst>
          </c:dPt>
          <c:dPt>
            <c:idx val="45"/>
            <c:bubble3D val="0"/>
            <c:extLst>
              <c:ext xmlns:c16="http://schemas.microsoft.com/office/drawing/2014/chart" uri="{C3380CC4-5D6E-409C-BE32-E72D297353CC}">
                <c16:uniqueId val="{0000002D-E81A-4272-BDEC-676356360853}"/>
              </c:ext>
            </c:extLst>
          </c:dPt>
          <c:dPt>
            <c:idx val="46"/>
            <c:bubble3D val="0"/>
            <c:extLst>
              <c:ext xmlns:c16="http://schemas.microsoft.com/office/drawing/2014/chart" uri="{C3380CC4-5D6E-409C-BE32-E72D297353CC}">
                <c16:uniqueId val="{0000002E-E81A-4272-BDEC-676356360853}"/>
              </c:ext>
            </c:extLst>
          </c:dPt>
          <c:dPt>
            <c:idx val="47"/>
            <c:bubble3D val="0"/>
            <c:extLst>
              <c:ext xmlns:c16="http://schemas.microsoft.com/office/drawing/2014/chart" uri="{C3380CC4-5D6E-409C-BE32-E72D297353CC}">
                <c16:uniqueId val="{0000002F-E81A-4272-BDEC-676356360853}"/>
              </c:ext>
            </c:extLst>
          </c:dPt>
          <c:dPt>
            <c:idx val="48"/>
            <c:bubble3D val="0"/>
            <c:extLst>
              <c:ext xmlns:c16="http://schemas.microsoft.com/office/drawing/2014/chart" uri="{C3380CC4-5D6E-409C-BE32-E72D297353CC}">
                <c16:uniqueId val="{00000030-E81A-4272-BDEC-676356360853}"/>
              </c:ext>
            </c:extLst>
          </c:dPt>
          <c:dPt>
            <c:idx val="49"/>
            <c:bubble3D val="0"/>
            <c:extLst>
              <c:ext xmlns:c16="http://schemas.microsoft.com/office/drawing/2014/chart" uri="{C3380CC4-5D6E-409C-BE32-E72D297353CC}">
                <c16:uniqueId val="{00000031-E81A-4272-BDEC-676356360853}"/>
              </c:ext>
            </c:extLst>
          </c:dPt>
          <c:dPt>
            <c:idx val="50"/>
            <c:bubble3D val="0"/>
            <c:extLst>
              <c:ext xmlns:c16="http://schemas.microsoft.com/office/drawing/2014/chart" uri="{C3380CC4-5D6E-409C-BE32-E72D297353CC}">
                <c16:uniqueId val="{00000032-E81A-4272-BDEC-676356360853}"/>
              </c:ext>
            </c:extLst>
          </c:dPt>
          <c:dPt>
            <c:idx val="51"/>
            <c:bubble3D val="0"/>
            <c:extLst>
              <c:ext xmlns:c16="http://schemas.microsoft.com/office/drawing/2014/chart" uri="{C3380CC4-5D6E-409C-BE32-E72D297353CC}">
                <c16:uniqueId val="{00000033-E81A-4272-BDEC-676356360853}"/>
              </c:ext>
            </c:extLst>
          </c:dPt>
          <c:dPt>
            <c:idx val="52"/>
            <c:bubble3D val="0"/>
            <c:extLst>
              <c:ext xmlns:c16="http://schemas.microsoft.com/office/drawing/2014/chart" uri="{C3380CC4-5D6E-409C-BE32-E72D297353CC}">
                <c16:uniqueId val="{00000034-E81A-4272-BDEC-676356360853}"/>
              </c:ext>
            </c:extLst>
          </c:dPt>
          <c:dPt>
            <c:idx val="53"/>
            <c:bubble3D val="0"/>
            <c:extLst>
              <c:ext xmlns:c16="http://schemas.microsoft.com/office/drawing/2014/chart" uri="{C3380CC4-5D6E-409C-BE32-E72D297353CC}">
                <c16:uniqueId val="{00000035-E81A-4272-BDEC-676356360853}"/>
              </c:ext>
            </c:extLst>
          </c:dPt>
          <c:dPt>
            <c:idx val="54"/>
            <c:bubble3D val="0"/>
            <c:extLst>
              <c:ext xmlns:c16="http://schemas.microsoft.com/office/drawing/2014/chart" uri="{C3380CC4-5D6E-409C-BE32-E72D297353CC}">
                <c16:uniqueId val="{00000036-E81A-4272-BDEC-676356360853}"/>
              </c:ext>
            </c:extLst>
          </c:dPt>
          <c:dPt>
            <c:idx val="55"/>
            <c:bubble3D val="0"/>
            <c:extLst>
              <c:ext xmlns:c16="http://schemas.microsoft.com/office/drawing/2014/chart" uri="{C3380CC4-5D6E-409C-BE32-E72D297353CC}">
                <c16:uniqueId val="{00000037-E81A-4272-BDEC-676356360853}"/>
              </c:ext>
            </c:extLst>
          </c:dPt>
          <c:dPt>
            <c:idx val="56"/>
            <c:bubble3D val="0"/>
            <c:extLst>
              <c:ext xmlns:c16="http://schemas.microsoft.com/office/drawing/2014/chart" uri="{C3380CC4-5D6E-409C-BE32-E72D297353CC}">
                <c16:uniqueId val="{00000038-E81A-4272-BDEC-676356360853}"/>
              </c:ext>
            </c:extLst>
          </c:dPt>
          <c:dPt>
            <c:idx val="57"/>
            <c:bubble3D val="0"/>
            <c:extLst>
              <c:ext xmlns:c16="http://schemas.microsoft.com/office/drawing/2014/chart" uri="{C3380CC4-5D6E-409C-BE32-E72D297353CC}">
                <c16:uniqueId val="{00000039-E81A-4272-BDEC-676356360853}"/>
              </c:ext>
            </c:extLst>
          </c:dPt>
          <c:dPt>
            <c:idx val="58"/>
            <c:bubble3D val="0"/>
            <c:extLst>
              <c:ext xmlns:c16="http://schemas.microsoft.com/office/drawing/2014/chart" uri="{C3380CC4-5D6E-409C-BE32-E72D297353CC}">
                <c16:uniqueId val="{0000003A-E81A-4272-BDEC-676356360853}"/>
              </c:ext>
            </c:extLst>
          </c:dPt>
          <c:dPt>
            <c:idx val="59"/>
            <c:bubble3D val="0"/>
            <c:extLst>
              <c:ext xmlns:c16="http://schemas.microsoft.com/office/drawing/2014/chart" uri="{C3380CC4-5D6E-409C-BE32-E72D297353CC}">
                <c16:uniqueId val="{0000003B-E81A-4272-BDEC-676356360853}"/>
              </c:ext>
            </c:extLst>
          </c:dPt>
          <c:dPt>
            <c:idx val="60"/>
            <c:bubble3D val="0"/>
            <c:extLst>
              <c:ext xmlns:c16="http://schemas.microsoft.com/office/drawing/2014/chart" uri="{C3380CC4-5D6E-409C-BE32-E72D297353CC}">
                <c16:uniqueId val="{0000003C-E81A-4272-BDEC-676356360853}"/>
              </c:ext>
            </c:extLst>
          </c:dPt>
          <c:dPt>
            <c:idx val="61"/>
            <c:bubble3D val="0"/>
            <c:extLst>
              <c:ext xmlns:c16="http://schemas.microsoft.com/office/drawing/2014/chart" uri="{C3380CC4-5D6E-409C-BE32-E72D297353CC}">
                <c16:uniqueId val="{0000003D-E81A-4272-BDEC-676356360853}"/>
              </c:ext>
            </c:extLst>
          </c:dPt>
          <c:dPt>
            <c:idx val="62"/>
            <c:bubble3D val="0"/>
            <c:extLst>
              <c:ext xmlns:c16="http://schemas.microsoft.com/office/drawing/2014/chart" uri="{C3380CC4-5D6E-409C-BE32-E72D297353CC}">
                <c16:uniqueId val="{0000003E-E81A-4272-BDEC-676356360853}"/>
              </c:ext>
            </c:extLst>
          </c:dPt>
          <c:dPt>
            <c:idx val="63"/>
            <c:bubble3D val="0"/>
            <c:extLst>
              <c:ext xmlns:c16="http://schemas.microsoft.com/office/drawing/2014/chart" uri="{C3380CC4-5D6E-409C-BE32-E72D297353CC}">
                <c16:uniqueId val="{0000003F-E81A-4272-BDEC-676356360853}"/>
              </c:ext>
            </c:extLst>
          </c:dPt>
          <c:dPt>
            <c:idx val="64"/>
            <c:bubble3D val="0"/>
            <c:extLst>
              <c:ext xmlns:c16="http://schemas.microsoft.com/office/drawing/2014/chart" uri="{C3380CC4-5D6E-409C-BE32-E72D297353CC}">
                <c16:uniqueId val="{00000040-E81A-4272-BDEC-676356360853}"/>
              </c:ext>
            </c:extLst>
          </c:dPt>
          <c:dPt>
            <c:idx val="65"/>
            <c:bubble3D val="0"/>
            <c:extLst>
              <c:ext xmlns:c16="http://schemas.microsoft.com/office/drawing/2014/chart" uri="{C3380CC4-5D6E-409C-BE32-E72D297353CC}">
                <c16:uniqueId val="{00000041-E81A-4272-BDEC-676356360853}"/>
              </c:ext>
            </c:extLst>
          </c:dPt>
          <c:dPt>
            <c:idx val="66"/>
            <c:bubble3D val="0"/>
            <c:extLst>
              <c:ext xmlns:c16="http://schemas.microsoft.com/office/drawing/2014/chart" uri="{C3380CC4-5D6E-409C-BE32-E72D297353CC}">
                <c16:uniqueId val="{00000042-E81A-4272-BDEC-676356360853}"/>
              </c:ext>
            </c:extLst>
          </c:dPt>
          <c:dPt>
            <c:idx val="67"/>
            <c:bubble3D val="0"/>
            <c:extLst>
              <c:ext xmlns:c16="http://schemas.microsoft.com/office/drawing/2014/chart" uri="{C3380CC4-5D6E-409C-BE32-E72D297353CC}">
                <c16:uniqueId val="{00000043-E81A-4272-BDEC-676356360853}"/>
              </c:ext>
            </c:extLst>
          </c:dPt>
          <c:dPt>
            <c:idx val="68"/>
            <c:bubble3D val="0"/>
            <c:extLst>
              <c:ext xmlns:c16="http://schemas.microsoft.com/office/drawing/2014/chart" uri="{C3380CC4-5D6E-409C-BE32-E72D297353CC}">
                <c16:uniqueId val="{00000044-E81A-4272-BDEC-676356360853}"/>
              </c:ext>
            </c:extLst>
          </c:dPt>
          <c:dPt>
            <c:idx val="69"/>
            <c:bubble3D val="0"/>
            <c:extLst>
              <c:ext xmlns:c16="http://schemas.microsoft.com/office/drawing/2014/chart" uri="{C3380CC4-5D6E-409C-BE32-E72D297353CC}">
                <c16:uniqueId val="{00000045-E81A-4272-BDEC-676356360853}"/>
              </c:ext>
            </c:extLst>
          </c:dPt>
          <c:dPt>
            <c:idx val="70"/>
            <c:bubble3D val="0"/>
            <c:extLst>
              <c:ext xmlns:c16="http://schemas.microsoft.com/office/drawing/2014/chart" uri="{C3380CC4-5D6E-409C-BE32-E72D297353CC}">
                <c16:uniqueId val="{00000046-E81A-4272-BDEC-676356360853}"/>
              </c:ext>
            </c:extLst>
          </c:dPt>
          <c:dPt>
            <c:idx val="71"/>
            <c:bubble3D val="0"/>
            <c:extLst>
              <c:ext xmlns:c16="http://schemas.microsoft.com/office/drawing/2014/chart" uri="{C3380CC4-5D6E-409C-BE32-E72D297353CC}">
                <c16:uniqueId val="{00000047-E81A-4272-BDEC-676356360853}"/>
              </c:ext>
            </c:extLst>
          </c:dPt>
          <c:dPt>
            <c:idx val="72"/>
            <c:bubble3D val="0"/>
            <c:extLst>
              <c:ext xmlns:c16="http://schemas.microsoft.com/office/drawing/2014/chart" uri="{C3380CC4-5D6E-409C-BE32-E72D297353CC}">
                <c16:uniqueId val="{00000048-E81A-4272-BDEC-676356360853}"/>
              </c:ext>
            </c:extLst>
          </c:dPt>
          <c:dPt>
            <c:idx val="73"/>
            <c:bubble3D val="0"/>
            <c:extLst>
              <c:ext xmlns:c16="http://schemas.microsoft.com/office/drawing/2014/chart" uri="{C3380CC4-5D6E-409C-BE32-E72D297353CC}">
                <c16:uniqueId val="{00000049-E81A-4272-BDEC-676356360853}"/>
              </c:ext>
            </c:extLst>
          </c:dPt>
          <c:dPt>
            <c:idx val="74"/>
            <c:bubble3D val="0"/>
            <c:extLst>
              <c:ext xmlns:c16="http://schemas.microsoft.com/office/drawing/2014/chart" uri="{C3380CC4-5D6E-409C-BE32-E72D297353CC}">
                <c16:uniqueId val="{0000004A-E81A-4272-BDEC-676356360853}"/>
              </c:ext>
            </c:extLst>
          </c:dPt>
          <c:dPt>
            <c:idx val="75"/>
            <c:bubble3D val="0"/>
            <c:extLst>
              <c:ext xmlns:c16="http://schemas.microsoft.com/office/drawing/2014/chart" uri="{C3380CC4-5D6E-409C-BE32-E72D297353CC}">
                <c16:uniqueId val="{0000004B-E81A-4272-BDEC-676356360853}"/>
              </c:ext>
            </c:extLst>
          </c:dPt>
          <c:dPt>
            <c:idx val="76"/>
            <c:bubble3D val="0"/>
            <c:extLst>
              <c:ext xmlns:c16="http://schemas.microsoft.com/office/drawing/2014/chart" uri="{C3380CC4-5D6E-409C-BE32-E72D297353CC}">
                <c16:uniqueId val="{0000004C-E81A-4272-BDEC-676356360853}"/>
              </c:ext>
            </c:extLst>
          </c:dPt>
          <c:dPt>
            <c:idx val="77"/>
            <c:bubble3D val="0"/>
            <c:extLst>
              <c:ext xmlns:c16="http://schemas.microsoft.com/office/drawing/2014/chart" uri="{C3380CC4-5D6E-409C-BE32-E72D297353CC}">
                <c16:uniqueId val="{0000004D-E81A-4272-BDEC-676356360853}"/>
              </c:ext>
            </c:extLst>
          </c:dPt>
          <c:dPt>
            <c:idx val="78"/>
            <c:bubble3D val="0"/>
            <c:extLst>
              <c:ext xmlns:c16="http://schemas.microsoft.com/office/drawing/2014/chart" uri="{C3380CC4-5D6E-409C-BE32-E72D297353CC}">
                <c16:uniqueId val="{0000004E-E81A-4272-BDEC-676356360853}"/>
              </c:ext>
            </c:extLst>
          </c:dPt>
          <c:dPt>
            <c:idx val="79"/>
            <c:bubble3D val="0"/>
            <c:extLst>
              <c:ext xmlns:c16="http://schemas.microsoft.com/office/drawing/2014/chart" uri="{C3380CC4-5D6E-409C-BE32-E72D297353CC}">
                <c16:uniqueId val="{0000004F-E81A-4272-BDEC-676356360853}"/>
              </c:ext>
            </c:extLst>
          </c:dPt>
          <c:dPt>
            <c:idx val="80"/>
            <c:bubble3D val="0"/>
            <c:extLst>
              <c:ext xmlns:c16="http://schemas.microsoft.com/office/drawing/2014/chart" uri="{C3380CC4-5D6E-409C-BE32-E72D297353CC}">
                <c16:uniqueId val="{00000050-E81A-4272-BDEC-676356360853}"/>
              </c:ext>
            </c:extLst>
          </c:dPt>
          <c:dPt>
            <c:idx val="81"/>
            <c:bubble3D val="0"/>
            <c:extLst>
              <c:ext xmlns:c16="http://schemas.microsoft.com/office/drawing/2014/chart" uri="{C3380CC4-5D6E-409C-BE32-E72D297353CC}">
                <c16:uniqueId val="{00000051-E81A-4272-BDEC-676356360853}"/>
              </c:ext>
            </c:extLst>
          </c:dPt>
          <c:dPt>
            <c:idx val="82"/>
            <c:bubble3D val="0"/>
            <c:extLst>
              <c:ext xmlns:c16="http://schemas.microsoft.com/office/drawing/2014/chart" uri="{C3380CC4-5D6E-409C-BE32-E72D297353CC}">
                <c16:uniqueId val="{00000052-E81A-4272-BDEC-676356360853}"/>
              </c:ext>
            </c:extLst>
          </c:dPt>
          <c:dPt>
            <c:idx val="83"/>
            <c:bubble3D val="0"/>
            <c:extLst>
              <c:ext xmlns:c16="http://schemas.microsoft.com/office/drawing/2014/chart" uri="{C3380CC4-5D6E-409C-BE32-E72D297353CC}">
                <c16:uniqueId val="{00000053-E81A-4272-BDEC-676356360853}"/>
              </c:ext>
            </c:extLst>
          </c:dPt>
          <c:dPt>
            <c:idx val="84"/>
            <c:bubble3D val="0"/>
            <c:extLst>
              <c:ext xmlns:c16="http://schemas.microsoft.com/office/drawing/2014/chart" uri="{C3380CC4-5D6E-409C-BE32-E72D297353CC}">
                <c16:uniqueId val="{00000054-E81A-4272-BDEC-676356360853}"/>
              </c:ext>
            </c:extLst>
          </c:dPt>
          <c:dPt>
            <c:idx val="85"/>
            <c:bubble3D val="0"/>
            <c:extLst>
              <c:ext xmlns:c16="http://schemas.microsoft.com/office/drawing/2014/chart" uri="{C3380CC4-5D6E-409C-BE32-E72D297353CC}">
                <c16:uniqueId val="{00000055-E81A-4272-BDEC-676356360853}"/>
              </c:ext>
            </c:extLst>
          </c:dPt>
          <c:dPt>
            <c:idx val="86"/>
            <c:bubble3D val="0"/>
            <c:extLst>
              <c:ext xmlns:c16="http://schemas.microsoft.com/office/drawing/2014/chart" uri="{C3380CC4-5D6E-409C-BE32-E72D297353CC}">
                <c16:uniqueId val="{00000056-E81A-4272-BDEC-676356360853}"/>
              </c:ext>
            </c:extLst>
          </c:dPt>
          <c:dPt>
            <c:idx val="87"/>
            <c:bubble3D val="0"/>
            <c:extLst>
              <c:ext xmlns:c16="http://schemas.microsoft.com/office/drawing/2014/chart" uri="{C3380CC4-5D6E-409C-BE32-E72D297353CC}">
                <c16:uniqueId val="{00000057-E81A-4272-BDEC-676356360853}"/>
              </c:ext>
            </c:extLst>
          </c:dPt>
          <c:dPt>
            <c:idx val="88"/>
            <c:bubble3D val="0"/>
            <c:extLst>
              <c:ext xmlns:c16="http://schemas.microsoft.com/office/drawing/2014/chart" uri="{C3380CC4-5D6E-409C-BE32-E72D297353CC}">
                <c16:uniqueId val="{00000058-E81A-4272-BDEC-676356360853}"/>
              </c:ext>
            </c:extLst>
          </c:dPt>
          <c:dPt>
            <c:idx val="89"/>
            <c:bubble3D val="0"/>
            <c:extLst>
              <c:ext xmlns:c16="http://schemas.microsoft.com/office/drawing/2014/chart" uri="{C3380CC4-5D6E-409C-BE32-E72D297353CC}">
                <c16:uniqueId val="{00000059-E81A-4272-BDEC-676356360853}"/>
              </c:ext>
            </c:extLst>
          </c:dPt>
          <c:dPt>
            <c:idx val="90"/>
            <c:bubble3D val="0"/>
            <c:extLst>
              <c:ext xmlns:c16="http://schemas.microsoft.com/office/drawing/2014/chart" uri="{C3380CC4-5D6E-409C-BE32-E72D297353CC}">
                <c16:uniqueId val="{0000005A-E81A-4272-BDEC-676356360853}"/>
              </c:ext>
            </c:extLst>
          </c:dPt>
          <c:dPt>
            <c:idx val="91"/>
            <c:bubble3D val="0"/>
            <c:extLst>
              <c:ext xmlns:c16="http://schemas.microsoft.com/office/drawing/2014/chart" uri="{C3380CC4-5D6E-409C-BE32-E72D297353CC}">
                <c16:uniqueId val="{0000005B-E81A-4272-BDEC-676356360853}"/>
              </c:ext>
            </c:extLst>
          </c:dPt>
          <c:dPt>
            <c:idx val="92"/>
            <c:bubble3D val="0"/>
            <c:extLst>
              <c:ext xmlns:c16="http://schemas.microsoft.com/office/drawing/2014/chart" uri="{C3380CC4-5D6E-409C-BE32-E72D297353CC}">
                <c16:uniqueId val="{0000005C-E81A-4272-BDEC-676356360853}"/>
              </c:ext>
            </c:extLst>
          </c:dPt>
          <c:dPt>
            <c:idx val="93"/>
            <c:bubble3D val="0"/>
            <c:extLst>
              <c:ext xmlns:c16="http://schemas.microsoft.com/office/drawing/2014/chart" uri="{C3380CC4-5D6E-409C-BE32-E72D297353CC}">
                <c16:uniqueId val="{0000005D-E81A-4272-BDEC-676356360853}"/>
              </c:ext>
            </c:extLst>
          </c:dPt>
          <c:dPt>
            <c:idx val="94"/>
            <c:bubble3D val="0"/>
            <c:extLst>
              <c:ext xmlns:c16="http://schemas.microsoft.com/office/drawing/2014/chart" uri="{C3380CC4-5D6E-409C-BE32-E72D297353CC}">
                <c16:uniqueId val="{0000005E-E81A-4272-BDEC-676356360853}"/>
              </c:ext>
            </c:extLst>
          </c:dPt>
          <c:dPt>
            <c:idx val="95"/>
            <c:bubble3D val="0"/>
            <c:extLst>
              <c:ext xmlns:c16="http://schemas.microsoft.com/office/drawing/2014/chart" uri="{C3380CC4-5D6E-409C-BE32-E72D297353CC}">
                <c16:uniqueId val="{0000005F-E81A-4272-BDEC-676356360853}"/>
              </c:ext>
            </c:extLst>
          </c:dPt>
          <c:dPt>
            <c:idx val="96"/>
            <c:bubble3D val="0"/>
            <c:extLst>
              <c:ext xmlns:c16="http://schemas.microsoft.com/office/drawing/2014/chart" uri="{C3380CC4-5D6E-409C-BE32-E72D297353CC}">
                <c16:uniqueId val="{00000060-E81A-4272-BDEC-676356360853}"/>
              </c:ext>
            </c:extLst>
          </c:dPt>
          <c:dPt>
            <c:idx val="97"/>
            <c:bubble3D val="0"/>
            <c:extLst>
              <c:ext xmlns:c16="http://schemas.microsoft.com/office/drawing/2014/chart" uri="{C3380CC4-5D6E-409C-BE32-E72D297353CC}">
                <c16:uniqueId val="{00000061-E81A-4272-BDEC-676356360853}"/>
              </c:ext>
            </c:extLst>
          </c:dPt>
          <c:dPt>
            <c:idx val="98"/>
            <c:bubble3D val="0"/>
            <c:extLst>
              <c:ext xmlns:c16="http://schemas.microsoft.com/office/drawing/2014/chart" uri="{C3380CC4-5D6E-409C-BE32-E72D297353CC}">
                <c16:uniqueId val="{00000062-E81A-4272-BDEC-676356360853}"/>
              </c:ext>
            </c:extLst>
          </c:dPt>
          <c:dPt>
            <c:idx val="99"/>
            <c:bubble3D val="0"/>
            <c:extLst>
              <c:ext xmlns:c16="http://schemas.microsoft.com/office/drawing/2014/chart" uri="{C3380CC4-5D6E-409C-BE32-E72D297353CC}">
                <c16:uniqueId val="{00000063-E81A-4272-BDEC-676356360853}"/>
              </c:ext>
            </c:extLst>
          </c:dPt>
          <c:dPt>
            <c:idx val="100"/>
            <c:bubble3D val="0"/>
            <c:extLst>
              <c:ext xmlns:c16="http://schemas.microsoft.com/office/drawing/2014/chart" uri="{C3380CC4-5D6E-409C-BE32-E72D297353CC}">
                <c16:uniqueId val="{00000064-E81A-4272-BDEC-676356360853}"/>
              </c:ext>
            </c:extLst>
          </c:dPt>
          <c:dPt>
            <c:idx val="101"/>
            <c:bubble3D val="0"/>
            <c:extLst>
              <c:ext xmlns:c16="http://schemas.microsoft.com/office/drawing/2014/chart" uri="{C3380CC4-5D6E-409C-BE32-E72D297353CC}">
                <c16:uniqueId val="{00000065-E81A-4272-BDEC-676356360853}"/>
              </c:ext>
            </c:extLst>
          </c:dPt>
          <c:dPt>
            <c:idx val="102"/>
            <c:bubble3D val="0"/>
            <c:extLst>
              <c:ext xmlns:c16="http://schemas.microsoft.com/office/drawing/2014/chart" uri="{C3380CC4-5D6E-409C-BE32-E72D297353CC}">
                <c16:uniqueId val="{00000066-E81A-4272-BDEC-676356360853}"/>
              </c:ext>
            </c:extLst>
          </c:dPt>
          <c:dPt>
            <c:idx val="103"/>
            <c:bubble3D val="0"/>
            <c:extLst>
              <c:ext xmlns:c16="http://schemas.microsoft.com/office/drawing/2014/chart" uri="{C3380CC4-5D6E-409C-BE32-E72D297353CC}">
                <c16:uniqueId val="{00000067-E81A-4272-BDEC-676356360853}"/>
              </c:ext>
            </c:extLst>
          </c:dPt>
          <c:dPt>
            <c:idx val="104"/>
            <c:bubble3D val="0"/>
            <c:extLst>
              <c:ext xmlns:c16="http://schemas.microsoft.com/office/drawing/2014/chart" uri="{C3380CC4-5D6E-409C-BE32-E72D297353CC}">
                <c16:uniqueId val="{00000068-E81A-4272-BDEC-676356360853}"/>
              </c:ext>
            </c:extLst>
          </c:dPt>
          <c:dPt>
            <c:idx val="105"/>
            <c:bubble3D val="0"/>
            <c:extLst>
              <c:ext xmlns:c16="http://schemas.microsoft.com/office/drawing/2014/chart" uri="{C3380CC4-5D6E-409C-BE32-E72D297353CC}">
                <c16:uniqueId val="{00000069-E81A-4272-BDEC-676356360853}"/>
              </c:ext>
            </c:extLst>
          </c:dPt>
          <c:dPt>
            <c:idx val="106"/>
            <c:bubble3D val="0"/>
            <c:extLst>
              <c:ext xmlns:c16="http://schemas.microsoft.com/office/drawing/2014/chart" uri="{C3380CC4-5D6E-409C-BE32-E72D297353CC}">
                <c16:uniqueId val="{0000006A-E81A-4272-BDEC-676356360853}"/>
              </c:ext>
            </c:extLst>
          </c:dPt>
          <c:dPt>
            <c:idx val="107"/>
            <c:bubble3D val="0"/>
            <c:extLst>
              <c:ext xmlns:c16="http://schemas.microsoft.com/office/drawing/2014/chart" uri="{C3380CC4-5D6E-409C-BE32-E72D297353CC}">
                <c16:uniqueId val="{0000006B-E81A-4272-BDEC-676356360853}"/>
              </c:ext>
            </c:extLst>
          </c:dPt>
          <c:dPt>
            <c:idx val="108"/>
            <c:bubble3D val="0"/>
            <c:extLst>
              <c:ext xmlns:c16="http://schemas.microsoft.com/office/drawing/2014/chart" uri="{C3380CC4-5D6E-409C-BE32-E72D297353CC}">
                <c16:uniqueId val="{0000006C-E81A-4272-BDEC-676356360853}"/>
              </c:ext>
            </c:extLst>
          </c:dPt>
          <c:dPt>
            <c:idx val="109"/>
            <c:bubble3D val="0"/>
            <c:extLst>
              <c:ext xmlns:c16="http://schemas.microsoft.com/office/drawing/2014/chart" uri="{C3380CC4-5D6E-409C-BE32-E72D297353CC}">
                <c16:uniqueId val="{0000006D-E81A-4272-BDEC-676356360853}"/>
              </c:ext>
            </c:extLst>
          </c:dPt>
          <c:dPt>
            <c:idx val="110"/>
            <c:bubble3D val="0"/>
            <c:extLst>
              <c:ext xmlns:c16="http://schemas.microsoft.com/office/drawing/2014/chart" uri="{C3380CC4-5D6E-409C-BE32-E72D297353CC}">
                <c16:uniqueId val="{0000006E-E81A-4272-BDEC-676356360853}"/>
              </c:ext>
            </c:extLst>
          </c:dPt>
          <c:dPt>
            <c:idx val="111"/>
            <c:bubble3D val="0"/>
            <c:extLst>
              <c:ext xmlns:c16="http://schemas.microsoft.com/office/drawing/2014/chart" uri="{C3380CC4-5D6E-409C-BE32-E72D297353CC}">
                <c16:uniqueId val="{0000006F-E81A-4272-BDEC-676356360853}"/>
              </c:ext>
            </c:extLst>
          </c:dPt>
          <c:dPt>
            <c:idx val="112"/>
            <c:bubble3D val="0"/>
            <c:extLst>
              <c:ext xmlns:c16="http://schemas.microsoft.com/office/drawing/2014/chart" uri="{C3380CC4-5D6E-409C-BE32-E72D297353CC}">
                <c16:uniqueId val="{00000070-E81A-4272-BDEC-676356360853}"/>
              </c:ext>
            </c:extLst>
          </c:dPt>
          <c:dPt>
            <c:idx val="113"/>
            <c:bubble3D val="0"/>
            <c:extLst>
              <c:ext xmlns:c16="http://schemas.microsoft.com/office/drawing/2014/chart" uri="{C3380CC4-5D6E-409C-BE32-E72D297353CC}">
                <c16:uniqueId val="{00000071-E81A-4272-BDEC-676356360853}"/>
              </c:ext>
            </c:extLst>
          </c:dPt>
          <c:dPt>
            <c:idx val="114"/>
            <c:bubble3D val="0"/>
            <c:extLst>
              <c:ext xmlns:c16="http://schemas.microsoft.com/office/drawing/2014/chart" uri="{C3380CC4-5D6E-409C-BE32-E72D297353CC}">
                <c16:uniqueId val="{00000072-E81A-4272-BDEC-676356360853}"/>
              </c:ext>
            </c:extLst>
          </c:dPt>
          <c:dPt>
            <c:idx val="115"/>
            <c:bubble3D val="0"/>
            <c:extLst>
              <c:ext xmlns:c16="http://schemas.microsoft.com/office/drawing/2014/chart" uri="{C3380CC4-5D6E-409C-BE32-E72D297353CC}">
                <c16:uniqueId val="{00000073-E81A-4272-BDEC-676356360853}"/>
              </c:ext>
            </c:extLst>
          </c:dPt>
          <c:dPt>
            <c:idx val="116"/>
            <c:bubble3D val="0"/>
            <c:extLst>
              <c:ext xmlns:c16="http://schemas.microsoft.com/office/drawing/2014/chart" uri="{C3380CC4-5D6E-409C-BE32-E72D297353CC}">
                <c16:uniqueId val="{00000074-E81A-4272-BDEC-676356360853}"/>
              </c:ext>
            </c:extLst>
          </c:dPt>
          <c:dPt>
            <c:idx val="117"/>
            <c:bubble3D val="0"/>
            <c:extLst>
              <c:ext xmlns:c16="http://schemas.microsoft.com/office/drawing/2014/chart" uri="{C3380CC4-5D6E-409C-BE32-E72D297353CC}">
                <c16:uniqueId val="{00000075-E81A-4272-BDEC-676356360853}"/>
              </c:ext>
            </c:extLst>
          </c:dPt>
          <c:dPt>
            <c:idx val="118"/>
            <c:bubble3D val="0"/>
            <c:extLst>
              <c:ext xmlns:c16="http://schemas.microsoft.com/office/drawing/2014/chart" uri="{C3380CC4-5D6E-409C-BE32-E72D297353CC}">
                <c16:uniqueId val="{00000076-E81A-4272-BDEC-676356360853}"/>
              </c:ext>
            </c:extLst>
          </c:dPt>
          <c:dPt>
            <c:idx val="119"/>
            <c:bubble3D val="0"/>
            <c:extLst>
              <c:ext xmlns:c16="http://schemas.microsoft.com/office/drawing/2014/chart" uri="{C3380CC4-5D6E-409C-BE32-E72D297353CC}">
                <c16:uniqueId val="{00000077-E81A-4272-BDEC-676356360853}"/>
              </c:ext>
            </c:extLst>
          </c:dPt>
          <c:dPt>
            <c:idx val="120"/>
            <c:bubble3D val="0"/>
            <c:extLst>
              <c:ext xmlns:c16="http://schemas.microsoft.com/office/drawing/2014/chart" uri="{C3380CC4-5D6E-409C-BE32-E72D297353CC}">
                <c16:uniqueId val="{00000078-E81A-4272-BDEC-676356360853}"/>
              </c:ext>
            </c:extLst>
          </c:dPt>
          <c:dPt>
            <c:idx val="121"/>
            <c:bubble3D val="0"/>
            <c:extLst>
              <c:ext xmlns:c16="http://schemas.microsoft.com/office/drawing/2014/chart" uri="{C3380CC4-5D6E-409C-BE32-E72D297353CC}">
                <c16:uniqueId val="{00000079-E81A-4272-BDEC-676356360853}"/>
              </c:ext>
            </c:extLst>
          </c:dPt>
          <c:dPt>
            <c:idx val="122"/>
            <c:bubble3D val="0"/>
            <c:extLst>
              <c:ext xmlns:c16="http://schemas.microsoft.com/office/drawing/2014/chart" uri="{C3380CC4-5D6E-409C-BE32-E72D297353CC}">
                <c16:uniqueId val="{0000007A-E81A-4272-BDEC-676356360853}"/>
              </c:ext>
            </c:extLst>
          </c:dPt>
          <c:dPt>
            <c:idx val="123"/>
            <c:bubble3D val="0"/>
            <c:extLst>
              <c:ext xmlns:c16="http://schemas.microsoft.com/office/drawing/2014/chart" uri="{C3380CC4-5D6E-409C-BE32-E72D297353CC}">
                <c16:uniqueId val="{0000007B-E81A-4272-BDEC-676356360853}"/>
              </c:ext>
            </c:extLst>
          </c:dPt>
          <c:dPt>
            <c:idx val="124"/>
            <c:bubble3D val="0"/>
            <c:extLst>
              <c:ext xmlns:c16="http://schemas.microsoft.com/office/drawing/2014/chart" uri="{C3380CC4-5D6E-409C-BE32-E72D297353CC}">
                <c16:uniqueId val="{0000007C-E81A-4272-BDEC-676356360853}"/>
              </c:ext>
            </c:extLst>
          </c:dPt>
          <c:dPt>
            <c:idx val="125"/>
            <c:bubble3D val="0"/>
            <c:extLst>
              <c:ext xmlns:c16="http://schemas.microsoft.com/office/drawing/2014/chart" uri="{C3380CC4-5D6E-409C-BE32-E72D297353CC}">
                <c16:uniqueId val="{0000007D-E81A-4272-BDEC-676356360853}"/>
              </c:ext>
            </c:extLst>
          </c:dPt>
          <c:dPt>
            <c:idx val="126"/>
            <c:bubble3D val="0"/>
            <c:extLst>
              <c:ext xmlns:c16="http://schemas.microsoft.com/office/drawing/2014/chart" uri="{C3380CC4-5D6E-409C-BE32-E72D297353CC}">
                <c16:uniqueId val="{0000007E-E81A-4272-BDEC-676356360853}"/>
              </c:ext>
            </c:extLst>
          </c:dPt>
          <c:dPt>
            <c:idx val="127"/>
            <c:bubble3D val="0"/>
            <c:extLst>
              <c:ext xmlns:c16="http://schemas.microsoft.com/office/drawing/2014/chart" uri="{C3380CC4-5D6E-409C-BE32-E72D297353CC}">
                <c16:uniqueId val="{0000007F-E81A-4272-BDEC-676356360853}"/>
              </c:ext>
            </c:extLst>
          </c:dPt>
          <c:dPt>
            <c:idx val="128"/>
            <c:bubble3D val="0"/>
            <c:extLst>
              <c:ext xmlns:c16="http://schemas.microsoft.com/office/drawing/2014/chart" uri="{C3380CC4-5D6E-409C-BE32-E72D297353CC}">
                <c16:uniqueId val="{00000080-E81A-4272-BDEC-676356360853}"/>
              </c:ext>
            </c:extLst>
          </c:dPt>
          <c:dPt>
            <c:idx val="129"/>
            <c:bubble3D val="0"/>
            <c:extLst>
              <c:ext xmlns:c16="http://schemas.microsoft.com/office/drawing/2014/chart" uri="{C3380CC4-5D6E-409C-BE32-E72D297353CC}">
                <c16:uniqueId val="{00000081-E81A-4272-BDEC-676356360853}"/>
              </c:ext>
            </c:extLst>
          </c:dPt>
          <c:dPt>
            <c:idx val="130"/>
            <c:bubble3D val="0"/>
            <c:extLst>
              <c:ext xmlns:c16="http://schemas.microsoft.com/office/drawing/2014/chart" uri="{C3380CC4-5D6E-409C-BE32-E72D297353CC}">
                <c16:uniqueId val="{00000082-E81A-4272-BDEC-676356360853}"/>
              </c:ext>
            </c:extLst>
          </c:dPt>
          <c:dPt>
            <c:idx val="131"/>
            <c:bubble3D val="0"/>
            <c:extLst>
              <c:ext xmlns:c16="http://schemas.microsoft.com/office/drawing/2014/chart" uri="{C3380CC4-5D6E-409C-BE32-E72D297353CC}">
                <c16:uniqueId val="{00000083-E81A-4272-BDEC-676356360853}"/>
              </c:ext>
            </c:extLst>
          </c:dPt>
          <c:dPt>
            <c:idx val="132"/>
            <c:bubble3D val="0"/>
            <c:extLst>
              <c:ext xmlns:c16="http://schemas.microsoft.com/office/drawing/2014/chart" uri="{C3380CC4-5D6E-409C-BE32-E72D297353CC}">
                <c16:uniqueId val="{00000084-E81A-4272-BDEC-676356360853}"/>
              </c:ext>
            </c:extLst>
          </c:dPt>
          <c:dPt>
            <c:idx val="133"/>
            <c:bubble3D val="0"/>
            <c:extLst>
              <c:ext xmlns:c16="http://schemas.microsoft.com/office/drawing/2014/chart" uri="{C3380CC4-5D6E-409C-BE32-E72D297353CC}">
                <c16:uniqueId val="{00000085-E81A-4272-BDEC-676356360853}"/>
              </c:ext>
            </c:extLst>
          </c:dPt>
          <c:dPt>
            <c:idx val="134"/>
            <c:bubble3D val="0"/>
            <c:extLst>
              <c:ext xmlns:c16="http://schemas.microsoft.com/office/drawing/2014/chart" uri="{C3380CC4-5D6E-409C-BE32-E72D297353CC}">
                <c16:uniqueId val="{00000086-E81A-4272-BDEC-676356360853}"/>
              </c:ext>
            </c:extLst>
          </c:dPt>
          <c:dPt>
            <c:idx val="135"/>
            <c:bubble3D val="0"/>
            <c:extLst>
              <c:ext xmlns:c16="http://schemas.microsoft.com/office/drawing/2014/chart" uri="{C3380CC4-5D6E-409C-BE32-E72D297353CC}">
                <c16:uniqueId val="{00000087-E81A-4272-BDEC-676356360853}"/>
              </c:ext>
            </c:extLst>
          </c:dPt>
          <c:dPt>
            <c:idx val="136"/>
            <c:bubble3D val="0"/>
            <c:extLst>
              <c:ext xmlns:c16="http://schemas.microsoft.com/office/drawing/2014/chart" uri="{C3380CC4-5D6E-409C-BE32-E72D297353CC}">
                <c16:uniqueId val="{00000088-E81A-4272-BDEC-676356360853}"/>
              </c:ext>
            </c:extLst>
          </c:dPt>
          <c:dPt>
            <c:idx val="137"/>
            <c:bubble3D val="0"/>
            <c:extLst>
              <c:ext xmlns:c16="http://schemas.microsoft.com/office/drawing/2014/chart" uri="{C3380CC4-5D6E-409C-BE32-E72D297353CC}">
                <c16:uniqueId val="{00000089-E81A-4272-BDEC-676356360853}"/>
              </c:ext>
            </c:extLst>
          </c:dPt>
          <c:dPt>
            <c:idx val="138"/>
            <c:bubble3D val="0"/>
            <c:extLst>
              <c:ext xmlns:c16="http://schemas.microsoft.com/office/drawing/2014/chart" uri="{C3380CC4-5D6E-409C-BE32-E72D297353CC}">
                <c16:uniqueId val="{0000008A-E81A-4272-BDEC-676356360853}"/>
              </c:ext>
            </c:extLst>
          </c:dPt>
          <c:dPt>
            <c:idx val="139"/>
            <c:bubble3D val="0"/>
            <c:extLst>
              <c:ext xmlns:c16="http://schemas.microsoft.com/office/drawing/2014/chart" uri="{C3380CC4-5D6E-409C-BE32-E72D297353CC}">
                <c16:uniqueId val="{0000008B-E81A-4272-BDEC-676356360853}"/>
              </c:ext>
            </c:extLst>
          </c:dPt>
          <c:dPt>
            <c:idx val="140"/>
            <c:bubble3D val="0"/>
            <c:extLst>
              <c:ext xmlns:c16="http://schemas.microsoft.com/office/drawing/2014/chart" uri="{C3380CC4-5D6E-409C-BE32-E72D297353CC}">
                <c16:uniqueId val="{0000008C-E81A-4272-BDEC-676356360853}"/>
              </c:ext>
            </c:extLst>
          </c:dPt>
          <c:dPt>
            <c:idx val="141"/>
            <c:bubble3D val="0"/>
            <c:extLst>
              <c:ext xmlns:c16="http://schemas.microsoft.com/office/drawing/2014/chart" uri="{C3380CC4-5D6E-409C-BE32-E72D297353CC}">
                <c16:uniqueId val="{0000008D-E81A-4272-BDEC-676356360853}"/>
              </c:ext>
            </c:extLst>
          </c:dPt>
          <c:dPt>
            <c:idx val="142"/>
            <c:bubble3D val="0"/>
            <c:extLst>
              <c:ext xmlns:c16="http://schemas.microsoft.com/office/drawing/2014/chart" uri="{C3380CC4-5D6E-409C-BE32-E72D297353CC}">
                <c16:uniqueId val="{0000008E-E81A-4272-BDEC-676356360853}"/>
              </c:ext>
            </c:extLst>
          </c:dPt>
          <c:dPt>
            <c:idx val="143"/>
            <c:bubble3D val="0"/>
            <c:extLst>
              <c:ext xmlns:c16="http://schemas.microsoft.com/office/drawing/2014/chart" uri="{C3380CC4-5D6E-409C-BE32-E72D297353CC}">
                <c16:uniqueId val="{0000008F-E81A-4272-BDEC-676356360853}"/>
              </c:ext>
            </c:extLst>
          </c:dPt>
          <c:dPt>
            <c:idx val="144"/>
            <c:bubble3D val="0"/>
            <c:extLst>
              <c:ext xmlns:c16="http://schemas.microsoft.com/office/drawing/2014/chart" uri="{C3380CC4-5D6E-409C-BE32-E72D297353CC}">
                <c16:uniqueId val="{00000090-E81A-4272-BDEC-676356360853}"/>
              </c:ext>
            </c:extLst>
          </c:dPt>
          <c:dPt>
            <c:idx val="145"/>
            <c:bubble3D val="0"/>
            <c:extLst>
              <c:ext xmlns:c16="http://schemas.microsoft.com/office/drawing/2014/chart" uri="{C3380CC4-5D6E-409C-BE32-E72D297353CC}">
                <c16:uniqueId val="{00000091-E81A-4272-BDEC-676356360853}"/>
              </c:ext>
            </c:extLst>
          </c:dPt>
          <c:dPt>
            <c:idx val="146"/>
            <c:bubble3D val="0"/>
            <c:extLst>
              <c:ext xmlns:c16="http://schemas.microsoft.com/office/drawing/2014/chart" uri="{C3380CC4-5D6E-409C-BE32-E72D297353CC}">
                <c16:uniqueId val="{00000092-E81A-4272-BDEC-676356360853}"/>
              </c:ext>
            </c:extLst>
          </c:dPt>
          <c:dPt>
            <c:idx val="147"/>
            <c:bubble3D val="0"/>
            <c:extLst>
              <c:ext xmlns:c16="http://schemas.microsoft.com/office/drawing/2014/chart" uri="{C3380CC4-5D6E-409C-BE32-E72D297353CC}">
                <c16:uniqueId val="{00000093-E81A-4272-BDEC-676356360853}"/>
              </c:ext>
            </c:extLst>
          </c:dPt>
          <c:dPt>
            <c:idx val="148"/>
            <c:bubble3D val="0"/>
            <c:extLst>
              <c:ext xmlns:c16="http://schemas.microsoft.com/office/drawing/2014/chart" uri="{C3380CC4-5D6E-409C-BE32-E72D297353CC}">
                <c16:uniqueId val="{00000094-E81A-4272-BDEC-676356360853}"/>
              </c:ext>
            </c:extLst>
          </c:dPt>
          <c:dPt>
            <c:idx val="149"/>
            <c:bubble3D val="0"/>
            <c:extLst>
              <c:ext xmlns:c16="http://schemas.microsoft.com/office/drawing/2014/chart" uri="{C3380CC4-5D6E-409C-BE32-E72D297353CC}">
                <c16:uniqueId val="{00000095-E81A-4272-BDEC-676356360853}"/>
              </c:ext>
            </c:extLst>
          </c:dPt>
          <c:dPt>
            <c:idx val="150"/>
            <c:bubble3D val="0"/>
            <c:extLst>
              <c:ext xmlns:c16="http://schemas.microsoft.com/office/drawing/2014/chart" uri="{C3380CC4-5D6E-409C-BE32-E72D297353CC}">
                <c16:uniqueId val="{00000096-E81A-4272-BDEC-676356360853}"/>
              </c:ext>
            </c:extLst>
          </c:dPt>
          <c:dPt>
            <c:idx val="151"/>
            <c:bubble3D val="0"/>
            <c:extLst>
              <c:ext xmlns:c16="http://schemas.microsoft.com/office/drawing/2014/chart" uri="{C3380CC4-5D6E-409C-BE32-E72D297353CC}">
                <c16:uniqueId val="{00000097-E81A-4272-BDEC-676356360853}"/>
              </c:ext>
            </c:extLst>
          </c:dPt>
          <c:dPt>
            <c:idx val="152"/>
            <c:bubble3D val="0"/>
            <c:extLst>
              <c:ext xmlns:c16="http://schemas.microsoft.com/office/drawing/2014/chart" uri="{C3380CC4-5D6E-409C-BE32-E72D297353CC}">
                <c16:uniqueId val="{00000098-E81A-4272-BDEC-676356360853}"/>
              </c:ext>
            </c:extLst>
          </c:dPt>
          <c:dPt>
            <c:idx val="153"/>
            <c:bubble3D val="0"/>
            <c:extLst>
              <c:ext xmlns:c16="http://schemas.microsoft.com/office/drawing/2014/chart" uri="{C3380CC4-5D6E-409C-BE32-E72D297353CC}">
                <c16:uniqueId val="{00000099-E81A-4272-BDEC-676356360853}"/>
              </c:ext>
            </c:extLst>
          </c:dPt>
          <c:dPt>
            <c:idx val="154"/>
            <c:bubble3D val="0"/>
            <c:extLst>
              <c:ext xmlns:c16="http://schemas.microsoft.com/office/drawing/2014/chart" uri="{C3380CC4-5D6E-409C-BE32-E72D297353CC}">
                <c16:uniqueId val="{0000009A-E81A-4272-BDEC-676356360853}"/>
              </c:ext>
            </c:extLst>
          </c:dPt>
          <c:dPt>
            <c:idx val="155"/>
            <c:bubble3D val="0"/>
            <c:extLst>
              <c:ext xmlns:c16="http://schemas.microsoft.com/office/drawing/2014/chart" uri="{C3380CC4-5D6E-409C-BE32-E72D297353CC}">
                <c16:uniqueId val="{0000009B-E81A-4272-BDEC-676356360853}"/>
              </c:ext>
            </c:extLst>
          </c:dPt>
          <c:dPt>
            <c:idx val="156"/>
            <c:bubble3D val="0"/>
            <c:extLst>
              <c:ext xmlns:c16="http://schemas.microsoft.com/office/drawing/2014/chart" uri="{C3380CC4-5D6E-409C-BE32-E72D297353CC}">
                <c16:uniqueId val="{0000009C-E81A-4272-BDEC-676356360853}"/>
              </c:ext>
            </c:extLst>
          </c:dPt>
          <c:dPt>
            <c:idx val="157"/>
            <c:bubble3D val="0"/>
            <c:extLst>
              <c:ext xmlns:c16="http://schemas.microsoft.com/office/drawing/2014/chart" uri="{C3380CC4-5D6E-409C-BE32-E72D297353CC}">
                <c16:uniqueId val="{0000009D-E81A-4272-BDEC-676356360853}"/>
              </c:ext>
            </c:extLst>
          </c:dPt>
          <c:dPt>
            <c:idx val="158"/>
            <c:bubble3D val="0"/>
            <c:extLst>
              <c:ext xmlns:c16="http://schemas.microsoft.com/office/drawing/2014/chart" uri="{C3380CC4-5D6E-409C-BE32-E72D297353CC}">
                <c16:uniqueId val="{0000009E-E81A-4272-BDEC-676356360853}"/>
              </c:ext>
            </c:extLst>
          </c:dPt>
          <c:dPt>
            <c:idx val="159"/>
            <c:bubble3D val="0"/>
            <c:extLst>
              <c:ext xmlns:c16="http://schemas.microsoft.com/office/drawing/2014/chart" uri="{C3380CC4-5D6E-409C-BE32-E72D297353CC}">
                <c16:uniqueId val="{0000009F-E81A-4272-BDEC-676356360853}"/>
              </c:ext>
            </c:extLst>
          </c:dPt>
          <c:dPt>
            <c:idx val="160"/>
            <c:bubble3D val="0"/>
            <c:extLst>
              <c:ext xmlns:c16="http://schemas.microsoft.com/office/drawing/2014/chart" uri="{C3380CC4-5D6E-409C-BE32-E72D297353CC}">
                <c16:uniqueId val="{000000A0-E81A-4272-BDEC-676356360853}"/>
              </c:ext>
            </c:extLst>
          </c:dPt>
          <c:dPt>
            <c:idx val="161"/>
            <c:bubble3D val="0"/>
            <c:extLst>
              <c:ext xmlns:c16="http://schemas.microsoft.com/office/drawing/2014/chart" uri="{C3380CC4-5D6E-409C-BE32-E72D297353CC}">
                <c16:uniqueId val="{000000A1-E81A-4272-BDEC-676356360853}"/>
              </c:ext>
            </c:extLst>
          </c:dPt>
          <c:dPt>
            <c:idx val="162"/>
            <c:bubble3D val="0"/>
            <c:extLst>
              <c:ext xmlns:c16="http://schemas.microsoft.com/office/drawing/2014/chart" uri="{C3380CC4-5D6E-409C-BE32-E72D297353CC}">
                <c16:uniqueId val="{000000A2-E81A-4272-BDEC-676356360853}"/>
              </c:ext>
            </c:extLst>
          </c:dPt>
          <c:dPt>
            <c:idx val="163"/>
            <c:bubble3D val="0"/>
            <c:extLst>
              <c:ext xmlns:c16="http://schemas.microsoft.com/office/drawing/2014/chart" uri="{C3380CC4-5D6E-409C-BE32-E72D297353CC}">
                <c16:uniqueId val="{000000A3-E81A-4272-BDEC-676356360853}"/>
              </c:ext>
            </c:extLst>
          </c:dPt>
          <c:dPt>
            <c:idx val="164"/>
            <c:bubble3D val="0"/>
            <c:extLst>
              <c:ext xmlns:c16="http://schemas.microsoft.com/office/drawing/2014/chart" uri="{C3380CC4-5D6E-409C-BE32-E72D297353CC}">
                <c16:uniqueId val="{000000A4-E81A-4272-BDEC-676356360853}"/>
              </c:ext>
            </c:extLst>
          </c:dPt>
          <c:dPt>
            <c:idx val="165"/>
            <c:bubble3D val="0"/>
            <c:extLst>
              <c:ext xmlns:c16="http://schemas.microsoft.com/office/drawing/2014/chart" uri="{C3380CC4-5D6E-409C-BE32-E72D297353CC}">
                <c16:uniqueId val="{000000A5-E81A-4272-BDEC-676356360853}"/>
              </c:ext>
            </c:extLst>
          </c:dPt>
          <c:dPt>
            <c:idx val="166"/>
            <c:bubble3D val="0"/>
            <c:extLst>
              <c:ext xmlns:c16="http://schemas.microsoft.com/office/drawing/2014/chart" uri="{C3380CC4-5D6E-409C-BE32-E72D297353CC}">
                <c16:uniqueId val="{000000A6-E81A-4272-BDEC-676356360853}"/>
              </c:ext>
            </c:extLst>
          </c:dPt>
          <c:dPt>
            <c:idx val="167"/>
            <c:bubble3D val="0"/>
            <c:extLst>
              <c:ext xmlns:c16="http://schemas.microsoft.com/office/drawing/2014/chart" uri="{C3380CC4-5D6E-409C-BE32-E72D297353CC}">
                <c16:uniqueId val="{000000A7-E81A-4272-BDEC-676356360853}"/>
              </c:ext>
            </c:extLst>
          </c:dPt>
          <c:dPt>
            <c:idx val="168"/>
            <c:bubble3D val="0"/>
            <c:extLst>
              <c:ext xmlns:c16="http://schemas.microsoft.com/office/drawing/2014/chart" uri="{C3380CC4-5D6E-409C-BE32-E72D297353CC}">
                <c16:uniqueId val="{000000A8-E81A-4272-BDEC-676356360853}"/>
              </c:ext>
            </c:extLst>
          </c:dPt>
          <c:dPt>
            <c:idx val="169"/>
            <c:bubble3D val="0"/>
            <c:extLst>
              <c:ext xmlns:c16="http://schemas.microsoft.com/office/drawing/2014/chart" uri="{C3380CC4-5D6E-409C-BE32-E72D297353CC}">
                <c16:uniqueId val="{000000A9-E81A-4272-BDEC-676356360853}"/>
              </c:ext>
            </c:extLst>
          </c:dPt>
          <c:dPt>
            <c:idx val="170"/>
            <c:bubble3D val="0"/>
            <c:extLst>
              <c:ext xmlns:c16="http://schemas.microsoft.com/office/drawing/2014/chart" uri="{C3380CC4-5D6E-409C-BE32-E72D297353CC}">
                <c16:uniqueId val="{000000AA-E81A-4272-BDEC-676356360853}"/>
              </c:ext>
            </c:extLst>
          </c:dPt>
          <c:dPt>
            <c:idx val="171"/>
            <c:bubble3D val="0"/>
            <c:extLst>
              <c:ext xmlns:c16="http://schemas.microsoft.com/office/drawing/2014/chart" uri="{C3380CC4-5D6E-409C-BE32-E72D297353CC}">
                <c16:uniqueId val="{000000AB-E81A-4272-BDEC-676356360853}"/>
              </c:ext>
            </c:extLst>
          </c:dPt>
          <c:dPt>
            <c:idx val="172"/>
            <c:bubble3D val="0"/>
            <c:extLst>
              <c:ext xmlns:c16="http://schemas.microsoft.com/office/drawing/2014/chart" uri="{C3380CC4-5D6E-409C-BE32-E72D297353CC}">
                <c16:uniqueId val="{000000AC-E81A-4272-BDEC-676356360853}"/>
              </c:ext>
            </c:extLst>
          </c:dPt>
          <c:dPt>
            <c:idx val="173"/>
            <c:bubble3D val="0"/>
            <c:extLst>
              <c:ext xmlns:c16="http://schemas.microsoft.com/office/drawing/2014/chart" uri="{C3380CC4-5D6E-409C-BE32-E72D297353CC}">
                <c16:uniqueId val="{000000AD-E81A-4272-BDEC-676356360853}"/>
              </c:ext>
            </c:extLst>
          </c:dPt>
          <c:dPt>
            <c:idx val="174"/>
            <c:bubble3D val="0"/>
            <c:extLst>
              <c:ext xmlns:c16="http://schemas.microsoft.com/office/drawing/2014/chart" uri="{C3380CC4-5D6E-409C-BE32-E72D297353CC}">
                <c16:uniqueId val="{000000AE-E81A-4272-BDEC-676356360853}"/>
              </c:ext>
            </c:extLst>
          </c:dPt>
          <c:dPt>
            <c:idx val="175"/>
            <c:bubble3D val="0"/>
            <c:extLst>
              <c:ext xmlns:c16="http://schemas.microsoft.com/office/drawing/2014/chart" uri="{C3380CC4-5D6E-409C-BE32-E72D297353CC}">
                <c16:uniqueId val="{000000AF-E81A-4272-BDEC-676356360853}"/>
              </c:ext>
            </c:extLst>
          </c:dPt>
          <c:dPt>
            <c:idx val="176"/>
            <c:bubble3D val="0"/>
            <c:extLst>
              <c:ext xmlns:c16="http://schemas.microsoft.com/office/drawing/2014/chart" uri="{C3380CC4-5D6E-409C-BE32-E72D297353CC}">
                <c16:uniqueId val="{000000B0-E81A-4272-BDEC-676356360853}"/>
              </c:ext>
            </c:extLst>
          </c:dPt>
          <c:dPt>
            <c:idx val="177"/>
            <c:bubble3D val="0"/>
            <c:extLst>
              <c:ext xmlns:c16="http://schemas.microsoft.com/office/drawing/2014/chart" uri="{C3380CC4-5D6E-409C-BE32-E72D297353CC}">
                <c16:uniqueId val="{000000B1-E81A-4272-BDEC-676356360853}"/>
              </c:ext>
            </c:extLst>
          </c:dPt>
          <c:dPt>
            <c:idx val="178"/>
            <c:bubble3D val="0"/>
            <c:extLst>
              <c:ext xmlns:c16="http://schemas.microsoft.com/office/drawing/2014/chart" uri="{C3380CC4-5D6E-409C-BE32-E72D297353CC}">
                <c16:uniqueId val="{000000B2-E81A-4272-BDEC-676356360853}"/>
              </c:ext>
            </c:extLst>
          </c:dPt>
          <c:dPt>
            <c:idx val="179"/>
            <c:bubble3D val="0"/>
            <c:extLst>
              <c:ext xmlns:c16="http://schemas.microsoft.com/office/drawing/2014/chart" uri="{C3380CC4-5D6E-409C-BE32-E72D297353CC}">
                <c16:uniqueId val="{000000B3-E81A-4272-BDEC-676356360853}"/>
              </c:ext>
            </c:extLst>
          </c:dPt>
          <c:dPt>
            <c:idx val="180"/>
            <c:bubble3D val="0"/>
            <c:extLst>
              <c:ext xmlns:c16="http://schemas.microsoft.com/office/drawing/2014/chart" uri="{C3380CC4-5D6E-409C-BE32-E72D297353CC}">
                <c16:uniqueId val="{000000B4-E81A-4272-BDEC-676356360853}"/>
              </c:ext>
            </c:extLst>
          </c:dPt>
          <c:dPt>
            <c:idx val="181"/>
            <c:bubble3D val="0"/>
            <c:extLst>
              <c:ext xmlns:c16="http://schemas.microsoft.com/office/drawing/2014/chart" uri="{C3380CC4-5D6E-409C-BE32-E72D297353CC}">
                <c16:uniqueId val="{000000B5-E81A-4272-BDEC-676356360853}"/>
              </c:ext>
            </c:extLst>
          </c:dPt>
          <c:dPt>
            <c:idx val="182"/>
            <c:bubble3D val="0"/>
            <c:extLst>
              <c:ext xmlns:c16="http://schemas.microsoft.com/office/drawing/2014/chart" uri="{C3380CC4-5D6E-409C-BE32-E72D297353CC}">
                <c16:uniqueId val="{000000B6-E81A-4272-BDEC-676356360853}"/>
              </c:ext>
            </c:extLst>
          </c:dPt>
          <c:dPt>
            <c:idx val="183"/>
            <c:bubble3D val="0"/>
            <c:extLst>
              <c:ext xmlns:c16="http://schemas.microsoft.com/office/drawing/2014/chart" uri="{C3380CC4-5D6E-409C-BE32-E72D297353CC}">
                <c16:uniqueId val="{000000B7-E81A-4272-BDEC-676356360853}"/>
              </c:ext>
            </c:extLst>
          </c:dPt>
          <c:dPt>
            <c:idx val="184"/>
            <c:bubble3D val="0"/>
            <c:extLst>
              <c:ext xmlns:c16="http://schemas.microsoft.com/office/drawing/2014/chart" uri="{C3380CC4-5D6E-409C-BE32-E72D297353CC}">
                <c16:uniqueId val="{000000B8-E81A-4272-BDEC-676356360853}"/>
              </c:ext>
            </c:extLst>
          </c:dPt>
          <c:dPt>
            <c:idx val="185"/>
            <c:bubble3D val="0"/>
            <c:extLst>
              <c:ext xmlns:c16="http://schemas.microsoft.com/office/drawing/2014/chart" uri="{C3380CC4-5D6E-409C-BE32-E72D297353CC}">
                <c16:uniqueId val="{000000B9-E81A-4272-BDEC-676356360853}"/>
              </c:ext>
            </c:extLst>
          </c:dPt>
          <c:dPt>
            <c:idx val="186"/>
            <c:bubble3D val="0"/>
            <c:extLst>
              <c:ext xmlns:c16="http://schemas.microsoft.com/office/drawing/2014/chart" uri="{C3380CC4-5D6E-409C-BE32-E72D297353CC}">
                <c16:uniqueId val="{000000BA-E81A-4272-BDEC-676356360853}"/>
              </c:ext>
            </c:extLst>
          </c:dPt>
          <c:trendline>
            <c:spPr>
              <a:ln>
                <a:solidFill>
                  <a:srgbClr val="009A46"/>
                </a:solidFill>
              </a:ln>
            </c:spPr>
            <c:trendlineType val="linear"/>
            <c:dispRSqr val="1"/>
            <c:dispEq val="1"/>
            <c:trendlineLbl>
              <c:layout>
                <c:manualLayout>
                  <c:x val="-0.38483709536307964"/>
                  <c:y val="-0.24427874543892067"/>
                </c:manualLayout>
              </c:layout>
              <c:tx>
                <c:rich>
                  <a:bodyPr/>
                  <a:lstStyle/>
                  <a:p>
                    <a:pPr>
                      <a:defRPr>
                        <a:solidFill>
                          <a:srgbClr val="009A46"/>
                        </a:solidFill>
                      </a:defRPr>
                    </a:pPr>
                    <a:r>
                      <a:rPr lang="en-US" sz="900" baseline="0"/>
                      <a:t>y = 1.1371x - 12.371
R² = 0.8929</a:t>
                    </a:r>
                  </a:p>
                </c:rich>
              </c:tx>
              <c:numFmt formatCode="General" sourceLinked="0"/>
            </c:trendlineLbl>
          </c:trendline>
          <c:xVal>
            <c:numRef>
              <c:f>'Daily OIL'!$D$3872:$D$3939</c:f>
              <c:numCache>
                <c:formatCode>0.00</c:formatCode>
                <c:ptCount val="68"/>
                <c:pt idx="0">
                  <c:v>98.34</c:v>
                </c:pt>
                <c:pt idx="1">
                  <c:v>100.32</c:v>
                </c:pt>
                <c:pt idx="2">
                  <c:v>104.6</c:v>
                </c:pt>
                <c:pt idx="3">
                  <c:v>105</c:v>
                </c:pt>
                <c:pt idx="4">
                  <c:v>105.18</c:v>
                </c:pt>
                <c:pt idx="5">
                  <c:v>103.79</c:v>
                </c:pt>
                <c:pt idx="6">
                  <c:v>103.59</c:v>
                </c:pt>
                <c:pt idx="7">
                  <c:v>101.31</c:v>
                </c:pt>
                <c:pt idx="8">
                  <c:v>102.17</c:v>
                </c:pt>
                <c:pt idx="9">
                  <c:v>102.7</c:v>
                </c:pt>
                <c:pt idx="10">
                  <c:v>101.57</c:v>
                </c:pt>
                <c:pt idx="11">
                  <c:v>104.27</c:v>
                </c:pt>
                <c:pt idx="12">
                  <c:v>103.83</c:v>
                </c:pt>
                <c:pt idx="13">
                  <c:v>104.55</c:v>
                </c:pt>
                <c:pt idx="14">
                  <c:v>103.1</c:v>
                </c:pt>
                <c:pt idx="15">
                  <c:v>102.14</c:v>
                </c:pt>
                <c:pt idx="16">
                  <c:v>100.46</c:v>
                </c:pt>
                <c:pt idx="17">
                  <c:v>101.24</c:v>
                </c:pt>
                <c:pt idx="19">
                  <c:v>103.77</c:v>
                </c:pt>
                <c:pt idx="20">
                  <c:v>102.14</c:v>
                </c:pt>
                <c:pt idx="21">
                  <c:v>101.79</c:v>
                </c:pt>
                <c:pt idx="22">
                  <c:v>100.43</c:v>
                </c:pt>
                <c:pt idx="23">
                  <c:v>101.63</c:v>
                </c:pt>
                <c:pt idx="24">
                  <c:v>102.04</c:v>
                </c:pt>
                <c:pt idx="25">
                  <c:v>103.51</c:v>
                </c:pt>
                <c:pt idx="26">
                  <c:v>103.37</c:v>
                </c:pt>
                <c:pt idx="27">
                  <c:v>104.07</c:v>
                </c:pt>
                <c:pt idx="28">
                  <c:v>103.87</c:v>
                </c:pt>
                <c:pt idx="29">
                  <c:v>101.5</c:v>
                </c:pt>
                <c:pt idx="30">
                  <c:v>103.11</c:v>
                </c:pt>
                <c:pt idx="31">
                  <c:v>103.38</c:v>
                </c:pt>
                <c:pt idx="32">
                  <c:v>105.1</c:v>
                </c:pt>
                <c:pt idx="33">
                  <c:v>105.8</c:v>
                </c:pt>
                <c:pt idx="34">
                  <c:v>105.21</c:v>
                </c:pt>
                <c:pt idx="35">
                  <c:v>105.56</c:v>
                </c:pt>
                <c:pt idx="36">
                  <c:v>102.72</c:v>
                </c:pt>
                <c:pt idx="37">
                  <c:v>100.36</c:v>
                </c:pt>
                <c:pt idx="38">
                  <c:v>99.8</c:v>
                </c:pt>
                <c:pt idx="39">
                  <c:v>101.51</c:v>
                </c:pt>
                <c:pt idx="40">
                  <c:v>100.62</c:v>
                </c:pt>
                <c:pt idx="41">
                  <c:v>102.74</c:v>
                </c:pt>
                <c:pt idx="42">
                  <c:v>102.49</c:v>
                </c:pt>
                <c:pt idx="43">
                  <c:v>103.19</c:v>
                </c:pt>
                <c:pt idx="44">
                  <c:v>103.96</c:v>
                </c:pt>
                <c:pt idx="45">
                  <c:v>106.12</c:v>
                </c:pt>
                <c:pt idx="47">
                  <c:v>107.46</c:v>
                </c:pt>
                <c:pt idx="48">
                  <c:v>107.75</c:v>
                </c:pt>
                <c:pt idx="49">
                  <c:v>107.9</c:v>
                </c:pt>
                <c:pt idx="50">
                  <c:v>108.43</c:v>
                </c:pt>
                <c:pt idx="51">
                  <c:v>108.18</c:v>
                </c:pt>
                <c:pt idx="52">
                  <c:v>109.03</c:v>
                </c:pt>
                <c:pt idx="53">
                  <c:v>109.05</c:v>
                </c:pt>
                <c:pt idx="54">
                  <c:v>109.29</c:v>
                </c:pt>
                <c:pt idx="55">
                  <c:v>109.67</c:v>
                </c:pt>
                <c:pt idx="56">
                  <c:v>109.71</c:v>
                </c:pt>
                <c:pt idx="57">
                  <c:v>109.34</c:v>
                </c:pt>
                <c:pt idx="58">
                  <c:v>108.82</c:v>
                </c:pt>
                <c:pt idx="59">
                  <c:v>109.27</c:v>
                </c:pt>
                <c:pt idx="60">
                  <c:v>108.23</c:v>
                </c:pt>
                <c:pt idx="61">
                  <c:v>108.1</c:v>
                </c:pt>
                <c:pt idx="62">
                  <c:v>107.57</c:v>
                </c:pt>
                <c:pt idx="63">
                  <c:v>108.1</c:v>
                </c:pt>
                <c:pt idx="64">
                  <c:v>107.47</c:v>
                </c:pt>
                <c:pt idx="65">
                  <c:v>107.89</c:v>
                </c:pt>
                <c:pt idx="66">
                  <c:v>109.94</c:v>
                </c:pt>
                <c:pt idx="67">
                  <c:v>109.63</c:v>
                </c:pt>
              </c:numCache>
            </c:numRef>
          </c:xVal>
          <c:yVal>
            <c:numRef>
              <c:f>'Daily OIL'!$B$3872:$B$3939</c:f>
              <c:numCache>
                <c:formatCode>General</c:formatCode>
                <c:ptCount val="68"/>
                <c:pt idx="0">
                  <c:v>102.03</c:v>
                </c:pt>
                <c:pt idx="1">
                  <c:v>104.99</c:v>
                </c:pt>
                <c:pt idx="2">
                  <c:v>106.61</c:v>
                </c:pt>
                <c:pt idx="3">
                  <c:v>107.36</c:v>
                </c:pt>
                <c:pt idx="4" formatCode="0.00">
                  <c:v>107.27</c:v>
                </c:pt>
                <c:pt idx="5" formatCode="0.00">
                  <c:v>104.47</c:v>
                </c:pt>
                <c:pt idx="6" formatCode="0.00">
                  <c:v>104.24</c:v>
                </c:pt>
                <c:pt idx="7" formatCode="0.00">
                  <c:v>105.24</c:v>
                </c:pt>
                <c:pt idx="8" formatCode="0.00">
                  <c:v>103.92</c:v>
                </c:pt>
                <c:pt idx="9" formatCode="0.00">
                  <c:v>102.96</c:v>
                </c:pt>
                <c:pt idx="10" formatCode="0.00">
                  <c:v>104.25</c:v>
                </c:pt>
                <c:pt idx="11" formatCode="0.00">
                  <c:v>105.71</c:v>
                </c:pt>
                <c:pt idx="12" formatCode="0.00">
                  <c:v>106.87</c:v>
                </c:pt>
                <c:pt idx="13" formatCode="0.00">
                  <c:v>107.26</c:v>
                </c:pt>
                <c:pt idx="14">
                  <c:v>106.81</c:v>
                </c:pt>
                <c:pt idx="15" formatCode="0.00">
                  <c:v>103.76</c:v>
                </c:pt>
                <c:pt idx="16" formatCode="0.00">
                  <c:v>103.5</c:v>
                </c:pt>
                <c:pt idx="17" formatCode="0.00">
                  <c:v>102.6</c:v>
                </c:pt>
                <c:pt idx="19" formatCode="0.00">
                  <c:v>103.96</c:v>
                </c:pt>
                <c:pt idx="20" formatCode="0.00">
                  <c:v>101.93</c:v>
                </c:pt>
                <c:pt idx="21" formatCode="0.00">
                  <c:v>101.96</c:v>
                </c:pt>
                <c:pt idx="22" formatCode="0.00">
                  <c:v>100.12</c:v>
                </c:pt>
                <c:pt idx="23" formatCode="0.00">
                  <c:v>102.2</c:v>
                </c:pt>
                <c:pt idx="24" formatCode="0.00">
                  <c:v>102.41</c:v>
                </c:pt>
                <c:pt idx="25" formatCode="0.00">
                  <c:v>102.99</c:v>
                </c:pt>
                <c:pt idx="26" formatCode="0.00">
                  <c:v>103.66</c:v>
                </c:pt>
                <c:pt idx="27" formatCode="0.00">
                  <c:v>105.63</c:v>
                </c:pt>
                <c:pt idx="28" formatCode="0.00">
                  <c:v>105.02</c:v>
                </c:pt>
                <c:pt idx="29" formatCode="0.00">
                  <c:v>104.03</c:v>
                </c:pt>
                <c:pt idx="30" formatCode="0.00">
                  <c:v>104.53</c:v>
                </c:pt>
                <c:pt idx="32" formatCode="0.00">
                  <c:v>106.5</c:v>
                </c:pt>
                <c:pt idx="33" formatCode="0.00">
                  <c:v>106.32</c:v>
                </c:pt>
                <c:pt idx="34" formatCode="0.00">
                  <c:v>106.39</c:v>
                </c:pt>
                <c:pt idx="35" formatCode="0.00">
                  <c:v>106.59</c:v>
                </c:pt>
                <c:pt idx="36" formatCode="0.00">
                  <c:v>103.7</c:v>
                </c:pt>
                <c:pt idx="37" formatCode="0.00">
                  <c:v>102.04</c:v>
                </c:pt>
                <c:pt idx="38" formatCode="0.00">
                  <c:v>101.73</c:v>
                </c:pt>
                <c:pt idx="39" formatCode="0.00">
                  <c:v>103.17</c:v>
                </c:pt>
                <c:pt idx="40" formatCode="0.00">
                  <c:v>103.35</c:v>
                </c:pt>
                <c:pt idx="41" formatCode="0.00">
                  <c:v>104.45</c:v>
                </c:pt>
                <c:pt idx="42" formatCode="0.00">
                  <c:v>103.91</c:v>
                </c:pt>
                <c:pt idx="43">
                  <c:v>103.27</c:v>
                </c:pt>
                <c:pt idx="44">
                  <c:v>106.35</c:v>
                </c:pt>
                <c:pt idx="45">
                  <c:v>107.99</c:v>
                </c:pt>
                <c:pt idx="47">
                  <c:v>109.97</c:v>
                </c:pt>
                <c:pt idx="48">
                  <c:v>109.89</c:v>
                </c:pt>
                <c:pt idx="49">
                  <c:v>110.28</c:v>
                </c:pt>
                <c:pt idx="50">
                  <c:v>111.07</c:v>
                </c:pt>
                <c:pt idx="51">
                  <c:v>109.56</c:v>
                </c:pt>
                <c:pt idx="52" formatCode="0.00">
                  <c:v>110.3</c:v>
                </c:pt>
                <c:pt idx="53" formatCode="0.00">
                  <c:v>111.97</c:v>
                </c:pt>
                <c:pt idx="54" formatCode="0.00">
                  <c:v>110.8</c:v>
                </c:pt>
                <c:pt idx="55" formatCode="0.00">
                  <c:v>113.03</c:v>
                </c:pt>
                <c:pt idx="56" formatCode="0.00">
                  <c:v>114.49</c:v>
                </c:pt>
                <c:pt idx="57" formatCode="0.00">
                  <c:v>114.3</c:v>
                </c:pt>
                <c:pt idx="58">
                  <c:v>113.16</c:v>
                </c:pt>
                <c:pt idx="59" formatCode="0.00">
                  <c:v>113.88</c:v>
                </c:pt>
                <c:pt idx="60" formatCode="0.00">
                  <c:v>111.69</c:v>
                </c:pt>
                <c:pt idx="61" formatCode="0.00">
                  <c:v>110.74</c:v>
                </c:pt>
                <c:pt idx="62" formatCode="0.00">
                  <c:v>109.7</c:v>
                </c:pt>
                <c:pt idx="63" formatCode="0.00">
                  <c:v>110.35</c:v>
                </c:pt>
                <c:pt idx="65">
                  <c:v>110.58</c:v>
                </c:pt>
                <c:pt idx="66">
                  <c:v>112.84</c:v>
                </c:pt>
                <c:pt idx="67">
                  <c:v>111.74</c:v>
                </c:pt>
              </c:numCache>
            </c:numRef>
          </c:yVal>
          <c:smooth val="0"/>
          <c:extLst>
            <c:ext xmlns:c16="http://schemas.microsoft.com/office/drawing/2014/chart" uri="{C3380CC4-5D6E-409C-BE32-E72D297353CC}">
              <c16:uniqueId val="{000000BB-E81A-4272-BDEC-676356360853}"/>
            </c:ext>
          </c:extLst>
        </c:ser>
        <c:ser>
          <c:idx val="1"/>
          <c:order val="1"/>
          <c:tx>
            <c:v>Aug5 2013+ data</c:v>
          </c:tx>
          <c:spPr>
            <a:ln w="28575">
              <a:noFill/>
            </a:ln>
          </c:spPr>
          <c:marker>
            <c:symbol val="circle"/>
            <c:size val="6"/>
            <c:spPr>
              <a:solidFill>
                <a:srgbClr val="FF0000"/>
              </a:solidFill>
            </c:spPr>
          </c:marker>
          <c:trendline>
            <c:spPr>
              <a:ln>
                <a:solidFill>
                  <a:srgbClr val="FF0000"/>
                </a:solidFill>
              </a:ln>
            </c:spPr>
            <c:trendlineType val="linear"/>
            <c:dispRSqr val="1"/>
            <c:dispEq val="1"/>
            <c:trendlineLbl>
              <c:layout>
                <c:manualLayout>
                  <c:x val="4.5502780520914353E-2"/>
                  <c:y val="-0.23241063056351235"/>
                </c:manualLayout>
              </c:layout>
              <c:tx>
                <c:rich>
                  <a:bodyPr/>
                  <a:lstStyle/>
                  <a:p>
                    <a:pPr>
                      <a:defRPr/>
                    </a:pPr>
                    <a:r>
                      <a:rPr lang="en-US" sz="900" baseline="0">
                        <a:solidFill>
                          <a:srgbClr val="FF0000"/>
                        </a:solidFill>
                      </a:rPr>
                      <a:t>y = 0.2965x + 77.412
R² = 0.843</a:t>
                    </a:r>
                    <a:endParaRPr lang="en-US" sz="900">
                      <a:solidFill>
                        <a:srgbClr val="FF0000"/>
                      </a:solidFill>
                    </a:endParaRPr>
                  </a:p>
                </c:rich>
              </c:tx>
              <c:numFmt formatCode="General" sourceLinked="0"/>
            </c:trendlineLbl>
          </c:trendline>
          <c:xVal>
            <c:numRef>
              <c:f>'Daily OIL'!$D$3940:$D$4185</c:f>
              <c:numCache>
                <c:formatCode>0.00</c:formatCode>
                <c:ptCount val="246"/>
                <c:pt idx="0">
                  <c:v>109.81</c:v>
                </c:pt>
                <c:pt idx="1">
                  <c:v>108.77</c:v>
                </c:pt>
                <c:pt idx="2">
                  <c:v>108.39</c:v>
                </c:pt>
                <c:pt idx="3">
                  <c:v>107.32</c:v>
                </c:pt>
                <c:pt idx="4">
                  <c:v>108.49</c:v>
                </c:pt>
                <c:pt idx="5">
                  <c:v>109.28</c:v>
                </c:pt>
                <c:pt idx="6">
                  <c:v>110.69</c:v>
                </c:pt>
                <c:pt idx="7">
                  <c:v>110.26</c:v>
                </c:pt>
                <c:pt idx="8">
                  <c:v>111.58</c:v>
                </c:pt>
                <c:pt idx="9">
                  <c:v>111.82</c:v>
                </c:pt>
                <c:pt idx="10">
                  <c:v>111.41</c:v>
                </c:pt>
                <c:pt idx="11">
                  <c:v>110.74</c:v>
                </c:pt>
                <c:pt idx="12">
                  <c:v>110.82</c:v>
                </c:pt>
                <c:pt idx="13">
                  <c:v>110.51</c:v>
                </c:pt>
                <c:pt idx="14">
                  <c:v>112.12</c:v>
                </c:pt>
                <c:pt idx="15">
                  <c:v>112.23</c:v>
                </c:pt>
                <c:pt idx="16">
                  <c:v>115.21</c:v>
                </c:pt>
                <c:pt idx="17">
                  <c:v>116.27</c:v>
                </c:pt>
                <c:pt idx="18">
                  <c:v>116.91</c:v>
                </c:pt>
                <c:pt idx="19" formatCode="General">
                  <c:v>115.97</c:v>
                </c:pt>
                <c:pt idx="21">
                  <c:v>115.49</c:v>
                </c:pt>
                <c:pt idx="22">
                  <c:v>115.65</c:v>
                </c:pt>
                <c:pt idx="23">
                  <c:v>115.81</c:v>
                </c:pt>
                <c:pt idx="24">
                  <c:v>117.15</c:v>
                </c:pt>
                <c:pt idx="25">
                  <c:v>115.2</c:v>
                </c:pt>
                <c:pt idx="26">
                  <c:v>112.1</c:v>
                </c:pt>
                <c:pt idx="27">
                  <c:v>112.37</c:v>
                </c:pt>
                <c:pt idx="28">
                  <c:v>113.11</c:v>
                </c:pt>
                <c:pt idx="29">
                  <c:v>113.31</c:v>
                </c:pt>
                <c:pt idx="30">
                  <c:v>110.86</c:v>
                </c:pt>
                <c:pt idx="31">
                  <c:v>109.05</c:v>
                </c:pt>
                <c:pt idx="32">
                  <c:v>109.09</c:v>
                </c:pt>
                <c:pt idx="33">
                  <c:v>110.66</c:v>
                </c:pt>
                <c:pt idx="34">
                  <c:v>110.22</c:v>
                </c:pt>
                <c:pt idx="35">
                  <c:v>108.56</c:v>
                </c:pt>
                <c:pt idx="36">
                  <c:v>107.68</c:v>
                </c:pt>
                <c:pt idx="37">
                  <c:v>109.46</c:v>
                </c:pt>
                <c:pt idx="38">
                  <c:v>108.86</c:v>
                </c:pt>
                <c:pt idx="39">
                  <c:v>109.45</c:v>
                </c:pt>
                <c:pt idx="40">
                  <c:v>107.85</c:v>
                </c:pt>
                <c:pt idx="41" formatCode="General">
                  <c:v>107.32</c:v>
                </c:pt>
                <c:pt idx="42">
                  <c:v>109.09</c:v>
                </c:pt>
                <c:pt idx="43">
                  <c:v>109.49</c:v>
                </c:pt>
                <c:pt idx="44">
                  <c:v>109.42</c:v>
                </c:pt>
                <c:pt idx="45">
                  <c:v>109.66</c:v>
                </c:pt>
                <c:pt idx="46">
                  <c:v>110.56</c:v>
                </c:pt>
                <c:pt idx="47">
                  <c:v>109.02</c:v>
                </c:pt>
                <c:pt idx="48">
                  <c:v>111.63</c:v>
                </c:pt>
                <c:pt idx="49">
                  <c:v>110.65</c:v>
                </c:pt>
                <c:pt idx="50">
                  <c:v>110.13</c:v>
                </c:pt>
                <c:pt idx="51">
                  <c:v>110.67</c:v>
                </c:pt>
                <c:pt idx="52">
                  <c:v>110.79</c:v>
                </c:pt>
                <c:pt idx="53">
                  <c:v>109.55</c:v>
                </c:pt>
                <c:pt idx="55">
                  <c:v>109.47</c:v>
                </c:pt>
                <c:pt idx="56">
                  <c:v>109.57</c:v>
                </c:pt>
                <c:pt idx="57">
                  <c:v>107.74</c:v>
                </c:pt>
                <c:pt idx="58">
                  <c:v>106.63</c:v>
                </c:pt>
                <c:pt idx="59">
                  <c:v>105.7</c:v>
                </c:pt>
                <c:pt idx="60">
                  <c:v>108.29</c:v>
                </c:pt>
                <c:pt idx="61">
                  <c:v>108.04</c:v>
                </c:pt>
                <c:pt idx="62">
                  <c:v>108.41</c:v>
                </c:pt>
                <c:pt idx="63">
                  <c:v>107.53</c:v>
                </c:pt>
                <c:pt idx="64" formatCode="General">
                  <c:v>105.78</c:v>
                </c:pt>
                <c:pt idx="65">
                  <c:v>104.85</c:v>
                </c:pt>
                <c:pt idx="66">
                  <c:v>105.01</c:v>
                </c:pt>
                <c:pt idx="67">
                  <c:v>105.46</c:v>
                </c:pt>
                <c:pt idx="68">
                  <c:v>103.08</c:v>
                </c:pt>
                <c:pt idx="69">
                  <c:v>104.29</c:v>
                </c:pt>
                <c:pt idx="70">
                  <c:v>105.76</c:v>
                </c:pt>
                <c:pt idx="71">
                  <c:v>106.29</c:v>
                </c:pt>
                <c:pt idx="72">
                  <c:v>106.9</c:v>
                </c:pt>
                <c:pt idx="73">
                  <c:v>108.29</c:v>
                </c:pt>
                <c:pt idx="74">
                  <c:v>108.25</c:v>
                </c:pt>
                <c:pt idx="75">
                  <c:v>108.8</c:v>
                </c:pt>
                <c:pt idx="76">
                  <c:v>108.29</c:v>
                </c:pt>
                <c:pt idx="77">
                  <c:v>108.27</c:v>
                </c:pt>
                <c:pt idx="78">
                  <c:v>109.9</c:v>
                </c:pt>
                <c:pt idx="79">
                  <c:v>111.36</c:v>
                </c:pt>
                <c:pt idx="80">
                  <c:v>110.83</c:v>
                </c:pt>
                <c:pt idx="81">
                  <c:v>112.04</c:v>
                </c:pt>
                <c:pt idx="82">
                  <c:v>111.32</c:v>
                </c:pt>
                <c:pt idx="84" formatCode="General">
                  <c:v>111.07</c:v>
                </c:pt>
                <c:pt idx="85">
                  <c:v>111.49</c:v>
                </c:pt>
                <c:pt idx="86">
                  <c:v>113.06</c:v>
                </c:pt>
                <c:pt idx="87">
                  <c:v>113.27</c:v>
                </c:pt>
                <c:pt idx="88">
                  <c:v>112.07</c:v>
                </c:pt>
                <c:pt idx="89">
                  <c:v>111.5</c:v>
                </c:pt>
                <c:pt idx="90">
                  <c:v>110.07</c:v>
                </c:pt>
                <c:pt idx="91">
                  <c:v>108.91</c:v>
                </c:pt>
                <c:pt idx="92">
                  <c:v>109.47</c:v>
                </c:pt>
                <c:pt idx="93">
                  <c:v>108.99</c:v>
                </c:pt>
                <c:pt idx="94">
                  <c:v>108.08</c:v>
                </c:pt>
                <c:pt idx="95">
                  <c:v>110.3</c:v>
                </c:pt>
                <c:pt idx="96">
                  <c:v>108.91</c:v>
                </c:pt>
                <c:pt idx="97">
                  <c:v>109.56</c:v>
                </c:pt>
                <c:pt idx="98">
                  <c:v>110.78</c:v>
                </c:pt>
                <c:pt idx="99">
                  <c:v>112.15</c:v>
                </c:pt>
                <c:pt idx="100">
                  <c:v>111.58</c:v>
                </c:pt>
                <c:pt idx="101">
                  <c:v>111.57</c:v>
                </c:pt>
                <c:pt idx="102">
                  <c:v>111.65</c:v>
                </c:pt>
                <c:pt idx="103">
                  <c:v>112.06</c:v>
                </c:pt>
                <c:pt idx="104">
                  <c:v>110.47</c:v>
                </c:pt>
                <c:pt idx="105">
                  <c:v>109.95</c:v>
                </c:pt>
                <c:pt idx="106">
                  <c:v>107.94</c:v>
                </c:pt>
                <c:pt idx="107">
                  <c:v>106.57</c:v>
                </c:pt>
                <c:pt idx="108">
                  <c:v>106.71</c:v>
                </c:pt>
                <c:pt idx="109">
                  <c:v>107.01</c:v>
                </c:pt>
                <c:pt idx="110">
                  <c:v>107.42</c:v>
                </c:pt>
                <c:pt idx="111">
                  <c:v>107.49</c:v>
                </c:pt>
                <c:pt idx="112">
                  <c:v>106.44</c:v>
                </c:pt>
                <c:pt idx="113">
                  <c:v>108.02</c:v>
                </c:pt>
                <c:pt idx="114">
                  <c:v>107.12</c:v>
                </c:pt>
                <c:pt idx="115">
                  <c:v>108.09</c:v>
                </c:pt>
                <c:pt idx="116">
                  <c:v>107.46</c:v>
                </c:pt>
                <c:pt idx="117">
                  <c:v>108.45</c:v>
                </c:pt>
                <c:pt idx="118">
                  <c:v>108.01</c:v>
                </c:pt>
                <c:pt idx="119">
                  <c:v>109.17</c:v>
                </c:pt>
                <c:pt idx="120">
                  <c:v>109.69</c:v>
                </c:pt>
                <c:pt idx="121">
                  <c:v>109.69</c:v>
                </c:pt>
                <c:pt idx="122">
                  <c:v>109.14</c:v>
                </c:pt>
                <c:pt idx="123">
                  <c:v>108.72</c:v>
                </c:pt>
                <c:pt idx="124">
                  <c:v>109.1</c:v>
                </c:pt>
                <c:pt idx="125">
                  <c:v>108.83</c:v>
                </c:pt>
                <c:pt idx="126">
                  <c:v>109.36</c:v>
                </c:pt>
                <c:pt idx="127">
                  <c:v>108.16</c:v>
                </c:pt>
                <c:pt idx="128">
                  <c:v>106.55</c:v>
                </c:pt>
                <c:pt idx="129">
                  <c:v>107.04</c:v>
                </c:pt>
                <c:pt idx="130">
                  <c:v>106.81</c:v>
                </c:pt>
                <c:pt idx="131">
                  <c:v>108.15</c:v>
                </c:pt>
                <c:pt idx="132">
                  <c:v>110.12</c:v>
                </c:pt>
                <c:pt idx="133">
                  <c:v>110.18</c:v>
                </c:pt>
                <c:pt idx="134">
                  <c:v>109.21</c:v>
                </c:pt>
                <c:pt idx="135">
                  <c:v>108.62</c:v>
                </c:pt>
                <c:pt idx="136">
                  <c:v>108.98</c:v>
                </c:pt>
                <c:pt idx="137">
                  <c:v>108.63</c:v>
                </c:pt>
                <c:pt idx="139">
                  <c:v>110.14</c:v>
                </c:pt>
                <c:pt idx="140">
                  <c:v>110.37</c:v>
                </c:pt>
                <c:pt idx="141">
                  <c:v>109.42</c:v>
                </c:pt>
                <c:pt idx="142">
                  <c:v>109.03</c:v>
                </c:pt>
                <c:pt idx="143">
                  <c:v>109.76</c:v>
                </c:pt>
                <c:pt idx="144">
                  <c:v>109.19</c:v>
                </c:pt>
                <c:pt idx="145">
                  <c:v>109.39</c:v>
                </c:pt>
                <c:pt idx="146">
                  <c:v>108.54</c:v>
                </c:pt>
                <c:pt idx="147" formatCode="General">
                  <c:v>108.98</c:v>
                </c:pt>
                <c:pt idx="148">
                  <c:v>111.26</c:v>
                </c:pt>
                <c:pt idx="149">
                  <c:v>109.17</c:v>
                </c:pt>
                <c:pt idx="150">
                  <c:v>108.15</c:v>
                </c:pt>
                <c:pt idx="151">
                  <c:v>107.99</c:v>
                </c:pt>
                <c:pt idx="152">
                  <c:v>109.14</c:v>
                </c:pt>
                <c:pt idx="153">
                  <c:v>108.27</c:v>
                </c:pt>
                <c:pt idx="154">
                  <c:v>108.35</c:v>
                </c:pt>
                <c:pt idx="155">
                  <c:v>107.88</c:v>
                </c:pt>
                <c:pt idx="156">
                  <c:v>107.48</c:v>
                </c:pt>
                <c:pt idx="157">
                  <c:v>108.08</c:v>
                </c:pt>
                <c:pt idx="158">
                  <c:v>106.99</c:v>
                </c:pt>
                <c:pt idx="159">
                  <c:v>106.79</c:v>
                </c:pt>
                <c:pt idx="160">
                  <c:v>105.95</c:v>
                </c:pt>
                <c:pt idx="161">
                  <c:v>105.73</c:v>
                </c:pt>
                <c:pt idx="162">
                  <c:v>107.2</c:v>
                </c:pt>
                <c:pt idx="163">
                  <c:v>106.59</c:v>
                </c:pt>
                <c:pt idx="164">
                  <c:v>107.01</c:v>
                </c:pt>
                <c:pt idx="165">
                  <c:v>105.9</c:v>
                </c:pt>
                <c:pt idx="166">
                  <c:v>106.58</c:v>
                </c:pt>
                <c:pt idx="167">
                  <c:v>106.64</c:v>
                </c:pt>
                <c:pt idx="168">
                  <c:v>105.95</c:v>
                </c:pt>
                <c:pt idx="169">
                  <c:v>105.7</c:v>
                </c:pt>
                <c:pt idx="170">
                  <c:v>103.37</c:v>
                </c:pt>
                <c:pt idx="171">
                  <c:v>104.88</c:v>
                </c:pt>
                <c:pt idx="172">
                  <c:v>106.41</c:v>
                </c:pt>
                <c:pt idx="173">
                  <c:v>104.89</c:v>
                </c:pt>
                <c:pt idx="174">
                  <c:v>105.83</c:v>
                </c:pt>
                <c:pt idx="175">
                  <c:v>107.39</c:v>
                </c:pt>
                <c:pt idx="176">
                  <c:v>107.1</c:v>
                </c:pt>
                <c:pt idx="177">
                  <c:v>107.34</c:v>
                </c:pt>
                <c:pt idx="178">
                  <c:v>107.68</c:v>
                </c:pt>
                <c:pt idx="179">
                  <c:v>109.1</c:v>
                </c:pt>
                <c:pt idx="180">
                  <c:v>109.71</c:v>
                </c:pt>
                <c:pt idx="181">
                  <c:v>109.79</c:v>
                </c:pt>
                <c:pt idx="183">
                  <c:v>109.69</c:v>
                </c:pt>
                <c:pt idx="184">
                  <c:v>108.54</c:v>
                </c:pt>
                <c:pt idx="185">
                  <c:v>108.48</c:v>
                </c:pt>
                <c:pt idx="186">
                  <c:v>109.79</c:v>
                </c:pt>
                <c:pt idx="187">
                  <c:v>109.53</c:v>
                </c:pt>
                <c:pt idx="188">
                  <c:v>109.12</c:v>
                </c:pt>
                <c:pt idx="189">
                  <c:v>109.89</c:v>
                </c:pt>
                <c:pt idx="190">
                  <c:v>108.63</c:v>
                </c:pt>
                <c:pt idx="191" formatCode="General">
                  <c:v>108.63</c:v>
                </c:pt>
                <c:pt idx="192">
                  <c:v>109.48</c:v>
                </c:pt>
                <c:pt idx="193">
                  <c:v>109.48</c:v>
                </c:pt>
                <c:pt idx="194">
                  <c:v>108.3</c:v>
                </c:pt>
                <c:pt idx="195">
                  <c:v>108.17</c:v>
                </c:pt>
                <c:pt idx="196">
                  <c:v>108.19</c:v>
                </c:pt>
                <c:pt idx="197">
                  <c:v>108.26</c:v>
                </c:pt>
                <c:pt idx="198">
                  <c:v>108.37</c:v>
                </c:pt>
                <c:pt idx="199">
                  <c:v>108.78</c:v>
                </c:pt>
                <c:pt idx="200">
                  <c:v>109.87</c:v>
                </c:pt>
                <c:pt idx="201">
                  <c:v>109.74</c:v>
                </c:pt>
                <c:pt idx="202">
                  <c:v>110.9</c:v>
                </c:pt>
                <c:pt idx="203">
                  <c:v>110.84</c:v>
                </c:pt>
                <c:pt idx="204">
                  <c:v>110.35</c:v>
                </c:pt>
                <c:pt idx="205">
                  <c:v>111.32</c:v>
                </c:pt>
                <c:pt idx="206">
                  <c:v>110.89</c:v>
                </c:pt>
                <c:pt idx="207">
                  <c:v>110.19</c:v>
                </c:pt>
                <c:pt idx="208">
                  <c:v>110.01</c:v>
                </c:pt>
                <c:pt idx="209">
                  <c:v>109.81</c:v>
                </c:pt>
                <c:pt idx="210">
                  <c:v>109.09</c:v>
                </c:pt>
                <c:pt idx="211">
                  <c:v>109.98</c:v>
                </c:pt>
                <c:pt idx="212" formatCode="General">
                  <c:v>109.21</c:v>
                </c:pt>
                <c:pt idx="213">
                  <c:v>109.34</c:v>
                </c:pt>
                <c:pt idx="214">
                  <c:v>108.87</c:v>
                </c:pt>
                <c:pt idx="215">
                  <c:v>109.07</c:v>
                </c:pt>
                <c:pt idx="216">
                  <c:v>108.43</c:v>
                </c:pt>
                <c:pt idx="217">
                  <c:v>109.21</c:v>
                </c:pt>
                <c:pt idx="218">
                  <c:v>110.55</c:v>
                </c:pt>
                <c:pt idx="219">
                  <c:v>109.18</c:v>
                </c:pt>
                <c:pt idx="220">
                  <c:v>109.83</c:v>
                </c:pt>
                <c:pt idx="221">
                  <c:v>112.18</c:v>
                </c:pt>
                <c:pt idx="222">
                  <c:v>113.15</c:v>
                </c:pt>
                <c:pt idx="223">
                  <c:v>113.42</c:v>
                </c:pt>
                <c:pt idx="224">
                  <c:v>114.02</c:v>
                </c:pt>
                <c:pt idx="225">
                  <c:v>114.25</c:v>
                </c:pt>
                <c:pt idx="226">
                  <c:v>115.19</c:v>
                </c:pt>
                <c:pt idx="227">
                  <c:v>114.55</c:v>
                </c:pt>
                <c:pt idx="228">
                  <c:v>113.62</c:v>
                </c:pt>
                <c:pt idx="229">
                  <c:v>113.74</c:v>
                </c:pt>
                <c:pt idx="230">
                  <c:v>112.84</c:v>
                </c:pt>
                <c:pt idx="231">
                  <c:v>112.61</c:v>
                </c:pt>
                <c:pt idx="232">
                  <c:v>112.62</c:v>
                </c:pt>
                <c:pt idx="233">
                  <c:v>111.03</c:v>
                </c:pt>
                <c:pt idx="234">
                  <c:v>110.84</c:v>
                </c:pt>
                <c:pt idx="235">
                  <c:v>110.18</c:v>
                </c:pt>
                <c:pt idx="236">
                  <c:v>108.98</c:v>
                </c:pt>
                <c:pt idx="238">
                  <c:v>108.7</c:v>
                </c:pt>
                <c:pt idx="239">
                  <c:v>107.65</c:v>
                </c:pt>
                <c:pt idx="240">
                  <c:v>106.84</c:v>
                </c:pt>
                <c:pt idx="241">
                  <c:v>106.2</c:v>
                </c:pt>
                <c:pt idx="242">
                  <c:v>105.77</c:v>
                </c:pt>
                <c:pt idx="243">
                  <c:v>104.73</c:v>
                </c:pt>
                <c:pt idx="244">
                  <c:v>104.73</c:v>
                </c:pt>
                <c:pt idx="245">
                  <c:v>105.41</c:v>
                </c:pt>
              </c:numCache>
            </c:numRef>
          </c:xVal>
          <c:yVal>
            <c:numRef>
              <c:f>'Daily OIL'!$B$3940:$B$4185</c:f>
              <c:numCache>
                <c:formatCode>0.00</c:formatCode>
                <c:ptCount val="246"/>
                <c:pt idx="0">
                  <c:v>109.96874099999999</c:v>
                </c:pt>
                <c:pt idx="1">
                  <c:v>109.66079699999999</c:v>
                </c:pt>
                <c:pt idx="2">
                  <c:v>109.54827899999999</c:v>
                </c:pt>
                <c:pt idx="3">
                  <c:v>109.23145199999999</c:v>
                </c:pt>
                <c:pt idx="4">
                  <c:v>109.577889</c:v>
                </c:pt>
                <c:pt idx="5">
                  <c:v>109.81180799999998</c:v>
                </c:pt>
                <c:pt idx="6">
                  <c:v>110.229309</c:v>
                </c:pt>
                <c:pt idx="7">
                  <c:v>110.10198599999998</c:v>
                </c:pt>
                <c:pt idx="8">
                  <c:v>110.49283799999999</c:v>
                </c:pt>
                <c:pt idx="9">
                  <c:v>110.56390199999998</c:v>
                </c:pt>
                <c:pt idx="10">
                  <c:v>110.93</c:v>
                </c:pt>
                <c:pt idx="11">
                  <c:v>110.51</c:v>
                </c:pt>
                <c:pt idx="12">
                  <c:v>110.09</c:v>
                </c:pt>
                <c:pt idx="13">
                  <c:v>110.25</c:v>
                </c:pt>
                <c:pt idx="14">
                  <c:v>110.52</c:v>
                </c:pt>
                <c:pt idx="15">
                  <c:v>110.29</c:v>
                </c:pt>
                <c:pt idx="16">
                  <c:v>110.83</c:v>
                </c:pt>
                <c:pt idx="17">
                  <c:v>111.02</c:v>
                </c:pt>
                <c:pt idx="18">
                  <c:v>112.28</c:v>
                </c:pt>
                <c:pt idx="19">
                  <c:v>111.32</c:v>
                </c:pt>
                <c:pt idx="21">
                  <c:v>112.58</c:v>
                </c:pt>
                <c:pt idx="22">
                  <c:v>111.61</c:v>
                </c:pt>
                <c:pt idx="23">
                  <c:v>112.1</c:v>
                </c:pt>
                <c:pt idx="24">
                  <c:v>112.89</c:v>
                </c:pt>
                <c:pt idx="25">
                  <c:v>111.41</c:v>
                </c:pt>
                <c:pt idx="26">
                  <c:v>109.84</c:v>
                </c:pt>
                <c:pt idx="27">
                  <c:v>109.95</c:v>
                </c:pt>
                <c:pt idx="28">
                  <c:v>110.59</c:v>
                </c:pt>
                <c:pt idx="29">
                  <c:v>110.34</c:v>
                </c:pt>
                <c:pt idx="30">
                  <c:v>109.34</c:v>
                </c:pt>
                <c:pt idx="31">
                  <c:v>108.6</c:v>
                </c:pt>
                <c:pt idx="32">
                  <c:v>109.75</c:v>
                </c:pt>
                <c:pt idx="33">
                  <c:v>109.07</c:v>
                </c:pt>
                <c:pt idx="34">
                  <c:v>108.77</c:v>
                </c:pt>
                <c:pt idx="35">
                  <c:v>108.29</c:v>
                </c:pt>
                <c:pt idx="36">
                  <c:v>108.19</c:v>
                </c:pt>
                <c:pt idx="37">
                  <c:v>108.18</c:v>
                </c:pt>
                <c:pt idx="38">
                  <c:v>108.28</c:v>
                </c:pt>
                <c:pt idx="39">
                  <c:v>108.25</c:v>
                </c:pt>
                <c:pt idx="40">
                  <c:v>105.46</c:v>
                </c:pt>
                <c:pt idx="41">
                  <c:v>105.09</c:v>
                </c:pt>
                <c:pt idx="42">
                  <c:v>107.05</c:v>
                </c:pt>
                <c:pt idx="43">
                  <c:v>106.77</c:v>
                </c:pt>
                <c:pt idx="44">
                  <c:v>106.99</c:v>
                </c:pt>
                <c:pt idx="45">
                  <c:v>106.71</c:v>
                </c:pt>
                <c:pt idx="46">
                  <c:v>107.02</c:v>
                </c:pt>
                <c:pt idx="47">
                  <c:v>105.58</c:v>
                </c:pt>
                <c:pt idx="48">
                  <c:v>106.23</c:v>
                </c:pt>
                <c:pt idx="49">
                  <c:v>105.31</c:v>
                </c:pt>
                <c:pt idx="50">
                  <c:v>105.63</c:v>
                </c:pt>
                <c:pt idx="51">
                  <c:v>104.56</c:v>
                </c:pt>
                <c:pt idx="52">
                  <c:v>104.85</c:v>
                </c:pt>
                <c:pt idx="53">
                  <c:v>104.18</c:v>
                </c:pt>
                <c:pt idx="54">
                  <c:v>104.35</c:v>
                </c:pt>
                <c:pt idx="55">
                  <c:v>103.81</c:v>
                </c:pt>
                <c:pt idx="56">
                  <c:v>103.45</c:v>
                </c:pt>
                <c:pt idx="57">
                  <c:v>102.81</c:v>
                </c:pt>
                <c:pt idx="58">
                  <c:v>102.79</c:v>
                </c:pt>
                <c:pt idx="59">
                  <c:v>102.97</c:v>
                </c:pt>
                <c:pt idx="60">
                  <c:v>103.14</c:v>
                </c:pt>
                <c:pt idx="61">
                  <c:v>103.09</c:v>
                </c:pt>
                <c:pt idx="62">
                  <c:v>102.96</c:v>
                </c:pt>
                <c:pt idx="63">
                  <c:v>99.26</c:v>
                </c:pt>
                <c:pt idx="64">
                  <c:v>97.96</c:v>
                </c:pt>
                <c:pt idx="65">
                  <c:v>97.74</c:v>
                </c:pt>
                <c:pt idx="66">
                  <c:v>96.49</c:v>
                </c:pt>
                <c:pt idx="67">
                  <c:v>97.98</c:v>
                </c:pt>
                <c:pt idx="68">
                  <c:v>97.66</c:v>
                </c:pt>
                <c:pt idx="69">
                  <c:v>98.12</c:v>
                </c:pt>
                <c:pt idx="70">
                  <c:v>98.58</c:v>
                </c:pt>
                <c:pt idx="71">
                  <c:v>97.12</c:v>
                </c:pt>
                <c:pt idx="72">
                  <c:v>97.11</c:v>
                </c:pt>
                <c:pt idx="73">
                  <c:v>96.9</c:v>
                </c:pt>
                <c:pt idx="74">
                  <c:v>96.86</c:v>
                </c:pt>
                <c:pt idx="75">
                  <c:v>96.74</c:v>
                </c:pt>
                <c:pt idx="76">
                  <c:v>97.12</c:v>
                </c:pt>
                <c:pt idx="77">
                  <c:v>97.17</c:v>
                </c:pt>
                <c:pt idx="78">
                  <c:v>97.53</c:v>
                </c:pt>
                <c:pt idx="79">
                  <c:v>97.4</c:v>
                </c:pt>
                <c:pt idx="80">
                  <c:v>97.28</c:v>
                </c:pt>
                <c:pt idx="81">
                  <c:v>97.25</c:v>
                </c:pt>
                <c:pt idx="82">
                  <c:v>97.18</c:v>
                </c:pt>
                <c:pt idx="84">
                  <c:v>96.13</c:v>
                </c:pt>
                <c:pt idx="85">
                  <c:v>97.66</c:v>
                </c:pt>
                <c:pt idx="86">
                  <c:v>100.18</c:v>
                </c:pt>
                <c:pt idx="87">
                  <c:v>102.06</c:v>
                </c:pt>
                <c:pt idx="88">
                  <c:v>101.91</c:v>
                </c:pt>
                <c:pt idx="89">
                  <c:v>101.98</c:v>
                </c:pt>
                <c:pt idx="90">
                  <c:v>101.62</c:v>
                </c:pt>
                <c:pt idx="91">
                  <c:v>102.32</c:v>
                </c:pt>
                <c:pt idx="92">
                  <c:v>101.69</c:v>
                </c:pt>
                <c:pt idx="93">
                  <c:v>101.74</c:v>
                </c:pt>
                <c:pt idx="94">
                  <c:v>101.27</c:v>
                </c:pt>
                <c:pt idx="95">
                  <c:v>101.93</c:v>
                </c:pt>
                <c:pt idx="96">
                  <c:v>101.75</c:v>
                </c:pt>
                <c:pt idx="97">
                  <c:v>102.22</c:v>
                </c:pt>
                <c:pt idx="98">
                  <c:v>103.35</c:v>
                </c:pt>
                <c:pt idx="99">
                  <c:v>102.87</c:v>
                </c:pt>
                <c:pt idx="100">
                  <c:v>102.74</c:v>
                </c:pt>
                <c:pt idx="101">
                  <c:v>102.87</c:v>
                </c:pt>
                <c:pt idx="102">
                  <c:v>102.91</c:v>
                </c:pt>
                <c:pt idx="103">
                  <c:v>102.99</c:v>
                </c:pt>
                <c:pt idx="104">
                  <c:v>103.04</c:v>
                </c:pt>
                <c:pt idx="105">
                  <c:v>102.97</c:v>
                </c:pt>
                <c:pt idx="106">
                  <c:v>100.37</c:v>
                </c:pt>
                <c:pt idx="107">
                  <c:v>100.12</c:v>
                </c:pt>
                <c:pt idx="108">
                  <c:v>99.55</c:v>
                </c:pt>
                <c:pt idx="109">
                  <c:v>99.99</c:v>
                </c:pt>
                <c:pt idx="110">
                  <c:v>99.07</c:v>
                </c:pt>
                <c:pt idx="111">
                  <c:v>98.75</c:v>
                </c:pt>
                <c:pt idx="112">
                  <c:v>99.25</c:v>
                </c:pt>
                <c:pt idx="113">
                  <c:v>99.14</c:v>
                </c:pt>
                <c:pt idx="114">
                  <c:v>100.46</c:v>
                </c:pt>
                <c:pt idx="115">
                  <c:v>102.36</c:v>
                </c:pt>
                <c:pt idx="116">
                  <c:v>102.31</c:v>
                </c:pt>
                <c:pt idx="117">
                  <c:v>101.51</c:v>
                </c:pt>
                <c:pt idx="119">
                  <c:v>102.5</c:v>
                </c:pt>
                <c:pt idx="120">
                  <c:v>103.33</c:v>
                </c:pt>
                <c:pt idx="121">
                  <c:v>103.15</c:v>
                </c:pt>
                <c:pt idx="122">
                  <c:v>102.79</c:v>
                </c:pt>
                <c:pt idx="123">
                  <c:v>102.45</c:v>
                </c:pt>
                <c:pt idx="124">
                  <c:v>102.69</c:v>
                </c:pt>
                <c:pt idx="125">
                  <c:v>102.58</c:v>
                </c:pt>
                <c:pt idx="126">
                  <c:v>103.07</c:v>
                </c:pt>
                <c:pt idx="127">
                  <c:v>102.27</c:v>
                </c:pt>
                <c:pt idx="128">
                  <c:v>101.18</c:v>
                </c:pt>
                <c:pt idx="129">
                  <c:v>101.86</c:v>
                </c:pt>
                <c:pt idx="130">
                  <c:v>102.37</c:v>
                </c:pt>
                <c:pt idx="131">
                  <c:v>103.29</c:v>
                </c:pt>
                <c:pt idx="132">
                  <c:v>105.22</c:v>
                </c:pt>
                <c:pt idx="133">
                  <c:v>105.02</c:v>
                </c:pt>
                <c:pt idx="134">
                  <c:v>104.55</c:v>
                </c:pt>
                <c:pt idx="135">
                  <c:v>104.76</c:v>
                </c:pt>
                <c:pt idx="136">
                  <c:v>104.85</c:v>
                </c:pt>
                <c:pt idx="137">
                  <c:v>104.94</c:v>
                </c:pt>
                <c:pt idx="139">
                  <c:v>105.88</c:v>
                </c:pt>
                <c:pt idx="140">
                  <c:v>106.24</c:v>
                </c:pt>
                <c:pt idx="141">
                  <c:v>106.16</c:v>
                </c:pt>
                <c:pt idx="142">
                  <c:v>106.05</c:v>
                </c:pt>
                <c:pt idx="143">
                  <c:v>106.17</c:v>
                </c:pt>
                <c:pt idx="144">
                  <c:v>105.99</c:v>
                </c:pt>
                <c:pt idx="145">
                  <c:v>106.31</c:v>
                </c:pt>
                <c:pt idx="146">
                  <c:v>108.44</c:v>
                </c:pt>
                <c:pt idx="147">
                  <c:v>108.11</c:v>
                </c:pt>
                <c:pt idx="148">
                  <c:v>110.28</c:v>
                </c:pt>
                <c:pt idx="149">
                  <c:v>108.37</c:v>
                </c:pt>
                <c:pt idx="150">
                  <c:v>106.32</c:v>
                </c:pt>
                <c:pt idx="151">
                  <c:v>105.93</c:v>
                </c:pt>
                <c:pt idx="152">
                  <c:v>106.91</c:v>
                </c:pt>
                <c:pt idx="153">
                  <c:v>105.52</c:v>
                </c:pt>
                <c:pt idx="154">
                  <c:v>105.27</c:v>
                </c:pt>
                <c:pt idx="155">
                  <c:v>103.76</c:v>
                </c:pt>
                <c:pt idx="156">
                  <c:v>103.1</c:v>
                </c:pt>
                <c:pt idx="157">
                  <c:v>103.53</c:v>
                </c:pt>
                <c:pt idx="158">
                  <c:v>103.39</c:v>
                </c:pt>
                <c:pt idx="159">
                  <c:v>104.41</c:v>
                </c:pt>
                <c:pt idx="160">
                  <c:v>104.2</c:v>
                </c:pt>
                <c:pt idx="161">
                  <c:v>103.84</c:v>
                </c:pt>
                <c:pt idx="162">
                  <c:v>104.13</c:v>
                </c:pt>
                <c:pt idx="163">
                  <c:v>103.9</c:v>
                </c:pt>
                <c:pt idx="164">
                  <c:v>103.97</c:v>
                </c:pt>
                <c:pt idx="165">
                  <c:v>104.17</c:v>
                </c:pt>
                <c:pt idx="166">
                  <c:v>104.2</c:v>
                </c:pt>
                <c:pt idx="167">
                  <c:v>104.38</c:v>
                </c:pt>
                <c:pt idx="168">
                  <c:v>103.94</c:v>
                </c:pt>
                <c:pt idx="169">
                  <c:v>102.46</c:v>
                </c:pt>
                <c:pt idx="170">
                  <c:v>103.11</c:v>
                </c:pt>
                <c:pt idx="171">
                  <c:v>103.81</c:v>
                </c:pt>
                <c:pt idx="172">
                  <c:v>103.14</c:v>
                </c:pt>
                <c:pt idx="173">
                  <c:v>104.7</c:v>
                </c:pt>
                <c:pt idx="174">
                  <c:v>105.42</c:v>
                </c:pt>
                <c:pt idx="175">
                  <c:v>105.09</c:v>
                </c:pt>
                <c:pt idx="176">
                  <c:v>105.03</c:v>
                </c:pt>
                <c:pt idx="177">
                  <c:v>105.2</c:v>
                </c:pt>
                <c:pt idx="178">
                  <c:v>104.94</c:v>
                </c:pt>
                <c:pt idx="179">
                  <c:v>104.99</c:v>
                </c:pt>
                <c:pt idx="180">
                  <c:v>105.08</c:v>
                </c:pt>
                <c:pt idx="182">
                  <c:v>105.13</c:v>
                </c:pt>
                <c:pt idx="183">
                  <c:v>104.49</c:v>
                </c:pt>
                <c:pt idx="184">
                  <c:v>104.4</c:v>
                </c:pt>
                <c:pt idx="185">
                  <c:v>104.46</c:v>
                </c:pt>
                <c:pt idx="186">
                  <c:v>104.19</c:v>
                </c:pt>
                <c:pt idx="187">
                  <c:v>104.22</c:v>
                </c:pt>
                <c:pt idx="188">
                  <c:v>103.28</c:v>
                </c:pt>
                <c:pt idx="189">
                  <c:v>101.7</c:v>
                </c:pt>
                <c:pt idx="190">
                  <c:v>101.21</c:v>
                </c:pt>
                <c:pt idx="191">
                  <c:v>101.44</c:v>
                </c:pt>
                <c:pt idx="192">
                  <c:v>101</c:v>
                </c:pt>
                <c:pt idx="193">
                  <c:v>100.87</c:v>
                </c:pt>
                <c:pt idx="194">
                  <c:v>102</c:v>
                </c:pt>
                <c:pt idx="195">
                  <c:v>101.7</c:v>
                </c:pt>
                <c:pt idx="196">
                  <c:v>101.53</c:v>
                </c:pt>
                <c:pt idx="197">
                  <c:v>102.01</c:v>
                </c:pt>
                <c:pt idx="198">
                  <c:v>102.8</c:v>
                </c:pt>
                <c:pt idx="199">
                  <c:v>103.17</c:v>
                </c:pt>
                <c:pt idx="200">
                  <c:v>102.93</c:v>
                </c:pt>
                <c:pt idx="201">
                  <c:v>103.31</c:v>
                </c:pt>
                <c:pt idx="202">
                  <c:v>103.75</c:v>
                </c:pt>
                <c:pt idx="203">
                  <c:v>103.96</c:v>
                </c:pt>
                <c:pt idx="204">
                  <c:v>104.51</c:v>
                </c:pt>
                <c:pt idx="205">
                  <c:v>104.39</c:v>
                </c:pt>
                <c:pt idx="206">
                  <c:v>104.68</c:v>
                </c:pt>
                <c:pt idx="208">
                  <c:v>104.54</c:v>
                </c:pt>
                <c:pt idx="209">
                  <c:v>104.21</c:v>
                </c:pt>
                <c:pt idx="210">
                  <c:v>105.71</c:v>
                </c:pt>
                <c:pt idx="211">
                  <c:v>105.11</c:v>
                </c:pt>
                <c:pt idx="212">
                  <c:v>104.97</c:v>
                </c:pt>
                <c:pt idx="213">
                  <c:v>105.41</c:v>
                </c:pt>
                <c:pt idx="214">
                  <c:v>105.39</c:v>
                </c:pt>
                <c:pt idx="215">
                  <c:v>105.45</c:v>
                </c:pt>
                <c:pt idx="216">
                  <c:v>105.65</c:v>
                </c:pt>
                <c:pt idx="217">
                  <c:v>106.96</c:v>
                </c:pt>
                <c:pt idx="218">
                  <c:v>106.76</c:v>
                </c:pt>
                <c:pt idx="219">
                  <c:v>106.64</c:v>
                </c:pt>
                <c:pt idx="220">
                  <c:v>108.12</c:v>
                </c:pt>
                <c:pt idx="221">
                  <c:v>108.34</c:v>
                </c:pt>
                <c:pt idx="222">
                  <c:v>108.31</c:v>
                </c:pt>
                <c:pt idx="223">
                  <c:v>107.96</c:v>
                </c:pt>
                <c:pt idx="224">
                  <c:v>107.77</c:v>
                </c:pt>
                <c:pt idx="225">
                  <c:v>108.12</c:v>
                </c:pt>
                <c:pt idx="226">
                  <c:v>108.39</c:v>
                </c:pt>
                <c:pt idx="227">
                  <c:v>108.25</c:v>
                </c:pt>
                <c:pt idx="228">
                  <c:v>108.23</c:v>
                </c:pt>
                <c:pt idx="229">
                  <c:v>108.3</c:v>
                </c:pt>
                <c:pt idx="230">
                  <c:v>108.25</c:v>
                </c:pt>
                <c:pt idx="231">
                  <c:v>108.23</c:v>
                </c:pt>
                <c:pt idx="232">
                  <c:v>108.37</c:v>
                </c:pt>
                <c:pt idx="233">
                  <c:v>108.21</c:v>
                </c:pt>
                <c:pt idx="234">
                  <c:v>107.21</c:v>
                </c:pt>
                <c:pt idx="235">
                  <c:v>106.84</c:v>
                </c:pt>
                <c:pt idx="237">
                  <c:v>106.56</c:v>
                </c:pt>
                <c:pt idx="238">
                  <c:v>106.51</c:v>
                </c:pt>
                <c:pt idx="239">
                  <c:v>105.61</c:v>
                </c:pt>
                <c:pt idx="240">
                  <c:v>106.18</c:v>
                </c:pt>
                <c:pt idx="241">
                  <c:v>104.78</c:v>
                </c:pt>
                <c:pt idx="242">
                  <c:v>105</c:v>
                </c:pt>
                <c:pt idx="243">
                  <c:v>104.52</c:v>
                </c:pt>
                <c:pt idx="244">
                  <c:v>105.43</c:v>
                </c:pt>
                <c:pt idx="245">
                  <c:v>106.96</c:v>
                </c:pt>
              </c:numCache>
            </c:numRef>
          </c:yVal>
          <c:smooth val="0"/>
          <c:extLst>
            <c:ext xmlns:c16="http://schemas.microsoft.com/office/drawing/2014/chart" uri="{C3380CC4-5D6E-409C-BE32-E72D297353CC}">
              <c16:uniqueId val="{000000BC-E81A-4272-BDEC-676356360853}"/>
            </c:ext>
          </c:extLst>
        </c:ser>
        <c:dLbls>
          <c:showLegendKey val="0"/>
          <c:showVal val="0"/>
          <c:showCatName val="0"/>
          <c:showSerName val="0"/>
          <c:showPercent val="0"/>
          <c:showBubbleSize val="0"/>
        </c:dLbls>
        <c:axId val="161862016"/>
        <c:axId val="161863936"/>
      </c:scatterChart>
      <c:valAx>
        <c:axId val="161862016"/>
        <c:scaling>
          <c:orientation val="minMax"/>
          <c:min val="9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0.45504994450610431"/>
              <c:y val="0.9445350734094616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1863936"/>
        <c:crosses val="autoZero"/>
        <c:crossBetween val="midCat"/>
        <c:minorUnit val="1"/>
      </c:valAx>
      <c:valAx>
        <c:axId val="161863936"/>
        <c:scaling>
          <c:orientation val="minMax"/>
          <c:max val="120"/>
          <c:min val="9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defRPr sz="1000" b="1" i="0" u="none" strike="noStrike" baseline="0">
                    <a:solidFill>
                      <a:srgbClr val="000000"/>
                    </a:solidFill>
                    <a:latin typeface="Arial"/>
                    <a:ea typeface="Arial"/>
                    <a:cs typeface="Arial"/>
                  </a:defRPr>
                </a:pPr>
                <a:r>
                  <a:rPr lang="en-US"/>
                  <a:t>ST.</a:t>
                </a:r>
                <a:r>
                  <a:rPr lang="en-US" baseline="0"/>
                  <a:t> JAMES_LA SWEET [LLS(Spot)]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1862016"/>
        <c:crosses val="autoZero"/>
        <c:crossBetween val="midCat"/>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PLAINS TX UP GULF COAST POSTING
 vs WTI CUSHING SPOT
</a:t>
            </a:r>
            <a:r>
              <a:rPr lang="en-US">
                <a:solidFill>
                  <a:srgbClr val="009A46"/>
                </a:solidFill>
              </a:rPr>
              <a:t>10/2011</a:t>
            </a:r>
            <a:r>
              <a:rPr lang="en-US" baseline="0">
                <a:solidFill>
                  <a:srgbClr val="009A46"/>
                </a:solidFill>
              </a:rPr>
              <a:t> to 9/2012</a:t>
            </a:r>
            <a:r>
              <a:rPr lang="en-US">
                <a:solidFill>
                  <a:srgbClr val="009A46"/>
                </a:solidFill>
              </a:rPr>
              <a:t> DATA ONLY</a:t>
            </a:r>
          </a:p>
        </c:rich>
      </c:tx>
      <c:layout>
        <c:manualLayout>
          <c:xMode val="edge"/>
          <c:yMode val="edge"/>
          <c:x val="0.2153163152053274"/>
          <c:y val="1.9575856443719411E-2"/>
        </c:manualLayout>
      </c:layout>
      <c:overlay val="0"/>
      <c:spPr>
        <a:noFill/>
        <a:ln w="25400">
          <a:noFill/>
        </a:ln>
      </c:spPr>
    </c:title>
    <c:autoTitleDeleted val="0"/>
    <c:plotArea>
      <c:layout>
        <c:manualLayout>
          <c:layoutTarget val="inner"/>
          <c:xMode val="edge"/>
          <c:yMode val="edge"/>
          <c:x val="8.5460599334073253E-2"/>
          <c:y val="0.18923327895595432"/>
          <c:w val="0.88013318534961149"/>
          <c:h val="0.71125611745513861"/>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95F8-4C3F-945F-D2D88C64A65E}"/>
              </c:ext>
            </c:extLst>
          </c:dPt>
          <c:dPt>
            <c:idx val="1"/>
            <c:bubble3D val="0"/>
            <c:extLst>
              <c:ext xmlns:c16="http://schemas.microsoft.com/office/drawing/2014/chart" uri="{C3380CC4-5D6E-409C-BE32-E72D297353CC}">
                <c16:uniqueId val="{00000001-95F8-4C3F-945F-D2D88C64A65E}"/>
              </c:ext>
            </c:extLst>
          </c:dPt>
          <c:dPt>
            <c:idx val="2"/>
            <c:bubble3D val="0"/>
            <c:extLst>
              <c:ext xmlns:c16="http://schemas.microsoft.com/office/drawing/2014/chart" uri="{C3380CC4-5D6E-409C-BE32-E72D297353CC}">
                <c16:uniqueId val="{00000002-95F8-4C3F-945F-D2D88C64A65E}"/>
              </c:ext>
            </c:extLst>
          </c:dPt>
          <c:dPt>
            <c:idx val="3"/>
            <c:bubble3D val="0"/>
            <c:extLst>
              <c:ext xmlns:c16="http://schemas.microsoft.com/office/drawing/2014/chart" uri="{C3380CC4-5D6E-409C-BE32-E72D297353CC}">
                <c16:uniqueId val="{00000003-95F8-4C3F-945F-D2D88C64A65E}"/>
              </c:ext>
            </c:extLst>
          </c:dPt>
          <c:dPt>
            <c:idx val="4"/>
            <c:bubble3D val="0"/>
            <c:extLst>
              <c:ext xmlns:c16="http://schemas.microsoft.com/office/drawing/2014/chart" uri="{C3380CC4-5D6E-409C-BE32-E72D297353CC}">
                <c16:uniqueId val="{00000004-95F8-4C3F-945F-D2D88C64A65E}"/>
              </c:ext>
            </c:extLst>
          </c:dPt>
          <c:dPt>
            <c:idx val="5"/>
            <c:bubble3D val="0"/>
            <c:extLst>
              <c:ext xmlns:c16="http://schemas.microsoft.com/office/drawing/2014/chart" uri="{C3380CC4-5D6E-409C-BE32-E72D297353CC}">
                <c16:uniqueId val="{00000005-95F8-4C3F-945F-D2D88C64A65E}"/>
              </c:ext>
            </c:extLst>
          </c:dPt>
          <c:dPt>
            <c:idx val="6"/>
            <c:bubble3D val="0"/>
            <c:extLst>
              <c:ext xmlns:c16="http://schemas.microsoft.com/office/drawing/2014/chart" uri="{C3380CC4-5D6E-409C-BE32-E72D297353CC}">
                <c16:uniqueId val="{00000006-95F8-4C3F-945F-D2D88C64A65E}"/>
              </c:ext>
            </c:extLst>
          </c:dPt>
          <c:dPt>
            <c:idx val="7"/>
            <c:bubble3D val="0"/>
            <c:extLst>
              <c:ext xmlns:c16="http://schemas.microsoft.com/office/drawing/2014/chart" uri="{C3380CC4-5D6E-409C-BE32-E72D297353CC}">
                <c16:uniqueId val="{00000007-95F8-4C3F-945F-D2D88C64A65E}"/>
              </c:ext>
            </c:extLst>
          </c:dPt>
          <c:dPt>
            <c:idx val="8"/>
            <c:bubble3D val="0"/>
            <c:extLst>
              <c:ext xmlns:c16="http://schemas.microsoft.com/office/drawing/2014/chart" uri="{C3380CC4-5D6E-409C-BE32-E72D297353CC}">
                <c16:uniqueId val="{00000008-95F8-4C3F-945F-D2D88C64A65E}"/>
              </c:ext>
            </c:extLst>
          </c:dPt>
          <c:dPt>
            <c:idx val="9"/>
            <c:bubble3D val="0"/>
            <c:extLst>
              <c:ext xmlns:c16="http://schemas.microsoft.com/office/drawing/2014/chart" uri="{C3380CC4-5D6E-409C-BE32-E72D297353CC}">
                <c16:uniqueId val="{00000009-95F8-4C3F-945F-D2D88C64A65E}"/>
              </c:ext>
            </c:extLst>
          </c:dPt>
          <c:dPt>
            <c:idx val="10"/>
            <c:bubble3D val="0"/>
            <c:extLst>
              <c:ext xmlns:c16="http://schemas.microsoft.com/office/drawing/2014/chart" uri="{C3380CC4-5D6E-409C-BE32-E72D297353CC}">
                <c16:uniqueId val="{0000000A-95F8-4C3F-945F-D2D88C64A65E}"/>
              </c:ext>
            </c:extLst>
          </c:dPt>
          <c:dPt>
            <c:idx val="11"/>
            <c:bubble3D val="0"/>
            <c:extLst>
              <c:ext xmlns:c16="http://schemas.microsoft.com/office/drawing/2014/chart" uri="{C3380CC4-5D6E-409C-BE32-E72D297353CC}">
                <c16:uniqueId val="{0000000B-95F8-4C3F-945F-D2D88C64A65E}"/>
              </c:ext>
            </c:extLst>
          </c:dPt>
          <c:dPt>
            <c:idx val="12"/>
            <c:bubble3D val="0"/>
            <c:extLst>
              <c:ext xmlns:c16="http://schemas.microsoft.com/office/drawing/2014/chart" uri="{C3380CC4-5D6E-409C-BE32-E72D297353CC}">
                <c16:uniqueId val="{0000000C-95F8-4C3F-945F-D2D88C64A65E}"/>
              </c:ext>
            </c:extLst>
          </c:dPt>
          <c:dPt>
            <c:idx val="13"/>
            <c:bubble3D val="0"/>
            <c:extLst>
              <c:ext xmlns:c16="http://schemas.microsoft.com/office/drawing/2014/chart" uri="{C3380CC4-5D6E-409C-BE32-E72D297353CC}">
                <c16:uniqueId val="{0000000D-95F8-4C3F-945F-D2D88C64A65E}"/>
              </c:ext>
            </c:extLst>
          </c:dPt>
          <c:dPt>
            <c:idx val="14"/>
            <c:bubble3D val="0"/>
            <c:extLst>
              <c:ext xmlns:c16="http://schemas.microsoft.com/office/drawing/2014/chart" uri="{C3380CC4-5D6E-409C-BE32-E72D297353CC}">
                <c16:uniqueId val="{0000000E-95F8-4C3F-945F-D2D88C64A65E}"/>
              </c:ext>
            </c:extLst>
          </c:dPt>
          <c:dPt>
            <c:idx val="15"/>
            <c:bubble3D val="0"/>
            <c:extLst>
              <c:ext xmlns:c16="http://schemas.microsoft.com/office/drawing/2014/chart" uri="{C3380CC4-5D6E-409C-BE32-E72D297353CC}">
                <c16:uniqueId val="{0000000F-95F8-4C3F-945F-D2D88C64A65E}"/>
              </c:ext>
            </c:extLst>
          </c:dPt>
          <c:dPt>
            <c:idx val="16"/>
            <c:bubble3D val="0"/>
            <c:extLst>
              <c:ext xmlns:c16="http://schemas.microsoft.com/office/drawing/2014/chart" uri="{C3380CC4-5D6E-409C-BE32-E72D297353CC}">
                <c16:uniqueId val="{00000010-95F8-4C3F-945F-D2D88C64A65E}"/>
              </c:ext>
            </c:extLst>
          </c:dPt>
          <c:dPt>
            <c:idx val="17"/>
            <c:bubble3D val="0"/>
            <c:extLst>
              <c:ext xmlns:c16="http://schemas.microsoft.com/office/drawing/2014/chart" uri="{C3380CC4-5D6E-409C-BE32-E72D297353CC}">
                <c16:uniqueId val="{00000011-95F8-4C3F-945F-D2D88C64A65E}"/>
              </c:ext>
            </c:extLst>
          </c:dPt>
          <c:dPt>
            <c:idx val="18"/>
            <c:bubble3D val="0"/>
            <c:extLst>
              <c:ext xmlns:c16="http://schemas.microsoft.com/office/drawing/2014/chart" uri="{C3380CC4-5D6E-409C-BE32-E72D297353CC}">
                <c16:uniqueId val="{00000012-95F8-4C3F-945F-D2D88C64A65E}"/>
              </c:ext>
            </c:extLst>
          </c:dPt>
          <c:dPt>
            <c:idx val="19"/>
            <c:bubble3D val="0"/>
            <c:extLst>
              <c:ext xmlns:c16="http://schemas.microsoft.com/office/drawing/2014/chart" uri="{C3380CC4-5D6E-409C-BE32-E72D297353CC}">
                <c16:uniqueId val="{00000013-95F8-4C3F-945F-D2D88C64A65E}"/>
              </c:ext>
            </c:extLst>
          </c:dPt>
          <c:dPt>
            <c:idx val="20"/>
            <c:bubble3D val="0"/>
            <c:extLst>
              <c:ext xmlns:c16="http://schemas.microsoft.com/office/drawing/2014/chart" uri="{C3380CC4-5D6E-409C-BE32-E72D297353CC}">
                <c16:uniqueId val="{00000014-95F8-4C3F-945F-D2D88C64A65E}"/>
              </c:ext>
            </c:extLst>
          </c:dPt>
          <c:dPt>
            <c:idx val="21"/>
            <c:bubble3D val="0"/>
            <c:extLst>
              <c:ext xmlns:c16="http://schemas.microsoft.com/office/drawing/2014/chart" uri="{C3380CC4-5D6E-409C-BE32-E72D297353CC}">
                <c16:uniqueId val="{00000015-95F8-4C3F-945F-D2D88C64A65E}"/>
              </c:ext>
            </c:extLst>
          </c:dPt>
          <c:dPt>
            <c:idx val="22"/>
            <c:bubble3D val="0"/>
            <c:extLst>
              <c:ext xmlns:c16="http://schemas.microsoft.com/office/drawing/2014/chart" uri="{C3380CC4-5D6E-409C-BE32-E72D297353CC}">
                <c16:uniqueId val="{00000016-95F8-4C3F-945F-D2D88C64A65E}"/>
              </c:ext>
            </c:extLst>
          </c:dPt>
          <c:dPt>
            <c:idx val="23"/>
            <c:bubble3D val="0"/>
            <c:extLst>
              <c:ext xmlns:c16="http://schemas.microsoft.com/office/drawing/2014/chart" uri="{C3380CC4-5D6E-409C-BE32-E72D297353CC}">
                <c16:uniqueId val="{00000017-95F8-4C3F-945F-D2D88C64A65E}"/>
              </c:ext>
            </c:extLst>
          </c:dPt>
          <c:dPt>
            <c:idx val="24"/>
            <c:bubble3D val="0"/>
            <c:extLst>
              <c:ext xmlns:c16="http://schemas.microsoft.com/office/drawing/2014/chart" uri="{C3380CC4-5D6E-409C-BE32-E72D297353CC}">
                <c16:uniqueId val="{00000018-95F8-4C3F-945F-D2D88C64A65E}"/>
              </c:ext>
            </c:extLst>
          </c:dPt>
          <c:dPt>
            <c:idx val="25"/>
            <c:bubble3D val="0"/>
            <c:extLst>
              <c:ext xmlns:c16="http://schemas.microsoft.com/office/drawing/2014/chart" uri="{C3380CC4-5D6E-409C-BE32-E72D297353CC}">
                <c16:uniqueId val="{00000019-95F8-4C3F-945F-D2D88C64A65E}"/>
              </c:ext>
            </c:extLst>
          </c:dPt>
          <c:dPt>
            <c:idx val="26"/>
            <c:bubble3D val="0"/>
            <c:extLst>
              <c:ext xmlns:c16="http://schemas.microsoft.com/office/drawing/2014/chart" uri="{C3380CC4-5D6E-409C-BE32-E72D297353CC}">
                <c16:uniqueId val="{0000001A-95F8-4C3F-945F-D2D88C64A65E}"/>
              </c:ext>
            </c:extLst>
          </c:dPt>
          <c:dPt>
            <c:idx val="27"/>
            <c:bubble3D val="0"/>
            <c:extLst>
              <c:ext xmlns:c16="http://schemas.microsoft.com/office/drawing/2014/chart" uri="{C3380CC4-5D6E-409C-BE32-E72D297353CC}">
                <c16:uniqueId val="{0000001B-95F8-4C3F-945F-D2D88C64A65E}"/>
              </c:ext>
            </c:extLst>
          </c:dPt>
          <c:dPt>
            <c:idx val="28"/>
            <c:bubble3D val="0"/>
            <c:extLst>
              <c:ext xmlns:c16="http://schemas.microsoft.com/office/drawing/2014/chart" uri="{C3380CC4-5D6E-409C-BE32-E72D297353CC}">
                <c16:uniqueId val="{0000001C-95F8-4C3F-945F-D2D88C64A65E}"/>
              </c:ext>
            </c:extLst>
          </c:dPt>
          <c:dPt>
            <c:idx val="29"/>
            <c:bubble3D val="0"/>
            <c:extLst>
              <c:ext xmlns:c16="http://schemas.microsoft.com/office/drawing/2014/chart" uri="{C3380CC4-5D6E-409C-BE32-E72D297353CC}">
                <c16:uniqueId val="{0000001D-95F8-4C3F-945F-D2D88C64A65E}"/>
              </c:ext>
            </c:extLst>
          </c:dPt>
          <c:dPt>
            <c:idx val="30"/>
            <c:bubble3D val="0"/>
            <c:extLst>
              <c:ext xmlns:c16="http://schemas.microsoft.com/office/drawing/2014/chart" uri="{C3380CC4-5D6E-409C-BE32-E72D297353CC}">
                <c16:uniqueId val="{0000001E-95F8-4C3F-945F-D2D88C64A65E}"/>
              </c:ext>
            </c:extLst>
          </c:dPt>
          <c:dPt>
            <c:idx val="31"/>
            <c:bubble3D val="0"/>
            <c:extLst>
              <c:ext xmlns:c16="http://schemas.microsoft.com/office/drawing/2014/chart" uri="{C3380CC4-5D6E-409C-BE32-E72D297353CC}">
                <c16:uniqueId val="{0000001F-95F8-4C3F-945F-D2D88C64A65E}"/>
              </c:ext>
            </c:extLst>
          </c:dPt>
          <c:dPt>
            <c:idx val="32"/>
            <c:bubble3D val="0"/>
            <c:extLst>
              <c:ext xmlns:c16="http://schemas.microsoft.com/office/drawing/2014/chart" uri="{C3380CC4-5D6E-409C-BE32-E72D297353CC}">
                <c16:uniqueId val="{00000020-95F8-4C3F-945F-D2D88C64A65E}"/>
              </c:ext>
            </c:extLst>
          </c:dPt>
          <c:dPt>
            <c:idx val="33"/>
            <c:bubble3D val="0"/>
            <c:extLst>
              <c:ext xmlns:c16="http://schemas.microsoft.com/office/drawing/2014/chart" uri="{C3380CC4-5D6E-409C-BE32-E72D297353CC}">
                <c16:uniqueId val="{00000021-95F8-4C3F-945F-D2D88C64A65E}"/>
              </c:ext>
            </c:extLst>
          </c:dPt>
          <c:dPt>
            <c:idx val="34"/>
            <c:bubble3D val="0"/>
            <c:extLst>
              <c:ext xmlns:c16="http://schemas.microsoft.com/office/drawing/2014/chart" uri="{C3380CC4-5D6E-409C-BE32-E72D297353CC}">
                <c16:uniqueId val="{00000022-95F8-4C3F-945F-D2D88C64A65E}"/>
              </c:ext>
            </c:extLst>
          </c:dPt>
          <c:dPt>
            <c:idx val="35"/>
            <c:bubble3D val="0"/>
            <c:extLst>
              <c:ext xmlns:c16="http://schemas.microsoft.com/office/drawing/2014/chart" uri="{C3380CC4-5D6E-409C-BE32-E72D297353CC}">
                <c16:uniqueId val="{00000023-95F8-4C3F-945F-D2D88C64A65E}"/>
              </c:ext>
            </c:extLst>
          </c:dPt>
          <c:dPt>
            <c:idx val="36"/>
            <c:bubble3D val="0"/>
            <c:extLst>
              <c:ext xmlns:c16="http://schemas.microsoft.com/office/drawing/2014/chart" uri="{C3380CC4-5D6E-409C-BE32-E72D297353CC}">
                <c16:uniqueId val="{00000024-95F8-4C3F-945F-D2D88C64A65E}"/>
              </c:ext>
            </c:extLst>
          </c:dPt>
          <c:dPt>
            <c:idx val="37"/>
            <c:bubble3D val="0"/>
            <c:extLst>
              <c:ext xmlns:c16="http://schemas.microsoft.com/office/drawing/2014/chart" uri="{C3380CC4-5D6E-409C-BE32-E72D297353CC}">
                <c16:uniqueId val="{00000025-95F8-4C3F-945F-D2D88C64A65E}"/>
              </c:ext>
            </c:extLst>
          </c:dPt>
          <c:dPt>
            <c:idx val="38"/>
            <c:bubble3D val="0"/>
            <c:extLst>
              <c:ext xmlns:c16="http://schemas.microsoft.com/office/drawing/2014/chart" uri="{C3380CC4-5D6E-409C-BE32-E72D297353CC}">
                <c16:uniqueId val="{00000026-95F8-4C3F-945F-D2D88C64A65E}"/>
              </c:ext>
            </c:extLst>
          </c:dPt>
          <c:dPt>
            <c:idx val="39"/>
            <c:bubble3D val="0"/>
            <c:extLst>
              <c:ext xmlns:c16="http://schemas.microsoft.com/office/drawing/2014/chart" uri="{C3380CC4-5D6E-409C-BE32-E72D297353CC}">
                <c16:uniqueId val="{00000027-95F8-4C3F-945F-D2D88C64A65E}"/>
              </c:ext>
            </c:extLst>
          </c:dPt>
          <c:dPt>
            <c:idx val="40"/>
            <c:bubble3D val="0"/>
            <c:extLst>
              <c:ext xmlns:c16="http://schemas.microsoft.com/office/drawing/2014/chart" uri="{C3380CC4-5D6E-409C-BE32-E72D297353CC}">
                <c16:uniqueId val="{00000028-95F8-4C3F-945F-D2D88C64A65E}"/>
              </c:ext>
            </c:extLst>
          </c:dPt>
          <c:dPt>
            <c:idx val="41"/>
            <c:bubble3D val="0"/>
            <c:extLst>
              <c:ext xmlns:c16="http://schemas.microsoft.com/office/drawing/2014/chart" uri="{C3380CC4-5D6E-409C-BE32-E72D297353CC}">
                <c16:uniqueId val="{00000029-95F8-4C3F-945F-D2D88C64A65E}"/>
              </c:ext>
            </c:extLst>
          </c:dPt>
          <c:dPt>
            <c:idx val="42"/>
            <c:bubble3D val="0"/>
            <c:extLst>
              <c:ext xmlns:c16="http://schemas.microsoft.com/office/drawing/2014/chart" uri="{C3380CC4-5D6E-409C-BE32-E72D297353CC}">
                <c16:uniqueId val="{0000002A-95F8-4C3F-945F-D2D88C64A65E}"/>
              </c:ext>
            </c:extLst>
          </c:dPt>
          <c:dPt>
            <c:idx val="43"/>
            <c:bubble3D val="0"/>
            <c:extLst>
              <c:ext xmlns:c16="http://schemas.microsoft.com/office/drawing/2014/chart" uri="{C3380CC4-5D6E-409C-BE32-E72D297353CC}">
                <c16:uniqueId val="{0000002B-95F8-4C3F-945F-D2D88C64A65E}"/>
              </c:ext>
            </c:extLst>
          </c:dPt>
          <c:dPt>
            <c:idx val="44"/>
            <c:bubble3D val="0"/>
            <c:extLst>
              <c:ext xmlns:c16="http://schemas.microsoft.com/office/drawing/2014/chart" uri="{C3380CC4-5D6E-409C-BE32-E72D297353CC}">
                <c16:uniqueId val="{0000002C-95F8-4C3F-945F-D2D88C64A65E}"/>
              </c:ext>
            </c:extLst>
          </c:dPt>
          <c:dPt>
            <c:idx val="45"/>
            <c:bubble3D val="0"/>
            <c:extLst>
              <c:ext xmlns:c16="http://schemas.microsoft.com/office/drawing/2014/chart" uri="{C3380CC4-5D6E-409C-BE32-E72D297353CC}">
                <c16:uniqueId val="{0000002D-95F8-4C3F-945F-D2D88C64A65E}"/>
              </c:ext>
            </c:extLst>
          </c:dPt>
          <c:dPt>
            <c:idx val="46"/>
            <c:bubble3D val="0"/>
            <c:extLst>
              <c:ext xmlns:c16="http://schemas.microsoft.com/office/drawing/2014/chart" uri="{C3380CC4-5D6E-409C-BE32-E72D297353CC}">
                <c16:uniqueId val="{0000002E-95F8-4C3F-945F-D2D88C64A65E}"/>
              </c:ext>
            </c:extLst>
          </c:dPt>
          <c:dPt>
            <c:idx val="47"/>
            <c:bubble3D val="0"/>
            <c:extLst>
              <c:ext xmlns:c16="http://schemas.microsoft.com/office/drawing/2014/chart" uri="{C3380CC4-5D6E-409C-BE32-E72D297353CC}">
                <c16:uniqueId val="{0000002F-95F8-4C3F-945F-D2D88C64A65E}"/>
              </c:ext>
            </c:extLst>
          </c:dPt>
          <c:dPt>
            <c:idx val="48"/>
            <c:bubble3D val="0"/>
            <c:extLst>
              <c:ext xmlns:c16="http://schemas.microsoft.com/office/drawing/2014/chart" uri="{C3380CC4-5D6E-409C-BE32-E72D297353CC}">
                <c16:uniqueId val="{00000030-95F8-4C3F-945F-D2D88C64A65E}"/>
              </c:ext>
            </c:extLst>
          </c:dPt>
          <c:dPt>
            <c:idx val="49"/>
            <c:bubble3D val="0"/>
            <c:extLst>
              <c:ext xmlns:c16="http://schemas.microsoft.com/office/drawing/2014/chart" uri="{C3380CC4-5D6E-409C-BE32-E72D297353CC}">
                <c16:uniqueId val="{00000031-95F8-4C3F-945F-D2D88C64A65E}"/>
              </c:ext>
            </c:extLst>
          </c:dPt>
          <c:dPt>
            <c:idx val="50"/>
            <c:bubble3D val="0"/>
            <c:extLst>
              <c:ext xmlns:c16="http://schemas.microsoft.com/office/drawing/2014/chart" uri="{C3380CC4-5D6E-409C-BE32-E72D297353CC}">
                <c16:uniqueId val="{00000032-95F8-4C3F-945F-D2D88C64A65E}"/>
              </c:ext>
            </c:extLst>
          </c:dPt>
          <c:dPt>
            <c:idx val="51"/>
            <c:bubble3D val="0"/>
            <c:extLst>
              <c:ext xmlns:c16="http://schemas.microsoft.com/office/drawing/2014/chart" uri="{C3380CC4-5D6E-409C-BE32-E72D297353CC}">
                <c16:uniqueId val="{00000033-95F8-4C3F-945F-D2D88C64A65E}"/>
              </c:ext>
            </c:extLst>
          </c:dPt>
          <c:dPt>
            <c:idx val="52"/>
            <c:bubble3D val="0"/>
            <c:extLst>
              <c:ext xmlns:c16="http://schemas.microsoft.com/office/drawing/2014/chart" uri="{C3380CC4-5D6E-409C-BE32-E72D297353CC}">
                <c16:uniqueId val="{00000034-95F8-4C3F-945F-D2D88C64A65E}"/>
              </c:ext>
            </c:extLst>
          </c:dPt>
          <c:dPt>
            <c:idx val="53"/>
            <c:bubble3D val="0"/>
            <c:extLst>
              <c:ext xmlns:c16="http://schemas.microsoft.com/office/drawing/2014/chart" uri="{C3380CC4-5D6E-409C-BE32-E72D297353CC}">
                <c16:uniqueId val="{00000035-95F8-4C3F-945F-D2D88C64A65E}"/>
              </c:ext>
            </c:extLst>
          </c:dPt>
          <c:dPt>
            <c:idx val="54"/>
            <c:bubble3D val="0"/>
            <c:extLst>
              <c:ext xmlns:c16="http://schemas.microsoft.com/office/drawing/2014/chart" uri="{C3380CC4-5D6E-409C-BE32-E72D297353CC}">
                <c16:uniqueId val="{00000036-95F8-4C3F-945F-D2D88C64A65E}"/>
              </c:ext>
            </c:extLst>
          </c:dPt>
          <c:dPt>
            <c:idx val="55"/>
            <c:bubble3D val="0"/>
            <c:extLst>
              <c:ext xmlns:c16="http://schemas.microsoft.com/office/drawing/2014/chart" uri="{C3380CC4-5D6E-409C-BE32-E72D297353CC}">
                <c16:uniqueId val="{00000037-95F8-4C3F-945F-D2D88C64A65E}"/>
              </c:ext>
            </c:extLst>
          </c:dPt>
          <c:dPt>
            <c:idx val="56"/>
            <c:bubble3D val="0"/>
            <c:extLst>
              <c:ext xmlns:c16="http://schemas.microsoft.com/office/drawing/2014/chart" uri="{C3380CC4-5D6E-409C-BE32-E72D297353CC}">
                <c16:uniqueId val="{00000038-95F8-4C3F-945F-D2D88C64A65E}"/>
              </c:ext>
            </c:extLst>
          </c:dPt>
          <c:dPt>
            <c:idx val="57"/>
            <c:bubble3D val="0"/>
            <c:extLst>
              <c:ext xmlns:c16="http://schemas.microsoft.com/office/drawing/2014/chart" uri="{C3380CC4-5D6E-409C-BE32-E72D297353CC}">
                <c16:uniqueId val="{00000039-95F8-4C3F-945F-D2D88C64A65E}"/>
              </c:ext>
            </c:extLst>
          </c:dPt>
          <c:dPt>
            <c:idx val="58"/>
            <c:bubble3D val="0"/>
            <c:extLst>
              <c:ext xmlns:c16="http://schemas.microsoft.com/office/drawing/2014/chart" uri="{C3380CC4-5D6E-409C-BE32-E72D297353CC}">
                <c16:uniqueId val="{0000003A-95F8-4C3F-945F-D2D88C64A65E}"/>
              </c:ext>
            </c:extLst>
          </c:dPt>
          <c:dPt>
            <c:idx val="59"/>
            <c:bubble3D val="0"/>
            <c:extLst>
              <c:ext xmlns:c16="http://schemas.microsoft.com/office/drawing/2014/chart" uri="{C3380CC4-5D6E-409C-BE32-E72D297353CC}">
                <c16:uniqueId val="{0000003B-95F8-4C3F-945F-D2D88C64A65E}"/>
              </c:ext>
            </c:extLst>
          </c:dPt>
          <c:dPt>
            <c:idx val="60"/>
            <c:bubble3D val="0"/>
            <c:extLst>
              <c:ext xmlns:c16="http://schemas.microsoft.com/office/drawing/2014/chart" uri="{C3380CC4-5D6E-409C-BE32-E72D297353CC}">
                <c16:uniqueId val="{0000003C-95F8-4C3F-945F-D2D88C64A65E}"/>
              </c:ext>
            </c:extLst>
          </c:dPt>
          <c:dPt>
            <c:idx val="61"/>
            <c:bubble3D val="0"/>
            <c:extLst>
              <c:ext xmlns:c16="http://schemas.microsoft.com/office/drawing/2014/chart" uri="{C3380CC4-5D6E-409C-BE32-E72D297353CC}">
                <c16:uniqueId val="{0000003D-95F8-4C3F-945F-D2D88C64A65E}"/>
              </c:ext>
            </c:extLst>
          </c:dPt>
          <c:dPt>
            <c:idx val="62"/>
            <c:bubble3D val="0"/>
            <c:extLst>
              <c:ext xmlns:c16="http://schemas.microsoft.com/office/drawing/2014/chart" uri="{C3380CC4-5D6E-409C-BE32-E72D297353CC}">
                <c16:uniqueId val="{0000003E-95F8-4C3F-945F-D2D88C64A65E}"/>
              </c:ext>
            </c:extLst>
          </c:dPt>
          <c:dPt>
            <c:idx val="63"/>
            <c:bubble3D val="0"/>
            <c:extLst>
              <c:ext xmlns:c16="http://schemas.microsoft.com/office/drawing/2014/chart" uri="{C3380CC4-5D6E-409C-BE32-E72D297353CC}">
                <c16:uniqueId val="{0000003F-95F8-4C3F-945F-D2D88C64A65E}"/>
              </c:ext>
            </c:extLst>
          </c:dPt>
          <c:dPt>
            <c:idx val="64"/>
            <c:bubble3D val="0"/>
            <c:extLst>
              <c:ext xmlns:c16="http://schemas.microsoft.com/office/drawing/2014/chart" uri="{C3380CC4-5D6E-409C-BE32-E72D297353CC}">
                <c16:uniqueId val="{00000040-95F8-4C3F-945F-D2D88C64A65E}"/>
              </c:ext>
            </c:extLst>
          </c:dPt>
          <c:dPt>
            <c:idx val="65"/>
            <c:bubble3D val="0"/>
            <c:extLst>
              <c:ext xmlns:c16="http://schemas.microsoft.com/office/drawing/2014/chart" uri="{C3380CC4-5D6E-409C-BE32-E72D297353CC}">
                <c16:uniqueId val="{00000041-95F8-4C3F-945F-D2D88C64A65E}"/>
              </c:ext>
            </c:extLst>
          </c:dPt>
          <c:dPt>
            <c:idx val="66"/>
            <c:bubble3D val="0"/>
            <c:extLst>
              <c:ext xmlns:c16="http://schemas.microsoft.com/office/drawing/2014/chart" uri="{C3380CC4-5D6E-409C-BE32-E72D297353CC}">
                <c16:uniqueId val="{00000042-95F8-4C3F-945F-D2D88C64A65E}"/>
              </c:ext>
            </c:extLst>
          </c:dPt>
          <c:dPt>
            <c:idx val="67"/>
            <c:bubble3D val="0"/>
            <c:extLst>
              <c:ext xmlns:c16="http://schemas.microsoft.com/office/drawing/2014/chart" uri="{C3380CC4-5D6E-409C-BE32-E72D297353CC}">
                <c16:uniqueId val="{00000043-95F8-4C3F-945F-D2D88C64A65E}"/>
              </c:ext>
            </c:extLst>
          </c:dPt>
          <c:dPt>
            <c:idx val="68"/>
            <c:bubble3D val="0"/>
            <c:extLst>
              <c:ext xmlns:c16="http://schemas.microsoft.com/office/drawing/2014/chart" uri="{C3380CC4-5D6E-409C-BE32-E72D297353CC}">
                <c16:uniqueId val="{00000044-95F8-4C3F-945F-D2D88C64A65E}"/>
              </c:ext>
            </c:extLst>
          </c:dPt>
          <c:dPt>
            <c:idx val="69"/>
            <c:bubble3D val="0"/>
            <c:extLst>
              <c:ext xmlns:c16="http://schemas.microsoft.com/office/drawing/2014/chart" uri="{C3380CC4-5D6E-409C-BE32-E72D297353CC}">
                <c16:uniqueId val="{00000045-95F8-4C3F-945F-D2D88C64A65E}"/>
              </c:ext>
            </c:extLst>
          </c:dPt>
          <c:dPt>
            <c:idx val="70"/>
            <c:bubble3D val="0"/>
            <c:extLst>
              <c:ext xmlns:c16="http://schemas.microsoft.com/office/drawing/2014/chart" uri="{C3380CC4-5D6E-409C-BE32-E72D297353CC}">
                <c16:uniqueId val="{00000046-95F8-4C3F-945F-D2D88C64A65E}"/>
              </c:ext>
            </c:extLst>
          </c:dPt>
          <c:dPt>
            <c:idx val="71"/>
            <c:bubble3D val="0"/>
            <c:extLst>
              <c:ext xmlns:c16="http://schemas.microsoft.com/office/drawing/2014/chart" uri="{C3380CC4-5D6E-409C-BE32-E72D297353CC}">
                <c16:uniqueId val="{00000047-95F8-4C3F-945F-D2D88C64A65E}"/>
              </c:ext>
            </c:extLst>
          </c:dPt>
          <c:dPt>
            <c:idx val="72"/>
            <c:bubble3D val="0"/>
            <c:extLst>
              <c:ext xmlns:c16="http://schemas.microsoft.com/office/drawing/2014/chart" uri="{C3380CC4-5D6E-409C-BE32-E72D297353CC}">
                <c16:uniqueId val="{00000048-95F8-4C3F-945F-D2D88C64A65E}"/>
              </c:ext>
            </c:extLst>
          </c:dPt>
          <c:dPt>
            <c:idx val="73"/>
            <c:bubble3D val="0"/>
            <c:extLst>
              <c:ext xmlns:c16="http://schemas.microsoft.com/office/drawing/2014/chart" uri="{C3380CC4-5D6E-409C-BE32-E72D297353CC}">
                <c16:uniqueId val="{00000049-95F8-4C3F-945F-D2D88C64A65E}"/>
              </c:ext>
            </c:extLst>
          </c:dPt>
          <c:dPt>
            <c:idx val="74"/>
            <c:bubble3D val="0"/>
            <c:extLst>
              <c:ext xmlns:c16="http://schemas.microsoft.com/office/drawing/2014/chart" uri="{C3380CC4-5D6E-409C-BE32-E72D297353CC}">
                <c16:uniqueId val="{0000004A-95F8-4C3F-945F-D2D88C64A65E}"/>
              </c:ext>
            </c:extLst>
          </c:dPt>
          <c:dPt>
            <c:idx val="75"/>
            <c:bubble3D val="0"/>
            <c:extLst>
              <c:ext xmlns:c16="http://schemas.microsoft.com/office/drawing/2014/chart" uri="{C3380CC4-5D6E-409C-BE32-E72D297353CC}">
                <c16:uniqueId val="{0000004B-95F8-4C3F-945F-D2D88C64A65E}"/>
              </c:ext>
            </c:extLst>
          </c:dPt>
          <c:dPt>
            <c:idx val="76"/>
            <c:bubble3D val="0"/>
            <c:extLst>
              <c:ext xmlns:c16="http://schemas.microsoft.com/office/drawing/2014/chart" uri="{C3380CC4-5D6E-409C-BE32-E72D297353CC}">
                <c16:uniqueId val="{0000004C-95F8-4C3F-945F-D2D88C64A65E}"/>
              </c:ext>
            </c:extLst>
          </c:dPt>
          <c:dPt>
            <c:idx val="77"/>
            <c:bubble3D val="0"/>
            <c:extLst>
              <c:ext xmlns:c16="http://schemas.microsoft.com/office/drawing/2014/chart" uri="{C3380CC4-5D6E-409C-BE32-E72D297353CC}">
                <c16:uniqueId val="{0000004D-95F8-4C3F-945F-D2D88C64A65E}"/>
              </c:ext>
            </c:extLst>
          </c:dPt>
          <c:dPt>
            <c:idx val="78"/>
            <c:bubble3D val="0"/>
            <c:extLst>
              <c:ext xmlns:c16="http://schemas.microsoft.com/office/drawing/2014/chart" uri="{C3380CC4-5D6E-409C-BE32-E72D297353CC}">
                <c16:uniqueId val="{0000004E-95F8-4C3F-945F-D2D88C64A65E}"/>
              </c:ext>
            </c:extLst>
          </c:dPt>
          <c:dPt>
            <c:idx val="79"/>
            <c:bubble3D val="0"/>
            <c:extLst>
              <c:ext xmlns:c16="http://schemas.microsoft.com/office/drawing/2014/chart" uri="{C3380CC4-5D6E-409C-BE32-E72D297353CC}">
                <c16:uniqueId val="{0000004F-95F8-4C3F-945F-D2D88C64A65E}"/>
              </c:ext>
            </c:extLst>
          </c:dPt>
          <c:dPt>
            <c:idx val="80"/>
            <c:bubble3D val="0"/>
            <c:extLst>
              <c:ext xmlns:c16="http://schemas.microsoft.com/office/drawing/2014/chart" uri="{C3380CC4-5D6E-409C-BE32-E72D297353CC}">
                <c16:uniqueId val="{00000050-95F8-4C3F-945F-D2D88C64A65E}"/>
              </c:ext>
            </c:extLst>
          </c:dPt>
          <c:dPt>
            <c:idx val="81"/>
            <c:bubble3D val="0"/>
            <c:extLst>
              <c:ext xmlns:c16="http://schemas.microsoft.com/office/drawing/2014/chart" uri="{C3380CC4-5D6E-409C-BE32-E72D297353CC}">
                <c16:uniqueId val="{00000051-95F8-4C3F-945F-D2D88C64A65E}"/>
              </c:ext>
            </c:extLst>
          </c:dPt>
          <c:dPt>
            <c:idx val="82"/>
            <c:bubble3D val="0"/>
            <c:extLst>
              <c:ext xmlns:c16="http://schemas.microsoft.com/office/drawing/2014/chart" uri="{C3380CC4-5D6E-409C-BE32-E72D297353CC}">
                <c16:uniqueId val="{00000052-95F8-4C3F-945F-D2D88C64A65E}"/>
              </c:ext>
            </c:extLst>
          </c:dPt>
          <c:dPt>
            <c:idx val="83"/>
            <c:bubble3D val="0"/>
            <c:extLst>
              <c:ext xmlns:c16="http://schemas.microsoft.com/office/drawing/2014/chart" uri="{C3380CC4-5D6E-409C-BE32-E72D297353CC}">
                <c16:uniqueId val="{00000053-95F8-4C3F-945F-D2D88C64A65E}"/>
              </c:ext>
            </c:extLst>
          </c:dPt>
          <c:dPt>
            <c:idx val="84"/>
            <c:bubble3D val="0"/>
            <c:extLst>
              <c:ext xmlns:c16="http://schemas.microsoft.com/office/drawing/2014/chart" uri="{C3380CC4-5D6E-409C-BE32-E72D297353CC}">
                <c16:uniqueId val="{00000054-95F8-4C3F-945F-D2D88C64A65E}"/>
              </c:ext>
            </c:extLst>
          </c:dPt>
          <c:dPt>
            <c:idx val="85"/>
            <c:bubble3D val="0"/>
            <c:extLst>
              <c:ext xmlns:c16="http://schemas.microsoft.com/office/drawing/2014/chart" uri="{C3380CC4-5D6E-409C-BE32-E72D297353CC}">
                <c16:uniqueId val="{00000055-95F8-4C3F-945F-D2D88C64A65E}"/>
              </c:ext>
            </c:extLst>
          </c:dPt>
          <c:dPt>
            <c:idx val="86"/>
            <c:bubble3D val="0"/>
            <c:extLst>
              <c:ext xmlns:c16="http://schemas.microsoft.com/office/drawing/2014/chart" uri="{C3380CC4-5D6E-409C-BE32-E72D297353CC}">
                <c16:uniqueId val="{00000056-95F8-4C3F-945F-D2D88C64A65E}"/>
              </c:ext>
            </c:extLst>
          </c:dPt>
          <c:dPt>
            <c:idx val="87"/>
            <c:bubble3D val="0"/>
            <c:extLst>
              <c:ext xmlns:c16="http://schemas.microsoft.com/office/drawing/2014/chart" uri="{C3380CC4-5D6E-409C-BE32-E72D297353CC}">
                <c16:uniqueId val="{00000057-95F8-4C3F-945F-D2D88C64A65E}"/>
              </c:ext>
            </c:extLst>
          </c:dPt>
          <c:dPt>
            <c:idx val="88"/>
            <c:bubble3D val="0"/>
            <c:extLst>
              <c:ext xmlns:c16="http://schemas.microsoft.com/office/drawing/2014/chart" uri="{C3380CC4-5D6E-409C-BE32-E72D297353CC}">
                <c16:uniqueId val="{00000058-95F8-4C3F-945F-D2D88C64A65E}"/>
              </c:ext>
            </c:extLst>
          </c:dPt>
          <c:dPt>
            <c:idx val="89"/>
            <c:bubble3D val="0"/>
            <c:extLst>
              <c:ext xmlns:c16="http://schemas.microsoft.com/office/drawing/2014/chart" uri="{C3380CC4-5D6E-409C-BE32-E72D297353CC}">
                <c16:uniqueId val="{00000059-95F8-4C3F-945F-D2D88C64A65E}"/>
              </c:ext>
            </c:extLst>
          </c:dPt>
          <c:dPt>
            <c:idx val="90"/>
            <c:bubble3D val="0"/>
            <c:extLst>
              <c:ext xmlns:c16="http://schemas.microsoft.com/office/drawing/2014/chart" uri="{C3380CC4-5D6E-409C-BE32-E72D297353CC}">
                <c16:uniqueId val="{0000005A-95F8-4C3F-945F-D2D88C64A65E}"/>
              </c:ext>
            </c:extLst>
          </c:dPt>
          <c:dPt>
            <c:idx val="91"/>
            <c:bubble3D val="0"/>
            <c:extLst>
              <c:ext xmlns:c16="http://schemas.microsoft.com/office/drawing/2014/chart" uri="{C3380CC4-5D6E-409C-BE32-E72D297353CC}">
                <c16:uniqueId val="{0000005B-95F8-4C3F-945F-D2D88C64A65E}"/>
              </c:ext>
            </c:extLst>
          </c:dPt>
          <c:dPt>
            <c:idx val="92"/>
            <c:bubble3D val="0"/>
            <c:extLst>
              <c:ext xmlns:c16="http://schemas.microsoft.com/office/drawing/2014/chart" uri="{C3380CC4-5D6E-409C-BE32-E72D297353CC}">
                <c16:uniqueId val="{0000005C-95F8-4C3F-945F-D2D88C64A65E}"/>
              </c:ext>
            </c:extLst>
          </c:dPt>
          <c:dPt>
            <c:idx val="93"/>
            <c:bubble3D val="0"/>
            <c:extLst>
              <c:ext xmlns:c16="http://schemas.microsoft.com/office/drawing/2014/chart" uri="{C3380CC4-5D6E-409C-BE32-E72D297353CC}">
                <c16:uniqueId val="{0000005D-95F8-4C3F-945F-D2D88C64A65E}"/>
              </c:ext>
            </c:extLst>
          </c:dPt>
          <c:dPt>
            <c:idx val="94"/>
            <c:bubble3D val="0"/>
            <c:extLst>
              <c:ext xmlns:c16="http://schemas.microsoft.com/office/drawing/2014/chart" uri="{C3380CC4-5D6E-409C-BE32-E72D297353CC}">
                <c16:uniqueId val="{0000005E-95F8-4C3F-945F-D2D88C64A65E}"/>
              </c:ext>
            </c:extLst>
          </c:dPt>
          <c:dPt>
            <c:idx val="95"/>
            <c:bubble3D val="0"/>
            <c:extLst>
              <c:ext xmlns:c16="http://schemas.microsoft.com/office/drawing/2014/chart" uri="{C3380CC4-5D6E-409C-BE32-E72D297353CC}">
                <c16:uniqueId val="{0000005F-95F8-4C3F-945F-D2D88C64A65E}"/>
              </c:ext>
            </c:extLst>
          </c:dPt>
          <c:dPt>
            <c:idx val="96"/>
            <c:bubble3D val="0"/>
            <c:extLst>
              <c:ext xmlns:c16="http://schemas.microsoft.com/office/drawing/2014/chart" uri="{C3380CC4-5D6E-409C-BE32-E72D297353CC}">
                <c16:uniqueId val="{00000060-95F8-4C3F-945F-D2D88C64A65E}"/>
              </c:ext>
            </c:extLst>
          </c:dPt>
          <c:dPt>
            <c:idx val="97"/>
            <c:bubble3D val="0"/>
            <c:extLst>
              <c:ext xmlns:c16="http://schemas.microsoft.com/office/drawing/2014/chart" uri="{C3380CC4-5D6E-409C-BE32-E72D297353CC}">
                <c16:uniqueId val="{00000061-95F8-4C3F-945F-D2D88C64A65E}"/>
              </c:ext>
            </c:extLst>
          </c:dPt>
          <c:dPt>
            <c:idx val="98"/>
            <c:bubble3D val="0"/>
            <c:extLst>
              <c:ext xmlns:c16="http://schemas.microsoft.com/office/drawing/2014/chart" uri="{C3380CC4-5D6E-409C-BE32-E72D297353CC}">
                <c16:uniqueId val="{00000062-95F8-4C3F-945F-D2D88C64A65E}"/>
              </c:ext>
            </c:extLst>
          </c:dPt>
          <c:dPt>
            <c:idx val="99"/>
            <c:bubble3D val="0"/>
            <c:extLst>
              <c:ext xmlns:c16="http://schemas.microsoft.com/office/drawing/2014/chart" uri="{C3380CC4-5D6E-409C-BE32-E72D297353CC}">
                <c16:uniqueId val="{00000063-95F8-4C3F-945F-D2D88C64A65E}"/>
              </c:ext>
            </c:extLst>
          </c:dPt>
          <c:dPt>
            <c:idx val="100"/>
            <c:bubble3D val="0"/>
            <c:extLst>
              <c:ext xmlns:c16="http://schemas.microsoft.com/office/drawing/2014/chart" uri="{C3380CC4-5D6E-409C-BE32-E72D297353CC}">
                <c16:uniqueId val="{00000064-95F8-4C3F-945F-D2D88C64A65E}"/>
              </c:ext>
            </c:extLst>
          </c:dPt>
          <c:dPt>
            <c:idx val="101"/>
            <c:bubble3D val="0"/>
            <c:extLst>
              <c:ext xmlns:c16="http://schemas.microsoft.com/office/drawing/2014/chart" uri="{C3380CC4-5D6E-409C-BE32-E72D297353CC}">
                <c16:uniqueId val="{00000065-95F8-4C3F-945F-D2D88C64A65E}"/>
              </c:ext>
            </c:extLst>
          </c:dPt>
          <c:dPt>
            <c:idx val="102"/>
            <c:bubble3D val="0"/>
            <c:extLst>
              <c:ext xmlns:c16="http://schemas.microsoft.com/office/drawing/2014/chart" uri="{C3380CC4-5D6E-409C-BE32-E72D297353CC}">
                <c16:uniqueId val="{00000066-95F8-4C3F-945F-D2D88C64A65E}"/>
              </c:ext>
            </c:extLst>
          </c:dPt>
          <c:dPt>
            <c:idx val="103"/>
            <c:bubble3D val="0"/>
            <c:extLst>
              <c:ext xmlns:c16="http://schemas.microsoft.com/office/drawing/2014/chart" uri="{C3380CC4-5D6E-409C-BE32-E72D297353CC}">
                <c16:uniqueId val="{00000067-95F8-4C3F-945F-D2D88C64A65E}"/>
              </c:ext>
            </c:extLst>
          </c:dPt>
          <c:dPt>
            <c:idx val="104"/>
            <c:bubble3D val="0"/>
            <c:extLst>
              <c:ext xmlns:c16="http://schemas.microsoft.com/office/drawing/2014/chart" uri="{C3380CC4-5D6E-409C-BE32-E72D297353CC}">
                <c16:uniqueId val="{00000068-95F8-4C3F-945F-D2D88C64A65E}"/>
              </c:ext>
            </c:extLst>
          </c:dPt>
          <c:dPt>
            <c:idx val="105"/>
            <c:bubble3D val="0"/>
            <c:extLst>
              <c:ext xmlns:c16="http://schemas.microsoft.com/office/drawing/2014/chart" uri="{C3380CC4-5D6E-409C-BE32-E72D297353CC}">
                <c16:uniqueId val="{00000069-95F8-4C3F-945F-D2D88C64A65E}"/>
              </c:ext>
            </c:extLst>
          </c:dPt>
          <c:dPt>
            <c:idx val="106"/>
            <c:bubble3D val="0"/>
            <c:extLst>
              <c:ext xmlns:c16="http://schemas.microsoft.com/office/drawing/2014/chart" uri="{C3380CC4-5D6E-409C-BE32-E72D297353CC}">
                <c16:uniqueId val="{0000006A-95F8-4C3F-945F-D2D88C64A65E}"/>
              </c:ext>
            </c:extLst>
          </c:dPt>
          <c:dPt>
            <c:idx val="107"/>
            <c:bubble3D val="0"/>
            <c:extLst>
              <c:ext xmlns:c16="http://schemas.microsoft.com/office/drawing/2014/chart" uri="{C3380CC4-5D6E-409C-BE32-E72D297353CC}">
                <c16:uniqueId val="{0000006B-95F8-4C3F-945F-D2D88C64A65E}"/>
              </c:ext>
            </c:extLst>
          </c:dPt>
          <c:trendline>
            <c:spPr>
              <a:ln w="12700">
                <a:solidFill>
                  <a:srgbClr val="000000"/>
                </a:solidFill>
                <a:prstDash val="solid"/>
              </a:ln>
            </c:spPr>
            <c:trendlineType val="linear"/>
            <c:dispRSqr val="1"/>
            <c:dispEq val="1"/>
            <c:trendlineLbl>
              <c:layout>
                <c:manualLayout>
                  <c:x val="-1.2692465165992182E-2"/>
                  <c:y val="-0.22256150184616755"/>
                </c:manualLayout>
              </c:layout>
              <c:tx>
                <c:rich>
                  <a:bodyPr/>
                  <a:lstStyle/>
                  <a:p>
                    <a:pPr>
                      <a:defRPr sz="1000" b="0" i="0" u="none" strike="noStrike" baseline="0">
                        <a:solidFill>
                          <a:srgbClr val="000000"/>
                        </a:solidFill>
                        <a:latin typeface="Arial"/>
                        <a:ea typeface="Arial"/>
                        <a:cs typeface="Arial"/>
                      </a:defRPr>
                    </a:pPr>
                    <a:r>
                      <a:rPr lang="en-US" sz="1200" b="1" baseline="0">
                        <a:solidFill>
                          <a:srgbClr val="009A46"/>
                        </a:solidFill>
                      </a:rPr>
                      <a:t>y = 1.0049x - 10.126
R² = 0.9993</a:t>
                    </a:r>
                    <a:endParaRPr lang="en-US" sz="1200" b="1">
                      <a:solidFill>
                        <a:srgbClr val="009A46"/>
                      </a:solidFill>
                    </a:endParaRPr>
                  </a:p>
                </c:rich>
              </c:tx>
              <c:numFmt formatCode="General" sourceLinked="0"/>
              <c:spPr>
                <a:noFill/>
                <a:ln w="25400">
                  <a:noFill/>
                </a:ln>
              </c:spPr>
            </c:trendlineLbl>
          </c:trendline>
          <c:xVal>
            <c:numRef>
              <c:f>'Monthly AVG OIL'!$E$214:$E$300</c:f>
              <c:numCache>
                <c:formatCode>"$"#,##0.00</c:formatCode>
                <c:ptCount val="87"/>
                <c:pt idx="0">
                  <c:v>86.411904761904751</c:v>
                </c:pt>
                <c:pt idx="1">
                  <c:v>97.172499999999985</c:v>
                </c:pt>
                <c:pt idx="2">
                  <c:v>98.513809523809542</c:v>
                </c:pt>
                <c:pt idx="3">
                  <c:v>100.23600000000002</c:v>
                </c:pt>
                <c:pt idx="4">
                  <c:v>102.24999999999997</c:v>
                </c:pt>
                <c:pt idx="5">
                  <c:v>106.19090909090909</c:v>
                </c:pt>
                <c:pt idx="6">
                  <c:v>103.32650000000001</c:v>
                </c:pt>
                <c:pt idx="7">
                  <c:v>94.701818181818183</c:v>
                </c:pt>
                <c:pt idx="8">
                  <c:v>82.40523809523809</c:v>
                </c:pt>
                <c:pt idx="9">
                  <c:v>87.931428571428597</c:v>
                </c:pt>
                <c:pt idx="10">
                  <c:v>94.160869565217382</c:v>
                </c:pt>
                <c:pt idx="11">
                  <c:v>94.716315789473697</c:v>
                </c:pt>
                <c:pt idx="12">
                  <c:v>89.570869565217379</c:v>
                </c:pt>
                <c:pt idx="13">
                  <c:v>86.655000000000001</c:v>
                </c:pt>
                <c:pt idx="14">
                  <c:v>88.245499999999993</c:v>
                </c:pt>
                <c:pt idx="15">
                  <c:v>94.828571428571436</c:v>
                </c:pt>
                <c:pt idx="16">
                  <c:v>95.321578947368408</c:v>
                </c:pt>
                <c:pt idx="17">
                  <c:v>93.047368421052624</c:v>
                </c:pt>
                <c:pt idx="18">
                  <c:v>92.067727272727282</c:v>
                </c:pt>
                <c:pt idx="19">
                  <c:v>94.794999999999987</c:v>
                </c:pt>
                <c:pt idx="20">
                  <c:v>95.800500000000014</c:v>
                </c:pt>
                <c:pt idx="21">
                  <c:v>104.61136363636365</c:v>
                </c:pt>
                <c:pt idx="22">
                  <c:v>106.53863636363639</c:v>
                </c:pt>
                <c:pt idx="23">
                  <c:v>106.23499999999999</c:v>
                </c:pt>
                <c:pt idx="24">
                  <c:v>100.55260869565215</c:v>
                </c:pt>
                <c:pt idx="25">
                  <c:v>93.931499999999986</c:v>
                </c:pt>
                <c:pt idx="26">
                  <c:v>97.894285714285701</c:v>
                </c:pt>
                <c:pt idx="27">
                  <c:v>94.856666666666669</c:v>
                </c:pt>
                <c:pt idx="28">
                  <c:v>100.67526315789473</c:v>
                </c:pt>
                <c:pt idx="29">
                  <c:v>100.50904761904765</c:v>
                </c:pt>
                <c:pt idx="30">
                  <c:v>102.03476190476188</c:v>
                </c:pt>
                <c:pt idx="31">
                  <c:v>101.79476190476188</c:v>
                </c:pt>
                <c:pt idx="32">
                  <c:v>105.14666666666666</c:v>
                </c:pt>
                <c:pt idx="33">
                  <c:v>102.39181818181818</c:v>
                </c:pt>
                <c:pt idx="34">
                  <c:v>96.076190476190476</c:v>
                </c:pt>
                <c:pt idx="35">
                  <c:v>93.033809523809509</c:v>
                </c:pt>
                <c:pt idx="36">
                  <c:v>84.339130434782604</c:v>
                </c:pt>
                <c:pt idx="37">
                  <c:v>75.81</c:v>
                </c:pt>
                <c:pt idx="38">
                  <c:v>59.28954545454544</c:v>
                </c:pt>
                <c:pt idx="39">
                  <c:v>47.325499999999998</c:v>
                </c:pt>
                <c:pt idx="40">
                  <c:v>50.724736842105258</c:v>
                </c:pt>
                <c:pt idx="41">
                  <c:v>47.854090909090907</c:v>
                </c:pt>
                <c:pt idx="42">
                  <c:v>54.433181818181815</c:v>
                </c:pt>
                <c:pt idx="43">
                  <c:v>59.372</c:v>
                </c:pt>
                <c:pt idx="44">
                  <c:v>59.828636363636377</c:v>
                </c:pt>
                <c:pt idx="45">
                  <c:v>50.929999999999993</c:v>
                </c:pt>
                <c:pt idx="46">
                  <c:v>42.889047619047624</c:v>
                </c:pt>
                <c:pt idx="47">
                  <c:v>45.479523809523805</c:v>
                </c:pt>
                <c:pt idx="48">
                  <c:v>46.289545454545454</c:v>
                </c:pt>
                <c:pt idx="49">
                  <c:v>42.922999999999995</c:v>
                </c:pt>
                <c:pt idx="50">
                  <c:v>37.327272727272728</c:v>
                </c:pt>
                <c:pt idx="51">
                  <c:v>31.77578947368421</c:v>
                </c:pt>
                <c:pt idx="52">
                  <c:v>30.616500000000002</c:v>
                </c:pt>
                <c:pt idx="53">
                  <c:v>37.960909090909098</c:v>
                </c:pt>
                <c:pt idx="54">
                  <c:v>41.124761904761897</c:v>
                </c:pt>
                <c:pt idx="55">
                  <c:v>46.796666666666681</c:v>
                </c:pt>
                <c:pt idx="56">
                  <c:v>48.853181818181831</c:v>
                </c:pt>
                <c:pt idx="57">
                  <c:v>44.814500000000002</c:v>
                </c:pt>
                <c:pt idx="58">
                  <c:v>44.799130434782612</c:v>
                </c:pt>
                <c:pt idx="59">
                  <c:v>44.994666666666667</c:v>
                </c:pt>
                <c:pt idx="60">
                  <c:v>49.827096774193542</c:v>
                </c:pt>
                <c:pt idx="61">
                  <c:v>45.582333333333331</c:v>
                </c:pt>
                <c:pt idx="62">
                  <c:v>52.207096774193552</c:v>
                </c:pt>
                <c:pt idx="63">
                  <c:v>52.770322580645178</c:v>
                </c:pt>
                <c:pt idx="64">
                  <c:v>53.54785714285714</c:v>
                </c:pt>
                <c:pt idx="65">
                  <c:v>49.665806451612895</c:v>
                </c:pt>
                <c:pt idx="66">
                  <c:v>51.144999999999968</c:v>
                </c:pt>
                <c:pt idx="67">
                  <c:v>48.582258064516132</c:v>
                </c:pt>
                <c:pt idx="68">
                  <c:v>45.226333333333351</c:v>
                </c:pt>
                <c:pt idx="69">
                  <c:v>46.61774193548387</c:v>
                </c:pt>
                <c:pt idx="70">
                  <c:v>48.222258064516133</c:v>
                </c:pt>
                <c:pt idx="71">
                  <c:v>49.571333333333349</c:v>
                </c:pt>
                <c:pt idx="72">
                  <c:v>51.579677419354866</c:v>
                </c:pt>
                <c:pt idx="73">
                  <c:v>56.789999999999992</c:v>
                </c:pt>
                <c:pt idx="74">
                  <c:v>58.104193548387094</c:v>
                </c:pt>
                <c:pt idx="75">
                  <c:v>63.614838709677407</c:v>
                </c:pt>
                <c:pt idx="76">
                  <c:v>62.247500000000009</c:v>
                </c:pt>
                <c:pt idx="77">
                  <c:v>62.939032258064522</c:v>
                </c:pt>
                <c:pt idx="78">
                  <c:v>66.320999999999984</c:v>
                </c:pt>
                <c:pt idx="79">
                  <c:v>69.892580645161303</c:v>
                </c:pt>
                <c:pt idx="80">
                  <c:v>67.276999999999987</c:v>
                </c:pt>
                <c:pt idx="81">
                  <c:v>70.917096774193553</c:v>
                </c:pt>
                <c:pt idx="82">
                  <c:v>67.804516129032265</c:v>
                </c:pt>
                <c:pt idx="83">
                  <c:v>70.084999999999994</c:v>
                </c:pt>
                <c:pt idx="84">
                  <c:v>70.716451612903214</c:v>
                </c:pt>
                <c:pt idx="85">
                  <c:v>56.85366666666669</c:v>
                </c:pt>
                <c:pt idx="86">
                  <c:v>48.822903225806442</c:v>
                </c:pt>
              </c:numCache>
            </c:numRef>
          </c:xVal>
          <c:yVal>
            <c:numRef>
              <c:f>'Monthly AVG OIL'!$R$214:$R$300</c:f>
              <c:numCache>
                <c:formatCode>0.00</c:formatCode>
                <c:ptCount val="87"/>
                <c:pt idx="0">
                  <c:v>76.75</c:v>
                </c:pt>
                <c:pt idx="1">
                  <c:v>87.53</c:v>
                </c:pt>
                <c:pt idx="2">
                  <c:v>89.3</c:v>
                </c:pt>
                <c:pt idx="3">
                  <c:v>90.46</c:v>
                </c:pt>
                <c:pt idx="4">
                  <c:v>92.81</c:v>
                </c:pt>
                <c:pt idx="5">
                  <c:v>96.54</c:v>
                </c:pt>
                <c:pt idx="6">
                  <c:v>93.62</c:v>
                </c:pt>
                <c:pt idx="7">
                  <c:v>84.7</c:v>
                </c:pt>
                <c:pt idx="8">
                  <c:v>72.83</c:v>
                </c:pt>
                <c:pt idx="9">
                  <c:v>78.150000000000006</c:v>
                </c:pt>
                <c:pt idx="10">
                  <c:v>84.38</c:v>
                </c:pt>
                <c:pt idx="11">
                  <c:v>85.14</c:v>
                </c:pt>
                <c:pt idx="12">
                  <c:v>79.790000000000006</c:v>
                </c:pt>
                <c:pt idx="13">
                  <c:v>76.92</c:v>
                </c:pt>
                <c:pt idx="14">
                  <c:v>78.239999999999995</c:v>
                </c:pt>
                <c:pt idx="15">
                  <c:v>84.65</c:v>
                </c:pt>
                <c:pt idx="16">
                  <c:v>85.4</c:v>
                </c:pt>
                <c:pt idx="17">
                  <c:v>83.23</c:v>
                </c:pt>
                <c:pt idx="18">
                  <c:v>81.83</c:v>
                </c:pt>
                <c:pt idx="19">
                  <c:v>85.18</c:v>
                </c:pt>
                <c:pt idx="20">
                  <c:v>85.83</c:v>
                </c:pt>
                <c:pt idx="21">
                  <c:v>95.02</c:v>
                </c:pt>
                <c:pt idx="22">
                  <c:v>96.84</c:v>
                </c:pt>
                <c:pt idx="23">
                  <c:v>96.65</c:v>
                </c:pt>
                <c:pt idx="24">
                  <c:v>90.94</c:v>
                </c:pt>
                <c:pt idx="25">
                  <c:v>84.21</c:v>
                </c:pt>
                <c:pt idx="26">
                  <c:v>88.15</c:v>
                </c:pt>
                <c:pt idx="27">
                  <c:v>85.07</c:v>
                </c:pt>
                <c:pt idx="28">
                  <c:v>90.69</c:v>
                </c:pt>
                <c:pt idx="29">
                  <c:v>90.91</c:v>
                </c:pt>
                <c:pt idx="30">
                  <c:v>92.45</c:v>
                </c:pt>
                <c:pt idx="31">
                  <c:v>92.07</c:v>
                </c:pt>
                <c:pt idx="32">
                  <c:v>95.43</c:v>
                </c:pt>
                <c:pt idx="33">
                  <c:v>92.71</c:v>
                </c:pt>
                <c:pt idx="34">
                  <c:v>86.45</c:v>
                </c:pt>
                <c:pt idx="35">
                  <c:v>83.32</c:v>
                </c:pt>
                <c:pt idx="36">
                  <c:v>74.69</c:v>
                </c:pt>
                <c:pt idx="37">
                  <c:v>65.87</c:v>
                </c:pt>
                <c:pt idx="38">
                  <c:v>49.27</c:v>
                </c:pt>
                <c:pt idx="39">
                  <c:v>38.21</c:v>
                </c:pt>
                <c:pt idx="40">
                  <c:v>41.1</c:v>
                </c:pt>
                <c:pt idx="41">
                  <c:v>37.99</c:v>
                </c:pt>
                <c:pt idx="42">
                  <c:v>44.35</c:v>
                </c:pt>
                <c:pt idx="43">
                  <c:v>49.7</c:v>
                </c:pt>
                <c:pt idx="44">
                  <c:v>49.99</c:v>
                </c:pt>
                <c:pt idx="45">
                  <c:v>41.68</c:v>
                </c:pt>
                <c:pt idx="46">
                  <c:v>33.42</c:v>
                </c:pt>
                <c:pt idx="47">
                  <c:v>35.659999999999997</c:v>
                </c:pt>
                <c:pt idx="48">
                  <c:v>36.65</c:v>
                </c:pt>
                <c:pt idx="49">
                  <c:v>32.979999999999997</c:v>
                </c:pt>
                <c:pt idx="50">
                  <c:v>27.52</c:v>
                </c:pt>
                <c:pt idx="51">
                  <c:v>22.52</c:v>
                </c:pt>
                <c:pt idx="52">
                  <c:v>20.83</c:v>
                </c:pt>
                <c:pt idx="53">
                  <c:v>28.33</c:v>
                </c:pt>
                <c:pt idx="54">
                  <c:v>31.26</c:v>
                </c:pt>
                <c:pt idx="55">
                  <c:v>37.130000000000003</c:v>
                </c:pt>
                <c:pt idx="56">
                  <c:v>38.94</c:v>
                </c:pt>
                <c:pt idx="57">
                  <c:v>35.299999999999997</c:v>
                </c:pt>
                <c:pt idx="58">
                  <c:v>35.24</c:v>
                </c:pt>
                <c:pt idx="59">
                  <c:v>35.229999999999997</c:v>
                </c:pt>
                <c:pt idx="60">
                  <c:v>40.06</c:v>
                </c:pt>
                <c:pt idx="61">
                  <c:v>35.81</c:v>
                </c:pt>
                <c:pt idx="62">
                  <c:v>42.44</c:v>
                </c:pt>
                <c:pt idx="63">
                  <c:v>43</c:v>
                </c:pt>
                <c:pt idx="64">
                  <c:v>43.78</c:v>
                </c:pt>
                <c:pt idx="65">
                  <c:v>39.9</c:v>
                </c:pt>
                <c:pt idx="66">
                  <c:v>41.37</c:v>
                </c:pt>
                <c:pt idx="67">
                  <c:v>38.81</c:v>
                </c:pt>
                <c:pt idx="68">
                  <c:v>35.46</c:v>
                </c:pt>
                <c:pt idx="69">
                  <c:v>36.85</c:v>
                </c:pt>
                <c:pt idx="70">
                  <c:v>38.450000000000003</c:v>
                </c:pt>
                <c:pt idx="71">
                  <c:v>39.81</c:v>
                </c:pt>
                <c:pt idx="72">
                  <c:v>41.81</c:v>
                </c:pt>
                <c:pt idx="73">
                  <c:v>47.02</c:v>
                </c:pt>
                <c:pt idx="74">
                  <c:v>48.32</c:v>
                </c:pt>
                <c:pt idx="75">
                  <c:v>53.85</c:v>
                </c:pt>
                <c:pt idx="76">
                  <c:v>52.47</c:v>
                </c:pt>
                <c:pt idx="77">
                  <c:v>53.18</c:v>
                </c:pt>
                <c:pt idx="78">
                  <c:v>56.55</c:v>
                </c:pt>
                <c:pt idx="79">
                  <c:v>60.12</c:v>
                </c:pt>
                <c:pt idx="80">
                  <c:v>57.5</c:v>
                </c:pt>
                <c:pt idx="81">
                  <c:v>61.15</c:v>
                </c:pt>
                <c:pt idx="82">
                  <c:v>58.03</c:v>
                </c:pt>
                <c:pt idx="83">
                  <c:v>60.32</c:v>
                </c:pt>
                <c:pt idx="84">
                  <c:v>60.94</c:v>
                </c:pt>
                <c:pt idx="85">
                  <c:v>47.08</c:v>
                </c:pt>
                <c:pt idx="86">
                  <c:v>39.06</c:v>
                </c:pt>
              </c:numCache>
            </c:numRef>
          </c:yVal>
          <c:smooth val="0"/>
          <c:extLst>
            <c:ext xmlns:c16="http://schemas.microsoft.com/office/drawing/2014/chart" uri="{C3380CC4-5D6E-409C-BE32-E72D297353CC}">
              <c16:uniqueId val="{0000006C-95F8-4C3F-945F-D2D88C64A65E}"/>
            </c:ext>
          </c:extLst>
        </c:ser>
        <c:dLbls>
          <c:showLegendKey val="0"/>
          <c:showVal val="0"/>
          <c:showCatName val="0"/>
          <c:showSerName val="0"/>
          <c:showPercent val="0"/>
          <c:showBubbleSize val="0"/>
        </c:dLbls>
        <c:axId val="178966912"/>
        <c:axId val="178968832"/>
      </c:scatterChart>
      <c:valAx>
        <c:axId val="178966912"/>
        <c:scaling>
          <c:orientation val="minMax"/>
          <c:min val="2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172031076581576"/>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968832"/>
        <c:crosses val="autoZero"/>
        <c:crossBetween val="midCat"/>
        <c:minorUnit val="2"/>
      </c:valAx>
      <c:valAx>
        <c:axId val="17896883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PLAINS TX UP GULF COAST POSTING</a:t>
                </a:r>
              </a:p>
            </c:rich>
          </c:tx>
          <c:layout>
            <c:manualLayout>
              <c:xMode val="edge"/>
              <c:yMode val="edge"/>
              <c:x val="1.2208657047724751E-2"/>
              <c:y val="0.344208809135399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966912"/>
        <c:crossesAt val="20"/>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 SPOT CASH MARKET</a:t>
            </a:r>
            <a:r>
              <a:rPr lang="en-US" sz="1200" b="1" i="0" u="none" strike="noStrike" baseline="0">
                <a:solidFill>
                  <a:srgbClr val="000000"/>
                </a:solidFill>
                <a:latin typeface="Arial"/>
                <a:cs typeface="Arial"/>
              </a:rPr>
              <a:t> PRICES OF TEXAS EASTERN, S. TX</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HENRY HUB</a:t>
            </a:r>
          </a:p>
          <a:p>
            <a:pPr>
              <a:defRPr sz="1400" b="1" i="1"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1/2009 to 5/2010 DATA ONLY</a:t>
            </a:r>
          </a:p>
          <a:p>
            <a:pPr>
              <a:defRPr sz="1400" b="1" i="1"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10/2011 to 9/2012 DATA ONLY</a:t>
            </a:r>
          </a:p>
        </c:rich>
      </c:tx>
      <c:layout>
        <c:manualLayout>
          <c:xMode val="edge"/>
          <c:yMode val="edge"/>
          <c:x val="0.14428412874583796"/>
          <c:y val="1.9575856443719411E-2"/>
        </c:manualLayout>
      </c:layout>
      <c:overlay val="0"/>
      <c:spPr>
        <a:noFill/>
        <a:ln w="25400">
          <a:noFill/>
        </a:ln>
      </c:spPr>
    </c:title>
    <c:autoTitleDeleted val="0"/>
    <c:plotArea>
      <c:layout>
        <c:manualLayout>
          <c:layoutTarget val="inner"/>
          <c:xMode val="edge"/>
          <c:yMode val="edge"/>
          <c:x val="7.8801331853496109E-2"/>
          <c:y val="0.22512234910277323"/>
          <c:w val="0.8901220865704772"/>
          <c:h val="0.67536704730831976"/>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dLbls>
            <c:dLbl>
              <c:idx val="1"/>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1F-4D42-A222-C014E3A152BE}"/>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1F-4D42-A222-C014E3A152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spPr>
              <a:ln w="12700">
                <a:solidFill>
                  <a:srgbClr val="FF0000"/>
                </a:solidFill>
                <a:prstDash val="solid"/>
              </a:ln>
            </c:spPr>
            <c:trendlineType val="linear"/>
            <c:dispRSqr val="1"/>
            <c:dispEq val="1"/>
            <c:trendlineLbl>
              <c:layout>
                <c:manualLayout>
                  <c:x val="0.38376618571957083"/>
                  <c:y val="-0.43822173125586056"/>
                </c:manualLayout>
              </c:layout>
              <c:tx>
                <c:rich>
                  <a:bodyPr/>
                  <a:lstStyle/>
                  <a:p>
                    <a:pPr>
                      <a:defRPr sz="1000" b="0" i="0" u="none" strike="noStrike" baseline="0">
                        <a:solidFill>
                          <a:srgbClr val="000000"/>
                        </a:solidFill>
                        <a:latin typeface="Arial"/>
                        <a:ea typeface="Arial"/>
                        <a:cs typeface="Arial"/>
                      </a:defRPr>
                    </a:pPr>
                    <a:r>
                      <a:rPr lang="en-US" baseline="0">
                        <a:solidFill>
                          <a:srgbClr val="FF0000"/>
                        </a:solidFill>
                      </a:rPr>
                      <a:t>y = 0.9699x - 0.0688
R² = 0.9427</a:t>
                    </a:r>
                    <a:endParaRPr lang="en-US">
                      <a:solidFill>
                        <a:srgbClr val="FF0000"/>
                      </a:solidFill>
                    </a:endParaRPr>
                  </a:p>
                </c:rich>
              </c:tx>
              <c:numFmt formatCode="General" sourceLinked="0"/>
              <c:spPr>
                <a:noFill/>
                <a:ln w="25400">
                  <a:noFill/>
                </a:ln>
              </c:spPr>
            </c:trendlineLbl>
          </c:trendline>
          <c:xVal>
            <c:numRef>
              <c:f>('Gas Monthly Avg&amp; Bidweek Prices'!$B$222:$B$238,'Gas Monthly Avg&amp; Bidweek Prices'!$B$240:$B$257)</c:f>
              <c:numCache>
                <c:formatCode>"$"#,##0.00</c:formatCode>
                <c:ptCount val="35"/>
                <c:pt idx="0">
                  <c:v>5.27</c:v>
                </c:pt>
                <c:pt idx="1">
                  <c:v>4.5599999999999996</c:v>
                </c:pt>
                <c:pt idx="2">
                  <c:v>3.95</c:v>
                </c:pt>
                <c:pt idx="3">
                  <c:v>3.52</c:v>
                </c:pt>
                <c:pt idx="4">
                  <c:v>3.76</c:v>
                </c:pt>
                <c:pt idx="5">
                  <c:v>3.74</c:v>
                </c:pt>
                <c:pt idx="6">
                  <c:v>3.39</c:v>
                </c:pt>
                <c:pt idx="7">
                  <c:v>3.14</c:v>
                </c:pt>
                <c:pt idx="8">
                  <c:v>2.88</c:v>
                </c:pt>
                <c:pt idx="9">
                  <c:v>3.82</c:v>
                </c:pt>
                <c:pt idx="10">
                  <c:v>3.5</c:v>
                </c:pt>
                <c:pt idx="11">
                  <c:v>5.19</c:v>
                </c:pt>
                <c:pt idx="12">
                  <c:v>5.8</c:v>
                </c:pt>
                <c:pt idx="13">
                  <c:v>5.34</c:v>
                </c:pt>
                <c:pt idx="14">
                  <c:v>4.3899999999999997</c:v>
                </c:pt>
                <c:pt idx="15">
                  <c:v>3.99</c:v>
                </c:pt>
                <c:pt idx="16">
                  <c:v>4.1399999999999997</c:v>
                </c:pt>
                <c:pt idx="17">
                  <c:v>4.6100000000000003</c:v>
                </c:pt>
                <c:pt idx="18">
                  <c:v>4.47</c:v>
                </c:pt>
                <c:pt idx="19">
                  <c:v>3.85</c:v>
                </c:pt>
                <c:pt idx="20">
                  <c:v>3.46</c:v>
                </c:pt>
                <c:pt idx="21">
                  <c:v>3.67</c:v>
                </c:pt>
                <c:pt idx="22">
                  <c:v>4.25</c:v>
                </c:pt>
                <c:pt idx="23">
                  <c:v>4.49</c:v>
                </c:pt>
                <c:pt idx="24">
                  <c:v>4.12</c:v>
                </c:pt>
                <c:pt idx="25">
                  <c:v>3.96</c:v>
                </c:pt>
                <c:pt idx="26">
                  <c:v>4.22</c:v>
                </c:pt>
                <c:pt idx="27">
                  <c:v>4.3</c:v>
                </c:pt>
                <c:pt idx="28">
                  <c:v>4.55</c:v>
                </c:pt>
                <c:pt idx="29">
                  <c:v>4.42</c:v>
                </c:pt>
                <c:pt idx="30">
                  <c:v>4.07</c:v>
                </c:pt>
                <c:pt idx="31">
                  <c:v>3.91</c:v>
                </c:pt>
                <c:pt idx="32">
                  <c:v>3.57</c:v>
                </c:pt>
                <c:pt idx="33">
                  <c:v>3.27</c:v>
                </c:pt>
                <c:pt idx="34">
                  <c:v>3.2</c:v>
                </c:pt>
              </c:numCache>
            </c:numRef>
          </c:xVal>
          <c:yVal>
            <c:numRef>
              <c:f>('Gas Monthly Avg&amp; Bidweek Prices'!$AJ$222:$AJ$238,'Gas Monthly Avg&amp; Bidweek Prices'!$AJ$240:$AJ$257,'Gas Monthly Avg&amp; Bidweek Prices'!$AJ$257)</c:f>
              <c:numCache>
                <c:formatCode>0.00</c:formatCode>
                <c:ptCount val="36"/>
                <c:pt idx="0">
                  <c:v>4.54</c:v>
                </c:pt>
                <c:pt idx="1">
                  <c:v>3.89</c:v>
                </c:pt>
                <c:pt idx="2">
                  <c:v>3.49</c:v>
                </c:pt>
                <c:pt idx="3">
                  <c:v>3.28</c:v>
                </c:pt>
                <c:pt idx="4">
                  <c:v>3.45</c:v>
                </c:pt>
                <c:pt idx="5">
                  <c:v>3.51</c:v>
                </c:pt>
                <c:pt idx="6">
                  <c:v>3.19</c:v>
                </c:pt>
                <c:pt idx="7">
                  <c:v>3.03</c:v>
                </c:pt>
                <c:pt idx="8">
                  <c:v>2.78</c:v>
                </c:pt>
                <c:pt idx="9">
                  <c:v>3.74</c:v>
                </c:pt>
                <c:pt idx="10">
                  <c:v>3.41</c:v>
                </c:pt>
                <c:pt idx="11">
                  <c:v>5.14</c:v>
                </c:pt>
                <c:pt idx="12">
                  <c:v>5.7</c:v>
                </c:pt>
                <c:pt idx="13">
                  <c:v>5.44</c:v>
                </c:pt>
                <c:pt idx="14">
                  <c:v>4.18</c:v>
                </c:pt>
                <c:pt idx="15">
                  <c:v>3.85</c:v>
                </c:pt>
                <c:pt idx="16">
                  <c:v>3.97</c:v>
                </c:pt>
                <c:pt idx="17">
                  <c:v>4.46</c:v>
                </c:pt>
                <c:pt idx="18">
                  <c:v>4.16</c:v>
                </c:pt>
                <c:pt idx="19">
                  <c:v>3.75</c:v>
                </c:pt>
                <c:pt idx="20">
                  <c:v>3.26</c:v>
                </c:pt>
                <c:pt idx="21">
                  <c:v>3.63</c:v>
                </c:pt>
                <c:pt idx="22" formatCode="General">
                  <c:v>4.17</c:v>
                </c:pt>
                <c:pt idx="23" formatCode="General">
                  <c:v>4.3499999999999996</c:v>
                </c:pt>
                <c:pt idx="24" formatCode="General">
                  <c:v>4</c:v>
                </c:pt>
                <c:pt idx="25" formatCode="General">
                  <c:v>3.85</c:v>
                </c:pt>
                <c:pt idx="26" formatCode="General">
                  <c:v>4.07</c:v>
                </c:pt>
                <c:pt idx="27" formatCode="General">
                  <c:v>4.16</c:v>
                </c:pt>
                <c:pt idx="28" formatCode="General">
                  <c:v>4.33</c:v>
                </c:pt>
                <c:pt idx="29" formatCode="General">
                  <c:v>4.17</c:v>
                </c:pt>
                <c:pt idx="30" formatCode="General">
                  <c:v>3.92</c:v>
                </c:pt>
                <c:pt idx="31" formatCode="General">
                  <c:v>3.73</c:v>
                </c:pt>
                <c:pt idx="32" formatCode="General">
                  <c:v>3.37</c:v>
                </c:pt>
                <c:pt idx="33" formatCode="General">
                  <c:v>3.04</c:v>
                </c:pt>
                <c:pt idx="34" formatCode="General">
                  <c:v>3.05</c:v>
                </c:pt>
                <c:pt idx="35" formatCode="General">
                  <c:v>3.05</c:v>
                </c:pt>
              </c:numCache>
            </c:numRef>
          </c:yVal>
          <c:smooth val="0"/>
          <c:extLst>
            <c:ext xmlns:c16="http://schemas.microsoft.com/office/drawing/2014/chart" uri="{C3380CC4-5D6E-409C-BE32-E72D297353CC}">
              <c16:uniqueId val="{00000002-391F-4D42-A222-C014E3A152BE}"/>
            </c:ext>
          </c:extLst>
        </c:ser>
        <c:ser>
          <c:idx val="1"/>
          <c:order val="1"/>
          <c:tx>
            <c:v>Oct 11 to Sept12</c:v>
          </c:tx>
          <c:spPr>
            <a:ln w="28575">
              <a:noFill/>
            </a:ln>
          </c:spPr>
          <c:marker>
            <c:symbol val="square"/>
            <c:size val="7"/>
            <c:spPr>
              <a:solidFill>
                <a:srgbClr val="0000FF"/>
              </a:solidFill>
            </c:spPr>
          </c:marker>
          <c:trendline>
            <c:spPr>
              <a:ln>
                <a:solidFill>
                  <a:srgbClr val="0000FF"/>
                </a:solidFill>
              </a:ln>
            </c:spPr>
            <c:trendlineType val="linear"/>
            <c:dispRSqr val="1"/>
            <c:dispEq val="1"/>
            <c:trendlineLbl>
              <c:layout>
                <c:manualLayout>
                  <c:x val="0.3871798783772718"/>
                  <c:y val="-0.52835695538057748"/>
                </c:manualLayout>
              </c:layout>
              <c:tx>
                <c:rich>
                  <a:bodyPr/>
                  <a:lstStyle/>
                  <a:p>
                    <a:pPr>
                      <a:defRPr/>
                    </a:pPr>
                    <a:r>
                      <a:rPr lang="en-US" sz="1100" b="1" baseline="0">
                        <a:solidFill>
                          <a:srgbClr val="0000FF"/>
                        </a:solidFill>
                      </a:rPr>
                      <a:t>y = 0.9219x + 0.0995
R² = 0.9922</a:t>
                    </a:r>
                    <a:endParaRPr lang="en-US" sz="1100" b="1">
                      <a:solidFill>
                        <a:srgbClr val="0000FF"/>
                      </a:solidFill>
                    </a:endParaRPr>
                  </a:p>
                </c:rich>
              </c:tx>
              <c:numFmt formatCode="General" sourceLinked="0"/>
            </c:trendlineLbl>
          </c:trendline>
          <c:xVal>
            <c:numRef>
              <c:f>'Gas Monthly Avg&amp; Bidweek Prices'!$B$255:$B$266</c:f>
              <c:numCache>
                <c:formatCode>"$"#,##0.00</c:formatCode>
                <c:ptCount val="12"/>
                <c:pt idx="0">
                  <c:v>3.57</c:v>
                </c:pt>
                <c:pt idx="1">
                  <c:v>3.27</c:v>
                </c:pt>
                <c:pt idx="2">
                  <c:v>3.2</c:v>
                </c:pt>
                <c:pt idx="3">
                  <c:v>2.69</c:v>
                </c:pt>
                <c:pt idx="4">
                  <c:v>2.5099999999999998</c:v>
                </c:pt>
                <c:pt idx="5">
                  <c:v>2.19</c:v>
                </c:pt>
                <c:pt idx="6">
                  <c:v>1.94</c:v>
                </c:pt>
                <c:pt idx="7">
                  <c:v>2.42</c:v>
                </c:pt>
                <c:pt idx="8">
                  <c:v>2.44</c:v>
                </c:pt>
                <c:pt idx="9">
                  <c:v>2.93</c:v>
                </c:pt>
                <c:pt idx="10">
                  <c:v>2.86</c:v>
                </c:pt>
                <c:pt idx="11">
                  <c:v>2.83</c:v>
                </c:pt>
              </c:numCache>
            </c:numRef>
          </c:xVal>
          <c:yVal>
            <c:numRef>
              <c:f>'Gas Monthly Avg&amp; Bidweek Prices'!$AJ$255:$AJ$266</c:f>
              <c:numCache>
                <c:formatCode>General</c:formatCode>
                <c:ptCount val="12"/>
                <c:pt idx="0">
                  <c:v>3.37</c:v>
                </c:pt>
                <c:pt idx="1">
                  <c:v>3.04</c:v>
                </c:pt>
                <c:pt idx="2">
                  <c:v>3.05</c:v>
                </c:pt>
                <c:pt idx="3">
                  <c:v>2.59</c:v>
                </c:pt>
                <c:pt idx="4">
                  <c:v>2.42</c:v>
                </c:pt>
                <c:pt idx="5">
                  <c:v>2.06</c:v>
                </c:pt>
                <c:pt idx="6">
                  <c:v>1.87</c:v>
                </c:pt>
                <c:pt idx="7">
                  <c:v>2.35</c:v>
                </c:pt>
                <c:pt idx="8">
                  <c:v>2.35</c:v>
                </c:pt>
                <c:pt idx="9">
                  <c:v>2.85</c:v>
                </c:pt>
                <c:pt idx="10">
                  <c:v>2.78</c:v>
                </c:pt>
                <c:pt idx="11">
                  <c:v>2.75</c:v>
                </c:pt>
              </c:numCache>
            </c:numRef>
          </c:yVal>
          <c:smooth val="0"/>
          <c:extLst>
            <c:ext xmlns:c16="http://schemas.microsoft.com/office/drawing/2014/chart" uri="{C3380CC4-5D6E-409C-BE32-E72D297353CC}">
              <c16:uniqueId val="{00000003-391F-4D42-A222-C014E3A152BE}"/>
            </c:ext>
          </c:extLst>
        </c:ser>
        <c:dLbls>
          <c:showLegendKey val="0"/>
          <c:showVal val="0"/>
          <c:showCatName val="0"/>
          <c:showSerName val="0"/>
          <c:showPercent val="0"/>
          <c:showBubbleSize val="0"/>
        </c:dLbls>
        <c:axId val="181545600"/>
        <c:axId val="181568256"/>
      </c:scatterChart>
      <c:valAx>
        <c:axId val="181545600"/>
        <c:scaling>
          <c:orientation val="minMax"/>
          <c:max val="1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057713651498335"/>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568256"/>
        <c:crosses val="autoZero"/>
        <c:crossBetween val="midCat"/>
        <c:majorUnit val="1"/>
        <c:minorUnit val="0.5"/>
      </c:valAx>
      <c:valAx>
        <c:axId val="181568256"/>
        <c:scaling>
          <c:orientation val="minMax"/>
          <c:max val="1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TEXAS EASTERN, S. TX</a:t>
                </a:r>
              </a:p>
            </c:rich>
          </c:tx>
          <c:layout>
            <c:manualLayout>
              <c:xMode val="edge"/>
              <c:yMode val="edge"/>
              <c:x val="1.2208657047724751E-2"/>
              <c:y val="0.4388254486133768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5456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WILLISTON BASIN SWEET </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900" b="1" i="0" baseline="0">
                <a:solidFill>
                  <a:srgbClr val="009A46"/>
                </a:solidFill>
                <a:effectLst/>
              </a:rPr>
              <a:t>January 2014+ Data</a:t>
            </a:r>
            <a:endParaRPr lang="en-US" sz="900">
              <a:solidFill>
                <a:srgbClr val="009A46"/>
              </a:solidFill>
              <a:effectLst/>
            </a:endParaRP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10C5-4A8E-905C-258D66846C94}"/>
              </c:ext>
            </c:extLst>
          </c:dPt>
          <c:dPt>
            <c:idx val="1"/>
            <c:bubble3D val="0"/>
            <c:extLst>
              <c:ext xmlns:c16="http://schemas.microsoft.com/office/drawing/2014/chart" uri="{C3380CC4-5D6E-409C-BE32-E72D297353CC}">
                <c16:uniqueId val="{00000001-10C5-4A8E-905C-258D66846C94}"/>
              </c:ext>
            </c:extLst>
          </c:dPt>
          <c:dPt>
            <c:idx val="2"/>
            <c:bubble3D val="0"/>
            <c:extLst>
              <c:ext xmlns:c16="http://schemas.microsoft.com/office/drawing/2014/chart" uri="{C3380CC4-5D6E-409C-BE32-E72D297353CC}">
                <c16:uniqueId val="{00000002-10C5-4A8E-905C-258D66846C94}"/>
              </c:ext>
            </c:extLst>
          </c:dPt>
          <c:dPt>
            <c:idx val="3"/>
            <c:bubble3D val="0"/>
            <c:extLst>
              <c:ext xmlns:c16="http://schemas.microsoft.com/office/drawing/2014/chart" uri="{C3380CC4-5D6E-409C-BE32-E72D297353CC}">
                <c16:uniqueId val="{00000003-10C5-4A8E-905C-258D66846C94}"/>
              </c:ext>
            </c:extLst>
          </c:dPt>
          <c:dPt>
            <c:idx val="4"/>
            <c:bubble3D val="0"/>
            <c:extLst>
              <c:ext xmlns:c16="http://schemas.microsoft.com/office/drawing/2014/chart" uri="{C3380CC4-5D6E-409C-BE32-E72D297353CC}">
                <c16:uniqueId val="{00000004-10C5-4A8E-905C-258D66846C94}"/>
              </c:ext>
            </c:extLst>
          </c:dPt>
          <c:dPt>
            <c:idx val="5"/>
            <c:bubble3D val="0"/>
            <c:extLst>
              <c:ext xmlns:c16="http://schemas.microsoft.com/office/drawing/2014/chart" uri="{C3380CC4-5D6E-409C-BE32-E72D297353CC}">
                <c16:uniqueId val="{00000005-10C5-4A8E-905C-258D66846C94}"/>
              </c:ext>
            </c:extLst>
          </c:dPt>
          <c:dPt>
            <c:idx val="6"/>
            <c:bubble3D val="0"/>
            <c:extLst>
              <c:ext xmlns:c16="http://schemas.microsoft.com/office/drawing/2014/chart" uri="{C3380CC4-5D6E-409C-BE32-E72D297353CC}">
                <c16:uniqueId val="{00000006-10C5-4A8E-905C-258D66846C94}"/>
              </c:ext>
            </c:extLst>
          </c:dPt>
          <c:dPt>
            <c:idx val="7"/>
            <c:bubble3D val="0"/>
            <c:extLst>
              <c:ext xmlns:c16="http://schemas.microsoft.com/office/drawing/2014/chart" uri="{C3380CC4-5D6E-409C-BE32-E72D297353CC}">
                <c16:uniqueId val="{00000007-10C5-4A8E-905C-258D66846C94}"/>
              </c:ext>
            </c:extLst>
          </c:dPt>
          <c:dPt>
            <c:idx val="8"/>
            <c:bubble3D val="0"/>
            <c:extLst>
              <c:ext xmlns:c16="http://schemas.microsoft.com/office/drawing/2014/chart" uri="{C3380CC4-5D6E-409C-BE32-E72D297353CC}">
                <c16:uniqueId val="{00000008-10C5-4A8E-905C-258D66846C94}"/>
              </c:ext>
            </c:extLst>
          </c:dPt>
          <c:dPt>
            <c:idx val="9"/>
            <c:bubble3D val="0"/>
            <c:extLst>
              <c:ext xmlns:c16="http://schemas.microsoft.com/office/drawing/2014/chart" uri="{C3380CC4-5D6E-409C-BE32-E72D297353CC}">
                <c16:uniqueId val="{00000009-10C5-4A8E-905C-258D66846C94}"/>
              </c:ext>
            </c:extLst>
          </c:dPt>
          <c:dPt>
            <c:idx val="10"/>
            <c:bubble3D val="0"/>
            <c:extLst>
              <c:ext xmlns:c16="http://schemas.microsoft.com/office/drawing/2014/chart" uri="{C3380CC4-5D6E-409C-BE32-E72D297353CC}">
                <c16:uniqueId val="{0000000A-10C5-4A8E-905C-258D66846C94}"/>
              </c:ext>
            </c:extLst>
          </c:dPt>
          <c:dPt>
            <c:idx val="11"/>
            <c:bubble3D val="0"/>
            <c:extLst>
              <c:ext xmlns:c16="http://schemas.microsoft.com/office/drawing/2014/chart" uri="{C3380CC4-5D6E-409C-BE32-E72D297353CC}">
                <c16:uniqueId val="{0000000B-10C5-4A8E-905C-258D66846C94}"/>
              </c:ext>
            </c:extLst>
          </c:dPt>
          <c:dPt>
            <c:idx val="12"/>
            <c:bubble3D val="0"/>
            <c:extLst>
              <c:ext xmlns:c16="http://schemas.microsoft.com/office/drawing/2014/chart" uri="{C3380CC4-5D6E-409C-BE32-E72D297353CC}">
                <c16:uniqueId val="{0000000C-10C5-4A8E-905C-258D66846C94}"/>
              </c:ext>
            </c:extLst>
          </c:dPt>
          <c:dPt>
            <c:idx val="13"/>
            <c:bubble3D val="0"/>
            <c:extLst>
              <c:ext xmlns:c16="http://schemas.microsoft.com/office/drawing/2014/chart" uri="{C3380CC4-5D6E-409C-BE32-E72D297353CC}">
                <c16:uniqueId val="{0000000D-10C5-4A8E-905C-258D66846C94}"/>
              </c:ext>
            </c:extLst>
          </c:dPt>
          <c:dPt>
            <c:idx val="14"/>
            <c:bubble3D val="0"/>
            <c:extLst>
              <c:ext xmlns:c16="http://schemas.microsoft.com/office/drawing/2014/chart" uri="{C3380CC4-5D6E-409C-BE32-E72D297353CC}">
                <c16:uniqueId val="{0000000E-10C5-4A8E-905C-258D66846C94}"/>
              </c:ext>
            </c:extLst>
          </c:dPt>
          <c:dPt>
            <c:idx val="15"/>
            <c:bubble3D val="0"/>
            <c:extLst>
              <c:ext xmlns:c16="http://schemas.microsoft.com/office/drawing/2014/chart" uri="{C3380CC4-5D6E-409C-BE32-E72D297353CC}">
                <c16:uniqueId val="{0000000F-10C5-4A8E-905C-258D66846C94}"/>
              </c:ext>
            </c:extLst>
          </c:dPt>
          <c:dPt>
            <c:idx val="16"/>
            <c:bubble3D val="0"/>
            <c:extLst>
              <c:ext xmlns:c16="http://schemas.microsoft.com/office/drawing/2014/chart" uri="{C3380CC4-5D6E-409C-BE32-E72D297353CC}">
                <c16:uniqueId val="{00000010-10C5-4A8E-905C-258D66846C94}"/>
              </c:ext>
            </c:extLst>
          </c:dPt>
          <c:dPt>
            <c:idx val="17"/>
            <c:bubble3D val="0"/>
            <c:extLst>
              <c:ext xmlns:c16="http://schemas.microsoft.com/office/drawing/2014/chart" uri="{C3380CC4-5D6E-409C-BE32-E72D297353CC}">
                <c16:uniqueId val="{00000011-10C5-4A8E-905C-258D66846C94}"/>
              </c:ext>
            </c:extLst>
          </c:dPt>
          <c:dPt>
            <c:idx val="18"/>
            <c:bubble3D val="0"/>
            <c:extLst>
              <c:ext xmlns:c16="http://schemas.microsoft.com/office/drawing/2014/chart" uri="{C3380CC4-5D6E-409C-BE32-E72D297353CC}">
                <c16:uniqueId val="{00000012-10C5-4A8E-905C-258D66846C94}"/>
              </c:ext>
            </c:extLst>
          </c:dPt>
          <c:dPt>
            <c:idx val="19"/>
            <c:bubble3D val="0"/>
            <c:extLst>
              <c:ext xmlns:c16="http://schemas.microsoft.com/office/drawing/2014/chart" uri="{C3380CC4-5D6E-409C-BE32-E72D297353CC}">
                <c16:uniqueId val="{00000013-10C5-4A8E-905C-258D66846C94}"/>
              </c:ext>
            </c:extLst>
          </c:dPt>
          <c:dPt>
            <c:idx val="20"/>
            <c:bubble3D val="0"/>
            <c:extLst>
              <c:ext xmlns:c16="http://schemas.microsoft.com/office/drawing/2014/chart" uri="{C3380CC4-5D6E-409C-BE32-E72D297353CC}">
                <c16:uniqueId val="{00000014-10C5-4A8E-905C-258D66846C94}"/>
              </c:ext>
            </c:extLst>
          </c:dPt>
          <c:dPt>
            <c:idx val="21"/>
            <c:bubble3D val="0"/>
            <c:extLst>
              <c:ext xmlns:c16="http://schemas.microsoft.com/office/drawing/2014/chart" uri="{C3380CC4-5D6E-409C-BE32-E72D297353CC}">
                <c16:uniqueId val="{00000015-10C5-4A8E-905C-258D66846C94}"/>
              </c:ext>
            </c:extLst>
          </c:dPt>
          <c:dPt>
            <c:idx val="22"/>
            <c:bubble3D val="0"/>
            <c:extLst>
              <c:ext xmlns:c16="http://schemas.microsoft.com/office/drawing/2014/chart" uri="{C3380CC4-5D6E-409C-BE32-E72D297353CC}">
                <c16:uniqueId val="{00000016-10C5-4A8E-905C-258D66846C94}"/>
              </c:ext>
            </c:extLst>
          </c:dPt>
          <c:dPt>
            <c:idx val="23"/>
            <c:bubble3D val="0"/>
            <c:extLst>
              <c:ext xmlns:c16="http://schemas.microsoft.com/office/drawing/2014/chart" uri="{C3380CC4-5D6E-409C-BE32-E72D297353CC}">
                <c16:uniqueId val="{00000017-10C5-4A8E-905C-258D66846C94}"/>
              </c:ext>
            </c:extLst>
          </c:dPt>
          <c:dPt>
            <c:idx val="24"/>
            <c:bubble3D val="0"/>
            <c:extLst>
              <c:ext xmlns:c16="http://schemas.microsoft.com/office/drawing/2014/chart" uri="{C3380CC4-5D6E-409C-BE32-E72D297353CC}">
                <c16:uniqueId val="{00000018-10C5-4A8E-905C-258D66846C94}"/>
              </c:ext>
            </c:extLst>
          </c:dPt>
          <c:dPt>
            <c:idx val="25"/>
            <c:bubble3D val="0"/>
            <c:extLst>
              <c:ext xmlns:c16="http://schemas.microsoft.com/office/drawing/2014/chart" uri="{C3380CC4-5D6E-409C-BE32-E72D297353CC}">
                <c16:uniqueId val="{00000019-10C5-4A8E-905C-258D66846C94}"/>
              </c:ext>
            </c:extLst>
          </c:dPt>
          <c:dPt>
            <c:idx val="26"/>
            <c:bubble3D val="0"/>
            <c:extLst>
              <c:ext xmlns:c16="http://schemas.microsoft.com/office/drawing/2014/chart" uri="{C3380CC4-5D6E-409C-BE32-E72D297353CC}">
                <c16:uniqueId val="{0000001A-10C5-4A8E-905C-258D66846C94}"/>
              </c:ext>
            </c:extLst>
          </c:dPt>
          <c:dPt>
            <c:idx val="27"/>
            <c:bubble3D val="0"/>
            <c:extLst>
              <c:ext xmlns:c16="http://schemas.microsoft.com/office/drawing/2014/chart" uri="{C3380CC4-5D6E-409C-BE32-E72D297353CC}">
                <c16:uniqueId val="{0000001B-10C5-4A8E-905C-258D66846C94}"/>
              </c:ext>
            </c:extLst>
          </c:dPt>
          <c:dPt>
            <c:idx val="28"/>
            <c:bubble3D val="0"/>
            <c:extLst>
              <c:ext xmlns:c16="http://schemas.microsoft.com/office/drawing/2014/chart" uri="{C3380CC4-5D6E-409C-BE32-E72D297353CC}">
                <c16:uniqueId val="{0000001C-10C5-4A8E-905C-258D66846C94}"/>
              </c:ext>
            </c:extLst>
          </c:dPt>
          <c:dPt>
            <c:idx val="29"/>
            <c:bubble3D val="0"/>
            <c:extLst>
              <c:ext xmlns:c16="http://schemas.microsoft.com/office/drawing/2014/chart" uri="{C3380CC4-5D6E-409C-BE32-E72D297353CC}">
                <c16:uniqueId val="{0000001D-10C5-4A8E-905C-258D66846C94}"/>
              </c:ext>
            </c:extLst>
          </c:dPt>
          <c:dPt>
            <c:idx val="30"/>
            <c:bubble3D val="0"/>
            <c:extLst>
              <c:ext xmlns:c16="http://schemas.microsoft.com/office/drawing/2014/chart" uri="{C3380CC4-5D6E-409C-BE32-E72D297353CC}">
                <c16:uniqueId val="{0000001E-10C5-4A8E-905C-258D66846C94}"/>
              </c:ext>
            </c:extLst>
          </c:dPt>
          <c:dPt>
            <c:idx val="31"/>
            <c:bubble3D val="0"/>
            <c:extLst>
              <c:ext xmlns:c16="http://schemas.microsoft.com/office/drawing/2014/chart" uri="{C3380CC4-5D6E-409C-BE32-E72D297353CC}">
                <c16:uniqueId val="{0000001F-10C5-4A8E-905C-258D66846C94}"/>
              </c:ext>
            </c:extLst>
          </c:dPt>
          <c:dPt>
            <c:idx val="32"/>
            <c:bubble3D val="0"/>
            <c:extLst>
              <c:ext xmlns:c16="http://schemas.microsoft.com/office/drawing/2014/chart" uri="{C3380CC4-5D6E-409C-BE32-E72D297353CC}">
                <c16:uniqueId val="{00000020-10C5-4A8E-905C-258D66846C94}"/>
              </c:ext>
            </c:extLst>
          </c:dPt>
          <c:dPt>
            <c:idx val="33"/>
            <c:bubble3D val="0"/>
            <c:extLst>
              <c:ext xmlns:c16="http://schemas.microsoft.com/office/drawing/2014/chart" uri="{C3380CC4-5D6E-409C-BE32-E72D297353CC}">
                <c16:uniqueId val="{00000021-10C5-4A8E-905C-258D66846C94}"/>
              </c:ext>
            </c:extLst>
          </c:dPt>
          <c:dPt>
            <c:idx val="34"/>
            <c:bubble3D val="0"/>
            <c:extLst>
              <c:ext xmlns:c16="http://schemas.microsoft.com/office/drawing/2014/chart" uri="{C3380CC4-5D6E-409C-BE32-E72D297353CC}">
                <c16:uniqueId val="{00000022-10C5-4A8E-905C-258D66846C94}"/>
              </c:ext>
            </c:extLst>
          </c:dPt>
          <c:dPt>
            <c:idx val="35"/>
            <c:bubble3D val="0"/>
            <c:extLst>
              <c:ext xmlns:c16="http://schemas.microsoft.com/office/drawing/2014/chart" uri="{C3380CC4-5D6E-409C-BE32-E72D297353CC}">
                <c16:uniqueId val="{00000023-10C5-4A8E-905C-258D66846C94}"/>
              </c:ext>
            </c:extLst>
          </c:dPt>
          <c:dPt>
            <c:idx val="36"/>
            <c:bubble3D val="0"/>
            <c:extLst>
              <c:ext xmlns:c16="http://schemas.microsoft.com/office/drawing/2014/chart" uri="{C3380CC4-5D6E-409C-BE32-E72D297353CC}">
                <c16:uniqueId val="{00000024-10C5-4A8E-905C-258D66846C94}"/>
              </c:ext>
            </c:extLst>
          </c:dPt>
          <c:dPt>
            <c:idx val="37"/>
            <c:bubble3D val="0"/>
            <c:extLst>
              <c:ext xmlns:c16="http://schemas.microsoft.com/office/drawing/2014/chart" uri="{C3380CC4-5D6E-409C-BE32-E72D297353CC}">
                <c16:uniqueId val="{00000025-10C5-4A8E-905C-258D66846C94}"/>
              </c:ext>
            </c:extLst>
          </c:dPt>
          <c:dPt>
            <c:idx val="38"/>
            <c:bubble3D val="0"/>
            <c:extLst>
              <c:ext xmlns:c16="http://schemas.microsoft.com/office/drawing/2014/chart" uri="{C3380CC4-5D6E-409C-BE32-E72D297353CC}">
                <c16:uniqueId val="{00000026-10C5-4A8E-905C-258D66846C94}"/>
              </c:ext>
            </c:extLst>
          </c:dPt>
          <c:dPt>
            <c:idx val="39"/>
            <c:bubble3D val="0"/>
            <c:extLst>
              <c:ext xmlns:c16="http://schemas.microsoft.com/office/drawing/2014/chart" uri="{C3380CC4-5D6E-409C-BE32-E72D297353CC}">
                <c16:uniqueId val="{00000027-10C5-4A8E-905C-258D66846C94}"/>
              </c:ext>
            </c:extLst>
          </c:dPt>
          <c:dPt>
            <c:idx val="40"/>
            <c:bubble3D val="0"/>
            <c:extLst>
              <c:ext xmlns:c16="http://schemas.microsoft.com/office/drawing/2014/chart" uri="{C3380CC4-5D6E-409C-BE32-E72D297353CC}">
                <c16:uniqueId val="{00000028-10C5-4A8E-905C-258D66846C94}"/>
              </c:ext>
            </c:extLst>
          </c:dPt>
          <c:dPt>
            <c:idx val="41"/>
            <c:bubble3D val="0"/>
            <c:extLst>
              <c:ext xmlns:c16="http://schemas.microsoft.com/office/drawing/2014/chart" uri="{C3380CC4-5D6E-409C-BE32-E72D297353CC}">
                <c16:uniqueId val="{00000029-10C5-4A8E-905C-258D66846C94}"/>
              </c:ext>
            </c:extLst>
          </c:dPt>
          <c:dPt>
            <c:idx val="42"/>
            <c:bubble3D val="0"/>
            <c:extLst>
              <c:ext xmlns:c16="http://schemas.microsoft.com/office/drawing/2014/chart" uri="{C3380CC4-5D6E-409C-BE32-E72D297353CC}">
                <c16:uniqueId val="{0000002A-10C5-4A8E-905C-258D66846C94}"/>
              </c:ext>
            </c:extLst>
          </c:dPt>
          <c:dPt>
            <c:idx val="43"/>
            <c:bubble3D val="0"/>
            <c:extLst>
              <c:ext xmlns:c16="http://schemas.microsoft.com/office/drawing/2014/chart" uri="{C3380CC4-5D6E-409C-BE32-E72D297353CC}">
                <c16:uniqueId val="{0000002B-10C5-4A8E-905C-258D66846C94}"/>
              </c:ext>
            </c:extLst>
          </c:dPt>
          <c:dPt>
            <c:idx val="44"/>
            <c:bubble3D val="0"/>
            <c:extLst>
              <c:ext xmlns:c16="http://schemas.microsoft.com/office/drawing/2014/chart" uri="{C3380CC4-5D6E-409C-BE32-E72D297353CC}">
                <c16:uniqueId val="{0000002C-10C5-4A8E-905C-258D66846C94}"/>
              </c:ext>
            </c:extLst>
          </c:dPt>
          <c:dPt>
            <c:idx val="45"/>
            <c:bubble3D val="0"/>
            <c:extLst>
              <c:ext xmlns:c16="http://schemas.microsoft.com/office/drawing/2014/chart" uri="{C3380CC4-5D6E-409C-BE32-E72D297353CC}">
                <c16:uniqueId val="{0000002D-10C5-4A8E-905C-258D66846C94}"/>
              </c:ext>
            </c:extLst>
          </c:dPt>
          <c:dPt>
            <c:idx val="46"/>
            <c:bubble3D val="0"/>
            <c:extLst>
              <c:ext xmlns:c16="http://schemas.microsoft.com/office/drawing/2014/chart" uri="{C3380CC4-5D6E-409C-BE32-E72D297353CC}">
                <c16:uniqueId val="{0000002E-10C5-4A8E-905C-258D66846C94}"/>
              </c:ext>
            </c:extLst>
          </c:dPt>
          <c:dPt>
            <c:idx val="47"/>
            <c:bubble3D val="0"/>
            <c:extLst>
              <c:ext xmlns:c16="http://schemas.microsoft.com/office/drawing/2014/chart" uri="{C3380CC4-5D6E-409C-BE32-E72D297353CC}">
                <c16:uniqueId val="{0000002F-10C5-4A8E-905C-258D66846C94}"/>
              </c:ext>
            </c:extLst>
          </c:dPt>
          <c:dPt>
            <c:idx val="48"/>
            <c:bubble3D val="0"/>
            <c:extLst>
              <c:ext xmlns:c16="http://schemas.microsoft.com/office/drawing/2014/chart" uri="{C3380CC4-5D6E-409C-BE32-E72D297353CC}">
                <c16:uniqueId val="{00000030-10C5-4A8E-905C-258D66846C94}"/>
              </c:ext>
            </c:extLst>
          </c:dPt>
          <c:dPt>
            <c:idx val="49"/>
            <c:bubble3D val="0"/>
            <c:extLst>
              <c:ext xmlns:c16="http://schemas.microsoft.com/office/drawing/2014/chart" uri="{C3380CC4-5D6E-409C-BE32-E72D297353CC}">
                <c16:uniqueId val="{00000031-10C5-4A8E-905C-258D66846C94}"/>
              </c:ext>
            </c:extLst>
          </c:dPt>
          <c:dPt>
            <c:idx val="50"/>
            <c:bubble3D val="0"/>
            <c:extLst>
              <c:ext xmlns:c16="http://schemas.microsoft.com/office/drawing/2014/chart" uri="{C3380CC4-5D6E-409C-BE32-E72D297353CC}">
                <c16:uniqueId val="{00000032-10C5-4A8E-905C-258D66846C94}"/>
              </c:ext>
            </c:extLst>
          </c:dPt>
          <c:dPt>
            <c:idx val="51"/>
            <c:bubble3D val="0"/>
            <c:extLst>
              <c:ext xmlns:c16="http://schemas.microsoft.com/office/drawing/2014/chart" uri="{C3380CC4-5D6E-409C-BE32-E72D297353CC}">
                <c16:uniqueId val="{00000033-10C5-4A8E-905C-258D66846C94}"/>
              </c:ext>
            </c:extLst>
          </c:dPt>
          <c:dPt>
            <c:idx val="52"/>
            <c:bubble3D val="0"/>
            <c:extLst>
              <c:ext xmlns:c16="http://schemas.microsoft.com/office/drawing/2014/chart" uri="{C3380CC4-5D6E-409C-BE32-E72D297353CC}">
                <c16:uniqueId val="{00000034-10C5-4A8E-905C-258D66846C94}"/>
              </c:ext>
            </c:extLst>
          </c:dPt>
          <c:dPt>
            <c:idx val="53"/>
            <c:bubble3D val="0"/>
            <c:extLst>
              <c:ext xmlns:c16="http://schemas.microsoft.com/office/drawing/2014/chart" uri="{C3380CC4-5D6E-409C-BE32-E72D297353CC}">
                <c16:uniqueId val="{00000035-10C5-4A8E-905C-258D66846C94}"/>
              </c:ext>
            </c:extLst>
          </c:dPt>
          <c:dPt>
            <c:idx val="54"/>
            <c:bubble3D val="0"/>
            <c:extLst>
              <c:ext xmlns:c16="http://schemas.microsoft.com/office/drawing/2014/chart" uri="{C3380CC4-5D6E-409C-BE32-E72D297353CC}">
                <c16:uniqueId val="{00000036-10C5-4A8E-905C-258D66846C94}"/>
              </c:ext>
            </c:extLst>
          </c:dPt>
          <c:dPt>
            <c:idx val="55"/>
            <c:bubble3D val="0"/>
            <c:extLst>
              <c:ext xmlns:c16="http://schemas.microsoft.com/office/drawing/2014/chart" uri="{C3380CC4-5D6E-409C-BE32-E72D297353CC}">
                <c16:uniqueId val="{00000037-10C5-4A8E-905C-258D66846C94}"/>
              </c:ext>
            </c:extLst>
          </c:dPt>
          <c:dPt>
            <c:idx val="56"/>
            <c:bubble3D val="0"/>
            <c:extLst>
              <c:ext xmlns:c16="http://schemas.microsoft.com/office/drawing/2014/chart" uri="{C3380CC4-5D6E-409C-BE32-E72D297353CC}">
                <c16:uniqueId val="{00000038-10C5-4A8E-905C-258D66846C94}"/>
              </c:ext>
            </c:extLst>
          </c:dPt>
          <c:dPt>
            <c:idx val="57"/>
            <c:bubble3D val="0"/>
            <c:extLst>
              <c:ext xmlns:c16="http://schemas.microsoft.com/office/drawing/2014/chart" uri="{C3380CC4-5D6E-409C-BE32-E72D297353CC}">
                <c16:uniqueId val="{00000039-10C5-4A8E-905C-258D66846C94}"/>
              </c:ext>
            </c:extLst>
          </c:dPt>
          <c:dPt>
            <c:idx val="58"/>
            <c:bubble3D val="0"/>
            <c:extLst>
              <c:ext xmlns:c16="http://schemas.microsoft.com/office/drawing/2014/chart" uri="{C3380CC4-5D6E-409C-BE32-E72D297353CC}">
                <c16:uniqueId val="{0000003A-10C5-4A8E-905C-258D66846C94}"/>
              </c:ext>
            </c:extLst>
          </c:dPt>
          <c:dPt>
            <c:idx val="59"/>
            <c:bubble3D val="0"/>
            <c:extLst>
              <c:ext xmlns:c16="http://schemas.microsoft.com/office/drawing/2014/chart" uri="{C3380CC4-5D6E-409C-BE32-E72D297353CC}">
                <c16:uniqueId val="{0000003B-10C5-4A8E-905C-258D66846C94}"/>
              </c:ext>
            </c:extLst>
          </c:dPt>
          <c:dPt>
            <c:idx val="60"/>
            <c:bubble3D val="0"/>
            <c:extLst>
              <c:ext xmlns:c16="http://schemas.microsoft.com/office/drawing/2014/chart" uri="{C3380CC4-5D6E-409C-BE32-E72D297353CC}">
                <c16:uniqueId val="{0000003C-10C5-4A8E-905C-258D66846C94}"/>
              </c:ext>
            </c:extLst>
          </c:dPt>
          <c:dPt>
            <c:idx val="61"/>
            <c:bubble3D val="0"/>
            <c:extLst>
              <c:ext xmlns:c16="http://schemas.microsoft.com/office/drawing/2014/chart" uri="{C3380CC4-5D6E-409C-BE32-E72D297353CC}">
                <c16:uniqueId val="{0000003D-10C5-4A8E-905C-258D66846C94}"/>
              </c:ext>
            </c:extLst>
          </c:dPt>
          <c:dPt>
            <c:idx val="62"/>
            <c:bubble3D val="0"/>
            <c:extLst>
              <c:ext xmlns:c16="http://schemas.microsoft.com/office/drawing/2014/chart" uri="{C3380CC4-5D6E-409C-BE32-E72D297353CC}">
                <c16:uniqueId val="{0000003E-10C5-4A8E-905C-258D66846C94}"/>
              </c:ext>
            </c:extLst>
          </c:dPt>
          <c:dPt>
            <c:idx val="63"/>
            <c:bubble3D val="0"/>
            <c:extLst>
              <c:ext xmlns:c16="http://schemas.microsoft.com/office/drawing/2014/chart" uri="{C3380CC4-5D6E-409C-BE32-E72D297353CC}">
                <c16:uniqueId val="{0000003F-10C5-4A8E-905C-258D66846C94}"/>
              </c:ext>
            </c:extLst>
          </c:dPt>
          <c:dPt>
            <c:idx val="64"/>
            <c:bubble3D val="0"/>
            <c:extLst>
              <c:ext xmlns:c16="http://schemas.microsoft.com/office/drawing/2014/chart" uri="{C3380CC4-5D6E-409C-BE32-E72D297353CC}">
                <c16:uniqueId val="{00000040-10C5-4A8E-905C-258D66846C94}"/>
              </c:ext>
            </c:extLst>
          </c:dPt>
          <c:dPt>
            <c:idx val="65"/>
            <c:bubble3D val="0"/>
            <c:extLst>
              <c:ext xmlns:c16="http://schemas.microsoft.com/office/drawing/2014/chart" uri="{C3380CC4-5D6E-409C-BE32-E72D297353CC}">
                <c16:uniqueId val="{00000041-10C5-4A8E-905C-258D66846C94}"/>
              </c:ext>
            </c:extLst>
          </c:dPt>
          <c:dPt>
            <c:idx val="66"/>
            <c:bubble3D val="0"/>
            <c:extLst>
              <c:ext xmlns:c16="http://schemas.microsoft.com/office/drawing/2014/chart" uri="{C3380CC4-5D6E-409C-BE32-E72D297353CC}">
                <c16:uniqueId val="{00000042-10C5-4A8E-905C-258D66846C94}"/>
              </c:ext>
            </c:extLst>
          </c:dPt>
          <c:dPt>
            <c:idx val="67"/>
            <c:bubble3D val="0"/>
            <c:extLst>
              <c:ext xmlns:c16="http://schemas.microsoft.com/office/drawing/2014/chart" uri="{C3380CC4-5D6E-409C-BE32-E72D297353CC}">
                <c16:uniqueId val="{00000043-10C5-4A8E-905C-258D66846C94}"/>
              </c:ext>
            </c:extLst>
          </c:dPt>
          <c:dPt>
            <c:idx val="68"/>
            <c:bubble3D val="0"/>
            <c:extLst>
              <c:ext xmlns:c16="http://schemas.microsoft.com/office/drawing/2014/chart" uri="{C3380CC4-5D6E-409C-BE32-E72D297353CC}">
                <c16:uniqueId val="{00000044-10C5-4A8E-905C-258D66846C94}"/>
              </c:ext>
            </c:extLst>
          </c:dPt>
          <c:dPt>
            <c:idx val="69"/>
            <c:bubble3D val="0"/>
            <c:extLst>
              <c:ext xmlns:c16="http://schemas.microsoft.com/office/drawing/2014/chart" uri="{C3380CC4-5D6E-409C-BE32-E72D297353CC}">
                <c16:uniqueId val="{00000045-10C5-4A8E-905C-258D66846C94}"/>
              </c:ext>
            </c:extLst>
          </c:dPt>
          <c:dPt>
            <c:idx val="70"/>
            <c:bubble3D val="0"/>
            <c:extLst>
              <c:ext xmlns:c16="http://schemas.microsoft.com/office/drawing/2014/chart" uri="{C3380CC4-5D6E-409C-BE32-E72D297353CC}">
                <c16:uniqueId val="{00000046-10C5-4A8E-905C-258D66846C94}"/>
              </c:ext>
            </c:extLst>
          </c:dPt>
          <c:dPt>
            <c:idx val="71"/>
            <c:bubble3D val="0"/>
            <c:extLst>
              <c:ext xmlns:c16="http://schemas.microsoft.com/office/drawing/2014/chart" uri="{C3380CC4-5D6E-409C-BE32-E72D297353CC}">
                <c16:uniqueId val="{00000047-10C5-4A8E-905C-258D66846C94}"/>
              </c:ext>
            </c:extLst>
          </c:dPt>
          <c:dPt>
            <c:idx val="72"/>
            <c:bubble3D val="0"/>
            <c:extLst>
              <c:ext xmlns:c16="http://schemas.microsoft.com/office/drawing/2014/chart" uri="{C3380CC4-5D6E-409C-BE32-E72D297353CC}">
                <c16:uniqueId val="{00000048-10C5-4A8E-905C-258D66846C94}"/>
              </c:ext>
            </c:extLst>
          </c:dPt>
          <c:dPt>
            <c:idx val="73"/>
            <c:bubble3D val="0"/>
            <c:extLst>
              <c:ext xmlns:c16="http://schemas.microsoft.com/office/drawing/2014/chart" uri="{C3380CC4-5D6E-409C-BE32-E72D297353CC}">
                <c16:uniqueId val="{00000049-10C5-4A8E-905C-258D66846C94}"/>
              </c:ext>
            </c:extLst>
          </c:dPt>
          <c:dPt>
            <c:idx val="74"/>
            <c:bubble3D val="0"/>
            <c:extLst>
              <c:ext xmlns:c16="http://schemas.microsoft.com/office/drawing/2014/chart" uri="{C3380CC4-5D6E-409C-BE32-E72D297353CC}">
                <c16:uniqueId val="{0000004A-10C5-4A8E-905C-258D66846C94}"/>
              </c:ext>
            </c:extLst>
          </c:dPt>
          <c:dPt>
            <c:idx val="75"/>
            <c:bubble3D val="0"/>
            <c:extLst>
              <c:ext xmlns:c16="http://schemas.microsoft.com/office/drawing/2014/chart" uri="{C3380CC4-5D6E-409C-BE32-E72D297353CC}">
                <c16:uniqueId val="{0000004B-10C5-4A8E-905C-258D66846C94}"/>
              </c:ext>
            </c:extLst>
          </c:dPt>
          <c:dPt>
            <c:idx val="76"/>
            <c:bubble3D val="0"/>
            <c:extLst>
              <c:ext xmlns:c16="http://schemas.microsoft.com/office/drawing/2014/chart" uri="{C3380CC4-5D6E-409C-BE32-E72D297353CC}">
                <c16:uniqueId val="{0000004C-10C5-4A8E-905C-258D66846C94}"/>
              </c:ext>
            </c:extLst>
          </c:dPt>
          <c:dPt>
            <c:idx val="77"/>
            <c:bubble3D val="0"/>
            <c:extLst>
              <c:ext xmlns:c16="http://schemas.microsoft.com/office/drawing/2014/chart" uri="{C3380CC4-5D6E-409C-BE32-E72D297353CC}">
                <c16:uniqueId val="{0000004D-10C5-4A8E-905C-258D66846C94}"/>
              </c:ext>
            </c:extLst>
          </c:dPt>
          <c:dPt>
            <c:idx val="78"/>
            <c:bubble3D val="0"/>
            <c:extLst>
              <c:ext xmlns:c16="http://schemas.microsoft.com/office/drawing/2014/chart" uri="{C3380CC4-5D6E-409C-BE32-E72D297353CC}">
                <c16:uniqueId val="{0000004E-10C5-4A8E-905C-258D66846C94}"/>
              </c:ext>
            </c:extLst>
          </c:dPt>
          <c:dPt>
            <c:idx val="79"/>
            <c:bubble3D val="0"/>
            <c:extLst>
              <c:ext xmlns:c16="http://schemas.microsoft.com/office/drawing/2014/chart" uri="{C3380CC4-5D6E-409C-BE32-E72D297353CC}">
                <c16:uniqueId val="{0000004F-10C5-4A8E-905C-258D66846C94}"/>
              </c:ext>
            </c:extLst>
          </c:dPt>
          <c:dPt>
            <c:idx val="80"/>
            <c:bubble3D val="0"/>
            <c:extLst>
              <c:ext xmlns:c16="http://schemas.microsoft.com/office/drawing/2014/chart" uri="{C3380CC4-5D6E-409C-BE32-E72D297353CC}">
                <c16:uniqueId val="{00000050-10C5-4A8E-905C-258D66846C94}"/>
              </c:ext>
            </c:extLst>
          </c:dPt>
          <c:dPt>
            <c:idx val="81"/>
            <c:bubble3D val="0"/>
            <c:extLst>
              <c:ext xmlns:c16="http://schemas.microsoft.com/office/drawing/2014/chart" uri="{C3380CC4-5D6E-409C-BE32-E72D297353CC}">
                <c16:uniqueId val="{00000051-10C5-4A8E-905C-258D66846C94}"/>
              </c:ext>
            </c:extLst>
          </c:dPt>
          <c:dPt>
            <c:idx val="82"/>
            <c:bubble3D val="0"/>
            <c:extLst>
              <c:ext xmlns:c16="http://schemas.microsoft.com/office/drawing/2014/chart" uri="{C3380CC4-5D6E-409C-BE32-E72D297353CC}">
                <c16:uniqueId val="{00000052-10C5-4A8E-905C-258D66846C94}"/>
              </c:ext>
            </c:extLst>
          </c:dPt>
          <c:dPt>
            <c:idx val="83"/>
            <c:bubble3D val="0"/>
            <c:extLst>
              <c:ext xmlns:c16="http://schemas.microsoft.com/office/drawing/2014/chart" uri="{C3380CC4-5D6E-409C-BE32-E72D297353CC}">
                <c16:uniqueId val="{00000053-10C5-4A8E-905C-258D66846C94}"/>
              </c:ext>
            </c:extLst>
          </c:dPt>
          <c:dPt>
            <c:idx val="84"/>
            <c:bubble3D val="0"/>
            <c:extLst>
              <c:ext xmlns:c16="http://schemas.microsoft.com/office/drawing/2014/chart" uri="{C3380CC4-5D6E-409C-BE32-E72D297353CC}">
                <c16:uniqueId val="{00000054-10C5-4A8E-905C-258D66846C94}"/>
              </c:ext>
            </c:extLst>
          </c:dPt>
          <c:dPt>
            <c:idx val="85"/>
            <c:bubble3D val="0"/>
            <c:extLst>
              <c:ext xmlns:c16="http://schemas.microsoft.com/office/drawing/2014/chart" uri="{C3380CC4-5D6E-409C-BE32-E72D297353CC}">
                <c16:uniqueId val="{00000055-10C5-4A8E-905C-258D66846C94}"/>
              </c:ext>
            </c:extLst>
          </c:dPt>
          <c:dPt>
            <c:idx val="86"/>
            <c:bubble3D val="0"/>
            <c:extLst>
              <c:ext xmlns:c16="http://schemas.microsoft.com/office/drawing/2014/chart" uri="{C3380CC4-5D6E-409C-BE32-E72D297353CC}">
                <c16:uniqueId val="{00000056-10C5-4A8E-905C-258D66846C94}"/>
              </c:ext>
            </c:extLst>
          </c:dPt>
          <c:dPt>
            <c:idx val="87"/>
            <c:bubble3D val="0"/>
            <c:extLst>
              <c:ext xmlns:c16="http://schemas.microsoft.com/office/drawing/2014/chart" uri="{C3380CC4-5D6E-409C-BE32-E72D297353CC}">
                <c16:uniqueId val="{00000057-10C5-4A8E-905C-258D66846C94}"/>
              </c:ext>
            </c:extLst>
          </c:dPt>
          <c:dPt>
            <c:idx val="88"/>
            <c:bubble3D val="0"/>
            <c:extLst>
              <c:ext xmlns:c16="http://schemas.microsoft.com/office/drawing/2014/chart" uri="{C3380CC4-5D6E-409C-BE32-E72D297353CC}">
                <c16:uniqueId val="{00000058-10C5-4A8E-905C-258D66846C94}"/>
              </c:ext>
            </c:extLst>
          </c:dPt>
          <c:dPt>
            <c:idx val="89"/>
            <c:bubble3D val="0"/>
            <c:extLst>
              <c:ext xmlns:c16="http://schemas.microsoft.com/office/drawing/2014/chart" uri="{C3380CC4-5D6E-409C-BE32-E72D297353CC}">
                <c16:uniqueId val="{00000059-10C5-4A8E-905C-258D66846C94}"/>
              </c:ext>
            </c:extLst>
          </c:dPt>
          <c:dPt>
            <c:idx val="90"/>
            <c:bubble3D val="0"/>
            <c:extLst>
              <c:ext xmlns:c16="http://schemas.microsoft.com/office/drawing/2014/chart" uri="{C3380CC4-5D6E-409C-BE32-E72D297353CC}">
                <c16:uniqueId val="{0000005A-10C5-4A8E-905C-258D66846C94}"/>
              </c:ext>
            </c:extLst>
          </c:dPt>
          <c:dPt>
            <c:idx val="91"/>
            <c:bubble3D val="0"/>
            <c:extLst>
              <c:ext xmlns:c16="http://schemas.microsoft.com/office/drawing/2014/chart" uri="{C3380CC4-5D6E-409C-BE32-E72D297353CC}">
                <c16:uniqueId val="{0000005B-10C5-4A8E-905C-258D66846C94}"/>
              </c:ext>
            </c:extLst>
          </c:dPt>
          <c:dPt>
            <c:idx val="92"/>
            <c:bubble3D val="0"/>
            <c:extLst>
              <c:ext xmlns:c16="http://schemas.microsoft.com/office/drawing/2014/chart" uri="{C3380CC4-5D6E-409C-BE32-E72D297353CC}">
                <c16:uniqueId val="{0000005C-10C5-4A8E-905C-258D66846C94}"/>
              </c:ext>
            </c:extLst>
          </c:dPt>
          <c:dPt>
            <c:idx val="93"/>
            <c:bubble3D val="0"/>
            <c:extLst>
              <c:ext xmlns:c16="http://schemas.microsoft.com/office/drawing/2014/chart" uri="{C3380CC4-5D6E-409C-BE32-E72D297353CC}">
                <c16:uniqueId val="{0000005D-10C5-4A8E-905C-258D66846C94}"/>
              </c:ext>
            </c:extLst>
          </c:dPt>
          <c:dPt>
            <c:idx val="94"/>
            <c:bubble3D val="0"/>
            <c:extLst>
              <c:ext xmlns:c16="http://schemas.microsoft.com/office/drawing/2014/chart" uri="{C3380CC4-5D6E-409C-BE32-E72D297353CC}">
                <c16:uniqueId val="{0000005E-10C5-4A8E-905C-258D66846C94}"/>
              </c:ext>
            </c:extLst>
          </c:dPt>
          <c:dPt>
            <c:idx val="95"/>
            <c:bubble3D val="0"/>
            <c:extLst>
              <c:ext xmlns:c16="http://schemas.microsoft.com/office/drawing/2014/chart" uri="{C3380CC4-5D6E-409C-BE32-E72D297353CC}">
                <c16:uniqueId val="{0000005F-10C5-4A8E-905C-258D66846C94}"/>
              </c:ext>
            </c:extLst>
          </c:dPt>
          <c:dPt>
            <c:idx val="96"/>
            <c:bubble3D val="0"/>
            <c:extLst>
              <c:ext xmlns:c16="http://schemas.microsoft.com/office/drawing/2014/chart" uri="{C3380CC4-5D6E-409C-BE32-E72D297353CC}">
                <c16:uniqueId val="{00000060-10C5-4A8E-905C-258D66846C94}"/>
              </c:ext>
            </c:extLst>
          </c:dPt>
          <c:dPt>
            <c:idx val="97"/>
            <c:bubble3D val="0"/>
            <c:extLst>
              <c:ext xmlns:c16="http://schemas.microsoft.com/office/drawing/2014/chart" uri="{C3380CC4-5D6E-409C-BE32-E72D297353CC}">
                <c16:uniqueId val="{00000061-10C5-4A8E-905C-258D66846C94}"/>
              </c:ext>
            </c:extLst>
          </c:dPt>
          <c:dPt>
            <c:idx val="98"/>
            <c:bubble3D val="0"/>
            <c:extLst>
              <c:ext xmlns:c16="http://schemas.microsoft.com/office/drawing/2014/chart" uri="{C3380CC4-5D6E-409C-BE32-E72D297353CC}">
                <c16:uniqueId val="{00000062-10C5-4A8E-905C-258D66846C94}"/>
              </c:ext>
            </c:extLst>
          </c:dPt>
          <c:dPt>
            <c:idx val="99"/>
            <c:bubble3D val="0"/>
            <c:extLst>
              <c:ext xmlns:c16="http://schemas.microsoft.com/office/drawing/2014/chart" uri="{C3380CC4-5D6E-409C-BE32-E72D297353CC}">
                <c16:uniqueId val="{00000063-10C5-4A8E-905C-258D66846C94}"/>
              </c:ext>
            </c:extLst>
          </c:dPt>
          <c:dPt>
            <c:idx val="100"/>
            <c:bubble3D val="0"/>
            <c:extLst>
              <c:ext xmlns:c16="http://schemas.microsoft.com/office/drawing/2014/chart" uri="{C3380CC4-5D6E-409C-BE32-E72D297353CC}">
                <c16:uniqueId val="{00000064-10C5-4A8E-905C-258D66846C94}"/>
              </c:ext>
            </c:extLst>
          </c:dPt>
          <c:dPt>
            <c:idx val="101"/>
            <c:bubble3D val="0"/>
            <c:extLst>
              <c:ext xmlns:c16="http://schemas.microsoft.com/office/drawing/2014/chart" uri="{C3380CC4-5D6E-409C-BE32-E72D297353CC}">
                <c16:uniqueId val="{00000065-10C5-4A8E-905C-258D66846C94}"/>
              </c:ext>
            </c:extLst>
          </c:dPt>
          <c:dPt>
            <c:idx val="102"/>
            <c:bubble3D val="0"/>
            <c:extLst>
              <c:ext xmlns:c16="http://schemas.microsoft.com/office/drawing/2014/chart" uri="{C3380CC4-5D6E-409C-BE32-E72D297353CC}">
                <c16:uniqueId val="{00000066-10C5-4A8E-905C-258D66846C94}"/>
              </c:ext>
            </c:extLst>
          </c:dPt>
          <c:dPt>
            <c:idx val="103"/>
            <c:bubble3D val="0"/>
            <c:extLst>
              <c:ext xmlns:c16="http://schemas.microsoft.com/office/drawing/2014/chart" uri="{C3380CC4-5D6E-409C-BE32-E72D297353CC}">
                <c16:uniqueId val="{00000067-10C5-4A8E-905C-258D66846C94}"/>
              </c:ext>
            </c:extLst>
          </c:dPt>
          <c:dPt>
            <c:idx val="104"/>
            <c:bubble3D val="0"/>
            <c:extLst>
              <c:ext xmlns:c16="http://schemas.microsoft.com/office/drawing/2014/chart" uri="{C3380CC4-5D6E-409C-BE32-E72D297353CC}">
                <c16:uniqueId val="{00000068-10C5-4A8E-905C-258D66846C94}"/>
              </c:ext>
            </c:extLst>
          </c:dPt>
          <c:dPt>
            <c:idx val="105"/>
            <c:bubble3D val="0"/>
            <c:extLst>
              <c:ext xmlns:c16="http://schemas.microsoft.com/office/drawing/2014/chart" uri="{C3380CC4-5D6E-409C-BE32-E72D297353CC}">
                <c16:uniqueId val="{00000069-10C5-4A8E-905C-258D66846C94}"/>
              </c:ext>
            </c:extLst>
          </c:dPt>
          <c:dPt>
            <c:idx val="106"/>
            <c:bubble3D val="0"/>
            <c:extLst>
              <c:ext xmlns:c16="http://schemas.microsoft.com/office/drawing/2014/chart" uri="{C3380CC4-5D6E-409C-BE32-E72D297353CC}">
                <c16:uniqueId val="{0000006A-10C5-4A8E-905C-258D66846C94}"/>
              </c:ext>
            </c:extLst>
          </c:dPt>
          <c:dPt>
            <c:idx val="107"/>
            <c:bubble3D val="0"/>
            <c:extLst>
              <c:ext xmlns:c16="http://schemas.microsoft.com/office/drawing/2014/chart" uri="{C3380CC4-5D6E-409C-BE32-E72D297353CC}">
                <c16:uniqueId val="{0000006B-10C5-4A8E-905C-258D66846C94}"/>
              </c:ext>
            </c:extLst>
          </c:dPt>
          <c:dPt>
            <c:idx val="108"/>
            <c:bubble3D val="0"/>
            <c:extLst>
              <c:ext xmlns:c16="http://schemas.microsoft.com/office/drawing/2014/chart" uri="{C3380CC4-5D6E-409C-BE32-E72D297353CC}">
                <c16:uniqueId val="{0000006C-10C5-4A8E-905C-258D66846C94}"/>
              </c:ext>
            </c:extLst>
          </c:dPt>
          <c:dPt>
            <c:idx val="109"/>
            <c:bubble3D val="0"/>
            <c:extLst>
              <c:ext xmlns:c16="http://schemas.microsoft.com/office/drawing/2014/chart" uri="{C3380CC4-5D6E-409C-BE32-E72D297353CC}">
                <c16:uniqueId val="{0000006D-10C5-4A8E-905C-258D66846C94}"/>
              </c:ext>
            </c:extLst>
          </c:dPt>
          <c:dPt>
            <c:idx val="110"/>
            <c:bubble3D val="0"/>
            <c:extLst>
              <c:ext xmlns:c16="http://schemas.microsoft.com/office/drawing/2014/chart" uri="{C3380CC4-5D6E-409C-BE32-E72D297353CC}">
                <c16:uniqueId val="{0000006E-10C5-4A8E-905C-258D66846C94}"/>
              </c:ext>
            </c:extLst>
          </c:dPt>
          <c:dPt>
            <c:idx val="111"/>
            <c:bubble3D val="0"/>
            <c:extLst>
              <c:ext xmlns:c16="http://schemas.microsoft.com/office/drawing/2014/chart" uri="{C3380CC4-5D6E-409C-BE32-E72D297353CC}">
                <c16:uniqueId val="{0000006F-10C5-4A8E-905C-258D66846C94}"/>
              </c:ext>
            </c:extLst>
          </c:dPt>
          <c:dPt>
            <c:idx val="112"/>
            <c:bubble3D val="0"/>
            <c:extLst>
              <c:ext xmlns:c16="http://schemas.microsoft.com/office/drawing/2014/chart" uri="{C3380CC4-5D6E-409C-BE32-E72D297353CC}">
                <c16:uniqueId val="{00000070-10C5-4A8E-905C-258D66846C94}"/>
              </c:ext>
            </c:extLst>
          </c:dPt>
          <c:dPt>
            <c:idx val="113"/>
            <c:bubble3D val="0"/>
            <c:extLst>
              <c:ext xmlns:c16="http://schemas.microsoft.com/office/drawing/2014/chart" uri="{C3380CC4-5D6E-409C-BE32-E72D297353CC}">
                <c16:uniqueId val="{00000071-10C5-4A8E-905C-258D66846C94}"/>
              </c:ext>
            </c:extLst>
          </c:dPt>
          <c:dPt>
            <c:idx val="114"/>
            <c:bubble3D val="0"/>
            <c:extLst>
              <c:ext xmlns:c16="http://schemas.microsoft.com/office/drawing/2014/chart" uri="{C3380CC4-5D6E-409C-BE32-E72D297353CC}">
                <c16:uniqueId val="{00000072-10C5-4A8E-905C-258D66846C94}"/>
              </c:ext>
            </c:extLst>
          </c:dPt>
          <c:dPt>
            <c:idx val="115"/>
            <c:bubble3D val="0"/>
            <c:extLst>
              <c:ext xmlns:c16="http://schemas.microsoft.com/office/drawing/2014/chart" uri="{C3380CC4-5D6E-409C-BE32-E72D297353CC}">
                <c16:uniqueId val="{00000073-10C5-4A8E-905C-258D66846C94}"/>
              </c:ext>
            </c:extLst>
          </c:dPt>
          <c:dPt>
            <c:idx val="116"/>
            <c:bubble3D val="0"/>
            <c:extLst>
              <c:ext xmlns:c16="http://schemas.microsoft.com/office/drawing/2014/chart" uri="{C3380CC4-5D6E-409C-BE32-E72D297353CC}">
                <c16:uniqueId val="{00000074-10C5-4A8E-905C-258D66846C94}"/>
              </c:ext>
            </c:extLst>
          </c:dPt>
          <c:dPt>
            <c:idx val="117"/>
            <c:bubble3D val="0"/>
            <c:extLst>
              <c:ext xmlns:c16="http://schemas.microsoft.com/office/drawing/2014/chart" uri="{C3380CC4-5D6E-409C-BE32-E72D297353CC}">
                <c16:uniqueId val="{00000075-10C5-4A8E-905C-258D66846C94}"/>
              </c:ext>
            </c:extLst>
          </c:dPt>
          <c:dPt>
            <c:idx val="118"/>
            <c:bubble3D val="0"/>
            <c:extLst>
              <c:ext xmlns:c16="http://schemas.microsoft.com/office/drawing/2014/chart" uri="{C3380CC4-5D6E-409C-BE32-E72D297353CC}">
                <c16:uniqueId val="{00000076-10C5-4A8E-905C-258D66846C94}"/>
              </c:ext>
            </c:extLst>
          </c:dPt>
          <c:dPt>
            <c:idx val="119"/>
            <c:bubble3D val="0"/>
            <c:extLst>
              <c:ext xmlns:c16="http://schemas.microsoft.com/office/drawing/2014/chart" uri="{C3380CC4-5D6E-409C-BE32-E72D297353CC}">
                <c16:uniqueId val="{00000077-10C5-4A8E-905C-258D66846C94}"/>
              </c:ext>
            </c:extLst>
          </c:dPt>
          <c:dPt>
            <c:idx val="120"/>
            <c:bubble3D val="0"/>
            <c:extLst>
              <c:ext xmlns:c16="http://schemas.microsoft.com/office/drawing/2014/chart" uri="{C3380CC4-5D6E-409C-BE32-E72D297353CC}">
                <c16:uniqueId val="{00000078-10C5-4A8E-905C-258D66846C94}"/>
              </c:ext>
            </c:extLst>
          </c:dPt>
          <c:dPt>
            <c:idx val="121"/>
            <c:bubble3D val="0"/>
            <c:extLst>
              <c:ext xmlns:c16="http://schemas.microsoft.com/office/drawing/2014/chart" uri="{C3380CC4-5D6E-409C-BE32-E72D297353CC}">
                <c16:uniqueId val="{00000079-10C5-4A8E-905C-258D66846C94}"/>
              </c:ext>
            </c:extLst>
          </c:dPt>
          <c:dPt>
            <c:idx val="122"/>
            <c:bubble3D val="0"/>
            <c:extLst>
              <c:ext xmlns:c16="http://schemas.microsoft.com/office/drawing/2014/chart" uri="{C3380CC4-5D6E-409C-BE32-E72D297353CC}">
                <c16:uniqueId val="{0000007A-10C5-4A8E-905C-258D66846C94}"/>
              </c:ext>
            </c:extLst>
          </c:dPt>
          <c:dPt>
            <c:idx val="123"/>
            <c:bubble3D val="0"/>
            <c:extLst>
              <c:ext xmlns:c16="http://schemas.microsoft.com/office/drawing/2014/chart" uri="{C3380CC4-5D6E-409C-BE32-E72D297353CC}">
                <c16:uniqueId val="{0000007B-10C5-4A8E-905C-258D66846C94}"/>
              </c:ext>
            </c:extLst>
          </c:dPt>
          <c:dPt>
            <c:idx val="124"/>
            <c:bubble3D val="0"/>
            <c:extLst>
              <c:ext xmlns:c16="http://schemas.microsoft.com/office/drawing/2014/chart" uri="{C3380CC4-5D6E-409C-BE32-E72D297353CC}">
                <c16:uniqueId val="{0000007C-10C5-4A8E-905C-258D66846C94}"/>
              </c:ext>
            </c:extLst>
          </c:dPt>
          <c:dPt>
            <c:idx val="125"/>
            <c:bubble3D val="0"/>
            <c:extLst>
              <c:ext xmlns:c16="http://schemas.microsoft.com/office/drawing/2014/chart" uri="{C3380CC4-5D6E-409C-BE32-E72D297353CC}">
                <c16:uniqueId val="{0000007D-10C5-4A8E-905C-258D66846C94}"/>
              </c:ext>
            </c:extLst>
          </c:dPt>
          <c:dPt>
            <c:idx val="126"/>
            <c:bubble3D val="0"/>
            <c:extLst>
              <c:ext xmlns:c16="http://schemas.microsoft.com/office/drawing/2014/chart" uri="{C3380CC4-5D6E-409C-BE32-E72D297353CC}">
                <c16:uniqueId val="{0000007E-10C5-4A8E-905C-258D66846C94}"/>
              </c:ext>
            </c:extLst>
          </c:dPt>
          <c:dPt>
            <c:idx val="127"/>
            <c:bubble3D val="0"/>
            <c:extLst>
              <c:ext xmlns:c16="http://schemas.microsoft.com/office/drawing/2014/chart" uri="{C3380CC4-5D6E-409C-BE32-E72D297353CC}">
                <c16:uniqueId val="{0000007F-10C5-4A8E-905C-258D66846C94}"/>
              </c:ext>
            </c:extLst>
          </c:dPt>
          <c:dPt>
            <c:idx val="128"/>
            <c:bubble3D val="0"/>
            <c:extLst>
              <c:ext xmlns:c16="http://schemas.microsoft.com/office/drawing/2014/chart" uri="{C3380CC4-5D6E-409C-BE32-E72D297353CC}">
                <c16:uniqueId val="{00000080-10C5-4A8E-905C-258D66846C94}"/>
              </c:ext>
            </c:extLst>
          </c:dPt>
          <c:dPt>
            <c:idx val="129"/>
            <c:bubble3D val="0"/>
            <c:extLst>
              <c:ext xmlns:c16="http://schemas.microsoft.com/office/drawing/2014/chart" uri="{C3380CC4-5D6E-409C-BE32-E72D297353CC}">
                <c16:uniqueId val="{00000081-10C5-4A8E-905C-258D66846C94}"/>
              </c:ext>
            </c:extLst>
          </c:dPt>
          <c:dPt>
            <c:idx val="130"/>
            <c:bubble3D val="0"/>
            <c:extLst>
              <c:ext xmlns:c16="http://schemas.microsoft.com/office/drawing/2014/chart" uri="{C3380CC4-5D6E-409C-BE32-E72D297353CC}">
                <c16:uniqueId val="{00000082-10C5-4A8E-905C-258D66846C94}"/>
              </c:ext>
            </c:extLst>
          </c:dPt>
          <c:dPt>
            <c:idx val="131"/>
            <c:bubble3D val="0"/>
            <c:extLst>
              <c:ext xmlns:c16="http://schemas.microsoft.com/office/drawing/2014/chart" uri="{C3380CC4-5D6E-409C-BE32-E72D297353CC}">
                <c16:uniqueId val="{00000083-10C5-4A8E-905C-258D66846C94}"/>
              </c:ext>
            </c:extLst>
          </c:dPt>
          <c:dPt>
            <c:idx val="132"/>
            <c:bubble3D val="0"/>
            <c:extLst>
              <c:ext xmlns:c16="http://schemas.microsoft.com/office/drawing/2014/chart" uri="{C3380CC4-5D6E-409C-BE32-E72D297353CC}">
                <c16:uniqueId val="{00000084-10C5-4A8E-905C-258D66846C94}"/>
              </c:ext>
            </c:extLst>
          </c:dPt>
          <c:dPt>
            <c:idx val="133"/>
            <c:bubble3D val="0"/>
            <c:extLst>
              <c:ext xmlns:c16="http://schemas.microsoft.com/office/drawing/2014/chart" uri="{C3380CC4-5D6E-409C-BE32-E72D297353CC}">
                <c16:uniqueId val="{00000085-10C5-4A8E-905C-258D66846C94}"/>
              </c:ext>
            </c:extLst>
          </c:dPt>
          <c:dPt>
            <c:idx val="134"/>
            <c:bubble3D val="0"/>
            <c:extLst>
              <c:ext xmlns:c16="http://schemas.microsoft.com/office/drawing/2014/chart" uri="{C3380CC4-5D6E-409C-BE32-E72D297353CC}">
                <c16:uniqueId val="{00000086-10C5-4A8E-905C-258D66846C94}"/>
              </c:ext>
            </c:extLst>
          </c:dPt>
          <c:dPt>
            <c:idx val="135"/>
            <c:bubble3D val="0"/>
            <c:extLst>
              <c:ext xmlns:c16="http://schemas.microsoft.com/office/drawing/2014/chart" uri="{C3380CC4-5D6E-409C-BE32-E72D297353CC}">
                <c16:uniqueId val="{00000087-10C5-4A8E-905C-258D66846C94}"/>
              </c:ext>
            </c:extLst>
          </c:dPt>
          <c:dPt>
            <c:idx val="136"/>
            <c:bubble3D val="0"/>
            <c:extLst>
              <c:ext xmlns:c16="http://schemas.microsoft.com/office/drawing/2014/chart" uri="{C3380CC4-5D6E-409C-BE32-E72D297353CC}">
                <c16:uniqueId val="{00000088-10C5-4A8E-905C-258D66846C94}"/>
              </c:ext>
            </c:extLst>
          </c:dPt>
          <c:dPt>
            <c:idx val="137"/>
            <c:bubble3D val="0"/>
            <c:extLst>
              <c:ext xmlns:c16="http://schemas.microsoft.com/office/drawing/2014/chart" uri="{C3380CC4-5D6E-409C-BE32-E72D297353CC}">
                <c16:uniqueId val="{00000089-10C5-4A8E-905C-258D66846C94}"/>
              </c:ext>
            </c:extLst>
          </c:dPt>
          <c:dPt>
            <c:idx val="138"/>
            <c:bubble3D val="0"/>
            <c:extLst>
              <c:ext xmlns:c16="http://schemas.microsoft.com/office/drawing/2014/chart" uri="{C3380CC4-5D6E-409C-BE32-E72D297353CC}">
                <c16:uniqueId val="{0000008A-10C5-4A8E-905C-258D66846C94}"/>
              </c:ext>
            </c:extLst>
          </c:dPt>
          <c:dPt>
            <c:idx val="139"/>
            <c:bubble3D val="0"/>
            <c:extLst>
              <c:ext xmlns:c16="http://schemas.microsoft.com/office/drawing/2014/chart" uri="{C3380CC4-5D6E-409C-BE32-E72D297353CC}">
                <c16:uniqueId val="{0000008B-10C5-4A8E-905C-258D66846C94}"/>
              </c:ext>
            </c:extLst>
          </c:dPt>
          <c:dPt>
            <c:idx val="140"/>
            <c:bubble3D val="0"/>
            <c:extLst>
              <c:ext xmlns:c16="http://schemas.microsoft.com/office/drawing/2014/chart" uri="{C3380CC4-5D6E-409C-BE32-E72D297353CC}">
                <c16:uniqueId val="{0000008C-10C5-4A8E-905C-258D66846C94}"/>
              </c:ext>
            </c:extLst>
          </c:dPt>
          <c:dPt>
            <c:idx val="141"/>
            <c:bubble3D val="0"/>
            <c:extLst>
              <c:ext xmlns:c16="http://schemas.microsoft.com/office/drawing/2014/chart" uri="{C3380CC4-5D6E-409C-BE32-E72D297353CC}">
                <c16:uniqueId val="{0000008D-10C5-4A8E-905C-258D66846C94}"/>
              </c:ext>
            </c:extLst>
          </c:dPt>
          <c:dPt>
            <c:idx val="142"/>
            <c:bubble3D val="0"/>
            <c:extLst>
              <c:ext xmlns:c16="http://schemas.microsoft.com/office/drawing/2014/chart" uri="{C3380CC4-5D6E-409C-BE32-E72D297353CC}">
                <c16:uniqueId val="{0000008E-10C5-4A8E-905C-258D66846C94}"/>
              </c:ext>
            </c:extLst>
          </c:dPt>
          <c:dPt>
            <c:idx val="143"/>
            <c:bubble3D val="0"/>
            <c:extLst>
              <c:ext xmlns:c16="http://schemas.microsoft.com/office/drawing/2014/chart" uri="{C3380CC4-5D6E-409C-BE32-E72D297353CC}">
                <c16:uniqueId val="{0000008F-10C5-4A8E-905C-258D66846C94}"/>
              </c:ext>
            </c:extLst>
          </c:dPt>
          <c:dPt>
            <c:idx val="144"/>
            <c:bubble3D val="0"/>
            <c:extLst>
              <c:ext xmlns:c16="http://schemas.microsoft.com/office/drawing/2014/chart" uri="{C3380CC4-5D6E-409C-BE32-E72D297353CC}">
                <c16:uniqueId val="{00000090-10C5-4A8E-905C-258D66846C94}"/>
              </c:ext>
            </c:extLst>
          </c:dPt>
          <c:dPt>
            <c:idx val="145"/>
            <c:bubble3D val="0"/>
            <c:extLst>
              <c:ext xmlns:c16="http://schemas.microsoft.com/office/drawing/2014/chart" uri="{C3380CC4-5D6E-409C-BE32-E72D297353CC}">
                <c16:uniqueId val="{00000091-10C5-4A8E-905C-258D66846C94}"/>
              </c:ext>
            </c:extLst>
          </c:dPt>
          <c:dPt>
            <c:idx val="146"/>
            <c:bubble3D val="0"/>
            <c:extLst>
              <c:ext xmlns:c16="http://schemas.microsoft.com/office/drawing/2014/chart" uri="{C3380CC4-5D6E-409C-BE32-E72D297353CC}">
                <c16:uniqueId val="{00000092-10C5-4A8E-905C-258D66846C94}"/>
              </c:ext>
            </c:extLst>
          </c:dPt>
          <c:dPt>
            <c:idx val="147"/>
            <c:bubble3D val="0"/>
            <c:extLst>
              <c:ext xmlns:c16="http://schemas.microsoft.com/office/drawing/2014/chart" uri="{C3380CC4-5D6E-409C-BE32-E72D297353CC}">
                <c16:uniqueId val="{00000093-10C5-4A8E-905C-258D66846C94}"/>
              </c:ext>
            </c:extLst>
          </c:dPt>
          <c:dPt>
            <c:idx val="148"/>
            <c:bubble3D val="0"/>
            <c:extLst>
              <c:ext xmlns:c16="http://schemas.microsoft.com/office/drawing/2014/chart" uri="{C3380CC4-5D6E-409C-BE32-E72D297353CC}">
                <c16:uniqueId val="{00000094-10C5-4A8E-905C-258D66846C94}"/>
              </c:ext>
            </c:extLst>
          </c:dPt>
          <c:dPt>
            <c:idx val="149"/>
            <c:bubble3D val="0"/>
            <c:extLst>
              <c:ext xmlns:c16="http://schemas.microsoft.com/office/drawing/2014/chart" uri="{C3380CC4-5D6E-409C-BE32-E72D297353CC}">
                <c16:uniqueId val="{00000095-10C5-4A8E-905C-258D66846C94}"/>
              </c:ext>
            </c:extLst>
          </c:dPt>
          <c:dPt>
            <c:idx val="150"/>
            <c:bubble3D val="0"/>
            <c:extLst>
              <c:ext xmlns:c16="http://schemas.microsoft.com/office/drawing/2014/chart" uri="{C3380CC4-5D6E-409C-BE32-E72D297353CC}">
                <c16:uniqueId val="{00000096-10C5-4A8E-905C-258D66846C94}"/>
              </c:ext>
            </c:extLst>
          </c:dPt>
          <c:dPt>
            <c:idx val="151"/>
            <c:bubble3D val="0"/>
            <c:extLst>
              <c:ext xmlns:c16="http://schemas.microsoft.com/office/drawing/2014/chart" uri="{C3380CC4-5D6E-409C-BE32-E72D297353CC}">
                <c16:uniqueId val="{00000097-10C5-4A8E-905C-258D66846C94}"/>
              </c:ext>
            </c:extLst>
          </c:dPt>
          <c:dPt>
            <c:idx val="152"/>
            <c:bubble3D val="0"/>
            <c:extLst>
              <c:ext xmlns:c16="http://schemas.microsoft.com/office/drawing/2014/chart" uri="{C3380CC4-5D6E-409C-BE32-E72D297353CC}">
                <c16:uniqueId val="{00000098-10C5-4A8E-905C-258D66846C94}"/>
              </c:ext>
            </c:extLst>
          </c:dPt>
          <c:dPt>
            <c:idx val="153"/>
            <c:bubble3D val="0"/>
            <c:extLst>
              <c:ext xmlns:c16="http://schemas.microsoft.com/office/drawing/2014/chart" uri="{C3380CC4-5D6E-409C-BE32-E72D297353CC}">
                <c16:uniqueId val="{00000099-10C5-4A8E-905C-258D66846C94}"/>
              </c:ext>
            </c:extLst>
          </c:dPt>
          <c:dPt>
            <c:idx val="154"/>
            <c:bubble3D val="0"/>
            <c:extLst>
              <c:ext xmlns:c16="http://schemas.microsoft.com/office/drawing/2014/chart" uri="{C3380CC4-5D6E-409C-BE32-E72D297353CC}">
                <c16:uniqueId val="{0000009A-10C5-4A8E-905C-258D66846C94}"/>
              </c:ext>
            </c:extLst>
          </c:dPt>
          <c:dPt>
            <c:idx val="155"/>
            <c:bubble3D val="0"/>
            <c:extLst>
              <c:ext xmlns:c16="http://schemas.microsoft.com/office/drawing/2014/chart" uri="{C3380CC4-5D6E-409C-BE32-E72D297353CC}">
                <c16:uniqueId val="{0000009B-10C5-4A8E-905C-258D66846C94}"/>
              </c:ext>
            </c:extLst>
          </c:dPt>
          <c:dPt>
            <c:idx val="156"/>
            <c:bubble3D val="0"/>
            <c:extLst>
              <c:ext xmlns:c16="http://schemas.microsoft.com/office/drawing/2014/chart" uri="{C3380CC4-5D6E-409C-BE32-E72D297353CC}">
                <c16:uniqueId val="{0000009C-10C5-4A8E-905C-258D66846C94}"/>
              </c:ext>
            </c:extLst>
          </c:dPt>
          <c:dPt>
            <c:idx val="157"/>
            <c:bubble3D val="0"/>
            <c:extLst>
              <c:ext xmlns:c16="http://schemas.microsoft.com/office/drawing/2014/chart" uri="{C3380CC4-5D6E-409C-BE32-E72D297353CC}">
                <c16:uniqueId val="{0000009D-10C5-4A8E-905C-258D66846C94}"/>
              </c:ext>
            </c:extLst>
          </c:dPt>
          <c:dPt>
            <c:idx val="158"/>
            <c:bubble3D val="0"/>
            <c:extLst>
              <c:ext xmlns:c16="http://schemas.microsoft.com/office/drawing/2014/chart" uri="{C3380CC4-5D6E-409C-BE32-E72D297353CC}">
                <c16:uniqueId val="{0000009E-10C5-4A8E-905C-258D66846C94}"/>
              </c:ext>
            </c:extLst>
          </c:dPt>
          <c:dPt>
            <c:idx val="159"/>
            <c:bubble3D val="0"/>
            <c:extLst>
              <c:ext xmlns:c16="http://schemas.microsoft.com/office/drawing/2014/chart" uri="{C3380CC4-5D6E-409C-BE32-E72D297353CC}">
                <c16:uniqueId val="{0000009F-10C5-4A8E-905C-258D66846C94}"/>
              </c:ext>
            </c:extLst>
          </c:dPt>
          <c:dPt>
            <c:idx val="160"/>
            <c:bubble3D val="0"/>
            <c:extLst>
              <c:ext xmlns:c16="http://schemas.microsoft.com/office/drawing/2014/chart" uri="{C3380CC4-5D6E-409C-BE32-E72D297353CC}">
                <c16:uniqueId val="{000000A0-10C5-4A8E-905C-258D66846C94}"/>
              </c:ext>
            </c:extLst>
          </c:dPt>
          <c:dPt>
            <c:idx val="161"/>
            <c:bubble3D val="0"/>
            <c:extLst>
              <c:ext xmlns:c16="http://schemas.microsoft.com/office/drawing/2014/chart" uri="{C3380CC4-5D6E-409C-BE32-E72D297353CC}">
                <c16:uniqueId val="{000000A1-10C5-4A8E-905C-258D66846C94}"/>
              </c:ext>
            </c:extLst>
          </c:dPt>
          <c:dPt>
            <c:idx val="162"/>
            <c:bubble3D val="0"/>
            <c:extLst>
              <c:ext xmlns:c16="http://schemas.microsoft.com/office/drawing/2014/chart" uri="{C3380CC4-5D6E-409C-BE32-E72D297353CC}">
                <c16:uniqueId val="{000000A2-10C5-4A8E-905C-258D66846C94}"/>
              </c:ext>
            </c:extLst>
          </c:dPt>
          <c:dPt>
            <c:idx val="163"/>
            <c:bubble3D val="0"/>
            <c:extLst>
              <c:ext xmlns:c16="http://schemas.microsoft.com/office/drawing/2014/chart" uri="{C3380CC4-5D6E-409C-BE32-E72D297353CC}">
                <c16:uniqueId val="{000000A3-10C5-4A8E-905C-258D66846C94}"/>
              </c:ext>
            </c:extLst>
          </c:dPt>
          <c:dPt>
            <c:idx val="164"/>
            <c:bubble3D val="0"/>
            <c:extLst>
              <c:ext xmlns:c16="http://schemas.microsoft.com/office/drawing/2014/chart" uri="{C3380CC4-5D6E-409C-BE32-E72D297353CC}">
                <c16:uniqueId val="{000000A4-10C5-4A8E-905C-258D66846C94}"/>
              </c:ext>
            </c:extLst>
          </c:dPt>
          <c:dPt>
            <c:idx val="165"/>
            <c:bubble3D val="0"/>
            <c:extLst>
              <c:ext xmlns:c16="http://schemas.microsoft.com/office/drawing/2014/chart" uri="{C3380CC4-5D6E-409C-BE32-E72D297353CC}">
                <c16:uniqueId val="{000000A5-10C5-4A8E-905C-258D66846C94}"/>
              </c:ext>
            </c:extLst>
          </c:dPt>
          <c:dPt>
            <c:idx val="166"/>
            <c:bubble3D val="0"/>
            <c:extLst>
              <c:ext xmlns:c16="http://schemas.microsoft.com/office/drawing/2014/chart" uri="{C3380CC4-5D6E-409C-BE32-E72D297353CC}">
                <c16:uniqueId val="{000000A6-10C5-4A8E-905C-258D66846C94}"/>
              </c:ext>
            </c:extLst>
          </c:dPt>
          <c:dPt>
            <c:idx val="167"/>
            <c:bubble3D val="0"/>
            <c:extLst>
              <c:ext xmlns:c16="http://schemas.microsoft.com/office/drawing/2014/chart" uri="{C3380CC4-5D6E-409C-BE32-E72D297353CC}">
                <c16:uniqueId val="{000000A7-10C5-4A8E-905C-258D66846C94}"/>
              </c:ext>
            </c:extLst>
          </c:dPt>
          <c:dPt>
            <c:idx val="168"/>
            <c:bubble3D val="0"/>
            <c:extLst>
              <c:ext xmlns:c16="http://schemas.microsoft.com/office/drawing/2014/chart" uri="{C3380CC4-5D6E-409C-BE32-E72D297353CC}">
                <c16:uniqueId val="{000000A8-10C5-4A8E-905C-258D66846C94}"/>
              </c:ext>
            </c:extLst>
          </c:dPt>
          <c:dPt>
            <c:idx val="169"/>
            <c:bubble3D val="0"/>
            <c:extLst>
              <c:ext xmlns:c16="http://schemas.microsoft.com/office/drawing/2014/chart" uri="{C3380CC4-5D6E-409C-BE32-E72D297353CC}">
                <c16:uniqueId val="{000000A9-10C5-4A8E-905C-258D66846C94}"/>
              </c:ext>
            </c:extLst>
          </c:dPt>
          <c:dPt>
            <c:idx val="170"/>
            <c:bubble3D val="0"/>
            <c:extLst>
              <c:ext xmlns:c16="http://schemas.microsoft.com/office/drawing/2014/chart" uri="{C3380CC4-5D6E-409C-BE32-E72D297353CC}">
                <c16:uniqueId val="{000000AA-10C5-4A8E-905C-258D66846C94}"/>
              </c:ext>
            </c:extLst>
          </c:dPt>
          <c:dPt>
            <c:idx val="171"/>
            <c:bubble3D val="0"/>
            <c:extLst>
              <c:ext xmlns:c16="http://schemas.microsoft.com/office/drawing/2014/chart" uri="{C3380CC4-5D6E-409C-BE32-E72D297353CC}">
                <c16:uniqueId val="{000000AB-10C5-4A8E-905C-258D66846C94}"/>
              </c:ext>
            </c:extLst>
          </c:dPt>
          <c:dPt>
            <c:idx val="172"/>
            <c:bubble3D val="0"/>
            <c:extLst>
              <c:ext xmlns:c16="http://schemas.microsoft.com/office/drawing/2014/chart" uri="{C3380CC4-5D6E-409C-BE32-E72D297353CC}">
                <c16:uniqueId val="{000000AC-10C5-4A8E-905C-258D66846C94}"/>
              </c:ext>
            </c:extLst>
          </c:dPt>
          <c:dPt>
            <c:idx val="173"/>
            <c:bubble3D val="0"/>
            <c:extLst>
              <c:ext xmlns:c16="http://schemas.microsoft.com/office/drawing/2014/chart" uri="{C3380CC4-5D6E-409C-BE32-E72D297353CC}">
                <c16:uniqueId val="{000000AD-10C5-4A8E-905C-258D66846C94}"/>
              </c:ext>
            </c:extLst>
          </c:dPt>
          <c:dPt>
            <c:idx val="174"/>
            <c:bubble3D val="0"/>
            <c:extLst>
              <c:ext xmlns:c16="http://schemas.microsoft.com/office/drawing/2014/chart" uri="{C3380CC4-5D6E-409C-BE32-E72D297353CC}">
                <c16:uniqueId val="{000000AE-10C5-4A8E-905C-258D66846C94}"/>
              </c:ext>
            </c:extLst>
          </c:dPt>
          <c:dPt>
            <c:idx val="175"/>
            <c:bubble3D val="0"/>
            <c:extLst>
              <c:ext xmlns:c16="http://schemas.microsoft.com/office/drawing/2014/chart" uri="{C3380CC4-5D6E-409C-BE32-E72D297353CC}">
                <c16:uniqueId val="{000000AF-10C5-4A8E-905C-258D66846C94}"/>
              </c:ext>
            </c:extLst>
          </c:dPt>
          <c:dPt>
            <c:idx val="176"/>
            <c:bubble3D val="0"/>
            <c:extLst>
              <c:ext xmlns:c16="http://schemas.microsoft.com/office/drawing/2014/chart" uri="{C3380CC4-5D6E-409C-BE32-E72D297353CC}">
                <c16:uniqueId val="{000000B0-10C5-4A8E-905C-258D66846C94}"/>
              </c:ext>
            </c:extLst>
          </c:dPt>
          <c:dPt>
            <c:idx val="177"/>
            <c:bubble3D val="0"/>
            <c:extLst>
              <c:ext xmlns:c16="http://schemas.microsoft.com/office/drawing/2014/chart" uri="{C3380CC4-5D6E-409C-BE32-E72D297353CC}">
                <c16:uniqueId val="{000000B1-10C5-4A8E-905C-258D66846C94}"/>
              </c:ext>
            </c:extLst>
          </c:dPt>
          <c:dPt>
            <c:idx val="178"/>
            <c:bubble3D val="0"/>
            <c:extLst>
              <c:ext xmlns:c16="http://schemas.microsoft.com/office/drawing/2014/chart" uri="{C3380CC4-5D6E-409C-BE32-E72D297353CC}">
                <c16:uniqueId val="{000000B2-10C5-4A8E-905C-258D66846C94}"/>
              </c:ext>
            </c:extLst>
          </c:dPt>
          <c:dPt>
            <c:idx val="179"/>
            <c:bubble3D val="0"/>
            <c:extLst>
              <c:ext xmlns:c16="http://schemas.microsoft.com/office/drawing/2014/chart" uri="{C3380CC4-5D6E-409C-BE32-E72D297353CC}">
                <c16:uniqueId val="{000000B3-10C5-4A8E-905C-258D66846C94}"/>
              </c:ext>
            </c:extLst>
          </c:dPt>
          <c:dPt>
            <c:idx val="180"/>
            <c:bubble3D val="0"/>
            <c:extLst>
              <c:ext xmlns:c16="http://schemas.microsoft.com/office/drawing/2014/chart" uri="{C3380CC4-5D6E-409C-BE32-E72D297353CC}">
                <c16:uniqueId val="{000000B4-10C5-4A8E-905C-258D66846C94}"/>
              </c:ext>
            </c:extLst>
          </c:dPt>
          <c:dPt>
            <c:idx val="181"/>
            <c:bubble3D val="0"/>
            <c:extLst>
              <c:ext xmlns:c16="http://schemas.microsoft.com/office/drawing/2014/chart" uri="{C3380CC4-5D6E-409C-BE32-E72D297353CC}">
                <c16:uniqueId val="{000000B5-10C5-4A8E-905C-258D66846C94}"/>
              </c:ext>
            </c:extLst>
          </c:dPt>
          <c:dPt>
            <c:idx val="182"/>
            <c:bubble3D val="0"/>
            <c:extLst>
              <c:ext xmlns:c16="http://schemas.microsoft.com/office/drawing/2014/chart" uri="{C3380CC4-5D6E-409C-BE32-E72D297353CC}">
                <c16:uniqueId val="{000000B6-10C5-4A8E-905C-258D66846C94}"/>
              </c:ext>
            </c:extLst>
          </c:dPt>
          <c:dPt>
            <c:idx val="183"/>
            <c:bubble3D val="0"/>
            <c:extLst>
              <c:ext xmlns:c16="http://schemas.microsoft.com/office/drawing/2014/chart" uri="{C3380CC4-5D6E-409C-BE32-E72D297353CC}">
                <c16:uniqueId val="{000000B7-10C5-4A8E-905C-258D66846C94}"/>
              </c:ext>
            </c:extLst>
          </c:dPt>
          <c:dPt>
            <c:idx val="184"/>
            <c:bubble3D val="0"/>
            <c:extLst>
              <c:ext xmlns:c16="http://schemas.microsoft.com/office/drawing/2014/chart" uri="{C3380CC4-5D6E-409C-BE32-E72D297353CC}">
                <c16:uniqueId val="{000000B8-10C5-4A8E-905C-258D66846C94}"/>
              </c:ext>
            </c:extLst>
          </c:dPt>
          <c:dPt>
            <c:idx val="185"/>
            <c:bubble3D val="0"/>
            <c:extLst>
              <c:ext xmlns:c16="http://schemas.microsoft.com/office/drawing/2014/chart" uri="{C3380CC4-5D6E-409C-BE32-E72D297353CC}">
                <c16:uniqueId val="{000000B9-10C5-4A8E-905C-258D66846C94}"/>
              </c:ext>
            </c:extLst>
          </c:dPt>
          <c:dPt>
            <c:idx val="186"/>
            <c:bubble3D val="0"/>
            <c:extLst>
              <c:ext xmlns:c16="http://schemas.microsoft.com/office/drawing/2014/chart" uri="{C3380CC4-5D6E-409C-BE32-E72D297353CC}">
                <c16:uniqueId val="{000000BA-10C5-4A8E-905C-258D66846C94}"/>
              </c:ext>
            </c:extLst>
          </c:dPt>
          <c:trendline>
            <c:spPr>
              <a:ln w="12700">
                <a:solidFill>
                  <a:srgbClr val="008000"/>
                </a:solidFill>
                <a:prstDash val="solid"/>
              </a:ln>
            </c:spPr>
            <c:trendlineType val="linear"/>
            <c:dispRSqr val="1"/>
            <c:dispEq val="1"/>
            <c:trendlineLbl>
              <c:layout>
                <c:manualLayout>
                  <c:x val="8.1214748267454381E-2"/>
                  <c:y val="-0.15846133425817693"/>
                </c:manualLayout>
              </c:layout>
              <c:numFmt formatCode="General" sourceLinked="0"/>
              <c:spPr>
                <a:noFill/>
                <a:ln w="25400">
                  <a:noFill/>
                </a:ln>
              </c:spPr>
              <c:txPr>
                <a:bodyPr/>
                <a:lstStyle/>
                <a:p>
                  <a:pPr>
                    <a:defRPr sz="1000" b="0" i="0" u="none" strike="noStrike" baseline="0">
                      <a:solidFill>
                        <a:srgbClr val="008000"/>
                      </a:solidFill>
                      <a:latin typeface="Arial"/>
                      <a:ea typeface="Arial"/>
                      <a:cs typeface="Arial"/>
                    </a:defRPr>
                  </a:pPr>
                  <a:endParaRPr lang="en-US"/>
                </a:p>
              </c:txPr>
            </c:trendlineLbl>
          </c:trendline>
          <c:xVal>
            <c:numRef>
              <c:f>'Monthly AVG OIL'!$E$114:$E$257</c:f>
              <c:numCache>
                <c:formatCode>"$"#,##0.00</c:formatCode>
                <c:ptCount val="144"/>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pt idx="139">
                  <c:v>47.325499999999998</c:v>
                </c:pt>
                <c:pt idx="140">
                  <c:v>50.724736842105258</c:v>
                </c:pt>
                <c:pt idx="141">
                  <c:v>47.854090909090907</c:v>
                </c:pt>
                <c:pt idx="142">
                  <c:v>54.433181818181815</c:v>
                </c:pt>
                <c:pt idx="143">
                  <c:v>59.372</c:v>
                </c:pt>
              </c:numCache>
            </c:numRef>
          </c:xVal>
          <c:yVal>
            <c:numRef>
              <c:f>'Monthly AVG OIL'!$S$114:$S$257</c:f>
              <c:numCache>
                <c:formatCode>General</c:formatCode>
                <c:ptCount val="144"/>
                <c:pt idx="127" formatCode="&quot;$&quot;#,##0.00">
                  <c:v>76.510000000000005</c:v>
                </c:pt>
                <c:pt idx="128" formatCode="&quot;$&quot;#,##0.00">
                  <c:v>80.2</c:v>
                </c:pt>
                <c:pt idx="129" formatCode="&quot;$&quot;#,##0.00">
                  <c:v>85.61</c:v>
                </c:pt>
                <c:pt idx="130" formatCode="&quot;$&quot;#,##0.00">
                  <c:v>88.89</c:v>
                </c:pt>
                <c:pt idx="131" formatCode="&quot;$&quot;#,##0.00">
                  <c:v>88.51</c:v>
                </c:pt>
                <c:pt idx="132" formatCode="&quot;$&quot;#,##0.00">
                  <c:v>91.87</c:v>
                </c:pt>
                <c:pt idx="133" formatCode="&quot;$&quot;#,##0.00">
                  <c:v>89.15</c:v>
                </c:pt>
                <c:pt idx="134" formatCode="&quot;$&quot;#,##0.00">
                  <c:v>82.89</c:v>
                </c:pt>
                <c:pt idx="135" formatCode="&quot;$&quot;#,##0.00">
                  <c:v>76.59</c:v>
                </c:pt>
                <c:pt idx="136" formatCode="&quot;$&quot;#,##0.00">
                  <c:v>66.13</c:v>
                </c:pt>
                <c:pt idx="137" formatCode="&quot;$&quot;#,##0.00">
                  <c:v>58.64</c:v>
                </c:pt>
                <c:pt idx="138" formatCode="&quot;$&quot;#,##0.00">
                  <c:v>42.71</c:v>
                </c:pt>
                <c:pt idx="139" formatCode="&quot;$&quot;#,##0.00">
                  <c:v>31.65</c:v>
                </c:pt>
                <c:pt idx="140" formatCode="&quot;$&quot;#,##0.00">
                  <c:v>34.54</c:v>
                </c:pt>
                <c:pt idx="141" formatCode="&quot;$&quot;#,##0.00">
                  <c:v>31.43</c:v>
                </c:pt>
                <c:pt idx="142" formatCode="&quot;$&quot;#,##0.00">
                  <c:v>40.51</c:v>
                </c:pt>
                <c:pt idx="143" formatCode="&quot;$&quot;#,##0.00">
                  <c:v>48.64</c:v>
                </c:pt>
              </c:numCache>
            </c:numRef>
          </c:yVal>
          <c:smooth val="0"/>
          <c:extLst>
            <c:ext xmlns:c16="http://schemas.microsoft.com/office/drawing/2014/chart" uri="{C3380CC4-5D6E-409C-BE32-E72D297353CC}">
              <c16:uniqueId val="{000000BB-10C5-4A8E-905C-258D66846C94}"/>
            </c:ext>
          </c:extLst>
        </c:ser>
        <c:dLbls>
          <c:showLegendKey val="0"/>
          <c:showVal val="0"/>
          <c:showCatName val="0"/>
          <c:showSerName val="0"/>
          <c:showPercent val="0"/>
          <c:showBubbleSize val="0"/>
        </c:dLbls>
        <c:axId val="181655424"/>
        <c:axId val="181657600"/>
      </c:scatterChart>
      <c:valAx>
        <c:axId val="18165542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657600"/>
        <c:crosses val="autoZero"/>
        <c:crossBetween val="midCat"/>
        <c:minorUnit val="2"/>
      </c:valAx>
      <c:valAx>
        <c:axId val="18165760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rot="-5400000" vert="horz"/>
              <a:lstStyle/>
              <a:p>
                <a:pPr>
                  <a:defRPr sz="1000" b="1" i="0" u="none" strike="noStrike" baseline="0">
                    <a:solidFill>
                      <a:srgbClr val="000000"/>
                    </a:solidFill>
                    <a:latin typeface="Arial"/>
                    <a:ea typeface="Arial"/>
                    <a:cs typeface="Arial"/>
                  </a:defRPr>
                </a:pPr>
                <a:r>
                  <a:rPr lang="en-US"/>
                  <a:t>WILLISTON</a:t>
                </a:r>
                <a:r>
                  <a:rPr lang="en-US" baseline="0"/>
                  <a:t> BASIN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655424"/>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CANADIAN EXCHANGE RATES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Oct 2010 through forward data points]</a:t>
            </a:r>
          </a:p>
          <a:p>
            <a:pPr>
              <a:defRPr sz="1200" b="1" i="0" u="none" strike="noStrike" baseline="0">
                <a:solidFill>
                  <a:srgbClr val="000000"/>
                </a:solidFill>
                <a:latin typeface="Arial"/>
                <a:ea typeface="Arial"/>
                <a:cs typeface="Arial"/>
              </a:defRPr>
            </a:pPr>
            <a:endParaRPr lang="en-US" sz="900" b="1" i="0" u="none" strike="noStrike" baseline="0">
              <a:solidFill>
                <a:srgbClr val="FF0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with White Center" are </a:t>
            </a:r>
            <a:r>
              <a:rPr lang="en-US" sz="900" b="1" i="0" u="sng" strike="noStrike" baseline="0">
                <a:solidFill>
                  <a:srgbClr val="FF0000"/>
                </a:solidFill>
                <a:latin typeface="Arial"/>
                <a:cs typeface="Arial"/>
              </a:rPr>
              <a:t>JUN 2015 forward </a:t>
            </a:r>
            <a:r>
              <a:rPr lang="en-US" sz="900" b="1" i="0" u="none" strike="noStrike" baseline="0">
                <a:solidFill>
                  <a:srgbClr val="FF0000"/>
                </a:solidFill>
                <a:latin typeface="Arial"/>
                <a:cs typeface="Arial"/>
              </a:rPr>
              <a:t>data points]-</a:t>
            </a:r>
            <a:r>
              <a:rPr lang="en-US" sz="900" b="1" i="0" u="none" strike="noStrike" baseline="0">
                <a:solidFill>
                  <a:srgbClr val="0000FF"/>
                </a:solidFill>
                <a:latin typeface="Arial"/>
                <a:cs typeface="Arial"/>
              </a:rPr>
              <a:t>Trendline in blue</a:t>
            </a:r>
          </a:p>
        </c:rich>
      </c:tx>
      <c:layout>
        <c:manualLayout>
          <c:xMode val="edge"/>
          <c:yMode val="edge"/>
          <c:x val="0.24639288642890014"/>
          <c:y val="1.5221650413222996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Oct2010_forward</c:v>
          </c:tx>
          <c:spPr>
            <a:ln w="28575">
              <a:noFill/>
            </a:ln>
          </c:spPr>
          <c:marker>
            <c:symbol val="circle"/>
            <c:size val="7"/>
            <c:spPr>
              <a:solidFill>
                <a:srgbClr val="FF0000"/>
              </a:solidFill>
              <a:ln>
                <a:solidFill>
                  <a:srgbClr val="FF0000"/>
                </a:solidFill>
                <a:prstDash val="solid"/>
              </a:ln>
            </c:spPr>
          </c:marker>
          <c:xVal>
            <c:numRef>
              <c:f>'Monthly AVG OIL'!$E$202:$E$500</c:f>
              <c:numCache>
                <c:formatCode>"$"#,##0.00</c:formatCode>
                <c:ptCount val="299"/>
                <c:pt idx="0">
                  <c:v>81.902380952380952</c:v>
                </c:pt>
                <c:pt idx="1">
                  <c:v>84.14</c:v>
                </c:pt>
                <c:pt idx="2">
                  <c:v>89.1538095238095</c:v>
                </c:pt>
                <c:pt idx="3">
                  <c:v>89.423000000000002</c:v>
                </c:pt>
                <c:pt idx="4">
                  <c:v>89.583157894736857</c:v>
                </c:pt>
                <c:pt idx="5">
                  <c:v>103.02045454545454</c:v>
                </c:pt>
                <c:pt idx="6">
                  <c:v>110.04049999999999</c:v>
                </c:pt>
                <c:pt idx="7">
                  <c:v>101.33285714285714</c:v>
                </c:pt>
                <c:pt idx="8">
                  <c:v>96.288636363636385</c:v>
                </c:pt>
                <c:pt idx="9">
                  <c:v>97.185000000000002</c:v>
                </c:pt>
                <c:pt idx="10">
                  <c:v>86.334347826086955</c:v>
                </c:pt>
                <c:pt idx="11">
                  <c:v>85.61</c:v>
                </c:pt>
                <c:pt idx="12">
                  <c:v>86.411904761904751</c:v>
                </c:pt>
                <c:pt idx="13">
                  <c:v>97.172499999999985</c:v>
                </c:pt>
                <c:pt idx="14">
                  <c:v>98.513809523809542</c:v>
                </c:pt>
                <c:pt idx="15">
                  <c:v>100.23600000000002</c:v>
                </c:pt>
                <c:pt idx="16">
                  <c:v>102.24999999999997</c:v>
                </c:pt>
                <c:pt idx="17">
                  <c:v>106.19090909090909</c:v>
                </c:pt>
                <c:pt idx="18">
                  <c:v>103.32650000000001</c:v>
                </c:pt>
                <c:pt idx="19">
                  <c:v>94.701818181818183</c:v>
                </c:pt>
                <c:pt idx="20">
                  <c:v>82.40523809523809</c:v>
                </c:pt>
                <c:pt idx="21">
                  <c:v>87.931428571428597</c:v>
                </c:pt>
                <c:pt idx="22">
                  <c:v>94.160869565217382</c:v>
                </c:pt>
                <c:pt idx="23">
                  <c:v>94.716315789473697</c:v>
                </c:pt>
                <c:pt idx="24">
                  <c:v>89.570869565217379</c:v>
                </c:pt>
                <c:pt idx="25">
                  <c:v>86.655000000000001</c:v>
                </c:pt>
                <c:pt idx="26">
                  <c:v>88.245499999999993</c:v>
                </c:pt>
                <c:pt idx="27">
                  <c:v>94.828571428571436</c:v>
                </c:pt>
                <c:pt idx="28">
                  <c:v>95.321578947368408</c:v>
                </c:pt>
                <c:pt idx="29">
                  <c:v>93.047368421052624</c:v>
                </c:pt>
                <c:pt idx="30">
                  <c:v>92.067727272727282</c:v>
                </c:pt>
                <c:pt idx="31">
                  <c:v>94.794999999999987</c:v>
                </c:pt>
                <c:pt idx="32">
                  <c:v>95.800500000000014</c:v>
                </c:pt>
                <c:pt idx="33">
                  <c:v>104.61136363636365</c:v>
                </c:pt>
                <c:pt idx="34">
                  <c:v>106.53863636363639</c:v>
                </c:pt>
                <c:pt idx="35">
                  <c:v>106.23499999999999</c:v>
                </c:pt>
                <c:pt idx="36">
                  <c:v>100.55260869565215</c:v>
                </c:pt>
                <c:pt idx="37">
                  <c:v>93.931499999999986</c:v>
                </c:pt>
                <c:pt idx="38">
                  <c:v>97.894285714285701</c:v>
                </c:pt>
                <c:pt idx="39">
                  <c:v>94.856666666666669</c:v>
                </c:pt>
                <c:pt idx="40">
                  <c:v>100.67526315789473</c:v>
                </c:pt>
                <c:pt idx="41">
                  <c:v>100.50904761904765</c:v>
                </c:pt>
                <c:pt idx="42">
                  <c:v>102.03476190476188</c:v>
                </c:pt>
                <c:pt idx="43">
                  <c:v>101.79476190476188</c:v>
                </c:pt>
                <c:pt idx="44">
                  <c:v>105.14666666666666</c:v>
                </c:pt>
                <c:pt idx="45">
                  <c:v>102.39181818181818</c:v>
                </c:pt>
                <c:pt idx="46">
                  <c:v>96.076190476190476</c:v>
                </c:pt>
                <c:pt idx="47">
                  <c:v>93.033809523809509</c:v>
                </c:pt>
                <c:pt idx="48">
                  <c:v>84.339130434782604</c:v>
                </c:pt>
                <c:pt idx="49">
                  <c:v>75.81</c:v>
                </c:pt>
                <c:pt idx="50">
                  <c:v>59.28954545454544</c:v>
                </c:pt>
                <c:pt idx="51">
                  <c:v>47.325499999999998</c:v>
                </c:pt>
                <c:pt idx="52">
                  <c:v>50.724736842105258</c:v>
                </c:pt>
                <c:pt idx="53">
                  <c:v>47.854090909090907</c:v>
                </c:pt>
                <c:pt idx="54">
                  <c:v>54.433181818181815</c:v>
                </c:pt>
                <c:pt idx="55">
                  <c:v>59.372</c:v>
                </c:pt>
                <c:pt idx="56">
                  <c:v>59.828636363636377</c:v>
                </c:pt>
                <c:pt idx="57">
                  <c:v>50.929999999999993</c:v>
                </c:pt>
                <c:pt idx="58">
                  <c:v>42.889047619047624</c:v>
                </c:pt>
                <c:pt idx="59">
                  <c:v>45.479523809523805</c:v>
                </c:pt>
                <c:pt idx="60">
                  <c:v>46.289545454545454</c:v>
                </c:pt>
                <c:pt idx="61">
                  <c:v>42.922999999999995</c:v>
                </c:pt>
                <c:pt idx="62">
                  <c:v>37.327272727272728</c:v>
                </c:pt>
                <c:pt idx="63">
                  <c:v>31.77578947368421</c:v>
                </c:pt>
                <c:pt idx="64">
                  <c:v>30.616500000000002</c:v>
                </c:pt>
                <c:pt idx="65">
                  <c:v>37.960909090909098</c:v>
                </c:pt>
                <c:pt idx="66">
                  <c:v>41.124761904761897</c:v>
                </c:pt>
                <c:pt idx="67">
                  <c:v>46.796666666666681</c:v>
                </c:pt>
                <c:pt idx="68">
                  <c:v>48.853181818181831</c:v>
                </c:pt>
                <c:pt idx="69">
                  <c:v>44.814500000000002</c:v>
                </c:pt>
                <c:pt idx="70">
                  <c:v>44.799130434782612</c:v>
                </c:pt>
                <c:pt idx="71">
                  <c:v>44.994666666666667</c:v>
                </c:pt>
                <c:pt idx="72">
                  <c:v>49.827096774193542</c:v>
                </c:pt>
                <c:pt idx="73">
                  <c:v>45.582333333333331</c:v>
                </c:pt>
                <c:pt idx="74">
                  <c:v>52.207096774193552</c:v>
                </c:pt>
                <c:pt idx="75">
                  <c:v>52.770322580645178</c:v>
                </c:pt>
                <c:pt idx="76">
                  <c:v>53.54785714285714</c:v>
                </c:pt>
                <c:pt idx="77">
                  <c:v>49.665806451612895</c:v>
                </c:pt>
                <c:pt idx="78">
                  <c:v>51.144999999999968</c:v>
                </c:pt>
                <c:pt idx="79">
                  <c:v>48.582258064516132</c:v>
                </c:pt>
                <c:pt idx="80">
                  <c:v>45.226333333333351</c:v>
                </c:pt>
                <c:pt idx="81">
                  <c:v>46.61774193548387</c:v>
                </c:pt>
                <c:pt idx="82">
                  <c:v>48.222258064516133</c:v>
                </c:pt>
                <c:pt idx="83">
                  <c:v>49.571333333333349</c:v>
                </c:pt>
                <c:pt idx="84">
                  <c:v>51.579677419354866</c:v>
                </c:pt>
                <c:pt idx="85">
                  <c:v>56.789999999999992</c:v>
                </c:pt>
                <c:pt idx="86">
                  <c:v>58.104193548387094</c:v>
                </c:pt>
                <c:pt idx="87">
                  <c:v>63.614838709677407</c:v>
                </c:pt>
                <c:pt idx="88">
                  <c:v>62.247500000000009</c:v>
                </c:pt>
                <c:pt idx="89">
                  <c:v>62.939032258064522</c:v>
                </c:pt>
                <c:pt idx="90">
                  <c:v>66.320999999999984</c:v>
                </c:pt>
                <c:pt idx="91">
                  <c:v>69.892580645161303</c:v>
                </c:pt>
                <c:pt idx="92">
                  <c:v>67.276999999999987</c:v>
                </c:pt>
                <c:pt idx="93">
                  <c:v>70.917096774193553</c:v>
                </c:pt>
                <c:pt idx="94">
                  <c:v>67.804516129032265</c:v>
                </c:pt>
                <c:pt idx="95">
                  <c:v>70.084999999999994</c:v>
                </c:pt>
                <c:pt idx="96">
                  <c:v>70.716451612903214</c:v>
                </c:pt>
                <c:pt idx="97">
                  <c:v>56.85366666666669</c:v>
                </c:pt>
                <c:pt idx="98">
                  <c:v>48.822903225806442</c:v>
                </c:pt>
                <c:pt idx="99">
                  <c:v>51.479032258064521</c:v>
                </c:pt>
                <c:pt idx="100">
                  <c:v>55.07</c:v>
                </c:pt>
                <c:pt idx="101">
                  <c:v>58.086129032258064</c:v>
                </c:pt>
                <c:pt idx="102">
                  <c:v>63.794333333333341</c:v>
                </c:pt>
                <c:pt idx="103">
                  <c:v>60.891935483870981</c:v>
                </c:pt>
                <c:pt idx="104">
                  <c:v>54.864333333333342</c:v>
                </c:pt>
                <c:pt idx="105">
                  <c:v>57.49870967741937</c:v>
                </c:pt>
                <c:pt idx="106">
                  <c:v>54.840967741935486</c:v>
                </c:pt>
                <c:pt idx="107">
                  <c:v>56.676000000000009</c:v>
                </c:pt>
                <c:pt idx="108">
                  <c:v>54.13000000000001</c:v>
                </c:pt>
                <c:pt idx="109">
                  <c:v>57.084666666666664</c:v>
                </c:pt>
                <c:pt idx="110">
                  <c:v>59.84</c:v>
                </c:pt>
                <c:pt idx="111">
                  <c:v>57.978709677419353</c:v>
                </c:pt>
                <c:pt idx="112">
                  <c:v>50.749310344827585</c:v>
                </c:pt>
                <c:pt idx="113">
                  <c:v>30.595483870967744</c:v>
                </c:pt>
                <c:pt idx="114">
                  <c:v>18.201999999999998</c:v>
                </c:pt>
                <c:pt idx="115">
                  <c:v>28.683225806451613</c:v>
                </c:pt>
                <c:pt idx="116">
                  <c:v>38.369333333333337</c:v>
                </c:pt>
                <c:pt idx="117">
                  <c:v>40.763225806451615</c:v>
                </c:pt>
                <c:pt idx="118">
                  <c:v>42.186129032258073</c:v>
                </c:pt>
                <c:pt idx="119">
                  <c:v>39.627666666666663</c:v>
                </c:pt>
                <c:pt idx="120">
                  <c:v>39.443548387096783</c:v>
                </c:pt>
                <c:pt idx="121">
                  <c:v>41.277666666666654</c:v>
                </c:pt>
                <c:pt idx="122">
                  <c:v>47.227419354838716</c:v>
                </c:pt>
                <c:pt idx="123">
                  <c:v>51.806451612903224</c:v>
                </c:pt>
                <c:pt idx="124">
                  <c:v>59.133928571428577</c:v>
                </c:pt>
                <c:pt idx="125">
                  <c:v>62.658064516129045</c:v>
                </c:pt>
                <c:pt idx="126">
                  <c:v>61.643666666666689</c:v>
                </c:pt>
                <c:pt idx="127">
                  <c:v>65.063225806451584</c:v>
                </c:pt>
                <c:pt idx="128">
                  <c:v>71.406666666666666</c:v>
                </c:pt>
                <c:pt idx="129">
                  <c:v>72.817741935483866</c:v>
                </c:pt>
                <c:pt idx="130">
                  <c:v>67.709999999999994</c:v>
                </c:pt>
                <c:pt idx="131">
                  <c:v>71.39</c:v>
                </c:pt>
                <c:pt idx="132">
                  <c:v>81.140645161290323</c:v>
                </c:pt>
                <c:pt idx="133">
                  <c:v>78.09133333333331</c:v>
                </c:pt>
                <c:pt idx="134">
                  <c:v>71.488064516129</c:v>
                </c:pt>
                <c:pt idx="135">
                  <c:v>82.683225806451631</c:v>
                </c:pt>
                <c:pt idx="136">
                  <c:v>91.72</c:v>
                </c:pt>
                <c:pt idx="137">
                  <c:v>108.94354838709678</c:v>
                </c:pt>
                <c:pt idx="138">
                  <c:v>101.91833333333335</c:v>
                </c:pt>
                <c:pt idx="139">
                  <c:v>110.04290322580648</c:v>
                </c:pt>
                <c:pt idx="140">
                  <c:v>114.13733333333336</c:v>
                </c:pt>
                <c:pt idx="141">
                  <c:v>100.1412903225806</c:v>
                </c:pt>
                <c:pt idx="142">
                  <c:v>91.418064516129022</c:v>
                </c:pt>
                <c:pt idx="143">
                  <c:v>84.057666666666648</c:v>
                </c:pt>
                <c:pt idx="144">
                  <c:v>86.74</c:v>
                </c:pt>
                <c:pt idx="145">
                  <c:v>84.196666666666673</c:v>
                </c:pt>
                <c:pt idx="146">
                  <c:v>76.658064516129031</c:v>
                </c:pt>
                <c:pt idx="147">
                  <c:v>78.480645161290312</c:v>
                </c:pt>
                <c:pt idx="148">
                  <c:v>76.722499999999997</c:v>
                </c:pt>
                <c:pt idx="149">
                  <c:v>73.299677419354822</c:v>
                </c:pt>
                <c:pt idx="150">
                  <c:v>79.237000000000023</c:v>
                </c:pt>
                <c:pt idx="151">
                  <c:v>71.597741935483867</c:v>
                </c:pt>
                <c:pt idx="152">
                  <c:v>70.441333333333333</c:v>
                </c:pt>
                <c:pt idx="153">
                  <c:v>75.665161290322573</c:v>
                </c:pt>
                <c:pt idx="154">
                  <c:v>81.43741935483871</c:v>
                </c:pt>
                <c:pt idx="155">
                  <c:v>89.088999999999984</c:v>
                </c:pt>
                <c:pt idx="156">
                  <c:v>85.825806451612905</c:v>
                </c:pt>
                <c:pt idx="157">
                  <c:v>77.340999999999994</c:v>
                </c:pt>
                <c:pt idx="158">
                  <c:v>72.25516129032259</c:v>
                </c:pt>
                <c:pt idx="159">
                  <c:v>73.910645161290347</c:v>
                </c:pt>
                <c:pt idx="160">
                  <c:v>76.585862068965525</c:v>
                </c:pt>
                <c:pt idx="161">
                  <c:v>80.545483870967757</c:v>
                </c:pt>
                <c:pt idx="162">
                  <c:v>84.526333333333326</c:v>
                </c:pt>
                <c:pt idx="163">
                  <c:v>78.570645161290315</c:v>
                </c:pt>
                <c:pt idx="164">
                  <c:v>78.777333333333317</c:v>
                </c:pt>
                <c:pt idx="165">
                  <c:v>80.638387096774181</c:v>
                </c:pt>
                <c:pt idx="166">
                  <c:v>75.379677419354849</c:v>
                </c:pt>
                <c:pt idx="167">
                  <c:v>69.579666666666682</c:v>
                </c:pt>
                <c:pt idx="168">
                  <c:v>71.864516129032268</c:v>
                </c:pt>
                <c:pt idx="169">
                  <c:v>69.461999999999989</c:v>
                </c:pt>
                <c:pt idx="170">
                  <c:v>69.640322580645133</c:v>
                </c:pt>
                <c:pt idx="171">
                  <c:v>75.251612903225848</c:v>
                </c:pt>
                <c:pt idx="172">
                  <c:v>71.180357142857147</c:v>
                </c:pt>
                <c:pt idx="173">
                  <c:v>68.063548387096773</c:v>
                </c:pt>
                <c:pt idx="174">
                  <c:v>62.975666666666676</c:v>
                </c:pt>
                <c:pt idx="175">
                  <c:v>60.923225806451612</c:v>
                </c:pt>
                <c:pt idx="176">
                  <c:v>67.949000000000012</c:v>
                </c:pt>
                <c:pt idx="177">
                  <c:v>67.169354838709694</c:v>
                </c:pt>
                <c:pt idx="178">
                  <c:v>64.121290322580649</c:v>
                </c:pt>
                <c:pt idx="179">
                  <c:v>63.471333333333341</c:v>
                </c:pt>
                <c:pt idx="180">
                  <c:v>59.975483870967736</c:v>
                </c:pt>
                <c:pt idx="181">
                  <c:v>59.454000000000001</c:v>
                </c:pt>
                <c:pt idx="182">
                  <c:v>57.846774193548399</c:v>
                </c:pt>
                <c:pt idx="183">
                  <c:v>60.037419354838711</c:v>
                </c:pt>
                <c:pt idx="184">
                  <c:v>64.525714285714301</c:v>
                </c:pt>
                <c:pt idx="185">
                  <c:v>91.745161290322571</c:v>
                </c:pt>
                <c:pt idx="186">
                  <c:v>98.11733333333332</c:v>
                </c:pt>
                <c:pt idx="187">
                  <c:v>98.07580645161292</c:v>
                </c:pt>
                <c:pt idx="188">
                  <c:v>81.223333333333315</c:v>
                </c:pt>
                <c:pt idx="189">
                  <c:v>78.559354838709694</c:v>
                </c:pt>
              </c:numCache>
            </c:numRef>
          </c:xVal>
          <c:yVal>
            <c:numRef>
              <c:f>'Monthly AVG OIL'!$V$202:$V$500</c:f>
              <c:numCache>
                <c:formatCode>General</c:formatCode>
                <c:ptCount val="299"/>
                <c:pt idx="0">
                  <c:v>0.98199000000000003</c:v>
                </c:pt>
                <c:pt idx="1">
                  <c:v>0.98816999999999999</c:v>
                </c:pt>
                <c:pt idx="2">
                  <c:v>0.99051</c:v>
                </c:pt>
                <c:pt idx="3">
                  <c:v>1.0061500000000001</c:v>
                </c:pt>
                <c:pt idx="4">
                  <c:v>1.01153</c:v>
                </c:pt>
                <c:pt idx="5">
                  <c:v>1.0236000000000001</c:v>
                </c:pt>
                <c:pt idx="6">
                  <c:v>1.0428999999999999</c:v>
                </c:pt>
                <c:pt idx="7">
                  <c:v>1.03555</c:v>
                </c:pt>
                <c:pt idx="8">
                  <c:v>1.022</c:v>
                </c:pt>
                <c:pt idx="9">
                  <c:v>1.04528</c:v>
                </c:pt>
                <c:pt idx="10">
                  <c:v>1.0203100000000001</c:v>
                </c:pt>
                <c:pt idx="11">
                  <c:v>1.00444</c:v>
                </c:pt>
                <c:pt idx="12">
                  <c:v>0.97755000000000003</c:v>
                </c:pt>
                <c:pt idx="13">
                  <c:v>0.97792000000000001</c:v>
                </c:pt>
                <c:pt idx="14">
                  <c:v>0.97682000000000002</c:v>
                </c:pt>
                <c:pt idx="15">
                  <c:v>0.98465999999999998</c:v>
                </c:pt>
                <c:pt idx="16">
                  <c:v>1.00217</c:v>
                </c:pt>
                <c:pt idx="17">
                  <c:v>1.0072000000000001</c:v>
                </c:pt>
                <c:pt idx="18">
                  <c:v>1.00613</c:v>
                </c:pt>
                <c:pt idx="19">
                  <c:v>0.99346999999999996</c:v>
                </c:pt>
                <c:pt idx="20">
                  <c:v>0.97287000000000001</c:v>
                </c:pt>
                <c:pt idx="21">
                  <c:v>0.98499999999999999</c:v>
                </c:pt>
                <c:pt idx="22">
                  <c:v>1.0060800000000001</c:v>
                </c:pt>
                <c:pt idx="23">
                  <c:v>1.0212600000000001</c:v>
                </c:pt>
                <c:pt idx="24">
                  <c:v>1.01474</c:v>
                </c:pt>
                <c:pt idx="25">
                  <c:v>1.00247</c:v>
                </c:pt>
                <c:pt idx="26">
                  <c:v>1.01044</c:v>
                </c:pt>
                <c:pt idx="27">
                  <c:v>1.0085</c:v>
                </c:pt>
                <c:pt idx="28">
                  <c:v>0.99380999999999997</c:v>
                </c:pt>
                <c:pt idx="29">
                  <c:v>0.97535000000000005</c:v>
                </c:pt>
                <c:pt idx="30">
                  <c:v>0.98167000000000004</c:v>
                </c:pt>
                <c:pt idx="31">
                  <c:v>0.98192000000000002</c:v>
                </c:pt>
                <c:pt idx="32">
                  <c:v>0.97072000000000003</c:v>
                </c:pt>
                <c:pt idx="33">
                  <c:v>0.95935999999999999</c:v>
                </c:pt>
                <c:pt idx="34">
                  <c:v>0.96357000000000004</c:v>
                </c:pt>
                <c:pt idx="35">
                  <c:v>0.96328000000000003</c:v>
                </c:pt>
                <c:pt idx="36">
                  <c:v>0.96655999999999997</c:v>
                </c:pt>
                <c:pt idx="37">
                  <c:v>0.95555000000000001</c:v>
                </c:pt>
                <c:pt idx="38">
                  <c:v>0.94066000000000005</c:v>
                </c:pt>
                <c:pt idx="39">
                  <c:v>0.91930999999999996</c:v>
                </c:pt>
                <c:pt idx="40">
                  <c:v>0.90439000000000003</c:v>
                </c:pt>
                <c:pt idx="41">
                  <c:v>0.89968000000000004</c:v>
                </c:pt>
                <c:pt idx="42">
                  <c:v>0.90900999999999998</c:v>
                </c:pt>
                <c:pt idx="43">
                  <c:v>0.91732999999999998</c:v>
                </c:pt>
                <c:pt idx="44">
                  <c:v>0.92198000000000002</c:v>
                </c:pt>
                <c:pt idx="45">
                  <c:v>0.93335000000000001</c:v>
                </c:pt>
                <c:pt idx="46">
                  <c:v>0.91515000000000002</c:v>
                </c:pt>
                <c:pt idx="47">
                  <c:v>0.91098000000000001</c:v>
                </c:pt>
                <c:pt idx="48">
                  <c:v>0.89159999999999995</c:v>
                </c:pt>
                <c:pt idx="49">
                  <c:v>0.88446000000000002</c:v>
                </c:pt>
                <c:pt idx="50">
                  <c:v>0.86948999999999999</c:v>
                </c:pt>
                <c:pt idx="51">
                  <c:v>0.83320000000000005</c:v>
                </c:pt>
                <c:pt idx="52">
                  <c:v>0.79800000000000004</c:v>
                </c:pt>
                <c:pt idx="53">
                  <c:v>0.79359999999999997</c:v>
                </c:pt>
                <c:pt idx="54">
                  <c:v>0.80630000000000002</c:v>
                </c:pt>
                <c:pt idx="55">
                  <c:v>0.89390000000000003</c:v>
                </c:pt>
                <c:pt idx="56">
                  <c:v>0.80869999999999997</c:v>
                </c:pt>
                <c:pt idx="57">
                  <c:v>0.78169999999999995</c:v>
                </c:pt>
                <c:pt idx="58">
                  <c:v>0.76180000000000003</c:v>
                </c:pt>
                <c:pt idx="59">
                  <c:v>0.75460000000000005</c:v>
                </c:pt>
                <c:pt idx="60">
                  <c:v>0.76480000000000004</c:v>
                </c:pt>
                <c:pt idx="61">
                  <c:v>0.75439999999999996</c:v>
                </c:pt>
                <c:pt idx="62">
                  <c:v>0.73029999999999995</c:v>
                </c:pt>
                <c:pt idx="63">
                  <c:v>0.70489999999999997</c:v>
                </c:pt>
                <c:pt idx="64">
                  <c:v>0.72219999999999995</c:v>
                </c:pt>
                <c:pt idx="65">
                  <c:v>0.75492099999999995</c:v>
                </c:pt>
                <c:pt idx="66">
                  <c:v>0.77759199999999995</c:v>
                </c:pt>
                <c:pt idx="67">
                  <c:v>0.77540600000000004</c:v>
                </c:pt>
                <c:pt idx="68">
                  <c:v>0.77512599999999998</c:v>
                </c:pt>
                <c:pt idx="69">
                  <c:v>0.76773599999999997</c:v>
                </c:pt>
                <c:pt idx="70">
                  <c:v>0.76914800000000005</c:v>
                </c:pt>
                <c:pt idx="71">
                  <c:v>0.76366699999999998</c:v>
                </c:pt>
                <c:pt idx="72">
                  <c:v>0.75534999999999997</c:v>
                </c:pt>
                <c:pt idx="73">
                  <c:v>0.74298699999999995</c:v>
                </c:pt>
                <c:pt idx="74">
                  <c:v>0.74919999999999998</c:v>
                </c:pt>
                <c:pt idx="75">
                  <c:v>0.75523600000000002</c:v>
                </c:pt>
                <c:pt idx="76">
                  <c:v>0.76383100000000004</c:v>
                </c:pt>
                <c:pt idx="77">
                  <c:v>0.74714700000000001</c:v>
                </c:pt>
                <c:pt idx="78">
                  <c:v>0.74600100000000003</c:v>
                </c:pt>
                <c:pt idx="79">
                  <c:v>0.73482000000000003</c:v>
                </c:pt>
                <c:pt idx="80">
                  <c:v>0.74981299999999995</c:v>
                </c:pt>
                <c:pt idx="81">
                  <c:v>0.78481100000000004</c:v>
                </c:pt>
                <c:pt idx="82">
                  <c:v>0.79339899999999997</c:v>
                </c:pt>
                <c:pt idx="83">
                  <c:v>0.813639</c:v>
                </c:pt>
                <c:pt idx="84">
                  <c:v>0.795122</c:v>
                </c:pt>
                <c:pt idx="85">
                  <c:v>0.78384399999999999</c:v>
                </c:pt>
                <c:pt idx="86">
                  <c:v>0.78223299999999996</c:v>
                </c:pt>
                <c:pt idx="87">
                  <c:v>0.80296100000000004</c:v>
                </c:pt>
                <c:pt idx="88">
                  <c:v>0.79685300000000003</c:v>
                </c:pt>
                <c:pt idx="89">
                  <c:v>0.77370099999999997</c:v>
                </c:pt>
                <c:pt idx="90">
                  <c:v>0.78429199999999999</c:v>
                </c:pt>
                <c:pt idx="91">
                  <c:v>0.77703599999999995</c:v>
                </c:pt>
                <c:pt idx="92">
                  <c:v>0.76258199999999998</c:v>
                </c:pt>
                <c:pt idx="93" formatCode="0.000000">
                  <c:v>0.76061599999999996</c:v>
                </c:pt>
                <c:pt idx="94" formatCode="0.000000">
                  <c:v>0.76641700000000001</c:v>
                </c:pt>
                <c:pt idx="95" formatCode="0.000000">
                  <c:v>0.76698500000000003</c:v>
                </c:pt>
                <c:pt idx="96" formatCode="0.000000">
                  <c:v>0.76862699999999995</c:v>
                </c:pt>
                <c:pt idx="97" formatCode="0.000000">
                  <c:v>0.75794700000000004</c:v>
                </c:pt>
                <c:pt idx="98" formatCode="0.000000">
                  <c:v>0.74483299999999997</c:v>
                </c:pt>
                <c:pt idx="99" formatCode="0.000000">
                  <c:v>0.75009300000000001</c:v>
                </c:pt>
                <c:pt idx="100" formatCode="0.000000">
                  <c:v>0.75675049999999999</c:v>
                </c:pt>
                <c:pt idx="101" formatCode="0.000000">
                  <c:v>0.74877899999999997</c:v>
                </c:pt>
                <c:pt idx="102" formatCode="0.000000">
                  <c:v>0.74739800000000001</c:v>
                </c:pt>
                <c:pt idx="103" formatCode="0.000000">
                  <c:v>0.74321700000000002</c:v>
                </c:pt>
                <c:pt idx="104" formatCode="0.000000">
                  <c:v>0.75123499999999999</c:v>
                </c:pt>
                <c:pt idx="105" formatCode="0.000000">
                  <c:v>0.76357299999999995</c:v>
                </c:pt>
                <c:pt idx="106" formatCode="0.000000">
                  <c:v>0.75378000000000001</c:v>
                </c:pt>
                <c:pt idx="107" formatCode="0.000000">
                  <c:v>0.75479600000000002</c:v>
                </c:pt>
                <c:pt idx="108" formatCode="0.000000">
                  <c:v>0.75781900000000002</c:v>
                </c:pt>
                <c:pt idx="109" formatCode="0.000000">
                  <c:v>0.75572700000000004</c:v>
                </c:pt>
                <c:pt idx="110" formatCode="0.000000">
                  <c:v>0.75866699999999998</c:v>
                </c:pt>
                <c:pt idx="111" formatCode="0.000000">
                  <c:v>0.765208</c:v>
                </c:pt>
                <c:pt idx="112" formatCode="0.000000">
                  <c:v>0.75347399999999998</c:v>
                </c:pt>
                <c:pt idx="113" formatCode="0.000000">
                  <c:v>0.72043999999999997</c:v>
                </c:pt>
                <c:pt idx="114" formatCode="0.000000">
                  <c:v>0.710642</c:v>
                </c:pt>
                <c:pt idx="115" formatCode="0.000000">
                  <c:v>0.71548400000000001</c:v>
                </c:pt>
                <c:pt idx="116" formatCode="0.000000">
                  <c:v>0.73719199999999996</c:v>
                </c:pt>
                <c:pt idx="117" formatCode="0.000000">
                  <c:v>0.73940600000000001</c:v>
                </c:pt>
                <c:pt idx="118" formatCode="0.000000">
                  <c:v>0.754386</c:v>
                </c:pt>
                <c:pt idx="119" formatCode="0.000000">
                  <c:v>0.75731199999999999</c:v>
                </c:pt>
                <c:pt idx="120" formatCode="0.000000">
                  <c:v>0.75678599999999996</c:v>
                </c:pt>
                <c:pt idx="121" formatCode="0.000000">
                  <c:v>0.76359600000000005</c:v>
                </c:pt>
                <c:pt idx="122" formatCode="0.000000">
                  <c:v>0.78007199999999999</c:v>
                </c:pt>
                <c:pt idx="123" formatCode="0.000000">
                  <c:v>0.78600099999999995</c:v>
                </c:pt>
                <c:pt idx="124" formatCode="0.000000">
                  <c:v>0.78758600000000001</c:v>
                </c:pt>
                <c:pt idx="125" formatCode="0.000000">
                  <c:v>0.79504399999999997</c:v>
                </c:pt>
                <c:pt idx="126" formatCode="0.000000">
                  <c:v>0.79855100000000001</c:v>
                </c:pt>
                <c:pt idx="127" formatCode="0.000000">
                  <c:v>0.82358799999999999</c:v>
                </c:pt>
                <c:pt idx="128" formatCode="0.000000">
                  <c:v>0.81890799999999997</c:v>
                </c:pt>
                <c:pt idx="129" formatCode="0.000000">
                  <c:v>0.79883000000000004</c:v>
                </c:pt>
                <c:pt idx="130" formatCode="0.000000">
                  <c:v>0.79367600000000005</c:v>
                </c:pt>
                <c:pt idx="131" formatCode="0.000000">
                  <c:v>0.79012499999999997</c:v>
                </c:pt>
                <c:pt idx="132" formatCode="0.000000">
                  <c:v>0.80266899999999997</c:v>
                </c:pt>
                <c:pt idx="133" formatCode="0.000000">
                  <c:v>0.79655100000000001</c:v>
                </c:pt>
                <c:pt idx="134" formatCode="0.000000">
                  <c:v>0.78122000000000003</c:v>
                </c:pt>
                <c:pt idx="135" formatCode="0.000000">
                  <c:v>0.79144599999999998</c:v>
                </c:pt>
                <c:pt idx="136" formatCode="0.000000">
                  <c:v>0.78595099999999996</c:v>
                </c:pt>
                <c:pt idx="137" formatCode="0.000000">
                  <c:v>0.78957900000000003</c:v>
                </c:pt>
                <c:pt idx="138" formatCode="0.000000">
                  <c:v>0.79308800000000002</c:v>
                </c:pt>
                <c:pt idx="139" formatCode="0.000000">
                  <c:v>0.77796100000000001</c:v>
                </c:pt>
                <c:pt idx="140" formatCode="0.000000">
                  <c:v>0.78100800000000004</c:v>
                </c:pt>
                <c:pt idx="141" formatCode="0.000000">
                  <c:v>0.77275899999999997</c:v>
                </c:pt>
                <c:pt idx="142" formatCode="0.000000">
                  <c:v>0.77494600000000002</c:v>
                </c:pt>
                <c:pt idx="143" formatCode="0.000000">
                  <c:v>0.75318799999999997</c:v>
                </c:pt>
                <c:pt idx="144" formatCode="0.000000">
                  <c:v>0.72925099999999998</c:v>
                </c:pt>
                <c:pt idx="145" formatCode="0.000000">
                  <c:v>0.74323899999999998</c:v>
                </c:pt>
                <c:pt idx="146" formatCode="0.000000">
                  <c:v>0.73603799999999997</c:v>
                </c:pt>
                <c:pt idx="147" formatCode="0.000000">
                  <c:v>0.74419800000000003</c:v>
                </c:pt>
                <c:pt idx="148" formatCode="0.000000">
                  <c:v>0.74392599999999998</c:v>
                </c:pt>
                <c:pt idx="149" formatCode="0.000000">
                  <c:v>0.73025899999999999</c:v>
                </c:pt>
                <c:pt idx="150" formatCode="0.000000">
                  <c:v>0.741448</c:v>
                </c:pt>
                <c:pt idx="151" formatCode="0.000000">
                  <c:v>0.73962099999999997</c:v>
                </c:pt>
                <c:pt idx="152" formatCode="0.000000">
                  <c:v>0.75156599999999996</c:v>
                </c:pt>
                <c:pt idx="153" formatCode="0.000000">
                  <c:v>0.75618099999999999</c:v>
                </c:pt>
                <c:pt idx="154" formatCode="0.000000">
                  <c:v>0.74246800000000002</c:v>
                </c:pt>
                <c:pt idx="155" formatCode="0.000000">
                  <c:v>0.73858800000000002</c:v>
                </c:pt>
                <c:pt idx="156" formatCode="0.000000">
                  <c:v>0.73031400000000002</c:v>
                </c:pt>
                <c:pt idx="157" formatCode="0.000000">
                  <c:v>0.72816000000000003</c:v>
                </c:pt>
                <c:pt idx="158" formatCode="0.000000">
                  <c:v>0.74507000000000001</c:v>
                </c:pt>
                <c:pt idx="159" formatCode="0.000000">
                  <c:v>0.74594400000000005</c:v>
                </c:pt>
                <c:pt idx="160" formatCode="0.000000">
                  <c:v>0.741788</c:v>
                </c:pt>
                <c:pt idx="161" formatCode="0.000000">
                  <c:v>0.73832399999999998</c:v>
                </c:pt>
                <c:pt idx="162" formatCode="0.000000">
                  <c:v>0.731653</c:v>
                </c:pt>
                <c:pt idx="163" formatCode="0.000000">
                  <c:v>0.73123199999999999</c:v>
                </c:pt>
                <c:pt idx="164" formatCode="0.000000">
                  <c:v>0.729765</c:v>
                </c:pt>
                <c:pt idx="165" formatCode="0.000000">
                  <c:v>0.72942700000000005</c:v>
                </c:pt>
                <c:pt idx="166" formatCode="0.000000">
                  <c:v>0.73086499999999999</c:v>
                </c:pt>
                <c:pt idx="167" formatCode="0.000000">
                  <c:v>0.73860499999999996</c:v>
                </c:pt>
                <c:pt idx="168" formatCode="0.000000">
                  <c:v>0.72802699999999998</c:v>
                </c:pt>
                <c:pt idx="169" formatCode="0.000000">
                  <c:v>0.71540899999999996</c:v>
                </c:pt>
                <c:pt idx="170" formatCode="0.000000">
                  <c:v>0.70606899999999995</c:v>
                </c:pt>
                <c:pt idx="171" formatCode="0.000000">
                  <c:v>0.69490700000000005</c:v>
                </c:pt>
                <c:pt idx="172" formatCode="0.000000">
                  <c:v>0.69932700000000003</c:v>
                </c:pt>
                <c:pt idx="173" formatCode="0.000000">
                  <c:v>0.69616699999999998</c:v>
                </c:pt>
                <c:pt idx="174" formatCode="0.000000">
                  <c:v>0.71461200000000002</c:v>
                </c:pt>
                <c:pt idx="175" formatCode="0.000000">
                  <c:v>0.72101599999999999</c:v>
                </c:pt>
                <c:pt idx="176" formatCode="0.000000">
                  <c:v>0.73084700000000002</c:v>
                </c:pt>
                <c:pt idx="177" formatCode="0.000000">
                  <c:v>0.73121700000000001</c:v>
                </c:pt>
                <c:pt idx="178" formatCode="0.000000">
                  <c:v>0.72427900000000001</c:v>
                </c:pt>
                <c:pt idx="179" formatCode="0.000000">
                  <c:v>0.72303099999999998</c:v>
                </c:pt>
                <c:pt idx="180" formatCode="0.000000">
                  <c:v>0.71465599999999996</c:v>
                </c:pt>
                <c:pt idx="181" formatCode="0.000000">
                  <c:v>0.71107699999999996</c:v>
                </c:pt>
                <c:pt idx="182" formatCode="0.000000">
                  <c:v>0.72432399999999997</c:v>
                </c:pt>
                <c:pt idx="183" formatCode="0.000000">
                  <c:v>0.72543899999999994</c:v>
                </c:pt>
                <c:pt idx="184" formatCode="0.000000">
                  <c:v>0.73284800000000005</c:v>
                </c:pt>
                <c:pt idx="185" formatCode="0.000000">
                  <c:v>0.72956399999999999</c:v>
                </c:pt>
                <c:pt idx="186" formatCode="0.000000">
                  <c:v>0.72581700000000005</c:v>
                </c:pt>
                <c:pt idx="187" formatCode="0.000000">
                  <c:v>0.72894999999999999</c:v>
                </c:pt>
                <c:pt idx="188" formatCode="0.000000">
                  <c:v>0.71298099999999998</c:v>
                </c:pt>
                <c:pt idx="189" formatCode="0.000000">
                  <c:v>0.70813499999999996</c:v>
                </c:pt>
              </c:numCache>
            </c:numRef>
          </c:yVal>
          <c:smooth val="0"/>
          <c:extLst>
            <c:ext xmlns:c16="http://schemas.microsoft.com/office/drawing/2014/chart" uri="{C3380CC4-5D6E-409C-BE32-E72D297353CC}">
              <c16:uniqueId val="{00000000-2E71-4164-B813-5A71D6BED024}"/>
            </c:ext>
          </c:extLst>
        </c:ser>
        <c:ser>
          <c:idx val="1"/>
          <c:order val="1"/>
          <c:spPr>
            <a:ln w="28575">
              <a:noFill/>
            </a:ln>
          </c:spPr>
          <c:marker>
            <c:symbol val="circle"/>
            <c:size val="3"/>
            <c:spPr>
              <a:solidFill>
                <a:srgbClr val="FFFFFF"/>
              </a:solidFill>
            </c:spPr>
          </c:marker>
          <c:trendline>
            <c:spPr>
              <a:ln w="19050">
                <a:solidFill>
                  <a:srgbClr val="0000FF"/>
                </a:solidFill>
              </a:ln>
            </c:spPr>
            <c:trendlineType val="linear"/>
            <c:dispRSqr val="1"/>
            <c:dispEq val="1"/>
            <c:trendlineLbl>
              <c:layout>
                <c:manualLayout>
                  <c:x val="5.1983902012248472E-2"/>
                  <c:y val="-0.4706486199029043"/>
                </c:manualLayout>
              </c:layout>
              <c:numFmt formatCode="General" sourceLinked="0"/>
              <c:txPr>
                <a:bodyPr/>
                <a:lstStyle/>
                <a:p>
                  <a:pPr>
                    <a:defRPr b="1">
                      <a:solidFill>
                        <a:srgbClr val="0000FF"/>
                      </a:solidFill>
                    </a:defRPr>
                  </a:pPr>
                  <a:endParaRPr lang="en-US"/>
                </a:p>
              </c:txPr>
            </c:trendlineLbl>
          </c:trendline>
          <c:xVal>
            <c:numRef>
              <c:f>'Monthly AVG OIL'!$E$258:$E$500</c:f>
              <c:numCache>
                <c:formatCode>"$"#,##0.00</c:formatCode>
                <c:ptCount val="243"/>
                <c:pt idx="0">
                  <c:v>59.828636363636377</c:v>
                </c:pt>
                <c:pt idx="1">
                  <c:v>50.929999999999993</c:v>
                </c:pt>
                <c:pt idx="2">
                  <c:v>42.889047619047624</c:v>
                </c:pt>
                <c:pt idx="3">
                  <c:v>45.479523809523805</c:v>
                </c:pt>
                <c:pt idx="4">
                  <c:v>46.289545454545454</c:v>
                </c:pt>
                <c:pt idx="5">
                  <c:v>42.922999999999995</c:v>
                </c:pt>
                <c:pt idx="6">
                  <c:v>37.327272727272728</c:v>
                </c:pt>
                <c:pt idx="7">
                  <c:v>31.77578947368421</c:v>
                </c:pt>
                <c:pt idx="8">
                  <c:v>30.616500000000002</c:v>
                </c:pt>
                <c:pt idx="9">
                  <c:v>37.960909090909098</c:v>
                </c:pt>
                <c:pt idx="10">
                  <c:v>41.124761904761897</c:v>
                </c:pt>
                <c:pt idx="11">
                  <c:v>46.796666666666681</c:v>
                </c:pt>
                <c:pt idx="12">
                  <c:v>48.853181818181831</c:v>
                </c:pt>
                <c:pt idx="13">
                  <c:v>44.814500000000002</c:v>
                </c:pt>
                <c:pt idx="14">
                  <c:v>44.799130434782612</c:v>
                </c:pt>
                <c:pt idx="15">
                  <c:v>44.994666666666667</c:v>
                </c:pt>
                <c:pt idx="16">
                  <c:v>49.827096774193542</c:v>
                </c:pt>
                <c:pt idx="17">
                  <c:v>45.582333333333331</c:v>
                </c:pt>
                <c:pt idx="18">
                  <c:v>52.207096774193552</c:v>
                </c:pt>
                <c:pt idx="19">
                  <c:v>52.770322580645178</c:v>
                </c:pt>
                <c:pt idx="20">
                  <c:v>53.54785714285714</c:v>
                </c:pt>
                <c:pt idx="21">
                  <c:v>49.665806451612895</c:v>
                </c:pt>
                <c:pt idx="22">
                  <c:v>51.144999999999968</c:v>
                </c:pt>
                <c:pt idx="23">
                  <c:v>48.582258064516132</c:v>
                </c:pt>
                <c:pt idx="24">
                  <c:v>45.226333333333351</c:v>
                </c:pt>
                <c:pt idx="25">
                  <c:v>46.61774193548387</c:v>
                </c:pt>
                <c:pt idx="26">
                  <c:v>48.222258064516133</c:v>
                </c:pt>
                <c:pt idx="27">
                  <c:v>49.571333333333349</c:v>
                </c:pt>
                <c:pt idx="28">
                  <c:v>51.579677419354866</c:v>
                </c:pt>
                <c:pt idx="29">
                  <c:v>56.789999999999992</c:v>
                </c:pt>
                <c:pt idx="30">
                  <c:v>58.104193548387094</c:v>
                </c:pt>
                <c:pt idx="31">
                  <c:v>63.614838709677407</c:v>
                </c:pt>
                <c:pt idx="32">
                  <c:v>62.247500000000009</c:v>
                </c:pt>
                <c:pt idx="33">
                  <c:v>62.939032258064522</c:v>
                </c:pt>
                <c:pt idx="34">
                  <c:v>66.320999999999984</c:v>
                </c:pt>
                <c:pt idx="35">
                  <c:v>69.892580645161303</c:v>
                </c:pt>
                <c:pt idx="36">
                  <c:v>67.276999999999987</c:v>
                </c:pt>
                <c:pt idx="37">
                  <c:v>70.917096774193553</c:v>
                </c:pt>
                <c:pt idx="38">
                  <c:v>67.804516129032265</c:v>
                </c:pt>
                <c:pt idx="39">
                  <c:v>70.084999999999994</c:v>
                </c:pt>
                <c:pt idx="40">
                  <c:v>70.716451612903214</c:v>
                </c:pt>
                <c:pt idx="41">
                  <c:v>56.85366666666669</c:v>
                </c:pt>
                <c:pt idx="42">
                  <c:v>48.822903225806442</c:v>
                </c:pt>
                <c:pt idx="43">
                  <c:v>51.479032258064521</c:v>
                </c:pt>
                <c:pt idx="44">
                  <c:v>55.07</c:v>
                </c:pt>
                <c:pt idx="45">
                  <c:v>58.086129032258064</c:v>
                </c:pt>
                <c:pt idx="46">
                  <c:v>63.794333333333341</c:v>
                </c:pt>
                <c:pt idx="47">
                  <c:v>60.891935483870981</c:v>
                </c:pt>
                <c:pt idx="48">
                  <c:v>54.864333333333342</c:v>
                </c:pt>
                <c:pt idx="49">
                  <c:v>57.49870967741937</c:v>
                </c:pt>
                <c:pt idx="50">
                  <c:v>54.840967741935486</c:v>
                </c:pt>
                <c:pt idx="51">
                  <c:v>56.676000000000009</c:v>
                </c:pt>
                <c:pt idx="52">
                  <c:v>54.13000000000001</c:v>
                </c:pt>
                <c:pt idx="53">
                  <c:v>57.084666666666664</c:v>
                </c:pt>
                <c:pt idx="54">
                  <c:v>59.84</c:v>
                </c:pt>
                <c:pt idx="55">
                  <c:v>57.978709677419353</c:v>
                </c:pt>
                <c:pt idx="56">
                  <c:v>50.749310344827585</c:v>
                </c:pt>
                <c:pt idx="57">
                  <c:v>30.595483870967744</c:v>
                </c:pt>
                <c:pt idx="58">
                  <c:v>18.201999999999998</c:v>
                </c:pt>
                <c:pt idx="59">
                  <c:v>28.683225806451613</c:v>
                </c:pt>
                <c:pt idx="60">
                  <c:v>38.369333333333337</c:v>
                </c:pt>
                <c:pt idx="61">
                  <c:v>40.763225806451615</c:v>
                </c:pt>
                <c:pt idx="62">
                  <c:v>42.186129032258073</c:v>
                </c:pt>
                <c:pt idx="63">
                  <c:v>39.627666666666663</c:v>
                </c:pt>
                <c:pt idx="64">
                  <c:v>39.443548387096783</c:v>
                </c:pt>
                <c:pt idx="65">
                  <c:v>41.277666666666654</c:v>
                </c:pt>
                <c:pt idx="66">
                  <c:v>47.227419354838716</c:v>
                </c:pt>
                <c:pt idx="67">
                  <c:v>51.806451612903224</c:v>
                </c:pt>
                <c:pt idx="68">
                  <c:v>59.133928571428577</c:v>
                </c:pt>
                <c:pt idx="69">
                  <c:v>62.658064516129045</c:v>
                </c:pt>
                <c:pt idx="70">
                  <c:v>61.643666666666689</c:v>
                </c:pt>
                <c:pt idx="71">
                  <c:v>65.063225806451584</c:v>
                </c:pt>
                <c:pt idx="72">
                  <c:v>71.406666666666666</c:v>
                </c:pt>
                <c:pt idx="73">
                  <c:v>72.817741935483866</c:v>
                </c:pt>
                <c:pt idx="74">
                  <c:v>67.709999999999994</c:v>
                </c:pt>
                <c:pt idx="75">
                  <c:v>71.39</c:v>
                </c:pt>
                <c:pt idx="76">
                  <c:v>81.140645161290323</c:v>
                </c:pt>
                <c:pt idx="77">
                  <c:v>78.09133333333331</c:v>
                </c:pt>
                <c:pt idx="78">
                  <c:v>71.488064516129</c:v>
                </c:pt>
                <c:pt idx="79">
                  <c:v>82.683225806451631</c:v>
                </c:pt>
                <c:pt idx="80">
                  <c:v>91.72</c:v>
                </c:pt>
                <c:pt idx="81">
                  <c:v>108.94354838709678</c:v>
                </c:pt>
                <c:pt idx="82">
                  <c:v>101.91833333333335</c:v>
                </c:pt>
                <c:pt idx="83">
                  <c:v>110.04290322580648</c:v>
                </c:pt>
                <c:pt idx="84">
                  <c:v>114.13733333333336</c:v>
                </c:pt>
                <c:pt idx="85">
                  <c:v>100.1412903225806</c:v>
                </c:pt>
                <c:pt idx="86">
                  <c:v>91.418064516129022</c:v>
                </c:pt>
                <c:pt idx="87">
                  <c:v>84.057666666666648</c:v>
                </c:pt>
                <c:pt idx="88">
                  <c:v>86.74</c:v>
                </c:pt>
                <c:pt idx="89">
                  <c:v>84.196666666666673</c:v>
                </c:pt>
                <c:pt idx="90">
                  <c:v>76.658064516129031</c:v>
                </c:pt>
                <c:pt idx="91">
                  <c:v>78.480645161290312</c:v>
                </c:pt>
                <c:pt idx="92">
                  <c:v>76.722499999999997</c:v>
                </c:pt>
                <c:pt idx="93">
                  <c:v>73.299677419354822</c:v>
                </c:pt>
                <c:pt idx="94">
                  <c:v>79.237000000000023</c:v>
                </c:pt>
                <c:pt idx="95">
                  <c:v>71.597741935483867</c:v>
                </c:pt>
                <c:pt idx="96">
                  <c:v>70.441333333333333</c:v>
                </c:pt>
                <c:pt idx="97">
                  <c:v>75.665161290322573</c:v>
                </c:pt>
                <c:pt idx="98">
                  <c:v>81.43741935483871</c:v>
                </c:pt>
                <c:pt idx="99">
                  <c:v>89.088999999999984</c:v>
                </c:pt>
                <c:pt idx="100">
                  <c:v>85.825806451612905</c:v>
                </c:pt>
                <c:pt idx="101">
                  <c:v>77.340999999999994</c:v>
                </c:pt>
                <c:pt idx="102">
                  <c:v>72.25516129032259</c:v>
                </c:pt>
                <c:pt idx="103">
                  <c:v>73.910645161290347</c:v>
                </c:pt>
                <c:pt idx="104">
                  <c:v>76.585862068965525</c:v>
                </c:pt>
                <c:pt idx="105">
                  <c:v>80.545483870967757</c:v>
                </c:pt>
                <c:pt idx="106">
                  <c:v>84.526333333333326</c:v>
                </c:pt>
                <c:pt idx="107">
                  <c:v>78.570645161290315</c:v>
                </c:pt>
                <c:pt idx="108">
                  <c:v>78.777333333333317</c:v>
                </c:pt>
                <c:pt idx="109">
                  <c:v>80.638387096774181</c:v>
                </c:pt>
                <c:pt idx="110">
                  <c:v>75.379677419354849</c:v>
                </c:pt>
                <c:pt idx="111">
                  <c:v>69.579666666666682</c:v>
                </c:pt>
                <c:pt idx="112">
                  <c:v>71.864516129032268</c:v>
                </c:pt>
                <c:pt idx="113">
                  <c:v>69.461999999999989</c:v>
                </c:pt>
                <c:pt idx="114">
                  <c:v>69.640322580645133</c:v>
                </c:pt>
                <c:pt idx="115">
                  <c:v>75.251612903225848</c:v>
                </c:pt>
                <c:pt idx="116">
                  <c:v>71.180357142857147</c:v>
                </c:pt>
                <c:pt idx="117">
                  <c:v>68.063548387096773</c:v>
                </c:pt>
                <c:pt idx="118">
                  <c:v>62.975666666666676</c:v>
                </c:pt>
                <c:pt idx="119">
                  <c:v>60.923225806451612</c:v>
                </c:pt>
                <c:pt idx="120">
                  <c:v>67.949000000000012</c:v>
                </c:pt>
                <c:pt idx="121">
                  <c:v>67.169354838709694</c:v>
                </c:pt>
                <c:pt idx="122">
                  <c:v>64.121290322580649</c:v>
                </c:pt>
                <c:pt idx="123">
                  <c:v>63.471333333333341</c:v>
                </c:pt>
                <c:pt idx="124">
                  <c:v>59.975483870967736</c:v>
                </c:pt>
                <c:pt idx="125">
                  <c:v>59.454000000000001</c:v>
                </c:pt>
                <c:pt idx="126">
                  <c:v>57.846774193548399</c:v>
                </c:pt>
                <c:pt idx="127">
                  <c:v>60.037419354838711</c:v>
                </c:pt>
                <c:pt idx="128">
                  <c:v>64.525714285714301</c:v>
                </c:pt>
                <c:pt idx="129">
                  <c:v>91.745161290322571</c:v>
                </c:pt>
                <c:pt idx="130">
                  <c:v>98.11733333333332</c:v>
                </c:pt>
                <c:pt idx="131">
                  <c:v>98.07580645161292</c:v>
                </c:pt>
                <c:pt idx="132">
                  <c:v>81.223333333333315</c:v>
                </c:pt>
                <c:pt idx="133">
                  <c:v>78.559354838709694</c:v>
                </c:pt>
              </c:numCache>
            </c:numRef>
          </c:xVal>
          <c:yVal>
            <c:numRef>
              <c:f>'Monthly AVG OIL'!$V$258:$V$500</c:f>
              <c:numCache>
                <c:formatCode>General</c:formatCode>
                <c:ptCount val="243"/>
                <c:pt idx="0">
                  <c:v>0.80869999999999997</c:v>
                </c:pt>
                <c:pt idx="1">
                  <c:v>0.78169999999999995</c:v>
                </c:pt>
                <c:pt idx="2">
                  <c:v>0.76180000000000003</c:v>
                </c:pt>
                <c:pt idx="3">
                  <c:v>0.75460000000000005</c:v>
                </c:pt>
                <c:pt idx="4">
                  <c:v>0.76480000000000004</c:v>
                </c:pt>
                <c:pt idx="5">
                  <c:v>0.75439999999999996</c:v>
                </c:pt>
                <c:pt idx="6">
                  <c:v>0.73029999999999995</c:v>
                </c:pt>
                <c:pt idx="7">
                  <c:v>0.70489999999999997</c:v>
                </c:pt>
                <c:pt idx="8">
                  <c:v>0.72219999999999995</c:v>
                </c:pt>
                <c:pt idx="9">
                  <c:v>0.75492099999999995</c:v>
                </c:pt>
                <c:pt idx="10">
                  <c:v>0.77759199999999995</c:v>
                </c:pt>
                <c:pt idx="11">
                  <c:v>0.77540600000000004</c:v>
                </c:pt>
                <c:pt idx="12">
                  <c:v>0.77512599999999998</c:v>
                </c:pt>
                <c:pt idx="13">
                  <c:v>0.76773599999999997</c:v>
                </c:pt>
                <c:pt idx="14">
                  <c:v>0.76914800000000005</c:v>
                </c:pt>
                <c:pt idx="15">
                  <c:v>0.76366699999999998</c:v>
                </c:pt>
                <c:pt idx="16">
                  <c:v>0.75534999999999997</c:v>
                </c:pt>
                <c:pt idx="17">
                  <c:v>0.74298699999999995</c:v>
                </c:pt>
                <c:pt idx="18">
                  <c:v>0.74919999999999998</c:v>
                </c:pt>
                <c:pt idx="19">
                  <c:v>0.75523600000000002</c:v>
                </c:pt>
                <c:pt idx="20">
                  <c:v>0.76383100000000004</c:v>
                </c:pt>
                <c:pt idx="21">
                  <c:v>0.74714700000000001</c:v>
                </c:pt>
                <c:pt idx="22">
                  <c:v>0.74600100000000003</c:v>
                </c:pt>
                <c:pt idx="23">
                  <c:v>0.73482000000000003</c:v>
                </c:pt>
                <c:pt idx="24">
                  <c:v>0.74981299999999995</c:v>
                </c:pt>
                <c:pt idx="25">
                  <c:v>0.78481100000000004</c:v>
                </c:pt>
                <c:pt idx="26">
                  <c:v>0.79339899999999997</c:v>
                </c:pt>
                <c:pt idx="27">
                  <c:v>0.813639</c:v>
                </c:pt>
                <c:pt idx="28">
                  <c:v>0.795122</c:v>
                </c:pt>
                <c:pt idx="29">
                  <c:v>0.78384399999999999</c:v>
                </c:pt>
                <c:pt idx="30">
                  <c:v>0.78223299999999996</c:v>
                </c:pt>
                <c:pt idx="31">
                  <c:v>0.80296100000000004</c:v>
                </c:pt>
                <c:pt idx="32">
                  <c:v>0.79685300000000003</c:v>
                </c:pt>
                <c:pt idx="33">
                  <c:v>0.77370099999999997</c:v>
                </c:pt>
                <c:pt idx="34">
                  <c:v>0.78429199999999999</c:v>
                </c:pt>
                <c:pt idx="35">
                  <c:v>0.77703599999999995</c:v>
                </c:pt>
                <c:pt idx="36">
                  <c:v>0.76258199999999998</c:v>
                </c:pt>
                <c:pt idx="37" formatCode="0.000000">
                  <c:v>0.76061599999999996</c:v>
                </c:pt>
                <c:pt idx="38" formatCode="0.000000">
                  <c:v>0.76641700000000001</c:v>
                </c:pt>
                <c:pt idx="39" formatCode="0.000000">
                  <c:v>0.76698500000000003</c:v>
                </c:pt>
                <c:pt idx="40" formatCode="0.000000">
                  <c:v>0.76862699999999995</c:v>
                </c:pt>
                <c:pt idx="41" formatCode="0.000000">
                  <c:v>0.75794700000000004</c:v>
                </c:pt>
                <c:pt idx="42" formatCode="0.000000">
                  <c:v>0.74483299999999997</c:v>
                </c:pt>
                <c:pt idx="43" formatCode="0.000000">
                  <c:v>0.75009300000000001</c:v>
                </c:pt>
                <c:pt idx="44" formatCode="0.000000">
                  <c:v>0.75675049999999999</c:v>
                </c:pt>
                <c:pt idx="45" formatCode="0.000000">
                  <c:v>0.74877899999999997</c:v>
                </c:pt>
                <c:pt idx="46" formatCode="0.000000">
                  <c:v>0.74739800000000001</c:v>
                </c:pt>
                <c:pt idx="47" formatCode="0.000000">
                  <c:v>0.74321700000000002</c:v>
                </c:pt>
                <c:pt idx="48" formatCode="0.000000">
                  <c:v>0.75123499999999999</c:v>
                </c:pt>
                <c:pt idx="49" formatCode="0.000000">
                  <c:v>0.76357299999999995</c:v>
                </c:pt>
                <c:pt idx="50" formatCode="0.000000">
                  <c:v>0.75378000000000001</c:v>
                </c:pt>
                <c:pt idx="51" formatCode="0.000000">
                  <c:v>0.75479600000000002</c:v>
                </c:pt>
                <c:pt idx="52" formatCode="0.000000">
                  <c:v>0.75781900000000002</c:v>
                </c:pt>
                <c:pt idx="53" formatCode="0.000000">
                  <c:v>0.75572700000000004</c:v>
                </c:pt>
                <c:pt idx="54" formatCode="0.000000">
                  <c:v>0.75866699999999998</c:v>
                </c:pt>
                <c:pt idx="55" formatCode="0.000000">
                  <c:v>0.765208</c:v>
                </c:pt>
                <c:pt idx="56" formatCode="0.000000">
                  <c:v>0.75347399999999998</c:v>
                </c:pt>
                <c:pt idx="57" formatCode="0.000000">
                  <c:v>0.72043999999999997</c:v>
                </c:pt>
                <c:pt idx="58" formatCode="0.000000">
                  <c:v>0.710642</c:v>
                </c:pt>
                <c:pt idx="59" formatCode="0.000000">
                  <c:v>0.71548400000000001</c:v>
                </c:pt>
                <c:pt idx="60" formatCode="0.000000">
                  <c:v>0.73719199999999996</c:v>
                </c:pt>
                <c:pt idx="61" formatCode="0.000000">
                  <c:v>0.73940600000000001</c:v>
                </c:pt>
                <c:pt idx="62" formatCode="0.000000">
                  <c:v>0.754386</c:v>
                </c:pt>
                <c:pt idx="63" formatCode="0.000000">
                  <c:v>0.75731199999999999</c:v>
                </c:pt>
                <c:pt idx="64" formatCode="0.000000">
                  <c:v>0.75678599999999996</c:v>
                </c:pt>
                <c:pt idx="65" formatCode="0.000000">
                  <c:v>0.76359600000000005</c:v>
                </c:pt>
                <c:pt idx="66" formatCode="0.000000">
                  <c:v>0.78007199999999999</c:v>
                </c:pt>
                <c:pt idx="67" formatCode="0.000000">
                  <c:v>0.78600099999999995</c:v>
                </c:pt>
                <c:pt idx="68" formatCode="0.000000">
                  <c:v>0.78758600000000001</c:v>
                </c:pt>
                <c:pt idx="69" formatCode="0.000000">
                  <c:v>0.79504399999999997</c:v>
                </c:pt>
                <c:pt idx="70" formatCode="0.000000">
                  <c:v>0.79855100000000001</c:v>
                </c:pt>
                <c:pt idx="71" formatCode="0.000000">
                  <c:v>0.82358799999999999</c:v>
                </c:pt>
                <c:pt idx="72" formatCode="0.000000">
                  <c:v>0.81890799999999997</c:v>
                </c:pt>
                <c:pt idx="73" formatCode="0.000000">
                  <c:v>0.79883000000000004</c:v>
                </c:pt>
                <c:pt idx="74" formatCode="0.000000">
                  <c:v>0.79367600000000005</c:v>
                </c:pt>
                <c:pt idx="75" formatCode="0.000000">
                  <c:v>0.79012499999999997</c:v>
                </c:pt>
                <c:pt idx="76" formatCode="0.000000">
                  <c:v>0.80266899999999997</c:v>
                </c:pt>
                <c:pt idx="77" formatCode="0.000000">
                  <c:v>0.79655100000000001</c:v>
                </c:pt>
                <c:pt idx="78" formatCode="0.000000">
                  <c:v>0.78122000000000003</c:v>
                </c:pt>
                <c:pt idx="79" formatCode="0.000000">
                  <c:v>0.79144599999999998</c:v>
                </c:pt>
                <c:pt idx="80" formatCode="0.000000">
                  <c:v>0.78595099999999996</c:v>
                </c:pt>
                <c:pt idx="81" formatCode="0.000000">
                  <c:v>0.78957900000000003</c:v>
                </c:pt>
                <c:pt idx="82" formatCode="0.000000">
                  <c:v>0.79308800000000002</c:v>
                </c:pt>
                <c:pt idx="83" formatCode="0.000000">
                  <c:v>0.77796100000000001</c:v>
                </c:pt>
                <c:pt idx="84" formatCode="0.000000">
                  <c:v>0.78100800000000004</c:v>
                </c:pt>
                <c:pt idx="85" formatCode="0.000000">
                  <c:v>0.77275899999999997</c:v>
                </c:pt>
                <c:pt idx="86" formatCode="0.000000">
                  <c:v>0.77494600000000002</c:v>
                </c:pt>
                <c:pt idx="87" formatCode="0.000000">
                  <c:v>0.75318799999999997</c:v>
                </c:pt>
                <c:pt idx="88" formatCode="0.000000">
                  <c:v>0.72925099999999998</c:v>
                </c:pt>
                <c:pt idx="89" formatCode="0.000000">
                  <c:v>0.74323899999999998</c:v>
                </c:pt>
                <c:pt idx="90" formatCode="0.000000">
                  <c:v>0.73603799999999997</c:v>
                </c:pt>
                <c:pt idx="91" formatCode="0.000000">
                  <c:v>0.74419800000000003</c:v>
                </c:pt>
                <c:pt idx="92" formatCode="0.000000">
                  <c:v>0.74392599999999998</c:v>
                </c:pt>
                <c:pt idx="93" formatCode="0.000000">
                  <c:v>0.73025899999999999</c:v>
                </c:pt>
                <c:pt idx="94" formatCode="0.000000">
                  <c:v>0.741448</c:v>
                </c:pt>
                <c:pt idx="95" formatCode="0.000000">
                  <c:v>0.73962099999999997</c:v>
                </c:pt>
                <c:pt idx="96" formatCode="0.000000">
                  <c:v>0.75156599999999996</c:v>
                </c:pt>
                <c:pt idx="97" formatCode="0.000000">
                  <c:v>0.75618099999999999</c:v>
                </c:pt>
                <c:pt idx="98" formatCode="0.000000">
                  <c:v>0.74246800000000002</c:v>
                </c:pt>
                <c:pt idx="99" formatCode="0.000000">
                  <c:v>0.73858800000000002</c:v>
                </c:pt>
                <c:pt idx="100" formatCode="0.000000">
                  <c:v>0.73031400000000002</c:v>
                </c:pt>
                <c:pt idx="101" formatCode="0.000000">
                  <c:v>0.72816000000000003</c:v>
                </c:pt>
                <c:pt idx="102" formatCode="0.000000">
                  <c:v>0.74507000000000001</c:v>
                </c:pt>
                <c:pt idx="103" formatCode="0.000000">
                  <c:v>0.74594400000000005</c:v>
                </c:pt>
                <c:pt idx="104" formatCode="0.000000">
                  <c:v>0.741788</c:v>
                </c:pt>
                <c:pt idx="105" formatCode="0.000000">
                  <c:v>0.73832399999999998</c:v>
                </c:pt>
                <c:pt idx="106" formatCode="0.000000">
                  <c:v>0.731653</c:v>
                </c:pt>
                <c:pt idx="107" formatCode="0.000000">
                  <c:v>0.73123199999999999</c:v>
                </c:pt>
                <c:pt idx="108" formatCode="0.000000">
                  <c:v>0.729765</c:v>
                </c:pt>
                <c:pt idx="109" formatCode="0.000000">
                  <c:v>0.72942700000000005</c:v>
                </c:pt>
                <c:pt idx="110" formatCode="0.000000">
                  <c:v>0.73086499999999999</c:v>
                </c:pt>
                <c:pt idx="111" formatCode="0.000000">
                  <c:v>0.73860499999999996</c:v>
                </c:pt>
                <c:pt idx="112" formatCode="0.000000">
                  <c:v>0.72802699999999998</c:v>
                </c:pt>
                <c:pt idx="113" formatCode="0.000000">
                  <c:v>0.71540899999999996</c:v>
                </c:pt>
                <c:pt idx="114" formatCode="0.000000">
                  <c:v>0.70606899999999995</c:v>
                </c:pt>
                <c:pt idx="115" formatCode="0.000000">
                  <c:v>0.69490700000000005</c:v>
                </c:pt>
                <c:pt idx="116" formatCode="0.000000">
                  <c:v>0.69932700000000003</c:v>
                </c:pt>
                <c:pt idx="117" formatCode="0.000000">
                  <c:v>0.69616699999999998</c:v>
                </c:pt>
                <c:pt idx="118" formatCode="0.000000">
                  <c:v>0.71461200000000002</c:v>
                </c:pt>
                <c:pt idx="119" formatCode="0.000000">
                  <c:v>0.72101599999999999</c:v>
                </c:pt>
                <c:pt idx="120" formatCode="0.000000">
                  <c:v>0.73084700000000002</c:v>
                </c:pt>
                <c:pt idx="121" formatCode="0.000000">
                  <c:v>0.73121700000000001</c:v>
                </c:pt>
                <c:pt idx="122" formatCode="0.000000">
                  <c:v>0.72427900000000001</c:v>
                </c:pt>
                <c:pt idx="123" formatCode="0.000000">
                  <c:v>0.72303099999999998</c:v>
                </c:pt>
                <c:pt idx="124" formatCode="0.000000">
                  <c:v>0.71465599999999996</c:v>
                </c:pt>
                <c:pt idx="125" formatCode="0.000000">
                  <c:v>0.71107699999999996</c:v>
                </c:pt>
                <c:pt idx="126" formatCode="0.000000">
                  <c:v>0.72432399999999997</c:v>
                </c:pt>
                <c:pt idx="127" formatCode="0.000000">
                  <c:v>0.72543899999999994</c:v>
                </c:pt>
                <c:pt idx="128" formatCode="0.000000">
                  <c:v>0.73284800000000005</c:v>
                </c:pt>
                <c:pt idx="129" formatCode="0.000000">
                  <c:v>0.72956399999999999</c:v>
                </c:pt>
                <c:pt idx="130" formatCode="0.000000">
                  <c:v>0.72581700000000005</c:v>
                </c:pt>
                <c:pt idx="131" formatCode="0.000000">
                  <c:v>0.72894999999999999</c:v>
                </c:pt>
                <c:pt idx="132" formatCode="0.000000">
                  <c:v>0.71298099999999998</c:v>
                </c:pt>
                <c:pt idx="133" formatCode="0.000000">
                  <c:v>0.70813499999999996</c:v>
                </c:pt>
              </c:numCache>
            </c:numRef>
          </c:yVal>
          <c:smooth val="0"/>
          <c:extLst>
            <c:ext xmlns:c16="http://schemas.microsoft.com/office/drawing/2014/chart" uri="{C3380CC4-5D6E-409C-BE32-E72D297353CC}">
              <c16:uniqueId val="{00000001-2E71-4164-B813-5A71D6BED024}"/>
            </c:ext>
          </c:extLst>
        </c:ser>
        <c:dLbls>
          <c:showLegendKey val="0"/>
          <c:showVal val="0"/>
          <c:showCatName val="0"/>
          <c:showSerName val="0"/>
          <c:showPercent val="0"/>
          <c:showBubbleSize val="0"/>
        </c:dLbls>
        <c:axId val="173025536"/>
        <c:axId val="173027712"/>
      </c:scatterChart>
      <c:valAx>
        <c:axId val="173025536"/>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027712"/>
        <c:crosses val="autoZero"/>
        <c:crossBetween val="midCat"/>
        <c:majorUnit val="10"/>
        <c:minorUnit val="2"/>
      </c:valAx>
      <c:valAx>
        <c:axId val="173027712"/>
        <c:scaling>
          <c:orientation val="minMax"/>
          <c:max val="1.2"/>
          <c:min val="0.5"/>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baseline="0"/>
                  <a:t>EXCHANGE RATE - $ US / $CDN</a:t>
                </a:r>
                <a:endParaRPr lang="en-US"/>
              </a:p>
            </c:rich>
          </c:tx>
          <c:layout>
            <c:manualLayout>
              <c:xMode val="edge"/>
              <c:yMode val="edge"/>
              <c:x val="2.7007029226785054E-2"/>
              <c:y val="0.3267466525767748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025536"/>
        <c:crosses val="autoZero"/>
        <c:crossBetween val="midCat"/>
        <c:majorUnit val="0.1"/>
        <c:minorUnit val="2.0000000000000004E-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ST. JAMES LA SWEET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900" b="1" i="0" baseline="0">
                <a:solidFill>
                  <a:srgbClr val="009A46"/>
                </a:solidFill>
                <a:effectLst/>
              </a:rPr>
              <a:t>May, June &amp; July 2007 and October 2010+ Data</a:t>
            </a:r>
            <a:endParaRPr lang="en-US" sz="900">
              <a:solidFill>
                <a:srgbClr val="009A46"/>
              </a:solidFill>
              <a:effectLst/>
            </a:endParaRP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629C-48E1-9FC2-235C14B3C574}"/>
              </c:ext>
            </c:extLst>
          </c:dPt>
          <c:dPt>
            <c:idx val="1"/>
            <c:bubble3D val="0"/>
            <c:extLst>
              <c:ext xmlns:c16="http://schemas.microsoft.com/office/drawing/2014/chart" uri="{C3380CC4-5D6E-409C-BE32-E72D297353CC}">
                <c16:uniqueId val="{00000001-629C-48E1-9FC2-235C14B3C574}"/>
              </c:ext>
            </c:extLst>
          </c:dPt>
          <c:dPt>
            <c:idx val="2"/>
            <c:bubble3D val="0"/>
            <c:extLst>
              <c:ext xmlns:c16="http://schemas.microsoft.com/office/drawing/2014/chart" uri="{C3380CC4-5D6E-409C-BE32-E72D297353CC}">
                <c16:uniqueId val="{00000002-629C-48E1-9FC2-235C14B3C574}"/>
              </c:ext>
            </c:extLst>
          </c:dPt>
          <c:dPt>
            <c:idx val="3"/>
            <c:bubble3D val="0"/>
            <c:extLst>
              <c:ext xmlns:c16="http://schemas.microsoft.com/office/drawing/2014/chart" uri="{C3380CC4-5D6E-409C-BE32-E72D297353CC}">
                <c16:uniqueId val="{00000003-629C-48E1-9FC2-235C14B3C574}"/>
              </c:ext>
            </c:extLst>
          </c:dPt>
          <c:dPt>
            <c:idx val="4"/>
            <c:bubble3D val="0"/>
            <c:extLst>
              <c:ext xmlns:c16="http://schemas.microsoft.com/office/drawing/2014/chart" uri="{C3380CC4-5D6E-409C-BE32-E72D297353CC}">
                <c16:uniqueId val="{00000004-629C-48E1-9FC2-235C14B3C574}"/>
              </c:ext>
            </c:extLst>
          </c:dPt>
          <c:dPt>
            <c:idx val="5"/>
            <c:bubble3D val="0"/>
            <c:extLst>
              <c:ext xmlns:c16="http://schemas.microsoft.com/office/drawing/2014/chart" uri="{C3380CC4-5D6E-409C-BE32-E72D297353CC}">
                <c16:uniqueId val="{00000005-629C-48E1-9FC2-235C14B3C574}"/>
              </c:ext>
            </c:extLst>
          </c:dPt>
          <c:dPt>
            <c:idx val="6"/>
            <c:bubble3D val="0"/>
            <c:extLst>
              <c:ext xmlns:c16="http://schemas.microsoft.com/office/drawing/2014/chart" uri="{C3380CC4-5D6E-409C-BE32-E72D297353CC}">
                <c16:uniqueId val="{00000006-629C-48E1-9FC2-235C14B3C574}"/>
              </c:ext>
            </c:extLst>
          </c:dPt>
          <c:dPt>
            <c:idx val="7"/>
            <c:bubble3D val="0"/>
            <c:extLst>
              <c:ext xmlns:c16="http://schemas.microsoft.com/office/drawing/2014/chart" uri="{C3380CC4-5D6E-409C-BE32-E72D297353CC}">
                <c16:uniqueId val="{00000007-629C-48E1-9FC2-235C14B3C574}"/>
              </c:ext>
            </c:extLst>
          </c:dPt>
          <c:dPt>
            <c:idx val="8"/>
            <c:bubble3D val="0"/>
            <c:extLst>
              <c:ext xmlns:c16="http://schemas.microsoft.com/office/drawing/2014/chart" uri="{C3380CC4-5D6E-409C-BE32-E72D297353CC}">
                <c16:uniqueId val="{00000008-629C-48E1-9FC2-235C14B3C574}"/>
              </c:ext>
            </c:extLst>
          </c:dPt>
          <c:dPt>
            <c:idx val="9"/>
            <c:bubble3D val="0"/>
            <c:extLst>
              <c:ext xmlns:c16="http://schemas.microsoft.com/office/drawing/2014/chart" uri="{C3380CC4-5D6E-409C-BE32-E72D297353CC}">
                <c16:uniqueId val="{00000009-629C-48E1-9FC2-235C14B3C574}"/>
              </c:ext>
            </c:extLst>
          </c:dPt>
          <c:dPt>
            <c:idx val="10"/>
            <c:bubble3D val="0"/>
            <c:extLst>
              <c:ext xmlns:c16="http://schemas.microsoft.com/office/drawing/2014/chart" uri="{C3380CC4-5D6E-409C-BE32-E72D297353CC}">
                <c16:uniqueId val="{0000000A-629C-48E1-9FC2-235C14B3C574}"/>
              </c:ext>
            </c:extLst>
          </c:dPt>
          <c:dPt>
            <c:idx val="11"/>
            <c:bubble3D val="0"/>
            <c:extLst>
              <c:ext xmlns:c16="http://schemas.microsoft.com/office/drawing/2014/chart" uri="{C3380CC4-5D6E-409C-BE32-E72D297353CC}">
                <c16:uniqueId val="{0000000B-629C-48E1-9FC2-235C14B3C574}"/>
              </c:ext>
            </c:extLst>
          </c:dPt>
          <c:dPt>
            <c:idx val="12"/>
            <c:bubble3D val="0"/>
            <c:extLst>
              <c:ext xmlns:c16="http://schemas.microsoft.com/office/drawing/2014/chart" uri="{C3380CC4-5D6E-409C-BE32-E72D297353CC}">
                <c16:uniqueId val="{0000000C-629C-48E1-9FC2-235C14B3C574}"/>
              </c:ext>
            </c:extLst>
          </c:dPt>
          <c:dPt>
            <c:idx val="13"/>
            <c:bubble3D val="0"/>
            <c:extLst>
              <c:ext xmlns:c16="http://schemas.microsoft.com/office/drawing/2014/chart" uri="{C3380CC4-5D6E-409C-BE32-E72D297353CC}">
                <c16:uniqueId val="{0000000D-629C-48E1-9FC2-235C14B3C574}"/>
              </c:ext>
            </c:extLst>
          </c:dPt>
          <c:dPt>
            <c:idx val="14"/>
            <c:bubble3D val="0"/>
            <c:extLst>
              <c:ext xmlns:c16="http://schemas.microsoft.com/office/drawing/2014/chart" uri="{C3380CC4-5D6E-409C-BE32-E72D297353CC}">
                <c16:uniqueId val="{0000000E-629C-48E1-9FC2-235C14B3C574}"/>
              </c:ext>
            </c:extLst>
          </c:dPt>
          <c:dPt>
            <c:idx val="15"/>
            <c:bubble3D val="0"/>
            <c:extLst>
              <c:ext xmlns:c16="http://schemas.microsoft.com/office/drawing/2014/chart" uri="{C3380CC4-5D6E-409C-BE32-E72D297353CC}">
                <c16:uniqueId val="{0000000F-629C-48E1-9FC2-235C14B3C574}"/>
              </c:ext>
            </c:extLst>
          </c:dPt>
          <c:dPt>
            <c:idx val="16"/>
            <c:bubble3D val="0"/>
            <c:extLst>
              <c:ext xmlns:c16="http://schemas.microsoft.com/office/drawing/2014/chart" uri="{C3380CC4-5D6E-409C-BE32-E72D297353CC}">
                <c16:uniqueId val="{00000010-629C-48E1-9FC2-235C14B3C574}"/>
              </c:ext>
            </c:extLst>
          </c:dPt>
          <c:dPt>
            <c:idx val="17"/>
            <c:bubble3D val="0"/>
            <c:extLst>
              <c:ext xmlns:c16="http://schemas.microsoft.com/office/drawing/2014/chart" uri="{C3380CC4-5D6E-409C-BE32-E72D297353CC}">
                <c16:uniqueId val="{00000011-629C-48E1-9FC2-235C14B3C574}"/>
              </c:ext>
            </c:extLst>
          </c:dPt>
          <c:dPt>
            <c:idx val="18"/>
            <c:bubble3D val="0"/>
            <c:extLst>
              <c:ext xmlns:c16="http://schemas.microsoft.com/office/drawing/2014/chart" uri="{C3380CC4-5D6E-409C-BE32-E72D297353CC}">
                <c16:uniqueId val="{00000012-629C-48E1-9FC2-235C14B3C574}"/>
              </c:ext>
            </c:extLst>
          </c:dPt>
          <c:dPt>
            <c:idx val="19"/>
            <c:bubble3D val="0"/>
            <c:extLst>
              <c:ext xmlns:c16="http://schemas.microsoft.com/office/drawing/2014/chart" uri="{C3380CC4-5D6E-409C-BE32-E72D297353CC}">
                <c16:uniqueId val="{00000013-629C-48E1-9FC2-235C14B3C574}"/>
              </c:ext>
            </c:extLst>
          </c:dPt>
          <c:dPt>
            <c:idx val="20"/>
            <c:bubble3D val="0"/>
            <c:extLst>
              <c:ext xmlns:c16="http://schemas.microsoft.com/office/drawing/2014/chart" uri="{C3380CC4-5D6E-409C-BE32-E72D297353CC}">
                <c16:uniqueId val="{00000014-629C-48E1-9FC2-235C14B3C574}"/>
              </c:ext>
            </c:extLst>
          </c:dPt>
          <c:dPt>
            <c:idx val="21"/>
            <c:bubble3D val="0"/>
            <c:extLst>
              <c:ext xmlns:c16="http://schemas.microsoft.com/office/drawing/2014/chart" uri="{C3380CC4-5D6E-409C-BE32-E72D297353CC}">
                <c16:uniqueId val="{00000015-629C-48E1-9FC2-235C14B3C574}"/>
              </c:ext>
            </c:extLst>
          </c:dPt>
          <c:dPt>
            <c:idx val="22"/>
            <c:bubble3D val="0"/>
            <c:extLst>
              <c:ext xmlns:c16="http://schemas.microsoft.com/office/drawing/2014/chart" uri="{C3380CC4-5D6E-409C-BE32-E72D297353CC}">
                <c16:uniqueId val="{00000016-629C-48E1-9FC2-235C14B3C574}"/>
              </c:ext>
            </c:extLst>
          </c:dPt>
          <c:dPt>
            <c:idx val="23"/>
            <c:bubble3D val="0"/>
            <c:extLst>
              <c:ext xmlns:c16="http://schemas.microsoft.com/office/drawing/2014/chart" uri="{C3380CC4-5D6E-409C-BE32-E72D297353CC}">
                <c16:uniqueId val="{00000017-629C-48E1-9FC2-235C14B3C574}"/>
              </c:ext>
            </c:extLst>
          </c:dPt>
          <c:dPt>
            <c:idx val="24"/>
            <c:bubble3D val="0"/>
            <c:extLst>
              <c:ext xmlns:c16="http://schemas.microsoft.com/office/drawing/2014/chart" uri="{C3380CC4-5D6E-409C-BE32-E72D297353CC}">
                <c16:uniqueId val="{00000018-629C-48E1-9FC2-235C14B3C574}"/>
              </c:ext>
            </c:extLst>
          </c:dPt>
          <c:dPt>
            <c:idx val="25"/>
            <c:bubble3D val="0"/>
            <c:extLst>
              <c:ext xmlns:c16="http://schemas.microsoft.com/office/drawing/2014/chart" uri="{C3380CC4-5D6E-409C-BE32-E72D297353CC}">
                <c16:uniqueId val="{00000019-629C-48E1-9FC2-235C14B3C574}"/>
              </c:ext>
            </c:extLst>
          </c:dPt>
          <c:dPt>
            <c:idx val="26"/>
            <c:bubble3D val="0"/>
            <c:extLst>
              <c:ext xmlns:c16="http://schemas.microsoft.com/office/drawing/2014/chart" uri="{C3380CC4-5D6E-409C-BE32-E72D297353CC}">
                <c16:uniqueId val="{0000001A-629C-48E1-9FC2-235C14B3C574}"/>
              </c:ext>
            </c:extLst>
          </c:dPt>
          <c:dPt>
            <c:idx val="27"/>
            <c:bubble3D val="0"/>
            <c:extLst>
              <c:ext xmlns:c16="http://schemas.microsoft.com/office/drawing/2014/chart" uri="{C3380CC4-5D6E-409C-BE32-E72D297353CC}">
                <c16:uniqueId val="{0000001B-629C-48E1-9FC2-235C14B3C574}"/>
              </c:ext>
            </c:extLst>
          </c:dPt>
          <c:dPt>
            <c:idx val="28"/>
            <c:bubble3D val="0"/>
            <c:extLst>
              <c:ext xmlns:c16="http://schemas.microsoft.com/office/drawing/2014/chart" uri="{C3380CC4-5D6E-409C-BE32-E72D297353CC}">
                <c16:uniqueId val="{0000001C-629C-48E1-9FC2-235C14B3C574}"/>
              </c:ext>
            </c:extLst>
          </c:dPt>
          <c:dPt>
            <c:idx val="29"/>
            <c:bubble3D val="0"/>
            <c:extLst>
              <c:ext xmlns:c16="http://schemas.microsoft.com/office/drawing/2014/chart" uri="{C3380CC4-5D6E-409C-BE32-E72D297353CC}">
                <c16:uniqueId val="{0000001D-629C-48E1-9FC2-235C14B3C574}"/>
              </c:ext>
            </c:extLst>
          </c:dPt>
          <c:dPt>
            <c:idx val="30"/>
            <c:bubble3D val="0"/>
            <c:extLst>
              <c:ext xmlns:c16="http://schemas.microsoft.com/office/drawing/2014/chart" uri="{C3380CC4-5D6E-409C-BE32-E72D297353CC}">
                <c16:uniqueId val="{0000001E-629C-48E1-9FC2-235C14B3C574}"/>
              </c:ext>
            </c:extLst>
          </c:dPt>
          <c:dPt>
            <c:idx val="31"/>
            <c:bubble3D val="0"/>
            <c:extLst>
              <c:ext xmlns:c16="http://schemas.microsoft.com/office/drawing/2014/chart" uri="{C3380CC4-5D6E-409C-BE32-E72D297353CC}">
                <c16:uniqueId val="{0000001F-629C-48E1-9FC2-235C14B3C574}"/>
              </c:ext>
            </c:extLst>
          </c:dPt>
          <c:dPt>
            <c:idx val="32"/>
            <c:bubble3D val="0"/>
            <c:extLst>
              <c:ext xmlns:c16="http://schemas.microsoft.com/office/drawing/2014/chart" uri="{C3380CC4-5D6E-409C-BE32-E72D297353CC}">
                <c16:uniqueId val="{00000020-629C-48E1-9FC2-235C14B3C574}"/>
              </c:ext>
            </c:extLst>
          </c:dPt>
          <c:dPt>
            <c:idx val="33"/>
            <c:bubble3D val="0"/>
            <c:extLst>
              <c:ext xmlns:c16="http://schemas.microsoft.com/office/drawing/2014/chart" uri="{C3380CC4-5D6E-409C-BE32-E72D297353CC}">
                <c16:uniqueId val="{00000021-629C-48E1-9FC2-235C14B3C574}"/>
              </c:ext>
            </c:extLst>
          </c:dPt>
          <c:dPt>
            <c:idx val="34"/>
            <c:bubble3D val="0"/>
            <c:extLst>
              <c:ext xmlns:c16="http://schemas.microsoft.com/office/drawing/2014/chart" uri="{C3380CC4-5D6E-409C-BE32-E72D297353CC}">
                <c16:uniqueId val="{00000022-629C-48E1-9FC2-235C14B3C574}"/>
              </c:ext>
            </c:extLst>
          </c:dPt>
          <c:dPt>
            <c:idx val="35"/>
            <c:bubble3D val="0"/>
            <c:extLst>
              <c:ext xmlns:c16="http://schemas.microsoft.com/office/drawing/2014/chart" uri="{C3380CC4-5D6E-409C-BE32-E72D297353CC}">
                <c16:uniqueId val="{00000023-629C-48E1-9FC2-235C14B3C574}"/>
              </c:ext>
            </c:extLst>
          </c:dPt>
          <c:dPt>
            <c:idx val="36"/>
            <c:bubble3D val="0"/>
            <c:extLst>
              <c:ext xmlns:c16="http://schemas.microsoft.com/office/drawing/2014/chart" uri="{C3380CC4-5D6E-409C-BE32-E72D297353CC}">
                <c16:uniqueId val="{00000024-629C-48E1-9FC2-235C14B3C574}"/>
              </c:ext>
            </c:extLst>
          </c:dPt>
          <c:dPt>
            <c:idx val="37"/>
            <c:bubble3D val="0"/>
            <c:extLst>
              <c:ext xmlns:c16="http://schemas.microsoft.com/office/drawing/2014/chart" uri="{C3380CC4-5D6E-409C-BE32-E72D297353CC}">
                <c16:uniqueId val="{00000025-629C-48E1-9FC2-235C14B3C574}"/>
              </c:ext>
            </c:extLst>
          </c:dPt>
          <c:dPt>
            <c:idx val="38"/>
            <c:bubble3D val="0"/>
            <c:extLst>
              <c:ext xmlns:c16="http://schemas.microsoft.com/office/drawing/2014/chart" uri="{C3380CC4-5D6E-409C-BE32-E72D297353CC}">
                <c16:uniqueId val="{00000026-629C-48E1-9FC2-235C14B3C574}"/>
              </c:ext>
            </c:extLst>
          </c:dPt>
          <c:dPt>
            <c:idx val="39"/>
            <c:bubble3D val="0"/>
            <c:extLst>
              <c:ext xmlns:c16="http://schemas.microsoft.com/office/drawing/2014/chart" uri="{C3380CC4-5D6E-409C-BE32-E72D297353CC}">
                <c16:uniqueId val="{00000027-629C-48E1-9FC2-235C14B3C574}"/>
              </c:ext>
            </c:extLst>
          </c:dPt>
          <c:dPt>
            <c:idx val="40"/>
            <c:bubble3D val="0"/>
            <c:extLst>
              <c:ext xmlns:c16="http://schemas.microsoft.com/office/drawing/2014/chart" uri="{C3380CC4-5D6E-409C-BE32-E72D297353CC}">
                <c16:uniqueId val="{00000028-629C-48E1-9FC2-235C14B3C574}"/>
              </c:ext>
            </c:extLst>
          </c:dPt>
          <c:dPt>
            <c:idx val="41"/>
            <c:bubble3D val="0"/>
            <c:extLst>
              <c:ext xmlns:c16="http://schemas.microsoft.com/office/drawing/2014/chart" uri="{C3380CC4-5D6E-409C-BE32-E72D297353CC}">
                <c16:uniqueId val="{00000029-629C-48E1-9FC2-235C14B3C574}"/>
              </c:ext>
            </c:extLst>
          </c:dPt>
          <c:dPt>
            <c:idx val="42"/>
            <c:bubble3D val="0"/>
            <c:extLst>
              <c:ext xmlns:c16="http://schemas.microsoft.com/office/drawing/2014/chart" uri="{C3380CC4-5D6E-409C-BE32-E72D297353CC}">
                <c16:uniqueId val="{0000002A-629C-48E1-9FC2-235C14B3C574}"/>
              </c:ext>
            </c:extLst>
          </c:dPt>
          <c:dPt>
            <c:idx val="43"/>
            <c:bubble3D val="0"/>
            <c:extLst>
              <c:ext xmlns:c16="http://schemas.microsoft.com/office/drawing/2014/chart" uri="{C3380CC4-5D6E-409C-BE32-E72D297353CC}">
                <c16:uniqueId val="{0000002B-629C-48E1-9FC2-235C14B3C574}"/>
              </c:ext>
            </c:extLst>
          </c:dPt>
          <c:dPt>
            <c:idx val="44"/>
            <c:bubble3D val="0"/>
            <c:extLst>
              <c:ext xmlns:c16="http://schemas.microsoft.com/office/drawing/2014/chart" uri="{C3380CC4-5D6E-409C-BE32-E72D297353CC}">
                <c16:uniqueId val="{0000002C-629C-48E1-9FC2-235C14B3C574}"/>
              </c:ext>
            </c:extLst>
          </c:dPt>
          <c:dPt>
            <c:idx val="45"/>
            <c:bubble3D val="0"/>
            <c:extLst>
              <c:ext xmlns:c16="http://schemas.microsoft.com/office/drawing/2014/chart" uri="{C3380CC4-5D6E-409C-BE32-E72D297353CC}">
                <c16:uniqueId val="{0000002D-629C-48E1-9FC2-235C14B3C574}"/>
              </c:ext>
            </c:extLst>
          </c:dPt>
          <c:dPt>
            <c:idx val="46"/>
            <c:bubble3D val="0"/>
            <c:extLst>
              <c:ext xmlns:c16="http://schemas.microsoft.com/office/drawing/2014/chart" uri="{C3380CC4-5D6E-409C-BE32-E72D297353CC}">
                <c16:uniqueId val="{0000002E-629C-48E1-9FC2-235C14B3C574}"/>
              </c:ext>
            </c:extLst>
          </c:dPt>
          <c:dPt>
            <c:idx val="47"/>
            <c:bubble3D val="0"/>
            <c:extLst>
              <c:ext xmlns:c16="http://schemas.microsoft.com/office/drawing/2014/chart" uri="{C3380CC4-5D6E-409C-BE32-E72D297353CC}">
                <c16:uniqueId val="{0000002F-629C-48E1-9FC2-235C14B3C574}"/>
              </c:ext>
            </c:extLst>
          </c:dPt>
          <c:dPt>
            <c:idx val="48"/>
            <c:bubble3D val="0"/>
            <c:extLst>
              <c:ext xmlns:c16="http://schemas.microsoft.com/office/drawing/2014/chart" uri="{C3380CC4-5D6E-409C-BE32-E72D297353CC}">
                <c16:uniqueId val="{00000030-629C-48E1-9FC2-235C14B3C574}"/>
              </c:ext>
            </c:extLst>
          </c:dPt>
          <c:dPt>
            <c:idx val="49"/>
            <c:bubble3D val="0"/>
            <c:extLst>
              <c:ext xmlns:c16="http://schemas.microsoft.com/office/drawing/2014/chart" uri="{C3380CC4-5D6E-409C-BE32-E72D297353CC}">
                <c16:uniqueId val="{00000031-629C-48E1-9FC2-235C14B3C574}"/>
              </c:ext>
            </c:extLst>
          </c:dPt>
          <c:dPt>
            <c:idx val="50"/>
            <c:bubble3D val="0"/>
            <c:extLst>
              <c:ext xmlns:c16="http://schemas.microsoft.com/office/drawing/2014/chart" uri="{C3380CC4-5D6E-409C-BE32-E72D297353CC}">
                <c16:uniqueId val="{00000032-629C-48E1-9FC2-235C14B3C574}"/>
              </c:ext>
            </c:extLst>
          </c:dPt>
          <c:dPt>
            <c:idx val="51"/>
            <c:bubble3D val="0"/>
            <c:extLst>
              <c:ext xmlns:c16="http://schemas.microsoft.com/office/drawing/2014/chart" uri="{C3380CC4-5D6E-409C-BE32-E72D297353CC}">
                <c16:uniqueId val="{00000033-629C-48E1-9FC2-235C14B3C574}"/>
              </c:ext>
            </c:extLst>
          </c:dPt>
          <c:dPt>
            <c:idx val="52"/>
            <c:bubble3D val="0"/>
            <c:extLst>
              <c:ext xmlns:c16="http://schemas.microsoft.com/office/drawing/2014/chart" uri="{C3380CC4-5D6E-409C-BE32-E72D297353CC}">
                <c16:uniqueId val="{00000034-629C-48E1-9FC2-235C14B3C574}"/>
              </c:ext>
            </c:extLst>
          </c:dPt>
          <c:dPt>
            <c:idx val="53"/>
            <c:bubble3D val="0"/>
            <c:extLst>
              <c:ext xmlns:c16="http://schemas.microsoft.com/office/drawing/2014/chart" uri="{C3380CC4-5D6E-409C-BE32-E72D297353CC}">
                <c16:uniqueId val="{00000035-629C-48E1-9FC2-235C14B3C574}"/>
              </c:ext>
            </c:extLst>
          </c:dPt>
          <c:dPt>
            <c:idx val="54"/>
            <c:bubble3D val="0"/>
            <c:extLst>
              <c:ext xmlns:c16="http://schemas.microsoft.com/office/drawing/2014/chart" uri="{C3380CC4-5D6E-409C-BE32-E72D297353CC}">
                <c16:uniqueId val="{00000036-629C-48E1-9FC2-235C14B3C574}"/>
              </c:ext>
            </c:extLst>
          </c:dPt>
          <c:dPt>
            <c:idx val="55"/>
            <c:bubble3D val="0"/>
            <c:extLst>
              <c:ext xmlns:c16="http://schemas.microsoft.com/office/drawing/2014/chart" uri="{C3380CC4-5D6E-409C-BE32-E72D297353CC}">
                <c16:uniqueId val="{00000037-629C-48E1-9FC2-235C14B3C574}"/>
              </c:ext>
            </c:extLst>
          </c:dPt>
          <c:dPt>
            <c:idx val="56"/>
            <c:bubble3D val="0"/>
            <c:extLst>
              <c:ext xmlns:c16="http://schemas.microsoft.com/office/drawing/2014/chart" uri="{C3380CC4-5D6E-409C-BE32-E72D297353CC}">
                <c16:uniqueId val="{00000038-629C-48E1-9FC2-235C14B3C574}"/>
              </c:ext>
            </c:extLst>
          </c:dPt>
          <c:dPt>
            <c:idx val="57"/>
            <c:bubble3D val="0"/>
            <c:extLst>
              <c:ext xmlns:c16="http://schemas.microsoft.com/office/drawing/2014/chart" uri="{C3380CC4-5D6E-409C-BE32-E72D297353CC}">
                <c16:uniqueId val="{00000039-629C-48E1-9FC2-235C14B3C574}"/>
              </c:ext>
            </c:extLst>
          </c:dPt>
          <c:dPt>
            <c:idx val="58"/>
            <c:bubble3D val="0"/>
            <c:extLst>
              <c:ext xmlns:c16="http://schemas.microsoft.com/office/drawing/2014/chart" uri="{C3380CC4-5D6E-409C-BE32-E72D297353CC}">
                <c16:uniqueId val="{0000003A-629C-48E1-9FC2-235C14B3C574}"/>
              </c:ext>
            </c:extLst>
          </c:dPt>
          <c:dPt>
            <c:idx val="59"/>
            <c:bubble3D val="0"/>
            <c:extLst>
              <c:ext xmlns:c16="http://schemas.microsoft.com/office/drawing/2014/chart" uri="{C3380CC4-5D6E-409C-BE32-E72D297353CC}">
                <c16:uniqueId val="{0000003B-629C-48E1-9FC2-235C14B3C574}"/>
              </c:ext>
            </c:extLst>
          </c:dPt>
          <c:dPt>
            <c:idx val="60"/>
            <c:bubble3D val="0"/>
            <c:extLst>
              <c:ext xmlns:c16="http://schemas.microsoft.com/office/drawing/2014/chart" uri="{C3380CC4-5D6E-409C-BE32-E72D297353CC}">
                <c16:uniqueId val="{0000003C-629C-48E1-9FC2-235C14B3C574}"/>
              </c:ext>
            </c:extLst>
          </c:dPt>
          <c:dPt>
            <c:idx val="61"/>
            <c:bubble3D val="0"/>
            <c:extLst>
              <c:ext xmlns:c16="http://schemas.microsoft.com/office/drawing/2014/chart" uri="{C3380CC4-5D6E-409C-BE32-E72D297353CC}">
                <c16:uniqueId val="{0000003D-629C-48E1-9FC2-235C14B3C574}"/>
              </c:ext>
            </c:extLst>
          </c:dPt>
          <c:dPt>
            <c:idx val="62"/>
            <c:bubble3D val="0"/>
            <c:extLst>
              <c:ext xmlns:c16="http://schemas.microsoft.com/office/drawing/2014/chart" uri="{C3380CC4-5D6E-409C-BE32-E72D297353CC}">
                <c16:uniqueId val="{0000003E-629C-48E1-9FC2-235C14B3C574}"/>
              </c:ext>
            </c:extLst>
          </c:dPt>
          <c:dPt>
            <c:idx val="63"/>
            <c:bubble3D val="0"/>
            <c:extLst>
              <c:ext xmlns:c16="http://schemas.microsoft.com/office/drawing/2014/chart" uri="{C3380CC4-5D6E-409C-BE32-E72D297353CC}">
                <c16:uniqueId val="{0000003F-629C-48E1-9FC2-235C14B3C574}"/>
              </c:ext>
            </c:extLst>
          </c:dPt>
          <c:dPt>
            <c:idx val="64"/>
            <c:bubble3D val="0"/>
            <c:extLst>
              <c:ext xmlns:c16="http://schemas.microsoft.com/office/drawing/2014/chart" uri="{C3380CC4-5D6E-409C-BE32-E72D297353CC}">
                <c16:uniqueId val="{00000040-629C-48E1-9FC2-235C14B3C574}"/>
              </c:ext>
            </c:extLst>
          </c:dPt>
          <c:dPt>
            <c:idx val="65"/>
            <c:bubble3D val="0"/>
            <c:extLst>
              <c:ext xmlns:c16="http://schemas.microsoft.com/office/drawing/2014/chart" uri="{C3380CC4-5D6E-409C-BE32-E72D297353CC}">
                <c16:uniqueId val="{00000041-629C-48E1-9FC2-235C14B3C574}"/>
              </c:ext>
            </c:extLst>
          </c:dPt>
          <c:dPt>
            <c:idx val="66"/>
            <c:bubble3D val="0"/>
            <c:extLst>
              <c:ext xmlns:c16="http://schemas.microsoft.com/office/drawing/2014/chart" uri="{C3380CC4-5D6E-409C-BE32-E72D297353CC}">
                <c16:uniqueId val="{00000042-629C-48E1-9FC2-235C14B3C574}"/>
              </c:ext>
            </c:extLst>
          </c:dPt>
          <c:dPt>
            <c:idx val="67"/>
            <c:bubble3D val="0"/>
            <c:extLst>
              <c:ext xmlns:c16="http://schemas.microsoft.com/office/drawing/2014/chart" uri="{C3380CC4-5D6E-409C-BE32-E72D297353CC}">
                <c16:uniqueId val="{00000043-629C-48E1-9FC2-235C14B3C574}"/>
              </c:ext>
            </c:extLst>
          </c:dPt>
          <c:dPt>
            <c:idx val="68"/>
            <c:bubble3D val="0"/>
            <c:extLst>
              <c:ext xmlns:c16="http://schemas.microsoft.com/office/drawing/2014/chart" uri="{C3380CC4-5D6E-409C-BE32-E72D297353CC}">
                <c16:uniqueId val="{00000044-629C-48E1-9FC2-235C14B3C574}"/>
              </c:ext>
            </c:extLst>
          </c:dPt>
          <c:dPt>
            <c:idx val="69"/>
            <c:bubble3D val="0"/>
            <c:extLst>
              <c:ext xmlns:c16="http://schemas.microsoft.com/office/drawing/2014/chart" uri="{C3380CC4-5D6E-409C-BE32-E72D297353CC}">
                <c16:uniqueId val="{00000045-629C-48E1-9FC2-235C14B3C574}"/>
              </c:ext>
            </c:extLst>
          </c:dPt>
          <c:dPt>
            <c:idx val="70"/>
            <c:bubble3D val="0"/>
            <c:extLst>
              <c:ext xmlns:c16="http://schemas.microsoft.com/office/drawing/2014/chart" uri="{C3380CC4-5D6E-409C-BE32-E72D297353CC}">
                <c16:uniqueId val="{00000046-629C-48E1-9FC2-235C14B3C574}"/>
              </c:ext>
            </c:extLst>
          </c:dPt>
          <c:dPt>
            <c:idx val="71"/>
            <c:bubble3D val="0"/>
            <c:extLst>
              <c:ext xmlns:c16="http://schemas.microsoft.com/office/drawing/2014/chart" uri="{C3380CC4-5D6E-409C-BE32-E72D297353CC}">
                <c16:uniqueId val="{00000047-629C-48E1-9FC2-235C14B3C574}"/>
              </c:ext>
            </c:extLst>
          </c:dPt>
          <c:dPt>
            <c:idx val="72"/>
            <c:bubble3D val="0"/>
            <c:extLst>
              <c:ext xmlns:c16="http://schemas.microsoft.com/office/drawing/2014/chart" uri="{C3380CC4-5D6E-409C-BE32-E72D297353CC}">
                <c16:uniqueId val="{00000048-629C-48E1-9FC2-235C14B3C574}"/>
              </c:ext>
            </c:extLst>
          </c:dPt>
          <c:dPt>
            <c:idx val="73"/>
            <c:bubble3D val="0"/>
            <c:extLst>
              <c:ext xmlns:c16="http://schemas.microsoft.com/office/drawing/2014/chart" uri="{C3380CC4-5D6E-409C-BE32-E72D297353CC}">
                <c16:uniqueId val="{00000049-629C-48E1-9FC2-235C14B3C574}"/>
              </c:ext>
            </c:extLst>
          </c:dPt>
          <c:dPt>
            <c:idx val="74"/>
            <c:bubble3D val="0"/>
            <c:extLst>
              <c:ext xmlns:c16="http://schemas.microsoft.com/office/drawing/2014/chart" uri="{C3380CC4-5D6E-409C-BE32-E72D297353CC}">
                <c16:uniqueId val="{0000004A-629C-48E1-9FC2-235C14B3C574}"/>
              </c:ext>
            </c:extLst>
          </c:dPt>
          <c:dPt>
            <c:idx val="75"/>
            <c:bubble3D val="0"/>
            <c:extLst>
              <c:ext xmlns:c16="http://schemas.microsoft.com/office/drawing/2014/chart" uri="{C3380CC4-5D6E-409C-BE32-E72D297353CC}">
                <c16:uniqueId val="{0000004B-629C-48E1-9FC2-235C14B3C574}"/>
              </c:ext>
            </c:extLst>
          </c:dPt>
          <c:dPt>
            <c:idx val="76"/>
            <c:bubble3D val="0"/>
            <c:extLst>
              <c:ext xmlns:c16="http://schemas.microsoft.com/office/drawing/2014/chart" uri="{C3380CC4-5D6E-409C-BE32-E72D297353CC}">
                <c16:uniqueId val="{0000004C-629C-48E1-9FC2-235C14B3C574}"/>
              </c:ext>
            </c:extLst>
          </c:dPt>
          <c:dPt>
            <c:idx val="77"/>
            <c:bubble3D val="0"/>
            <c:extLst>
              <c:ext xmlns:c16="http://schemas.microsoft.com/office/drawing/2014/chart" uri="{C3380CC4-5D6E-409C-BE32-E72D297353CC}">
                <c16:uniqueId val="{0000004D-629C-48E1-9FC2-235C14B3C574}"/>
              </c:ext>
            </c:extLst>
          </c:dPt>
          <c:dPt>
            <c:idx val="78"/>
            <c:bubble3D val="0"/>
            <c:extLst>
              <c:ext xmlns:c16="http://schemas.microsoft.com/office/drawing/2014/chart" uri="{C3380CC4-5D6E-409C-BE32-E72D297353CC}">
                <c16:uniqueId val="{0000004E-629C-48E1-9FC2-235C14B3C574}"/>
              </c:ext>
            </c:extLst>
          </c:dPt>
          <c:dPt>
            <c:idx val="79"/>
            <c:bubble3D val="0"/>
            <c:extLst>
              <c:ext xmlns:c16="http://schemas.microsoft.com/office/drawing/2014/chart" uri="{C3380CC4-5D6E-409C-BE32-E72D297353CC}">
                <c16:uniqueId val="{0000004F-629C-48E1-9FC2-235C14B3C574}"/>
              </c:ext>
            </c:extLst>
          </c:dPt>
          <c:dPt>
            <c:idx val="80"/>
            <c:bubble3D val="0"/>
            <c:extLst>
              <c:ext xmlns:c16="http://schemas.microsoft.com/office/drawing/2014/chart" uri="{C3380CC4-5D6E-409C-BE32-E72D297353CC}">
                <c16:uniqueId val="{00000050-629C-48E1-9FC2-235C14B3C574}"/>
              </c:ext>
            </c:extLst>
          </c:dPt>
          <c:dPt>
            <c:idx val="81"/>
            <c:bubble3D val="0"/>
            <c:extLst>
              <c:ext xmlns:c16="http://schemas.microsoft.com/office/drawing/2014/chart" uri="{C3380CC4-5D6E-409C-BE32-E72D297353CC}">
                <c16:uniqueId val="{00000051-629C-48E1-9FC2-235C14B3C574}"/>
              </c:ext>
            </c:extLst>
          </c:dPt>
          <c:dPt>
            <c:idx val="82"/>
            <c:bubble3D val="0"/>
            <c:extLst>
              <c:ext xmlns:c16="http://schemas.microsoft.com/office/drawing/2014/chart" uri="{C3380CC4-5D6E-409C-BE32-E72D297353CC}">
                <c16:uniqueId val="{00000052-629C-48E1-9FC2-235C14B3C574}"/>
              </c:ext>
            </c:extLst>
          </c:dPt>
          <c:dPt>
            <c:idx val="83"/>
            <c:bubble3D val="0"/>
            <c:extLst>
              <c:ext xmlns:c16="http://schemas.microsoft.com/office/drawing/2014/chart" uri="{C3380CC4-5D6E-409C-BE32-E72D297353CC}">
                <c16:uniqueId val="{00000053-629C-48E1-9FC2-235C14B3C574}"/>
              </c:ext>
            </c:extLst>
          </c:dPt>
          <c:dPt>
            <c:idx val="84"/>
            <c:bubble3D val="0"/>
            <c:extLst>
              <c:ext xmlns:c16="http://schemas.microsoft.com/office/drawing/2014/chart" uri="{C3380CC4-5D6E-409C-BE32-E72D297353CC}">
                <c16:uniqueId val="{00000054-629C-48E1-9FC2-235C14B3C574}"/>
              </c:ext>
            </c:extLst>
          </c:dPt>
          <c:dPt>
            <c:idx val="85"/>
            <c:bubble3D val="0"/>
            <c:extLst>
              <c:ext xmlns:c16="http://schemas.microsoft.com/office/drawing/2014/chart" uri="{C3380CC4-5D6E-409C-BE32-E72D297353CC}">
                <c16:uniqueId val="{00000055-629C-48E1-9FC2-235C14B3C574}"/>
              </c:ext>
            </c:extLst>
          </c:dPt>
          <c:dPt>
            <c:idx val="86"/>
            <c:bubble3D val="0"/>
            <c:extLst>
              <c:ext xmlns:c16="http://schemas.microsoft.com/office/drawing/2014/chart" uri="{C3380CC4-5D6E-409C-BE32-E72D297353CC}">
                <c16:uniqueId val="{00000056-629C-48E1-9FC2-235C14B3C574}"/>
              </c:ext>
            </c:extLst>
          </c:dPt>
          <c:dPt>
            <c:idx val="87"/>
            <c:bubble3D val="0"/>
            <c:extLst>
              <c:ext xmlns:c16="http://schemas.microsoft.com/office/drawing/2014/chart" uri="{C3380CC4-5D6E-409C-BE32-E72D297353CC}">
                <c16:uniqueId val="{00000057-629C-48E1-9FC2-235C14B3C574}"/>
              </c:ext>
            </c:extLst>
          </c:dPt>
          <c:dPt>
            <c:idx val="88"/>
            <c:bubble3D val="0"/>
            <c:extLst>
              <c:ext xmlns:c16="http://schemas.microsoft.com/office/drawing/2014/chart" uri="{C3380CC4-5D6E-409C-BE32-E72D297353CC}">
                <c16:uniqueId val="{00000058-629C-48E1-9FC2-235C14B3C574}"/>
              </c:ext>
            </c:extLst>
          </c:dPt>
          <c:dPt>
            <c:idx val="89"/>
            <c:bubble3D val="0"/>
            <c:extLst>
              <c:ext xmlns:c16="http://schemas.microsoft.com/office/drawing/2014/chart" uri="{C3380CC4-5D6E-409C-BE32-E72D297353CC}">
                <c16:uniqueId val="{00000059-629C-48E1-9FC2-235C14B3C574}"/>
              </c:ext>
            </c:extLst>
          </c:dPt>
          <c:dPt>
            <c:idx val="90"/>
            <c:bubble3D val="0"/>
            <c:extLst>
              <c:ext xmlns:c16="http://schemas.microsoft.com/office/drawing/2014/chart" uri="{C3380CC4-5D6E-409C-BE32-E72D297353CC}">
                <c16:uniqueId val="{0000005A-629C-48E1-9FC2-235C14B3C574}"/>
              </c:ext>
            </c:extLst>
          </c:dPt>
          <c:dPt>
            <c:idx val="91"/>
            <c:bubble3D val="0"/>
            <c:extLst>
              <c:ext xmlns:c16="http://schemas.microsoft.com/office/drawing/2014/chart" uri="{C3380CC4-5D6E-409C-BE32-E72D297353CC}">
                <c16:uniqueId val="{0000005B-629C-48E1-9FC2-235C14B3C574}"/>
              </c:ext>
            </c:extLst>
          </c:dPt>
          <c:dPt>
            <c:idx val="92"/>
            <c:bubble3D val="0"/>
            <c:extLst>
              <c:ext xmlns:c16="http://schemas.microsoft.com/office/drawing/2014/chart" uri="{C3380CC4-5D6E-409C-BE32-E72D297353CC}">
                <c16:uniqueId val="{0000005C-629C-48E1-9FC2-235C14B3C574}"/>
              </c:ext>
            </c:extLst>
          </c:dPt>
          <c:dPt>
            <c:idx val="93"/>
            <c:bubble3D val="0"/>
            <c:extLst>
              <c:ext xmlns:c16="http://schemas.microsoft.com/office/drawing/2014/chart" uri="{C3380CC4-5D6E-409C-BE32-E72D297353CC}">
                <c16:uniqueId val="{0000005D-629C-48E1-9FC2-235C14B3C574}"/>
              </c:ext>
            </c:extLst>
          </c:dPt>
          <c:dPt>
            <c:idx val="94"/>
            <c:bubble3D val="0"/>
            <c:extLst>
              <c:ext xmlns:c16="http://schemas.microsoft.com/office/drawing/2014/chart" uri="{C3380CC4-5D6E-409C-BE32-E72D297353CC}">
                <c16:uniqueId val="{0000005E-629C-48E1-9FC2-235C14B3C574}"/>
              </c:ext>
            </c:extLst>
          </c:dPt>
          <c:dPt>
            <c:idx val="95"/>
            <c:bubble3D val="0"/>
            <c:extLst>
              <c:ext xmlns:c16="http://schemas.microsoft.com/office/drawing/2014/chart" uri="{C3380CC4-5D6E-409C-BE32-E72D297353CC}">
                <c16:uniqueId val="{0000005F-629C-48E1-9FC2-235C14B3C574}"/>
              </c:ext>
            </c:extLst>
          </c:dPt>
          <c:dPt>
            <c:idx val="96"/>
            <c:bubble3D val="0"/>
            <c:extLst>
              <c:ext xmlns:c16="http://schemas.microsoft.com/office/drawing/2014/chart" uri="{C3380CC4-5D6E-409C-BE32-E72D297353CC}">
                <c16:uniqueId val="{00000060-629C-48E1-9FC2-235C14B3C574}"/>
              </c:ext>
            </c:extLst>
          </c:dPt>
          <c:dPt>
            <c:idx val="97"/>
            <c:bubble3D val="0"/>
            <c:extLst>
              <c:ext xmlns:c16="http://schemas.microsoft.com/office/drawing/2014/chart" uri="{C3380CC4-5D6E-409C-BE32-E72D297353CC}">
                <c16:uniqueId val="{00000061-629C-48E1-9FC2-235C14B3C574}"/>
              </c:ext>
            </c:extLst>
          </c:dPt>
          <c:dPt>
            <c:idx val="98"/>
            <c:bubble3D val="0"/>
            <c:extLst>
              <c:ext xmlns:c16="http://schemas.microsoft.com/office/drawing/2014/chart" uri="{C3380CC4-5D6E-409C-BE32-E72D297353CC}">
                <c16:uniqueId val="{00000062-629C-48E1-9FC2-235C14B3C574}"/>
              </c:ext>
            </c:extLst>
          </c:dPt>
          <c:dPt>
            <c:idx val="99"/>
            <c:bubble3D val="0"/>
            <c:extLst>
              <c:ext xmlns:c16="http://schemas.microsoft.com/office/drawing/2014/chart" uri="{C3380CC4-5D6E-409C-BE32-E72D297353CC}">
                <c16:uniqueId val="{00000063-629C-48E1-9FC2-235C14B3C574}"/>
              </c:ext>
            </c:extLst>
          </c:dPt>
          <c:dPt>
            <c:idx val="100"/>
            <c:bubble3D val="0"/>
            <c:extLst>
              <c:ext xmlns:c16="http://schemas.microsoft.com/office/drawing/2014/chart" uri="{C3380CC4-5D6E-409C-BE32-E72D297353CC}">
                <c16:uniqueId val="{00000064-629C-48E1-9FC2-235C14B3C574}"/>
              </c:ext>
            </c:extLst>
          </c:dPt>
          <c:dPt>
            <c:idx val="101"/>
            <c:bubble3D val="0"/>
            <c:extLst>
              <c:ext xmlns:c16="http://schemas.microsoft.com/office/drawing/2014/chart" uri="{C3380CC4-5D6E-409C-BE32-E72D297353CC}">
                <c16:uniqueId val="{00000065-629C-48E1-9FC2-235C14B3C574}"/>
              </c:ext>
            </c:extLst>
          </c:dPt>
          <c:dPt>
            <c:idx val="102"/>
            <c:bubble3D val="0"/>
            <c:extLst>
              <c:ext xmlns:c16="http://schemas.microsoft.com/office/drawing/2014/chart" uri="{C3380CC4-5D6E-409C-BE32-E72D297353CC}">
                <c16:uniqueId val="{00000066-629C-48E1-9FC2-235C14B3C574}"/>
              </c:ext>
            </c:extLst>
          </c:dPt>
          <c:dPt>
            <c:idx val="103"/>
            <c:bubble3D val="0"/>
            <c:extLst>
              <c:ext xmlns:c16="http://schemas.microsoft.com/office/drawing/2014/chart" uri="{C3380CC4-5D6E-409C-BE32-E72D297353CC}">
                <c16:uniqueId val="{00000067-629C-48E1-9FC2-235C14B3C574}"/>
              </c:ext>
            </c:extLst>
          </c:dPt>
          <c:dPt>
            <c:idx val="104"/>
            <c:bubble3D val="0"/>
            <c:extLst>
              <c:ext xmlns:c16="http://schemas.microsoft.com/office/drawing/2014/chart" uri="{C3380CC4-5D6E-409C-BE32-E72D297353CC}">
                <c16:uniqueId val="{00000068-629C-48E1-9FC2-235C14B3C574}"/>
              </c:ext>
            </c:extLst>
          </c:dPt>
          <c:dPt>
            <c:idx val="105"/>
            <c:bubble3D val="0"/>
            <c:extLst>
              <c:ext xmlns:c16="http://schemas.microsoft.com/office/drawing/2014/chart" uri="{C3380CC4-5D6E-409C-BE32-E72D297353CC}">
                <c16:uniqueId val="{00000069-629C-48E1-9FC2-235C14B3C574}"/>
              </c:ext>
            </c:extLst>
          </c:dPt>
          <c:dPt>
            <c:idx val="106"/>
            <c:bubble3D val="0"/>
            <c:extLst>
              <c:ext xmlns:c16="http://schemas.microsoft.com/office/drawing/2014/chart" uri="{C3380CC4-5D6E-409C-BE32-E72D297353CC}">
                <c16:uniqueId val="{0000006A-629C-48E1-9FC2-235C14B3C574}"/>
              </c:ext>
            </c:extLst>
          </c:dPt>
          <c:dPt>
            <c:idx val="107"/>
            <c:bubble3D val="0"/>
            <c:extLst>
              <c:ext xmlns:c16="http://schemas.microsoft.com/office/drawing/2014/chart" uri="{C3380CC4-5D6E-409C-BE32-E72D297353CC}">
                <c16:uniqueId val="{0000006B-629C-48E1-9FC2-235C14B3C574}"/>
              </c:ext>
            </c:extLst>
          </c:dPt>
          <c:dPt>
            <c:idx val="108"/>
            <c:bubble3D val="0"/>
            <c:extLst>
              <c:ext xmlns:c16="http://schemas.microsoft.com/office/drawing/2014/chart" uri="{C3380CC4-5D6E-409C-BE32-E72D297353CC}">
                <c16:uniqueId val="{0000006C-629C-48E1-9FC2-235C14B3C574}"/>
              </c:ext>
            </c:extLst>
          </c:dPt>
          <c:dPt>
            <c:idx val="109"/>
            <c:bubble3D val="0"/>
            <c:extLst>
              <c:ext xmlns:c16="http://schemas.microsoft.com/office/drawing/2014/chart" uri="{C3380CC4-5D6E-409C-BE32-E72D297353CC}">
                <c16:uniqueId val="{0000006D-629C-48E1-9FC2-235C14B3C574}"/>
              </c:ext>
            </c:extLst>
          </c:dPt>
          <c:dPt>
            <c:idx val="110"/>
            <c:bubble3D val="0"/>
            <c:extLst>
              <c:ext xmlns:c16="http://schemas.microsoft.com/office/drawing/2014/chart" uri="{C3380CC4-5D6E-409C-BE32-E72D297353CC}">
                <c16:uniqueId val="{0000006E-629C-48E1-9FC2-235C14B3C574}"/>
              </c:ext>
            </c:extLst>
          </c:dPt>
          <c:dPt>
            <c:idx val="111"/>
            <c:bubble3D val="0"/>
            <c:extLst>
              <c:ext xmlns:c16="http://schemas.microsoft.com/office/drawing/2014/chart" uri="{C3380CC4-5D6E-409C-BE32-E72D297353CC}">
                <c16:uniqueId val="{0000006F-629C-48E1-9FC2-235C14B3C574}"/>
              </c:ext>
            </c:extLst>
          </c:dPt>
          <c:dPt>
            <c:idx val="112"/>
            <c:bubble3D val="0"/>
            <c:extLst>
              <c:ext xmlns:c16="http://schemas.microsoft.com/office/drawing/2014/chart" uri="{C3380CC4-5D6E-409C-BE32-E72D297353CC}">
                <c16:uniqueId val="{00000070-629C-48E1-9FC2-235C14B3C574}"/>
              </c:ext>
            </c:extLst>
          </c:dPt>
          <c:dPt>
            <c:idx val="113"/>
            <c:bubble3D val="0"/>
            <c:extLst>
              <c:ext xmlns:c16="http://schemas.microsoft.com/office/drawing/2014/chart" uri="{C3380CC4-5D6E-409C-BE32-E72D297353CC}">
                <c16:uniqueId val="{00000071-629C-48E1-9FC2-235C14B3C574}"/>
              </c:ext>
            </c:extLst>
          </c:dPt>
          <c:dPt>
            <c:idx val="114"/>
            <c:bubble3D val="0"/>
            <c:extLst>
              <c:ext xmlns:c16="http://schemas.microsoft.com/office/drawing/2014/chart" uri="{C3380CC4-5D6E-409C-BE32-E72D297353CC}">
                <c16:uniqueId val="{00000072-629C-48E1-9FC2-235C14B3C574}"/>
              </c:ext>
            </c:extLst>
          </c:dPt>
          <c:dPt>
            <c:idx val="115"/>
            <c:bubble3D val="0"/>
            <c:extLst>
              <c:ext xmlns:c16="http://schemas.microsoft.com/office/drawing/2014/chart" uri="{C3380CC4-5D6E-409C-BE32-E72D297353CC}">
                <c16:uniqueId val="{00000073-629C-48E1-9FC2-235C14B3C574}"/>
              </c:ext>
            </c:extLst>
          </c:dPt>
          <c:dPt>
            <c:idx val="116"/>
            <c:bubble3D val="0"/>
            <c:extLst>
              <c:ext xmlns:c16="http://schemas.microsoft.com/office/drawing/2014/chart" uri="{C3380CC4-5D6E-409C-BE32-E72D297353CC}">
                <c16:uniqueId val="{00000074-629C-48E1-9FC2-235C14B3C574}"/>
              </c:ext>
            </c:extLst>
          </c:dPt>
          <c:dPt>
            <c:idx val="117"/>
            <c:bubble3D val="0"/>
            <c:extLst>
              <c:ext xmlns:c16="http://schemas.microsoft.com/office/drawing/2014/chart" uri="{C3380CC4-5D6E-409C-BE32-E72D297353CC}">
                <c16:uniqueId val="{00000075-629C-48E1-9FC2-235C14B3C574}"/>
              </c:ext>
            </c:extLst>
          </c:dPt>
          <c:dPt>
            <c:idx val="118"/>
            <c:bubble3D val="0"/>
            <c:extLst>
              <c:ext xmlns:c16="http://schemas.microsoft.com/office/drawing/2014/chart" uri="{C3380CC4-5D6E-409C-BE32-E72D297353CC}">
                <c16:uniqueId val="{00000076-629C-48E1-9FC2-235C14B3C574}"/>
              </c:ext>
            </c:extLst>
          </c:dPt>
          <c:dPt>
            <c:idx val="119"/>
            <c:bubble3D val="0"/>
            <c:extLst>
              <c:ext xmlns:c16="http://schemas.microsoft.com/office/drawing/2014/chart" uri="{C3380CC4-5D6E-409C-BE32-E72D297353CC}">
                <c16:uniqueId val="{00000077-629C-48E1-9FC2-235C14B3C574}"/>
              </c:ext>
            </c:extLst>
          </c:dPt>
          <c:dPt>
            <c:idx val="120"/>
            <c:bubble3D val="0"/>
            <c:extLst>
              <c:ext xmlns:c16="http://schemas.microsoft.com/office/drawing/2014/chart" uri="{C3380CC4-5D6E-409C-BE32-E72D297353CC}">
                <c16:uniqueId val="{00000078-629C-48E1-9FC2-235C14B3C574}"/>
              </c:ext>
            </c:extLst>
          </c:dPt>
          <c:dPt>
            <c:idx val="121"/>
            <c:bubble3D val="0"/>
            <c:extLst>
              <c:ext xmlns:c16="http://schemas.microsoft.com/office/drawing/2014/chart" uri="{C3380CC4-5D6E-409C-BE32-E72D297353CC}">
                <c16:uniqueId val="{00000079-629C-48E1-9FC2-235C14B3C574}"/>
              </c:ext>
            </c:extLst>
          </c:dPt>
          <c:dPt>
            <c:idx val="122"/>
            <c:bubble3D val="0"/>
            <c:extLst>
              <c:ext xmlns:c16="http://schemas.microsoft.com/office/drawing/2014/chart" uri="{C3380CC4-5D6E-409C-BE32-E72D297353CC}">
                <c16:uniqueId val="{0000007A-629C-48E1-9FC2-235C14B3C574}"/>
              </c:ext>
            </c:extLst>
          </c:dPt>
          <c:dPt>
            <c:idx val="123"/>
            <c:bubble3D val="0"/>
            <c:extLst>
              <c:ext xmlns:c16="http://schemas.microsoft.com/office/drawing/2014/chart" uri="{C3380CC4-5D6E-409C-BE32-E72D297353CC}">
                <c16:uniqueId val="{0000007B-629C-48E1-9FC2-235C14B3C574}"/>
              </c:ext>
            </c:extLst>
          </c:dPt>
          <c:dPt>
            <c:idx val="124"/>
            <c:bubble3D val="0"/>
            <c:extLst>
              <c:ext xmlns:c16="http://schemas.microsoft.com/office/drawing/2014/chart" uri="{C3380CC4-5D6E-409C-BE32-E72D297353CC}">
                <c16:uniqueId val="{0000007C-629C-48E1-9FC2-235C14B3C574}"/>
              </c:ext>
            </c:extLst>
          </c:dPt>
          <c:dPt>
            <c:idx val="125"/>
            <c:bubble3D val="0"/>
            <c:extLst>
              <c:ext xmlns:c16="http://schemas.microsoft.com/office/drawing/2014/chart" uri="{C3380CC4-5D6E-409C-BE32-E72D297353CC}">
                <c16:uniqueId val="{0000007D-629C-48E1-9FC2-235C14B3C574}"/>
              </c:ext>
            </c:extLst>
          </c:dPt>
          <c:dPt>
            <c:idx val="126"/>
            <c:bubble3D val="0"/>
            <c:extLst>
              <c:ext xmlns:c16="http://schemas.microsoft.com/office/drawing/2014/chart" uri="{C3380CC4-5D6E-409C-BE32-E72D297353CC}">
                <c16:uniqueId val="{0000007E-629C-48E1-9FC2-235C14B3C574}"/>
              </c:ext>
            </c:extLst>
          </c:dPt>
          <c:dPt>
            <c:idx val="127"/>
            <c:bubble3D val="0"/>
            <c:extLst>
              <c:ext xmlns:c16="http://schemas.microsoft.com/office/drawing/2014/chart" uri="{C3380CC4-5D6E-409C-BE32-E72D297353CC}">
                <c16:uniqueId val="{0000007F-629C-48E1-9FC2-235C14B3C574}"/>
              </c:ext>
            </c:extLst>
          </c:dPt>
          <c:dPt>
            <c:idx val="128"/>
            <c:bubble3D val="0"/>
            <c:extLst>
              <c:ext xmlns:c16="http://schemas.microsoft.com/office/drawing/2014/chart" uri="{C3380CC4-5D6E-409C-BE32-E72D297353CC}">
                <c16:uniqueId val="{00000080-629C-48E1-9FC2-235C14B3C574}"/>
              </c:ext>
            </c:extLst>
          </c:dPt>
          <c:dPt>
            <c:idx val="129"/>
            <c:bubble3D val="0"/>
            <c:extLst>
              <c:ext xmlns:c16="http://schemas.microsoft.com/office/drawing/2014/chart" uri="{C3380CC4-5D6E-409C-BE32-E72D297353CC}">
                <c16:uniqueId val="{00000081-629C-48E1-9FC2-235C14B3C574}"/>
              </c:ext>
            </c:extLst>
          </c:dPt>
          <c:dPt>
            <c:idx val="130"/>
            <c:bubble3D val="0"/>
            <c:extLst>
              <c:ext xmlns:c16="http://schemas.microsoft.com/office/drawing/2014/chart" uri="{C3380CC4-5D6E-409C-BE32-E72D297353CC}">
                <c16:uniqueId val="{00000082-629C-48E1-9FC2-235C14B3C574}"/>
              </c:ext>
            </c:extLst>
          </c:dPt>
          <c:dPt>
            <c:idx val="131"/>
            <c:bubble3D val="0"/>
            <c:extLst>
              <c:ext xmlns:c16="http://schemas.microsoft.com/office/drawing/2014/chart" uri="{C3380CC4-5D6E-409C-BE32-E72D297353CC}">
                <c16:uniqueId val="{00000083-629C-48E1-9FC2-235C14B3C574}"/>
              </c:ext>
            </c:extLst>
          </c:dPt>
          <c:dPt>
            <c:idx val="132"/>
            <c:bubble3D val="0"/>
            <c:extLst>
              <c:ext xmlns:c16="http://schemas.microsoft.com/office/drawing/2014/chart" uri="{C3380CC4-5D6E-409C-BE32-E72D297353CC}">
                <c16:uniqueId val="{00000084-629C-48E1-9FC2-235C14B3C574}"/>
              </c:ext>
            </c:extLst>
          </c:dPt>
          <c:dPt>
            <c:idx val="133"/>
            <c:bubble3D val="0"/>
            <c:extLst>
              <c:ext xmlns:c16="http://schemas.microsoft.com/office/drawing/2014/chart" uri="{C3380CC4-5D6E-409C-BE32-E72D297353CC}">
                <c16:uniqueId val="{00000085-629C-48E1-9FC2-235C14B3C574}"/>
              </c:ext>
            </c:extLst>
          </c:dPt>
          <c:dPt>
            <c:idx val="134"/>
            <c:bubble3D val="0"/>
            <c:extLst>
              <c:ext xmlns:c16="http://schemas.microsoft.com/office/drawing/2014/chart" uri="{C3380CC4-5D6E-409C-BE32-E72D297353CC}">
                <c16:uniqueId val="{00000086-629C-48E1-9FC2-235C14B3C574}"/>
              </c:ext>
            </c:extLst>
          </c:dPt>
          <c:dPt>
            <c:idx val="135"/>
            <c:bubble3D val="0"/>
            <c:extLst>
              <c:ext xmlns:c16="http://schemas.microsoft.com/office/drawing/2014/chart" uri="{C3380CC4-5D6E-409C-BE32-E72D297353CC}">
                <c16:uniqueId val="{00000087-629C-48E1-9FC2-235C14B3C574}"/>
              </c:ext>
            </c:extLst>
          </c:dPt>
          <c:dPt>
            <c:idx val="136"/>
            <c:bubble3D val="0"/>
            <c:extLst>
              <c:ext xmlns:c16="http://schemas.microsoft.com/office/drawing/2014/chart" uri="{C3380CC4-5D6E-409C-BE32-E72D297353CC}">
                <c16:uniqueId val="{00000088-629C-48E1-9FC2-235C14B3C574}"/>
              </c:ext>
            </c:extLst>
          </c:dPt>
          <c:dPt>
            <c:idx val="137"/>
            <c:bubble3D val="0"/>
            <c:extLst>
              <c:ext xmlns:c16="http://schemas.microsoft.com/office/drawing/2014/chart" uri="{C3380CC4-5D6E-409C-BE32-E72D297353CC}">
                <c16:uniqueId val="{00000089-629C-48E1-9FC2-235C14B3C574}"/>
              </c:ext>
            </c:extLst>
          </c:dPt>
          <c:dPt>
            <c:idx val="138"/>
            <c:bubble3D val="0"/>
            <c:extLst>
              <c:ext xmlns:c16="http://schemas.microsoft.com/office/drawing/2014/chart" uri="{C3380CC4-5D6E-409C-BE32-E72D297353CC}">
                <c16:uniqueId val="{0000008A-629C-48E1-9FC2-235C14B3C574}"/>
              </c:ext>
            </c:extLst>
          </c:dPt>
          <c:dPt>
            <c:idx val="139"/>
            <c:bubble3D val="0"/>
            <c:extLst>
              <c:ext xmlns:c16="http://schemas.microsoft.com/office/drawing/2014/chart" uri="{C3380CC4-5D6E-409C-BE32-E72D297353CC}">
                <c16:uniqueId val="{0000008B-629C-48E1-9FC2-235C14B3C574}"/>
              </c:ext>
            </c:extLst>
          </c:dPt>
          <c:dPt>
            <c:idx val="140"/>
            <c:bubble3D val="0"/>
            <c:extLst>
              <c:ext xmlns:c16="http://schemas.microsoft.com/office/drawing/2014/chart" uri="{C3380CC4-5D6E-409C-BE32-E72D297353CC}">
                <c16:uniqueId val="{0000008C-629C-48E1-9FC2-235C14B3C574}"/>
              </c:ext>
            </c:extLst>
          </c:dPt>
          <c:dPt>
            <c:idx val="141"/>
            <c:bubble3D val="0"/>
            <c:extLst>
              <c:ext xmlns:c16="http://schemas.microsoft.com/office/drawing/2014/chart" uri="{C3380CC4-5D6E-409C-BE32-E72D297353CC}">
                <c16:uniqueId val="{0000008D-629C-48E1-9FC2-235C14B3C574}"/>
              </c:ext>
            </c:extLst>
          </c:dPt>
          <c:dPt>
            <c:idx val="142"/>
            <c:bubble3D val="0"/>
            <c:extLst>
              <c:ext xmlns:c16="http://schemas.microsoft.com/office/drawing/2014/chart" uri="{C3380CC4-5D6E-409C-BE32-E72D297353CC}">
                <c16:uniqueId val="{0000008E-629C-48E1-9FC2-235C14B3C574}"/>
              </c:ext>
            </c:extLst>
          </c:dPt>
          <c:dPt>
            <c:idx val="143"/>
            <c:bubble3D val="0"/>
            <c:extLst>
              <c:ext xmlns:c16="http://schemas.microsoft.com/office/drawing/2014/chart" uri="{C3380CC4-5D6E-409C-BE32-E72D297353CC}">
                <c16:uniqueId val="{0000008F-629C-48E1-9FC2-235C14B3C574}"/>
              </c:ext>
            </c:extLst>
          </c:dPt>
          <c:dPt>
            <c:idx val="144"/>
            <c:bubble3D val="0"/>
            <c:extLst>
              <c:ext xmlns:c16="http://schemas.microsoft.com/office/drawing/2014/chart" uri="{C3380CC4-5D6E-409C-BE32-E72D297353CC}">
                <c16:uniqueId val="{00000090-629C-48E1-9FC2-235C14B3C574}"/>
              </c:ext>
            </c:extLst>
          </c:dPt>
          <c:dPt>
            <c:idx val="145"/>
            <c:bubble3D val="0"/>
            <c:extLst>
              <c:ext xmlns:c16="http://schemas.microsoft.com/office/drawing/2014/chart" uri="{C3380CC4-5D6E-409C-BE32-E72D297353CC}">
                <c16:uniqueId val="{00000091-629C-48E1-9FC2-235C14B3C574}"/>
              </c:ext>
            </c:extLst>
          </c:dPt>
          <c:dPt>
            <c:idx val="146"/>
            <c:bubble3D val="0"/>
            <c:extLst>
              <c:ext xmlns:c16="http://schemas.microsoft.com/office/drawing/2014/chart" uri="{C3380CC4-5D6E-409C-BE32-E72D297353CC}">
                <c16:uniqueId val="{00000092-629C-48E1-9FC2-235C14B3C574}"/>
              </c:ext>
            </c:extLst>
          </c:dPt>
          <c:dPt>
            <c:idx val="147"/>
            <c:bubble3D val="0"/>
            <c:extLst>
              <c:ext xmlns:c16="http://schemas.microsoft.com/office/drawing/2014/chart" uri="{C3380CC4-5D6E-409C-BE32-E72D297353CC}">
                <c16:uniqueId val="{00000093-629C-48E1-9FC2-235C14B3C574}"/>
              </c:ext>
            </c:extLst>
          </c:dPt>
          <c:dPt>
            <c:idx val="148"/>
            <c:bubble3D val="0"/>
            <c:extLst>
              <c:ext xmlns:c16="http://schemas.microsoft.com/office/drawing/2014/chart" uri="{C3380CC4-5D6E-409C-BE32-E72D297353CC}">
                <c16:uniqueId val="{00000094-629C-48E1-9FC2-235C14B3C574}"/>
              </c:ext>
            </c:extLst>
          </c:dPt>
          <c:dPt>
            <c:idx val="149"/>
            <c:bubble3D val="0"/>
            <c:extLst>
              <c:ext xmlns:c16="http://schemas.microsoft.com/office/drawing/2014/chart" uri="{C3380CC4-5D6E-409C-BE32-E72D297353CC}">
                <c16:uniqueId val="{00000095-629C-48E1-9FC2-235C14B3C574}"/>
              </c:ext>
            </c:extLst>
          </c:dPt>
          <c:dPt>
            <c:idx val="150"/>
            <c:bubble3D val="0"/>
            <c:extLst>
              <c:ext xmlns:c16="http://schemas.microsoft.com/office/drawing/2014/chart" uri="{C3380CC4-5D6E-409C-BE32-E72D297353CC}">
                <c16:uniqueId val="{00000096-629C-48E1-9FC2-235C14B3C574}"/>
              </c:ext>
            </c:extLst>
          </c:dPt>
          <c:dPt>
            <c:idx val="151"/>
            <c:bubble3D val="0"/>
            <c:extLst>
              <c:ext xmlns:c16="http://schemas.microsoft.com/office/drawing/2014/chart" uri="{C3380CC4-5D6E-409C-BE32-E72D297353CC}">
                <c16:uniqueId val="{00000097-629C-48E1-9FC2-235C14B3C574}"/>
              </c:ext>
            </c:extLst>
          </c:dPt>
          <c:dPt>
            <c:idx val="152"/>
            <c:bubble3D val="0"/>
            <c:extLst>
              <c:ext xmlns:c16="http://schemas.microsoft.com/office/drawing/2014/chart" uri="{C3380CC4-5D6E-409C-BE32-E72D297353CC}">
                <c16:uniqueId val="{00000098-629C-48E1-9FC2-235C14B3C574}"/>
              </c:ext>
            </c:extLst>
          </c:dPt>
          <c:dPt>
            <c:idx val="153"/>
            <c:bubble3D val="0"/>
            <c:extLst>
              <c:ext xmlns:c16="http://schemas.microsoft.com/office/drawing/2014/chart" uri="{C3380CC4-5D6E-409C-BE32-E72D297353CC}">
                <c16:uniqueId val="{00000099-629C-48E1-9FC2-235C14B3C574}"/>
              </c:ext>
            </c:extLst>
          </c:dPt>
          <c:dPt>
            <c:idx val="154"/>
            <c:bubble3D val="0"/>
            <c:extLst>
              <c:ext xmlns:c16="http://schemas.microsoft.com/office/drawing/2014/chart" uri="{C3380CC4-5D6E-409C-BE32-E72D297353CC}">
                <c16:uniqueId val="{0000009A-629C-48E1-9FC2-235C14B3C574}"/>
              </c:ext>
            </c:extLst>
          </c:dPt>
          <c:dPt>
            <c:idx val="155"/>
            <c:bubble3D val="0"/>
            <c:extLst>
              <c:ext xmlns:c16="http://schemas.microsoft.com/office/drawing/2014/chart" uri="{C3380CC4-5D6E-409C-BE32-E72D297353CC}">
                <c16:uniqueId val="{0000009B-629C-48E1-9FC2-235C14B3C574}"/>
              </c:ext>
            </c:extLst>
          </c:dPt>
          <c:dPt>
            <c:idx val="156"/>
            <c:bubble3D val="0"/>
            <c:extLst>
              <c:ext xmlns:c16="http://schemas.microsoft.com/office/drawing/2014/chart" uri="{C3380CC4-5D6E-409C-BE32-E72D297353CC}">
                <c16:uniqueId val="{0000009C-629C-48E1-9FC2-235C14B3C574}"/>
              </c:ext>
            </c:extLst>
          </c:dPt>
          <c:dPt>
            <c:idx val="157"/>
            <c:bubble3D val="0"/>
            <c:extLst>
              <c:ext xmlns:c16="http://schemas.microsoft.com/office/drawing/2014/chart" uri="{C3380CC4-5D6E-409C-BE32-E72D297353CC}">
                <c16:uniqueId val="{0000009D-629C-48E1-9FC2-235C14B3C574}"/>
              </c:ext>
            </c:extLst>
          </c:dPt>
          <c:dPt>
            <c:idx val="158"/>
            <c:bubble3D val="0"/>
            <c:extLst>
              <c:ext xmlns:c16="http://schemas.microsoft.com/office/drawing/2014/chart" uri="{C3380CC4-5D6E-409C-BE32-E72D297353CC}">
                <c16:uniqueId val="{0000009E-629C-48E1-9FC2-235C14B3C574}"/>
              </c:ext>
            </c:extLst>
          </c:dPt>
          <c:dPt>
            <c:idx val="159"/>
            <c:bubble3D val="0"/>
            <c:extLst>
              <c:ext xmlns:c16="http://schemas.microsoft.com/office/drawing/2014/chart" uri="{C3380CC4-5D6E-409C-BE32-E72D297353CC}">
                <c16:uniqueId val="{0000009F-629C-48E1-9FC2-235C14B3C574}"/>
              </c:ext>
            </c:extLst>
          </c:dPt>
          <c:dPt>
            <c:idx val="160"/>
            <c:bubble3D val="0"/>
            <c:extLst>
              <c:ext xmlns:c16="http://schemas.microsoft.com/office/drawing/2014/chart" uri="{C3380CC4-5D6E-409C-BE32-E72D297353CC}">
                <c16:uniqueId val="{000000A0-629C-48E1-9FC2-235C14B3C574}"/>
              </c:ext>
            </c:extLst>
          </c:dPt>
          <c:dPt>
            <c:idx val="161"/>
            <c:bubble3D val="0"/>
            <c:extLst>
              <c:ext xmlns:c16="http://schemas.microsoft.com/office/drawing/2014/chart" uri="{C3380CC4-5D6E-409C-BE32-E72D297353CC}">
                <c16:uniqueId val="{000000A1-629C-48E1-9FC2-235C14B3C574}"/>
              </c:ext>
            </c:extLst>
          </c:dPt>
          <c:dPt>
            <c:idx val="162"/>
            <c:bubble3D val="0"/>
            <c:extLst>
              <c:ext xmlns:c16="http://schemas.microsoft.com/office/drawing/2014/chart" uri="{C3380CC4-5D6E-409C-BE32-E72D297353CC}">
                <c16:uniqueId val="{000000A2-629C-48E1-9FC2-235C14B3C574}"/>
              </c:ext>
            </c:extLst>
          </c:dPt>
          <c:dPt>
            <c:idx val="163"/>
            <c:bubble3D val="0"/>
            <c:extLst>
              <c:ext xmlns:c16="http://schemas.microsoft.com/office/drawing/2014/chart" uri="{C3380CC4-5D6E-409C-BE32-E72D297353CC}">
                <c16:uniqueId val="{000000A3-629C-48E1-9FC2-235C14B3C574}"/>
              </c:ext>
            </c:extLst>
          </c:dPt>
          <c:dPt>
            <c:idx val="164"/>
            <c:bubble3D val="0"/>
            <c:extLst>
              <c:ext xmlns:c16="http://schemas.microsoft.com/office/drawing/2014/chart" uri="{C3380CC4-5D6E-409C-BE32-E72D297353CC}">
                <c16:uniqueId val="{000000A4-629C-48E1-9FC2-235C14B3C574}"/>
              </c:ext>
            </c:extLst>
          </c:dPt>
          <c:dPt>
            <c:idx val="165"/>
            <c:bubble3D val="0"/>
            <c:extLst>
              <c:ext xmlns:c16="http://schemas.microsoft.com/office/drawing/2014/chart" uri="{C3380CC4-5D6E-409C-BE32-E72D297353CC}">
                <c16:uniqueId val="{000000A5-629C-48E1-9FC2-235C14B3C574}"/>
              </c:ext>
            </c:extLst>
          </c:dPt>
          <c:dPt>
            <c:idx val="166"/>
            <c:bubble3D val="0"/>
            <c:extLst>
              <c:ext xmlns:c16="http://schemas.microsoft.com/office/drawing/2014/chart" uri="{C3380CC4-5D6E-409C-BE32-E72D297353CC}">
                <c16:uniqueId val="{000000A6-629C-48E1-9FC2-235C14B3C574}"/>
              </c:ext>
            </c:extLst>
          </c:dPt>
          <c:dPt>
            <c:idx val="167"/>
            <c:bubble3D val="0"/>
            <c:extLst>
              <c:ext xmlns:c16="http://schemas.microsoft.com/office/drawing/2014/chart" uri="{C3380CC4-5D6E-409C-BE32-E72D297353CC}">
                <c16:uniqueId val="{000000A7-629C-48E1-9FC2-235C14B3C574}"/>
              </c:ext>
            </c:extLst>
          </c:dPt>
          <c:dPt>
            <c:idx val="168"/>
            <c:bubble3D val="0"/>
            <c:extLst>
              <c:ext xmlns:c16="http://schemas.microsoft.com/office/drawing/2014/chart" uri="{C3380CC4-5D6E-409C-BE32-E72D297353CC}">
                <c16:uniqueId val="{000000A8-629C-48E1-9FC2-235C14B3C574}"/>
              </c:ext>
            </c:extLst>
          </c:dPt>
          <c:dPt>
            <c:idx val="169"/>
            <c:bubble3D val="0"/>
            <c:extLst>
              <c:ext xmlns:c16="http://schemas.microsoft.com/office/drawing/2014/chart" uri="{C3380CC4-5D6E-409C-BE32-E72D297353CC}">
                <c16:uniqueId val="{000000A9-629C-48E1-9FC2-235C14B3C574}"/>
              </c:ext>
            </c:extLst>
          </c:dPt>
          <c:dPt>
            <c:idx val="170"/>
            <c:bubble3D val="0"/>
            <c:extLst>
              <c:ext xmlns:c16="http://schemas.microsoft.com/office/drawing/2014/chart" uri="{C3380CC4-5D6E-409C-BE32-E72D297353CC}">
                <c16:uniqueId val="{000000AA-629C-48E1-9FC2-235C14B3C574}"/>
              </c:ext>
            </c:extLst>
          </c:dPt>
          <c:dPt>
            <c:idx val="171"/>
            <c:bubble3D val="0"/>
            <c:extLst>
              <c:ext xmlns:c16="http://schemas.microsoft.com/office/drawing/2014/chart" uri="{C3380CC4-5D6E-409C-BE32-E72D297353CC}">
                <c16:uniqueId val="{000000AB-629C-48E1-9FC2-235C14B3C574}"/>
              </c:ext>
            </c:extLst>
          </c:dPt>
          <c:dPt>
            <c:idx val="172"/>
            <c:bubble3D val="0"/>
            <c:extLst>
              <c:ext xmlns:c16="http://schemas.microsoft.com/office/drawing/2014/chart" uri="{C3380CC4-5D6E-409C-BE32-E72D297353CC}">
                <c16:uniqueId val="{000000AC-629C-48E1-9FC2-235C14B3C574}"/>
              </c:ext>
            </c:extLst>
          </c:dPt>
          <c:dPt>
            <c:idx val="173"/>
            <c:bubble3D val="0"/>
            <c:extLst>
              <c:ext xmlns:c16="http://schemas.microsoft.com/office/drawing/2014/chart" uri="{C3380CC4-5D6E-409C-BE32-E72D297353CC}">
                <c16:uniqueId val="{000000AD-629C-48E1-9FC2-235C14B3C574}"/>
              </c:ext>
            </c:extLst>
          </c:dPt>
          <c:dPt>
            <c:idx val="174"/>
            <c:bubble3D val="0"/>
            <c:extLst>
              <c:ext xmlns:c16="http://schemas.microsoft.com/office/drawing/2014/chart" uri="{C3380CC4-5D6E-409C-BE32-E72D297353CC}">
                <c16:uniqueId val="{000000AE-629C-48E1-9FC2-235C14B3C574}"/>
              </c:ext>
            </c:extLst>
          </c:dPt>
          <c:dPt>
            <c:idx val="175"/>
            <c:bubble3D val="0"/>
            <c:extLst>
              <c:ext xmlns:c16="http://schemas.microsoft.com/office/drawing/2014/chart" uri="{C3380CC4-5D6E-409C-BE32-E72D297353CC}">
                <c16:uniqueId val="{000000AF-629C-48E1-9FC2-235C14B3C574}"/>
              </c:ext>
            </c:extLst>
          </c:dPt>
          <c:dPt>
            <c:idx val="176"/>
            <c:bubble3D val="0"/>
            <c:extLst>
              <c:ext xmlns:c16="http://schemas.microsoft.com/office/drawing/2014/chart" uri="{C3380CC4-5D6E-409C-BE32-E72D297353CC}">
                <c16:uniqueId val="{000000B0-629C-48E1-9FC2-235C14B3C574}"/>
              </c:ext>
            </c:extLst>
          </c:dPt>
          <c:dPt>
            <c:idx val="177"/>
            <c:bubble3D val="0"/>
            <c:extLst>
              <c:ext xmlns:c16="http://schemas.microsoft.com/office/drawing/2014/chart" uri="{C3380CC4-5D6E-409C-BE32-E72D297353CC}">
                <c16:uniqueId val="{000000B1-629C-48E1-9FC2-235C14B3C574}"/>
              </c:ext>
            </c:extLst>
          </c:dPt>
          <c:dPt>
            <c:idx val="178"/>
            <c:bubble3D val="0"/>
            <c:extLst>
              <c:ext xmlns:c16="http://schemas.microsoft.com/office/drawing/2014/chart" uri="{C3380CC4-5D6E-409C-BE32-E72D297353CC}">
                <c16:uniqueId val="{000000B2-629C-48E1-9FC2-235C14B3C574}"/>
              </c:ext>
            </c:extLst>
          </c:dPt>
          <c:dPt>
            <c:idx val="179"/>
            <c:bubble3D val="0"/>
            <c:extLst>
              <c:ext xmlns:c16="http://schemas.microsoft.com/office/drawing/2014/chart" uri="{C3380CC4-5D6E-409C-BE32-E72D297353CC}">
                <c16:uniqueId val="{000000B3-629C-48E1-9FC2-235C14B3C574}"/>
              </c:ext>
            </c:extLst>
          </c:dPt>
          <c:dPt>
            <c:idx val="180"/>
            <c:bubble3D val="0"/>
            <c:extLst>
              <c:ext xmlns:c16="http://schemas.microsoft.com/office/drawing/2014/chart" uri="{C3380CC4-5D6E-409C-BE32-E72D297353CC}">
                <c16:uniqueId val="{000000B4-629C-48E1-9FC2-235C14B3C574}"/>
              </c:ext>
            </c:extLst>
          </c:dPt>
          <c:dPt>
            <c:idx val="181"/>
            <c:bubble3D val="0"/>
            <c:extLst>
              <c:ext xmlns:c16="http://schemas.microsoft.com/office/drawing/2014/chart" uri="{C3380CC4-5D6E-409C-BE32-E72D297353CC}">
                <c16:uniqueId val="{000000B5-629C-48E1-9FC2-235C14B3C574}"/>
              </c:ext>
            </c:extLst>
          </c:dPt>
          <c:dPt>
            <c:idx val="182"/>
            <c:bubble3D val="0"/>
            <c:extLst>
              <c:ext xmlns:c16="http://schemas.microsoft.com/office/drawing/2014/chart" uri="{C3380CC4-5D6E-409C-BE32-E72D297353CC}">
                <c16:uniqueId val="{000000B6-629C-48E1-9FC2-235C14B3C574}"/>
              </c:ext>
            </c:extLst>
          </c:dPt>
          <c:dPt>
            <c:idx val="183"/>
            <c:bubble3D val="0"/>
            <c:extLst>
              <c:ext xmlns:c16="http://schemas.microsoft.com/office/drawing/2014/chart" uri="{C3380CC4-5D6E-409C-BE32-E72D297353CC}">
                <c16:uniqueId val="{000000B7-629C-48E1-9FC2-235C14B3C574}"/>
              </c:ext>
            </c:extLst>
          </c:dPt>
          <c:dPt>
            <c:idx val="184"/>
            <c:bubble3D val="0"/>
            <c:extLst>
              <c:ext xmlns:c16="http://schemas.microsoft.com/office/drawing/2014/chart" uri="{C3380CC4-5D6E-409C-BE32-E72D297353CC}">
                <c16:uniqueId val="{000000B8-629C-48E1-9FC2-235C14B3C574}"/>
              </c:ext>
            </c:extLst>
          </c:dPt>
          <c:dPt>
            <c:idx val="185"/>
            <c:bubble3D val="0"/>
            <c:extLst>
              <c:ext xmlns:c16="http://schemas.microsoft.com/office/drawing/2014/chart" uri="{C3380CC4-5D6E-409C-BE32-E72D297353CC}">
                <c16:uniqueId val="{000000B9-629C-48E1-9FC2-235C14B3C574}"/>
              </c:ext>
            </c:extLst>
          </c:dPt>
          <c:dPt>
            <c:idx val="186"/>
            <c:bubble3D val="0"/>
            <c:extLst>
              <c:ext xmlns:c16="http://schemas.microsoft.com/office/drawing/2014/chart" uri="{C3380CC4-5D6E-409C-BE32-E72D297353CC}">
                <c16:uniqueId val="{000000BA-629C-48E1-9FC2-235C14B3C574}"/>
              </c:ext>
            </c:extLst>
          </c:dPt>
          <c:trendline>
            <c:spPr>
              <a:ln w="12700">
                <a:solidFill>
                  <a:srgbClr val="008000"/>
                </a:solidFill>
                <a:prstDash val="solid"/>
              </a:ln>
            </c:spPr>
            <c:trendlineType val="linear"/>
            <c:dispRSqr val="1"/>
            <c:dispEq val="1"/>
            <c:trendlineLbl>
              <c:layout>
                <c:manualLayout>
                  <c:x val="8.1214748267454381E-2"/>
                  <c:y val="-0.15846133425817693"/>
                </c:manualLayout>
              </c:layout>
              <c:numFmt formatCode="General" sourceLinked="0"/>
              <c:spPr>
                <a:noFill/>
                <a:ln w="25400">
                  <a:noFill/>
                </a:ln>
              </c:spPr>
              <c:txPr>
                <a:bodyPr/>
                <a:lstStyle/>
                <a:p>
                  <a:pPr>
                    <a:defRPr sz="1000" b="0" i="0" u="none" strike="noStrike" baseline="0">
                      <a:solidFill>
                        <a:srgbClr val="008000"/>
                      </a:solidFill>
                      <a:latin typeface="Arial"/>
                      <a:ea typeface="Arial"/>
                      <a:cs typeface="Arial"/>
                    </a:defRPr>
                  </a:pPr>
                  <a:endParaRPr lang="en-US"/>
                </a:p>
              </c:txPr>
            </c:trendlineLbl>
          </c:trendline>
          <c:xVal>
            <c:numRef>
              <c:f>'Monthly AVG OIL'!$E$114:$E$252</c:f>
              <c:numCache>
                <c:formatCode>"$"#,##0.00</c:formatCode>
                <c:ptCount val="139"/>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numCache>
            </c:numRef>
          </c:xVal>
          <c:yVal>
            <c:numRef>
              <c:f>'Monthly AVG OIL'!$T$114:$T$252</c:f>
              <c:numCache>
                <c:formatCode>General</c:formatCode>
                <c:ptCount val="139"/>
                <c:pt idx="47" formatCode="&quot;$&quot;#,##0.00">
                  <c:v>69.188181818181818</c:v>
                </c:pt>
                <c:pt idx="48" formatCode="&quot;$&quot;#,##0.00">
                  <c:v>73.223809523809535</c:v>
                </c:pt>
                <c:pt idx="49" formatCode="&quot;$&quot;#,##0.00">
                  <c:v>78.579523809523806</c:v>
                </c:pt>
                <c:pt idx="88" formatCode="&quot;$&quot;#,##0.00">
                  <c:v>85.249999999999972</c:v>
                </c:pt>
                <c:pt idx="89" formatCode="&quot;$&quot;#,##0.00">
                  <c:v>88.154999999999987</c:v>
                </c:pt>
                <c:pt idx="90" formatCode="&quot;$&quot;#,##0.00">
                  <c:v>94.240000000000009</c:v>
                </c:pt>
                <c:pt idx="91" formatCode="&quot;$&quot;#,##0.00">
                  <c:v>97.950500000000005</c:v>
                </c:pt>
                <c:pt idx="92" formatCode="&quot;$&quot;#,##0.00">
                  <c:v>106.28315789473685</c:v>
                </c:pt>
                <c:pt idx="93" formatCode="&quot;$&quot;#,##0.00">
                  <c:v>117.40739130434785</c:v>
                </c:pt>
                <c:pt idx="94" formatCode="&quot;$&quot;#,##0.00">
                  <c:v>126.31550000000001</c:v>
                </c:pt>
                <c:pt idx="95" formatCode="&quot;$&quot;#,##0.00">
                  <c:v>116.59857142857142</c:v>
                </c:pt>
                <c:pt idx="96" formatCode="&quot;$&quot;#,##0.00">
                  <c:v>113.3477272727273</c:v>
                </c:pt>
                <c:pt idx="97" formatCode="&quot;$&quot;#,##0.00">
                  <c:v>115.49999999999997</c:v>
                </c:pt>
                <c:pt idx="98" formatCode="&quot;$&quot;#,##0.00">
                  <c:v>109.49652173913042</c:v>
                </c:pt>
                <c:pt idx="99" formatCode="&quot;$&quot;#,##0.00">
                  <c:v>113.04809523809523</c:v>
                </c:pt>
                <c:pt idx="100" formatCode="&quot;$&quot;#,##0.00">
                  <c:v>111.76666666666667</c:v>
                </c:pt>
                <c:pt idx="101" formatCode="&quot;$&quot;#,##0.00">
                  <c:v>112.30550000000002</c:v>
                </c:pt>
                <c:pt idx="102" formatCode="&quot;$&quot;#,##0.00">
                  <c:v>108.75666666666666</c:v>
                </c:pt>
                <c:pt idx="103" formatCode="&quot;$&quot;#,##0.00">
                  <c:v>110.6285</c:v>
                </c:pt>
                <c:pt idx="104" formatCode="&quot;$&quot;#,##0.00">
                  <c:v>120.30499999999999</c:v>
                </c:pt>
                <c:pt idx="105" formatCode="&quot;$&quot;#,##0.00">
                  <c:v>127.2318181818182</c:v>
                </c:pt>
                <c:pt idx="106" formatCode="&quot;$&quot;#,##0.00">
                  <c:v>122.60899999999999</c:v>
                </c:pt>
                <c:pt idx="107" formatCode="&quot;$&quot;#,##0.00">
                  <c:v>108.46999999999998</c:v>
                </c:pt>
                <c:pt idx="108" formatCode="&quot;$&quot;#,##0.00">
                  <c:v>95.187142857142874</c:v>
                </c:pt>
                <c:pt idx="109" formatCode="&quot;$&quot;#,##0.00">
                  <c:v>103.42904761904765</c:v>
                </c:pt>
                <c:pt idx="110" formatCode="&quot;$&quot;#,##0.00">
                  <c:v>111.90217391304346</c:v>
                </c:pt>
                <c:pt idx="111" formatCode="&quot;$&quot;#,##0.00">
                  <c:v>113.07684210526314</c:v>
                </c:pt>
                <c:pt idx="112" formatCode="&quot;$&quot;#,##0.00">
                  <c:v>110.11130434782606</c:v>
                </c:pt>
                <c:pt idx="113" formatCode="&quot;$&quot;#,##0.00">
                  <c:v>108.72999999999999</c:v>
                </c:pt>
                <c:pt idx="114" formatCode="&quot;$&quot;#,##0.00">
                  <c:v>109.6455</c:v>
                </c:pt>
                <c:pt idx="115" formatCode="&quot;$&quot;#,##0.00">
                  <c:v>112.50952380952378</c:v>
                </c:pt>
                <c:pt idx="116" formatCode="&quot;$&quot;#,##0.00">
                  <c:v>115.69421052631579</c:v>
                </c:pt>
                <c:pt idx="117" formatCode="&quot;$&quot;#,##0.00">
                  <c:v>113.06052631578946</c:v>
                </c:pt>
                <c:pt idx="118" formatCode="&quot;$&quot;#,##0.00">
                  <c:v>105.71772727272729</c:v>
                </c:pt>
                <c:pt idx="119" formatCode="&quot;$&quot;#,##0.00">
                  <c:v>104.44636363636363</c:v>
                </c:pt>
                <c:pt idx="120" formatCode="&quot;$&quot;#,##0.00">
                  <c:v>104.13789473684211</c:v>
                </c:pt>
                <c:pt idx="121" formatCode="&quot;$&quot;#,##0.00">
                  <c:v>110.63666666666666</c:v>
                </c:pt>
                <c:pt idx="122" formatCode="&quot;$&quot;#,##0.00">
                  <c:v>110.53668186363637</c:v>
                </c:pt>
                <c:pt idx="123" formatCode="&quot;$&quot;#,##0.00">
                  <c:v>109.67449999999999</c:v>
                </c:pt>
                <c:pt idx="124" formatCode="&quot;$&quot;#,##0.00">
                  <c:v>104.54782608695653</c:v>
                </c:pt>
                <c:pt idx="125" formatCode="&quot;$&quot;#,##0.00">
                  <c:v>97.316000000000003</c:v>
                </c:pt>
                <c:pt idx="126" formatCode="&quot;$&quot;#,##0.00">
                  <c:v>102.00333333333334</c:v>
                </c:pt>
                <c:pt idx="127" formatCode="&quot;$&quot;#,##0.00">
                  <c:v>101.31952380952382</c:v>
                </c:pt>
                <c:pt idx="128" formatCode="&quot;$&quot;#,##0.00">
                  <c:v>105.12578947368422</c:v>
                </c:pt>
                <c:pt idx="129" formatCode="&quot;$&quot;#,##0.00">
                  <c:v>104.92952380952383</c:v>
                </c:pt>
                <c:pt idx="130" formatCode="&quot;$&quot;#,##0.00">
                  <c:v>104.09761904761906</c:v>
                </c:pt>
                <c:pt idx="131" formatCode="&quot;$&quot;#,##0.00">
                  <c:v>103.26619047619046</c:v>
                </c:pt>
                <c:pt idx="132" formatCode="&quot;$&quot;#,##0.00">
                  <c:v>107.48142857142858</c:v>
                </c:pt>
                <c:pt idx="133" formatCode="&quot;$&quot;#,##0.00">
                  <c:v>105.74772727272729</c:v>
                </c:pt>
                <c:pt idx="134" formatCode="&quot;$&quot;#,##0.00">
                  <c:v>100.298</c:v>
                </c:pt>
                <c:pt idx="135" formatCode="&quot;$&quot;#,##0.00">
                  <c:v>96.132380952380927</c:v>
                </c:pt>
                <c:pt idx="136" formatCode="&quot;$&quot;#,##0.00">
                  <c:v>88.155217391304333</c:v>
                </c:pt>
                <c:pt idx="137" formatCode="&quot;$&quot;#,##0.00">
                  <c:v>79.340526315789475</c:v>
                </c:pt>
                <c:pt idx="138" formatCode="&quot;$&quot;#,##0.00">
                  <c:v>64.155909090909077</c:v>
                </c:pt>
              </c:numCache>
            </c:numRef>
          </c:yVal>
          <c:smooth val="0"/>
          <c:extLst>
            <c:ext xmlns:c16="http://schemas.microsoft.com/office/drawing/2014/chart" uri="{C3380CC4-5D6E-409C-BE32-E72D297353CC}">
              <c16:uniqueId val="{000000BB-629C-48E1-9FC2-235C14B3C574}"/>
            </c:ext>
          </c:extLst>
        </c:ser>
        <c:dLbls>
          <c:showLegendKey val="0"/>
          <c:showVal val="0"/>
          <c:showCatName val="0"/>
          <c:showSerName val="0"/>
          <c:showPercent val="0"/>
          <c:showBubbleSize val="0"/>
        </c:dLbls>
        <c:axId val="181710208"/>
        <c:axId val="179899008"/>
      </c:scatterChart>
      <c:valAx>
        <c:axId val="18171020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9899008"/>
        <c:crosses val="autoZero"/>
        <c:crossBetween val="midCat"/>
        <c:minorUnit val="2"/>
      </c:valAx>
      <c:valAx>
        <c:axId val="179899008"/>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ST.</a:t>
                </a:r>
                <a:r>
                  <a:rPr lang="en-US" baseline="0"/>
                  <a:t> JAMES_LA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710208"/>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ST. JAMES LA SWEET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BRENT</a:t>
            </a:r>
          </a:p>
          <a:p>
            <a:pPr>
              <a:defRPr sz="1200" b="1" i="0" u="none" strike="noStrike" baseline="0">
                <a:solidFill>
                  <a:srgbClr val="000000"/>
                </a:solidFill>
                <a:latin typeface="Arial"/>
                <a:ea typeface="Arial"/>
                <a:cs typeface="Arial"/>
              </a:defRPr>
            </a:pPr>
            <a:r>
              <a:rPr lang="en-US" sz="900" b="1" i="0" u="none" strike="noStrike" baseline="0">
                <a:solidFill>
                  <a:srgbClr val="009A46"/>
                </a:solidFill>
                <a:latin typeface="Arial"/>
                <a:cs typeface="Arial"/>
              </a:rPr>
              <a:t>May, June &amp; July 2007 and October 2010+ Data</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75000"/>
                  </a:schemeClr>
                </a:solidFill>
                <a:latin typeface="Arial"/>
                <a:cs typeface="Arial"/>
              </a:rPr>
              <a:t>August 2013+ using new data source for LLS</a:t>
            </a: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2C1D-4929-A0B7-36759FE5AEEF}"/>
              </c:ext>
            </c:extLst>
          </c:dPt>
          <c:dPt>
            <c:idx val="1"/>
            <c:bubble3D val="0"/>
            <c:extLst>
              <c:ext xmlns:c16="http://schemas.microsoft.com/office/drawing/2014/chart" uri="{C3380CC4-5D6E-409C-BE32-E72D297353CC}">
                <c16:uniqueId val="{00000001-2C1D-4929-A0B7-36759FE5AEEF}"/>
              </c:ext>
            </c:extLst>
          </c:dPt>
          <c:dPt>
            <c:idx val="2"/>
            <c:bubble3D val="0"/>
            <c:extLst>
              <c:ext xmlns:c16="http://schemas.microsoft.com/office/drawing/2014/chart" uri="{C3380CC4-5D6E-409C-BE32-E72D297353CC}">
                <c16:uniqueId val="{00000002-2C1D-4929-A0B7-36759FE5AEEF}"/>
              </c:ext>
            </c:extLst>
          </c:dPt>
          <c:dPt>
            <c:idx val="3"/>
            <c:bubble3D val="0"/>
            <c:extLst>
              <c:ext xmlns:c16="http://schemas.microsoft.com/office/drawing/2014/chart" uri="{C3380CC4-5D6E-409C-BE32-E72D297353CC}">
                <c16:uniqueId val="{00000003-2C1D-4929-A0B7-36759FE5AEEF}"/>
              </c:ext>
            </c:extLst>
          </c:dPt>
          <c:dPt>
            <c:idx val="4"/>
            <c:bubble3D val="0"/>
            <c:extLst>
              <c:ext xmlns:c16="http://schemas.microsoft.com/office/drawing/2014/chart" uri="{C3380CC4-5D6E-409C-BE32-E72D297353CC}">
                <c16:uniqueId val="{00000004-2C1D-4929-A0B7-36759FE5AEEF}"/>
              </c:ext>
            </c:extLst>
          </c:dPt>
          <c:dPt>
            <c:idx val="5"/>
            <c:bubble3D val="0"/>
            <c:extLst>
              <c:ext xmlns:c16="http://schemas.microsoft.com/office/drawing/2014/chart" uri="{C3380CC4-5D6E-409C-BE32-E72D297353CC}">
                <c16:uniqueId val="{00000005-2C1D-4929-A0B7-36759FE5AEEF}"/>
              </c:ext>
            </c:extLst>
          </c:dPt>
          <c:dPt>
            <c:idx val="6"/>
            <c:bubble3D val="0"/>
            <c:extLst>
              <c:ext xmlns:c16="http://schemas.microsoft.com/office/drawing/2014/chart" uri="{C3380CC4-5D6E-409C-BE32-E72D297353CC}">
                <c16:uniqueId val="{00000006-2C1D-4929-A0B7-36759FE5AEEF}"/>
              </c:ext>
            </c:extLst>
          </c:dPt>
          <c:dPt>
            <c:idx val="7"/>
            <c:bubble3D val="0"/>
            <c:extLst>
              <c:ext xmlns:c16="http://schemas.microsoft.com/office/drawing/2014/chart" uri="{C3380CC4-5D6E-409C-BE32-E72D297353CC}">
                <c16:uniqueId val="{00000007-2C1D-4929-A0B7-36759FE5AEEF}"/>
              </c:ext>
            </c:extLst>
          </c:dPt>
          <c:dPt>
            <c:idx val="8"/>
            <c:bubble3D val="0"/>
            <c:extLst>
              <c:ext xmlns:c16="http://schemas.microsoft.com/office/drawing/2014/chart" uri="{C3380CC4-5D6E-409C-BE32-E72D297353CC}">
                <c16:uniqueId val="{00000008-2C1D-4929-A0B7-36759FE5AEEF}"/>
              </c:ext>
            </c:extLst>
          </c:dPt>
          <c:dPt>
            <c:idx val="9"/>
            <c:bubble3D val="0"/>
            <c:extLst>
              <c:ext xmlns:c16="http://schemas.microsoft.com/office/drawing/2014/chart" uri="{C3380CC4-5D6E-409C-BE32-E72D297353CC}">
                <c16:uniqueId val="{00000009-2C1D-4929-A0B7-36759FE5AEEF}"/>
              </c:ext>
            </c:extLst>
          </c:dPt>
          <c:dPt>
            <c:idx val="10"/>
            <c:bubble3D val="0"/>
            <c:extLst>
              <c:ext xmlns:c16="http://schemas.microsoft.com/office/drawing/2014/chart" uri="{C3380CC4-5D6E-409C-BE32-E72D297353CC}">
                <c16:uniqueId val="{0000000A-2C1D-4929-A0B7-36759FE5AEEF}"/>
              </c:ext>
            </c:extLst>
          </c:dPt>
          <c:dPt>
            <c:idx val="11"/>
            <c:bubble3D val="0"/>
            <c:extLst>
              <c:ext xmlns:c16="http://schemas.microsoft.com/office/drawing/2014/chart" uri="{C3380CC4-5D6E-409C-BE32-E72D297353CC}">
                <c16:uniqueId val="{0000000B-2C1D-4929-A0B7-36759FE5AEEF}"/>
              </c:ext>
            </c:extLst>
          </c:dPt>
          <c:dPt>
            <c:idx val="12"/>
            <c:bubble3D val="0"/>
            <c:extLst>
              <c:ext xmlns:c16="http://schemas.microsoft.com/office/drawing/2014/chart" uri="{C3380CC4-5D6E-409C-BE32-E72D297353CC}">
                <c16:uniqueId val="{0000000C-2C1D-4929-A0B7-36759FE5AEEF}"/>
              </c:ext>
            </c:extLst>
          </c:dPt>
          <c:dPt>
            <c:idx val="13"/>
            <c:bubble3D val="0"/>
            <c:extLst>
              <c:ext xmlns:c16="http://schemas.microsoft.com/office/drawing/2014/chart" uri="{C3380CC4-5D6E-409C-BE32-E72D297353CC}">
                <c16:uniqueId val="{0000000D-2C1D-4929-A0B7-36759FE5AEEF}"/>
              </c:ext>
            </c:extLst>
          </c:dPt>
          <c:dPt>
            <c:idx val="14"/>
            <c:bubble3D val="0"/>
            <c:extLst>
              <c:ext xmlns:c16="http://schemas.microsoft.com/office/drawing/2014/chart" uri="{C3380CC4-5D6E-409C-BE32-E72D297353CC}">
                <c16:uniqueId val="{0000000E-2C1D-4929-A0B7-36759FE5AEEF}"/>
              </c:ext>
            </c:extLst>
          </c:dPt>
          <c:dPt>
            <c:idx val="15"/>
            <c:bubble3D val="0"/>
            <c:extLst>
              <c:ext xmlns:c16="http://schemas.microsoft.com/office/drawing/2014/chart" uri="{C3380CC4-5D6E-409C-BE32-E72D297353CC}">
                <c16:uniqueId val="{0000000F-2C1D-4929-A0B7-36759FE5AEEF}"/>
              </c:ext>
            </c:extLst>
          </c:dPt>
          <c:dPt>
            <c:idx val="16"/>
            <c:bubble3D val="0"/>
            <c:extLst>
              <c:ext xmlns:c16="http://schemas.microsoft.com/office/drawing/2014/chart" uri="{C3380CC4-5D6E-409C-BE32-E72D297353CC}">
                <c16:uniqueId val="{00000010-2C1D-4929-A0B7-36759FE5AEEF}"/>
              </c:ext>
            </c:extLst>
          </c:dPt>
          <c:dPt>
            <c:idx val="17"/>
            <c:bubble3D val="0"/>
            <c:extLst>
              <c:ext xmlns:c16="http://schemas.microsoft.com/office/drawing/2014/chart" uri="{C3380CC4-5D6E-409C-BE32-E72D297353CC}">
                <c16:uniqueId val="{00000011-2C1D-4929-A0B7-36759FE5AEEF}"/>
              </c:ext>
            </c:extLst>
          </c:dPt>
          <c:dPt>
            <c:idx val="18"/>
            <c:bubble3D val="0"/>
            <c:extLst>
              <c:ext xmlns:c16="http://schemas.microsoft.com/office/drawing/2014/chart" uri="{C3380CC4-5D6E-409C-BE32-E72D297353CC}">
                <c16:uniqueId val="{00000012-2C1D-4929-A0B7-36759FE5AEEF}"/>
              </c:ext>
            </c:extLst>
          </c:dPt>
          <c:dPt>
            <c:idx val="19"/>
            <c:bubble3D val="0"/>
            <c:extLst>
              <c:ext xmlns:c16="http://schemas.microsoft.com/office/drawing/2014/chart" uri="{C3380CC4-5D6E-409C-BE32-E72D297353CC}">
                <c16:uniqueId val="{00000013-2C1D-4929-A0B7-36759FE5AEEF}"/>
              </c:ext>
            </c:extLst>
          </c:dPt>
          <c:dPt>
            <c:idx val="20"/>
            <c:bubble3D val="0"/>
            <c:extLst>
              <c:ext xmlns:c16="http://schemas.microsoft.com/office/drawing/2014/chart" uri="{C3380CC4-5D6E-409C-BE32-E72D297353CC}">
                <c16:uniqueId val="{00000014-2C1D-4929-A0B7-36759FE5AEEF}"/>
              </c:ext>
            </c:extLst>
          </c:dPt>
          <c:dPt>
            <c:idx val="21"/>
            <c:bubble3D val="0"/>
            <c:extLst>
              <c:ext xmlns:c16="http://schemas.microsoft.com/office/drawing/2014/chart" uri="{C3380CC4-5D6E-409C-BE32-E72D297353CC}">
                <c16:uniqueId val="{00000015-2C1D-4929-A0B7-36759FE5AEEF}"/>
              </c:ext>
            </c:extLst>
          </c:dPt>
          <c:dPt>
            <c:idx val="22"/>
            <c:bubble3D val="0"/>
            <c:extLst>
              <c:ext xmlns:c16="http://schemas.microsoft.com/office/drawing/2014/chart" uri="{C3380CC4-5D6E-409C-BE32-E72D297353CC}">
                <c16:uniqueId val="{00000016-2C1D-4929-A0B7-36759FE5AEEF}"/>
              </c:ext>
            </c:extLst>
          </c:dPt>
          <c:dPt>
            <c:idx val="23"/>
            <c:bubble3D val="0"/>
            <c:extLst>
              <c:ext xmlns:c16="http://schemas.microsoft.com/office/drawing/2014/chart" uri="{C3380CC4-5D6E-409C-BE32-E72D297353CC}">
                <c16:uniqueId val="{00000017-2C1D-4929-A0B7-36759FE5AEEF}"/>
              </c:ext>
            </c:extLst>
          </c:dPt>
          <c:dPt>
            <c:idx val="24"/>
            <c:bubble3D val="0"/>
            <c:extLst>
              <c:ext xmlns:c16="http://schemas.microsoft.com/office/drawing/2014/chart" uri="{C3380CC4-5D6E-409C-BE32-E72D297353CC}">
                <c16:uniqueId val="{00000018-2C1D-4929-A0B7-36759FE5AEEF}"/>
              </c:ext>
            </c:extLst>
          </c:dPt>
          <c:dPt>
            <c:idx val="25"/>
            <c:bubble3D val="0"/>
            <c:extLst>
              <c:ext xmlns:c16="http://schemas.microsoft.com/office/drawing/2014/chart" uri="{C3380CC4-5D6E-409C-BE32-E72D297353CC}">
                <c16:uniqueId val="{00000019-2C1D-4929-A0B7-36759FE5AEEF}"/>
              </c:ext>
            </c:extLst>
          </c:dPt>
          <c:dPt>
            <c:idx val="26"/>
            <c:bubble3D val="0"/>
            <c:extLst>
              <c:ext xmlns:c16="http://schemas.microsoft.com/office/drawing/2014/chart" uri="{C3380CC4-5D6E-409C-BE32-E72D297353CC}">
                <c16:uniqueId val="{0000001A-2C1D-4929-A0B7-36759FE5AEEF}"/>
              </c:ext>
            </c:extLst>
          </c:dPt>
          <c:dPt>
            <c:idx val="27"/>
            <c:bubble3D val="0"/>
            <c:extLst>
              <c:ext xmlns:c16="http://schemas.microsoft.com/office/drawing/2014/chart" uri="{C3380CC4-5D6E-409C-BE32-E72D297353CC}">
                <c16:uniqueId val="{0000001B-2C1D-4929-A0B7-36759FE5AEEF}"/>
              </c:ext>
            </c:extLst>
          </c:dPt>
          <c:dPt>
            <c:idx val="28"/>
            <c:bubble3D val="0"/>
            <c:extLst>
              <c:ext xmlns:c16="http://schemas.microsoft.com/office/drawing/2014/chart" uri="{C3380CC4-5D6E-409C-BE32-E72D297353CC}">
                <c16:uniqueId val="{0000001C-2C1D-4929-A0B7-36759FE5AEEF}"/>
              </c:ext>
            </c:extLst>
          </c:dPt>
          <c:dPt>
            <c:idx val="29"/>
            <c:bubble3D val="0"/>
            <c:extLst>
              <c:ext xmlns:c16="http://schemas.microsoft.com/office/drawing/2014/chart" uri="{C3380CC4-5D6E-409C-BE32-E72D297353CC}">
                <c16:uniqueId val="{0000001D-2C1D-4929-A0B7-36759FE5AEEF}"/>
              </c:ext>
            </c:extLst>
          </c:dPt>
          <c:dPt>
            <c:idx val="30"/>
            <c:bubble3D val="0"/>
            <c:extLst>
              <c:ext xmlns:c16="http://schemas.microsoft.com/office/drawing/2014/chart" uri="{C3380CC4-5D6E-409C-BE32-E72D297353CC}">
                <c16:uniqueId val="{0000001E-2C1D-4929-A0B7-36759FE5AEEF}"/>
              </c:ext>
            </c:extLst>
          </c:dPt>
          <c:dPt>
            <c:idx val="31"/>
            <c:bubble3D val="0"/>
            <c:extLst>
              <c:ext xmlns:c16="http://schemas.microsoft.com/office/drawing/2014/chart" uri="{C3380CC4-5D6E-409C-BE32-E72D297353CC}">
                <c16:uniqueId val="{0000001F-2C1D-4929-A0B7-36759FE5AEEF}"/>
              </c:ext>
            </c:extLst>
          </c:dPt>
          <c:dPt>
            <c:idx val="32"/>
            <c:bubble3D val="0"/>
            <c:extLst>
              <c:ext xmlns:c16="http://schemas.microsoft.com/office/drawing/2014/chart" uri="{C3380CC4-5D6E-409C-BE32-E72D297353CC}">
                <c16:uniqueId val="{00000020-2C1D-4929-A0B7-36759FE5AEEF}"/>
              </c:ext>
            </c:extLst>
          </c:dPt>
          <c:dPt>
            <c:idx val="33"/>
            <c:bubble3D val="0"/>
            <c:extLst>
              <c:ext xmlns:c16="http://schemas.microsoft.com/office/drawing/2014/chart" uri="{C3380CC4-5D6E-409C-BE32-E72D297353CC}">
                <c16:uniqueId val="{00000021-2C1D-4929-A0B7-36759FE5AEEF}"/>
              </c:ext>
            </c:extLst>
          </c:dPt>
          <c:dPt>
            <c:idx val="34"/>
            <c:bubble3D val="0"/>
            <c:extLst>
              <c:ext xmlns:c16="http://schemas.microsoft.com/office/drawing/2014/chart" uri="{C3380CC4-5D6E-409C-BE32-E72D297353CC}">
                <c16:uniqueId val="{00000022-2C1D-4929-A0B7-36759FE5AEEF}"/>
              </c:ext>
            </c:extLst>
          </c:dPt>
          <c:dPt>
            <c:idx val="35"/>
            <c:bubble3D val="0"/>
            <c:extLst>
              <c:ext xmlns:c16="http://schemas.microsoft.com/office/drawing/2014/chart" uri="{C3380CC4-5D6E-409C-BE32-E72D297353CC}">
                <c16:uniqueId val="{00000023-2C1D-4929-A0B7-36759FE5AEEF}"/>
              </c:ext>
            </c:extLst>
          </c:dPt>
          <c:dPt>
            <c:idx val="36"/>
            <c:bubble3D val="0"/>
            <c:extLst>
              <c:ext xmlns:c16="http://schemas.microsoft.com/office/drawing/2014/chart" uri="{C3380CC4-5D6E-409C-BE32-E72D297353CC}">
                <c16:uniqueId val="{00000024-2C1D-4929-A0B7-36759FE5AEEF}"/>
              </c:ext>
            </c:extLst>
          </c:dPt>
          <c:dPt>
            <c:idx val="37"/>
            <c:bubble3D val="0"/>
            <c:extLst>
              <c:ext xmlns:c16="http://schemas.microsoft.com/office/drawing/2014/chart" uri="{C3380CC4-5D6E-409C-BE32-E72D297353CC}">
                <c16:uniqueId val="{00000025-2C1D-4929-A0B7-36759FE5AEEF}"/>
              </c:ext>
            </c:extLst>
          </c:dPt>
          <c:dPt>
            <c:idx val="38"/>
            <c:bubble3D val="0"/>
            <c:extLst>
              <c:ext xmlns:c16="http://schemas.microsoft.com/office/drawing/2014/chart" uri="{C3380CC4-5D6E-409C-BE32-E72D297353CC}">
                <c16:uniqueId val="{00000026-2C1D-4929-A0B7-36759FE5AEEF}"/>
              </c:ext>
            </c:extLst>
          </c:dPt>
          <c:dPt>
            <c:idx val="39"/>
            <c:bubble3D val="0"/>
            <c:extLst>
              <c:ext xmlns:c16="http://schemas.microsoft.com/office/drawing/2014/chart" uri="{C3380CC4-5D6E-409C-BE32-E72D297353CC}">
                <c16:uniqueId val="{00000027-2C1D-4929-A0B7-36759FE5AEEF}"/>
              </c:ext>
            </c:extLst>
          </c:dPt>
          <c:dPt>
            <c:idx val="40"/>
            <c:bubble3D val="0"/>
            <c:extLst>
              <c:ext xmlns:c16="http://schemas.microsoft.com/office/drawing/2014/chart" uri="{C3380CC4-5D6E-409C-BE32-E72D297353CC}">
                <c16:uniqueId val="{00000028-2C1D-4929-A0B7-36759FE5AEEF}"/>
              </c:ext>
            </c:extLst>
          </c:dPt>
          <c:dPt>
            <c:idx val="41"/>
            <c:bubble3D val="0"/>
            <c:extLst>
              <c:ext xmlns:c16="http://schemas.microsoft.com/office/drawing/2014/chart" uri="{C3380CC4-5D6E-409C-BE32-E72D297353CC}">
                <c16:uniqueId val="{00000029-2C1D-4929-A0B7-36759FE5AEEF}"/>
              </c:ext>
            </c:extLst>
          </c:dPt>
          <c:dPt>
            <c:idx val="42"/>
            <c:bubble3D val="0"/>
            <c:extLst>
              <c:ext xmlns:c16="http://schemas.microsoft.com/office/drawing/2014/chart" uri="{C3380CC4-5D6E-409C-BE32-E72D297353CC}">
                <c16:uniqueId val="{0000002A-2C1D-4929-A0B7-36759FE5AEEF}"/>
              </c:ext>
            </c:extLst>
          </c:dPt>
          <c:dPt>
            <c:idx val="43"/>
            <c:bubble3D val="0"/>
            <c:extLst>
              <c:ext xmlns:c16="http://schemas.microsoft.com/office/drawing/2014/chart" uri="{C3380CC4-5D6E-409C-BE32-E72D297353CC}">
                <c16:uniqueId val="{0000002B-2C1D-4929-A0B7-36759FE5AEEF}"/>
              </c:ext>
            </c:extLst>
          </c:dPt>
          <c:dPt>
            <c:idx val="44"/>
            <c:bubble3D val="0"/>
            <c:extLst>
              <c:ext xmlns:c16="http://schemas.microsoft.com/office/drawing/2014/chart" uri="{C3380CC4-5D6E-409C-BE32-E72D297353CC}">
                <c16:uniqueId val="{0000002C-2C1D-4929-A0B7-36759FE5AEEF}"/>
              </c:ext>
            </c:extLst>
          </c:dPt>
          <c:dPt>
            <c:idx val="45"/>
            <c:bubble3D val="0"/>
            <c:extLst>
              <c:ext xmlns:c16="http://schemas.microsoft.com/office/drawing/2014/chart" uri="{C3380CC4-5D6E-409C-BE32-E72D297353CC}">
                <c16:uniqueId val="{0000002D-2C1D-4929-A0B7-36759FE5AEEF}"/>
              </c:ext>
            </c:extLst>
          </c:dPt>
          <c:dPt>
            <c:idx val="46"/>
            <c:bubble3D val="0"/>
            <c:extLst>
              <c:ext xmlns:c16="http://schemas.microsoft.com/office/drawing/2014/chart" uri="{C3380CC4-5D6E-409C-BE32-E72D297353CC}">
                <c16:uniqueId val="{0000002E-2C1D-4929-A0B7-36759FE5AEEF}"/>
              </c:ext>
            </c:extLst>
          </c:dPt>
          <c:dPt>
            <c:idx val="47"/>
            <c:bubble3D val="0"/>
            <c:extLst>
              <c:ext xmlns:c16="http://schemas.microsoft.com/office/drawing/2014/chart" uri="{C3380CC4-5D6E-409C-BE32-E72D297353CC}">
                <c16:uniqueId val="{0000002F-2C1D-4929-A0B7-36759FE5AEEF}"/>
              </c:ext>
            </c:extLst>
          </c:dPt>
          <c:dPt>
            <c:idx val="48"/>
            <c:bubble3D val="0"/>
            <c:extLst>
              <c:ext xmlns:c16="http://schemas.microsoft.com/office/drawing/2014/chart" uri="{C3380CC4-5D6E-409C-BE32-E72D297353CC}">
                <c16:uniqueId val="{00000030-2C1D-4929-A0B7-36759FE5AEEF}"/>
              </c:ext>
            </c:extLst>
          </c:dPt>
          <c:dPt>
            <c:idx val="49"/>
            <c:bubble3D val="0"/>
            <c:extLst>
              <c:ext xmlns:c16="http://schemas.microsoft.com/office/drawing/2014/chart" uri="{C3380CC4-5D6E-409C-BE32-E72D297353CC}">
                <c16:uniqueId val="{00000031-2C1D-4929-A0B7-36759FE5AEEF}"/>
              </c:ext>
            </c:extLst>
          </c:dPt>
          <c:dPt>
            <c:idx val="50"/>
            <c:bubble3D val="0"/>
            <c:extLst>
              <c:ext xmlns:c16="http://schemas.microsoft.com/office/drawing/2014/chart" uri="{C3380CC4-5D6E-409C-BE32-E72D297353CC}">
                <c16:uniqueId val="{00000032-2C1D-4929-A0B7-36759FE5AEEF}"/>
              </c:ext>
            </c:extLst>
          </c:dPt>
          <c:dPt>
            <c:idx val="51"/>
            <c:bubble3D val="0"/>
            <c:extLst>
              <c:ext xmlns:c16="http://schemas.microsoft.com/office/drawing/2014/chart" uri="{C3380CC4-5D6E-409C-BE32-E72D297353CC}">
                <c16:uniqueId val="{00000033-2C1D-4929-A0B7-36759FE5AEEF}"/>
              </c:ext>
            </c:extLst>
          </c:dPt>
          <c:dPt>
            <c:idx val="52"/>
            <c:bubble3D val="0"/>
            <c:extLst>
              <c:ext xmlns:c16="http://schemas.microsoft.com/office/drawing/2014/chart" uri="{C3380CC4-5D6E-409C-BE32-E72D297353CC}">
                <c16:uniqueId val="{00000034-2C1D-4929-A0B7-36759FE5AEEF}"/>
              </c:ext>
            </c:extLst>
          </c:dPt>
          <c:dPt>
            <c:idx val="53"/>
            <c:bubble3D val="0"/>
            <c:extLst>
              <c:ext xmlns:c16="http://schemas.microsoft.com/office/drawing/2014/chart" uri="{C3380CC4-5D6E-409C-BE32-E72D297353CC}">
                <c16:uniqueId val="{00000035-2C1D-4929-A0B7-36759FE5AEEF}"/>
              </c:ext>
            </c:extLst>
          </c:dPt>
          <c:dPt>
            <c:idx val="54"/>
            <c:bubble3D val="0"/>
            <c:extLst>
              <c:ext xmlns:c16="http://schemas.microsoft.com/office/drawing/2014/chart" uri="{C3380CC4-5D6E-409C-BE32-E72D297353CC}">
                <c16:uniqueId val="{00000036-2C1D-4929-A0B7-36759FE5AEEF}"/>
              </c:ext>
            </c:extLst>
          </c:dPt>
          <c:dPt>
            <c:idx val="55"/>
            <c:bubble3D val="0"/>
            <c:extLst>
              <c:ext xmlns:c16="http://schemas.microsoft.com/office/drawing/2014/chart" uri="{C3380CC4-5D6E-409C-BE32-E72D297353CC}">
                <c16:uniqueId val="{00000037-2C1D-4929-A0B7-36759FE5AEEF}"/>
              </c:ext>
            </c:extLst>
          </c:dPt>
          <c:dPt>
            <c:idx val="56"/>
            <c:bubble3D val="0"/>
            <c:extLst>
              <c:ext xmlns:c16="http://schemas.microsoft.com/office/drawing/2014/chart" uri="{C3380CC4-5D6E-409C-BE32-E72D297353CC}">
                <c16:uniqueId val="{00000038-2C1D-4929-A0B7-36759FE5AEEF}"/>
              </c:ext>
            </c:extLst>
          </c:dPt>
          <c:dPt>
            <c:idx val="57"/>
            <c:bubble3D val="0"/>
            <c:extLst>
              <c:ext xmlns:c16="http://schemas.microsoft.com/office/drawing/2014/chart" uri="{C3380CC4-5D6E-409C-BE32-E72D297353CC}">
                <c16:uniqueId val="{00000039-2C1D-4929-A0B7-36759FE5AEEF}"/>
              </c:ext>
            </c:extLst>
          </c:dPt>
          <c:dPt>
            <c:idx val="58"/>
            <c:bubble3D val="0"/>
            <c:extLst>
              <c:ext xmlns:c16="http://schemas.microsoft.com/office/drawing/2014/chart" uri="{C3380CC4-5D6E-409C-BE32-E72D297353CC}">
                <c16:uniqueId val="{0000003A-2C1D-4929-A0B7-36759FE5AEEF}"/>
              </c:ext>
            </c:extLst>
          </c:dPt>
          <c:dPt>
            <c:idx val="59"/>
            <c:bubble3D val="0"/>
            <c:extLst>
              <c:ext xmlns:c16="http://schemas.microsoft.com/office/drawing/2014/chart" uri="{C3380CC4-5D6E-409C-BE32-E72D297353CC}">
                <c16:uniqueId val="{0000003B-2C1D-4929-A0B7-36759FE5AEEF}"/>
              </c:ext>
            </c:extLst>
          </c:dPt>
          <c:dPt>
            <c:idx val="60"/>
            <c:bubble3D val="0"/>
            <c:extLst>
              <c:ext xmlns:c16="http://schemas.microsoft.com/office/drawing/2014/chart" uri="{C3380CC4-5D6E-409C-BE32-E72D297353CC}">
                <c16:uniqueId val="{0000003C-2C1D-4929-A0B7-36759FE5AEEF}"/>
              </c:ext>
            </c:extLst>
          </c:dPt>
          <c:dPt>
            <c:idx val="61"/>
            <c:bubble3D val="0"/>
            <c:extLst>
              <c:ext xmlns:c16="http://schemas.microsoft.com/office/drawing/2014/chart" uri="{C3380CC4-5D6E-409C-BE32-E72D297353CC}">
                <c16:uniqueId val="{0000003D-2C1D-4929-A0B7-36759FE5AEEF}"/>
              </c:ext>
            </c:extLst>
          </c:dPt>
          <c:dPt>
            <c:idx val="62"/>
            <c:bubble3D val="0"/>
            <c:extLst>
              <c:ext xmlns:c16="http://schemas.microsoft.com/office/drawing/2014/chart" uri="{C3380CC4-5D6E-409C-BE32-E72D297353CC}">
                <c16:uniqueId val="{0000003E-2C1D-4929-A0B7-36759FE5AEEF}"/>
              </c:ext>
            </c:extLst>
          </c:dPt>
          <c:dPt>
            <c:idx val="63"/>
            <c:bubble3D val="0"/>
            <c:extLst>
              <c:ext xmlns:c16="http://schemas.microsoft.com/office/drawing/2014/chart" uri="{C3380CC4-5D6E-409C-BE32-E72D297353CC}">
                <c16:uniqueId val="{0000003F-2C1D-4929-A0B7-36759FE5AEEF}"/>
              </c:ext>
            </c:extLst>
          </c:dPt>
          <c:dPt>
            <c:idx val="64"/>
            <c:bubble3D val="0"/>
            <c:extLst>
              <c:ext xmlns:c16="http://schemas.microsoft.com/office/drawing/2014/chart" uri="{C3380CC4-5D6E-409C-BE32-E72D297353CC}">
                <c16:uniqueId val="{00000040-2C1D-4929-A0B7-36759FE5AEEF}"/>
              </c:ext>
            </c:extLst>
          </c:dPt>
          <c:dPt>
            <c:idx val="65"/>
            <c:bubble3D val="0"/>
            <c:extLst>
              <c:ext xmlns:c16="http://schemas.microsoft.com/office/drawing/2014/chart" uri="{C3380CC4-5D6E-409C-BE32-E72D297353CC}">
                <c16:uniqueId val="{00000041-2C1D-4929-A0B7-36759FE5AEEF}"/>
              </c:ext>
            </c:extLst>
          </c:dPt>
          <c:dPt>
            <c:idx val="66"/>
            <c:bubble3D val="0"/>
            <c:extLst>
              <c:ext xmlns:c16="http://schemas.microsoft.com/office/drawing/2014/chart" uri="{C3380CC4-5D6E-409C-BE32-E72D297353CC}">
                <c16:uniqueId val="{00000042-2C1D-4929-A0B7-36759FE5AEEF}"/>
              </c:ext>
            </c:extLst>
          </c:dPt>
          <c:dPt>
            <c:idx val="67"/>
            <c:bubble3D val="0"/>
            <c:extLst>
              <c:ext xmlns:c16="http://schemas.microsoft.com/office/drawing/2014/chart" uri="{C3380CC4-5D6E-409C-BE32-E72D297353CC}">
                <c16:uniqueId val="{00000043-2C1D-4929-A0B7-36759FE5AEEF}"/>
              </c:ext>
            </c:extLst>
          </c:dPt>
          <c:dPt>
            <c:idx val="68"/>
            <c:bubble3D val="0"/>
            <c:extLst>
              <c:ext xmlns:c16="http://schemas.microsoft.com/office/drawing/2014/chart" uri="{C3380CC4-5D6E-409C-BE32-E72D297353CC}">
                <c16:uniqueId val="{00000044-2C1D-4929-A0B7-36759FE5AEEF}"/>
              </c:ext>
            </c:extLst>
          </c:dPt>
          <c:dPt>
            <c:idx val="69"/>
            <c:bubble3D val="0"/>
            <c:extLst>
              <c:ext xmlns:c16="http://schemas.microsoft.com/office/drawing/2014/chart" uri="{C3380CC4-5D6E-409C-BE32-E72D297353CC}">
                <c16:uniqueId val="{00000045-2C1D-4929-A0B7-36759FE5AEEF}"/>
              </c:ext>
            </c:extLst>
          </c:dPt>
          <c:dPt>
            <c:idx val="70"/>
            <c:bubble3D val="0"/>
            <c:extLst>
              <c:ext xmlns:c16="http://schemas.microsoft.com/office/drawing/2014/chart" uri="{C3380CC4-5D6E-409C-BE32-E72D297353CC}">
                <c16:uniqueId val="{00000046-2C1D-4929-A0B7-36759FE5AEEF}"/>
              </c:ext>
            </c:extLst>
          </c:dPt>
          <c:dPt>
            <c:idx val="71"/>
            <c:bubble3D val="0"/>
            <c:extLst>
              <c:ext xmlns:c16="http://schemas.microsoft.com/office/drawing/2014/chart" uri="{C3380CC4-5D6E-409C-BE32-E72D297353CC}">
                <c16:uniqueId val="{00000047-2C1D-4929-A0B7-36759FE5AEEF}"/>
              </c:ext>
            </c:extLst>
          </c:dPt>
          <c:dPt>
            <c:idx val="72"/>
            <c:bubble3D val="0"/>
            <c:extLst>
              <c:ext xmlns:c16="http://schemas.microsoft.com/office/drawing/2014/chart" uri="{C3380CC4-5D6E-409C-BE32-E72D297353CC}">
                <c16:uniqueId val="{00000048-2C1D-4929-A0B7-36759FE5AEEF}"/>
              </c:ext>
            </c:extLst>
          </c:dPt>
          <c:dPt>
            <c:idx val="73"/>
            <c:bubble3D val="0"/>
            <c:extLst>
              <c:ext xmlns:c16="http://schemas.microsoft.com/office/drawing/2014/chart" uri="{C3380CC4-5D6E-409C-BE32-E72D297353CC}">
                <c16:uniqueId val="{00000049-2C1D-4929-A0B7-36759FE5AEEF}"/>
              </c:ext>
            </c:extLst>
          </c:dPt>
          <c:dPt>
            <c:idx val="74"/>
            <c:bubble3D val="0"/>
            <c:extLst>
              <c:ext xmlns:c16="http://schemas.microsoft.com/office/drawing/2014/chart" uri="{C3380CC4-5D6E-409C-BE32-E72D297353CC}">
                <c16:uniqueId val="{0000004A-2C1D-4929-A0B7-36759FE5AEEF}"/>
              </c:ext>
            </c:extLst>
          </c:dPt>
          <c:dPt>
            <c:idx val="75"/>
            <c:bubble3D val="0"/>
            <c:extLst>
              <c:ext xmlns:c16="http://schemas.microsoft.com/office/drawing/2014/chart" uri="{C3380CC4-5D6E-409C-BE32-E72D297353CC}">
                <c16:uniqueId val="{0000004B-2C1D-4929-A0B7-36759FE5AEEF}"/>
              </c:ext>
            </c:extLst>
          </c:dPt>
          <c:dPt>
            <c:idx val="76"/>
            <c:bubble3D val="0"/>
            <c:extLst>
              <c:ext xmlns:c16="http://schemas.microsoft.com/office/drawing/2014/chart" uri="{C3380CC4-5D6E-409C-BE32-E72D297353CC}">
                <c16:uniqueId val="{0000004C-2C1D-4929-A0B7-36759FE5AEEF}"/>
              </c:ext>
            </c:extLst>
          </c:dPt>
          <c:dPt>
            <c:idx val="77"/>
            <c:bubble3D val="0"/>
            <c:extLst>
              <c:ext xmlns:c16="http://schemas.microsoft.com/office/drawing/2014/chart" uri="{C3380CC4-5D6E-409C-BE32-E72D297353CC}">
                <c16:uniqueId val="{0000004D-2C1D-4929-A0B7-36759FE5AEEF}"/>
              </c:ext>
            </c:extLst>
          </c:dPt>
          <c:dPt>
            <c:idx val="78"/>
            <c:bubble3D val="0"/>
            <c:extLst>
              <c:ext xmlns:c16="http://schemas.microsoft.com/office/drawing/2014/chart" uri="{C3380CC4-5D6E-409C-BE32-E72D297353CC}">
                <c16:uniqueId val="{0000004E-2C1D-4929-A0B7-36759FE5AEEF}"/>
              </c:ext>
            </c:extLst>
          </c:dPt>
          <c:dPt>
            <c:idx val="79"/>
            <c:bubble3D val="0"/>
            <c:extLst>
              <c:ext xmlns:c16="http://schemas.microsoft.com/office/drawing/2014/chart" uri="{C3380CC4-5D6E-409C-BE32-E72D297353CC}">
                <c16:uniqueId val="{0000004F-2C1D-4929-A0B7-36759FE5AEEF}"/>
              </c:ext>
            </c:extLst>
          </c:dPt>
          <c:dPt>
            <c:idx val="80"/>
            <c:bubble3D val="0"/>
            <c:extLst>
              <c:ext xmlns:c16="http://schemas.microsoft.com/office/drawing/2014/chart" uri="{C3380CC4-5D6E-409C-BE32-E72D297353CC}">
                <c16:uniqueId val="{00000050-2C1D-4929-A0B7-36759FE5AEEF}"/>
              </c:ext>
            </c:extLst>
          </c:dPt>
          <c:dPt>
            <c:idx val="81"/>
            <c:bubble3D val="0"/>
            <c:extLst>
              <c:ext xmlns:c16="http://schemas.microsoft.com/office/drawing/2014/chart" uri="{C3380CC4-5D6E-409C-BE32-E72D297353CC}">
                <c16:uniqueId val="{00000051-2C1D-4929-A0B7-36759FE5AEEF}"/>
              </c:ext>
            </c:extLst>
          </c:dPt>
          <c:dPt>
            <c:idx val="82"/>
            <c:bubble3D val="0"/>
            <c:extLst>
              <c:ext xmlns:c16="http://schemas.microsoft.com/office/drawing/2014/chart" uri="{C3380CC4-5D6E-409C-BE32-E72D297353CC}">
                <c16:uniqueId val="{00000052-2C1D-4929-A0B7-36759FE5AEEF}"/>
              </c:ext>
            </c:extLst>
          </c:dPt>
          <c:dPt>
            <c:idx val="83"/>
            <c:bubble3D val="0"/>
            <c:extLst>
              <c:ext xmlns:c16="http://schemas.microsoft.com/office/drawing/2014/chart" uri="{C3380CC4-5D6E-409C-BE32-E72D297353CC}">
                <c16:uniqueId val="{00000053-2C1D-4929-A0B7-36759FE5AEEF}"/>
              </c:ext>
            </c:extLst>
          </c:dPt>
          <c:dPt>
            <c:idx val="84"/>
            <c:bubble3D val="0"/>
            <c:extLst>
              <c:ext xmlns:c16="http://schemas.microsoft.com/office/drawing/2014/chart" uri="{C3380CC4-5D6E-409C-BE32-E72D297353CC}">
                <c16:uniqueId val="{00000054-2C1D-4929-A0B7-36759FE5AEEF}"/>
              </c:ext>
            </c:extLst>
          </c:dPt>
          <c:dPt>
            <c:idx val="85"/>
            <c:bubble3D val="0"/>
            <c:extLst>
              <c:ext xmlns:c16="http://schemas.microsoft.com/office/drawing/2014/chart" uri="{C3380CC4-5D6E-409C-BE32-E72D297353CC}">
                <c16:uniqueId val="{00000055-2C1D-4929-A0B7-36759FE5AEEF}"/>
              </c:ext>
            </c:extLst>
          </c:dPt>
          <c:dPt>
            <c:idx val="86"/>
            <c:bubble3D val="0"/>
            <c:extLst>
              <c:ext xmlns:c16="http://schemas.microsoft.com/office/drawing/2014/chart" uri="{C3380CC4-5D6E-409C-BE32-E72D297353CC}">
                <c16:uniqueId val="{00000056-2C1D-4929-A0B7-36759FE5AEEF}"/>
              </c:ext>
            </c:extLst>
          </c:dPt>
          <c:dPt>
            <c:idx val="87"/>
            <c:bubble3D val="0"/>
            <c:extLst>
              <c:ext xmlns:c16="http://schemas.microsoft.com/office/drawing/2014/chart" uri="{C3380CC4-5D6E-409C-BE32-E72D297353CC}">
                <c16:uniqueId val="{00000057-2C1D-4929-A0B7-36759FE5AEEF}"/>
              </c:ext>
            </c:extLst>
          </c:dPt>
          <c:dPt>
            <c:idx val="88"/>
            <c:bubble3D val="0"/>
            <c:extLst>
              <c:ext xmlns:c16="http://schemas.microsoft.com/office/drawing/2014/chart" uri="{C3380CC4-5D6E-409C-BE32-E72D297353CC}">
                <c16:uniqueId val="{00000058-2C1D-4929-A0B7-36759FE5AEEF}"/>
              </c:ext>
            </c:extLst>
          </c:dPt>
          <c:dPt>
            <c:idx val="89"/>
            <c:bubble3D val="0"/>
            <c:extLst>
              <c:ext xmlns:c16="http://schemas.microsoft.com/office/drawing/2014/chart" uri="{C3380CC4-5D6E-409C-BE32-E72D297353CC}">
                <c16:uniqueId val="{00000059-2C1D-4929-A0B7-36759FE5AEEF}"/>
              </c:ext>
            </c:extLst>
          </c:dPt>
          <c:dPt>
            <c:idx val="90"/>
            <c:bubble3D val="0"/>
            <c:extLst>
              <c:ext xmlns:c16="http://schemas.microsoft.com/office/drawing/2014/chart" uri="{C3380CC4-5D6E-409C-BE32-E72D297353CC}">
                <c16:uniqueId val="{0000005A-2C1D-4929-A0B7-36759FE5AEEF}"/>
              </c:ext>
            </c:extLst>
          </c:dPt>
          <c:dPt>
            <c:idx val="91"/>
            <c:bubble3D val="0"/>
            <c:extLst>
              <c:ext xmlns:c16="http://schemas.microsoft.com/office/drawing/2014/chart" uri="{C3380CC4-5D6E-409C-BE32-E72D297353CC}">
                <c16:uniqueId val="{0000005B-2C1D-4929-A0B7-36759FE5AEEF}"/>
              </c:ext>
            </c:extLst>
          </c:dPt>
          <c:dPt>
            <c:idx val="92"/>
            <c:bubble3D val="0"/>
            <c:extLst>
              <c:ext xmlns:c16="http://schemas.microsoft.com/office/drawing/2014/chart" uri="{C3380CC4-5D6E-409C-BE32-E72D297353CC}">
                <c16:uniqueId val="{0000005C-2C1D-4929-A0B7-36759FE5AEEF}"/>
              </c:ext>
            </c:extLst>
          </c:dPt>
          <c:dPt>
            <c:idx val="93"/>
            <c:bubble3D val="0"/>
            <c:extLst>
              <c:ext xmlns:c16="http://schemas.microsoft.com/office/drawing/2014/chart" uri="{C3380CC4-5D6E-409C-BE32-E72D297353CC}">
                <c16:uniqueId val="{0000005D-2C1D-4929-A0B7-36759FE5AEEF}"/>
              </c:ext>
            </c:extLst>
          </c:dPt>
          <c:dPt>
            <c:idx val="94"/>
            <c:bubble3D val="0"/>
            <c:extLst>
              <c:ext xmlns:c16="http://schemas.microsoft.com/office/drawing/2014/chart" uri="{C3380CC4-5D6E-409C-BE32-E72D297353CC}">
                <c16:uniqueId val="{0000005E-2C1D-4929-A0B7-36759FE5AEEF}"/>
              </c:ext>
            </c:extLst>
          </c:dPt>
          <c:dPt>
            <c:idx val="95"/>
            <c:bubble3D val="0"/>
            <c:extLst>
              <c:ext xmlns:c16="http://schemas.microsoft.com/office/drawing/2014/chart" uri="{C3380CC4-5D6E-409C-BE32-E72D297353CC}">
                <c16:uniqueId val="{0000005F-2C1D-4929-A0B7-36759FE5AEEF}"/>
              </c:ext>
            </c:extLst>
          </c:dPt>
          <c:dPt>
            <c:idx val="96"/>
            <c:bubble3D val="0"/>
            <c:extLst>
              <c:ext xmlns:c16="http://schemas.microsoft.com/office/drawing/2014/chart" uri="{C3380CC4-5D6E-409C-BE32-E72D297353CC}">
                <c16:uniqueId val="{00000060-2C1D-4929-A0B7-36759FE5AEEF}"/>
              </c:ext>
            </c:extLst>
          </c:dPt>
          <c:dPt>
            <c:idx val="97"/>
            <c:bubble3D val="0"/>
            <c:extLst>
              <c:ext xmlns:c16="http://schemas.microsoft.com/office/drawing/2014/chart" uri="{C3380CC4-5D6E-409C-BE32-E72D297353CC}">
                <c16:uniqueId val="{00000061-2C1D-4929-A0B7-36759FE5AEEF}"/>
              </c:ext>
            </c:extLst>
          </c:dPt>
          <c:dPt>
            <c:idx val="98"/>
            <c:bubble3D val="0"/>
            <c:extLst>
              <c:ext xmlns:c16="http://schemas.microsoft.com/office/drawing/2014/chart" uri="{C3380CC4-5D6E-409C-BE32-E72D297353CC}">
                <c16:uniqueId val="{00000062-2C1D-4929-A0B7-36759FE5AEEF}"/>
              </c:ext>
            </c:extLst>
          </c:dPt>
          <c:dPt>
            <c:idx val="99"/>
            <c:bubble3D val="0"/>
            <c:extLst>
              <c:ext xmlns:c16="http://schemas.microsoft.com/office/drawing/2014/chart" uri="{C3380CC4-5D6E-409C-BE32-E72D297353CC}">
                <c16:uniqueId val="{00000063-2C1D-4929-A0B7-36759FE5AEEF}"/>
              </c:ext>
            </c:extLst>
          </c:dPt>
          <c:dPt>
            <c:idx val="100"/>
            <c:bubble3D val="0"/>
            <c:extLst>
              <c:ext xmlns:c16="http://schemas.microsoft.com/office/drawing/2014/chart" uri="{C3380CC4-5D6E-409C-BE32-E72D297353CC}">
                <c16:uniqueId val="{00000064-2C1D-4929-A0B7-36759FE5AEEF}"/>
              </c:ext>
            </c:extLst>
          </c:dPt>
          <c:dPt>
            <c:idx val="101"/>
            <c:bubble3D val="0"/>
            <c:extLst>
              <c:ext xmlns:c16="http://schemas.microsoft.com/office/drawing/2014/chart" uri="{C3380CC4-5D6E-409C-BE32-E72D297353CC}">
                <c16:uniqueId val="{00000065-2C1D-4929-A0B7-36759FE5AEEF}"/>
              </c:ext>
            </c:extLst>
          </c:dPt>
          <c:dPt>
            <c:idx val="102"/>
            <c:bubble3D val="0"/>
            <c:extLst>
              <c:ext xmlns:c16="http://schemas.microsoft.com/office/drawing/2014/chart" uri="{C3380CC4-5D6E-409C-BE32-E72D297353CC}">
                <c16:uniqueId val="{00000066-2C1D-4929-A0B7-36759FE5AEEF}"/>
              </c:ext>
            </c:extLst>
          </c:dPt>
          <c:dPt>
            <c:idx val="103"/>
            <c:bubble3D val="0"/>
            <c:extLst>
              <c:ext xmlns:c16="http://schemas.microsoft.com/office/drawing/2014/chart" uri="{C3380CC4-5D6E-409C-BE32-E72D297353CC}">
                <c16:uniqueId val="{00000067-2C1D-4929-A0B7-36759FE5AEEF}"/>
              </c:ext>
            </c:extLst>
          </c:dPt>
          <c:dPt>
            <c:idx val="104"/>
            <c:bubble3D val="0"/>
            <c:extLst>
              <c:ext xmlns:c16="http://schemas.microsoft.com/office/drawing/2014/chart" uri="{C3380CC4-5D6E-409C-BE32-E72D297353CC}">
                <c16:uniqueId val="{00000068-2C1D-4929-A0B7-36759FE5AEEF}"/>
              </c:ext>
            </c:extLst>
          </c:dPt>
          <c:dPt>
            <c:idx val="105"/>
            <c:bubble3D val="0"/>
            <c:extLst>
              <c:ext xmlns:c16="http://schemas.microsoft.com/office/drawing/2014/chart" uri="{C3380CC4-5D6E-409C-BE32-E72D297353CC}">
                <c16:uniqueId val="{00000069-2C1D-4929-A0B7-36759FE5AEEF}"/>
              </c:ext>
            </c:extLst>
          </c:dPt>
          <c:dPt>
            <c:idx val="106"/>
            <c:bubble3D val="0"/>
            <c:extLst>
              <c:ext xmlns:c16="http://schemas.microsoft.com/office/drawing/2014/chart" uri="{C3380CC4-5D6E-409C-BE32-E72D297353CC}">
                <c16:uniqueId val="{0000006A-2C1D-4929-A0B7-36759FE5AEEF}"/>
              </c:ext>
            </c:extLst>
          </c:dPt>
          <c:dPt>
            <c:idx val="107"/>
            <c:bubble3D val="0"/>
            <c:extLst>
              <c:ext xmlns:c16="http://schemas.microsoft.com/office/drawing/2014/chart" uri="{C3380CC4-5D6E-409C-BE32-E72D297353CC}">
                <c16:uniqueId val="{0000006B-2C1D-4929-A0B7-36759FE5AEEF}"/>
              </c:ext>
            </c:extLst>
          </c:dPt>
          <c:dPt>
            <c:idx val="108"/>
            <c:bubble3D val="0"/>
            <c:extLst>
              <c:ext xmlns:c16="http://schemas.microsoft.com/office/drawing/2014/chart" uri="{C3380CC4-5D6E-409C-BE32-E72D297353CC}">
                <c16:uniqueId val="{0000006C-2C1D-4929-A0B7-36759FE5AEEF}"/>
              </c:ext>
            </c:extLst>
          </c:dPt>
          <c:dPt>
            <c:idx val="109"/>
            <c:bubble3D val="0"/>
            <c:extLst>
              <c:ext xmlns:c16="http://schemas.microsoft.com/office/drawing/2014/chart" uri="{C3380CC4-5D6E-409C-BE32-E72D297353CC}">
                <c16:uniqueId val="{0000006D-2C1D-4929-A0B7-36759FE5AEEF}"/>
              </c:ext>
            </c:extLst>
          </c:dPt>
          <c:dPt>
            <c:idx val="110"/>
            <c:bubble3D val="0"/>
            <c:extLst>
              <c:ext xmlns:c16="http://schemas.microsoft.com/office/drawing/2014/chart" uri="{C3380CC4-5D6E-409C-BE32-E72D297353CC}">
                <c16:uniqueId val="{0000006E-2C1D-4929-A0B7-36759FE5AEEF}"/>
              </c:ext>
            </c:extLst>
          </c:dPt>
          <c:dPt>
            <c:idx val="111"/>
            <c:bubble3D val="0"/>
            <c:extLst>
              <c:ext xmlns:c16="http://schemas.microsoft.com/office/drawing/2014/chart" uri="{C3380CC4-5D6E-409C-BE32-E72D297353CC}">
                <c16:uniqueId val="{0000006F-2C1D-4929-A0B7-36759FE5AEEF}"/>
              </c:ext>
            </c:extLst>
          </c:dPt>
          <c:dPt>
            <c:idx val="112"/>
            <c:bubble3D val="0"/>
            <c:extLst>
              <c:ext xmlns:c16="http://schemas.microsoft.com/office/drawing/2014/chart" uri="{C3380CC4-5D6E-409C-BE32-E72D297353CC}">
                <c16:uniqueId val="{00000070-2C1D-4929-A0B7-36759FE5AEEF}"/>
              </c:ext>
            </c:extLst>
          </c:dPt>
          <c:dPt>
            <c:idx val="113"/>
            <c:bubble3D val="0"/>
            <c:extLst>
              <c:ext xmlns:c16="http://schemas.microsoft.com/office/drawing/2014/chart" uri="{C3380CC4-5D6E-409C-BE32-E72D297353CC}">
                <c16:uniqueId val="{00000071-2C1D-4929-A0B7-36759FE5AEEF}"/>
              </c:ext>
            </c:extLst>
          </c:dPt>
          <c:dPt>
            <c:idx val="114"/>
            <c:bubble3D val="0"/>
            <c:extLst>
              <c:ext xmlns:c16="http://schemas.microsoft.com/office/drawing/2014/chart" uri="{C3380CC4-5D6E-409C-BE32-E72D297353CC}">
                <c16:uniqueId val="{00000072-2C1D-4929-A0B7-36759FE5AEEF}"/>
              </c:ext>
            </c:extLst>
          </c:dPt>
          <c:dPt>
            <c:idx val="115"/>
            <c:bubble3D val="0"/>
            <c:extLst>
              <c:ext xmlns:c16="http://schemas.microsoft.com/office/drawing/2014/chart" uri="{C3380CC4-5D6E-409C-BE32-E72D297353CC}">
                <c16:uniqueId val="{00000073-2C1D-4929-A0B7-36759FE5AEEF}"/>
              </c:ext>
            </c:extLst>
          </c:dPt>
          <c:dPt>
            <c:idx val="116"/>
            <c:bubble3D val="0"/>
            <c:extLst>
              <c:ext xmlns:c16="http://schemas.microsoft.com/office/drawing/2014/chart" uri="{C3380CC4-5D6E-409C-BE32-E72D297353CC}">
                <c16:uniqueId val="{00000074-2C1D-4929-A0B7-36759FE5AEEF}"/>
              </c:ext>
            </c:extLst>
          </c:dPt>
          <c:dPt>
            <c:idx val="117"/>
            <c:bubble3D val="0"/>
            <c:extLst>
              <c:ext xmlns:c16="http://schemas.microsoft.com/office/drawing/2014/chart" uri="{C3380CC4-5D6E-409C-BE32-E72D297353CC}">
                <c16:uniqueId val="{00000075-2C1D-4929-A0B7-36759FE5AEEF}"/>
              </c:ext>
            </c:extLst>
          </c:dPt>
          <c:dPt>
            <c:idx val="118"/>
            <c:bubble3D val="0"/>
            <c:extLst>
              <c:ext xmlns:c16="http://schemas.microsoft.com/office/drawing/2014/chart" uri="{C3380CC4-5D6E-409C-BE32-E72D297353CC}">
                <c16:uniqueId val="{00000076-2C1D-4929-A0B7-36759FE5AEEF}"/>
              </c:ext>
            </c:extLst>
          </c:dPt>
          <c:dPt>
            <c:idx val="119"/>
            <c:bubble3D val="0"/>
            <c:extLst>
              <c:ext xmlns:c16="http://schemas.microsoft.com/office/drawing/2014/chart" uri="{C3380CC4-5D6E-409C-BE32-E72D297353CC}">
                <c16:uniqueId val="{00000077-2C1D-4929-A0B7-36759FE5AEEF}"/>
              </c:ext>
            </c:extLst>
          </c:dPt>
          <c:dPt>
            <c:idx val="120"/>
            <c:bubble3D val="0"/>
            <c:extLst>
              <c:ext xmlns:c16="http://schemas.microsoft.com/office/drawing/2014/chart" uri="{C3380CC4-5D6E-409C-BE32-E72D297353CC}">
                <c16:uniqueId val="{00000078-2C1D-4929-A0B7-36759FE5AEEF}"/>
              </c:ext>
            </c:extLst>
          </c:dPt>
          <c:dPt>
            <c:idx val="121"/>
            <c:bubble3D val="0"/>
            <c:extLst>
              <c:ext xmlns:c16="http://schemas.microsoft.com/office/drawing/2014/chart" uri="{C3380CC4-5D6E-409C-BE32-E72D297353CC}">
                <c16:uniqueId val="{00000079-2C1D-4929-A0B7-36759FE5AEEF}"/>
              </c:ext>
            </c:extLst>
          </c:dPt>
          <c:dPt>
            <c:idx val="122"/>
            <c:bubble3D val="0"/>
            <c:extLst>
              <c:ext xmlns:c16="http://schemas.microsoft.com/office/drawing/2014/chart" uri="{C3380CC4-5D6E-409C-BE32-E72D297353CC}">
                <c16:uniqueId val="{0000007A-2C1D-4929-A0B7-36759FE5AEEF}"/>
              </c:ext>
            </c:extLst>
          </c:dPt>
          <c:dPt>
            <c:idx val="123"/>
            <c:bubble3D val="0"/>
            <c:extLst>
              <c:ext xmlns:c16="http://schemas.microsoft.com/office/drawing/2014/chart" uri="{C3380CC4-5D6E-409C-BE32-E72D297353CC}">
                <c16:uniqueId val="{0000007B-2C1D-4929-A0B7-36759FE5AEEF}"/>
              </c:ext>
            </c:extLst>
          </c:dPt>
          <c:dPt>
            <c:idx val="124"/>
            <c:bubble3D val="0"/>
            <c:extLst>
              <c:ext xmlns:c16="http://schemas.microsoft.com/office/drawing/2014/chart" uri="{C3380CC4-5D6E-409C-BE32-E72D297353CC}">
                <c16:uniqueId val="{0000007C-2C1D-4929-A0B7-36759FE5AEEF}"/>
              </c:ext>
            </c:extLst>
          </c:dPt>
          <c:dPt>
            <c:idx val="125"/>
            <c:marker>
              <c:spPr>
                <a:solidFill>
                  <a:srgbClr val="009A46"/>
                </a:solidFill>
                <a:ln>
                  <a:solidFill>
                    <a:srgbClr val="008000"/>
                  </a:solidFill>
                  <a:prstDash val="solid"/>
                </a:ln>
              </c:spPr>
            </c:marker>
            <c:bubble3D val="0"/>
            <c:extLst>
              <c:ext xmlns:c16="http://schemas.microsoft.com/office/drawing/2014/chart" uri="{C3380CC4-5D6E-409C-BE32-E72D297353CC}">
                <c16:uniqueId val="{0000007D-2C1D-4929-A0B7-36759FE5AEEF}"/>
              </c:ext>
            </c:extLst>
          </c:dPt>
          <c:dPt>
            <c:idx val="126"/>
            <c:bubble3D val="0"/>
            <c:extLst>
              <c:ext xmlns:c16="http://schemas.microsoft.com/office/drawing/2014/chart" uri="{C3380CC4-5D6E-409C-BE32-E72D297353CC}">
                <c16:uniqueId val="{0000007E-2C1D-4929-A0B7-36759FE5AEEF}"/>
              </c:ext>
            </c:extLst>
          </c:dPt>
          <c:dPt>
            <c:idx val="127"/>
            <c:bubble3D val="0"/>
            <c:extLst>
              <c:ext xmlns:c16="http://schemas.microsoft.com/office/drawing/2014/chart" uri="{C3380CC4-5D6E-409C-BE32-E72D297353CC}">
                <c16:uniqueId val="{0000007F-2C1D-4929-A0B7-36759FE5AEEF}"/>
              </c:ext>
            </c:extLst>
          </c:dPt>
          <c:dPt>
            <c:idx val="128"/>
            <c:bubble3D val="0"/>
            <c:extLst>
              <c:ext xmlns:c16="http://schemas.microsoft.com/office/drawing/2014/chart" uri="{C3380CC4-5D6E-409C-BE32-E72D297353CC}">
                <c16:uniqueId val="{00000080-2C1D-4929-A0B7-36759FE5AEEF}"/>
              </c:ext>
            </c:extLst>
          </c:dPt>
          <c:dPt>
            <c:idx val="129"/>
            <c:bubble3D val="0"/>
            <c:extLst>
              <c:ext xmlns:c16="http://schemas.microsoft.com/office/drawing/2014/chart" uri="{C3380CC4-5D6E-409C-BE32-E72D297353CC}">
                <c16:uniqueId val="{00000081-2C1D-4929-A0B7-36759FE5AEEF}"/>
              </c:ext>
            </c:extLst>
          </c:dPt>
          <c:dPt>
            <c:idx val="130"/>
            <c:bubble3D val="0"/>
            <c:extLst>
              <c:ext xmlns:c16="http://schemas.microsoft.com/office/drawing/2014/chart" uri="{C3380CC4-5D6E-409C-BE32-E72D297353CC}">
                <c16:uniqueId val="{00000082-2C1D-4929-A0B7-36759FE5AEEF}"/>
              </c:ext>
            </c:extLst>
          </c:dPt>
          <c:dPt>
            <c:idx val="131"/>
            <c:bubble3D val="0"/>
            <c:extLst>
              <c:ext xmlns:c16="http://schemas.microsoft.com/office/drawing/2014/chart" uri="{C3380CC4-5D6E-409C-BE32-E72D297353CC}">
                <c16:uniqueId val="{00000083-2C1D-4929-A0B7-36759FE5AEEF}"/>
              </c:ext>
            </c:extLst>
          </c:dPt>
          <c:dPt>
            <c:idx val="132"/>
            <c:bubble3D val="0"/>
            <c:extLst>
              <c:ext xmlns:c16="http://schemas.microsoft.com/office/drawing/2014/chart" uri="{C3380CC4-5D6E-409C-BE32-E72D297353CC}">
                <c16:uniqueId val="{00000084-2C1D-4929-A0B7-36759FE5AEEF}"/>
              </c:ext>
            </c:extLst>
          </c:dPt>
          <c:dPt>
            <c:idx val="133"/>
            <c:bubble3D val="0"/>
            <c:extLst>
              <c:ext xmlns:c16="http://schemas.microsoft.com/office/drawing/2014/chart" uri="{C3380CC4-5D6E-409C-BE32-E72D297353CC}">
                <c16:uniqueId val="{00000085-2C1D-4929-A0B7-36759FE5AEEF}"/>
              </c:ext>
            </c:extLst>
          </c:dPt>
          <c:dPt>
            <c:idx val="134"/>
            <c:bubble3D val="0"/>
            <c:extLst>
              <c:ext xmlns:c16="http://schemas.microsoft.com/office/drawing/2014/chart" uri="{C3380CC4-5D6E-409C-BE32-E72D297353CC}">
                <c16:uniqueId val="{00000086-2C1D-4929-A0B7-36759FE5AEEF}"/>
              </c:ext>
            </c:extLst>
          </c:dPt>
          <c:dPt>
            <c:idx val="135"/>
            <c:bubble3D val="0"/>
            <c:extLst>
              <c:ext xmlns:c16="http://schemas.microsoft.com/office/drawing/2014/chart" uri="{C3380CC4-5D6E-409C-BE32-E72D297353CC}">
                <c16:uniqueId val="{00000087-2C1D-4929-A0B7-36759FE5AEEF}"/>
              </c:ext>
            </c:extLst>
          </c:dPt>
          <c:dPt>
            <c:idx val="136"/>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8-2C1D-4929-A0B7-36759FE5AEEF}"/>
              </c:ext>
            </c:extLst>
          </c:dPt>
          <c:dPt>
            <c:idx val="137"/>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9-2C1D-4929-A0B7-36759FE5AEEF}"/>
              </c:ext>
            </c:extLst>
          </c:dPt>
          <c:dPt>
            <c:idx val="138"/>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A-2C1D-4929-A0B7-36759FE5AEEF}"/>
              </c:ext>
            </c:extLst>
          </c:dPt>
          <c:dPt>
            <c:idx val="139"/>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B-2C1D-4929-A0B7-36759FE5AEEF}"/>
              </c:ext>
            </c:extLst>
          </c:dPt>
          <c:dPt>
            <c:idx val="140"/>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C-2C1D-4929-A0B7-36759FE5AEEF}"/>
              </c:ext>
            </c:extLst>
          </c:dPt>
          <c:dPt>
            <c:idx val="141"/>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D-2C1D-4929-A0B7-36759FE5AEEF}"/>
              </c:ext>
            </c:extLst>
          </c:dPt>
          <c:dPt>
            <c:idx val="142"/>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E-2C1D-4929-A0B7-36759FE5AEEF}"/>
              </c:ext>
            </c:extLst>
          </c:dPt>
          <c:dPt>
            <c:idx val="143"/>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8F-2C1D-4929-A0B7-36759FE5AEEF}"/>
              </c:ext>
            </c:extLst>
          </c:dPt>
          <c:dPt>
            <c:idx val="144"/>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0-2C1D-4929-A0B7-36759FE5AEEF}"/>
              </c:ext>
            </c:extLst>
          </c:dPt>
          <c:dPt>
            <c:idx val="145"/>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1-2C1D-4929-A0B7-36759FE5AEEF}"/>
              </c:ext>
            </c:extLst>
          </c:dPt>
          <c:dPt>
            <c:idx val="146"/>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2-2C1D-4929-A0B7-36759FE5AEEF}"/>
              </c:ext>
            </c:extLst>
          </c:dPt>
          <c:dPt>
            <c:idx val="147"/>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3-2C1D-4929-A0B7-36759FE5AEEF}"/>
              </c:ext>
            </c:extLst>
          </c:dPt>
          <c:dPt>
            <c:idx val="148"/>
            <c:bubble3D val="0"/>
            <c:extLst>
              <c:ext xmlns:c16="http://schemas.microsoft.com/office/drawing/2014/chart" uri="{C3380CC4-5D6E-409C-BE32-E72D297353CC}">
                <c16:uniqueId val="{00000094-2C1D-4929-A0B7-36759FE5AEEF}"/>
              </c:ext>
            </c:extLst>
          </c:dPt>
          <c:dPt>
            <c:idx val="149"/>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5-2C1D-4929-A0B7-36759FE5AEEF}"/>
              </c:ext>
            </c:extLst>
          </c:dPt>
          <c:dPt>
            <c:idx val="150"/>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6-2C1D-4929-A0B7-36759FE5AEEF}"/>
              </c:ext>
            </c:extLst>
          </c:dPt>
          <c:dPt>
            <c:idx val="151"/>
            <c:marker>
              <c:spPr>
                <a:solidFill>
                  <a:schemeClr val="accent6">
                    <a:lumMod val="75000"/>
                  </a:schemeClr>
                </a:solidFill>
                <a:ln>
                  <a:solidFill>
                    <a:srgbClr val="008000"/>
                  </a:solidFill>
                  <a:prstDash val="solid"/>
                </a:ln>
              </c:spPr>
            </c:marker>
            <c:bubble3D val="0"/>
            <c:extLst>
              <c:ext xmlns:c16="http://schemas.microsoft.com/office/drawing/2014/chart" uri="{C3380CC4-5D6E-409C-BE32-E72D297353CC}">
                <c16:uniqueId val="{00000097-2C1D-4929-A0B7-36759FE5AEEF}"/>
              </c:ext>
            </c:extLst>
          </c:dPt>
          <c:dPt>
            <c:idx val="152"/>
            <c:bubble3D val="0"/>
            <c:extLst>
              <c:ext xmlns:c16="http://schemas.microsoft.com/office/drawing/2014/chart" uri="{C3380CC4-5D6E-409C-BE32-E72D297353CC}">
                <c16:uniqueId val="{00000098-2C1D-4929-A0B7-36759FE5AEEF}"/>
              </c:ext>
            </c:extLst>
          </c:dPt>
          <c:dPt>
            <c:idx val="153"/>
            <c:bubble3D val="0"/>
            <c:extLst>
              <c:ext xmlns:c16="http://schemas.microsoft.com/office/drawing/2014/chart" uri="{C3380CC4-5D6E-409C-BE32-E72D297353CC}">
                <c16:uniqueId val="{00000099-2C1D-4929-A0B7-36759FE5AEEF}"/>
              </c:ext>
            </c:extLst>
          </c:dPt>
          <c:dPt>
            <c:idx val="154"/>
            <c:bubble3D val="0"/>
            <c:extLst>
              <c:ext xmlns:c16="http://schemas.microsoft.com/office/drawing/2014/chart" uri="{C3380CC4-5D6E-409C-BE32-E72D297353CC}">
                <c16:uniqueId val="{0000009A-2C1D-4929-A0B7-36759FE5AEEF}"/>
              </c:ext>
            </c:extLst>
          </c:dPt>
          <c:dPt>
            <c:idx val="155"/>
            <c:bubble3D val="0"/>
            <c:extLst>
              <c:ext xmlns:c16="http://schemas.microsoft.com/office/drawing/2014/chart" uri="{C3380CC4-5D6E-409C-BE32-E72D297353CC}">
                <c16:uniqueId val="{0000009B-2C1D-4929-A0B7-36759FE5AEEF}"/>
              </c:ext>
            </c:extLst>
          </c:dPt>
          <c:dPt>
            <c:idx val="156"/>
            <c:bubble3D val="0"/>
            <c:extLst>
              <c:ext xmlns:c16="http://schemas.microsoft.com/office/drawing/2014/chart" uri="{C3380CC4-5D6E-409C-BE32-E72D297353CC}">
                <c16:uniqueId val="{0000009C-2C1D-4929-A0B7-36759FE5AEEF}"/>
              </c:ext>
            </c:extLst>
          </c:dPt>
          <c:dPt>
            <c:idx val="157"/>
            <c:bubble3D val="0"/>
            <c:extLst>
              <c:ext xmlns:c16="http://schemas.microsoft.com/office/drawing/2014/chart" uri="{C3380CC4-5D6E-409C-BE32-E72D297353CC}">
                <c16:uniqueId val="{0000009D-2C1D-4929-A0B7-36759FE5AEEF}"/>
              </c:ext>
            </c:extLst>
          </c:dPt>
          <c:dPt>
            <c:idx val="158"/>
            <c:bubble3D val="0"/>
            <c:extLst>
              <c:ext xmlns:c16="http://schemas.microsoft.com/office/drawing/2014/chart" uri="{C3380CC4-5D6E-409C-BE32-E72D297353CC}">
                <c16:uniqueId val="{0000009E-2C1D-4929-A0B7-36759FE5AEEF}"/>
              </c:ext>
            </c:extLst>
          </c:dPt>
          <c:dPt>
            <c:idx val="159"/>
            <c:bubble3D val="0"/>
            <c:extLst>
              <c:ext xmlns:c16="http://schemas.microsoft.com/office/drawing/2014/chart" uri="{C3380CC4-5D6E-409C-BE32-E72D297353CC}">
                <c16:uniqueId val="{0000009F-2C1D-4929-A0B7-36759FE5AEEF}"/>
              </c:ext>
            </c:extLst>
          </c:dPt>
          <c:dPt>
            <c:idx val="160"/>
            <c:bubble3D val="0"/>
            <c:extLst>
              <c:ext xmlns:c16="http://schemas.microsoft.com/office/drawing/2014/chart" uri="{C3380CC4-5D6E-409C-BE32-E72D297353CC}">
                <c16:uniqueId val="{000000A0-2C1D-4929-A0B7-36759FE5AEEF}"/>
              </c:ext>
            </c:extLst>
          </c:dPt>
          <c:dPt>
            <c:idx val="161"/>
            <c:bubble3D val="0"/>
            <c:extLst>
              <c:ext xmlns:c16="http://schemas.microsoft.com/office/drawing/2014/chart" uri="{C3380CC4-5D6E-409C-BE32-E72D297353CC}">
                <c16:uniqueId val="{000000A1-2C1D-4929-A0B7-36759FE5AEEF}"/>
              </c:ext>
            </c:extLst>
          </c:dPt>
          <c:dPt>
            <c:idx val="162"/>
            <c:bubble3D val="0"/>
            <c:extLst>
              <c:ext xmlns:c16="http://schemas.microsoft.com/office/drawing/2014/chart" uri="{C3380CC4-5D6E-409C-BE32-E72D297353CC}">
                <c16:uniqueId val="{000000A2-2C1D-4929-A0B7-36759FE5AEEF}"/>
              </c:ext>
            </c:extLst>
          </c:dPt>
          <c:dPt>
            <c:idx val="163"/>
            <c:bubble3D val="0"/>
            <c:extLst>
              <c:ext xmlns:c16="http://schemas.microsoft.com/office/drawing/2014/chart" uri="{C3380CC4-5D6E-409C-BE32-E72D297353CC}">
                <c16:uniqueId val="{000000A3-2C1D-4929-A0B7-36759FE5AEEF}"/>
              </c:ext>
            </c:extLst>
          </c:dPt>
          <c:dPt>
            <c:idx val="164"/>
            <c:bubble3D val="0"/>
            <c:extLst>
              <c:ext xmlns:c16="http://schemas.microsoft.com/office/drawing/2014/chart" uri="{C3380CC4-5D6E-409C-BE32-E72D297353CC}">
                <c16:uniqueId val="{000000A4-2C1D-4929-A0B7-36759FE5AEEF}"/>
              </c:ext>
            </c:extLst>
          </c:dPt>
          <c:dPt>
            <c:idx val="165"/>
            <c:bubble3D val="0"/>
            <c:extLst>
              <c:ext xmlns:c16="http://schemas.microsoft.com/office/drawing/2014/chart" uri="{C3380CC4-5D6E-409C-BE32-E72D297353CC}">
                <c16:uniqueId val="{000000A5-2C1D-4929-A0B7-36759FE5AEEF}"/>
              </c:ext>
            </c:extLst>
          </c:dPt>
          <c:dPt>
            <c:idx val="166"/>
            <c:bubble3D val="0"/>
            <c:extLst>
              <c:ext xmlns:c16="http://schemas.microsoft.com/office/drawing/2014/chart" uri="{C3380CC4-5D6E-409C-BE32-E72D297353CC}">
                <c16:uniqueId val="{000000A6-2C1D-4929-A0B7-36759FE5AEEF}"/>
              </c:ext>
            </c:extLst>
          </c:dPt>
          <c:dPt>
            <c:idx val="167"/>
            <c:bubble3D val="0"/>
            <c:extLst>
              <c:ext xmlns:c16="http://schemas.microsoft.com/office/drawing/2014/chart" uri="{C3380CC4-5D6E-409C-BE32-E72D297353CC}">
                <c16:uniqueId val="{000000A7-2C1D-4929-A0B7-36759FE5AEEF}"/>
              </c:ext>
            </c:extLst>
          </c:dPt>
          <c:dPt>
            <c:idx val="168"/>
            <c:bubble3D val="0"/>
            <c:extLst>
              <c:ext xmlns:c16="http://schemas.microsoft.com/office/drawing/2014/chart" uri="{C3380CC4-5D6E-409C-BE32-E72D297353CC}">
                <c16:uniqueId val="{000000A8-2C1D-4929-A0B7-36759FE5AEEF}"/>
              </c:ext>
            </c:extLst>
          </c:dPt>
          <c:dPt>
            <c:idx val="169"/>
            <c:bubble3D val="0"/>
            <c:extLst>
              <c:ext xmlns:c16="http://schemas.microsoft.com/office/drawing/2014/chart" uri="{C3380CC4-5D6E-409C-BE32-E72D297353CC}">
                <c16:uniqueId val="{000000A9-2C1D-4929-A0B7-36759FE5AEEF}"/>
              </c:ext>
            </c:extLst>
          </c:dPt>
          <c:dPt>
            <c:idx val="170"/>
            <c:bubble3D val="0"/>
            <c:extLst>
              <c:ext xmlns:c16="http://schemas.microsoft.com/office/drawing/2014/chart" uri="{C3380CC4-5D6E-409C-BE32-E72D297353CC}">
                <c16:uniqueId val="{000000AA-2C1D-4929-A0B7-36759FE5AEEF}"/>
              </c:ext>
            </c:extLst>
          </c:dPt>
          <c:dPt>
            <c:idx val="171"/>
            <c:bubble3D val="0"/>
            <c:extLst>
              <c:ext xmlns:c16="http://schemas.microsoft.com/office/drawing/2014/chart" uri="{C3380CC4-5D6E-409C-BE32-E72D297353CC}">
                <c16:uniqueId val="{000000AB-2C1D-4929-A0B7-36759FE5AEEF}"/>
              </c:ext>
            </c:extLst>
          </c:dPt>
          <c:dPt>
            <c:idx val="172"/>
            <c:bubble3D val="0"/>
            <c:extLst>
              <c:ext xmlns:c16="http://schemas.microsoft.com/office/drawing/2014/chart" uri="{C3380CC4-5D6E-409C-BE32-E72D297353CC}">
                <c16:uniqueId val="{000000AC-2C1D-4929-A0B7-36759FE5AEEF}"/>
              </c:ext>
            </c:extLst>
          </c:dPt>
          <c:dPt>
            <c:idx val="173"/>
            <c:bubble3D val="0"/>
            <c:extLst>
              <c:ext xmlns:c16="http://schemas.microsoft.com/office/drawing/2014/chart" uri="{C3380CC4-5D6E-409C-BE32-E72D297353CC}">
                <c16:uniqueId val="{000000AD-2C1D-4929-A0B7-36759FE5AEEF}"/>
              </c:ext>
            </c:extLst>
          </c:dPt>
          <c:dPt>
            <c:idx val="174"/>
            <c:bubble3D val="0"/>
            <c:extLst>
              <c:ext xmlns:c16="http://schemas.microsoft.com/office/drawing/2014/chart" uri="{C3380CC4-5D6E-409C-BE32-E72D297353CC}">
                <c16:uniqueId val="{000000AE-2C1D-4929-A0B7-36759FE5AEEF}"/>
              </c:ext>
            </c:extLst>
          </c:dPt>
          <c:dPt>
            <c:idx val="175"/>
            <c:bubble3D val="0"/>
            <c:extLst>
              <c:ext xmlns:c16="http://schemas.microsoft.com/office/drawing/2014/chart" uri="{C3380CC4-5D6E-409C-BE32-E72D297353CC}">
                <c16:uniqueId val="{000000AF-2C1D-4929-A0B7-36759FE5AEEF}"/>
              </c:ext>
            </c:extLst>
          </c:dPt>
          <c:dPt>
            <c:idx val="176"/>
            <c:bubble3D val="0"/>
            <c:extLst>
              <c:ext xmlns:c16="http://schemas.microsoft.com/office/drawing/2014/chart" uri="{C3380CC4-5D6E-409C-BE32-E72D297353CC}">
                <c16:uniqueId val="{000000B0-2C1D-4929-A0B7-36759FE5AEEF}"/>
              </c:ext>
            </c:extLst>
          </c:dPt>
          <c:dPt>
            <c:idx val="177"/>
            <c:bubble3D val="0"/>
            <c:extLst>
              <c:ext xmlns:c16="http://schemas.microsoft.com/office/drawing/2014/chart" uri="{C3380CC4-5D6E-409C-BE32-E72D297353CC}">
                <c16:uniqueId val="{000000B1-2C1D-4929-A0B7-36759FE5AEEF}"/>
              </c:ext>
            </c:extLst>
          </c:dPt>
          <c:dPt>
            <c:idx val="178"/>
            <c:bubble3D val="0"/>
            <c:extLst>
              <c:ext xmlns:c16="http://schemas.microsoft.com/office/drawing/2014/chart" uri="{C3380CC4-5D6E-409C-BE32-E72D297353CC}">
                <c16:uniqueId val="{000000B2-2C1D-4929-A0B7-36759FE5AEEF}"/>
              </c:ext>
            </c:extLst>
          </c:dPt>
          <c:dPt>
            <c:idx val="179"/>
            <c:bubble3D val="0"/>
            <c:extLst>
              <c:ext xmlns:c16="http://schemas.microsoft.com/office/drawing/2014/chart" uri="{C3380CC4-5D6E-409C-BE32-E72D297353CC}">
                <c16:uniqueId val="{000000B3-2C1D-4929-A0B7-36759FE5AEEF}"/>
              </c:ext>
            </c:extLst>
          </c:dPt>
          <c:dPt>
            <c:idx val="180"/>
            <c:bubble3D val="0"/>
            <c:extLst>
              <c:ext xmlns:c16="http://schemas.microsoft.com/office/drawing/2014/chart" uri="{C3380CC4-5D6E-409C-BE32-E72D297353CC}">
                <c16:uniqueId val="{000000B4-2C1D-4929-A0B7-36759FE5AEEF}"/>
              </c:ext>
            </c:extLst>
          </c:dPt>
          <c:dPt>
            <c:idx val="181"/>
            <c:bubble3D val="0"/>
            <c:extLst>
              <c:ext xmlns:c16="http://schemas.microsoft.com/office/drawing/2014/chart" uri="{C3380CC4-5D6E-409C-BE32-E72D297353CC}">
                <c16:uniqueId val="{000000B5-2C1D-4929-A0B7-36759FE5AEEF}"/>
              </c:ext>
            </c:extLst>
          </c:dPt>
          <c:dPt>
            <c:idx val="182"/>
            <c:bubble3D val="0"/>
            <c:extLst>
              <c:ext xmlns:c16="http://schemas.microsoft.com/office/drawing/2014/chart" uri="{C3380CC4-5D6E-409C-BE32-E72D297353CC}">
                <c16:uniqueId val="{000000B6-2C1D-4929-A0B7-36759FE5AEEF}"/>
              </c:ext>
            </c:extLst>
          </c:dPt>
          <c:dPt>
            <c:idx val="183"/>
            <c:bubble3D val="0"/>
            <c:extLst>
              <c:ext xmlns:c16="http://schemas.microsoft.com/office/drawing/2014/chart" uri="{C3380CC4-5D6E-409C-BE32-E72D297353CC}">
                <c16:uniqueId val="{000000B7-2C1D-4929-A0B7-36759FE5AEEF}"/>
              </c:ext>
            </c:extLst>
          </c:dPt>
          <c:dPt>
            <c:idx val="184"/>
            <c:bubble3D val="0"/>
            <c:extLst>
              <c:ext xmlns:c16="http://schemas.microsoft.com/office/drawing/2014/chart" uri="{C3380CC4-5D6E-409C-BE32-E72D297353CC}">
                <c16:uniqueId val="{000000B8-2C1D-4929-A0B7-36759FE5AEEF}"/>
              </c:ext>
            </c:extLst>
          </c:dPt>
          <c:dPt>
            <c:idx val="185"/>
            <c:bubble3D val="0"/>
            <c:extLst>
              <c:ext xmlns:c16="http://schemas.microsoft.com/office/drawing/2014/chart" uri="{C3380CC4-5D6E-409C-BE32-E72D297353CC}">
                <c16:uniqueId val="{000000B9-2C1D-4929-A0B7-36759FE5AEEF}"/>
              </c:ext>
            </c:extLst>
          </c:dPt>
          <c:dPt>
            <c:idx val="186"/>
            <c:bubble3D val="0"/>
            <c:extLst>
              <c:ext xmlns:c16="http://schemas.microsoft.com/office/drawing/2014/chart" uri="{C3380CC4-5D6E-409C-BE32-E72D297353CC}">
                <c16:uniqueId val="{000000BA-2C1D-4929-A0B7-36759FE5AEEF}"/>
              </c:ext>
            </c:extLst>
          </c:dPt>
          <c:trendline>
            <c:spPr>
              <a:ln>
                <a:solidFill>
                  <a:srgbClr val="008000"/>
                </a:solidFill>
              </a:ln>
            </c:spPr>
            <c:trendlineType val="linear"/>
            <c:dispRSqr val="1"/>
            <c:dispEq val="1"/>
            <c:trendlineLbl>
              <c:layout>
                <c:manualLayout>
                  <c:x val="-3.0852038089430867E-2"/>
                  <c:y val="-0.10538470359336195"/>
                </c:manualLayout>
              </c:layout>
              <c:tx>
                <c:rich>
                  <a:bodyPr/>
                  <a:lstStyle/>
                  <a:p>
                    <a:pPr>
                      <a:defRPr b="1"/>
                    </a:pPr>
                    <a:r>
                      <a:rPr lang="en-US" b="1" baseline="0">
                        <a:solidFill>
                          <a:srgbClr val="009A46"/>
                        </a:solidFill>
                      </a:rPr>
                      <a:t>y = 0.94x + 6.1268
R² = 0.9305</a:t>
                    </a:r>
                    <a:endParaRPr lang="en-US" b="1">
                      <a:solidFill>
                        <a:srgbClr val="009A46"/>
                      </a:solidFill>
                    </a:endParaRPr>
                  </a:p>
                </c:rich>
              </c:tx>
              <c:numFmt formatCode="General" sourceLinked="0"/>
            </c:trendlineLbl>
          </c:trendline>
          <c:xVal>
            <c:numRef>
              <c:f>'Monthly AVG OIL'!$D$100:$D$252</c:f>
              <c:numCache>
                <c:formatCode>"$"#,##0.00</c:formatCode>
                <c:ptCount val="153"/>
                <c:pt idx="0">
                  <c:v>25.391818181818181</c:v>
                </c:pt>
                <c:pt idx="1">
                  <c:v>24.032999999999998</c:v>
                </c:pt>
                <c:pt idx="2">
                  <c:v>25.691363636363636</c:v>
                </c:pt>
                <c:pt idx="3">
                  <c:v>26.555</c:v>
                </c:pt>
                <c:pt idx="4">
                  <c:v>28.385000000000002</c:v>
                </c:pt>
                <c:pt idx="5">
                  <c:v>27.497391304347818</c:v>
                </c:pt>
                <c:pt idx="6">
                  <c:v>24.184210526315788</c:v>
                </c:pt>
                <c:pt idx="7">
                  <c:v>28.468095238095241</c:v>
                </c:pt>
                <c:pt idx="8">
                  <c:v>31.289523809523811</c:v>
                </c:pt>
                <c:pt idx="9">
                  <c:v>32.718947368421055</c:v>
                </c:pt>
                <c:pt idx="10">
                  <c:v>30.458571428571425</c:v>
                </c:pt>
                <c:pt idx="11">
                  <c:v>24.886190476190471</c:v>
                </c:pt>
                <c:pt idx="12">
                  <c:v>25.68333333333333</c:v>
                </c:pt>
                <c:pt idx="13">
                  <c:v>27.518095238095242</c:v>
                </c:pt>
                <c:pt idx="14">
                  <c:v>28.387272727272727</c:v>
                </c:pt>
                <c:pt idx="15">
                  <c:v>29.748571428571424</c:v>
                </c:pt>
                <c:pt idx="16">
                  <c:v>26.851428571428567</c:v>
                </c:pt>
                <c:pt idx="17">
                  <c:v>29.514347826086954</c:v>
                </c:pt>
                <c:pt idx="18">
                  <c:v>28.752222222222219</c:v>
                </c:pt>
                <c:pt idx="19">
                  <c:v>29.76047619047619</c:v>
                </c:pt>
                <c:pt idx="20">
                  <c:v>31.296842105263156</c:v>
                </c:pt>
                <c:pt idx="21">
                  <c:v>30.718499999999999</c:v>
                </c:pt>
                <c:pt idx="22">
                  <c:v>33.843043478260867</c:v>
                </c:pt>
                <c:pt idx="23">
                  <c:v>33.165238095238095</c:v>
                </c:pt>
                <c:pt idx="24">
                  <c:v>37.759</c:v>
                </c:pt>
                <c:pt idx="25">
                  <c:v>35.234999999999999</c:v>
                </c:pt>
                <c:pt idx="26">
                  <c:v>38.239523809523817</c:v>
                </c:pt>
                <c:pt idx="27">
                  <c:v>43.027727272727269</c:v>
                </c:pt>
                <c:pt idx="28">
                  <c:v>43.566190476190471</c:v>
                </c:pt>
                <c:pt idx="29">
                  <c:v>49.705238095238094</c:v>
                </c:pt>
                <c:pt idx="30">
                  <c:v>43.075238095238092</c:v>
                </c:pt>
                <c:pt idx="31">
                  <c:v>39.49</c:v>
                </c:pt>
                <c:pt idx="32">
                  <c:v>39.54</c:v>
                </c:pt>
                <c:pt idx="33">
                  <c:v>44.154000000000003</c:v>
                </c:pt>
                <c:pt idx="34">
                  <c:v>45.358947368421056</c:v>
                </c:pt>
                <c:pt idx="35">
                  <c:v>52.798636363636369</c:v>
                </c:pt>
                <c:pt idx="36">
                  <c:v>51.960476190476193</c:v>
                </c:pt>
                <c:pt idx="37">
                  <c:v>48.668095238095233</c:v>
                </c:pt>
                <c:pt idx="38">
                  <c:v>54.839090909090899</c:v>
                </c:pt>
                <c:pt idx="39">
                  <c:v>57.565999999999988</c:v>
                </c:pt>
                <c:pt idx="40">
                  <c:v>64.197826086956525</c:v>
                </c:pt>
                <c:pt idx="41">
                  <c:v>62.92</c:v>
                </c:pt>
                <c:pt idx="42">
                  <c:v>58.821904761904761</c:v>
                </c:pt>
                <c:pt idx="43">
                  <c:v>55.334761904761905</c:v>
                </c:pt>
                <c:pt idx="44">
                  <c:v>56.99</c:v>
                </c:pt>
                <c:pt idx="45">
                  <c:v>63.177142857142861</c:v>
                </c:pt>
                <c:pt idx="46">
                  <c:v>60.188947368421047</c:v>
                </c:pt>
                <c:pt idx="47">
                  <c:v>62.119565217391305</c:v>
                </c:pt>
                <c:pt idx="48">
                  <c:v>70.130526315789481</c:v>
                </c:pt>
                <c:pt idx="49">
                  <c:v>69.933181818181822</c:v>
                </c:pt>
                <c:pt idx="50">
                  <c:v>68.559090909090912</c:v>
                </c:pt>
                <c:pt idx="51">
                  <c:v>73.770999999999987</c:v>
                </c:pt>
                <c:pt idx="52">
                  <c:v>73.230434782608697</c:v>
                </c:pt>
                <c:pt idx="53">
                  <c:v>61.625500000000002</c:v>
                </c:pt>
                <c:pt idx="54">
                  <c:v>57.808181818181815</c:v>
                </c:pt>
                <c:pt idx="55">
                  <c:v>58.716666666666676</c:v>
                </c:pt>
                <c:pt idx="56">
                  <c:v>62.472105263157893</c:v>
                </c:pt>
                <c:pt idx="57">
                  <c:v>53.68</c:v>
                </c:pt>
                <c:pt idx="58">
                  <c:v>57.555789473684207</c:v>
                </c:pt>
                <c:pt idx="59">
                  <c:v>62.050454545454549</c:v>
                </c:pt>
                <c:pt idx="60">
                  <c:v>67.485789473684207</c:v>
                </c:pt>
                <c:pt idx="61">
                  <c:v>67.212272727272747</c:v>
                </c:pt>
                <c:pt idx="62">
                  <c:v>71.045714285714283</c:v>
                </c:pt>
                <c:pt idx="63">
                  <c:v>76.930000000000007</c:v>
                </c:pt>
                <c:pt idx="64">
                  <c:v>70.760869565217391</c:v>
                </c:pt>
                <c:pt idx="65">
                  <c:v>77.173157894736832</c:v>
                </c:pt>
                <c:pt idx="66">
                  <c:v>82.34</c:v>
                </c:pt>
                <c:pt idx="67">
                  <c:v>92.414285714285711</c:v>
                </c:pt>
                <c:pt idx="68">
                  <c:v>90.926842105263162</c:v>
                </c:pt>
                <c:pt idx="69">
                  <c:v>92.178095238095253</c:v>
                </c:pt>
                <c:pt idx="70">
                  <c:v>94.99</c:v>
                </c:pt>
                <c:pt idx="71">
                  <c:v>103.63550000000002</c:v>
                </c:pt>
                <c:pt idx="72">
                  <c:v>109.07136363636363</c:v>
                </c:pt>
                <c:pt idx="73">
                  <c:v>122.79714285714284</c:v>
                </c:pt>
                <c:pt idx="74">
                  <c:v>132.32238095238097</c:v>
                </c:pt>
                <c:pt idx="75">
                  <c:v>132.71818181818182</c:v>
                </c:pt>
                <c:pt idx="76">
                  <c:v>113.24333333333331</c:v>
                </c:pt>
                <c:pt idx="77">
                  <c:v>97.234285714285733</c:v>
                </c:pt>
                <c:pt idx="78">
                  <c:v>71.581739130434769</c:v>
                </c:pt>
                <c:pt idx="79">
                  <c:v>52.452631578947368</c:v>
                </c:pt>
                <c:pt idx="80">
                  <c:v>39.946363636363635</c:v>
                </c:pt>
                <c:pt idx="81">
                  <c:v>43.439499999999995</c:v>
                </c:pt>
                <c:pt idx="82">
                  <c:v>43.324736842105253</c:v>
                </c:pt>
                <c:pt idx="83">
                  <c:v>46.540454545454544</c:v>
                </c:pt>
                <c:pt idx="84">
                  <c:v>50.181904761904761</c:v>
                </c:pt>
                <c:pt idx="85">
                  <c:v>57.302500000000002</c:v>
                </c:pt>
                <c:pt idx="86">
                  <c:v>68.609545454545454</c:v>
                </c:pt>
                <c:pt idx="87">
                  <c:v>64.435454545454533</c:v>
                </c:pt>
                <c:pt idx="88">
                  <c:v>72.508571428571415</c:v>
                </c:pt>
                <c:pt idx="89">
                  <c:v>67.646190476190469</c:v>
                </c:pt>
                <c:pt idx="90">
                  <c:v>72.769545454545451</c:v>
                </c:pt>
                <c:pt idx="91">
                  <c:v>76.661999999999992</c:v>
                </c:pt>
                <c:pt idx="92">
                  <c:v>74.456363636363648</c:v>
                </c:pt>
                <c:pt idx="93">
                  <c:v>76.167368421052629</c:v>
                </c:pt>
                <c:pt idx="94">
                  <c:v>73.752105263157887</c:v>
                </c:pt>
                <c:pt idx="95">
                  <c:v>78.827391304347842</c:v>
                </c:pt>
                <c:pt idx="96">
                  <c:v>84.817619047619033</c:v>
                </c:pt>
                <c:pt idx="97">
                  <c:v>75.945699999999988</c:v>
                </c:pt>
                <c:pt idx="98">
                  <c:v>74.760909090909095</c:v>
                </c:pt>
                <c:pt idx="99">
                  <c:v>75.58</c:v>
                </c:pt>
                <c:pt idx="100">
                  <c:v>77.039545454545447</c:v>
                </c:pt>
                <c:pt idx="101">
                  <c:v>77.840476190476195</c:v>
                </c:pt>
                <c:pt idx="102">
                  <c:v>82.664761904761903</c:v>
                </c:pt>
                <c:pt idx="103">
                  <c:v>85.274761904761903</c:v>
                </c:pt>
                <c:pt idx="104">
                  <c:v>91.305000000000007</c:v>
                </c:pt>
                <c:pt idx="105">
                  <c:v>96.523499999999984</c:v>
                </c:pt>
                <c:pt idx="106">
                  <c:v>103.71631578947368</c:v>
                </c:pt>
                <c:pt idx="107">
                  <c:v>114.64347826086956</c:v>
                </c:pt>
                <c:pt idx="108">
                  <c:v>123.25888888888888</c:v>
                </c:pt>
                <c:pt idx="109">
                  <c:v>114.9890476190476</c:v>
                </c:pt>
                <c:pt idx="110">
                  <c:v>113.83318181818184</c:v>
                </c:pt>
                <c:pt idx="111">
                  <c:v>116.97349999999999</c:v>
                </c:pt>
                <c:pt idx="112">
                  <c:v>110.21954545454547</c:v>
                </c:pt>
                <c:pt idx="113">
                  <c:v>112.83380952380955</c:v>
                </c:pt>
                <c:pt idx="114">
                  <c:v>109.55</c:v>
                </c:pt>
                <c:pt idx="115">
                  <c:v>110.76809523809523</c:v>
                </c:pt>
                <c:pt idx="116">
                  <c:v>107.87049999999999</c:v>
                </c:pt>
                <c:pt idx="117">
                  <c:v>110.68599999999999</c:v>
                </c:pt>
                <c:pt idx="118">
                  <c:v>119.327</c:v>
                </c:pt>
                <c:pt idx="119">
                  <c:v>125.44545454545454</c:v>
                </c:pt>
                <c:pt idx="120">
                  <c:v>119.75</c:v>
                </c:pt>
                <c:pt idx="121">
                  <c:v>110.33904761904762</c:v>
                </c:pt>
                <c:pt idx="122">
                  <c:v>95.155714285714296</c:v>
                </c:pt>
                <c:pt idx="123">
                  <c:v>102.61857142857141</c:v>
                </c:pt>
                <c:pt idx="124">
                  <c:v>113.35608695652174</c:v>
                </c:pt>
                <c:pt idx="125">
                  <c:v>112.86368421052633</c:v>
                </c:pt>
                <c:pt idx="126">
                  <c:v>111.71086956521739</c:v>
                </c:pt>
                <c:pt idx="127">
                  <c:v>109.05857142857143</c:v>
                </c:pt>
                <c:pt idx="128">
                  <c:v>109.494</c:v>
                </c:pt>
                <c:pt idx="129">
                  <c:v>112.96000000000001</c:v>
                </c:pt>
                <c:pt idx="130">
                  <c:v>116.01944444444445</c:v>
                </c:pt>
                <c:pt idx="131">
                  <c:v>108.55578947368421</c:v>
                </c:pt>
                <c:pt idx="132">
                  <c:v>102.24818181818182</c:v>
                </c:pt>
                <c:pt idx="133">
                  <c:v>102.55863636363634</c:v>
                </c:pt>
                <c:pt idx="134">
                  <c:v>102.9195</c:v>
                </c:pt>
                <c:pt idx="135">
                  <c:v>107.93318181818178</c:v>
                </c:pt>
                <c:pt idx="136">
                  <c:v>111.28045454545453</c:v>
                </c:pt>
                <c:pt idx="137">
                  <c:v>111.59649999999999</c:v>
                </c:pt>
                <c:pt idx="138">
                  <c:v>109.06181818181818</c:v>
                </c:pt>
                <c:pt idx="139">
                  <c:v>107.79199999999999</c:v>
                </c:pt>
                <c:pt idx="140">
                  <c:v>110.75666666666666</c:v>
                </c:pt>
                <c:pt idx="141">
                  <c:v>108.11772727272728</c:v>
                </c:pt>
                <c:pt idx="142">
                  <c:v>108.90052631578948</c:v>
                </c:pt>
                <c:pt idx="143">
                  <c:v>107.48095238095237</c:v>
                </c:pt>
                <c:pt idx="144">
                  <c:v>107.7552380952381</c:v>
                </c:pt>
                <c:pt idx="145">
                  <c:v>109.53909090909092</c:v>
                </c:pt>
                <c:pt idx="146">
                  <c:v>111.7952380952381</c:v>
                </c:pt>
                <c:pt idx="147">
                  <c:v>106.76818181818182</c:v>
                </c:pt>
                <c:pt idx="148">
                  <c:v>101.60809523809523</c:v>
                </c:pt>
                <c:pt idx="149">
                  <c:v>97.091428571428565</c:v>
                </c:pt>
                <c:pt idx="150">
                  <c:v>87.425217391304372</c:v>
                </c:pt>
                <c:pt idx="151">
                  <c:v>79.437894736842111</c:v>
                </c:pt>
                <c:pt idx="152">
                  <c:v>62.334999999999994</c:v>
                </c:pt>
              </c:numCache>
            </c:numRef>
          </c:xVal>
          <c:yVal>
            <c:numRef>
              <c:f>'Monthly AVG OIL'!$T$100:$T$252</c:f>
              <c:numCache>
                <c:formatCode>General</c:formatCode>
                <c:ptCount val="153"/>
                <c:pt idx="61" formatCode="&quot;$&quot;#,##0.00">
                  <c:v>69.188181818181818</c:v>
                </c:pt>
                <c:pt idx="62" formatCode="&quot;$&quot;#,##0.00">
                  <c:v>73.223809523809535</c:v>
                </c:pt>
                <c:pt idx="63" formatCode="&quot;$&quot;#,##0.00">
                  <c:v>78.579523809523806</c:v>
                </c:pt>
                <c:pt idx="102" formatCode="&quot;$&quot;#,##0.00">
                  <c:v>85.249999999999972</c:v>
                </c:pt>
                <c:pt idx="103" formatCode="&quot;$&quot;#,##0.00">
                  <c:v>88.154999999999987</c:v>
                </c:pt>
                <c:pt idx="104" formatCode="&quot;$&quot;#,##0.00">
                  <c:v>94.240000000000009</c:v>
                </c:pt>
                <c:pt idx="105" formatCode="&quot;$&quot;#,##0.00">
                  <c:v>97.950500000000005</c:v>
                </c:pt>
                <c:pt idx="106" formatCode="&quot;$&quot;#,##0.00">
                  <c:v>106.28315789473685</c:v>
                </c:pt>
                <c:pt idx="107" formatCode="&quot;$&quot;#,##0.00">
                  <c:v>117.40739130434785</c:v>
                </c:pt>
                <c:pt idx="108" formatCode="&quot;$&quot;#,##0.00">
                  <c:v>126.31550000000001</c:v>
                </c:pt>
                <c:pt idx="109" formatCode="&quot;$&quot;#,##0.00">
                  <c:v>116.59857142857142</c:v>
                </c:pt>
                <c:pt idx="110" formatCode="&quot;$&quot;#,##0.00">
                  <c:v>113.3477272727273</c:v>
                </c:pt>
                <c:pt idx="111" formatCode="&quot;$&quot;#,##0.00">
                  <c:v>115.49999999999997</c:v>
                </c:pt>
                <c:pt idx="112" formatCode="&quot;$&quot;#,##0.00">
                  <c:v>109.49652173913042</c:v>
                </c:pt>
                <c:pt idx="113" formatCode="&quot;$&quot;#,##0.00">
                  <c:v>113.04809523809523</c:v>
                </c:pt>
                <c:pt idx="114" formatCode="&quot;$&quot;#,##0.00">
                  <c:v>111.76666666666667</c:v>
                </c:pt>
                <c:pt idx="115" formatCode="&quot;$&quot;#,##0.00">
                  <c:v>112.30550000000002</c:v>
                </c:pt>
                <c:pt idx="116" formatCode="&quot;$&quot;#,##0.00">
                  <c:v>108.75666666666666</c:v>
                </c:pt>
                <c:pt idx="117" formatCode="&quot;$&quot;#,##0.00">
                  <c:v>110.6285</c:v>
                </c:pt>
                <c:pt idx="118" formatCode="&quot;$&quot;#,##0.00">
                  <c:v>120.30499999999999</c:v>
                </c:pt>
                <c:pt idx="119" formatCode="&quot;$&quot;#,##0.00">
                  <c:v>127.2318181818182</c:v>
                </c:pt>
                <c:pt idx="120" formatCode="&quot;$&quot;#,##0.00">
                  <c:v>122.60899999999999</c:v>
                </c:pt>
                <c:pt idx="121" formatCode="&quot;$&quot;#,##0.00">
                  <c:v>108.46999999999998</c:v>
                </c:pt>
                <c:pt idx="122" formatCode="&quot;$&quot;#,##0.00">
                  <c:v>95.187142857142874</c:v>
                </c:pt>
                <c:pt idx="123" formatCode="&quot;$&quot;#,##0.00">
                  <c:v>103.42904761904765</c:v>
                </c:pt>
                <c:pt idx="124" formatCode="&quot;$&quot;#,##0.00">
                  <c:v>111.90217391304346</c:v>
                </c:pt>
                <c:pt idx="125" formatCode="&quot;$&quot;#,##0.00">
                  <c:v>113.07684210526314</c:v>
                </c:pt>
                <c:pt idx="126" formatCode="&quot;$&quot;#,##0.00">
                  <c:v>110.11130434782606</c:v>
                </c:pt>
                <c:pt idx="127" formatCode="&quot;$&quot;#,##0.00">
                  <c:v>108.72999999999999</c:v>
                </c:pt>
                <c:pt idx="128" formatCode="&quot;$&quot;#,##0.00">
                  <c:v>109.6455</c:v>
                </c:pt>
                <c:pt idx="129" formatCode="&quot;$&quot;#,##0.00">
                  <c:v>112.50952380952378</c:v>
                </c:pt>
                <c:pt idx="130" formatCode="&quot;$&quot;#,##0.00">
                  <c:v>115.69421052631579</c:v>
                </c:pt>
                <c:pt idx="131" formatCode="&quot;$&quot;#,##0.00">
                  <c:v>113.06052631578946</c:v>
                </c:pt>
                <c:pt idx="132" formatCode="&quot;$&quot;#,##0.00">
                  <c:v>105.71772727272729</c:v>
                </c:pt>
                <c:pt idx="133" formatCode="&quot;$&quot;#,##0.00">
                  <c:v>104.44636363636363</c:v>
                </c:pt>
                <c:pt idx="134" formatCode="&quot;$&quot;#,##0.00">
                  <c:v>104.13789473684211</c:v>
                </c:pt>
                <c:pt idx="135" formatCode="&quot;$&quot;#,##0.00">
                  <c:v>110.63666666666666</c:v>
                </c:pt>
                <c:pt idx="136" formatCode="&quot;$&quot;#,##0.00">
                  <c:v>110.53668186363637</c:v>
                </c:pt>
                <c:pt idx="137" formatCode="&quot;$&quot;#,##0.00">
                  <c:v>109.67449999999999</c:v>
                </c:pt>
                <c:pt idx="138" formatCode="&quot;$&quot;#,##0.00">
                  <c:v>104.54782608695653</c:v>
                </c:pt>
                <c:pt idx="139" formatCode="&quot;$&quot;#,##0.00">
                  <c:v>97.316000000000003</c:v>
                </c:pt>
                <c:pt idx="140" formatCode="&quot;$&quot;#,##0.00">
                  <c:v>102.00333333333334</c:v>
                </c:pt>
                <c:pt idx="141" formatCode="&quot;$&quot;#,##0.00">
                  <c:v>101.31952380952382</c:v>
                </c:pt>
                <c:pt idx="142" formatCode="&quot;$&quot;#,##0.00">
                  <c:v>105.12578947368422</c:v>
                </c:pt>
                <c:pt idx="143" formatCode="&quot;$&quot;#,##0.00">
                  <c:v>104.92952380952383</c:v>
                </c:pt>
                <c:pt idx="144" formatCode="&quot;$&quot;#,##0.00">
                  <c:v>104.09761904761906</c:v>
                </c:pt>
                <c:pt idx="145" formatCode="&quot;$&quot;#,##0.00">
                  <c:v>103.26619047619046</c:v>
                </c:pt>
                <c:pt idx="146" formatCode="&quot;$&quot;#,##0.00">
                  <c:v>107.48142857142858</c:v>
                </c:pt>
                <c:pt idx="147" formatCode="&quot;$&quot;#,##0.00">
                  <c:v>105.74772727272729</c:v>
                </c:pt>
                <c:pt idx="148" formatCode="&quot;$&quot;#,##0.00">
                  <c:v>100.298</c:v>
                </c:pt>
                <c:pt idx="149" formatCode="&quot;$&quot;#,##0.00">
                  <c:v>96.132380952380927</c:v>
                </c:pt>
                <c:pt idx="150" formatCode="&quot;$&quot;#,##0.00">
                  <c:v>88.155217391304333</c:v>
                </c:pt>
                <c:pt idx="151" formatCode="&quot;$&quot;#,##0.00">
                  <c:v>79.340526315789475</c:v>
                </c:pt>
                <c:pt idx="152" formatCode="&quot;$&quot;#,##0.00">
                  <c:v>64.155909090909077</c:v>
                </c:pt>
              </c:numCache>
            </c:numRef>
          </c:yVal>
          <c:smooth val="0"/>
          <c:extLst>
            <c:ext xmlns:c16="http://schemas.microsoft.com/office/drawing/2014/chart" uri="{C3380CC4-5D6E-409C-BE32-E72D297353CC}">
              <c16:uniqueId val="{000000BB-2C1D-4929-A0B7-36759FE5AEEF}"/>
            </c:ext>
          </c:extLst>
        </c:ser>
        <c:dLbls>
          <c:showLegendKey val="0"/>
          <c:showVal val="0"/>
          <c:showCatName val="0"/>
          <c:showSerName val="0"/>
          <c:showPercent val="0"/>
          <c:showBubbleSize val="0"/>
        </c:dLbls>
        <c:axId val="181188864"/>
        <c:axId val="181191040"/>
      </c:scatterChart>
      <c:valAx>
        <c:axId val="18118886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191040"/>
        <c:crosses val="autoZero"/>
        <c:crossBetween val="midCat"/>
        <c:minorUnit val="2"/>
      </c:valAx>
      <c:valAx>
        <c:axId val="181191040"/>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ST.</a:t>
                </a:r>
                <a:r>
                  <a:rPr lang="en-US" baseline="0"/>
                  <a:t> JAMES_LA SWEET</a:t>
                </a:r>
                <a:endParaRPr lang="en-US"/>
              </a:p>
            </c:rich>
          </c:tx>
          <c:layout>
            <c:manualLayout>
              <c:xMode val="edge"/>
              <c:yMode val="edge"/>
              <c:x val="1.2208657047724751E-2"/>
              <c:y val="0.3752039151712887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188864"/>
        <c:crosses val="autoZero"/>
        <c:crossBetween val="midCat"/>
        <c:minorUnit val="2"/>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US NATURAL GAS WELLHEAD vs HENRY HUB
2006+ DATA ONLY</a:t>
            </a:r>
          </a:p>
        </c:rich>
      </c:tx>
      <c:layout>
        <c:manualLayout>
          <c:xMode val="edge"/>
          <c:yMode val="edge"/>
          <c:x val="0.17758046614872364"/>
          <c:y val="1.9575856443719411E-2"/>
        </c:manualLayout>
      </c:layout>
      <c:overlay val="0"/>
      <c:spPr>
        <a:noFill/>
        <a:ln w="25400">
          <a:noFill/>
        </a:ln>
      </c:spPr>
    </c:title>
    <c:autoTitleDeleted val="0"/>
    <c:plotArea>
      <c:layout>
        <c:manualLayout>
          <c:layoutTarget val="inner"/>
          <c:xMode val="edge"/>
          <c:yMode val="edge"/>
          <c:x val="1.1098779134295227E-2"/>
          <c:y val="0.13866231647634583"/>
          <c:w val="0.97780244173140951"/>
          <c:h val="0.84502446982055468"/>
        </c:manualLayout>
      </c:layout>
      <c:scatterChart>
        <c:scatterStyle val="lineMarker"/>
        <c:varyColors val="0"/>
        <c:ser>
          <c:idx val="0"/>
          <c:order val="0"/>
          <c:trendline>
            <c:spPr>
              <a:ln w="3175">
                <a:solidFill>
                  <a:srgbClr val="000000"/>
                </a:solidFill>
                <a:prstDash val="solid"/>
              </a:ln>
            </c:spPr>
            <c:trendlineType val="linear"/>
            <c:dispRSqr val="0"/>
            <c:dispEq val="0"/>
          </c:trendline>
          <c:xVal>
            <c:numRef>
              <c:f>'Gas Monthly Avg&amp; Bidweek Prices'!$B$186:$B$207</c:f>
              <c:numCache>
                <c:formatCode>"$"#,##0.00</c:formatCode>
                <c:ptCount val="22"/>
                <c:pt idx="0">
                  <c:v>8.74</c:v>
                </c:pt>
                <c:pt idx="1">
                  <c:v>7.68</c:v>
                </c:pt>
                <c:pt idx="2">
                  <c:v>6.82</c:v>
                </c:pt>
                <c:pt idx="3">
                  <c:v>7.09</c:v>
                </c:pt>
                <c:pt idx="4">
                  <c:v>6.38</c:v>
                </c:pt>
                <c:pt idx="5">
                  <c:v>6.3</c:v>
                </c:pt>
                <c:pt idx="6">
                  <c:v>5.91</c:v>
                </c:pt>
                <c:pt idx="7">
                  <c:v>7.26</c:v>
                </c:pt>
                <c:pt idx="8">
                  <c:v>4.93</c:v>
                </c:pt>
                <c:pt idx="9">
                  <c:v>5.6</c:v>
                </c:pt>
                <c:pt idx="10">
                  <c:v>7.31</c:v>
                </c:pt>
                <c:pt idx="11">
                  <c:v>7.15</c:v>
                </c:pt>
                <c:pt idx="12">
                  <c:v>6.34</c:v>
                </c:pt>
                <c:pt idx="13">
                  <c:v>8.11</c:v>
                </c:pt>
                <c:pt idx="14">
                  <c:v>7.09</c:v>
                </c:pt>
                <c:pt idx="15">
                  <c:v>7.55</c:v>
                </c:pt>
                <c:pt idx="16">
                  <c:v>7.64</c:v>
                </c:pt>
                <c:pt idx="17">
                  <c:v>7.48</c:v>
                </c:pt>
                <c:pt idx="18">
                  <c:v>6.2</c:v>
                </c:pt>
                <c:pt idx="19">
                  <c:v>6.23</c:v>
                </c:pt>
                <c:pt idx="20">
                  <c:v>5.97</c:v>
                </c:pt>
                <c:pt idx="21">
                  <c:v>6.68</c:v>
                </c:pt>
              </c:numCache>
            </c:numRef>
          </c:xVal>
          <c:yVal>
            <c:numRef>
              <c:f>'Gas Monthly Avg&amp; Bidweek Prices'!$N$186:$N$207</c:f>
            </c:numRef>
          </c:yVal>
          <c:smooth val="0"/>
          <c:extLst>
            <c:ext xmlns:c16="http://schemas.microsoft.com/office/drawing/2014/chart" uri="{C3380CC4-5D6E-409C-BE32-E72D297353CC}">
              <c16:uniqueId val="{00000000-9713-4C8A-981F-86A7DC4B7161}"/>
            </c:ext>
          </c:extLst>
        </c:ser>
        <c:dLbls>
          <c:showLegendKey val="0"/>
          <c:showVal val="0"/>
          <c:showCatName val="0"/>
          <c:showSerName val="0"/>
          <c:showPercent val="0"/>
          <c:showBubbleSize val="0"/>
        </c:dLbls>
        <c:axId val="181958528"/>
        <c:axId val="181960704"/>
      </c:scatterChart>
      <c:valAx>
        <c:axId val="181958528"/>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694783573806881"/>
              <c:y val="0.944535073409461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960704"/>
        <c:crosses val="autoZero"/>
        <c:crossBetween val="midCat"/>
      </c:valAx>
      <c:valAx>
        <c:axId val="18196070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US WELLHEAD</a:t>
                </a:r>
              </a:p>
            </c:rich>
          </c:tx>
          <c:layout>
            <c:manualLayout>
              <c:xMode val="edge"/>
              <c:yMode val="edge"/>
              <c:x val="1.2208657047724751E-2"/>
              <c:y val="0.461663947797716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1958528"/>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DAILY END OF MONTH PRICES OF NYMEX FUTURES vs
 HENRY HUB SPOT CASH MARKET PRICES      2007+ DATA ONLY</a:t>
            </a:r>
          </a:p>
        </c:rich>
      </c:tx>
      <c:layout>
        <c:manualLayout>
          <c:xMode val="edge"/>
          <c:yMode val="edge"/>
          <c:x val="0.21753607103218647"/>
          <c:y val="1.9575856443719411E-2"/>
        </c:manualLayout>
      </c:layout>
      <c:overlay val="0"/>
      <c:spPr>
        <a:noFill/>
        <a:ln w="25400">
          <a:noFill/>
        </a:ln>
      </c:spPr>
    </c:title>
    <c:autoTitleDeleted val="0"/>
    <c:plotArea>
      <c:layout>
        <c:manualLayout>
          <c:layoutTarget val="inner"/>
          <c:xMode val="edge"/>
          <c:yMode val="edge"/>
          <c:x val="6.2153163152053277E-2"/>
          <c:y val="0.15497553017944535"/>
          <c:w val="0.90677025527192012"/>
          <c:h val="0.7455138662316476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dLbls>
            <c:dLbl>
              <c:idx val="1"/>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3D-4BD0-85B5-5855D835972D}"/>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3D-4BD0-85B5-5855D835972D}"/>
                </c:ext>
              </c:extLst>
            </c:dLbl>
            <c:dLbl>
              <c:idx val="177"/>
              <c:spPr>
                <a:noFill/>
                <a:ln w="25400">
                  <a:noFill/>
                </a:ln>
              </c:spPr>
              <c:txPr>
                <a:bodyPr/>
                <a:lstStyle/>
                <a:p>
                  <a:pPr>
                    <a:defRPr sz="7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3D-4BD0-85B5-5855D835972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spPr>
              <a:ln w="12700">
                <a:solidFill>
                  <a:srgbClr val="000000"/>
                </a:solidFill>
                <a:prstDash val="solid"/>
              </a:ln>
            </c:spPr>
            <c:trendlineType val="linear"/>
            <c:dispRSqr val="1"/>
            <c:dispEq val="1"/>
            <c:trendlineLbl>
              <c:layout>
                <c:manualLayout>
                  <c:x val="9.1045178731126941E-2"/>
                  <c:y val="-0.16385505645399545"/>
                </c:manualLayout>
              </c:layout>
              <c:numFmt formatCode="General"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trendlineLbl>
          </c:trendline>
          <c:xVal>
            <c:numRef>
              <c:f>'H Hub et al Dailies from NGI'!$C$2172:$C$2801</c:f>
              <c:numCache>
                <c:formatCode>"$"#,##0.00;\("$"#,##0.00\)</c:formatCode>
                <c:ptCount val="630"/>
                <c:pt idx="0">
                  <c:v>7.7494141366223905</c:v>
                </c:pt>
                <c:pt idx="1">
                  <c:v>8.3320329373650104</c:v>
                </c:pt>
                <c:pt idx="2">
                  <c:v>8.411118760757315</c:v>
                </c:pt>
                <c:pt idx="3">
                  <c:v>8.411118760757315</c:v>
                </c:pt>
                <c:pt idx="4">
                  <c:v>8.411118760757315</c:v>
                </c:pt>
                <c:pt idx="5">
                  <c:v>7.8577546296296292</c:v>
                </c:pt>
                <c:pt idx="6">
                  <c:v>7.3347802457466917</c:v>
                </c:pt>
                <c:pt idx="7">
                  <c:v>7.3404367816091955</c:v>
                </c:pt>
                <c:pt idx="8">
                  <c:v>7.5990483619344777</c:v>
                </c:pt>
                <c:pt idx="9">
                  <c:v>7.4359823258196718</c:v>
                </c:pt>
                <c:pt idx="10">
                  <c:v>7.4359823258196718</c:v>
                </c:pt>
                <c:pt idx="11">
                  <c:v>7.4359823258196718</c:v>
                </c:pt>
                <c:pt idx="12">
                  <c:v>6.7876837416481068</c:v>
                </c:pt>
                <c:pt idx="13">
                  <c:v>6.9221796338672767</c:v>
                </c:pt>
                <c:pt idx="14">
                  <c:v>7.2216117216117217</c:v>
                </c:pt>
                <c:pt idx="15">
                  <c:v>7.2316262437810943</c:v>
                </c:pt>
                <c:pt idx="16">
                  <c:v>6.8187441860465112</c:v>
                </c:pt>
                <c:pt idx="17">
                  <c:v>6.8187441860465112</c:v>
                </c:pt>
                <c:pt idx="18">
                  <c:v>6.8187441860465112</c:v>
                </c:pt>
                <c:pt idx="19">
                  <c:v>6.5367262969588555</c:v>
                </c:pt>
                <c:pt idx="20">
                  <c:v>6.2769266917293232</c:v>
                </c:pt>
                <c:pt idx="21">
                  <c:v>6.4348234304932737</c:v>
                </c:pt>
                <c:pt idx="22">
                  <c:v>6.0766176470588231</c:v>
                </c:pt>
                <c:pt idx="23">
                  <c:v>5.8697880747126439</c:v>
                </c:pt>
                <c:pt idx="24">
                  <c:v>5.8697880747126439</c:v>
                </c:pt>
                <c:pt idx="25">
                  <c:v>5.8697880747126439</c:v>
                </c:pt>
                <c:pt idx="26">
                  <c:v>5.8697880747126439</c:v>
                </c:pt>
                <c:pt idx="27">
                  <c:v>5.7505482897384308</c:v>
                </c:pt>
                <c:pt idx="28">
                  <c:v>5.5683605851979348</c:v>
                </c:pt>
                <c:pt idx="29">
                  <c:v>5.6235844529750478</c:v>
                </c:pt>
                <c:pt idx="30">
                  <c:v>5.6235844529750478</c:v>
                </c:pt>
                <c:pt idx="31">
                  <c:v>5.6235844529750478</c:v>
                </c:pt>
                <c:pt idx="32">
                  <c:v>5.5188306104901121</c:v>
                </c:pt>
                <c:pt idx="33">
                  <c:v>5.5188306104901121</c:v>
                </c:pt>
                <c:pt idx="34">
                  <c:v>5.391630769230769</c:v>
                </c:pt>
                <c:pt idx="35">
                  <c:v>5.4668006795016986</c:v>
                </c:pt>
                <c:pt idx="36">
                  <c:v>5.6009705730511099</c:v>
                </c:pt>
                <c:pt idx="37">
                  <c:v>5.5155714285714286</c:v>
                </c:pt>
                <c:pt idx="38">
                  <c:v>5.5155714285714286</c:v>
                </c:pt>
                <c:pt idx="39">
                  <c:v>5.5155714285714286</c:v>
                </c:pt>
                <c:pt idx="40">
                  <c:v>6.0302804842043107</c:v>
                </c:pt>
                <c:pt idx="41">
                  <c:v>6.1533571167215513</c:v>
                </c:pt>
                <c:pt idx="42">
                  <c:v>6.3922657342657345</c:v>
                </c:pt>
                <c:pt idx="43">
                  <c:v>6.0838943852326253</c:v>
                </c:pt>
                <c:pt idx="44">
                  <c:v>5.9382636923589143</c:v>
                </c:pt>
                <c:pt idx="45">
                  <c:v>5.9382636923589143</c:v>
                </c:pt>
                <c:pt idx="46">
                  <c:v>5.9382636923589143</c:v>
                </c:pt>
                <c:pt idx="47">
                  <c:v>5.9382636923589143</c:v>
                </c:pt>
                <c:pt idx="48">
                  <c:v>6.8148717328170374</c:v>
                </c:pt>
                <c:pt idx="49">
                  <c:v>6.5688860724596614</c:v>
                </c:pt>
                <c:pt idx="50">
                  <c:v>6.275787215411559</c:v>
                </c:pt>
                <c:pt idx="51">
                  <c:v>6.3876971762414803</c:v>
                </c:pt>
                <c:pt idx="52">
                  <c:v>6.3876971762414803</c:v>
                </c:pt>
                <c:pt idx="53">
                  <c:v>6.3876971762414803</c:v>
                </c:pt>
                <c:pt idx="54">
                  <c:v>7.2020769230769233</c:v>
                </c:pt>
                <c:pt idx="55">
                  <c:v>7.4154189189189186</c:v>
                </c:pt>
                <c:pt idx="56">
                  <c:v>7.4602174530983509</c:v>
                </c:pt>
                <c:pt idx="57">
                  <c:v>7.2046696278985181</c:v>
                </c:pt>
                <c:pt idx="58">
                  <c:v>6.9248839761680774</c:v>
                </c:pt>
                <c:pt idx="59">
                  <c:v>6.9248839761680774</c:v>
                </c:pt>
                <c:pt idx="60">
                  <c:v>6.9248839761680774</c:v>
                </c:pt>
                <c:pt idx="61">
                  <c:v>7.3607596416049867</c:v>
                </c:pt>
                <c:pt idx="62">
                  <c:v>7.3590297937356759</c:v>
                </c:pt>
                <c:pt idx="63">
                  <c:v>7.7552314029561424</c:v>
                </c:pt>
                <c:pt idx="64">
                  <c:v>7.9612465168121869</c:v>
                </c:pt>
                <c:pt idx="65">
                  <c:v>8.2102688754974853</c:v>
                </c:pt>
                <c:pt idx="66">
                  <c:v>8.2102688754974853</c:v>
                </c:pt>
                <c:pt idx="67">
                  <c:v>8.2102688754974853</c:v>
                </c:pt>
                <c:pt idx="68">
                  <c:v>9.1212343515272902</c:v>
                </c:pt>
                <c:pt idx="69">
                  <c:v>8.2361030408677127</c:v>
                </c:pt>
                <c:pt idx="70">
                  <c:v>7.9178680672268911</c:v>
                </c:pt>
                <c:pt idx="71">
                  <c:v>8.0872741171828757</c:v>
                </c:pt>
                <c:pt idx="72">
                  <c:v>8.1696375937834933</c:v>
                </c:pt>
                <c:pt idx="73">
                  <c:v>8.1696375937834933</c:v>
                </c:pt>
                <c:pt idx="74">
                  <c:v>8.1696375937834933</c:v>
                </c:pt>
                <c:pt idx="75">
                  <c:v>7.7897158361535768</c:v>
                </c:pt>
                <c:pt idx="76">
                  <c:v>8.1104980947196523</c:v>
                </c:pt>
                <c:pt idx="77">
                  <c:v>8.9130492796268612</c:v>
                </c:pt>
                <c:pt idx="78">
                  <c:v>8.9147006136183684</c:v>
                </c:pt>
                <c:pt idx="79">
                  <c:v>8.463396414342629</c:v>
                </c:pt>
                <c:pt idx="80">
                  <c:v>8.463396414342629</c:v>
                </c:pt>
                <c:pt idx="81">
                  <c:v>8.463396414342629</c:v>
                </c:pt>
                <c:pt idx="82">
                  <c:v>8.463396414342629</c:v>
                </c:pt>
                <c:pt idx="83">
                  <c:v>7.3270834532374103</c:v>
                </c:pt>
                <c:pt idx="84">
                  <c:v>7.4798638601313527</c:v>
                </c:pt>
                <c:pt idx="85">
                  <c:v>7.4604309006211178</c:v>
                </c:pt>
                <c:pt idx="86">
                  <c:v>7.5330741916393178</c:v>
                </c:pt>
                <c:pt idx="87">
                  <c:v>7.5330741916393178</c:v>
                </c:pt>
                <c:pt idx="88">
                  <c:v>7.5330741916393178</c:v>
                </c:pt>
                <c:pt idx="89">
                  <c:v>7.7420044761425038</c:v>
                </c:pt>
                <c:pt idx="90">
                  <c:v>7.4368157720011263</c:v>
                </c:pt>
                <c:pt idx="91">
                  <c:v>7.2366827642046854</c:v>
                </c:pt>
                <c:pt idx="92">
                  <c:v>7.0744553759662683</c:v>
                </c:pt>
                <c:pt idx="93">
                  <c:v>7.1995081199250466</c:v>
                </c:pt>
                <c:pt idx="94">
                  <c:v>7.1995081199250466</c:v>
                </c:pt>
                <c:pt idx="95">
                  <c:v>7.1995081199250466</c:v>
                </c:pt>
                <c:pt idx="96">
                  <c:v>7.355740665584416</c:v>
                </c:pt>
                <c:pt idx="97">
                  <c:v>7.549401539278132</c:v>
                </c:pt>
                <c:pt idx="98">
                  <c:v>7.4922351740438335</c:v>
                </c:pt>
                <c:pt idx="99">
                  <c:v>7.1590161867235178</c:v>
                </c:pt>
                <c:pt idx="100">
                  <c:v>7.0498134543657534</c:v>
                </c:pt>
                <c:pt idx="101">
                  <c:v>7.0498134543657534</c:v>
                </c:pt>
                <c:pt idx="102">
                  <c:v>7.0498134543657534</c:v>
                </c:pt>
                <c:pt idx="103">
                  <c:v>6.8140089223233034</c:v>
                </c:pt>
                <c:pt idx="104">
                  <c:v>6.7806835519271953</c:v>
                </c:pt>
                <c:pt idx="105">
                  <c:v>6.8570157247037375</c:v>
                </c:pt>
                <c:pt idx="106">
                  <c:v>6.9964071535660741</c:v>
                </c:pt>
                <c:pt idx="107">
                  <c:v>6.846196247200167</c:v>
                </c:pt>
                <c:pt idx="108">
                  <c:v>6.846196247200167</c:v>
                </c:pt>
                <c:pt idx="109">
                  <c:v>6.846196247200167</c:v>
                </c:pt>
                <c:pt idx="110">
                  <c:v>6.6919202566452798</c:v>
                </c:pt>
                <c:pt idx="111">
                  <c:v>6.8160497936360009</c:v>
                </c:pt>
                <c:pt idx="112">
                  <c:v>6.8119815424406305</c:v>
                </c:pt>
                <c:pt idx="113">
                  <c:v>7.0919531680440775</c:v>
                </c:pt>
                <c:pt idx="114">
                  <c:v>7.1481904118838626</c:v>
                </c:pt>
                <c:pt idx="115">
                  <c:v>7.1481904118838626</c:v>
                </c:pt>
                <c:pt idx="116">
                  <c:v>7.1481904118838626</c:v>
                </c:pt>
                <c:pt idx="117">
                  <c:v>7.1487786960514237</c:v>
                </c:pt>
                <c:pt idx="118">
                  <c:v>7.1581171107994388</c:v>
                </c:pt>
                <c:pt idx="119">
                  <c:v>7.4580441747572817</c:v>
                </c:pt>
                <c:pt idx="120">
                  <c:v>7.3350295584703495</c:v>
                </c:pt>
                <c:pt idx="121">
                  <c:v>7.3350295584703495</c:v>
                </c:pt>
                <c:pt idx="122">
                  <c:v>7.5046822087439979</c:v>
                </c:pt>
                <c:pt idx="123">
                  <c:v>7.5046822087439979</c:v>
                </c:pt>
                <c:pt idx="124">
                  <c:v>7.6260672113140187</c:v>
                </c:pt>
                <c:pt idx="125">
                  <c:v>7.5752291204730229</c:v>
                </c:pt>
                <c:pt idx="126">
                  <c:v>7.4660590235608453</c:v>
                </c:pt>
                <c:pt idx="127">
                  <c:v>7.5310090216085248</c:v>
                </c:pt>
                <c:pt idx="128">
                  <c:v>7.5310090216085248</c:v>
                </c:pt>
                <c:pt idx="129">
                  <c:v>7.5310090216085248</c:v>
                </c:pt>
                <c:pt idx="130">
                  <c:v>7.5310090216085248</c:v>
                </c:pt>
                <c:pt idx="131">
                  <c:v>7.6543390748983935</c:v>
                </c:pt>
                <c:pt idx="132">
                  <c:v>7.6687089374197104</c:v>
                </c:pt>
                <c:pt idx="133">
                  <c:v>7.969035103674063</c:v>
                </c:pt>
                <c:pt idx="134">
                  <c:v>7.928753714325202</c:v>
                </c:pt>
                <c:pt idx="135">
                  <c:v>7.9298192425401686</c:v>
                </c:pt>
                <c:pt idx="136">
                  <c:v>7.9298192425401686</c:v>
                </c:pt>
                <c:pt idx="137">
                  <c:v>7.9298192425401686</c:v>
                </c:pt>
                <c:pt idx="138">
                  <c:v>7.6592446633825944</c:v>
                </c:pt>
                <c:pt idx="139">
                  <c:v>7.5070587855297157</c:v>
                </c:pt>
                <c:pt idx="140">
                  <c:v>7.5436250147911492</c:v>
                </c:pt>
                <c:pt idx="141">
                  <c:v>7.5457286901316403</c:v>
                </c:pt>
                <c:pt idx="142">
                  <c:v>7.3026201877934271</c:v>
                </c:pt>
                <c:pt idx="143">
                  <c:v>7.3026201877934271</c:v>
                </c:pt>
                <c:pt idx="144">
                  <c:v>7.3026201877934271</c:v>
                </c:pt>
                <c:pt idx="145">
                  <c:v>7.2334562983842963</c:v>
                </c:pt>
                <c:pt idx="146">
                  <c:v>7.5706820384420057</c:v>
                </c:pt>
                <c:pt idx="147">
                  <c:v>7.593310277863984</c:v>
                </c:pt>
                <c:pt idx="148">
                  <c:v>7.5480374949779847</c:v>
                </c:pt>
                <c:pt idx="149">
                  <c:v>7.4292689911575565</c:v>
                </c:pt>
                <c:pt idx="150">
                  <c:v>7.4292689911575565</c:v>
                </c:pt>
                <c:pt idx="151">
                  <c:v>7.4292689911575565</c:v>
                </c:pt>
                <c:pt idx="152">
                  <c:v>7.7087036768963522</c:v>
                </c:pt>
                <c:pt idx="153">
                  <c:v>7.6474284110050537</c:v>
                </c:pt>
                <c:pt idx="154">
                  <c:v>7.6385762607626075</c:v>
                </c:pt>
                <c:pt idx="155">
                  <c:v>7.5753691043961116</c:v>
                </c:pt>
                <c:pt idx="156">
                  <c:v>7.8223310866348843</c:v>
                </c:pt>
                <c:pt idx="157">
                  <c:v>7.8223310866348843</c:v>
                </c:pt>
                <c:pt idx="158">
                  <c:v>7.8223310866348843</c:v>
                </c:pt>
                <c:pt idx="159">
                  <c:v>7.6870813989476945</c:v>
                </c:pt>
                <c:pt idx="160">
                  <c:v>7.493151520841157</c:v>
                </c:pt>
                <c:pt idx="161">
                  <c:v>7.4478637709772952</c:v>
                </c:pt>
                <c:pt idx="162">
                  <c:v>7.6294614997483645</c:v>
                </c:pt>
                <c:pt idx="163">
                  <c:v>7.5321165759339213</c:v>
                </c:pt>
                <c:pt idx="164">
                  <c:v>7.5321165759339213</c:v>
                </c:pt>
                <c:pt idx="165">
                  <c:v>7.5321165759339213</c:v>
                </c:pt>
                <c:pt idx="166">
                  <c:v>7.8519638888888892</c:v>
                </c:pt>
                <c:pt idx="167">
                  <c:v>7.6774902519496102</c:v>
                </c:pt>
                <c:pt idx="168">
                  <c:v>7.6134619648644035</c:v>
                </c:pt>
                <c:pt idx="169">
                  <c:v>7.6986103810775299</c:v>
                </c:pt>
                <c:pt idx="170">
                  <c:v>7.8616815360744763</c:v>
                </c:pt>
                <c:pt idx="171">
                  <c:v>7.8616815360744763</c:v>
                </c:pt>
                <c:pt idx="172">
                  <c:v>7.8616815360744763</c:v>
                </c:pt>
                <c:pt idx="173">
                  <c:v>7.6604627481309615</c:v>
                </c:pt>
                <c:pt idx="174">
                  <c:v>7.59830967869111</c:v>
                </c:pt>
                <c:pt idx="175">
                  <c:v>7.5207898009950247</c:v>
                </c:pt>
                <c:pt idx="176">
                  <c:v>7.5810099649878806</c:v>
                </c:pt>
                <c:pt idx="177">
                  <c:v>7.474556530214425</c:v>
                </c:pt>
                <c:pt idx="178">
                  <c:v>7.474556530214425</c:v>
                </c:pt>
                <c:pt idx="179">
                  <c:v>7.474556530214425</c:v>
                </c:pt>
                <c:pt idx="180">
                  <c:v>7.474556530214425</c:v>
                </c:pt>
                <c:pt idx="181">
                  <c:v>7.5226230092702639</c:v>
                </c:pt>
                <c:pt idx="182">
                  <c:v>7.7078863663591708</c:v>
                </c:pt>
                <c:pt idx="183">
                  <c:v>7.784552338957055</c:v>
                </c:pt>
                <c:pt idx="184">
                  <c:v>7.56817305573915</c:v>
                </c:pt>
                <c:pt idx="185">
                  <c:v>7.56817305573915</c:v>
                </c:pt>
                <c:pt idx="186">
                  <c:v>7.56817305573915</c:v>
                </c:pt>
                <c:pt idx="187">
                  <c:v>7.7252314536579645</c:v>
                </c:pt>
                <c:pt idx="188">
                  <c:v>7.8261776945484813</c:v>
                </c:pt>
                <c:pt idx="189">
                  <c:v>7.8374675049448994</c:v>
                </c:pt>
                <c:pt idx="190">
                  <c:v>7.8881579873490963</c:v>
                </c:pt>
                <c:pt idx="191">
                  <c:v>7.5302809605458307</c:v>
                </c:pt>
                <c:pt idx="192">
                  <c:v>7.5302809605458307</c:v>
                </c:pt>
                <c:pt idx="193">
                  <c:v>7.5302809605458307</c:v>
                </c:pt>
                <c:pt idx="194">
                  <c:v>7.4394866264020711</c:v>
                </c:pt>
                <c:pt idx="195">
                  <c:v>7.4587802798875487</c:v>
                </c:pt>
                <c:pt idx="196">
                  <c:v>7.5961996981891344</c:v>
                </c:pt>
                <c:pt idx="197">
                  <c:v>7.4706241392262429</c:v>
                </c:pt>
                <c:pt idx="198">
                  <c:v>7.5807899790502793</c:v>
                </c:pt>
                <c:pt idx="199">
                  <c:v>7.5807899790502793</c:v>
                </c:pt>
                <c:pt idx="200">
                  <c:v>7.5807899790502793</c:v>
                </c:pt>
                <c:pt idx="201">
                  <c:v>7.6958314532806922</c:v>
                </c:pt>
                <c:pt idx="202">
                  <c:v>7.4562643045774646</c:v>
                </c:pt>
                <c:pt idx="203">
                  <c:v>7.3912432475373375</c:v>
                </c:pt>
                <c:pt idx="204">
                  <c:v>7.2402094818081588</c:v>
                </c:pt>
                <c:pt idx="205">
                  <c:v>7.0269097709209909</c:v>
                </c:pt>
                <c:pt idx="206">
                  <c:v>7.0269097709209909</c:v>
                </c:pt>
                <c:pt idx="207">
                  <c:v>7.0269097709209909</c:v>
                </c:pt>
                <c:pt idx="208">
                  <c:v>6.7911652115513768</c:v>
                </c:pt>
                <c:pt idx="209">
                  <c:v>6.8936242523110387</c:v>
                </c:pt>
                <c:pt idx="210">
                  <c:v>6.754771651680076</c:v>
                </c:pt>
                <c:pt idx="211">
                  <c:v>6.8046357878068093</c:v>
                </c:pt>
                <c:pt idx="212">
                  <c:v>6.8046357878068093</c:v>
                </c:pt>
                <c:pt idx="213">
                  <c:v>6.3703789561354807</c:v>
                </c:pt>
                <c:pt idx="214">
                  <c:v>6.3703789561354807</c:v>
                </c:pt>
                <c:pt idx="215">
                  <c:v>6.2454532736429771</c:v>
                </c:pt>
                <c:pt idx="216">
                  <c:v>6.3781287151348875</c:v>
                </c:pt>
                <c:pt idx="217">
                  <c:v>6.3781287151348875</c:v>
                </c:pt>
                <c:pt idx="218">
                  <c:v>6.2742072649572647</c:v>
                </c:pt>
                <c:pt idx="219">
                  <c:v>6.1467787474332649</c:v>
                </c:pt>
                <c:pt idx="220">
                  <c:v>6.1467787474332649</c:v>
                </c:pt>
                <c:pt idx="221">
                  <c:v>6.1467787474332649</c:v>
                </c:pt>
                <c:pt idx="222">
                  <c:v>6.4436536010197578</c:v>
                </c:pt>
                <c:pt idx="223">
                  <c:v>6.4482816951566955</c:v>
                </c:pt>
                <c:pt idx="224">
                  <c:v>6.6429157797195497</c:v>
                </c:pt>
                <c:pt idx="225">
                  <c:v>6.2580008595092984</c:v>
                </c:pt>
                <c:pt idx="226">
                  <c:v>6.2686012485368705</c:v>
                </c:pt>
                <c:pt idx="227">
                  <c:v>6.2686012485368705</c:v>
                </c:pt>
                <c:pt idx="228">
                  <c:v>6.2686012485368705</c:v>
                </c:pt>
                <c:pt idx="229">
                  <c:v>6.319329811979066</c:v>
                </c:pt>
                <c:pt idx="230">
                  <c:v>6.3368918765587043</c:v>
                </c:pt>
                <c:pt idx="231">
                  <c:v>6.2575978552278819</c:v>
                </c:pt>
                <c:pt idx="232">
                  <c:v>6.5040209873598851</c:v>
                </c:pt>
                <c:pt idx="233">
                  <c:v>6.4445009630240522</c:v>
                </c:pt>
                <c:pt idx="234">
                  <c:v>6.4445009630240522</c:v>
                </c:pt>
                <c:pt idx="235">
                  <c:v>6.4445009630240522</c:v>
                </c:pt>
                <c:pt idx="236">
                  <c:v>5.9662401725224168</c:v>
                </c:pt>
                <c:pt idx="237">
                  <c:v>5.6485394599796566</c:v>
                </c:pt>
                <c:pt idx="238">
                  <c:v>5.5713002580090301</c:v>
                </c:pt>
                <c:pt idx="239">
                  <c:v>5.8415298596240781</c:v>
                </c:pt>
                <c:pt idx="240">
                  <c:v>5.8041273122959742</c:v>
                </c:pt>
                <c:pt idx="241">
                  <c:v>5.8041273122959742</c:v>
                </c:pt>
                <c:pt idx="242">
                  <c:v>5.8041273122959742</c:v>
                </c:pt>
                <c:pt idx="243">
                  <c:v>6.3184308698727012</c:v>
                </c:pt>
                <c:pt idx="244">
                  <c:v>6.5161423076923075</c:v>
                </c:pt>
                <c:pt idx="245">
                  <c:v>6.2050622362869197</c:v>
                </c:pt>
                <c:pt idx="246">
                  <c:v>6.3546902967498822</c:v>
                </c:pt>
                <c:pt idx="247">
                  <c:v>6.1269947365338719</c:v>
                </c:pt>
                <c:pt idx="248">
                  <c:v>6.1269947365338719</c:v>
                </c:pt>
                <c:pt idx="249">
                  <c:v>6.1269947365338719</c:v>
                </c:pt>
                <c:pt idx="250">
                  <c:v>6.1041096042685634</c:v>
                </c:pt>
                <c:pt idx="251">
                  <c:v>6.3853987012987012</c:v>
                </c:pt>
                <c:pt idx="252">
                  <c:v>6.2773253861652112</c:v>
                </c:pt>
                <c:pt idx="253">
                  <c:v>6.450233377366799</c:v>
                </c:pt>
                <c:pt idx="254">
                  <c:v>6.6108769230769227</c:v>
                </c:pt>
                <c:pt idx="255">
                  <c:v>6.6108769230769227</c:v>
                </c:pt>
                <c:pt idx="256">
                  <c:v>6.6108769230769227</c:v>
                </c:pt>
                <c:pt idx="257">
                  <c:v>7.1589820609094703</c:v>
                </c:pt>
                <c:pt idx="258">
                  <c:v>6.8637269155206289</c:v>
                </c:pt>
                <c:pt idx="259">
                  <c:v>7.2972518050541515</c:v>
                </c:pt>
                <c:pt idx="260">
                  <c:v>6.9650244868563194</c:v>
                </c:pt>
                <c:pt idx="261">
                  <c:v>7.1458507061197043</c:v>
                </c:pt>
                <c:pt idx="262">
                  <c:v>7.151616972477064</c:v>
                </c:pt>
                <c:pt idx="263">
                  <c:v>7.151616972477064</c:v>
                </c:pt>
                <c:pt idx="264">
                  <c:v>6.4512071317225255</c:v>
                </c:pt>
                <c:pt idx="265">
                  <c:v>5.9231140298791063</c:v>
                </c:pt>
                <c:pt idx="266">
                  <c:v>5.8473486892829607</c:v>
                </c:pt>
                <c:pt idx="267">
                  <c:v>5.7540784608273627</c:v>
                </c:pt>
                <c:pt idx="268">
                  <c:v>5.7118610315186249</c:v>
                </c:pt>
                <c:pt idx="269">
                  <c:v>5.7118610315186249</c:v>
                </c:pt>
                <c:pt idx="270">
                  <c:v>5.7118610315186249</c:v>
                </c:pt>
                <c:pt idx="271">
                  <c:v>5.3422178529296103</c:v>
                </c:pt>
                <c:pt idx="272">
                  <c:v>5.5638010590015128</c:v>
                </c:pt>
                <c:pt idx="273">
                  <c:v>5.6416622038299256</c:v>
                </c:pt>
                <c:pt idx="274">
                  <c:v>5.540480283114257</c:v>
                </c:pt>
                <c:pt idx="275">
                  <c:v>5.5131337531608633</c:v>
                </c:pt>
                <c:pt idx="276">
                  <c:v>5.5131337531608633</c:v>
                </c:pt>
                <c:pt idx="277">
                  <c:v>5.5131337531608633</c:v>
                </c:pt>
                <c:pt idx="278">
                  <c:v>5.5131337531608633</c:v>
                </c:pt>
                <c:pt idx="279">
                  <c:v>5.3036713752665241</c:v>
                </c:pt>
                <c:pt idx="280">
                  <c:v>5.8168569975973137</c:v>
                </c:pt>
                <c:pt idx="281">
                  <c:v>6.0081677018633544</c:v>
                </c:pt>
                <c:pt idx="282">
                  <c:v>5.5296686592106958</c:v>
                </c:pt>
                <c:pt idx="283">
                  <c:v>5.5296686592106958</c:v>
                </c:pt>
                <c:pt idx="284">
                  <c:v>5.5296686592106958</c:v>
                </c:pt>
                <c:pt idx="285">
                  <c:v>5.5814816985376456</c:v>
                </c:pt>
                <c:pt idx="286">
                  <c:v>5.9753373317716534</c:v>
                </c:pt>
                <c:pt idx="287">
                  <c:v>6.1278232850447383</c:v>
                </c:pt>
                <c:pt idx="288">
                  <c:v>6.2500099939430651</c:v>
                </c:pt>
                <c:pt idx="289">
                  <c:v>6.2344149985903581</c:v>
                </c:pt>
                <c:pt idx="290">
                  <c:v>6.2344149985903581</c:v>
                </c:pt>
                <c:pt idx="291">
                  <c:v>6.2344149985903581</c:v>
                </c:pt>
                <c:pt idx="292">
                  <c:v>6.3568227261643502</c:v>
                </c:pt>
                <c:pt idx="293">
                  <c:v>6.3675528565002253</c:v>
                </c:pt>
                <c:pt idx="294">
                  <c:v>6.2082746160794944</c:v>
                </c:pt>
                <c:pt idx="295">
                  <c:v>6.0063564954682782</c:v>
                </c:pt>
                <c:pt idx="296">
                  <c:v>5.9609675530449158</c:v>
                </c:pt>
                <c:pt idx="297">
                  <c:v>5.9609675530449158</c:v>
                </c:pt>
                <c:pt idx="298">
                  <c:v>5.9609675530449158</c:v>
                </c:pt>
                <c:pt idx="299">
                  <c:v>6.1282620993086105</c:v>
                </c:pt>
                <c:pt idx="300">
                  <c:v>6.5376829679595279</c:v>
                </c:pt>
                <c:pt idx="301">
                  <c:v>6.4778438137055039</c:v>
                </c:pt>
                <c:pt idx="302">
                  <c:v>6.3591568241469814</c:v>
                </c:pt>
                <c:pt idx="303">
                  <c:v>6.3591568241469814</c:v>
                </c:pt>
                <c:pt idx="304">
                  <c:v>6.3591568241469814</c:v>
                </c:pt>
                <c:pt idx="305">
                  <c:v>6.1243741638174525</c:v>
                </c:pt>
                <c:pt idx="306">
                  <c:v>6.0824501867995018</c:v>
                </c:pt>
                <c:pt idx="307">
                  <c:v>6.5613135445682449</c:v>
                </c:pt>
                <c:pt idx="308">
                  <c:v>6.956916001557329</c:v>
                </c:pt>
                <c:pt idx="309">
                  <c:v>6.9123883635408454</c:v>
                </c:pt>
                <c:pt idx="310">
                  <c:v>6.7600759180790959</c:v>
                </c:pt>
                <c:pt idx="311">
                  <c:v>6.7600759180790959</c:v>
                </c:pt>
                <c:pt idx="312">
                  <c:v>6.7600759180790959</c:v>
                </c:pt>
                <c:pt idx="313">
                  <c:v>6.6982510601283023</c:v>
                </c:pt>
                <c:pt idx="314">
                  <c:v>6.6624702505219204</c:v>
                </c:pt>
                <c:pt idx="315">
                  <c:v>6.7937869458128075</c:v>
                </c:pt>
                <c:pt idx="316">
                  <c:v>6.8435516260307487</c:v>
                </c:pt>
                <c:pt idx="317">
                  <c:v>6.4738489230769227</c:v>
                </c:pt>
                <c:pt idx="318">
                  <c:v>6.4738489230769227</c:v>
                </c:pt>
                <c:pt idx="319">
                  <c:v>6.4738489230769227</c:v>
                </c:pt>
                <c:pt idx="320">
                  <c:v>7.0934310716655604</c:v>
                </c:pt>
                <c:pt idx="321">
                  <c:v>7.2847772960189197</c:v>
                </c:pt>
                <c:pt idx="322">
                  <c:v>7.1165759162303663</c:v>
                </c:pt>
                <c:pt idx="323">
                  <c:v>7.1280649267982179</c:v>
                </c:pt>
                <c:pt idx="324">
                  <c:v>6.9069714146235626</c:v>
                </c:pt>
                <c:pt idx="325">
                  <c:v>6.9069714146235626</c:v>
                </c:pt>
                <c:pt idx="326">
                  <c:v>6.9069714146235626</c:v>
                </c:pt>
                <c:pt idx="327">
                  <c:v>6.6326365770379851</c:v>
                </c:pt>
                <c:pt idx="328">
                  <c:v>6.2946348847634779</c:v>
                </c:pt>
                <c:pt idx="329">
                  <c:v>6.1239617444529459</c:v>
                </c:pt>
                <c:pt idx="330">
                  <c:v>6.4570044722719144</c:v>
                </c:pt>
                <c:pt idx="331">
                  <c:v>6.4135336976320581</c:v>
                </c:pt>
                <c:pt idx="332">
                  <c:v>6.4135336976320581</c:v>
                </c:pt>
                <c:pt idx="333">
                  <c:v>6.4135336976320581</c:v>
                </c:pt>
                <c:pt idx="334">
                  <c:v>6.6884531214005989</c:v>
                </c:pt>
                <c:pt idx="335">
                  <c:v>6.9984122850149406</c:v>
                </c:pt>
                <c:pt idx="336">
                  <c:v>7.2067910276951244</c:v>
                </c:pt>
                <c:pt idx="337">
                  <c:v>6.9653921885087149</c:v>
                </c:pt>
                <c:pt idx="338">
                  <c:v>6.56820938571874</c:v>
                </c:pt>
                <c:pt idx="339">
                  <c:v>6.56820938571874</c:v>
                </c:pt>
                <c:pt idx="340">
                  <c:v>6.56820938571874</c:v>
                </c:pt>
                <c:pt idx="341">
                  <c:v>6.7278148854961835</c:v>
                </c:pt>
                <c:pt idx="342">
                  <c:v>7.1896716401655416</c:v>
                </c:pt>
                <c:pt idx="343">
                  <c:v>7.4073828349626218</c:v>
                </c:pt>
                <c:pt idx="344">
                  <c:v>6.8131560028756288</c:v>
                </c:pt>
                <c:pt idx="345">
                  <c:v>6.5514594594594593</c:v>
                </c:pt>
                <c:pt idx="346">
                  <c:v>6.5514594594594593</c:v>
                </c:pt>
                <c:pt idx="347">
                  <c:v>6.5514594594594593</c:v>
                </c:pt>
                <c:pt idx="348">
                  <c:v>6.8395885047281322</c:v>
                </c:pt>
                <c:pt idx="349">
                  <c:v>7.1926228172293367</c:v>
                </c:pt>
                <c:pt idx="350">
                  <c:v>7.272543828581548</c:v>
                </c:pt>
                <c:pt idx="351">
                  <c:v>7.3493339895013126</c:v>
                </c:pt>
                <c:pt idx="352">
                  <c:v>7.285901896785318</c:v>
                </c:pt>
                <c:pt idx="353">
                  <c:v>7.285901896785318</c:v>
                </c:pt>
                <c:pt idx="354">
                  <c:v>7.285901896785318</c:v>
                </c:pt>
                <c:pt idx="355">
                  <c:v>7.3552123651942676</c:v>
                </c:pt>
                <c:pt idx="356">
                  <c:v>6.8071764239111268</c:v>
                </c:pt>
                <c:pt idx="357">
                  <c:v>6.6705997474747472</c:v>
                </c:pt>
                <c:pt idx="358">
                  <c:v>6.6705997474747472</c:v>
                </c:pt>
                <c:pt idx="359">
                  <c:v>6.6705997474747472</c:v>
                </c:pt>
                <c:pt idx="360">
                  <c:v>6.6705997474747472</c:v>
                </c:pt>
                <c:pt idx="361">
                  <c:v>6.6705997474747472</c:v>
                </c:pt>
                <c:pt idx="362">
                  <c:v>7.5340419947506563</c:v>
                </c:pt>
                <c:pt idx="363">
                  <c:v>7.44751678579164</c:v>
                </c:pt>
                <c:pt idx="364">
                  <c:v>7.5194186046511629</c:v>
                </c:pt>
                <c:pt idx="365">
                  <c:v>7.4375035174111854</c:v>
                </c:pt>
                <c:pt idx="366">
                  <c:v>7.2744528964306614</c:v>
                </c:pt>
                <c:pt idx="367">
                  <c:v>7.2744528964306614</c:v>
                </c:pt>
                <c:pt idx="368">
                  <c:v>7.2744528964306614</c:v>
                </c:pt>
                <c:pt idx="369">
                  <c:v>7.0171455223880601</c:v>
                </c:pt>
                <c:pt idx="370">
                  <c:v>7.2669319775596071</c:v>
                </c:pt>
                <c:pt idx="371">
                  <c:v>7.0397798569069892</c:v>
                </c:pt>
                <c:pt idx="372">
                  <c:v>7.2913490163085681</c:v>
                </c:pt>
                <c:pt idx="373">
                  <c:v>7.0394763306352708</c:v>
                </c:pt>
                <c:pt idx="374">
                  <c:v>7.0394763306352708</c:v>
                </c:pt>
                <c:pt idx="375">
                  <c:v>7.0394763306352708</c:v>
                </c:pt>
                <c:pt idx="376">
                  <c:v>6.9875595783684696</c:v>
                </c:pt>
                <c:pt idx="377">
                  <c:v>7.1171280400572243</c:v>
                </c:pt>
                <c:pt idx="378">
                  <c:v>7.2242778222929962</c:v>
                </c:pt>
                <c:pt idx="379">
                  <c:v>7.430096798212956</c:v>
                </c:pt>
                <c:pt idx="380">
                  <c:v>7.0974151436031327</c:v>
                </c:pt>
                <c:pt idx="381">
                  <c:v>7.0974151436031327</c:v>
                </c:pt>
                <c:pt idx="382">
                  <c:v>7.0974151436031327</c:v>
                </c:pt>
                <c:pt idx="383">
                  <c:v>7.0959940859704957</c:v>
                </c:pt>
                <c:pt idx="384">
                  <c:v>7.1691645353793687</c:v>
                </c:pt>
                <c:pt idx="385">
                  <c:v>7.1808955635161205</c:v>
                </c:pt>
                <c:pt idx="386">
                  <c:v>7.1704890032756197</c:v>
                </c:pt>
                <c:pt idx="387">
                  <c:v>7.0148546365914788</c:v>
                </c:pt>
                <c:pt idx="388">
                  <c:v>7.0148546365914788</c:v>
                </c:pt>
                <c:pt idx="389">
                  <c:v>7.0148546365914788</c:v>
                </c:pt>
                <c:pt idx="390">
                  <c:v>7.0148546365914788</c:v>
                </c:pt>
                <c:pt idx="391">
                  <c:v>7.0148546365914788</c:v>
                </c:pt>
                <c:pt idx="392">
                  <c:v>6.9375546605293437</c:v>
                </c:pt>
                <c:pt idx="393">
                  <c:v>6.7854716981132075</c:v>
                </c:pt>
                <c:pt idx="394">
                  <c:v>6.7854716981132075</c:v>
                </c:pt>
                <c:pt idx="395">
                  <c:v>6.7854716981132075</c:v>
                </c:pt>
                <c:pt idx="396">
                  <c:v>6.7854716981132075</c:v>
                </c:pt>
                <c:pt idx="397">
                  <c:v>7.1562782909930718</c:v>
                </c:pt>
                <c:pt idx="398">
                  <c:v>7.1562782909930718</c:v>
                </c:pt>
                <c:pt idx="399">
                  <c:v>7.8112161464655152</c:v>
                </c:pt>
                <c:pt idx="400">
                  <c:v>7.8319990701999069</c:v>
                </c:pt>
                <c:pt idx="401">
                  <c:v>7.5280353648449632</c:v>
                </c:pt>
                <c:pt idx="402">
                  <c:v>7.5280353648449632</c:v>
                </c:pt>
                <c:pt idx="403">
                  <c:v>7.5280353648449632</c:v>
                </c:pt>
                <c:pt idx="404">
                  <c:v>7.6009975932611313</c:v>
                </c:pt>
                <c:pt idx="405">
                  <c:v>7.5896948117044012</c:v>
                </c:pt>
                <c:pt idx="406">
                  <c:v>7.8790936225975541</c:v>
                </c:pt>
                <c:pt idx="407">
                  <c:v>7.9704255054947328</c:v>
                </c:pt>
                <c:pt idx="408">
                  <c:v>8.1172430863776039</c:v>
                </c:pt>
                <c:pt idx="409">
                  <c:v>8.1172430863776039</c:v>
                </c:pt>
                <c:pt idx="410">
                  <c:v>8.1172430863776039</c:v>
                </c:pt>
                <c:pt idx="411">
                  <c:v>8.4736688506783153</c:v>
                </c:pt>
                <c:pt idx="412">
                  <c:v>8.4210462776659956</c:v>
                </c:pt>
                <c:pt idx="413">
                  <c:v>8.2410149572649569</c:v>
                </c:pt>
                <c:pt idx="414">
                  <c:v>8.0982283348121857</c:v>
                </c:pt>
                <c:pt idx="415">
                  <c:v>8.4133858267716537</c:v>
                </c:pt>
                <c:pt idx="416">
                  <c:v>8.4133858267716537</c:v>
                </c:pt>
                <c:pt idx="417">
                  <c:v>8.4133858267716537</c:v>
                </c:pt>
                <c:pt idx="418">
                  <c:v>8.4133858267716537</c:v>
                </c:pt>
                <c:pt idx="419">
                  <c:v>7.9723914807302227</c:v>
                </c:pt>
                <c:pt idx="420">
                  <c:v>7.8597274471212533</c:v>
                </c:pt>
                <c:pt idx="421">
                  <c:v>7.845291906236179</c:v>
                </c:pt>
                <c:pt idx="422">
                  <c:v>7.8133409658617818</c:v>
                </c:pt>
                <c:pt idx="423">
                  <c:v>7.8133409658617818</c:v>
                </c:pt>
                <c:pt idx="424">
                  <c:v>7.8133409658617818</c:v>
                </c:pt>
                <c:pt idx="425">
                  <c:v>7.9057942238267147</c:v>
                </c:pt>
                <c:pt idx="426">
                  <c:v>8.1398079255964415</c:v>
                </c:pt>
                <c:pt idx="427">
                  <c:v>8.1649009661835752</c:v>
                </c:pt>
                <c:pt idx="428">
                  <c:v>8.1066252779836923</c:v>
                </c:pt>
                <c:pt idx="429">
                  <c:v>7.8856332522585131</c:v>
                </c:pt>
                <c:pt idx="430">
                  <c:v>7.8856332522585131</c:v>
                </c:pt>
                <c:pt idx="431">
                  <c:v>7.8856332522585131</c:v>
                </c:pt>
                <c:pt idx="432">
                  <c:v>7.5652361734284659</c:v>
                </c:pt>
                <c:pt idx="433">
                  <c:v>7.8121853415195703</c:v>
                </c:pt>
                <c:pt idx="434">
                  <c:v>7.941253163713867</c:v>
                </c:pt>
                <c:pt idx="435">
                  <c:v>7.9867992998223434</c:v>
                </c:pt>
                <c:pt idx="436">
                  <c:v>8.0572854686799218</c:v>
                </c:pt>
                <c:pt idx="437">
                  <c:v>8.0572854686799218</c:v>
                </c:pt>
                <c:pt idx="438">
                  <c:v>8.0572854686799218</c:v>
                </c:pt>
                <c:pt idx="439">
                  <c:v>8.3863813672922252</c:v>
                </c:pt>
                <c:pt idx="440">
                  <c:v>8.3789416703490947</c:v>
                </c:pt>
                <c:pt idx="441">
                  <c:v>8.366476458403314</c:v>
                </c:pt>
                <c:pt idx="442">
                  <c:v>8.5005830339872901</c:v>
                </c:pt>
                <c:pt idx="443">
                  <c:v>8.7295279866332489</c:v>
                </c:pt>
                <c:pt idx="444">
                  <c:v>8.7295279866332489</c:v>
                </c:pt>
                <c:pt idx="445">
                  <c:v>8.7295279866332489</c:v>
                </c:pt>
                <c:pt idx="446">
                  <c:v>8.7295279866332489</c:v>
                </c:pt>
                <c:pt idx="447">
                  <c:v>8.9143293909449639</c:v>
                </c:pt>
                <c:pt idx="448">
                  <c:v>9.0714089070243951</c:v>
                </c:pt>
                <c:pt idx="449">
                  <c:v>8.9051439960950205</c:v>
                </c:pt>
                <c:pt idx="450">
                  <c:v>8.6433910742811495</c:v>
                </c:pt>
                <c:pt idx="451">
                  <c:v>8.6433910742811495</c:v>
                </c:pt>
                <c:pt idx="452">
                  <c:v>8.6433910742811495</c:v>
                </c:pt>
                <c:pt idx="453">
                  <c:v>9.144623015873016</c:v>
                </c:pt>
                <c:pt idx="454">
                  <c:v>9.2310026252019384</c:v>
                </c:pt>
                <c:pt idx="455">
                  <c:v>9.2089200850425215</c:v>
                </c:pt>
                <c:pt idx="456">
                  <c:v>9.1213254996705473</c:v>
                </c:pt>
                <c:pt idx="457">
                  <c:v>9.1023299581774157</c:v>
                </c:pt>
                <c:pt idx="458">
                  <c:v>9.1023299581774157</c:v>
                </c:pt>
                <c:pt idx="459">
                  <c:v>9.1023299581774157</c:v>
                </c:pt>
                <c:pt idx="460">
                  <c:v>9.0768870755955735</c:v>
                </c:pt>
                <c:pt idx="461">
                  <c:v>9.2395297736761144</c:v>
                </c:pt>
                <c:pt idx="462">
                  <c:v>9.3790255905511817</c:v>
                </c:pt>
                <c:pt idx="463">
                  <c:v>9.6889891826923069</c:v>
                </c:pt>
                <c:pt idx="464">
                  <c:v>9.8209839094159719</c:v>
                </c:pt>
                <c:pt idx="465">
                  <c:v>9.8209839094159719</c:v>
                </c:pt>
                <c:pt idx="466">
                  <c:v>9.8209839094159719</c:v>
                </c:pt>
                <c:pt idx="467">
                  <c:v>9.5784521894035173</c:v>
                </c:pt>
                <c:pt idx="468">
                  <c:v>9.8154263595068905</c:v>
                </c:pt>
                <c:pt idx="469">
                  <c:v>9.6787664680050192</c:v>
                </c:pt>
                <c:pt idx="470">
                  <c:v>9.7357294852191636</c:v>
                </c:pt>
                <c:pt idx="471">
                  <c:v>9.8365736930345982</c:v>
                </c:pt>
                <c:pt idx="472">
                  <c:v>9.8365736930345982</c:v>
                </c:pt>
                <c:pt idx="473">
                  <c:v>9.8365736930345982</c:v>
                </c:pt>
                <c:pt idx="474">
                  <c:v>9.6301753439438897</c:v>
                </c:pt>
                <c:pt idx="475">
                  <c:v>9.0901301288572398</c:v>
                </c:pt>
                <c:pt idx="476">
                  <c:v>9.1016040892193306</c:v>
                </c:pt>
                <c:pt idx="477">
                  <c:v>8.5766060724524369</c:v>
                </c:pt>
                <c:pt idx="478">
                  <c:v>8.5766060724524369</c:v>
                </c:pt>
                <c:pt idx="479">
                  <c:v>8.5766060724524369</c:v>
                </c:pt>
                <c:pt idx="480">
                  <c:v>8.5766060724524369</c:v>
                </c:pt>
                <c:pt idx="481">
                  <c:v>8.9786480263157902</c:v>
                </c:pt>
                <c:pt idx="482">
                  <c:v>9.3023035439137143</c:v>
                </c:pt>
                <c:pt idx="483">
                  <c:v>9.2579992548435168</c:v>
                </c:pt>
                <c:pt idx="484">
                  <c:v>9.2922289958994018</c:v>
                </c:pt>
                <c:pt idx="485">
                  <c:v>9.3538505837803729</c:v>
                </c:pt>
                <c:pt idx="486">
                  <c:v>9.3538505837803729</c:v>
                </c:pt>
                <c:pt idx="487">
                  <c:v>9.3538505837803729</c:v>
                </c:pt>
                <c:pt idx="488">
                  <c:v>9.8543024457457804</c:v>
                </c:pt>
                <c:pt idx="489">
                  <c:v>9.9473018940858129</c:v>
                </c:pt>
                <c:pt idx="490">
                  <c:v>9.633297333783327</c:v>
                </c:pt>
                <c:pt idx="491">
                  <c:v>9.6644713445493089</c:v>
                </c:pt>
                <c:pt idx="492">
                  <c:v>9.3690523610664957</c:v>
                </c:pt>
                <c:pt idx="493">
                  <c:v>9.3690523610664957</c:v>
                </c:pt>
                <c:pt idx="494">
                  <c:v>9.3690523610664957</c:v>
                </c:pt>
                <c:pt idx="495">
                  <c:v>9.4860925376540397</c:v>
                </c:pt>
                <c:pt idx="496">
                  <c:v>9.7895702391385999</c:v>
                </c:pt>
                <c:pt idx="497">
                  <c:v>9.9023536196858171</c:v>
                </c:pt>
                <c:pt idx="498">
                  <c:v>10.18569338179036</c:v>
                </c:pt>
                <c:pt idx="499">
                  <c:v>10.062781217750258</c:v>
                </c:pt>
                <c:pt idx="500">
                  <c:v>10.062781217750258</c:v>
                </c:pt>
                <c:pt idx="501">
                  <c:v>10.062781217750258</c:v>
                </c:pt>
                <c:pt idx="502">
                  <c:v>10.008751147842057</c:v>
                </c:pt>
                <c:pt idx="503">
                  <c:v>10.153223856012968</c:v>
                </c:pt>
                <c:pt idx="504">
                  <c:v>10.100373358081097</c:v>
                </c:pt>
                <c:pt idx="505">
                  <c:v>10.262242629614233</c:v>
                </c:pt>
                <c:pt idx="506">
                  <c:v>10.083595813908314</c:v>
                </c:pt>
                <c:pt idx="507">
                  <c:v>10.083595813908314</c:v>
                </c:pt>
                <c:pt idx="508">
                  <c:v>10.083595813908314</c:v>
                </c:pt>
                <c:pt idx="509">
                  <c:v>10.493524902692828</c:v>
                </c:pt>
                <c:pt idx="510">
                  <c:v>10.555841950646299</c:v>
                </c:pt>
                <c:pt idx="511">
                  <c:v>10.329531405974047</c:v>
                </c:pt>
                <c:pt idx="512">
                  <c:v>10.569180925046915</c:v>
                </c:pt>
                <c:pt idx="513">
                  <c:v>10.716622668850807</c:v>
                </c:pt>
                <c:pt idx="514">
                  <c:v>10.716622668850807</c:v>
                </c:pt>
                <c:pt idx="515">
                  <c:v>10.716622668850807</c:v>
                </c:pt>
                <c:pt idx="516">
                  <c:v>10.9730846597012</c:v>
                </c:pt>
                <c:pt idx="517">
                  <c:v>10.93594039451115</c:v>
                </c:pt>
                <c:pt idx="518">
                  <c:v>10.783520665793903</c:v>
                </c:pt>
                <c:pt idx="519">
                  <c:v>10.652137782512041</c:v>
                </c:pt>
                <c:pt idx="520">
                  <c:v>10.381378477306002</c:v>
                </c:pt>
                <c:pt idx="521">
                  <c:v>10.381378477306002</c:v>
                </c:pt>
                <c:pt idx="522">
                  <c:v>10.381378477306002</c:v>
                </c:pt>
                <c:pt idx="523">
                  <c:v>10.76164955494991</c:v>
                </c:pt>
                <c:pt idx="524">
                  <c:v>11.104392619859938</c:v>
                </c:pt>
                <c:pt idx="525">
                  <c:v>11.082321658327377</c:v>
                </c:pt>
                <c:pt idx="526">
                  <c:v>11.316757361719061</c:v>
                </c:pt>
                <c:pt idx="527">
                  <c:v>11.280278355879293</c:v>
                </c:pt>
                <c:pt idx="528">
                  <c:v>11.280278355879293</c:v>
                </c:pt>
                <c:pt idx="529">
                  <c:v>11.280278355879293</c:v>
                </c:pt>
                <c:pt idx="530">
                  <c:v>11.381776173285198</c:v>
                </c:pt>
                <c:pt idx="531">
                  <c:v>11.177388733992155</c:v>
                </c:pt>
                <c:pt idx="532">
                  <c:v>11.516731743070363</c:v>
                </c:pt>
                <c:pt idx="533">
                  <c:v>11.39725046805523</c:v>
                </c:pt>
                <c:pt idx="534">
                  <c:v>11.306053080862952</c:v>
                </c:pt>
                <c:pt idx="535">
                  <c:v>11.306053080862952</c:v>
                </c:pt>
                <c:pt idx="536">
                  <c:v>11.306053080862952</c:v>
                </c:pt>
                <c:pt idx="537">
                  <c:v>11.098839154561777</c:v>
                </c:pt>
                <c:pt idx="538">
                  <c:v>10.947317173942983</c:v>
                </c:pt>
                <c:pt idx="539">
                  <c:v>11.400906998217541</c:v>
                </c:pt>
                <c:pt idx="540">
                  <c:v>11.568015854555751</c:v>
                </c:pt>
                <c:pt idx="541">
                  <c:v>11.568088187265259</c:v>
                </c:pt>
                <c:pt idx="542">
                  <c:v>11.568088187265259</c:v>
                </c:pt>
                <c:pt idx="543">
                  <c:v>11.568088187265259</c:v>
                </c:pt>
                <c:pt idx="544">
                  <c:v>11.568088187265259</c:v>
                </c:pt>
                <c:pt idx="545">
                  <c:v>11.844028707291299</c:v>
                </c:pt>
                <c:pt idx="546">
                  <c:v>11.593490509490509</c:v>
                </c:pt>
                <c:pt idx="547">
                  <c:v>11.800347403810235</c:v>
                </c:pt>
                <c:pt idx="548">
                  <c:v>11.800347403810235</c:v>
                </c:pt>
                <c:pt idx="549">
                  <c:v>11.442258007743753</c:v>
                </c:pt>
                <c:pt idx="550">
                  <c:v>11.442258007743753</c:v>
                </c:pt>
                <c:pt idx="551">
                  <c:v>11.855740736901035</c:v>
                </c:pt>
                <c:pt idx="552">
                  <c:v>12.310123978996499</c:v>
                </c:pt>
                <c:pt idx="553">
                  <c:v>12.19308227114716</c:v>
                </c:pt>
                <c:pt idx="554">
                  <c:v>12.530419266770672</c:v>
                </c:pt>
                <c:pt idx="555">
                  <c:v>12.739681420863732</c:v>
                </c:pt>
                <c:pt idx="556">
                  <c:v>12.739681420863732</c:v>
                </c:pt>
                <c:pt idx="557">
                  <c:v>12.739681420863732</c:v>
                </c:pt>
                <c:pt idx="558">
                  <c:v>12.761994957453513</c:v>
                </c:pt>
                <c:pt idx="559">
                  <c:v>12.739834341688274</c:v>
                </c:pt>
                <c:pt idx="560">
                  <c:v>12.535354632587859</c:v>
                </c:pt>
                <c:pt idx="561">
                  <c:v>12.511622834158416</c:v>
                </c:pt>
                <c:pt idx="562">
                  <c:v>12.505962623413257</c:v>
                </c:pt>
                <c:pt idx="563">
                  <c:v>12.505962623413257</c:v>
                </c:pt>
                <c:pt idx="564">
                  <c:v>12.505962623413257</c:v>
                </c:pt>
                <c:pt idx="565">
                  <c:v>12.748606295620437</c:v>
                </c:pt>
                <c:pt idx="566">
                  <c:v>12.879151219428971</c:v>
                </c:pt>
                <c:pt idx="567">
                  <c:v>12.939091671078172</c:v>
                </c:pt>
                <c:pt idx="568">
                  <c:v>13.067033775981525</c:v>
                </c:pt>
                <c:pt idx="569">
                  <c:v>12.773947717622081</c:v>
                </c:pt>
                <c:pt idx="570">
                  <c:v>12.773947717622081</c:v>
                </c:pt>
                <c:pt idx="571">
                  <c:v>12.773947717622081</c:v>
                </c:pt>
                <c:pt idx="572">
                  <c:v>12.91383210396909</c:v>
                </c:pt>
                <c:pt idx="573">
                  <c:v>12.974692355500311</c:v>
                </c:pt>
                <c:pt idx="574">
                  <c:v>12.759011170872983</c:v>
                </c:pt>
                <c:pt idx="575">
                  <c:v>12.697602359472588</c:v>
                </c:pt>
                <c:pt idx="576">
                  <c:v>13.084588176352705</c:v>
                </c:pt>
                <c:pt idx="577">
                  <c:v>13.084588176352705</c:v>
                </c:pt>
                <c:pt idx="578">
                  <c:v>13.084588176352705</c:v>
                </c:pt>
                <c:pt idx="579">
                  <c:v>13.176620879120879</c:v>
                </c:pt>
                <c:pt idx="580">
                  <c:v>13.270682850992586</c:v>
                </c:pt>
                <c:pt idx="581">
                  <c:v>13.312880510440836</c:v>
                </c:pt>
                <c:pt idx="582">
                  <c:v>13.005539515398551</c:v>
                </c:pt>
                <c:pt idx="583">
                  <c:v>13.005539515398551</c:v>
                </c:pt>
                <c:pt idx="584">
                  <c:v>13.005539515398551</c:v>
                </c:pt>
                <c:pt idx="585">
                  <c:v>13.005539515398551</c:v>
                </c:pt>
                <c:pt idx="586">
                  <c:v>12.94224128686327</c:v>
                </c:pt>
                <c:pt idx="587">
                  <c:v>12.467334976236579</c:v>
                </c:pt>
                <c:pt idx="588">
                  <c:v>12.098961322520275</c:v>
                </c:pt>
                <c:pt idx="589">
                  <c:v>11.830858535614803</c:v>
                </c:pt>
                <c:pt idx="590">
                  <c:v>12.133795986622074</c:v>
                </c:pt>
                <c:pt idx="591">
                  <c:v>12.133795986622074</c:v>
                </c:pt>
                <c:pt idx="592">
                  <c:v>12.133795986622074</c:v>
                </c:pt>
                <c:pt idx="593">
                  <c:v>11.588611613461795</c:v>
                </c:pt>
                <c:pt idx="594">
                  <c:v>11.78917078697981</c:v>
                </c:pt>
                <c:pt idx="595">
                  <c:v>11.16974333573487</c:v>
                </c:pt>
                <c:pt idx="596">
                  <c:v>11.407357444561773</c:v>
                </c:pt>
                <c:pt idx="597">
                  <c:v>10.541144727530078</c:v>
                </c:pt>
                <c:pt idx="598">
                  <c:v>10.541144727530078</c:v>
                </c:pt>
                <c:pt idx="599">
                  <c:v>10.541144727530078</c:v>
                </c:pt>
                <c:pt idx="600">
                  <c:v>10.585559542280837</c:v>
                </c:pt>
                <c:pt idx="601">
                  <c:v>10.153927920399754</c:v>
                </c:pt>
                <c:pt idx="602">
                  <c:v>9.8681885112476539</c:v>
                </c:pt>
                <c:pt idx="603">
                  <c:v>9.6927177570093459</c:v>
                </c:pt>
                <c:pt idx="604">
                  <c:v>9.3279670975323157</c:v>
                </c:pt>
                <c:pt idx="605">
                  <c:v>9.3279670975323157</c:v>
                </c:pt>
                <c:pt idx="606">
                  <c:v>9.3279670975323157</c:v>
                </c:pt>
                <c:pt idx="607">
                  <c:v>9.2732805956258719</c:v>
                </c:pt>
                <c:pt idx="608">
                  <c:v>9.1837499999999999</c:v>
                </c:pt>
                <c:pt idx="609">
                  <c:v>9.0057342308216004</c:v>
                </c:pt>
                <c:pt idx="610">
                  <c:v>9.2660638508824107</c:v>
                </c:pt>
                <c:pt idx="611">
                  <c:v>9.0523846666296564</c:v>
                </c:pt>
                <c:pt idx="612">
                  <c:v>9.0523846666296564</c:v>
                </c:pt>
                <c:pt idx="613">
                  <c:v>9.0523846666296564</c:v>
                </c:pt>
                <c:pt idx="614">
                  <c:v>9.221047942906166</c:v>
                </c:pt>
                <c:pt idx="615">
                  <c:v>8.6788685829193284</c:v>
                </c:pt>
                <c:pt idx="616">
                  <c:v>8.6942329928695319</c:v>
                </c:pt>
                <c:pt idx="617">
                  <c:v>8.807604681593487</c:v>
                </c:pt>
                <c:pt idx="618">
                  <c:v>8.2224302397684994</c:v>
                </c:pt>
                <c:pt idx="619">
                  <c:v>8.2224302397684994</c:v>
                </c:pt>
                <c:pt idx="620">
                  <c:v>8.2224302397684994</c:v>
                </c:pt>
                <c:pt idx="621">
                  <c:v>8.1850178101285422</c:v>
                </c:pt>
                <c:pt idx="622">
                  <c:v>8.2268022857408329</c:v>
                </c:pt>
                <c:pt idx="623">
                  <c:v>8.0990690870949802</c:v>
                </c:pt>
                <c:pt idx="624">
                  <c:v>8.1542062408068929</c:v>
                </c:pt>
                <c:pt idx="625">
                  <c:v>7.8144705038918474</c:v>
                </c:pt>
                <c:pt idx="626">
                  <c:v>7.8144705038918474</c:v>
                </c:pt>
                <c:pt idx="627">
                  <c:v>7.8144705038918474</c:v>
                </c:pt>
                <c:pt idx="628">
                  <c:v>7.7526666729648275</c:v>
                </c:pt>
                <c:pt idx="629">
                  <c:v>7.7285399505766064</c:v>
                </c:pt>
              </c:numCache>
            </c:numRef>
          </c:xVal>
          <c:yVal>
            <c:numRef>
              <c:f>'H Hub et al Dailies from EIntel'!#REF!</c:f>
              <c:numCache>
                <c:formatCode>General</c:formatCode>
                <c:ptCount val="630"/>
                <c:pt idx="0">
                  <c:v>8.8439999999999994</c:v>
                </c:pt>
                <c:pt idx="31">
                  <c:v>6.2990000000000004</c:v>
                </c:pt>
                <c:pt idx="62">
                  <c:v>7.6669999999999998</c:v>
                </c:pt>
                <c:pt idx="90">
                  <c:v>7.3</c:v>
                </c:pt>
                <c:pt idx="121">
                  <c:v>7.73</c:v>
                </c:pt>
                <c:pt idx="151">
                  <c:v>7.8630000000000004</c:v>
                </c:pt>
                <c:pt idx="182">
                  <c:v>7.93</c:v>
                </c:pt>
                <c:pt idx="212">
                  <c:v>6.7729999999999997</c:v>
                </c:pt>
                <c:pt idx="243">
                  <c:v>6.1909999999999998</c:v>
                </c:pt>
                <c:pt idx="274">
                  <c:v>5.468</c:v>
                </c:pt>
                <c:pt idx="304">
                  <c:v>6.87</c:v>
                </c:pt>
                <c:pt idx="335">
                  <c:v>8.33</c:v>
                </c:pt>
                <c:pt idx="365">
                  <c:v>7.2030000000000003</c:v>
                </c:pt>
                <c:pt idx="396">
                  <c:v>7.4829999999999997</c:v>
                </c:pt>
              </c:numCache>
            </c:numRef>
          </c:yVal>
          <c:smooth val="0"/>
          <c:extLst>
            <c:ext xmlns:c16="http://schemas.microsoft.com/office/drawing/2014/chart" uri="{C3380CC4-5D6E-409C-BE32-E72D297353CC}">
              <c16:uniqueId val="{00000003-C43D-4BD0-85B5-5855D835972D}"/>
            </c:ext>
          </c:extLst>
        </c:ser>
        <c:dLbls>
          <c:showLegendKey val="0"/>
          <c:showVal val="0"/>
          <c:showCatName val="0"/>
          <c:showSerName val="0"/>
          <c:showPercent val="0"/>
          <c:showBubbleSize val="0"/>
        </c:dLbls>
        <c:axId val="182319744"/>
        <c:axId val="182010624"/>
      </c:scatterChart>
      <c:valAx>
        <c:axId val="182319744"/>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 Cash Market Price</a:t>
                </a:r>
              </a:p>
            </c:rich>
          </c:tx>
          <c:layout>
            <c:manualLayout>
              <c:xMode val="edge"/>
              <c:yMode val="edge"/>
              <c:x val="0.40621531631520535"/>
              <c:y val="0.94453507340946163"/>
            </c:manualLayout>
          </c:layout>
          <c:overlay val="0"/>
          <c:spPr>
            <a:noFill/>
            <a:ln w="25400">
              <a:noFill/>
            </a:ln>
          </c:spPr>
        </c:title>
        <c:numFmt formatCode="&quot;$&quot;#,##0.00;\(&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2010624"/>
        <c:crosses val="autoZero"/>
        <c:crossBetween val="midCat"/>
        <c:majorUnit val="1"/>
        <c:minorUnit val="0.5"/>
      </c:valAx>
      <c:valAx>
        <c:axId val="18201062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NYMEX Futures End of Mo Price</a:t>
                </a:r>
              </a:p>
            </c:rich>
          </c:tx>
          <c:layout>
            <c:manualLayout>
              <c:xMode val="edge"/>
              <c:yMode val="edge"/>
              <c:x val="1.2208657047724751E-2"/>
              <c:y val="0.3605220228384992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82319744"/>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LNG U.S. EXPORTS vs BRENT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January 2001 through January 2016 data points</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50000"/>
                  </a:schemeClr>
                </a:solidFill>
                <a:latin typeface="Arial"/>
                <a:cs typeface="Arial"/>
              </a:rPr>
              <a:t>Points in "Orange" are  February 2016+ data points</a:t>
            </a:r>
            <a:endParaRPr lang="en-US" sz="900" b="1" i="0" u="none" strike="noStrike" baseline="0">
              <a:solidFill>
                <a:srgbClr val="008000"/>
              </a:solidFill>
              <a:latin typeface="Arial"/>
              <a:cs typeface="Arial"/>
            </a:endParaRPr>
          </a:p>
        </c:rich>
      </c:tx>
      <c:layout>
        <c:manualLayout>
          <c:xMode val="edge"/>
          <c:yMode val="edge"/>
          <c:x val="0.24639289678135406"/>
          <c:y val="1.9575856443719411E-2"/>
        </c:manualLayout>
      </c:layout>
      <c:overlay val="0"/>
      <c:spPr>
        <a:noFill/>
        <a:ln w="25400">
          <a:noFill/>
        </a:ln>
      </c:spPr>
    </c:title>
    <c:autoTitleDeleted val="0"/>
    <c:plotArea>
      <c:layout>
        <c:manualLayout>
          <c:layoutTarget val="inner"/>
          <c:xMode val="edge"/>
          <c:yMode val="edge"/>
          <c:x val="9.2119866814650384E-2"/>
          <c:y val="0.19902120717781402"/>
          <c:w val="0.87347391786903439"/>
          <c:h val="0.70146818923327892"/>
        </c:manualLayout>
      </c:layout>
      <c:scatterChart>
        <c:scatterStyle val="lineMarker"/>
        <c:varyColors val="0"/>
        <c:ser>
          <c:idx val="0"/>
          <c:order val="0"/>
          <c:tx>
            <c:v>JAN 2001+ DATA</c:v>
          </c:tx>
          <c:spPr>
            <a:ln w="28575">
              <a:noFill/>
            </a:ln>
          </c:spPr>
          <c:marker>
            <c:symbol val="x"/>
            <c:size val="5"/>
            <c:spPr>
              <a:solidFill>
                <a:srgbClr val="FF0000"/>
              </a:solidFill>
              <a:ln>
                <a:solidFill>
                  <a:srgbClr val="FF0000"/>
                </a:solidFill>
                <a:prstDash val="solid"/>
              </a:ln>
            </c:spPr>
          </c:marker>
          <c:trendline>
            <c:spPr>
              <a:ln w="12700">
                <a:solidFill>
                  <a:srgbClr val="FF0000"/>
                </a:solidFill>
              </a:ln>
            </c:spPr>
            <c:trendlineType val="linear"/>
            <c:dispRSqr val="1"/>
            <c:dispEq val="1"/>
            <c:trendlineLbl>
              <c:layout>
                <c:manualLayout>
                  <c:x val="5.459476544204387E-2"/>
                  <c:y val="-0.29692360195630385"/>
                </c:manualLayout>
              </c:layout>
              <c:tx>
                <c:rich>
                  <a:bodyPr/>
                  <a:lstStyle/>
                  <a:p>
                    <a:pPr>
                      <a:defRPr/>
                    </a:pPr>
                    <a:r>
                      <a:rPr lang="en-US" sz="900" b="1" baseline="0">
                        <a:solidFill>
                          <a:srgbClr val="FF0000"/>
                        </a:solidFill>
                      </a:rPr>
                      <a:t>y = 0.0769x + 2.9505</a:t>
                    </a:r>
                    <a:br>
                      <a:rPr lang="en-US" sz="900" b="1" baseline="0">
                        <a:solidFill>
                          <a:srgbClr val="FF0000"/>
                        </a:solidFill>
                      </a:rPr>
                    </a:br>
                    <a:r>
                      <a:rPr lang="en-US" sz="900" b="1" baseline="0">
                        <a:solidFill>
                          <a:srgbClr val="FF0000"/>
                        </a:solidFill>
                      </a:rPr>
                      <a:t>R² = 0.4661</a:t>
                    </a:r>
                    <a:endParaRPr lang="en-US" sz="900" b="1">
                      <a:solidFill>
                        <a:srgbClr val="FF0000"/>
                      </a:solidFill>
                    </a:endParaRPr>
                  </a:p>
                </c:rich>
              </c:tx>
              <c:numFmt formatCode="General" sourceLinked="0"/>
            </c:trendlineLbl>
          </c:trendline>
          <c:xVal>
            <c:numRef>
              <c:f>'Monthly AVG OIL'!$D$84:$D$265</c:f>
              <c:numCache>
                <c:formatCode>"$"#,##0.00</c:formatCode>
                <c:ptCount val="182"/>
                <c:pt idx="0">
                  <c:v>25.448571428571427</c:v>
                </c:pt>
                <c:pt idx="1">
                  <c:v>27.506315789473685</c:v>
                </c:pt>
                <c:pt idx="2">
                  <c:v>24.570909090909087</c:v>
                </c:pt>
                <c:pt idx="3">
                  <c:v>25.645</c:v>
                </c:pt>
                <c:pt idx="4">
                  <c:v>28.316363636363644</c:v>
                </c:pt>
                <c:pt idx="5">
                  <c:v>27.751428571428576</c:v>
                </c:pt>
                <c:pt idx="6">
                  <c:v>24.52571428571429</c:v>
                </c:pt>
                <c:pt idx="7">
                  <c:v>25.753478260869564</c:v>
                </c:pt>
                <c:pt idx="8">
                  <c:v>25.223749999999999</c:v>
                </c:pt>
                <c:pt idx="9">
                  <c:v>20.556956521739131</c:v>
                </c:pt>
                <c:pt idx="10">
                  <c:v>18.847142857142856</c:v>
                </c:pt>
                <c:pt idx="11">
                  <c:v>18.672631578947371</c:v>
                </c:pt>
                <c:pt idx="12">
                  <c:v>19.458571428571432</c:v>
                </c:pt>
                <c:pt idx="13">
                  <c:v>20.121578947368423</c:v>
                </c:pt>
                <c:pt idx="14">
                  <c:v>23.541999999999998</c:v>
                </c:pt>
                <c:pt idx="15">
                  <c:v>25.663181818181819</c:v>
                </c:pt>
                <c:pt idx="16">
                  <c:v>25.391818181818181</c:v>
                </c:pt>
                <c:pt idx="17">
                  <c:v>24.032999999999998</c:v>
                </c:pt>
                <c:pt idx="18">
                  <c:v>25.691363636363636</c:v>
                </c:pt>
                <c:pt idx="19">
                  <c:v>26.555</c:v>
                </c:pt>
                <c:pt idx="20">
                  <c:v>28.385000000000002</c:v>
                </c:pt>
                <c:pt idx="21">
                  <c:v>27.497391304347818</c:v>
                </c:pt>
                <c:pt idx="22">
                  <c:v>24.184210526315788</c:v>
                </c:pt>
                <c:pt idx="23">
                  <c:v>28.468095238095241</c:v>
                </c:pt>
                <c:pt idx="24">
                  <c:v>31.289523809523811</c:v>
                </c:pt>
                <c:pt idx="25">
                  <c:v>32.718947368421055</c:v>
                </c:pt>
                <c:pt idx="26">
                  <c:v>30.458571428571425</c:v>
                </c:pt>
                <c:pt idx="27">
                  <c:v>24.886190476190471</c:v>
                </c:pt>
                <c:pt idx="28">
                  <c:v>25.68333333333333</c:v>
                </c:pt>
                <c:pt idx="29">
                  <c:v>27.518095238095242</c:v>
                </c:pt>
                <c:pt idx="30">
                  <c:v>28.387272727272727</c:v>
                </c:pt>
                <c:pt idx="31">
                  <c:v>29.748571428571424</c:v>
                </c:pt>
                <c:pt idx="32">
                  <c:v>26.851428571428567</c:v>
                </c:pt>
                <c:pt idx="33">
                  <c:v>29.514347826086954</c:v>
                </c:pt>
                <c:pt idx="34">
                  <c:v>28.752222222222219</c:v>
                </c:pt>
                <c:pt idx="35">
                  <c:v>29.76047619047619</c:v>
                </c:pt>
                <c:pt idx="36">
                  <c:v>31.296842105263156</c:v>
                </c:pt>
                <c:pt idx="37">
                  <c:v>30.718499999999999</c:v>
                </c:pt>
                <c:pt idx="38">
                  <c:v>33.843043478260867</c:v>
                </c:pt>
                <c:pt idx="39">
                  <c:v>33.165238095238095</c:v>
                </c:pt>
                <c:pt idx="40">
                  <c:v>37.759</c:v>
                </c:pt>
                <c:pt idx="41">
                  <c:v>35.234999999999999</c:v>
                </c:pt>
                <c:pt idx="42">
                  <c:v>38.239523809523817</c:v>
                </c:pt>
                <c:pt idx="43">
                  <c:v>43.027727272727269</c:v>
                </c:pt>
                <c:pt idx="44">
                  <c:v>43.566190476190471</c:v>
                </c:pt>
                <c:pt idx="45">
                  <c:v>49.705238095238094</c:v>
                </c:pt>
                <c:pt idx="46">
                  <c:v>43.075238095238092</c:v>
                </c:pt>
                <c:pt idx="47">
                  <c:v>39.49</c:v>
                </c:pt>
                <c:pt idx="48">
                  <c:v>39.54</c:v>
                </c:pt>
                <c:pt idx="49">
                  <c:v>44.154000000000003</c:v>
                </c:pt>
                <c:pt idx="50">
                  <c:v>45.358947368421056</c:v>
                </c:pt>
                <c:pt idx="51">
                  <c:v>52.798636363636369</c:v>
                </c:pt>
                <c:pt idx="52">
                  <c:v>51.960476190476193</c:v>
                </c:pt>
                <c:pt idx="53">
                  <c:v>48.668095238095233</c:v>
                </c:pt>
                <c:pt idx="54">
                  <c:v>54.839090909090899</c:v>
                </c:pt>
                <c:pt idx="55">
                  <c:v>57.565999999999988</c:v>
                </c:pt>
                <c:pt idx="56">
                  <c:v>64.197826086956525</c:v>
                </c:pt>
                <c:pt idx="57">
                  <c:v>62.92</c:v>
                </c:pt>
                <c:pt idx="58">
                  <c:v>58.821904761904761</c:v>
                </c:pt>
                <c:pt idx="59">
                  <c:v>55.334761904761905</c:v>
                </c:pt>
                <c:pt idx="60">
                  <c:v>56.99</c:v>
                </c:pt>
                <c:pt idx="61">
                  <c:v>63.177142857142861</c:v>
                </c:pt>
                <c:pt idx="62">
                  <c:v>60.188947368421047</c:v>
                </c:pt>
                <c:pt idx="63">
                  <c:v>62.119565217391305</c:v>
                </c:pt>
                <c:pt idx="64">
                  <c:v>70.130526315789481</c:v>
                </c:pt>
                <c:pt idx="65">
                  <c:v>69.933181818181822</c:v>
                </c:pt>
                <c:pt idx="66">
                  <c:v>68.559090909090912</c:v>
                </c:pt>
                <c:pt idx="67">
                  <c:v>73.770999999999987</c:v>
                </c:pt>
                <c:pt idx="68">
                  <c:v>73.230434782608697</c:v>
                </c:pt>
                <c:pt idx="69">
                  <c:v>61.625500000000002</c:v>
                </c:pt>
                <c:pt idx="70">
                  <c:v>57.808181818181815</c:v>
                </c:pt>
                <c:pt idx="71">
                  <c:v>58.716666666666676</c:v>
                </c:pt>
                <c:pt idx="72">
                  <c:v>62.472105263157893</c:v>
                </c:pt>
                <c:pt idx="73">
                  <c:v>53.68</c:v>
                </c:pt>
                <c:pt idx="74">
                  <c:v>57.555789473684207</c:v>
                </c:pt>
                <c:pt idx="75">
                  <c:v>62.050454545454549</c:v>
                </c:pt>
                <c:pt idx="76">
                  <c:v>67.485789473684207</c:v>
                </c:pt>
                <c:pt idx="77">
                  <c:v>67.212272727272747</c:v>
                </c:pt>
                <c:pt idx="78">
                  <c:v>71.045714285714283</c:v>
                </c:pt>
                <c:pt idx="79">
                  <c:v>76.930000000000007</c:v>
                </c:pt>
                <c:pt idx="80">
                  <c:v>70.760869565217391</c:v>
                </c:pt>
                <c:pt idx="81">
                  <c:v>77.173157894736832</c:v>
                </c:pt>
                <c:pt idx="82">
                  <c:v>82.34</c:v>
                </c:pt>
                <c:pt idx="83">
                  <c:v>92.414285714285711</c:v>
                </c:pt>
                <c:pt idx="84">
                  <c:v>90.926842105263162</c:v>
                </c:pt>
                <c:pt idx="85">
                  <c:v>92.178095238095253</c:v>
                </c:pt>
                <c:pt idx="86">
                  <c:v>94.99</c:v>
                </c:pt>
                <c:pt idx="87">
                  <c:v>103.63550000000002</c:v>
                </c:pt>
                <c:pt idx="88">
                  <c:v>109.07136363636363</c:v>
                </c:pt>
                <c:pt idx="89">
                  <c:v>122.79714285714284</c:v>
                </c:pt>
                <c:pt idx="90">
                  <c:v>132.32238095238097</c:v>
                </c:pt>
                <c:pt idx="91">
                  <c:v>132.71818181818182</c:v>
                </c:pt>
                <c:pt idx="92">
                  <c:v>113.24333333333331</c:v>
                </c:pt>
                <c:pt idx="93">
                  <c:v>97.234285714285733</c:v>
                </c:pt>
                <c:pt idx="94">
                  <c:v>71.581739130434769</c:v>
                </c:pt>
                <c:pt idx="95">
                  <c:v>52.452631578947368</c:v>
                </c:pt>
                <c:pt idx="96">
                  <c:v>39.946363636363635</c:v>
                </c:pt>
                <c:pt idx="97">
                  <c:v>43.439499999999995</c:v>
                </c:pt>
                <c:pt idx="98">
                  <c:v>43.324736842105253</c:v>
                </c:pt>
                <c:pt idx="99">
                  <c:v>46.540454545454544</c:v>
                </c:pt>
                <c:pt idx="100">
                  <c:v>50.181904761904761</c:v>
                </c:pt>
                <c:pt idx="101">
                  <c:v>57.302500000000002</c:v>
                </c:pt>
                <c:pt idx="102">
                  <c:v>68.609545454545454</c:v>
                </c:pt>
                <c:pt idx="103">
                  <c:v>64.435454545454533</c:v>
                </c:pt>
                <c:pt idx="104">
                  <c:v>72.508571428571415</c:v>
                </c:pt>
                <c:pt idx="105">
                  <c:v>67.646190476190469</c:v>
                </c:pt>
                <c:pt idx="106">
                  <c:v>72.769545454545451</c:v>
                </c:pt>
                <c:pt idx="107">
                  <c:v>76.661999999999992</c:v>
                </c:pt>
                <c:pt idx="108">
                  <c:v>74.456363636363648</c:v>
                </c:pt>
                <c:pt idx="109">
                  <c:v>76.167368421052629</c:v>
                </c:pt>
                <c:pt idx="110">
                  <c:v>73.752105263157887</c:v>
                </c:pt>
                <c:pt idx="111">
                  <c:v>78.827391304347842</c:v>
                </c:pt>
                <c:pt idx="112">
                  <c:v>84.817619047619033</c:v>
                </c:pt>
                <c:pt idx="113">
                  <c:v>75.945699999999988</c:v>
                </c:pt>
                <c:pt idx="114">
                  <c:v>74.760909090909095</c:v>
                </c:pt>
                <c:pt idx="115">
                  <c:v>75.58</c:v>
                </c:pt>
                <c:pt idx="116">
                  <c:v>77.039545454545447</c:v>
                </c:pt>
                <c:pt idx="117">
                  <c:v>77.840476190476195</c:v>
                </c:pt>
                <c:pt idx="118">
                  <c:v>82.664761904761903</c:v>
                </c:pt>
                <c:pt idx="119">
                  <c:v>85.274761904761903</c:v>
                </c:pt>
                <c:pt idx="120">
                  <c:v>91.305000000000007</c:v>
                </c:pt>
                <c:pt idx="121">
                  <c:v>96.523499999999984</c:v>
                </c:pt>
                <c:pt idx="122">
                  <c:v>103.71631578947368</c:v>
                </c:pt>
                <c:pt idx="123">
                  <c:v>114.64347826086956</c:v>
                </c:pt>
                <c:pt idx="124">
                  <c:v>123.25888888888888</c:v>
                </c:pt>
                <c:pt idx="125">
                  <c:v>114.9890476190476</c:v>
                </c:pt>
                <c:pt idx="126">
                  <c:v>113.83318181818184</c:v>
                </c:pt>
                <c:pt idx="127">
                  <c:v>116.97349999999999</c:v>
                </c:pt>
                <c:pt idx="128">
                  <c:v>110.21954545454547</c:v>
                </c:pt>
                <c:pt idx="129">
                  <c:v>112.83380952380955</c:v>
                </c:pt>
                <c:pt idx="130">
                  <c:v>109.55</c:v>
                </c:pt>
                <c:pt idx="131">
                  <c:v>110.76809523809523</c:v>
                </c:pt>
                <c:pt idx="132">
                  <c:v>107.87049999999999</c:v>
                </c:pt>
                <c:pt idx="133">
                  <c:v>110.68599999999999</c:v>
                </c:pt>
                <c:pt idx="134">
                  <c:v>119.327</c:v>
                </c:pt>
                <c:pt idx="135">
                  <c:v>125.44545454545454</c:v>
                </c:pt>
                <c:pt idx="136">
                  <c:v>119.75</c:v>
                </c:pt>
                <c:pt idx="137">
                  <c:v>110.33904761904762</c:v>
                </c:pt>
                <c:pt idx="138">
                  <c:v>95.155714285714296</c:v>
                </c:pt>
                <c:pt idx="139">
                  <c:v>102.61857142857141</c:v>
                </c:pt>
                <c:pt idx="140">
                  <c:v>113.35608695652174</c:v>
                </c:pt>
                <c:pt idx="141">
                  <c:v>112.86368421052633</c:v>
                </c:pt>
                <c:pt idx="142">
                  <c:v>111.71086956521739</c:v>
                </c:pt>
                <c:pt idx="143">
                  <c:v>109.05857142857143</c:v>
                </c:pt>
                <c:pt idx="144">
                  <c:v>109.494</c:v>
                </c:pt>
                <c:pt idx="145">
                  <c:v>112.96000000000001</c:v>
                </c:pt>
                <c:pt idx="146">
                  <c:v>116.01944444444445</c:v>
                </c:pt>
                <c:pt idx="147">
                  <c:v>108.55578947368421</c:v>
                </c:pt>
                <c:pt idx="148">
                  <c:v>102.24818181818182</c:v>
                </c:pt>
                <c:pt idx="149">
                  <c:v>102.55863636363634</c:v>
                </c:pt>
                <c:pt idx="150">
                  <c:v>102.9195</c:v>
                </c:pt>
                <c:pt idx="151">
                  <c:v>107.93318181818178</c:v>
                </c:pt>
                <c:pt idx="152">
                  <c:v>111.28045454545453</c:v>
                </c:pt>
                <c:pt idx="153">
                  <c:v>111.59649999999999</c:v>
                </c:pt>
                <c:pt idx="154">
                  <c:v>109.06181818181818</c:v>
                </c:pt>
                <c:pt idx="155">
                  <c:v>107.79199999999999</c:v>
                </c:pt>
                <c:pt idx="156">
                  <c:v>110.75666666666666</c:v>
                </c:pt>
                <c:pt idx="157">
                  <c:v>108.11772727272728</c:v>
                </c:pt>
                <c:pt idx="158">
                  <c:v>108.90052631578948</c:v>
                </c:pt>
                <c:pt idx="159">
                  <c:v>107.48095238095237</c:v>
                </c:pt>
                <c:pt idx="160">
                  <c:v>107.7552380952381</c:v>
                </c:pt>
                <c:pt idx="161">
                  <c:v>109.53909090909092</c:v>
                </c:pt>
                <c:pt idx="162">
                  <c:v>111.7952380952381</c:v>
                </c:pt>
                <c:pt idx="163">
                  <c:v>106.76818181818182</c:v>
                </c:pt>
                <c:pt idx="164">
                  <c:v>101.60809523809523</c:v>
                </c:pt>
                <c:pt idx="165">
                  <c:v>97.091428571428565</c:v>
                </c:pt>
                <c:pt idx="166">
                  <c:v>87.425217391304372</c:v>
                </c:pt>
                <c:pt idx="167">
                  <c:v>79.437894736842111</c:v>
                </c:pt>
                <c:pt idx="168">
                  <c:v>62.334999999999994</c:v>
                </c:pt>
                <c:pt idx="169">
                  <c:v>48.117142857142866</c:v>
                </c:pt>
                <c:pt idx="170">
                  <c:v>58.095500000000015</c:v>
                </c:pt>
                <c:pt idx="171">
                  <c:v>55.885454545454543</c:v>
                </c:pt>
                <c:pt idx="172">
                  <c:v>59.524285714285725</c:v>
                </c:pt>
                <c:pt idx="173">
                  <c:v>64.096190476190472</c:v>
                </c:pt>
                <c:pt idx="174">
                  <c:v>61.477727272727286</c:v>
                </c:pt>
                <c:pt idx="175">
                  <c:v>56.561304347826088</c:v>
                </c:pt>
                <c:pt idx="176">
                  <c:v>46.58428571428572</c:v>
                </c:pt>
                <c:pt idx="177">
                  <c:v>47.62318181818182</c:v>
                </c:pt>
                <c:pt idx="178">
                  <c:v>48.43</c:v>
                </c:pt>
                <c:pt idx="179">
                  <c:v>44.267619047619057</c:v>
                </c:pt>
                <c:pt idx="180">
                  <c:v>38.005454545454548</c:v>
                </c:pt>
                <c:pt idx="181">
                  <c:v>30.6995</c:v>
                </c:pt>
              </c:numCache>
            </c:numRef>
          </c:xVal>
          <c:yVal>
            <c:numRef>
              <c:f>'Monthly AVG OIL'!$X$84:$X$265</c:f>
              <c:numCache>
                <c:formatCode>"$"#,##0.00</c:formatCode>
                <c:ptCount val="182"/>
                <c:pt idx="0">
                  <c:v>4.6900000000000004</c:v>
                </c:pt>
                <c:pt idx="1">
                  <c:v>4.74</c:v>
                </c:pt>
                <c:pt idx="2">
                  <c:v>4.71</c:v>
                </c:pt>
                <c:pt idx="3">
                  <c:v>4.26</c:v>
                </c:pt>
                <c:pt idx="4">
                  <c:v>4.2300000000000004</c:v>
                </c:pt>
                <c:pt idx="5">
                  <c:v>4.29</c:v>
                </c:pt>
                <c:pt idx="6">
                  <c:v>4.28</c:v>
                </c:pt>
                <c:pt idx="7">
                  <c:v>4.3</c:v>
                </c:pt>
                <c:pt idx="8">
                  <c:v>4.4000000000000004</c:v>
                </c:pt>
                <c:pt idx="9">
                  <c:v>4.41</c:v>
                </c:pt>
                <c:pt idx="10">
                  <c:v>4.3</c:v>
                </c:pt>
                <c:pt idx="11">
                  <c:v>4.3</c:v>
                </c:pt>
                <c:pt idx="12">
                  <c:v>4.2699999999999996</c:v>
                </c:pt>
                <c:pt idx="13">
                  <c:v>4.04</c:v>
                </c:pt>
                <c:pt idx="14">
                  <c:v>3.74</c:v>
                </c:pt>
                <c:pt idx="15">
                  <c:v>3.68</c:v>
                </c:pt>
                <c:pt idx="16">
                  <c:v>3.79</c:v>
                </c:pt>
                <c:pt idx="17">
                  <c:v>3.85</c:v>
                </c:pt>
                <c:pt idx="18">
                  <c:v>4.09</c:v>
                </c:pt>
                <c:pt idx="19">
                  <c:v>4.26</c:v>
                </c:pt>
                <c:pt idx="20">
                  <c:v>4.3</c:v>
                </c:pt>
                <c:pt idx="21">
                  <c:v>4.28</c:v>
                </c:pt>
                <c:pt idx="22">
                  <c:v>4.3</c:v>
                </c:pt>
                <c:pt idx="23">
                  <c:v>4.34</c:v>
                </c:pt>
                <c:pt idx="24">
                  <c:v>4.43</c:v>
                </c:pt>
                <c:pt idx="25">
                  <c:v>4.4400000000000004</c:v>
                </c:pt>
                <c:pt idx="26">
                  <c:v>4.3</c:v>
                </c:pt>
                <c:pt idx="27">
                  <c:v>4.4400000000000004</c:v>
                </c:pt>
                <c:pt idx="28">
                  <c:v>4.62</c:v>
                </c:pt>
                <c:pt idx="29">
                  <c:v>4.76</c:v>
                </c:pt>
                <c:pt idx="30">
                  <c:v>4.67</c:v>
                </c:pt>
                <c:pt idx="31">
                  <c:v>4.43</c:v>
                </c:pt>
                <c:pt idx="32">
                  <c:v>4.4000000000000004</c:v>
                </c:pt>
                <c:pt idx="33">
                  <c:v>4.4000000000000004</c:v>
                </c:pt>
                <c:pt idx="34">
                  <c:v>4.45</c:v>
                </c:pt>
                <c:pt idx="35">
                  <c:v>4.51</c:v>
                </c:pt>
                <c:pt idx="36">
                  <c:v>4.42</c:v>
                </c:pt>
                <c:pt idx="37">
                  <c:v>4.53</c:v>
                </c:pt>
                <c:pt idx="38">
                  <c:v>4.5999999999999996</c:v>
                </c:pt>
                <c:pt idx="39">
                  <c:v>4.79</c:v>
                </c:pt>
                <c:pt idx="40">
                  <c:v>4.8899999999999997</c:v>
                </c:pt>
                <c:pt idx="41">
                  <c:v>4.83</c:v>
                </c:pt>
                <c:pt idx="42">
                  <c:v>4.9800000000000004</c:v>
                </c:pt>
                <c:pt idx="43">
                  <c:v>5.05</c:v>
                </c:pt>
                <c:pt idx="44">
                  <c:v>5.24</c:v>
                </c:pt>
                <c:pt idx="45">
                  <c:v>5.24</c:v>
                </c:pt>
                <c:pt idx="46">
                  <c:v>5.32</c:v>
                </c:pt>
                <c:pt idx="47">
                  <c:v>5.4</c:v>
                </c:pt>
                <c:pt idx="49">
                  <c:v>5.27</c:v>
                </c:pt>
                <c:pt idx="50">
                  <c:v>5.4</c:v>
                </c:pt>
                <c:pt idx="51">
                  <c:v>5.26</c:v>
                </c:pt>
                <c:pt idx="52">
                  <c:v>5.19</c:v>
                </c:pt>
                <c:pt idx="53">
                  <c:v>5.38</c:v>
                </c:pt>
                <c:pt idx="54">
                  <c:v>5.49</c:v>
                </c:pt>
                <c:pt idx="55">
                  <c:v>5.89</c:v>
                </c:pt>
                <c:pt idx="56">
                  <c:v>6.08</c:v>
                </c:pt>
                <c:pt idx="57">
                  <c:v>5.97</c:v>
                </c:pt>
                <c:pt idx="58">
                  <c:v>6.24</c:v>
                </c:pt>
                <c:pt idx="59">
                  <c:v>6.4</c:v>
                </c:pt>
                <c:pt idx="60">
                  <c:v>6.68</c:v>
                </c:pt>
                <c:pt idx="61">
                  <c:v>5.9</c:v>
                </c:pt>
                <c:pt idx="62">
                  <c:v>5.81</c:v>
                </c:pt>
                <c:pt idx="63">
                  <c:v>5.69</c:v>
                </c:pt>
                <c:pt idx="64">
                  <c:v>5.76</c:v>
                </c:pt>
                <c:pt idx="65">
                  <c:v>5.95</c:v>
                </c:pt>
                <c:pt idx="66">
                  <c:v>5.94</c:v>
                </c:pt>
                <c:pt idx="67">
                  <c:v>5.95</c:v>
                </c:pt>
                <c:pt idx="68">
                  <c:v>6.17</c:v>
                </c:pt>
                <c:pt idx="69">
                  <c:v>6.22</c:v>
                </c:pt>
                <c:pt idx="70">
                  <c:v>6.28</c:v>
                </c:pt>
                <c:pt idx="71">
                  <c:v>6.45</c:v>
                </c:pt>
                <c:pt idx="72">
                  <c:v>6.44</c:v>
                </c:pt>
                <c:pt idx="73">
                  <c:v>6.08</c:v>
                </c:pt>
                <c:pt idx="74">
                  <c:v>5.91</c:v>
                </c:pt>
                <c:pt idx="75">
                  <c:v>5.85</c:v>
                </c:pt>
                <c:pt idx="76">
                  <c:v>5.86</c:v>
                </c:pt>
                <c:pt idx="77">
                  <c:v>5.65</c:v>
                </c:pt>
                <c:pt idx="78">
                  <c:v>5.73</c:v>
                </c:pt>
                <c:pt idx="79">
                  <c:v>5.87</c:v>
                </c:pt>
                <c:pt idx="80">
                  <c:v>6.06</c:v>
                </c:pt>
                <c:pt idx="81">
                  <c:v>6.14</c:v>
                </c:pt>
                <c:pt idx="82">
                  <c:v>9.34</c:v>
                </c:pt>
                <c:pt idx="83">
                  <c:v>6.33</c:v>
                </c:pt>
                <c:pt idx="84">
                  <c:v>6.28</c:v>
                </c:pt>
                <c:pt idx="85">
                  <c:v>6.6</c:v>
                </c:pt>
                <c:pt idx="86">
                  <c:v>6.9</c:v>
                </c:pt>
                <c:pt idx="87">
                  <c:v>7.09</c:v>
                </c:pt>
                <c:pt idx="88">
                  <c:v>7.09</c:v>
                </c:pt>
                <c:pt idx="89">
                  <c:v>7.21</c:v>
                </c:pt>
                <c:pt idx="90">
                  <c:v>7.38</c:v>
                </c:pt>
                <c:pt idx="91">
                  <c:v>7.49</c:v>
                </c:pt>
                <c:pt idx="92">
                  <c:v>7.97</c:v>
                </c:pt>
                <c:pt idx="93">
                  <c:v>8.56</c:v>
                </c:pt>
                <c:pt idx="94">
                  <c:v>8.7200000000000006</c:v>
                </c:pt>
                <c:pt idx="95">
                  <c:v>8.8699999999999992</c:v>
                </c:pt>
                <c:pt idx="96">
                  <c:v>8.27</c:v>
                </c:pt>
                <c:pt idx="97">
                  <c:v>7.54</c:v>
                </c:pt>
                <c:pt idx="98">
                  <c:v>6</c:v>
                </c:pt>
                <c:pt idx="99">
                  <c:v>6.42</c:v>
                </c:pt>
                <c:pt idx="100">
                  <c:v>7.33</c:v>
                </c:pt>
                <c:pt idx="101">
                  <c:v>7.2</c:v>
                </c:pt>
                <c:pt idx="102">
                  <c:v>7.65</c:v>
                </c:pt>
                <c:pt idx="103">
                  <c:v>8</c:v>
                </c:pt>
                <c:pt idx="104">
                  <c:v>8.36</c:v>
                </c:pt>
                <c:pt idx="105">
                  <c:v>10.199999999999999</c:v>
                </c:pt>
                <c:pt idx="106">
                  <c:v>10.97</c:v>
                </c:pt>
                <c:pt idx="107">
                  <c:v>10.69</c:v>
                </c:pt>
                <c:pt idx="108">
                  <c:v>9.18</c:v>
                </c:pt>
                <c:pt idx="109">
                  <c:v>11.68</c:v>
                </c:pt>
                <c:pt idx="110">
                  <c:v>7.97</c:v>
                </c:pt>
                <c:pt idx="111">
                  <c:v>12.36</c:v>
                </c:pt>
                <c:pt idx="112">
                  <c:v>12.21</c:v>
                </c:pt>
                <c:pt idx="113">
                  <c:v>11.94</c:v>
                </c:pt>
                <c:pt idx="114">
                  <c:v>8.27</c:v>
                </c:pt>
                <c:pt idx="115">
                  <c:v>12.83</c:v>
                </c:pt>
                <c:pt idx="116">
                  <c:v>13.19</c:v>
                </c:pt>
                <c:pt idx="117">
                  <c:v>9.85</c:v>
                </c:pt>
                <c:pt idx="118">
                  <c:v>9.0399999999999991</c:v>
                </c:pt>
                <c:pt idx="119">
                  <c:v>8.18</c:v>
                </c:pt>
                <c:pt idx="120">
                  <c:v>8.5</c:v>
                </c:pt>
                <c:pt idx="121">
                  <c:v>8.1999999999999993</c:v>
                </c:pt>
                <c:pt idx="122">
                  <c:v>9.7100000000000009</c:v>
                </c:pt>
                <c:pt idx="123">
                  <c:v>10.28</c:v>
                </c:pt>
                <c:pt idx="124">
                  <c:v>8.25</c:v>
                </c:pt>
                <c:pt idx="125">
                  <c:v>8.6199999999999992</c:v>
                </c:pt>
                <c:pt idx="126">
                  <c:v>11.6</c:v>
                </c:pt>
                <c:pt idx="127">
                  <c:v>12.72</c:v>
                </c:pt>
                <c:pt idx="128">
                  <c:v>11.6</c:v>
                </c:pt>
                <c:pt idx="129">
                  <c:v>12.76</c:v>
                </c:pt>
                <c:pt idx="130">
                  <c:v>12.54</c:v>
                </c:pt>
                <c:pt idx="131">
                  <c:v>15.29</c:v>
                </c:pt>
                <c:pt idx="132">
                  <c:v>12.83</c:v>
                </c:pt>
                <c:pt idx="133">
                  <c:v>11.83</c:v>
                </c:pt>
                <c:pt idx="134">
                  <c:v>11.3</c:v>
                </c:pt>
                <c:pt idx="135">
                  <c:v>10.67</c:v>
                </c:pt>
                <c:pt idx="136">
                  <c:v>8.5399999999999991</c:v>
                </c:pt>
                <c:pt idx="137">
                  <c:v>16.100000000000001</c:v>
                </c:pt>
                <c:pt idx="138">
                  <c:v>17.55</c:v>
                </c:pt>
                <c:pt idx="139">
                  <c:v>8.49</c:v>
                </c:pt>
                <c:pt idx="140">
                  <c:v>15.15</c:v>
                </c:pt>
                <c:pt idx="141">
                  <c:v>8.4</c:v>
                </c:pt>
                <c:pt idx="142">
                  <c:v>11.57</c:v>
                </c:pt>
                <c:pt idx="143">
                  <c:v>8.86</c:v>
                </c:pt>
                <c:pt idx="144">
                  <c:v>11.76</c:v>
                </c:pt>
                <c:pt idx="145">
                  <c:v>10.11</c:v>
                </c:pt>
                <c:pt idx="146">
                  <c:v>10.85</c:v>
                </c:pt>
                <c:pt idx="147">
                  <c:v>10.02</c:v>
                </c:pt>
                <c:pt idx="148">
                  <c:v>11.36</c:v>
                </c:pt>
                <c:pt idx="149">
                  <c:v>12.84</c:v>
                </c:pt>
                <c:pt idx="150">
                  <c:v>13.38</c:v>
                </c:pt>
                <c:pt idx="151">
                  <c:v>12.89</c:v>
                </c:pt>
                <c:pt idx="152">
                  <c:v>13.25</c:v>
                </c:pt>
                <c:pt idx="153">
                  <c:v>13.53</c:v>
                </c:pt>
                <c:pt idx="154">
                  <c:v>13.09</c:v>
                </c:pt>
                <c:pt idx="155">
                  <c:v>13.45</c:v>
                </c:pt>
                <c:pt idx="156">
                  <c:v>12.69</c:v>
                </c:pt>
                <c:pt idx="157">
                  <c:v>13.7</c:v>
                </c:pt>
                <c:pt idx="158">
                  <c:v>15.49</c:v>
                </c:pt>
                <c:pt idx="159">
                  <c:v>14.31</c:v>
                </c:pt>
                <c:pt idx="160">
                  <c:v>13.23</c:v>
                </c:pt>
                <c:pt idx="161">
                  <c:v>15.78</c:v>
                </c:pt>
                <c:pt idx="162">
                  <c:v>12.58</c:v>
                </c:pt>
                <c:pt idx="163">
                  <c:v>16.010000000000002</c:v>
                </c:pt>
                <c:pt idx="164">
                  <c:v>16.010000000000002</c:v>
                </c:pt>
                <c:pt idx="165">
                  <c:v>15.74</c:v>
                </c:pt>
                <c:pt idx="166">
                  <c:v>15.1</c:v>
                </c:pt>
                <c:pt idx="167">
                  <c:v>12.17</c:v>
                </c:pt>
                <c:pt idx="168">
                  <c:v>13.5</c:v>
                </c:pt>
                <c:pt idx="169">
                  <c:v>17.39</c:v>
                </c:pt>
                <c:pt idx="170">
                  <c:v>12.87</c:v>
                </c:pt>
                <c:pt idx="171">
                  <c:v>11.1</c:v>
                </c:pt>
                <c:pt idx="172">
                  <c:v>10.53</c:v>
                </c:pt>
                <c:pt idx="173">
                  <c:v>7.53</c:v>
                </c:pt>
                <c:pt idx="174">
                  <c:v>7.82</c:v>
                </c:pt>
                <c:pt idx="175">
                  <c:v>8.1</c:v>
                </c:pt>
                <c:pt idx="176">
                  <c:v>7.91</c:v>
                </c:pt>
                <c:pt idx="177">
                  <c:v>7.17</c:v>
                </c:pt>
                <c:pt idx="178">
                  <c:v>6.53</c:v>
                </c:pt>
                <c:pt idx="179">
                  <c:v>16.670000000000002</c:v>
                </c:pt>
                <c:pt idx="180">
                  <c:v>15.95</c:v>
                </c:pt>
                <c:pt idx="181">
                  <c:v>10.74</c:v>
                </c:pt>
              </c:numCache>
            </c:numRef>
          </c:yVal>
          <c:smooth val="0"/>
          <c:extLst>
            <c:ext xmlns:c16="http://schemas.microsoft.com/office/drawing/2014/chart" uri="{C3380CC4-5D6E-409C-BE32-E72D297353CC}">
              <c16:uniqueId val="{00000000-DF6E-41C6-A9C8-96AEBCAAB797}"/>
            </c:ext>
          </c:extLst>
        </c:ser>
        <c:ser>
          <c:idx val="2"/>
          <c:order val="1"/>
          <c:tx>
            <c:v>FEBRUARY 2016+</c:v>
          </c:tx>
          <c:spPr>
            <a:ln w="28575">
              <a:noFill/>
            </a:ln>
          </c:spPr>
          <c:marker>
            <c:symbol val="circle"/>
            <c:size val="5"/>
            <c:spPr>
              <a:solidFill>
                <a:schemeClr val="accent6">
                  <a:lumMod val="50000"/>
                </a:schemeClr>
              </a:solidFill>
              <a:ln>
                <a:solidFill>
                  <a:srgbClr val="000000"/>
                </a:solidFill>
                <a:prstDash val="solid"/>
              </a:ln>
            </c:spPr>
          </c:marker>
          <c:trendline>
            <c:spPr>
              <a:ln w="19050">
                <a:solidFill>
                  <a:schemeClr val="accent6">
                    <a:lumMod val="50000"/>
                  </a:schemeClr>
                </a:solidFill>
              </a:ln>
            </c:spPr>
            <c:trendlineType val="linear"/>
            <c:dispRSqr val="1"/>
            <c:dispEq val="1"/>
            <c:trendlineLbl>
              <c:layout>
                <c:manualLayout>
                  <c:x val="0.1190933799941674"/>
                  <c:y val="-0.30511965416087694"/>
                </c:manualLayout>
              </c:layout>
              <c:numFmt formatCode="General" sourceLinked="0"/>
              <c:txPr>
                <a:bodyPr/>
                <a:lstStyle/>
                <a:p>
                  <a:pPr>
                    <a:defRPr b="1">
                      <a:solidFill>
                        <a:schemeClr val="accent6">
                          <a:lumMod val="50000"/>
                        </a:schemeClr>
                      </a:solidFill>
                    </a:defRPr>
                  </a:pPr>
                  <a:endParaRPr lang="en-US"/>
                </a:p>
              </c:txPr>
            </c:trendlineLbl>
          </c:trendline>
          <c:xVal>
            <c:numRef>
              <c:f>'Monthly AVG OIL'!$D$266:$D$500</c:f>
              <c:numCache>
                <c:formatCode>"$"#,##0.00</c:formatCode>
                <c:ptCount val="235"/>
                <c:pt idx="0">
                  <c:v>32.1815</c:v>
                </c:pt>
                <c:pt idx="1">
                  <c:v>38.210454545454553</c:v>
                </c:pt>
                <c:pt idx="2">
                  <c:v>41.583333333333336</c:v>
                </c:pt>
                <c:pt idx="3">
                  <c:v>46.742380952380941</c:v>
                </c:pt>
                <c:pt idx="4">
                  <c:v>48.247272727272723</c:v>
                </c:pt>
                <c:pt idx="5">
                  <c:v>44.951904761904771</c:v>
                </c:pt>
                <c:pt idx="6">
                  <c:v>45.843043478260874</c:v>
                </c:pt>
                <c:pt idx="7">
                  <c:v>46.56966666666667</c:v>
                </c:pt>
                <c:pt idx="8">
                  <c:v>49.396451612903221</c:v>
                </c:pt>
                <c:pt idx="9">
                  <c:v>44.498333333333335</c:v>
                </c:pt>
                <c:pt idx="10">
                  <c:v>53.328709677419361</c:v>
                </c:pt>
                <c:pt idx="11">
                  <c:v>54.717741935483858</c:v>
                </c:pt>
                <c:pt idx="12">
                  <c:v>54.927500000000009</c:v>
                </c:pt>
                <c:pt idx="13">
                  <c:v>51.520967741935493</c:v>
                </c:pt>
                <c:pt idx="14">
                  <c:v>52.355333333333334</c:v>
                </c:pt>
                <c:pt idx="15">
                  <c:v>50.246666666666663</c:v>
                </c:pt>
                <c:pt idx="16">
                  <c:v>46.332666666666682</c:v>
                </c:pt>
                <c:pt idx="17">
                  <c:v>48.382903225806452</c:v>
                </c:pt>
                <c:pt idx="18">
                  <c:v>51.701935483870969</c:v>
                </c:pt>
                <c:pt idx="19">
                  <c:v>56.010333333333342</c:v>
                </c:pt>
                <c:pt idx="20">
                  <c:v>57.515806451612917</c:v>
                </c:pt>
                <c:pt idx="21">
                  <c:v>62.702999999999982</c:v>
                </c:pt>
                <c:pt idx="22">
                  <c:v>64.499354838709664</c:v>
                </c:pt>
                <c:pt idx="23">
                  <c:v>69.000322580645147</c:v>
                </c:pt>
                <c:pt idx="24">
                  <c:v>65.357499999999987</c:v>
                </c:pt>
                <c:pt idx="25">
                  <c:v>66.151935483870972</c:v>
                </c:pt>
                <c:pt idx="26">
                  <c:v>71.981333333333325</c:v>
                </c:pt>
                <c:pt idx="27">
                  <c:v>76.839677419354842</c:v>
                </c:pt>
                <c:pt idx="28">
                  <c:v>74.354000000000013</c:v>
                </c:pt>
                <c:pt idx="29">
                  <c:v>74.28612903225806</c:v>
                </c:pt>
                <c:pt idx="30">
                  <c:v>72.393870967741961</c:v>
                </c:pt>
                <c:pt idx="31">
                  <c:v>78.725999999999971</c:v>
                </c:pt>
                <c:pt idx="32">
                  <c:v>80.99870967741937</c:v>
                </c:pt>
                <c:pt idx="33">
                  <c:v>65.022000000000006</c:v>
                </c:pt>
                <c:pt idx="34">
                  <c:v>56.209032258064511</c:v>
                </c:pt>
                <c:pt idx="35">
                  <c:v>59.174193548387102</c:v>
                </c:pt>
                <c:pt idx="36">
                  <c:v>63.956785714285722</c:v>
                </c:pt>
                <c:pt idx="37">
                  <c:v>66.074516129032261</c:v>
                </c:pt>
                <c:pt idx="38">
                  <c:v>71.103000000000009</c:v>
                </c:pt>
                <c:pt idx="39">
                  <c:v>71.224838709677442</c:v>
                </c:pt>
                <c:pt idx="40">
                  <c:v>64.648333333333326</c:v>
                </c:pt>
                <c:pt idx="41">
                  <c:v>63.835483870967735</c:v>
                </c:pt>
                <c:pt idx="42">
                  <c:v>59.10387096774194</c:v>
                </c:pt>
                <c:pt idx="43">
                  <c:v>62.696000000000005</c:v>
                </c:pt>
                <c:pt idx="44">
                  <c:v>59.899354838709684</c:v>
                </c:pt>
                <c:pt idx="45">
                  <c:v>63.086333333333322</c:v>
                </c:pt>
                <c:pt idx="46">
                  <c:v>67.365806451612926</c:v>
                </c:pt>
                <c:pt idx="47">
                  <c:v>64.079032258064487</c:v>
                </c:pt>
                <c:pt idx="48">
                  <c:v>55.927241379310331</c:v>
                </c:pt>
                <c:pt idx="49">
                  <c:v>32.48838709677419</c:v>
                </c:pt>
                <c:pt idx="50">
                  <c:v>18.946333333333335</c:v>
                </c:pt>
                <c:pt idx="51">
                  <c:v>29.015161290322574</c:v>
                </c:pt>
                <c:pt idx="52">
                  <c:v>40.385000000000005</c:v>
                </c:pt>
                <c:pt idx="53">
                  <c:v>43.244838709677424</c:v>
                </c:pt>
                <c:pt idx="54">
                  <c:v>44.592903225806459</c:v>
                </c:pt>
                <c:pt idx="55">
                  <c:v>40.864999999999995</c:v>
                </c:pt>
                <c:pt idx="56">
                  <c:v>40.124516129032251</c:v>
                </c:pt>
                <c:pt idx="57">
                  <c:v>42.446333333333335</c:v>
                </c:pt>
                <c:pt idx="58">
                  <c:v>50.163225806451635</c:v>
                </c:pt>
                <c:pt idx="59">
                  <c:v>54.538709677419355</c:v>
                </c:pt>
                <c:pt idx="60">
                  <c:v>62.371428571428559</c:v>
                </c:pt>
                <c:pt idx="61">
                  <c:v>65.729354838709668</c:v>
                </c:pt>
                <c:pt idx="62">
                  <c:v>64.62566666666666</c:v>
                </c:pt>
                <c:pt idx="63">
                  <c:v>68.477419354838716</c:v>
                </c:pt>
                <c:pt idx="64">
                  <c:v>73.180333333333323</c:v>
                </c:pt>
                <c:pt idx="65">
                  <c:v>75.461612903225785</c:v>
                </c:pt>
                <c:pt idx="66">
                  <c:v>70.808064516129036</c:v>
                </c:pt>
                <c:pt idx="67">
                  <c:v>74.463000000000022</c:v>
                </c:pt>
                <c:pt idx="68">
                  <c:v>83.349677419354833</c:v>
                </c:pt>
                <c:pt idx="69">
                  <c:v>80.63266666666668</c:v>
                </c:pt>
                <c:pt idx="70">
                  <c:v>74.06</c:v>
                </c:pt>
                <c:pt idx="71">
                  <c:v>86.207419354838677</c:v>
                </c:pt>
                <c:pt idx="72">
                  <c:v>97.170714285714283</c:v>
                </c:pt>
                <c:pt idx="73">
                  <c:v>117.88903225806453</c:v>
                </c:pt>
                <c:pt idx="74">
                  <c:v>105.45633333333335</c:v>
                </c:pt>
                <c:pt idx="75">
                  <c:v>113.49709677419357</c:v>
                </c:pt>
                <c:pt idx="76">
                  <c:v>122.61766666666669</c:v>
                </c:pt>
                <c:pt idx="77">
                  <c:v>112.18838709677421</c:v>
                </c:pt>
                <c:pt idx="78">
                  <c:v>100.4558064516129</c:v>
                </c:pt>
                <c:pt idx="79">
                  <c:v>89.715666666666692</c:v>
                </c:pt>
                <c:pt idx="80">
                  <c:v>93.319032258064524</c:v>
                </c:pt>
                <c:pt idx="81">
                  <c:v>91.586666666666673</c:v>
                </c:pt>
                <c:pt idx="82">
                  <c:v>81.203870967741935</c:v>
                </c:pt>
                <c:pt idx="83">
                  <c:v>82.660967741935508</c:v>
                </c:pt>
                <c:pt idx="84">
                  <c:v>82.46</c:v>
                </c:pt>
                <c:pt idx="85">
                  <c:v>78.367419354838717</c:v>
                </c:pt>
                <c:pt idx="86">
                  <c:v>84.477500000000006</c:v>
                </c:pt>
                <c:pt idx="87">
                  <c:v>75.712903225806457</c:v>
                </c:pt>
                <c:pt idx="88">
                  <c:v>74.952666666666659</c:v>
                </c:pt>
                <c:pt idx="89">
                  <c:v>79.99129032258061</c:v>
                </c:pt>
                <c:pt idx="90">
                  <c:v>86.25709677419357</c:v>
                </c:pt>
                <c:pt idx="91">
                  <c:v>93.558999999999997</c:v>
                </c:pt>
                <c:pt idx="92">
                  <c:v>91.040322580645167</c:v>
                </c:pt>
                <c:pt idx="93">
                  <c:v>82.972666666666655</c:v>
                </c:pt>
                <c:pt idx="94">
                  <c:v>77.880322580645156</c:v>
                </c:pt>
                <c:pt idx="95">
                  <c:v>80.158709677419353</c:v>
                </c:pt>
                <c:pt idx="96">
                  <c:v>83.358620689655197</c:v>
                </c:pt>
                <c:pt idx="97">
                  <c:v>85.336129032258071</c:v>
                </c:pt>
                <c:pt idx="98">
                  <c:v>90.08499999999998</c:v>
                </c:pt>
                <c:pt idx="99">
                  <c:v>81.79000000000002</c:v>
                </c:pt>
                <c:pt idx="100">
                  <c:v>82.344000000000037</c:v>
                </c:pt>
                <c:pt idx="101">
                  <c:v>85.278064516129035</c:v>
                </c:pt>
                <c:pt idx="102">
                  <c:v>80.343225806451585</c:v>
                </c:pt>
                <c:pt idx="103">
                  <c:v>74.091000000000022</c:v>
                </c:pt>
                <c:pt idx="104">
                  <c:v>75.982903225806439</c:v>
                </c:pt>
                <c:pt idx="105">
                  <c:v>74.328333333333305</c:v>
                </c:pt>
                <c:pt idx="106">
                  <c:v>73.85838709677418</c:v>
                </c:pt>
                <c:pt idx="107">
                  <c:v>79.191935483870992</c:v>
                </c:pt>
                <c:pt idx="108">
                  <c:v>75.445714285714303</c:v>
                </c:pt>
                <c:pt idx="109">
                  <c:v>72.917096774193567</c:v>
                </c:pt>
                <c:pt idx="110">
                  <c:v>68.145666666666656</c:v>
                </c:pt>
                <c:pt idx="111">
                  <c:v>64.298064516129045</c:v>
                </c:pt>
                <c:pt idx="112">
                  <c:v>71.629999999999981</c:v>
                </c:pt>
                <c:pt idx="113">
                  <c:v>70.990645161290317</c:v>
                </c:pt>
                <c:pt idx="114">
                  <c:v>67.999032258064489</c:v>
                </c:pt>
                <c:pt idx="115">
                  <c:v>67.922000000000011</c:v>
                </c:pt>
                <c:pt idx="116">
                  <c:v>64.50451612903224</c:v>
                </c:pt>
                <c:pt idx="117">
                  <c:v>63.828666666666663</c:v>
                </c:pt>
                <c:pt idx="118">
                  <c:v>62.709354838709672</c:v>
                </c:pt>
                <c:pt idx="119">
                  <c:v>66.344838709677433</c:v>
                </c:pt>
                <c:pt idx="120">
                  <c:v>70.986785714285716</c:v>
                </c:pt>
                <c:pt idx="121">
                  <c:v>103.80645161290322</c:v>
                </c:pt>
                <c:pt idx="122">
                  <c:v>117.17699999999999</c:v>
                </c:pt>
                <c:pt idx="123">
                  <c:v>107.47645161290326</c:v>
                </c:pt>
                <c:pt idx="124">
                  <c:v>85.062666666666658</c:v>
                </c:pt>
                <c:pt idx="125">
                  <c:v>83.326774193548374</c:v>
                </c:pt>
              </c:numCache>
            </c:numRef>
          </c:xVal>
          <c:yVal>
            <c:numRef>
              <c:f>'Monthly AVG OIL'!$X$266:$X$500</c:f>
              <c:numCache>
                <c:formatCode>"$"#,##0.00</c:formatCode>
                <c:ptCount val="235"/>
                <c:pt idx="0">
                  <c:v>3.59</c:v>
                </c:pt>
                <c:pt idx="1">
                  <c:v>4.01</c:v>
                </c:pt>
                <c:pt idx="2">
                  <c:v>3.96</c:v>
                </c:pt>
                <c:pt idx="3">
                  <c:v>4.21</c:v>
                </c:pt>
                <c:pt idx="4">
                  <c:v>4.72</c:v>
                </c:pt>
                <c:pt idx="5">
                  <c:v>5.63</c:v>
                </c:pt>
                <c:pt idx="6">
                  <c:v>5.13</c:v>
                </c:pt>
                <c:pt idx="7">
                  <c:v>5.1100000000000003</c:v>
                </c:pt>
                <c:pt idx="8">
                  <c:v>3.65</c:v>
                </c:pt>
                <c:pt idx="9">
                  <c:v>4.58</c:v>
                </c:pt>
                <c:pt idx="10">
                  <c:v>4.68</c:v>
                </c:pt>
                <c:pt idx="11">
                  <c:v>6.44</c:v>
                </c:pt>
                <c:pt idx="12">
                  <c:v>5.99</c:v>
                </c:pt>
                <c:pt idx="13">
                  <c:v>4.47</c:v>
                </c:pt>
                <c:pt idx="14">
                  <c:v>5.16</c:v>
                </c:pt>
                <c:pt idx="15">
                  <c:v>4.8</c:v>
                </c:pt>
                <c:pt idx="16">
                  <c:v>4.6100000000000003</c:v>
                </c:pt>
                <c:pt idx="17">
                  <c:v>4.26</c:v>
                </c:pt>
                <c:pt idx="18">
                  <c:v>3.88</c:v>
                </c:pt>
                <c:pt idx="19">
                  <c:v>3.88</c:v>
                </c:pt>
                <c:pt idx="20">
                  <c:v>4.0199999999999996</c:v>
                </c:pt>
                <c:pt idx="21">
                  <c:v>4.47</c:v>
                </c:pt>
                <c:pt idx="22">
                  <c:v>4.74</c:v>
                </c:pt>
                <c:pt idx="23">
                  <c:v>4.34</c:v>
                </c:pt>
                <c:pt idx="24">
                  <c:v>5.62</c:v>
                </c:pt>
                <c:pt idx="25">
                  <c:v>4.45</c:v>
                </c:pt>
                <c:pt idx="26">
                  <c:v>4.5599999999999996</c:v>
                </c:pt>
                <c:pt idx="27">
                  <c:v>5.03</c:v>
                </c:pt>
                <c:pt idx="28">
                  <c:v>4.6500000000000004</c:v>
                </c:pt>
                <c:pt idx="29">
                  <c:v>5.28</c:v>
                </c:pt>
                <c:pt idx="30">
                  <c:v>5.33</c:v>
                </c:pt>
                <c:pt idx="31">
                  <c:v>4.78</c:v>
                </c:pt>
                <c:pt idx="32">
                  <c:v>4.92</c:v>
                </c:pt>
                <c:pt idx="33">
                  <c:v>5.62</c:v>
                </c:pt>
                <c:pt idx="34">
                  <c:v>6.84</c:v>
                </c:pt>
                <c:pt idx="35">
                  <c:v>5.89</c:v>
                </c:pt>
                <c:pt idx="36">
                  <c:v>5.0599999999999996</c:v>
                </c:pt>
                <c:pt idx="37">
                  <c:v>4.84</c:v>
                </c:pt>
                <c:pt idx="38">
                  <c:v>4.7</c:v>
                </c:pt>
                <c:pt idx="39">
                  <c:v>4.3899999999999997</c:v>
                </c:pt>
                <c:pt idx="40">
                  <c:v>4.57</c:v>
                </c:pt>
                <c:pt idx="41">
                  <c:v>5.29</c:v>
                </c:pt>
                <c:pt idx="42">
                  <c:v>5.13</c:v>
                </c:pt>
                <c:pt idx="43">
                  <c:v>5.28</c:v>
                </c:pt>
                <c:pt idx="44">
                  <c:v>5.31</c:v>
                </c:pt>
                <c:pt idx="45">
                  <c:v>5.84</c:v>
                </c:pt>
                <c:pt idx="46">
                  <c:v>5.55</c:v>
                </c:pt>
                <c:pt idx="47">
                  <c:v>5.4</c:v>
                </c:pt>
                <c:pt idx="48">
                  <c:v>5.04</c:v>
                </c:pt>
                <c:pt idx="49">
                  <c:v>4.8499999999999996</c:v>
                </c:pt>
                <c:pt idx="50">
                  <c:v>4.67</c:v>
                </c:pt>
                <c:pt idx="51">
                  <c:v>5.44</c:v>
                </c:pt>
                <c:pt idx="52">
                  <c:v>5.49</c:v>
                </c:pt>
                <c:pt idx="53">
                  <c:v>5.61</c:v>
                </c:pt>
                <c:pt idx="54">
                  <c:v>5.69</c:v>
                </c:pt>
                <c:pt idx="55">
                  <c:v>5.53</c:v>
                </c:pt>
                <c:pt idx="56">
                  <c:v>5.78</c:v>
                </c:pt>
                <c:pt idx="57">
                  <c:v>6.46</c:v>
                </c:pt>
                <c:pt idx="58">
                  <c:v>6.38</c:v>
                </c:pt>
                <c:pt idx="59">
                  <c:v>6.08</c:v>
                </c:pt>
                <c:pt idx="60">
                  <c:v>6.52</c:v>
                </c:pt>
                <c:pt idx="61">
                  <c:v>6.25</c:v>
                </c:pt>
                <c:pt idx="62">
                  <c:v>5.92</c:v>
                </c:pt>
                <c:pt idx="63">
                  <c:v>6.46</c:v>
                </c:pt>
                <c:pt idx="64">
                  <c:v>6.57</c:v>
                </c:pt>
                <c:pt idx="65">
                  <c:v>7.23</c:v>
                </c:pt>
                <c:pt idx="66">
                  <c:v>7.75</c:v>
                </c:pt>
                <c:pt idx="67">
                  <c:v>8.34</c:v>
                </c:pt>
                <c:pt idx="68">
                  <c:v>9.98</c:v>
                </c:pt>
                <c:pt idx="69">
                  <c:v>10.24</c:v>
                </c:pt>
                <c:pt idx="70">
                  <c:v>9.6199999999999992</c:v>
                </c:pt>
                <c:pt idx="71">
                  <c:v>8.56</c:v>
                </c:pt>
                <c:pt idx="72">
                  <c:v>10.17</c:v>
                </c:pt>
                <c:pt idx="73">
                  <c:v>9.15</c:v>
                </c:pt>
                <c:pt idx="74">
                  <c:v>10.33</c:v>
                </c:pt>
                <c:pt idx="75">
                  <c:v>12.33</c:v>
                </c:pt>
                <c:pt idx="76">
                  <c:v>14.37</c:v>
                </c:pt>
                <c:pt idx="77">
                  <c:v>12.76</c:v>
                </c:pt>
                <c:pt idx="78">
                  <c:v>15.45</c:v>
                </c:pt>
                <c:pt idx="79">
                  <c:v>16.72</c:v>
                </c:pt>
                <c:pt idx="80">
                  <c:v>14.32</c:v>
                </c:pt>
                <c:pt idx="81">
                  <c:v>11.68</c:v>
                </c:pt>
                <c:pt idx="82">
                  <c:v>12.67</c:v>
                </c:pt>
                <c:pt idx="83">
                  <c:v>11.24</c:v>
                </c:pt>
                <c:pt idx="84">
                  <c:v>9.36</c:v>
                </c:pt>
                <c:pt idx="85">
                  <c:v>7.97</c:v>
                </c:pt>
                <c:pt idx="86">
                  <c:v>6.83</c:v>
                </c:pt>
                <c:pt idx="87">
                  <c:v>7.33</c:v>
                </c:pt>
                <c:pt idx="88">
                  <c:v>7.37</c:v>
                </c:pt>
                <c:pt idx="89">
                  <c:v>6.62</c:v>
                </c:pt>
                <c:pt idx="90">
                  <c:v>6.45</c:v>
                </c:pt>
                <c:pt idx="91">
                  <c:v>6.57</c:v>
                </c:pt>
                <c:pt idx="92">
                  <c:v>7.08</c:v>
                </c:pt>
                <c:pt idx="93">
                  <c:v>7.51</c:v>
                </c:pt>
                <c:pt idx="94">
                  <c:v>6.94</c:v>
                </c:pt>
                <c:pt idx="95">
                  <c:v>6.89</c:v>
                </c:pt>
                <c:pt idx="96">
                  <c:v>6.56</c:v>
                </c:pt>
                <c:pt idx="97">
                  <c:v>5.69</c:v>
                </c:pt>
                <c:pt idx="98">
                  <c:v>5.46</c:v>
                </c:pt>
                <c:pt idx="99">
                  <c:v>5.63</c:v>
                </c:pt>
                <c:pt idx="100">
                  <c:v>6.57</c:v>
                </c:pt>
                <c:pt idx="101">
                  <c:v>6.72</c:v>
                </c:pt>
                <c:pt idx="102">
                  <c:v>5.77</c:v>
                </c:pt>
                <c:pt idx="103">
                  <c:v>6.09</c:v>
                </c:pt>
                <c:pt idx="104">
                  <c:v>6.86</c:v>
                </c:pt>
                <c:pt idx="105">
                  <c:v>6.7</c:v>
                </c:pt>
                <c:pt idx="106">
                  <c:v>7.67</c:v>
                </c:pt>
                <c:pt idx="107">
                  <c:v>8.51</c:v>
                </c:pt>
                <c:pt idx="108">
                  <c:v>8.43</c:v>
                </c:pt>
                <c:pt idx="109">
                  <c:v>8.8800000000000008</c:v>
                </c:pt>
                <c:pt idx="110">
                  <c:v>8.44</c:v>
                </c:pt>
                <c:pt idx="111">
                  <c:v>7.42</c:v>
                </c:pt>
                <c:pt idx="112">
                  <c:v>7.62</c:v>
                </c:pt>
                <c:pt idx="113">
                  <c:v>7.6</c:v>
                </c:pt>
                <c:pt idx="114">
                  <c:v>7.51</c:v>
                </c:pt>
                <c:pt idx="115">
                  <c:v>7.09</c:v>
                </c:pt>
                <c:pt idx="116">
                  <c:v>7.34</c:v>
                </c:pt>
                <c:pt idx="117">
                  <c:v>7.69</c:v>
                </c:pt>
                <c:pt idx="118">
                  <c:v>8.4600000000000009</c:v>
                </c:pt>
                <c:pt idx="119">
                  <c:v>8.67</c:v>
                </c:pt>
                <c:pt idx="120">
                  <c:v>11.33</c:v>
                </c:pt>
                <c:pt idx="121">
                  <c:v>7.57</c:v>
                </c:pt>
                <c:pt idx="122">
                  <c:v>8.0299999999999994</c:v>
                </c:pt>
                <c:pt idx="123">
                  <c:v>7.79</c:v>
                </c:pt>
              </c:numCache>
            </c:numRef>
          </c:yVal>
          <c:smooth val="0"/>
          <c:extLst>
            <c:ext xmlns:c16="http://schemas.microsoft.com/office/drawing/2014/chart" uri="{C3380CC4-5D6E-409C-BE32-E72D297353CC}">
              <c16:uniqueId val="{00000001-DF6E-41C6-A9C8-96AEBCAAB797}"/>
            </c:ext>
          </c:extLst>
        </c:ser>
        <c:dLbls>
          <c:showLegendKey val="0"/>
          <c:showVal val="0"/>
          <c:showCatName val="0"/>
          <c:showSerName val="0"/>
          <c:showPercent val="0"/>
          <c:showBubbleSize val="0"/>
        </c:dLbls>
        <c:axId val="173235200"/>
        <c:axId val="173245568"/>
      </c:scatterChart>
      <c:valAx>
        <c:axId val="17323520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 - $ / Bbl</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245568"/>
        <c:crosses val="autoZero"/>
        <c:crossBetween val="midCat"/>
        <c:majorUnit val="10"/>
        <c:minorUnit val="2"/>
      </c:valAx>
      <c:valAx>
        <c:axId val="173245568"/>
        <c:scaling>
          <c:orientation val="minMax"/>
          <c:max val="18"/>
          <c:min val="0"/>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LNG - US EXPORT PRICE - $ / Mcf</a:t>
                </a:r>
              </a:p>
            </c:rich>
          </c:tx>
          <c:layout>
            <c:manualLayout>
              <c:xMode val="edge"/>
              <c:yMode val="edge"/>
              <c:x val="1.812800591934887E-2"/>
              <c:y val="0.3092889329913957"/>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3235200"/>
        <c:crosses val="autoZero"/>
        <c:crossBetween val="midCat"/>
        <c:majorUnit val="1"/>
        <c:minorUnit val="0.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BRENT vs WTI CUSHING SPOT</a:t>
            </a:r>
            <a:endParaRPr lang="en-US" sz="900" b="0" i="0" u="none" strike="noStrike" baseline="0">
              <a:solidFill>
                <a:srgbClr val="008000"/>
              </a:solidFill>
              <a:latin typeface="Arial"/>
              <a:cs typeface="Arial"/>
            </a:endParaRPr>
          </a:p>
          <a:p>
            <a:pPr>
              <a:defRPr sz="1200" b="1" i="0" u="none" strike="noStrike" baseline="0">
                <a:solidFill>
                  <a:srgbClr val="000000"/>
                </a:solidFill>
                <a:latin typeface="Arial"/>
                <a:ea typeface="Arial"/>
                <a:cs typeface="Arial"/>
              </a:defRPr>
            </a:pPr>
            <a:r>
              <a:rPr lang="en-US" sz="900" b="1" i="0" u="none" strike="noStrike" baseline="0">
                <a:solidFill>
                  <a:srgbClr val="FF0000"/>
                </a:solidFill>
                <a:latin typeface="Arial"/>
                <a:cs typeface="Arial"/>
              </a:rPr>
              <a:t>Points in "Red" are 2004 through 2008 data points</a:t>
            </a:r>
          </a:p>
          <a:p>
            <a:pPr>
              <a:defRPr sz="1200" b="1" i="0" u="none" strike="noStrike" baseline="0">
                <a:solidFill>
                  <a:srgbClr val="000000"/>
                </a:solidFill>
                <a:latin typeface="Arial"/>
                <a:ea typeface="Arial"/>
                <a:cs typeface="Arial"/>
              </a:defRPr>
            </a:pPr>
            <a:r>
              <a:rPr lang="en-US" sz="900" b="1" i="0" u="none" strike="noStrike" baseline="0">
                <a:solidFill>
                  <a:srgbClr val="0000FF"/>
                </a:solidFill>
                <a:latin typeface="Arial"/>
                <a:cs typeface="Arial"/>
              </a:rPr>
              <a:t>Points in "Blue Open Circles" are 3/2011+ data </a:t>
            </a:r>
            <a:r>
              <a:rPr lang="en-US" sz="900" b="1" i="0" u="none" strike="noStrike" kern="1200" baseline="0">
                <a:solidFill>
                  <a:srgbClr val="0000FF"/>
                </a:solidFill>
                <a:latin typeface="Arial"/>
                <a:ea typeface="Arial"/>
                <a:cs typeface="Arial"/>
              </a:rPr>
              <a:t>points (trend line in blue</a:t>
            </a:r>
            <a:r>
              <a:rPr lang="en-US" sz="900" b="1" i="0" u="none" strike="noStrike" baseline="0">
                <a:solidFill>
                  <a:srgbClr val="008000"/>
                </a:solidFill>
                <a:latin typeface="Arial"/>
                <a:cs typeface="Arial"/>
              </a:rPr>
              <a:t>)</a:t>
            </a:r>
          </a:p>
          <a:p>
            <a:pPr>
              <a:defRPr sz="1200" b="1" i="0" u="none" strike="noStrike" baseline="0">
                <a:solidFill>
                  <a:srgbClr val="000000"/>
                </a:solidFill>
                <a:latin typeface="Arial"/>
                <a:ea typeface="Arial"/>
                <a:cs typeface="Arial"/>
              </a:defRPr>
            </a:pPr>
            <a:r>
              <a:rPr lang="en-US" sz="900" b="1" i="0" u="none" strike="noStrike" baseline="0">
                <a:solidFill>
                  <a:schemeClr val="accent6">
                    <a:lumMod val="75000"/>
                  </a:schemeClr>
                </a:solidFill>
                <a:latin typeface="Arial"/>
                <a:cs typeface="Arial"/>
              </a:rPr>
              <a:t>Points in "Orange Diamonds" are 2014+ data points (trend line in orange) </a:t>
            </a:r>
            <a:endParaRPr lang="en-US" sz="1200" b="1" i="1" u="none" strike="noStrike" baseline="0">
              <a:solidFill>
                <a:srgbClr val="0000FF"/>
              </a:solidFill>
              <a:latin typeface="Arial"/>
              <a:cs typeface="Arial"/>
            </a:endParaRPr>
          </a:p>
        </c:rich>
      </c:tx>
      <c:layout>
        <c:manualLayout>
          <c:xMode val="edge"/>
          <c:yMode val="edge"/>
          <c:x val="0.25231588764626345"/>
          <c:y val="2.6106992109241525E-2"/>
        </c:manualLayout>
      </c:layout>
      <c:overlay val="0"/>
      <c:spPr>
        <a:noFill/>
        <a:ln w="25400">
          <a:noFill/>
        </a:ln>
      </c:spPr>
    </c:title>
    <c:autoTitleDeleted val="0"/>
    <c:plotArea>
      <c:layout>
        <c:manualLayout>
          <c:layoutTarget val="inner"/>
          <c:xMode val="edge"/>
          <c:yMode val="edge"/>
          <c:x val="9.2119912946824714E-2"/>
          <c:y val="0.19902124472660812"/>
          <c:w val="0.87347391786903439"/>
          <c:h val="0.70146818923327892"/>
        </c:manualLayout>
      </c:layout>
      <c:scatterChart>
        <c:scatterStyle val="lineMarker"/>
        <c:varyColors val="0"/>
        <c:ser>
          <c:idx val="0"/>
          <c:order val="0"/>
          <c:tx>
            <c:v>2004 - 2008 DATA</c:v>
          </c:tx>
          <c:spPr>
            <a:ln w="28575">
              <a:noFill/>
            </a:ln>
          </c:spPr>
          <c:marker>
            <c:symbol val="x"/>
            <c:size val="5"/>
            <c:spPr>
              <a:solidFill>
                <a:srgbClr val="FF0000"/>
              </a:solidFill>
              <a:ln>
                <a:solidFill>
                  <a:srgbClr val="FF0000"/>
                </a:solidFill>
                <a:prstDash val="solid"/>
              </a:ln>
            </c:spPr>
          </c:marker>
          <c:trendline>
            <c:spPr>
              <a:ln w="19050">
                <a:solidFill>
                  <a:srgbClr val="FF0000"/>
                </a:solidFill>
              </a:ln>
            </c:spPr>
            <c:trendlineType val="linear"/>
            <c:dispRSqr val="1"/>
            <c:dispEq val="1"/>
            <c:trendlineLbl>
              <c:layout>
                <c:manualLayout>
                  <c:x val="7.3303250952923379E-2"/>
                  <c:y val="-0.18595993906819314"/>
                </c:manualLayout>
              </c:layout>
              <c:tx>
                <c:rich>
                  <a:bodyPr/>
                  <a:lstStyle/>
                  <a:p>
                    <a:pPr>
                      <a:defRPr/>
                    </a:pPr>
                    <a:r>
                      <a:rPr lang="en-US" sz="900" b="1" baseline="0">
                        <a:solidFill>
                          <a:srgbClr val="FF0000"/>
                        </a:solidFill>
                      </a:rPr>
                      <a:t>y = 1.0053x - 2.1401
R² = 0.9931</a:t>
                    </a:r>
                    <a:endParaRPr lang="en-US" sz="900" b="1">
                      <a:solidFill>
                        <a:srgbClr val="FF0000"/>
                      </a:solidFill>
                    </a:endParaRPr>
                  </a:p>
                </c:rich>
              </c:tx>
              <c:numFmt formatCode="General" sourceLinked="0"/>
            </c:trendlineLbl>
          </c:trendline>
          <c:xVal>
            <c:numRef>
              <c:f>'Monthly AVG OIL'!$E$120:$E$180</c:f>
              <c:numCache>
                <c:formatCode>"$"#,##0.00</c:formatCode>
                <c:ptCount val="6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numCache>
            </c:numRef>
          </c:xVal>
          <c:yVal>
            <c:numRef>
              <c:f>'Monthly AVG OIL'!$D$120:$D$180</c:f>
              <c:numCache>
                <c:formatCode>"$"#,##0.00</c:formatCode>
                <c:ptCount val="61"/>
                <c:pt idx="0">
                  <c:v>31.296842105263156</c:v>
                </c:pt>
                <c:pt idx="1">
                  <c:v>30.718499999999999</c:v>
                </c:pt>
                <c:pt idx="2">
                  <c:v>33.843043478260867</c:v>
                </c:pt>
                <c:pt idx="3">
                  <c:v>33.165238095238095</c:v>
                </c:pt>
                <c:pt idx="4">
                  <c:v>37.759</c:v>
                </c:pt>
                <c:pt idx="5">
                  <c:v>35.234999999999999</c:v>
                </c:pt>
                <c:pt idx="6">
                  <c:v>38.239523809523817</c:v>
                </c:pt>
                <c:pt idx="7">
                  <c:v>43.027727272727269</c:v>
                </c:pt>
                <c:pt idx="8">
                  <c:v>43.566190476190471</c:v>
                </c:pt>
                <c:pt idx="9">
                  <c:v>49.705238095238094</c:v>
                </c:pt>
                <c:pt idx="10">
                  <c:v>43.075238095238092</c:v>
                </c:pt>
                <c:pt idx="11">
                  <c:v>39.49</c:v>
                </c:pt>
                <c:pt idx="12">
                  <c:v>39.54</c:v>
                </c:pt>
                <c:pt idx="13">
                  <c:v>44.154000000000003</c:v>
                </c:pt>
                <c:pt idx="14">
                  <c:v>45.358947368421056</c:v>
                </c:pt>
                <c:pt idx="15">
                  <c:v>52.798636363636369</c:v>
                </c:pt>
                <c:pt idx="16">
                  <c:v>51.960476190476193</c:v>
                </c:pt>
                <c:pt idx="17">
                  <c:v>48.668095238095233</c:v>
                </c:pt>
                <c:pt idx="18">
                  <c:v>54.839090909090899</c:v>
                </c:pt>
                <c:pt idx="19">
                  <c:v>57.565999999999988</c:v>
                </c:pt>
                <c:pt idx="20">
                  <c:v>64.197826086956525</c:v>
                </c:pt>
                <c:pt idx="21">
                  <c:v>62.92</c:v>
                </c:pt>
                <c:pt idx="22">
                  <c:v>58.821904761904761</c:v>
                </c:pt>
                <c:pt idx="23">
                  <c:v>55.334761904761905</c:v>
                </c:pt>
                <c:pt idx="24">
                  <c:v>56.99</c:v>
                </c:pt>
                <c:pt idx="25">
                  <c:v>63.177142857142861</c:v>
                </c:pt>
                <c:pt idx="26">
                  <c:v>60.188947368421047</c:v>
                </c:pt>
                <c:pt idx="27">
                  <c:v>62.119565217391305</c:v>
                </c:pt>
                <c:pt idx="28">
                  <c:v>70.130526315789481</c:v>
                </c:pt>
                <c:pt idx="29">
                  <c:v>69.933181818181822</c:v>
                </c:pt>
                <c:pt idx="30">
                  <c:v>68.559090909090912</c:v>
                </c:pt>
                <c:pt idx="31">
                  <c:v>73.770999999999987</c:v>
                </c:pt>
                <c:pt idx="32">
                  <c:v>73.230434782608697</c:v>
                </c:pt>
                <c:pt idx="33">
                  <c:v>61.625500000000002</c:v>
                </c:pt>
                <c:pt idx="34">
                  <c:v>57.808181818181815</c:v>
                </c:pt>
                <c:pt idx="35">
                  <c:v>58.716666666666676</c:v>
                </c:pt>
                <c:pt idx="36">
                  <c:v>62.472105263157893</c:v>
                </c:pt>
                <c:pt idx="37">
                  <c:v>53.68</c:v>
                </c:pt>
                <c:pt idx="38">
                  <c:v>57.555789473684207</c:v>
                </c:pt>
                <c:pt idx="39">
                  <c:v>62.050454545454549</c:v>
                </c:pt>
                <c:pt idx="40">
                  <c:v>67.485789473684207</c:v>
                </c:pt>
                <c:pt idx="41">
                  <c:v>67.212272727272747</c:v>
                </c:pt>
                <c:pt idx="42">
                  <c:v>71.045714285714283</c:v>
                </c:pt>
                <c:pt idx="43">
                  <c:v>76.930000000000007</c:v>
                </c:pt>
                <c:pt idx="44">
                  <c:v>70.760869565217391</c:v>
                </c:pt>
                <c:pt idx="45">
                  <c:v>77.173157894736832</c:v>
                </c:pt>
                <c:pt idx="46">
                  <c:v>82.34</c:v>
                </c:pt>
                <c:pt idx="47">
                  <c:v>92.414285714285711</c:v>
                </c:pt>
                <c:pt idx="48">
                  <c:v>90.926842105263162</c:v>
                </c:pt>
                <c:pt idx="49">
                  <c:v>92.178095238095253</c:v>
                </c:pt>
                <c:pt idx="50">
                  <c:v>94.99</c:v>
                </c:pt>
                <c:pt idx="51">
                  <c:v>103.63550000000002</c:v>
                </c:pt>
                <c:pt idx="52">
                  <c:v>109.07136363636363</c:v>
                </c:pt>
                <c:pt idx="53">
                  <c:v>122.79714285714284</c:v>
                </c:pt>
                <c:pt idx="54">
                  <c:v>132.32238095238097</c:v>
                </c:pt>
                <c:pt idx="55">
                  <c:v>132.71818181818182</c:v>
                </c:pt>
                <c:pt idx="56">
                  <c:v>113.24333333333331</c:v>
                </c:pt>
                <c:pt idx="57">
                  <c:v>97.234285714285733</c:v>
                </c:pt>
                <c:pt idx="58">
                  <c:v>71.581739130434769</c:v>
                </c:pt>
                <c:pt idx="59">
                  <c:v>52.452631578947368</c:v>
                </c:pt>
                <c:pt idx="60">
                  <c:v>39.946363636363635</c:v>
                </c:pt>
              </c:numCache>
            </c:numRef>
          </c:yVal>
          <c:smooth val="0"/>
          <c:extLst>
            <c:ext xmlns:c16="http://schemas.microsoft.com/office/drawing/2014/chart" uri="{C3380CC4-5D6E-409C-BE32-E72D297353CC}">
              <c16:uniqueId val="{00000000-80AC-4CFA-8D42-D7637868643A}"/>
            </c:ext>
          </c:extLst>
        </c:ser>
        <c:ser>
          <c:idx val="2"/>
          <c:order val="2"/>
          <c:tx>
            <c:v>3/2011+</c:v>
          </c:tx>
          <c:spPr>
            <a:ln w="28575">
              <a:noFill/>
            </a:ln>
          </c:spPr>
          <c:marker>
            <c:symbol val="circle"/>
            <c:size val="3"/>
            <c:spPr>
              <a:solidFill>
                <a:schemeClr val="bg1">
                  <a:alpha val="93000"/>
                </a:schemeClr>
              </a:solidFill>
              <a:ln w="9525">
                <a:solidFill>
                  <a:srgbClr val="0000FF"/>
                </a:solidFill>
                <a:prstDash val="solid"/>
              </a:ln>
            </c:spPr>
          </c:marker>
          <c:trendline>
            <c:spPr>
              <a:ln w="19050">
                <a:solidFill>
                  <a:srgbClr val="0000FF"/>
                </a:solidFill>
              </a:ln>
            </c:spPr>
            <c:trendlineType val="linear"/>
            <c:dispRSqr val="1"/>
            <c:dispEq val="1"/>
            <c:trendlineLbl>
              <c:layout>
                <c:manualLayout>
                  <c:x val="0.18754365704286965"/>
                  <c:y val="-0.15617038066320141"/>
                </c:manualLayout>
              </c:layout>
              <c:numFmt formatCode="General" sourceLinked="0"/>
              <c:txPr>
                <a:bodyPr/>
                <a:lstStyle/>
                <a:p>
                  <a:pPr>
                    <a:defRPr b="1">
                      <a:solidFill>
                        <a:srgbClr val="0000FF"/>
                      </a:solidFill>
                    </a:defRPr>
                  </a:pPr>
                  <a:endParaRPr lang="en-US"/>
                </a:p>
              </c:txPr>
            </c:trendlineLbl>
          </c:trendline>
          <c:xVal>
            <c:numRef>
              <c:f>'Monthly AVG OIL'!$E$207:$E$500</c:f>
              <c:numCache>
                <c:formatCode>"$"#,##0.00</c:formatCode>
                <c:ptCount val="294"/>
                <c:pt idx="0">
                  <c:v>103.02045454545454</c:v>
                </c:pt>
                <c:pt idx="1">
                  <c:v>110.04049999999999</c:v>
                </c:pt>
                <c:pt idx="2">
                  <c:v>101.33285714285714</c:v>
                </c:pt>
                <c:pt idx="3">
                  <c:v>96.288636363636385</c:v>
                </c:pt>
                <c:pt idx="4">
                  <c:v>97.185000000000002</c:v>
                </c:pt>
                <c:pt idx="5">
                  <c:v>86.334347826086955</c:v>
                </c:pt>
                <c:pt idx="6">
                  <c:v>85.61</c:v>
                </c:pt>
                <c:pt idx="7">
                  <c:v>86.411904761904751</c:v>
                </c:pt>
                <c:pt idx="8">
                  <c:v>97.172499999999985</c:v>
                </c:pt>
                <c:pt idx="9">
                  <c:v>98.513809523809542</c:v>
                </c:pt>
                <c:pt idx="10">
                  <c:v>100.23600000000002</c:v>
                </c:pt>
                <c:pt idx="11">
                  <c:v>102.24999999999997</c:v>
                </c:pt>
                <c:pt idx="12">
                  <c:v>106.19090909090909</c:v>
                </c:pt>
                <c:pt idx="13">
                  <c:v>103.32650000000001</c:v>
                </c:pt>
                <c:pt idx="14">
                  <c:v>94.701818181818183</c:v>
                </c:pt>
                <c:pt idx="15">
                  <c:v>82.40523809523809</c:v>
                </c:pt>
                <c:pt idx="16">
                  <c:v>87.931428571428597</c:v>
                </c:pt>
                <c:pt idx="17">
                  <c:v>94.160869565217382</c:v>
                </c:pt>
                <c:pt idx="18">
                  <c:v>94.716315789473697</c:v>
                </c:pt>
                <c:pt idx="19">
                  <c:v>89.570869565217379</c:v>
                </c:pt>
                <c:pt idx="20">
                  <c:v>86.655000000000001</c:v>
                </c:pt>
                <c:pt idx="21">
                  <c:v>88.245499999999993</c:v>
                </c:pt>
                <c:pt idx="22">
                  <c:v>94.828571428571436</c:v>
                </c:pt>
                <c:pt idx="23">
                  <c:v>95.321578947368408</c:v>
                </c:pt>
                <c:pt idx="24">
                  <c:v>93.047368421052624</c:v>
                </c:pt>
                <c:pt idx="25">
                  <c:v>92.067727272727282</c:v>
                </c:pt>
                <c:pt idx="26">
                  <c:v>94.794999999999987</c:v>
                </c:pt>
                <c:pt idx="27">
                  <c:v>95.800500000000014</c:v>
                </c:pt>
                <c:pt idx="28">
                  <c:v>104.61136363636365</c:v>
                </c:pt>
                <c:pt idx="29">
                  <c:v>106.53863636363639</c:v>
                </c:pt>
                <c:pt idx="30">
                  <c:v>106.23499999999999</c:v>
                </c:pt>
                <c:pt idx="31">
                  <c:v>100.55260869565215</c:v>
                </c:pt>
                <c:pt idx="32">
                  <c:v>93.931499999999986</c:v>
                </c:pt>
                <c:pt idx="33">
                  <c:v>97.894285714285701</c:v>
                </c:pt>
                <c:pt idx="34">
                  <c:v>94.856666666666669</c:v>
                </c:pt>
                <c:pt idx="35">
                  <c:v>100.67526315789473</c:v>
                </c:pt>
                <c:pt idx="36">
                  <c:v>100.50904761904765</c:v>
                </c:pt>
                <c:pt idx="37">
                  <c:v>102.03476190476188</c:v>
                </c:pt>
                <c:pt idx="38">
                  <c:v>101.79476190476188</c:v>
                </c:pt>
                <c:pt idx="39">
                  <c:v>105.14666666666666</c:v>
                </c:pt>
                <c:pt idx="40">
                  <c:v>102.39181818181818</c:v>
                </c:pt>
                <c:pt idx="41">
                  <c:v>96.076190476190476</c:v>
                </c:pt>
                <c:pt idx="42">
                  <c:v>93.033809523809509</c:v>
                </c:pt>
                <c:pt idx="43">
                  <c:v>84.339130434782604</c:v>
                </c:pt>
                <c:pt idx="44">
                  <c:v>75.81</c:v>
                </c:pt>
                <c:pt idx="45">
                  <c:v>59.28954545454544</c:v>
                </c:pt>
                <c:pt idx="46">
                  <c:v>47.325499999999998</c:v>
                </c:pt>
                <c:pt idx="47">
                  <c:v>50.724736842105258</c:v>
                </c:pt>
                <c:pt idx="48">
                  <c:v>47.854090909090907</c:v>
                </c:pt>
                <c:pt idx="49">
                  <c:v>54.433181818181815</c:v>
                </c:pt>
                <c:pt idx="50">
                  <c:v>59.372</c:v>
                </c:pt>
                <c:pt idx="51">
                  <c:v>59.828636363636377</c:v>
                </c:pt>
                <c:pt idx="52">
                  <c:v>50.929999999999993</c:v>
                </c:pt>
                <c:pt idx="53">
                  <c:v>42.889047619047624</c:v>
                </c:pt>
                <c:pt idx="54">
                  <c:v>45.479523809523805</c:v>
                </c:pt>
                <c:pt idx="55">
                  <c:v>46.289545454545454</c:v>
                </c:pt>
                <c:pt idx="56">
                  <c:v>42.922999999999995</c:v>
                </c:pt>
                <c:pt idx="57">
                  <c:v>37.327272727272728</c:v>
                </c:pt>
                <c:pt idx="58">
                  <c:v>31.77578947368421</c:v>
                </c:pt>
                <c:pt idx="59">
                  <c:v>30.616500000000002</c:v>
                </c:pt>
                <c:pt idx="60">
                  <c:v>37.960909090909098</c:v>
                </c:pt>
                <c:pt idx="61">
                  <c:v>41.124761904761897</c:v>
                </c:pt>
                <c:pt idx="62">
                  <c:v>46.796666666666681</c:v>
                </c:pt>
                <c:pt idx="63">
                  <c:v>48.853181818181831</c:v>
                </c:pt>
                <c:pt idx="64">
                  <c:v>44.814500000000002</c:v>
                </c:pt>
                <c:pt idx="65">
                  <c:v>44.799130434782612</c:v>
                </c:pt>
                <c:pt idx="66">
                  <c:v>44.994666666666667</c:v>
                </c:pt>
                <c:pt idx="67">
                  <c:v>49.827096774193542</c:v>
                </c:pt>
                <c:pt idx="68">
                  <c:v>45.582333333333331</c:v>
                </c:pt>
                <c:pt idx="69">
                  <c:v>52.207096774193552</c:v>
                </c:pt>
                <c:pt idx="70">
                  <c:v>52.770322580645178</c:v>
                </c:pt>
                <c:pt idx="71">
                  <c:v>53.54785714285714</c:v>
                </c:pt>
                <c:pt idx="72">
                  <c:v>49.665806451612895</c:v>
                </c:pt>
                <c:pt idx="73">
                  <c:v>51.144999999999968</c:v>
                </c:pt>
                <c:pt idx="74">
                  <c:v>48.582258064516132</c:v>
                </c:pt>
                <c:pt idx="75">
                  <c:v>45.226333333333351</c:v>
                </c:pt>
                <c:pt idx="76">
                  <c:v>46.61774193548387</c:v>
                </c:pt>
                <c:pt idx="77">
                  <c:v>48.222258064516133</c:v>
                </c:pt>
                <c:pt idx="78">
                  <c:v>49.571333333333349</c:v>
                </c:pt>
                <c:pt idx="79">
                  <c:v>51.579677419354866</c:v>
                </c:pt>
                <c:pt idx="80">
                  <c:v>56.789999999999992</c:v>
                </c:pt>
                <c:pt idx="81">
                  <c:v>58.104193548387094</c:v>
                </c:pt>
                <c:pt idx="82">
                  <c:v>63.614838709677407</c:v>
                </c:pt>
                <c:pt idx="83">
                  <c:v>62.247500000000009</c:v>
                </c:pt>
                <c:pt idx="84">
                  <c:v>62.939032258064522</c:v>
                </c:pt>
                <c:pt idx="85">
                  <c:v>66.320999999999984</c:v>
                </c:pt>
                <c:pt idx="86">
                  <c:v>69.892580645161303</c:v>
                </c:pt>
                <c:pt idx="87">
                  <c:v>67.276999999999987</c:v>
                </c:pt>
                <c:pt idx="88">
                  <c:v>70.917096774193553</c:v>
                </c:pt>
                <c:pt idx="89">
                  <c:v>67.804516129032265</c:v>
                </c:pt>
                <c:pt idx="90">
                  <c:v>70.084999999999994</c:v>
                </c:pt>
                <c:pt idx="91">
                  <c:v>70.716451612903214</c:v>
                </c:pt>
                <c:pt idx="92">
                  <c:v>56.85366666666669</c:v>
                </c:pt>
                <c:pt idx="93">
                  <c:v>48.822903225806442</c:v>
                </c:pt>
                <c:pt idx="94">
                  <c:v>51.479032258064521</c:v>
                </c:pt>
                <c:pt idx="95">
                  <c:v>55.07</c:v>
                </c:pt>
                <c:pt idx="96">
                  <c:v>58.086129032258064</c:v>
                </c:pt>
                <c:pt idx="97">
                  <c:v>63.794333333333341</c:v>
                </c:pt>
                <c:pt idx="98">
                  <c:v>60.891935483870981</c:v>
                </c:pt>
                <c:pt idx="99">
                  <c:v>54.864333333333342</c:v>
                </c:pt>
                <c:pt idx="100">
                  <c:v>57.49870967741937</c:v>
                </c:pt>
                <c:pt idx="101">
                  <c:v>54.840967741935486</c:v>
                </c:pt>
                <c:pt idx="102">
                  <c:v>56.676000000000009</c:v>
                </c:pt>
                <c:pt idx="103">
                  <c:v>54.13000000000001</c:v>
                </c:pt>
                <c:pt idx="104">
                  <c:v>57.084666666666664</c:v>
                </c:pt>
                <c:pt idx="105">
                  <c:v>59.84</c:v>
                </c:pt>
                <c:pt idx="106">
                  <c:v>57.978709677419353</c:v>
                </c:pt>
                <c:pt idx="107">
                  <c:v>50.749310344827585</c:v>
                </c:pt>
                <c:pt idx="108">
                  <c:v>30.595483870967744</c:v>
                </c:pt>
                <c:pt idx="109">
                  <c:v>18.201999999999998</c:v>
                </c:pt>
                <c:pt idx="110">
                  <c:v>28.683225806451613</c:v>
                </c:pt>
                <c:pt idx="111">
                  <c:v>38.369333333333337</c:v>
                </c:pt>
                <c:pt idx="112">
                  <c:v>40.763225806451615</c:v>
                </c:pt>
                <c:pt idx="113">
                  <c:v>42.186129032258073</c:v>
                </c:pt>
                <c:pt idx="114">
                  <c:v>39.627666666666663</c:v>
                </c:pt>
                <c:pt idx="115">
                  <c:v>39.443548387096783</c:v>
                </c:pt>
                <c:pt idx="116">
                  <c:v>41.277666666666654</c:v>
                </c:pt>
                <c:pt idx="117">
                  <c:v>47.227419354838716</c:v>
                </c:pt>
                <c:pt idx="118">
                  <c:v>51.806451612903224</c:v>
                </c:pt>
                <c:pt idx="119">
                  <c:v>59.133928571428577</c:v>
                </c:pt>
                <c:pt idx="120">
                  <c:v>62.658064516129045</c:v>
                </c:pt>
                <c:pt idx="121">
                  <c:v>61.643666666666689</c:v>
                </c:pt>
                <c:pt idx="122">
                  <c:v>65.063225806451584</c:v>
                </c:pt>
                <c:pt idx="123">
                  <c:v>71.406666666666666</c:v>
                </c:pt>
                <c:pt idx="124">
                  <c:v>72.817741935483866</c:v>
                </c:pt>
                <c:pt idx="125">
                  <c:v>67.709999999999994</c:v>
                </c:pt>
                <c:pt idx="126">
                  <c:v>71.39</c:v>
                </c:pt>
                <c:pt idx="127">
                  <c:v>81.140645161290323</c:v>
                </c:pt>
                <c:pt idx="128">
                  <c:v>78.09133333333331</c:v>
                </c:pt>
                <c:pt idx="129">
                  <c:v>71.488064516129</c:v>
                </c:pt>
                <c:pt idx="130">
                  <c:v>82.683225806451631</c:v>
                </c:pt>
                <c:pt idx="131">
                  <c:v>91.72</c:v>
                </c:pt>
                <c:pt idx="132">
                  <c:v>108.94354838709678</c:v>
                </c:pt>
                <c:pt idx="133">
                  <c:v>101.91833333333335</c:v>
                </c:pt>
                <c:pt idx="134">
                  <c:v>110.04290322580648</c:v>
                </c:pt>
                <c:pt idx="135">
                  <c:v>114.13733333333336</c:v>
                </c:pt>
                <c:pt idx="136">
                  <c:v>100.1412903225806</c:v>
                </c:pt>
                <c:pt idx="137">
                  <c:v>91.418064516129022</c:v>
                </c:pt>
                <c:pt idx="138">
                  <c:v>84.057666666666648</c:v>
                </c:pt>
                <c:pt idx="139">
                  <c:v>86.74</c:v>
                </c:pt>
                <c:pt idx="140">
                  <c:v>84.196666666666673</c:v>
                </c:pt>
                <c:pt idx="141">
                  <c:v>76.658064516129031</c:v>
                </c:pt>
                <c:pt idx="142">
                  <c:v>78.480645161290312</c:v>
                </c:pt>
                <c:pt idx="143">
                  <c:v>76.722499999999997</c:v>
                </c:pt>
                <c:pt idx="144">
                  <c:v>73.299677419354822</c:v>
                </c:pt>
                <c:pt idx="145">
                  <c:v>79.237000000000023</c:v>
                </c:pt>
                <c:pt idx="146">
                  <c:v>71.597741935483867</c:v>
                </c:pt>
                <c:pt idx="147">
                  <c:v>70.441333333333333</c:v>
                </c:pt>
                <c:pt idx="148">
                  <c:v>75.665161290322573</c:v>
                </c:pt>
                <c:pt idx="149">
                  <c:v>81.43741935483871</c:v>
                </c:pt>
                <c:pt idx="150">
                  <c:v>89.088999999999984</c:v>
                </c:pt>
                <c:pt idx="151">
                  <c:v>85.825806451612905</c:v>
                </c:pt>
                <c:pt idx="152">
                  <c:v>77.340999999999994</c:v>
                </c:pt>
                <c:pt idx="153">
                  <c:v>72.25516129032259</c:v>
                </c:pt>
                <c:pt idx="154">
                  <c:v>73.910645161290347</c:v>
                </c:pt>
                <c:pt idx="155">
                  <c:v>76.585862068965525</c:v>
                </c:pt>
                <c:pt idx="156">
                  <c:v>80.545483870967757</c:v>
                </c:pt>
                <c:pt idx="157">
                  <c:v>84.526333333333326</c:v>
                </c:pt>
                <c:pt idx="158">
                  <c:v>78.570645161290315</c:v>
                </c:pt>
                <c:pt idx="159">
                  <c:v>78.777333333333317</c:v>
                </c:pt>
                <c:pt idx="160">
                  <c:v>80.638387096774181</c:v>
                </c:pt>
                <c:pt idx="161">
                  <c:v>75.379677419354849</c:v>
                </c:pt>
                <c:pt idx="162">
                  <c:v>69.579666666666682</c:v>
                </c:pt>
                <c:pt idx="163">
                  <c:v>71.864516129032268</c:v>
                </c:pt>
                <c:pt idx="164">
                  <c:v>69.461999999999989</c:v>
                </c:pt>
                <c:pt idx="165">
                  <c:v>69.640322580645133</c:v>
                </c:pt>
                <c:pt idx="166">
                  <c:v>75.251612903225848</c:v>
                </c:pt>
                <c:pt idx="167">
                  <c:v>71.180357142857147</c:v>
                </c:pt>
                <c:pt idx="168">
                  <c:v>68.063548387096773</c:v>
                </c:pt>
                <c:pt idx="169">
                  <c:v>62.975666666666676</c:v>
                </c:pt>
                <c:pt idx="170">
                  <c:v>60.923225806451612</c:v>
                </c:pt>
                <c:pt idx="171">
                  <c:v>67.949000000000012</c:v>
                </c:pt>
                <c:pt idx="172">
                  <c:v>67.169354838709694</c:v>
                </c:pt>
                <c:pt idx="173">
                  <c:v>64.121290322580649</c:v>
                </c:pt>
                <c:pt idx="174">
                  <c:v>63.471333333333341</c:v>
                </c:pt>
                <c:pt idx="175">
                  <c:v>59.975483870967736</c:v>
                </c:pt>
                <c:pt idx="176">
                  <c:v>59.454000000000001</c:v>
                </c:pt>
                <c:pt idx="177">
                  <c:v>57.846774193548399</c:v>
                </c:pt>
                <c:pt idx="178">
                  <c:v>60.037419354838711</c:v>
                </c:pt>
                <c:pt idx="179">
                  <c:v>64.525714285714301</c:v>
                </c:pt>
                <c:pt idx="180">
                  <c:v>91.745161290322571</c:v>
                </c:pt>
                <c:pt idx="181">
                  <c:v>98.11733333333332</c:v>
                </c:pt>
                <c:pt idx="182">
                  <c:v>98.07580645161292</c:v>
                </c:pt>
                <c:pt idx="183">
                  <c:v>81.223333333333315</c:v>
                </c:pt>
                <c:pt idx="184">
                  <c:v>78.559354838709694</c:v>
                </c:pt>
              </c:numCache>
            </c:numRef>
          </c:xVal>
          <c:yVal>
            <c:numRef>
              <c:f>'Monthly AVG OIL'!$D$207:$D$500</c:f>
              <c:numCache>
                <c:formatCode>"$"#,##0.00</c:formatCode>
                <c:ptCount val="294"/>
                <c:pt idx="0">
                  <c:v>114.64347826086956</c:v>
                </c:pt>
                <c:pt idx="1">
                  <c:v>123.25888888888888</c:v>
                </c:pt>
                <c:pt idx="2">
                  <c:v>114.9890476190476</c:v>
                </c:pt>
                <c:pt idx="3">
                  <c:v>113.83318181818184</c:v>
                </c:pt>
                <c:pt idx="4">
                  <c:v>116.97349999999999</c:v>
                </c:pt>
                <c:pt idx="5">
                  <c:v>110.21954545454547</c:v>
                </c:pt>
                <c:pt idx="6">
                  <c:v>112.83380952380955</c:v>
                </c:pt>
                <c:pt idx="7">
                  <c:v>109.55</c:v>
                </c:pt>
                <c:pt idx="8">
                  <c:v>110.76809523809523</c:v>
                </c:pt>
                <c:pt idx="9">
                  <c:v>107.87049999999999</c:v>
                </c:pt>
                <c:pt idx="10">
                  <c:v>110.68599999999999</c:v>
                </c:pt>
                <c:pt idx="11">
                  <c:v>119.327</c:v>
                </c:pt>
                <c:pt idx="12">
                  <c:v>125.44545454545454</c:v>
                </c:pt>
                <c:pt idx="13">
                  <c:v>119.75</c:v>
                </c:pt>
                <c:pt idx="14">
                  <c:v>110.33904761904762</c:v>
                </c:pt>
                <c:pt idx="15">
                  <c:v>95.155714285714296</c:v>
                </c:pt>
                <c:pt idx="16">
                  <c:v>102.61857142857141</c:v>
                </c:pt>
                <c:pt idx="17">
                  <c:v>113.35608695652174</c:v>
                </c:pt>
                <c:pt idx="18">
                  <c:v>112.86368421052633</c:v>
                </c:pt>
                <c:pt idx="19">
                  <c:v>111.71086956521739</c:v>
                </c:pt>
                <c:pt idx="20">
                  <c:v>109.05857142857143</c:v>
                </c:pt>
                <c:pt idx="21">
                  <c:v>109.494</c:v>
                </c:pt>
                <c:pt idx="22">
                  <c:v>112.96000000000001</c:v>
                </c:pt>
                <c:pt idx="23">
                  <c:v>116.01944444444445</c:v>
                </c:pt>
                <c:pt idx="24">
                  <c:v>108.55578947368421</c:v>
                </c:pt>
                <c:pt idx="25">
                  <c:v>102.24818181818182</c:v>
                </c:pt>
                <c:pt idx="26">
                  <c:v>102.55863636363634</c:v>
                </c:pt>
                <c:pt idx="27">
                  <c:v>102.9195</c:v>
                </c:pt>
                <c:pt idx="28">
                  <c:v>107.93318181818178</c:v>
                </c:pt>
                <c:pt idx="29">
                  <c:v>111.28045454545453</c:v>
                </c:pt>
                <c:pt idx="30">
                  <c:v>111.59649999999999</c:v>
                </c:pt>
                <c:pt idx="31">
                  <c:v>109.06181818181818</c:v>
                </c:pt>
                <c:pt idx="32">
                  <c:v>107.79199999999999</c:v>
                </c:pt>
                <c:pt idx="33">
                  <c:v>110.75666666666666</c:v>
                </c:pt>
                <c:pt idx="34">
                  <c:v>108.11772727272728</c:v>
                </c:pt>
                <c:pt idx="35">
                  <c:v>108.90052631578948</c:v>
                </c:pt>
                <c:pt idx="36">
                  <c:v>107.48095238095237</c:v>
                </c:pt>
                <c:pt idx="37">
                  <c:v>107.7552380952381</c:v>
                </c:pt>
                <c:pt idx="38">
                  <c:v>109.53909090909092</c:v>
                </c:pt>
                <c:pt idx="39">
                  <c:v>111.7952380952381</c:v>
                </c:pt>
                <c:pt idx="40">
                  <c:v>106.76818181818182</c:v>
                </c:pt>
                <c:pt idx="41">
                  <c:v>101.60809523809523</c:v>
                </c:pt>
                <c:pt idx="42">
                  <c:v>97.091428571428565</c:v>
                </c:pt>
                <c:pt idx="43">
                  <c:v>87.425217391304372</c:v>
                </c:pt>
                <c:pt idx="44">
                  <c:v>79.437894736842111</c:v>
                </c:pt>
                <c:pt idx="45">
                  <c:v>62.334999999999994</c:v>
                </c:pt>
                <c:pt idx="46">
                  <c:v>48.117142857142866</c:v>
                </c:pt>
                <c:pt idx="47">
                  <c:v>58.095500000000015</c:v>
                </c:pt>
                <c:pt idx="48">
                  <c:v>55.885454545454543</c:v>
                </c:pt>
                <c:pt idx="49">
                  <c:v>59.524285714285725</c:v>
                </c:pt>
                <c:pt idx="50">
                  <c:v>64.096190476190472</c:v>
                </c:pt>
                <c:pt idx="51">
                  <c:v>61.477727272727286</c:v>
                </c:pt>
                <c:pt idx="52">
                  <c:v>56.561304347826088</c:v>
                </c:pt>
                <c:pt idx="53">
                  <c:v>46.58428571428572</c:v>
                </c:pt>
                <c:pt idx="54">
                  <c:v>47.62318181818182</c:v>
                </c:pt>
                <c:pt idx="55">
                  <c:v>48.43</c:v>
                </c:pt>
                <c:pt idx="56">
                  <c:v>44.267619047619057</c:v>
                </c:pt>
                <c:pt idx="57">
                  <c:v>38.005454545454548</c:v>
                </c:pt>
                <c:pt idx="58">
                  <c:v>30.6995</c:v>
                </c:pt>
                <c:pt idx="59">
                  <c:v>32.1815</c:v>
                </c:pt>
                <c:pt idx="60">
                  <c:v>38.210454545454553</c:v>
                </c:pt>
                <c:pt idx="61">
                  <c:v>41.583333333333336</c:v>
                </c:pt>
                <c:pt idx="62">
                  <c:v>46.742380952380941</c:v>
                </c:pt>
                <c:pt idx="63">
                  <c:v>48.247272727272723</c:v>
                </c:pt>
                <c:pt idx="64">
                  <c:v>44.951904761904771</c:v>
                </c:pt>
                <c:pt idx="65">
                  <c:v>45.843043478260874</c:v>
                </c:pt>
                <c:pt idx="66">
                  <c:v>46.56966666666667</c:v>
                </c:pt>
                <c:pt idx="67">
                  <c:v>49.396451612903221</c:v>
                </c:pt>
                <c:pt idx="68">
                  <c:v>44.498333333333335</c:v>
                </c:pt>
                <c:pt idx="69">
                  <c:v>53.328709677419361</c:v>
                </c:pt>
                <c:pt idx="70">
                  <c:v>54.717741935483858</c:v>
                </c:pt>
                <c:pt idx="71">
                  <c:v>54.927500000000009</c:v>
                </c:pt>
                <c:pt idx="72">
                  <c:v>51.520967741935493</c:v>
                </c:pt>
                <c:pt idx="73">
                  <c:v>52.355333333333334</c:v>
                </c:pt>
                <c:pt idx="74">
                  <c:v>50.246666666666663</c:v>
                </c:pt>
                <c:pt idx="75">
                  <c:v>46.332666666666682</c:v>
                </c:pt>
                <c:pt idx="76">
                  <c:v>48.382903225806452</c:v>
                </c:pt>
                <c:pt idx="77">
                  <c:v>51.701935483870969</c:v>
                </c:pt>
                <c:pt idx="78">
                  <c:v>56.010333333333342</c:v>
                </c:pt>
                <c:pt idx="79">
                  <c:v>57.515806451612917</c:v>
                </c:pt>
                <c:pt idx="80">
                  <c:v>62.702999999999982</c:v>
                </c:pt>
                <c:pt idx="81">
                  <c:v>64.499354838709664</c:v>
                </c:pt>
                <c:pt idx="82">
                  <c:v>69.000322580645147</c:v>
                </c:pt>
                <c:pt idx="83">
                  <c:v>65.357499999999987</c:v>
                </c:pt>
                <c:pt idx="84">
                  <c:v>66.151935483870972</c:v>
                </c:pt>
                <c:pt idx="85">
                  <c:v>71.981333333333325</c:v>
                </c:pt>
                <c:pt idx="86">
                  <c:v>76.839677419354842</c:v>
                </c:pt>
                <c:pt idx="87">
                  <c:v>74.354000000000013</c:v>
                </c:pt>
                <c:pt idx="88">
                  <c:v>74.28612903225806</c:v>
                </c:pt>
                <c:pt idx="89">
                  <c:v>72.393870967741961</c:v>
                </c:pt>
                <c:pt idx="90">
                  <c:v>78.725999999999971</c:v>
                </c:pt>
                <c:pt idx="91">
                  <c:v>80.99870967741937</c:v>
                </c:pt>
                <c:pt idx="92">
                  <c:v>65.022000000000006</c:v>
                </c:pt>
                <c:pt idx="93">
                  <c:v>56.209032258064511</c:v>
                </c:pt>
                <c:pt idx="94">
                  <c:v>59.174193548387102</c:v>
                </c:pt>
                <c:pt idx="95">
                  <c:v>63.956785714285722</c:v>
                </c:pt>
                <c:pt idx="96">
                  <c:v>66.074516129032261</c:v>
                </c:pt>
                <c:pt idx="97">
                  <c:v>71.103000000000009</c:v>
                </c:pt>
                <c:pt idx="98">
                  <c:v>71.224838709677442</c:v>
                </c:pt>
                <c:pt idx="99">
                  <c:v>64.648333333333326</c:v>
                </c:pt>
                <c:pt idx="100">
                  <c:v>63.835483870967735</c:v>
                </c:pt>
                <c:pt idx="101">
                  <c:v>59.10387096774194</c:v>
                </c:pt>
                <c:pt idx="102">
                  <c:v>62.696000000000005</c:v>
                </c:pt>
                <c:pt idx="103">
                  <c:v>59.899354838709684</c:v>
                </c:pt>
                <c:pt idx="104">
                  <c:v>63.086333333333322</c:v>
                </c:pt>
                <c:pt idx="105">
                  <c:v>67.365806451612926</c:v>
                </c:pt>
                <c:pt idx="106">
                  <c:v>64.079032258064487</c:v>
                </c:pt>
                <c:pt idx="107">
                  <c:v>55.927241379310331</c:v>
                </c:pt>
                <c:pt idx="108">
                  <c:v>32.48838709677419</c:v>
                </c:pt>
                <c:pt idx="109">
                  <c:v>18.946333333333335</c:v>
                </c:pt>
                <c:pt idx="110">
                  <c:v>29.015161290322574</c:v>
                </c:pt>
                <c:pt idx="111">
                  <c:v>40.385000000000005</c:v>
                </c:pt>
                <c:pt idx="112">
                  <c:v>43.244838709677424</c:v>
                </c:pt>
                <c:pt idx="113">
                  <c:v>44.592903225806459</c:v>
                </c:pt>
                <c:pt idx="114">
                  <c:v>40.864999999999995</c:v>
                </c:pt>
                <c:pt idx="115">
                  <c:v>40.124516129032251</c:v>
                </c:pt>
                <c:pt idx="116">
                  <c:v>42.446333333333335</c:v>
                </c:pt>
                <c:pt idx="117">
                  <c:v>50.163225806451635</c:v>
                </c:pt>
                <c:pt idx="118">
                  <c:v>54.538709677419355</c:v>
                </c:pt>
                <c:pt idx="119">
                  <c:v>62.371428571428559</c:v>
                </c:pt>
                <c:pt idx="120">
                  <c:v>65.729354838709668</c:v>
                </c:pt>
                <c:pt idx="121">
                  <c:v>64.62566666666666</c:v>
                </c:pt>
                <c:pt idx="122">
                  <c:v>68.477419354838716</c:v>
                </c:pt>
                <c:pt idx="123">
                  <c:v>73.180333333333323</c:v>
                </c:pt>
                <c:pt idx="124">
                  <c:v>75.461612903225785</c:v>
                </c:pt>
                <c:pt idx="125">
                  <c:v>70.808064516129036</c:v>
                </c:pt>
                <c:pt idx="126">
                  <c:v>74.463000000000022</c:v>
                </c:pt>
                <c:pt idx="127">
                  <c:v>83.349677419354833</c:v>
                </c:pt>
                <c:pt idx="128">
                  <c:v>80.63266666666668</c:v>
                </c:pt>
                <c:pt idx="129">
                  <c:v>74.06</c:v>
                </c:pt>
                <c:pt idx="130">
                  <c:v>86.207419354838677</c:v>
                </c:pt>
                <c:pt idx="131">
                  <c:v>97.170714285714283</c:v>
                </c:pt>
                <c:pt idx="132">
                  <c:v>117.88903225806453</c:v>
                </c:pt>
                <c:pt idx="133">
                  <c:v>105.45633333333335</c:v>
                </c:pt>
                <c:pt idx="134">
                  <c:v>113.49709677419357</c:v>
                </c:pt>
                <c:pt idx="135">
                  <c:v>122.61766666666669</c:v>
                </c:pt>
                <c:pt idx="136">
                  <c:v>112.18838709677421</c:v>
                </c:pt>
                <c:pt idx="137">
                  <c:v>100.4558064516129</c:v>
                </c:pt>
                <c:pt idx="138">
                  <c:v>89.715666666666692</c:v>
                </c:pt>
                <c:pt idx="139">
                  <c:v>93.319032258064524</c:v>
                </c:pt>
                <c:pt idx="140">
                  <c:v>91.586666666666673</c:v>
                </c:pt>
                <c:pt idx="141">
                  <c:v>81.203870967741935</c:v>
                </c:pt>
                <c:pt idx="142">
                  <c:v>82.660967741935508</c:v>
                </c:pt>
                <c:pt idx="143">
                  <c:v>82.46</c:v>
                </c:pt>
                <c:pt idx="144">
                  <c:v>78.367419354838717</c:v>
                </c:pt>
                <c:pt idx="145">
                  <c:v>84.477500000000006</c:v>
                </c:pt>
                <c:pt idx="146">
                  <c:v>75.712903225806457</c:v>
                </c:pt>
                <c:pt idx="147">
                  <c:v>74.952666666666659</c:v>
                </c:pt>
                <c:pt idx="148">
                  <c:v>79.99129032258061</c:v>
                </c:pt>
                <c:pt idx="149">
                  <c:v>86.25709677419357</c:v>
                </c:pt>
                <c:pt idx="150">
                  <c:v>93.558999999999997</c:v>
                </c:pt>
                <c:pt idx="151">
                  <c:v>91.040322580645167</c:v>
                </c:pt>
                <c:pt idx="152">
                  <c:v>82.972666666666655</c:v>
                </c:pt>
                <c:pt idx="153">
                  <c:v>77.880322580645156</c:v>
                </c:pt>
                <c:pt idx="154">
                  <c:v>80.158709677419353</c:v>
                </c:pt>
                <c:pt idx="155">
                  <c:v>83.358620689655197</c:v>
                </c:pt>
                <c:pt idx="156">
                  <c:v>85.336129032258071</c:v>
                </c:pt>
                <c:pt idx="157">
                  <c:v>90.08499999999998</c:v>
                </c:pt>
                <c:pt idx="158">
                  <c:v>81.79000000000002</c:v>
                </c:pt>
                <c:pt idx="159">
                  <c:v>82.344000000000037</c:v>
                </c:pt>
                <c:pt idx="160">
                  <c:v>85.278064516129035</c:v>
                </c:pt>
                <c:pt idx="161">
                  <c:v>80.343225806451585</c:v>
                </c:pt>
                <c:pt idx="162">
                  <c:v>74.091000000000022</c:v>
                </c:pt>
                <c:pt idx="163">
                  <c:v>75.982903225806439</c:v>
                </c:pt>
                <c:pt idx="164">
                  <c:v>74.328333333333305</c:v>
                </c:pt>
                <c:pt idx="165">
                  <c:v>73.85838709677418</c:v>
                </c:pt>
                <c:pt idx="166">
                  <c:v>79.191935483870992</c:v>
                </c:pt>
                <c:pt idx="167">
                  <c:v>75.445714285714303</c:v>
                </c:pt>
                <c:pt idx="168">
                  <c:v>72.917096774193567</c:v>
                </c:pt>
                <c:pt idx="169">
                  <c:v>68.145666666666656</c:v>
                </c:pt>
                <c:pt idx="170">
                  <c:v>64.298064516129045</c:v>
                </c:pt>
                <c:pt idx="171">
                  <c:v>71.629999999999981</c:v>
                </c:pt>
                <c:pt idx="172">
                  <c:v>70.990645161290317</c:v>
                </c:pt>
                <c:pt idx="173">
                  <c:v>67.999032258064489</c:v>
                </c:pt>
                <c:pt idx="174">
                  <c:v>67.922000000000011</c:v>
                </c:pt>
                <c:pt idx="175">
                  <c:v>64.50451612903224</c:v>
                </c:pt>
                <c:pt idx="176">
                  <c:v>63.828666666666663</c:v>
                </c:pt>
                <c:pt idx="177">
                  <c:v>62.709354838709672</c:v>
                </c:pt>
                <c:pt idx="178">
                  <c:v>66.344838709677433</c:v>
                </c:pt>
                <c:pt idx="179">
                  <c:v>70.986785714285716</c:v>
                </c:pt>
                <c:pt idx="180">
                  <c:v>103.80645161290322</c:v>
                </c:pt>
                <c:pt idx="181">
                  <c:v>117.17699999999999</c:v>
                </c:pt>
                <c:pt idx="182">
                  <c:v>107.47645161290326</c:v>
                </c:pt>
                <c:pt idx="183">
                  <c:v>85.062666666666658</c:v>
                </c:pt>
                <c:pt idx="184">
                  <c:v>83.326774193548374</c:v>
                </c:pt>
              </c:numCache>
            </c:numRef>
          </c:yVal>
          <c:smooth val="0"/>
          <c:extLst>
            <c:ext xmlns:c16="http://schemas.microsoft.com/office/drawing/2014/chart" uri="{C3380CC4-5D6E-409C-BE32-E72D297353CC}">
              <c16:uniqueId val="{00000001-80AC-4CFA-8D42-D7637868643A}"/>
            </c:ext>
          </c:extLst>
        </c:ser>
        <c:ser>
          <c:idx val="3"/>
          <c:order val="3"/>
          <c:tx>
            <c:v>2014+</c:v>
          </c:tx>
          <c:spPr>
            <a:ln w="28575">
              <a:noFill/>
            </a:ln>
          </c:spPr>
          <c:marker>
            <c:symbol val="triangle"/>
            <c:size val="6"/>
            <c:spPr>
              <a:noFill/>
              <a:ln w="9525">
                <a:solidFill>
                  <a:schemeClr val="accent6">
                    <a:lumMod val="75000"/>
                  </a:schemeClr>
                </a:solidFill>
              </a:ln>
            </c:spPr>
          </c:marker>
          <c:trendline>
            <c:spPr>
              <a:ln w="19050">
                <a:solidFill>
                  <a:schemeClr val="accent6">
                    <a:lumMod val="75000"/>
                  </a:schemeClr>
                </a:solidFill>
              </a:ln>
            </c:spPr>
            <c:trendlineType val="linear"/>
            <c:dispRSqr val="1"/>
            <c:dispEq val="1"/>
            <c:trendlineLbl>
              <c:layout>
                <c:manualLayout>
                  <c:x val="0.18327699037620299"/>
                  <c:y val="-0.12198257080610021"/>
                </c:manualLayout>
              </c:layout>
              <c:numFmt formatCode="General" sourceLinked="0"/>
              <c:txPr>
                <a:bodyPr/>
                <a:lstStyle/>
                <a:p>
                  <a:pPr>
                    <a:defRPr b="1">
                      <a:solidFill>
                        <a:schemeClr val="accent6">
                          <a:lumMod val="75000"/>
                        </a:schemeClr>
                      </a:solidFill>
                    </a:defRPr>
                  </a:pPr>
                  <a:endParaRPr lang="en-US"/>
                </a:p>
              </c:txPr>
            </c:trendlineLbl>
          </c:trendline>
          <c:xVal>
            <c:numRef>
              <c:f>'Monthly AVG OIL'!$E$241:$E$500</c:f>
              <c:numCache>
                <c:formatCode>"$"#,##0.00</c:formatCode>
                <c:ptCount val="260"/>
                <c:pt idx="0">
                  <c:v>94.856666666666669</c:v>
                </c:pt>
                <c:pt idx="1">
                  <c:v>100.67526315789473</c:v>
                </c:pt>
                <c:pt idx="2">
                  <c:v>100.50904761904765</c:v>
                </c:pt>
                <c:pt idx="3">
                  <c:v>102.03476190476188</c:v>
                </c:pt>
                <c:pt idx="4">
                  <c:v>101.79476190476188</c:v>
                </c:pt>
                <c:pt idx="5">
                  <c:v>105.14666666666666</c:v>
                </c:pt>
                <c:pt idx="6">
                  <c:v>102.39181818181818</c:v>
                </c:pt>
                <c:pt idx="7">
                  <c:v>96.076190476190476</c:v>
                </c:pt>
                <c:pt idx="8">
                  <c:v>93.033809523809509</c:v>
                </c:pt>
                <c:pt idx="9">
                  <c:v>84.339130434782604</c:v>
                </c:pt>
                <c:pt idx="10">
                  <c:v>75.81</c:v>
                </c:pt>
                <c:pt idx="11">
                  <c:v>59.28954545454544</c:v>
                </c:pt>
                <c:pt idx="12">
                  <c:v>47.325499999999998</c:v>
                </c:pt>
                <c:pt idx="13">
                  <c:v>50.724736842105258</c:v>
                </c:pt>
                <c:pt idx="14">
                  <c:v>47.854090909090907</c:v>
                </c:pt>
                <c:pt idx="15">
                  <c:v>54.433181818181815</c:v>
                </c:pt>
                <c:pt idx="16">
                  <c:v>59.372</c:v>
                </c:pt>
                <c:pt idx="17">
                  <c:v>59.828636363636377</c:v>
                </c:pt>
                <c:pt idx="18">
                  <c:v>50.929999999999993</c:v>
                </c:pt>
                <c:pt idx="19">
                  <c:v>42.889047619047624</c:v>
                </c:pt>
                <c:pt idx="20">
                  <c:v>45.479523809523805</c:v>
                </c:pt>
                <c:pt idx="21">
                  <c:v>46.289545454545454</c:v>
                </c:pt>
                <c:pt idx="22">
                  <c:v>42.922999999999995</c:v>
                </c:pt>
                <c:pt idx="23">
                  <c:v>37.327272727272728</c:v>
                </c:pt>
                <c:pt idx="24">
                  <c:v>31.77578947368421</c:v>
                </c:pt>
                <c:pt idx="25">
                  <c:v>30.616500000000002</c:v>
                </c:pt>
                <c:pt idx="26">
                  <c:v>37.960909090909098</c:v>
                </c:pt>
                <c:pt idx="27">
                  <c:v>41.124761904761897</c:v>
                </c:pt>
                <c:pt idx="28">
                  <c:v>46.796666666666681</c:v>
                </c:pt>
                <c:pt idx="29">
                  <c:v>48.853181818181831</c:v>
                </c:pt>
                <c:pt idx="30">
                  <c:v>44.814500000000002</c:v>
                </c:pt>
                <c:pt idx="31">
                  <c:v>44.799130434782612</c:v>
                </c:pt>
                <c:pt idx="32">
                  <c:v>44.994666666666667</c:v>
                </c:pt>
                <c:pt idx="33">
                  <c:v>49.827096774193542</c:v>
                </c:pt>
                <c:pt idx="34">
                  <c:v>45.582333333333331</c:v>
                </c:pt>
                <c:pt idx="35">
                  <c:v>52.207096774193552</c:v>
                </c:pt>
                <c:pt idx="36">
                  <c:v>52.770322580645178</c:v>
                </c:pt>
                <c:pt idx="37">
                  <c:v>53.54785714285714</c:v>
                </c:pt>
                <c:pt idx="38">
                  <c:v>49.665806451612895</c:v>
                </c:pt>
                <c:pt idx="39">
                  <c:v>51.144999999999968</c:v>
                </c:pt>
                <c:pt idx="40">
                  <c:v>48.582258064516132</c:v>
                </c:pt>
                <c:pt idx="41">
                  <c:v>45.226333333333351</c:v>
                </c:pt>
                <c:pt idx="42">
                  <c:v>46.61774193548387</c:v>
                </c:pt>
                <c:pt idx="43">
                  <c:v>48.222258064516133</c:v>
                </c:pt>
                <c:pt idx="44">
                  <c:v>49.571333333333349</c:v>
                </c:pt>
                <c:pt idx="45">
                  <c:v>51.579677419354866</c:v>
                </c:pt>
                <c:pt idx="46">
                  <c:v>56.789999999999992</c:v>
                </c:pt>
                <c:pt idx="47">
                  <c:v>58.104193548387094</c:v>
                </c:pt>
                <c:pt idx="48">
                  <c:v>63.614838709677407</c:v>
                </c:pt>
                <c:pt idx="49">
                  <c:v>62.247500000000009</c:v>
                </c:pt>
                <c:pt idx="50">
                  <c:v>62.939032258064522</c:v>
                </c:pt>
                <c:pt idx="51">
                  <c:v>66.320999999999984</c:v>
                </c:pt>
                <c:pt idx="52">
                  <c:v>69.892580645161303</c:v>
                </c:pt>
                <c:pt idx="53">
                  <c:v>67.276999999999987</c:v>
                </c:pt>
                <c:pt idx="54">
                  <c:v>70.917096774193553</c:v>
                </c:pt>
                <c:pt idx="55">
                  <c:v>67.804516129032265</c:v>
                </c:pt>
                <c:pt idx="56">
                  <c:v>70.084999999999994</c:v>
                </c:pt>
                <c:pt idx="57">
                  <c:v>70.716451612903214</c:v>
                </c:pt>
                <c:pt idx="58">
                  <c:v>56.85366666666669</c:v>
                </c:pt>
                <c:pt idx="59">
                  <c:v>48.822903225806442</c:v>
                </c:pt>
                <c:pt idx="60">
                  <c:v>51.479032258064521</c:v>
                </c:pt>
                <c:pt idx="61">
                  <c:v>55.07</c:v>
                </c:pt>
                <c:pt idx="62">
                  <c:v>58.086129032258064</c:v>
                </c:pt>
                <c:pt idx="63">
                  <c:v>63.794333333333341</c:v>
                </c:pt>
                <c:pt idx="64">
                  <c:v>60.891935483870981</c:v>
                </c:pt>
                <c:pt idx="65">
                  <c:v>54.864333333333342</c:v>
                </c:pt>
                <c:pt idx="66">
                  <c:v>57.49870967741937</c:v>
                </c:pt>
                <c:pt idx="67">
                  <c:v>54.840967741935486</c:v>
                </c:pt>
                <c:pt idx="68">
                  <c:v>56.676000000000009</c:v>
                </c:pt>
                <c:pt idx="69">
                  <c:v>54.13000000000001</c:v>
                </c:pt>
                <c:pt idx="70">
                  <c:v>57.084666666666664</c:v>
                </c:pt>
                <c:pt idx="71">
                  <c:v>59.84</c:v>
                </c:pt>
                <c:pt idx="72">
                  <c:v>57.978709677419353</c:v>
                </c:pt>
                <c:pt idx="73">
                  <c:v>50.749310344827585</c:v>
                </c:pt>
                <c:pt idx="74">
                  <c:v>30.595483870967744</c:v>
                </c:pt>
                <c:pt idx="75">
                  <c:v>18.201999999999998</c:v>
                </c:pt>
                <c:pt idx="76">
                  <c:v>28.683225806451613</c:v>
                </c:pt>
                <c:pt idx="77">
                  <c:v>38.369333333333337</c:v>
                </c:pt>
                <c:pt idx="78">
                  <c:v>40.763225806451615</c:v>
                </c:pt>
                <c:pt idx="79">
                  <c:v>42.186129032258073</c:v>
                </c:pt>
                <c:pt idx="80">
                  <c:v>39.627666666666663</c:v>
                </c:pt>
                <c:pt idx="81">
                  <c:v>39.443548387096783</c:v>
                </c:pt>
                <c:pt idx="82">
                  <c:v>41.277666666666654</c:v>
                </c:pt>
                <c:pt idx="83">
                  <c:v>47.227419354838716</c:v>
                </c:pt>
                <c:pt idx="84">
                  <c:v>51.806451612903224</c:v>
                </c:pt>
                <c:pt idx="85">
                  <c:v>59.133928571428577</c:v>
                </c:pt>
                <c:pt idx="86">
                  <c:v>62.658064516129045</c:v>
                </c:pt>
                <c:pt idx="87">
                  <c:v>61.643666666666689</c:v>
                </c:pt>
                <c:pt idx="88">
                  <c:v>65.063225806451584</c:v>
                </c:pt>
                <c:pt idx="89">
                  <c:v>71.406666666666666</c:v>
                </c:pt>
                <c:pt idx="90">
                  <c:v>72.817741935483866</c:v>
                </c:pt>
                <c:pt idx="91">
                  <c:v>67.709999999999994</c:v>
                </c:pt>
                <c:pt idx="92">
                  <c:v>71.39</c:v>
                </c:pt>
                <c:pt idx="93">
                  <c:v>81.140645161290323</c:v>
                </c:pt>
                <c:pt idx="94">
                  <c:v>78.09133333333331</c:v>
                </c:pt>
                <c:pt idx="95">
                  <c:v>71.488064516129</c:v>
                </c:pt>
                <c:pt idx="96">
                  <c:v>82.683225806451631</c:v>
                </c:pt>
                <c:pt idx="97">
                  <c:v>91.72</c:v>
                </c:pt>
                <c:pt idx="98">
                  <c:v>108.94354838709678</c:v>
                </c:pt>
                <c:pt idx="99">
                  <c:v>101.91833333333335</c:v>
                </c:pt>
                <c:pt idx="100">
                  <c:v>110.04290322580648</c:v>
                </c:pt>
                <c:pt idx="101">
                  <c:v>114.13733333333336</c:v>
                </c:pt>
                <c:pt idx="102">
                  <c:v>100.1412903225806</c:v>
                </c:pt>
                <c:pt idx="103">
                  <c:v>91.418064516129022</c:v>
                </c:pt>
                <c:pt idx="104">
                  <c:v>84.057666666666648</c:v>
                </c:pt>
                <c:pt idx="105">
                  <c:v>86.74</c:v>
                </c:pt>
                <c:pt idx="106">
                  <c:v>84.196666666666673</c:v>
                </c:pt>
                <c:pt idx="107">
                  <c:v>76.658064516129031</c:v>
                </c:pt>
                <c:pt idx="108">
                  <c:v>78.480645161290312</c:v>
                </c:pt>
                <c:pt idx="109">
                  <c:v>76.722499999999997</c:v>
                </c:pt>
                <c:pt idx="110">
                  <c:v>73.299677419354822</c:v>
                </c:pt>
                <c:pt idx="111">
                  <c:v>79.237000000000023</c:v>
                </c:pt>
                <c:pt idx="112">
                  <c:v>71.597741935483867</c:v>
                </c:pt>
                <c:pt idx="113">
                  <c:v>70.441333333333333</c:v>
                </c:pt>
                <c:pt idx="114">
                  <c:v>75.665161290322573</c:v>
                </c:pt>
                <c:pt idx="115">
                  <c:v>81.43741935483871</c:v>
                </c:pt>
                <c:pt idx="116">
                  <c:v>89.088999999999984</c:v>
                </c:pt>
                <c:pt idx="117">
                  <c:v>85.825806451612905</c:v>
                </c:pt>
                <c:pt idx="118">
                  <c:v>77.340999999999994</c:v>
                </c:pt>
                <c:pt idx="119">
                  <c:v>72.25516129032259</c:v>
                </c:pt>
                <c:pt idx="120">
                  <c:v>73.910645161290347</c:v>
                </c:pt>
                <c:pt idx="121">
                  <c:v>76.585862068965525</c:v>
                </c:pt>
                <c:pt idx="122">
                  <c:v>80.545483870967757</c:v>
                </c:pt>
                <c:pt idx="123">
                  <c:v>84.526333333333326</c:v>
                </c:pt>
                <c:pt idx="124">
                  <c:v>78.570645161290315</c:v>
                </c:pt>
                <c:pt idx="125">
                  <c:v>78.777333333333317</c:v>
                </c:pt>
                <c:pt idx="126">
                  <c:v>80.638387096774181</c:v>
                </c:pt>
                <c:pt idx="127">
                  <c:v>75.379677419354849</c:v>
                </c:pt>
                <c:pt idx="128">
                  <c:v>69.579666666666682</c:v>
                </c:pt>
                <c:pt idx="129">
                  <c:v>71.864516129032268</c:v>
                </c:pt>
                <c:pt idx="130">
                  <c:v>69.461999999999989</c:v>
                </c:pt>
                <c:pt idx="131">
                  <c:v>69.640322580645133</c:v>
                </c:pt>
                <c:pt idx="132">
                  <c:v>75.251612903225848</c:v>
                </c:pt>
                <c:pt idx="133">
                  <c:v>71.180357142857147</c:v>
                </c:pt>
                <c:pt idx="134">
                  <c:v>68.063548387096773</c:v>
                </c:pt>
                <c:pt idx="135">
                  <c:v>62.975666666666676</c:v>
                </c:pt>
                <c:pt idx="136">
                  <c:v>60.923225806451612</c:v>
                </c:pt>
                <c:pt idx="137">
                  <c:v>67.949000000000012</c:v>
                </c:pt>
                <c:pt idx="138">
                  <c:v>67.169354838709694</c:v>
                </c:pt>
                <c:pt idx="139">
                  <c:v>64.121290322580649</c:v>
                </c:pt>
                <c:pt idx="140">
                  <c:v>63.471333333333341</c:v>
                </c:pt>
                <c:pt idx="141">
                  <c:v>59.975483870967736</c:v>
                </c:pt>
                <c:pt idx="142">
                  <c:v>59.454000000000001</c:v>
                </c:pt>
                <c:pt idx="143">
                  <c:v>57.846774193548399</c:v>
                </c:pt>
                <c:pt idx="144">
                  <c:v>60.037419354838711</c:v>
                </c:pt>
                <c:pt idx="145">
                  <c:v>64.525714285714301</c:v>
                </c:pt>
                <c:pt idx="146">
                  <c:v>91.745161290322571</c:v>
                </c:pt>
                <c:pt idx="147">
                  <c:v>98.11733333333332</c:v>
                </c:pt>
                <c:pt idx="148">
                  <c:v>98.07580645161292</c:v>
                </c:pt>
                <c:pt idx="149">
                  <c:v>81.223333333333315</c:v>
                </c:pt>
                <c:pt idx="150">
                  <c:v>78.559354838709694</c:v>
                </c:pt>
              </c:numCache>
            </c:numRef>
          </c:xVal>
          <c:yVal>
            <c:numRef>
              <c:f>'Monthly AVG OIL'!$D$241:$D$500</c:f>
              <c:numCache>
                <c:formatCode>"$"#,##0.00</c:formatCode>
                <c:ptCount val="260"/>
                <c:pt idx="0">
                  <c:v>108.11772727272728</c:v>
                </c:pt>
                <c:pt idx="1">
                  <c:v>108.90052631578948</c:v>
                </c:pt>
                <c:pt idx="2">
                  <c:v>107.48095238095237</c:v>
                </c:pt>
                <c:pt idx="3">
                  <c:v>107.7552380952381</c:v>
                </c:pt>
                <c:pt idx="4">
                  <c:v>109.53909090909092</c:v>
                </c:pt>
                <c:pt idx="5">
                  <c:v>111.7952380952381</c:v>
                </c:pt>
                <c:pt idx="6">
                  <c:v>106.76818181818182</c:v>
                </c:pt>
                <c:pt idx="7">
                  <c:v>101.60809523809523</c:v>
                </c:pt>
                <c:pt idx="8">
                  <c:v>97.091428571428565</c:v>
                </c:pt>
                <c:pt idx="9">
                  <c:v>87.425217391304372</c:v>
                </c:pt>
                <c:pt idx="10">
                  <c:v>79.437894736842111</c:v>
                </c:pt>
                <c:pt idx="11">
                  <c:v>62.334999999999994</c:v>
                </c:pt>
                <c:pt idx="12">
                  <c:v>48.117142857142866</c:v>
                </c:pt>
                <c:pt idx="13">
                  <c:v>58.095500000000015</c:v>
                </c:pt>
                <c:pt idx="14">
                  <c:v>55.885454545454543</c:v>
                </c:pt>
                <c:pt idx="15">
                  <c:v>59.524285714285725</c:v>
                </c:pt>
                <c:pt idx="16">
                  <c:v>64.096190476190472</c:v>
                </c:pt>
                <c:pt idx="17">
                  <c:v>61.477727272727286</c:v>
                </c:pt>
                <c:pt idx="18">
                  <c:v>56.561304347826088</c:v>
                </c:pt>
                <c:pt idx="19">
                  <c:v>46.58428571428572</c:v>
                </c:pt>
                <c:pt idx="20">
                  <c:v>47.62318181818182</c:v>
                </c:pt>
                <c:pt idx="21">
                  <c:v>48.43</c:v>
                </c:pt>
                <c:pt idx="22">
                  <c:v>44.267619047619057</c:v>
                </c:pt>
                <c:pt idx="23">
                  <c:v>38.005454545454548</c:v>
                </c:pt>
                <c:pt idx="24">
                  <c:v>30.6995</c:v>
                </c:pt>
                <c:pt idx="25">
                  <c:v>32.1815</c:v>
                </c:pt>
                <c:pt idx="26">
                  <c:v>38.210454545454553</c:v>
                </c:pt>
                <c:pt idx="27">
                  <c:v>41.583333333333336</c:v>
                </c:pt>
                <c:pt idx="28">
                  <c:v>46.742380952380941</c:v>
                </c:pt>
                <c:pt idx="29">
                  <c:v>48.247272727272723</c:v>
                </c:pt>
                <c:pt idx="30">
                  <c:v>44.951904761904771</c:v>
                </c:pt>
                <c:pt idx="31">
                  <c:v>45.843043478260874</c:v>
                </c:pt>
                <c:pt idx="32">
                  <c:v>46.56966666666667</c:v>
                </c:pt>
                <c:pt idx="33">
                  <c:v>49.396451612903221</c:v>
                </c:pt>
                <c:pt idx="34">
                  <c:v>44.498333333333335</c:v>
                </c:pt>
                <c:pt idx="35">
                  <c:v>53.328709677419361</c:v>
                </c:pt>
                <c:pt idx="36">
                  <c:v>54.717741935483858</c:v>
                </c:pt>
                <c:pt idx="37">
                  <c:v>54.927500000000009</c:v>
                </c:pt>
                <c:pt idx="38">
                  <c:v>51.520967741935493</c:v>
                </c:pt>
                <c:pt idx="39">
                  <c:v>52.355333333333334</c:v>
                </c:pt>
                <c:pt idx="40">
                  <c:v>50.246666666666663</c:v>
                </c:pt>
                <c:pt idx="41">
                  <c:v>46.332666666666682</c:v>
                </c:pt>
                <c:pt idx="42">
                  <c:v>48.382903225806452</c:v>
                </c:pt>
                <c:pt idx="43">
                  <c:v>51.701935483870969</c:v>
                </c:pt>
                <c:pt idx="44">
                  <c:v>56.010333333333342</c:v>
                </c:pt>
                <c:pt idx="45">
                  <c:v>57.515806451612917</c:v>
                </c:pt>
                <c:pt idx="46">
                  <c:v>62.702999999999982</c:v>
                </c:pt>
                <c:pt idx="47">
                  <c:v>64.499354838709664</c:v>
                </c:pt>
                <c:pt idx="48">
                  <c:v>69.000322580645147</c:v>
                </c:pt>
                <c:pt idx="49">
                  <c:v>65.357499999999987</c:v>
                </c:pt>
                <c:pt idx="50">
                  <c:v>66.151935483870972</c:v>
                </c:pt>
                <c:pt idx="51">
                  <c:v>71.981333333333325</c:v>
                </c:pt>
                <c:pt idx="52">
                  <c:v>76.839677419354842</c:v>
                </c:pt>
                <c:pt idx="53">
                  <c:v>74.354000000000013</c:v>
                </c:pt>
                <c:pt idx="54">
                  <c:v>74.28612903225806</c:v>
                </c:pt>
                <c:pt idx="55">
                  <c:v>72.393870967741961</c:v>
                </c:pt>
                <c:pt idx="56">
                  <c:v>78.725999999999971</c:v>
                </c:pt>
                <c:pt idx="57">
                  <c:v>80.99870967741937</c:v>
                </c:pt>
                <c:pt idx="58">
                  <c:v>65.022000000000006</c:v>
                </c:pt>
                <c:pt idx="59">
                  <c:v>56.209032258064511</c:v>
                </c:pt>
                <c:pt idx="60">
                  <c:v>59.174193548387102</c:v>
                </c:pt>
                <c:pt idx="61">
                  <c:v>63.956785714285722</c:v>
                </c:pt>
                <c:pt idx="62">
                  <c:v>66.074516129032261</c:v>
                </c:pt>
                <c:pt idx="63">
                  <c:v>71.103000000000009</c:v>
                </c:pt>
                <c:pt idx="64">
                  <c:v>71.224838709677442</c:v>
                </c:pt>
                <c:pt idx="65">
                  <c:v>64.648333333333326</c:v>
                </c:pt>
                <c:pt idx="66">
                  <c:v>63.835483870967735</c:v>
                </c:pt>
                <c:pt idx="67">
                  <c:v>59.10387096774194</c:v>
                </c:pt>
                <c:pt idx="68">
                  <c:v>62.696000000000005</c:v>
                </c:pt>
                <c:pt idx="69">
                  <c:v>59.899354838709684</c:v>
                </c:pt>
                <c:pt idx="70">
                  <c:v>63.086333333333322</c:v>
                </c:pt>
                <c:pt idx="71">
                  <c:v>67.365806451612926</c:v>
                </c:pt>
                <c:pt idx="72">
                  <c:v>64.079032258064487</c:v>
                </c:pt>
                <c:pt idx="73">
                  <c:v>55.927241379310331</c:v>
                </c:pt>
                <c:pt idx="74">
                  <c:v>32.48838709677419</c:v>
                </c:pt>
                <c:pt idx="75">
                  <c:v>18.946333333333335</c:v>
                </c:pt>
                <c:pt idx="76">
                  <c:v>29.015161290322574</c:v>
                </c:pt>
                <c:pt idx="77">
                  <c:v>40.385000000000005</c:v>
                </c:pt>
                <c:pt idx="78">
                  <c:v>43.244838709677424</c:v>
                </c:pt>
                <c:pt idx="79">
                  <c:v>44.592903225806459</c:v>
                </c:pt>
                <c:pt idx="80">
                  <c:v>40.864999999999995</c:v>
                </c:pt>
                <c:pt idx="81">
                  <c:v>40.124516129032251</c:v>
                </c:pt>
                <c:pt idx="82">
                  <c:v>42.446333333333335</c:v>
                </c:pt>
                <c:pt idx="83">
                  <c:v>50.163225806451635</c:v>
                </c:pt>
                <c:pt idx="84">
                  <c:v>54.538709677419355</c:v>
                </c:pt>
                <c:pt idx="85">
                  <c:v>62.371428571428559</c:v>
                </c:pt>
                <c:pt idx="86">
                  <c:v>65.729354838709668</c:v>
                </c:pt>
                <c:pt idx="87">
                  <c:v>64.62566666666666</c:v>
                </c:pt>
                <c:pt idx="88">
                  <c:v>68.477419354838716</c:v>
                </c:pt>
                <c:pt idx="89">
                  <c:v>73.180333333333323</c:v>
                </c:pt>
                <c:pt idx="90">
                  <c:v>75.461612903225785</c:v>
                </c:pt>
                <c:pt idx="91">
                  <c:v>70.808064516129036</c:v>
                </c:pt>
                <c:pt idx="92">
                  <c:v>74.463000000000022</c:v>
                </c:pt>
                <c:pt idx="93">
                  <c:v>83.349677419354833</c:v>
                </c:pt>
                <c:pt idx="94">
                  <c:v>80.63266666666668</c:v>
                </c:pt>
                <c:pt idx="95">
                  <c:v>74.06</c:v>
                </c:pt>
                <c:pt idx="96">
                  <c:v>86.207419354838677</c:v>
                </c:pt>
                <c:pt idx="97">
                  <c:v>97.170714285714283</c:v>
                </c:pt>
                <c:pt idx="98">
                  <c:v>117.88903225806453</c:v>
                </c:pt>
                <c:pt idx="99">
                  <c:v>105.45633333333335</c:v>
                </c:pt>
                <c:pt idx="100">
                  <c:v>113.49709677419357</c:v>
                </c:pt>
                <c:pt idx="101">
                  <c:v>122.61766666666669</c:v>
                </c:pt>
                <c:pt idx="102">
                  <c:v>112.18838709677421</c:v>
                </c:pt>
                <c:pt idx="103">
                  <c:v>100.4558064516129</c:v>
                </c:pt>
                <c:pt idx="104">
                  <c:v>89.715666666666692</c:v>
                </c:pt>
                <c:pt idx="105">
                  <c:v>93.319032258064524</c:v>
                </c:pt>
                <c:pt idx="106">
                  <c:v>91.586666666666673</c:v>
                </c:pt>
                <c:pt idx="107">
                  <c:v>81.203870967741935</c:v>
                </c:pt>
                <c:pt idx="108">
                  <c:v>82.660967741935508</c:v>
                </c:pt>
                <c:pt idx="109">
                  <c:v>82.46</c:v>
                </c:pt>
                <c:pt idx="110">
                  <c:v>78.367419354838717</c:v>
                </c:pt>
                <c:pt idx="111">
                  <c:v>84.477500000000006</c:v>
                </c:pt>
                <c:pt idx="112">
                  <c:v>75.712903225806457</c:v>
                </c:pt>
                <c:pt idx="113">
                  <c:v>74.952666666666659</c:v>
                </c:pt>
                <c:pt idx="114">
                  <c:v>79.99129032258061</c:v>
                </c:pt>
                <c:pt idx="115">
                  <c:v>86.25709677419357</c:v>
                </c:pt>
                <c:pt idx="116">
                  <c:v>93.558999999999997</c:v>
                </c:pt>
                <c:pt idx="117">
                  <c:v>91.040322580645167</c:v>
                </c:pt>
                <c:pt idx="118">
                  <c:v>82.972666666666655</c:v>
                </c:pt>
                <c:pt idx="119">
                  <c:v>77.880322580645156</c:v>
                </c:pt>
                <c:pt idx="120">
                  <c:v>80.158709677419353</c:v>
                </c:pt>
                <c:pt idx="121">
                  <c:v>83.358620689655197</c:v>
                </c:pt>
                <c:pt idx="122">
                  <c:v>85.336129032258071</c:v>
                </c:pt>
                <c:pt idx="123">
                  <c:v>90.08499999999998</c:v>
                </c:pt>
                <c:pt idx="124">
                  <c:v>81.79000000000002</c:v>
                </c:pt>
                <c:pt idx="125">
                  <c:v>82.344000000000037</c:v>
                </c:pt>
                <c:pt idx="126">
                  <c:v>85.278064516129035</c:v>
                </c:pt>
                <c:pt idx="127">
                  <c:v>80.343225806451585</c:v>
                </c:pt>
                <c:pt idx="128">
                  <c:v>74.091000000000022</c:v>
                </c:pt>
                <c:pt idx="129">
                  <c:v>75.982903225806439</c:v>
                </c:pt>
                <c:pt idx="130">
                  <c:v>74.328333333333305</c:v>
                </c:pt>
                <c:pt idx="131">
                  <c:v>73.85838709677418</c:v>
                </c:pt>
                <c:pt idx="132">
                  <c:v>79.191935483870992</c:v>
                </c:pt>
                <c:pt idx="133">
                  <c:v>75.445714285714303</c:v>
                </c:pt>
                <c:pt idx="134">
                  <c:v>72.917096774193567</c:v>
                </c:pt>
                <c:pt idx="135">
                  <c:v>68.145666666666656</c:v>
                </c:pt>
                <c:pt idx="136">
                  <c:v>64.298064516129045</c:v>
                </c:pt>
                <c:pt idx="137">
                  <c:v>71.629999999999981</c:v>
                </c:pt>
                <c:pt idx="138">
                  <c:v>70.990645161290317</c:v>
                </c:pt>
                <c:pt idx="139">
                  <c:v>67.999032258064489</c:v>
                </c:pt>
                <c:pt idx="140">
                  <c:v>67.922000000000011</c:v>
                </c:pt>
                <c:pt idx="141">
                  <c:v>64.50451612903224</c:v>
                </c:pt>
                <c:pt idx="142">
                  <c:v>63.828666666666663</c:v>
                </c:pt>
                <c:pt idx="143">
                  <c:v>62.709354838709672</c:v>
                </c:pt>
                <c:pt idx="144">
                  <c:v>66.344838709677433</c:v>
                </c:pt>
                <c:pt idx="145">
                  <c:v>70.986785714285716</c:v>
                </c:pt>
                <c:pt idx="146">
                  <c:v>103.80645161290322</c:v>
                </c:pt>
                <c:pt idx="147">
                  <c:v>117.17699999999999</c:v>
                </c:pt>
                <c:pt idx="148">
                  <c:v>107.47645161290326</c:v>
                </c:pt>
                <c:pt idx="149">
                  <c:v>85.062666666666658</c:v>
                </c:pt>
                <c:pt idx="150">
                  <c:v>83.326774193548374</c:v>
                </c:pt>
              </c:numCache>
            </c:numRef>
          </c:yVal>
          <c:smooth val="0"/>
          <c:extLst>
            <c:ext xmlns:c16="http://schemas.microsoft.com/office/drawing/2014/chart" uri="{C3380CC4-5D6E-409C-BE32-E72D297353CC}">
              <c16:uniqueId val="{00000002-80AC-4CFA-8D42-D7637868643A}"/>
            </c:ext>
          </c:extLst>
        </c:ser>
        <c:dLbls>
          <c:showLegendKey val="0"/>
          <c:showVal val="0"/>
          <c:showCatName val="0"/>
          <c:showSerName val="0"/>
          <c:showPercent val="0"/>
          <c:showBubbleSize val="0"/>
        </c:dLbls>
        <c:axId val="177522944"/>
        <c:axId val="177529216"/>
        <c:extLst>
          <c:ext xmlns:c15="http://schemas.microsoft.com/office/drawing/2012/chart" uri="{02D57815-91ED-43cb-92C2-25804820EDAC}">
            <c15:filteredScatterSeries>
              <c15:ser>
                <c:idx val="1"/>
                <c:order val="1"/>
                <c:tx>
                  <c:v>2009+</c:v>
                </c:tx>
                <c:spPr>
                  <a:ln w="28575">
                    <a:noFill/>
                  </a:ln>
                </c:spPr>
                <c:marker>
                  <c:symbol val="circle"/>
                  <c:size val="6"/>
                  <c:spPr>
                    <a:solidFill>
                      <a:srgbClr val="0000FF"/>
                    </a:solidFill>
                    <a:ln>
                      <a:solidFill>
                        <a:srgbClr val="0000FF"/>
                      </a:solidFill>
                      <a:prstDash val="solid"/>
                    </a:ln>
                  </c:spPr>
                </c:marker>
                <c:dLbls>
                  <c:dLbl>
                    <c:idx val="25"/>
                    <c:layout>
                      <c:manualLayout>
                        <c:x val="-0.11058707630285308"/>
                        <c:y val="4.7738095106338906E-3"/>
                      </c:manualLayout>
                    </c:layout>
                    <c:spPr>
                      <a:noFill/>
                      <a:ln w="25400">
                        <a:noFill/>
                      </a:ln>
                    </c:spPr>
                    <c:txPr>
                      <a:bodyPr/>
                      <a:lstStyle/>
                      <a:p>
                        <a:pPr>
                          <a:defRPr sz="7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uri="{CE6537A1-D6FC-4f65-9D91-7224C49458BB}"/>
                      <c:ext xmlns:c16="http://schemas.microsoft.com/office/drawing/2014/chart" uri="{C3380CC4-5D6E-409C-BE32-E72D297353CC}">
                        <c16:uniqueId val="{00000003-80AC-4CFA-8D42-D7637868643A}"/>
                      </c:ext>
                    </c:extLst>
                  </c:dLbl>
                  <c:spPr>
                    <a:noFill/>
                    <a:ln>
                      <a:noFill/>
                    </a:ln>
                    <a:effectLst/>
                  </c:spPr>
                  <c:showLegendKey val="0"/>
                  <c:showVal val="0"/>
                  <c:showCatName val="0"/>
                  <c:showSerName val="0"/>
                  <c:showPercent val="0"/>
                  <c:showBubbleSize val="0"/>
                  <c:extLst>
                    <c:ext uri="{CE6537A1-D6FC-4f65-9D91-7224C49458BB}">
                      <c15:showLeaderLines val="0"/>
                    </c:ext>
                  </c:extLst>
                </c:dLbls>
                <c:trendline>
                  <c:spPr>
                    <a:ln w="15875">
                      <a:solidFill>
                        <a:srgbClr val="0000FF"/>
                      </a:solidFill>
                    </a:ln>
                  </c:spPr>
                  <c:trendlineType val="linear"/>
                  <c:dispRSqr val="1"/>
                  <c:dispEq val="1"/>
                  <c:trendlineLbl>
                    <c:layout>
                      <c:manualLayout>
                        <c:x val="0.24068465230292233"/>
                        <c:y val="-0.14328932398256769"/>
                      </c:manualLayout>
                    </c:layout>
                    <c:tx>
                      <c:rich>
                        <a:bodyPr/>
                        <a:lstStyle/>
                        <a:p>
                          <a:pPr>
                            <a:defRPr/>
                          </a:pPr>
                          <a:r>
                            <a:rPr lang="en-US" b="1" baseline="0">
                              <a:solidFill>
                                <a:srgbClr val="0000FF"/>
                              </a:solidFill>
                            </a:rPr>
                            <a:t>y = 1.1651x - 5.3287</a:t>
                          </a:r>
                          <a:br>
                            <a:rPr lang="en-US" b="1" baseline="0">
                              <a:solidFill>
                                <a:srgbClr val="0000FF"/>
                              </a:solidFill>
                            </a:rPr>
                          </a:br>
                          <a:r>
                            <a:rPr lang="en-US" b="1" baseline="0">
                              <a:solidFill>
                                <a:srgbClr val="0000FF"/>
                              </a:solidFill>
                            </a:rPr>
                            <a:t>R² = 0.9603</a:t>
                          </a:r>
                          <a:endParaRPr lang="en-US" b="1">
                            <a:solidFill>
                              <a:srgbClr val="0000FF"/>
                            </a:solidFill>
                          </a:endParaRPr>
                        </a:p>
                      </c:rich>
                    </c:tx>
                    <c:numFmt formatCode="General" sourceLinked="0"/>
                  </c:trendlineLbl>
                </c:trendline>
                <c:xVal>
                  <c:numLit>
                    <c:formatCode>General</c:formatCode>
                    <c:ptCount val="320"/>
                    <c:pt idx="0">
                      <c:v>41.738499999999995</c:v>
                    </c:pt>
                    <c:pt idx="1">
                      <c:v>39.161052631578954</c:v>
                    </c:pt>
                    <c:pt idx="2">
                      <c:v>47.98</c:v>
                    </c:pt>
                    <c:pt idx="3">
                      <c:v>49.794761904761906</c:v>
                    </c:pt>
                    <c:pt idx="4">
                      <c:v>59.16149999999999</c:v>
                    </c:pt>
                    <c:pt idx="5">
                      <c:v>69.674999999999997</c:v>
                    </c:pt>
                    <c:pt idx="6">
                      <c:v>64.094090909090909</c:v>
                    </c:pt>
                    <c:pt idx="7">
                      <c:v>71.055238095238082</c:v>
                    </c:pt>
                    <c:pt idx="8">
                      <c:v>69.463333333333324</c:v>
                    </c:pt>
                    <c:pt idx="9">
                      <c:v>75.823636363636354</c:v>
                    </c:pt>
                    <c:pt idx="10">
                      <c:v>78.084210526315786</c:v>
                    </c:pt>
                    <c:pt idx="11">
                      <c:v>74.303499999999985</c:v>
                    </c:pt>
                    <c:pt idx="12">
                      <c:v>78.217777777777798</c:v>
                    </c:pt>
                    <c:pt idx="13">
                      <c:v>76.42263157894736</c:v>
                    </c:pt>
                    <c:pt idx="14">
                      <c:v>81.242173913043473</c:v>
                    </c:pt>
                    <c:pt idx="15">
                      <c:v>84.48</c:v>
                    </c:pt>
                    <c:pt idx="16">
                      <c:v>74.068947368421036</c:v>
                    </c:pt>
                    <c:pt idx="17">
                      <c:v>75.349090909090904</c:v>
                    </c:pt>
                    <c:pt idx="18">
                      <c:v>76.369523809523798</c:v>
                    </c:pt>
                    <c:pt idx="19">
                      <c:v>76.823181818181823</c:v>
                    </c:pt>
                    <c:pt idx="20">
                      <c:v>75.319999999999993</c:v>
                    </c:pt>
                    <c:pt idx="21">
                      <c:v>81.902380952380952</c:v>
                    </c:pt>
                    <c:pt idx="22">
                      <c:v>84.14</c:v>
                    </c:pt>
                    <c:pt idx="23">
                      <c:v>89.1538095238095</c:v>
                    </c:pt>
                    <c:pt idx="24">
                      <c:v>89.423000000000002</c:v>
                    </c:pt>
                    <c:pt idx="25">
                      <c:v>89.583157894736857</c:v>
                    </c:pt>
                    <c:pt idx="26">
                      <c:v>103.02045454545454</c:v>
                    </c:pt>
                    <c:pt idx="27">
                      <c:v>110.04049999999999</c:v>
                    </c:pt>
                    <c:pt idx="28">
                      <c:v>101.33285714285714</c:v>
                    </c:pt>
                    <c:pt idx="29">
                      <c:v>96.288636363636385</c:v>
                    </c:pt>
                    <c:pt idx="30">
                      <c:v>97.185000000000002</c:v>
                    </c:pt>
                    <c:pt idx="31">
                      <c:v>86.334347826086955</c:v>
                    </c:pt>
                    <c:pt idx="32">
                      <c:v>85.61</c:v>
                    </c:pt>
                    <c:pt idx="33">
                      <c:v>86.411904761904751</c:v>
                    </c:pt>
                    <c:pt idx="34">
                      <c:v>97.172499999999985</c:v>
                    </c:pt>
                    <c:pt idx="35">
                      <c:v>98.513809523809542</c:v>
                    </c:pt>
                    <c:pt idx="36">
                      <c:v>100.23600000000002</c:v>
                    </c:pt>
                    <c:pt idx="37">
                      <c:v>102.24999999999997</c:v>
                    </c:pt>
                    <c:pt idx="38">
                      <c:v>106.19090909090909</c:v>
                    </c:pt>
                    <c:pt idx="39">
                      <c:v>103.32650000000001</c:v>
                    </c:pt>
                    <c:pt idx="40">
                      <c:v>94.701818181818183</c:v>
                    </c:pt>
                    <c:pt idx="41">
                      <c:v>82.40523809523809</c:v>
                    </c:pt>
                    <c:pt idx="42">
                      <c:v>87.931428571428597</c:v>
                    </c:pt>
                    <c:pt idx="43">
                      <c:v>94.160869565217382</c:v>
                    </c:pt>
                    <c:pt idx="44">
                      <c:v>94.716315789473697</c:v>
                    </c:pt>
                    <c:pt idx="45">
                      <c:v>89.570869565217379</c:v>
                    </c:pt>
                    <c:pt idx="46">
                      <c:v>86.655000000000001</c:v>
                    </c:pt>
                    <c:pt idx="47">
                      <c:v>88.245499999999993</c:v>
                    </c:pt>
                    <c:pt idx="48">
                      <c:v>94.828571428571436</c:v>
                    </c:pt>
                    <c:pt idx="49">
                      <c:v>95.321578947368408</c:v>
                    </c:pt>
                    <c:pt idx="50">
                      <c:v>93.047368421052624</c:v>
                    </c:pt>
                    <c:pt idx="51">
                      <c:v>92.067727272727282</c:v>
                    </c:pt>
                    <c:pt idx="52">
                      <c:v>94.794999999999987</c:v>
                    </c:pt>
                    <c:pt idx="53">
                      <c:v>95.800500000000014</c:v>
                    </c:pt>
                    <c:pt idx="54">
                      <c:v>104.61136363636365</c:v>
                    </c:pt>
                    <c:pt idx="55">
                      <c:v>106.53863636363639</c:v>
                    </c:pt>
                    <c:pt idx="56">
                      <c:v>106.23499999999999</c:v>
                    </c:pt>
                    <c:pt idx="57">
                      <c:v>100.55260869565215</c:v>
                    </c:pt>
                    <c:pt idx="58">
                      <c:v>93.931499999999986</c:v>
                    </c:pt>
                    <c:pt idx="59">
                      <c:v>97.894285714285701</c:v>
                    </c:pt>
                    <c:pt idx="60">
                      <c:v>94.856666666666669</c:v>
                    </c:pt>
                    <c:pt idx="61">
                      <c:v>100.67526315789473</c:v>
                    </c:pt>
                    <c:pt idx="62">
                      <c:v>100.50904761904765</c:v>
                    </c:pt>
                    <c:pt idx="63">
                      <c:v>102.03476190476188</c:v>
                    </c:pt>
                    <c:pt idx="64">
                      <c:v>101.79476190476188</c:v>
                    </c:pt>
                    <c:pt idx="65">
                      <c:v>105.14666666666666</c:v>
                    </c:pt>
                    <c:pt idx="66">
                      <c:v>102.39181818181818</c:v>
                    </c:pt>
                    <c:pt idx="67">
                      <c:v>96.076190476190476</c:v>
                    </c:pt>
                    <c:pt idx="68">
                      <c:v>93.033809523809509</c:v>
                    </c:pt>
                    <c:pt idx="69">
                      <c:v>84.339130434782604</c:v>
                    </c:pt>
                    <c:pt idx="70">
                      <c:v>75.81</c:v>
                    </c:pt>
                    <c:pt idx="71">
                      <c:v>59.28954545454544</c:v>
                    </c:pt>
                    <c:pt idx="72">
                      <c:v>47.325499999999998</c:v>
                    </c:pt>
                    <c:pt idx="73">
                      <c:v>50.724736842105258</c:v>
                    </c:pt>
                    <c:pt idx="74">
                      <c:v>47.854090909090907</c:v>
                    </c:pt>
                    <c:pt idx="75">
                      <c:v>54.433181818181815</c:v>
                    </c:pt>
                    <c:pt idx="76">
                      <c:v>59.372</c:v>
                    </c:pt>
                    <c:pt idx="77">
                      <c:v>59.828636363636377</c:v>
                    </c:pt>
                    <c:pt idx="78">
                      <c:v>50.929999999999993</c:v>
                    </c:pt>
                    <c:pt idx="79">
                      <c:v>42.889047619047624</c:v>
                    </c:pt>
                    <c:pt idx="80">
                      <c:v>45.479523809523805</c:v>
                    </c:pt>
                    <c:pt idx="81">
                      <c:v>46.289545454545454</c:v>
                    </c:pt>
                    <c:pt idx="82">
                      <c:v>42.922999999999995</c:v>
                    </c:pt>
                    <c:pt idx="83">
                      <c:v>37.327272727272728</c:v>
                    </c:pt>
                    <c:pt idx="84">
                      <c:v>31.77578947368421</c:v>
                    </c:pt>
                    <c:pt idx="85">
                      <c:v>30.616500000000002</c:v>
                    </c:pt>
                    <c:pt idx="86">
                      <c:v>37.960909090909098</c:v>
                    </c:pt>
                    <c:pt idx="87">
                      <c:v>41.124761904761897</c:v>
                    </c:pt>
                    <c:pt idx="88">
                      <c:v>46.796666666666681</c:v>
                    </c:pt>
                    <c:pt idx="89">
                      <c:v>48.853181818181831</c:v>
                    </c:pt>
                    <c:pt idx="90">
                      <c:v>44.814500000000002</c:v>
                    </c:pt>
                    <c:pt idx="91">
                      <c:v>44.799130434782612</c:v>
                    </c:pt>
                    <c:pt idx="92">
                      <c:v>44.994666666666667</c:v>
                    </c:pt>
                    <c:pt idx="93">
                      <c:v>49.827096774193542</c:v>
                    </c:pt>
                    <c:pt idx="94">
                      <c:v>45.582333333333331</c:v>
                    </c:pt>
                    <c:pt idx="95">
                      <c:v>52.207096774193552</c:v>
                    </c:pt>
                    <c:pt idx="96">
                      <c:v>52.770322580645178</c:v>
                    </c:pt>
                    <c:pt idx="97">
                      <c:v>53.54785714285714</c:v>
                    </c:pt>
                    <c:pt idx="98">
                      <c:v>49.665806451612895</c:v>
                    </c:pt>
                    <c:pt idx="99">
                      <c:v>51.144999999999968</c:v>
                    </c:pt>
                    <c:pt idx="100">
                      <c:v>48.582258064516132</c:v>
                    </c:pt>
                    <c:pt idx="101">
                      <c:v>45.226333333333351</c:v>
                    </c:pt>
                    <c:pt idx="102">
                      <c:v>46.61774193548387</c:v>
                    </c:pt>
                    <c:pt idx="103">
                      <c:v>48.222258064516133</c:v>
                    </c:pt>
                    <c:pt idx="104">
                      <c:v>49.571333333333349</c:v>
                    </c:pt>
                    <c:pt idx="105">
                      <c:v>51.579677419354866</c:v>
                    </c:pt>
                    <c:pt idx="106">
                      <c:v>56.789999999999992</c:v>
                    </c:pt>
                    <c:pt idx="107">
                      <c:v>58.104193548387094</c:v>
                    </c:pt>
                    <c:pt idx="108">
                      <c:v>63.614838709677407</c:v>
                    </c:pt>
                    <c:pt idx="109">
                      <c:v>62.247500000000009</c:v>
                    </c:pt>
                    <c:pt idx="110">
                      <c:v>62.939032258064522</c:v>
                    </c:pt>
                    <c:pt idx="111">
                      <c:v>66.320999999999984</c:v>
                    </c:pt>
                    <c:pt idx="112">
                      <c:v>69.892580645161303</c:v>
                    </c:pt>
                    <c:pt idx="113">
                      <c:v>67.276999999999987</c:v>
                    </c:pt>
                    <c:pt idx="114">
                      <c:v>70.917096774193553</c:v>
                    </c:pt>
                    <c:pt idx="115">
                      <c:v>67.804516129032265</c:v>
                    </c:pt>
                    <c:pt idx="116">
                      <c:v>70.084999999999994</c:v>
                    </c:pt>
                    <c:pt idx="117">
                      <c:v>70.716451612903214</c:v>
                    </c:pt>
                    <c:pt idx="118">
                      <c:v>56.85366666666669</c:v>
                    </c:pt>
                    <c:pt idx="119">
                      <c:v>48.822903225806442</c:v>
                    </c:pt>
                    <c:pt idx="120">
                      <c:v>51.479032258064521</c:v>
                    </c:pt>
                    <c:pt idx="121">
                      <c:v>54.940000000000005</c:v>
                    </c:pt>
                    <c:pt idx="122">
                      <c:v>58.086129032258064</c:v>
                    </c:pt>
                    <c:pt idx="123">
                      <c:v>63.794333333333341</c:v>
                    </c:pt>
                    <c:pt idx="124">
                      <c:v>60.891935483870981</c:v>
                    </c:pt>
                    <c:pt idx="125">
                      <c:v>54.864333333333342</c:v>
                    </c:pt>
                    <c:pt idx="126">
                      <c:v>57.49870967741937</c:v>
                    </c:pt>
                    <c:pt idx="127">
                      <c:v>54.840967741935486</c:v>
                    </c:pt>
                    <c:pt idx="128">
                      <c:v>56.676000000000009</c:v>
                    </c:pt>
                    <c:pt idx="129">
                      <c:v>54.13000000000001</c:v>
                    </c:pt>
                    <c:pt idx="130">
                      <c:v>57.084666666666664</c:v>
                    </c:pt>
                    <c:pt idx="131">
                      <c:v>59.84</c:v>
                    </c:pt>
                    <c:pt idx="132">
                      <c:v>57.978709677419353</c:v>
                    </c:pt>
                    <c:pt idx="133">
                      <c:v>50.749310344827585</c:v>
                    </c:pt>
                    <c:pt idx="134">
                      <c:v>30.595483870967744</c:v>
                    </c:pt>
                    <c:pt idx="135">
                      <c:v>18.201999999999998</c:v>
                    </c:pt>
                    <c:pt idx="136">
                      <c:v>28.683225806451613</c:v>
                    </c:pt>
                    <c:pt idx="137">
                      <c:v>38.369333333333337</c:v>
                    </c:pt>
                    <c:pt idx="138">
                      <c:v>40.763225806451615</c:v>
                    </c:pt>
                    <c:pt idx="139">
                      <c:v>42.186129032258073</c:v>
                    </c:pt>
                    <c:pt idx="140">
                      <c:v>39.627666666666663</c:v>
                    </c:pt>
                    <c:pt idx="141">
                      <c:v>39.443548387096783</c:v>
                    </c:pt>
                    <c:pt idx="142">
                      <c:v>41.277666666666654</c:v>
                    </c:pt>
                    <c:pt idx="143">
                      <c:v>47.227419354838716</c:v>
                    </c:pt>
                    <c:pt idx="144">
                      <c:v>51.806451612903224</c:v>
                    </c:pt>
                    <c:pt idx="145">
                      <c:v>59.133928571428577</c:v>
                    </c:pt>
                    <c:pt idx="146">
                      <c:v>62.658064516129045</c:v>
                    </c:pt>
                    <c:pt idx="147">
                      <c:v>61.643666666666689</c:v>
                    </c:pt>
                    <c:pt idx="148">
                      <c:v>65.063225806451584</c:v>
                    </c:pt>
                  </c:numLit>
                </c:xVal>
                <c:yVal>
                  <c:numLit>
                    <c:formatCode>General</c:formatCode>
                    <c:ptCount val="320"/>
                    <c:pt idx="0">
                      <c:v>43.439499999999995</c:v>
                    </c:pt>
                    <c:pt idx="1">
                      <c:v>43.324736842105253</c:v>
                    </c:pt>
                    <c:pt idx="2">
                      <c:v>46.540454545454544</c:v>
                    </c:pt>
                    <c:pt idx="3">
                      <c:v>50.181904761904761</c:v>
                    </c:pt>
                    <c:pt idx="4">
                      <c:v>57.302500000000002</c:v>
                    </c:pt>
                    <c:pt idx="5">
                      <c:v>68.609545454545454</c:v>
                    </c:pt>
                    <c:pt idx="6">
                      <c:v>64.435454545454533</c:v>
                    </c:pt>
                    <c:pt idx="7">
                      <c:v>72.508571428571415</c:v>
                    </c:pt>
                    <c:pt idx="8">
                      <c:v>67.646190476190469</c:v>
                    </c:pt>
                    <c:pt idx="9">
                      <c:v>72.769545454545451</c:v>
                    </c:pt>
                    <c:pt idx="10">
                      <c:v>76.661999999999992</c:v>
                    </c:pt>
                    <c:pt idx="11">
                      <c:v>74.456363636363648</c:v>
                    </c:pt>
                    <c:pt idx="12">
                      <c:v>76.167368421052629</c:v>
                    </c:pt>
                    <c:pt idx="13">
                      <c:v>73.752105263157887</c:v>
                    </c:pt>
                    <c:pt idx="14">
                      <c:v>78.827391304347842</c:v>
                    </c:pt>
                    <c:pt idx="15">
                      <c:v>84.817619047619033</c:v>
                    </c:pt>
                    <c:pt idx="16">
                      <c:v>75.945699999999988</c:v>
                    </c:pt>
                    <c:pt idx="17">
                      <c:v>74.760909090909095</c:v>
                    </c:pt>
                    <c:pt idx="18">
                      <c:v>75.58</c:v>
                    </c:pt>
                    <c:pt idx="19">
                      <c:v>77.039545454545447</c:v>
                    </c:pt>
                    <c:pt idx="20">
                      <c:v>77.840476190476195</c:v>
                    </c:pt>
                    <c:pt idx="21">
                      <c:v>82.664761904761903</c:v>
                    </c:pt>
                    <c:pt idx="22">
                      <c:v>85.274761904761903</c:v>
                    </c:pt>
                    <c:pt idx="23">
                      <c:v>91.305000000000007</c:v>
                    </c:pt>
                    <c:pt idx="24">
                      <c:v>96.523499999999984</c:v>
                    </c:pt>
                    <c:pt idx="25">
                      <c:v>103.71631578947368</c:v>
                    </c:pt>
                    <c:pt idx="26">
                      <c:v>114.64347826086956</c:v>
                    </c:pt>
                    <c:pt idx="27">
                      <c:v>123.25888888888888</c:v>
                    </c:pt>
                    <c:pt idx="28">
                      <c:v>114.9890476190476</c:v>
                    </c:pt>
                    <c:pt idx="29">
                      <c:v>113.83318181818184</c:v>
                    </c:pt>
                    <c:pt idx="30">
                      <c:v>116.97349999999999</c:v>
                    </c:pt>
                    <c:pt idx="31">
                      <c:v>110.21954545454547</c:v>
                    </c:pt>
                    <c:pt idx="32">
                      <c:v>112.83380952380955</c:v>
                    </c:pt>
                    <c:pt idx="33">
                      <c:v>109.55</c:v>
                    </c:pt>
                    <c:pt idx="34">
                      <c:v>110.76809523809523</c:v>
                    </c:pt>
                    <c:pt idx="35">
                      <c:v>107.87049999999999</c:v>
                    </c:pt>
                    <c:pt idx="36">
                      <c:v>110.68599999999999</c:v>
                    </c:pt>
                    <c:pt idx="37">
                      <c:v>119.327</c:v>
                    </c:pt>
                    <c:pt idx="38">
                      <c:v>125.44545454545454</c:v>
                    </c:pt>
                    <c:pt idx="39">
                      <c:v>119.75</c:v>
                    </c:pt>
                    <c:pt idx="40">
                      <c:v>110.33904761904762</c:v>
                    </c:pt>
                    <c:pt idx="41">
                      <c:v>95.155714285714296</c:v>
                    </c:pt>
                    <c:pt idx="42">
                      <c:v>102.61857142857141</c:v>
                    </c:pt>
                    <c:pt idx="43">
                      <c:v>113.35608695652174</c:v>
                    </c:pt>
                    <c:pt idx="44">
                      <c:v>112.86368421052633</c:v>
                    </c:pt>
                    <c:pt idx="45">
                      <c:v>111.71086956521739</c:v>
                    </c:pt>
                    <c:pt idx="46">
                      <c:v>109.05857142857143</c:v>
                    </c:pt>
                    <c:pt idx="47">
                      <c:v>109.494</c:v>
                    </c:pt>
                    <c:pt idx="48">
                      <c:v>112.96000000000001</c:v>
                    </c:pt>
                    <c:pt idx="49">
                      <c:v>116.01944444444445</c:v>
                    </c:pt>
                    <c:pt idx="50">
                      <c:v>108.55578947368421</c:v>
                    </c:pt>
                    <c:pt idx="51">
                      <c:v>102.24818181818182</c:v>
                    </c:pt>
                    <c:pt idx="52">
                      <c:v>102.55863636363634</c:v>
                    </c:pt>
                    <c:pt idx="53">
                      <c:v>102.9195</c:v>
                    </c:pt>
                    <c:pt idx="54">
                      <c:v>107.93318181818178</c:v>
                    </c:pt>
                    <c:pt idx="55">
                      <c:v>111.28045454545453</c:v>
                    </c:pt>
                    <c:pt idx="56">
                      <c:v>111.59649999999999</c:v>
                    </c:pt>
                    <c:pt idx="57">
                      <c:v>109.06181818181818</c:v>
                    </c:pt>
                    <c:pt idx="58">
                      <c:v>107.79199999999999</c:v>
                    </c:pt>
                    <c:pt idx="59">
                      <c:v>110.75666666666666</c:v>
                    </c:pt>
                    <c:pt idx="60">
                      <c:v>108.11772727272728</c:v>
                    </c:pt>
                    <c:pt idx="61">
                      <c:v>108.90052631578948</c:v>
                    </c:pt>
                    <c:pt idx="62">
                      <c:v>107.48095238095237</c:v>
                    </c:pt>
                    <c:pt idx="63">
                      <c:v>107.7552380952381</c:v>
                    </c:pt>
                    <c:pt idx="64">
                      <c:v>109.53909090909092</c:v>
                    </c:pt>
                    <c:pt idx="65">
                      <c:v>111.7952380952381</c:v>
                    </c:pt>
                    <c:pt idx="66">
                      <c:v>106.76818181818182</c:v>
                    </c:pt>
                    <c:pt idx="67">
                      <c:v>101.60809523809523</c:v>
                    </c:pt>
                    <c:pt idx="68">
                      <c:v>97.091428571428565</c:v>
                    </c:pt>
                    <c:pt idx="69">
                      <c:v>87.425217391304372</c:v>
                    </c:pt>
                    <c:pt idx="70">
                      <c:v>79.437894736842111</c:v>
                    </c:pt>
                    <c:pt idx="71">
                      <c:v>62.334999999999994</c:v>
                    </c:pt>
                    <c:pt idx="72">
                      <c:v>48.117142857142866</c:v>
                    </c:pt>
                    <c:pt idx="73">
                      <c:v>58.095500000000015</c:v>
                    </c:pt>
                    <c:pt idx="74">
                      <c:v>55.885454545454543</c:v>
                    </c:pt>
                    <c:pt idx="75">
                      <c:v>59.524285714285725</c:v>
                    </c:pt>
                    <c:pt idx="76">
                      <c:v>64.096190476190472</c:v>
                    </c:pt>
                    <c:pt idx="77">
                      <c:v>61.477727272727286</c:v>
                    </c:pt>
                    <c:pt idx="78">
                      <c:v>56.561304347826088</c:v>
                    </c:pt>
                    <c:pt idx="79">
                      <c:v>46.58428571428572</c:v>
                    </c:pt>
                    <c:pt idx="80">
                      <c:v>47.62318181818182</c:v>
                    </c:pt>
                    <c:pt idx="81">
                      <c:v>48.43</c:v>
                    </c:pt>
                    <c:pt idx="82">
                      <c:v>44.267619047619057</c:v>
                    </c:pt>
                    <c:pt idx="83">
                      <c:v>38.005454545454548</c:v>
                    </c:pt>
                    <c:pt idx="84">
                      <c:v>30.6995</c:v>
                    </c:pt>
                    <c:pt idx="85">
                      <c:v>32.1815</c:v>
                    </c:pt>
                    <c:pt idx="86">
                      <c:v>38.210454545454553</c:v>
                    </c:pt>
                    <c:pt idx="87">
                      <c:v>41.583333333333336</c:v>
                    </c:pt>
                    <c:pt idx="88">
                      <c:v>46.742380952380941</c:v>
                    </c:pt>
                    <c:pt idx="89">
                      <c:v>48.247272727272723</c:v>
                    </c:pt>
                    <c:pt idx="90">
                      <c:v>44.951904761904771</c:v>
                    </c:pt>
                    <c:pt idx="91">
                      <c:v>45.843043478260874</c:v>
                    </c:pt>
                    <c:pt idx="92">
                      <c:v>46.56966666666667</c:v>
                    </c:pt>
                    <c:pt idx="93">
                      <c:v>49.396451612903221</c:v>
                    </c:pt>
                    <c:pt idx="94">
                      <c:v>44.498333333333335</c:v>
                    </c:pt>
                    <c:pt idx="95">
                      <c:v>53.328709677419361</c:v>
                    </c:pt>
                    <c:pt idx="96">
                      <c:v>54.717741935483858</c:v>
                    </c:pt>
                    <c:pt idx="97">
                      <c:v>54.927500000000009</c:v>
                    </c:pt>
                    <c:pt idx="98">
                      <c:v>51.520967741935493</c:v>
                    </c:pt>
                    <c:pt idx="99">
                      <c:v>52.355333333333334</c:v>
                    </c:pt>
                    <c:pt idx="100">
                      <c:v>50.246666666666663</c:v>
                    </c:pt>
                    <c:pt idx="101">
                      <c:v>46.332666666666682</c:v>
                    </c:pt>
                    <c:pt idx="102">
                      <c:v>48.382903225806452</c:v>
                    </c:pt>
                    <c:pt idx="103">
                      <c:v>51.701935483870969</c:v>
                    </c:pt>
                    <c:pt idx="104">
                      <c:v>56.010333333333342</c:v>
                    </c:pt>
                    <c:pt idx="105">
                      <c:v>57.515806451612917</c:v>
                    </c:pt>
                    <c:pt idx="106">
                      <c:v>62.702999999999982</c:v>
                    </c:pt>
                    <c:pt idx="107">
                      <c:v>64.499354838709664</c:v>
                    </c:pt>
                    <c:pt idx="108">
                      <c:v>69.000322580645147</c:v>
                    </c:pt>
                    <c:pt idx="109">
                      <c:v>65.357499999999987</c:v>
                    </c:pt>
                    <c:pt idx="110">
                      <c:v>66.151935483870972</c:v>
                    </c:pt>
                    <c:pt idx="111">
                      <c:v>71.981333333333325</c:v>
                    </c:pt>
                    <c:pt idx="112">
                      <c:v>76.839677419354842</c:v>
                    </c:pt>
                    <c:pt idx="113">
                      <c:v>74.354000000000013</c:v>
                    </c:pt>
                    <c:pt idx="114">
                      <c:v>74.28612903225806</c:v>
                    </c:pt>
                    <c:pt idx="115">
                      <c:v>72.393870967741961</c:v>
                    </c:pt>
                    <c:pt idx="116">
                      <c:v>78.725999999999971</c:v>
                    </c:pt>
                    <c:pt idx="117">
                      <c:v>80.99870967741937</c:v>
                    </c:pt>
                    <c:pt idx="118">
                      <c:v>65.022000000000006</c:v>
                    </c:pt>
                    <c:pt idx="119">
                      <c:v>56.209032258064511</c:v>
                    </c:pt>
                    <c:pt idx="120">
                      <c:v>59.174193548387102</c:v>
                    </c:pt>
                    <c:pt idx="121">
                      <c:v>63.956785714285722</c:v>
                    </c:pt>
                    <c:pt idx="122">
                      <c:v>66.074516129032261</c:v>
                    </c:pt>
                    <c:pt idx="123">
                      <c:v>71.103000000000009</c:v>
                    </c:pt>
                    <c:pt idx="124">
                      <c:v>71.224838709677442</c:v>
                    </c:pt>
                    <c:pt idx="125">
                      <c:v>64.648333333333326</c:v>
                    </c:pt>
                    <c:pt idx="126">
                      <c:v>63.835483870967735</c:v>
                    </c:pt>
                    <c:pt idx="127">
                      <c:v>59.10387096774194</c:v>
                    </c:pt>
                    <c:pt idx="128">
                      <c:v>62.696000000000005</c:v>
                    </c:pt>
                    <c:pt idx="129">
                      <c:v>59.899354838709684</c:v>
                    </c:pt>
                    <c:pt idx="130">
                      <c:v>63.086333333333322</c:v>
                    </c:pt>
                    <c:pt idx="131">
                      <c:v>67.365806451612926</c:v>
                    </c:pt>
                    <c:pt idx="132">
                      <c:v>64.079032258064487</c:v>
                    </c:pt>
                    <c:pt idx="133">
                      <c:v>55.927241379310331</c:v>
                    </c:pt>
                    <c:pt idx="134">
                      <c:v>32.48838709677419</c:v>
                    </c:pt>
                    <c:pt idx="135">
                      <c:v>18.946333333333335</c:v>
                    </c:pt>
                    <c:pt idx="136">
                      <c:v>29.015161290322574</c:v>
                    </c:pt>
                    <c:pt idx="137">
                      <c:v>40.385000000000005</c:v>
                    </c:pt>
                    <c:pt idx="138">
                      <c:v>43.244838709677424</c:v>
                    </c:pt>
                    <c:pt idx="139">
                      <c:v>44.592903225806459</c:v>
                    </c:pt>
                    <c:pt idx="140">
                      <c:v>40.864999999999995</c:v>
                    </c:pt>
                    <c:pt idx="141">
                      <c:v>40.124516129032251</c:v>
                    </c:pt>
                    <c:pt idx="142">
                      <c:v>42.446333333333335</c:v>
                    </c:pt>
                    <c:pt idx="143">
                      <c:v>50.163225806451635</c:v>
                    </c:pt>
                    <c:pt idx="144">
                      <c:v>54.538709677419355</c:v>
                    </c:pt>
                    <c:pt idx="145">
                      <c:v>62.371428571428559</c:v>
                    </c:pt>
                    <c:pt idx="146">
                      <c:v>65.729354838709668</c:v>
                    </c:pt>
                    <c:pt idx="147">
                      <c:v>64.62566666666666</c:v>
                    </c:pt>
                    <c:pt idx="148">
                      <c:v>68.477419354838716</c:v>
                    </c:pt>
                  </c:numLit>
                </c:yVal>
                <c:smooth val="0"/>
                <c:extLst>
                  <c:ext xmlns:c16="http://schemas.microsoft.com/office/drawing/2014/chart" uri="{C3380CC4-5D6E-409C-BE32-E72D297353CC}">
                    <c16:uniqueId val="{00000004-80AC-4CFA-8D42-D7637868643A}"/>
                  </c:ext>
                </c:extLst>
              </c15:ser>
            </c15:filteredScatterSeries>
          </c:ext>
        </c:extLst>
      </c:scatterChart>
      <c:valAx>
        <c:axId val="177522944"/>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9216"/>
        <c:crosses val="autoZero"/>
        <c:crossBetween val="midCat"/>
        <c:majorUnit val="10"/>
        <c:minorUnit val="2"/>
      </c:valAx>
      <c:valAx>
        <c:axId val="177529216"/>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BRENT</a:t>
                </a:r>
              </a:p>
            </c:rich>
          </c:tx>
          <c:layout>
            <c:manualLayout>
              <c:xMode val="edge"/>
              <c:yMode val="edge"/>
              <c:x val="1.2208657047724751E-2"/>
              <c:y val="0.512234910277324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522944"/>
        <c:crosses val="autoZero"/>
        <c:crossBetween val="midCat"/>
        <c:majorUnit val="10"/>
        <c:minorUnit val="2"/>
      </c:valAx>
      <c:spPr>
        <a:noFill/>
        <a:ln w="12700">
          <a:solidFill>
            <a:srgbClr val="808080"/>
          </a:solidFill>
          <a:prstDash val="solid"/>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MONTHLY AVG PRICES OF PLAINS POSTING (MIDLAND)</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vs WTI CUSHING SPOT</a:t>
            </a:r>
          </a:p>
          <a:p>
            <a:pPr>
              <a:defRPr sz="1200" b="1"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2003 + DATA ONLY</a:t>
            </a:r>
          </a:p>
          <a:p>
            <a:pPr>
              <a:defRPr sz="1200" b="1" i="0" u="none" strike="noStrike" baseline="0">
                <a:solidFill>
                  <a:srgbClr val="000000"/>
                </a:solidFill>
                <a:latin typeface="Arial"/>
                <a:ea typeface="Arial"/>
                <a:cs typeface="Arial"/>
              </a:defRPr>
            </a:pPr>
            <a:r>
              <a:rPr lang="en-US" sz="900" b="1" i="0" u="none" strike="noStrike" baseline="0">
                <a:solidFill>
                  <a:srgbClr val="008000"/>
                </a:solidFill>
                <a:latin typeface="Arial"/>
                <a:cs typeface="Arial"/>
              </a:rPr>
              <a:t>Points in "Green" are 2007+ data points</a:t>
            </a:r>
          </a:p>
        </c:rich>
      </c:tx>
      <c:layout>
        <c:manualLayout>
          <c:xMode val="edge"/>
          <c:yMode val="edge"/>
          <c:x val="0.25527192008879024"/>
          <c:y val="1.9575856443719411E-2"/>
        </c:manualLayout>
      </c:layout>
      <c:overlay val="0"/>
      <c:spPr>
        <a:noFill/>
        <a:ln w="25400">
          <a:noFill/>
        </a:ln>
      </c:spPr>
    </c:title>
    <c:autoTitleDeleted val="0"/>
    <c:plotArea>
      <c:layout>
        <c:manualLayout>
          <c:layoutTarget val="inner"/>
          <c:xMode val="edge"/>
          <c:yMode val="edge"/>
          <c:x val="9.2119866814650384E-2"/>
          <c:y val="0.21533442088091354"/>
          <c:w val="0.87347391786903439"/>
          <c:h val="0.68515497553017946"/>
        </c:manualLayout>
      </c:layout>
      <c:scatterChart>
        <c:scatterStyle val="lineMarker"/>
        <c:varyColors val="1"/>
        <c:ser>
          <c:idx val="0"/>
          <c:order val="0"/>
          <c:spPr>
            <a:ln w="28575">
              <a:noFill/>
            </a:ln>
          </c:spPr>
          <c:marker>
            <c:symbol val="diamond"/>
            <c:size val="7"/>
            <c:spPr>
              <a:solidFill>
                <a:srgbClr val="008000"/>
              </a:solidFill>
              <a:ln>
                <a:solidFill>
                  <a:srgbClr val="008000"/>
                </a:solidFill>
                <a:prstDash val="solid"/>
              </a:ln>
            </c:spPr>
          </c:marker>
          <c:dPt>
            <c:idx val="0"/>
            <c:bubble3D val="0"/>
            <c:extLst>
              <c:ext xmlns:c16="http://schemas.microsoft.com/office/drawing/2014/chart" uri="{C3380CC4-5D6E-409C-BE32-E72D297353CC}">
                <c16:uniqueId val="{00000000-51EA-4433-886E-DE7356B679D0}"/>
              </c:ext>
            </c:extLst>
          </c:dPt>
          <c:dPt>
            <c:idx val="1"/>
            <c:bubble3D val="0"/>
            <c:extLst>
              <c:ext xmlns:c16="http://schemas.microsoft.com/office/drawing/2014/chart" uri="{C3380CC4-5D6E-409C-BE32-E72D297353CC}">
                <c16:uniqueId val="{00000001-51EA-4433-886E-DE7356B679D0}"/>
              </c:ext>
            </c:extLst>
          </c:dPt>
          <c:dPt>
            <c:idx val="2"/>
            <c:bubble3D val="0"/>
            <c:extLst>
              <c:ext xmlns:c16="http://schemas.microsoft.com/office/drawing/2014/chart" uri="{C3380CC4-5D6E-409C-BE32-E72D297353CC}">
                <c16:uniqueId val="{00000002-51EA-4433-886E-DE7356B679D0}"/>
              </c:ext>
            </c:extLst>
          </c:dPt>
          <c:dPt>
            <c:idx val="3"/>
            <c:bubble3D val="0"/>
            <c:extLst>
              <c:ext xmlns:c16="http://schemas.microsoft.com/office/drawing/2014/chart" uri="{C3380CC4-5D6E-409C-BE32-E72D297353CC}">
                <c16:uniqueId val="{00000003-51EA-4433-886E-DE7356B679D0}"/>
              </c:ext>
            </c:extLst>
          </c:dPt>
          <c:dPt>
            <c:idx val="4"/>
            <c:bubble3D val="0"/>
            <c:extLst>
              <c:ext xmlns:c16="http://schemas.microsoft.com/office/drawing/2014/chart" uri="{C3380CC4-5D6E-409C-BE32-E72D297353CC}">
                <c16:uniqueId val="{00000004-51EA-4433-886E-DE7356B679D0}"/>
              </c:ext>
            </c:extLst>
          </c:dPt>
          <c:dPt>
            <c:idx val="5"/>
            <c:bubble3D val="0"/>
            <c:extLst>
              <c:ext xmlns:c16="http://schemas.microsoft.com/office/drawing/2014/chart" uri="{C3380CC4-5D6E-409C-BE32-E72D297353CC}">
                <c16:uniqueId val="{00000005-51EA-4433-886E-DE7356B679D0}"/>
              </c:ext>
            </c:extLst>
          </c:dPt>
          <c:dPt>
            <c:idx val="6"/>
            <c:bubble3D val="0"/>
            <c:extLst>
              <c:ext xmlns:c16="http://schemas.microsoft.com/office/drawing/2014/chart" uri="{C3380CC4-5D6E-409C-BE32-E72D297353CC}">
                <c16:uniqueId val="{00000006-51EA-4433-886E-DE7356B679D0}"/>
              </c:ext>
            </c:extLst>
          </c:dPt>
          <c:dPt>
            <c:idx val="7"/>
            <c:bubble3D val="0"/>
            <c:extLst>
              <c:ext xmlns:c16="http://schemas.microsoft.com/office/drawing/2014/chart" uri="{C3380CC4-5D6E-409C-BE32-E72D297353CC}">
                <c16:uniqueId val="{00000007-51EA-4433-886E-DE7356B679D0}"/>
              </c:ext>
            </c:extLst>
          </c:dPt>
          <c:dPt>
            <c:idx val="8"/>
            <c:bubble3D val="0"/>
            <c:extLst>
              <c:ext xmlns:c16="http://schemas.microsoft.com/office/drawing/2014/chart" uri="{C3380CC4-5D6E-409C-BE32-E72D297353CC}">
                <c16:uniqueId val="{00000008-51EA-4433-886E-DE7356B679D0}"/>
              </c:ext>
            </c:extLst>
          </c:dPt>
          <c:dPt>
            <c:idx val="9"/>
            <c:bubble3D val="0"/>
            <c:extLst>
              <c:ext xmlns:c16="http://schemas.microsoft.com/office/drawing/2014/chart" uri="{C3380CC4-5D6E-409C-BE32-E72D297353CC}">
                <c16:uniqueId val="{00000009-51EA-4433-886E-DE7356B679D0}"/>
              </c:ext>
            </c:extLst>
          </c:dPt>
          <c:dPt>
            <c:idx val="10"/>
            <c:bubble3D val="0"/>
            <c:extLst>
              <c:ext xmlns:c16="http://schemas.microsoft.com/office/drawing/2014/chart" uri="{C3380CC4-5D6E-409C-BE32-E72D297353CC}">
                <c16:uniqueId val="{0000000A-51EA-4433-886E-DE7356B679D0}"/>
              </c:ext>
            </c:extLst>
          </c:dPt>
          <c:dPt>
            <c:idx val="11"/>
            <c:bubble3D val="0"/>
            <c:extLst>
              <c:ext xmlns:c16="http://schemas.microsoft.com/office/drawing/2014/chart" uri="{C3380CC4-5D6E-409C-BE32-E72D297353CC}">
                <c16:uniqueId val="{0000000B-51EA-4433-886E-DE7356B679D0}"/>
              </c:ext>
            </c:extLst>
          </c:dPt>
          <c:dPt>
            <c:idx val="12"/>
            <c:bubble3D val="0"/>
            <c:extLst>
              <c:ext xmlns:c16="http://schemas.microsoft.com/office/drawing/2014/chart" uri="{C3380CC4-5D6E-409C-BE32-E72D297353CC}">
                <c16:uniqueId val="{0000000C-51EA-4433-886E-DE7356B679D0}"/>
              </c:ext>
            </c:extLst>
          </c:dPt>
          <c:dPt>
            <c:idx val="13"/>
            <c:bubble3D val="0"/>
            <c:extLst>
              <c:ext xmlns:c16="http://schemas.microsoft.com/office/drawing/2014/chart" uri="{C3380CC4-5D6E-409C-BE32-E72D297353CC}">
                <c16:uniqueId val="{0000000D-51EA-4433-886E-DE7356B679D0}"/>
              </c:ext>
            </c:extLst>
          </c:dPt>
          <c:dPt>
            <c:idx val="14"/>
            <c:bubble3D val="0"/>
            <c:extLst>
              <c:ext xmlns:c16="http://schemas.microsoft.com/office/drawing/2014/chart" uri="{C3380CC4-5D6E-409C-BE32-E72D297353CC}">
                <c16:uniqueId val="{0000000E-51EA-4433-886E-DE7356B679D0}"/>
              </c:ext>
            </c:extLst>
          </c:dPt>
          <c:dPt>
            <c:idx val="15"/>
            <c:bubble3D val="0"/>
            <c:extLst>
              <c:ext xmlns:c16="http://schemas.microsoft.com/office/drawing/2014/chart" uri="{C3380CC4-5D6E-409C-BE32-E72D297353CC}">
                <c16:uniqueId val="{0000000F-51EA-4433-886E-DE7356B679D0}"/>
              </c:ext>
            </c:extLst>
          </c:dPt>
          <c:dPt>
            <c:idx val="16"/>
            <c:bubble3D val="0"/>
            <c:extLst>
              <c:ext xmlns:c16="http://schemas.microsoft.com/office/drawing/2014/chart" uri="{C3380CC4-5D6E-409C-BE32-E72D297353CC}">
                <c16:uniqueId val="{00000010-51EA-4433-886E-DE7356B679D0}"/>
              </c:ext>
            </c:extLst>
          </c:dPt>
          <c:dPt>
            <c:idx val="17"/>
            <c:bubble3D val="0"/>
            <c:extLst>
              <c:ext xmlns:c16="http://schemas.microsoft.com/office/drawing/2014/chart" uri="{C3380CC4-5D6E-409C-BE32-E72D297353CC}">
                <c16:uniqueId val="{00000011-51EA-4433-886E-DE7356B679D0}"/>
              </c:ext>
            </c:extLst>
          </c:dPt>
          <c:dPt>
            <c:idx val="18"/>
            <c:bubble3D val="0"/>
            <c:extLst>
              <c:ext xmlns:c16="http://schemas.microsoft.com/office/drawing/2014/chart" uri="{C3380CC4-5D6E-409C-BE32-E72D297353CC}">
                <c16:uniqueId val="{00000012-51EA-4433-886E-DE7356B679D0}"/>
              </c:ext>
            </c:extLst>
          </c:dPt>
          <c:dPt>
            <c:idx val="19"/>
            <c:bubble3D val="0"/>
            <c:extLst>
              <c:ext xmlns:c16="http://schemas.microsoft.com/office/drawing/2014/chart" uri="{C3380CC4-5D6E-409C-BE32-E72D297353CC}">
                <c16:uniqueId val="{00000013-51EA-4433-886E-DE7356B679D0}"/>
              </c:ext>
            </c:extLst>
          </c:dPt>
          <c:dPt>
            <c:idx val="20"/>
            <c:bubble3D val="0"/>
            <c:extLst>
              <c:ext xmlns:c16="http://schemas.microsoft.com/office/drawing/2014/chart" uri="{C3380CC4-5D6E-409C-BE32-E72D297353CC}">
                <c16:uniqueId val="{00000014-51EA-4433-886E-DE7356B679D0}"/>
              </c:ext>
            </c:extLst>
          </c:dPt>
          <c:dPt>
            <c:idx val="21"/>
            <c:bubble3D val="0"/>
            <c:extLst>
              <c:ext xmlns:c16="http://schemas.microsoft.com/office/drawing/2014/chart" uri="{C3380CC4-5D6E-409C-BE32-E72D297353CC}">
                <c16:uniqueId val="{00000015-51EA-4433-886E-DE7356B679D0}"/>
              </c:ext>
            </c:extLst>
          </c:dPt>
          <c:dPt>
            <c:idx val="22"/>
            <c:bubble3D val="0"/>
            <c:extLst>
              <c:ext xmlns:c16="http://schemas.microsoft.com/office/drawing/2014/chart" uri="{C3380CC4-5D6E-409C-BE32-E72D297353CC}">
                <c16:uniqueId val="{00000016-51EA-4433-886E-DE7356B679D0}"/>
              </c:ext>
            </c:extLst>
          </c:dPt>
          <c:dPt>
            <c:idx val="23"/>
            <c:bubble3D val="0"/>
            <c:extLst>
              <c:ext xmlns:c16="http://schemas.microsoft.com/office/drawing/2014/chart" uri="{C3380CC4-5D6E-409C-BE32-E72D297353CC}">
                <c16:uniqueId val="{00000017-51EA-4433-886E-DE7356B679D0}"/>
              </c:ext>
            </c:extLst>
          </c:dPt>
          <c:dPt>
            <c:idx val="24"/>
            <c:bubble3D val="0"/>
            <c:extLst>
              <c:ext xmlns:c16="http://schemas.microsoft.com/office/drawing/2014/chart" uri="{C3380CC4-5D6E-409C-BE32-E72D297353CC}">
                <c16:uniqueId val="{00000018-51EA-4433-886E-DE7356B679D0}"/>
              </c:ext>
            </c:extLst>
          </c:dPt>
          <c:dPt>
            <c:idx val="25"/>
            <c:bubble3D val="0"/>
            <c:extLst>
              <c:ext xmlns:c16="http://schemas.microsoft.com/office/drawing/2014/chart" uri="{C3380CC4-5D6E-409C-BE32-E72D297353CC}">
                <c16:uniqueId val="{00000019-51EA-4433-886E-DE7356B679D0}"/>
              </c:ext>
            </c:extLst>
          </c:dPt>
          <c:dPt>
            <c:idx val="26"/>
            <c:bubble3D val="0"/>
            <c:extLst>
              <c:ext xmlns:c16="http://schemas.microsoft.com/office/drawing/2014/chart" uri="{C3380CC4-5D6E-409C-BE32-E72D297353CC}">
                <c16:uniqueId val="{0000001A-51EA-4433-886E-DE7356B679D0}"/>
              </c:ext>
            </c:extLst>
          </c:dPt>
          <c:dPt>
            <c:idx val="27"/>
            <c:bubble3D val="0"/>
            <c:extLst>
              <c:ext xmlns:c16="http://schemas.microsoft.com/office/drawing/2014/chart" uri="{C3380CC4-5D6E-409C-BE32-E72D297353CC}">
                <c16:uniqueId val="{0000001B-51EA-4433-886E-DE7356B679D0}"/>
              </c:ext>
            </c:extLst>
          </c:dPt>
          <c:dPt>
            <c:idx val="28"/>
            <c:bubble3D val="0"/>
            <c:extLst>
              <c:ext xmlns:c16="http://schemas.microsoft.com/office/drawing/2014/chart" uri="{C3380CC4-5D6E-409C-BE32-E72D297353CC}">
                <c16:uniqueId val="{0000001C-51EA-4433-886E-DE7356B679D0}"/>
              </c:ext>
            </c:extLst>
          </c:dPt>
          <c:dPt>
            <c:idx val="29"/>
            <c:bubble3D val="0"/>
            <c:extLst>
              <c:ext xmlns:c16="http://schemas.microsoft.com/office/drawing/2014/chart" uri="{C3380CC4-5D6E-409C-BE32-E72D297353CC}">
                <c16:uniqueId val="{0000001D-51EA-4433-886E-DE7356B679D0}"/>
              </c:ext>
            </c:extLst>
          </c:dPt>
          <c:dPt>
            <c:idx val="30"/>
            <c:bubble3D val="0"/>
            <c:extLst>
              <c:ext xmlns:c16="http://schemas.microsoft.com/office/drawing/2014/chart" uri="{C3380CC4-5D6E-409C-BE32-E72D297353CC}">
                <c16:uniqueId val="{0000001E-51EA-4433-886E-DE7356B679D0}"/>
              </c:ext>
            </c:extLst>
          </c:dPt>
          <c:dPt>
            <c:idx val="31"/>
            <c:bubble3D val="0"/>
            <c:extLst>
              <c:ext xmlns:c16="http://schemas.microsoft.com/office/drawing/2014/chart" uri="{C3380CC4-5D6E-409C-BE32-E72D297353CC}">
                <c16:uniqueId val="{0000001F-51EA-4433-886E-DE7356B679D0}"/>
              </c:ext>
            </c:extLst>
          </c:dPt>
          <c:dPt>
            <c:idx val="32"/>
            <c:bubble3D val="0"/>
            <c:extLst>
              <c:ext xmlns:c16="http://schemas.microsoft.com/office/drawing/2014/chart" uri="{C3380CC4-5D6E-409C-BE32-E72D297353CC}">
                <c16:uniqueId val="{00000020-51EA-4433-886E-DE7356B679D0}"/>
              </c:ext>
            </c:extLst>
          </c:dPt>
          <c:dPt>
            <c:idx val="33"/>
            <c:bubble3D val="0"/>
            <c:extLst>
              <c:ext xmlns:c16="http://schemas.microsoft.com/office/drawing/2014/chart" uri="{C3380CC4-5D6E-409C-BE32-E72D297353CC}">
                <c16:uniqueId val="{00000021-51EA-4433-886E-DE7356B679D0}"/>
              </c:ext>
            </c:extLst>
          </c:dPt>
          <c:dPt>
            <c:idx val="34"/>
            <c:bubble3D val="0"/>
            <c:extLst>
              <c:ext xmlns:c16="http://schemas.microsoft.com/office/drawing/2014/chart" uri="{C3380CC4-5D6E-409C-BE32-E72D297353CC}">
                <c16:uniqueId val="{00000022-51EA-4433-886E-DE7356B679D0}"/>
              </c:ext>
            </c:extLst>
          </c:dPt>
          <c:dPt>
            <c:idx val="35"/>
            <c:bubble3D val="0"/>
            <c:extLst>
              <c:ext xmlns:c16="http://schemas.microsoft.com/office/drawing/2014/chart" uri="{C3380CC4-5D6E-409C-BE32-E72D297353CC}">
                <c16:uniqueId val="{00000023-51EA-4433-886E-DE7356B679D0}"/>
              </c:ext>
            </c:extLst>
          </c:dPt>
          <c:dPt>
            <c:idx val="36"/>
            <c:bubble3D val="0"/>
            <c:extLst>
              <c:ext xmlns:c16="http://schemas.microsoft.com/office/drawing/2014/chart" uri="{C3380CC4-5D6E-409C-BE32-E72D297353CC}">
                <c16:uniqueId val="{00000024-51EA-4433-886E-DE7356B679D0}"/>
              </c:ext>
            </c:extLst>
          </c:dPt>
          <c:dPt>
            <c:idx val="37"/>
            <c:bubble3D val="0"/>
            <c:extLst>
              <c:ext xmlns:c16="http://schemas.microsoft.com/office/drawing/2014/chart" uri="{C3380CC4-5D6E-409C-BE32-E72D297353CC}">
                <c16:uniqueId val="{00000025-51EA-4433-886E-DE7356B679D0}"/>
              </c:ext>
            </c:extLst>
          </c:dPt>
          <c:dPt>
            <c:idx val="38"/>
            <c:bubble3D val="0"/>
            <c:extLst>
              <c:ext xmlns:c16="http://schemas.microsoft.com/office/drawing/2014/chart" uri="{C3380CC4-5D6E-409C-BE32-E72D297353CC}">
                <c16:uniqueId val="{00000026-51EA-4433-886E-DE7356B679D0}"/>
              </c:ext>
            </c:extLst>
          </c:dPt>
          <c:dPt>
            <c:idx val="39"/>
            <c:bubble3D val="0"/>
            <c:extLst>
              <c:ext xmlns:c16="http://schemas.microsoft.com/office/drawing/2014/chart" uri="{C3380CC4-5D6E-409C-BE32-E72D297353CC}">
                <c16:uniqueId val="{00000027-51EA-4433-886E-DE7356B679D0}"/>
              </c:ext>
            </c:extLst>
          </c:dPt>
          <c:dPt>
            <c:idx val="40"/>
            <c:bubble3D val="0"/>
            <c:extLst>
              <c:ext xmlns:c16="http://schemas.microsoft.com/office/drawing/2014/chart" uri="{C3380CC4-5D6E-409C-BE32-E72D297353CC}">
                <c16:uniqueId val="{00000028-51EA-4433-886E-DE7356B679D0}"/>
              </c:ext>
            </c:extLst>
          </c:dPt>
          <c:dPt>
            <c:idx val="41"/>
            <c:bubble3D val="0"/>
            <c:extLst>
              <c:ext xmlns:c16="http://schemas.microsoft.com/office/drawing/2014/chart" uri="{C3380CC4-5D6E-409C-BE32-E72D297353CC}">
                <c16:uniqueId val="{00000029-51EA-4433-886E-DE7356B679D0}"/>
              </c:ext>
            </c:extLst>
          </c:dPt>
          <c:dPt>
            <c:idx val="42"/>
            <c:bubble3D val="0"/>
            <c:extLst>
              <c:ext xmlns:c16="http://schemas.microsoft.com/office/drawing/2014/chart" uri="{C3380CC4-5D6E-409C-BE32-E72D297353CC}">
                <c16:uniqueId val="{0000002A-51EA-4433-886E-DE7356B679D0}"/>
              </c:ext>
            </c:extLst>
          </c:dPt>
          <c:dPt>
            <c:idx val="43"/>
            <c:bubble3D val="0"/>
            <c:extLst>
              <c:ext xmlns:c16="http://schemas.microsoft.com/office/drawing/2014/chart" uri="{C3380CC4-5D6E-409C-BE32-E72D297353CC}">
                <c16:uniqueId val="{0000002B-51EA-4433-886E-DE7356B679D0}"/>
              </c:ext>
            </c:extLst>
          </c:dPt>
          <c:dPt>
            <c:idx val="44"/>
            <c:bubble3D val="0"/>
            <c:extLst>
              <c:ext xmlns:c16="http://schemas.microsoft.com/office/drawing/2014/chart" uri="{C3380CC4-5D6E-409C-BE32-E72D297353CC}">
                <c16:uniqueId val="{0000002C-51EA-4433-886E-DE7356B679D0}"/>
              </c:ext>
            </c:extLst>
          </c:dPt>
          <c:dPt>
            <c:idx val="45"/>
            <c:bubble3D val="0"/>
            <c:extLst>
              <c:ext xmlns:c16="http://schemas.microsoft.com/office/drawing/2014/chart" uri="{C3380CC4-5D6E-409C-BE32-E72D297353CC}">
                <c16:uniqueId val="{0000002D-51EA-4433-886E-DE7356B679D0}"/>
              </c:ext>
            </c:extLst>
          </c:dPt>
          <c:dPt>
            <c:idx val="46"/>
            <c:bubble3D val="0"/>
            <c:extLst>
              <c:ext xmlns:c16="http://schemas.microsoft.com/office/drawing/2014/chart" uri="{C3380CC4-5D6E-409C-BE32-E72D297353CC}">
                <c16:uniqueId val="{0000002E-51EA-4433-886E-DE7356B679D0}"/>
              </c:ext>
            </c:extLst>
          </c:dPt>
          <c:dPt>
            <c:idx val="47"/>
            <c:bubble3D val="0"/>
            <c:extLst>
              <c:ext xmlns:c16="http://schemas.microsoft.com/office/drawing/2014/chart" uri="{C3380CC4-5D6E-409C-BE32-E72D297353CC}">
                <c16:uniqueId val="{0000002F-51EA-4433-886E-DE7356B679D0}"/>
              </c:ext>
            </c:extLst>
          </c:dPt>
          <c:dPt>
            <c:idx val="48"/>
            <c:bubble3D val="0"/>
            <c:extLst>
              <c:ext xmlns:c16="http://schemas.microsoft.com/office/drawing/2014/chart" uri="{C3380CC4-5D6E-409C-BE32-E72D297353CC}">
                <c16:uniqueId val="{00000030-51EA-4433-886E-DE7356B679D0}"/>
              </c:ext>
            </c:extLst>
          </c:dPt>
          <c:dPt>
            <c:idx val="49"/>
            <c:bubble3D val="0"/>
            <c:extLst>
              <c:ext xmlns:c16="http://schemas.microsoft.com/office/drawing/2014/chart" uri="{C3380CC4-5D6E-409C-BE32-E72D297353CC}">
                <c16:uniqueId val="{00000031-51EA-4433-886E-DE7356B679D0}"/>
              </c:ext>
            </c:extLst>
          </c:dPt>
          <c:dPt>
            <c:idx val="50"/>
            <c:bubble3D val="0"/>
            <c:extLst>
              <c:ext xmlns:c16="http://schemas.microsoft.com/office/drawing/2014/chart" uri="{C3380CC4-5D6E-409C-BE32-E72D297353CC}">
                <c16:uniqueId val="{00000032-51EA-4433-886E-DE7356B679D0}"/>
              </c:ext>
            </c:extLst>
          </c:dPt>
          <c:dPt>
            <c:idx val="51"/>
            <c:bubble3D val="0"/>
            <c:extLst>
              <c:ext xmlns:c16="http://schemas.microsoft.com/office/drawing/2014/chart" uri="{C3380CC4-5D6E-409C-BE32-E72D297353CC}">
                <c16:uniqueId val="{00000033-51EA-4433-886E-DE7356B679D0}"/>
              </c:ext>
            </c:extLst>
          </c:dPt>
          <c:dPt>
            <c:idx val="52"/>
            <c:bubble3D val="0"/>
            <c:extLst>
              <c:ext xmlns:c16="http://schemas.microsoft.com/office/drawing/2014/chart" uri="{C3380CC4-5D6E-409C-BE32-E72D297353CC}">
                <c16:uniqueId val="{00000034-51EA-4433-886E-DE7356B679D0}"/>
              </c:ext>
            </c:extLst>
          </c:dPt>
          <c:dPt>
            <c:idx val="53"/>
            <c:bubble3D val="0"/>
            <c:extLst>
              <c:ext xmlns:c16="http://schemas.microsoft.com/office/drawing/2014/chart" uri="{C3380CC4-5D6E-409C-BE32-E72D297353CC}">
                <c16:uniqueId val="{00000035-51EA-4433-886E-DE7356B679D0}"/>
              </c:ext>
            </c:extLst>
          </c:dPt>
          <c:dPt>
            <c:idx val="54"/>
            <c:bubble3D val="0"/>
            <c:extLst>
              <c:ext xmlns:c16="http://schemas.microsoft.com/office/drawing/2014/chart" uri="{C3380CC4-5D6E-409C-BE32-E72D297353CC}">
                <c16:uniqueId val="{00000036-51EA-4433-886E-DE7356B679D0}"/>
              </c:ext>
            </c:extLst>
          </c:dPt>
          <c:dPt>
            <c:idx val="55"/>
            <c:bubble3D val="0"/>
            <c:extLst>
              <c:ext xmlns:c16="http://schemas.microsoft.com/office/drawing/2014/chart" uri="{C3380CC4-5D6E-409C-BE32-E72D297353CC}">
                <c16:uniqueId val="{00000037-51EA-4433-886E-DE7356B679D0}"/>
              </c:ext>
            </c:extLst>
          </c:dPt>
          <c:dPt>
            <c:idx val="56"/>
            <c:bubble3D val="0"/>
            <c:extLst>
              <c:ext xmlns:c16="http://schemas.microsoft.com/office/drawing/2014/chart" uri="{C3380CC4-5D6E-409C-BE32-E72D297353CC}">
                <c16:uniqueId val="{00000038-51EA-4433-886E-DE7356B679D0}"/>
              </c:ext>
            </c:extLst>
          </c:dPt>
          <c:dPt>
            <c:idx val="57"/>
            <c:bubble3D val="0"/>
            <c:extLst>
              <c:ext xmlns:c16="http://schemas.microsoft.com/office/drawing/2014/chart" uri="{C3380CC4-5D6E-409C-BE32-E72D297353CC}">
                <c16:uniqueId val="{00000039-51EA-4433-886E-DE7356B679D0}"/>
              </c:ext>
            </c:extLst>
          </c:dPt>
          <c:dPt>
            <c:idx val="58"/>
            <c:bubble3D val="0"/>
            <c:extLst>
              <c:ext xmlns:c16="http://schemas.microsoft.com/office/drawing/2014/chart" uri="{C3380CC4-5D6E-409C-BE32-E72D297353CC}">
                <c16:uniqueId val="{0000003A-51EA-4433-886E-DE7356B679D0}"/>
              </c:ext>
            </c:extLst>
          </c:dPt>
          <c:dPt>
            <c:idx val="59"/>
            <c:bubble3D val="0"/>
            <c:extLst>
              <c:ext xmlns:c16="http://schemas.microsoft.com/office/drawing/2014/chart" uri="{C3380CC4-5D6E-409C-BE32-E72D297353CC}">
                <c16:uniqueId val="{0000003B-51EA-4433-886E-DE7356B679D0}"/>
              </c:ext>
            </c:extLst>
          </c:dPt>
          <c:dPt>
            <c:idx val="60"/>
            <c:bubble3D val="0"/>
            <c:extLst>
              <c:ext xmlns:c16="http://schemas.microsoft.com/office/drawing/2014/chart" uri="{C3380CC4-5D6E-409C-BE32-E72D297353CC}">
                <c16:uniqueId val="{0000003C-51EA-4433-886E-DE7356B679D0}"/>
              </c:ext>
            </c:extLst>
          </c:dPt>
          <c:dPt>
            <c:idx val="61"/>
            <c:bubble3D val="0"/>
            <c:extLst>
              <c:ext xmlns:c16="http://schemas.microsoft.com/office/drawing/2014/chart" uri="{C3380CC4-5D6E-409C-BE32-E72D297353CC}">
                <c16:uniqueId val="{0000003D-51EA-4433-886E-DE7356B679D0}"/>
              </c:ext>
            </c:extLst>
          </c:dPt>
          <c:dPt>
            <c:idx val="62"/>
            <c:bubble3D val="0"/>
            <c:extLst>
              <c:ext xmlns:c16="http://schemas.microsoft.com/office/drawing/2014/chart" uri="{C3380CC4-5D6E-409C-BE32-E72D297353CC}">
                <c16:uniqueId val="{0000003E-51EA-4433-886E-DE7356B679D0}"/>
              </c:ext>
            </c:extLst>
          </c:dPt>
          <c:dPt>
            <c:idx val="63"/>
            <c:bubble3D val="0"/>
            <c:extLst>
              <c:ext xmlns:c16="http://schemas.microsoft.com/office/drawing/2014/chart" uri="{C3380CC4-5D6E-409C-BE32-E72D297353CC}">
                <c16:uniqueId val="{0000003F-51EA-4433-886E-DE7356B679D0}"/>
              </c:ext>
            </c:extLst>
          </c:dPt>
          <c:dPt>
            <c:idx val="64"/>
            <c:bubble3D val="0"/>
            <c:extLst>
              <c:ext xmlns:c16="http://schemas.microsoft.com/office/drawing/2014/chart" uri="{C3380CC4-5D6E-409C-BE32-E72D297353CC}">
                <c16:uniqueId val="{00000040-51EA-4433-886E-DE7356B679D0}"/>
              </c:ext>
            </c:extLst>
          </c:dPt>
          <c:dPt>
            <c:idx val="65"/>
            <c:bubble3D val="0"/>
            <c:extLst>
              <c:ext xmlns:c16="http://schemas.microsoft.com/office/drawing/2014/chart" uri="{C3380CC4-5D6E-409C-BE32-E72D297353CC}">
                <c16:uniqueId val="{00000041-51EA-4433-886E-DE7356B679D0}"/>
              </c:ext>
            </c:extLst>
          </c:dPt>
          <c:dPt>
            <c:idx val="66"/>
            <c:bubble3D val="0"/>
            <c:extLst>
              <c:ext xmlns:c16="http://schemas.microsoft.com/office/drawing/2014/chart" uri="{C3380CC4-5D6E-409C-BE32-E72D297353CC}">
                <c16:uniqueId val="{00000042-51EA-4433-886E-DE7356B679D0}"/>
              </c:ext>
            </c:extLst>
          </c:dPt>
          <c:dPt>
            <c:idx val="67"/>
            <c:bubble3D val="0"/>
            <c:extLst>
              <c:ext xmlns:c16="http://schemas.microsoft.com/office/drawing/2014/chart" uri="{C3380CC4-5D6E-409C-BE32-E72D297353CC}">
                <c16:uniqueId val="{00000043-51EA-4433-886E-DE7356B679D0}"/>
              </c:ext>
            </c:extLst>
          </c:dPt>
          <c:dPt>
            <c:idx val="68"/>
            <c:bubble3D val="0"/>
            <c:extLst>
              <c:ext xmlns:c16="http://schemas.microsoft.com/office/drawing/2014/chart" uri="{C3380CC4-5D6E-409C-BE32-E72D297353CC}">
                <c16:uniqueId val="{00000044-51EA-4433-886E-DE7356B679D0}"/>
              </c:ext>
            </c:extLst>
          </c:dPt>
          <c:dPt>
            <c:idx val="69"/>
            <c:bubble3D val="0"/>
            <c:extLst>
              <c:ext xmlns:c16="http://schemas.microsoft.com/office/drawing/2014/chart" uri="{C3380CC4-5D6E-409C-BE32-E72D297353CC}">
                <c16:uniqueId val="{00000045-51EA-4433-886E-DE7356B679D0}"/>
              </c:ext>
            </c:extLst>
          </c:dPt>
          <c:dPt>
            <c:idx val="70"/>
            <c:bubble3D val="0"/>
            <c:extLst>
              <c:ext xmlns:c16="http://schemas.microsoft.com/office/drawing/2014/chart" uri="{C3380CC4-5D6E-409C-BE32-E72D297353CC}">
                <c16:uniqueId val="{00000046-51EA-4433-886E-DE7356B679D0}"/>
              </c:ext>
            </c:extLst>
          </c:dPt>
          <c:dPt>
            <c:idx val="71"/>
            <c:bubble3D val="0"/>
            <c:extLst>
              <c:ext xmlns:c16="http://schemas.microsoft.com/office/drawing/2014/chart" uri="{C3380CC4-5D6E-409C-BE32-E72D297353CC}">
                <c16:uniqueId val="{00000047-51EA-4433-886E-DE7356B679D0}"/>
              </c:ext>
            </c:extLst>
          </c:dPt>
          <c:dPt>
            <c:idx val="72"/>
            <c:bubble3D val="0"/>
            <c:extLst>
              <c:ext xmlns:c16="http://schemas.microsoft.com/office/drawing/2014/chart" uri="{C3380CC4-5D6E-409C-BE32-E72D297353CC}">
                <c16:uniqueId val="{00000048-51EA-4433-886E-DE7356B679D0}"/>
              </c:ext>
            </c:extLst>
          </c:dPt>
          <c:dPt>
            <c:idx val="73"/>
            <c:bubble3D val="0"/>
            <c:extLst>
              <c:ext xmlns:c16="http://schemas.microsoft.com/office/drawing/2014/chart" uri="{C3380CC4-5D6E-409C-BE32-E72D297353CC}">
                <c16:uniqueId val="{00000049-51EA-4433-886E-DE7356B679D0}"/>
              </c:ext>
            </c:extLst>
          </c:dPt>
          <c:dPt>
            <c:idx val="74"/>
            <c:bubble3D val="0"/>
            <c:extLst>
              <c:ext xmlns:c16="http://schemas.microsoft.com/office/drawing/2014/chart" uri="{C3380CC4-5D6E-409C-BE32-E72D297353CC}">
                <c16:uniqueId val="{0000004A-51EA-4433-886E-DE7356B679D0}"/>
              </c:ext>
            </c:extLst>
          </c:dPt>
          <c:dPt>
            <c:idx val="75"/>
            <c:bubble3D val="0"/>
            <c:extLst>
              <c:ext xmlns:c16="http://schemas.microsoft.com/office/drawing/2014/chart" uri="{C3380CC4-5D6E-409C-BE32-E72D297353CC}">
                <c16:uniqueId val="{0000004B-51EA-4433-886E-DE7356B679D0}"/>
              </c:ext>
            </c:extLst>
          </c:dPt>
          <c:dPt>
            <c:idx val="76"/>
            <c:bubble3D val="0"/>
            <c:extLst>
              <c:ext xmlns:c16="http://schemas.microsoft.com/office/drawing/2014/chart" uri="{C3380CC4-5D6E-409C-BE32-E72D297353CC}">
                <c16:uniqueId val="{0000004C-51EA-4433-886E-DE7356B679D0}"/>
              </c:ext>
            </c:extLst>
          </c:dPt>
          <c:dPt>
            <c:idx val="77"/>
            <c:bubble3D val="0"/>
            <c:extLst>
              <c:ext xmlns:c16="http://schemas.microsoft.com/office/drawing/2014/chart" uri="{C3380CC4-5D6E-409C-BE32-E72D297353CC}">
                <c16:uniqueId val="{0000004D-51EA-4433-886E-DE7356B679D0}"/>
              </c:ext>
            </c:extLst>
          </c:dPt>
          <c:dPt>
            <c:idx val="78"/>
            <c:bubble3D val="0"/>
            <c:extLst>
              <c:ext xmlns:c16="http://schemas.microsoft.com/office/drawing/2014/chart" uri="{C3380CC4-5D6E-409C-BE32-E72D297353CC}">
                <c16:uniqueId val="{0000004E-51EA-4433-886E-DE7356B679D0}"/>
              </c:ext>
            </c:extLst>
          </c:dPt>
          <c:dPt>
            <c:idx val="79"/>
            <c:bubble3D val="0"/>
            <c:extLst>
              <c:ext xmlns:c16="http://schemas.microsoft.com/office/drawing/2014/chart" uri="{C3380CC4-5D6E-409C-BE32-E72D297353CC}">
                <c16:uniqueId val="{0000004F-51EA-4433-886E-DE7356B679D0}"/>
              </c:ext>
            </c:extLst>
          </c:dPt>
          <c:dPt>
            <c:idx val="80"/>
            <c:bubble3D val="0"/>
            <c:extLst>
              <c:ext xmlns:c16="http://schemas.microsoft.com/office/drawing/2014/chart" uri="{C3380CC4-5D6E-409C-BE32-E72D297353CC}">
                <c16:uniqueId val="{00000050-51EA-4433-886E-DE7356B679D0}"/>
              </c:ext>
            </c:extLst>
          </c:dPt>
          <c:dPt>
            <c:idx val="81"/>
            <c:bubble3D val="0"/>
            <c:extLst>
              <c:ext xmlns:c16="http://schemas.microsoft.com/office/drawing/2014/chart" uri="{C3380CC4-5D6E-409C-BE32-E72D297353CC}">
                <c16:uniqueId val="{00000051-51EA-4433-886E-DE7356B679D0}"/>
              </c:ext>
            </c:extLst>
          </c:dPt>
          <c:dPt>
            <c:idx val="82"/>
            <c:bubble3D val="0"/>
            <c:extLst>
              <c:ext xmlns:c16="http://schemas.microsoft.com/office/drawing/2014/chart" uri="{C3380CC4-5D6E-409C-BE32-E72D297353CC}">
                <c16:uniqueId val="{00000052-51EA-4433-886E-DE7356B679D0}"/>
              </c:ext>
            </c:extLst>
          </c:dPt>
          <c:dPt>
            <c:idx val="83"/>
            <c:bubble3D val="0"/>
            <c:extLst>
              <c:ext xmlns:c16="http://schemas.microsoft.com/office/drawing/2014/chart" uri="{C3380CC4-5D6E-409C-BE32-E72D297353CC}">
                <c16:uniqueId val="{00000053-51EA-4433-886E-DE7356B679D0}"/>
              </c:ext>
            </c:extLst>
          </c:dPt>
          <c:dPt>
            <c:idx val="84"/>
            <c:bubble3D val="0"/>
            <c:extLst>
              <c:ext xmlns:c16="http://schemas.microsoft.com/office/drawing/2014/chart" uri="{C3380CC4-5D6E-409C-BE32-E72D297353CC}">
                <c16:uniqueId val="{00000054-51EA-4433-886E-DE7356B679D0}"/>
              </c:ext>
            </c:extLst>
          </c:dPt>
          <c:dPt>
            <c:idx val="85"/>
            <c:bubble3D val="0"/>
            <c:extLst>
              <c:ext xmlns:c16="http://schemas.microsoft.com/office/drawing/2014/chart" uri="{C3380CC4-5D6E-409C-BE32-E72D297353CC}">
                <c16:uniqueId val="{00000055-51EA-4433-886E-DE7356B679D0}"/>
              </c:ext>
            </c:extLst>
          </c:dPt>
          <c:dPt>
            <c:idx val="86"/>
            <c:bubble3D val="0"/>
            <c:extLst>
              <c:ext xmlns:c16="http://schemas.microsoft.com/office/drawing/2014/chart" uri="{C3380CC4-5D6E-409C-BE32-E72D297353CC}">
                <c16:uniqueId val="{00000056-51EA-4433-886E-DE7356B679D0}"/>
              </c:ext>
            </c:extLst>
          </c:dPt>
          <c:dPt>
            <c:idx val="87"/>
            <c:bubble3D val="0"/>
            <c:extLst>
              <c:ext xmlns:c16="http://schemas.microsoft.com/office/drawing/2014/chart" uri="{C3380CC4-5D6E-409C-BE32-E72D297353CC}">
                <c16:uniqueId val="{00000057-51EA-4433-886E-DE7356B679D0}"/>
              </c:ext>
            </c:extLst>
          </c:dPt>
          <c:dPt>
            <c:idx val="88"/>
            <c:bubble3D val="0"/>
            <c:extLst>
              <c:ext xmlns:c16="http://schemas.microsoft.com/office/drawing/2014/chart" uri="{C3380CC4-5D6E-409C-BE32-E72D297353CC}">
                <c16:uniqueId val="{00000058-51EA-4433-886E-DE7356B679D0}"/>
              </c:ext>
            </c:extLst>
          </c:dPt>
          <c:dPt>
            <c:idx val="89"/>
            <c:bubble3D val="0"/>
            <c:extLst>
              <c:ext xmlns:c16="http://schemas.microsoft.com/office/drawing/2014/chart" uri="{C3380CC4-5D6E-409C-BE32-E72D297353CC}">
                <c16:uniqueId val="{00000059-51EA-4433-886E-DE7356B679D0}"/>
              </c:ext>
            </c:extLst>
          </c:dPt>
          <c:dPt>
            <c:idx val="90"/>
            <c:bubble3D val="0"/>
            <c:extLst>
              <c:ext xmlns:c16="http://schemas.microsoft.com/office/drawing/2014/chart" uri="{C3380CC4-5D6E-409C-BE32-E72D297353CC}">
                <c16:uniqueId val="{0000005A-51EA-4433-886E-DE7356B679D0}"/>
              </c:ext>
            </c:extLst>
          </c:dPt>
          <c:dPt>
            <c:idx val="91"/>
            <c:bubble3D val="0"/>
            <c:extLst>
              <c:ext xmlns:c16="http://schemas.microsoft.com/office/drawing/2014/chart" uri="{C3380CC4-5D6E-409C-BE32-E72D297353CC}">
                <c16:uniqueId val="{0000005B-51EA-4433-886E-DE7356B679D0}"/>
              </c:ext>
            </c:extLst>
          </c:dPt>
          <c:dPt>
            <c:idx val="92"/>
            <c:bubble3D val="0"/>
            <c:extLst>
              <c:ext xmlns:c16="http://schemas.microsoft.com/office/drawing/2014/chart" uri="{C3380CC4-5D6E-409C-BE32-E72D297353CC}">
                <c16:uniqueId val="{0000005C-51EA-4433-886E-DE7356B679D0}"/>
              </c:ext>
            </c:extLst>
          </c:dPt>
          <c:dPt>
            <c:idx val="93"/>
            <c:bubble3D val="0"/>
            <c:extLst>
              <c:ext xmlns:c16="http://schemas.microsoft.com/office/drawing/2014/chart" uri="{C3380CC4-5D6E-409C-BE32-E72D297353CC}">
                <c16:uniqueId val="{0000005D-51EA-4433-886E-DE7356B679D0}"/>
              </c:ext>
            </c:extLst>
          </c:dPt>
          <c:dPt>
            <c:idx val="94"/>
            <c:bubble3D val="0"/>
            <c:extLst>
              <c:ext xmlns:c16="http://schemas.microsoft.com/office/drawing/2014/chart" uri="{C3380CC4-5D6E-409C-BE32-E72D297353CC}">
                <c16:uniqueId val="{0000005E-51EA-4433-886E-DE7356B679D0}"/>
              </c:ext>
            </c:extLst>
          </c:dPt>
          <c:dPt>
            <c:idx val="95"/>
            <c:bubble3D val="0"/>
            <c:extLst>
              <c:ext xmlns:c16="http://schemas.microsoft.com/office/drawing/2014/chart" uri="{C3380CC4-5D6E-409C-BE32-E72D297353CC}">
                <c16:uniqueId val="{0000005F-51EA-4433-886E-DE7356B679D0}"/>
              </c:ext>
            </c:extLst>
          </c:dPt>
          <c:dPt>
            <c:idx val="96"/>
            <c:bubble3D val="0"/>
            <c:extLst>
              <c:ext xmlns:c16="http://schemas.microsoft.com/office/drawing/2014/chart" uri="{C3380CC4-5D6E-409C-BE32-E72D297353CC}">
                <c16:uniqueId val="{00000060-51EA-4433-886E-DE7356B679D0}"/>
              </c:ext>
            </c:extLst>
          </c:dPt>
          <c:dPt>
            <c:idx val="97"/>
            <c:bubble3D val="0"/>
            <c:extLst>
              <c:ext xmlns:c16="http://schemas.microsoft.com/office/drawing/2014/chart" uri="{C3380CC4-5D6E-409C-BE32-E72D297353CC}">
                <c16:uniqueId val="{00000061-51EA-4433-886E-DE7356B679D0}"/>
              </c:ext>
            </c:extLst>
          </c:dPt>
          <c:dPt>
            <c:idx val="98"/>
            <c:bubble3D val="0"/>
            <c:extLst>
              <c:ext xmlns:c16="http://schemas.microsoft.com/office/drawing/2014/chart" uri="{C3380CC4-5D6E-409C-BE32-E72D297353CC}">
                <c16:uniqueId val="{00000062-51EA-4433-886E-DE7356B679D0}"/>
              </c:ext>
            </c:extLst>
          </c:dPt>
          <c:dPt>
            <c:idx val="99"/>
            <c:bubble3D val="0"/>
            <c:extLst>
              <c:ext xmlns:c16="http://schemas.microsoft.com/office/drawing/2014/chart" uri="{C3380CC4-5D6E-409C-BE32-E72D297353CC}">
                <c16:uniqueId val="{00000063-51EA-4433-886E-DE7356B679D0}"/>
              </c:ext>
            </c:extLst>
          </c:dPt>
          <c:dPt>
            <c:idx val="100"/>
            <c:bubble3D val="0"/>
            <c:extLst>
              <c:ext xmlns:c16="http://schemas.microsoft.com/office/drawing/2014/chart" uri="{C3380CC4-5D6E-409C-BE32-E72D297353CC}">
                <c16:uniqueId val="{00000064-51EA-4433-886E-DE7356B679D0}"/>
              </c:ext>
            </c:extLst>
          </c:dPt>
          <c:dPt>
            <c:idx val="101"/>
            <c:bubble3D val="0"/>
            <c:extLst>
              <c:ext xmlns:c16="http://schemas.microsoft.com/office/drawing/2014/chart" uri="{C3380CC4-5D6E-409C-BE32-E72D297353CC}">
                <c16:uniqueId val="{00000065-51EA-4433-886E-DE7356B679D0}"/>
              </c:ext>
            </c:extLst>
          </c:dPt>
          <c:dPt>
            <c:idx val="102"/>
            <c:bubble3D val="0"/>
            <c:extLst>
              <c:ext xmlns:c16="http://schemas.microsoft.com/office/drawing/2014/chart" uri="{C3380CC4-5D6E-409C-BE32-E72D297353CC}">
                <c16:uniqueId val="{00000066-51EA-4433-886E-DE7356B679D0}"/>
              </c:ext>
            </c:extLst>
          </c:dPt>
          <c:dPt>
            <c:idx val="103"/>
            <c:bubble3D val="0"/>
            <c:extLst>
              <c:ext xmlns:c16="http://schemas.microsoft.com/office/drawing/2014/chart" uri="{C3380CC4-5D6E-409C-BE32-E72D297353CC}">
                <c16:uniqueId val="{00000067-51EA-4433-886E-DE7356B679D0}"/>
              </c:ext>
            </c:extLst>
          </c:dPt>
          <c:dPt>
            <c:idx val="104"/>
            <c:bubble3D val="0"/>
            <c:extLst>
              <c:ext xmlns:c16="http://schemas.microsoft.com/office/drawing/2014/chart" uri="{C3380CC4-5D6E-409C-BE32-E72D297353CC}">
                <c16:uniqueId val="{00000068-51EA-4433-886E-DE7356B679D0}"/>
              </c:ext>
            </c:extLst>
          </c:dPt>
          <c:dPt>
            <c:idx val="105"/>
            <c:bubble3D val="0"/>
            <c:extLst>
              <c:ext xmlns:c16="http://schemas.microsoft.com/office/drawing/2014/chart" uri="{C3380CC4-5D6E-409C-BE32-E72D297353CC}">
                <c16:uniqueId val="{00000069-51EA-4433-886E-DE7356B679D0}"/>
              </c:ext>
            </c:extLst>
          </c:dPt>
          <c:dPt>
            <c:idx val="106"/>
            <c:bubble3D val="0"/>
            <c:extLst>
              <c:ext xmlns:c16="http://schemas.microsoft.com/office/drawing/2014/chart" uri="{C3380CC4-5D6E-409C-BE32-E72D297353CC}">
                <c16:uniqueId val="{0000006A-51EA-4433-886E-DE7356B679D0}"/>
              </c:ext>
            </c:extLst>
          </c:dPt>
          <c:dPt>
            <c:idx val="107"/>
            <c:bubble3D val="0"/>
            <c:extLst>
              <c:ext xmlns:c16="http://schemas.microsoft.com/office/drawing/2014/chart" uri="{C3380CC4-5D6E-409C-BE32-E72D297353CC}">
                <c16:uniqueId val="{0000006B-51EA-4433-886E-DE7356B679D0}"/>
              </c:ext>
            </c:extLst>
          </c:dPt>
          <c:dPt>
            <c:idx val="108"/>
            <c:bubble3D val="0"/>
            <c:extLst>
              <c:ext xmlns:c16="http://schemas.microsoft.com/office/drawing/2014/chart" uri="{C3380CC4-5D6E-409C-BE32-E72D297353CC}">
                <c16:uniqueId val="{0000006C-51EA-4433-886E-DE7356B679D0}"/>
              </c:ext>
            </c:extLst>
          </c:dPt>
          <c:dPt>
            <c:idx val="109"/>
            <c:bubble3D val="0"/>
            <c:extLst>
              <c:ext xmlns:c16="http://schemas.microsoft.com/office/drawing/2014/chart" uri="{C3380CC4-5D6E-409C-BE32-E72D297353CC}">
                <c16:uniqueId val="{0000006D-51EA-4433-886E-DE7356B679D0}"/>
              </c:ext>
            </c:extLst>
          </c:dPt>
          <c:dPt>
            <c:idx val="110"/>
            <c:bubble3D val="0"/>
            <c:extLst>
              <c:ext xmlns:c16="http://schemas.microsoft.com/office/drawing/2014/chart" uri="{C3380CC4-5D6E-409C-BE32-E72D297353CC}">
                <c16:uniqueId val="{0000006E-51EA-4433-886E-DE7356B679D0}"/>
              </c:ext>
            </c:extLst>
          </c:dPt>
          <c:dPt>
            <c:idx val="111"/>
            <c:bubble3D val="0"/>
            <c:extLst>
              <c:ext xmlns:c16="http://schemas.microsoft.com/office/drawing/2014/chart" uri="{C3380CC4-5D6E-409C-BE32-E72D297353CC}">
                <c16:uniqueId val="{0000006F-51EA-4433-886E-DE7356B679D0}"/>
              </c:ext>
            </c:extLst>
          </c:dPt>
          <c:dPt>
            <c:idx val="112"/>
            <c:bubble3D val="0"/>
            <c:extLst>
              <c:ext xmlns:c16="http://schemas.microsoft.com/office/drawing/2014/chart" uri="{C3380CC4-5D6E-409C-BE32-E72D297353CC}">
                <c16:uniqueId val="{00000070-51EA-4433-886E-DE7356B679D0}"/>
              </c:ext>
            </c:extLst>
          </c:dPt>
          <c:dPt>
            <c:idx val="113"/>
            <c:bubble3D val="0"/>
            <c:extLst>
              <c:ext xmlns:c16="http://schemas.microsoft.com/office/drawing/2014/chart" uri="{C3380CC4-5D6E-409C-BE32-E72D297353CC}">
                <c16:uniqueId val="{00000071-51EA-4433-886E-DE7356B679D0}"/>
              </c:ext>
            </c:extLst>
          </c:dPt>
          <c:dPt>
            <c:idx val="114"/>
            <c:bubble3D val="0"/>
            <c:extLst>
              <c:ext xmlns:c16="http://schemas.microsoft.com/office/drawing/2014/chart" uri="{C3380CC4-5D6E-409C-BE32-E72D297353CC}">
                <c16:uniqueId val="{00000072-51EA-4433-886E-DE7356B679D0}"/>
              </c:ext>
            </c:extLst>
          </c:dPt>
          <c:dPt>
            <c:idx val="115"/>
            <c:bubble3D val="0"/>
            <c:extLst>
              <c:ext xmlns:c16="http://schemas.microsoft.com/office/drawing/2014/chart" uri="{C3380CC4-5D6E-409C-BE32-E72D297353CC}">
                <c16:uniqueId val="{00000073-51EA-4433-886E-DE7356B679D0}"/>
              </c:ext>
            </c:extLst>
          </c:dPt>
          <c:dPt>
            <c:idx val="116"/>
            <c:bubble3D val="0"/>
            <c:extLst>
              <c:ext xmlns:c16="http://schemas.microsoft.com/office/drawing/2014/chart" uri="{C3380CC4-5D6E-409C-BE32-E72D297353CC}">
                <c16:uniqueId val="{00000074-51EA-4433-886E-DE7356B679D0}"/>
              </c:ext>
            </c:extLst>
          </c:dPt>
          <c:dPt>
            <c:idx val="117"/>
            <c:bubble3D val="0"/>
            <c:extLst>
              <c:ext xmlns:c16="http://schemas.microsoft.com/office/drawing/2014/chart" uri="{C3380CC4-5D6E-409C-BE32-E72D297353CC}">
                <c16:uniqueId val="{00000075-51EA-4433-886E-DE7356B679D0}"/>
              </c:ext>
            </c:extLst>
          </c:dPt>
          <c:dPt>
            <c:idx val="118"/>
            <c:bubble3D val="0"/>
            <c:extLst>
              <c:ext xmlns:c16="http://schemas.microsoft.com/office/drawing/2014/chart" uri="{C3380CC4-5D6E-409C-BE32-E72D297353CC}">
                <c16:uniqueId val="{00000076-51EA-4433-886E-DE7356B679D0}"/>
              </c:ext>
            </c:extLst>
          </c:dPt>
          <c:dPt>
            <c:idx val="119"/>
            <c:bubble3D val="0"/>
            <c:extLst>
              <c:ext xmlns:c16="http://schemas.microsoft.com/office/drawing/2014/chart" uri="{C3380CC4-5D6E-409C-BE32-E72D297353CC}">
                <c16:uniqueId val="{00000077-51EA-4433-886E-DE7356B679D0}"/>
              </c:ext>
            </c:extLst>
          </c:dPt>
          <c:dPt>
            <c:idx val="120"/>
            <c:bubble3D val="0"/>
            <c:extLst>
              <c:ext xmlns:c16="http://schemas.microsoft.com/office/drawing/2014/chart" uri="{C3380CC4-5D6E-409C-BE32-E72D297353CC}">
                <c16:uniqueId val="{00000078-51EA-4433-886E-DE7356B679D0}"/>
              </c:ext>
            </c:extLst>
          </c:dPt>
          <c:dPt>
            <c:idx val="121"/>
            <c:bubble3D val="0"/>
            <c:extLst>
              <c:ext xmlns:c16="http://schemas.microsoft.com/office/drawing/2014/chart" uri="{C3380CC4-5D6E-409C-BE32-E72D297353CC}">
                <c16:uniqueId val="{00000079-51EA-4433-886E-DE7356B679D0}"/>
              </c:ext>
            </c:extLst>
          </c:dPt>
          <c:dPt>
            <c:idx val="122"/>
            <c:bubble3D val="0"/>
            <c:extLst>
              <c:ext xmlns:c16="http://schemas.microsoft.com/office/drawing/2014/chart" uri="{C3380CC4-5D6E-409C-BE32-E72D297353CC}">
                <c16:uniqueId val="{0000007A-51EA-4433-886E-DE7356B679D0}"/>
              </c:ext>
            </c:extLst>
          </c:dPt>
          <c:dPt>
            <c:idx val="123"/>
            <c:bubble3D val="0"/>
            <c:extLst>
              <c:ext xmlns:c16="http://schemas.microsoft.com/office/drawing/2014/chart" uri="{C3380CC4-5D6E-409C-BE32-E72D297353CC}">
                <c16:uniqueId val="{0000007B-51EA-4433-886E-DE7356B679D0}"/>
              </c:ext>
            </c:extLst>
          </c:dPt>
          <c:dPt>
            <c:idx val="124"/>
            <c:bubble3D val="0"/>
            <c:extLst>
              <c:ext xmlns:c16="http://schemas.microsoft.com/office/drawing/2014/chart" uri="{C3380CC4-5D6E-409C-BE32-E72D297353CC}">
                <c16:uniqueId val="{0000007C-51EA-4433-886E-DE7356B679D0}"/>
              </c:ext>
            </c:extLst>
          </c:dPt>
          <c:dPt>
            <c:idx val="125"/>
            <c:bubble3D val="0"/>
            <c:extLst>
              <c:ext xmlns:c16="http://schemas.microsoft.com/office/drawing/2014/chart" uri="{C3380CC4-5D6E-409C-BE32-E72D297353CC}">
                <c16:uniqueId val="{0000007D-51EA-4433-886E-DE7356B679D0}"/>
              </c:ext>
            </c:extLst>
          </c:dPt>
          <c:dPt>
            <c:idx val="126"/>
            <c:bubble3D val="0"/>
            <c:extLst>
              <c:ext xmlns:c16="http://schemas.microsoft.com/office/drawing/2014/chart" uri="{C3380CC4-5D6E-409C-BE32-E72D297353CC}">
                <c16:uniqueId val="{0000007E-51EA-4433-886E-DE7356B679D0}"/>
              </c:ext>
            </c:extLst>
          </c:dPt>
          <c:dPt>
            <c:idx val="127"/>
            <c:bubble3D val="0"/>
            <c:extLst>
              <c:ext xmlns:c16="http://schemas.microsoft.com/office/drawing/2014/chart" uri="{C3380CC4-5D6E-409C-BE32-E72D297353CC}">
                <c16:uniqueId val="{0000007F-51EA-4433-886E-DE7356B679D0}"/>
              </c:ext>
            </c:extLst>
          </c:dPt>
          <c:dPt>
            <c:idx val="128"/>
            <c:bubble3D val="0"/>
            <c:extLst>
              <c:ext xmlns:c16="http://schemas.microsoft.com/office/drawing/2014/chart" uri="{C3380CC4-5D6E-409C-BE32-E72D297353CC}">
                <c16:uniqueId val="{00000080-51EA-4433-886E-DE7356B679D0}"/>
              </c:ext>
            </c:extLst>
          </c:dPt>
          <c:dPt>
            <c:idx val="129"/>
            <c:bubble3D val="0"/>
            <c:extLst>
              <c:ext xmlns:c16="http://schemas.microsoft.com/office/drawing/2014/chart" uri="{C3380CC4-5D6E-409C-BE32-E72D297353CC}">
                <c16:uniqueId val="{00000081-51EA-4433-886E-DE7356B679D0}"/>
              </c:ext>
            </c:extLst>
          </c:dPt>
          <c:dPt>
            <c:idx val="130"/>
            <c:bubble3D val="0"/>
            <c:extLst>
              <c:ext xmlns:c16="http://schemas.microsoft.com/office/drawing/2014/chart" uri="{C3380CC4-5D6E-409C-BE32-E72D297353CC}">
                <c16:uniqueId val="{00000082-51EA-4433-886E-DE7356B679D0}"/>
              </c:ext>
            </c:extLst>
          </c:dPt>
          <c:dPt>
            <c:idx val="131"/>
            <c:bubble3D val="0"/>
            <c:extLst>
              <c:ext xmlns:c16="http://schemas.microsoft.com/office/drawing/2014/chart" uri="{C3380CC4-5D6E-409C-BE32-E72D297353CC}">
                <c16:uniqueId val="{00000083-51EA-4433-886E-DE7356B679D0}"/>
              </c:ext>
            </c:extLst>
          </c:dPt>
          <c:dPt>
            <c:idx val="132"/>
            <c:bubble3D val="0"/>
            <c:extLst>
              <c:ext xmlns:c16="http://schemas.microsoft.com/office/drawing/2014/chart" uri="{C3380CC4-5D6E-409C-BE32-E72D297353CC}">
                <c16:uniqueId val="{00000084-51EA-4433-886E-DE7356B679D0}"/>
              </c:ext>
            </c:extLst>
          </c:dPt>
          <c:dPt>
            <c:idx val="133"/>
            <c:bubble3D val="0"/>
            <c:extLst>
              <c:ext xmlns:c16="http://schemas.microsoft.com/office/drawing/2014/chart" uri="{C3380CC4-5D6E-409C-BE32-E72D297353CC}">
                <c16:uniqueId val="{00000085-51EA-4433-886E-DE7356B679D0}"/>
              </c:ext>
            </c:extLst>
          </c:dPt>
          <c:dPt>
            <c:idx val="134"/>
            <c:bubble3D val="0"/>
            <c:extLst>
              <c:ext xmlns:c16="http://schemas.microsoft.com/office/drawing/2014/chart" uri="{C3380CC4-5D6E-409C-BE32-E72D297353CC}">
                <c16:uniqueId val="{00000086-51EA-4433-886E-DE7356B679D0}"/>
              </c:ext>
            </c:extLst>
          </c:dPt>
          <c:dPt>
            <c:idx val="135"/>
            <c:bubble3D val="0"/>
            <c:extLst>
              <c:ext xmlns:c16="http://schemas.microsoft.com/office/drawing/2014/chart" uri="{C3380CC4-5D6E-409C-BE32-E72D297353CC}">
                <c16:uniqueId val="{00000087-51EA-4433-886E-DE7356B679D0}"/>
              </c:ext>
            </c:extLst>
          </c:dPt>
          <c:dPt>
            <c:idx val="136"/>
            <c:bubble3D val="0"/>
            <c:extLst>
              <c:ext xmlns:c16="http://schemas.microsoft.com/office/drawing/2014/chart" uri="{C3380CC4-5D6E-409C-BE32-E72D297353CC}">
                <c16:uniqueId val="{00000088-51EA-4433-886E-DE7356B679D0}"/>
              </c:ext>
            </c:extLst>
          </c:dPt>
          <c:dPt>
            <c:idx val="137"/>
            <c:bubble3D val="0"/>
            <c:extLst>
              <c:ext xmlns:c16="http://schemas.microsoft.com/office/drawing/2014/chart" uri="{C3380CC4-5D6E-409C-BE32-E72D297353CC}">
                <c16:uniqueId val="{00000089-51EA-4433-886E-DE7356B679D0}"/>
              </c:ext>
            </c:extLst>
          </c:dPt>
          <c:dPt>
            <c:idx val="138"/>
            <c:bubble3D val="0"/>
            <c:extLst>
              <c:ext xmlns:c16="http://schemas.microsoft.com/office/drawing/2014/chart" uri="{C3380CC4-5D6E-409C-BE32-E72D297353CC}">
                <c16:uniqueId val="{0000008A-51EA-4433-886E-DE7356B679D0}"/>
              </c:ext>
            </c:extLst>
          </c:dPt>
          <c:dPt>
            <c:idx val="139"/>
            <c:bubble3D val="0"/>
            <c:extLst>
              <c:ext xmlns:c16="http://schemas.microsoft.com/office/drawing/2014/chart" uri="{C3380CC4-5D6E-409C-BE32-E72D297353CC}">
                <c16:uniqueId val="{0000008B-51EA-4433-886E-DE7356B679D0}"/>
              </c:ext>
            </c:extLst>
          </c:dPt>
          <c:dPt>
            <c:idx val="140"/>
            <c:bubble3D val="0"/>
            <c:extLst>
              <c:ext xmlns:c16="http://schemas.microsoft.com/office/drawing/2014/chart" uri="{C3380CC4-5D6E-409C-BE32-E72D297353CC}">
                <c16:uniqueId val="{0000008C-51EA-4433-886E-DE7356B679D0}"/>
              </c:ext>
            </c:extLst>
          </c:dPt>
          <c:dPt>
            <c:idx val="141"/>
            <c:bubble3D val="0"/>
            <c:extLst>
              <c:ext xmlns:c16="http://schemas.microsoft.com/office/drawing/2014/chart" uri="{C3380CC4-5D6E-409C-BE32-E72D297353CC}">
                <c16:uniqueId val="{0000008D-51EA-4433-886E-DE7356B679D0}"/>
              </c:ext>
            </c:extLst>
          </c:dPt>
          <c:dPt>
            <c:idx val="142"/>
            <c:bubble3D val="0"/>
            <c:extLst>
              <c:ext xmlns:c16="http://schemas.microsoft.com/office/drawing/2014/chart" uri="{C3380CC4-5D6E-409C-BE32-E72D297353CC}">
                <c16:uniqueId val="{0000008E-51EA-4433-886E-DE7356B679D0}"/>
              </c:ext>
            </c:extLst>
          </c:dPt>
          <c:dPt>
            <c:idx val="143"/>
            <c:bubble3D val="0"/>
            <c:extLst>
              <c:ext xmlns:c16="http://schemas.microsoft.com/office/drawing/2014/chart" uri="{C3380CC4-5D6E-409C-BE32-E72D297353CC}">
                <c16:uniqueId val="{0000008F-51EA-4433-886E-DE7356B679D0}"/>
              </c:ext>
            </c:extLst>
          </c:dPt>
          <c:dPt>
            <c:idx val="144"/>
            <c:bubble3D val="0"/>
            <c:extLst>
              <c:ext xmlns:c16="http://schemas.microsoft.com/office/drawing/2014/chart" uri="{C3380CC4-5D6E-409C-BE32-E72D297353CC}">
                <c16:uniqueId val="{00000090-51EA-4433-886E-DE7356B679D0}"/>
              </c:ext>
            </c:extLst>
          </c:dPt>
          <c:dPt>
            <c:idx val="145"/>
            <c:bubble3D val="0"/>
            <c:extLst>
              <c:ext xmlns:c16="http://schemas.microsoft.com/office/drawing/2014/chart" uri="{C3380CC4-5D6E-409C-BE32-E72D297353CC}">
                <c16:uniqueId val="{00000091-51EA-4433-886E-DE7356B679D0}"/>
              </c:ext>
            </c:extLst>
          </c:dPt>
          <c:dPt>
            <c:idx val="146"/>
            <c:bubble3D val="0"/>
            <c:extLst>
              <c:ext xmlns:c16="http://schemas.microsoft.com/office/drawing/2014/chart" uri="{C3380CC4-5D6E-409C-BE32-E72D297353CC}">
                <c16:uniqueId val="{00000092-51EA-4433-886E-DE7356B679D0}"/>
              </c:ext>
            </c:extLst>
          </c:dPt>
          <c:dPt>
            <c:idx val="147"/>
            <c:bubble3D val="0"/>
            <c:extLst>
              <c:ext xmlns:c16="http://schemas.microsoft.com/office/drawing/2014/chart" uri="{C3380CC4-5D6E-409C-BE32-E72D297353CC}">
                <c16:uniqueId val="{00000093-51EA-4433-886E-DE7356B679D0}"/>
              </c:ext>
            </c:extLst>
          </c:dPt>
          <c:dPt>
            <c:idx val="148"/>
            <c:bubble3D val="0"/>
            <c:extLst>
              <c:ext xmlns:c16="http://schemas.microsoft.com/office/drawing/2014/chart" uri="{C3380CC4-5D6E-409C-BE32-E72D297353CC}">
                <c16:uniqueId val="{00000094-51EA-4433-886E-DE7356B679D0}"/>
              </c:ext>
            </c:extLst>
          </c:dPt>
          <c:dPt>
            <c:idx val="149"/>
            <c:bubble3D val="0"/>
            <c:extLst>
              <c:ext xmlns:c16="http://schemas.microsoft.com/office/drawing/2014/chart" uri="{C3380CC4-5D6E-409C-BE32-E72D297353CC}">
                <c16:uniqueId val="{00000095-51EA-4433-886E-DE7356B679D0}"/>
              </c:ext>
            </c:extLst>
          </c:dPt>
          <c:dPt>
            <c:idx val="150"/>
            <c:bubble3D val="0"/>
            <c:extLst>
              <c:ext xmlns:c16="http://schemas.microsoft.com/office/drawing/2014/chart" uri="{C3380CC4-5D6E-409C-BE32-E72D297353CC}">
                <c16:uniqueId val="{00000096-51EA-4433-886E-DE7356B679D0}"/>
              </c:ext>
            </c:extLst>
          </c:dPt>
          <c:dPt>
            <c:idx val="151"/>
            <c:bubble3D val="0"/>
            <c:extLst>
              <c:ext xmlns:c16="http://schemas.microsoft.com/office/drawing/2014/chart" uri="{C3380CC4-5D6E-409C-BE32-E72D297353CC}">
                <c16:uniqueId val="{00000097-51EA-4433-886E-DE7356B679D0}"/>
              </c:ext>
            </c:extLst>
          </c:dPt>
          <c:dPt>
            <c:idx val="152"/>
            <c:bubble3D val="0"/>
            <c:extLst>
              <c:ext xmlns:c16="http://schemas.microsoft.com/office/drawing/2014/chart" uri="{C3380CC4-5D6E-409C-BE32-E72D297353CC}">
                <c16:uniqueId val="{00000098-51EA-4433-886E-DE7356B679D0}"/>
              </c:ext>
            </c:extLst>
          </c:dPt>
          <c:dPt>
            <c:idx val="153"/>
            <c:bubble3D val="0"/>
            <c:extLst>
              <c:ext xmlns:c16="http://schemas.microsoft.com/office/drawing/2014/chart" uri="{C3380CC4-5D6E-409C-BE32-E72D297353CC}">
                <c16:uniqueId val="{00000099-51EA-4433-886E-DE7356B679D0}"/>
              </c:ext>
            </c:extLst>
          </c:dPt>
          <c:dPt>
            <c:idx val="154"/>
            <c:bubble3D val="0"/>
            <c:extLst>
              <c:ext xmlns:c16="http://schemas.microsoft.com/office/drawing/2014/chart" uri="{C3380CC4-5D6E-409C-BE32-E72D297353CC}">
                <c16:uniqueId val="{0000009A-51EA-4433-886E-DE7356B679D0}"/>
              </c:ext>
            </c:extLst>
          </c:dPt>
          <c:dPt>
            <c:idx val="155"/>
            <c:bubble3D val="0"/>
            <c:extLst>
              <c:ext xmlns:c16="http://schemas.microsoft.com/office/drawing/2014/chart" uri="{C3380CC4-5D6E-409C-BE32-E72D297353CC}">
                <c16:uniqueId val="{0000009B-51EA-4433-886E-DE7356B679D0}"/>
              </c:ext>
            </c:extLst>
          </c:dPt>
          <c:dPt>
            <c:idx val="156"/>
            <c:bubble3D val="0"/>
            <c:extLst>
              <c:ext xmlns:c16="http://schemas.microsoft.com/office/drawing/2014/chart" uri="{C3380CC4-5D6E-409C-BE32-E72D297353CC}">
                <c16:uniqueId val="{0000009C-51EA-4433-886E-DE7356B679D0}"/>
              </c:ext>
            </c:extLst>
          </c:dPt>
          <c:dPt>
            <c:idx val="157"/>
            <c:bubble3D val="0"/>
            <c:extLst>
              <c:ext xmlns:c16="http://schemas.microsoft.com/office/drawing/2014/chart" uri="{C3380CC4-5D6E-409C-BE32-E72D297353CC}">
                <c16:uniqueId val="{0000009D-51EA-4433-886E-DE7356B679D0}"/>
              </c:ext>
            </c:extLst>
          </c:dPt>
          <c:dPt>
            <c:idx val="158"/>
            <c:bubble3D val="0"/>
            <c:extLst>
              <c:ext xmlns:c16="http://schemas.microsoft.com/office/drawing/2014/chart" uri="{C3380CC4-5D6E-409C-BE32-E72D297353CC}">
                <c16:uniqueId val="{0000009E-51EA-4433-886E-DE7356B679D0}"/>
              </c:ext>
            </c:extLst>
          </c:dPt>
          <c:dPt>
            <c:idx val="159"/>
            <c:bubble3D val="0"/>
            <c:extLst>
              <c:ext xmlns:c16="http://schemas.microsoft.com/office/drawing/2014/chart" uri="{C3380CC4-5D6E-409C-BE32-E72D297353CC}">
                <c16:uniqueId val="{0000009F-51EA-4433-886E-DE7356B679D0}"/>
              </c:ext>
            </c:extLst>
          </c:dPt>
          <c:dPt>
            <c:idx val="160"/>
            <c:bubble3D val="0"/>
            <c:extLst>
              <c:ext xmlns:c16="http://schemas.microsoft.com/office/drawing/2014/chart" uri="{C3380CC4-5D6E-409C-BE32-E72D297353CC}">
                <c16:uniqueId val="{000000A0-51EA-4433-886E-DE7356B679D0}"/>
              </c:ext>
            </c:extLst>
          </c:dPt>
          <c:dPt>
            <c:idx val="161"/>
            <c:bubble3D val="0"/>
            <c:extLst>
              <c:ext xmlns:c16="http://schemas.microsoft.com/office/drawing/2014/chart" uri="{C3380CC4-5D6E-409C-BE32-E72D297353CC}">
                <c16:uniqueId val="{000000A1-51EA-4433-886E-DE7356B679D0}"/>
              </c:ext>
            </c:extLst>
          </c:dPt>
          <c:dPt>
            <c:idx val="162"/>
            <c:bubble3D val="0"/>
            <c:extLst>
              <c:ext xmlns:c16="http://schemas.microsoft.com/office/drawing/2014/chart" uri="{C3380CC4-5D6E-409C-BE32-E72D297353CC}">
                <c16:uniqueId val="{000000A2-51EA-4433-886E-DE7356B679D0}"/>
              </c:ext>
            </c:extLst>
          </c:dPt>
          <c:dPt>
            <c:idx val="163"/>
            <c:bubble3D val="0"/>
            <c:extLst>
              <c:ext xmlns:c16="http://schemas.microsoft.com/office/drawing/2014/chart" uri="{C3380CC4-5D6E-409C-BE32-E72D297353CC}">
                <c16:uniqueId val="{000000A3-51EA-4433-886E-DE7356B679D0}"/>
              </c:ext>
            </c:extLst>
          </c:dPt>
          <c:dPt>
            <c:idx val="164"/>
            <c:bubble3D val="0"/>
            <c:extLst>
              <c:ext xmlns:c16="http://schemas.microsoft.com/office/drawing/2014/chart" uri="{C3380CC4-5D6E-409C-BE32-E72D297353CC}">
                <c16:uniqueId val="{000000A4-51EA-4433-886E-DE7356B679D0}"/>
              </c:ext>
            </c:extLst>
          </c:dPt>
          <c:dPt>
            <c:idx val="165"/>
            <c:bubble3D val="0"/>
            <c:extLst>
              <c:ext xmlns:c16="http://schemas.microsoft.com/office/drawing/2014/chart" uri="{C3380CC4-5D6E-409C-BE32-E72D297353CC}">
                <c16:uniqueId val="{000000A5-51EA-4433-886E-DE7356B679D0}"/>
              </c:ext>
            </c:extLst>
          </c:dPt>
          <c:dPt>
            <c:idx val="166"/>
            <c:bubble3D val="0"/>
            <c:extLst>
              <c:ext xmlns:c16="http://schemas.microsoft.com/office/drawing/2014/chart" uri="{C3380CC4-5D6E-409C-BE32-E72D297353CC}">
                <c16:uniqueId val="{000000A6-51EA-4433-886E-DE7356B679D0}"/>
              </c:ext>
            </c:extLst>
          </c:dPt>
          <c:dPt>
            <c:idx val="167"/>
            <c:bubble3D val="0"/>
            <c:extLst>
              <c:ext xmlns:c16="http://schemas.microsoft.com/office/drawing/2014/chart" uri="{C3380CC4-5D6E-409C-BE32-E72D297353CC}">
                <c16:uniqueId val="{000000A7-51EA-4433-886E-DE7356B679D0}"/>
              </c:ext>
            </c:extLst>
          </c:dPt>
          <c:dPt>
            <c:idx val="168"/>
            <c:bubble3D val="0"/>
            <c:extLst>
              <c:ext xmlns:c16="http://schemas.microsoft.com/office/drawing/2014/chart" uri="{C3380CC4-5D6E-409C-BE32-E72D297353CC}">
                <c16:uniqueId val="{000000A8-51EA-4433-886E-DE7356B679D0}"/>
              </c:ext>
            </c:extLst>
          </c:dPt>
          <c:dPt>
            <c:idx val="169"/>
            <c:bubble3D val="0"/>
            <c:extLst>
              <c:ext xmlns:c16="http://schemas.microsoft.com/office/drawing/2014/chart" uri="{C3380CC4-5D6E-409C-BE32-E72D297353CC}">
                <c16:uniqueId val="{000000A9-51EA-4433-886E-DE7356B679D0}"/>
              </c:ext>
            </c:extLst>
          </c:dPt>
          <c:dPt>
            <c:idx val="170"/>
            <c:bubble3D val="0"/>
            <c:extLst>
              <c:ext xmlns:c16="http://schemas.microsoft.com/office/drawing/2014/chart" uri="{C3380CC4-5D6E-409C-BE32-E72D297353CC}">
                <c16:uniqueId val="{000000AA-51EA-4433-886E-DE7356B679D0}"/>
              </c:ext>
            </c:extLst>
          </c:dPt>
          <c:dPt>
            <c:idx val="171"/>
            <c:bubble3D val="0"/>
            <c:extLst>
              <c:ext xmlns:c16="http://schemas.microsoft.com/office/drawing/2014/chart" uri="{C3380CC4-5D6E-409C-BE32-E72D297353CC}">
                <c16:uniqueId val="{000000AB-51EA-4433-886E-DE7356B679D0}"/>
              </c:ext>
            </c:extLst>
          </c:dPt>
          <c:dPt>
            <c:idx val="172"/>
            <c:bubble3D val="0"/>
            <c:extLst>
              <c:ext xmlns:c16="http://schemas.microsoft.com/office/drawing/2014/chart" uri="{C3380CC4-5D6E-409C-BE32-E72D297353CC}">
                <c16:uniqueId val="{000000AC-51EA-4433-886E-DE7356B679D0}"/>
              </c:ext>
            </c:extLst>
          </c:dPt>
          <c:dPt>
            <c:idx val="173"/>
            <c:bubble3D val="0"/>
            <c:extLst>
              <c:ext xmlns:c16="http://schemas.microsoft.com/office/drawing/2014/chart" uri="{C3380CC4-5D6E-409C-BE32-E72D297353CC}">
                <c16:uniqueId val="{000000AD-51EA-4433-886E-DE7356B679D0}"/>
              </c:ext>
            </c:extLst>
          </c:dPt>
          <c:dPt>
            <c:idx val="174"/>
            <c:bubble3D val="0"/>
            <c:extLst>
              <c:ext xmlns:c16="http://schemas.microsoft.com/office/drawing/2014/chart" uri="{C3380CC4-5D6E-409C-BE32-E72D297353CC}">
                <c16:uniqueId val="{000000AE-51EA-4433-886E-DE7356B679D0}"/>
              </c:ext>
            </c:extLst>
          </c:dPt>
          <c:dPt>
            <c:idx val="175"/>
            <c:bubble3D val="0"/>
            <c:extLst>
              <c:ext xmlns:c16="http://schemas.microsoft.com/office/drawing/2014/chart" uri="{C3380CC4-5D6E-409C-BE32-E72D297353CC}">
                <c16:uniqueId val="{000000AF-51EA-4433-886E-DE7356B679D0}"/>
              </c:ext>
            </c:extLst>
          </c:dPt>
          <c:dPt>
            <c:idx val="176"/>
            <c:bubble3D val="0"/>
            <c:extLst>
              <c:ext xmlns:c16="http://schemas.microsoft.com/office/drawing/2014/chart" uri="{C3380CC4-5D6E-409C-BE32-E72D297353CC}">
                <c16:uniqueId val="{000000B0-51EA-4433-886E-DE7356B679D0}"/>
              </c:ext>
            </c:extLst>
          </c:dPt>
          <c:dPt>
            <c:idx val="177"/>
            <c:bubble3D val="0"/>
            <c:extLst>
              <c:ext xmlns:c16="http://schemas.microsoft.com/office/drawing/2014/chart" uri="{C3380CC4-5D6E-409C-BE32-E72D297353CC}">
                <c16:uniqueId val="{000000B1-51EA-4433-886E-DE7356B679D0}"/>
              </c:ext>
            </c:extLst>
          </c:dPt>
          <c:dPt>
            <c:idx val="178"/>
            <c:bubble3D val="0"/>
            <c:extLst>
              <c:ext xmlns:c16="http://schemas.microsoft.com/office/drawing/2014/chart" uri="{C3380CC4-5D6E-409C-BE32-E72D297353CC}">
                <c16:uniqueId val="{000000B2-51EA-4433-886E-DE7356B679D0}"/>
              </c:ext>
            </c:extLst>
          </c:dPt>
          <c:dPt>
            <c:idx val="179"/>
            <c:bubble3D val="0"/>
            <c:extLst>
              <c:ext xmlns:c16="http://schemas.microsoft.com/office/drawing/2014/chart" uri="{C3380CC4-5D6E-409C-BE32-E72D297353CC}">
                <c16:uniqueId val="{000000B3-51EA-4433-886E-DE7356B679D0}"/>
              </c:ext>
            </c:extLst>
          </c:dPt>
          <c:dPt>
            <c:idx val="180"/>
            <c:bubble3D val="0"/>
            <c:extLst>
              <c:ext xmlns:c16="http://schemas.microsoft.com/office/drawing/2014/chart" uri="{C3380CC4-5D6E-409C-BE32-E72D297353CC}">
                <c16:uniqueId val="{000000B4-51EA-4433-886E-DE7356B679D0}"/>
              </c:ext>
            </c:extLst>
          </c:dPt>
          <c:dPt>
            <c:idx val="181"/>
            <c:bubble3D val="0"/>
            <c:extLst>
              <c:ext xmlns:c16="http://schemas.microsoft.com/office/drawing/2014/chart" uri="{C3380CC4-5D6E-409C-BE32-E72D297353CC}">
                <c16:uniqueId val="{000000B5-51EA-4433-886E-DE7356B679D0}"/>
              </c:ext>
            </c:extLst>
          </c:dPt>
          <c:dPt>
            <c:idx val="182"/>
            <c:bubble3D val="0"/>
            <c:extLst>
              <c:ext xmlns:c16="http://schemas.microsoft.com/office/drawing/2014/chart" uri="{C3380CC4-5D6E-409C-BE32-E72D297353CC}">
                <c16:uniqueId val="{000000B6-51EA-4433-886E-DE7356B679D0}"/>
              </c:ext>
            </c:extLst>
          </c:dPt>
          <c:dPt>
            <c:idx val="183"/>
            <c:bubble3D val="0"/>
            <c:extLst>
              <c:ext xmlns:c16="http://schemas.microsoft.com/office/drawing/2014/chart" uri="{C3380CC4-5D6E-409C-BE32-E72D297353CC}">
                <c16:uniqueId val="{000000B7-51EA-4433-886E-DE7356B679D0}"/>
              </c:ext>
            </c:extLst>
          </c:dPt>
          <c:dPt>
            <c:idx val="184"/>
            <c:bubble3D val="0"/>
            <c:extLst>
              <c:ext xmlns:c16="http://schemas.microsoft.com/office/drawing/2014/chart" uri="{C3380CC4-5D6E-409C-BE32-E72D297353CC}">
                <c16:uniqueId val="{000000B8-51EA-4433-886E-DE7356B679D0}"/>
              </c:ext>
            </c:extLst>
          </c:dPt>
          <c:dPt>
            <c:idx val="185"/>
            <c:bubble3D val="0"/>
            <c:extLst>
              <c:ext xmlns:c16="http://schemas.microsoft.com/office/drawing/2014/chart" uri="{C3380CC4-5D6E-409C-BE32-E72D297353CC}">
                <c16:uniqueId val="{000000B9-51EA-4433-886E-DE7356B679D0}"/>
              </c:ext>
            </c:extLst>
          </c:dPt>
          <c:dPt>
            <c:idx val="186"/>
            <c:bubble3D val="0"/>
            <c:extLst>
              <c:ext xmlns:c16="http://schemas.microsoft.com/office/drawing/2014/chart" uri="{C3380CC4-5D6E-409C-BE32-E72D297353CC}">
                <c16:uniqueId val="{000000BA-51EA-4433-886E-DE7356B679D0}"/>
              </c:ext>
            </c:extLst>
          </c:dPt>
          <c:trendline>
            <c:spPr>
              <a:ln w="19050">
                <a:solidFill>
                  <a:srgbClr val="008000"/>
                </a:solidFill>
              </a:ln>
            </c:spPr>
            <c:trendlineType val="linear"/>
            <c:dispRSqr val="1"/>
            <c:dispEq val="1"/>
            <c:trendlineLbl>
              <c:layout>
                <c:manualLayout>
                  <c:x val="4.7741265675123941E-2"/>
                  <c:y val="-7.9030072221364489E-2"/>
                </c:manualLayout>
              </c:layout>
              <c:numFmt formatCode="General" sourceLinked="0"/>
              <c:txPr>
                <a:bodyPr/>
                <a:lstStyle/>
                <a:p>
                  <a:pPr>
                    <a:defRPr b="1">
                      <a:solidFill>
                        <a:srgbClr val="008000"/>
                      </a:solidFill>
                    </a:defRPr>
                  </a:pPr>
                  <a:endParaRPr lang="en-US"/>
                </a:p>
              </c:txPr>
            </c:trendlineLbl>
          </c:trendline>
          <c:xVal>
            <c:numRef>
              <c:f>'Monthly AVG OIL'!$E$114:$E$500</c:f>
              <c:numCache>
                <c:formatCode>"$"#,##0.00</c:formatCode>
                <c:ptCount val="387"/>
                <c:pt idx="0">
                  <c:v>30.761818181818175</c:v>
                </c:pt>
                <c:pt idx="1">
                  <c:v>31.591904761904761</c:v>
                </c:pt>
                <c:pt idx="2">
                  <c:v>28.297619047619055</c:v>
                </c:pt>
                <c:pt idx="3">
                  <c:v>30.333043478260869</c:v>
                </c:pt>
                <c:pt idx="4">
                  <c:v>31.055</c:v>
                </c:pt>
                <c:pt idx="5">
                  <c:v>32.123333333333328</c:v>
                </c:pt>
                <c:pt idx="6">
                  <c:v>34.366842105263153</c:v>
                </c:pt>
                <c:pt idx="7">
                  <c:v>34.696499999999993</c:v>
                </c:pt>
                <c:pt idx="8">
                  <c:v>36.736956521739138</c:v>
                </c:pt>
                <c:pt idx="9">
                  <c:v>36.699523809523811</c:v>
                </c:pt>
                <c:pt idx="10">
                  <c:v>40.291499999999999</c:v>
                </c:pt>
                <c:pt idx="11">
                  <c:v>38.05954545454545</c:v>
                </c:pt>
                <c:pt idx="12">
                  <c:v>40.796666666666667</c:v>
                </c:pt>
                <c:pt idx="13">
                  <c:v>44.937272727272727</c:v>
                </c:pt>
                <c:pt idx="14">
                  <c:v>45.949523809523804</c:v>
                </c:pt>
                <c:pt idx="15">
                  <c:v>53.133333333333333</c:v>
                </c:pt>
                <c:pt idx="16">
                  <c:v>48.523333333333341</c:v>
                </c:pt>
                <c:pt idx="17">
                  <c:v>43.332380952380952</c:v>
                </c:pt>
                <c:pt idx="18">
                  <c:v>43.33</c:v>
                </c:pt>
                <c:pt idx="19">
                  <c:v>46.838999999999999</c:v>
                </c:pt>
                <c:pt idx="20">
                  <c:v>47.971052631578949</c:v>
                </c:pt>
                <c:pt idx="21">
                  <c:v>54.218181818181826</c:v>
                </c:pt>
                <c:pt idx="22">
                  <c:v>53.036666666666676</c:v>
                </c:pt>
                <c:pt idx="23">
                  <c:v>49.830476190476183</c:v>
                </c:pt>
                <c:pt idx="24">
                  <c:v>56.39681818181819</c:v>
                </c:pt>
                <c:pt idx="25">
                  <c:v>58.70300000000001</c:v>
                </c:pt>
                <c:pt idx="26">
                  <c:v>64.968260869565214</c:v>
                </c:pt>
                <c:pt idx="27">
                  <c:v>65.625499999999988</c:v>
                </c:pt>
                <c:pt idx="28">
                  <c:v>62.37047619047619</c:v>
                </c:pt>
                <c:pt idx="29">
                  <c:v>58.240952380952379</c:v>
                </c:pt>
                <c:pt idx="30">
                  <c:v>59.493999999999993</c:v>
                </c:pt>
                <c:pt idx="31">
                  <c:v>65.489523809523803</c:v>
                </c:pt>
                <c:pt idx="32">
                  <c:v>61.63105263157896</c:v>
                </c:pt>
                <c:pt idx="33">
                  <c:v>62.899565217391306</c:v>
                </c:pt>
                <c:pt idx="34">
                  <c:v>69.691578947368427</c:v>
                </c:pt>
                <c:pt idx="35">
                  <c:v>70.940454545454543</c:v>
                </c:pt>
                <c:pt idx="36">
                  <c:v>70.957727272727283</c:v>
                </c:pt>
                <c:pt idx="37">
                  <c:v>74.462000000000018</c:v>
                </c:pt>
                <c:pt idx="38">
                  <c:v>73.048695652173919</c:v>
                </c:pt>
                <c:pt idx="39">
                  <c:v>63.865000000000002</c:v>
                </c:pt>
                <c:pt idx="40">
                  <c:v>58.878181818181808</c:v>
                </c:pt>
                <c:pt idx="41">
                  <c:v>59.419523809523817</c:v>
                </c:pt>
                <c:pt idx="42">
                  <c:v>62.033999999999992</c:v>
                </c:pt>
                <c:pt idx="43">
                  <c:v>54.565714285714293</c:v>
                </c:pt>
                <c:pt idx="44">
                  <c:v>59.262105263157885</c:v>
                </c:pt>
                <c:pt idx="45">
                  <c:v>60.564090909090901</c:v>
                </c:pt>
                <c:pt idx="46">
                  <c:v>63.959000000000003</c:v>
                </c:pt>
                <c:pt idx="47">
                  <c:v>63.460909090909098</c:v>
                </c:pt>
                <c:pt idx="48">
                  <c:v>67.478571428571442</c:v>
                </c:pt>
                <c:pt idx="49">
                  <c:v>74.181904761904761</c:v>
                </c:pt>
                <c:pt idx="50">
                  <c:v>72.392173913043493</c:v>
                </c:pt>
                <c:pt idx="51">
                  <c:v>79.926842105263162</c:v>
                </c:pt>
                <c:pt idx="52">
                  <c:v>85.927826086956514</c:v>
                </c:pt>
                <c:pt idx="53">
                  <c:v>94.623809523809527</c:v>
                </c:pt>
                <c:pt idx="54">
                  <c:v>91.367777777777761</c:v>
                </c:pt>
                <c:pt idx="55">
                  <c:v>92.952857142857155</c:v>
                </c:pt>
                <c:pt idx="56">
                  <c:v>95.354000000000013</c:v>
                </c:pt>
                <c:pt idx="57">
                  <c:v>105.46350000000002</c:v>
                </c:pt>
                <c:pt idx="58">
                  <c:v>112.56636363636363</c:v>
                </c:pt>
                <c:pt idx="59">
                  <c:v>125.38904761904762</c:v>
                </c:pt>
                <c:pt idx="60">
                  <c:v>133.92809523809524</c:v>
                </c:pt>
                <c:pt idx="61">
                  <c:v>133.44409090909087</c:v>
                </c:pt>
                <c:pt idx="62">
                  <c:v>116.69714285714289</c:v>
                </c:pt>
                <c:pt idx="63">
                  <c:v>103.89571428571431</c:v>
                </c:pt>
                <c:pt idx="64">
                  <c:v>76.647826086956528</c:v>
                </c:pt>
                <c:pt idx="65">
                  <c:v>57.44166666666667</c:v>
                </c:pt>
                <c:pt idx="66">
                  <c:v>41.434285714285714</c:v>
                </c:pt>
                <c:pt idx="67">
                  <c:v>41.738499999999995</c:v>
                </c:pt>
                <c:pt idx="68">
                  <c:v>39.161052631578954</c:v>
                </c:pt>
                <c:pt idx="69">
                  <c:v>47.98</c:v>
                </c:pt>
                <c:pt idx="70">
                  <c:v>49.794761904761906</c:v>
                </c:pt>
                <c:pt idx="71">
                  <c:v>59.16149999999999</c:v>
                </c:pt>
                <c:pt idx="72">
                  <c:v>69.674999999999997</c:v>
                </c:pt>
                <c:pt idx="73">
                  <c:v>64.094090909090909</c:v>
                </c:pt>
                <c:pt idx="74">
                  <c:v>71.055238095238082</c:v>
                </c:pt>
                <c:pt idx="75">
                  <c:v>69.463333333333324</c:v>
                </c:pt>
                <c:pt idx="76">
                  <c:v>75.823636363636354</c:v>
                </c:pt>
                <c:pt idx="77">
                  <c:v>78.084210526315786</c:v>
                </c:pt>
                <c:pt idx="78">
                  <c:v>74.303499999999985</c:v>
                </c:pt>
                <c:pt idx="79">
                  <c:v>78.217777777777798</c:v>
                </c:pt>
                <c:pt idx="80">
                  <c:v>76.42263157894736</c:v>
                </c:pt>
                <c:pt idx="81">
                  <c:v>81.242173913043473</c:v>
                </c:pt>
                <c:pt idx="82">
                  <c:v>84.48</c:v>
                </c:pt>
                <c:pt idx="83">
                  <c:v>74.068947368421036</c:v>
                </c:pt>
                <c:pt idx="84">
                  <c:v>75.349090909090904</c:v>
                </c:pt>
                <c:pt idx="85">
                  <c:v>76.369523809523798</c:v>
                </c:pt>
                <c:pt idx="86">
                  <c:v>76.823181818181823</c:v>
                </c:pt>
                <c:pt idx="87">
                  <c:v>75.319999999999993</c:v>
                </c:pt>
                <c:pt idx="88">
                  <c:v>81.902380952380952</c:v>
                </c:pt>
                <c:pt idx="89">
                  <c:v>84.14</c:v>
                </c:pt>
                <c:pt idx="90">
                  <c:v>89.1538095238095</c:v>
                </c:pt>
                <c:pt idx="91">
                  <c:v>89.423000000000002</c:v>
                </c:pt>
                <c:pt idx="92">
                  <c:v>89.583157894736857</c:v>
                </c:pt>
                <c:pt idx="93">
                  <c:v>103.02045454545454</c:v>
                </c:pt>
                <c:pt idx="94">
                  <c:v>110.04049999999999</c:v>
                </c:pt>
                <c:pt idx="95">
                  <c:v>101.33285714285714</c:v>
                </c:pt>
                <c:pt idx="96">
                  <c:v>96.288636363636385</c:v>
                </c:pt>
                <c:pt idx="97">
                  <c:v>97.185000000000002</c:v>
                </c:pt>
                <c:pt idx="98">
                  <c:v>86.334347826086955</c:v>
                </c:pt>
                <c:pt idx="99">
                  <c:v>85.61</c:v>
                </c:pt>
                <c:pt idx="100">
                  <c:v>86.411904761904751</c:v>
                </c:pt>
                <c:pt idx="101">
                  <c:v>97.172499999999985</c:v>
                </c:pt>
                <c:pt idx="102">
                  <c:v>98.513809523809542</c:v>
                </c:pt>
                <c:pt idx="103">
                  <c:v>100.23600000000002</c:v>
                </c:pt>
                <c:pt idx="104">
                  <c:v>102.24999999999997</c:v>
                </c:pt>
                <c:pt idx="105">
                  <c:v>106.19090909090909</c:v>
                </c:pt>
                <c:pt idx="106">
                  <c:v>103.32650000000001</c:v>
                </c:pt>
                <c:pt idx="107">
                  <c:v>94.701818181818183</c:v>
                </c:pt>
                <c:pt idx="108">
                  <c:v>82.40523809523809</c:v>
                </c:pt>
                <c:pt idx="109">
                  <c:v>87.931428571428597</c:v>
                </c:pt>
                <c:pt idx="110">
                  <c:v>94.160869565217382</c:v>
                </c:pt>
                <c:pt idx="111">
                  <c:v>94.716315789473697</c:v>
                </c:pt>
                <c:pt idx="112">
                  <c:v>89.570869565217379</c:v>
                </c:pt>
                <c:pt idx="113">
                  <c:v>86.655000000000001</c:v>
                </c:pt>
                <c:pt idx="114">
                  <c:v>88.245499999999993</c:v>
                </c:pt>
                <c:pt idx="115">
                  <c:v>94.828571428571436</c:v>
                </c:pt>
                <c:pt idx="116">
                  <c:v>95.321578947368408</c:v>
                </c:pt>
                <c:pt idx="117">
                  <c:v>93.047368421052624</c:v>
                </c:pt>
                <c:pt idx="118">
                  <c:v>92.067727272727282</c:v>
                </c:pt>
                <c:pt idx="119">
                  <c:v>94.794999999999987</c:v>
                </c:pt>
                <c:pt idx="120">
                  <c:v>95.800500000000014</c:v>
                </c:pt>
                <c:pt idx="121">
                  <c:v>104.61136363636365</c:v>
                </c:pt>
                <c:pt idx="122">
                  <c:v>106.53863636363639</c:v>
                </c:pt>
                <c:pt idx="123">
                  <c:v>106.23499999999999</c:v>
                </c:pt>
                <c:pt idx="124">
                  <c:v>100.55260869565215</c:v>
                </c:pt>
                <c:pt idx="125">
                  <c:v>93.931499999999986</c:v>
                </c:pt>
                <c:pt idx="126">
                  <c:v>97.894285714285701</c:v>
                </c:pt>
                <c:pt idx="127">
                  <c:v>94.856666666666669</c:v>
                </c:pt>
                <c:pt idx="128">
                  <c:v>100.67526315789473</c:v>
                </c:pt>
                <c:pt idx="129">
                  <c:v>100.50904761904765</c:v>
                </c:pt>
                <c:pt idx="130">
                  <c:v>102.03476190476188</c:v>
                </c:pt>
                <c:pt idx="131">
                  <c:v>101.79476190476188</c:v>
                </c:pt>
                <c:pt idx="132">
                  <c:v>105.14666666666666</c:v>
                </c:pt>
                <c:pt idx="133">
                  <c:v>102.39181818181818</c:v>
                </c:pt>
                <c:pt idx="134">
                  <c:v>96.076190476190476</c:v>
                </c:pt>
                <c:pt idx="135">
                  <c:v>93.033809523809509</c:v>
                </c:pt>
                <c:pt idx="136">
                  <c:v>84.339130434782604</c:v>
                </c:pt>
                <c:pt idx="137">
                  <c:v>75.81</c:v>
                </c:pt>
                <c:pt idx="138">
                  <c:v>59.28954545454544</c:v>
                </c:pt>
                <c:pt idx="139">
                  <c:v>47.325499999999998</c:v>
                </c:pt>
                <c:pt idx="140">
                  <c:v>50.724736842105258</c:v>
                </c:pt>
                <c:pt idx="141">
                  <c:v>47.854090909090907</c:v>
                </c:pt>
                <c:pt idx="142">
                  <c:v>54.433181818181815</c:v>
                </c:pt>
                <c:pt idx="143">
                  <c:v>59.372</c:v>
                </c:pt>
                <c:pt idx="144">
                  <c:v>59.828636363636377</c:v>
                </c:pt>
                <c:pt idx="145">
                  <c:v>50.929999999999993</c:v>
                </c:pt>
                <c:pt idx="146">
                  <c:v>42.889047619047624</c:v>
                </c:pt>
                <c:pt idx="147">
                  <c:v>45.479523809523805</c:v>
                </c:pt>
                <c:pt idx="148">
                  <c:v>46.289545454545454</c:v>
                </c:pt>
                <c:pt idx="149">
                  <c:v>42.922999999999995</c:v>
                </c:pt>
                <c:pt idx="150">
                  <c:v>37.327272727272728</c:v>
                </c:pt>
                <c:pt idx="151">
                  <c:v>31.77578947368421</c:v>
                </c:pt>
                <c:pt idx="152">
                  <c:v>30.616500000000002</c:v>
                </c:pt>
                <c:pt idx="153">
                  <c:v>37.960909090909098</c:v>
                </c:pt>
                <c:pt idx="154">
                  <c:v>41.124761904761897</c:v>
                </c:pt>
                <c:pt idx="155">
                  <c:v>46.796666666666681</c:v>
                </c:pt>
                <c:pt idx="156">
                  <c:v>48.853181818181831</c:v>
                </c:pt>
                <c:pt idx="157">
                  <c:v>44.814500000000002</c:v>
                </c:pt>
                <c:pt idx="158">
                  <c:v>44.799130434782612</c:v>
                </c:pt>
                <c:pt idx="159">
                  <c:v>44.994666666666667</c:v>
                </c:pt>
                <c:pt idx="160">
                  <c:v>49.827096774193542</c:v>
                </c:pt>
                <c:pt idx="161">
                  <c:v>45.582333333333331</c:v>
                </c:pt>
                <c:pt idx="162">
                  <c:v>52.207096774193552</c:v>
                </c:pt>
                <c:pt idx="163">
                  <c:v>52.770322580645178</c:v>
                </c:pt>
                <c:pt idx="164">
                  <c:v>53.54785714285714</c:v>
                </c:pt>
                <c:pt idx="165">
                  <c:v>49.665806451612895</c:v>
                </c:pt>
                <c:pt idx="166">
                  <c:v>51.144999999999968</c:v>
                </c:pt>
                <c:pt idx="167">
                  <c:v>48.582258064516132</c:v>
                </c:pt>
                <c:pt idx="168">
                  <c:v>45.226333333333351</c:v>
                </c:pt>
                <c:pt idx="169">
                  <c:v>46.61774193548387</c:v>
                </c:pt>
                <c:pt idx="170">
                  <c:v>48.222258064516133</c:v>
                </c:pt>
                <c:pt idx="171">
                  <c:v>49.571333333333349</c:v>
                </c:pt>
                <c:pt idx="172">
                  <c:v>51.579677419354866</c:v>
                </c:pt>
                <c:pt idx="173">
                  <c:v>56.789999999999992</c:v>
                </c:pt>
                <c:pt idx="174">
                  <c:v>58.104193548387094</c:v>
                </c:pt>
                <c:pt idx="175">
                  <c:v>63.614838709677407</c:v>
                </c:pt>
                <c:pt idx="176">
                  <c:v>62.247500000000009</c:v>
                </c:pt>
                <c:pt idx="177">
                  <c:v>62.939032258064522</c:v>
                </c:pt>
                <c:pt idx="178">
                  <c:v>66.320999999999984</c:v>
                </c:pt>
                <c:pt idx="179">
                  <c:v>69.892580645161303</c:v>
                </c:pt>
                <c:pt idx="180">
                  <c:v>67.276999999999987</c:v>
                </c:pt>
                <c:pt idx="181">
                  <c:v>70.917096774193553</c:v>
                </c:pt>
                <c:pt idx="182">
                  <c:v>67.804516129032265</c:v>
                </c:pt>
                <c:pt idx="183">
                  <c:v>70.084999999999994</c:v>
                </c:pt>
                <c:pt idx="184">
                  <c:v>70.716451612903214</c:v>
                </c:pt>
                <c:pt idx="185">
                  <c:v>56.85366666666669</c:v>
                </c:pt>
                <c:pt idx="186">
                  <c:v>48.822903225806442</c:v>
                </c:pt>
                <c:pt idx="187">
                  <c:v>51.479032258064521</c:v>
                </c:pt>
                <c:pt idx="188">
                  <c:v>55.07</c:v>
                </c:pt>
                <c:pt idx="189">
                  <c:v>58.086129032258064</c:v>
                </c:pt>
                <c:pt idx="190">
                  <c:v>63.794333333333341</c:v>
                </c:pt>
                <c:pt idx="191">
                  <c:v>60.891935483870981</c:v>
                </c:pt>
                <c:pt idx="192">
                  <c:v>54.864333333333342</c:v>
                </c:pt>
                <c:pt idx="193">
                  <c:v>57.49870967741937</c:v>
                </c:pt>
                <c:pt idx="194">
                  <c:v>54.840967741935486</c:v>
                </c:pt>
                <c:pt idx="195">
                  <c:v>56.676000000000009</c:v>
                </c:pt>
                <c:pt idx="196">
                  <c:v>54.13000000000001</c:v>
                </c:pt>
                <c:pt idx="197">
                  <c:v>57.084666666666664</c:v>
                </c:pt>
                <c:pt idx="198">
                  <c:v>59.84</c:v>
                </c:pt>
                <c:pt idx="199">
                  <c:v>57.978709677419353</c:v>
                </c:pt>
                <c:pt idx="200">
                  <c:v>50.749310344827585</c:v>
                </c:pt>
                <c:pt idx="201">
                  <c:v>30.595483870967744</c:v>
                </c:pt>
                <c:pt idx="202">
                  <c:v>18.201999999999998</c:v>
                </c:pt>
                <c:pt idx="203">
                  <c:v>28.683225806451613</c:v>
                </c:pt>
                <c:pt idx="204">
                  <c:v>38.369333333333337</c:v>
                </c:pt>
                <c:pt idx="205">
                  <c:v>40.763225806451615</c:v>
                </c:pt>
                <c:pt idx="206">
                  <c:v>42.186129032258073</c:v>
                </c:pt>
                <c:pt idx="207">
                  <c:v>39.627666666666663</c:v>
                </c:pt>
                <c:pt idx="208">
                  <c:v>39.443548387096783</c:v>
                </c:pt>
                <c:pt idx="209">
                  <c:v>41.277666666666654</c:v>
                </c:pt>
                <c:pt idx="210">
                  <c:v>47.227419354838716</c:v>
                </c:pt>
                <c:pt idx="211">
                  <c:v>51.806451612903224</c:v>
                </c:pt>
                <c:pt idx="212">
                  <c:v>59.133928571428577</c:v>
                </c:pt>
                <c:pt idx="213">
                  <c:v>62.658064516129045</c:v>
                </c:pt>
                <c:pt idx="214">
                  <c:v>61.643666666666689</c:v>
                </c:pt>
                <c:pt idx="215">
                  <c:v>65.063225806451584</c:v>
                </c:pt>
                <c:pt idx="216">
                  <c:v>71.406666666666666</c:v>
                </c:pt>
                <c:pt idx="217">
                  <c:v>72.817741935483866</c:v>
                </c:pt>
                <c:pt idx="218">
                  <c:v>67.709999999999994</c:v>
                </c:pt>
                <c:pt idx="219">
                  <c:v>71.39</c:v>
                </c:pt>
                <c:pt idx="220">
                  <c:v>81.140645161290323</c:v>
                </c:pt>
                <c:pt idx="221">
                  <c:v>78.09133333333331</c:v>
                </c:pt>
                <c:pt idx="222">
                  <c:v>71.488064516129</c:v>
                </c:pt>
                <c:pt idx="223">
                  <c:v>82.683225806451631</c:v>
                </c:pt>
                <c:pt idx="224">
                  <c:v>91.72</c:v>
                </c:pt>
                <c:pt idx="225">
                  <c:v>108.94354838709678</c:v>
                </c:pt>
                <c:pt idx="226">
                  <c:v>101.91833333333335</c:v>
                </c:pt>
                <c:pt idx="227">
                  <c:v>110.04290322580648</c:v>
                </c:pt>
                <c:pt idx="228">
                  <c:v>114.13733333333336</c:v>
                </c:pt>
                <c:pt idx="229">
                  <c:v>100.1412903225806</c:v>
                </c:pt>
                <c:pt idx="230">
                  <c:v>91.418064516129022</c:v>
                </c:pt>
                <c:pt idx="231">
                  <c:v>84.057666666666648</c:v>
                </c:pt>
                <c:pt idx="232">
                  <c:v>86.74</c:v>
                </c:pt>
                <c:pt idx="233">
                  <c:v>84.196666666666673</c:v>
                </c:pt>
                <c:pt idx="234">
                  <c:v>76.658064516129031</c:v>
                </c:pt>
                <c:pt idx="235">
                  <c:v>78.480645161290312</c:v>
                </c:pt>
                <c:pt idx="236">
                  <c:v>76.722499999999997</c:v>
                </c:pt>
                <c:pt idx="237">
                  <c:v>73.299677419354822</c:v>
                </c:pt>
                <c:pt idx="238">
                  <c:v>79.237000000000023</c:v>
                </c:pt>
                <c:pt idx="239">
                  <c:v>71.597741935483867</c:v>
                </c:pt>
                <c:pt idx="240">
                  <c:v>70.441333333333333</c:v>
                </c:pt>
                <c:pt idx="241">
                  <c:v>75.665161290322573</c:v>
                </c:pt>
                <c:pt idx="242">
                  <c:v>81.43741935483871</c:v>
                </c:pt>
                <c:pt idx="243">
                  <c:v>89.088999999999984</c:v>
                </c:pt>
                <c:pt idx="244">
                  <c:v>85.825806451612905</c:v>
                </c:pt>
                <c:pt idx="245">
                  <c:v>77.340999999999994</c:v>
                </c:pt>
                <c:pt idx="246">
                  <c:v>72.25516129032259</c:v>
                </c:pt>
                <c:pt idx="247">
                  <c:v>73.910645161290347</c:v>
                </c:pt>
                <c:pt idx="248">
                  <c:v>76.585862068965525</c:v>
                </c:pt>
                <c:pt idx="249">
                  <c:v>80.545483870967757</c:v>
                </c:pt>
                <c:pt idx="250">
                  <c:v>84.526333333333326</c:v>
                </c:pt>
                <c:pt idx="251">
                  <c:v>78.570645161290315</c:v>
                </c:pt>
                <c:pt idx="252">
                  <c:v>78.777333333333317</c:v>
                </c:pt>
                <c:pt idx="253">
                  <c:v>80.638387096774181</c:v>
                </c:pt>
                <c:pt idx="254">
                  <c:v>75.379677419354849</c:v>
                </c:pt>
                <c:pt idx="255">
                  <c:v>69.579666666666682</c:v>
                </c:pt>
                <c:pt idx="256">
                  <c:v>71.864516129032268</c:v>
                </c:pt>
                <c:pt idx="257">
                  <c:v>69.461999999999989</c:v>
                </c:pt>
                <c:pt idx="258">
                  <c:v>69.640322580645133</c:v>
                </c:pt>
                <c:pt idx="259">
                  <c:v>75.251612903225848</c:v>
                </c:pt>
                <c:pt idx="260">
                  <c:v>71.180357142857147</c:v>
                </c:pt>
                <c:pt idx="261">
                  <c:v>68.063548387096773</c:v>
                </c:pt>
                <c:pt idx="262">
                  <c:v>62.975666666666676</c:v>
                </c:pt>
                <c:pt idx="263">
                  <c:v>60.923225806451612</c:v>
                </c:pt>
                <c:pt idx="264">
                  <c:v>67.949000000000012</c:v>
                </c:pt>
                <c:pt idx="265">
                  <c:v>67.169354838709694</c:v>
                </c:pt>
                <c:pt idx="266">
                  <c:v>64.121290322580649</c:v>
                </c:pt>
                <c:pt idx="267">
                  <c:v>63.471333333333341</c:v>
                </c:pt>
                <c:pt idx="268">
                  <c:v>59.975483870967736</c:v>
                </c:pt>
                <c:pt idx="269">
                  <c:v>59.454000000000001</c:v>
                </c:pt>
                <c:pt idx="270">
                  <c:v>57.846774193548399</c:v>
                </c:pt>
                <c:pt idx="271">
                  <c:v>60.037419354838711</c:v>
                </c:pt>
                <c:pt idx="272">
                  <c:v>64.525714285714301</c:v>
                </c:pt>
                <c:pt idx="273">
                  <c:v>91.745161290322571</c:v>
                </c:pt>
                <c:pt idx="274">
                  <c:v>98.11733333333332</c:v>
                </c:pt>
                <c:pt idx="275">
                  <c:v>98.07580645161292</c:v>
                </c:pt>
                <c:pt idx="276">
                  <c:v>81.223333333333315</c:v>
                </c:pt>
                <c:pt idx="277">
                  <c:v>78.559354838709694</c:v>
                </c:pt>
              </c:numCache>
            </c:numRef>
          </c:xVal>
          <c:yVal>
            <c:numRef>
              <c:f>'Monthly AVG OIL'!$L$114:$L$500</c:f>
              <c:numCache>
                <c:formatCode>General</c:formatCode>
                <c:ptCount val="387"/>
                <c:pt idx="0" formatCode="&quot;$&quot;#,##0.00">
                  <c:v>27.48</c:v>
                </c:pt>
                <c:pt idx="5" formatCode="&quot;$&quot;#,##0.00">
                  <c:v>28.96</c:v>
                </c:pt>
                <c:pt idx="12" formatCode="&quot;$&quot;#,##0.00">
                  <c:v>37.409999999999997</c:v>
                </c:pt>
                <c:pt idx="18" formatCode="&quot;$&quot;#,##0.00">
                  <c:v>40.020000000000003</c:v>
                </c:pt>
                <c:pt idx="25" formatCode="&quot;$&quot;#,##0.00">
                  <c:v>55.65</c:v>
                </c:pt>
                <c:pt idx="30" formatCode="&quot;$&quot;#,##0.00">
                  <c:v>55.9</c:v>
                </c:pt>
                <c:pt idx="31" formatCode="&quot;$&quot;#,##0.00">
                  <c:v>61.92</c:v>
                </c:pt>
                <c:pt idx="32" formatCode="&quot;$&quot;#,##0.00">
                  <c:v>58.61</c:v>
                </c:pt>
                <c:pt idx="33" formatCode="&quot;$&quot;#,##0.00">
                  <c:v>59.45</c:v>
                </c:pt>
                <c:pt idx="34" formatCode="&quot;$&quot;#,##0.00">
                  <c:v>66.709999999999994</c:v>
                </c:pt>
                <c:pt idx="35" formatCode="&quot;$&quot;#,##0.00">
                  <c:v>67.41</c:v>
                </c:pt>
                <c:pt idx="36" formatCode="&quot;$&quot;#,##0.00">
                  <c:v>67.64</c:v>
                </c:pt>
                <c:pt idx="37" formatCode="&quot;$&quot;#,##0.00">
                  <c:v>71.05</c:v>
                </c:pt>
                <c:pt idx="38" formatCode="&quot;$&quot;#,##0.00">
                  <c:v>69.7</c:v>
                </c:pt>
                <c:pt idx="39" formatCode="&quot;$&quot;#,##0.00">
                  <c:v>60.88</c:v>
                </c:pt>
                <c:pt idx="40" formatCode="&quot;$&quot;#,##0.00">
                  <c:v>55.81</c:v>
                </c:pt>
                <c:pt idx="41" formatCode="&quot;$&quot;#,##0.00">
                  <c:v>55.73</c:v>
                </c:pt>
                <c:pt idx="42" formatCode="&quot;$&quot;#,##0.00">
                  <c:v>58.81</c:v>
                </c:pt>
                <c:pt idx="43" formatCode="&quot;$&quot;#,##0.00">
                  <c:v>51.28</c:v>
                </c:pt>
                <c:pt idx="44" formatCode="&quot;$&quot;#,##0.00">
                  <c:v>56.11</c:v>
                </c:pt>
                <c:pt idx="45" formatCode="&quot;$&quot;#,##0.00">
                  <c:v>57.39</c:v>
                </c:pt>
                <c:pt idx="46" formatCode="&quot;$&quot;#,##0.00">
                  <c:v>60.83</c:v>
                </c:pt>
                <c:pt idx="47" formatCode="&quot;$&quot;#,##0.00">
                  <c:v>60.18</c:v>
                </c:pt>
                <c:pt idx="48" formatCode="&quot;$&quot;#,##0.00">
                  <c:v>64</c:v>
                </c:pt>
                <c:pt idx="49" formatCode="&quot;$&quot;#,##0.00">
                  <c:v>70.709999999999994</c:v>
                </c:pt>
                <c:pt idx="50" formatCode="&quot;$&quot;#,##0.00">
                  <c:v>68.98</c:v>
                </c:pt>
                <c:pt idx="51" formatCode="&quot;$&quot;#,##0.00">
                  <c:v>75.69</c:v>
                </c:pt>
                <c:pt idx="52" formatCode="&quot;$&quot;#,##0.00">
                  <c:v>82.31</c:v>
                </c:pt>
                <c:pt idx="53" formatCode="&quot;$&quot;#,##0.00">
                  <c:v>91.666700000000006</c:v>
                </c:pt>
                <c:pt idx="54" formatCode="&quot;$&quot;#,##0.00">
                  <c:v>88.21</c:v>
                </c:pt>
                <c:pt idx="55" formatCode="&quot;$&quot;#,##0.00">
                  <c:v>89.45</c:v>
                </c:pt>
                <c:pt idx="56" formatCode="&quot;$&quot;#,##0.00">
                  <c:v>91.39</c:v>
                </c:pt>
                <c:pt idx="57" formatCode="&quot;$&quot;#,##0.00">
                  <c:v>101.62</c:v>
                </c:pt>
                <c:pt idx="58" formatCode="&quot;$&quot;#,##0.00">
                  <c:v>109.06</c:v>
                </c:pt>
                <c:pt idx="59" formatCode="&quot;$&quot;#,##0.00">
                  <c:v>122.15</c:v>
                </c:pt>
                <c:pt idx="60" formatCode="&quot;$&quot;#,##0.00">
                  <c:v>131.08000000000001</c:v>
                </c:pt>
                <c:pt idx="61" formatCode="&quot;$&quot;#,##0.00">
                  <c:v>130.911</c:v>
                </c:pt>
                <c:pt idx="62" formatCode="&quot;$&quot;#,##0.00">
                  <c:v>113.21</c:v>
                </c:pt>
                <c:pt idx="63" formatCode="&quot;$&quot;#,##0.00">
                  <c:v>100.88</c:v>
                </c:pt>
                <c:pt idx="64" formatCode="&quot;$&quot;#,##0.00">
                  <c:v>73.25</c:v>
                </c:pt>
                <c:pt idx="65" formatCode="&quot;$&quot;#,##0.00">
                  <c:v>54.04</c:v>
                </c:pt>
                <c:pt idx="66" formatCode="&quot;$&quot;#,##0.00">
                  <c:v>37.69</c:v>
                </c:pt>
                <c:pt idx="67" formatCode="&quot;$&quot;#,##0.00">
                  <c:v>38.47</c:v>
                </c:pt>
                <c:pt idx="68" formatCode="&quot;$&quot;#,##0.00">
                  <c:v>35.869999999999997</c:v>
                </c:pt>
                <c:pt idx="69" formatCode="&quot;$&quot;#,##0.00">
                  <c:v>44.63</c:v>
                </c:pt>
                <c:pt idx="70" formatCode="&quot;$&quot;#,##0.00">
                  <c:v>46.95</c:v>
                </c:pt>
                <c:pt idx="71" formatCode="&quot;$&quot;#,##0.00">
                  <c:v>55.77</c:v>
                </c:pt>
                <c:pt idx="72" formatCode="&quot;$&quot;#,##0.00">
                  <c:v>66.209999999999994</c:v>
                </c:pt>
                <c:pt idx="73" formatCode="&quot;$&quot;#,##0.00">
                  <c:v>60.91</c:v>
                </c:pt>
                <c:pt idx="74" formatCode="&quot;$&quot;#,##0.00">
                  <c:v>67.55</c:v>
                </c:pt>
                <c:pt idx="75" formatCode="&quot;$&quot;#,##0.00">
                  <c:v>65.73</c:v>
                </c:pt>
                <c:pt idx="76" formatCode="&quot;$&quot;#,##0.00">
                  <c:v>72.180000000000007</c:v>
                </c:pt>
                <c:pt idx="77" formatCode="&quot;$&quot;#,##0.00">
                  <c:v>74.180000000000007</c:v>
                </c:pt>
                <c:pt idx="78" formatCode="&quot;$&quot;#,##0.00">
                  <c:v>71.08</c:v>
                </c:pt>
                <c:pt idx="79" formatCode="&quot;$&quot;#,##0.00">
                  <c:v>74.599999999999994</c:v>
                </c:pt>
                <c:pt idx="80" formatCode="&quot;$&quot;#,##0.00">
                  <c:v>72.790000000000006</c:v>
                </c:pt>
                <c:pt idx="81" formatCode="&quot;$&quot;#,##0.00">
                  <c:v>77.650000000000006</c:v>
                </c:pt>
                <c:pt idx="82" formatCode="&quot;$&quot;#,##0.00">
                  <c:v>81.06</c:v>
                </c:pt>
                <c:pt idx="83" formatCode="&quot;$&quot;#,##0.00">
                  <c:v>71</c:v>
                </c:pt>
                <c:pt idx="84" formatCode="&quot;$&quot;#,##0.00">
                  <c:v>71.87</c:v>
                </c:pt>
                <c:pt idx="85" formatCode="&quot;$&quot;#,##0.00">
                  <c:v>72.66</c:v>
                </c:pt>
                <c:pt idx="86" formatCode="&quot;$&quot;#,##0.00">
                  <c:v>73.09</c:v>
                </c:pt>
                <c:pt idx="87" formatCode="&quot;$&quot;#,##0.00">
                  <c:v>71.930000000000007</c:v>
                </c:pt>
                <c:pt idx="88" formatCode="&quot;$&quot;#,##0.00">
                  <c:v>78.38</c:v>
                </c:pt>
                <c:pt idx="89" formatCode="&quot;$&quot;#,##0.00">
                  <c:v>80.760000000000005</c:v>
                </c:pt>
                <c:pt idx="90" formatCode="&quot;$&quot;#,##0.00">
                  <c:v>85.76</c:v>
                </c:pt>
                <c:pt idx="91" formatCode="&quot;$&quot;#,##0.00">
                  <c:v>86.22</c:v>
                </c:pt>
                <c:pt idx="92" formatCode="&quot;$&quot;#,##0.00">
                  <c:v>86.07</c:v>
                </c:pt>
                <c:pt idx="93" formatCode="&quot;$&quot;#,##0.00">
                  <c:v>99.47</c:v>
                </c:pt>
                <c:pt idx="94" formatCode="&quot;$&quot;#,##0.00">
                  <c:v>106.9</c:v>
                </c:pt>
                <c:pt idx="95" formatCode="&quot;$&quot;#,##0.00">
                  <c:v>97.67</c:v>
                </c:pt>
                <c:pt idx="96" formatCode="&quot;$&quot;#,##0.00">
                  <c:v>92.67</c:v>
                </c:pt>
                <c:pt idx="97" formatCode="&quot;$&quot;#,##0.00">
                  <c:v>93.57</c:v>
                </c:pt>
                <c:pt idx="98" formatCode="&quot;$&quot;#,##0.00">
                  <c:v>82.47</c:v>
                </c:pt>
                <c:pt idx="99" formatCode="&quot;$&quot;#,##0.00">
                  <c:v>82.06</c:v>
                </c:pt>
                <c:pt idx="100" formatCode="&quot;$&quot;#,##0.00">
                  <c:v>82.75</c:v>
                </c:pt>
                <c:pt idx="101" formatCode="&quot;$&quot;#,##0.00">
                  <c:v>93.53</c:v>
                </c:pt>
                <c:pt idx="102" formatCode="&quot;$&quot;#,##0.00">
                  <c:v>95.05</c:v>
                </c:pt>
                <c:pt idx="103" formatCode="&quot;$&quot;#,##0.00">
                  <c:v>96.46</c:v>
                </c:pt>
                <c:pt idx="104" formatCode="&quot;$&quot;#,##0.00">
                  <c:v>98.81</c:v>
                </c:pt>
                <c:pt idx="105" formatCode="&quot;$&quot;#,##0.00">
                  <c:v>102.79</c:v>
                </c:pt>
                <c:pt idx="106" formatCode="&quot;$&quot;#,##0.00">
                  <c:v>99.87</c:v>
                </c:pt>
                <c:pt idx="107" formatCode="&quot;$&quot;#,##0.00">
                  <c:v>90.95</c:v>
                </c:pt>
                <c:pt idx="108" formatCode="&quot;$&quot;#,##0.00">
                  <c:v>79.08</c:v>
                </c:pt>
                <c:pt idx="109" formatCode="&quot;$&quot;#,##0.00">
                  <c:v>84.4</c:v>
                </c:pt>
                <c:pt idx="110" formatCode="&quot;$&quot;#,##0.00">
                  <c:v>90.63</c:v>
                </c:pt>
                <c:pt idx="111" formatCode="&quot;$&quot;#,##0.00">
                  <c:v>91.39</c:v>
                </c:pt>
                <c:pt idx="112" formatCode="&quot;$&quot;#,##0.00">
                  <c:v>86.04</c:v>
                </c:pt>
                <c:pt idx="113" formatCode="&quot;$&quot;#,##0.00">
                  <c:v>83.17</c:v>
                </c:pt>
                <c:pt idx="114" formatCode="&quot;$&quot;#,##0.00">
                  <c:v>84.73</c:v>
                </c:pt>
                <c:pt idx="115" formatCode="&quot;$&quot;#,##0.00">
                  <c:v>91.15</c:v>
                </c:pt>
                <c:pt idx="116" formatCode="&quot;$&quot;#,##0.00">
                  <c:v>91.9</c:v>
                </c:pt>
                <c:pt idx="117" formatCode="&quot;$&quot;#,##0.00">
                  <c:v>89.73</c:v>
                </c:pt>
                <c:pt idx="118" formatCode="&quot;$&quot;#,##0.00">
                  <c:v>88.33</c:v>
                </c:pt>
                <c:pt idx="119" formatCode="&quot;$&quot;#,##0.00">
                  <c:v>91.43</c:v>
                </c:pt>
                <c:pt idx="120" formatCode="&quot;$&quot;#,##0.00">
                  <c:v>92.08</c:v>
                </c:pt>
                <c:pt idx="121" formatCode="&quot;$&quot;#,##0.00">
                  <c:v>101.27</c:v>
                </c:pt>
                <c:pt idx="122" formatCode="&quot;$&quot;#,##0.00">
                  <c:v>103.09</c:v>
                </c:pt>
                <c:pt idx="123" formatCode="&quot;$&quot;#,##0.00">
                  <c:v>102.9</c:v>
                </c:pt>
                <c:pt idx="124" formatCode="&quot;$&quot;#,##0.00">
                  <c:v>97.19</c:v>
                </c:pt>
                <c:pt idx="125" formatCode="&quot;$&quot;#,##0.00">
                  <c:v>90.46</c:v>
                </c:pt>
                <c:pt idx="126" formatCode="&quot;$&quot;#,##0.00">
                  <c:v>94.4</c:v>
                </c:pt>
                <c:pt idx="127" formatCode="&quot;$&quot;#,##0.00">
                  <c:v>91.32</c:v>
                </c:pt>
                <c:pt idx="128" formatCode="&quot;$&quot;#,##0.00">
                  <c:v>96.94</c:v>
                </c:pt>
                <c:pt idx="129" formatCode="&quot;$&quot;#,##0.00">
                  <c:v>97.16</c:v>
                </c:pt>
                <c:pt idx="130" formatCode="&quot;$&quot;#,##0.00">
                  <c:v>98.7</c:v>
                </c:pt>
                <c:pt idx="131" formatCode="&quot;$&quot;#,##0.00">
                  <c:v>98.32</c:v>
                </c:pt>
                <c:pt idx="132" formatCode="&quot;$&quot;#,##0.00">
                  <c:v>101.68</c:v>
                </c:pt>
                <c:pt idx="133" formatCode="&quot;$&quot;#,##0.00">
                  <c:v>98.96</c:v>
                </c:pt>
                <c:pt idx="134" formatCode="&quot;$&quot;#,##0.00">
                  <c:v>92.7</c:v>
                </c:pt>
                <c:pt idx="135" formatCode="&quot;$&quot;#,##0.00">
                  <c:v>89.57</c:v>
                </c:pt>
                <c:pt idx="136" formatCode="&quot;$&quot;#,##0.00">
                  <c:v>80.94</c:v>
                </c:pt>
                <c:pt idx="137" formatCode="&quot;$&quot;#,##0.00">
                  <c:v>72.12</c:v>
                </c:pt>
                <c:pt idx="138" formatCode="&quot;$&quot;#,##0.00">
                  <c:v>55.52</c:v>
                </c:pt>
                <c:pt idx="139" formatCode="&quot;$&quot;#,##0.00">
                  <c:v>44.46</c:v>
                </c:pt>
                <c:pt idx="140" formatCode="&quot;$&quot;#,##0.00">
                  <c:v>47.35</c:v>
                </c:pt>
                <c:pt idx="141" formatCode="&quot;$&quot;#,##0.00">
                  <c:v>44.24</c:v>
                </c:pt>
                <c:pt idx="142" formatCode="&quot;$&quot;#,##0.00">
                  <c:v>50.6</c:v>
                </c:pt>
                <c:pt idx="143" formatCode="&quot;$&quot;#,##0.00">
                  <c:v>55.95</c:v>
                </c:pt>
                <c:pt idx="144" formatCode="&quot;$&quot;#,##0.00">
                  <c:v>56.24</c:v>
                </c:pt>
                <c:pt idx="145" formatCode="&quot;$&quot;#,##0.00">
                  <c:v>47.93</c:v>
                </c:pt>
                <c:pt idx="146" formatCode="&quot;$&quot;#,##0.00">
                  <c:v>39.67</c:v>
                </c:pt>
                <c:pt idx="147" formatCode="&quot;$&quot;#,##0.00">
                  <c:v>41.91</c:v>
                </c:pt>
                <c:pt idx="148" formatCode="&quot;$&quot;#,##0.00">
                  <c:v>42.9</c:v>
                </c:pt>
                <c:pt idx="149" formatCode="&quot;$&quot;#,##0.00">
                  <c:v>39.229999999999997</c:v>
                </c:pt>
                <c:pt idx="150" formatCode="&quot;$&quot;#,##0.00">
                  <c:v>33.770000000000003</c:v>
                </c:pt>
                <c:pt idx="151" formatCode="&quot;$&quot;#,##0.00">
                  <c:v>28.77</c:v>
                </c:pt>
                <c:pt idx="152" formatCode="&quot;$&quot;#,##0.00">
                  <c:v>27.08</c:v>
                </c:pt>
                <c:pt idx="153" formatCode="&quot;$&quot;#,##0.00">
                  <c:v>34.58</c:v>
                </c:pt>
                <c:pt idx="154" formatCode="&quot;$&quot;#,##0.00">
                  <c:v>37.51</c:v>
                </c:pt>
                <c:pt idx="155" formatCode="&quot;$&quot;#,##0.00">
                  <c:v>43.38</c:v>
                </c:pt>
                <c:pt idx="156" formatCode="&quot;$&quot;#,##0.00">
                  <c:v>45.19</c:v>
                </c:pt>
                <c:pt idx="157" formatCode="&quot;$&quot;#,##0.00">
                  <c:v>41.55</c:v>
                </c:pt>
                <c:pt idx="158" formatCode="&quot;$&quot;#,##0.00">
                  <c:v>41.49</c:v>
                </c:pt>
                <c:pt idx="159" formatCode="&quot;$&quot;#,##0.00">
                  <c:v>41.48</c:v>
                </c:pt>
                <c:pt idx="160" formatCode="&quot;$&quot;#,##0.00">
                  <c:v>46.31</c:v>
                </c:pt>
                <c:pt idx="161" formatCode="&quot;$&quot;#,##0.00">
                  <c:v>42.06</c:v>
                </c:pt>
                <c:pt idx="162" formatCode="&quot;$&quot;#,##0.00">
                  <c:v>48.69</c:v>
                </c:pt>
                <c:pt idx="163" formatCode="&quot;$&quot;#,##0.00">
                  <c:v>49.25</c:v>
                </c:pt>
                <c:pt idx="164" formatCode="&quot;$&quot;#,##0.00">
                  <c:v>50.03</c:v>
                </c:pt>
                <c:pt idx="165" formatCode="&quot;$&quot;#,##0.00">
                  <c:v>46.15</c:v>
                </c:pt>
                <c:pt idx="166" formatCode="&quot;$&quot;#,##0.00">
                  <c:v>47.62</c:v>
                </c:pt>
                <c:pt idx="167" formatCode="&quot;$&quot;#,##0.00">
                  <c:v>45.06</c:v>
                </c:pt>
                <c:pt idx="168" formatCode="&quot;$&quot;#,##0.00">
                  <c:v>41.71</c:v>
                </c:pt>
                <c:pt idx="169" formatCode="&quot;$&quot;#,##0.00">
                  <c:v>43.1</c:v>
                </c:pt>
                <c:pt idx="170" formatCode="&quot;$&quot;#,##0.00">
                  <c:v>44.7</c:v>
                </c:pt>
                <c:pt idx="171" formatCode="&quot;$&quot;#,##0.00">
                  <c:v>46.06</c:v>
                </c:pt>
                <c:pt idx="172" formatCode="&quot;$&quot;#,##0.00">
                  <c:v>48.06</c:v>
                </c:pt>
                <c:pt idx="173" formatCode="&quot;$&quot;#,##0.00">
                  <c:v>53.27</c:v>
                </c:pt>
                <c:pt idx="174" formatCode="&quot;$&quot;#,##0.00">
                  <c:v>54.57</c:v>
                </c:pt>
                <c:pt idx="175" formatCode="&quot;$&quot;#,##0.00">
                  <c:v>60.1</c:v>
                </c:pt>
                <c:pt idx="176" formatCode="&quot;$&quot;#,##0.00">
                  <c:v>58.72</c:v>
                </c:pt>
                <c:pt idx="177" formatCode="&quot;$&quot;#,##0.00">
                  <c:v>59.43</c:v>
                </c:pt>
                <c:pt idx="178" formatCode="&quot;$&quot;#,##0.00">
                  <c:v>62.8</c:v>
                </c:pt>
                <c:pt idx="179" formatCode="&quot;$&quot;#,##0.00">
                  <c:v>66.37</c:v>
                </c:pt>
                <c:pt idx="180" formatCode="&quot;$&quot;#,##0.00">
                  <c:v>63.75</c:v>
                </c:pt>
                <c:pt idx="181" formatCode="&quot;$&quot;#,##0.00">
                  <c:v>67.400000000000006</c:v>
                </c:pt>
                <c:pt idx="182" formatCode="&quot;$&quot;#,##0.00">
                  <c:v>64.28</c:v>
                </c:pt>
                <c:pt idx="183" formatCode="&quot;$&quot;#,##0.00">
                  <c:v>66.569999999999993</c:v>
                </c:pt>
                <c:pt idx="184" formatCode="&quot;$&quot;#,##0.00">
                  <c:v>67.19</c:v>
                </c:pt>
                <c:pt idx="185" formatCode="&quot;$&quot;#,##0.00">
                  <c:v>53.33</c:v>
                </c:pt>
                <c:pt idx="186" formatCode="&quot;$&quot;#,##0.00">
                  <c:v>45.3065</c:v>
                </c:pt>
                <c:pt idx="187" formatCode="&quot;$&quot;#,##0.00">
                  <c:v>47.96</c:v>
                </c:pt>
                <c:pt idx="188" formatCode="&quot;$&quot;#,##0.00">
                  <c:v>51.54</c:v>
                </c:pt>
                <c:pt idx="189" formatCode="&quot;$&quot;#,##0.00">
                  <c:v>54.56</c:v>
                </c:pt>
                <c:pt idx="190" formatCode="&quot;$&quot;#,##0.00">
                  <c:v>60.28</c:v>
                </c:pt>
                <c:pt idx="191" formatCode="&quot;$&quot;#,##0.00">
                  <c:v>57.37</c:v>
                </c:pt>
                <c:pt idx="192" formatCode="&quot;$&quot;#,##0.00">
                  <c:v>51.35</c:v>
                </c:pt>
                <c:pt idx="193" formatCode="&quot;$&quot;#,##0.00">
                  <c:v>53.98</c:v>
                </c:pt>
                <c:pt idx="194" formatCode="&quot;$&quot;#,##0.00">
                  <c:v>51.31</c:v>
                </c:pt>
                <c:pt idx="195" formatCode="&quot;$&quot;#,##0.00">
                  <c:v>53.16</c:v>
                </c:pt>
                <c:pt idx="196" formatCode="&quot;$&quot;#,##0.00">
                  <c:v>50.61</c:v>
                </c:pt>
                <c:pt idx="197" formatCode="&quot;$&quot;#,##0.00">
                  <c:v>53.57</c:v>
                </c:pt>
                <c:pt idx="198" formatCode="&quot;$&quot;#,##0.00">
                  <c:v>56.32</c:v>
                </c:pt>
                <c:pt idx="199" formatCode="&quot;$&quot;#,##0.00">
                  <c:v>54.46</c:v>
                </c:pt>
                <c:pt idx="200" formatCode="&quot;$&quot;#,##0.00">
                  <c:v>47.23</c:v>
                </c:pt>
                <c:pt idx="201" formatCode="&quot;$&quot;#,##0.00">
                  <c:v>27.07</c:v>
                </c:pt>
                <c:pt idx="202" formatCode="&quot;$&quot;#,##0.00">
                  <c:v>14.68</c:v>
                </c:pt>
                <c:pt idx="203" formatCode="&quot;$&quot;#,##0.00">
                  <c:v>25.17</c:v>
                </c:pt>
                <c:pt idx="204" formatCode="&quot;$&quot;#,##0.00">
                  <c:v>34.85</c:v>
                </c:pt>
                <c:pt idx="205" formatCode="&quot;$&quot;#,##0.00">
                  <c:v>37.24</c:v>
                </c:pt>
                <c:pt idx="206" formatCode="&quot;$&quot;#,##0.00">
                  <c:v>38.67</c:v>
                </c:pt>
                <c:pt idx="207" formatCode="&quot;$&quot;#,##0.00">
                  <c:v>36.11</c:v>
                </c:pt>
                <c:pt idx="208" formatCode="&quot;$&quot;#,##0.00">
                  <c:v>35.92</c:v>
                </c:pt>
                <c:pt idx="209" formatCode="&quot;$&quot;#,##0.00">
                  <c:v>37.76</c:v>
                </c:pt>
                <c:pt idx="210" formatCode="&quot;$&quot;#,##0.00">
                  <c:v>43.71</c:v>
                </c:pt>
                <c:pt idx="211" formatCode="&quot;$&quot;#,##0.00">
                  <c:v>48.29</c:v>
                </c:pt>
                <c:pt idx="212" formatCode="&quot;$&quot;#,##0.00">
                  <c:v>55.61</c:v>
                </c:pt>
                <c:pt idx="213" formatCode="&quot;$&quot;#,##0.00">
                  <c:v>59.14</c:v>
                </c:pt>
                <c:pt idx="214" formatCode="&quot;$&quot;#,##0.00">
                  <c:v>58.12</c:v>
                </c:pt>
                <c:pt idx="215" formatCode="&quot;$&quot;#,##0.00">
                  <c:v>61.54</c:v>
                </c:pt>
                <c:pt idx="216" formatCode="&quot;$&quot;#,##0.00">
                  <c:v>67.89</c:v>
                </c:pt>
                <c:pt idx="217" formatCode="&quot;$&quot;#,##0.00">
                  <c:v>69.3</c:v>
                </c:pt>
                <c:pt idx="218" formatCode="&quot;$&quot;#,##0.00">
                  <c:v>64.19</c:v>
                </c:pt>
                <c:pt idx="219" formatCode="&quot;$&quot;#,##0.00">
                  <c:v>67.87</c:v>
                </c:pt>
                <c:pt idx="220" formatCode="&quot;$&quot;#,##0.00">
                  <c:v>77.62</c:v>
                </c:pt>
                <c:pt idx="221" formatCode="&quot;$&quot;#,##0.00">
                  <c:v>74.569999999999993</c:v>
                </c:pt>
                <c:pt idx="222" formatCode="&quot;$&quot;#,##0.00">
                  <c:v>67.97</c:v>
                </c:pt>
                <c:pt idx="223" formatCode="&quot;$&quot;#,##0.00">
                  <c:v>79.16</c:v>
                </c:pt>
                <c:pt idx="224" formatCode="&quot;$&quot;#,##0.00">
                  <c:v>88.2</c:v>
                </c:pt>
                <c:pt idx="225" formatCode="&quot;$&quot;#,##0.00">
                  <c:v>105.42</c:v>
                </c:pt>
                <c:pt idx="226" formatCode="&quot;$&quot;#,##0.00">
                  <c:v>98.4</c:v>
                </c:pt>
                <c:pt idx="227" formatCode="&quot;$&quot;#,##0.00">
                  <c:v>106.52</c:v>
                </c:pt>
                <c:pt idx="228" formatCode="&quot;$&quot;#,##0.00">
                  <c:v>110.62</c:v>
                </c:pt>
                <c:pt idx="229" formatCode="&quot;$&quot;#,##0.00">
                  <c:v>96.62</c:v>
                </c:pt>
                <c:pt idx="230" formatCode="&quot;$&quot;#,##0.00">
                  <c:v>87.9</c:v>
                </c:pt>
                <c:pt idx="231" formatCode="&quot;$&quot;#,##0.00">
                  <c:v>80.540000000000006</c:v>
                </c:pt>
                <c:pt idx="232" formatCode="&quot;$&quot;#,##0.00">
                  <c:v>83.22</c:v>
                </c:pt>
                <c:pt idx="233" formatCode="&quot;$&quot;#,##0.00">
                  <c:v>80.680000000000007</c:v>
                </c:pt>
                <c:pt idx="234" formatCode="&quot;$&quot;#,##0.00">
                  <c:v>73.14</c:v>
                </c:pt>
                <c:pt idx="235" formatCode="&quot;$&quot;#,##0.00">
                  <c:v>74.959999999999994</c:v>
                </c:pt>
                <c:pt idx="236" formatCode="&quot;$&quot;#,##0.00">
                  <c:v>73.2</c:v>
                </c:pt>
                <c:pt idx="237" formatCode="&quot;$&quot;#,##0.00">
                  <c:v>69.78</c:v>
                </c:pt>
                <c:pt idx="238" formatCode="&quot;$&quot;#,##0.00">
                  <c:v>75.72</c:v>
                </c:pt>
                <c:pt idx="239" formatCode="&quot;$&quot;#,##0.00">
                  <c:v>68.078000000000003</c:v>
                </c:pt>
                <c:pt idx="240" formatCode="&quot;$&quot;#,##0.00">
                  <c:v>66.92</c:v>
                </c:pt>
                <c:pt idx="241" formatCode="&quot;$&quot;#,##0.00">
                  <c:v>72.150000000000006</c:v>
                </c:pt>
                <c:pt idx="242" formatCode="&quot;$&quot;#,##0.00">
                  <c:v>77.92</c:v>
                </c:pt>
                <c:pt idx="243" formatCode="&quot;$&quot;#,##0.00">
                  <c:v>85.57</c:v>
                </c:pt>
                <c:pt idx="244" formatCode="&quot;$&quot;#,##0.00">
                  <c:v>82.31</c:v>
                </c:pt>
                <c:pt idx="245" formatCode="&quot;$&quot;#,##0.00">
                  <c:v>73.819999999999993</c:v>
                </c:pt>
                <c:pt idx="246" formatCode="&quot;$&quot;#,##0.00">
                  <c:v>68.739999999999995</c:v>
                </c:pt>
                <c:pt idx="247" formatCode="&quot;$&quot;#,##0.00">
                  <c:v>70.39</c:v>
                </c:pt>
                <c:pt idx="248" formatCode="&quot;$&quot;#,##0.00">
                  <c:v>73.069999999999993</c:v>
                </c:pt>
                <c:pt idx="249" formatCode="&quot;$&quot;#,##0.00">
                  <c:v>77.03</c:v>
                </c:pt>
                <c:pt idx="250" formatCode="&quot;$&quot;#,##0.00">
                  <c:v>81.010000000000005</c:v>
                </c:pt>
                <c:pt idx="251" formatCode="&quot;$&quot;#,##0.00">
                  <c:v>75.05</c:v>
                </c:pt>
                <c:pt idx="252" formatCode="&quot;$&quot;#,##0.00">
                  <c:v>75.260000000000005</c:v>
                </c:pt>
                <c:pt idx="253" formatCode="&quot;$&quot;#,##0.00">
                  <c:v>77.12</c:v>
                </c:pt>
                <c:pt idx="254" formatCode="&quot;$&quot;#,##0.00">
                  <c:v>71.86</c:v>
                </c:pt>
                <c:pt idx="255" formatCode="&quot;$&quot;#,##0.00">
                  <c:v>66.06</c:v>
                </c:pt>
                <c:pt idx="256" formatCode="&quot;$&quot;#,##0.00">
                  <c:v>68.34</c:v>
                </c:pt>
                <c:pt idx="257" formatCode="&quot;$&quot;#,##0.00">
                  <c:v>65.94</c:v>
                </c:pt>
                <c:pt idx="258" formatCode="&quot;$&quot;#,##0.00">
                  <c:v>66.12</c:v>
                </c:pt>
                <c:pt idx="259" formatCode="&quot;$&quot;#,##0.00">
                  <c:v>71.73</c:v>
                </c:pt>
                <c:pt idx="260" formatCode="&quot;$&quot;#,##0.00">
                  <c:v>67.66</c:v>
                </c:pt>
                <c:pt idx="261" formatCode="&quot;$&quot;#,##0.00">
                  <c:v>64.540000000000006</c:v>
                </c:pt>
                <c:pt idx="262" formatCode="&quot;$&quot;#,##0.00">
                  <c:v>59.46</c:v>
                </c:pt>
                <c:pt idx="263" formatCode="&quot;$&quot;#,##0.00">
                  <c:v>57.4</c:v>
                </c:pt>
                <c:pt idx="264" formatCode="&quot;$&quot;#,##0.00">
                  <c:v>64.430000000000007</c:v>
                </c:pt>
                <c:pt idx="265" formatCode="&quot;$&quot;#,##0.00">
                  <c:v>63.65</c:v>
                </c:pt>
                <c:pt idx="266" formatCode="&quot;$&quot;#,##0.00">
                  <c:v>60.6</c:v>
                </c:pt>
                <c:pt idx="267" formatCode="&quot;$&quot;#,##0.00">
                  <c:v>59.95</c:v>
                </c:pt>
                <c:pt idx="268" formatCode="&quot;$&quot;#,##0.00">
                  <c:v>56.46</c:v>
                </c:pt>
                <c:pt idx="269" formatCode="&quot;$&quot;#,##0.00">
                  <c:v>55.93</c:v>
                </c:pt>
                <c:pt idx="270" formatCode="&quot;$&quot;#,##0.00">
                  <c:v>54.33</c:v>
                </c:pt>
                <c:pt idx="271" formatCode="&quot;$&quot;#,##0.00">
                  <c:v>56.52</c:v>
                </c:pt>
                <c:pt idx="272" formatCode="&quot;$&quot;#,##0.00">
                  <c:v>61.01</c:v>
                </c:pt>
                <c:pt idx="273" formatCode="&quot;$&quot;#,##0.00">
                  <c:v>88.23</c:v>
                </c:pt>
                <c:pt idx="274" formatCode="&quot;$&quot;#,##0.00">
                  <c:v>94.6</c:v>
                </c:pt>
                <c:pt idx="275" formatCode="&quot;$&quot;#,##0.00">
                  <c:v>94.56</c:v>
                </c:pt>
                <c:pt idx="276" formatCode="&quot;$&quot;#,##0.00">
                  <c:v>77.7</c:v>
                </c:pt>
                <c:pt idx="277" formatCode="&quot;$&quot;#,##0.00">
                  <c:v>75.040000000000006</c:v>
                </c:pt>
              </c:numCache>
            </c:numRef>
          </c:yVal>
          <c:smooth val="0"/>
          <c:extLst>
            <c:ext xmlns:c16="http://schemas.microsoft.com/office/drawing/2014/chart" uri="{C3380CC4-5D6E-409C-BE32-E72D297353CC}">
              <c16:uniqueId val="{000000BB-51EA-4433-886E-DE7356B679D0}"/>
            </c:ext>
          </c:extLst>
        </c:ser>
        <c:dLbls>
          <c:showLegendKey val="0"/>
          <c:showVal val="0"/>
          <c:showCatName val="0"/>
          <c:showSerName val="0"/>
          <c:showPercent val="0"/>
          <c:showBubbleSize val="0"/>
        </c:dLbls>
        <c:axId val="177829760"/>
        <c:axId val="177836032"/>
      </c:scatterChart>
      <c:valAx>
        <c:axId val="177829760"/>
        <c:scaling>
          <c:orientation val="minMax"/>
          <c:max val="140"/>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5504994450610431"/>
              <c:y val="0.944535073409461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836032"/>
        <c:crosses val="autoZero"/>
        <c:crossBetween val="midCat"/>
        <c:majorUnit val="10"/>
        <c:minorUnit val="2"/>
      </c:valAx>
      <c:valAx>
        <c:axId val="177836032"/>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PLAINS WTI POSTINGS (MIDLAND)</a:t>
                </a:r>
              </a:p>
            </c:rich>
          </c:tx>
          <c:layout>
            <c:manualLayout>
              <c:xMode val="edge"/>
              <c:yMode val="edge"/>
              <c:x val="1.2208657047724751E-2"/>
              <c:y val="0.37520391517128876"/>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829760"/>
        <c:crosses val="autoZero"/>
        <c:crossBetween val="midCat"/>
        <c:minorUnit val="2"/>
      </c:valAx>
      <c:spPr>
        <a:noFill/>
        <a:ln w="12700">
          <a:solidFill>
            <a:srgbClr val="808080"/>
          </a:solidFill>
          <a:prstDash val="solid"/>
        </a:ln>
      </c:spPr>
    </c:plotArea>
    <c:plotVisOnly val="1"/>
    <c:dispBlanksAs val="gap"/>
    <c:showDLblsOverMax val="0"/>
  </c:chart>
  <c:spPr>
    <a:noFill/>
    <a:ln w="1587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MONTHLY AVG PRICES OF PROPANE vs WTI CUSHING SPOT</a:t>
            </a:r>
          </a:p>
        </c:rich>
      </c:tx>
      <c:layout>
        <c:manualLayout>
          <c:xMode val="edge"/>
          <c:yMode val="edge"/>
          <c:x val="0.23307436182019978"/>
          <c:y val="1.9575856443719411E-2"/>
        </c:manualLayout>
      </c:layout>
      <c:overlay val="0"/>
      <c:spPr>
        <a:noFill/>
        <a:ln w="25400">
          <a:noFill/>
        </a:ln>
      </c:spPr>
    </c:title>
    <c:autoTitleDeleted val="0"/>
    <c:plotArea>
      <c:layout>
        <c:manualLayout>
          <c:layoutTarget val="inner"/>
          <c:xMode val="edge"/>
          <c:yMode val="edge"/>
          <c:x val="6.2153163152053277E-2"/>
          <c:y val="0.12071778140293637"/>
          <c:w val="0.90344062153163152"/>
          <c:h val="0.73735725938009788"/>
        </c:manualLayout>
      </c:layout>
      <c:scatterChart>
        <c:scatterStyle val="lineMarker"/>
        <c:varyColors val="0"/>
        <c:ser>
          <c:idx val="0"/>
          <c:order val="0"/>
          <c:tx>
            <c:v>1/2008 +</c:v>
          </c:tx>
          <c:spPr>
            <a:ln w="28575">
              <a:noFill/>
            </a:ln>
          </c:spPr>
          <c:marker>
            <c:symbol val="diamond"/>
            <c:size val="7"/>
            <c:spPr>
              <a:solidFill>
                <a:srgbClr val="0000FF"/>
              </a:solidFill>
              <a:ln>
                <a:solidFill>
                  <a:srgbClr val="0000FF"/>
                </a:solidFill>
                <a:prstDash val="solid"/>
              </a:ln>
            </c:spPr>
          </c:marker>
          <c:dPt>
            <c:idx val="40"/>
            <c:bubble3D val="0"/>
            <c:extLst>
              <c:ext xmlns:c16="http://schemas.microsoft.com/office/drawing/2014/chart" uri="{C3380CC4-5D6E-409C-BE32-E72D297353CC}">
                <c16:uniqueId val="{00000000-35EA-4E4A-A3D5-C7DE5014FB73}"/>
              </c:ext>
            </c:extLst>
          </c:dPt>
          <c:dLbls>
            <c:dLbl>
              <c:idx val="0"/>
              <c:spPr>
                <a:noFill/>
                <a:ln w="25400">
                  <a:noFill/>
                </a:ln>
              </c:spPr>
              <c:txPr>
                <a:bodyPr/>
                <a:lstStyle/>
                <a:p>
                  <a:pPr>
                    <a:defRPr sz="900" b="0" i="0" u="none" strike="noStrike" baseline="0">
                      <a:solidFill>
                        <a:srgbClr val="000000"/>
                      </a:solidFill>
                      <a:latin typeface="Arial"/>
                      <a:ea typeface="Arial"/>
                      <a:cs typeface="Arial"/>
                    </a:defRPr>
                  </a:pPr>
                  <a:endParaRPr lang="en-US"/>
                </a:p>
              </c:txP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A-4E4A-A3D5-C7DE5014FB73}"/>
                </c:ext>
              </c:extLst>
            </c:dLbl>
            <c:dLbl>
              <c:idx val="39"/>
              <c:layout>
                <c:manualLayout>
                  <c:x val="-0.41374915825975317"/>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EA-4E4A-A3D5-C7DE5014FB73}"/>
                </c:ext>
              </c:extLst>
            </c:dLbl>
            <c:dLbl>
              <c:idx val="40"/>
              <c:layout>
                <c:manualLayout>
                  <c:x val="-0.43291857595148409"/>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r"/>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EA-4E4A-A3D5-C7DE5014FB7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'Monthly AVG OIL'!$E$120:$E$500</c:f>
              <c:numCache>
                <c:formatCode>"$"#,##0.00</c:formatCode>
                <c:ptCount val="381"/>
                <c:pt idx="0">
                  <c:v>34.366842105263153</c:v>
                </c:pt>
                <c:pt idx="1">
                  <c:v>34.696499999999993</c:v>
                </c:pt>
                <c:pt idx="2">
                  <c:v>36.736956521739138</c:v>
                </c:pt>
                <c:pt idx="3">
                  <c:v>36.699523809523811</c:v>
                </c:pt>
                <c:pt idx="4">
                  <c:v>40.291499999999999</c:v>
                </c:pt>
                <c:pt idx="5">
                  <c:v>38.05954545454545</c:v>
                </c:pt>
                <c:pt idx="6">
                  <c:v>40.796666666666667</c:v>
                </c:pt>
                <c:pt idx="7">
                  <c:v>44.937272727272727</c:v>
                </c:pt>
                <c:pt idx="8">
                  <c:v>45.949523809523804</c:v>
                </c:pt>
                <c:pt idx="9">
                  <c:v>53.133333333333333</c:v>
                </c:pt>
                <c:pt idx="10">
                  <c:v>48.523333333333341</c:v>
                </c:pt>
                <c:pt idx="11">
                  <c:v>43.332380952380952</c:v>
                </c:pt>
                <c:pt idx="12">
                  <c:v>43.33</c:v>
                </c:pt>
                <c:pt idx="13">
                  <c:v>46.838999999999999</c:v>
                </c:pt>
                <c:pt idx="14">
                  <c:v>47.971052631578949</c:v>
                </c:pt>
                <c:pt idx="15">
                  <c:v>54.218181818181826</c:v>
                </c:pt>
                <c:pt idx="16">
                  <c:v>53.036666666666676</c:v>
                </c:pt>
                <c:pt idx="17">
                  <c:v>49.830476190476183</c:v>
                </c:pt>
                <c:pt idx="18">
                  <c:v>56.39681818181819</c:v>
                </c:pt>
                <c:pt idx="19">
                  <c:v>58.70300000000001</c:v>
                </c:pt>
                <c:pt idx="20">
                  <c:v>64.968260869565214</c:v>
                </c:pt>
                <c:pt idx="21">
                  <c:v>65.625499999999988</c:v>
                </c:pt>
                <c:pt idx="22">
                  <c:v>62.37047619047619</c:v>
                </c:pt>
                <c:pt idx="23">
                  <c:v>58.240952380952379</c:v>
                </c:pt>
                <c:pt idx="24">
                  <c:v>59.493999999999993</c:v>
                </c:pt>
                <c:pt idx="25">
                  <c:v>65.489523809523803</c:v>
                </c:pt>
                <c:pt idx="26">
                  <c:v>61.63105263157896</c:v>
                </c:pt>
                <c:pt idx="27">
                  <c:v>62.899565217391306</c:v>
                </c:pt>
                <c:pt idx="28">
                  <c:v>69.691578947368427</c:v>
                </c:pt>
                <c:pt idx="29">
                  <c:v>70.940454545454543</c:v>
                </c:pt>
                <c:pt idx="30">
                  <c:v>70.957727272727283</c:v>
                </c:pt>
                <c:pt idx="31">
                  <c:v>74.462000000000018</c:v>
                </c:pt>
                <c:pt idx="32">
                  <c:v>73.048695652173919</c:v>
                </c:pt>
                <c:pt idx="33">
                  <c:v>63.865000000000002</c:v>
                </c:pt>
                <c:pt idx="34">
                  <c:v>58.878181818181808</c:v>
                </c:pt>
                <c:pt idx="35">
                  <c:v>59.419523809523817</c:v>
                </c:pt>
                <c:pt idx="36">
                  <c:v>62.033999999999992</c:v>
                </c:pt>
                <c:pt idx="37">
                  <c:v>54.565714285714293</c:v>
                </c:pt>
                <c:pt idx="38">
                  <c:v>59.262105263157885</c:v>
                </c:pt>
                <c:pt idx="39">
                  <c:v>60.564090909090901</c:v>
                </c:pt>
                <c:pt idx="40">
                  <c:v>63.959000000000003</c:v>
                </c:pt>
                <c:pt idx="41">
                  <c:v>63.460909090909098</c:v>
                </c:pt>
                <c:pt idx="42">
                  <c:v>67.478571428571442</c:v>
                </c:pt>
                <c:pt idx="43">
                  <c:v>74.181904761904761</c:v>
                </c:pt>
                <c:pt idx="44">
                  <c:v>72.392173913043493</c:v>
                </c:pt>
                <c:pt idx="45">
                  <c:v>79.926842105263162</c:v>
                </c:pt>
                <c:pt idx="46">
                  <c:v>85.927826086956514</c:v>
                </c:pt>
                <c:pt idx="47">
                  <c:v>94.623809523809527</c:v>
                </c:pt>
                <c:pt idx="48">
                  <c:v>91.367777777777761</c:v>
                </c:pt>
                <c:pt idx="49">
                  <c:v>92.952857142857155</c:v>
                </c:pt>
                <c:pt idx="50">
                  <c:v>95.354000000000013</c:v>
                </c:pt>
                <c:pt idx="51">
                  <c:v>105.46350000000002</c:v>
                </c:pt>
                <c:pt idx="52">
                  <c:v>112.56636363636363</c:v>
                </c:pt>
                <c:pt idx="53">
                  <c:v>125.38904761904762</c:v>
                </c:pt>
                <c:pt idx="54">
                  <c:v>133.92809523809524</c:v>
                </c:pt>
                <c:pt idx="55">
                  <c:v>133.44409090909087</c:v>
                </c:pt>
                <c:pt idx="56">
                  <c:v>116.69714285714289</c:v>
                </c:pt>
                <c:pt idx="57">
                  <c:v>103.89571428571431</c:v>
                </c:pt>
                <c:pt idx="58">
                  <c:v>76.647826086956528</c:v>
                </c:pt>
                <c:pt idx="59">
                  <c:v>57.44166666666667</c:v>
                </c:pt>
                <c:pt idx="60">
                  <c:v>41.434285714285714</c:v>
                </c:pt>
                <c:pt idx="61">
                  <c:v>41.738499999999995</c:v>
                </c:pt>
                <c:pt idx="62">
                  <c:v>39.161052631578954</c:v>
                </c:pt>
                <c:pt idx="63">
                  <c:v>47.98</c:v>
                </c:pt>
                <c:pt idx="64">
                  <c:v>49.794761904761906</c:v>
                </c:pt>
                <c:pt idx="65">
                  <c:v>59.16149999999999</c:v>
                </c:pt>
                <c:pt idx="66">
                  <c:v>69.674999999999997</c:v>
                </c:pt>
                <c:pt idx="67">
                  <c:v>64.094090909090909</c:v>
                </c:pt>
                <c:pt idx="68">
                  <c:v>71.055238095238082</c:v>
                </c:pt>
                <c:pt idx="69">
                  <c:v>69.463333333333324</c:v>
                </c:pt>
                <c:pt idx="70">
                  <c:v>75.823636363636354</c:v>
                </c:pt>
                <c:pt idx="71">
                  <c:v>78.084210526315786</c:v>
                </c:pt>
                <c:pt idx="72">
                  <c:v>74.303499999999985</c:v>
                </c:pt>
                <c:pt idx="73">
                  <c:v>78.217777777777798</c:v>
                </c:pt>
                <c:pt idx="74">
                  <c:v>76.42263157894736</c:v>
                </c:pt>
                <c:pt idx="75">
                  <c:v>81.242173913043473</c:v>
                </c:pt>
                <c:pt idx="76">
                  <c:v>84.48</c:v>
                </c:pt>
                <c:pt idx="77">
                  <c:v>74.068947368421036</c:v>
                </c:pt>
                <c:pt idx="78">
                  <c:v>75.349090909090904</c:v>
                </c:pt>
                <c:pt idx="79">
                  <c:v>76.369523809523798</c:v>
                </c:pt>
                <c:pt idx="80">
                  <c:v>76.823181818181823</c:v>
                </c:pt>
                <c:pt idx="81">
                  <c:v>75.319999999999993</c:v>
                </c:pt>
                <c:pt idx="82">
                  <c:v>81.902380952380952</c:v>
                </c:pt>
                <c:pt idx="83">
                  <c:v>84.14</c:v>
                </c:pt>
                <c:pt idx="84">
                  <c:v>89.1538095238095</c:v>
                </c:pt>
                <c:pt idx="85">
                  <c:v>89.423000000000002</c:v>
                </c:pt>
                <c:pt idx="86">
                  <c:v>89.583157894736857</c:v>
                </c:pt>
                <c:pt idx="87">
                  <c:v>103.02045454545454</c:v>
                </c:pt>
                <c:pt idx="88">
                  <c:v>110.04049999999999</c:v>
                </c:pt>
                <c:pt idx="89">
                  <c:v>101.33285714285714</c:v>
                </c:pt>
                <c:pt idx="90">
                  <c:v>96.288636363636385</c:v>
                </c:pt>
                <c:pt idx="91">
                  <c:v>97.185000000000002</c:v>
                </c:pt>
                <c:pt idx="92">
                  <c:v>86.334347826086955</c:v>
                </c:pt>
                <c:pt idx="93">
                  <c:v>85.61</c:v>
                </c:pt>
                <c:pt idx="94">
                  <c:v>86.411904761904751</c:v>
                </c:pt>
                <c:pt idx="95">
                  <c:v>97.172499999999985</c:v>
                </c:pt>
                <c:pt idx="96">
                  <c:v>98.513809523809542</c:v>
                </c:pt>
                <c:pt idx="97">
                  <c:v>100.23600000000002</c:v>
                </c:pt>
                <c:pt idx="98">
                  <c:v>102.24999999999997</c:v>
                </c:pt>
                <c:pt idx="99">
                  <c:v>106.19090909090909</c:v>
                </c:pt>
                <c:pt idx="100">
                  <c:v>103.32650000000001</c:v>
                </c:pt>
                <c:pt idx="101">
                  <c:v>94.701818181818183</c:v>
                </c:pt>
                <c:pt idx="102">
                  <c:v>82.40523809523809</c:v>
                </c:pt>
                <c:pt idx="103">
                  <c:v>87.931428571428597</c:v>
                </c:pt>
                <c:pt idx="104">
                  <c:v>94.160869565217382</c:v>
                </c:pt>
                <c:pt idx="105">
                  <c:v>94.716315789473697</c:v>
                </c:pt>
                <c:pt idx="106">
                  <c:v>89.570869565217379</c:v>
                </c:pt>
                <c:pt idx="107">
                  <c:v>86.655000000000001</c:v>
                </c:pt>
                <c:pt idx="108">
                  <c:v>88.245499999999993</c:v>
                </c:pt>
                <c:pt idx="109">
                  <c:v>94.828571428571436</c:v>
                </c:pt>
                <c:pt idx="110">
                  <c:v>95.321578947368408</c:v>
                </c:pt>
                <c:pt idx="111">
                  <c:v>93.047368421052624</c:v>
                </c:pt>
                <c:pt idx="112">
                  <c:v>92.067727272727282</c:v>
                </c:pt>
                <c:pt idx="113">
                  <c:v>94.794999999999987</c:v>
                </c:pt>
                <c:pt idx="114">
                  <c:v>95.800500000000014</c:v>
                </c:pt>
                <c:pt idx="115">
                  <c:v>104.61136363636365</c:v>
                </c:pt>
                <c:pt idx="116">
                  <c:v>106.53863636363639</c:v>
                </c:pt>
                <c:pt idx="117">
                  <c:v>106.23499999999999</c:v>
                </c:pt>
                <c:pt idx="118">
                  <c:v>100.55260869565215</c:v>
                </c:pt>
                <c:pt idx="119">
                  <c:v>93.931499999999986</c:v>
                </c:pt>
                <c:pt idx="120">
                  <c:v>97.894285714285701</c:v>
                </c:pt>
                <c:pt idx="121">
                  <c:v>94.856666666666669</c:v>
                </c:pt>
                <c:pt idx="122">
                  <c:v>100.67526315789473</c:v>
                </c:pt>
                <c:pt idx="123">
                  <c:v>100.50904761904765</c:v>
                </c:pt>
                <c:pt idx="124">
                  <c:v>102.03476190476188</c:v>
                </c:pt>
                <c:pt idx="125">
                  <c:v>101.79476190476188</c:v>
                </c:pt>
                <c:pt idx="126">
                  <c:v>105.14666666666666</c:v>
                </c:pt>
                <c:pt idx="127">
                  <c:v>102.39181818181818</c:v>
                </c:pt>
                <c:pt idx="128">
                  <c:v>96.076190476190476</c:v>
                </c:pt>
                <c:pt idx="129">
                  <c:v>93.033809523809509</c:v>
                </c:pt>
                <c:pt idx="130">
                  <c:v>84.339130434782604</c:v>
                </c:pt>
                <c:pt idx="131">
                  <c:v>75.81</c:v>
                </c:pt>
                <c:pt idx="132">
                  <c:v>59.28954545454544</c:v>
                </c:pt>
                <c:pt idx="133">
                  <c:v>47.325499999999998</c:v>
                </c:pt>
                <c:pt idx="134">
                  <c:v>50.724736842105258</c:v>
                </c:pt>
                <c:pt idx="135">
                  <c:v>47.854090909090907</c:v>
                </c:pt>
                <c:pt idx="136">
                  <c:v>54.433181818181815</c:v>
                </c:pt>
                <c:pt idx="137">
                  <c:v>59.372</c:v>
                </c:pt>
                <c:pt idx="138">
                  <c:v>59.828636363636377</c:v>
                </c:pt>
                <c:pt idx="139">
                  <c:v>50.929999999999993</c:v>
                </c:pt>
                <c:pt idx="140">
                  <c:v>42.889047619047624</c:v>
                </c:pt>
                <c:pt idx="141">
                  <c:v>45.479523809523805</c:v>
                </c:pt>
                <c:pt idx="142">
                  <c:v>46.289545454545454</c:v>
                </c:pt>
                <c:pt idx="143">
                  <c:v>42.922999999999995</c:v>
                </c:pt>
                <c:pt idx="144">
                  <c:v>37.327272727272728</c:v>
                </c:pt>
                <c:pt idx="145">
                  <c:v>31.77578947368421</c:v>
                </c:pt>
                <c:pt idx="146">
                  <c:v>30.616500000000002</c:v>
                </c:pt>
                <c:pt idx="147">
                  <c:v>37.960909090909098</c:v>
                </c:pt>
                <c:pt idx="148">
                  <c:v>41.124761904761897</c:v>
                </c:pt>
                <c:pt idx="149">
                  <c:v>46.796666666666681</c:v>
                </c:pt>
                <c:pt idx="150">
                  <c:v>48.853181818181831</c:v>
                </c:pt>
                <c:pt idx="151">
                  <c:v>44.814500000000002</c:v>
                </c:pt>
                <c:pt idx="152">
                  <c:v>44.799130434782612</c:v>
                </c:pt>
                <c:pt idx="153">
                  <c:v>44.994666666666667</c:v>
                </c:pt>
                <c:pt idx="154">
                  <c:v>49.827096774193542</c:v>
                </c:pt>
                <c:pt idx="155">
                  <c:v>45.582333333333331</c:v>
                </c:pt>
                <c:pt idx="156">
                  <c:v>52.207096774193552</c:v>
                </c:pt>
                <c:pt idx="157">
                  <c:v>52.770322580645178</c:v>
                </c:pt>
                <c:pt idx="158">
                  <c:v>53.54785714285714</c:v>
                </c:pt>
                <c:pt idx="159">
                  <c:v>49.665806451612895</c:v>
                </c:pt>
                <c:pt idx="160">
                  <c:v>51.144999999999968</c:v>
                </c:pt>
                <c:pt idx="161">
                  <c:v>48.582258064516132</c:v>
                </c:pt>
                <c:pt idx="162">
                  <c:v>45.226333333333351</c:v>
                </c:pt>
                <c:pt idx="163">
                  <c:v>46.61774193548387</c:v>
                </c:pt>
                <c:pt idx="164">
                  <c:v>48.222258064516133</c:v>
                </c:pt>
                <c:pt idx="165">
                  <c:v>49.571333333333349</c:v>
                </c:pt>
                <c:pt idx="166">
                  <c:v>51.579677419354866</c:v>
                </c:pt>
                <c:pt idx="167">
                  <c:v>56.789999999999992</c:v>
                </c:pt>
                <c:pt idx="168">
                  <c:v>58.104193548387094</c:v>
                </c:pt>
                <c:pt idx="169">
                  <c:v>63.614838709677407</c:v>
                </c:pt>
                <c:pt idx="170">
                  <c:v>62.247500000000009</c:v>
                </c:pt>
                <c:pt idx="171">
                  <c:v>62.939032258064522</c:v>
                </c:pt>
                <c:pt idx="172">
                  <c:v>66.320999999999984</c:v>
                </c:pt>
                <c:pt idx="173">
                  <c:v>69.892580645161303</c:v>
                </c:pt>
                <c:pt idx="174">
                  <c:v>67.276999999999987</c:v>
                </c:pt>
                <c:pt idx="175">
                  <c:v>70.917096774193553</c:v>
                </c:pt>
                <c:pt idx="176">
                  <c:v>67.804516129032265</c:v>
                </c:pt>
                <c:pt idx="177">
                  <c:v>70.084999999999994</c:v>
                </c:pt>
                <c:pt idx="178">
                  <c:v>70.716451612903214</c:v>
                </c:pt>
                <c:pt idx="179">
                  <c:v>56.85366666666669</c:v>
                </c:pt>
                <c:pt idx="180">
                  <c:v>48.822903225806442</c:v>
                </c:pt>
                <c:pt idx="181">
                  <c:v>51.479032258064521</c:v>
                </c:pt>
                <c:pt idx="182">
                  <c:v>55.07</c:v>
                </c:pt>
                <c:pt idx="183">
                  <c:v>58.086129032258064</c:v>
                </c:pt>
                <c:pt idx="184">
                  <c:v>63.794333333333341</c:v>
                </c:pt>
                <c:pt idx="185">
                  <c:v>60.891935483870981</c:v>
                </c:pt>
                <c:pt idx="186">
                  <c:v>54.864333333333342</c:v>
                </c:pt>
                <c:pt idx="187">
                  <c:v>57.49870967741937</c:v>
                </c:pt>
                <c:pt idx="188">
                  <c:v>54.840967741935486</c:v>
                </c:pt>
                <c:pt idx="189">
                  <c:v>56.676000000000009</c:v>
                </c:pt>
                <c:pt idx="190">
                  <c:v>54.13000000000001</c:v>
                </c:pt>
                <c:pt idx="191">
                  <c:v>57.084666666666664</c:v>
                </c:pt>
                <c:pt idx="192">
                  <c:v>59.84</c:v>
                </c:pt>
                <c:pt idx="193">
                  <c:v>57.978709677419353</c:v>
                </c:pt>
                <c:pt idx="194">
                  <c:v>50.749310344827585</c:v>
                </c:pt>
                <c:pt idx="195">
                  <c:v>30.595483870967744</c:v>
                </c:pt>
                <c:pt idx="196">
                  <c:v>18.201999999999998</c:v>
                </c:pt>
                <c:pt idx="197">
                  <c:v>28.683225806451613</c:v>
                </c:pt>
                <c:pt idx="198">
                  <c:v>38.369333333333337</c:v>
                </c:pt>
                <c:pt idx="199">
                  <c:v>40.763225806451615</c:v>
                </c:pt>
                <c:pt idx="200">
                  <c:v>42.186129032258073</c:v>
                </c:pt>
                <c:pt idx="201">
                  <c:v>39.627666666666663</c:v>
                </c:pt>
                <c:pt idx="202">
                  <c:v>39.443548387096783</c:v>
                </c:pt>
                <c:pt idx="203">
                  <c:v>41.277666666666654</c:v>
                </c:pt>
                <c:pt idx="204">
                  <c:v>47.227419354838716</c:v>
                </c:pt>
                <c:pt idx="205">
                  <c:v>51.806451612903224</c:v>
                </c:pt>
                <c:pt idx="206">
                  <c:v>59.133928571428577</c:v>
                </c:pt>
                <c:pt idx="207">
                  <c:v>62.658064516129045</c:v>
                </c:pt>
                <c:pt idx="208">
                  <c:v>61.643666666666689</c:v>
                </c:pt>
                <c:pt idx="209">
                  <c:v>65.063225806451584</c:v>
                </c:pt>
                <c:pt idx="210">
                  <c:v>71.406666666666666</c:v>
                </c:pt>
                <c:pt idx="211">
                  <c:v>72.817741935483866</c:v>
                </c:pt>
                <c:pt idx="212">
                  <c:v>67.709999999999994</c:v>
                </c:pt>
                <c:pt idx="213">
                  <c:v>71.39</c:v>
                </c:pt>
                <c:pt idx="214">
                  <c:v>81.140645161290323</c:v>
                </c:pt>
                <c:pt idx="215">
                  <c:v>78.09133333333331</c:v>
                </c:pt>
                <c:pt idx="216">
                  <c:v>71.488064516129</c:v>
                </c:pt>
                <c:pt idx="217">
                  <c:v>82.683225806451631</c:v>
                </c:pt>
                <c:pt idx="218">
                  <c:v>91.72</c:v>
                </c:pt>
                <c:pt idx="219">
                  <c:v>108.94354838709678</c:v>
                </c:pt>
                <c:pt idx="220">
                  <c:v>101.91833333333335</c:v>
                </c:pt>
                <c:pt idx="221">
                  <c:v>110.04290322580648</c:v>
                </c:pt>
                <c:pt idx="222">
                  <c:v>114.13733333333336</c:v>
                </c:pt>
                <c:pt idx="223">
                  <c:v>100.1412903225806</c:v>
                </c:pt>
                <c:pt idx="224">
                  <c:v>91.418064516129022</c:v>
                </c:pt>
                <c:pt idx="225">
                  <c:v>84.057666666666648</c:v>
                </c:pt>
                <c:pt idx="226">
                  <c:v>86.74</c:v>
                </c:pt>
                <c:pt idx="227">
                  <c:v>84.196666666666673</c:v>
                </c:pt>
                <c:pt idx="228">
                  <c:v>76.658064516129031</c:v>
                </c:pt>
                <c:pt idx="229">
                  <c:v>78.480645161290312</c:v>
                </c:pt>
                <c:pt idx="230">
                  <c:v>76.722499999999997</c:v>
                </c:pt>
                <c:pt idx="231">
                  <c:v>73.299677419354822</c:v>
                </c:pt>
                <c:pt idx="232">
                  <c:v>79.237000000000023</c:v>
                </c:pt>
                <c:pt idx="233">
                  <c:v>71.597741935483867</c:v>
                </c:pt>
                <c:pt idx="234">
                  <c:v>70.441333333333333</c:v>
                </c:pt>
                <c:pt idx="235">
                  <c:v>75.665161290322573</c:v>
                </c:pt>
                <c:pt idx="236">
                  <c:v>81.43741935483871</c:v>
                </c:pt>
                <c:pt idx="237">
                  <c:v>89.088999999999984</c:v>
                </c:pt>
                <c:pt idx="238">
                  <c:v>85.825806451612905</c:v>
                </c:pt>
                <c:pt idx="239">
                  <c:v>77.340999999999994</c:v>
                </c:pt>
                <c:pt idx="240">
                  <c:v>72.25516129032259</c:v>
                </c:pt>
                <c:pt idx="241">
                  <c:v>73.910645161290347</c:v>
                </c:pt>
                <c:pt idx="242">
                  <c:v>76.585862068965525</c:v>
                </c:pt>
                <c:pt idx="243">
                  <c:v>80.545483870967757</c:v>
                </c:pt>
                <c:pt idx="244">
                  <c:v>84.526333333333326</c:v>
                </c:pt>
                <c:pt idx="245">
                  <c:v>78.570645161290315</c:v>
                </c:pt>
                <c:pt idx="246">
                  <c:v>78.777333333333317</c:v>
                </c:pt>
                <c:pt idx="247">
                  <c:v>80.638387096774181</c:v>
                </c:pt>
                <c:pt idx="248">
                  <c:v>75.379677419354849</c:v>
                </c:pt>
                <c:pt idx="249">
                  <c:v>69.579666666666682</c:v>
                </c:pt>
                <c:pt idx="250">
                  <c:v>71.864516129032268</c:v>
                </c:pt>
                <c:pt idx="251">
                  <c:v>69.461999999999989</c:v>
                </c:pt>
                <c:pt idx="252">
                  <c:v>69.640322580645133</c:v>
                </c:pt>
                <c:pt idx="253">
                  <c:v>75.251612903225848</c:v>
                </c:pt>
                <c:pt idx="254">
                  <c:v>71.180357142857147</c:v>
                </c:pt>
                <c:pt idx="255">
                  <c:v>68.063548387096773</c:v>
                </c:pt>
                <c:pt idx="256">
                  <c:v>62.975666666666676</c:v>
                </c:pt>
                <c:pt idx="257">
                  <c:v>60.923225806451612</c:v>
                </c:pt>
                <c:pt idx="258">
                  <c:v>67.949000000000012</c:v>
                </c:pt>
                <c:pt idx="259">
                  <c:v>67.169354838709694</c:v>
                </c:pt>
                <c:pt idx="260">
                  <c:v>64.121290322580649</c:v>
                </c:pt>
                <c:pt idx="261">
                  <c:v>63.471333333333341</c:v>
                </c:pt>
                <c:pt idx="262">
                  <c:v>59.975483870967736</c:v>
                </c:pt>
                <c:pt idx="263">
                  <c:v>59.454000000000001</c:v>
                </c:pt>
                <c:pt idx="264">
                  <c:v>57.846774193548399</c:v>
                </c:pt>
                <c:pt idx="265">
                  <c:v>60.037419354838711</c:v>
                </c:pt>
                <c:pt idx="266">
                  <c:v>64.525714285714301</c:v>
                </c:pt>
                <c:pt idx="267">
                  <c:v>91.745161290322571</c:v>
                </c:pt>
                <c:pt idx="268">
                  <c:v>98.11733333333332</c:v>
                </c:pt>
                <c:pt idx="269">
                  <c:v>98.07580645161292</c:v>
                </c:pt>
                <c:pt idx="270">
                  <c:v>81.223333333333315</c:v>
                </c:pt>
                <c:pt idx="271">
                  <c:v>78.559354838709694</c:v>
                </c:pt>
              </c:numCache>
            </c:numRef>
          </c:xVal>
          <c:yVal>
            <c:numRef>
              <c:f>'Monthly AVG OIL'!$P$120:$P$500</c:f>
              <c:numCache>
                <c:formatCode>General</c:formatCode>
                <c:ptCount val="381"/>
                <c:pt idx="49" formatCode="&quot;$&quot;#,##0.00">
                  <c:v>63.243600000000001</c:v>
                </c:pt>
                <c:pt idx="50" formatCode="&quot;$&quot;#,##0.00">
                  <c:v>59.858400000000003</c:v>
                </c:pt>
                <c:pt idx="51" formatCode="&quot;$&quot;#,##0.00">
                  <c:v>61.937399999999997</c:v>
                </c:pt>
                <c:pt idx="52" formatCode="&quot;$&quot;#,##0.00">
                  <c:v>66.792600000000007</c:v>
                </c:pt>
                <c:pt idx="53" formatCode="&quot;$&quot;#,##0.00">
                  <c:v>71.404200000000003</c:v>
                </c:pt>
                <c:pt idx="54" formatCode="&quot;$&quot;#,##0.00">
                  <c:v>76.141800000000003</c:v>
                </c:pt>
                <c:pt idx="55" formatCode="&quot;$&quot;#,##0.00">
                  <c:v>78.183000000000007</c:v>
                </c:pt>
                <c:pt idx="56" formatCode="&quot;$&quot;#,##0.00">
                  <c:v>69.337800000000001</c:v>
                </c:pt>
                <c:pt idx="57" formatCode="&quot;$&quot;#,##0.00">
                  <c:v>64.260000000000005</c:v>
                </c:pt>
                <c:pt idx="58" formatCode="&quot;$&quot;#,##0.00">
                  <c:v>43.877400000000002</c:v>
                </c:pt>
                <c:pt idx="59" formatCode="&quot;$&quot;#,##0.00">
                  <c:v>30.991800000000005</c:v>
                </c:pt>
                <c:pt idx="60" formatCode="&quot;$&quot;#,##0.00">
                  <c:v>25.632600000000004</c:v>
                </c:pt>
                <c:pt idx="61" formatCode="&quot;$&quot;#,##0.00">
                  <c:v>30.5382</c:v>
                </c:pt>
                <c:pt idx="62" formatCode="&quot;$&quot;#,##0.00">
                  <c:v>27.669599999999999</c:v>
                </c:pt>
                <c:pt idx="63" formatCode="&quot;$&quot;#,##0.00">
                  <c:v>27.442799999999998</c:v>
                </c:pt>
                <c:pt idx="64" formatCode="&quot;$&quot;#,##0.00">
                  <c:v>26.804400000000001</c:v>
                </c:pt>
                <c:pt idx="65" formatCode="&quot;$&quot;#,##0.00">
                  <c:v>29.441999999999997</c:v>
                </c:pt>
                <c:pt idx="66" formatCode="&quot;$&quot;#,##0.00">
                  <c:v>35.5488</c:v>
                </c:pt>
                <c:pt idx="67" formatCode="&quot;$&quot;#,##0.00">
                  <c:v>31.563000000000002</c:v>
                </c:pt>
                <c:pt idx="68" formatCode="&quot;$&quot;#,##0.00">
                  <c:v>38.039400000000001</c:v>
                </c:pt>
                <c:pt idx="69" formatCode="&quot;$&quot;#,##0.00">
                  <c:v>39.748800000000003</c:v>
                </c:pt>
                <c:pt idx="70" formatCode="&quot;$&quot;#,##0.00">
                  <c:v>42.352800000000002</c:v>
                </c:pt>
                <c:pt idx="71" formatCode="&quot;$&quot;#,##0.00">
                  <c:v>45.191999999999993</c:v>
                </c:pt>
                <c:pt idx="72" formatCode="&quot;$&quot;#,##0.00">
                  <c:v>49.996800000000007</c:v>
                </c:pt>
                <c:pt idx="73" formatCode="&quot;$&quot;#,##0.00">
                  <c:v>55.125</c:v>
                </c:pt>
                <c:pt idx="74" formatCode="&quot;$&quot;#,##0.00">
                  <c:v>53.923799999999993</c:v>
                </c:pt>
                <c:pt idx="75" formatCode="&quot;$&quot;#,##0.00">
                  <c:v>47.716199999999994</c:v>
                </c:pt>
                <c:pt idx="76" formatCode="&quot;$&quot;#,##0.00">
                  <c:v>47.758200000000002</c:v>
                </c:pt>
                <c:pt idx="77" formatCode="&quot;$&quot;#,##0.00">
                  <c:v>45.435600000000001</c:v>
                </c:pt>
                <c:pt idx="78" formatCode="&quot;$&quot;#,##0.00">
                  <c:v>43.558199999999999</c:v>
                </c:pt>
                <c:pt idx="79" formatCode="&quot;$&quot;#,##0.00">
                  <c:v>42.407400000000003</c:v>
                </c:pt>
                <c:pt idx="80" formatCode="&quot;$&quot;#,##0.00">
                  <c:v>45.040800000000004</c:v>
                </c:pt>
                <c:pt idx="81" formatCode="&quot;$&quot;#,##0.00">
                  <c:v>47.544000000000004</c:v>
                </c:pt>
                <c:pt idx="82" formatCode="&quot;$&quot;#,##0.00">
                  <c:v>51.828000000000003</c:v>
                </c:pt>
                <c:pt idx="83" formatCode="&quot;$&quot;#,##0.00">
                  <c:v>52.667999999999999</c:v>
                </c:pt>
                <c:pt idx="84" formatCode="&quot;$&quot;#,##0.00">
                  <c:v>54.432000000000002</c:v>
                </c:pt>
                <c:pt idx="85" formatCode="&quot;$&quot;#,##0.00">
                  <c:v>56.616000000000007</c:v>
                </c:pt>
                <c:pt idx="86" formatCode="&quot;$&quot;#,##0.00">
                  <c:v>57.917999999999999</c:v>
                </c:pt>
                <c:pt idx="87" formatCode="&quot;$&quot;#,##0.00">
                  <c:v>58.673999999999992</c:v>
                </c:pt>
                <c:pt idx="88" formatCode="&quot;$&quot;#,##0.00">
                  <c:v>61.067999999999998</c:v>
                </c:pt>
                <c:pt idx="89" formatCode="&quot;$&quot;#,##0.00">
                  <c:v>63.881999999999998</c:v>
                </c:pt>
                <c:pt idx="90" formatCode="&quot;$&quot;#,##0.00">
                  <c:v>63.84</c:v>
                </c:pt>
                <c:pt idx="91" formatCode="&quot;$&quot;#,##0.00">
                  <c:v>64.176000000000002</c:v>
                </c:pt>
                <c:pt idx="92" formatCode="&quot;$&quot;#,##0.00">
                  <c:v>64.176000000000002</c:v>
                </c:pt>
                <c:pt idx="93" formatCode="&quot;$&quot;#,##0.00">
                  <c:v>65.52</c:v>
                </c:pt>
                <c:pt idx="94" formatCode="&quot;$&quot;#,##0.00">
                  <c:v>61.823999999999998</c:v>
                </c:pt>
                <c:pt idx="95" formatCode="&quot;$&quot;#,##0.00">
                  <c:v>61.236000000000004</c:v>
                </c:pt>
                <c:pt idx="96" formatCode="&quot;$&quot;#,##0.00">
                  <c:v>58.59</c:v>
                </c:pt>
                <c:pt idx="97" formatCode="&quot;$&quot;#,##0.00">
                  <c:v>54.347999999999999</c:v>
                </c:pt>
                <c:pt idx="98" formatCode="&quot;$&quot;#,##0.00">
                  <c:v>51.24</c:v>
                </c:pt>
                <c:pt idx="99" formatCode="&quot;$&quot;#,##0.00">
                  <c:v>52.961999999999996</c:v>
                </c:pt>
                <c:pt idx="100" formatCode="&quot;$&quot;#,##0.00">
                  <c:v>50.231999999999999</c:v>
                </c:pt>
                <c:pt idx="101" formatCode="&quot;$&quot;#,##0.00">
                  <c:v>40.068000000000005</c:v>
                </c:pt>
                <c:pt idx="102" formatCode="&quot;$&quot;#,##0.00">
                  <c:v>33.095999999999997</c:v>
                </c:pt>
                <c:pt idx="103" formatCode="&quot;$&quot;#,##0.00">
                  <c:v>36.708000000000006</c:v>
                </c:pt>
                <c:pt idx="104" formatCode="&quot;$&quot;#,##0.00">
                  <c:v>37.841999999999999</c:v>
                </c:pt>
                <c:pt idx="105" formatCode="&quot;$&quot;#,##0.00">
                  <c:v>38.22</c:v>
                </c:pt>
                <c:pt idx="106" formatCode="&quot;$&quot;#,##0.00">
                  <c:v>40.404000000000003</c:v>
                </c:pt>
                <c:pt idx="107" formatCode="&quot;$&quot;#,##0.00">
                  <c:v>37.380000000000003</c:v>
                </c:pt>
                <c:pt idx="108" formatCode="&quot;$&quot;#,##0.00">
                  <c:v>33.474000000000004</c:v>
                </c:pt>
                <c:pt idx="109" formatCode="&quot;$&quot;#,##0.00">
                  <c:v>35.195999999999998</c:v>
                </c:pt>
                <c:pt idx="110" formatCode="&quot;$&quot;#,##0.00">
                  <c:v>36.204000000000001</c:v>
                </c:pt>
                <c:pt idx="111" formatCode="&quot;$&quot;#,##0.00">
                  <c:v>37.590000000000003</c:v>
                </c:pt>
                <c:pt idx="112" formatCode="&quot;$&quot;#,##0.00">
                  <c:v>39.438000000000002</c:v>
                </c:pt>
                <c:pt idx="113" formatCode="&quot;$&quot;#,##0.00">
                  <c:v>39.144000000000005</c:v>
                </c:pt>
                <c:pt idx="114" formatCode="&quot;$&quot;#,##0.00">
                  <c:v>36.246000000000002</c:v>
                </c:pt>
                <c:pt idx="115" formatCode="&quot;$&quot;#,##0.00">
                  <c:v>38.64</c:v>
                </c:pt>
                <c:pt idx="116" formatCode="&quot;$&quot;#,##0.00">
                  <c:v>44.561999999999998</c:v>
                </c:pt>
                <c:pt idx="117" formatCode="&quot;$&quot;#,##0.00">
                  <c:v>46.494</c:v>
                </c:pt>
                <c:pt idx="118" formatCode="&quot;$&quot;#,##0.00">
                  <c:v>47.711999999999996</c:v>
                </c:pt>
                <c:pt idx="119" formatCode="&quot;$&quot;#,##0.00">
                  <c:v>49.602000000000004</c:v>
                </c:pt>
                <c:pt idx="120" formatCode="&quot;$&quot;#,##0.00">
                  <c:v>53.55</c:v>
                </c:pt>
                <c:pt idx="121" formatCode="&quot;$&quot;#,##0.00">
                  <c:v>58.59</c:v>
                </c:pt>
                <c:pt idx="122" formatCode="&quot;$&quot;#,##0.00">
                  <c:v>60.606000000000002</c:v>
                </c:pt>
                <c:pt idx="123" formatCode="&quot;$&quot;#,##0.00">
                  <c:v>44.688000000000002</c:v>
                </c:pt>
                <c:pt idx="124" formatCode="&quot;$&quot;#,##0.00">
                  <c:v>46.241999999999997</c:v>
                </c:pt>
                <c:pt idx="125" formatCode="&quot;$&quot;#,##0.00">
                  <c:v>43.805999999999997</c:v>
                </c:pt>
                <c:pt idx="126" formatCode="&quot;$&quot;#,##0.00">
                  <c:v>43.932000000000002</c:v>
                </c:pt>
                <c:pt idx="127" formatCode="&quot;$&quot;#,##0.00">
                  <c:v>43.512</c:v>
                </c:pt>
                <c:pt idx="128" formatCode="&quot;$&quot;#,##0.00">
                  <c:v>42.756</c:v>
                </c:pt>
                <c:pt idx="129" formatCode="&quot;$&quot;#,##0.00">
                  <c:v>44.603999999999999</c:v>
                </c:pt>
                <c:pt idx="130" formatCode="&quot;$&quot;#,##0.00">
                  <c:v>39.311999999999998</c:v>
                </c:pt>
                <c:pt idx="131" formatCode="&quot;$&quot;#,##0.00">
                  <c:v>33.684000000000005</c:v>
                </c:pt>
                <c:pt idx="132" formatCode="&quot;$&quot;#,##0.00">
                  <c:v>23.435999999999996</c:v>
                </c:pt>
                <c:pt idx="133" formatCode="&quot;$&quot;#,##0.00">
                  <c:v>20.076000000000001</c:v>
                </c:pt>
                <c:pt idx="134" formatCode="&quot;$&quot;#,##0.00">
                  <c:v>24.065999999999999</c:v>
                </c:pt>
                <c:pt idx="135" formatCode="&quot;$&quot;#,##0.00">
                  <c:v>22.764000000000003</c:v>
                </c:pt>
                <c:pt idx="136" formatCode="&quot;$&quot;#,##0.00">
                  <c:v>23.015999999999998</c:v>
                </c:pt>
                <c:pt idx="137" formatCode="&quot;$&quot;#,##0.00">
                  <c:v>19.739999999999998</c:v>
                </c:pt>
                <c:pt idx="138" formatCode="&quot;$&quot;#,##0.00">
                  <c:v>16.254000000000001</c:v>
                </c:pt>
                <c:pt idx="139" formatCode="&quot;$&quot;#,##0.00">
                  <c:v>17.177999999999997</c:v>
                </c:pt>
                <c:pt idx="140" formatCode="&quot;$&quot;#,##0.00">
                  <c:v>15.708</c:v>
                </c:pt>
                <c:pt idx="141" formatCode="&quot;$&quot;#,##0.00">
                  <c:v>19.026</c:v>
                </c:pt>
                <c:pt idx="142" formatCode="&quot;$&quot;#,##0.00">
                  <c:v>18.942</c:v>
                </c:pt>
                <c:pt idx="143" formatCode="&quot;$&quot;#,##0.00">
                  <c:v>18.059999999999999</c:v>
                </c:pt>
                <c:pt idx="144" formatCode="&quot;$&quot;#,##0.00">
                  <c:v>16.254000000000001</c:v>
                </c:pt>
                <c:pt idx="145" formatCode="&quot;$&quot;#,##0.00">
                  <c:v>14.112</c:v>
                </c:pt>
                <c:pt idx="146" formatCode="&quot;$&quot;#,##0.00">
                  <c:v>15.75</c:v>
                </c:pt>
                <c:pt idx="147" formatCode="&quot;$&quot;#,##0.00">
                  <c:v>18.984000000000002</c:v>
                </c:pt>
                <c:pt idx="148" formatCode="&quot;$&quot;#,##0.00">
                  <c:v>19.193999999999999</c:v>
                </c:pt>
                <c:pt idx="149" formatCode="&quot;$&quot;#,##0.00">
                  <c:v>21.672000000000001</c:v>
                </c:pt>
                <c:pt idx="150" formatCode="&quot;$&quot;#,##0.00">
                  <c:v>21.294</c:v>
                </c:pt>
                <c:pt idx="151" formatCode="&quot;$&quot;#,##0.00">
                  <c:v>20.076000000000001</c:v>
                </c:pt>
                <c:pt idx="152" formatCode="&quot;$&quot;#,##0.00">
                  <c:v>18.858000000000001</c:v>
                </c:pt>
                <c:pt idx="153" formatCode="&quot;$&quot;#,##0.00">
                  <c:v>20.79</c:v>
                </c:pt>
                <c:pt idx="154" formatCode="&quot;$&quot;#,##0.00">
                  <c:v>24.065999999999999</c:v>
                </c:pt>
                <c:pt idx="155" formatCode="&quot;$&quot;#,##0.00">
                  <c:v>22.595999999999997</c:v>
                </c:pt>
                <c:pt idx="156" formatCode="&quot;$&quot;#,##0.00">
                  <c:v>26.754000000000001</c:v>
                </c:pt>
                <c:pt idx="157" formatCode="&quot;$&quot;#,##0.00">
                  <c:v>31.373999999999999</c:v>
                </c:pt>
                <c:pt idx="158" formatCode="&quot;$&quot;#,##0.00">
                  <c:v>32.256</c:v>
                </c:pt>
                <c:pt idx="159" formatCode="&quot;$&quot;#,##0.00">
                  <c:v>25.83</c:v>
                </c:pt>
                <c:pt idx="160" formatCode="&quot;$&quot;#,##0.00">
                  <c:v>27.341999999999995</c:v>
                </c:pt>
                <c:pt idx="161" formatCode="&quot;$&quot;#,##0.00">
                  <c:v>26.88</c:v>
                </c:pt>
                <c:pt idx="162" formatCode="&quot;$&quot;#,##0.00">
                  <c:v>24.779999999999998</c:v>
                </c:pt>
                <c:pt idx="163" formatCode="&quot;$&quot;#,##0.00">
                  <c:v>27.173999999999999</c:v>
                </c:pt>
                <c:pt idx="164" formatCode="&quot;$&quot;#,##0.00">
                  <c:v>31.835999999999999</c:v>
                </c:pt>
                <c:pt idx="165" formatCode="&quot;$&quot;#,##0.00">
                  <c:v>37.085999999999999</c:v>
                </c:pt>
                <c:pt idx="166" formatCode="&quot;$&quot;#,##0.00">
                  <c:v>39.228000000000002</c:v>
                </c:pt>
                <c:pt idx="167" formatCode="&quot;$&quot;#,##0.00">
                  <c:v>41.16</c:v>
                </c:pt>
                <c:pt idx="168" formatCode="&quot;$&quot;#,##0.00">
                  <c:v>40.194000000000003</c:v>
                </c:pt>
                <c:pt idx="169" formatCode="&quot;$&quot;#,##0.00">
                  <c:v>37.968000000000004</c:v>
                </c:pt>
                <c:pt idx="170" formatCode="&quot;$&quot;#,##0.00">
                  <c:v>34.734000000000002</c:v>
                </c:pt>
                <c:pt idx="171" formatCode="&quot;$&quot;#,##0.00">
                  <c:v>33.095999999999997</c:v>
                </c:pt>
                <c:pt idx="172" formatCode="&quot;$&quot;#,##0.00">
                  <c:v>34.481999999999999</c:v>
                </c:pt>
                <c:pt idx="173" formatCode="&quot;$&quot;#,##0.00">
                  <c:v>38.514000000000003</c:v>
                </c:pt>
                <c:pt idx="174" formatCode="&quot;$&quot;#,##0.00">
                  <c:v>36.96</c:v>
                </c:pt>
                <c:pt idx="175" formatCode="&quot;$&quot;#,##0.00">
                  <c:v>39.396000000000001</c:v>
                </c:pt>
                <c:pt idx="176" formatCode="&quot;$&quot;#,##0.00">
                  <c:v>40.908000000000001</c:v>
                </c:pt>
                <c:pt idx="177" formatCode="&quot;$&quot;#,##0.00">
                  <c:v>44.393999999999998</c:v>
                </c:pt>
                <c:pt idx="178" formatCode="&quot;$&quot;#,##0.00">
                  <c:v>40.278000000000006</c:v>
                </c:pt>
                <c:pt idx="179" formatCode="&quot;$&quot;#,##0.00">
                  <c:v>31.29</c:v>
                </c:pt>
                <c:pt idx="180" formatCode="&quot;$&quot;#,##0.00">
                  <c:v>28.434000000000001</c:v>
                </c:pt>
                <c:pt idx="181" formatCode="&quot;$&quot;#,##0.00">
                  <c:v>27.93</c:v>
                </c:pt>
                <c:pt idx="182" formatCode="&quot;$&quot;#,##0.00">
                  <c:v>28.265999999999998</c:v>
                </c:pt>
                <c:pt idx="183" formatCode="&quot;$&quot;#,##0.00">
                  <c:v>28.14</c:v>
                </c:pt>
                <c:pt idx="184" formatCode="&quot;$&quot;#,##0.00">
                  <c:v>26.964000000000002</c:v>
                </c:pt>
                <c:pt idx="185" formatCode="&quot;$&quot;#,##0.00">
                  <c:v>24.234000000000002</c:v>
                </c:pt>
                <c:pt idx="186" formatCode="&quot;$&quot;#,##0.00">
                  <c:v>18.858000000000001</c:v>
                </c:pt>
                <c:pt idx="187" formatCode="&quot;$&quot;#,##0.00">
                  <c:v>20.454000000000001</c:v>
                </c:pt>
                <c:pt idx="188" formatCode="&quot;$&quot;#,##0.00">
                  <c:v>17.010000000000002</c:v>
                </c:pt>
                <c:pt idx="189" formatCode="&quot;$&quot;#,##0.00">
                  <c:v>18.815999999999999</c:v>
                </c:pt>
                <c:pt idx="190" formatCode="&quot;$&quot;#,##0.00">
                  <c:v>19.572000000000003</c:v>
                </c:pt>
                <c:pt idx="191" formatCode="&quot;$&quot;#,##0.00">
                  <c:v>22.385999999999996</c:v>
                </c:pt>
                <c:pt idx="192" formatCode="&quot;$&quot;#,##0.00">
                  <c:v>20.832000000000001</c:v>
                </c:pt>
                <c:pt idx="193" formatCode="&quot;$&quot;#,##0.00">
                  <c:v>18.059999999999999</c:v>
                </c:pt>
                <c:pt idx="194" formatCode="&quot;$&quot;#,##0.00">
                  <c:v>16.673999999999999</c:v>
                </c:pt>
                <c:pt idx="195" formatCode="&quot;$&quot;#,##0.00">
                  <c:v>12.263999999999999</c:v>
                </c:pt>
                <c:pt idx="196" formatCode="&quot;$&quot;#,##0.00">
                  <c:v>13.734</c:v>
                </c:pt>
                <c:pt idx="197" formatCode="&quot;$&quot;#,##0.00">
                  <c:v>17.514000000000003</c:v>
                </c:pt>
                <c:pt idx="198" formatCode="&quot;$&quot;#,##0.00">
                  <c:v>20.832000000000001</c:v>
                </c:pt>
                <c:pt idx="199" formatCode="&quot;$&quot;#,##0.00">
                  <c:v>20.622</c:v>
                </c:pt>
                <c:pt idx="200" formatCode="&quot;$&quot;#,##0.00">
                  <c:v>21.251999999999999</c:v>
                </c:pt>
                <c:pt idx="201" formatCode="&quot;$&quot;#,##0.00">
                  <c:v>20.79</c:v>
                </c:pt>
                <c:pt idx="202" formatCode="&quot;$&quot;#,##0.00">
                  <c:v>22.092000000000002</c:v>
                </c:pt>
                <c:pt idx="203" formatCode="&quot;$&quot;#,##0.00">
                  <c:v>22.89</c:v>
                </c:pt>
                <c:pt idx="204" formatCode="&quot;$&quot;#,##0.00">
                  <c:v>27.048000000000002</c:v>
                </c:pt>
                <c:pt idx="205" formatCode="&quot;$&quot;#,##0.00">
                  <c:v>36.246000000000002</c:v>
                </c:pt>
                <c:pt idx="206" formatCode="&quot;$&quot;#,##0.00">
                  <c:v>38.119200000000006</c:v>
                </c:pt>
                <c:pt idx="207" formatCode="&quot;$&quot;#,##0.00">
                  <c:v>38.736600000000003</c:v>
                </c:pt>
                <c:pt idx="208" formatCode="&quot;$&quot;#,##0.00">
                  <c:v>34.692</c:v>
                </c:pt>
                <c:pt idx="209" formatCode="&quot;$&quot;#,##0.00">
                  <c:v>34.486199999999997</c:v>
                </c:pt>
                <c:pt idx="210" formatCode="&quot;$&quot;#,##0.00">
                  <c:v>40.563600000000001</c:v>
                </c:pt>
                <c:pt idx="211" formatCode="&quot;$&quot;#,##0.00">
                  <c:v>45.9816</c:v>
                </c:pt>
                <c:pt idx="212" formatCode="&quot;$&quot;#,##0.00">
                  <c:v>46.825800000000001</c:v>
                </c:pt>
                <c:pt idx="213" formatCode="&quot;$&quot;#,##0.00">
                  <c:v>53.793600000000005</c:v>
                </c:pt>
                <c:pt idx="214" formatCode="&quot;$&quot;#,##0.00">
                  <c:v>61.122599999999998</c:v>
                </c:pt>
                <c:pt idx="215" formatCode="&quot;$&quot;#,##0.00">
                  <c:v>51.836399999999998</c:v>
                </c:pt>
                <c:pt idx="216" formatCode="&quot;$&quot;#,##0.00">
                  <c:v>43.482600000000005</c:v>
                </c:pt>
                <c:pt idx="217" formatCode="&quot;$&quot;#,##0.00">
                  <c:v>48.971999999999994</c:v>
                </c:pt>
                <c:pt idx="218" formatCode="&quot;$&quot;#,##0.00">
                  <c:v>54.058200000000006</c:v>
                </c:pt>
                <c:pt idx="219" formatCode="&quot;$&quot;#,##0.00">
                  <c:v>61.051200000000009</c:v>
                </c:pt>
                <c:pt idx="220" formatCode="&quot;$&quot;#,##0.00">
                  <c:v>54.746999999999993</c:v>
                </c:pt>
                <c:pt idx="221" formatCode="&quot;$&quot;#,##0.00">
                  <c:v>51.3996</c:v>
                </c:pt>
                <c:pt idx="222" formatCode="&quot;$&quot;#,##0.00">
                  <c:v>51.000600000000006</c:v>
                </c:pt>
                <c:pt idx="223" formatCode="&quot;$&quot;#,##0.00">
                  <c:v>48.291599999999995</c:v>
                </c:pt>
                <c:pt idx="224" formatCode="&quot;$&quot;#,##0.00">
                  <c:v>45.922799999999995</c:v>
                </c:pt>
                <c:pt idx="225" formatCode="&quot;$&quot;#,##0.00">
                  <c:v>41.924399999999999</c:v>
                </c:pt>
                <c:pt idx="226" formatCode="&quot;$&quot;#,##0.00">
                  <c:v>36.0486</c:v>
                </c:pt>
                <c:pt idx="227" formatCode="&quot;$&quot;#,##0.00">
                  <c:v>35.674799999999998</c:v>
                </c:pt>
                <c:pt idx="228" formatCode="&quot;$&quot;#,##0.00">
                  <c:v>29.122800000000002</c:v>
                </c:pt>
                <c:pt idx="229" formatCode="&quot;$&quot;#,##0.00">
                  <c:v>34.998599999999996</c:v>
                </c:pt>
                <c:pt idx="230" formatCode="&quot;$&quot;#,##0.00">
                  <c:v>34.771800000000006</c:v>
                </c:pt>
                <c:pt idx="231" formatCode="&quot;$&quot;#,##0.00">
                  <c:v>33.347999999999999</c:v>
                </c:pt>
                <c:pt idx="232" formatCode="&quot;$&quot;#,##0.00">
                  <c:v>33.927599999999998</c:v>
                </c:pt>
                <c:pt idx="233" formatCode="&quot;$&quot;#,##0.00">
                  <c:v>27.804000000000002</c:v>
                </c:pt>
                <c:pt idx="234" formatCode="&quot;$&quot;#,##0.00">
                  <c:v>24.221399999999999</c:v>
                </c:pt>
                <c:pt idx="235" formatCode="&quot;$&quot;#,##0.00">
                  <c:v>26.195399999999996</c:v>
                </c:pt>
                <c:pt idx="236" formatCode="&quot;$&quot;#,##0.00">
                  <c:v>28.5306</c:v>
                </c:pt>
                <c:pt idx="237" formatCode="&quot;$&quot;#,##0.00">
                  <c:v>30.676800000000004</c:v>
                </c:pt>
                <c:pt idx="238" formatCode="&quot;$&quot;#,##0.00">
                  <c:v>28.3248</c:v>
                </c:pt>
                <c:pt idx="239" formatCode="&quot;$&quot;#,##0.00">
                  <c:v>26.808599999999998</c:v>
                </c:pt>
                <c:pt idx="240" formatCode="&quot;$&quot;#,##0.00">
                  <c:v>28.971600000000002</c:v>
                </c:pt>
                <c:pt idx="241" formatCode="&quot;$&quot;#,##0.00">
                  <c:v>34.314</c:v>
                </c:pt>
                <c:pt idx="242" formatCode="&quot;$&quot;#,##0.00">
                  <c:v>38.304000000000002</c:v>
                </c:pt>
                <c:pt idx="243" formatCode="&quot;$&quot;#,##0.00">
                  <c:v>33.8352</c:v>
                </c:pt>
                <c:pt idx="244" formatCode="&quot;$&quot;#,##0.00">
                  <c:v>33.7134</c:v>
                </c:pt>
                <c:pt idx="245" formatCode="&quot;$&quot;#,##0.00">
                  <c:v>29.290799999999997</c:v>
                </c:pt>
                <c:pt idx="246" formatCode="&quot;$&quot;#,##0.00">
                  <c:v>32.071199999999997</c:v>
                </c:pt>
                <c:pt idx="247" formatCode="&quot;$&quot;#,##0.00">
                  <c:v>33.658799999999999</c:v>
                </c:pt>
                <c:pt idx="248" formatCode="&quot;$&quot;#,##0.00">
                  <c:v>31.634399999999999</c:v>
                </c:pt>
                <c:pt idx="249" formatCode="&quot;$&quot;#,##0.00">
                  <c:v>27.5688</c:v>
                </c:pt>
                <c:pt idx="250" formatCode="&quot;$&quot;#,##0.00">
                  <c:v>32.508000000000003</c:v>
                </c:pt>
                <c:pt idx="251" formatCode="&quot;$&quot;#,##0.00">
                  <c:v>33.671399999999998</c:v>
                </c:pt>
                <c:pt idx="252" formatCode="&quot;$&quot;#,##0.00">
                  <c:v>32.4114</c:v>
                </c:pt>
                <c:pt idx="253" formatCode="&quot;$&quot;#,##0.00">
                  <c:v>37.909200000000006</c:v>
                </c:pt>
                <c:pt idx="254" formatCode="&quot;$&quot;#,##0.00">
                  <c:v>38.715600000000002</c:v>
                </c:pt>
                <c:pt idx="255" formatCode="&quot;$&quot;#,##0.00">
                  <c:v>36.834000000000003</c:v>
                </c:pt>
                <c:pt idx="256" formatCode="&quot;$&quot;#,##0.00">
                  <c:v>35.456400000000002</c:v>
                </c:pt>
                <c:pt idx="257" formatCode="&quot;$&quot;#,##0.00">
                  <c:v>31.332000000000001</c:v>
                </c:pt>
                <c:pt idx="258" formatCode="&quot;$&quot;#,##0.00">
                  <c:v>31.940999999999999</c:v>
                </c:pt>
                <c:pt idx="259" formatCode="&quot;$&quot;#,##0.00">
                  <c:v>29.916600000000003</c:v>
                </c:pt>
                <c:pt idx="260" formatCode="&quot;$&quot;#,##0.00">
                  <c:v>28.127399999999998</c:v>
                </c:pt>
                <c:pt idx="261" formatCode="&quot;$&quot;#,##0.00">
                  <c:v>28.891800000000003</c:v>
                </c:pt>
                <c:pt idx="262" formatCode="&quot;$&quot;#,##0.00">
                  <c:v>26.774999999999999</c:v>
                </c:pt>
                <c:pt idx="263" formatCode="&quot;$&quot;#,##0.00">
                  <c:v>25.708199999999998</c:v>
                </c:pt>
                <c:pt idx="264" formatCode="&quot;$&quot;#,##0.00">
                  <c:v>27.069000000000003</c:v>
                </c:pt>
                <c:pt idx="265" formatCode="&quot;$&quot;#,##0.00">
                  <c:v>26.0274</c:v>
                </c:pt>
                <c:pt idx="266" formatCode="&quot;$&quot;#,##0.00">
                  <c:v>25.876200000000001</c:v>
                </c:pt>
                <c:pt idx="267" formatCode="&quot;$&quot;#,##0.00">
                  <c:v>30.639000000000003</c:v>
                </c:pt>
                <c:pt idx="268" formatCode="&quot;$&quot;#,##0.00">
                  <c:v>31.924199999999999</c:v>
                </c:pt>
                <c:pt idx="269" formatCode="&quot;$&quot;#,##0.00">
                  <c:v>35.107800000000005</c:v>
                </c:pt>
                <c:pt idx="270" formatCode="&quot;$&quot;#,##0.00">
                  <c:v>31.520999999999997</c:v>
                </c:pt>
                <c:pt idx="271" formatCode="&quot;$&quot;#,##0.00">
                  <c:v>29.513400000000001</c:v>
                </c:pt>
              </c:numCache>
            </c:numRef>
          </c:yVal>
          <c:smooth val="0"/>
          <c:extLst>
            <c:ext xmlns:c16="http://schemas.microsoft.com/office/drawing/2014/chart" uri="{C3380CC4-5D6E-409C-BE32-E72D297353CC}">
              <c16:uniqueId val="{00000003-35EA-4E4A-A3D5-C7DE5014FB73}"/>
            </c:ext>
          </c:extLst>
        </c:ser>
        <c:ser>
          <c:idx val="1"/>
          <c:order val="1"/>
          <c:tx>
            <c:v>12/2008 +</c:v>
          </c:tx>
          <c:spPr>
            <a:ln w="28575">
              <a:noFill/>
            </a:ln>
          </c:spPr>
          <c:marker>
            <c:symbol val="circle"/>
            <c:size val="4"/>
            <c:spPr>
              <a:solidFill>
                <a:srgbClr val="FF0000"/>
              </a:solidFill>
              <a:ln>
                <a:solidFill>
                  <a:srgbClr val="FF0000"/>
                </a:solidFill>
                <a:prstDash val="solid"/>
              </a:ln>
            </c:spPr>
          </c:marker>
          <c:xVal>
            <c:numRef>
              <c:f>'Monthly AVG OIL'!$E$180:$E$500</c:f>
              <c:numCache>
                <c:formatCode>"$"#,##0.00</c:formatCode>
                <c:ptCount val="321"/>
                <c:pt idx="0">
                  <c:v>41.434285714285714</c:v>
                </c:pt>
                <c:pt idx="1">
                  <c:v>41.738499999999995</c:v>
                </c:pt>
                <c:pt idx="2">
                  <c:v>39.161052631578954</c:v>
                </c:pt>
                <c:pt idx="3">
                  <c:v>47.98</c:v>
                </c:pt>
                <c:pt idx="4">
                  <c:v>49.794761904761906</c:v>
                </c:pt>
                <c:pt idx="5">
                  <c:v>59.16149999999999</c:v>
                </c:pt>
                <c:pt idx="6">
                  <c:v>69.674999999999997</c:v>
                </c:pt>
                <c:pt idx="7">
                  <c:v>64.094090909090909</c:v>
                </c:pt>
                <c:pt idx="8">
                  <c:v>71.055238095238082</c:v>
                </c:pt>
                <c:pt idx="9">
                  <c:v>69.463333333333324</c:v>
                </c:pt>
                <c:pt idx="10">
                  <c:v>75.823636363636354</c:v>
                </c:pt>
                <c:pt idx="11">
                  <c:v>78.084210526315786</c:v>
                </c:pt>
                <c:pt idx="12">
                  <c:v>74.303499999999985</c:v>
                </c:pt>
                <c:pt idx="13">
                  <c:v>78.217777777777798</c:v>
                </c:pt>
                <c:pt idx="14">
                  <c:v>76.42263157894736</c:v>
                </c:pt>
                <c:pt idx="15">
                  <c:v>81.242173913043473</c:v>
                </c:pt>
                <c:pt idx="16">
                  <c:v>84.48</c:v>
                </c:pt>
                <c:pt idx="17">
                  <c:v>74.068947368421036</c:v>
                </c:pt>
                <c:pt idx="18">
                  <c:v>75.349090909090904</c:v>
                </c:pt>
                <c:pt idx="19">
                  <c:v>76.369523809523798</c:v>
                </c:pt>
                <c:pt idx="20">
                  <c:v>76.823181818181823</c:v>
                </c:pt>
                <c:pt idx="21">
                  <c:v>75.319999999999993</c:v>
                </c:pt>
                <c:pt idx="22">
                  <c:v>81.902380952380952</c:v>
                </c:pt>
                <c:pt idx="23">
                  <c:v>84.14</c:v>
                </c:pt>
                <c:pt idx="24">
                  <c:v>89.1538095238095</c:v>
                </c:pt>
                <c:pt idx="25">
                  <c:v>89.423000000000002</c:v>
                </c:pt>
                <c:pt idx="26">
                  <c:v>89.583157894736857</c:v>
                </c:pt>
                <c:pt idx="27">
                  <c:v>103.02045454545454</c:v>
                </c:pt>
                <c:pt idx="28">
                  <c:v>110.04049999999999</c:v>
                </c:pt>
                <c:pt idx="29">
                  <c:v>101.33285714285714</c:v>
                </c:pt>
                <c:pt idx="30">
                  <c:v>96.288636363636385</c:v>
                </c:pt>
                <c:pt idx="31">
                  <c:v>97.185000000000002</c:v>
                </c:pt>
                <c:pt idx="32">
                  <c:v>86.334347826086955</c:v>
                </c:pt>
                <c:pt idx="33">
                  <c:v>85.61</c:v>
                </c:pt>
                <c:pt idx="34">
                  <c:v>86.411904761904751</c:v>
                </c:pt>
                <c:pt idx="35">
                  <c:v>97.172499999999985</c:v>
                </c:pt>
                <c:pt idx="36">
                  <c:v>98.513809523809542</c:v>
                </c:pt>
                <c:pt idx="37">
                  <c:v>100.23600000000002</c:v>
                </c:pt>
                <c:pt idx="38">
                  <c:v>102.24999999999997</c:v>
                </c:pt>
                <c:pt idx="39">
                  <c:v>106.19090909090909</c:v>
                </c:pt>
                <c:pt idx="40">
                  <c:v>103.32650000000001</c:v>
                </c:pt>
                <c:pt idx="41">
                  <c:v>94.701818181818183</c:v>
                </c:pt>
                <c:pt idx="42">
                  <c:v>82.40523809523809</c:v>
                </c:pt>
                <c:pt idx="43">
                  <c:v>87.931428571428597</c:v>
                </c:pt>
                <c:pt idx="44">
                  <c:v>94.160869565217382</c:v>
                </c:pt>
                <c:pt idx="45">
                  <c:v>94.716315789473697</c:v>
                </c:pt>
                <c:pt idx="46">
                  <c:v>89.570869565217379</c:v>
                </c:pt>
                <c:pt idx="47">
                  <c:v>86.655000000000001</c:v>
                </c:pt>
                <c:pt idx="48">
                  <c:v>88.245499999999993</c:v>
                </c:pt>
                <c:pt idx="49">
                  <c:v>94.828571428571436</c:v>
                </c:pt>
                <c:pt idx="50">
                  <c:v>95.321578947368408</c:v>
                </c:pt>
                <c:pt idx="51">
                  <c:v>93.047368421052624</c:v>
                </c:pt>
                <c:pt idx="52">
                  <c:v>92.067727272727282</c:v>
                </c:pt>
                <c:pt idx="53">
                  <c:v>94.794999999999987</c:v>
                </c:pt>
                <c:pt idx="54">
                  <c:v>95.800500000000014</c:v>
                </c:pt>
                <c:pt idx="55">
                  <c:v>104.61136363636365</c:v>
                </c:pt>
                <c:pt idx="56">
                  <c:v>106.53863636363639</c:v>
                </c:pt>
                <c:pt idx="57">
                  <c:v>106.23499999999999</c:v>
                </c:pt>
                <c:pt idx="58">
                  <c:v>100.55260869565215</c:v>
                </c:pt>
                <c:pt idx="59">
                  <c:v>93.931499999999986</c:v>
                </c:pt>
                <c:pt idx="60">
                  <c:v>97.894285714285701</c:v>
                </c:pt>
                <c:pt idx="61">
                  <c:v>94.856666666666669</c:v>
                </c:pt>
                <c:pt idx="62">
                  <c:v>100.67526315789473</c:v>
                </c:pt>
                <c:pt idx="63">
                  <c:v>100.50904761904765</c:v>
                </c:pt>
                <c:pt idx="64">
                  <c:v>102.03476190476188</c:v>
                </c:pt>
                <c:pt idx="65">
                  <c:v>101.79476190476188</c:v>
                </c:pt>
                <c:pt idx="66">
                  <c:v>105.14666666666666</c:v>
                </c:pt>
                <c:pt idx="67">
                  <c:v>102.39181818181818</c:v>
                </c:pt>
                <c:pt idx="68">
                  <c:v>96.076190476190476</c:v>
                </c:pt>
                <c:pt idx="69">
                  <c:v>93.033809523809509</c:v>
                </c:pt>
                <c:pt idx="70">
                  <c:v>84.339130434782604</c:v>
                </c:pt>
                <c:pt idx="71">
                  <c:v>75.81</c:v>
                </c:pt>
                <c:pt idx="72">
                  <c:v>59.28954545454544</c:v>
                </c:pt>
                <c:pt idx="73">
                  <c:v>47.325499999999998</c:v>
                </c:pt>
                <c:pt idx="74">
                  <c:v>50.724736842105258</c:v>
                </c:pt>
                <c:pt idx="75">
                  <c:v>47.854090909090907</c:v>
                </c:pt>
                <c:pt idx="76">
                  <c:v>54.433181818181815</c:v>
                </c:pt>
                <c:pt idx="77">
                  <c:v>59.372</c:v>
                </c:pt>
                <c:pt idx="78">
                  <c:v>59.828636363636377</c:v>
                </c:pt>
                <c:pt idx="79">
                  <c:v>50.929999999999993</c:v>
                </c:pt>
                <c:pt idx="80">
                  <c:v>42.889047619047624</c:v>
                </c:pt>
                <c:pt idx="81">
                  <c:v>45.479523809523805</c:v>
                </c:pt>
                <c:pt idx="82">
                  <c:v>46.289545454545454</c:v>
                </c:pt>
                <c:pt idx="83">
                  <c:v>42.922999999999995</c:v>
                </c:pt>
                <c:pt idx="84">
                  <c:v>37.327272727272728</c:v>
                </c:pt>
                <c:pt idx="85">
                  <c:v>31.77578947368421</c:v>
                </c:pt>
                <c:pt idx="86">
                  <c:v>30.616500000000002</c:v>
                </c:pt>
                <c:pt idx="87">
                  <c:v>37.960909090909098</c:v>
                </c:pt>
                <c:pt idx="88">
                  <c:v>41.124761904761897</c:v>
                </c:pt>
                <c:pt idx="89">
                  <c:v>46.796666666666681</c:v>
                </c:pt>
                <c:pt idx="90">
                  <c:v>48.853181818181831</c:v>
                </c:pt>
                <c:pt idx="91">
                  <c:v>44.814500000000002</c:v>
                </c:pt>
                <c:pt idx="92">
                  <c:v>44.799130434782612</c:v>
                </c:pt>
                <c:pt idx="93">
                  <c:v>44.994666666666667</c:v>
                </c:pt>
                <c:pt idx="94">
                  <c:v>49.827096774193542</c:v>
                </c:pt>
                <c:pt idx="95">
                  <c:v>45.582333333333331</c:v>
                </c:pt>
                <c:pt idx="96">
                  <c:v>52.207096774193552</c:v>
                </c:pt>
                <c:pt idx="97">
                  <c:v>52.770322580645178</c:v>
                </c:pt>
                <c:pt idx="98">
                  <c:v>53.54785714285714</c:v>
                </c:pt>
                <c:pt idx="99">
                  <c:v>49.665806451612895</c:v>
                </c:pt>
                <c:pt idx="100">
                  <c:v>51.144999999999968</c:v>
                </c:pt>
                <c:pt idx="101">
                  <c:v>48.582258064516132</c:v>
                </c:pt>
                <c:pt idx="102">
                  <c:v>45.226333333333351</c:v>
                </c:pt>
                <c:pt idx="103">
                  <c:v>46.61774193548387</c:v>
                </c:pt>
                <c:pt idx="104">
                  <c:v>48.222258064516133</c:v>
                </c:pt>
                <c:pt idx="105">
                  <c:v>49.571333333333349</c:v>
                </c:pt>
                <c:pt idx="106">
                  <c:v>51.579677419354866</c:v>
                </c:pt>
                <c:pt idx="107">
                  <c:v>56.789999999999992</c:v>
                </c:pt>
                <c:pt idx="108">
                  <c:v>58.104193548387094</c:v>
                </c:pt>
                <c:pt idx="109">
                  <c:v>63.614838709677407</c:v>
                </c:pt>
                <c:pt idx="110">
                  <c:v>62.247500000000009</c:v>
                </c:pt>
                <c:pt idx="111">
                  <c:v>62.939032258064522</c:v>
                </c:pt>
                <c:pt idx="112">
                  <c:v>66.320999999999984</c:v>
                </c:pt>
                <c:pt idx="113">
                  <c:v>69.892580645161303</c:v>
                </c:pt>
                <c:pt idx="114">
                  <c:v>67.276999999999987</c:v>
                </c:pt>
                <c:pt idx="115">
                  <c:v>70.917096774193553</c:v>
                </c:pt>
                <c:pt idx="116">
                  <c:v>67.804516129032265</c:v>
                </c:pt>
                <c:pt idx="117">
                  <c:v>70.084999999999994</c:v>
                </c:pt>
                <c:pt idx="118">
                  <c:v>70.716451612903214</c:v>
                </c:pt>
                <c:pt idx="119">
                  <c:v>56.85366666666669</c:v>
                </c:pt>
                <c:pt idx="120">
                  <c:v>48.822903225806442</c:v>
                </c:pt>
                <c:pt idx="121">
                  <c:v>51.479032258064521</c:v>
                </c:pt>
                <c:pt idx="122">
                  <c:v>55.07</c:v>
                </c:pt>
                <c:pt idx="123">
                  <c:v>58.086129032258064</c:v>
                </c:pt>
                <c:pt idx="124">
                  <c:v>63.794333333333341</c:v>
                </c:pt>
                <c:pt idx="125">
                  <c:v>60.891935483870981</c:v>
                </c:pt>
                <c:pt idx="126">
                  <c:v>54.864333333333342</c:v>
                </c:pt>
                <c:pt idx="127">
                  <c:v>57.49870967741937</c:v>
                </c:pt>
                <c:pt idx="128">
                  <c:v>54.840967741935486</c:v>
                </c:pt>
                <c:pt idx="129">
                  <c:v>56.676000000000009</c:v>
                </c:pt>
                <c:pt idx="130">
                  <c:v>54.13000000000001</c:v>
                </c:pt>
                <c:pt idx="131">
                  <c:v>57.084666666666664</c:v>
                </c:pt>
                <c:pt idx="132">
                  <c:v>59.84</c:v>
                </c:pt>
                <c:pt idx="133">
                  <c:v>57.978709677419353</c:v>
                </c:pt>
                <c:pt idx="134">
                  <c:v>50.749310344827585</c:v>
                </c:pt>
                <c:pt idx="135">
                  <c:v>30.595483870967744</c:v>
                </c:pt>
                <c:pt idx="136">
                  <c:v>18.201999999999998</c:v>
                </c:pt>
                <c:pt idx="137">
                  <c:v>28.683225806451613</c:v>
                </c:pt>
                <c:pt idx="138">
                  <c:v>38.369333333333337</c:v>
                </c:pt>
                <c:pt idx="139">
                  <c:v>40.763225806451615</c:v>
                </c:pt>
                <c:pt idx="140">
                  <c:v>42.186129032258073</c:v>
                </c:pt>
                <c:pt idx="141">
                  <c:v>39.627666666666663</c:v>
                </c:pt>
                <c:pt idx="142">
                  <c:v>39.443548387096783</c:v>
                </c:pt>
                <c:pt idx="143">
                  <c:v>41.277666666666654</c:v>
                </c:pt>
                <c:pt idx="144">
                  <c:v>47.227419354838716</c:v>
                </c:pt>
                <c:pt idx="145">
                  <c:v>51.806451612903224</c:v>
                </c:pt>
                <c:pt idx="146">
                  <c:v>59.133928571428577</c:v>
                </c:pt>
                <c:pt idx="147">
                  <c:v>62.658064516129045</c:v>
                </c:pt>
                <c:pt idx="148">
                  <c:v>61.643666666666689</c:v>
                </c:pt>
                <c:pt idx="149">
                  <c:v>65.063225806451584</c:v>
                </c:pt>
                <c:pt idx="150">
                  <c:v>71.406666666666666</c:v>
                </c:pt>
                <c:pt idx="151">
                  <c:v>72.817741935483866</c:v>
                </c:pt>
                <c:pt idx="152">
                  <c:v>67.709999999999994</c:v>
                </c:pt>
                <c:pt idx="153">
                  <c:v>71.39</c:v>
                </c:pt>
                <c:pt idx="154">
                  <c:v>81.140645161290323</c:v>
                </c:pt>
                <c:pt idx="155">
                  <c:v>78.09133333333331</c:v>
                </c:pt>
                <c:pt idx="156">
                  <c:v>71.488064516129</c:v>
                </c:pt>
                <c:pt idx="157">
                  <c:v>82.683225806451631</c:v>
                </c:pt>
                <c:pt idx="158">
                  <c:v>91.72</c:v>
                </c:pt>
                <c:pt idx="159">
                  <c:v>108.94354838709678</c:v>
                </c:pt>
                <c:pt idx="160">
                  <c:v>101.91833333333335</c:v>
                </c:pt>
                <c:pt idx="161">
                  <c:v>110.04290322580648</c:v>
                </c:pt>
                <c:pt idx="162">
                  <c:v>114.13733333333336</c:v>
                </c:pt>
                <c:pt idx="163">
                  <c:v>100.1412903225806</c:v>
                </c:pt>
                <c:pt idx="164">
                  <c:v>91.418064516129022</c:v>
                </c:pt>
                <c:pt idx="165">
                  <c:v>84.057666666666648</c:v>
                </c:pt>
                <c:pt idx="166">
                  <c:v>86.74</c:v>
                </c:pt>
                <c:pt idx="167">
                  <c:v>84.196666666666673</c:v>
                </c:pt>
                <c:pt idx="168">
                  <c:v>76.658064516129031</c:v>
                </c:pt>
                <c:pt idx="169">
                  <c:v>78.480645161290312</c:v>
                </c:pt>
                <c:pt idx="170">
                  <c:v>76.722499999999997</c:v>
                </c:pt>
                <c:pt idx="171">
                  <c:v>73.299677419354822</c:v>
                </c:pt>
                <c:pt idx="172">
                  <c:v>79.237000000000023</c:v>
                </c:pt>
                <c:pt idx="173">
                  <c:v>71.597741935483867</c:v>
                </c:pt>
                <c:pt idx="174">
                  <c:v>70.441333333333333</c:v>
                </c:pt>
                <c:pt idx="175">
                  <c:v>75.665161290322573</c:v>
                </c:pt>
                <c:pt idx="176">
                  <c:v>81.43741935483871</c:v>
                </c:pt>
                <c:pt idx="177">
                  <c:v>89.088999999999984</c:v>
                </c:pt>
                <c:pt idx="178">
                  <c:v>85.825806451612905</c:v>
                </c:pt>
                <c:pt idx="179">
                  <c:v>77.340999999999994</c:v>
                </c:pt>
                <c:pt idx="180">
                  <c:v>72.25516129032259</c:v>
                </c:pt>
                <c:pt idx="181">
                  <c:v>73.910645161290347</c:v>
                </c:pt>
                <c:pt idx="182">
                  <c:v>76.585862068965525</c:v>
                </c:pt>
                <c:pt idx="183">
                  <c:v>80.545483870967757</c:v>
                </c:pt>
                <c:pt idx="184">
                  <c:v>84.526333333333326</c:v>
                </c:pt>
                <c:pt idx="185">
                  <c:v>78.570645161290315</c:v>
                </c:pt>
                <c:pt idx="186">
                  <c:v>78.777333333333317</c:v>
                </c:pt>
                <c:pt idx="187">
                  <c:v>80.638387096774181</c:v>
                </c:pt>
                <c:pt idx="188">
                  <c:v>75.379677419354849</c:v>
                </c:pt>
                <c:pt idx="189">
                  <c:v>69.579666666666682</c:v>
                </c:pt>
                <c:pt idx="190">
                  <c:v>71.864516129032268</c:v>
                </c:pt>
                <c:pt idx="191">
                  <c:v>69.461999999999989</c:v>
                </c:pt>
                <c:pt idx="192">
                  <c:v>69.640322580645133</c:v>
                </c:pt>
                <c:pt idx="193">
                  <c:v>75.251612903225848</c:v>
                </c:pt>
                <c:pt idx="194">
                  <c:v>71.180357142857147</c:v>
                </c:pt>
                <c:pt idx="195">
                  <c:v>68.063548387096773</c:v>
                </c:pt>
                <c:pt idx="196">
                  <c:v>62.975666666666676</c:v>
                </c:pt>
                <c:pt idx="197">
                  <c:v>60.923225806451612</c:v>
                </c:pt>
                <c:pt idx="198">
                  <c:v>67.949000000000012</c:v>
                </c:pt>
                <c:pt idx="199">
                  <c:v>67.169354838709694</c:v>
                </c:pt>
                <c:pt idx="200">
                  <c:v>64.121290322580649</c:v>
                </c:pt>
                <c:pt idx="201">
                  <c:v>63.471333333333341</c:v>
                </c:pt>
                <c:pt idx="202">
                  <c:v>59.975483870967736</c:v>
                </c:pt>
                <c:pt idx="203">
                  <c:v>59.454000000000001</c:v>
                </c:pt>
                <c:pt idx="204">
                  <c:v>57.846774193548399</c:v>
                </c:pt>
                <c:pt idx="205">
                  <c:v>60.037419354838711</c:v>
                </c:pt>
                <c:pt idx="206">
                  <c:v>64.525714285714301</c:v>
                </c:pt>
                <c:pt idx="207">
                  <c:v>91.745161290322571</c:v>
                </c:pt>
                <c:pt idx="208">
                  <c:v>98.11733333333332</c:v>
                </c:pt>
                <c:pt idx="209">
                  <c:v>98.07580645161292</c:v>
                </c:pt>
                <c:pt idx="210">
                  <c:v>81.223333333333315</c:v>
                </c:pt>
                <c:pt idx="211">
                  <c:v>78.559354838709694</c:v>
                </c:pt>
              </c:numCache>
            </c:numRef>
          </c:xVal>
          <c:yVal>
            <c:numRef>
              <c:f>'Monthly AVG OIL'!$P$180:$P$500</c:f>
              <c:numCache>
                <c:formatCode>"$"#,##0.00</c:formatCode>
                <c:ptCount val="321"/>
                <c:pt idx="0">
                  <c:v>25.632600000000004</c:v>
                </c:pt>
                <c:pt idx="1">
                  <c:v>30.5382</c:v>
                </c:pt>
                <c:pt idx="2">
                  <c:v>27.669599999999999</c:v>
                </c:pt>
                <c:pt idx="3">
                  <c:v>27.442799999999998</c:v>
                </c:pt>
                <c:pt idx="4">
                  <c:v>26.804400000000001</c:v>
                </c:pt>
                <c:pt idx="5">
                  <c:v>29.441999999999997</c:v>
                </c:pt>
                <c:pt idx="6">
                  <c:v>35.5488</c:v>
                </c:pt>
                <c:pt idx="7">
                  <c:v>31.563000000000002</c:v>
                </c:pt>
                <c:pt idx="8">
                  <c:v>38.039400000000001</c:v>
                </c:pt>
                <c:pt idx="9">
                  <c:v>39.748800000000003</c:v>
                </c:pt>
                <c:pt idx="10">
                  <c:v>42.352800000000002</c:v>
                </c:pt>
                <c:pt idx="11">
                  <c:v>45.191999999999993</c:v>
                </c:pt>
                <c:pt idx="12">
                  <c:v>49.996800000000007</c:v>
                </c:pt>
                <c:pt idx="13">
                  <c:v>55.125</c:v>
                </c:pt>
                <c:pt idx="14">
                  <c:v>53.923799999999993</c:v>
                </c:pt>
                <c:pt idx="15">
                  <c:v>47.716199999999994</c:v>
                </c:pt>
                <c:pt idx="16">
                  <c:v>47.758200000000002</c:v>
                </c:pt>
                <c:pt idx="17">
                  <c:v>45.435600000000001</c:v>
                </c:pt>
                <c:pt idx="18">
                  <c:v>43.558199999999999</c:v>
                </c:pt>
                <c:pt idx="19">
                  <c:v>42.407400000000003</c:v>
                </c:pt>
                <c:pt idx="20">
                  <c:v>45.040800000000004</c:v>
                </c:pt>
                <c:pt idx="21">
                  <c:v>47.544000000000004</c:v>
                </c:pt>
                <c:pt idx="22">
                  <c:v>51.828000000000003</c:v>
                </c:pt>
                <c:pt idx="23">
                  <c:v>52.667999999999999</c:v>
                </c:pt>
                <c:pt idx="24">
                  <c:v>54.432000000000002</c:v>
                </c:pt>
                <c:pt idx="25">
                  <c:v>56.616000000000007</c:v>
                </c:pt>
                <c:pt idx="26">
                  <c:v>57.917999999999999</c:v>
                </c:pt>
                <c:pt idx="27">
                  <c:v>58.673999999999992</c:v>
                </c:pt>
                <c:pt idx="28">
                  <c:v>61.067999999999998</c:v>
                </c:pt>
                <c:pt idx="29">
                  <c:v>63.881999999999998</c:v>
                </c:pt>
                <c:pt idx="30">
                  <c:v>63.84</c:v>
                </c:pt>
                <c:pt idx="31">
                  <c:v>64.176000000000002</c:v>
                </c:pt>
                <c:pt idx="32">
                  <c:v>64.176000000000002</c:v>
                </c:pt>
                <c:pt idx="33">
                  <c:v>65.52</c:v>
                </c:pt>
                <c:pt idx="34">
                  <c:v>61.823999999999998</c:v>
                </c:pt>
                <c:pt idx="35">
                  <c:v>61.236000000000004</c:v>
                </c:pt>
                <c:pt idx="36">
                  <c:v>58.59</c:v>
                </c:pt>
                <c:pt idx="37">
                  <c:v>54.347999999999999</c:v>
                </c:pt>
                <c:pt idx="38">
                  <c:v>51.24</c:v>
                </c:pt>
                <c:pt idx="39">
                  <c:v>52.961999999999996</c:v>
                </c:pt>
                <c:pt idx="40">
                  <c:v>50.231999999999999</c:v>
                </c:pt>
                <c:pt idx="41">
                  <c:v>40.068000000000005</c:v>
                </c:pt>
                <c:pt idx="42">
                  <c:v>33.095999999999997</c:v>
                </c:pt>
                <c:pt idx="43">
                  <c:v>36.708000000000006</c:v>
                </c:pt>
                <c:pt idx="44">
                  <c:v>37.841999999999999</c:v>
                </c:pt>
                <c:pt idx="45">
                  <c:v>38.22</c:v>
                </c:pt>
                <c:pt idx="46">
                  <c:v>40.404000000000003</c:v>
                </c:pt>
                <c:pt idx="47">
                  <c:v>37.380000000000003</c:v>
                </c:pt>
                <c:pt idx="48">
                  <c:v>33.474000000000004</c:v>
                </c:pt>
                <c:pt idx="49">
                  <c:v>35.195999999999998</c:v>
                </c:pt>
                <c:pt idx="50">
                  <c:v>36.204000000000001</c:v>
                </c:pt>
                <c:pt idx="51">
                  <c:v>37.590000000000003</c:v>
                </c:pt>
                <c:pt idx="52">
                  <c:v>39.438000000000002</c:v>
                </c:pt>
                <c:pt idx="53">
                  <c:v>39.144000000000005</c:v>
                </c:pt>
                <c:pt idx="54">
                  <c:v>36.246000000000002</c:v>
                </c:pt>
                <c:pt idx="55">
                  <c:v>38.64</c:v>
                </c:pt>
                <c:pt idx="56">
                  <c:v>44.561999999999998</c:v>
                </c:pt>
                <c:pt idx="57">
                  <c:v>46.494</c:v>
                </c:pt>
                <c:pt idx="58">
                  <c:v>47.711999999999996</c:v>
                </c:pt>
                <c:pt idx="59">
                  <c:v>49.602000000000004</c:v>
                </c:pt>
                <c:pt idx="60">
                  <c:v>53.55</c:v>
                </c:pt>
                <c:pt idx="61">
                  <c:v>58.59</c:v>
                </c:pt>
                <c:pt idx="62">
                  <c:v>60.606000000000002</c:v>
                </c:pt>
                <c:pt idx="63">
                  <c:v>44.688000000000002</c:v>
                </c:pt>
                <c:pt idx="64">
                  <c:v>46.241999999999997</c:v>
                </c:pt>
                <c:pt idx="65">
                  <c:v>43.805999999999997</c:v>
                </c:pt>
                <c:pt idx="66">
                  <c:v>43.932000000000002</c:v>
                </c:pt>
                <c:pt idx="67">
                  <c:v>43.512</c:v>
                </c:pt>
                <c:pt idx="68">
                  <c:v>42.756</c:v>
                </c:pt>
                <c:pt idx="69">
                  <c:v>44.603999999999999</c:v>
                </c:pt>
                <c:pt idx="70">
                  <c:v>39.311999999999998</c:v>
                </c:pt>
                <c:pt idx="71">
                  <c:v>33.684000000000005</c:v>
                </c:pt>
                <c:pt idx="72">
                  <c:v>23.435999999999996</c:v>
                </c:pt>
                <c:pt idx="73">
                  <c:v>20.076000000000001</c:v>
                </c:pt>
                <c:pt idx="74">
                  <c:v>24.065999999999999</c:v>
                </c:pt>
                <c:pt idx="75">
                  <c:v>22.764000000000003</c:v>
                </c:pt>
                <c:pt idx="76">
                  <c:v>23.015999999999998</c:v>
                </c:pt>
                <c:pt idx="77">
                  <c:v>19.739999999999998</c:v>
                </c:pt>
                <c:pt idx="78">
                  <c:v>16.254000000000001</c:v>
                </c:pt>
                <c:pt idx="79">
                  <c:v>17.177999999999997</c:v>
                </c:pt>
                <c:pt idx="80">
                  <c:v>15.708</c:v>
                </c:pt>
                <c:pt idx="81">
                  <c:v>19.026</c:v>
                </c:pt>
                <c:pt idx="82">
                  <c:v>18.942</c:v>
                </c:pt>
                <c:pt idx="83">
                  <c:v>18.059999999999999</c:v>
                </c:pt>
                <c:pt idx="84">
                  <c:v>16.254000000000001</c:v>
                </c:pt>
                <c:pt idx="85">
                  <c:v>14.112</c:v>
                </c:pt>
                <c:pt idx="86">
                  <c:v>15.75</c:v>
                </c:pt>
                <c:pt idx="87">
                  <c:v>18.984000000000002</c:v>
                </c:pt>
                <c:pt idx="88">
                  <c:v>19.193999999999999</c:v>
                </c:pt>
                <c:pt idx="89">
                  <c:v>21.672000000000001</c:v>
                </c:pt>
                <c:pt idx="90">
                  <c:v>21.294</c:v>
                </c:pt>
                <c:pt idx="91">
                  <c:v>20.076000000000001</c:v>
                </c:pt>
                <c:pt idx="92">
                  <c:v>18.858000000000001</c:v>
                </c:pt>
                <c:pt idx="93">
                  <c:v>20.79</c:v>
                </c:pt>
                <c:pt idx="94">
                  <c:v>24.065999999999999</c:v>
                </c:pt>
                <c:pt idx="95">
                  <c:v>22.595999999999997</c:v>
                </c:pt>
                <c:pt idx="96">
                  <c:v>26.754000000000001</c:v>
                </c:pt>
                <c:pt idx="97">
                  <c:v>31.373999999999999</c:v>
                </c:pt>
                <c:pt idx="98">
                  <c:v>32.256</c:v>
                </c:pt>
                <c:pt idx="99">
                  <c:v>25.83</c:v>
                </c:pt>
                <c:pt idx="100">
                  <c:v>27.341999999999995</c:v>
                </c:pt>
                <c:pt idx="101">
                  <c:v>26.88</c:v>
                </c:pt>
                <c:pt idx="102">
                  <c:v>24.779999999999998</c:v>
                </c:pt>
                <c:pt idx="103">
                  <c:v>27.173999999999999</c:v>
                </c:pt>
                <c:pt idx="104">
                  <c:v>31.835999999999999</c:v>
                </c:pt>
                <c:pt idx="105">
                  <c:v>37.085999999999999</c:v>
                </c:pt>
                <c:pt idx="106">
                  <c:v>39.228000000000002</c:v>
                </c:pt>
                <c:pt idx="107">
                  <c:v>41.16</c:v>
                </c:pt>
                <c:pt idx="108">
                  <c:v>40.194000000000003</c:v>
                </c:pt>
                <c:pt idx="109">
                  <c:v>37.968000000000004</c:v>
                </c:pt>
                <c:pt idx="110">
                  <c:v>34.734000000000002</c:v>
                </c:pt>
                <c:pt idx="111">
                  <c:v>33.095999999999997</c:v>
                </c:pt>
                <c:pt idx="112">
                  <c:v>34.481999999999999</c:v>
                </c:pt>
                <c:pt idx="113">
                  <c:v>38.514000000000003</c:v>
                </c:pt>
                <c:pt idx="114">
                  <c:v>36.96</c:v>
                </c:pt>
                <c:pt idx="115">
                  <c:v>39.396000000000001</c:v>
                </c:pt>
                <c:pt idx="116">
                  <c:v>40.908000000000001</c:v>
                </c:pt>
                <c:pt idx="117">
                  <c:v>44.393999999999998</c:v>
                </c:pt>
                <c:pt idx="118">
                  <c:v>40.278000000000006</c:v>
                </c:pt>
                <c:pt idx="119">
                  <c:v>31.29</c:v>
                </c:pt>
                <c:pt idx="120">
                  <c:v>28.434000000000001</c:v>
                </c:pt>
                <c:pt idx="121">
                  <c:v>27.93</c:v>
                </c:pt>
                <c:pt idx="122">
                  <c:v>28.265999999999998</c:v>
                </c:pt>
                <c:pt idx="123">
                  <c:v>28.14</c:v>
                </c:pt>
                <c:pt idx="124">
                  <c:v>26.964000000000002</c:v>
                </c:pt>
                <c:pt idx="125">
                  <c:v>24.234000000000002</c:v>
                </c:pt>
                <c:pt idx="126">
                  <c:v>18.858000000000001</c:v>
                </c:pt>
                <c:pt idx="127">
                  <c:v>20.454000000000001</c:v>
                </c:pt>
                <c:pt idx="128">
                  <c:v>17.010000000000002</c:v>
                </c:pt>
                <c:pt idx="129">
                  <c:v>18.815999999999999</c:v>
                </c:pt>
                <c:pt idx="130">
                  <c:v>19.572000000000003</c:v>
                </c:pt>
                <c:pt idx="131">
                  <c:v>22.385999999999996</c:v>
                </c:pt>
                <c:pt idx="132">
                  <c:v>20.832000000000001</c:v>
                </c:pt>
                <c:pt idx="133">
                  <c:v>18.059999999999999</c:v>
                </c:pt>
                <c:pt idx="134">
                  <c:v>16.673999999999999</c:v>
                </c:pt>
                <c:pt idx="135">
                  <c:v>12.263999999999999</c:v>
                </c:pt>
                <c:pt idx="136">
                  <c:v>13.734</c:v>
                </c:pt>
                <c:pt idx="137">
                  <c:v>17.514000000000003</c:v>
                </c:pt>
                <c:pt idx="138">
                  <c:v>20.832000000000001</c:v>
                </c:pt>
                <c:pt idx="139">
                  <c:v>20.622</c:v>
                </c:pt>
                <c:pt idx="140">
                  <c:v>21.251999999999999</c:v>
                </c:pt>
                <c:pt idx="141">
                  <c:v>20.79</c:v>
                </c:pt>
                <c:pt idx="142">
                  <c:v>22.092000000000002</c:v>
                </c:pt>
                <c:pt idx="143">
                  <c:v>22.89</c:v>
                </c:pt>
                <c:pt idx="144">
                  <c:v>27.048000000000002</c:v>
                </c:pt>
                <c:pt idx="145">
                  <c:v>36.246000000000002</c:v>
                </c:pt>
                <c:pt idx="146">
                  <c:v>38.119200000000006</c:v>
                </c:pt>
                <c:pt idx="147">
                  <c:v>38.736600000000003</c:v>
                </c:pt>
                <c:pt idx="148">
                  <c:v>34.692</c:v>
                </c:pt>
                <c:pt idx="149">
                  <c:v>34.486199999999997</c:v>
                </c:pt>
                <c:pt idx="150">
                  <c:v>40.563600000000001</c:v>
                </c:pt>
                <c:pt idx="151">
                  <c:v>45.9816</c:v>
                </c:pt>
                <c:pt idx="152">
                  <c:v>46.825800000000001</c:v>
                </c:pt>
                <c:pt idx="153">
                  <c:v>53.793600000000005</c:v>
                </c:pt>
                <c:pt idx="154">
                  <c:v>61.122599999999998</c:v>
                </c:pt>
                <c:pt idx="155">
                  <c:v>51.836399999999998</c:v>
                </c:pt>
                <c:pt idx="156">
                  <c:v>43.482600000000005</c:v>
                </c:pt>
                <c:pt idx="157">
                  <c:v>48.971999999999994</c:v>
                </c:pt>
                <c:pt idx="158">
                  <c:v>54.058200000000006</c:v>
                </c:pt>
                <c:pt idx="159">
                  <c:v>61.051200000000009</c:v>
                </c:pt>
                <c:pt idx="160">
                  <c:v>54.746999999999993</c:v>
                </c:pt>
                <c:pt idx="161">
                  <c:v>51.3996</c:v>
                </c:pt>
                <c:pt idx="162">
                  <c:v>51.000600000000006</c:v>
                </c:pt>
                <c:pt idx="163">
                  <c:v>48.291599999999995</c:v>
                </c:pt>
                <c:pt idx="164">
                  <c:v>45.922799999999995</c:v>
                </c:pt>
                <c:pt idx="165">
                  <c:v>41.924399999999999</c:v>
                </c:pt>
                <c:pt idx="166">
                  <c:v>36.0486</c:v>
                </c:pt>
                <c:pt idx="167">
                  <c:v>35.674799999999998</c:v>
                </c:pt>
                <c:pt idx="168">
                  <c:v>29.122800000000002</c:v>
                </c:pt>
                <c:pt idx="169">
                  <c:v>34.998599999999996</c:v>
                </c:pt>
                <c:pt idx="170">
                  <c:v>34.771800000000006</c:v>
                </c:pt>
                <c:pt idx="171">
                  <c:v>33.347999999999999</c:v>
                </c:pt>
                <c:pt idx="172">
                  <c:v>33.927599999999998</c:v>
                </c:pt>
                <c:pt idx="173">
                  <c:v>27.804000000000002</c:v>
                </c:pt>
                <c:pt idx="174">
                  <c:v>24.221399999999999</c:v>
                </c:pt>
                <c:pt idx="175">
                  <c:v>26.195399999999996</c:v>
                </c:pt>
                <c:pt idx="176">
                  <c:v>28.5306</c:v>
                </c:pt>
                <c:pt idx="177">
                  <c:v>30.676800000000004</c:v>
                </c:pt>
                <c:pt idx="178">
                  <c:v>28.3248</c:v>
                </c:pt>
                <c:pt idx="179">
                  <c:v>26.808599999999998</c:v>
                </c:pt>
                <c:pt idx="180">
                  <c:v>28.971600000000002</c:v>
                </c:pt>
                <c:pt idx="181">
                  <c:v>34.314</c:v>
                </c:pt>
                <c:pt idx="182">
                  <c:v>38.304000000000002</c:v>
                </c:pt>
                <c:pt idx="183">
                  <c:v>33.8352</c:v>
                </c:pt>
                <c:pt idx="184">
                  <c:v>33.7134</c:v>
                </c:pt>
                <c:pt idx="185">
                  <c:v>29.290799999999997</c:v>
                </c:pt>
                <c:pt idx="186">
                  <c:v>32.071199999999997</c:v>
                </c:pt>
                <c:pt idx="187">
                  <c:v>33.658799999999999</c:v>
                </c:pt>
                <c:pt idx="188">
                  <c:v>31.634399999999999</c:v>
                </c:pt>
                <c:pt idx="189">
                  <c:v>27.5688</c:v>
                </c:pt>
                <c:pt idx="190">
                  <c:v>32.508000000000003</c:v>
                </c:pt>
                <c:pt idx="191">
                  <c:v>33.671399999999998</c:v>
                </c:pt>
                <c:pt idx="192">
                  <c:v>32.4114</c:v>
                </c:pt>
                <c:pt idx="193">
                  <c:v>37.909200000000006</c:v>
                </c:pt>
                <c:pt idx="194">
                  <c:v>38.715600000000002</c:v>
                </c:pt>
                <c:pt idx="195">
                  <c:v>36.834000000000003</c:v>
                </c:pt>
                <c:pt idx="196">
                  <c:v>35.456400000000002</c:v>
                </c:pt>
                <c:pt idx="197">
                  <c:v>31.332000000000001</c:v>
                </c:pt>
                <c:pt idx="198">
                  <c:v>31.940999999999999</c:v>
                </c:pt>
                <c:pt idx="199">
                  <c:v>29.916600000000003</c:v>
                </c:pt>
                <c:pt idx="200">
                  <c:v>28.127399999999998</c:v>
                </c:pt>
                <c:pt idx="201">
                  <c:v>28.891800000000003</c:v>
                </c:pt>
                <c:pt idx="202">
                  <c:v>26.774999999999999</c:v>
                </c:pt>
                <c:pt idx="203">
                  <c:v>25.708199999999998</c:v>
                </c:pt>
                <c:pt idx="204">
                  <c:v>27.069000000000003</c:v>
                </c:pt>
                <c:pt idx="205">
                  <c:v>26.0274</c:v>
                </c:pt>
                <c:pt idx="206">
                  <c:v>25.876200000000001</c:v>
                </c:pt>
                <c:pt idx="207">
                  <c:v>30.639000000000003</c:v>
                </c:pt>
                <c:pt idx="208">
                  <c:v>31.924199999999999</c:v>
                </c:pt>
                <c:pt idx="209">
                  <c:v>35.107800000000005</c:v>
                </c:pt>
                <c:pt idx="210">
                  <c:v>31.520999999999997</c:v>
                </c:pt>
                <c:pt idx="211">
                  <c:v>29.513400000000001</c:v>
                </c:pt>
              </c:numCache>
            </c:numRef>
          </c:yVal>
          <c:smooth val="0"/>
          <c:extLst>
            <c:ext xmlns:c16="http://schemas.microsoft.com/office/drawing/2014/chart" uri="{C3380CC4-5D6E-409C-BE32-E72D297353CC}">
              <c16:uniqueId val="{00000008-35EA-4E4A-A3D5-C7DE5014FB73}"/>
            </c:ext>
          </c:extLst>
        </c:ser>
        <c:ser>
          <c:idx val="2"/>
          <c:order val="2"/>
          <c:tx>
            <c:v>12/2011+</c:v>
          </c:tx>
          <c:spPr>
            <a:ln w="28575">
              <a:noFill/>
            </a:ln>
          </c:spPr>
          <c:marker>
            <c:symbol val="triangle"/>
            <c:size val="4"/>
            <c:spPr>
              <a:solidFill>
                <a:srgbClr val="009A46"/>
              </a:solidFill>
            </c:spPr>
          </c:marker>
          <c:trendline>
            <c:spPr>
              <a:ln w="19050"/>
            </c:spPr>
            <c:trendlineType val="linear"/>
            <c:dispRSqr val="1"/>
            <c:dispEq val="1"/>
            <c:trendlineLbl>
              <c:layout>
                <c:manualLayout>
                  <c:x val="0.2258121901428988"/>
                  <c:y val="-0.34606333522035237"/>
                </c:manualLayout>
              </c:layout>
              <c:numFmt formatCode="General" sourceLinked="0"/>
              <c:txPr>
                <a:bodyPr/>
                <a:lstStyle/>
                <a:p>
                  <a:pPr>
                    <a:defRPr b="1"/>
                  </a:pPr>
                  <a:endParaRPr lang="en-US"/>
                </a:p>
              </c:txPr>
            </c:trendlineLbl>
          </c:trendline>
          <c:xVal>
            <c:numRef>
              <c:f>'Monthly AVG OIL'!$E$216:$E$500</c:f>
              <c:numCache>
                <c:formatCode>"$"#,##0.00</c:formatCode>
                <c:ptCount val="285"/>
                <c:pt idx="0">
                  <c:v>98.513809523809542</c:v>
                </c:pt>
                <c:pt idx="1">
                  <c:v>100.23600000000002</c:v>
                </c:pt>
                <c:pt idx="2">
                  <c:v>102.24999999999997</c:v>
                </c:pt>
                <c:pt idx="3">
                  <c:v>106.19090909090909</c:v>
                </c:pt>
                <c:pt idx="4">
                  <c:v>103.32650000000001</c:v>
                </c:pt>
                <c:pt idx="5">
                  <c:v>94.701818181818183</c:v>
                </c:pt>
                <c:pt idx="6">
                  <c:v>82.40523809523809</c:v>
                </c:pt>
                <c:pt idx="7">
                  <c:v>87.931428571428597</c:v>
                </c:pt>
                <c:pt idx="8">
                  <c:v>94.160869565217382</c:v>
                </c:pt>
                <c:pt idx="9">
                  <c:v>94.716315789473697</c:v>
                </c:pt>
                <c:pt idx="10">
                  <c:v>89.570869565217379</c:v>
                </c:pt>
                <c:pt idx="11">
                  <c:v>86.655000000000001</c:v>
                </c:pt>
                <c:pt idx="12">
                  <c:v>88.245499999999993</c:v>
                </c:pt>
                <c:pt idx="13">
                  <c:v>94.828571428571436</c:v>
                </c:pt>
                <c:pt idx="14">
                  <c:v>95.321578947368408</c:v>
                </c:pt>
                <c:pt idx="15">
                  <c:v>93.047368421052624</c:v>
                </c:pt>
                <c:pt idx="16">
                  <c:v>92.067727272727282</c:v>
                </c:pt>
                <c:pt idx="17">
                  <c:v>94.794999999999987</c:v>
                </c:pt>
                <c:pt idx="18">
                  <c:v>95.800500000000014</c:v>
                </c:pt>
                <c:pt idx="19">
                  <c:v>104.61136363636365</c:v>
                </c:pt>
                <c:pt idx="20">
                  <c:v>106.53863636363639</c:v>
                </c:pt>
                <c:pt idx="21">
                  <c:v>106.23499999999999</c:v>
                </c:pt>
                <c:pt idx="22">
                  <c:v>100.55260869565215</c:v>
                </c:pt>
                <c:pt idx="23">
                  <c:v>93.931499999999986</c:v>
                </c:pt>
                <c:pt idx="24">
                  <c:v>97.894285714285701</c:v>
                </c:pt>
                <c:pt idx="25">
                  <c:v>94.856666666666669</c:v>
                </c:pt>
                <c:pt idx="26">
                  <c:v>100.67526315789473</c:v>
                </c:pt>
                <c:pt idx="27">
                  <c:v>100.50904761904765</c:v>
                </c:pt>
                <c:pt idx="28">
                  <c:v>102.03476190476188</c:v>
                </c:pt>
                <c:pt idx="29">
                  <c:v>101.79476190476188</c:v>
                </c:pt>
                <c:pt idx="30">
                  <c:v>105.14666666666666</c:v>
                </c:pt>
                <c:pt idx="31">
                  <c:v>102.39181818181818</c:v>
                </c:pt>
                <c:pt idx="32">
                  <c:v>96.076190476190476</c:v>
                </c:pt>
                <c:pt idx="33">
                  <c:v>93.033809523809509</c:v>
                </c:pt>
                <c:pt idx="34">
                  <c:v>84.339130434782604</c:v>
                </c:pt>
                <c:pt idx="35">
                  <c:v>75.81</c:v>
                </c:pt>
                <c:pt idx="36">
                  <c:v>59.28954545454544</c:v>
                </c:pt>
                <c:pt idx="37">
                  <c:v>47.325499999999998</c:v>
                </c:pt>
                <c:pt idx="38">
                  <c:v>50.724736842105258</c:v>
                </c:pt>
                <c:pt idx="39">
                  <c:v>47.854090909090907</c:v>
                </c:pt>
                <c:pt idx="40">
                  <c:v>54.433181818181815</c:v>
                </c:pt>
                <c:pt idx="41">
                  <c:v>59.372</c:v>
                </c:pt>
                <c:pt idx="42">
                  <c:v>59.828636363636377</c:v>
                </c:pt>
                <c:pt idx="43">
                  <c:v>50.929999999999993</c:v>
                </c:pt>
                <c:pt idx="44">
                  <c:v>42.889047619047624</c:v>
                </c:pt>
                <c:pt idx="45">
                  <c:v>45.479523809523805</c:v>
                </c:pt>
                <c:pt idx="46">
                  <c:v>46.289545454545454</c:v>
                </c:pt>
                <c:pt idx="47">
                  <c:v>42.922999999999995</c:v>
                </c:pt>
                <c:pt idx="48">
                  <c:v>37.327272727272728</c:v>
                </c:pt>
                <c:pt idx="49">
                  <c:v>31.77578947368421</c:v>
                </c:pt>
                <c:pt idx="50">
                  <c:v>30.616500000000002</c:v>
                </c:pt>
                <c:pt idx="51">
                  <c:v>37.960909090909098</c:v>
                </c:pt>
                <c:pt idx="52">
                  <c:v>41.124761904761897</c:v>
                </c:pt>
                <c:pt idx="53">
                  <c:v>46.796666666666681</c:v>
                </c:pt>
                <c:pt idx="54">
                  <c:v>48.853181818181831</c:v>
                </c:pt>
                <c:pt idx="55">
                  <c:v>44.814500000000002</c:v>
                </c:pt>
                <c:pt idx="56">
                  <c:v>44.799130434782612</c:v>
                </c:pt>
                <c:pt idx="57">
                  <c:v>44.994666666666667</c:v>
                </c:pt>
                <c:pt idx="58">
                  <c:v>49.827096774193542</c:v>
                </c:pt>
                <c:pt idx="59">
                  <c:v>45.582333333333331</c:v>
                </c:pt>
                <c:pt idx="60">
                  <c:v>52.207096774193552</c:v>
                </c:pt>
                <c:pt idx="61">
                  <c:v>52.770322580645178</c:v>
                </c:pt>
                <c:pt idx="62">
                  <c:v>53.54785714285714</c:v>
                </c:pt>
                <c:pt idx="63">
                  <c:v>49.665806451612895</c:v>
                </c:pt>
                <c:pt idx="64">
                  <c:v>51.144999999999968</c:v>
                </c:pt>
                <c:pt idx="65">
                  <c:v>48.582258064516132</c:v>
                </c:pt>
                <c:pt idx="66">
                  <c:v>45.226333333333351</c:v>
                </c:pt>
                <c:pt idx="67">
                  <c:v>46.61774193548387</c:v>
                </c:pt>
                <c:pt idx="68">
                  <c:v>48.222258064516133</c:v>
                </c:pt>
                <c:pt idx="69">
                  <c:v>49.571333333333349</c:v>
                </c:pt>
                <c:pt idx="70">
                  <c:v>51.579677419354866</c:v>
                </c:pt>
                <c:pt idx="71">
                  <c:v>56.789999999999992</c:v>
                </c:pt>
                <c:pt idx="72">
                  <c:v>58.104193548387094</c:v>
                </c:pt>
                <c:pt idx="73">
                  <c:v>63.614838709677407</c:v>
                </c:pt>
                <c:pt idx="74">
                  <c:v>62.247500000000009</c:v>
                </c:pt>
                <c:pt idx="75">
                  <c:v>62.939032258064522</c:v>
                </c:pt>
                <c:pt idx="76">
                  <c:v>66.320999999999984</c:v>
                </c:pt>
                <c:pt idx="77">
                  <c:v>69.892580645161303</c:v>
                </c:pt>
                <c:pt idx="78">
                  <c:v>67.276999999999987</c:v>
                </c:pt>
                <c:pt idx="79">
                  <c:v>70.917096774193553</c:v>
                </c:pt>
                <c:pt idx="80">
                  <c:v>67.804516129032265</c:v>
                </c:pt>
                <c:pt idx="81">
                  <c:v>70.084999999999994</c:v>
                </c:pt>
                <c:pt idx="82">
                  <c:v>70.716451612903214</c:v>
                </c:pt>
                <c:pt idx="83">
                  <c:v>56.85366666666669</c:v>
                </c:pt>
                <c:pt idx="84">
                  <c:v>48.822903225806442</c:v>
                </c:pt>
                <c:pt idx="85">
                  <c:v>51.479032258064521</c:v>
                </c:pt>
                <c:pt idx="86">
                  <c:v>55.07</c:v>
                </c:pt>
                <c:pt idx="87">
                  <c:v>58.086129032258064</c:v>
                </c:pt>
                <c:pt idx="88">
                  <c:v>63.794333333333341</c:v>
                </c:pt>
                <c:pt idx="89">
                  <c:v>60.891935483870981</c:v>
                </c:pt>
                <c:pt idx="90">
                  <c:v>54.864333333333342</c:v>
                </c:pt>
                <c:pt idx="91">
                  <c:v>57.49870967741937</c:v>
                </c:pt>
                <c:pt idx="92">
                  <c:v>54.840967741935486</c:v>
                </c:pt>
                <c:pt idx="93">
                  <c:v>56.676000000000009</c:v>
                </c:pt>
                <c:pt idx="94">
                  <c:v>54.13000000000001</c:v>
                </c:pt>
                <c:pt idx="95">
                  <c:v>57.084666666666664</c:v>
                </c:pt>
                <c:pt idx="96">
                  <c:v>59.84</c:v>
                </c:pt>
                <c:pt idx="97">
                  <c:v>57.978709677419353</c:v>
                </c:pt>
                <c:pt idx="98">
                  <c:v>50.749310344827585</c:v>
                </c:pt>
                <c:pt idx="99">
                  <c:v>30.595483870967744</c:v>
                </c:pt>
                <c:pt idx="100">
                  <c:v>18.201999999999998</c:v>
                </c:pt>
                <c:pt idx="101">
                  <c:v>28.683225806451613</c:v>
                </c:pt>
                <c:pt idx="102">
                  <c:v>38.369333333333337</c:v>
                </c:pt>
                <c:pt idx="103">
                  <c:v>40.763225806451615</c:v>
                </c:pt>
                <c:pt idx="104">
                  <c:v>42.186129032258073</c:v>
                </c:pt>
                <c:pt idx="105">
                  <c:v>39.627666666666663</c:v>
                </c:pt>
                <c:pt idx="106">
                  <c:v>39.443548387096783</c:v>
                </c:pt>
                <c:pt idx="107">
                  <c:v>41.277666666666654</c:v>
                </c:pt>
                <c:pt idx="108">
                  <c:v>47.227419354838716</c:v>
                </c:pt>
                <c:pt idx="109">
                  <c:v>51.806451612903224</c:v>
                </c:pt>
                <c:pt idx="110">
                  <c:v>59.133928571428577</c:v>
                </c:pt>
                <c:pt idx="111">
                  <c:v>62.658064516129045</c:v>
                </c:pt>
                <c:pt idx="112">
                  <c:v>61.643666666666689</c:v>
                </c:pt>
                <c:pt idx="113">
                  <c:v>65.063225806451584</c:v>
                </c:pt>
                <c:pt idx="114">
                  <c:v>71.406666666666666</c:v>
                </c:pt>
                <c:pt idx="115">
                  <c:v>72.817741935483866</c:v>
                </c:pt>
                <c:pt idx="116">
                  <c:v>67.709999999999994</c:v>
                </c:pt>
                <c:pt idx="117">
                  <c:v>71.39</c:v>
                </c:pt>
                <c:pt idx="118">
                  <c:v>81.140645161290323</c:v>
                </c:pt>
                <c:pt idx="119">
                  <c:v>78.09133333333331</c:v>
                </c:pt>
                <c:pt idx="120">
                  <c:v>71.488064516129</c:v>
                </c:pt>
                <c:pt idx="121">
                  <c:v>82.683225806451631</c:v>
                </c:pt>
                <c:pt idx="122">
                  <c:v>91.72</c:v>
                </c:pt>
                <c:pt idx="123">
                  <c:v>108.94354838709678</c:v>
                </c:pt>
                <c:pt idx="124">
                  <c:v>101.91833333333335</c:v>
                </c:pt>
                <c:pt idx="125">
                  <c:v>110.04290322580648</c:v>
                </c:pt>
                <c:pt idx="126">
                  <c:v>114.13733333333336</c:v>
                </c:pt>
                <c:pt idx="127">
                  <c:v>100.1412903225806</c:v>
                </c:pt>
                <c:pt idx="128">
                  <c:v>91.418064516129022</c:v>
                </c:pt>
                <c:pt idx="129">
                  <c:v>84.057666666666648</c:v>
                </c:pt>
                <c:pt idx="130">
                  <c:v>86.74</c:v>
                </c:pt>
                <c:pt idx="131">
                  <c:v>84.196666666666673</c:v>
                </c:pt>
                <c:pt idx="132">
                  <c:v>76.658064516129031</c:v>
                </c:pt>
                <c:pt idx="133">
                  <c:v>78.480645161290312</c:v>
                </c:pt>
                <c:pt idx="134">
                  <c:v>76.722499999999997</c:v>
                </c:pt>
                <c:pt idx="135">
                  <c:v>73.299677419354822</c:v>
                </c:pt>
                <c:pt idx="136">
                  <c:v>79.237000000000023</c:v>
                </c:pt>
                <c:pt idx="137">
                  <c:v>71.597741935483867</c:v>
                </c:pt>
                <c:pt idx="138">
                  <c:v>70.441333333333333</c:v>
                </c:pt>
                <c:pt idx="139">
                  <c:v>75.665161290322573</c:v>
                </c:pt>
                <c:pt idx="140">
                  <c:v>81.43741935483871</c:v>
                </c:pt>
                <c:pt idx="141">
                  <c:v>89.088999999999984</c:v>
                </c:pt>
                <c:pt idx="142">
                  <c:v>85.825806451612905</c:v>
                </c:pt>
                <c:pt idx="143">
                  <c:v>77.340999999999994</c:v>
                </c:pt>
                <c:pt idx="144">
                  <c:v>72.25516129032259</c:v>
                </c:pt>
                <c:pt idx="145">
                  <c:v>73.910645161290347</c:v>
                </c:pt>
                <c:pt idx="146">
                  <c:v>76.585862068965525</c:v>
                </c:pt>
                <c:pt idx="147">
                  <c:v>80.545483870967757</c:v>
                </c:pt>
                <c:pt idx="148">
                  <c:v>84.526333333333326</c:v>
                </c:pt>
                <c:pt idx="149">
                  <c:v>78.570645161290315</c:v>
                </c:pt>
                <c:pt idx="150">
                  <c:v>78.777333333333317</c:v>
                </c:pt>
                <c:pt idx="151">
                  <c:v>80.638387096774181</c:v>
                </c:pt>
                <c:pt idx="152">
                  <c:v>75.379677419354849</c:v>
                </c:pt>
                <c:pt idx="153">
                  <c:v>69.579666666666682</c:v>
                </c:pt>
                <c:pt idx="154">
                  <c:v>71.864516129032268</c:v>
                </c:pt>
                <c:pt idx="155">
                  <c:v>69.461999999999989</c:v>
                </c:pt>
                <c:pt idx="156">
                  <c:v>69.640322580645133</c:v>
                </c:pt>
                <c:pt idx="157">
                  <c:v>75.251612903225848</c:v>
                </c:pt>
                <c:pt idx="158">
                  <c:v>71.180357142857147</c:v>
                </c:pt>
                <c:pt idx="159">
                  <c:v>68.063548387096773</c:v>
                </c:pt>
                <c:pt idx="160">
                  <c:v>62.975666666666676</c:v>
                </c:pt>
                <c:pt idx="161">
                  <c:v>60.923225806451612</c:v>
                </c:pt>
                <c:pt idx="162">
                  <c:v>67.949000000000012</c:v>
                </c:pt>
                <c:pt idx="163">
                  <c:v>67.169354838709694</c:v>
                </c:pt>
                <c:pt idx="164">
                  <c:v>64.121290322580649</c:v>
                </c:pt>
                <c:pt idx="165">
                  <c:v>63.471333333333341</c:v>
                </c:pt>
                <c:pt idx="166">
                  <c:v>59.975483870967736</c:v>
                </c:pt>
                <c:pt idx="167">
                  <c:v>59.454000000000001</c:v>
                </c:pt>
                <c:pt idx="168">
                  <c:v>57.846774193548399</c:v>
                </c:pt>
                <c:pt idx="169">
                  <c:v>60.037419354838711</c:v>
                </c:pt>
                <c:pt idx="170">
                  <c:v>64.525714285714301</c:v>
                </c:pt>
                <c:pt idx="171">
                  <c:v>91.745161290322571</c:v>
                </c:pt>
                <c:pt idx="172">
                  <c:v>98.11733333333332</c:v>
                </c:pt>
                <c:pt idx="173">
                  <c:v>98.07580645161292</c:v>
                </c:pt>
                <c:pt idx="174">
                  <c:v>81.223333333333315</c:v>
                </c:pt>
                <c:pt idx="175">
                  <c:v>78.559354838709694</c:v>
                </c:pt>
              </c:numCache>
            </c:numRef>
          </c:xVal>
          <c:yVal>
            <c:numRef>
              <c:f>'Monthly AVG OIL'!$P$216:$P$500</c:f>
              <c:numCache>
                <c:formatCode>"$"#,##0.00</c:formatCode>
                <c:ptCount val="285"/>
                <c:pt idx="0">
                  <c:v>58.59</c:v>
                </c:pt>
                <c:pt idx="1">
                  <c:v>54.347999999999999</c:v>
                </c:pt>
                <c:pt idx="2">
                  <c:v>51.24</c:v>
                </c:pt>
                <c:pt idx="3">
                  <c:v>52.961999999999996</c:v>
                </c:pt>
                <c:pt idx="4">
                  <c:v>50.231999999999999</c:v>
                </c:pt>
                <c:pt idx="5">
                  <c:v>40.068000000000005</c:v>
                </c:pt>
                <c:pt idx="6">
                  <c:v>33.095999999999997</c:v>
                </c:pt>
                <c:pt idx="7">
                  <c:v>36.708000000000006</c:v>
                </c:pt>
                <c:pt idx="8">
                  <c:v>37.841999999999999</c:v>
                </c:pt>
                <c:pt idx="9">
                  <c:v>38.22</c:v>
                </c:pt>
                <c:pt idx="10">
                  <c:v>40.404000000000003</c:v>
                </c:pt>
                <c:pt idx="11">
                  <c:v>37.380000000000003</c:v>
                </c:pt>
                <c:pt idx="12">
                  <c:v>33.474000000000004</c:v>
                </c:pt>
                <c:pt idx="13">
                  <c:v>35.195999999999998</c:v>
                </c:pt>
                <c:pt idx="14">
                  <c:v>36.204000000000001</c:v>
                </c:pt>
                <c:pt idx="15">
                  <c:v>37.590000000000003</c:v>
                </c:pt>
                <c:pt idx="16">
                  <c:v>39.438000000000002</c:v>
                </c:pt>
                <c:pt idx="17">
                  <c:v>39.144000000000005</c:v>
                </c:pt>
                <c:pt idx="18">
                  <c:v>36.246000000000002</c:v>
                </c:pt>
                <c:pt idx="19">
                  <c:v>38.64</c:v>
                </c:pt>
                <c:pt idx="20">
                  <c:v>44.561999999999998</c:v>
                </c:pt>
                <c:pt idx="21">
                  <c:v>46.494</c:v>
                </c:pt>
                <c:pt idx="22">
                  <c:v>47.711999999999996</c:v>
                </c:pt>
                <c:pt idx="23">
                  <c:v>49.602000000000004</c:v>
                </c:pt>
                <c:pt idx="24">
                  <c:v>53.55</c:v>
                </c:pt>
                <c:pt idx="25">
                  <c:v>58.59</c:v>
                </c:pt>
                <c:pt idx="26">
                  <c:v>60.606000000000002</c:v>
                </c:pt>
                <c:pt idx="27">
                  <c:v>44.688000000000002</c:v>
                </c:pt>
                <c:pt idx="28">
                  <c:v>46.241999999999997</c:v>
                </c:pt>
                <c:pt idx="29">
                  <c:v>43.805999999999997</c:v>
                </c:pt>
                <c:pt idx="30">
                  <c:v>43.932000000000002</c:v>
                </c:pt>
                <c:pt idx="31">
                  <c:v>43.512</c:v>
                </c:pt>
                <c:pt idx="32">
                  <c:v>42.756</c:v>
                </c:pt>
                <c:pt idx="33">
                  <c:v>44.603999999999999</c:v>
                </c:pt>
                <c:pt idx="34">
                  <c:v>39.311999999999998</c:v>
                </c:pt>
                <c:pt idx="35">
                  <c:v>33.684000000000005</c:v>
                </c:pt>
                <c:pt idx="36">
                  <c:v>23.435999999999996</c:v>
                </c:pt>
                <c:pt idx="37">
                  <c:v>20.076000000000001</c:v>
                </c:pt>
                <c:pt idx="38">
                  <c:v>24.065999999999999</c:v>
                </c:pt>
                <c:pt idx="39">
                  <c:v>22.764000000000003</c:v>
                </c:pt>
                <c:pt idx="40">
                  <c:v>23.015999999999998</c:v>
                </c:pt>
                <c:pt idx="41">
                  <c:v>19.739999999999998</c:v>
                </c:pt>
                <c:pt idx="42">
                  <c:v>16.254000000000001</c:v>
                </c:pt>
                <c:pt idx="43">
                  <c:v>17.177999999999997</c:v>
                </c:pt>
                <c:pt idx="44">
                  <c:v>15.708</c:v>
                </c:pt>
                <c:pt idx="45">
                  <c:v>19.026</c:v>
                </c:pt>
                <c:pt idx="46">
                  <c:v>18.942</c:v>
                </c:pt>
                <c:pt idx="47">
                  <c:v>18.059999999999999</c:v>
                </c:pt>
                <c:pt idx="48">
                  <c:v>16.254000000000001</c:v>
                </c:pt>
                <c:pt idx="49">
                  <c:v>14.112</c:v>
                </c:pt>
                <c:pt idx="50">
                  <c:v>15.75</c:v>
                </c:pt>
                <c:pt idx="51">
                  <c:v>18.984000000000002</c:v>
                </c:pt>
                <c:pt idx="52">
                  <c:v>19.193999999999999</c:v>
                </c:pt>
                <c:pt idx="53">
                  <c:v>21.672000000000001</c:v>
                </c:pt>
                <c:pt idx="54">
                  <c:v>21.294</c:v>
                </c:pt>
                <c:pt idx="55">
                  <c:v>20.076000000000001</c:v>
                </c:pt>
                <c:pt idx="56">
                  <c:v>18.858000000000001</c:v>
                </c:pt>
                <c:pt idx="57">
                  <c:v>20.79</c:v>
                </c:pt>
                <c:pt idx="58">
                  <c:v>24.065999999999999</c:v>
                </c:pt>
                <c:pt idx="59">
                  <c:v>22.595999999999997</c:v>
                </c:pt>
                <c:pt idx="60">
                  <c:v>26.754000000000001</c:v>
                </c:pt>
                <c:pt idx="61">
                  <c:v>31.373999999999999</c:v>
                </c:pt>
                <c:pt idx="62">
                  <c:v>32.256</c:v>
                </c:pt>
                <c:pt idx="63">
                  <c:v>25.83</c:v>
                </c:pt>
                <c:pt idx="64">
                  <c:v>27.341999999999995</c:v>
                </c:pt>
                <c:pt idx="65">
                  <c:v>26.88</c:v>
                </c:pt>
                <c:pt idx="66">
                  <c:v>24.779999999999998</c:v>
                </c:pt>
                <c:pt idx="67">
                  <c:v>27.173999999999999</c:v>
                </c:pt>
                <c:pt idx="68">
                  <c:v>31.835999999999999</c:v>
                </c:pt>
                <c:pt idx="69">
                  <c:v>37.085999999999999</c:v>
                </c:pt>
                <c:pt idx="70">
                  <c:v>39.228000000000002</c:v>
                </c:pt>
                <c:pt idx="71">
                  <c:v>41.16</c:v>
                </c:pt>
                <c:pt idx="72">
                  <c:v>40.194000000000003</c:v>
                </c:pt>
                <c:pt idx="73">
                  <c:v>37.968000000000004</c:v>
                </c:pt>
                <c:pt idx="74">
                  <c:v>34.734000000000002</c:v>
                </c:pt>
                <c:pt idx="75">
                  <c:v>33.095999999999997</c:v>
                </c:pt>
                <c:pt idx="76">
                  <c:v>34.481999999999999</c:v>
                </c:pt>
                <c:pt idx="77">
                  <c:v>38.514000000000003</c:v>
                </c:pt>
                <c:pt idx="78">
                  <c:v>36.96</c:v>
                </c:pt>
                <c:pt idx="79">
                  <c:v>39.396000000000001</c:v>
                </c:pt>
                <c:pt idx="80">
                  <c:v>40.908000000000001</c:v>
                </c:pt>
                <c:pt idx="81">
                  <c:v>44.393999999999998</c:v>
                </c:pt>
                <c:pt idx="82">
                  <c:v>40.278000000000006</c:v>
                </c:pt>
                <c:pt idx="83">
                  <c:v>31.29</c:v>
                </c:pt>
                <c:pt idx="84">
                  <c:v>28.434000000000001</c:v>
                </c:pt>
                <c:pt idx="85">
                  <c:v>27.93</c:v>
                </c:pt>
                <c:pt idx="86">
                  <c:v>28.265999999999998</c:v>
                </c:pt>
                <c:pt idx="87">
                  <c:v>28.14</c:v>
                </c:pt>
                <c:pt idx="88">
                  <c:v>26.964000000000002</c:v>
                </c:pt>
                <c:pt idx="89">
                  <c:v>24.234000000000002</c:v>
                </c:pt>
                <c:pt idx="90">
                  <c:v>18.858000000000001</c:v>
                </c:pt>
                <c:pt idx="91">
                  <c:v>20.454000000000001</c:v>
                </c:pt>
                <c:pt idx="92">
                  <c:v>17.010000000000002</c:v>
                </c:pt>
                <c:pt idx="93">
                  <c:v>18.815999999999999</c:v>
                </c:pt>
                <c:pt idx="94">
                  <c:v>19.572000000000003</c:v>
                </c:pt>
                <c:pt idx="95">
                  <c:v>22.385999999999996</c:v>
                </c:pt>
                <c:pt idx="96">
                  <c:v>20.832000000000001</c:v>
                </c:pt>
                <c:pt idx="97">
                  <c:v>18.059999999999999</c:v>
                </c:pt>
                <c:pt idx="98">
                  <c:v>16.673999999999999</c:v>
                </c:pt>
                <c:pt idx="99">
                  <c:v>12.263999999999999</c:v>
                </c:pt>
                <c:pt idx="100">
                  <c:v>13.734</c:v>
                </c:pt>
                <c:pt idx="101">
                  <c:v>17.514000000000003</c:v>
                </c:pt>
                <c:pt idx="102">
                  <c:v>20.832000000000001</c:v>
                </c:pt>
                <c:pt idx="103">
                  <c:v>20.622</c:v>
                </c:pt>
                <c:pt idx="104">
                  <c:v>21.251999999999999</c:v>
                </c:pt>
                <c:pt idx="105">
                  <c:v>20.79</c:v>
                </c:pt>
                <c:pt idx="106">
                  <c:v>22.092000000000002</c:v>
                </c:pt>
                <c:pt idx="107">
                  <c:v>22.89</c:v>
                </c:pt>
                <c:pt idx="108">
                  <c:v>27.048000000000002</c:v>
                </c:pt>
                <c:pt idx="109">
                  <c:v>36.246000000000002</c:v>
                </c:pt>
                <c:pt idx="110">
                  <c:v>38.119200000000006</c:v>
                </c:pt>
                <c:pt idx="111">
                  <c:v>38.736600000000003</c:v>
                </c:pt>
                <c:pt idx="112">
                  <c:v>34.692</c:v>
                </c:pt>
                <c:pt idx="113">
                  <c:v>34.486199999999997</c:v>
                </c:pt>
                <c:pt idx="114">
                  <c:v>40.563600000000001</c:v>
                </c:pt>
                <c:pt idx="115">
                  <c:v>45.9816</c:v>
                </c:pt>
                <c:pt idx="116">
                  <c:v>46.825800000000001</c:v>
                </c:pt>
                <c:pt idx="117">
                  <c:v>53.793600000000005</c:v>
                </c:pt>
                <c:pt idx="118">
                  <c:v>61.122599999999998</c:v>
                </c:pt>
                <c:pt idx="119">
                  <c:v>51.836399999999998</c:v>
                </c:pt>
                <c:pt idx="120">
                  <c:v>43.482600000000005</c:v>
                </c:pt>
                <c:pt idx="121">
                  <c:v>48.971999999999994</c:v>
                </c:pt>
                <c:pt idx="122">
                  <c:v>54.058200000000006</c:v>
                </c:pt>
                <c:pt idx="123">
                  <c:v>61.051200000000009</c:v>
                </c:pt>
                <c:pt idx="124">
                  <c:v>54.746999999999993</c:v>
                </c:pt>
                <c:pt idx="125">
                  <c:v>51.3996</c:v>
                </c:pt>
                <c:pt idx="126">
                  <c:v>51.000600000000006</c:v>
                </c:pt>
                <c:pt idx="127">
                  <c:v>48.291599999999995</c:v>
                </c:pt>
                <c:pt idx="128">
                  <c:v>45.922799999999995</c:v>
                </c:pt>
                <c:pt idx="129">
                  <c:v>41.924399999999999</c:v>
                </c:pt>
                <c:pt idx="130">
                  <c:v>36.0486</c:v>
                </c:pt>
                <c:pt idx="131">
                  <c:v>35.674799999999998</c:v>
                </c:pt>
                <c:pt idx="132">
                  <c:v>29.122800000000002</c:v>
                </c:pt>
                <c:pt idx="133">
                  <c:v>34.998599999999996</c:v>
                </c:pt>
                <c:pt idx="134">
                  <c:v>34.771800000000006</c:v>
                </c:pt>
                <c:pt idx="135">
                  <c:v>33.347999999999999</c:v>
                </c:pt>
                <c:pt idx="136">
                  <c:v>33.927599999999998</c:v>
                </c:pt>
                <c:pt idx="137">
                  <c:v>27.804000000000002</c:v>
                </c:pt>
                <c:pt idx="138">
                  <c:v>24.221399999999999</c:v>
                </c:pt>
                <c:pt idx="139">
                  <c:v>26.195399999999996</c:v>
                </c:pt>
                <c:pt idx="140">
                  <c:v>28.5306</c:v>
                </c:pt>
                <c:pt idx="141">
                  <c:v>30.676800000000004</c:v>
                </c:pt>
                <c:pt idx="142">
                  <c:v>28.3248</c:v>
                </c:pt>
                <c:pt idx="143">
                  <c:v>26.808599999999998</c:v>
                </c:pt>
                <c:pt idx="144">
                  <c:v>28.971600000000002</c:v>
                </c:pt>
                <c:pt idx="145">
                  <c:v>34.314</c:v>
                </c:pt>
                <c:pt idx="146">
                  <c:v>38.304000000000002</c:v>
                </c:pt>
                <c:pt idx="147">
                  <c:v>33.8352</c:v>
                </c:pt>
                <c:pt idx="148">
                  <c:v>33.7134</c:v>
                </c:pt>
                <c:pt idx="149">
                  <c:v>29.290799999999997</c:v>
                </c:pt>
                <c:pt idx="150">
                  <c:v>32.071199999999997</c:v>
                </c:pt>
                <c:pt idx="151">
                  <c:v>33.658799999999999</c:v>
                </c:pt>
                <c:pt idx="152">
                  <c:v>31.634399999999999</c:v>
                </c:pt>
                <c:pt idx="153">
                  <c:v>27.5688</c:v>
                </c:pt>
                <c:pt idx="154">
                  <c:v>32.508000000000003</c:v>
                </c:pt>
                <c:pt idx="155">
                  <c:v>33.671399999999998</c:v>
                </c:pt>
                <c:pt idx="156">
                  <c:v>32.4114</c:v>
                </c:pt>
                <c:pt idx="157">
                  <c:v>37.909200000000006</c:v>
                </c:pt>
                <c:pt idx="158">
                  <c:v>38.715600000000002</c:v>
                </c:pt>
                <c:pt idx="159">
                  <c:v>36.834000000000003</c:v>
                </c:pt>
                <c:pt idx="160">
                  <c:v>35.456400000000002</c:v>
                </c:pt>
                <c:pt idx="161">
                  <c:v>31.332000000000001</c:v>
                </c:pt>
                <c:pt idx="162">
                  <c:v>31.940999999999999</c:v>
                </c:pt>
                <c:pt idx="163">
                  <c:v>29.916600000000003</c:v>
                </c:pt>
                <c:pt idx="164">
                  <c:v>28.127399999999998</c:v>
                </c:pt>
                <c:pt idx="165">
                  <c:v>28.891800000000003</c:v>
                </c:pt>
                <c:pt idx="166">
                  <c:v>26.774999999999999</c:v>
                </c:pt>
                <c:pt idx="167">
                  <c:v>25.708199999999998</c:v>
                </c:pt>
                <c:pt idx="168">
                  <c:v>27.069000000000003</c:v>
                </c:pt>
                <c:pt idx="169">
                  <c:v>26.0274</c:v>
                </c:pt>
                <c:pt idx="170">
                  <c:v>25.876200000000001</c:v>
                </c:pt>
                <c:pt idx="171">
                  <c:v>30.639000000000003</c:v>
                </c:pt>
                <c:pt idx="172">
                  <c:v>31.924199999999999</c:v>
                </c:pt>
                <c:pt idx="173">
                  <c:v>35.107800000000005</c:v>
                </c:pt>
                <c:pt idx="174">
                  <c:v>31.520999999999997</c:v>
                </c:pt>
                <c:pt idx="175">
                  <c:v>29.513400000000001</c:v>
                </c:pt>
              </c:numCache>
            </c:numRef>
          </c:yVal>
          <c:smooth val="0"/>
          <c:extLst>
            <c:ext xmlns:c16="http://schemas.microsoft.com/office/drawing/2014/chart" uri="{C3380CC4-5D6E-409C-BE32-E72D297353CC}">
              <c16:uniqueId val="{00000009-35EA-4E4A-A3D5-C7DE5014FB73}"/>
            </c:ext>
          </c:extLst>
        </c:ser>
        <c:dLbls>
          <c:showLegendKey val="0"/>
          <c:showVal val="0"/>
          <c:showCatName val="0"/>
          <c:showSerName val="0"/>
          <c:showPercent val="0"/>
          <c:showBubbleSize val="0"/>
        </c:dLbls>
        <c:axId val="177731840"/>
        <c:axId val="177930624"/>
      </c:scatterChart>
      <c:valAx>
        <c:axId val="177731840"/>
        <c:scaling>
          <c:orientation val="minMax"/>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WTI CUSHING SPOT</a:t>
                </a:r>
              </a:p>
            </c:rich>
          </c:tx>
          <c:layout>
            <c:manualLayout>
              <c:xMode val="edge"/>
              <c:yMode val="edge"/>
              <c:x val="0.44062153163152051"/>
              <c:y val="0.9021207177814029"/>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930624"/>
        <c:crosses val="autoZero"/>
        <c:crossBetween val="midCat"/>
        <c:majorUnit val="10"/>
        <c:minorUnit val="2"/>
      </c:valAx>
      <c:valAx>
        <c:axId val="177930624"/>
        <c:scaling>
          <c:orientation val="minMax"/>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PROPANE</a:t>
                </a:r>
              </a:p>
            </c:rich>
          </c:tx>
          <c:layout>
            <c:manualLayout>
              <c:xMode val="edge"/>
              <c:yMode val="edge"/>
              <c:x val="1.2208657047724751E-2"/>
              <c:y val="0.4355628058727569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7731840"/>
        <c:crosses val="autoZero"/>
        <c:crossBetween val="midCat"/>
        <c:minorUnit val="2"/>
      </c:valAx>
      <c:spPr>
        <a:noFill/>
        <a:ln w="12700">
          <a:solidFill>
            <a:srgbClr val="808080"/>
          </a:solidFill>
          <a:prstDash val="solid"/>
        </a:ln>
      </c:spPr>
    </c:plotArea>
    <c:legend>
      <c:legendPos val="b"/>
      <c:layout>
        <c:manualLayout>
          <c:xMode val="edge"/>
          <c:yMode val="edge"/>
          <c:x val="0.15942259548817497"/>
          <c:y val="0.95921701856458541"/>
          <c:w val="0.75916828669062908"/>
          <c:h val="3.075012163949480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HENRY HUB, CIG, &amp; AECO HUBS &amp; LNG Export</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AVERAGE</a:t>
            </a:r>
          </a:p>
          <a:p>
            <a:pPr>
              <a:defRPr sz="1200" b="1" i="0"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SPOT CASH MARKET GAS PRICES - $US</a:t>
            </a:r>
          </a:p>
          <a:p>
            <a:pPr>
              <a:defRPr sz="1200" b="1" i="0" u="none" strike="noStrike" baseline="0">
                <a:solidFill>
                  <a:srgbClr val="000000"/>
                </a:solidFill>
                <a:latin typeface="Arial"/>
                <a:ea typeface="Arial"/>
                <a:cs typeface="Arial"/>
              </a:defRPr>
            </a:pPr>
            <a:r>
              <a:rPr lang="en-US" sz="900" b="1" i="0" u="none" strike="noStrike" baseline="0">
                <a:solidFill>
                  <a:srgbClr val="000000"/>
                </a:solidFill>
                <a:latin typeface="Arial"/>
                <a:cs typeface="Arial"/>
              </a:rPr>
              <a:t>obtained from </a:t>
            </a:r>
            <a:r>
              <a:rPr lang="en-US" sz="900" b="1" i="1" u="none" strike="noStrike" baseline="0">
                <a:solidFill>
                  <a:srgbClr val="000000"/>
                </a:solidFill>
                <a:latin typeface="Arial"/>
                <a:cs typeface="Arial"/>
              </a:rPr>
              <a:t>NATURAL GAS WEEK</a:t>
            </a:r>
            <a:r>
              <a:rPr lang="en-US" sz="900" b="1" i="0" u="none" strike="noStrike" baseline="0">
                <a:solidFill>
                  <a:srgbClr val="000000"/>
                </a:solidFill>
                <a:latin typeface="Arial"/>
                <a:cs typeface="Arial"/>
              </a:rPr>
              <a:t> (Energy Intelligence) &amp; </a:t>
            </a:r>
          </a:p>
          <a:p>
            <a:pPr>
              <a:defRPr sz="1200" b="1" i="0" u="none" strike="noStrike" baseline="0">
                <a:solidFill>
                  <a:srgbClr val="000000"/>
                </a:solidFill>
                <a:latin typeface="Arial"/>
                <a:ea typeface="Arial"/>
                <a:cs typeface="Arial"/>
              </a:defRPr>
            </a:pPr>
            <a:r>
              <a:rPr lang="en-US" sz="900" b="1" i="1" u="none" strike="noStrike" baseline="0">
                <a:solidFill>
                  <a:srgbClr val="000000"/>
                </a:solidFill>
                <a:latin typeface="Arial"/>
                <a:cs typeface="Arial"/>
              </a:rPr>
              <a:t>NATURAL GAS INTELLIGENCE &amp; EIA </a:t>
            </a:r>
            <a:r>
              <a:rPr lang="en-US" sz="900" b="1" i="1" u="none" strike="noStrike" baseline="0">
                <a:solidFill>
                  <a:srgbClr val="0000FF"/>
                </a:solidFill>
                <a:latin typeface="Arial"/>
                <a:cs typeface="Arial"/>
              </a:rPr>
              <a:t>https://www.eia.gov/dnav/ng/hist/n9133us3M.htm</a:t>
            </a:r>
          </a:p>
        </c:rich>
      </c:tx>
      <c:layout>
        <c:manualLayout>
          <c:xMode val="edge"/>
          <c:yMode val="edge"/>
          <c:x val="0.24528301886792453"/>
          <c:y val="1.971830985915493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8.1021087680355167E-2"/>
          <c:y val="0.19436619718309858"/>
          <c:w val="0.89567147613762488"/>
          <c:h val="0.67746478873239435"/>
        </c:manualLayout>
      </c:layout>
      <c:lineChart>
        <c:grouping val="standard"/>
        <c:varyColors val="0"/>
        <c:ser>
          <c:idx val="0"/>
          <c:order val="0"/>
          <c:tx>
            <c:strRef>
              <c:f>'Gas Monthly Avg&amp; Bidweek Prices'!$B$5</c:f>
              <c:strCache>
                <c:ptCount val="1"/>
                <c:pt idx="0">
                  <c:v>Henry Hub (Monthly Avg)</c:v>
                </c:pt>
              </c:strCache>
            </c:strRef>
          </c:tx>
          <c:spPr>
            <a:ln w="15875" cmpd="sng">
              <a:solidFill>
                <a:srgbClr val="FF0000"/>
              </a:solidFill>
              <a:prstDash val="dash"/>
            </a:ln>
          </c:spPr>
          <c:marker>
            <c:symbol val="circle"/>
            <c:size val="5"/>
            <c:spPr>
              <a:solidFill>
                <a:srgbClr val="FF0000"/>
              </a:solidFill>
              <a:ln>
                <a:solidFill>
                  <a:schemeClr val="tx1"/>
                </a:solidFill>
                <a:prstDash val="solid"/>
              </a:ln>
            </c:spPr>
          </c:marker>
          <c:dPt>
            <c:idx val="161"/>
            <c:bubble3D val="0"/>
            <c:extLst>
              <c:ext xmlns:c16="http://schemas.microsoft.com/office/drawing/2014/chart" uri="{C3380CC4-5D6E-409C-BE32-E72D297353CC}">
                <c16:uniqueId val="{00000000-6F5F-41C5-B8A6-59E13CD18E39}"/>
              </c:ext>
            </c:extLst>
          </c:dPt>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pt idx="379" formatCode="[$-409]mmm\-yy;@">
                  <c:v>46265</c:v>
                </c:pt>
              </c:numCache>
            </c:numRef>
          </c:cat>
          <c:val>
            <c:numRef>
              <c:f>'Gas Monthly Avg&amp; Bidweek Prices'!$B$54:$B$500</c:f>
              <c:numCache>
                <c:formatCode>"$"#,##0.00</c:formatCode>
                <c:ptCount val="447"/>
                <c:pt idx="0">
                  <c:v>1.48</c:v>
                </c:pt>
                <c:pt idx="1">
                  <c:v>1.54</c:v>
                </c:pt>
                <c:pt idx="2">
                  <c:v>1.52</c:v>
                </c:pt>
                <c:pt idx="3">
                  <c:v>1.59</c:v>
                </c:pt>
                <c:pt idx="4">
                  <c:v>1.64</c:v>
                </c:pt>
                <c:pt idx="5">
                  <c:v>1.65</c:v>
                </c:pt>
                <c:pt idx="6">
                  <c:v>1.44</c:v>
                </c:pt>
                <c:pt idx="7">
                  <c:v>1.56</c:v>
                </c:pt>
                <c:pt idx="8">
                  <c:v>1.63</c:v>
                </c:pt>
                <c:pt idx="9">
                  <c:v>1.76</c:v>
                </c:pt>
                <c:pt idx="10">
                  <c:v>1.98</c:v>
                </c:pt>
                <c:pt idx="11">
                  <c:v>2.4500000000000002</c:v>
                </c:pt>
                <c:pt idx="12">
                  <c:v>2.92</c:v>
                </c:pt>
                <c:pt idx="13">
                  <c:v>4.41</c:v>
                </c:pt>
                <c:pt idx="14">
                  <c:v>3</c:v>
                </c:pt>
                <c:pt idx="15">
                  <c:v>2.71</c:v>
                </c:pt>
                <c:pt idx="16">
                  <c:v>2.21</c:v>
                </c:pt>
                <c:pt idx="17">
                  <c:v>2.4300000000000002</c:v>
                </c:pt>
                <c:pt idx="18">
                  <c:v>2.57</c:v>
                </c:pt>
                <c:pt idx="19">
                  <c:v>2.12</c:v>
                </c:pt>
                <c:pt idx="20">
                  <c:v>1.84</c:v>
                </c:pt>
                <c:pt idx="21">
                  <c:v>2.27</c:v>
                </c:pt>
                <c:pt idx="22">
                  <c:v>2.82</c:v>
                </c:pt>
                <c:pt idx="23">
                  <c:v>3.78</c:v>
                </c:pt>
                <c:pt idx="24">
                  <c:v>3.47</c:v>
                </c:pt>
                <c:pt idx="25">
                  <c:v>2.5499999999999998</c:v>
                </c:pt>
                <c:pt idx="26">
                  <c:v>1.88</c:v>
                </c:pt>
                <c:pt idx="27">
                  <c:v>2</c:v>
                </c:pt>
                <c:pt idx="28">
                  <c:v>2.19</c:v>
                </c:pt>
                <c:pt idx="29">
                  <c:v>2.21</c:v>
                </c:pt>
                <c:pt idx="30">
                  <c:v>2.17</c:v>
                </c:pt>
                <c:pt idx="31">
                  <c:v>2.4</c:v>
                </c:pt>
                <c:pt idx="32">
                  <c:v>2.8</c:v>
                </c:pt>
                <c:pt idx="33">
                  <c:v>3.03</c:v>
                </c:pt>
                <c:pt idx="34">
                  <c:v>3.23</c:v>
                </c:pt>
                <c:pt idx="35">
                  <c:v>2.37</c:v>
                </c:pt>
                <c:pt idx="36">
                  <c:v>2.1</c:v>
                </c:pt>
                <c:pt idx="37">
                  <c:v>2.17</c:v>
                </c:pt>
                <c:pt idx="38">
                  <c:v>2.23</c:v>
                </c:pt>
                <c:pt idx="39">
                  <c:v>2.4500000000000002</c:v>
                </c:pt>
                <c:pt idx="40">
                  <c:v>2.1800000000000002</c:v>
                </c:pt>
                <c:pt idx="41">
                  <c:v>2.14</c:v>
                </c:pt>
                <c:pt idx="42">
                  <c:v>2.25</c:v>
                </c:pt>
                <c:pt idx="43">
                  <c:v>1.9</c:v>
                </c:pt>
                <c:pt idx="44">
                  <c:v>1.91</c:v>
                </c:pt>
                <c:pt idx="45">
                  <c:v>1.93</c:v>
                </c:pt>
                <c:pt idx="46">
                  <c:v>2.06</c:v>
                </c:pt>
                <c:pt idx="47">
                  <c:v>1.69</c:v>
                </c:pt>
                <c:pt idx="48">
                  <c:v>1.87</c:v>
                </c:pt>
                <c:pt idx="49">
                  <c:v>1.78</c:v>
                </c:pt>
                <c:pt idx="50">
                  <c:v>1.78</c:v>
                </c:pt>
                <c:pt idx="51">
                  <c:v>2.0699999999999998</c:v>
                </c:pt>
                <c:pt idx="52">
                  <c:v>2.27</c:v>
                </c:pt>
                <c:pt idx="53">
                  <c:v>2.2999999999999998</c:v>
                </c:pt>
                <c:pt idx="54">
                  <c:v>2.23</c:v>
                </c:pt>
                <c:pt idx="55">
                  <c:v>2.74</c:v>
                </c:pt>
                <c:pt idx="56">
                  <c:v>2.63</c:v>
                </c:pt>
                <c:pt idx="57">
                  <c:v>2.63</c:v>
                </c:pt>
                <c:pt idx="58">
                  <c:v>2.54</c:v>
                </c:pt>
                <c:pt idx="59">
                  <c:v>2.35</c:v>
                </c:pt>
                <c:pt idx="60">
                  <c:v>2.37</c:v>
                </c:pt>
                <c:pt idx="61">
                  <c:v>2.66</c:v>
                </c:pt>
                <c:pt idx="62">
                  <c:v>2.75</c:v>
                </c:pt>
                <c:pt idx="63">
                  <c:v>2.99</c:v>
                </c:pt>
                <c:pt idx="64">
                  <c:v>3.47</c:v>
                </c:pt>
                <c:pt idx="65">
                  <c:v>4.3</c:v>
                </c:pt>
                <c:pt idx="66">
                  <c:v>4.0999999999999996</c:v>
                </c:pt>
                <c:pt idx="67">
                  <c:v>4.3499999999999996</c:v>
                </c:pt>
                <c:pt idx="68">
                  <c:v>5.01</c:v>
                </c:pt>
                <c:pt idx="69">
                  <c:v>5.1100000000000003</c:v>
                </c:pt>
                <c:pt idx="70">
                  <c:v>5.52</c:v>
                </c:pt>
                <c:pt idx="71">
                  <c:v>8.08</c:v>
                </c:pt>
                <c:pt idx="72">
                  <c:v>9.1300000000000008</c:v>
                </c:pt>
                <c:pt idx="73">
                  <c:v>5.73</c:v>
                </c:pt>
                <c:pt idx="74">
                  <c:v>5.12</c:v>
                </c:pt>
                <c:pt idx="75">
                  <c:v>5.23</c:v>
                </c:pt>
                <c:pt idx="76">
                  <c:v>4.18</c:v>
                </c:pt>
                <c:pt idx="77">
                  <c:v>3.78</c:v>
                </c:pt>
                <c:pt idx="78">
                  <c:v>3.18</c:v>
                </c:pt>
                <c:pt idx="79">
                  <c:v>3.01</c:v>
                </c:pt>
                <c:pt idx="80">
                  <c:v>2.2400000000000002</c:v>
                </c:pt>
                <c:pt idx="81">
                  <c:v>2.44</c:v>
                </c:pt>
                <c:pt idx="82">
                  <c:v>2.4500000000000002</c:v>
                </c:pt>
                <c:pt idx="83">
                  <c:v>2.33</c:v>
                </c:pt>
                <c:pt idx="84">
                  <c:v>2.29</c:v>
                </c:pt>
                <c:pt idx="85">
                  <c:v>2.2599999999999998</c:v>
                </c:pt>
                <c:pt idx="86">
                  <c:v>2.85</c:v>
                </c:pt>
                <c:pt idx="87">
                  <c:v>3.44</c:v>
                </c:pt>
                <c:pt idx="88">
                  <c:v>3.54</c:v>
                </c:pt>
                <c:pt idx="89">
                  <c:v>3.23</c:v>
                </c:pt>
                <c:pt idx="90">
                  <c:v>3.06</c:v>
                </c:pt>
                <c:pt idx="91">
                  <c:v>3.05</c:v>
                </c:pt>
                <c:pt idx="92">
                  <c:v>3.45</c:v>
                </c:pt>
                <c:pt idx="93">
                  <c:v>4.0599999999999996</c:v>
                </c:pt>
                <c:pt idx="94">
                  <c:v>4.09</c:v>
                </c:pt>
                <c:pt idx="95">
                  <c:v>4.6500000000000004</c:v>
                </c:pt>
                <c:pt idx="96">
                  <c:v>5.3</c:v>
                </c:pt>
                <c:pt idx="97">
                  <c:v>7.35</c:v>
                </c:pt>
                <c:pt idx="98">
                  <c:v>8.06</c:v>
                </c:pt>
                <c:pt idx="99">
                  <c:v>5.27</c:v>
                </c:pt>
                <c:pt idx="100">
                  <c:v>5.78</c:v>
                </c:pt>
                <c:pt idx="101">
                  <c:v>5.84</c:v>
                </c:pt>
                <c:pt idx="102">
                  <c:v>5.04</c:v>
                </c:pt>
                <c:pt idx="103">
                  <c:v>5.01</c:v>
                </c:pt>
                <c:pt idx="104">
                  <c:v>4.62</c:v>
                </c:pt>
                <c:pt idx="105">
                  <c:v>4.63</c:v>
                </c:pt>
                <c:pt idx="106">
                  <c:v>4.46</c:v>
                </c:pt>
                <c:pt idx="107">
                  <c:v>6.14</c:v>
                </c:pt>
                <c:pt idx="108">
                  <c:v>6.09</c:v>
                </c:pt>
                <c:pt idx="109">
                  <c:v>5.37</c:v>
                </c:pt>
                <c:pt idx="110">
                  <c:v>5.36</c:v>
                </c:pt>
                <c:pt idx="111">
                  <c:v>5.7</c:v>
                </c:pt>
                <c:pt idx="112">
                  <c:v>6.29</c:v>
                </c:pt>
                <c:pt idx="113">
                  <c:v>6.25</c:v>
                </c:pt>
                <c:pt idx="114">
                  <c:v>5.94</c:v>
                </c:pt>
                <c:pt idx="115">
                  <c:v>5.49</c:v>
                </c:pt>
                <c:pt idx="116">
                  <c:v>4.95</c:v>
                </c:pt>
                <c:pt idx="117">
                  <c:v>6.22</c:v>
                </c:pt>
                <c:pt idx="118">
                  <c:v>5.89</c:v>
                </c:pt>
                <c:pt idx="119">
                  <c:v>6.64</c:v>
                </c:pt>
                <c:pt idx="120">
                  <c:v>6.13</c:v>
                </c:pt>
                <c:pt idx="121">
                  <c:v>6.11</c:v>
                </c:pt>
                <c:pt idx="122">
                  <c:v>6.96</c:v>
                </c:pt>
                <c:pt idx="123">
                  <c:v>7.28</c:v>
                </c:pt>
                <c:pt idx="124">
                  <c:v>6.48</c:v>
                </c:pt>
                <c:pt idx="125">
                  <c:v>7.09</c:v>
                </c:pt>
                <c:pt idx="126">
                  <c:v>7.56</c:v>
                </c:pt>
                <c:pt idx="127">
                  <c:v>9.2899999999999991</c:v>
                </c:pt>
                <c:pt idx="128">
                  <c:v>11.73</c:v>
                </c:pt>
                <c:pt idx="129">
                  <c:v>13.36</c:v>
                </c:pt>
                <c:pt idx="130">
                  <c:v>10.36</c:v>
                </c:pt>
                <c:pt idx="131">
                  <c:v>13.08</c:v>
                </c:pt>
                <c:pt idx="132">
                  <c:v>8.74</c:v>
                </c:pt>
                <c:pt idx="133">
                  <c:v>7.68</c:v>
                </c:pt>
                <c:pt idx="134">
                  <c:v>6.82</c:v>
                </c:pt>
                <c:pt idx="135">
                  <c:v>7.09</c:v>
                </c:pt>
                <c:pt idx="136">
                  <c:v>6.38</c:v>
                </c:pt>
                <c:pt idx="137">
                  <c:v>6.3</c:v>
                </c:pt>
                <c:pt idx="138">
                  <c:v>5.91</c:v>
                </c:pt>
                <c:pt idx="139">
                  <c:v>7.26</c:v>
                </c:pt>
                <c:pt idx="140">
                  <c:v>4.93</c:v>
                </c:pt>
                <c:pt idx="141">
                  <c:v>5.6</c:v>
                </c:pt>
                <c:pt idx="142">
                  <c:v>7.31</c:v>
                </c:pt>
                <c:pt idx="143">
                  <c:v>7.15</c:v>
                </c:pt>
                <c:pt idx="144">
                  <c:v>6.34</c:v>
                </c:pt>
                <c:pt idx="145">
                  <c:v>8.11</c:v>
                </c:pt>
                <c:pt idx="146">
                  <c:v>7.09</c:v>
                </c:pt>
                <c:pt idx="147">
                  <c:v>7.55</c:v>
                </c:pt>
                <c:pt idx="148">
                  <c:v>7.64</c:v>
                </c:pt>
                <c:pt idx="149">
                  <c:v>7.48</c:v>
                </c:pt>
                <c:pt idx="150">
                  <c:v>6.2</c:v>
                </c:pt>
                <c:pt idx="151">
                  <c:v>6.23</c:v>
                </c:pt>
                <c:pt idx="152">
                  <c:v>5.97</c:v>
                </c:pt>
                <c:pt idx="153">
                  <c:v>6.68</c:v>
                </c:pt>
                <c:pt idx="154">
                  <c:v>7.01</c:v>
                </c:pt>
                <c:pt idx="155">
                  <c:v>7.1</c:v>
                </c:pt>
                <c:pt idx="156">
                  <c:v>7.87</c:v>
                </c:pt>
                <c:pt idx="157">
                  <c:v>8.3699999999999992</c:v>
                </c:pt>
                <c:pt idx="158">
                  <c:v>9.39</c:v>
                </c:pt>
                <c:pt idx="159">
                  <c:v>10.25</c:v>
                </c:pt>
                <c:pt idx="160">
                  <c:v>11.24</c:v>
                </c:pt>
                <c:pt idx="161">
                  <c:v>12.59</c:v>
                </c:pt>
                <c:pt idx="162">
                  <c:v>11.43</c:v>
                </c:pt>
                <c:pt idx="163">
                  <c:v>8.2899999999999991</c:v>
                </c:pt>
                <c:pt idx="164">
                  <c:v>7.61</c:v>
                </c:pt>
                <c:pt idx="165">
                  <c:v>6.71</c:v>
                </c:pt>
                <c:pt idx="166">
                  <c:v>6.62</c:v>
                </c:pt>
                <c:pt idx="167">
                  <c:v>5.82</c:v>
                </c:pt>
                <c:pt idx="168">
                  <c:v>5.27</c:v>
                </c:pt>
                <c:pt idx="169">
                  <c:v>4.5599999999999996</c:v>
                </c:pt>
                <c:pt idx="170">
                  <c:v>3.95</c:v>
                </c:pt>
                <c:pt idx="171">
                  <c:v>3.52</c:v>
                </c:pt>
                <c:pt idx="172">
                  <c:v>3.76</c:v>
                </c:pt>
                <c:pt idx="173">
                  <c:v>3.74</c:v>
                </c:pt>
                <c:pt idx="174">
                  <c:v>3.39</c:v>
                </c:pt>
                <c:pt idx="175">
                  <c:v>3.14</c:v>
                </c:pt>
                <c:pt idx="176">
                  <c:v>2.88</c:v>
                </c:pt>
                <c:pt idx="177">
                  <c:v>3.82</c:v>
                </c:pt>
                <c:pt idx="178">
                  <c:v>3.5</c:v>
                </c:pt>
                <c:pt idx="179">
                  <c:v>5.19</c:v>
                </c:pt>
                <c:pt idx="180">
                  <c:v>5.8</c:v>
                </c:pt>
                <c:pt idx="181">
                  <c:v>5.34</c:v>
                </c:pt>
                <c:pt idx="182">
                  <c:v>4.3899999999999997</c:v>
                </c:pt>
                <c:pt idx="183">
                  <c:v>3.99</c:v>
                </c:pt>
                <c:pt idx="184">
                  <c:v>4.1399999999999997</c:v>
                </c:pt>
                <c:pt idx="185">
                  <c:v>4.78</c:v>
                </c:pt>
                <c:pt idx="186">
                  <c:v>4.6100000000000003</c:v>
                </c:pt>
                <c:pt idx="187">
                  <c:v>4.47</c:v>
                </c:pt>
                <c:pt idx="188">
                  <c:v>3.85</c:v>
                </c:pt>
                <c:pt idx="189">
                  <c:v>3.46</c:v>
                </c:pt>
                <c:pt idx="190">
                  <c:v>3.67</c:v>
                </c:pt>
                <c:pt idx="191">
                  <c:v>4.25</c:v>
                </c:pt>
                <c:pt idx="192">
                  <c:v>4.49</c:v>
                </c:pt>
                <c:pt idx="193">
                  <c:v>4.12</c:v>
                </c:pt>
                <c:pt idx="194">
                  <c:v>3.96</c:v>
                </c:pt>
                <c:pt idx="195">
                  <c:v>4.22</c:v>
                </c:pt>
                <c:pt idx="196">
                  <c:v>4.3</c:v>
                </c:pt>
                <c:pt idx="197">
                  <c:v>4.55</c:v>
                </c:pt>
                <c:pt idx="198">
                  <c:v>4.42</c:v>
                </c:pt>
                <c:pt idx="199">
                  <c:v>4.07</c:v>
                </c:pt>
                <c:pt idx="200">
                  <c:v>3.91</c:v>
                </c:pt>
                <c:pt idx="201">
                  <c:v>3.57</c:v>
                </c:pt>
                <c:pt idx="202">
                  <c:v>3.27</c:v>
                </c:pt>
                <c:pt idx="203">
                  <c:v>3.2</c:v>
                </c:pt>
                <c:pt idx="204">
                  <c:v>2.69</c:v>
                </c:pt>
                <c:pt idx="205">
                  <c:v>2.5099999999999998</c:v>
                </c:pt>
                <c:pt idx="206">
                  <c:v>2.19</c:v>
                </c:pt>
                <c:pt idx="207">
                  <c:v>1.94</c:v>
                </c:pt>
                <c:pt idx="208">
                  <c:v>2.42</c:v>
                </c:pt>
                <c:pt idx="209">
                  <c:v>2.44</c:v>
                </c:pt>
                <c:pt idx="210">
                  <c:v>2.93</c:v>
                </c:pt>
                <c:pt idx="211">
                  <c:v>2.86</c:v>
                </c:pt>
                <c:pt idx="212">
                  <c:v>2.83</c:v>
                </c:pt>
                <c:pt idx="213">
                  <c:v>3.3</c:v>
                </c:pt>
                <c:pt idx="214">
                  <c:v>3.54</c:v>
                </c:pt>
                <c:pt idx="215">
                  <c:v>3.34</c:v>
                </c:pt>
                <c:pt idx="216">
                  <c:v>3.33</c:v>
                </c:pt>
                <c:pt idx="217">
                  <c:v>3.32</c:v>
                </c:pt>
                <c:pt idx="218">
                  <c:v>3.78</c:v>
                </c:pt>
                <c:pt idx="219">
                  <c:v>4.1500000000000004</c:v>
                </c:pt>
                <c:pt idx="220">
                  <c:v>4.05</c:v>
                </c:pt>
                <c:pt idx="221">
                  <c:v>3.85</c:v>
                </c:pt>
                <c:pt idx="222">
                  <c:v>3.63</c:v>
                </c:pt>
                <c:pt idx="223">
                  <c:v>3.42</c:v>
                </c:pt>
                <c:pt idx="224">
                  <c:v>3.62</c:v>
                </c:pt>
                <c:pt idx="225">
                  <c:v>3.67</c:v>
                </c:pt>
                <c:pt idx="226">
                  <c:v>3.61</c:v>
                </c:pt>
                <c:pt idx="227">
                  <c:v>4.21</c:v>
                </c:pt>
                <c:pt idx="228">
                  <c:v>4.67</c:v>
                </c:pt>
                <c:pt idx="229">
                  <c:v>5.98</c:v>
                </c:pt>
                <c:pt idx="230">
                  <c:v>4.88</c:v>
                </c:pt>
                <c:pt idx="231">
                  <c:v>4.62</c:v>
                </c:pt>
                <c:pt idx="232">
                  <c:v>4.58</c:v>
                </c:pt>
                <c:pt idx="233">
                  <c:v>4.57</c:v>
                </c:pt>
                <c:pt idx="234">
                  <c:v>4.04</c:v>
                </c:pt>
                <c:pt idx="235">
                  <c:v>3.87</c:v>
                </c:pt>
                <c:pt idx="236">
                  <c:v>3.91</c:v>
                </c:pt>
                <c:pt idx="237">
                  <c:v>3.79</c:v>
                </c:pt>
                <c:pt idx="238">
                  <c:v>4.08</c:v>
                </c:pt>
                <c:pt idx="239">
                  <c:v>3.49</c:v>
                </c:pt>
                <c:pt idx="240">
                  <c:v>2.99</c:v>
                </c:pt>
                <c:pt idx="241">
                  <c:v>2.84</c:v>
                </c:pt>
                <c:pt idx="242">
                  <c:v>2.81</c:v>
                </c:pt>
                <c:pt idx="243">
                  <c:v>2.58</c:v>
                </c:pt>
                <c:pt idx="244">
                  <c:v>2.84</c:v>
                </c:pt>
                <c:pt idx="245">
                  <c:v>2.76</c:v>
                </c:pt>
                <c:pt idx="246">
                  <c:v>2.83</c:v>
                </c:pt>
                <c:pt idx="247">
                  <c:v>2.77</c:v>
                </c:pt>
                <c:pt idx="248">
                  <c:v>2.65</c:v>
                </c:pt>
                <c:pt idx="249">
                  <c:v>2.34</c:v>
                </c:pt>
                <c:pt idx="250">
                  <c:v>2.0699999999999998</c:v>
                </c:pt>
                <c:pt idx="251">
                  <c:v>1.91</c:v>
                </c:pt>
                <c:pt idx="252">
                  <c:v>2.2799999999999998</c:v>
                </c:pt>
                <c:pt idx="253">
                  <c:v>1.99</c:v>
                </c:pt>
                <c:pt idx="254">
                  <c:v>1.69</c:v>
                </c:pt>
                <c:pt idx="255">
                  <c:v>1.9</c:v>
                </c:pt>
                <c:pt idx="256">
                  <c:v>1.91</c:v>
                </c:pt>
                <c:pt idx="257">
                  <c:v>2.5299999999999998</c:v>
                </c:pt>
                <c:pt idx="258">
                  <c:v>2.79</c:v>
                </c:pt>
                <c:pt idx="259">
                  <c:v>2.79</c:v>
                </c:pt>
                <c:pt idx="260">
                  <c:v>2.97</c:v>
                </c:pt>
                <c:pt idx="261">
                  <c:v>2.95</c:v>
                </c:pt>
                <c:pt idx="262">
                  <c:v>2.48</c:v>
                </c:pt>
                <c:pt idx="263">
                  <c:v>3.56</c:v>
                </c:pt>
                <c:pt idx="264">
                  <c:v>3.29</c:v>
                </c:pt>
                <c:pt idx="265">
                  <c:v>2.85</c:v>
                </c:pt>
                <c:pt idx="266">
                  <c:v>2.84</c:v>
                </c:pt>
                <c:pt idx="267">
                  <c:v>3.07</c:v>
                </c:pt>
                <c:pt idx="268">
                  <c:v>3.13</c:v>
                </c:pt>
                <c:pt idx="269">
                  <c:v>2.93</c:v>
                </c:pt>
                <c:pt idx="270">
                  <c:v>2.96</c:v>
                </c:pt>
                <c:pt idx="271">
                  <c:v>2.87</c:v>
                </c:pt>
                <c:pt idx="272">
                  <c:v>2.95</c:v>
                </c:pt>
                <c:pt idx="273">
                  <c:v>2.87</c:v>
                </c:pt>
                <c:pt idx="274">
                  <c:v>2.97</c:v>
                </c:pt>
                <c:pt idx="275">
                  <c:v>2.76</c:v>
                </c:pt>
                <c:pt idx="276">
                  <c:v>3.71</c:v>
                </c:pt>
                <c:pt idx="277">
                  <c:v>2.66</c:v>
                </c:pt>
                <c:pt idx="278">
                  <c:v>2.65</c:v>
                </c:pt>
                <c:pt idx="279">
                  <c:v>2.76</c:v>
                </c:pt>
                <c:pt idx="280">
                  <c:v>2.77</c:v>
                </c:pt>
                <c:pt idx="281">
                  <c:v>2.93</c:v>
                </c:pt>
                <c:pt idx="282">
                  <c:v>2.8</c:v>
                </c:pt>
                <c:pt idx="283">
                  <c:v>2.93</c:v>
                </c:pt>
                <c:pt idx="284">
                  <c:v>2.96</c:v>
                </c:pt>
                <c:pt idx="285" formatCode="&quot;$&quot;#,##0.000">
                  <c:v>3.2309999999999999</c:v>
                </c:pt>
                <c:pt idx="286" formatCode="&quot;$&quot;#,##0.000">
                  <c:v>4.0629999999999997</c:v>
                </c:pt>
                <c:pt idx="287" formatCode="&quot;$&quot;#,##0.000">
                  <c:v>3.9350000000000001</c:v>
                </c:pt>
                <c:pt idx="288" formatCode="&quot;$&quot;#,##0.000">
                  <c:v>3.0739999999999998</c:v>
                </c:pt>
                <c:pt idx="289" formatCode="&quot;$&quot;#,##0.000">
                  <c:v>2.67</c:v>
                </c:pt>
                <c:pt idx="290" formatCode="&quot;$&quot;#,##0.000">
                  <c:v>2.8959999999999999</c:v>
                </c:pt>
                <c:pt idx="291" formatCode="&quot;$&quot;#,##0.000">
                  <c:v>2.6</c:v>
                </c:pt>
                <c:pt idx="292" formatCode="&quot;$&quot;#,##0.000">
                  <c:v>2.59</c:v>
                </c:pt>
                <c:pt idx="293" formatCode="&quot;$&quot;#,##0.000">
                  <c:v>2.3370000000000002</c:v>
                </c:pt>
                <c:pt idx="294" formatCode="&quot;$&quot;#,##0.000">
                  <c:v>2.302</c:v>
                </c:pt>
                <c:pt idx="295" formatCode="&quot;$&quot;#,##0.000">
                  <c:v>2.1659999999999999</c:v>
                </c:pt>
                <c:pt idx="296" formatCode="&quot;$&quot;#,##0.000">
                  <c:v>2.5169999999999999</c:v>
                </c:pt>
                <c:pt idx="297" formatCode="&quot;$&quot;#,##0.000">
                  <c:v>2.2349999999999999</c:v>
                </c:pt>
                <c:pt idx="298" formatCode="&quot;$&quot;#,##0.000">
                  <c:v>2.5990000000000002</c:v>
                </c:pt>
                <c:pt idx="299" formatCode="&quot;$&quot;#,##0.000">
                  <c:v>2.1930000000000001</c:v>
                </c:pt>
                <c:pt idx="300" formatCode="&quot;$&quot;#,##0.000">
                  <c:v>2.0049999999999999</c:v>
                </c:pt>
                <c:pt idx="301" formatCode="&quot;$&quot;#,##0.000">
                  <c:v>1.8759999999999999</c:v>
                </c:pt>
                <c:pt idx="302" formatCode="&quot;$&quot;#,##0.000">
                  <c:v>1.746</c:v>
                </c:pt>
                <c:pt idx="303" formatCode="&quot;$&quot;#,##0.000">
                  <c:v>1.6859999999999999</c:v>
                </c:pt>
                <c:pt idx="304" formatCode="&quot;$&quot;#,##0.000">
                  <c:v>1.698</c:v>
                </c:pt>
                <c:pt idx="305" formatCode="&quot;$&quot;#,##0.000">
                  <c:v>1.5671666666666666</c:v>
                </c:pt>
                <c:pt idx="306" formatCode="&quot;$&quot;#,##0.000">
                  <c:v>1.6950000000000001</c:v>
                </c:pt>
                <c:pt idx="307" formatCode="&quot;$&quot;#,##0.000">
                  <c:v>2.222</c:v>
                </c:pt>
                <c:pt idx="308" formatCode="&quot;$&quot;#,##0.000">
                  <c:v>1.917</c:v>
                </c:pt>
                <c:pt idx="309" formatCode="&quot;$&quot;#,##0.000">
                  <c:v>2.2890000000000001</c:v>
                </c:pt>
                <c:pt idx="310" formatCode="&quot;$&quot;#,##0.000">
                  <c:v>2.5550000000000002</c:v>
                </c:pt>
                <c:pt idx="311" formatCode="&quot;$&quot;#,##0.000">
                  <c:v>2.5750000000000002</c:v>
                </c:pt>
                <c:pt idx="312" formatCode="&quot;$&quot;#,##0.000">
                  <c:v>2.609</c:v>
                </c:pt>
                <c:pt idx="313" formatCode="&quot;$&quot;#,##0.000">
                  <c:v>5.1459999999999999</c:v>
                </c:pt>
                <c:pt idx="314" formatCode="&quot;$&quot;#,##0.000">
                  <c:v>2.5649999999999999</c:v>
                </c:pt>
                <c:pt idx="315" formatCode="&quot;$&quot;#,##0.000">
                  <c:v>2.573</c:v>
                </c:pt>
                <c:pt idx="316" formatCode="&quot;$&quot;#,##0.000">
                  <c:v>2.8759999999999999</c:v>
                </c:pt>
                <c:pt idx="317" formatCode="&quot;$&quot;#,##0.000">
                  <c:v>3.1869999999999998</c:v>
                </c:pt>
                <c:pt idx="318" formatCode="&quot;$&quot;#,##0.000">
                  <c:v>3.7949999999999999</c:v>
                </c:pt>
                <c:pt idx="319" formatCode="&quot;$&quot;#,##0.000">
                  <c:v>4.0289999999999999</c:v>
                </c:pt>
                <c:pt idx="320" formatCode="&quot;$&quot;#,##0.000">
                  <c:v>5.024</c:v>
                </c:pt>
                <c:pt idx="321" formatCode="&quot;$&quot;#,##0.000">
                  <c:v>5.4870000000000001</c:v>
                </c:pt>
                <c:pt idx="322" formatCode="&quot;$&quot;#,##0.000">
                  <c:v>5.0339999999999998</c:v>
                </c:pt>
                <c:pt idx="323" formatCode="&quot;$&quot;#,##0.000">
                  <c:v>3.7149999999999999</c:v>
                </c:pt>
                <c:pt idx="324" formatCode="&quot;$&quot;#,##0.000">
                  <c:v>4.2720000000000002</c:v>
                </c:pt>
                <c:pt idx="325" formatCode="&quot;$&quot;#,##0.000">
                  <c:v>4.673</c:v>
                </c:pt>
                <c:pt idx="326" formatCode="&quot;$&quot;#,##0.000">
                  <c:v>4.8620000000000001</c:v>
                </c:pt>
                <c:pt idx="327" formatCode="&quot;$&quot;#,##0.000">
                  <c:v>6.4740000000000002</c:v>
                </c:pt>
                <c:pt idx="328" formatCode="&quot;$&quot;#,##0.000">
                  <c:v>7.9980000000000002</c:v>
                </c:pt>
                <c:pt idx="329" formatCode="&quot;$&quot;#,##0.000">
                  <c:v>7.694</c:v>
                </c:pt>
                <c:pt idx="330" formatCode="&quot;$&quot;#,##0.000">
                  <c:v>7.1040000000000001</c:v>
                </c:pt>
                <c:pt idx="331" formatCode="&quot;$&quot;#,##0.000">
                  <c:v>8.7940000000000005</c:v>
                </c:pt>
                <c:pt idx="332" formatCode="&quot;$&quot;#,##0.000">
                  <c:v>7.9880000000000004</c:v>
                </c:pt>
                <c:pt idx="333" formatCode="&quot;$&quot;#,##0.000">
                  <c:v>5.6870000000000003</c:v>
                </c:pt>
                <c:pt idx="334" formatCode="&quot;$&quot;#,##0.000">
                  <c:v>5.3360000000000003</c:v>
                </c:pt>
                <c:pt idx="335" formatCode="&quot;$&quot;#,##0.000">
                  <c:v>5.6319999999999997</c:v>
                </c:pt>
                <c:pt idx="336" formatCode="&quot;$&quot;#,##0.000">
                  <c:v>3.298</c:v>
                </c:pt>
                <c:pt idx="337" formatCode="&quot;$&quot;#,##0.000">
                  <c:v>2.37</c:v>
                </c:pt>
                <c:pt idx="338" formatCode="&quot;$&quot;#,##0.000">
                  <c:v>2.3340000000000001</c:v>
                </c:pt>
                <c:pt idx="339" formatCode="&quot;$&quot;#,##0.000">
                  <c:v>2.133</c:v>
                </c:pt>
                <c:pt idx="340" formatCode="&quot;$&quot;#,##0.000">
                  <c:v>2.109</c:v>
                </c:pt>
                <c:pt idx="341" formatCode="&quot;$&quot;#,##0.000">
                  <c:v>2.12</c:v>
                </c:pt>
                <c:pt idx="342" formatCode="&quot;$&quot;#,##0.000">
                  <c:v>2.5390000000000001</c:v>
                </c:pt>
                <c:pt idx="343" formatCode="&quot;$&quot;#,##0.000">
                  <c:v>2.5659999999999998</c:v>
                </c:pt>
                <c:pt idx="344" formatCode="&quot;$&quot;#,##0.000">
                  <c:v>2.6440000000000001</c:v>
                </c:pt>
                <c:pt idx="345" formatCode="&quot;$&quot;#,##0.000">
                  <c:v>2.9660000000000002</c:v>
                </c:pt>
                <c:pt idx="346" formatCode="&quot;$&quot;#,##0.000">
                  <c:v>2.7349999999999999</c:v>
                </c:pt>
                <c:pt idx="347" formatCode="&quot;$&quot;0.000">
                  <c:v>2.5259999999999998</c:v>
                </c:pt>
                <c:pt idx="348" formatCode="&quot;$&quot;0.000">
                  <c:v>4.0410000000000004</c:v>
                </c:pt>
                <c:pt idx="349" formatCode="&quot;$&quot;0.000">
                  <c:v>1.732</c:v>
                </c:pt>
                <c:pt idx="350" formatCode="&quot;$&quot;0.000">
                  <c:v>1.4850000000000001</c:v>
                </c:pt>
                <c:pt idx="351" formatCode="&quot;$&quot;0.000">
                  <c:v>1.548</c:v>
                </c:pt>
                <c:pt idx="352" formatCode="&quot;$&quot;0.000">
                  <c:v>2.13</c:v>
                </c:pt>
                <c:pt idx="353" formatCode="&quot;$&quot;0.000">
                  <c:v>2.4540000000000002</c:v>
                </c:pt>
                <c:pt idx="354" formatCode="&quot;$&quot;0.000">
                  <c:v>2.0720000000000001</c:v>
                </c:pt>
                <c:pt idx="355" formatCode="&quot;$&quot;0.000">
                  <c:v>1.962</c:v>
                </c:pt>
                <c:pt idx="356" formatCode="&quot;$&quot;0.000">
                  <c:v>2.2229999999999999</c:v>
                </c:pt>
                <c:pt idx="357" formatCode="&quot;$&quot;0.000">
                  <c:v>2.2130000000000001</c:v>
                </c:pt>
                <c:pt idx="358" formatCode="&quot;$&quot;0.000">
                  <c:v>2.028</c:v>
                </c:pt>
                <c:pt idx="359" formatCode="&quot;$&quot;0.000">
                  <c:v>3.0150000000000001</c:v>
                </c:pt>
                <c:pt idx="360" formatCode="&quot;$&quot;0.000">
                  <c:v>4.6440000000000001</c:v>
                </c:pt>
                <c:pt idx="361" formatCode="&quot;$&quot;0.000">
                  <c:v>4.0960000000000001</c:v>
                </c:pt>
                <c:pt idx="362" formatCode="&quot;$&quot;0.000">
                  <c:v>4.0709999999999997</c:v>
                </c:pt>
                <c:pt idx="363" formatCode="&quot;$&quot;0.000">
                  <c:v>3.391</c:v>
                </c:pt>
                <c:pt idx="364" formatCode="&quot;$&quot;0.000">
                  <c:v>3.105</c:v>
                </c:pt>
                <c:pt idx="365" formatCode="&quot;$&quot;0.000">
                  <c:v>2.9830000000000001</c:v>
                </c:pt>
                <c:pt idx="366" formatCode="&quot;$&quot;0.000">
                  <c:v>3.2240000000000002</c:v>
                </c:pt>
                <c:pt idx="367" formatCode="&quot;$&quot;0.000">
                  <c:v>2.919</c:v>
                </c:pt>
                <c:pt idx="368" formatCode="&quot;$&quot;0.000">
                  <c:v>2.95</c:v>
                </c:pt>
                <c:pt idx="369" formatCode="&quot;$&quot;0.000">
                  <c:v>3.121</c:v>
                </c:pt>
                <c:pt idx="370" formatCode="&quot;$&quot;0.000">
                  <c:v>3.7839999999999998</c:v>
                </c:pt>
                <c:pt idx="371" formatCode="&quot;$&quot;0.000">
                  <c:v>4.1500000000000004</c:v>
                </c:pt>
                <c:pt idx="372" formatCode="&quot;$&quot;0.000">
                  <c:v>7.7149999999999999</c:v>
                </c:pt>
                <c:pt idx="373" formatCode="&quot;$&quot;0.000">
                  <c:v>3.8380000000000001</c:v>
                </c:pt>
                <c:pt idx="374" formatCode="&quot;$&quot;0.000">
                  <c:v>3.0579999999999998</c:v>
                </c:pt>
                <c:pt idx="375" formatCode="&quot;$&quot;0.000">
                  <c:v>2.774</c:v>
                </c:pt>
                <c:pt idx="376" formatCode="&quot;$&quot;0.000">
                  <c:v>2.8879999999999999</c:v>
                </c:pt>
                <c:pt idx="377" formatCode="&quot;$&quot;0.000">
                  <c:v>3.1429999999999998</c:v>
                </c:pt>
                <c:pt idx="378" formatCode="&quot;$&quot;0.000">
                  <c:v>2.9380000000000002</c:v>
                </c:pt>
              </c:numCache>
            </c:numRef>
          </c:val>
          <c:smooth val="0"/>
          <c:extLst>
            <c:ext xmlns:c16="http://schemas.microsoft.com/office/drawing/2014/chart" uri="{C3380CC4-5D6E-409C-BE32-E72D297353CC}">
              <c16:uniqueId val="{00000001-6F5F-41C5-B8A6-59E13CD18E39}"/>
            </c:ext>
          </c:extLst>
        </c:ser>
        <c:ser>
          <c:idx val="1"/>
          <c:order val="1"/>
          <c:tx>
            <c:strRef>
              <c:f>'Gas Monthly Avg&amp; Bidweek Prices'!$C$5</c:f>
              <c:strCache>
                <c:ptCount val="1"/>
                <c:pt idx="0">
                  <c:v>Colorado Interstate Gas (Monthly Avg)</c:v>
                </c:pt>
              </c:strCache>
            </c:strRef>
          </c:tx>
          <c:spPr>
            <a:ln w="12700">
              <a:solidFill>
                <a:srgbClr val="0000FF"/>
              </a:solidFill>
              <a:prstDash val="solid"/>
            </a:ln>
          </c:spPr>
          <c:marker>
            <c:symbol val="square"/>
            <c:size val="4"/>
            <c:spPr>
              <a:solidFill>
                <a:srgbClr val="FFFFFF"/>
              </a:solidFill>
              <a:ln>
                <a:solidFill>
                  <a:srgbClr val="0000FF"/>
                </a:solidFill>
                <a:prstDash val="solid"/>
              </a:ln>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pt idx="379" formatCode="[$-409]mmm\-yy;@">
                  <c:v>46265</c:v>
                </c:pt>
              </c:numCache>
            </c:numRef>
          </c:cat>
          <c:val>
            <c:numRef>
              <c:f>'Gas Monthly Avg&amp; Bidweek Prices'!$C$54:$C$500</c:f>
              <c:numCache>
                <c:formatCode>General</c:formatCode>
                <c:ptCount val="447"/>
                <c:pt idx="102" formatCode="&quot;$&quot;#,##0.00">
                  <c:v>4.33</c:v>
                </c:pt>
                <c:pt idx="103" formatCode="&quot;$&quot;#,##0.00">
                  <c:v>4.5199999999999996</c:v>
                </c:pt>
                <c:pt idx="104" formatCode="&quot;$&quot;#,##0.00">
                  <c:v>4.12</c:v>
                </c:pt>
                <c:pt idx="105" formatCode="&quot;$&quot;#,##0.00">
                  <c:v>4.16</c:v>
                </c:pt>
                <c:pt idx="106" formatCode="&quot;$&quot;#,##0.00">
                  <c:v>4.12</c:v>
                </c:pt>
                <c:pt idx="107" formatCode="&quot;$&quot;#,##0.00">
                  <c:v>5.22</c:v>
                </c:pt>
                <c:pt idx="108" formatCode="&quot;$&quot;#,##0.00">
                  <c:v>5.37</c:v>
                </c:pt>
                <c:pt idx="109" formatCode="&quot;$&quot;#,##0.00">
                  <c:v>4.79</c:v>
                </c:pt>
                <c:pt idx="110" formatCode="&quot;$&quot;#,##0.00">
                  <c:v>4.6399999999999997</c:v>
                </c:pt>
                <c:pt idx="111" formatCode="&quot;$&quot;#,##0.00">
                  <c:v>4.95</c:v>
                </c:pt>
                <c:pt idx="112" formatCode="&quot;$&quot;#,##0.00">
                  <c:v>5.18</c:v>
                </c:pt>
                <c:pt idx="113" formatCode="&quot;$&quot;#,##0.00">
                  <c:v>5.1100000000000003</c:v>
                </c:pt>
                <c:pt idx="114" formatCode="&quot;$&quot;#,##0.00">
                  <c:v>5.01</c:v>
                </c:pt>
                <c:pt idx="115" formatCode="&quot;$&quot;#,##0.00">
                  <c:v>4.92</c:v>
                </c:pt>
                <c:pt idx="116" formatCode="&quot;$&quot;#,##0.00">
                  <c:v>4.2699999999999996</c:v>
                </c:pt>
                <c:pt idx="117" formatCode="&quot;$&quot;#,##0.00">
                  <c:v>5.15</c:v>
                </c:pt>
                <c:pt idx="118" formatCode="&quot;$&quot;#,##0.00">
                  <c:v>5.62</c:v>
                </c:pt>
                <c:pt idx="119" formatCode="&quot;$&quot;#,##0.00">
                  <c:v>6.07</c:v>
                </c:pt>
                <c:pt idx="120" formatCode="&quot;$&quot;#,##0.00">
                  <c:v>5.49</c:v>
                </c:pt>
                <c:pt idx="121" formatCode="&quot;$&quot;#,##0.00">
                  <c:v>5.49</c:v>
                </c:pt>
                <c:pt idx="122" formatCode="&quot;$&quot;#,##0.00">
                  <c:v>6.15</c:v>
                </c:pt>
                <c:pt idx="123" formatCode="&quot;$&quot;#,##0.00">
                  <c:v>6.35</c:v>
                </c:pt>
                <c:pt idx="124" formatCode="&quot;$&quot;#,##0.00">
                  <c:v>5.68</c:v>
                </c:pt>
                <c:pt idx="125" formatCode="&quot;$&quot;#,##0.00">
                  <c:v>5.91</c:v>
                </c:pt>
                <c:pt idx="126" formatCode="&quot;$&quot;#,##0.00">
                  <c:v>6.34</c:v>
                </c:pt>
                <c:pt idx="127" formatCode="&quot;$&quot;#,##0.00">
                  <c:v>7.55</c:v>
                </c:pt>
                <c:pt idx="128" formatCode="&quot;$&quot;#,##0.00">
                  <c:v>9.18</c:v>
                </c:pt>
                <c:pt idx="129" formatCode="&quot;$&quot;#,##0.00">
                  <c:v>10.37</c:v>
                </c:pt>
                <c:pt idx="130" formatCode="&quot;$&quot;#,##0.00">
                  <c:v>7.44</c:v>
                </c:pt>
                <c:pt idx="131" formatCode="&quot;$&quot;#,##0.00">
                  <c:v>11.23</c:v>
                </c:pt>
                <c:pt idx="132" formatCode="&quot;$&quot;#,##0.00">
                  <c:v>7.34</c:v>
                </c:pt>
                <c:pt idx="133" formatCode="&quot;$&quot;#,##0.00">
                  <c:v>6.56</c:v>
                </c:pt>
                <c:pt idx="134" formatCode="&quot;$&quot;#,##0.00">
                  <c:v>5.7</c:v>
                </c:pt>
                <c:pt idx="135" formatCode="&quot;$&quot;#,##0.00">
                  <c:v>5.53</c:v>
                </c:pt>
                <c:pt idx="136" formatCode="&quot;$&quot;#,##0.00">
                  <c:v>4.91</c:v>
                </c:pt>
                <c:pt idx="137" formatCode="&quot;$&quot;#,##0.00">
                  <c:v>5.37</c:v>
                </c:pt>
                <c:pt idx="138" formatCode="&quot;$&quot;#,##0.00">
                  <c:v>5.35</c:v>
                </c:pt>
                <c:pt idx="139" formatCode="&quot;$&quot;#,##0.00">
                  <c:v>5.96</c:v>
                </c:pt>
                <c:pt idx="140" formatCode="&quot;$&quot;#,##0.00">
                  <c:v>3.79</c:v>
                </c:pt>
                <c:pt idx="141" formatCode="&quot;$&quot;#,##0.00">
                  <c:v>4.7</c:v>
                </c:pt>
                <c:pt idx="142" formatCode="&quot;$&quot;#,##0.00">
                  <c:v>4.6399999999999997</c:v>
                </c:pt>
                <c:pt idx="143" formatCode="&quot;$&quot;#,##0.00">
                  <c:v>5.12</c:v>
                </c:pt>
                <c:pt idx="144" formatCode="&quot;$&quot;#,##0.00">
                  <c:v>5.88</c:v>
                </c:pt>
                <c:pt idx="145" formatCode="&quot;$&quot;#,##0.00">
                  <c:v>6.31</c:v>
                </c:pt>
                <c:pt idx="146" formatCode="&quot;$&quot;#,##0.00">
                  <c:v>4.8499999999999996</c:v>
                </c:pt>
                <c:pt idx="147" formatCode="&quot;$&quot;#,##0.00">
                  <c:v>4.7</c:v>
                </c:pt>
                <c:pt idx="148" formatCode="&quot;$&quot;#,##0.00">
                  <c:v>3.33</c:v>
                </c:pt>
                <c:pt idx="149" formatCode="&quot;$&quot;#,##0.00">
                  <c:v>2.54</c:v>
                </c:pt>
                <c:pt idx="150" formatCode="&quot;$&quot;#,##0.00">
                  <c:v>3.76</c:v>
                </c:pt>
                <c:pt idx="151" formatCode="&quot;$&quot;#,##0.00">
                  <c:v>2.78</c:v>
                </c:pt>
                <c:pt idx="152" formatCode="&quot;$&quot;#,##0.00">
                  <c:v>1.18</c:v>
                </c:pt>
                <c:pt idx="153" formatCode="&quot;$&quot;#,##0.00">
                  <c:v>3.09</c:v>
                </c:pt>
                <c:pt idx="154" formatCode="&quot;$&quot;#,##0.00">
                  <c:v>3.79</c:v>
                </c:pt>
                <c:pt idx="155" formatCode="&quot;$&quot;#,##0.00">
                  <c:v>5.56</c:v>
                </c:pt>
                <c:pt idx="156" formatCode="&quot;$&quot;#,##0.00">
                  <c:v>7.1</c:v>
                </c:pt>
                <c:pt idx="157" formatCode="&quot;$&quot;#,##0.00">
                  <c:v>7.6</c:v>
                </c:pt>
                <c:pt idx="158" formatCode="&quot;$&quot;#,##0.00">
                  <c:v>7.93</c:v>
                </c:pt>
                <c:pt idx="159" formatCode="&quot;$&quot;#,##0.00">
                  <c:v>8.75</c:v>
                </c:pt>
                <c:pt idx="160" formatCode="&quot;$&quot;#,##0.00">
                  <c:v>8.5</c:v>
                </c:pt>
                <c:pt idx="161" formatCode="&quot;$&quot;#,##0.00">
                  <c:v>8.2200000000000006</c:v>
                </c:pt>
                <c:pt idx="162" formatCode="&quot;$&quot;#,##0.00">
                  <c:v>8.44</c:v>
                </c:pt>
                <c:pt idx="163" formatCode="&quot;$&quot;#,##0.00">
                  <c:v>5.74</c:v>
                </c:pt>
                <c:pt idx="164" formatCode="&quot;$&quot;#,##0.00">
                  <c:v>3.06</c:v>
                </c:pt>
                <c:pt idx="165" formatCode="&quot;$&quot;#,##0.00">
                  <c:v>3.32</c:v>
                </c:pt>
                <c:pt idx="166" formatCode="&quot;$&quot;#,##0.00">
                  <c:v>4.08</c:v>
                </c:pt>
                <c:pt idx="167" formatCode="&quot;$&quot;#,##0.00">
                  <c:v>4.34</c:v>
                </c:pt>
                <c:pt idx="168" formatCode="&quot;$&quot;#,##0.00">
                  <c:v>3.61</c:v>
                </c:pt>
                <c:pt idx="169" formatCode="&quot;$&quot;#,##0.00">
                  <c:v>3.08</c:v>
                </c:pt>
                <c:pt idx="170" formatCode="&quot;$&quot;#,##0.00">
                  <c:v>2.54</c:v>
                </c:pt>
                <c:pt idx="171" formatCode="&quot;$&quot;#,##0.00">
                  <c:v>2.39</c:v>
                </c:pt>
                <c:pt idx="172" formatCode="&quot;$&quot;#,##0.00">
                  <c:v>2.91</c:v>
                </c:pt>
                <c:pt idx="173" formatCode="&quot;$&quot;#,##0.00">
                  <c:v>2.4900000000000002</c:v>
                </c:pt>
                <c:pt idx="174" formatCode="&quot;$&quot;#,##0.00">
                  <c:v>2.83</c:v>
                </c:pt>
                <c:pt idx="175" formatCode="&quot;$&quot;#,##0.00">
                  <c:v>2.86</c:v>
                </c:pt>
                <c:pt idx="176" formatCode="&quot;$&quot;#,##0.00">
                  <c:v>2.74</c:v>
                </c:pt>
                <c:pt idx="177" formatCode="&quot;$&quot;#,##0.00">
                  <c:v>3.99</c:v>
                </c:pt>
                <c:pt idx="178" formatCode="&quot;$&quot;#,##0.00">
                  <c:v>3.35</c:v>
                </c:pt>
                <c:pt idx="179" formatCode="&quot;$&quot;#,##0.00">
                  <c:v>4.8899999999999997</c:v>
                </c:pt>
                <c:pt idx="180" formatCode="&quot;$&quot;#,##0.00">
                  <c:v>5.34</c:v>
                </c:pt>
                <c:pt idx="181" formatCode="&quot;$&quot;#,##0.00">
                  <c:v>5.15</c:v>
                </c:pt>
                <c:pt idx="182" formatCode="&quot;$&quot;#,##0.00">
                  <c:v>4.01</c:v>
                </c:pt>
                <c:pt idx="183" formatCode="&quot;$&quot;#,##0.00">
                  <c:v>3.63</c:v>
                </c:pt>
                <c:pt idx="184" formatCode="&quot;$&quot;#,##0.00">
                  <c:v>3.72</c:v>
                </c:pt>
                <c:pt idx="185" formatCode="&quot;$&quot;#,##0.00">
                  <c:v>4.13</c:v>
                </c:pt>
                <c:pt idx="186" formatCode="&quot;$&quot;#,##0.00">
                  <c:v>3.85</c:v>
                </c:pt>
                <c:pt idx="187" formatCode="&quot;$&quot;#,##0.00">
                  <c:v>3.2</c:v>
                </c:pt>
                <c:pt idx="188" formatCode="&quot;$&quot;#,##0.00">
                  <c:v>3.38</c:v>
                </c:pt>
                <c:pt idx="189" formatCode="&quot;$&quot;#,##0.00">
                  <c:v>3.15</c:v>
                </c:pt>
                <c:pt idx="190" formatCode="&quot;$&quot;#,##0.00">
                  <c:v>3.48</c:v>
                </c:pt>
                <c:pt idx="191" formatCode="&quot;$&quot;#,##0.00">
                  <c:v>3.99</c:v>
                </c:pt>
                <c:pt idx="192" formatCode="&quot;$&quot;#,##0.00">
                  <c:v>4.25</c:v>
                </c:pt>
                <c:pt idx="193" formatCode="&quot;$&quot;#,##0.00">
                  <c:v>4.07</c:v>
                </c:pt>
                <c:pt idx="194" formatCode="&quot;$&quot;#,##0.00">
                  <c:v>3.76</c:v>
                </c:pt>
                <c:pt idx="195" formatCode="&quot;$&quot;#,##0.00">
                  <c:v>3.91</c:v>
                </c:pt>
                <c:pt idx="196" formatCode="&quot;$&quot;#,##0.00">
                  <c:v>4.04</c:v>
                </c:pt>
                <c:pt idx="197" formatCode="&quot;$&quot;#,##0.00">
                  <c:v>4.26</c:v>
                </c:pt>
                <c:pt idx="198" formatCode="&quot;$&quot;#,##0.00">
                  <c:v>4.0599999999999996</c:v>
                </c:pt>
                <c:pt idx="199" formatCode="&quot;$&quot;#,##0.00">
                  <c:v>3.83</c:v>
                </c:pt>
                <c:pt idx="200" formatCode="&quot;$&quot;#,##0.00">
                  <c:v>3.7</c:v>
                </c:pt>
                <c:pt idx="201" formatCode="&quot;$&quot;#,##0.00">
                  <c:v>3.33</c:v>
                </c:pt>
                <c:pt idx="202" formatCode="&quot;$&quot;#,##0.00">
                  <c:v>3.26</c:v>
                </c:pt>
                <c:pt idx="203" formatCode="&quot;$&quot;#,##0.00">
                  <c:v>3.12</c:v>
                </c:pt>
                <c:pt idx="204" formatCode="&quot;$&quot;#,##0.00">
                  <c:v>2.61</c:v>
                </c:pt>
                <c:pt idx="205" formatCode="&quot;$&quot;#,##0.00">
                  <c:v>2.4300000000000002</c:v>
                </c:pt>
                <c:pt idx="206" formatCode="&quot;$&quot;#,##0.00">
                  <c:v>1.98</c:v>
                </c:pt>
                <c:pt idx="207" formatCode="&quot;$&quot;#,##0.00">
                  <c:v>1.79</c:v>
                </c:pt>
                <c:pt idx="208" formatCode="&quot;$&quot;#,##0.00">
                  <c:v>2.2000000000000002</c:v>
                </c:pt>
                <c:pt idx="209" formatCode="&quot;$&quot;#,##0.00">
                  <c:v>2.2599999999999998</c:v>
                </c:pt>
                <c:pt idx="210" formatCode="&quot;$&quot;#,##0.00">
                  <c:v>2.67</c:v>
                </c:pt>
                <c:pt idx="211" formatCode="&quot;$&quot;#,##0.00">
                  <c:v>2.72</c:v>
                </c:pt>
                <c:pt idx="212" formatCode="&quot;$&quot;#,##0.00">
                  <c:v>2.68</c:v>
                </c:pt>
                <c:pt idx="213" formatCode="&quot;$&quot;#,##0.00">
                  <c:v>3.23</c:v>
                </c:pt>
                <c:pt idx="214" formatCode="&quot;$&quot;#,##0.00">
                  <c:v>3.44</c:v>
                </c:pt>
                <c:pt idx="215" formatCode="&quot;$&quot;#,##0.00">
                  <c:v>3.25</c:v>
                </c:pt>
                <c:pt idx="216" formatCode="&quot;$&quot;#,##0.00">
                  <c:v>3.32</c:v>
                </c:pt>
                <c:pt idx="217" formatCode="&quot;$&quot;#,##0.00">
                  <c:v>3.29</c:v>
                </c:pt>
                <c:pt idx="218" formatCode="&quot;$&quot;#,##0.00">
                  <c:v>3.67</c:v>
                </c:pt>
                <c:pt idx="219" formatCode="&quot;$&quot;#,##0.00">
                  <c:v>3.93</c:v>
                </c:pt>
                <c:pt idx="220" formatCode="&quot;$&quot;#,##0.00">
                  <c:v>3.85</c:v>
                </c:pt>
                <c:pt idx="221" formatCode="&quot;$&quot;#,##0.00">
                  <c:v>3.61</c:v>
                </c:pt>
                <c:pt idx="222" formatCode="&quot;$&quot;#,##0.00">
                  <c:v>3.45</c:v>
                </c:pt>
                <c:pt idx="223" formatCode="&quot;$&quot;#,##0.00">
                  <c:v>3.25</c:v>
                </c:pt>
                <c:pt idx="224" formatCode="&quot;$&quot;#,##0.00">
                  <c:v>3.45</c:v>
                </c:pt>
                <c:pt idx="225" formatCode="&quot;$&quot;#,##0.00">
                  <c:v>3.58</c:v>
                </c:pt>
                <c:pt idx="226" formatCode="&quot;$&quot;#,##0.00">
                  <c:v>3.44</c:v>
                </c:pt>
                <c:pt idx="227" formatCode="&quot;$&quot;#,##0.00">
                  <c:v>4.4800000000000004</c:v>
                </c:pt>
                <c:pt idx="228" formatCode="&quot;$&quot;#,##0.00">
                  <c:v>4.62</c:v>
                </c:pt>
                <c:pt idx="229" formatCode="&quot;$&quot;#,##0.00">
                  <c:v>7.18</c:v>
                </c:pt>
                <c:pt idx="230" formatCode="&quot;$&quot;#,##0.00">
                  <c:v>4.88</c:v>
                </c:pt>
                <c:pt idx="231" formatCode="&quot;$&quot;#,##0.00">
                  <c:v>4.3899999999999997</c:v>
                </c:pt>
                <c:pt idx="232" formatCode="&quot;$&quot;#,##0.00">
                  <c:v>4.33</c:v>
                </c:pt>
                <c:pt idx="233" formatCode="&quot;$&quot;#,##0.00">
                  <c:v>4.3899999999999997</c:v>
                </c:pt>
                <c:pt idx="234" formatCode="&quot;$&quot;#,##0.00">
                  <c:v>3.91</c:v>
                </c:pt>
                <c:pt idx="235" formatCode="&quot;$&quot;#,##0.00">
                  <c:v>3.75</c:v>
                </c:pt>
                <c:pt idx="236" formatCode="&quot;$&quot;#,##0.00">
                  <c:v>3.73</c:v>
                </c:pt>
                <c:pt idx="237" formatCode="&quot;$&quot;#,##0.00">
                  <c:v>3.58</c:v>
                </c:pt>
                <c:pt idx="238" formatCode="&quot;$&quot;#,##0.00">
                  <c:v>4.03</c:v>
                </c:pt>
                <c:pt idx="239" formatCode="&quot;$&quot;#,##0.00">
                  <c:v>3.45</c:v>
                </c:pt>
                <c:pt idx="240" formatCode="&quot;$&quot;#,##0.00">
                  <c:v>2.82</c:v>
                </c:pt>
                <c:pt idx="241" formatCode="&quot;$&quot;#,##0.00">
                  <c:v>2.5</c:v>
                </c:pt>
                <c:pt idx="242" formatCode="&quot;$&quot;#,##0.00">
                  <c:v>2.4</c:v>
                </c:pt>
                <c:pt idx="243" formatCode="&quot;$&quot;#,##0.00">
                  <c:v>2.25</c:v>
                </c:pt>
                <c:pt idx="244" formatCode="&quot;$&quot;#,##0.00">
                  <c:v>2.58</c:v>
                </c:pt>
                <c:pt idx="245" formatCode="&quot;$&quot;#,##0.00">
                  <c:v>2.5299999999999998</c:v>
                </c:pt>
                <c:pt idx="246" formatCode="&quot;$&quot;#,##0.00">
                  <c:v>2.66</c:v>
                </c:pt>
                <c:pt idx="247" formatCode="&quot;$&quot;#,##0.00">
                  <c:v>2.59</c:v>
                </c:pt>
                <c:pt idx="248" formatCode="&quot;$&quot;#,##0.00">
                  <c:v>2.5</c:v>
                </c:pt>
                <c:pt idx="249" formatCode="&quot;$&quot;#,##0.00">
                  <c:v>2.15</c:v>
                </c:pt>
                <c:pt idx="250" formatCode="&quot;$&quot;#,##0.00">
                  <c:v>2</c:v>
                </c:pt>
                <c:pt idx="251" formatCode="&quot;$&quot;#,##0.00">
                  <c:v>1.92</c:v>
                </c:pt>
                <c:pt idx="252" formatCode="&quot;$&quot;#,##0.00">
                  <c:v>2.19</c:v>
                </c:pt>
                <c:pt idx="253" formatCode="&quot;$&quot;#,##0.00">
                  <c:v>1.77</c:v>
                </c:pt>
                <c:pt idx="254" formatCode="&quot;$&quot;#,##0.00">
                  <c:v>1.48</c:v>
                </c:pt>
                <c:pt idx="255" formatCode="&quot;$&quot;#,##0.00">
                  <c:v>1.66</c:v>
                </c:pt>
                <c:pt idx="256" formatCode="&quot;$&quot;#,##0.00">
                  <c:v>1.73</c:v>
                </c:pt>
                <c:pt idx="257" formatCode="&quot;$&quot;#,##0.00">
                  <c:v>2.2799999999999998</c:v>
                </c:pt>
                <c:pt idx="258" formatCode="&quot;$&quot;#,##0.00">
                  <c:v>2.52</c:v>
                </c:pt>
                <c:pt idx="259" formatCode="&quot;$&quot;#,##0.00">
                  <c:v>2.54</c:v>
                </c:pt>
                <c:pt idx="260" formatCode="&quot;$&quot;#,##0.00">
                  <c:v>2.67</c:v>
                </c:pt>
                <c:pt idx="261" formatCode="&quot;$&quot;#,##0.00">
                  <c:v>2.65</c:v>
                </c:pt>
                <c:pt idx="262" formatCode="&quot;$&quot;#,##0.00">
                  <c:v>2.2200000000000002</c:v>
                </c:pt>
                <c:pt idx="263" formatCode="&quot;$&quot;#,##0.00">
                  <c:v>3.41</c:v>
                </c:pt>
                <c:pt idx="264" formatCode="&quot;$&quot;#,##0.00">
                  <c:v>3.15</c:v>
                </c:pt>
                <c:pt idx="265" formatCode="&quot;$&quot;#,##0.00">
                  <c:v>2.6</c:v>
                </c:pt>
                <c:pt idx="266" formatCode="&quot;$&quot;#,##0.00">
                  <c:v>2.52</c:v>
                </c:pt>
                <c:pt idx="267" formatCode="&quot;$&quot;#,##0.00">
                  <c:v>2.7</c:v>
                </c:pt>
                <c:pt idx="268" formatCode="&quot;$&quot;#,##0.00">
                  <c:v>2.74</c:v>
                </c:pt>
                <c:pt idx="269" formatCode="&quot;$&quot;#,##0.00">
                  <c:v>2.5499999999999998</c:v>
                </c:pt>
                <c:pt idx="270" formatCode="&quot;$&quot;#,##0.00">
                  <c:v>2.58</c:v>
                </c:pt>
                <c:pt idx="271" formatCode="&quot;$&quot;#,##0.00">
                  <c:v>2.5299999999999998</c:v>
                </c:pt>
                <c:pt idx="272" formatCode="&quot;$&quot;#,##0.00">
                  <c:v>2.58</c:v>
                </c:pt>
                <c:pt idx="273" formatCode="&quot;$&quot;#,##0.00">
                  <c:v>2.5099999999999998</c:v>
                </c:pt>
                <c:pt idx="274" formatCode="&quot;$&quot;#,##0.00">
                  <c:v>2.66</c:v>
                </c:pt>
                <c:pt idx="275" formatCode="&quot;$&quot;#,##0.00">
                  <c:v>2.48</c:v>
                </c:pt>
                <c:pt idx="276" formatCode="&quot;$&quot;#,##0.00">
                  <c:v>2.95</c:v>
                </c:pt>
                <c:pt idx="277" formatCode="&quot;$&quot;#,##0.00">
                  <c:v>2.29</c:v>
                </c:pt>
                <c:pt idx="278" formatCode="&quot;$&quot;#,##0.00">
                  <c:v>2.0699999999999998</c:v>
                </c:pt>
                <c:pt idx="279" formatCode="&quot;$&quot;#,##0.00">
                  <c:v>1.96</c:v>
                </c:pt>
                <c:pt idx="280" formatCode="&quot;$&quot;#,##0.00">
                  <c:v>1.78</c:v>
                </c:pt>
                <c:pt idx="281" formatCode="&quot;$&quot;#,##0.00">
                  <c:v>2.12</c:v>
                </c:pt>
                <c:pt idx="282" formatCode="&quot;$&quot;#,##0.00">
                  <c:v>2.39</c:v>
                </c:pt>
                <c:pt idx="283" formatCode="&quot;$&quot;#,##0.00">
                  <c:v>2.4</c:v>
                </c:pt>
                <c:pt idx="284" formatCode="&quot;$&quot;#,##0.00">
                  <c:v>2.08</c:v>
                </c:pt>
                <c:pt idx="285" formatCode="&quot;$&quot;#,##0.000">
                  <c:v>2.8660000000000001</c:v>
                </c:pt>
                <c:pt idx="286" formatCode="&quot;$&quot;#,##0.000">
                  <c:v>3.8149999999999999</c:v>
                </c:pt>
                <c:pt idx="287" formatCode="&quot;$&quot;#,##0.000">
                  <c:v>3.5830000000000002</c:v>
                </c:pt>
                <c:pt idx="288" formatCode="&quot;$&quot;#,##0.000">
                  <c:v>2.9049999999999998</c:v>
                </c:pt>
                <c:pt idx="289" formatCode="&quot;$&quot;#,##0.000">
                  <c:v>2.605</c:v>
                </c:pt>
                <c:pt idx="290" formatCode="&quot;$&quot;#,##0.000">
                  <c:v>2.984</c:v>
                </c:pt>
                <c:pt idx="291" formatCode="&quot;$&quot;#,##0.000">
                  <c:v>1.7829999999999999</c:v>
                </c:pt>
                <c:pt idx="292" formatCode="&quot;$&quot;#,##0.000">
                  <c:v>1.8380000000000001</c:v>
                </c:pt>
                <c:pt idx="293" formatCode="&quot;$&quot;#,##0.000">
                  <c:v>1.5009999999999999</c:v>
                </c:pt>
                <c:pt idx="294" formatCode="&quot;$&quot;#,##0.000">
                  <c:v>1.804</c:v>
                </c:pt>
                <c:pt idx="295" formatCode="&quot;$&quot;#,##0.000">
                  <c:v>1.6519999999999999</c:v>
                </c:pt>
                <c:pt idx="296" formatCode="&quot;$&quot;#,##0.000">
                  <c:v>1.734</c:v>
                </c:pt>
                <c:pt idx="297" formatCode="&quot;$&quot;#,##0.000">
                  <c:v>1.609</c:v>
                </c:pt>
                <c:pt idx="298" formatCode="&quot;$&quot;#,##0.000">
                  <c:v>2.1539999999999999</c:v>
                </c:pt>
                <c:pt idx="299" formatCode="&quot;$&quot;#,##0.000">
                  <c:v>1.9139999999999999</c:v>
                </c:pt>
                <c:pt idx="300" formatCode="&quot;$&quot;#,##0.000">
                  <c:v>1.766</c:v>
                </c:pt>
                <c:pt idx="301" formatCode="&quot;$&quot;#,##0.000">
                  <c:v>1.6120000000000001</c:v>
                </c:pt>
                <c:pt idx="302" formatCode="&quot;$&quot;#,##0.000">
                  <c:v>1.367</c:v>
                </c:pt>
                <c:pt idx="303" formatCode="&quot;$&quot;#,##0.000">
                  <c:v>1.3420000000000001</c:v>
                </c:pt>
                <c:pt idx="304" formatCode="&quot;$&quot;#,##0.000">
                  <c:v>1.532</c:v>
                </c:pt>
                <c:pt idx="305" formatCode="&quot;$&quot;#,##0.000">
                  <c:v>1.4381666666666664</c:v>
                </c:pt>
                <c:pt idx="306" formatCode="&quot;$&quot;#,##0.000">
                  <c:v>1.5169999999999999</c:v>
                </c:pt>
                <c:pt idx="307" formatCode="&quot;$&quot;#,##0.000">
                  <c:v>1.958</c:v>
                </c:pt>
                <c:pt idx="308" formatCode="&quot;$&quot;#,##0.000">
                  <c:v>1.68</c:v>
                </c:pt>
                <c:pt idx="309" formatCode="&quot;$&quot;#,##0.000">
                  <c:v>1.994</c:v>
                </c:pt>
                <c:pt idx="310" formatCode="&quot;$&quot;#,##0.000">
                  <c:v>2.2879999999999998</c:v>
                </c:pt>
                <c:pt idx="311" formatCode="&quot;$&quot;#,##0.000">
                  <c:v>2.3919999999999999</c:v>
                </c:pt>
                <c:pt idx="312" formatCode="&quot;$&quot;#,##0.000">
                  <c:v>2.4980000000000002</c:v>
                </c:pt>
                <c:pt idx="313" formatCode="&quot;$&quot;#,##0.000">
                  <c:v>30.992000000000001</c:v>
                </c:pt>
                <c:pt idx="314" formatCode="&quot;$&quot;#,##0.000">
                  <c:v>2.343</c:v>
                </c:pt>
                <c:pt idx="315" formatCode="&quot;$&quot;#,##0.000">
                  <c:v>2.41</c:v>
                </c:pt>
                <c:pt idx="316" formatCode="&quot;$&quot;#,##0.000">
                  <c:v>2.6429999999999998</c:v>
                </c:pt>
                <c:pt idx="317" formatCode="&quot;$&quot;#,##0.000">
                  <c:v>2.976</c:v>
                </c:pt>
                <c:pt idx="318" formatCode="&quot;$&quot;#,##0.000">
                  <c:v>3.4889999999999999</c:v>
                </c:pt>
                <c:pt idx="319" formatCode="&quot;$&quot;#,##0.000">
                  <c:v>3.742</c:v>
                </c:pt>
                <c:pt idx="320" formatCode="&quot;$&quot;#,##0.000">
                  <c:v>4.6790000000000003</c:v>
                </c:pt>
                <c:pt idx="321" formatCode="&quot;$&quot;#,##0.000">
                  <c:v>5.117</c:v>
                </c:pt>
                <c:pt idx="322" formatCode="&quot;$&quot;#,##0.000">
                  <c:v>4.7279999999999998</c:v>
                </c:pt>
                <c:pt idx="323" formatCode="&quot;$&quot;#,##0.000">
                  <c:v>3.5089999999999999</c:v>
                </c:pt>
                <c:pt idx="324" formatCode="&quot;$&quot;#,##0.000">
                  <c:v>4.1900000000000004</c:v>
                </c:pt>
                <c:pt idx="325" formatCode="&quot;$&quot;#,##0.000">
                  <c:v>4.4809999999999999</c:v>
                </c:pt>
                <c:pt idx="326" formatCode="&quot;$&quot;#,##0.000">
                  <c:v>4.3620000000000001</c:v>
                </c:pt>
                <c:pt idx="327" formatCode="&quot;$&quot;#,##0.000">
                  <c:v>6.149</c:v>
                </c:pt>
                <c:pt idx="328" formatCode="&quot;$&quot;#,##0.000">
                  <c:v>7.5469999999999997</c:v>
                </c:pt>
                <c:pt idx="329" formatCode="&quot;$&quot;#,##0.000">
                  <c:v>7.1349999999999998</c:v>
                </c:pt>
                <c:pt idx="330" formatCode="&quot;$&quot;#,##0.000">
                  <c:v>6.63</c:v>
                </c:pt>
                <c:pt idx="331" formatCode="&quot;$&quot;#,##0.000">
                  <c:v>8.0879999999999992</c:v>
                </c:pt>
                <c:pt idx="332" formatCode="&quot;$&quot;#,##0.000">
                  <c:v>6.8369999999999997</c:v>
                </c:pt>
                <c:pt idx="333" formatCode="&quot;$&quot;#,##0.000">
                  <c:v>4.859</c:v>
                </c:pt>
                <c:pt idx="334" formatCode="&quot;$&quot;#,##0.000">
                  <c:v>5.0060000000000002</c:v>
                </c:pt>
                <c:pt idx="335" formatCode="&quot;$&quot;#,##0.000">
                  <c:v>8.1140000000000008</c:v>
                </c:pt>
                <c:pt idx="336" formatCode="&quot;$&quot;#,##0.000">
                  <c:v>3.6339999999999999</c:v>
                </c:pt>
                <c:pt idx="337" formatCode="&quot;$&quot;#,##0.000">
                  <c:v>2.3079999999999998</c:v>
                </c:pt>
                <c:pt idx="338" formatCode="&quot;$&quot;#,##0.000">
                  <c:v>2.3039999999999998</c:v>
                </c:pt>
                <c:pt idx="339" formatCode="&quot;$&quot;#,##0.000">
                  <c:v>1.9490000000000001</c:v>
                </c:pt>
                <c:pt idx="340" formatCode="&quot;$&quot;#,##0.000">
                  <c:v>1.742</c:v>
                </c:pt>
                <c:pt idx="341" formatCode="&quot;$&quot;#,##0.000">
                  <c:v>1.899</c:v>
                </c:pt>
                <c:pt idx="342" formatCode="&quot;$&quot;#,##0.000">
                  <c:v>2.181</c:v>
                </c:pt>
                <c:pt idx="343" formatCode="&quot;$&quot;#,##0.000">
                  <c:v>2.2639999999999998</c:v>
                </c:pt>
                <c:pt idx="344" formatCode="&quot;$&quot;#,##0.000">
                  <c:v>2.145</c:v>
                </c:pt>
                <c:pt idx="345" formatCode="&quot;$&quot;#,##0.000">
                  <c:v>2.1560000000000001</c:v>
                </c:pt>
                <c:pt idx="346" formatCode="&quot;$&quot;#,##0.000">
                  <c:v>2.23</c:v>
                </c:pt>
                <c:pt idx="347" formatCode="&quot;$&quot;#,##0.000">
                  <c:v>1.974</c:v>
                </c:pt>
                <c:pt idx="348" formatCode="&quot;$&quot;#,##0.000">
                  <c:v>5.2229999999999999</c:v>
                </c:pt>
                <c:pt idx="349" formatCode="&quot;$&quot;#,##0.000">
                  <c:v>1.41</c:v>
                </c:pt>
                <c:pt idx="350" formatCode="&quot;$&quot;#,##0.000">
                  <c:v>1.2789999999999999</c:v>
                </c:pt>
                <c:pt idx="351" formatCode="&quot;$&quot;#,##0.000">
                  <c:v>1.163</c:v>
                </c:pt>
                <c:pt idx="352" formatCode="&quot;$&quot;#,##0.000">
                  <c:v>1.2310000000000001</c:v>
                </c:pt>
                <c:pt idx="353" formatCode="&quot;$&quot;#,##0.000">
                  <c:v>1.552</c:v>
                </c:pt>
                <c:pt idx="354" formatCode="&quot;$&quot;#,##0.000">
                  <c:v>1.595</c:v>
                </c:pt>
                <c:pt idx="355" formatCode="&quot;$&quot;#,##0.000">
                  <c:v>1.5069999999999999</c:v>
                </c:pt>
                <c:pt idx="356" formatCode="&quot;$&quot;#,##0.000">
                  <c:v>1.6910000000000001</c:v>
                </c:pt>
                <c:pt idx="357" formatCode="&quot;$&quot;#,##0.000">
                  <c:v>1.83</c:v>
                </c:pt>
                <c:pt idx="358" formatCode="&quot;$&quot;#,##0.000">
                  <c:v>1.827</c:v>
                </c:pt>
                <c:pt idx="359" formatCode="&quot;$&quot;#,##0.000">
                  <c:v>2.5529999999999999</c:v>
                </c:pt>
                <c:pt idx="360" formatCode="&quot;$&quot;#,##0.000">
                  <c:v>4.069</c:v>
                </c:pt>
                <c:pt idx="361" formatCode="&quot;$&quot;#,##0.000">
                  <c:v>3.39</c:v>
                </c:pt>
                <c:pt idx="362" formatCode="&quot;$&quot;#,##0.000">
                  <c:v>2.6629999999999998</c:v>
                </c:pt>
                <c:pt idx="363" formatCode="&quot;$&quot;#,##0.000">
                  <c:v>1.921</c:v>
                </c:pt>
                <c:pt idx="364" formatCode="&quot;$&quot;#,##0.000">
                  <c:v>2.0710000000000002</c:v>
                </c:pt>
                <c:pt idx="365" formatCode="&quot;$&quot;#,##0.000">
                  <c:v>2.5219999999999998</c:v>
                </c:pt>
                <c:pt idx="366" formatCode="&quot;$&quot;#,##0.000">
                  <c:v>2.7549999999999999</c:v>
                </c:pt>
                <c:pt idx="367" formatCode="&quot;$&quot;#,##0.000">
                  <c:v>2.4159999999999999</c:v>
                </c:pt>
                <c:pt idx="368" formatCode="&quot;$&quot;#,##0.000">
                  <c:v>2.54</c:v>
                </c:pt>
                <c:pt idx="369" formatCode="&quot;$&quot;#,##0.000">
                  <c:v>2.2629999999999999</c:v>
                </c:pt>
                <c:pt idx="370" formatCode="&quot;$&quot;#,##0.000">
                  <c:v>3.048</c:v>
                </c:pt>
                <c:pt idx="371" formatCode="&quot;$&quot;#,##0.000">
                  <c:v>3.008</c:v>
                </c:pt>
                <c:pt idx="372" formatCode="&quot;$&quot;#,##0.000">
                  <c:v>3.9809999999999999</c:v>
                </c:pt>
                <c:pt idx="373" formatCode="&quot;$&quot;#,##0.000">
                  <c:v>1.7090000000000001</c:v>
                </c:pt>
                <c:pt idx="374" formatCode="&quot;$&quot;#,##0.000">
                  <c:v>1.306</c:v>
                </c:pt>
                <c:pt idx="375" formatCode="&quot;$&quot;#,##0.000">
                  <c:v>0.873</c:v>
                </c:pt>
                <c:pt idx="376" formatCode="&quot;$&quot;#,##0.000">
                  <c:v>1.224</c:v>
                </c:pt>
                <c:pt idx="377" formatCode="&quot;$&quot;#,##0.000">
                  <c:v>1.6850000000000001</c:v>
                </c:pt>
                <c:pt idx="378" formatCode="&quot;$&quot;#,##0.000">
                  <c:v>2.0150000000000001</c:v>
                </c:pt>
              </c:numCache>
            </c:numRef>
          </c:val>
          <c:smooth val="0"/>
          <c:extLst>
            <c:ext xmlns:c16="http://schemas.microsoft.com/office/drawing/2014/chart" uri="{C3380CC4-5D6E-409C-BE32-E72D297353CC}">
              <c16:uniqueId val="{00000002-6F5F-41C5-B8A6-59E13CD18E39}"/>
            </c:ext>
          </c:extLst>
        </c:ser>
        <c:ser>
          <c:idx val="2"/>
          <c:order val="2"/>
          <c:tx>
            <c:strRef>
              <c:f>'Gas Monthly Avg&amp; Bidweek Prices'!$D$5</c:f>
              <c:strCache>
                <c:ptCount val="1"/>
                <c:pt idx="0">
                  <c:v>AECO Canada (Monthly Avg)</c:v>
                </c:pt>
              </c:strCache>
            </c:strRef>
          </c:tx>
          <c:spPr>
            <a:ln w="12700">
              <a:solidFill>
                <a:srgbClr val="000000"/>
              </a:solidFill>
              <a:prstDash val="sysDash"/>
            </a:ln>
          </c:spPr>
          <c:marker>
            <c:symbol val="triangle"/>
            <c:size val="5"/>
            <c:spPr>
              <a:solidFill>
                <a:srgbClr val="000000"/>
              </a:solidFill>
              <a:ln>
                <a:solidFill>
                  <a:srgbClr val="000000"/>
                </a:solidFill>
                <a:prstDash val="solid"/>
              </a:ln>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pt idx="379" formatCode="[$-409]mmm\-yy;@">
                  <c:v>46265</c:v>
                </c:pt>
              </c:numCache>
            </c:numRef>
          </c:cat>
          <c:val>
            <c:numRef>
              <c:f>'Gas Monthly Avg&amp; Bidweek Prices'!$D$54:$D$500</c:f>
              <c:numCache>
                <c:formatCode>General</c:formatCode>
                <c:ptCount val="447"/>
                <c:pt idx="102" formatCode="&quot;$&quot;#,##0.00">
                  <c:v>4.2300000000000004</c:v>
                </c:pt>
                <c:pt idx="103" formatCode="&quot;$&quot;#,##0.00">
                  <c:v>4.42</c:v>
                </c:pt>
                <c:pt idx="104" formatCode="&quot;$&quot;#,##0.00">
                  <c:v>4.24</c:v>
                </c:pt>
                <c:pt idx="105" formatCode="&quot;$&quot;#,##0.00">
                  <c:v>4.17</c:v>
                </c:pt>
                <c:pt idx="106" formatCode="&quot;$&quot;#,##0.00">
                  <c:v>4.08</c:v>
                </c:pt>
                <c:pt idx="107" formatCode="&quot;$&quot;#,##0.00">
                  <c:v>5.0999999999999996</c:v>
                </c:pt>
                <c:pt idx="108" formatCode="&quot;$&quot;#,##0.00">
                  <c:v>5.42</c:v>
                </c:pt>
                <c:pt idx="109" formatCode="&quot;$&quot;#,##0.00">
                  <c:v>4.68</c:v>
                </c:pt>
                <c:pt idx="110" formatCode="&quot;$&quot;#,##0.00">
                  <c:v>4.5599999999999996</c:v>
                </c:pt>
                <c:pt idx="111" formatCode="&quot;$&quot;#,##0.00">
                  <c:v>4.9800000000000004</c:v>
                </c:pt>
                <c:pt idx="112" formatCode="&quot;$&quot;#,##0.00">
                  <c:v>5.37</c:v>
                </c:pt>
                <c:pt idx="113" formatCode="&quot;$&quot;#,##0.00">
                  <c:v>5.25</c:v>
                </c:pt>
                <c:pt idx="114" formatCode="&quot;$&quot;#,##0.00">
                  <c:v>5.2</c:v>
                </c:pt>
                <c:pt idx="115" formatCode="&quot;$&quot;#,##0.00">
                  <c:v>4.78</c:v>
                </c:pt>
                <c:pt idx="116" formatCode="&quot;$&quot;#,##0.00">
                  <c:v>4.4000000000000004</c:v>
                </c:pt>
                <c:pt idx="117" formatCode="&quot;$&quot;#,##0.00">
                  <c:v>5.24</c:v>
                </c:pt>
                <c:pt idx="118" formatCode="&quot;$&quot;#,##0.00">
                  <c:v>5.3</c:v>
                </c:pt>
                <c:pt idx="119" formatCode="&quot;$&quot;#,##0.00">
                  <c:v>5.63</c:v>
                </c:pt>
                <c:pt idx="120" formatCode="&quot;$&quot;#,##0.00">
                  <c:v>5.4</c:v>
                </c:pt>
                <c:pt idx="121" formatCode="&quot;$&quot;#,##0.00">
                  <c:v>5.33</c:v>
                </c:pt>
                <c:pt idx="122" formatCode="&quot;$&quot;#,##0.00">
                  <c:v>6.13</c:v>
                </c:pt>
                <c:pt idx="123" formatCode="&quot;$&quot;#,##0.00">
                  <c:v>6.38</c:v>
                </c:pt>
                <c:pt idx="124" formatCode="&quot;$&quot;#,##0.00">
                  <c:v>5.57</c:v>
                </c:pt>
                <c:pt idx="125" formatCode="&quot;$&quot;#,##0.00">
                  <c:v>5.84</c:v>
                </c:pt>
                <c:pt idx="126" formatCode="&quot;$&quot;#,##0.00">
                  <c:v>6.13</c:v>
                </c:pt>
                <c:pt idx="127" formatCode="&quot;$&quot;#,##0.00">
                  <c:v>7.73</c:v>
                </c:pt>
                <c:pt idx="128" formatCode="&quot;$&quot;#,##0.00">
                  <c:v>9.33</c:v>
                </c:pt>
                <c:pt idx="129" formatCode="&quot;$&quot;#,##0.00">
                  <c:v>10.75</c:v>
                </c:pt>
                <c:pt idx="130" formatCode="&quot;$&quot;#,##0.00">
                  <c:v>8.02</c:v>
                </c:pt>
                <c:pt idx="131" formatCode="&quot;$&quot;#,##0.00">
                  <c:v>10.41</c:v>
                </c:pt>
                <c:pt idx="132" formatCode="&quot;$&quot;#,##0.00">
                  <c:v>7.53</c:v>
                </c:pt>
                <c:pt idx="133" formatCode="&quot;$&quot;#,##0.00">
                  <c:v>6.53</c:v>
                </c:pt>
                <c:pt idx="134" formatCode="&quot;$&quot;#,##0.00">
                  <c:v>5.78</c:v>
                </c:pt>
                <c:pt idx="135" formatCode="&quot;$&quot;#,##0.00">
                  <c:v>5.78</c:v>
                </c:pt>
                <c:pt idx="136" formatCode="&quot;$&quot;#,##0.00">
                  <c:v>5.01</c:v>
                </c:pt>
                <c:pt idx="137" formatCode="&quot;$&quot;#,##0.00">
                  <c:v>5.3</c:v>
                </c:pt>
                <c:pt idx="138" formatCode="&quot;$&quot;#,##0.00">
                  <c:v>5.19</c:v>
                </c:pt>
                <c:pt idx="139" formatCode="&quot;$&quot;#,##0.00">
                  <c:v>5.86</c:v>
                </c:pt>
                <c:pt idx="140" formatCode="&quot;$&quot;#,##0.00">
                  <c:v>4.3</c:v>
                </c:pt>
                <c:pt idx="141" formatCode="&quot;$&quot;#,##0.00">
                  <c:v>5.0999999999999996</c:v>
                </c:pt>
                <c:pt idx="142" formatCode="&quot;$&quot;#,##0.00">
                  <c:v>6.98</c:v>
                </c:pt>
                <c:pt idx="143" formatCode="&quot;$&quot;#,##0.00">
                  <c:v>6.64</c:v>
                </c:pt>
                <c:pt idx="144" formatCode="&quot;$&quot;#,##0.00">
                  <c:v>6.22</c:v>
                </c:pt>
                <c:pt idx="145" formatCode="&quot;$&quot;#,##0.00">
                  <c:v>7.23</c:v>
                </c:pt>
                <c:pt idx="146" formatCode="&quot;$&quot;#,##0.00">
                  <c:v>6.94</c:v>
                </c:pt>
                <c:pt idx="147" formatCode="&quot;$&quot;#,##0.00">
                  <c:v>6.97</c:v>
                </c:pt>
                <c:pt idx="148" formatCode="&quot;$&quot;#,##0.00">
                  <c:v>6.71</c:v>
                </c:pt>
                <c:pt idx="149" formatCode="&quot;$&quot;#,##0.00">
                  <c:v>6.13</c:v>
                </c:pt>
                <c:pt idx="150" formatCode="&quot;$&quot;#,##0.00">
                  <c:v>5.19</c:v>
                </c:pt>
                <c:pt idx="151" formatCode="&quot;$&quot;#,##0.00">
                  <c:v>4.8899999999999997</c:v>
                </c:pt>
                <c:pt idx="152" formatCode="&quot;$&quot;#,##0.00">
                  <c:v>4.87</c:v>
                </c:pt>
                <c:pt idx="153" formatCode="&quot;$&quot;#,##0.00">
                  <c:v>6.28</c:v>
                </c:pt>
                <c:pt idx="154" formatCode="&quot;$&quot;#,##0.00">
                  <c:v>6.16</c:v>
                </c:pt>
                <c:pt idx="155" formatCode="&quot;$&quot;#,##0.00">
                  <c:v>6.42</c:v>
                </c:pt>
                <c:pt idx="156" formatCode="&quot;$&quot;#,##0.00">
                  <c:v>7.54</c:v>
                </c:pt>
                <c:pt idx="157" formatCode="&quot;$&quot;#,##0.00">
                  <c:v>8.02</c:v>
                </c:pt>
                <c:pt idx="158" formatCode="&quot;$&quot;#,##0.00">
                  <c:v>8.61</c:v>
                </c:pt>
                <c:pt idx="159" formatCode="&quot;$&quot;#,##0.00">
                  <c:v>9.36</c:v>
                </c:pt>
                <c:pt idx="160" formatCode="&quot;$&quot;#,##0.00">
                  <c:v>9.94</c:v>
                </c:pt>
                <c:pt idx="161" formatCode="&quot;$&quot;#,##0.00">
                  <c:v>11.08</c:v>
                </c:pt>
                <c:pt idx="162" formatCode="&quot;$&quot;#,##0.00">
                  <c:v>9.77</c:v>
                </c:pt>
                <c:pt idx="163" formatCode="&quot;$&quot;#,##0.00">
                  <c:v>7.19</c:v>
                </c:pt>
                <c:pt idx="164" formatCode="&quot;$&quot;#,##0.00">
                  <c:v>5.89</c:v>
                </c:pt>
                <c:pt idx="165" formatCode="&quot;$&quot;#,##0.00">
                  <c:v>6.1</c:v>
                </c:pt>
                <c:pt idx="166" formatCode="&quot;$&quot;#,##0.00">
                  <c:v>6.26</c:v>
                </c:pt>
                <c:pt idx="167" formatCode="&quot;$&quot;#,##0.00">
                  <c:v>6.12</c:v>
                </c:pt>
                <c:pt idx="168" formatCode="&quot;$&quot;#,##0.00">
                  <c:v>4.9000000000000004</c:v>
                </c:pt>
                <c:pt idx="169" formatCode="&quot;$&quot;#,##0.00">
                  <c:v>4.0999999999999996</c:v>
                </c:pt>
                <c:pt idx="170" formatCode="&quot;$&quot;#,##0.00">
                  <c:v>3.28</c:v>
                </c:pt>
                <c:pt idx="171" formatCode="&quot;$&quot;#,##0.00">
                  <c:v>2.77</c:v>
                </c:pt>
                <c:pt idx="172" formatCode="&quot;$&quot;#,##0.00">
                  <c:v>3</c:v>
                </c:pt>
                <c:pt idx="173" formatCode="&quot;$&quot;#,##0.00">
                  <c:v>2.7</c:v>
                </c:pt>
                <c:pt idx="174" formatCode="&quot;$&quot;#,##0.00">
                  <c:v>2.54</c:v>
                </c:pt>
                <c:pt idx="175" formatCode="&quot;$&quot;#,##0.00">
                  <c:v>2.4500000000000002</c:v>
                </c:pt>
                <c:pt idx="176" formatCode="&quot;$&quot;#,##0.00">
                  <c:v>2.57</c:v>
                </c:pt>
                <c:pt idx="177" formatCode="&quot;$&quot;#,##0.00">
                  <c:v>3.92</c:v>
                </c:pt>
                <c:pt idx="178" formatCode="&quot;$&quot;#,##0.00">
                  <c:v>3.4</c:v>
                </c:pt>
                <c:pt idx="179" formatCode="&quot;$&quot;#,##0.00">
                  <c:v>4.96</c:v>
                </c:pt>
                <c:pt idx="180" formatCode="&quot;$&quot;#,##0.00">
                  <c:v>5.1100000000000003</c:v>
                </c:pt>
                <c:pt idx="181" formatCode="&quot;$&quot;#,##0.00">
                  <c:v>4.7</c:v>
                </c:pt>
                <c:pt idx="182" formatCode="&quot;$&quot;#,##0.00">
                  <c:v>3.78</c:v>
                </c:pt>
                <c:pt idx="183" formatCode="&quot;$&quot;#,##0.00">
                  <c:v>3.5</c:v>
                </c:pt>
                <c:pt idx="184" formatCode="&quot;$&quot;#,##0.00">
                  <c:v>3.44</c:v>
                </c:pt>
                <c:pt idx="185" formatCode="&quot;$&quot;#,##0.00">
                  <c:v>3.78</c:v>
                </c:pt>
                <c:pt idx="186" formatCode="&quot;$&quot;#,##0.00">
                  <c:v>3.33</c:v>
                </c:pt>
                <c:pt idx="187" formatCode="&quot;$&quot;#,##0.00">
                  <c:v>3.1</c:v>
                </c:pt>
                <c:pt idx="188" formatCode="&quot;$&quot;#,##0.00">
                  <c:v>3.25</c:v>
                </c:pt>
                <c:pt idx="189" formatCode="&quot;$&quot;#,##0.00">
                  <c:v>3.2518511452890002</c:v>
                </c:pt>
                <c:pt idx="190" formatCode="&quot;$&quot;#,##0.00">
                  <c:v>3.5849578316520003</c:v>
                </c:pt>
                <c:pt idx="191" formatCode="&quot;$&quot;#,##0.00">
                  <c:v>3.8650448035050005</c:v>
                </c:pt>
                <c:pt idx="192" formatCode="&quot;$&quot;#,##0.00">
                  <c:v>3.9791283084375006</c:v>
                </c:pt>
                <c:pt idx="193" formatCode="&quot;$&quot;#,##0.00">
                  <c:v>3.7017082469965006</c:v>
                </c:pt>
                <c:pt idx="194" formatCode="&quot;$&quot;#,##0.00">
                  <c:v>3.7782636990000005</c:v>
                </c:pt>
                <c:pt idx="195" formatCode="&quot;$&quot;#,##0.00">
                  <c:v>3.8715001019199997</c:v>
                </c:pt>
                <c:pt idx="196" formatCode="&quot;$&quot;#,##0.00">
                  <c:v>4.0298732183924999</c:v>
                </c:pt>
                <c:pt idx="197" formatCode="&quot;$&quot;#,##0.00">
                  <c:v>4.1495936405000009</c:v>
                </c:pt>
                <c:pt idx="198" formatCode="&quot;$&quot;#,##0.00">
                  <c:v>3.891358924216</c:v>
                </c:pt>
                <c:pt idx="199" formatCode="&quot;$&quot;#,##0.00">
                  <c:v>3.6907974111295005</c:v>
                </c:pt>
                <c:pt idx="200" formatCode="&quot;$&quot;#,##0.00">
                  <c:v>3.6969482421940003</c:v>
                </c:pt>
                <c:pt idx="201" formatCode="&quot;$&quot;#,##0.00">
                  <c:v>3.2886950694675003</c:v>
                </c:pt>
                <c:pt idx="202" formatCode="&quot;$&quot;#,##0.00">
                  <c:v>3.1868069214720003</c:v>
                </c:pt>
                <c:pt idx="203" formatCode="&quot;$&quot;#,##0.00">
                  <c:v>2.9359817192550004</c:v>
                </c:pt>
                <c:pt idx="204" formatCode="&quot;$&quot;#,##0.00">
                  <c:v>2.4922492941600001</c:v>
                </c:pt>
                <c:pt idx="205" formatCode="&quot;$&quot;#,##0.00">
                  <c:v>2.1560831696820002</c:v>
                </c:pt>
                <c:pt idx="206" formatCode="&quot;$&quot;#,##0.00">
                  <c:v>1.8269981521600003</c:v>
                </c:pt>
                <c:pt idx="207" formatCode="&quot;$&quot;#,##0.00">
                  <c:v>1.6658952702215002</c:v>
                </c:pt>
                <c:pt idx="208" formatCode="&quot;$&quot;#,##0.00">
                  <c:v>2.0430703098974998</c:v>
                </c:pt>
                <c:pt idx="209" formatCode="&quot;$&quot;#,##0.00">
                  <c:v>1.9083661287930003</c:v>
                </c:pt>
                <c:pt idx="210" formatCode="&quot;$&quot;#,##0.00">
                  <c:v>2.3061266205000002</c:v>
                </c:pt>
                <c:pt idx="211" formatCode="&quot;$&quot;#,##0.00">
                  <c:v>2.2493773655040004</c:v>
                </c:pt>
                <c:pt idx="212" formatCode="&quot;$&quot;#,##0.00">
                  <c:v>2.3910201750780007</c:v>
                </c:pt>
                <c:pt idx="213" formatCode="&quot;$&quot;#,##0.00">
                  <c:v>3.0820608722879999</c:v>
                </c:pt>
                <c:pt idx="214" formatCode="&quot;$&quot;#,##0.00">
                  <c:v>3.3725314779694999</c:v>
                </c:pt>
                <c:pt idx="215" formatCode="&quot;$&quot;#,##0.00">
                  <c:v>3.1968755418000003</c:v>
                </c:pt>
                <c:pt idx="216" formatCode="&quot;$&quot;#,##0.00">
                  <c:v>3.0631081752</c:v>
                </c:pt>
                <c:pt idx="217" formatCode="&quot;$&quot;#,##0.00">
                  <c:v>3.060413844798</c:v>
                </c:pt>
                <c:pt idx="218" formatCode="&quot;$&quot;#,##0.00">
                  <c:v>3.3635832806175006</c:v>
                </c:pt>
                <c:pt idx="219" formatCode="&quot;$&quot;#,##0.00">
                  <c:v>3.6027879965340004</c:v>
                </c:pt>
                <c:pt idx="220" formatCode="&quot;$&quot;#,##0.00">
                  <c:v>3.5519281335440005</c:v>
                </c:pt>
                <c:pt idx="221" formatCode="&quot;$&quot;#,##0.00">
                  <c:v>3.2554800755040003</c:v>
                </c:pt>
                <c:pt idx="222" formatCode="&quot;$&quot;#,##0.00">
                  <c:v>2.7317397052800003</c:v>
                </c:pt>
                <c:pt idx="223" formatCode="&quot;$&quot;#,##0.00">
                  <c:v>2.3372493637650003</c:v>
                </c:pt>
                <c:pt idx="224" formatCode="&quot;$&quot;#,##0.00">
                  <c:v>1.9911434929120002</c:v>
                </c:pt>
                <c:pt idx="225" formatCode="&quot;$&quot;#,##0.00">
                  <c:v>3.1090134569200001</c:v>
                </c:pt>
                <c:pt idx="226" formatCode="&quot;$&quot;#,##0.00">
                  <c:v>3.2449143096650004</c:v>
                </c:pt>
                <c:pt idx="227" formatCode="&quot;$&quot;#,##0.00">
                  <c:v>3.6506856569120005</c:v>
                </c:pt>
                <c:pt idx="228" formatCode="&quot;$&quot;#,##0.00">
                  <c:v>3.9653290930084997</c:v>
                </c:pt>
                <c:pt idx="229" formatCode="&quot;$&quot;#,##0.00">
                  <c:v>6.6574071537530015</c:v>
                </c:pt>
                <c:pt idx="230" formatCode="&quot;$&quot;#,##0.00">
                  <c:v>4.7725445966960001</c:v>
                </c:pt>
                <c:pt idx="231" formatCode="&quot;$&quot;#,##0.00">
                  <c:v>4.3427097826095009</c:v>
                </c:pt>
                <c:pt idx="232" formatCode="&quot;$&quot;#,##0.00">
                  <c:v>4.2373433034210004</c:v>
                </c:pt>
                <c:pt idx="233" formatCode="&quot;$&quot;#,##0.00">
                  <c:v>4.3657793802730005</c:v>
                </c:pt>
                <c:pt idx="234" formatCode="&quot;$&quot;#,##0.00">
                  <c:v>3.8683968972825005</c:v>
                </c:pt>
                <c:pt idx="235" formatCode="&quot;$&quot;#,##0.00">
                  <c:v>3.6481948672050004</c:v>
                </c:pt>
                <c:pt idx="236" formatCode="&quot;$&quot;#,##0.00">
                  <c:v>3.6507860562599999</c:v>
                </c:pt>
                <c:pt idx="237" formatCode="&quot;$&quot;#,##0.00">
                  <c:v>3.3098374636800001</c:v>
                </c:pt>
                <c:pt idx="238" formatCode="&quot;$&quot;#,##0.00">
                  <c:v>3.4885402880460004</c:v>
                </c:pt>
                <c:pt idx="239" formatCode="&quot;$&quot;#,##0.00">
                  <c:v>2.8793083965390003</c:v>
                </c:pt>
                <c:pt idx="240" formatCode="&quot;$&quot;#,##0.00">
                  <c:v>2.3109947233400003</c:v>
                </c:pt>
                <c:pt idx="241" formatCode="&quot;$&quot;#,##0.00">
                  <c:v>2.1965310297</c:v>
                </c:pt>
                <c:pt idx="242" formatCode="&quot;$&quot;#,##0.00">
                  <c:v>2.1676809817600002</c:v>
                </c:pt>
                <c:pt idx="243" formatCode="&quot;$&quot;#,##0.00">
                  <c:v>2.0663166610350006</c:v>
                </c:pt>
                <c:pt idx="244" formatCode="&quot;$&quot;#,##0.00">
                  <c:v>2.5359177374650002</c:v>
                </c:pt>
                <c:pt idx="245" formatCode="&quot;$&quot;#,##0.00">
                  <c:v>2.1065818617350001</c:v>
                </c:pt>
                <c:pt idx="246" formatCode="&quot;$&quot;#,##0.00">
                  <c:v>2.2341037983050001</c:v>
                </c:pt>
                <c:pt idx="247" formatCode="&quot;$&quot;#,##0.00">
                  <c:v>2.2575700366700002</c:v>
                </c:pt>
                <c:pt idx="248" formatCode="&quot;$&quot;#,##0.00">
                  <c:v>2.20440056683</c:v>
                </c:pt>
                <c:pt idx="249" formatCode="&quot;$&quot;#,##0.00">
                  <c:v>2.0083581844800005</c:v>
                </c:pt>
                <c:pt idx="250" formatCode="&quot;$&quot;#,##0.00">
                  <c:v>1.9173997499600002</c:v>
                </c:pt>
                <c:pt idx="251" formatCode="&quot;$&quot;#,##0.00">
                  <c:v>1.6790040292100001</c:v>
                </c:pt>
                <c:pt idx="252" formatCode="&quot;$&quot;#,##0.00">
                  <c:v>1.68007973651</c:v>
                </c:pt>
                <c:pt idx="253" formatCode="&quot;$&quot;#,##0.00">
                  <c:v>1.3328751677499999</c:v>
                </c:pt>
                <c:pt idx="254" formatCode="&quot;$&quot;#,##0.00">
                  <c:v>1.0190732933312001</c:v>
                </c:pt>
                <c:pt idx="255" formatCode="&quot;$&quot;#,##0.00">
                  <c:v>0.84466199269240005</c:v>
                </c:pt>
                <c:pt idx="256" formatCode="&quot;$&quot;#,##0.00">
                  <c:v>0.95677311446729996</c:v>
                </c:pt>
                <c:pt idx="257" formatCode="&quot;$&quot;#,##0.00">
                  <c:v>1.4387287314224</c:v>
                </c:pt>
                <c:pt idx="258" formatCode="&quot;$&quot;#,##0.00">
                  <c:v>1.8298449377063999</c:v>
                </c:pt>
                <c:pt idx="259" formatCode="&quot;$&quot;#,##0.00">
                  <c:v>1.5655291847786001</c:v>
                </c:pt>
                <c:pt idx="260" formatCode="&quot;$&quot;#,##0.00">
                  <c:v>2.0375979232086499</c:v>
                </c:pt>
                <c:pt idx="261" formatCode="&quot;$&quot;#,##0.00">
                  <c:v>2.3340480799325003</c:v>
                </c:pt>
                <c:pt idx="262" formatCode="&quot;$&quot;#,##0.00">
                  <c:v>2.02943395866295</c:v>
                </c:pt>
                <c:pt idx="263" formatCode="&quot;$&quot;#,##0.00">
                  <c:v>2.58368441466</c:v>
                </c:pt>
                <c:pt idx="264" formatCode="&quot;$&quot;#,##0.00">
                  <c:v>2.2062585031678004</c:v>
                </c:pt>
                <c:pt idx="265" formatCode="&quot;$&quot;#,##0.00">
                  <c:v>1.9574807410579504</c:v>
                </c:pt>
                <c:pt idx="266" formatCode="&quot;$&quot;#,##0.00">
                  <c:v>1.9541220348444002</c:v>
                </c:pt>
                <c:pt idx="267" formatCode="&quot;$&quot;#,##0.00">
                  <c:v>2.1006060651220499</c:v>
                </c:pt>
                <c:pt idx="268" formatCode="&quot;$&quot;#,##0.00">
                  <c:v>2.2086137537550004</c:v>
                </c:pt>
                <c:pt idx="269" formatCode="&quot;$&quot;#,##0.00">
                  <c:v>1.9294642502677999</c:v>
                </c:pt>
                <c:pt idx="270" formatCode="&quot;$&quot;#,##0.00">
                  <c:v>1.4153216042281502</c:v>
                </c:pt>
                <c:pt idx="271" formatCode="&quot;$&quot;#,##0.00">
                  <c:v>1.4057072171267999</c:v>
                </c:pt>
                <c:pt idx="272" formatCode="&quot;$&quot;#,##0.00">
                  <c:v>0.89239892974440016</c:v>
                </c:pt>
                <c:pt idx="273" formatCode="&quot;$&quot;#,##0.00">
                  <c:v>0.59536878750129996</c:v>
                </c:pt>
                <c:pt idx="274" formatCode="&quot;$&quot;#,##0.00">
                  <c:v>1.7938383989302003</c:v>
                </c:pt>
                <c:pt idx="275" formatCode="&quot;$&quot;#,##0.00">
                  <c:v>1.5921624847193498</c:v>
                </c:pt>
                <c:pt idx="276" formatCode="&quot;$&quot;#,##0.00">
                  <c:v>1.6936294300300001</c:v>
                </c:pt>
                <c:pt idx="277" formatCode="&quot;$&quot;#,##0.00">
                  <c:v>1.6639387906581002</c:v>
                </c:pt>
                <c:pt idx="278" formatCode="&quot;$&quot;#,##0.00">
                  <c:v>1.5666368258207999</c:v>
                </c:pt>
                <c:pt idx="279" formatCode="&quot;$&quot;#,##0.00">
                  <c:v>1.1497052895361999</c:v>
                </c:pt>
                <c:pt idx="280" formatCode="&quot;$&quot;#,##0.00">
                  <c:v>0.80308434471719992</c:v>
                </c:pt>
                <c:pt idx="281" formatCode="&quot;$&quot;#,##0.00">
                  <c:v>0.9007380658416001</c:v>
                </c:pt>
                <c:pt idx="282" formatCode="&quot;$&quot;#,##0.00">
                  <c:v>1.0107178739784</c:v>
                </c:pt>
                <c:pt idx="283" formatCode="&quot;$&quot;#,##0.00">
                  <c:v>0.77594386987680009</c:v>
                </c:pt>
                <c:pt idx="284" formatCode="&quot;$&quot;#,##0.00">
                  <c:v>0.97873740178775004</c:v>
                </c:pt>
                <c:pt idx="285" formatCode="&quot;$&quot;#,##0.000">
                  <c:v>1.0456811770504499</c:v>
                </c:pt>
                <c:pt idx="286" formatCode="&quot;$&quot;#,##0.000">
                  <c:v>1.34769107633283</c:v>
                </c:pt>
                <c:pt idx="287" formatCode="&quot;$&quot;#,##0.000">
                  <c:v>1.347153173115925</c:v>
                </c:pt>
                <c:pt idx="288" formatCode="&quot;$&quot;#,##0.000">
                  <c:v>1.41599619925905</c:v>
                </c:pt>
                <c:pt idx="289" formatCode="&quot;$&quot;#,##0.000">
                  <c:v>2.3758854358156776</c:v>
                </c:pt>
                <c:pt idx="290" formatCode="&quot;$&quot;#,##0.000">
                  <c:v>2.0989523359959299</c:v>
                </c:pt>
                <c:pt idx="291" formatCode="&quot;$&quot;#,##0.000">
                  <c:v>0.66998457050450011</c:v>
                </c:pt>
                <c:pt idx="292" formatCode="&quot;$&quot;#,##0.000">
                  <c:v>1.2180373156910702</c:v>
                </c:pt>
                <c:pt idx="293" formatCode="&quot;$&quot;#,##0.000">
                  <c:v>0.4626820005226</c:v>
                </c:pt>
                <c:pt idx="294" formatCode="&quot;$&quot;#,##0.000">
                  <c:v>0.92284576814666985</c:v>
                </c:pt>
                <c:pt idx="295" formatCode="&quot;$&quot;#,##0.000">
                  <c:v>0.74407104223920018</c:v>
                </c:pt>
                <c:pt idx="296" formatCode="&quot;$&quot;#,##0.000">
                  <c:v>0.48318364440878003</c:v>
                </c:pt>
                <c:pt idx="297" formatCode="&quot;$&quot;#,##0.000">
                  <c:v>1.656756701152005</c:v>
                </c:pt>
                <c:pt idx="298" formatCode="&quot;$&quot;#,##0.000">
                  <c:v>2.13277475656098</c:v>
                </c:pt>
                <c:pt idx="299" formatCode="&quot;$&quot;#,##0.000">
                  <c:v>1.8386334726750901</c:v>
                </c:pt>
                <c:pt idx="300" formatCode="&quot;$&quot;#,##0.000">
                  <c:v>1.7697506379795602</c:v>
                </c:pt>
                <c:pt idx="301" formatCode="&quot;$&quot;#,##0.000">
                  <c:v>1.3834420945499102</c:v>
                </c:pt>
                <c:pt idx="302" formatCode="&quot;$&quot;#,##0.000">
                  <c:v>1.3964881946428003</c:v>
                </c:pt>
                <c:pt idx="303" formatCode="&quot;$&quot;#,##0.000">
                  <c:v>1.41272024868455</c:v>
                </c:pt>
                <c:pt idx="304" formatCode="&quot;$&quot;#,##0.000">
                  <c:v>1.4925199938294802</c:v>
                </c:pt>
                <c:pt idx="305" formatCode="&quot;$&quot;#,##0.000">
                  <c:v>1.403433578272913</c:v>
                </c:pt>
                <c:pt idx="306" formatCode="&quot;$&quot;#,##0.000">
                  <c:v>1.46210373504375</c:v>
                </c:pt>
                <c:pt idx="307" formatCode="&quot;$&quot;#,##0.000">
                  <c:v>1.8616730918526001</c:v>
                </c:pt>
                <c:pt idx="308" formatCode="&quot;$&quot;#,##0.000">
                  <c:v>1.7323208582947203</c:v>
                </c:pt>
                <c:pt idx="309" formatCode="&quot;$&quot;#,##0.000">
                  <c:v>1.8452485094056799</c:v>
                </c:pt>
                <c:pt idx="310" formatCode="&quot;$&quot;#,##0.000">
                  <c:v>2.1807518463223206</c:v>
                </c:pt>
                <c:pt idx="311" formatCode="&quot;$&quot;#,##0.000">
                  <c:v>2.0221367041442404</c:v>
                </c:pt>
                <c:pt idx="312" formatCode="&quot;$&quot;#,##0.000">
                  <c:v>2.1494114568866949</c:v>
                </c:pt>
                <c:pt idx="313" formatCode="&quot;$&quot;#,##0.000">
                  <c:v>3.1197336352688403</c:v>
                </c:pt>
                <c:pt idx="314" formatCode="&quot;$&quot;#,##0.000">
                  <c:v>2.1749790609876398</c:v>
                </c:pt>
                <c:pt idx="315" formatCode="&quot;$&quot;#,##0.000">
                  <c:v>2.2174174509235454</c:v>
                </c:pt>
                <c:pt idx="316" formatCode="&quot;$&quot;#,##0.000">
                  <c:v>2.5249279278083399</c:v>
                </c:pt>
                <c:pt idx="317" formatCode="&quot;$&quot;#,##0.000">
                  <c:v>2.7368519008709802</c:v>
                </c:pt>
                <c:pt idx="318" formatCode="&quot;$&quot;#,##0.000">
                  <c:v>3.1154100554641007</c:v>
                </c:pt>
                <c:pt idx="319" formatCode="&quot;$&quot;#,##0.000">
                  <c:v>2.5244602060558403</c:v>
                </c:pt>
                <c:pt idx="320" formatCode="&quot;$&quot;#,##0.000">
                  <c:v>2.9431367547225005</c:v>
                </c:pt>
                <c:pt idx="321" formatCode="&quot;$&quot;#,##0.000">
                  <c:v>4.1461901468966298</c:v>
                </c:pt>
                <c:pt idx="322" formatCode="&quot;$&quot;#,##0.000">
                  <c:v>3.8071275961441806</c:v>
                </c:pt>
                <c:pt idx="323" formatCode="&quot;$&quot;#,##0.000">
                  <c:v>3.2279866421154004</c:v>
                </c:pt>
                <c:pt idx="324" formatCode="&quot;$&quot;#,##0.000">
                  <c:v>3.4747346373562706</c:v>
                </c:pt>
                <c:pt idx="325" formatCode="&quot;$&quot;#,##0.000">
                  <c:v>3.7216519552538503</c:v>
                </c:pt>
                <c:pt idx="326" formatCode="&quot;$&quot;#,##0.000">
                  <c:v>3.9953035102938306</c:v>
                </c:pt>
                <c:pt idx="327" formatCode="&quot;$&quot;#,##0.000">
                  <c:v>5.441634672286721</c:v>
                </c:pt>
                <c:pt idx="328" formatCode="&quot;$&quot;#,##0.000">
                  <c:v>5.7562725695452412</c:v>
                </c:pt>
                <c:pt idx="329" formatCode="&quot;$&quot;#,##0.000">
                  <c:v>5.7442240318900808</c:v>
                </c:pt>
                <c:pt idx="330" formatCode="&quot;$&quot;#,##0.000">
                  <c:v>4.1473478916428652</c:v>
                </c:pt>
                <c:pt idx="331" formatCode="&quot;$&quot;#,##0.000">
                  <c:v>2.5032970169447704</c:v>
                </c:pt>
                <c:pt idx="332" formatCode="&quot;$&quot;#,##0.000">
                  <c:v>3.0819746469656</c:v>
                </c:pt>
                <c:pt idx="333" formatCode="&quot;$&quot;#,##0.000">
                  <c:v>2.3472292403499804</c:v>
                </c:pt>
                <c:pt idx="334" formatCode="&quot;$&quot;#,##0.000">
                  <c:v>4.4192391666394304</c:v>
                </c:pt>
                <c:pt idx="335" formatCode="&quot;$&quot;#,##0.000">
                  <c:v>4.5929926448442897</c:v>
                </c:pt>
                <c:pt idx="336" formatCode="&quot;$&quot;#,##0.000">
                  <c:v>2.8568262405228007</c:v>
                </c:pt>
                <c:pt idx="337" formatCode="&quot;$&quot;#,##0.000">
                  <c:v>2.07750301296152</c:v>
                </c:pt>
                <c:pt idx="338" formatCode="&quot;$&quot;#,##0.000">
                  <c:v>2.25189548661334</c:v>
                </c:pt>
                <c:pt idx="339" formatCode="&quot;$&quot;#,##0.000">
                  <c:v>1.8672779318577599</c:v>
                </c:pt>
                <c:pt idx="340" formatCode="&quot;$&quot;#,##0.000">
                  <c:v>1.6949734661882951</c:v>
                </c:pt>
                <c:pt idx="341" formatCode="&quot;$&quot;#,##0.000">
                  <c:v>1.79526794010885</c:v>
                </c:pt>
                <c:pt idx="342" formatCode="&quot;$&quot;#,##0.000">
                  <c:v>1.8645078315864703</c:v>
                </c:pt>
                <c:pt idx="343" formatCode="&quot;$&quot;#,##0.000">
                  <c:v>2.0123559768373998</c:v>
                </c:pt>
                <c:pt idx="344" formatCode="&quot;$&quot;#,##0.000">
                  <c:v>1.9177157716724402</c:v>
                </c:pt>
                <c:pt idx="345" formatCode="&quot;$&quot;#,##0.000">
                  <c:v>1.7445032244841503</c:v>
                </c:pt>
                <c:pt idx="346" formatCode="&quot;$&quot;#,##0.000">
                  <c:v>1.9121418614160004</c:v>
                </c:pt>
                <c:pt idx="347" formatCode="&quot;$&quot;#,##0.000">
                  <c:v>1.4222292164705002</c:v>
                </c:pt>
                <c:pt idx="348" formatCode="&quot;$&quot;#,##0.000">
                  <c:v>2.8076742379376403</c:v>
                </c:pt>
                <c:pt idx="349" formatCode="&quot;$&quot;#,##0.000">
                  <c:v>1.3408634882766801</c:v>
                </c:pt>
                <c:pt idx="350" formatCode="&quot;$&quot;#,##0.000">
                  <c:v>1.30501331937576</c:v>
                </c:pt>
                <c:pt idx="351" formatCode="&quot;$&quot;#,##0.000">
                  <c:v>1.019299753973995</c:v>
                </c:pt>
                <c:pt idx="352" formatCode="&quot;$&quot;#,##0.000">
                  <c:v>0.95239277106480014</c:v>
                </c:pt>
                <c:pt idx="353" formatCode="&quot;$&quot;#,##0.000">
                  <c:v>0.6141576501490501</c:v>
                </c:pt>
                <c:pt idx="354" formatCode="&quot;$&quot;#,##0.000">
                  <c:v>0.67618363227679512</c:v>
                </c:pt>
                <c:pt idx="355" formatCode="&quot;$&quot;#,##0.000">
                  <c:v>0.47634277664055003</c:v>
                </c:pt>
                <c:pt idx="356" formatCode="&quot;$&quot;#,##0.000">
                  <c:v>0.35519842390620004</c:v>
                </c:pt>
                <c:pt idx="357" formatCode="&quot;$&quot;#,##0.000">
                  <c:v>0.80617760433524999</c:v>
                </c:pt>
                <c:pt idx="358" formatCode="&quot;$&quot;#,##0.000">
                  <c:v>1.0027053321090149</c:v>
                </c:pt>
                <c:pt idx="359" formatCode="&quot;$&quot;#,##0.000">
                  <c:v>1.3179967964299502</c:v>
                </c:pt>
                <c:pt idx="360" formatCode="&quot;$&quot;#,##0.000">
                  <c:v>1.3132839476825602</c:v>
                </c:pt>
                <c:pt idx="361" formatCode="&quot;$&quot;#,##0.000">
                  <c:v>1.6579466327480403</c:v>
                </c:pt>
                <c:pt idx="362" formatCode="&quot;$&quot;#,##0.000">
                  <c:v>1.52857975058781</c:v>
                </c:pt>
                <c:pt idx="363" formatCode="&quot;$&quot;#,##0.000">
                  <c:v>1.6821256727361602</c:v>
                </c:pt>
                <c:pt idx="364" formatCode="&quot;$&quot;#,##0.000">
                  <c:v>1.4196561372642802</c:v>
                </c:pt>
                <c:pt idx="365" formatCode="&quot;$&quot;#,##0.000">
                  <c:v>0.65283559094253507</c:v>
                </c:pt>
                <c:pt idx="366" formatCode="&quot;$&quot;#,##0.000">
                  <c:v>0.58684698892225495</c:v>
                </c:pt>
                <c:pt idx="367" formatCode="&quot;$&quot;#,##0.000">
                  <c:v>0.52322731584572513</c:v>
                </c:pt>
                <c:pt idx="368" formatCode="&quot;$&quot;#,##0.000">
                  <c:v>0.25773153626597006</c:v>
                </c:pt>
                <c:pt idx="369" formatCode="&quot;$&quot;#,##0.000">
                  <c:v>0.92025175061424014</c:v>
                </c:pt>
                <c:pt idx="370" formatCode="&quot;$&quot;#,##0.000">
                  <c:v>1.643058222547805</c:v>
                </c:pt>
                <c:pt idx="371" formatCode="&quot;$&quot;#,##0.000">
                  <c:v>2.2381770589118002</c:v>
                </c:pt>
                <c:pt idx="372" formatCode="&quot;$&quot;#,##0.000">
                  <c:v>1.75351488645762</c:v>
                </c:pt>
                <c:pt idx="373" formatCode="&quot;$&quot;#,##0.000">
                  <c:v>1.31542898397104</c:v>
                </c:pt>
                <c:pt idx="374" formatCode="&quot;$&quot;#,##0.000">
                  <c:v>1.3395413090142603</c:v>
                </c:pt>
                <c:pt idx="375" formatCode="&quot;$&quot;#,##0.000">
                  <c:v>0.96064915679602503</c:v>
                </c:pt>
                <c:pt idx="376" formatCode="&quot;$&quot;#,##0.000">
                  <c:v>1.1984993410257501</c:v>
                </c:pt>
                <c:pt idx="377" formatCode="&quot;$&quot;#,##0.000">
                  <c:v>1.3023262320695801</c:v>
                </c:pt>
                <c:pt idx="378" formatCode="&quot;$&quot;#,##0.000">
                  <c:v>1.150833891051525</c:v>
                </c:pt>
              </c:numCache>
            </c:numRef>
          </c:val>
          <c:smooth val="0"/>
          <c:extLst>
            <c:ext xmlns:c16="http://schemas.microsoft.com/office/drawing/2014/chart" uri="{C3380CC4-5D6E-409C-BE32-E72D297353CC}">
              <c16:uniqueId val="{00000003-6F5F-41C5-B8A6-59E13CD18E39}"/>
            </c:ext>
          </c:extLst>
        </c:ser>
        <c:ser>
          <c:idx val="3"/>
          <c:order val="3"/>
          <c:tx>
            <c:strRef>
              <c:f>'Gas Monthly Avg&amp; Bidweek Prices'!$L$5</c:f>
              <c:strCache>
                <c:ptCount val="1"/>
                <c:pt idx="0">
                  <c:v>TOTAL LNG U.S. EXPORT PRICE ($US/Mcf)</c:v>
                </c:pt>
              </c:strCache>
            </c:strRef>
          </c:tx>
          <c:spPr>
            <a:ln w="15875">
              <a:solidFill>
                <a:schemeClr val="accent6">
                  <a:lumMod val="50000"/>
                </a:schemeClr>
              </a:solidFill>
            </a:ln>
          </c:spPr>
          <c:marker>
            <c:symbol val="square"/>
            <c:size val="3"/>
            <c:spPr>
              <a:solidFill>
                <a:schemeClr val="accent6">
                  <a:lumMod val="60000"/>
                  <a:lumOff val="40000"/>
                </a:schemeClr>
              </a:solidFill>
            </c:spPr>
          </c:marker>
          <c:cat>
            <c:numRef>
              <c:f>'Gas Monthly Avg&amp; Bidweek Prices'!$A$54:$A$500</c:f>
              <c:numCache>
                <c:formatCode>mmm\-yy</c:formatCode>
                <c:ptCount val="447"/>
                <c:pt idx="0">
                  <c:v>34730</c:v>
                </c:pt>
                <c:pt idx="1">
                  <c:v>34758</c:v>
                </c:pt>
                <c:pt idx="2">
                  <c:v>34789</c:v>
                </c:pt>
                <c:pt idx="3">
                  <c:v>34819</c:v>
                </c:pt>
                <c:pt idx="4">
                  <c:v>34850</c:v>
                </c:pt>
                <c:pt idx="5">
                  <c:v>34880</c:v>
                </c:pt>
                <c:pt idx="6">
                  <c:v>34911</c:v>
                </c:pt>
                <c:pt idx="7">
                  <c:v>34942</c:v>
                </c:pt>
                <c:pt idx="8">
                  <c:v>34972</c:v>
                </c:pt>
                <c:pt idx="9">
                  <c:v>35003</c:v>
                </c:pt>
                <c:pt idx="10">
                  <c:v>35033</c:v>
                </c:pt>
                <c:pt idx="11">
                  <c:v>35064</c:v>
                </c:pt>
                <c:pt idx="12">
                  <c:v>35095</c:v>
                </c:pt>
                <c:pt idx="13">
                  <c:v>35124</c:v>
                </c:pt>
                <c:pt idx="14">
                  <c:v>35155</c:v>
                </c:pt>
                <c:pt idx="15">
                  <c:v>35185</c:v>
                </c:pt>
                <c:pt idx="16">
                  <c:v>35216</c:v>
                </c:pt>
                <c:pt idx="17">
                  <c:v>35246</c:v>
                </c:pt>
                <c:pt idx="18">
                  <c:v>35277</c:v>
                </c:pt>
                <c:pt idx="19">
                  <c:v>35308</c:v>
                </c:pt>
                <c:pt idx="20">
                  <c:v>35338</c:v>
                </c:pt>
                <c:pt idx="21">
                  <c:v>35369</c:v>
                </c:pt>
                <c:pt idx="22">
                  <c:v>35399</c:v>
                </c:pt>
                <c:pt idx="23">
                  <c:v>35430</c:v>
                </c:pt>
                <c:pt idx="24">
                  <c:v>35461</c:v>
                </c:pt>
                <c:pt idx="25">
                  <c:v>35489</c:v>
                </c:pt>
                <c:pt idx="26">
                  <c:v>35520</c:v>
                </c:pt>
                <c:pt idx="27">
                  <c:v>35550</c:v>
                </c:pt>
                <c:pt idx="28">
                  <c:v>35581</c:v>
                </c:pt>
                <c:pt idx="29">
                  <c:v>35611</c:v>
                </c:pt>
                <c:pt idx="30">
                  <c:v>35642</c:v>
                </c:pt>
                <c:pt idx="31">
                  <c:v>35673</c:v>
                </c:pt>
                <c:pt idx="32">
                  <c:v>35703</c:v>
                </c:pt>
                <c:pt idx="33">
                  <c:v>35734</c:v>
                </c:pt>
                <c:pt idx="34">
                  <c:v>35764</c:v>
                </c:pt>
                <c:pt idx="35">
                  <c:v>35795</c:v>
                </c:pt>
                <c:pt idx="36">
                  <c:v>35826</c:v>
                </c:pt>
                <c:pt idx="37">
                  <c:v>35854</c:v>
                </c:pt>
                <c:pt idx="38">
                  <c:v>35885</c:v>
                </c:pt>
                <c:pt idx="39">
                  <c:v>35915</c:v>
                </c:pt>
                <c:pt idx="40">
                  <c:v>35946</c:v>
                </c:pt>
                <c:pt idx="41">
                  <c:v>35976</c:v>
                </c:pt>
                <c:pt idx="42">
                  <c:v>36007</c:v>
                </c:pt>
                <c:pt idx="43">
                  <c:v>36038</c:v>
                </c:pt>
                <c:pt idx="44">
                  <c:v>36068</c:v>
                </c:pt>
                <c:pt idx="45">
                  <c:v>36099</c:v>
                </c:pt>
                <c:pt idx="46">
                  <c:v>36129</c:v>
                </c:pt>
                <c:pt idx="47">
                  <c:v>36160</c:v>
                </c:pt>
                <c:pt idx="48">
                  <c:v>36191</c:v>
                </c:pt>
                <c:pt idx="49">
                  <c:v>36219</c:v>
                </c:pt>
                <c:pt idx="50">
                  <c:v>36250</c:v>
                </c:pt>
                <c:pt idx="51">
                  <c:v>36280</c:v>
                </c:pt>
                <c:pt idx="52">
                  <c:v>36311</c:v>
                </c:pt>
                <c:pt idx="53">
                  <c:v>36341</c:v>
                </c:pt>
                <c:pt idx="54">
                  <c:v>36372</c:v>
                </c:pt>
                <c:pt idx="55">
                  <c:v>36403</c:v>
                </c:pt>
                <c:pt idx="56">
                  <c:v>36433</c:v>
                </c:pt>
                <c:pt idx="57">
                  <c:v>36464</c:v>
                </c:pt>
                <c:pt idx="58">
                  <c:v>36494</c:v>
                </c:pt>
                <c:pt idx="59">
                  <c:v>36525</c:v>
                </c:pt>
                <c:pt idx="60">
                  <c:v>36556</c:v>
                </c:pt>
                <c:pt idx="61">
                  <c:v>36585</c:v>
                </c:pt>
                <c:pt idx="62">
                  <c:v>36616</c:v>
                </c:pt>
                <c:pt idx="63">
                  <c:v>36646</c:v>
                </c:pt>
                <c:pt idx="64">
                  <c:v>36677</c:v>
                </c:pt>
                <c:pt idx="65">
                  <c:v>36707</c:v>
                </c:pt>
                <c:pt idx="66">
                  <c:v>36738</c:v>
                </c:pt>
                <c:pt idx="67">
                  <c:v>36769</c:v>
                </c:pt>
                <c:pt idx="68">
                  <c:v>36799</c:v>
                </c:pt>
                <c:pt idx="69">
                  <c:v>36830</c:v>
                </c:pt>
                <c:pt idx="70">
                  <c:v>36860</c:v>
                </c:pt>
                <c:pt idx="71">
                  <c:v>36891</c:v>
                </c:pt>
                <c:pt idx="72">
                  <c:v>36922</c:v>
                </c:pt>
                <c:pt idx="73">
                  <c:v>36950</c:v>
                </c:pt>
                <c:pt idx="74">
                  <c:v>36981</c:v>
                </c:pt>
                <c:pt idx="75">
                  <c:v>37011</c:v>
                </c:pt>
                <c:pt idx="76">
                  <c:v>37042</c:v>
                </c:pt>
                <c:pt idx="77">
                  <c:v>37072</c:v>
                </c:pt>
                <c:pt idx="78">
                  <c:v>37103</c:v>
                </c:pt>
                <c:pt idx="79">
                  <c:v>37134</c:v>
                </c:pt>
                <c:pt idx="80">
                  <c:v>37164</c:v>
                </c:pt>
                <c:pt idx="81">
                  <c:v>37195</c:v>
                </c:pt>
                <c:pt idx="82">
                  <c:v>37225</c:v>
                </c:pt>
                <c:pt idx="83">
                  <c:v>37256</c:v>
                </c:pt>
                <c:pt idx="84">
                  <c:v>37287</c:v>
                </c:pt>
                <c:pt idx="85">
                  <c:v>37315</c:v>
                </c:pt>
                <c:pt idx="86">
                  <c:v>37346</c:v>
                </c:pt>
                <c:pt idx="87">
                  <c:v>37376</c:v>
                </c:pt>
                <c:pt idx="88">
                  <c:v>37407</c:v>
                </c:pt>
                <c:pt idx="89">
                  <c:v>37437</c:v>
                </c:pt>
                <c:pt idx="90">
                  <c:v>37468</c:v>
                </c:pt>
                <c:pt idx="91">
                  <c:v>37499</c:v>
                </c:pt>
                <c:pt idx="92">
                  <c:v>37529</c:v>
                </c:pt>
                <c:pt idx="93">
                  <c:v>37560</c:v>
                </c:pt>
                <c:pt idx="94">
                  <c:v>37590</c:v>
                </c:pt>
                <c:pt idx="95">
                  <c:v>37621</c:v>
                </c:pt>
                <c:pt idx="96">
                  <c:v>37652</c:v>
                </c:pt>
                <c:pt idx="97">
                  <c:v>37680</c:v>
                </c:pt>
                <c:pt idx="98">
                  <c:v>37711</c:v>
                </c:pt>
                <c:pt idx="99">
                  <c:v>37741</c:v>
                </c:pt>
                <c:pt idx="100">
                  <c:v>37772</c:v>
                </c:pt>
                <c:pt idx="101">
                  <c:v>37802</c:v>
                </c:pt>
                <c:pt idx="102">
                  <c:v>37833</c:v>
                </c:pt>
                <c:pt idx="103">
                  <c:v>37864</c:v>
                </c:pt>
                <c:pt idx="104">
                  <c:v>37894</c:v>
                </c:pt>
                <c:pt idx="105">
                  <c:v>37925</c:v>
                </c:pt>
                <c:pt idx="106">
                  <c:v>37955</c:v>
                </c:pt>
                <c:pt idx="107">
                  <c:v>37986</c:v>
                </c:pt>
                <c:pt idx="108">
                  <c:v>38017</c:v>
                </c:pt>
                <c:pt idx="109">
                  <c:v>38046</c:v>
                </c:pt>
                <c:pt idx="110">
                  <c:v>38077</c:v>
                </c:pt>
                <c:pt idx="111">
                  <c:v>38107</c:v>
                </c:pt>
                <c:pt idx="112">
                  <c:v>38138</c:v>
                </c:pt>
                <c:pt idx="113">
                  <c:v>38168</c:v>
                </c:pt>
                <c:pt idx="114">
                  <c:v>38199</c:v>
                </c:pt>
                <c:pt idx="115">
                  <c:v>38230</c:v>
                </c:pt>
                <c:pt idx="116">
                  <c:v>38260</c:v>
                </c:pt>
                <c:pt idx="117">
                  <c:v>38291</c:v>
                </c:pt>
                <c:pt idx="118">
                  <c:v>38321</c:v>
                </c:pt>
                <c:pt idx="119">
                  <c:v>38352</c:v>
                </c:pt>
                <c:pt idx="120">
                  <c:v>38383</c:v>
                </c:pt>
                <c:pt idx="121">
                  <c:v>38411</c:v>
                </c:pt>
                <c:pt idx="122">
                  <c:v>38442</c:v>
                </c:pt>
                <c:pt idx="123">
                  <c:v>38472</c:v>
                </c:pt>
                <c:pt idx="124">
                  <c:v>38503</c:v>
                </c:pt>
                <c:pt idx="125">
                  <c:v>38533</c:v>
                </c:pt>
                <c:pt idx="126">
                  <c:v>38564</c:v>
                </c:pt>
                <c:pt idx="127">
                  <c:v>38595</c:v>
                </c:pt>
                <c:pt idx="128">
                  <c:v>38625</c:v>
                </c:pt>
                <c:pt idx="129">
                  <c:v>38656</c:v>
                </c:pt>
                <c:pt idx="130">
                  <c:v>38686</c:v>
                </c:pt>
                <c:pt idx="131">
                  <c:v>38717</c:v>
                </c:pt>
                <c:pt idx="132">
                  <c:v>38748</c:v>
                </c:pt>
                <c:pt idx="133">
                  <c:v>38776</c:v>
                </c:pt>
                <c:pt idx="134">
                  <c:v>38807</c:v>
                </c:pt>
                <c:pt idx="135">
                  <c:v>38837</c:v>
                </c:pt>
                <c:pt idx="136">
                  <c:v>38868</c:v>
                </c:pt>
                <c:pt idx="137">
                  <c:v>38898</c:v>
                </c:pt>
                <c:pt idx="138">
                  <c:v>38929</c:v>
                </c:pt>
                <c:pt idx="139">
                  <c:v>38960</c:v>
                </c:pt>
                <c:pt idx="140">
                  <c:v>38990</c:v>
                </c:pt>
                <c:pt idx="141">
                  <c:v>39021</c:v>
                </c:pt>
                <c:pt idx="142">
                  <c:v>39051</c:v>
                </c:pt>
                <c:pt idx="143">
                  <c:v>39082</c:v>
                </c:pt>
                <c:pt idx="144">
                  <c:v>39113</c:v>
                </c:pt>
                <c:pt idx="145">
                  <c:v>39141</c:v>
                </c:pt>
                <c:pt idx="146">
                  <c:v>39172</c:v>
                </c:pt>
                <c:pt idx="147">
                  <c:v>39202</c:v>
                </c:pt>
                <c:pt idx="148">
                  <c:v>39233</c:v>
                </c:pt>
                <c:pt idx="149">
                  <c:v>39263</c:v>
                </c:pt>
                <c:pt idx="150">
                  <c:v>39294</c:v>
                </c:pt>
                <c:pt idx="151">
                  <c:v>39325</c:v>
                </c:pt>
                <c:pt idx="152">
                  <c:v>39355</c:v>
                </c:pt>
                <c:pt idx="153">
                  <c:v>39386</c:v>
                </c:pt>
                <c:pt idx="154">
                  <c:v>39416</c:v>
                </c:pt>
                <c:pt idx="155">
                  <c:v>39447</c:v>
                </c:pt>
                <c:pt idx="156">
                  <c:v>39478</c:v>
                </c:pt>
                <c:pt idx="157">
                  <c:v>39507</c:v>
                </c:pt>
                <c:pt idx="158">
                  <c:v>39538</c:v>
                </c:pt>
                <c:pt idx="159">
                  <c:v>39568</c:v>
                </c:pt>
                <c:pt idx="160">
                  <c:v>39599</c:v>
                </c:pt>
                <c:pt idx="161">
                  <c:v>39629</c:v>
                </c:pt>
                <c:pt idx="162">
                  <c:v>39660</c:v>
                </c:pt>
                <c:pt idx="163">
                  <c:v>39691</c:v>
                </c:pt>
                <c:pt idx="164">
                  <c:v>39721</c:v>
                </c:pt>
                <c:pt idx="165">
                  <c:v>39752</c:v>
                </c:pt>
                <c:pt idx="166">
                  <c:v>39782</c:v>
                </c:pt>
                <c:pt idx="167">
                  <c:v>39813</c:v>
                </c:pt>
                <c:pt idx="168" formatCode="[$-409]mmm\-yy;@">
                  <c:v>39844</c:v>
                </c:pt>
                <c:pt idx="169">
                  <c:v>39872</c:v>
                </c:pt>
                <c:pt idx="170" formatCode="[$-409]mmm\-yy;@">
                  <c:v>39903</c:v>
                </c:pt>
                <c:pt idx="171" formatCode="[$-409]mmm\-yy;@">
                  <c:v>39933</c:v>
                </c:pt>
                <c:pt idx="172" formatCode="[$-409]mmm\-yy;@">
                  <c:v>39964</c:v>
                </c:pt>
                <c:pt idx="173" formatCode="[$-409]mmm\-yy;@">
                  <c:v>39994</c:v>
                </c:pt>
                <c:pt idx="174" formatCode="[$-409]mmm\-yy;@">
                  <c:v>40025</c:v>
                </c:pt>
                <c:pt idx="175" formatCode="[$-409]mmm\-yy;@">
                  <c:v>40056</c:v>
                </c:pt>
                <c:pt idx="176" formatCode="[$-409]mmm\-yy;@">
                  <c:v>40086</c:v>
                </c:pt>
                <c:pt idx="177" formatCode="[$-409]mmm\-yy;@">
                  <c:v>40117</c:v>
                </c:pt>
                <c:pt idx="178" formatCode="[$-409]mmm\-yy;@">
                  <c:v>40147</c:v>
                </c:pt>
                <c:pt idx="179" formatCode="[$-409]mmm\-yy;@">
                  <c:v>40178</c:v>
                </c:pt>
                <c:pt idx="180" formatCode="[$-409]mmm\-yy;@">
                  <c:v>40209</c:v>
                </c:pt>
                <c:pt idx="181" formatCode="[$-409]mmm\-yy;@">
                  <c:v>40237</c:v>
                </c:pt>
                <c:pt idx="182" formatCode="[$-409]mmm\-yy;@">
                  <c:v>40268</c:v>
                </c:pt>
                <c:pt idx="183" formatCode="[$-409]mmm\-yy;@">
                  <c:v>40298</c:v>
                </c:pt>
                <c:pt idx="184" formatCode="[$-409]mmm\-yy;@">
                  <c:v>40329</c:v>
                </c:pt>
                <c:pt idx="185" formatCode="[$-409]mmm\-yy;@">
                  <c:v>40359</c:v>
                </c:pt>
                <c:pt idx="186" formatCode="[$-409]mmm\-yy;@">
                  <c:v>40390</c:v>
                </c:pt>
                <c:pt idx="187" formatCode="[$-409]mmm\-yy;@">
                  <c:v>40421</c:v>
                </c:pt>
                <c:pt idx="188" formatCode="[$-409]mmm\-yy;@">
                  <c:v>40451</c:v>
                </c:pt>
                <c:pt idx="189" formatCode="[$-409]mmm\-yy;@">
                  <c:v>40482</c:v>
                </c:pt>
                <c:pt idx="190" formatCode="[$-409]mmm\-yy;@">
                  <c:v>40512</c:v>
                </c:pt>
                <c:pt idx="191" formatCode="[$-409]mmm\-yy;@">
                  <c:v>40543</c:v>
                </c:pt>
                <c:pt idx="192" formatCode="[$-409]mmm\-yy;@">
                  <c:v>40574</c:v>
                </c:pt>
                <c:pt idx="193" formatCode="[$-409]mmm\-yy;@">
                  <c:v>40602</c:v>
                </c:pt>
                <c:pt idx="194" formatCode="[$-409]mmm\-yy;@">
                  <c:v>40633</c:v>
                </c:pt>
                <c:pt idx="195" formatCode="[$-409]mmm\-yy;@">
                  <c:v>40663</c:v>
                </c:pt>
                <c:pt idx="196" formatCode="[$-409]mmm\-yy;@">
                  <c:v>40694</c:v>
                </c:pt>
                <c:pt idx="197" formatCode="[$-409]mmm\-yy;@">
                  <c:v>40724</c:v>
                </c:pt>
                <c:pt idx="198" formatCode="[$-409]mmm\-yy;@">
                  <c:v>40755</c:v>
                </c:pt>
                <c:pt idx="199" formatCode="[$-409]mmm\-yy;@">
                  <c:v>40786</c:v>
                </c:pt>
                <c:pt idx="200" formatCode="[$-409]mmm\-yy;@">
                  <c:v>40816</c:v>
                </c:pt>
                <c:pt idx="201" formatCode="[$-409]mmm\-yy;@">
                  <c:v>40847</c:v>
                </c:pt>
                <c:pt idx="202" formatCode="[$-409]mmm\-yy;@">
                  <c:v>40877</c:v>
                </c:pt>
                <c:pt idx="203" formatCode="[$-409]mmm\-yy;@">
                  <c:v>40908</c:v>
                </c:pt>
                <c:pt idx="204" formatCode="[$-409]mmm\-yy;@">
                  <c:v>40939</c:v>
                </c:pt>
                <c:pt idx="205" formatCode="[$-409]mmm\-yy;@">
                  <c:v>40968</c:v>
                </c:pt>
                <c:pt idx="206" formatCode="[$-409]mmm\-yy;@">
                  <c:v>40999</c:v>
                </c:pt>
                <c:pt idx="207" formatCode="[$-409]mmm\-yy;@">
                  <c:v>41029</c:v>
                </c:pt>
                <c:pt idx="208" formatCode="[$-409]mmm\-yy;@">
                  <c:v>41060</c:v>
                </c:pt>
                <c:pt idx="209" formatCode="[$-409]mmm\-yy;@">
                  <c:v>41090</c:v>
                </c:pt>
                <c:pt idx="210" formatCode="[$-409]mmm\-yy;@">
                  <c:v>41121</c:v>
                </c:pt>
                <c:pt idx="211" formatCode="[$-409]mmm\-yy;@">
                  <c:v>41152</c:v>
                </c:pt>
                <c:pt idx="212" formatCode="[$-409]mmm\-yy;@">
                  <c:v>41182</c:v>
                </c:pt>
                <c:pt idx="213" formatCode="[$-409]mmm\-yy;@">
                  <c:v>41213</c:v>
                </c:pt>
                <c:pt idx="214" formatCode="[$-409]mmm\-yy;@">
                  <c:v>41243</c:v>
                </c:pt>
                <c:pt idx="215" formatCode="[$-409]mmm\-yy;@">
                  <c:v>41274</c:v>
                </c:pt>
                <c:pt idx="216" formatCode="[$-409]mmm\-yy;@">
                  <c:v>41305</c:v>
                </c:pt>
                <c:pt idx="217" formatCode="[$-409]mmm\-yy;@">
                  <c:v>41333</c:v>
                </c:pt>
                <c:pt idx="218" formatCode="[$-409]mmm\-yy;@">
                  <c:v>41364</c:v>
                </c:pt>
                <c:pt idx="219" formatCode="[$-409]mmm\-yy;@">
                  <c:v>41394</c:v>
                </c:pt>
                <c:pt idx="220" formatCode="[$-409]mmm\-yy;@">
                  <c:v>41425</c:v>
                </c:pt>
                <c:pt idx="221" formatCode="[$-409]mmm\-yy;@">
                  <c:v>41455</c:v>
                </c:pt>
                <c:pt idx="222" formatCode="[$-409]mmm\-yy;@">
                  <c:v>41486</c:v>
                </c:pt>
                <c:pt idx="223" formatCode="[$-409]mmm\-yy;@">
                  <c:v>41517</c:v>
                </c:pt>
                <c:pt idx="224" formatCode="[$-409]mmm\-yy;@">
                  <c:v>41547</c:v>
                </c:pt>
                <c:pt idx="225" formatCode="[$-409]mmm\-yy;@">
                  <c:v>41578</c:v>
                </c:pt>
                <c:pt idx="226" formatCode="[$-409]mmm\-yy;@">
                  <c:v>41608</c:v>
                </c:pt>
                <c:pt idx="227" formatCode="[$-409]mmm\-yy;@">
                  <c:v>41639</c:v>
                </c:pt>
                <c:pt idx="228" formatCode="[$-409]mmm\-yy;@">
                  <c:v>41670</c:v>
                </c:pt>
                <c:pt idx="229" formatCode="[$-409]mmm\-yy;@">
                  <c:v>41698</c:v>
                </c:pt>
                <c:pt idx="230" formatCode="[$-409]mmm\-yy;@">
                  <c:v>41729</c:v>
                </c:pt>
                <c:pt idx="231" formatCode="[$-409]mmm\-yy;@">
                  <c:v>41759</c:v>
                </c:pt>
                <c:pt idx="232" formatCode="[$-409]mmm\-yy;@">
                  <c:v>41790</c:v>
                </c:pt>
                <c:pt idx="233" formatCode="[$-409]mmm\-yy;@">
                  <c:v>41820</c:v>
                </c:pt>
                <c:pt idx="234" formatCode="[$-409]mmm\-yy;@">
                  <c:v>41851</c:v>
                </c:pt>
                <c:pt idx="235" formatCode="[$-409]mmm\-yy;@">
                  <c:v>41882</c:v>
                </c:pt>
                <c:pt idx="236" formatCode="[$-409]mmm\-yy;@">
                  <c:v>41912</c:v>
                </c:pt>
                <c:pt idx="237" formatCode="[$-409]mmm\-yy;@">
                  <c:v>41943</c:v>
                </c:pt>
                <c:pt idx="238" formatCode="[$-409]mmm\-yy;@">
                  <c:v>41973</c:v>
                </c:pt>
                <c:pt idx="239" formatCode="[$-409]mmm\-yy;@">
                  <c:v>42004</c:v>
                </c:pt>
                <c:pt idx="240" formatCode="[$-409]mmm\-yy;@">
                  <c:v>42035</c:v>
                </c:pt>
                <c:pt idx="241" formatCode="[$-409]mmm\-yy;@">
                  <c:v>42063</c:v>
                </c:pt>
                <c:pt idx="242" formatCode="[$-409]mmm\-yy;@">
                  <c:v>42094</c:v>
                </c:pt>
                <c:pt idx="243" formatCode="[$-409]mmm\-yy;@">
                  <c:v>42124</c:v>
                </c:pt>
                <c:pt idx="244" formatCode="[$-409]mmm\-yy;@">
                  <c:v>42155</c:v>
                </c:pt>
                <c:pt idx="245" formatCode="[$-409]mmm\-yy;@">
                  <c:v>42185</c:v>
                </c:pt>
                <c:pt idx="246" formatCode="[$-409]mmm\-yy;@">
                  <c:v>42216</c:v>
                </c:pt>
                <c:pt idx="247" formatCode="[$-409]mmm\-yy;@">
                  <c:v>42247</c:v>
                </c:pt>
                <c:pt idx="248" formatCode="[$-409]mmm\-yy;@">
                  <c:v>42277</c:v>
                </c:pt>
                <c:pt idx="249" formatCode="[$-409]mmm\-yy;@">
                  <c:v>42308</c:v>
                </c:pt>
                <c:pt idx="250" formatCode="[$-409]mmm\-yy;@">
                  <c:v>42338</c:v>
                </c:pt>
                <c:pt idx="251" formatCode="[$-409]mmm\-yy;@">
                  <c:v>42369</c:v>
                </c:pt>
                <c:pt idx="252" formatCode="[$-409]mmm\-yy;@">
                  <c:v>42400</c:v>
                </c:pt>
                <c:pt idx="253" formatCode="[$-409]mmm\-yy;@">
                  <c:v>42429</c:v>
                </c:pt>
                <c:pt idx="254" formatCode="[$-409]mmm\-yy;@">
                  <c:v>42460</c:v>
                </c:pt>
                <c:pt idx="255" formatCode="[$-409]mmm\-yy;@">
                  <c:v>42490</c:v>
                </c:pt>
                <c:pt idx="256" formatCode="[$-409]mmm\-yy;@">
                  <c:v>42521</c:v>
                </c:pt>
                <c:pt idx="257" formatCode="[$-409]mmm\-yy;@">
                  <c:v>42551</c:v>
                </c:pt>
                <c:pt idx="258" formatCode="[$-409]mmm\-yy;@">
                  <c:v>42582</c:v>
                </c:pt>
                <c:pt idx="259" formatCode="[$-409]mmm\-yy;@">
                  <c:v>42613</c:v>
                </c:pt>
                <c:pt idx="260" formatCode="[$-409]mmm\-yy;@">
                  <c:v>42643</c:v>
                </c:pt>
                <c:pt idx="261" formatCode="[$-409]mmm\-yy;@">
                  <c:v>42674</c:v>
                </c:pt>
                <c:pt idx="262" formatCode="[$-409]mmm\-yy;@">
                  <c:v>42704</c:v>
                </c:pt>
                <c:pt idx="263" formatCode="[$-409]mmm\-yy;@">
                  <c:v>42735</c:v>
                </c:pt>
                <c:pt idx="264" formatCode="[$-409]mmm\-yy;@">
                  <c:v>42766</c:v>
                </c:pt>
                <c:pt idx="265" formatCode="[$-409]mmm\-yy;@">
                  <c:v>42794</c:v>
                </c:pt>
                <c:pt idx="266" formatCode="[$-409]mmm\-yy;@">
                  <c:v>42825</c:v>
                </c:pt>
                <c:pt idx="267" formatCode="[$-409]mmm\-yy;@">
                  <c:v>42855</c:v>
                </c:pt>
                <c:pt idx="268" formatCode="[$-409]mmm\-yy;@">
                  <c:v>42886</c:v>
                </c:pt>
                <c:pt idx="269" formatCode="[$-409]mmm\-yy;@">
                  <c:v>42916</c:v>
                </c:pt>
                <c:pt idx="270" formatCode="[$-409]mmm\-yy;@">
                  <c:v>42947</c:v>
                </c:pt>
                <c:pt idx="271" formatCode="[$-409]mmm\-yy;@">
                  <c:v>42978</c:v>
                </c:pt>
                <c:pt idx="272" formatCode="[$-409]mmm\-yy;@">
                  <c:v>43008</c:v>
                </c:pt>
                <c:pt idx="273" formatCode="[$-409]mmm\-yy;@">
                  <c:v>43039</c:v>
                </c:pt>
                <c:pt idx="274" formatCode="[$-409]mmm\-yy;@">
                  <c:v>43069</c:v>
                </c:pt>
                <c:pt idx="275" formatCode="[$-409]mmm\-yy;@">
                  <c:v>43100</c:v>
                </c:pt>
                <c:pt idx="276" formatCode="[$-409]mmm\-yy;@">
                  <c:v>43131</c:v>
                </c:pt>
                <c:pt idx="277" formatCode="[$-409]mmm\-yy;@">
                  <c:v>43159</c:v>
                </c:pt>
                <c:pt idx="278" formatCode="[$-409]mmm\-yy;@">
                  <c:v>43190</c:v>
                </c:pt>
                <c:pt idx="279" formatCode="[$-409]mmm\-yy;@">
                  <c:v>43220</c:v>
                </c:pt>
                <c:pt idx="280" formatCode="[$-409]mmm\-yy;@">
                  <c:v>43251</c:v>
                </c:pt>
                <c:pt idx="281" formatCode="[$-409]mmm\-yy;@">
                  <c:v>43281</c:v>
                </c:pt>
                <c:pt idx="282" formatCode="[$-409]mmm\-yy;@">
                  <c:v>43312</c:v>
                </c:pt>
                <c:pt idx="283" formatCode="[$-409]mmm\-yy;@">
                  <c:v>43343</c:v>
                </c:pt>
                <c:pt idx="284" formatCode="[$-409]mmm\-yy;@">
                  <c:v>43373</c:v>
                </c:pt>
                <c:pt idx="285" formatCode="[$-409]mmm\-yy;@">
                  <c:v>43404</c:v>
                </c:pt>
                <c:pt idx="286" formatCode="[$-409]mmm\-yy;@">
                  <c:v>43434</c:v>
                </c:pt>
                <c:pt idx="287" formatCode="[$-409]mmm\-yy;@">
                  <c:v>43465</c:v>
                </c:pt>
                <c:pt idx="288" formatCode="[$-409]mmm\-yy;@">
                  <c:v>43496</c:v>
                </c:pt>
                <c:pt idx="289" formatCode="[$-409]mmm\-yy;@">
                  <c:v>43524</c:v>
                </c:pt>
                <c:pt idx="290" formatCode="[$-409]mmm\-yy;@">
                  <c:v>43555</c:v>
                </c:pt>
                <c:pt idx="291" formatCode="[$-409]mmm\-yy;@">
                  <c:v>43585</c:v>
                </c:pt>
                <c:pt idx="292" formatCode="[$-409]mmm\-yy;@">
                  <c:v>43616</c:v>
                </c:pt>
                <c:pt idx="293" formatCode="[$-409]mmm\-yy;@">
                  <c:v>43646</c:v>
                </c:pt>
                <c:pt idx="294" formatCode="[$-409]mmm\-yy;@">
                  <c:v>43677</c:v>
                </c:pt>
                <c:pt idx="295" formatCode="[$-409]mmm\-yy;@">
                  <c:v>43708</c:v>
                </c:pt>
                <c:pt idx="296" formatCode="[$-409]mmm\-yy;@">
                  <c:v>43738</c:v>
                </c:pt>
                <c:pt idx="297" formatCode="[$-409]mmm\-yy;@">
                  <c:v>43769</c:v>
                </c:pt>
                <c:pt idx="298" formatCode="[$-409]mmm\-yy;@">
                  <c:v>43799</c:v>
                </c:pt>
                <c:pt idx="299" formatCode="[$-409]mmm\-yy;@">
                  <c:v>43830</c:v>
                </c:pt>
                <c:pt idx="300" formatCode="[$-409]mmm\-yy;@">
                  <c:v>43861</c:v>
                </c:pt>
                <c:pt idx="301" formatCode="[$-409]mmm\-yy;@">
                  <c:v>43890</c:v>
                </c:pt>
                <c:pt idx="302" formatCode="[$-409]mmm\-yy;@">
                  <c:v>43921</c:v>
                </c:pt>
                <c:pt idx="303" formatCode="[$-409]mmm\-yy;@">
                  <c:v>43951</c:v>
                </c:pt>
                <c:pt idx="304" formatCode="[$-409]mmm\-yy;@">
                  <c:v>43982</c:v>
                </c:pt>
                <c:pt idx="305" formatCode="[$-409]mmm\-yy;@">
                  <c:v>44012</c:v>
                </c:pt>
                <c:pt idx="306" formatCode="[$-409]mmm\-yy;@">
                  <c:v>44043</c:v>
                </c:pt>
                <c:pt idx="307" formatCode="[$-409]mmm\-yy;@">
                  <c:v>44074</c:v>
                </c:pt>
                <c:pt idx="308" formatCode="[$-409]mmm\-yy;@">
                  <c:v>44104</c:v>
                </c:pt>
                <c:pt idx="309" formatCode="[$-409]mmm\-yy;@">
                  <c:v>44135</c:v>
                </c:pt>
                <c:pt idx="310" formatCode="[$-409]mmm\-yy;@">
                  <c:v>44165</c:v>
                </c:pt>
                <c:pt idx="311" formatCode="[$-409]mmm\-yy;@">
                  <c:v>44196</c:v>
                </c:pt>
                <c:pt idx="312" formatCode="[$-409]mmm\-yy;@">
                  <c:v>44227</c:v>
                </c:pt>
                <c:pt idx="313" formatCode="[$-409]mmm\-yy;@">
                  <c:v>44255</c:v>
                </c:pt>
                <c:pt idx="314" formatCode="[$-409]mmm\-yy;@">
                  <c:v>44286</c:v>
                </c:pt>
                <c:pt idx="315" formatCode="[$-409]mmm\-yy;@">
                  <c:v>44316</c:v>
                </c:pt>
                <c:pt idx="316" formatCode="[$-409]mmm\-yy;@">
                  <c:v>44347</c:v>
                </c:pt>
                <c:pt idx="317" formatCode="[$-409]mmm\-yy;@">
                  <c:v>44377</c:v>
                </c:pt>
                <c:pt idx="318" formatCode="[$-409]mmm\-yy;@">
                  <c:v>44408</c:v>
                </c:pt>
                <c:pt idx="319" formatCode="[$-409]mmm\-yy;@">
                  <c:v>44439</c:v>
                </c:pt>
                <c:pt idx="320" formatCode="[$-409]mmm\-yy;@">
                  <c:v>44469</c:v>
                </c:pt>
                <c:pt idx="321" formatCode="[$-409]mmm\-yy;@">
                  <c:v>44500</c:v>
                </c:pt>
                <c:pt idx="322" formatCode="[$-409]mmm\-yy;@">
                  <c:v>44530</c:v>
                </c:pt>
                <c:pt idx="323" formatCode="[$-409]mmm\-yy;@">
                  <c:v>44561</c:v>
                </c:pt>
                <c:pt idx="324" formatCode="[$-409]mmm\-yy;@">
                  <c:v>44592</c:v>
                </c:pt>
                <c:pt idx="325" formatCode="[$-409]mmm\-yy;@">
                  <c:v>44620</c:v>
                </c:pt>
                <c:pt idx="326" formatCode="[$-409]mmm\-yy;@">
                  <c:v>44651</c:v>
                </c:pt>
                <c:pt idx="327" formatCode="[$-409]mmm\-yy;@">
                  <c:v>44681</c:v>
                </c:pt>
                <c:pt idx="328" formatCode="[$-409]mmm\-yy;@">
                  <c:v>44712</c:v>
                </c:pt>
                <c:pt idx="329" formatCode="[$-409]mmm\-yy;@">
                  <c:v>44742</c:v>
                </c:pt>
                <c:pt idx="330" formatCode="[$-409]mmm\-yy;@">
                  <c:v>44773</c:v>
                </c:pt>
                <c:pt idx="331" formatCode="[$-409]mmm\-yy;@">
                  <c:v>44804</c:v>
                </c:pt>
                <c:pt idx="332" formatCode="[$-409]mmm\-yy;@">
                  <c:v>44834</c:v>
                </c:pt>
                <c:pt idx="333" formatCode="[$-409]mmm\-yy;@">
                  <c:v>44865</c:v>
                </c:pt>
                <c:pt idx="334" formatCode="[$-409]mmm\-yy;@">
                  <c:v>44895</c:v>
                </c:pt>
                <c:pt idx="335" formatCode="[$-409]mmm\-yy;@">
                  <c:v>44926</c:v>
                </c:pt>
                <c:pt idx="336" formatCode="[$-409]mmm\-yy;@">
                  <c:v>44957</c:v>
                </c:pt>
                <c:pt idx="337" formatCode="[$-409]mmm\-yy;@">
                  <c:v>44985</c:v>
                </c:pt>
                <c:pt idx="338" formatCode="[$-409]mmm\-yy;@">
                  <c:v>45016</c:v>
                </c:pt>
                <c:pt idx="339" formatCode="[$-409]mmm\-yy;@">
                  <c:v>45046</c:v>
                </c:pt>
                <c:pt idx="340" formatCode="[$-409]mmm\-yy;@">
                  <c:v>45077</c:v>
                </c:pt>
                <c:pt idx="341" formatCode="[$-409]mmm\-yy;@">
                  <c:v>45107</c:v>
                </c:pt>
                <c:pt idx="342" formatCode="[$-409]mmm\-yy;@">
                  <c:v>45138</c:v>
                </c:pt>
                <c:pt idx="343" formatCode="[$-409]mmm\-yy;@">
                  <c:v>45139</c:v>
                </c:pt>
                <c:pt idx="344" formatCode="[$-409]mmm\-yy;@">
                  <c:v>45199</c:v>
                </c:pt>
                <c:pt idx="345" formatCode="[$-409]mmm\-yy;@">
                  <c:v>45230</c:v>
                </c:pt>
                <c:pt idx="346" formatCode="[$-409]mmm\-yy;@">
                  <c:v>45260</c:v>
                </c:pt>
                <c:pt idx="347" formatCode="[$-409]mmm\-yy;@">
                  <c:v>45291</c:v>
                </c:pt>
                <c:pt idx="348" formatCode="[$-409]mmm\-yy;@">
                  <c:v>45322</c:v>
                </c:pt>
                <c:pt idx="349" formatCode="[$-409]mmm\-yy;@">
                  <c:v>45351</c:v>
                </c:pt>
                <c:pt idx="350" formatCode="[$-409]mmm\-yy;@">
                  <c:v>45382</c:v>
                </c:pt>
                <c:pt idx="351" formatCode="[$-409]mmm\-yy;@">
                  <c:v>45412</c:v>
                </c:pt>
                <c:pt idx="352" formatCode="[$-409]mmm\-yy;@">
                  <c:v>45443</c:v>
                </c:pt>
                <c:pt idx="353" formatCode="[$-409]mmm\-yy;@">
                  <c:v>45473</c:v>
                </c:pt>
                <c:pt idx="354" formatCode="[$-409]mmm\-yy;@">
                  <c:v>45504</c:v>
                </c:pt>
                <c:pt idx="355" formatCode="[$-409]mmm\-yy;@">
                  <c:v>45535</c:v>
                </c:pt>
                <c:pt idx="356" formatCode="[$-409]mmm\-yy;@">
                  <c:v>45565</c:v>
                </c:pt>
                <c:pt idx="357" formatCode="[$-409]mmm\-yy;@">
                  <c:v>45596</c:v>
                </c:pt>
                <c:pt idx="358" formatCode="[$-409]mmm\-yy;@">
                  <c:v>45626</c:v>
                </c:pt>
                <c:pt idx="359" formatCode="[$-409]mmm\-yy;@">
                  <c:v>45657</c:v>
                </c:pt>
                <c:pt idx="360" formatCode="[$-409]mmm\-yy;@">
                  <c:v>45688</c:v>
                </c:pt>
                <c:pt idx="361" formatCode="[$-409]mmm\-yy;@">
                  <c:v>45716</c:v>
                </c:pt>
                <c:pt idx="362" formatCode="[$-409]mmm\-yy;@">
                  <c:v>45747</c:v>
                </c:pt>
                <c:pt idx="363" formatCode="[$-409]mmm\-yy;@">
                  <c:v>45777</c:v>
                </c:pt>
                <c:pt idx="364" formatCode="[$-409]mmm\-yy;@">
                  <c:v>45808</c:v>
                </c:pt>
                <c:pt idx="365" formatCode="[$-409]mmm\-yy;@">
                  <c:v>45838</c:v>
                </c:pt>
                <c:pt idx="366" formatCode="[$-409]mmm\-yy;@">
                  <c:v>45869</c:v>
                </c:pt>
                <c:pt idx="367" formatCode="[$-409]mmm\-yy;@">
                  <c:v>45900</c:v>
                </c:pt>
                <c:pt idx="368" formatCode="[$-409]mmm\-yy;@">
                  <c:v>45930</c:v>
                </c:pt>
                <c:pt idx="369" formatCode="[$-409]mmm\-yy;@">
                  <c:v>45961</c:v>
                </c:pt>
                <c:pt idx="370" formatCode="[$-409]mmm\-yy;@">
                  <c:v>45991</c:v>
                </c:pt>
                <c:pt idx="371" formatCode="[$-409]mmm\-yy;@">
                  <c:v>46022</c:v>
                </c:pt>
                <c:pt idx="372" formatCode="[$-409]mmm\-yy;@">
                  <c:v>46053</c:v>
                </c:pt>
                <c:pt idx="373" formatCode="[$-409]mmm\-yy;@">
                  <c:v>46081</c:v>
                </c:pt>
                <c:pt idx="374" formatCode="[$-409]mmm\-yy;@">
                  <c:v>46112</c:v>
                </c:pt>
                <c:pt idx="375" formatCode="[$-409]mmm\-yy;@">
                  <c:v>46142</c:v>
                </c:pt>
                <c:pt idx="376" formatCode="[$-409]mmm\-yy;@">
                  <c:v>46173</c:v>
                </c:pt>
                <c:pt idx="377" formatCode="[$-409]mmm\-yy;@">
                  <c:v>46203</c:v>
                </c:pt>
                <c:pt idx="378" formatCode="[$-409]mmm\-yy;@">
                  <c:v>46234</c:v>
                </c:pt>
                <c:pt idx="379" formatCode="[$-409]mmm\-yy;@">
                  <c:v>46265</c:v>
                </c:pt>
              </c:numCache>
            </c:numRef>
          </c:cat>
          <c:val>
            <c:numRef>
              <c:f>'Gas Monthly Avg&amp; Bidweek Prices'!$L$54:$L$500</c:f>
              <c:numCache>
                <c:formatCode>General</c:formatCode>
                <c:ptCount val="447"/>
                <c:pt idx="72" formatCode="&quot;$&quot;#,##0.00">
                  <c:v>4.6900000000000004</c:v>
                </c:pt>
                <c:pt idx="73" formatCode="&quot;$&quot;#,##0.00">
                  <c:v>4.74</c:v>
                </c:pt>
                <c:pt idx="74" formatCode="&quot;$&quot;#,##0.00">
                  <c:v>4.71</c:v>
                </c:pt>
                <c:pt idx="75" formatCode="&quot;$&quot;#,##0.00">
                  <c:v>4.26</c:v>
                </c:pt>
                <c:pt idx="76" formatCode="&quot;$&quot;#,##0.00">
                  <c:v>4.2300000000000004</c:v>
                </c:pt>
                <c:pt idx="77" formatCode="&quot;$&quot;#,##0.00">
                  <c:v>4.29</c:v>
                </c:pt>
                <c:pt idx="78" formatCode="&quot;$&quot;#,##0.00">
                  <c:v>4.28</c:v>
                </c:pt>
                <c:pt idx="79" formatCode="&quot;$&quot;#,##0.00">
                  <c:v>4.3</c:v>
                </c:pt>
                <c:pt idx="80" formatCode="&quot;$&quot;#,##0.00">
                  <c:v>4.4000000000000004</c:v>
                </c:pt>
                <c:pt idx="81" formatCode="&quot;$&quot;#,##0.00">
                  <c:v>4.41</c:v>
                </c:pt>
                <c:pt idx="82" formatCode="&quot;$&quot;#,##0.00">
                  <c:v>4.3</c:v>
                </c:pt>
                <c:pt idx="83" formatCode="&quot;$&quot;#,##0.00">
                  <c:v>4.3</c:v>
                </c:pt>
                <c:pt idx="84" formatCode="&quot;$&quot;#,##0.00">
                  <c:v>4.2699999999999996</c:v>
                </c:pt>
                <c:pt idx="85" formatCode="&quot;$&quot;#,##0.00">
                  <c:v>4.04</c:v>
                </c:pt>
                <c:pt idx="86" formatCode="&quot;$&quot;#,##0.00">
                  <c:v>3.74</c:v>
                </c:pt>
                <c:pt idx="87" formatCode="&quot;$&quot;#,##0.00">
                  <c:v>3.68</c:v>
                </c:pt>
                <c:pt idx="88" formatCode="&quot;$&quot;#,##0.00">
                  <c:v>3.79</c:v>
                </c:pt>
                <c:pt idx="89" formatCode="&quot;$&quot;#,##0.00">
                  <c:v>3.85</c:v>
                </c:pt>
                <c:pt idx="90" formatCode="&quot;$&quot;#,##0.00">
                  <c:v>4.09</c:v>
                </c:pt>
                <c:pt idx="91" formatCode="&quot;$&quot;#,##0.00">
                  <c:v>4.26</c:v>
                </c:pt>
                <c:pt idx="92" formatCode="&quot;$&quot;#,##0.00">
                  <c:v>4.3</c:v>
                </c:pt>
                <c:pt idx="93" formatCode="&quot;$&quot;#,##0.00">
                  <c:v>4.28</c:v>
                </c:pt>
                <c:pt idx="94" formatCode="&quot;$&quot;#,##0.00">
                  <c:v>4.3</c:v>
                </c:pt>
                <c:pt idx="95" formatCode="&quot;$&quot;#,##0.00">
                  <c:v>4.34</c:v>
                </c:pt>
                <c:pt idx="96" formatCode="&quot;$&quot;#,##0.00">
                  <c:v>4.43</c:v>
                </c:pt>
                <c:pt idx="97" formatCode="&quot;$&quot;#,##0.00">
                  <c:v>4.4400000000000004</c:v>
                </c:pt>
                <c:pt idx="98" formatCode="&quot;$&quot;#,##0.00">
                  <c:v>4.3</c:v>
                </c:pt>
                <c:pt idx="99" formatCode="&quot;$&quot;#,##0.00">
                  <c:v>4.4400000000000004</c:v>
                </c:pt>
                <c:pt idx="100" formatCode="&quot;$&quot;#,##0.00">
                  <c:v>4.62</c:v>
                </c:pt>
                <c:pt idx="101" formatCode="&quot;$&quot;#,##0.00">
                  <c:v>4.76</c:v>
                </c:pt>
                <c:pt idx="102" formatCode="&quot;$&quot;#,##0.00">
                  <c:v>4.67</c:v>
                </c:pt>
                <c:pt idx="103" formatCode="&quot;$&quot;#,##0.00">
                  <c:v>4.43</c:v>
                </c:pt>
                <c:pt idx="104" formatCode="&quot;$&quot;#,##0.00">
                  <c:v>4.4000000000000004</c:v>
                </c:pt>
                <c:pt idx="105" formatCode="&quot;$&quot;#,##0.00">
                  <c:v>4.4000000000000004</c:v>
                </c:pt>
                <c:pt idx="106" formatCode="&quot;$&quot;#,##0.00">
                  <c:v>4.45</c:v>
                </c:pt>
                <c:pt idx="107" formatCode="&quot;$&quot;#,##0.00">
                  <c:v>4.51</c:v>
                </c:pt>
                <c:pt idx="108" formatCode="&quot;$&quot;#,##0.00">
                  <c:v>4.42</c:v>
                </c:pt>
                <c:pt idx="109" formatCode="&quot;$&quot;#,##0.00">
                  <c:v>4.53</c:v>
                </c:pt>
                <c:pt idx="110" formatCode="&quot;$&quot;#,##0.00">
                  <c:v>4.5999999999999996</c:v>
                </c:pt>
                <c:pt idx="111" formatCode="&quot;$&quot;#,##0.00">
                  <c:v>4.79</c:v>
                </c:pt>
                <c:pt idx="112" formatCode="&quot;$&quot;#,##0.00">
                  <c:v>4.8899999999999997</c:v>
                </c:pt>
                <c:pt idx="113" formatCode="&quot;$&quot;#,##0.00">
                  <c:v>4.83</c:v>
                </c:pt>
                <c:pt idx="114" formatCode="&quot;$&quot;#,##0.00">
                  <c:v>4.9800000000000004</c:v>
                </c:pt>
                <c:pt idx="115" formatCode="&quot;$&quot;#,##0.00">
                  <c:v>5.05</c:v>
                </c:pt>
                <c:pt idx="116" formatCode="&quot;$&quot;#,##0.00">
                  <c:v>5.24</c:v>
                </c:pt>
                <c:pt idx="117" formatCode="&quot;$&quot;#,##0.00">
                  <c:v>5.24</c:v>
                </c:pt>
                <c:pt idx="118" formatCode="&quot;$&quot;#,##0.00">
                  <c:v>5.32</c:v>
                </c:pt>
                <c:pt idx="119" formatCode="&quot;$&quot;#,##0.00">
                  <c:v>5.4</c:v>
                </c:pt>
                <c:pt idx="120" formatCode="&quot;$&quot;#,##0.00">
                  <c:v>5.27</c:v>
                </c:pt>
                <c:pt idx="121" formatCode="&quot;$&quot;#,##0.00">
                  <c:v>5.4</c:v>
                </c:pt>
                <c:pt idx="122" formatCode="&quot;$&quot;#,##0.00">
                  <c:v>5.26</c:v>
                </c:pt>
                <c:pt idx="123" formatCode="&quot;$&quot;#,##0.00">
                  <c:v>5.19</c:v>
                </c:pt>
                <c:pt idx="124" formatCode="&quot;$&quot;#,##0.00">
                  <c:v>5.38</c:v>
                </c:pt>
                <c:pt idx="125" formatCode="&quot;$&quot;#,##0.00">
                  <c:v>5.49</c:v>
                </c:pt>
                <c:pt idx="126" formatCode="&quot;$&quot;#,##0.00">
                  <c:v>5.89</c:v>
                </c:pt>
                <c:pt idx="127" formatCode="&quot;$&quot;#,##0.00">
                  <c:v>6.08</c:v>
                </c:pt>
                <c:pt idx="128" formatCode="&quot;$&quot;#,##0.00">
                  <c:v>5.97</c:v>
                </c:pt>
                <c:pt idx="129" formatCode="&quot;$&quot;#,##0.00">
                  <c:v>6.24</c:v>
                </c:pt>
                <c:pt idx="130" formatCode="&quot;$&quot;#,##0.00">
                  <c:v>6.4</c:v>
                </c:pt>
                <c:pt idx="131" formatCode="&quot;$&quot;#,##0.00">
                  <c:v>6.68</c:v>
                </c:pt>
                <c:pt idx="132" formatCode="&quot;$&quot;#,##0.00">
                  <c:v>5.9</c:v>
                </c:pt>
                <c:pt idx="133" formatCode="&quot;$&quot;#,##0.00">
                  <c:v>5.81</c:v>
                </c:pt>
                <c:pt idx="134" formatCode="&quot;$&quot;#,##0.00">
                  <c:v>5.69</c:v>
                </c:pt>
                <c:pt idx="135" formatCode="&quot;$&quot;#,##0.00">
                  <c:v>5.76</c:v>
                </c:pt>
                <c:pt idx="136" formatCode="&quot;$&quot;#,##0.00">
                  <c:v>5.95</c:v>
                </c:pt>
                <c:pt idx="137" formatCode="&quot;$&quot;#,##0.00">
                  <c:v>5.94</c:v>
                </c:pt>
                <c:pt idx="138" formatCode="&quot;$&quot;#,##0.00">
                  <c:v>5.95</c:v>
                </c:pt>
                <c:pt idx="139" formatCode="&quot;$&quot;#,##0.00">
                  <c:v>6.17</c:v>
                </c:pt>
                <c:pt idx="140" formatCode="&quot;$&quot;#,##0.00">
                  <c:v>6.22</c:v>
                </c:pt>
                <c:pt idx="141" formatCode="&quot;$&quot;#,##0.00">
                  <c:v>6.28</c:v>
                </c:pt>
                <c:pt idx="142" formatCode="&quot;$&quot;#,##0.00">
                  <c:v>6.45</c:v>
                </c:pt>
                <c:pt idx="143" formatCode="&quot;$&quot;#,##0.00">
                  <c:v>6.44</c:v>
                </c:pt>
                <c:pt idx="144" formatCode="&quot;$&quot;#,##0.00">
                  <c:v>6.08</c:v>
                </c:pt>
                <c:pt idx="145" formatCode="&quot;$&quot;#,##0.00">
                  <c:v>5.91</c:v>
                </c:pt>
                <c:pt idx="146" formatCode="&quot;$&quot;#,##0.00">
                  <c:v>5.85</c:v>
                </c:pt>
                <c:pt idx="147" formatCode="&quot;$&quot;#,##0.00">
                  <c:v>5.86</c:v>
                </c:pt>
                <c:pt idx="148" formatCode="&quot;$&quot;#,##0.00">
                  <c:v>5.65</c:v>
                </c:pt>
                <c:pt idx="149" formatCode="&quot;$&quot;#,##0.00">
                  <c:v>5.73</c:v>
                </c:pt>
                <c:pt idx="150" formatCode="&quot;$&quot;#,##0.00">
                  <c:v>5.87</c:v>
                </c:pt>
                <c:pt idx="151" formatCode="&quot;$&quot;#,##0.00">
                  <c:v>6.06</c:v>
                </c:pt>
                <c:pt idx="152" formatCode="&quot;$&quot;#,##0.00">
                  <c:v>6.14</c:v>
                </c:pt>
                <c:pt idx="153" formatCode="&quot;$&quot;#,##0.00">
                  <c:v>9.34</c:v>
                </c:pt>
                <c:pt idx="154" formatCode="&quot;$&quot;#,##0.00">
                  <c:v>6.33</c:v>
                </c:pt>
                <c:pt idx="155" formatCode="&quot;$&quot;#,##0.00">
                  <c:v>6.28</c:v>
                </c:pt>
                <c:pt idx="156" formatCode="&quot;$&quot;#,##0.00">
                  <c:v>6.6</c:v>
                </c:pt>
                <c:pt idx="157" formatCode="&quot;$&quot;#,##0.00">
                  <c:v>6.9</c:v>
                </c:pt>
                <c:pt idx="158" formatCode="&quot;$&quot;#,##0.00">
                  <c:v>7.09</c:v>
                </c:pt>
                <c:pt idx="159" formatCode="&quot;$&quot;#,##0.00">
                  <c:v>7.09</c:v>
                </c:pt>
                <c:pt idx="160" formatCode="&quot;$&quot;#,##0.00">
                  <c:v>7.21</c:v>
                </c:pt>
                <c:pt idx="161" formatCode="&quot;$&quot;#,##0.00">
                  <c:v>7.38</c:v>
                </c:pt>
                <c:pt idx="162" formatCode="&quot;$&quot;#,##0.00">
                  <c:v>7.49</c:v>
                </c:pt>
                <c:pt idx="163" formatCode="&quot;$&quot;#,##0.00">
                  <c:v>7.97</c:v>
                </c:pt>
                <c:pt idx="164" formatCode="&quot;$&quot;#,##0.00">
                  <c:v>8.56</c:v>
                </c:pt>
                <c:pt idx="165" formatCode="&quot;$&quot;#,##0.00">
                  <c:v>8.7200000000000006</c:v>
                </c:pt>
                <c:pt idx="166" formatCode="&quot;$&quot;#,##0.00">
                  <c:v>8.8699999999999992</c:v>
                </c:pt>
                <c:pt idx="167" formatCode="&quot;$&quot;#,##0.00">
                  <c:v>8.27</c:v>
                </c:pt>
                <c:pt idx="168" formatCode="&quot;$&quot;#,##0.00">
                  <c:v>7.54</c:v>
                </c:pt>
                <c:pt idx="169" formatCode="&quot;$&quot;#,##0.00">
                  <c:v>6</c:v>
                </c:pt>
                <c:pt idx="170" formatCode="&quot;$&quot;#,##0.00">
                  <c:v>6.42</c:v>
                </c:pt>
                <c:pt idx="171" formatCode="&quot;$&quot;#,##0.00">
                  <c:v>7.33</c:v>
                </c:pt>
                <c:pt idx="172" formatCode="&quot;$&quot;#,##0.00">
                  <c:v>7.2</c:v>
                </c:pt>
                <c:pt idx="173" formatCode="&quot;$&quot;#,##0.00">
                  <c:v>7.65</c:v>
                </c:pt>
                <c:pt idx="174" formatCode="&quot;$&quot;#,##0.00">
                  <c:v>8</c:v>
                </c:pt>
                <c:pt idx="175" formatCode="&quot;$&quot;#,##0.00">
                  <c:v>8.36</c:v>
                </c:pt>
                <c:pt idx="176" formatCode="&quot;$&quot;#,##0.00">
                  <c:v>10.199999999999999</c:v>
                </c:pt>
                <c:pt idx="177" formatCode="&quot;$&quot;#,##0.00">
                  <c:v>10.97</c:v>
                </c:pt>
                <c:pt idx="178" formatCode="&quot;$&quot;#,##0.00">
                  <c:v>10.69</c:v>
                </c:pt>
                <c:pt idx="179" formatCode="&quot;$&quot;#,##0.00">
                  <c:v>9.18</c:v>
                </c:pt>
                <c:pt idx="180" formatCode="&quot;$&quot;#,##0.00">
                  <c:v>11.68</c:v>
                </c:pt>
                <c:pt idx="181" formatCode="&quot;$&quot;#,##0.00">
                  <c:v>7.97</c:v>
                </c:pt>
                <c:pt idx="182" formatCode="&quot;$&quot;#,##0.00">
                  <c:v>12.36</c:v>
                </c:pt>
                <c:pt idx="183" formatCode="&quot;$&quot;#,##0.00">
                  <c:v>12.21</c:v>
                </c:pt>
                <c:pt idx="184" formatCode="&quot;$&quot;#,##0.00">
                  <c:v>11.94</c:v>
                </c:pt>
                <c:pt idx="185" formatCode="&quot;$&quot;#,##0.00">
                  <c:v>8.27</c:v>
                </c:pt>
                <c:pt idx="186" formatCode="&quot;$&quot;#,##0.00">
                  <c:v>12.83</c:v>
                </c:pt>
                <c:pt idx="187" formatCode="&quot;$&quot;#,##0.00">
                  <c:v>13.19</c:v>
                </c:pt>
                <c:pt idx="188" formatCode="&quot;$&quot;#,##0.00">
                  <c:v>9.85</c:v>
                </c:pt>
                <c:pt idx="189" formatCode="&quot;$&quot;#,##0.00">
                  <c:v>9.0399999999999991</c:v>
                </c:pt>
                <c:pt idx="190" formatCode="&quot;$&quot;#,##0.00">
                  <c:v>8.18</c:v>
                </c:pt>
                <c:pt idx="191" formatCode="&quot;$&quot;#,##0.00">
                  <c:v>8.5</c:v>
                </c:pt>
                <c:pt idx="192" formatCode="&quot;$&quot;#,##0.00">
                  <c:v>8.1999999999999993</c:v>
                </c:pt>
                <c:pt idx="193" formatCode="&quot;$&quot;#,##0.00">
                  <c:v>9.7100000000000009</c:v>
                </c:pt>
                <c:pt idx="194" formatCode="&quot;$&quot;#,##0.00">
                  <c:v>10.28</c:v>
                </c:pt>
                <c:pt idx="195" formatCode="&quot;$&quot;#,##0.00">
                  <c:v>8.25</c:v>
                </c:pt>
                <c:pt idx="196" formatCode="&quot;$&quot;#,##0.00">
                  <c:v>8.6199999999999992</c:v>
                </c:pt>
                <c:pt idx="197" formatCode="&quot;$&quot;#,##0.00">
                  <c:v>11.6</c:v>
                </c:pt>
                <c:pt idx="198" formatCode="&quot;$&quot;#,##0.00">
                  <c:v>12.72</c:v>
                </c:pt>
                <c:pt idx="199" formatCode="&quot;$&quot;#,##0.00">
                  <c:v>11.6</c:v>
                </c:pt>
                <c:pt idx="200" formatCode="&quot;$&quot;#,##0.00">
                  <c:v>12.76</c:v>
                </c:pt>
                <c:pt idx="201" formatCode="&quot;$&quot;#,##0.00">
                  <c:v>12.54</c:v>
                </c:pt>
                <c:pt idx="202" formatCode="&quot;$&quot;#,##0.00">
                  <c:v>15.29</c:v>
                </c:pt>
                <c:pt idx="203" formatCode="&quot;$&quot;#,##0.00">
                  <c:v>12.83</c:v>
                </c:pt>
                <c:pt idx="204" formatCode="&quot;$&quot;#,##0.00">
                  <c:v>11.83</c:v>
                </c:pt>
                <c:pt idx="205" formatCode="&quot;$&quot;#,##0.00">
                  <c:v>11.3</c:v>
                </c:pt>
                <c:pt idx="206" formatCode="&quot;$&quot;#,##0.00">
                  <c:v>10.67</c:v>
                </c:pt>
                <c:pt idx="207" formatCode="&quot;$&quot;#,##0.00">
                  <c:v>8.5399999999999991</c:v>
                </c:pt>
                <c:pt idx="208" formatCode="&quot;$&quot;#,##0.00">
                  <c:v>16.100000000000001</c:v>
                </c:pt>
                <c:pt idx="209" formatCode="&quot;$&quot;#,##0.00">
                  <c:v>17.55</c:v>
                </c:pt>
                <c:pt idx="210" formatCode="&quot;$&quot;#,##0.00">
                  <c:v>8.49</c:v>
                </c:pt>
                <c:pt idx="211" formatCode="&quot;$&quot;#,##0.00">
                  <c:v>15.15</c:v>
                </c:pt>
                <c:pt idx="212" formatCode="&quot;$&quot;#,##0.00">
                  <c:v>8.4</c:v>
                </c:pt>
                <c:pt idx="213" formatCode="&quot;$&quot;#,##0.00">
                  <c:v>11.57</c:v>
                </c:pt>
                <c:pt idx="214" formatCode="&quot;$&quot;#,##0.00">
                  <c:v>8.86</c:v>
                </c:pt>
                <c:pt idx="215" formatCode="&quot;$&quot;#,##0.00">
                  <c:v>11.76</c:v>
                </c:pt>
                <c:pt idx="216" formatCode="&quot;$&quot;#,##0.00">
                  <c:v>10.11</c:v>
                </c:pt>
                <c:pt idx="217" formatCode="&quot;$&quot;#,##0.00">
                  <c:v>10.85</c:v>
                </c:pt>
                <c:pt idx="218" formatCode="&quot;$&quot;#,##0.00">
                  <c:v>10.02</c:v>
                </c:pt>
                <c:pt idx="219" formatCode="&quot;$&quot;#,##0.00">
                  <c:v>11.36</c:v>
                </c:pt>
                <c:pt idx="220" formatCode="&quot;$&quot;#,##0.00">
                  <c:v>12.84</c:v>
                </c:pt>
                <c:pt idx="221" formatCode="&quot;$&quot;#,##0.00">
                  <c:v>13.38</c:v>
                </c:pt>
                <c:pt idx="222" formatCode="&quot;$&quot;#,##0.00">
                  <c:v>12.89</c:v>
                </c:pt>
                <c:pt idx="223" formatCode="&quot;$&quot;#,##0.00">
                  <c:v>13.25</c:v>
                </c:pt>
                <c:pt idx="224" formatCode="&quot;$&quot;#,##0.00">
                  <c:v>13.53</c:v>
                </c:pt>
                <c:pt idx="225" formatCode="&quot;$&quot;#,##0.00">
                  <c:v>13.09</c:v>
                </c:pt>
                <c:pt idx="226" formatCode="&quot;$&quot;#,##0.00">
                  <c:v>13.45</c:v>
                </c:pt>
                <c:pt idx="227" formatCode="&quot;$&quot;#,##0.00">
                  <c:v>12.69</c:v>
                </c:pt>
                <c:pt idx="228" formatCode="&quot;$&quot;#,##0.00">
                  <c:v>13.7</c:v>
                </c:pt>
                <c:pt idx="229" formatCode="&quot;$&quot;#,##0.00">
                  <c:v>15.49</c:v>
                </c:pt>
                <c:pt idx="230" formatCode="&quot;$&quot;#,##0.00">
                  <c:v>14.31</c:v>
                </c:pt>
                <c:pt idx="231" formatCode="&quot;$&quot;#,##0.00">
                  <c:v>13.23</c:v>
                </c:pt>
                <c:pt idx="232" formatCode="&quot;$&quot;#,##0.00">
                  <c:v>15.78</c:v>
                </c:pt>
                <c:pt idx="233" formatCode="&quot;$&quot;#,##0.00">
                  <c:v>12.58</c:v>
                </c:pt>
                <c:pt idx="234" formatCode="&quot;$&quot;#,##0.00">
                  <c:v>16.010000000000002</c:v>
                </c:pt>
                <c:pt idx="235" formatCode="&quot;$&quot;#,##0.00">
                  <c:v>16.010000000000002</c:v>
                </c:pt>
                <c:pt idx="236" formatCode="&quot;$&quot;#,##0.00">
                  <c:v>15.74</c:v>
                </c:pt>
                <c:pt idx="237" formatCode="&quot;$&quot;#,##0.00">
                  <c:v>15.1</c:v>
                </c:pt>
                <c:pt idx="238" formatCode="&quot;$&quot;#,##0.00">
                  <c:v>12.17</c:v>
                </c:pt>
                <c:pt idx="239" formatCode="&quot;$&quot;#,##0.00">
                  <c:v>13.5</c:v>
                </c:pt>
                <c:pt idx="240" formatCode="&quot;$&quot;#,##0.00">
                  <c:v>17.39</c:v>
                </c:pt>
                <c:pt idx="241" formatCode="&quot;$&quot;#,##0.00">
                  <c:v>12.87</c:v>
                </c:pt>
                <c:pt idx="242" formatCode="&quot;$&quot;#,##0.00">
                  <c:v>11.1</c:v>
                </c:pt>
                <c:pt idx="243" formatCode="&quot;$&quot;#,##0.00">
                  <c:v>10.53</c:v>
                </c:pt>
                <c:pt idx="244" formatCode="&quot;$&quot;#,##0.00">
                  <c:v>7.53</c:v>
                </c:pt>
                <c:pt idx="245" formatCode="&quot;$&quot;#,##0.00">
                  <c:v>7.82</c:v>
                </c:pt>
                <c:pt idx="246" formatCode="&quot;$&quot;#,##0.00">
                  <c:v>8.1</c:v>
                </c:pt>
                <c:pt idx="247" formatCode="&quot;$&quot;#,##0.00">
                  <c:v>7.91</c:v>
                </c:pt>
                <c:pt idx="248" formatCode="&quot;$&quot;#,##0.00">
                  <c:v>7.17</c:v>
                </c:pt>
                <c:pt idx="249" formatCode="&quot;$&quot;#,##0.00">
                  <c:v>6.53</c:v>
                </c:pt>
                <c:pt idx="250" formatCode="&quot;$&quot;#,##0.00">
                  <c:v>16.670000000000002</c:v>
                </c:pt>
                <c:pt idx="251" formatCode="&quot;$&quot;#,##0.00">
                  <c:v>15.95</c:v>
                </c:pt>
                <c:pt idx="252" formatCode="&quot;$&quot;#,##0.00">
                  <c:v>10.74</c:v>
                </c:pt>
                <c:pt idx="253" formatCode="&quot;$&quot;#,##0.00">
                  <c:v>3.59</c:v>
                </c:pt>
                <c:pt idx="254" formatCode="&quot;$&quot;#,##0.00">
                  <c:v>4.01</c:v>
                </c:pt>
                <c:pt idx="255" formatCode="&quot;$&quot;#,##0.00">
                  <c:v>3.96</c:v>
                </c:pt>
                <c:pt idx="256" formatCode="&quot;$&quot;#,##0.00">
                  <c:v>4.21</c:v>
                </c:pt>
                <c:pt idx="257" formatCode="&quot;$&quot;#,##0.00">
                  <c:v>4.72</c:v>
                </c:pt>
                <c:pt idx="258" formatCode="&quot;$&quot;#,##0.00">
                  <c:v>5.63</c:v>
                </c:pt>
                <c:pt idx="259" formatCode="&quot;$&quot;#,##0.00">
                  <c:v>5.13</c:v>
                </c:pt>
                <c:pt idx="260" formatCode="&quot;$&quot;#,##0.00">
                  <c:v>5.1100000000000003</c:v>
                </c:pt>
                <c:pt idx="261" formatCode="&quot;$&quot;#,##0.00">
                  <c:v>3.65</c:v>
                </c:pt>
                <c:pt idx="262" formatCode="&quot;$&quot;#,##0.00">
                  <c:v>4.58</c:v>
                </c:pt>
                <c:pt idx="263" formatCode="&quot;$&quot;#,##0.00">
                  <c:v>4.68</c:v>
                </c:pt>
                <c:pt idx="264" formatCode="&quot;$&quot;#,##0.00">
                  <c:v>6.44</c:v>
                </c:pt>
                <c:pt idx="265" formatCode="&quot;$&quot;#,##0.00">
                  <c:v>5.99</c:v>
                </c:pt>
                <c:pt idx="266" formatCode="&quot;$&quot;#,##0.00">
                  <c:v>4.47</c:v>
                </c:pt>
                <c:pt idx="267" formatCode="&quot;$&quot;#,##0.00">
                  <c:v>5.16</c:v>
                </c:pt>
                <c:pt idx="268" formatCode="&quot;$&quot;#,##0.00">
                  <c:v>4.8</c:v>
                </c:pt>
                <c:pt idx="269" formatCode="&quot;$&quot;#,##0.00">
                  <c:v>4.6100000000000003</c:v>
                </c:pt>
                <c:pt idx="270" formatCode="&quot;$&quot;#,##0.00">
                  <c:v>4.26</c:v>
                </c:pt>
                <c:pt idx="271" formatCode="&quot;$&quot;#,##0.00">
                  <c:v>3.88</c:v>
                </c:pt>
                <c:pt idx="272" formatCode="&quot;$&quot;#,##0.00">
                  <c:v>3.88</c:v>
                </c:pt>
                <c:pt idx="273" formatCode="&quot;$&quot;#,##0.00">
                  <c:v>4.0199999999999996</c:v>
                </c:pt>
                <c:pt idx="274" formatCode="&quot;$&quot;#,##0.00">
                  <c:v>4.47</c:v>
                </c:pt>
                <c:pt idx="275" formatCode="&quot;$&quot;#,##0.00">
                  <c:v>4.74</c:v>
                </c:pt>
                <c:pt idx="276" formatCode="&quot;$&quot;#,##0.00">
                  <c:v>4.34</c:v>
                </c:pt>
                <c:pt idx="277" formatCode="&quot;$&quot;#,##0.00">
                  <c:v>5.62</c:v>
                </c:pt>
                <c:pt idx="278" formatCode="&quot;$&quot;#,##0.00">
                  <c:v>4.45</c:v>
                </c:pt>
                <c:pt idx="279" formatCode="&quot;$&quot;#,##0.00">
                  <c:v>4.5599999999999996</c:v>
                </c:pt>
                <c:pt idx="280" formatCode="&quot;$&quot;#,##0.00">
                  <c:v>5.03</c:v>
                </c:pt>
                <c:pt idx="281" formatCode="&quot;$&quot;#,##0.00">
                  <c:v>4.6500000000000004</c:v>
                </c:pt>
                <c:pt idx="282" formatCode="&quot;$&quot;#,##0.00">
                  <c:v>5.28</c:v>
                </c:pt>
                <c:pt idx="283" formatCode="&quot;$&quot;#,##0.00">
                  <c:v>5.33</c:v>
                </c:pt>
                <c:pt idx="284" formatCode="&quot;$&quot;#,##0.00">
                  <c:v>4.78</c:v>
                </c:pt>
                <c:pt idx="285" formatCode="&quot;$&quot;#,##0.00">
                  <c:v>4.92</c:v>
                </c:pt>
                <c:pt idx="286" formatCode="&quot;$&quot;#,##0.00">
                  <c:v>5.62</c:v>
                </c:pt>
                <c:pt idx="287" formatCode="&quot;$&quot;#,##0.00">
                  <c:v>6.84</c:v>
                </c:pt>
                <c:pt idx="288" formatCode="&quot;$&quot;#,##0.00">
                  <c:v>5.89</c:v>
                </c:pt>
                <c:pt idx="289" formatCode="&quot;$&quot;#,##0.00">
                  <c:v>5.0599999999999996</c:v>
                </c:pt>
                <c:pt idx="290" formatCode="&quot;$&quot;#,##0.00">
                  <c:v>4.84</c:v>
                </c:pt>
                <c:pt idx="291" formatCode="&quot;$&quot;#,##0.00">
                  <c:v>4.7</c:v>
                </c:pt>
                <c:pt idx="292" formatCode="&quot;$&quot;#,##0.00">
                  <c:v>4.3899999999999997</c:v>
                </c:pt>
                <c:pt idx="293" formatCode="&quot;$&quot;#,##0.00">
                  <c:v>4.57</c:v>
                </c:pt>
                <c:pt idx="294" formatCode="&quot;$&quot;#,##0.00">
                  <c:v>5.29</c:v>
                </c:pt>
                <c:pt idx="295" formatCode="&quot;$&quot;#,##0.00">
                  <c:v>5.13</c:v>
                </c:pt>
                <c:pt idx="296" formatCode="&quot;$&quot;#,##0.00">
                  <c:v>5.28</c:v>
                </c:pt>
                <c:pt idx="297" formatCode="&quot;$&quot;#,##0.00">
                  <c:v>5.31</c:v>
                </c:pt>
                <c:pt idx="298" formatCode="&quot;$&quot;#,##0.00">
                  <c:v>5.84</c:v>
                </c:pt>
                <c:pt idx="299" formatCode="&quot;$&quot;#,##0.00">
                  <c:v>5.55</c:v>
                </c:pt>
                <c:pt idx="300" formatCode="&quot;$&quot;#,##0.00">
                  <c:v>5.4</c:v>
                </c:pt>
                <c:pt idx="301" formatCode="&quot;$&quot;#,##0.00">
                  <c:v>5.04</c:v>
                </c:pt>
                <c:pt idx="302" formatCode="&quot;$&quot;#,##0.00">
                  <c:v>4.8499999999999996</c:v>
                </c:pt>
                <c:pt idx="303" formatCode="&quot;$&quot;#,##0.00">
                  <c:v>4.67</c:v>
                </c:pt>
                <c:pt idx="304" formatCode="&quot;$&quot;#,##0.00">
                  <c:v>5.44</c:v>
                </c:pt>
                <c:pt idx="305" formatCode="&quot;$&quot;#,##0.00">
                  <c:v>5.49</c:v>
                </c:pt>
                <c:pt idx="306" formatCode="&quot;$&quot;#,##0.00">
                  <c:v>5.61</c:v>
                </c:pt>
                <c:pt idx="307" formatCode="&quot;$&quot;#,##0.00">
                  <c:v>5.69</c:v>
                </c:pt>
                <c:pt idx="308" formatCode="&quot;$&quot;#,##0.00">
                  <c:v>5.53</c:v>
                </c:pt>
                <c:pt idx="309" formatCode="&quot;$&quot;#,##0.00">
                  <c:v>5.78</c:v>
                </c:pt>
                <c:pt idx="310" formatCode="&quot;$&quot;#,##0.00">
                  <c:v>6.46</c:v>
                </c:pt>
                <c:pt idx="311" formatCode="&quot;$&quot;#,##0.00">
                  <c:v>6.38</c:v>
                </c:pt>
                <c:pt idx="312" formatCode="&quot;$&quot;#,##0.00">
                  <c:v>6.08</c:v>
                </c:pt>
                <c:pt idx="313" formatCode="&quot;$&quot;#,##0.00">
                  <c:v>6.52</c:v>
                </c:pt>
                <c:pt idx="314" formatCode="&quot;$&quot;#,##0.00">
                  <c:v>6.25</c:v>
                </c:pt>
                <c:pt idx="315" formatCode="&quot;$&quot;#,##0.00">
                  <c:v>5.92</c:v>
                </c:pt>
                <c:pt idx="316" formatCode="&quot;$&quot;#,##0.00">
                  <c:v>6.46</c:v>
                </c:pt>
                <c:pt idx="317" formatCode="&quot;$&quot;#,##0.00">
                  <c:v>6.57</c:v>
                </c:pt>
                <c:pt idx="318" formatCode="&quot;$&quot;#,##0.00">
                  <c:v>7.23</c:v>
                </c:pt>
                <c:pt idx="319" formatCode="&quot;$&quot;#,##0.00">
                  <c:v>7.75</c:v>
                </c:pt>
                <c:pt idx="320" formatCode="&quot;$&quot;#,##0.00">
                  <c:v>8.34</c:v>
                </c:pt>
                <c:pt idx="321" formatCode="&quot;$&quot;#,##0.00">
                  <c:v>9.98</c:v>
                </c:pt>
                <c:pt idx="322" formatCode="&quot;$&quot;#,##0.00">
                  <c:v>10.24</c:v>
                </c:pt>
                <c:pt idx="323" formatCode="&quot;$&quot;#,##0.00">
                  <c:v>9.6199999999999992</c:v>
                </c:pt>
                <c:pt idx="324" formatCode="&quot;$&quot;#,##0.00">
                  <c:v>8.56</c:v>
                </c:pt>
                <c:pt idx="325" formatCode="&quot;$&quot;#,##0.00">
                  <c:v>10.17</c:v>
                </c:pt>
                <c:pt idx="326" formatCode="&quot;$&quot;#,##0.00">
                  <c:v>9.15</c:v>
                </c:pt>
                <c:pt idx="327" formatCode="&quot;$&quot;#,##0.00">
                  <c:v>10.33</c:v>
                </c:pt>
                <c:pt idx="328" formatCode="&quot;$&quot;#,##0.00">
                  <c:v>12.33</c:v>
                </c:pt>
                <c:pt idx="329" formatCode="&quot;$&quot;#,##0.00">
                  <c:v>14.37</c:v>
                </c:pt>
                <c:pt idx="330" formatCode="&quot;$&quot;#,##0.00">
                  <c:v>12.76</c:v>
                </c:pt>
                <c:pt idx="331" formatCode="&quot;$&quot;#,##0.00">
                  <c:v>15.45</c:v>
                </c:pt>
                <c:pt idx="332" formatCode="&quot;$&quot;#,##0.00">
                  <c:v>16.72</c:v>
                </c:pt>
                <c:pt idx="333" formatCode="&quot;$&quot;#,##0.00">
                  <c:v>14.32</c:v>
                </c:pt>
                <c:pt idx="334" formatCode="&quot;$&quot;#,##0.00">
                  <c:v>11.68</c:v>
                </c:pt>
                <c:pt idx="335" formatCode="&quot;$&quot;#,##0.00">
                  <c:v>12.67</c:v>
                </c:pt>
                <c:pt idx="336" formatCode="&quot;$&quot;#,##0.00">
                  <c:v>11.24</c:v>
                </c:pt>
                <c:pt idx="337" formatCode="&quot;$&quot;#,##0.00">
                  <c:v>9.36</c:v>
                </c:pt>
                <c:pt idx="338" formatCode="&quot;$&quot;#,##0.00">
                  <c:v>7.97</c:v>
                </c:pt>
                <c:pt idx="339" formatCode="&quot;$&quot;#,##0.00">
                  <c:v>6.83</c:v>
                </c:pt>
                <c:pt idx="340" formatCode="&quot;$&quot;#,##0.00">
                  <c:v>7.33</c:v>
                </c:pt>
                <c:pt idx="341" formatCode="&quot;$&quot;#,##0.00">
                  <c:v>7.37</c:v>
                </c:pt>
                <c:pt idx="342" formatCode="&quot;$&quot;#,##0.00">
                  <c:v>6.62</c:v>
                </c:pt>
                <c:pt idx="343" formatCode="&quot;$&quot;#,##0.00">
                  <c:v>6.45</c:v>
                </c:pt>
                <c:pt idx="344" formatCode="&quot;$&quot;#,##0.00">
                  <c:v>6.57</c:v>
                </c:pt>
                <c:pt idx="345" formatCode="&quot;$&quot;#,##0.00">
                  <c:v>7.08</c:v>
                </c:pt>
                <c:pt idx="346" formatCode="&quot;$&quot;#,##0.00">
                  <c:v>7.51</c:v>
                </c:pt>
                <c:pt idx="347" formatCode="&quot;$&quot;#,##0.00">
                  <c:v>6.94</c:v>
                </c:pt>
                <c:pt idx="348" formatCode="&quot;$&quot;#,##0.00">
                  <c:v>6.89</c:v>
                </c:pt>
                <c:pt idx="349" formatCode="&quot;$&quot;#,##0.00">
                  <c:v>6.56</c:v>
                </c:pt>
                <c:pt idx="350" formatCode="&quot;$&quot;#,##0.00">
                  <c:v>5.69</c:v>
                </c:pt>
                <c:pt idx="351" formatCode="&quot;$&quot;#,##0.00">
                  <c:v>5.46</c:v>
                </c:pt>
                <c:pt idx="352" formatCode="&quot;$&quot;#,##0.00">
                  <c:v>5.63</c:v>
                </c:pt>
                <c:pt idx="353" formatCode="&quot;$&quot;#,##0.00">
                  <c:v>6.57</c:v>
                </c:pt>
                <c:pt idx="354" formatCode="&quot;$&quot;#,##0.00">
                  <c:v>6.72</c:v>
                </c:pt>
                <c:pt idx="355" formatCode="&quot;$&quot;#,##0.00">
                  <c:v>5.77</c:v>
                </c:pt>
                <c:pt idx="356" formatCode="&quot;$&quot;#,##0.00">
                  <c:v>6.09</c:v>
                </c:pt>
                <c:pt idx="357" formatCode="&quot;$&quot;#,##0.00">
                  <c:v>6.86</c:v>
                </c:pt>
                <c:pt idx="358" formatCode="&quot;$&quot;#,##0.00">
                  <c:v>6.7</c:v>
                </c:pt>
                <c:pt idx="359" formatCode="&quot;$&quot;#,##0.00">
                  <c:v>7.67</c:v>
                </c:pt>
                <c:pt idx="360" formatCode="&quot;$&quot;#,##0.00">
                  <c:v>8.51</c:v>
                </c:pt>
                <c:pt idx="361" formatCode="&quot;$&quot;#,##0.00">
                  <c:v>8.43</c:v>
                </c:pt>
                <c:pt idx="362" formatCode="&quot;$&quot;#,##0.00">
                  <c:v>8.8800000000000008</c:v>
                </c:pt>
                <c:pt idx="363" formatCode="&quot;$&quot;#,##0.00">
                  <c:v>8.44</c:v>
                </c:pt>
                <c:pt idx="364" formatCode="&quot;$&quot;#,##0.00">
                  <c:v>7.42</c:v>
                </c:pt>
                <c:pt idx="365" formatCode="&quot;$&quot;#,##0.00">
                  <c:v>7.62</c:v>
                </c:pt>
                <c:pt idx="366" formatCode="&quot;$&quot;#,##0.00">
                  <c:v>7.6</c:v>
                </c:pt>
                <c:pt idx="367" formatCode="&quot;$&quot;#,##0.00">
                  <c:v>7.51</c:v>
                </c:pt>
                <c:pt idx="368" formatCode="&quot;$&quot;#,##0.00">
                  <c:v>7.09</c:v>
                </c:pt>
                <c:pt idx="369" formatCode="&quot;$&quot;#,##0.00">
                  <c:v>7.34</c:v>
                </c:pt>
                <c:pt idx="370" formatCode="&quot;$&quot;#,##0.00">
                  <c:v>7.69</c:v>
                </c:pt>
                <c:pt idx="371" formatCode="&quot;$&quot;#,##0.00">
                  <c:v>8.4600000000000009</c:v>
                </c:pt>
                <c:pt idx="372" formatCode="&quot;$&quot;#,##0.00">
                  <c:v>8.67</c:v>
                </c:pt>
                <c:pt idx="373" formatCode="&quot;$&quot;#,##0.00">
                  <c:v>11.33</c:v>
                </c:pt>
                <c:pt idx="374" formatCode="&quot;$&quot;#,##0.00">
                  <c:v>7.57</c:v>
                </c:pt>
                <c:pt idx="375" formatCode="&quot;$&quot;#,##0.00">
                  <c:v>8.0299999999999994</c:v>
                </c:pt>
                <c:pt idx="376" formatCode="&quot;$&quot;#,##0.00">
                  <c:v>7.79</c:v>
                </c:pt>
              </c:numCache>
            </c:numRef>
          </c:val>
          <c:smooth val="0"/>
          <c:extLst>
            <c:ext xmlns:c16="http://schemas.microsoft.com/office/drawing/2014/chart" uri="{C3380CC4-5D6E-409C-BE32-E72D297353CC}">
              <c16:uniqueId val="{00000004-6F5F-41C5-B8A6-59E13CD18E39}"/>
            </c:ext>
          </c:extLst>
        </c:ser>
        <c:dLbls>
          <c:showLegendKey val="0"/>
          <c:showVal val="0"/>
          <c:showCatName val="0"/>
          <c:showSerName val="0"/>
          <c:showPercent val="0"/>
          <c:showBubbleSize val="0"/>
        </c:dLbls>
        <c:marker val="1"/>
        <c:smooth val="0"/>
        <c:axId val="178084864"/>
        <c:axId val="178132480"/>
      </c:lineChart>
      <c:dateAx>
        <c:axId val="178084864"/>
        <c:scaling>
          <c:orientation val="minMax"/>
          <c:max val="46388"/>
          <c:min val="40909"/>
        </c:scaling>
        <c:delete val="0"/>
        <c:axPos val="b"/>
        <c:majorGridlines>
          <c:spPr>
            <a:ln w="3175">
              <a:solidFill>
                <a:srgbClr val="000000"/>
              </a:solidFill>
              <a:prstDash val="solid"/>
            </a:ln>
          </c:spPr>
        </c:majorGridlines>
        <c:minorGridlines>
          <c:spPr>
            <a:ln w="3175">
              <a:solidFill>
                <a:srgbClr val="00000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DATE</a:t>
                </a:r>
              </a:p>
            </c:rich>
          </c:tx>
          <c:layout>
            <c:manualLayout>
              <c:xMode val="edge"/>
              <c:yMode val="edge"/>
              <c:x val="0.50721420643729187"/>
              <c:y val="0.91408450704225352"/>
            </c:manualLayout>
          </c:layout>
          <c:overlay val="0"/>
          <c:spPr>
            <a:noFill/>
            <a:ln w="25400">
              <a:noFill/>
            </a:ln>
          </c:spPr>
        </c:title>
        <c:numFmt formatCode="mmm\-yy" sourceLinked="0"/>
        <c:majorTickMark val="out"/>
        <c:minorTickMark val="none"/>
        <c:tickLblPos val="nextTo"/>
        <c:spPr>
          <a:ln w="3175">
            <a:solidFill>
              <a:srgbClr val="000000"/>
            </a:solidFill>
            <a:prstDash val="solid"/>
          </a:ln>
        </c:spPr>
        <c:txPr>
          <a:bodyPr rot="0" vert="horz"/>
          <a:lstStyle/>
          <a:p>
            <a:pPr>
              <a:defRPr sz="580" b="0" i="0" u="none" strike="noStrike" baseline="0">
                <a:solidFill>
                  <a:srgbClr val="000000"/>
                </a:solidFill>
                <a:latin typeface="Arial"/>
                <a:ea typeface="Arial"/>
                <a:cs typeface="Arial"/>
              </a:defRPr>
            </a:pPr>
            <a:endParaRPr lang="en-US"/>
          </a:p>
        </c:txPr>
        <c:crossAx val="178132480"/>
        <c:crosses val="autoZero"/>
        <c:auto val="1"/>
        <c:lblOffset val="100"/>
        <c:baseTimeUnit val="months"/>
        <c:majorUnit val="6"/>
        <c:majorTimeUnit val="months"/>
        <c:minorUnit val="6"/>
        <c:minorTimeUnit val="months"/>
      </c:dateAx>
      <c:valAx>
        <c:axId val="178132480"/>
        <c:scaling>
          <c:orientation val="minMax"/>
          <c:max val="16"/>
        </c:scaling>
        <c:delete val="0"/>
        <c:axPos val="l"/>
        <c:majorGridlines>
          <c:spPr>
            <a:ln w="3175">
              <a:solidFill>
                <a:srgbClr val="000000"/>
              </a:solidFill>
              <a:prstDash val="solid"/>
            </a:ln>
          </c:spPr>
        </c:majorGridlines>
        <c:minorGridlines>
          <c:spPr>
            <a:ln w="3175">
              <a:solidFill>
                <a:srgbClr val="000000"/>
              </a:solidFill>
              <a:prstDash val="solid"/>
            </a:ln>
          </c:spPr>
        </c:minorGridlines>
        <c:title>
          <c:tx>
            <c:rich>
              <a:bodyPr rot="0" vert="wordArtVert"/>
              <a:lstStyle/>
              <a:p>
                <a:pPr algn="ctr">
                  <a:defRPr sz="1000" b="1" i="0" u="none" strike="noStrike" baseline="0">
                    <a:solidFill>
                      <a:srgbClr val="000000"/>
                    </a:solidFill>
                    <a:latin typeface="Arial"/>
                    <a:ea typeface="Arial"/>
                    <a:cs typeface="Arial"/>
                  </a:defRPr>
                </a:pPr>
                <a:r>
                  <a:rPr lang="en-US"/>
                  <a:t>PRICE - $/MMBTU</a:t>
                </a:r>
              </a:p>
            </c:rich>
          </c:tx>
          <c:layout>
            <c:manualLayout>
              <c:xMode val="edge"/>
              <c:yMode val="edge"/>
              <c:x val="1.2208657047724751E-2"/>
              <c:y val="0.349295774647887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084864"/>
        <c:crossesAt val="35431"/>
        <c:crossBetween val="between"/>
        <c:majorUnit val="1"/>
        <c:minorUnit val="0.5"/>
      </c:valAx>
      <c:spPr>
        <a:noFill/>
        <a:ln w="12700">
          <a:solidFill>
            <a:srgbClr val="808080"/>
          </a:solidFill>
          <a:prstDash val="solid"/>
        </a:ln>
      </c:spPr>
    </c:plotArea>
    <c:legend>
      <c:legendPos val="b"/>
      <c:layout>
        <c:manualLayout>
          <c:xMode val="edge"/>
          <c:yMode val="edge"/>
          <c:x val="5.5861343455795825E-2"/>
          <c:y val="0.95210950287255425"/>
          <c:w val="0.89678283370065948"/>
          <c:h val="3.9687425398047184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Arial"/>
                <a:ea typeface="Arial"/>
                <a:cs typeface="Arial"/>
              </a:defRPr>
            </a:pPr>
            <a:r>
              <a:rPr lang="en-US" sz="1400" b="1" i="1" u="none" strike="noStrike" baseline="0">
                <a:solidFill>
                  <a:srgbClr val="000000"/>
                </a:solidFill>
                <a:latin typeface="Arial"/>
                <a:cs typeface="Arial"/>
              </a:rPr>
              <a:t>MONTHLY AVG</a:t>
            </a:r>
            <a:r>
              <a:rPr lang="en-US" sz="1200" b="1" i="0" u="none" strike="noStrike" baseline="0">
                <a:solidFill>
                  <a:srgbClr val="000000"/>
                </a:solidFill>
                <a:latin typeface="Arial"/>
                <a:cs typeface="Arial"/>
              </a:rPr>
              <a:t> </a:t>
            </a:r>
            <a:r>
              <a:rPr lang="en-US" sz="1400" b="1" i="1" u="none" strike="noStrike" baseline="0">
                <a:solidFill>
                  <a:srgbClr val="000000"/>
                </a:solidFill>
                <a:latin typeface="Arial"/>
                <a:cs typeface="Arial"/>
              </a:rPr>
              <a:t>SPOT CASH MARKET PRICES</a:t>
            </a:r>
          </a:p>
          <a:p>
            <a:pPr>
              <a:defRPr sz="1400" b="1" i="1" u="none" strike="noStrike" baseline="0">
                <a:solidFill>
                  <a:srgbClr val="000000"/>
                </a:solidFill>
                <a:latin typeface="Arial"/>
                <a:ea typeface="Arial"/>
                <a:cs typeface="Arial"/>
              </a:defRPr>
            </a:pPr>
            <a:r>
              <a:rPr lang="en-US" sz="1400" b="1" i="0" u="none" strike="noStrike" baseline="0">
                <a:solidFill>
                  <a:srgbClr val="000000"/>
                </a:solidFill>
                <a:latin typeface="Arial"/>
                <a:cs typeface="Arial"/>
              </a:rPr>
              <a:t>TOTAL U.S. LNG EXPORTS ($US</a:t>
            </a:r>
            <a:r>
              <a:rPr lang="en-US" sz="1200" b="1" i="0" u="none" strike="noStrike" baseline="0">
                <a:solidFill>
                  <a:srgbClr val="000000"/>
                </a:solidFill>
                <a:latin typeface="Arial"/>
                <a:cs typeface="Arial"/>
              </a:rPr>
              <a:t>)</a:t>
            </a:r>
          </a:p>
          <a:p>
            <a:pPr>
              <a:defRPr sz="1400" b="1" i="1"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 </a:t>
            </a:r>
            <a:r>
              <a:rPr lang="en-US" sz="1000" b="1" i="0" u="none" strike="noStrike" baseline="0">
                <a:solidFill>
                  <a:srgbClr val="000000"/>
                </a:solidFill>
                <a:latin typeface="Arial"/>
                <a:cs typeface="Arial"/>
              </a:rPr>
              <a:t>vs</a:t>
            </a:r>
            <a:r>
              <a:rPr lang="en-US" sz="1200" b="1" i="0" u="none" strike="noStrike" baseline="0">
                <a:solidFill>
                  <a:srgbClr val="000000"/>
                </a:solidFill>
                <a:latin typeface="Arial"/>
                <a:cs typeface="Arial"/>
              </a:rPr>
              <a:t> </a:t>
            </a:r>
          </a:p>
          <a:p>
            <a:pPr>
              <a:defRPr sz="1400" b="1" i="1" u="none" strike="noStrike" baseline="0">
                <a:solidFill>
                  <a:srgbClr val="000000"/>
                </a:solidFill>
                <a:latin typeface="Arial"/>
                <a:ea typeface="Arial"/>
                <a:cs typeface="Arial"/>
              </a:defRPr>
            </a:pPr>
            <a:r>
              <a:rPr lang="en-US" sz="1400" b="1" i="0" u="none" strike="noStrike" baseline="0">
                <a:solidFill>
                  <a:srgbClr val="000000"/>
                </a:solidFill>
                <a:latin typeface="Arial"/>
                <a:cs typeface="Arial"/>
              </a:rPr>
              <a:t>HENRY HUB ($US)</a:t>
            </a:r>
          </a:p>
          <a:p>
            <a:pPr>
              <a:defRPr sz="1400" b="1" i="1" u="none" strike="noStrike" baseline="0">
                <a:solidFill>
                  <a:srgbClr val="000000"/>
                </a:solidFill>
                <a:latin typeface="Arial"/>
                <a:ea typeface="Arial"/>
                <a:cs typeface="Arial"/>
              </a:defRPr>
            </a:pPr>
            <a:r>
              <a:rPr lang="en-US" sz="1050" b="1" i="0" u="none" strike="noStrike" baseline="0">
                <a:solidFill>
                  <a:srgbClr val="FF0000"/>
                </a:solidFill>
                <a:latin typeface="Arial"/>
                <a:cs typeface="Arial"/>
              </a:rPr>
              <a:t>2021+ DATA ONLY</a:t>
            </a:r>
          </a:p>
        </c:rich>
      </c:tx>
      <c:layout>
        <c:manualLayout>
          <c:xMode val="edge"/>
          <c:yMode val="edge"/>
          <c:x val="0.292267850536441"/>
          <c:y val="1.7379366040783363E-2"/>
        </c:manualLayout>
      </c:layout>
      <c:overlay val="0"/>
      <c:spPr>
        <a:noFill/>
        <a:ln w="25400">
          <a:noFill/>
        </a:ln>
      </c:spPr>
    </c:title>
    <c:autoTitleDeleted val="0"/>
    <c:plotArea>
      <c:layout>
        <c:manualLayout>
          <c:layoutTarget val="inner"/>
          <c:xMode val="edge"/>
          <c:yMode val="edge"/>
          <c:x val="8.5460599334073253E-2"/>
          <c:y val="0.19902120717781402"/>
          <c:w val="0.8834628190899001"/>
          <c:h val="0.70146818923327892"/>
        </c:manualLayout>
      </c:layout>
      <c:scatterChart>
        <c:scatterStyle val="lineMarker"/>
        <c:varyColors val="0"/>
        <c:ser>
          <c:idx val="0"/>
          <c:order val="0"/>
          <c:spPr>
            <a:ln w="28575">
              <a:noFill/>
            </a:ln>
          </c:spPr>
          <c:marker>
            <c:symbol val="diamond"/>
            <c:size val="5"/>
            <c:spPr>
              <a:solidFill>
                <a:srgbClr val="FF0000"/>
              </a:solidFill>
              <a:ln>
                <a:solidFill>
                  <a:srgbClr val="FF0000"/>
                </a:solidFill>
                <a:prstDash val="solid"/>
              </a:ln>
            </c:spPr>
          </c:marker>
          <c:trendline>
            <c:spPr>
              <a:ln w="19050"/>
            </c:spPr>
            <c:trendlineType val="linear"/>
            <c:dispRSqr val="1"/>
            <c:dispEq val="1"/>
            <c:trendlineLbl>
              <c:layout>
                <c:manualLayout>
                  <c:x val="3.1544240303295425E-2"/>
                  <c:y val="-0.14493215308870705"/>
                </c:manualLayout>
              </c:layout>
              <c:numFmt formatCode="General" sourceLinked="0"/>
              <c:txPr>
                <a:bodyPr/>
                <a:lstStyle/>
                <a:p>
                  <a:pPr>
                    <a:defRPr b="1"/>
                  </a:pPr>
                  <a:endParaRPr lang="en-US"/>
                </a:p>
              </c:txPr>
            </c:trendlineLbl>
          </c:trendline>
          <c:xVal>
            <c:numRef>
              <c:f>'Gas Monthly Avg&amp; Bidweek Prices'!$B$366:$B$500</c:f>
              <c:numCache>
                <c:formatCode>"$"#,##0.000</c:formatCode>
                <c:ptCount val="135"/>
                <c:pt idx="0">
                  <c:v>2.609</c:v>
                </c:pt>
                <c:pt idx="1">
                  <c:v>5.1459999999999999</c:v>
                </c:pt>
                <c:pt idx="2">
                  <c:v>2.5649999999999999</c:v>
                </c:pt>
                <c:pt idx="3">
                  <c:v>2.573</c:v>
                </c:pt>
                <c:pt idx="4">
                  <c:v>2.8759999999999999</c:v>
                </c:pt>
                <c:pt idx="5">
                  <c:v>3.1869999999999998</c:v>
                </c:pt>
                <c:pt idx="6">
                  <c:v>3.7949999999999999</c:v>
                </c:pt>
                <c:pt idx="7">
                  <c:v>4.0289999999999999</c:v>
                </c:pt>
                <c:pt idx="8">
                  <c:v>5.024</c:v>
                </c:pt>
                <c:pt idx="9">
                  <c:v>5.4870000000000001</c:v>
                </c:pt>
                <c:pt idx="10">
                  <c:v>5.0339999999999998</c:v>
                </c:pt>
                <c:pt idx="11">
                  <c:v>3.7149999999999999</c:v>
                </c:pt>
                <c:pt idx="12">
                  <c:v>4.2720000000000002</c:v>
                </c:pt>
                <c:pt idx="13">
                  <c:v>4.673</c:v>
                </c:pt>
                <c:pt idx="14">
                  <c:v>4.8620000000000001</c:v>
                </c:pt>
                <c:pt idx="15">
                  <c:v>6.4740000000000002</c:v>
                </c:pt>
                <c:pt idx="16">
                  <c:v>7.9980000000000002</c:v>
                </c:pt>
                <c:pt idx="17">
                  <c:v>7.694</c:v>
                </c:pt>
                <c:pt idx="18">
                  <c:v>7.1040000000000001</c:v>
                </c:pt>
                <c:pt idx="19">
                  <c:v>8.7940000000000005</c:v>
                </c:pt>
                <c:pt idx="20">
                  <c:v>7.9880000000000004</c:v>
                </c:pt>
                <c:pt idx="21">
                  <c:v>5.6870000000000003</c:v>
                </c:pt>
                <c:pt idx="22">
                  <c:v>5.3360000000000003</c:v>
                </c:pt>
                <c:pt idx="23">
                  <c:v>5.6319999999999997</c:v>
                </c:pt>
                <c:pt idx="24">
                  <c:v>3.298</c:v>
                </c:pt>
                <c:pt idx="25">
                  <c:v>2.37</c:v>
                </c:pt>
                <c:pt idx="26">
                  <c:v>2.3340000000000001</c:v>
                </c:pt>
                <c:pt idx="27">
                  <c:v>2.133</c:v>
                </c:pt>
                <c:pt idx="28">
                  <c:v>2.109</c:v>
                </c:pt>
                <c:pt idx="29">
                  <c:v>2.12</c:v>
                </c:pt>
                <c:pt idx="30">
                  <c:v>2.5390000000000001</c:v>
                </c:pt>
                <c:pt idx="31">
                  <c:v>2.5659999999999998</c:v>
                </c:pt>
                <c:pt idx="32">
                  <c:v>2.6440000000000001</c:v>
                </c:pt>
                <c:pt idx="33">
                  <c:v>2.9660000000000002</c:v>
                </c:pt>
                <c:pt idx="34">
                  <c:v>2.7349999999999999</c:v>
                </c:pt>
                <c:pt idx="35" formatCode="&quot;$&quot;0.000">
                  <c:v>2.5259999999999998</c:v>
                </c:pt>
                <c:pt idx="36" formatCode="&quot;$&quot;0.000">
                  <c:v>4.0410000000000004</c:v>
                </c:pt>
                <c:pt idx="37" formatCode="&quot;$&quot;0.000">
                  <c:v>1.732</c:v>
                </c:pt>
                <c:pt idx="38" formatCode="&quot;$&quot;0.000">
                  <c:v>1.4850000000000001</c:v>
                </c:pt>
                <c:pt idx="39" formatCode="&quot;$&quot;0.000">
                  <c:v>1.548</c:v>
                </c:pt>
                <c:pt idx="40" formatCode="&quot;$&quot;0.000">
                  <c:v>2.13</c:v>
                </c:pt>
                <c:pt idx="41" formatCode="&quot;$&quot;0.000">
                  <c:v>2.4540000000000002</c:v>
                </c:pt>
                <c:pt idx="42" formatCode="&quot;$&quot;0.000">
                  <c:v>2.0720000000000001</c:v>
                </c:pt>
                <c:pt idx="43" formatCode="&quot;$&quot;0.000">
                  <c:v>1.962</c:v>
                </c:pt>
                <c:pt idx="44" formatCode="&quot;$&quot;0.000">
                  <c:v>2.2229999999999999</c:v>
                </c:pt>
                <c:pt idx="45" formatCode="&quot;$&quot;0.000">
                  <c:v>2.2130000000000001</c:v>
                </c:pt>
                <c:pt idx="46" formatCode="&quot;$&quot;0.000">
                  <c:v>2.028</c:v>
                </c:pt>
                <c:pt idx="47" formatCode="&quot;$&quot;0.000">
                  <c:v>3.0150000000000001</c:v>
                </c:pt>
                <c:pt idx="48" formatCode="&quot;$&quot;0.000">
                  <c:v>4.6440000000000001</c:v>
                </c:pt>
                <c:pt idx="49" formatCode="&quot;$&quot;0.000">
                  <c:v>4.0960000000000001</c:v>
                </c:pt>
                <c:pt idx="50" formatCode="&quot;$&quot;0.000">
                  <c:v>4.0709999999999997</c:v>
                </c:pt>
                <c:pt idx="51" formatCode="&quot;$&quot;0.000">
                  <c:v>3.391</c:v>
                </c:pt>
                <c:pt idx="52" formatCode="&quot;$&quot;0.000">
                  <c:v>3.105</c:v>
                </c:pt>
                <c:pt idx="53" formatCode="&quot;$&quot;0.000">
                  <c:v>2.9830000000000001</c:v>
                </c:pt>
                <c:pt idx="54" formatCode="&quot;$&quot;0.000">
                  <c:v>3.2240000000000002</c:v>
                </c:pt>
                <c:pt idx="55" formatCode="&quot;$&quot;0.000">
                  <c:v>2.919</c:v>
                </c:pt>
                <c:pt idx="56" formatCode="&quot;$&quot;0.000">
                  <c:v>2.95</c:v>
                </c:pt>
                <c:pt idx="57" formatCode="&quot;$&quot;0.000">
                  <c:v>3.121</c:v>
                </c:pt>
                <c:pt idx="58" formatCode="&quot;$&quot;0.000">
                  <c:v>3.7839999999999998</c:v>
                </c:pt>
                <c:pt idx="59" formatCode="&quot;$&quot;0.000">
                  <c:v>4.1500000000000004</c:v>
                </c:pt>
                <c:pt idx="60" formatCode="&quot;$&quot;0.000">
                  <c:v>7.7149999999999999</c:v>
                </c:pt>
                <c:pt idx="61" formatCode="&quot;$&quot;0.000">
                  <c:v>3.8380000000000001</c:v>
                </c:pt>
                <c:pt idx="62" formatCode="&quot;$&quot;0.000">
                  <c:v>3.0579999999999998</c:v>
                </c:pt>
                <c:pt idx="63" formatCode="&quot;$&quot;0.000">
                  <c:v>2.774</c:v>
                </c:pt>
                <c:pt idx="64" formatCode="&quot;$&quot;0.000">
                  <c:v>2.8879999999999999</c:v>
                </c:pt>
                <c:pt idx="65" formatCode="&quot;$&quot;0.000">
                  <c:v>3.1429999999999998</c:v>
                </c:pt>
                <c:pt idx="66" formatCode="&quot;$&quot;0.000">
                  <c:v>2.9380000000000002</c:v>
                </c:pt>
              </c:numCache>
            </c:numRef>
          </c:xVal>
          <c:yVal>
            <c:numRef>
              <c:f>'Gas Monthly Avg&amp; Bidweek Prices'!$L$366:$L$500</c:f>
              <c:numCache>
                <c:formatCode>"$"#,##0.00</c:formatCode>
                <c:ptCount val="135"/>
                <c:pt idx="0">
                  <c:v>6.08</c:v>
                </c:pt>
                <c:pt idx="1">
                  <c:v>6.52</c:v>
                </c:pt>
                <c:pt idx="2">
                  <c:v>6.25</c:v>
                </c:pt>
                <c:pt idx="3">
                  <c:v>5.92</c:v>
                </c:pt>
                <c:pt idx="4">
                  <c:v>6.46</c:v>
                </c:pt>
                <c:pt idx="5">
                  <c:v>6.57</c:v>
                </c:pt>
                <c:pt idx="6">
                  <c:v>7.23</c:v>
                </c:pt>
                <c:pt idx="7">
                  <c:v>7.75</c:v>
                </c:pt>
                <c:pt idx="8">
                  <c:v>8.34</c:v>
                </c:pt>
                <c:pt idx="9">
                  <c:v>9.98</c:v>
                </c:pt>
                <c:pt idx="10">
                  <c:v>10.24</c:v>
                </c:pt>
                <c:pt idx="11">
                  <c:v>9.6199999999999992</c:v>
                </c:pt>
                <c:pt idx="12">
                  <c:v>8.56</c:v>
                </c:pt>
                <c:pt idx="13">
                  <c:v>10.17</c:v>
                </c:pt>
                <c:pt idx="14">
                  <c:v>9.15</c:v>
                </c:pt>
                <c:pt idx="15">
                  <c:v>10.33</c:v>
                </c:pt>
                <c:pt idx="16">
                  <c:v>12.33</c:v>
                </c:pt>
                <c:pt idx="17">
                  <c:v>14.37</c:v>
                </c:pt>
                <c:pt idx="18">
                  <c:v>12.76</c:v>
                </c:pt>
                <c:pt idx="19">
                  <c:v>15.45</c:v>
                </c:pt>
                <c:pt idx="20">
                  <c:v>16.72</c:v>
                </c:pt>
                <c:pt idx="21">
                  <c:v>14.32</c:v>
                </c:pt>
                <c:pt idx="22">
                  <c:v>11.68</c:v>
                </c:pt>
                <c:pt idx="23">
                  <c:v>12.67</c:v>
                </c:pt>
                <c:pt idx="24">
                  <c:v>11.24</c:v>
                </c:pt>
                <c:pt idx="25">
                  <c:v>9.36</c:v>
                </c:pt>
                <c:pt idx="26">
                  <c:v>7.97</c:v>
                </c:pt>
                <c:pt idx="27">
                  <c:v>6.83</c:v>
                </c:pt>
                <c:pt idx="28">
                  <c:v>7.33</c:v>
                </c:pt>
                <c:pt idx="29">
                  <c:v>7.37</c:v>
                </c:pt>
                <c:pt idx="30">
                  <c:v>6.62</c:v>
                </c:pt>
                <c:pt idx="31">
                  <c:v>6.45</c:v>
                </c:pt>
                <c:pt idx="32">
                  <c:v>6.57</c:v>
                </c:pt>
                <c:pt idx="33">
                  <c:v>7.08</c:v>
                </c:pt>
                <c:pt idx="34">
                  <c:v>7.51</c:v>
                </c:pt>
                <c:pt idx="35">
                  <c:v>6.94</c:v>
                </c:pt>
                <c:pt idx="36">
                  <c:v>6.89</c:v>
                </c:pt>
                <c:pt idx="37">
                  <c:v>6.56</c:v>
                </c:pt>
                <c:pt idx="38">
                  <c:v>5.69</c:v>
                </c:pt>
                <c:pt idx="39">
                  <c:v>5.46</c:v>
                </c:pt>
                <c:pt idx="40">
                  <c:v>5.63</c:v>
                </c:pt>
                <c:pt idx="41">
                  <c:v>6.57</c:v>
                </c:pt>
                <c:pt idx="42">
                  <c:v>6.72</c:v>
                </c:pt>
                <c:pt idx="43">
                  <c:v>5.77</c:v>
                </c:pt>
                <c:pt idx="44">
                  <c:v>6.09</c:v>
                </c:pt>
                <c:pt idx="45">
                  <c:v>6.86</c:v>
                </c:pt>
                <c:pt idx="46">
                  <c:v>6.7</c:v>
                </c:pt>
                <c:pt idx="47">
                  <c:v>7.67</c:v>
                </c:pt>
                <c:pt idx="48">
                  <c:v>8.51</c:v>
                </c:pt>
                <c:pt idx="49">
                  <c:v>8.43</c:v>
                </c:pt>
                <c:pt idx="50">
                  <c:v>8.8800000000000008</c:v>
                </c:pt>
                <c:pt idx="51">
                  <c:v>8.44</c:v>
                </c:pt>
                <c:pt idx="52">
                  <c:v>7.42</c:v>
                </c:pt>
                <c:pt idx="53">
                  <c:v>7.62</c:v>
                </c:pt>
                <c:pt idx="54">
                  <c:v>7.6</c:v>
                </c:pt>
                <c:pt idx="55">
                  <c:v>7.51</c:v>
                </c:pt>
                <c:pt idx="56">
                  <c:v>7.09</c:v>
                </c:pt>
                <c:pt idx="57">
                  <c:v>7.34</c:v>
                </c:pt>
                <c:pt idx="58">
                  <c:v>7.69</c:v>
                </c:pt>
                <c:pt idx="59">
                  <c:v>8.4600000000000009</c:v>
                </c:pt>
                <c:pt idx="60">
                  <c:v>8.67</c:v>
                </c:pt>
                <c:pt idx="61">
                  <c:v>11.33</c:v>
                </c:pt>
                <c:pt idx="62">
                  <c:v>7.57</c:v>
                </c:pt>
                <c:pt idx="63">
                  <c:v>8.0299999999999994</c:v>
                </c:pt>
                <c:pt idx="64">
                  <c:v>7.79</c:v>
                </c:pt>
              </c:numCache>
            </c:numRef>
          </c:yVal>
          <c:smooth val="0"/>
          <c:extLst>
            <c:ext xmlns:c16="http://schemas.microsoft.com/office/drawing/2014/chart" uri="{C3380CC4-5D6E-409C-BE32-E72D297353CC}">
              <c16:uniqueId val="{00000002-93BD-4FFD-83A9-23B03A056725}"/>
            </c:ext>
          </c:extLst>
        </c:ser>
        <c:dLbls>
          <c:showLegendKey val="0"/>
          <c:showVal val="0"/>
          <c:showCatName val="0"/>
          <c:showSerName val="0"/>
          <c:showPercent val="0"/>
          <c:showBubbleSize val="0"/>
        </c:dLbls>
        <c:axId val="178283648"/>
        <c:axId val="178285568"/>
      </c:scatterChart>
      <c:valAx>
        <c:axId val="178283648"/>
        <c:scaling>
          <c:orientation val="minMax"/>
          <c:max val="9"/>
          <c:min val="1"/>
        </c:scaling>
        <c:delete val="0"/>
        <c:axPos val="b"/>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HENRY HUB</a:t>
                </a:r>
              </a:p>
            </c:rich>
          </c:tx>
          <c:layout>
            <c:manualLayout>
              <c:xMode val="edge"/>
              <c:yMode val="edge"/>
              <c:x val="0.4839067702552719"/>
              <c:y val="0.94453507340946163"/>
            </c:manualLayout>
          </c:layout>
          <c:overlay val="0"/>
          <c:spPr>
            <a:noFill/>
            <a:ln w="25400">
              <a:noFill/>
            </a:ln>
          </c:spPr>
        </c:title>
        <c:numFmt formatCode="&quot;$&quot;#,##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285568"/>
        <c:crosses val="autoZero"/>
        <c:crossBetween val="midCat"/>
        <c:majorUnit val="1"/>
        <c:minorUnit val="0.25"/>
      </c:valAx>
      <c:valAx>
        <c:axId val="178285568"/>
        <c:scaling>
          <c:orientation val="minMax"/>
          <c:max val="17"/>
          <c:min val="1"/>
        </c:scaling>
        <c:delete val="0"/>
        <c:axPos val="l"/>
        <c:majorGridlines>
          <c:spPr>
            <a:ln w="3175">
              <a:solidFill>
                <a:srgbClr val="000000"/>
              </a:solidFill>
              <a:prstDash val="solid"/>
            </a:ln>
          </c:spPr>
        </c:majorGridlines>
        <c:minorGridlines>
          <c:spPr>
            <a:ln w="3175">
              <a:solidFill>
                <a:srgbClr val="C0C0C0"/>
              </a:solidFill>
              <a:prstDash val="solid"/>
            </a:ln>
          </c:spPr>
        </c:minorGridlines>
        <c:title>
          <c:tx>
            <c:rich>
              <a:bodyPr/>
              <a:lstStyle/>
              <a:p>
                <a:pPr>
                  <a:defRPr sz="1000" b="1" i="0" u="none" strike="noStrike" baseline="0">
                    <a:solidFill>
                      <a:srgbClr val="000000"/>
                    </a:solidFill>
                    <a:latin typeface="Arial"/>
                    <a:ea typeface="Arial"/>
                    <a:cs typeface="Arial"/>
                  </a:defRPr>
                </a:pPr>
                <a:r>
                  <a:rPr lang="en-US"/>
                  <a:t>LNG</a:t>
                </a:r>
                <a:r>
                  <a:rPr lang="en-US" baseline="0"/>
                  <a:t> - TOTAL U.S. EXPORTS</a:t>
                </a:r>
                <a:r>
                  <a:rPr lang="en-US"/>
                  <a:t> ($US</a:t>
                </a:r>
                <a:r>
                  <a:rPr lang="en-US" baseline="0"/>
                  <a:t> / Mcf)</a:t>
                </a:r>
                <a:endParaRPr lang="en-US"/>
              </a:p>
            </c:rich>
          </c:tx>
          <c:layout>
            <c:manualLayout>
              <c:xMode val="edge"/>
              <c:yMode val="edge"/>
              <c:x val="1.812800591934887E-2"/>
              <c:y val="0.2917573273880863"/>
            </c:manualLayout>
          </c:layout>
          <c:overlay val="0"/>
          <c:spPr>
            <a:noFill/>
            <a:ln w="25400">
              <a:noFill/>
            </a:ln>
          </c:spPr>
        </c:title>
        <c:numFmt formatCode="&quot;$&quot;#,##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8283648"/>
        <c:crosses val="autoZero"/>
        <c:crossBetween val="midCat"/>
        <c:majorUnit val="1"/>
        <c:minorUnit val="0.25"/>
      </c:valAx>
      <c:spPr>
        <a:noFill/>
        <a:ln w="12700">
          <a:solidFill>
            <a:srgbClr val="808080"/>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chart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chart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chart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chart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chart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chart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chart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chart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chart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chart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chart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chart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chart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chart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chart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chart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chartsheets/_rels/sheet2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chartsheets/_rels/sheet2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chartsheets/_rels/sheet2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_rels/sheet3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chartsheets/_rels/sheet3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chartsheets/_rels/sheet3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chartsheets/_rels/sheet3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Chart1">
    <tabColor indexed="11"/>
  </sheetPr>
  <sheetViews>
    <sheetView zoomScale="110" workbookViewId="0"/>
  </sheetViews>
  <pageMargins left="0.62" right="0.57999999999999996" top="0.44" bottom="0.69" header="0.33" footer="0.5"/>
  <pageSetup orientation="landscape" horizontalDpi="4294967293" verticalDpi="4294967293" r:id="rId1"/>
  <headerFooter alignWithMargins="0"/>
  <drawing r:id="rId2"/>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codeName="Chart12"/>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Chart2"/>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Chart14">
    <tabColor indexed="10"/>
  </sheetPr>
  <sheetViews>
    <sheetView zoomScale="110" workbookViewId="0"/>
  </sheetViews>
  <pageMargins left="0.75" right="0.75" top="0.44" bottom="0.55000000000000004" header="0.31" footer="0.37"/>
  <pageSetup orientation="landscape" horizontalDpi="300" verticalDpi="300" r:id="rId1"/>
  <headerFooter alignWithMargins="0"/>
  <drawing r:id="rId2"/>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Chart1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7"/>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Chart18"/>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300-000000000000}">
  <sheetPr codeName="Chart3"/>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Chart19"/>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500-000000000000}">
  <sheetPr codeName="Chart20"/>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Chart21"/>
  <sheetViews>
    <sheetView zoomScale="120" workbookViewId="0"/>
  </sheetViews>
  <pageMargins left="0.75" right="0.75" top="1" bottom="1" header="0.5" footer="0.5"/>
  <pageSetup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Chart4">
    <tabColor indexed="11"/>
  </sheetPr>
  <sheetViews>
    <sheetView zoomScale="110" workbookViewId="0"/>
  </sheetViews>
  <pageMargins left="0.62" right="0.57999999999999996" top="0.44" bottom="0.69" header="0.33" footer="0.5"/>
  <pageSetup orientation="landscape" horizontalDpi="4294967293" verticalDpi="4294967293" r:id="rId1"/>
  <headerFooter alignWithMargins="0"/>
  <drawing r:id="rId2"/>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800-000000000000}">
  <sheetPr codeName="Chart23">
    <tabColor indexed="10"/>
  </sheetPr>
  <sheetViews>
    <sheetView zoomScale="115" workbookViewId="0"/>
  </sheetViews>
  <pageMargins left="0.51" right="0.57999999999999996" top="0.46" bottom="0.47" header="0.28000000000000003" footer="0.28000000000000003"/>
  <pageSetup orientation="landscape" horizontalDpi="300" verticalDpi="300" r:id="rId1"/>
  <headerFooter alignWithMargins="0"/>
  <drawing r:id="rId2"/>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D00-000000000000}">
  <sheetPr codeName="Chart28"/>
  <sheetViews>
    <sheetView tabSelected="1" zoomScale="110" workbookViewId="0" zoomToFit="1"/>
  </sheetViews>
  <pageMargins left="0.25" right="0.25" top="0.5" bottom="0.25" header="0.25" footer="0.25"/>
  <pageSetup orientation="landscape" r:id="rId1"/>
  <headerFooter alignWithMargins="0">
    <oddHeader>&amp;A</oddHeader>
  </headerFooter>
  <drawing r:id="rId2"/>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codeName="Chart29"/>
  <sheetViews>
    <sheetView zoomScale="115" workbookViewId="0"/>
  </sheetViews>
  <pageMargins left="0.59" right="0.59" top="0.45" bottom="0.52" header="0.37" footer="0.35"/>
  <pageSetup orientation="landscape" r:id="rId1"/>
  <headerFooter alignWithMargins="0"/>
  <drawing r:id="rId2"/>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codeName="Chart25">
    <tabColor indexed="11"/>
  </sheetPr>
  <sheetViews>
    <sheetView workbookViewId="0"/>
  </sheetViews>
  <pageMargins left="0.25" right="0.25" top="0.25" bottom="0.25" header="0.5" footer="0.5"/>
  <pageSetup orientation="landscape" horizontalDpi="300" verticalDpi="300" r:id="rId1"/>
  <headerFooter alignWithMargins="0">
    <oddHeader>&amp;C&amp;D</oddHeader>
    <oddFooter>&amp;L&amp;7W:\FWZGrp\FWZ\Prices\&amp;F\&amp;A</oddFooter>
  </headerFooter>
  <drawing r:id="rId2"/>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B00-000000000000}">
  <sheetPr codeName="Chart2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Chart32">
    <tabColor rgb="FF00B0F0"/>
  </sheetPr>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2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codeName="Chart33">
    <tabColor rgb="FF00B0F0"/>
  </sheetPr>
  <sheetViews>
    <sheetView zoomScale="110" workbookViewId="0"/>
  </sheetViews>
  <pageMargins left="0.75" right="0.75" top="1" bottom="1" header="0.5" footer="0.5"/>
  <pageSetup orientation="landscape" horizontalDpi="300" verticalDpi="300" r:id="rId1"/>
  <headerFooter alignWithMargins="0"/>
  <drawing r:id="rId2"/>
</chartsheet>
</file>

<file path=xl/chartsheets/sheet2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300-000000000000}">
  <sheetPr codeName="Chart34">
    <tabColor indexed="40"/>
  </sheetPr>
  <sheetViews>
    <sheetView workbookViewId="0"/>
  </sheetViews>
  <pageMargins left="0.75" right="0.75" top="1" bottom="1" header="0.5" footer="0.5"/>
  <pageSetup orientation="landscape" horizontalDpi="300" verticalDpi="300" r:id="rId1"/>
  <headerFooter alignWithMargins="0"/>
  <drawing r:id="rId2"/>
</chartsheet>
</file>

<file path=xl/chartsheets/sheet2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400-000000000000}">
  <sheetPr codeName="Chart35">
    <tabColor indexed="44"/>
  </sheetPr>
  <sheetViews>
    <sheetView workbookViewId="0"/>
  </sheetViews>
  <pageMargins left="0.75" right="0.75" top="1" bottom="1" header="0.5" footer="0.5"/>
  <pageSetup orientation="landscape" horizontalDpi="300" verticalDpi="300" r:id="rId1"/>
  <headerFooter alignWithMargins="0"/>
  <drawing r:id="rId2"/>
</chartsheet>
</file>

<file path=xl/chartsheets/sheet2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7"/>
  <sheetViews>
    <sheetView workbookViewId="0"/>
  </sheetViews>
  <pageMargins left="0.75" right="0.75" top="1" bottom="1" header="0.5" footer="0.5"/>
  <pageSetup orientation="landscape" horizontalDpi="300" verticalDpi="300"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3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Chart38"/>
  <sheetViews>
    <sheetView workbookViewId="0"/>
  </sheetViews>
  <pageMargins left="0.75" right="0.75" top="1" bottom="1" header="0.5" footer="0.5"/>
  <pageSetup orientation="landscape" horizontalDpi="300" verticalDpi="300" r:id="rId1"/>
  <headerFooter alignWithMargins="0"/>
  <drawing r:id="rId2"/>
</chartsheet>
</file>

<file path=xl/chartsheets/sheet3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800-000000000000}">
  <sheetPr codeName="Chart39"/>
  <sheetViews>
    <sheetView zoomScale="118" workbookViewId="0"/>
  </sheetViews>
  <pageMargins left="0.75" right="0.75" top="1" bottom="1" header="0.5" footer="0.5"/>
  <pageSetup orientation="landscape" horizontalDpi="300" verticalDpi="300" r:id="rId1"/>
  <headerFooter alignWithMargins="0"/>
  <drawing r:id="rId2"/>
</chartsheet>
</file>

<file path=xl/chartsheets/sheet3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900-000000000000}">
  <sheetPr codeName="Chart40">
    <tabColor indexed="15"/>
  </sheetPr>
  <sheetViews>
    <sheetView workbookViewId="0"/>
  </sheetViews>
  <pageMargins left="0.75" right="0.75" top="1" bottom="1" header="0.5" footer="0.5"/>
  <pageSetup orientation="landscape" horizontalDpi="300" verticalDpi="300" r:id="rId1"/>
  <headerFooter alignWithMargins="0"/>
  <drawing r:id="rId2"/>
</chartsheet>
</file>

<file path=xl/chartsheets/sheet3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A00-000000000000}">
  <sheetPr codeName="Chart41">
    <tabColor indexed="15"/>
  </sheetPr>
  <sheetViews>
    <sheetView workbookViewId="0"/>
  </sheetViews>
  <pageMargins left="0.75" right="0.75" top="1" bottom="1" header="0.5" footer="0.5"/>
  <pageSetup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codeName="Chart6"/>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Chart7"/>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codeName="Chart8"/>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9"/>
  <sheetViews>
    <sheetView zoomScale="120" workbookViewId="0"/>
  </sheetViews>
  <pageMargins left="0.75" right="0.75" top="1" bottom="1" header="0.5" footer="0.5"/>
  <pageSetup orientation="landscape" horizontalDpi="4294967293" verticalDpi="4294967293" r:id="rId1"/>
  <headerFooter alignWithMargins="0"/>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0">
    <tabColor indexed="10"/>
  </sheetPr>
  <sheetViews>
    <sheetView zoomScale="110" workbookViewId="0"/>
  </sheetViews>
  <pageMargins left="0.75" right="0.75" top="0.44" bottom="0.55000000000000004" header="0.31" footer="0.37"/>
  <pageSetup orientation="landscape" horizontalDpi="4294967293" verticalDpi="4294967293" r:id="rId1"/>
  <headerFooter alignWithMargins="0"/>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11"/>
  <sheetViews>
    <sheetView zoomScale="120" workbookViewId="0"/>
  </sheetViews>
  <pageMargins left="0.75" right="0.75" top="1" bottom="1" header="0.5" footer="0.5"/>
  <pageSetup orientation="landscape" horizontalDpi="300" verticalDpi="300"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0" y="0"/>
    <xdr:ext cx="8846127" cy="6622473"/>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8562109" cy="6747164"/>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1323</xdr:row>
      <xdr:rowOff>0</xdr:rowOff>
    </xdr:from>
    <xdr:to>
      <xdr:col>0</xdr:col>
      <xdr:colOff>171450</xdr:colOff>
      <xdr:row>1324</xdr:row>
      <xdr:rowOff>28575</xdr:rowOff>
    </xdr:to>
    <xdr:pic>
      <xdr:nvPicPr>
        <xdr:cNvPr id="1025" name="Picture 1">
          <a:extLst>
            <a:ext uri="{FF2B5EF4-FFF2-40B4-BE49-F238E27FC236}">
              <a16:creationId xmlns:a16="http://schemas.microsoft.com/office/drawing/2014/main" id="{00000000-0008-0000-01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9595125"/>
          <a:ext cx="17145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absoluteAnchor>
    <xdr:pos x="0" y="0"/>
    <xdr:ext cx="8951843" cy="6804991"/>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0.4975</cdr:x>
      <cdr:y>0.509</cdr:y>
    </cdr:from>
    <cdr:to>
      <cdr:x>0.52425</cdr:x>
      <cdr:y>0.53625</cdr:y>
    </cdr:to>
    <cdr:sp macro="" textlink="">
      <cdr:nvSpPr>
        <cdr:cNvPr id="3073" name="Text Box 1"/>
        <cdr:cNvSpPr txBox="1">
          <a:spLocks xmlns:a="http://schemas.openxmlformats.org/drawingml/2006/main" noChangeArrowheads="1"/>
        </cdr:cNvSpPr>
      </cdr:nvSpPr>
      <cdr:spPr bwMode="auto">
        <a:xfrm xmlns:a="http://schemas.openxmlformats.org/drawingml/2006/main">
          <a:off x="4454366" y="3466481"/>
          <a:ext cx="239506" cy="18558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dr:relSizeAnchor xmlns:cdr="http://schemas.openxmlformats.org/drawingml/2006/chartDrawing">
    <cdr:from>
      <cdr:x>0.501</cdr:x>
      <cdr:y>0.49875</cdr:y>
    </cdr:from>
    <cdr:to>
      <cdr:x>0.527</cdr:x>
      <cdr:y>0.526</cdr:y>
    </cdr:to>
    <cdr:sp macro="" textlink="">
      <cdr:nvSpPr>
        <cdr:cNvPr id="3074" name="Text Box 2"/>
        <cdr:cNvSpPr txBox="1">
          <a:spLocks xmlns:a="http://schemas.openxmlformats.org/drawingml/2006/main" noChangeArrowheads="1"/>
        </cdr:cNvSpPr>
      </cdr:nvSpPr>
      <cdr:spPr bwMode="auto">
        <a:xfrm xmlns:a="http://schemas.openxmlformats.org/drawingml/2006/main">
          <a:off x="4485704" y="3396675"/>
          <a:ext cx="232791" cy="18558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userShapes>
</file>

<file path=xl/drawings/drawing23.xml><?xml version="1.0" encoding="utf-8"?>
<xdr:wsDr xmlns:xdr="http://schemas.openxmlformats.org/drawingml/2006/spreadsheetDrawing" xmlns:a="http://schemas.openxmlformats.org/drawingml/2006/main">
  <xdr:absoluteAnchor>
    <xdr:pos x="0" y="0"/>
    <xdr:ext cx="9476509" cy="6961909"/>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xdr:wsDr xmlns:xdr="http://schemas.openxmlformats.org/drawingml/2006/spreadsheetDrawing" xmlns:a="http://schemas.openxmlformats.org/drawingml/2006/main">
  <xdr:absoluteAnchor>
    <xdr:pos x="0" y="0"/>
    <xdr:ext cx="8859078" cy="6765235"/>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0.52175</cdr:x>
      <cdr:y>0.495</cdr:y>
    </cdr:from>
    <cdr:to>
      <cdr:x>0.556</cdr:x>
      <cdr:y>0.524</cdr:y>
    </cdr:to>
    <cdr:sp macro="" textlink="">
      <cdr:nvSpPr>
        <cdr:cNvPr id="2049" name="Text Box 1"/>
        <cdr:cNvSpPr txBox="1">
          <a:spLocks xmlns:a="http://schemas.openxmlformats.org/drawingml/2006/main" noChangeArrowheads="1"/>
        </cdr:cNvSpPr>
      </cdr:nvSpPr>
      <cdr:spPr bwMode="auto">
        <a:xfrm xmlns:a="http://schemas.openxmlformats.org/drawingml/2006/main">
          <a:off x="4626762" y="3356991"/>
          <a:ext cx="303721" cy="19667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en-US"/>
        </a:p>
      </cdr:txBody>
    </cdr:sp>
  </cdr:relSizeAnchor>
</c:userShapes>
</file>

<file path=xl/drawings/drawing26.xml><?xml version="1.0" encoding="utf-8"?>
<xdr:wsDr xmlns:xdr="http://schemas.openxmlformats.org/drawingml/2006/spreadsheetDrawing" xmlns:a="http://schemas.openxmlformats.org/drawingml/2006/main">
  <xdr:absoluteAnchor>
    <xdr:pos x="0" y="0"/>
    <xdr:ext cx="9496425" cy="7210425"/>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xdr:wsDr xmlns:xdr="http://schemas.openxmlformats.org/drawingml/2006/spreadsheetDrawing" xmlns:a="http://schemas.openxmlformats.org/drawingml/2006/main">
  <xdr:absoluteAnchor>
    <xdr:pos x="0" y="0"/>
    <xdr:ext cx="8580438" cy="5834063"/>
    <xdr:graphicFrame macro="">
      <xdr:nvGraphicFramePr>
        <xdr:cNvPr id="2" name="Chart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xdr:wsDr xmlns:xdr="http://schemas.openxmlformats.org/drawingml/2006/spreadsheetDrawing" xmlns:a="http://schemas.openxmlformats.org/drawingml/2006/main">
  <xdr:absoluteAnchor>
    <xdr:pos x="0" y="0"/>
    <xdr:ext cx="8572500" cy="5827568"/>
    <xdr:graphicFrame macro="">
      <xdr:nvGraphicFramePr>
        <xdr:cNvPr id="2" name="Chart 1">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846127" cy="6622473"/>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1.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2.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3.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4.xml><?xml version="1.0" encoding="utf-8"?>
<xdr:wsDr xmlns:xdr="http://schemas.openxmlformats.org/drawingml/2006/spreadsheetDrawing" xmlns:a="http://schemas.openxmlformats.org/drawingml/2006/main">
  <xdr:absoluteAnchor>
    <xdr:pos x="0" y="0"/>
    <xdr:ext cx="8580572" cy="5836081"/>
    <xdr:graphicFrame macro="">
      <xdr:nvGraphicFramePr>
        <xdr:cNvPr id="2" name="Chart 1">
          <a:extLst>
            <a:ext uri="{FF2B5EF4-FFF2-40B4-BE49-F238E27FC236}">
              <a16:creationId xmlns:a16="http://schemas.microsoft.com/office/drawing/2014/main" id="{00000000-0008-0000-2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5.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6.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8562109" cy="6747164"/>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S8375"/>
  <sheetViews>
    <sheetView zoomScale="115" zoomScaleNormal="115" workbookViewId="0">
      <pane xSplit="1" ySplit="2" topLeftCell="B8335" activePane="bottomRight" state="frozen"/>
      <selection pane="topRight" activeCell="B1" sqref="B1"/>
      <selection pane="bottomLeft" activeCell="A3" sqref="A3"/>
      <selection pane="bottomRight" activeCell="D8364" sqref="D8364"/>
    </sheetView>
  </sheetViews>
  <sheetFormatPr defaultRowHeight="10.199999999999999" x14ac:dyDescent="0.2"/>
  <cols>
    <col min="1" max="1" width="13.7109375" customWidth="1"/>
    <col min="2" max="2" width="16.85546875" customWidth="1"/>
    <col min="3" max="3" width="14.85546875" customWidth="1"/>
    <col min="4" max="4" width="13.7109375" style="18" customWidth="1"/>
    <col min="5" max="5" width="19.7109375" style="18" customWidth="1"/>
    <col min="6" max="6" width="44.85546875" customWidth="1"/>
    <col min="7" max="8" width="10.140625" customWidth="1"/>
    <col min="9" max="9" width="14.42578125" customWidth="1"/>
    <col min="10" max="10" width="2" customWidth="1"/>
    <col min="11" max="11" width="28.42578125" style="18" customWidth="1"/>
    <col min="12" max="12" width="1.7109375" customWidth="1"/>
    <col min="13" max="13" width="19.42578125" style="18" customWidth="1"/>
    <col min="14" max="14" width="17" customWidth="1"/>
    <col min="15" max="15" width="4" customWidth="1"/>
    <col min="16" max="16" width="13.7109375" customWidth="1"/>
    <col min="17" max="17" width="14.42578125" customWidth="1"/>
    <col min="18" max="18" width="21.7109375" customWidth="1"/>
  </cols>
  <sheetData>
    <row r="1" spans="1:18" ht="27.75" customHeight="1" thickBot="1" x14ac:dyDescent="0.3">
      <c r="B1" s="852" t="s">
        <v>3308</v>
      </c>
      <c r="C1" s="853"/>
      <c r="D1" s="854"/>
      <c r="E1" s="855"/>
      <c r="G1" s="852" t="s">
        <v>3303</v>
      </c>
      <c r="H1" s="854"/>
      <c r="I1" s="855"/>
      <c r="K1" s="583" t="s">
        <v>3306</v>
      </c>
      <c r="L1" s="331"/>
      <c r="M1" s="852" t="s">
        <v>1665</v>
      </c>
      <c r="N1" s="855"/>
      <c r="O1" s="322"/>
      <c r="Q1" s="859" t="s">
        <v>3186</v>
      </c>
      <c r="R1" s="860"/>
    </row>
    <row r="2" spans="1:18" ht="93.75" customHeight="1" x14ac:dyDescent="0.2">
      <c r="A2" s="6" t="s">
        <v>1662</v>
      </c>
      <c r="B2" s="418" t="s">
        <v>3193</v>
      </c>
      <c r="C2" s="533" t="s">
        <v>3216</v>
      </c>
      <c r="D2" s="227" t="s">
        <v>3387</v>
      </c>
      <c r="E2" s="228" t="s">
        <v>3206</v>
      </c>
      <c r="F2" s="561" t="s">
        <v>3315</v>
      </c>
      <c r="G2" s="584" t="s">
        <v>3163</v>
      </c>
      <c r="H2" s="585" t="s">
        <v>925</v>
      </c>
      <c r="I2" s="586" t="s">
        <v>1666</v>
      </c>
      <c r="J2" s="225"/>
      <c r="K2" s="226" t="s">
        <v>3368</v>
      </c>
      <c r="M2" s="582" t="s">
        <v>3304</v>
      </c>
      <c r="N2" s="581" t="s">
        <v>3307</v>
      </c>
      <c r="P2" s="7" t="s">
        <v>958</v>
      </c>
      <c r="Q2" s="530" t="s">
        <v>3184</v>
      </c>
      <c r="R2" s="531" t="s">
        <v>3185</v>
      </c>
    </row>
    <row r="3" spans="1:18" x14ac:dyDescent="0.2">
      <c r="A3" s="12"/>
      <c r="B3" s="12"/>
      <c r="C3" s="12"/>
      <c r="D3" s="13"/>
      <c r="E3" s="13"/>
      <c r="K3"/>
      <c r="M3"/>
    </row>
    <row r="4" spans="1:18" x14ac:dyDescent="0.2">
      <c r="A4" s="8">
        <v>35797</v>
      </c>
      <c r="B4" s="8"/>
      <c r="C4" s="8"/>
      <c r="D4" s="9">
        <v>15.89</v>
      </c>
      <c r="E4" s="9">
        <v>17.53</v>
      </c>
      <c r="H4" s="5"/>
      <c r="I4" s="5"/>
      <c r="K4"/>
      <c r="M4"/>
    </row>
    <row r="5" spans="1:18" x14ac:dyDescent="0.2">
      <c r="A5" s="8">
        <v>35800</v>
      </c>
      <c r="B5" s="8"/>
      <c r="C5" s="8"/>
      <c r="D5" s="9">
        <v>15.43</v>
      </c>
      <c r="E5" s="9">
        <v>16.88</v>
      </c>
      <c r="H5" s="5"/>
      <c r="I5" s="5"/>
      <c r="K5"/>
      <c r="M5"/>
    </row>
    <row r="6" spans="1:18" x14ac:dyDescent="0.2">
      <c r="A6" s="8">
        <v>35801</v>
      </c>
      <c r="B6" s="8"/>
      <c r="C6" s="8"/>
      <c r="D6" s="9">
        <v>15.35</v>
      </c>
      <c r="E6" s="9">
        <v>16.88</v>
      </c>
      <c r="H6" s="5"/>
      <c r="I6" s="5"/>
      <c r="K6"/>
      <c r="M6"/>
    </row>
    <row r="7" spans="1:18" x14ac:dyDescent="0.2">
      <c r="A7" s="8">
        <v>35802</v>
      </c>
      <c r="B7" s="8"/>
      <c r="C7" s="8"/>
      <c r="D7" s="9">
        <v>15.17</v>
      </c>
      <c r="E7" s="9">
        <v>16.829999999999998</v>
      </c>
      <c r="H7" s="5"/>
      <c r="I7" s="5"/>
      <c r="K7"/>
      <c r="M7"/>
    </row>
    <row r="8" spans="1:18" x14ac:dyDescent="0.2">
      <c r="A8" s="8">
        <v>35803</v>
      </c>
      <c r="B8" s="8"/>
      <c r="C8" s="8"/>
      <c r="D8" s="9">
        <v>15.43</v>
      </c>
      <c r="E8" s="9">
        <v>16.98</v>
      </c>
      <c r="H8" s="5"/>
      <c r="I8" s="5"/>
      <c r="K8"/>
      <c r="M8"/>
    </row>
    <row r="9" spans="1:18" x14ac:dyDescent="0.2">
      <c r="A9" s="8">
        <v>35804</v>
      </c>
      <c r="B9" s="8"/>
      <c r="C9" s="8"/>
      <c r="D9" s="9">
        <v>15.29</v>
      </c>
      <c r="E9" s="9">
        <v>16.63</v>
      </c>
      <c r="H9" s="5"/>
      <c r="I9" s="5"/>
      <c r="K9"/>
      <c r="M9"/>
    </row>
    <row r="10" spans="1:18" x14ac:dyDescent="0.2">
      <c r="A10" s="8">
        <v>35807</v>
      </c>
      <c r="B10" s="8"/>
      <c r="C10" s="8"/>
      <c r="D10" s="9">
        <v>14.97</v>
      </c>
      <c r="E10" s="9">
        <v>16.48</v>
      </c>
      <c r="H10" s="5"/>
      <c r="I10" s="5"/>
      <c r="K10"/>
      <c r="M10"/>
    </row>
    <row r="11" spans="1:18" x14ac:dyDescent="0.2">
      <c r="A11" s="8">
        <v>35808</v>
      </c>
      <c r="B11" s="8"/>
      <c r="C11" s="8"/>
      <c r="D11" s="9">
        <v>15.27</v>
      </c>
      <c r="E11" s="9">
        <v>16.43</v>
      </c>
      <c r="H11" s="5"/>
      <c r="I11" s="5"/>
      <c r="K11"/>
      <c r="M11"/>
    </row>
    <row r="12" spans="1:18" x14ac:dyDescent="0.2">
      <c r="A12" s="8">
        <v>35809</v>
      </c>
      <c r="B12" s="8"/>
      <c r="C12" s="8"/>
      <c r="D12" s="9">
        <v>14.91</v>
      </c>
      <c r="E12" s="9">
        <v>16.45</v>
      </c>
      <c r="H12" s="5"/>
      <c r="I12" s="5"/>
      <c r="K12"/>
      <c r="M12"/>
    </row>
    <row r="13" spans="1:18" x14ac:dyDescent="0.2">
      <c r="A13" s="8">
        <v>35810</v>
      </c>
      <c r="B13" s="8"/>
      <c r="C13" s="8"/>
      <c r="D13" s="9">
        <v>14.91</v>
      </c>
      <c r="E13" s="9">
        <v>16.329999999999998</v>
      </c>
      <c r="H13" s="5"/>
      <c r="I13" s="5"/>
      <c r="K13"/>
      <c r="M13"/>
    </row>
    <row r="14" spans="1:18" x14ac:dyDescent="0.2">
      <c r="A14" s="8">
        <v>35811</v>
      </c>
      <c r="B14" s="8"/>
      <c r="C14" s="8"/>
      <c r="D14" s="9">
        <v>14.78</v>
      </c>
      <c r="E14" s="9">
        <v>16.53</v>
      </c>
      <c r="H14" s="5"/>
      <c r="I14" s="5"/>
      <c r="K14"/>
      <c r="M14"/>
    </row>
    <row r="15" spans="1:18" x14ac:dyDescent="0.2">
      <c r="A15" s="8">
        <v>35815</v>
      </c>
      <c r="B15" s="8"/>
      <c r="C15" s="8"/>
      <c r="D15" s="9">
        <v>15.1</v>
      </c>
      <c r="E15" s="9">
        <v>16.43</v>
      </c>
      <c r="H15" s="5"/>
      <c r="I15" s="5"/>
      <c r="K15"/>
      <c r="M15"/>
    </row>
    <row r="16" spans="1:18" x14ac:dyDescent="0.2">
      <c r="A16" s="8">
        <v>35816</v>
      </c>
      <c r="B16" s="8"/>
      <c r="C16" s="8"/>
      <c r="D16" s="9">
        <v>15.1</v>
      </c>
      <c r="E16" s="9">
        <v>16.18</v>
      </c>
      <c r="H16" s="5"/>
      <c r="I16" s="5"/>
      <c r="K16"/>
      <c r="M16"/>
    </row>
    <row r="17" spans="1:9" customFormat="1" x14ac:dyDescent="0.2">
      <c r="A17" s="8">
        <v>35817</v>
      </c>
      <c r="B17" s="8"/>
      <c r="C17" s="8"/>
      <c r="D17" s="9">
        <v>14.4</v>
      </c>
      <c r="E17" s="9">
        <v>15.88</v>
      </c>
      <c r="H17" s="5"/>
      <c r="I17" s="5"/>
    </row>
    <row r="18" spans="1:9" customFormat="1" x14ac:dyDescent="0.2">
      <c r="A18" s="8">
        <v>35818</v>
      </c>
      <c r="B18" s="8"/>
      <c r="C18" s="8"/>
      <c r="D18" s="9">
        <v>14.47</v>
      </c>
      <c r="E18" s="9">
        <v>15.63</v>
      </c>
      <c r="H18" s="5"/>
      <c r="I18" s="5"/>
    </row>
    <row r="19" spans="1:9" customFormat="1" x14ac:dyDescent="0.2">
      <c r="A19" s="8">
        <v>35821</v>
      </c>
      <c r="B19" s="8"/>
      <c r="C19" s="8"/>
      <c r="D19" s="9">
        <v>14.74</v>
      </c>
      <c r="E19" s="9">
        <v>16.829999999999998</v>
      </c>
      <c r="H19" s="5"/>
      <c r="I19" s="5"/>
    </row>
    <row r="20" spans="1:9" customFormat="1" x14ac:dyDescent="0.2">
      <c r="A20" s="8">
        <v>35822</v>
      </c>
      <c r="B20" s="8"/>
      <c r="C20" s="8"/>
      <c r="D20" s="9">
        <v>15.62</v>
      </c>
      <c r="E20" s="9">
        <v>16.98</v>
      </c>
      <c r="H20" s="5"/>
      <c r="I20" s="5"/>
    </row>
    <row r="21" spans="1:9" customFormat="1" x14ac:dyDescent="0.2">
      <c r="A21" s="8">
        <v>35823</v>
      </c>
      <c r="B21" s="8"/>
      <c r="C21" s="8"/>
      <c r="D21" s="9">
        <v>15.67</v>
      </c>
      <c r="E21" s="9">
        <v>17.329999999999998</v>
      </c>
      <c r="H21" s="5"/>
      <c r="I21" s="5"/>
    </row>
    <row r="22" spans="1:9" customFormat="1" x14ac:dyDescent="0.2">
      <c r="A22" s="8">
        <v>35824</v>
      </c>
      <c r="B22" s="8"/>
      <c r="C22" s="8"/>
      <c r="D22" s="9">
        <v>16.03</v>
      </c>
      <c r="E22" s="9">
        <v>17.829999999999998</v>
      </c>
      <c r="H22" s="5"/>
      <c r="I22" s="5"/>
    </row>
    <row r="23" spans="1:9" customFormat="1" x14ac:dyDescent="0.2">
      <c r="A23" s="8">
        <v>35825</v>
      </c>
      <c r="B23" s="8"/>
      <c r="C23" s="8"/>
      <c r="D23" s="9">
        <v>15.55</v>
      </c>
      <c r="E23" s="9">
        <v>17.23</v>
      </c>
      <c r="F23">
        <v>20</v>
      </c>
      <c r="H23" s="5">
        <f>SUM(D4:D23)/F23</f>
        <v>15.203999999999999</v>
      </c>
      <c r="I23" s="5">
        <f>SUM(E4:E23)/F23</f>
        <v>16.7135</v>
      </c>
    </row>
    <row r="24" spans="1:9" customFormat="1" x14ac:dyDescent="0.2">
      <c r="A24" s="8">
        <v>35828</v>
      </c>
      <c r="B24" s="8"/>
      <c r="C24" s="8"/>
      <c r="D24" s="9">
        <v>15.55</v>
      </c>
      <c r="E24" s="9">
        <v>17.05</v>
      </c>
      <c r="H24" s="5"/>
      <c r="I24" s="5"/>
    </row>
    <row r="25" spans="1:9" customFormat="1" x14ac:dyDescent="0.2">
      <c r="A25" s="8">
        <v>35829</v>
      </c>
      <c r="B25" s="8"/>
      <c r="C25" s="8"/>
      <c r="D25" s="9">
        <v>15.07</v>
      </c>
      <c r="E25" s="9">
        <v>16.5</v>
      </c>
      <c r="H25" s="5"/>
      <c r="I25" s="5"/>
    </row>
    <row r="26" spans="1:9" customFormat="1" x14ac:dyDescent="0.2">
      <c r="A26" s="8">
        <v>35830</v>
      </c>
      <c r="B26" s="8"/>
      <c r="C26" s="8"/>
      <c r="D26" s="9">
        <v>14.68</v>
      </c>
      <c r="E26" s="9">
        <v>16.38</v>
      </c>
      <c r="H26" s="5"/>
      <c r="I26" s="5"/>
    </row>
    <row r="27" spans="1:9" customFormat="1" x14ac:dyDescent="0.2">
      <c r="A27" s="8">
        <v>35831</v>
      </c>
      <c r="B27" s="8"/>
      <c r="C27" s="8"/>
      <c r="D27" s="9">
        <v>14.7</v>
      </c>
      <c r="E27" s="9">
        <v>16.579999999999998</v>
      </c>
      <c r="H27" s="5"/>
      <c r="I27" s="5"/>
    </row>
    <row r="28" spans="1:9" customFormat="1" x14ac:dyDescent="0.2">
      <c r="A28" s="8">
        <v>35832</v>
      </c>
      <c r="B28" s="8"/>
      <c r="C28" s="8"/>
      <c r="D28" s="9">
        <v>14.8</v>
      </c>
      <c r="E28" s="9">
        <v>16.73</v>
      </c>
      <c r="H28" s="5"/>
      <c r="I28" s="5"/>
    </row>
    <row r="29" spans="1:9" customFormat="1" x14ac:dyDescent="0.2">
      <c r="A29" s="8">
        <v>35835</v>
      </c>
      <c r="B29" s="8"/>
      <c r="C29" s="8"/>
      <c r="D29" s="9">
        <v>14.75</v>
      </c>
      <c r="E29" s="9">
        <v>16.63</v>
      </c>
      <c r="H29" s="5"/>
      <c r="I29" s="5"/>
    </row>
    <row r="30" spans="1:9" customFormat="1" x14ac:dyDescent="0.2">
      <c r="A30" s="8">
        <v>35836</v>
      </c>
      <c r="B30" s="8"/>
      <c r="C30" s="8"/>
      <c r="D30" s="9">
        <v>14.57</v>
      </c>
      <c r="E30" s="9">
        <v>16.43</v>
      </c>
      <c r="H30" s="5"/>
      <c r="I30" s="5"/>
    </row>
    <row r="31" spans="1:9" customFormat="1" x14ac:dyDescent="0.2">
      <c r="A31" s="8">
        <v>35837</v>
      </c>
      <c r="B31" s="8"/>
      <c r="C31" s="8"/>
      <c r="D31" s="9">
        <v>14.45</v>
      </c>
      <c r="E31" s="9">
        <v>16.149999999999999</v>
      </c>
      <c r="H31" s="5"/>
      <c r="I31" s="5"/>
    </row>
    <row r="32" spans="1:9" customFormat="1" x14ac:dyDescent="0.2">
      <c r="A32" s="8">
        <v>35838</v>
      </c>
      <c r="B32" s="8"/>
      <c r="C32" s="8"/>
      <c r="D32" s="9">
        <v>14.12</v>
      </c>
      <c r="E32" s="9">
        <v>15.98</v>
      </c>
      <c r="H32" s="5"/>
      <c r="I32" s="5"/>
    </row>
    <row r="33" spans="1:9" customFormat="1" x14ac:dyDescent="0.2">
      <c r="A33" s="8">
        <v>35839</v>
      </c>
      <c r="B33" s="8"/>
      <c r="C33" s="8"/>
      <c r="D33" s="9">
        <v>14.07</v>
      </c>
      <c r="E33" s="9">
        <v>16.03</v>
      </c>
      <c r="H33" s="5"/>
      <c r="I33" s="5"/>
    </row>
    <row r="34" spans="1:9" customFormat="1" x14ac:dyDescent="0.2">
      <c r="A34" s="8">
        <v>35842</v>
      </c>
      <c r="B34" s="8"/>
      <c r="C34" s="8"/>
      <c r="D34" s="9"/>
      <c r="E34" s="9"/>
      <c r="H34" s="5"/>
      <c r="I34" s="5"/>
    </row>
    <row r="35" spans="1:9" customFormat="1" x14ac:dyDescent="0.2">
      <c r="A35" s="8">
        <v>35843</v>
      </c>
      <c r="B35" s="8"/>
      <c r="C35" s="8"/>
      <c r="D35" s="9">
        <v>13.48</v>
      </c>
      <c r="E35" s="9">
        <v>15.68</v>
      </c>
      <c r="H35" s="5"/>
      <c r="I35" s="5"/>
    </row>
    <row r="36" spans="1:9" customFormat="1" x14ac:dyDescent="0.2">
      <c r="A36" s="8">
        <v>35844</v>
      </c>
      <c r="B36" s="8"/>
      <c r="C36" s="8"/>
      <c r="D36" s="9">
        <v>13.26</v>
      </c>
      <c r="E36" s="9">
        <v>16.28</v>
      </c>
      <c r="H36" s="5"/>
      <c r="I36" s="5"/>
    </row>
    <row r="37" spans="1:9" customFormat="1" x14ac:dyDescent="0.2">
      <c r="A37" s="8">
        <v>35845</v>
      </c>
      <c r="B37" s="8"/>
      <c r="C37" s="8"/>
      <c r="D37" s="9">
        <v>13.88</v>
      </c>
      <c r="E37" s="9">
        <v>16.18</v>
      </c>
      <c r="H37" s="5"/>
      <c r="I37" s="5"/>
    </row>
    <row r="38" spans="1:9" customFormat="1" x14ac:dyDescent="0.2">
      <c r="A38" s="8">
        <v>35846</v>
      </c>
      <c r="B38" s="8"/>
      <c r="C38" s="8"/>
      <c r="D38" s="9">
        <v>13.71</v>
      </c>
      <c r="E38" s="9">
        <v>16.149999999999999</v>
      </c>
      <c r="H38" s="5"/>
      <c r="I38" s="5"/>
    </row>
    <row r="39" spans="1:9" customFormat="1" x14ac:dyDescent="0.2">
      <c r="A39" s="8">
        <v>35849</v>
      </c>
      <c r="B39" s="8"/>
      <c r="C39" s="8"/>
      <c r="D39" s="9">
        <v>14.02</v>
      </c>
      <c r="E39" s="9">
        <v>15.18</v>
      </c>
      <c r="H39" s="5"/>
      <c r="I39" s="5"/>
    </row>
    <row r="40" spans="1:9" customFormat="1" x14ac:dyDescent="0.2">
      <c r="A40" s="8">
        <v>35850</v>
      </c>
      <c r="B40" s="8"/>
      <c r="C40" s="8"/>
      <c r="D40" s="9">
        <v>14.02</v>
      </c>
      <c r="E40" s="9">
        <v>15.18</v>
      </c>
      <c r="H40" s="5"/>
      <c r="I40" s="5"/>
    </row>
    <row r="41" spans="1:9" customFormat="1" x14ac:dyDescent="0.2">
      <c r="A41" s="8">
        <v>35851</v>
      </c>
      <c r="B41" s="8"/>
      <c r="C41" s="8"/>
      <c r="D41" s="9">
        <v>13.3</v>
      </c>
      <c r="E41" s="9">
        <v>15.3</v>
      </c>
      <c r="H41" s="5"/>
      <c r="I41" s="5"/>
    </row>
    <row r="42" spans="1:9" customFormat="1" x14ac:dyDescent="0.2">
      <c r="A42" s="8">
        <v>35852</v>
      </c>
      <c r="B42" s="8"/>
      <c r="C42" s="8"/>
      <c r="D42" s="9">
        <v>13.3</v>
      </c>
      <c r="E42" s="9">
        <v>15.35</v>
      </c>
      <c r="H42" s="5"/>
      <c r="I42" s="5"/>
    </row>
    <row r="43" spans="1:9" customFormat="1" x14ac:dyDescent="0.2">
      <c r="A43" s="8">
        <v>35853</v>
      </c>
      <c r="B43" s="8"/>
      <c r="C43" s="8"/>
      <c r="D43" s="9">
        <v>13.3</v>
      </c>
      <c r="E43" s="9">
        <v>15.43</v>
      </c>
      <c r="F43">
        <v>19</v>
      </c>
      <c r="H43" s="5">
        <f>SUM(D24:D43)/F43</f>
        <v>14.159473684210528</v>
      </c>
      <c r="I43" s="5">
        <f>SUM(E24:E43)/F43</f>
        <v>16.062631578947371</v>
      </c>
    </row>
    <row r="44" spans="1:9" customFormat="1" x14ac:dyDescent="0.2">
      <c r="A44" s="8">
        <v>35856</v>
      </c>
      <c r="B44" s="8"/>
      <c r="C44" s="8"/>
      <c r="D44" s="9">
        <v>13.4</v>
      </c>
      <c r="E44" s="9">
        <v>15.33</v>
      </c>
      <c r="H44" s="5"/>
      <c r="I44" s="5"/>
    </row>
    <row r="45" spans="1:9" customFormat="1" x14ac:dyDescent="0.2">
      <c r="A45" s="8">
        <v>35857</v>
      </c>
      <c r="B45" s="8"/>
      <c r="C45" s="8"/>
      <c r="D45" s="9">
        <v>13.23</v>
      </c>
      <c r="E45" s="9">
        <v>15.28</v>
      </c>
      <c r="H45" s="5"/>
      <c r="I45" s="5"/>
    </row>
    <row r="46" spans="1:9" customFormat="1" x14ac:dyDescent="0.2">
      <c r="A46" s="8">
        <v>35858</v>
      </c>
      <c r="B46" s="8"/>
      <c r="C46" s="8"/>
      <c r="D46" s="9">
        <v>13.17</v>
      </c>
      <c r="E46" s="9">
        <v>15.33</v>
      </c>
      <c r="H46" s="5"/>
      <c r="I46" s="5"/>
    </row>
    <row r="47" spans="1:9" customFormat="1" x14ac:dyDescent="0.2">
      <c r="A47" s="8">
        <v>35859</v>
      </c>
      <c r="B47" s="8"/>
      <c r="C47" s="8"/>
      <c r="D47" s="9">
        <v>13.28</v>
      </c>
      <c r="E47" s="9">
        <v>15.33</v>
      </c>
      <c r="H47" s="5"/>
      <c r="I47" s="5"/>
    </row>
    <row r="48" spans="1:9" customFormat="1" x14ac:dyDescent="0.2">
      <c r="A48" s="8">
        <v>35860</v>
      </c>
      <c r="B48" s="8"/>
      <c r="C48" s="8"/>
      <c r="D48" s="9">
        <v>12.95</v>
      </c>
      <c r="E48" s="9">
        <v>14.93</v>
      </c>
      <c r="H48" s="5"/>
      <c r="I48" s="5"/>
    </row>
    <row r="49" spans="1:9" customFormat="1" x14ac:dyDescent="0.2">
      <c r="A49" s="8">
        <v>35863</v>
      </c>
      <c r="B49" s="8"/>
      <c r="C49" s="8"/>
      <c r="D49" s="9">
        <v>12.54</v>
      </c>
      <c r="E49" s="9">
        <v>14.33</v>
      </c>
      <c r="H49" s="5"/>
      <c r="I49" s="5"/>
    </row>
    <row r="50" spans="1:9" customFormat="1" x14ac:dyDescent="0.2">
      <c r="A50" s="8">
        <v>35864</v>
      </c>
      <c r="B50" s="8"/>
      <c r="C50" s="8"/>
      <c r="D50" s="9">
        <v>12.44</v>
      </c>
      <c r="E50" s="9">
        <v>14.28</v>
      </c>
      <c r="H50" s="5"/>
      <c r="I50" s="5"/>
    </row>
    <row r="51" spans="1:9" customFormat="1" x14ac:dyDescent="0.2">
      <c r="A51" s="8">
        <v>35865</v>
      </c>
      <c r="B51" s="8"/>
      <c r="C51" s="8"/>
      <c r="D51" s="9">
        <v>12.5</v>
      </c>
      <c r="E51" s="9">
        <v>14.18</v>
      </c>
      <c r="H51" s="5"/>
      <c r="I51" s="5"/>
    </row>
    <row r="52" spans="1:9" customFormat="1" x14ac:dyDescent="0.2">
      <c r="A52" s="8">
        <v>35866</v>
      </c>
      <c r="B52" s="8"/>
      <c r="C52" s="8"/>
      <c r="D52" s="9">
        <v>12.13</v>
      </c>
      <c r="E52" s="9">
        <v>14.2</v>
      </c>
      <c r="H52" s="5"/>
      <c r="I52" s="5"/>
    </row>
    <row r="53" spans="1:9" customFormat="1" x14ac:dyDescent="0.2">
      <c r="A53" s="8">
        <v>35867</v>
      </c>
      <c r="B53" s="8"/>
      <c r="C53" s="8"/>
      <c r="D53" s="9">
        <v>12.44</v>
      </c>
      <c r="E53" s="9">
        <v>14.08</v>
      </c>
      <c r="H53" s="5"/>
      <c r="I53" s="5"/>
    </row>
    <row r="54" spans="1:9" customFormat="1" x14ac:dyDescent="0.2">
      <c r="A54" s="8">
        <v>35870</v>
      </c>
      <c r="B54" s="8"/>
      <c r="C54" s="8"/>
      <c r="D54" s="9">
        <v>12.07</v>
      </c>
      <c r="E54" s="9">
        <v>13.28</v>
      </c>
      <c r="H54" s="5"/>
      <c r="I54" s="5"/>
    </row>
    <row r="55" spans="1:9" customFormat="1" x14ac:dyDescent="0.2">
      <c r="A55" s="8">
        <v>35871</v>
      </c>
      <c r="B55" s="8"/>
      <c r="C55" s="8"/>
      <c r="D55" s="9">
        <v>11.09</v>
      </c>
      <c r="E55" s="9">
        <v>13.23</v>
      </c>
      <c r="H55" s="5"/>
      <c r="I55" s="5"/>
    </row>
    <row r="56" spans="1:9" customFormat="1" x14ac:dyDescent="0.2">
      <c r="A56" s="8">
        <v>35872</v>
      </c>
      <c r="B56" s="8"/>
      <c r="C56" s="8"/>
      <c r="D56" s="9">
        <v>11.86</v>
      </c>
      <c r="E56" s="9">
        <v>14.33</v>
      </c>
      <c r="H56" s="5"/>
      <c r="I56" s="5"/>
    </row>
    <row r="57" spans="1:9" customFormat="1" x14ac:dyDescent="0.2">
      <c r="A57" s="8">
        <v>35873</v>
      </c>
      <c r="B57" s="8"/>
      <c r="C57" s="8"/>
      <c r="D57" s="9">
        <v>11.86</v>
      </c>
      <c r="E57" s="9">
        <v>14.33</v>
      </c>
      <c r="H57" s="5"/>
      <c r="I57" s="5"/>
    </row>
    <row r="58" spans="1:9" customFormat="1" x14ac:dyDescent="0.2">
      <c r="A58" s="8">
        <v>35874</v>
      </c>
      <c r="B58" s="8"/>
      <c r="C58" s="8"/>
      <c r="D58" s="9">
        <v>12.29</v>
      </c>
      <c r="E58" s="9">
        <v>14.33</v>
      </c>
      <c r="H58" s="5"/>
      <c r="I58" s="5"/>
    </row>
    <row r="59" spans="1:9" customFormat="1" x14ac:dyDescent="0.2">
      <c r="A59" s="8">
        <v>35877</v>
      </c>
      <c r="B59" s="8"/>
      <c r="C59" s="8"/>
      <c r="D59" s="9">
        <v>14.71</v>
      </c>
      <c r="E59" s="9">
        <v>16.23</v>
      </c>
      <c r="H59" s="5"/>
      <c r="I59" s="5"/>
    </row>
    <row r="60" spans="1:9" customFormat="1" x14ac:dyDescent="0.2">
      <c r="A60" s="8">
        <v>35878</v>
      </c>
      <c r="B60" s="8"/>
      <c r="C60" s="8"/>
      <c r="D60" s="9">
        <v>14.21</v>
      </c>
      <c r="E60" s="9">
        <v>15.65</v>
      </c>
      <c r="H60" s="5"/>
      <c r="I60" s="5"/>
    </row>
    <row r="61" spans="1:9" customFormat="1" x14ac:dyDescent="0.2">
      <c r="A61" s="8">
        <v>35879</v>
      </c>
      <c r="B61" s="8"/>
      <c r="C61" s="8"/>
      <c r="D61" s="9">
        <v>14.01</v>
      </c>
      <c r="E61" s="9">
        <v>16.329999999999998</v>
      </c>
      <c r="H61" s="5"/>
      <c r="I61" s="5"/>
    </row>
    <row r="62" spans="1:9" customFormat="1" x14ac:dyDescent="0.2">
      <c r="A62" s="8">
        <v>35880</v>
      </c>
      <c r="B62" s="8"/>
      <c r="C62" s="8"/>
      <c r="D62" s="9">
        <v>14.95</v>
      </c>
      <c r="E62" s="9">
        <v>16.829999999999998</v>
      </c>
      <c r="H62" s="5"/>
      <c r="I62" s="5"/>
    </row>
    <row r="63" spans="1:9" customFormat="1" x14ac:dyDescent="0.2">
      <c r="A63" s="8">
        <v>35881</v>
      </c>
      <c r="B63" s="8"/>
      <c r="C63" s="8"/>
      <c r="D63" s="9">
        <v>14.99</v>
      </c>
      <c r="E63" s="9">
        <v>16.78</v>
      </c>
      <c r="H63" s="5"/>
      <c r="I63" s="5"/>
    </row>
    <row r="64" spans="1:9" customFormat="1" x14ac:dyDescent="0.2">
      <c r="A64" s="8">
        <v>35884</v>
      </c>
      <c r="B64" s="8"/>
      <c r="C64" s="8"/>
      <c r="D64" s="9">
        <v>14.66</v>
      </c>
      <c r="E64" s="9">
        <v>16.23</v>
      </c>
      <c r="H64" s="5"/>
      <c r="I64" s="5"/>
    </row>
    <row r="65" spans="1:9" customFormat="1" x14ac:dyDescent="0.2">
      <c r="A65" s="8">
        <v>35885</v>
      </c>
      <c r="B65" s="8"/>
      <c r="C65" s="8"/>
      <c r="D65" s="9">
        <v>13.83</v>
      </c>
      <c r="E65" s="9">
        <v>15.63</v>
      </c>
      <c r="F65">
        <v>22</v>
      </c>
      <c r="H65" s="5">
        <f>SUM(D44:D65)/F65</f>
        <v>13.118636363636362</v>
      </c>
      <c r="I65" s="5">
        <f>SUM(E44:E65)/F65</f>
        <v>15.020454545454548</v>
      </c>
    </row>
    <row r="66" spans="1:9" customFormat="1" x14ac:dyDescent="0.2">
      <c r="A66" s="8">
        <v>35886</v>
      </c>
      <c r="B66" s="8"/>
      <c r="C66" s="8"/>
      <c r="D66" s="9">
        <v>13.46</v>
      </c>
      <c r="E66" s="9">
        <v>15.53</v>
      </c>
      <c r="H66" s="5"/>
      <c r="I66" s="5"/>
    </row>
    <row r="67" spans="1:9" customFormat="1" x14ac:dyDescent="0.2">
      <c r="A67" s="8">
        <v>35887</v>
      </c>
      <c r="B67" s="8"/>
      <c r="C67" s="8"/>
      <c r="D67" s="9">
        <v>13.38</v>
      </c>
      <c r="E67" s="9">
        <v>15.73</v>
      </c>
      <c r="H67" s="5"/>
      <c r="I67" s="5"/>
    </row>
    <row r="68" spans="1:9" customFormat="1" x14ac:dyDescent="0.2">
      <c r="A68" s="8">
        <v>35888</v>
      </c>
      <c r="B68" s="8"/>
      <c r="C68" s="8"/>
      <c r="D68" s="9">
        <v>13.74</v>
      </c>
      <c r="E68" s="9">
        <v>15.98</v>
      </c>
      <c r="H68" s="5"/>
      <c r="I68" s="5"/>
    </row>
    <row r="69" spans="1:9" customFormat="1" x14ac:dyDescent="0.2">
      <c r="A69" s="8">
        <v>35891</v>
      </c>
      <c r="B69" s="8"/>
      <c r="C69" s="8"/>
      <c r="D69" s="9">
        <v>13.13</v>
      </c>
      <c r="E69" s="9">
        <v>15.45</v>
      </c>
      <c r="H69" s="5"/>
      <c r="I69" s="5"/>
    </row>
    <row r="70" spans="1:9" customFormat="1" x14ac:dyDescent="0.2">
      <c r="A70" s="8">
        <v>35892</v>
      </c>
      <c r="B70" s="8"/>
      <c r="C70" s="8"/>
      <c r="D70" s="9">
        <v>12.71</v>
      </c>
      <c r="E70" s="9">
        <v>15.23</v>
      </c>
      <c r="H70" s="5"/>
      <c r="I70" s="5"/>
    </row>
    <row r="71" spans="1:9" customFormat="1" x14ac:dyDescent="0.2">
      <c r="A71" s="8">
        <v>35893</v>
      </c>
      <c r="B71" s="8"/>
      <c r="C71" s="8"/>
      <c r="D71" s="9">
        <v>12.8</v>
      </c>
      <c r="E71" s="9">
        <v>15.55</v>
      </c>
      <c r="H71" s="5"/>
      <c r="I71" s="5"/>
    </row>
    <row r="72" spans="1:9" customFormat="1" x14ac:dyDescent="0.2">
      <c r="A72" s="8">
        <v>35894</v>
      </c>
      <c r="B72" s="8"/>
      <c r="C72" s="8"/>
      <c r="D72" s="9">
        <v>13.2</v>
      </c>
      <c r="E72" s="9">
        <v>15.58</v>
      </c>
      <c r="H72" s="5"/>
      <c r="I72" s="5"/>
    </row>
    <row r="73" spans="1:9" customFormat="1" x14ac:dyDescent="0.2">
      <c r="A73" s="8">
        <v>35895</v>
      </c>
      <c r="B73" s="8"/>
      <c r="C73" s="8"/>
      <c r="D73" s="9">
        <v>13.2</v>
      </c>
      <c r="E73" s="9">
        <v>15.58</v>
      </c>
      <c r="H73" s="5"/>
      <c r="I73" s="5"/>
    </row>
    <row r="74" spans="1:9" customFormat="1" x14ac:dyDescent="0.2">
      <c r="A74" s="8">
        <v>35898</v>
      </c>
      <c r="B74" s="8"/>
      <c r="C74" s="8"/>
      <c r="D74" s="9">
        <v>13.2</v>
      </c>
      <c r="E74" s="9">
        <v>15.33</v>
      </c>
      <c r="H74" s="5"/>
      <c r="I74" s="5"/>
    </row>
    <row r="75" spans="1:9" customFormat="1" x14ac:dyDescent="0.2">
      <c r="A75" s="8">
        <v>35899</v>
      </c>
      <c r="B75" s="8"/>
      <c r="C75" s="8"/>
      <c r="D75" s="9">
        <v>13.18</v>
      </c>
      <c r="E75" s="9">
        <v>15.13</v>
      </c>
      <c r="H75" s="5"/>
      <c r="I75" s="5"/>
    </row>
    <row r="76" spans="1:9" customFormat="1" x14ac:dyDescent="0.2">
      <c r="A76" s="8">
        <v>35900</v>
      </c>
      <c r="B76" s="8"/>
      <c r="C76" s="8"/>
      <c r="D76" s="9">
        <v>12.93</v>
      </c>
      <c r="E76" s="9">
        <v>15.48</v>
      </c>
      <c r="H76" s="5"/>
      <c r="I76" s="5"/>
    </row>
    <row r="77" spans="1:9" customFormat="1" x14ac:dyDescent="0.2">
      <c r="A77" s="8">
        <v>35901</v>
      </c>
      <c r="B77" s="8"/>
      <c r="C77" s="8"/>
      <c r="D77" s="9">
        <v>13.67</v>
      </c>
      <c r="E77" s="9">
        <v>15.9</v>
      </c>
      <c r="H77" s="5"/>
      <c r="I77" s="5"/>
    </row>
    <row r="78" spans="1:9" customFormat="1" x14ac:dyDescent="0.2">
      <c r="A78" s="8">
        <v>35902</v>
      </c>
      <c r="B78" s="8"/>
      <c r="C78" s="8"/>
      <c r="D78" s="9">
        <v>13.9</v>
      </c>
      <c r="E78" s="9">
        <v>15.48</v>
      </c>
      <c r="H78" s="5"/>
      <c r="I78" s="5"/>
    </row>
    <row r="79" spans="1:9" customFormat="1" x14ac:dyDescent="0.2">
      <c r="A79" s="8">
        <v>35905</v>
      </c>
      <c r="B79" s="8"/>
      <c r="C79" s="8"/>
      <c r="D79" s="9">
        <v>13.74</v>
      </c>
      <c r="E79" s="9">
        <v>15.43</v>
      </c>
      <c r="H79" s="5"/>
      <c r="I79" s="5"/>
    </row>
    <row r="80" spans="1:9" customFormat="1" x14ac:dyDescent="0.2">
      <c r="A80" s="8">
        <v>35906</v>
      </c>
      <c r="B80" s="8"/>
      <c r="C80" s="8"/>
      <c r="D80" s="9">
        <v>13.76</v>
      </c>
      <c r="E80" s="9">
        <v>15.45</v>
      </c>
      <c r="H80" s="5"/>
      <c r="I80" s="5"/>
    </row>
    <row r="81" spans="1:9" customFormat="1" x14ac:dyDescent="0.2">
      <c r="A81" s="8">
        <v>35907</v>
      </c>
      <c r="B81" s="8"/>
      <c r="C81" s="8"/>
      <c r="D81" s="9">
        <v>13.85</v>
      </c>
      <c r="E81" s="9">
        <v>14.9</v>
      </c>
      <c r="H81" s="5"/>
      <c r="I81" s="5"/>
    </row>
    <row r="82" spans="1:9" customFormat="1" x14ac:dyDescent="0.2">
      <c r="A82" s="8">
        <v>35908</v>
      </c>
      <c r="B82" s="8"/>
      <c r="C82" s="8"/>
      <c r="D82" s="9">
        <v>13.5</v>
      </c>
      <c r="E82" s="9">
        <v>15.18</v>
      </c>
      <c r="H82" s="5"/>
      <c r="I82" s="5"/>
    </row>
    <row r="83" spans="1:9" customFormat="1" x14ac:dyDescent="0.2">
      <c r="A83" s="8">
        <v>35909</v>
      </c>
      <c r="B83" s="8"/>
      <c r="C83" s="8"/>
      <c r="D83" s="9">
        <v>13.33</v>
      </c>
      <c r="E83" s="9">
        <v>15.08</v>
      </c>
      <c r="H83" s="5"/>
      <c r="I83" s="5"/>
    </row>
    <row r="84" spans="1:9" customFormat="1" x14ac:dyDescent="0.2">
      <c r="A84" s="8">
        <v>35912</v>
      </c>
      <c r="B84" s="8"/>
      <c r="C84" s="8"/>
      <c r="D84" s="9">
        <v>13.46</v>
      </c>
      <c r="E84" s="9">
        <v>15.33</v>
      </c>
      <c r="H84" s="5"/>
      <c r="I84" s="5"/>
    </row>
    <row r="85" spans="1:9" customFormat="1" x14ac:dyDescent="0.2">
      <c r="A85" s="8">
        <v>35913</v>
      </c>
      <c r="B85" s="8"/>
      <c r="C85" s="8"/>
      <c r="D85" s="9">
        <v>13.92</v>
      </c>
      <c r="E85" s="9">
        <v>15.73</v>
      </c>
      <c r="H85" s="5"/>
      <c r="I85" s="5"/>
    </row>
    <row r="86" spans="1:9" customFormat="1" x14ac:dyDescent="0.2">
      <c r="A86" s="8">
        <v>35914</v>
      </c>
      <c r="B86" s="8"/>
      <c r="C86" s="8"/>
      <c r="D86" s="9">
        <v>14.01</v>
      </c>
      <c r="E86" s="9">
        <v>15.33</v>
      </c>
      <c r="H86" s="5"/>
      <c r="I86" s="5"/>
    </row>
    <row r="87" spans="1:9" customFormat="1" x14ac:dyDescent="0.2">
      <c r="A87" s="8">
        <v>35915</v>
      </c>
      <c r="B87" s="8"/>
      <c r="C87" s="8"/>
      <c r="D87" s="9">
        <v>13.74</v>
      </c>
      <c r="E87" s="9">
        <v>15.38</v>
      </c>
      <c r="F87">
        <v>22</v>
      </c>
      <c r="H87" s="5">
        <f>SUM(D66:D87)/F87</f>
        <v>13.445909090909094</v>
      </c>
      <c r="I87" s="5">
        <f>SUM(E66:E87)/F87</f>
        <v>15.44363636363636</v>
      </c>
    </row>
    <row r="88" spans="1:9" customFormat="1" x14ac:dyDescent="0.2">
      <c r="A88" s="8">
        <v>35916</v>
      </c>
      <c r="B88" s="8"/>
      <c r="C88" s="8"/>
      <c r="D88" s="9">
        <v>14.32</v>
      </c>
      <c r="E88" s="9">
        <v>16.13</v>
      </c>
      <c r="H88" s="5"/>
      <c r="I88" s="5"/>
    </row>
    <row r="89" spans="1:9" customFormat="1" x14ac:dyDescent="0.2">
      <c r="A89" s="8">
        <v>35919</v>
      </c>
      <c r="B89" s="8"/>
      <c r="C89" s="8"/>
      <c r="D89" s="9">
        <v>14.32</v>
      </c>
      <c r="E89" s="9">
        <v>15.95</v>
      </c>
      <c r="H89" s="5"/>
      <c r="I89" s="5"/>
    </row>
    <row r="90" spans="1:9" customFormat="1" x14ac:dyDescent="0.2">
      <c r="A90" s="8">
        <v>35920</v>
      </c>
      <c r="B90" s="8"/>
      <c r="C90" s="8"/>
      <c r="D90" s="9">
        <v>14.06</v>
      </c>
      <c r="E90" s="9">
        <v>15.48</v>
      </c>
      <c r="H90" s="5"/>
      <c r="I90" s="5"/>
    </row>
    <row r="91" spans="1:9" customFormat="1" x14ac:dyDescent="0.2">
      <c r="A91" s="8">
        <v>35921</v>
      </c>
      <c r="B91" s="8"/>
      <c r="C91" s="8"/>
      <c r="D91" s="9">
        <v>13.93</v>
      </c>
      <c r="E91" s="9">
        <v>15.38</v>
      </c>
      <c r="H91" s="5"/>
      <c r="I91" s="5"/>
    </row>
    <row r="92" spans="1:9" customFormat="1" x14ac:dyDescent="0.2">
      <c r="A92" s="8">
        <v>35922</v>
      </c>
      <c r="B92" s="8"/>
      <c r="C92" s="8"/>
      <c r="D92" s="9">
        <v>14.4</v>
      </c>
      <c r="E92" s="9">
        <v>15.23</v>
      </c>
      <c r="H92" s="5"/>
      <c r="I92" s="5"/>
    </row>
    <row r="93" spans="1:9" customFormat="1" x14ac:dyDescent="0.2">
      <c r="A93" s="8">
        <v>35923</v>
      </c>
      <c r="B93" s="8"/>
      <c r="C93" s="8"/>
      <c r="D93" s="9">
        <v>14.01</v>
      </c>
      <c r="E93" s="9">
        <v>15.13</v>
      </c>
      <c r="H93" s="5"/>
      <c r="I93" s="5"/>
    </row>
    <row r="94" spans="1:9" customFormat="1" x14ac:dyDescent="0.2">
      <c r="A94" s="8">
        <v>35926</v>
      </c>
      <c r="B94" s="8"/>
      <c r="C94" s="8"/>
      <c r="D94" s="9">
        <v>14.24</v>
      </c>
      <c r="E94" s="9">
        <v>15.18</v>
      </c>
      <c r="H94" s="5"/>
      <c r="I94" s="5"/>
    </row>
    <row r="95" spans="1:9" customFormat="1" x14ac:dyDescent="0.2">
      <c r="A95" s="8">
        <v>35927</v>
      </c>
      <c r="B95" s="8"/>
      <c r="C95" s="8"/>
      <c r="D95" s="9">
        <v>14.47</v>
      </c>
      <c r="E95" s="9">
        <v>15.23</v>
      </c>
      <c r="H95" s="5"/>
      <c r="I95" s="5"/>
    </row>
    <row r="96" spans="1:9" customFormat="1" x14ac:dyDescent="0.2">
      <c r="A96" s="8">
        <v>35928</v>
      </c>
      <c r="B96" s="8"/>
      <c r="C96" s="8"/>
      <c r="D96" s="9">
        <v>14.47</v>
      </c>
      <c r="E96" s="9">
        <v>14.95</v>
      </c>
      <c r="H96" s="5"/>
      <c r="I96" s="5"/>
    </row>
    <row r="97" spans="1:9" customFormat="1" x14ac:dyDescent="0.2">
      <c r="A97" s="8">
        <v>35929</v>
      </c>
      <c r="B97" s="8"/>
      <c r="C97" s="8"/>
      <c r="D97" s="9">
        <v>14.05</v>
      </c>
      <c r="E97" s="9">
        <v>15.08</v>
      </c>
      <c r="H97" s="5"/>
      <c r="I97" s="5"/>
    </row>
    <row r="98" spans="1:9" customFormat="1" x14ac:dyDescent="0.2">
      <c r="A98" s="8">
        <v>35930</v>
      </c>
      <c r="B98" s="8"/>
      <c r="C98" s="8"/>
      <c r="D98" s="9">
        <v>14.69</v>
      </c>
      <c r="E98" s="9">
        <v>14.48</v>
      </c>
      <c r="H98" s="5"/>
      <c r="I98" s="5"/>
    </row>
    <row r="99" spans="1:9" customFormat="1" x14ac:dyDescent="0.2">
      <c r="A99" s="8">
        <v>35933</v>
      </c>
      <c r="B99" s="8"/>
      <c r="C99" s="8"/>
      <c r="D99" s="9">
        <v>14.56</v>
      </c>
      <c r="E99" s="9">
        <v>14.08</v>
      </c>
      <c r="H99" s="5"/>
      <c r="I99" s="5"/>
    </row>
    <row r="100" spans="1:9" customFormat="1" x14ac:dyDescent="0.2">
      <c r="A100" s="8">
        <v>35934</v>
      </c>
      <c r="B100" s="8"/>
      <c r="C100" s="8"/>
      <c r="D100" s="9">
        <v>14.69</v>
      </c>
      <c r="E100" s="9">
        <v>12.98</v>
      </c>
      <c r="H100" s="5"/>
      <c r="I100" s="5"/>
    </row>
    <row r="101" spans="1:9" customFormat="1" x14ac:dyDescent="0.2">
      <c r="A101" s="8">
        <v>35935</v>
      </c>
      <c r="B101" s="8"/>
      <c r="C101" s="8"/>
      <c r="D101" s="9">
        <v>14.58</v>
      </c>
      <c r="E101" s="9">
        <v>13.28</v>
      </c>
      <c r="H101" s="5"/>
      <c r="I101" s="5"/>
    </row>
    <row r="102" spans="1:9" customFormat="1" x14ac:dyDescent="0.2">
      <c r="A102" s="8">
        <v>35936</v>
      </c>
      <c r="B102" s="8"/>
      <c r="C102" s="8"/>
      <c r="D102" s="9">
        <v>14.24</v>
      </c>
      <c r="E102" s="9">
        <v>14.13</v>
      </c>
      <c r="H102" s="5"/>
      <c r="I102" s="5"/>
    </row>
    <row r="103" spans="1:9" customFormat="1" x14ac:dyDescent="0.2">
      <c r="A103" s="8">
        <v>35937</v>
      </c>
      <c r="B103" s="8"/>
      <c r="C103" s="8"/>
      <c r="D103" s="9">
        <v>14.42</v>
      </c>
      <c r="E103" s="9">
        <v>14.63</v>
      </c>
      <c r="H103" s="5"/>
      <c r="I103" s="5"/>
    </row>
    <row r="104" spans="1:9" customFormat="1" x14ac:dyDescent="0.2">
      <c r="A104" s="8">
        <v>35940</v>
      </c>
      <c r="B104" s="8"/>
      <c r="C104" s="8"/>
      <c r="D104" s="9">
        <v>14.42</v>
      </c>
      <c r="E104" s="9">
        <v>14.63</v>
      </c>
      <c r="H104" s="5"/>
      <c r="I104" s="5"/>
    </row>
    <row r="105" spans="1:9" customFormat="1" x14ac:dyDescent="0.2">
      <c r="A105" s="8">
        <v>35941</v>
      </c>
      <c r="B105" s="8"/>
      <c r="C105" s="8"/>
      <c r="D105" s="9">
        <v>14.42</v>
      </c>
      <c r="E105" s="9">
        <v>14.83</v>
      </c>
      <c r="H105" s="5"/>
      <c r="I105" s="5"/>
    </row>
    <row r="106" spans="1:9" customFormat="1" x14ac:dyDescent="0.2">
      <c r="A106" s="8">
        <v>35942</v>
      </c>
      <c r="B106" s="8"/>
      <c r="C106" s="8"/>
      <c r="D106" s="9">
        <v>14.63</v>
      </c>
      <c r="E106" s="9">
        <v>14.98</v>
      </c>
      <c r="H106" s="5"/>
      <c r="I106" s="5"/>
    </row>
    <row r="107" spans="1:9" customFormat="1" x14ac:dyDescent="0.2">
      <c r="A107" s="8">
        <v>35943</v>
      </c>
      <c r="B107" s="8"/>
      <c r="C107" s="8"/>
      <c r="D107" s="9">
        <v>14.58</v>
      </c>
      <c r="E107" s="9">
        <v>14.83</v>
      </c>
      <c r="H107" s="5"/>
      <c r="I107" s="5"/>
    </row>
    <row r="108" spans="1:9" customFormat="1" x14ac:dyDescent="0.2">
      <c r="A108" s="8">
        <v>35944</v>
      </c>
      <c r="B108" s="8"/>
      <c r="C108" s="8"/>
      <c r="D108" s="9">
        <v>14.68</v>
      </c>
      <c r="E108" s="9">
        <v>15.2</v>
      </c>
      <c r="F108">
        <v>21</v>
      </c>
      <c r="H108" s="5">
        <f>SUM(D88:D108)/F108</f>
        <v>14.38952380952381</v>
      </c>
      <c r="I108" s="5">
        <f>SUM(E88:E108)/F108</f>
        <v>14.847142857142856</v>
      </c>
    </row>
    <row r="109" spans="1:9" customFormat="1" x14ac:dyDescent="0.2">
      <c r="A109" s="8">
        <v>35947</v>
      </c>
      <c r="B109" s="8"/>
      <c r="C109" s="8"/>
      <c r="D109" s="9">
        <v>14.08</v>
      </c>
      <c r="E109" s="9">
        <v>14.98</v>
      </c>
      <c r="H109" s="5"/>
      <c r="I109" s="5"/>
    </row>
    <row r="110" spans="1:9" customFormat="1" x14ac:dyDescent="0.2">
      <c r="A110" s="8">
        <v>35948</v>
      </c>
      <c r="B110" s="8"/>
      <c r="C110" s="8"/>
      <c r="D110" s="9">
        <v>13.62</v>
      </c>
      <c r="E110" s="9">
        <v>14.83</v>
      </c>
      <c r="H110" s="5"/>
      <c r="I110" s="5"/>
    </row>
    <row r="111" spans="1:9" customFormat="1" x14ac:dyDescent="0.2">
      <c r="A111" s="8">
        <v>35949</v>
      </c>
      <c r="B111" s="8"/>
      <c r="C111" s="8"/>
      <c r="D111" s="9">
        <v>13.08</v>
      </c>
      <c r="E111" s="9">
        <v>14.83</v>
      </c>
      <c r="H111" s="5"/>
      <c r="I111" s="5"/>
    </row>
    <row r="112" spans="1:9" customFormat="1" x14ac:dyDescent="0.2">
      <c r="A112" s="8">
        <v>35950</v>
      </c>
      <c r="B112" s="8"/>
      <c r="C112" s="8"/>
      <c r="D112" s="9">
        <v>13.08</v>
      </c>
      <c r="E112" s="9">
        <v>15.13</v>
      </c>
      <c r="H112" s="5"/>
      <c r="I112" s="5"/>
    </row>
    <row r="113" spans="1:9" customFormat="1" x14ac:dyDescent="0.2">
      <c r="A113" s="8">
        <v>35951</v>
      </c>
      <c r="B113" s="8"/>
      <c r="C113" s="8"/>
      <c r="D113" s="9">
        <v>13.08</v>
      </c>
      <c r="E113" s="9">
        <v>15.08</v>
      </c>
      <c r="H113" s="5"/>
      <c r="I113" s="5"/>
    </row>
    <row r="114" spans="1:9" customFormat="1" x14ac:dyDescent="0.2">
      <c r="A114" s="8">
        <v>35954</v>
      </c>
      <c r="B114" s="8"/>
      <c r="C114" s="8"/>
      <c r="D114" s="9">
        <v>13.66</v>
      </c>
      <c r="E114" s="9">
        <v>14.55</v>
      </c>
      <c r="H114" s="5"/>
      <c r="I114" s="5"/>
    </row>
    <row r="115" spans="1:9" customFormat="1" x14ac:dyDescent="0.2">
      <c r="A115" s="8">
        <v>35955</v>
      </c>
      <c r="B115" s="8"/>
      <c r="C115" s="8"/>
      <c r="D115" s="9">
        <v>13.09</v>
      </c>
      <c r="E115" s="9">
        <v>13.85</v>
      </c>
      <c r="H115" s="5"/>
      <c r="I115" s="5"/>
    </row>
    <row r="116" spans="1:9" customFormat="1" x14ac:dyDescent="0.2">
      <c r="A116" s="8">
        <v>35956</v>
      </c>
      <c r="B116" s="8"/>
      <c r="C116" s="8"/>
      <c r="D116" s="9">
        <v>12.13</v>
      </c>
      <c r="E116" s="9">
        <v>13.48</v>
      </c>
      <c r="H116" s="5"/>
      <c r="I116" s="5"/>
    </row>
    <row r="117" spans="1:9" customFormat="1" x14ac:dyDescent="0.2">
      <c r="A117" s="8">
        <v>35957</v>
      </c>
      <c r="B117" s="8"/>
      <c r="C117" s="8"/>
      <c r="D117" s="9">
        <v>12.19</v>
      </c>
      <c r="E117" s="9">
        <v>12.75</v>
      </c>
      <c r="H117" s="5"/>
      <c r="I117" s="5"/>
    </row>
    <row r="118" spans="1:9" customFormat="1" x14ac:dyDescent="0.2">
      <c r="A118" s="8">
        <v>35958</v>
      </c>
      <c r="B118" s="8"/>
      <c r="C118" s="8"/>
      <c r="D118" s="9">
        <v>11.67</v>
      </c>
      <c r="E118" s="9">
        <v>12.58</v>
      </c>
      <c r="H118" s="5"/>
      <c r="I118" s="5"/>
    </row>
    <row r="119" spans="1:9" customFormat="1" x14ac:dyDescent="0.2">
      <c r="A119" s="8">
        <v>35961</v>
      </c>
      <c r="B119" s="8"/>
      <c r="C119" s="8"/>
      <c r="D119" s="9">
        <v>11.01</v>
      </c>
      <c r="E119" s="9">
        <v>11.58</v>
      </c>
      <c r="H119" s="5"/>
      <c r="I119" s="5"/>
    </row>
    <row r="120" spans="1:9" customFormat="1" x14ac:dyDescent="0.2">
      <c r="A120" s="8">
        <v>35962</v>
      </c>
      <c r="B120" s="8"/>
      <c r="C120" s="8"/>
      <c r="D120" s="9">
        <v>11.23</v>
      </c>
      <c r="E120" s="9">
        <v>11.98</v>
      </c>
      <c r="H120" s="5"/>
      <c r="I120" s="5"/>
    </row>
    <row r="121" spans="1:9" customFormat="1" x14ac:dyDescent="0.2">
      <c r="A121" s="8">
        <v>35963</v>
      </c>
      <c r="B121" s="8"/>
      <c r="C121" s="8"/>
      <c r="D121" s="9">
        <v>11.32</v>
      </c>
      <c r="E121" s="9">
        <v>12.6</v>
      </c>
      <c r="H121" s="5"/>
      <c r="I121" s="5"/>
    </row>
    <row r="122" spans="1:9" customFormat="1" x14ac:dyDescent="0.2">
      <c r="A122" s="8">
        <v>35964</v>
      </c>
      <c r="B122" s="8"/>
      <c r="C122" s="8"/>
      <c r="D122" s="9">
        <v>10.9</v>
      </c>
      <c r="E122" s="9">
        <v>11.78</v>
      </c>
      <c r="H122" s="5"/>
      <c r="I122" s="5"/>
    </row>
    <row r="123" spans="1:9" customFormat="1" x14ac:dyDescent="0.2">
      <c r="A123" s="8">
        <v>35965</v>
      </c>
      <c r="B123" s="8"/>
      <c r="C123" s="8"/>
      <c r="D123" s="9">
        <v>10.9</v>
      </c>
      <c r="E123" s="9">
        <v>11.83</v>
      </c>
      <c r="H123" s="5"/>
      <c r="I123" s="5"/>
    </row>
    <row r="124" spans="1:9" customFormat="1" x14ac:dyDescent="0.2">
      <c r="A124" s="8">
        <v>35968</v>
      </c>
      <c r="B124" s="8"/>
      <c r="C124" s="8"/>
      <c r="D124" s="9">
        <v>11.21</v>
      </c>
      <c r="E124" s="9">
        <v>13.43</v>
      </c>
      <c r="H124" s="5"/>
      <c r="I124" s="5"/>
    </row>
    <row r="125" spans="1:9" customFormat="1" x14ac:dyDescent="0.2">
      <c r="A125" s="8">
        <v>35969</v>
      </c>
      <c r="B125" s="8"/>
      <c r="C125" s="8"/>
      <c r="D125" s="9">
        <v>12.31</v>
      </c>
      <c r="E125" s="9">
        <v>14.33</v>
      </c>
      <c r="H125" s="5"/>
      <c r="I125" s="5"/>
    </row>
    <row r="126" spans="1:9" customFormat="1" x14ac:dyDescent="0.2">
      <c r="A126" s="8">
        <v>35970</v>
      </c>
      <c r="B126" s="8"/>
      <c r="C126" s="8"/>
      <c r="D126" s="9">
        <v>12.22</v>
      </c>
      <c r="E126" s="9">
        <v>14.5</v>
      </c>
      <c r="H126" s="5"/>
      <c r="I126" s="5"/>
    </row>
    <row r="127" spans="1:9" customFormat="1" x14ac:dyDescent="0.2">
      <c r="A127" s="8">
        <v>35971</v>
      </c>
      <c r="B127" s="8"/>
      <c r="C127" s="8"/>
      <c r="D127" s="9">
        <v>11.96</v>
      </c>
      <c r="E127" s="9">
        <v>14.03</v>
      </c>
      <c r="H127" s="5"/>
      <c r="I127" s="5"/>
    </row>
    <row r="128" spans="1:9" customFormat="1" x14ac:dyDescent="0.2">
      <c r="A128" s="8">
        <v>35972</v>
      </c>
      <c r="B128" s="8"/>
      <c r="C128" s="8"/>
      <c r="D128" s="9">
        <v>12.29</v>
      </c>
      <c r="E128" s="9">
        <v>14.13</v>
      </c>
      <c r="H128" s="5"/>
      <c r="I128" s="5"/>
    </row>
    <row r="129" spans="1:9" customFormat="1" x14ac:dyDescent="0.2">
      <c r="A129" s="8">
        <v>35975</v>
      </c>
      <c r="B129" s="8"/>
      <c r="C129" s="8"/>
      <c r="D129" s="9">
        <v>12.08</v>
      </c>
      <c r="E129" s="9">
        <v>14.08</v>
      </c>
      <c r="H129" s="5"/>
      <c r="I129" s="5"/>
    </row>
    <row r="130" spans="1:9" customFormat="1" x14ac:dyDescent="0.2">
      <c r="A130" s="8">
        <v>35976</v>
      </c>
      <c r="B130" s="8"/>
      <c r="C130" s="8"/>
      <c r="D130" s="9">
        <v>12.04</v>
      </c>
      <c r="E130" s="9">
        <v>14.18</v>
      </c>
      <c r="F130">
        <v>22</v>
      </c>
      <c r="H130" s="5">
        <f>SUM(D109:D130)/F130</f>
        <v>12.234090909090908</v>
      </c>
      <c r="I130" s="5">
        <f>SUM(E109:E130)/F130</f>
        <v>13.659545454545457</v>
      </c>
    </row>
    <row r="131" spans="1:9" customFormat="1" x14ac:dyDescent="0.2">
      <c r="A131" s="8">
        <v>35977</v>
      </c>
      <c r="B131" s="8"/>
      <c r="C131" s="8"/>
      <c r="D131" s="9">
        <v>12.04</v>
      </c>
      <c r="E131" s="9">
        <v>14.38</v>
      </c>
      <c r="H131" s="5"/>
      <c r="I131" s="5"/>
    </row>
    <row r="132" spans="1:9" customFormat="1" x14ac:dyDescent="0.2">
      <c r="A132" s="8">
        <v>35978</v>
      </c>
      <c r="B132" s="8"/>
      <c r="C132" s="8"/>
      <c r="D132" s="9">
        <v>12.13</v>
      </c>
      <c r="E132" s="9">
        <v>14.5</v>
      </c>
      <c r="H132" s="5"/>
      <c r="I132" s="5"/>
    </row>
    <row r="133" spans="1:9" customFormat="1" x14ac:dyDescent="0.2">
      <c r="A133" s="8">
        <v>35982</v>
      </c>
      <c r="B133" s="8"/>
      <c r="C133" s="8"/>
      <c r="D133" s="9">
        <v>11.82</v>
      </c>
      <c r="E133" s="9">
        <v>13.93</v>
      </c>
      <c r="H133" s="5"/>
      <c r="I133" s="5"/>
    </row>
    <row r="134" spans="1:9" customFormat="1" x14ac:dyDescent="0.2">
      <c r="A134" s="8">
        <v>35983</v>
      </c>
      <c r="B134" s="8"/>
      <c r="C134" s="8"/>
      <c r="D134" s="9">
        <v>11.45</v>
      </c>
      <c r="E134" s="9">
        <v>13.63</v>
      </c>
      <c r="H134" s="5"/>
      <c r="I134" s="5"/>
    </row>
    <row r="135" spans="1:9" customFormat="1" x14ac:dyDescent="0.2">
      <c r="A135" s="8">
        <v>35984</v>
      </c>
      <c r="B135" s="8"/>
      <c r="C135" s="8"/>
      <c r="D135" s="9">
        <v>11.45</v>
      </c>
      <c r="E135" s="9">
        <v>13.85</v>
      </c>
      <c r="H135" s="5"/>
      <c r="I135" s="5"/>
    </row>
    <row r="136" spans="1:9" customFormat="1" x14ac:dyDescent="0.2">
      <c r="A136" s="8">
        <v>35985</v>
      </c>
      <c r="B136" s="8"/>
      <c r="C136" s="8"/>
      <c r="D136" s="9">
        <v>12.08</v>
      </c>
      <c r="E136" s="9">
        <v>13.88</v>
      </c>
      <c r="H136" s="5"/>
      <c r="I136" s="5"/>
    </row>
    <row r="137" spans="1:9" customFormat="1" x14ac:dyDescent="0.2">
      <c r="A137" s="8">
        <v>35986</v>
      </c>
      <c r="B137" s="8"/>
      <c r="C137" s="8"/>
      <c r="D137" s="9">
        <v>14</v>
      </c>
      <c r="E137" s="9">
        <v>13.88</v>
      </c>
      <c r="H137" s="5"/>
      <c r="I137" s="5"/>
    </row>
    <row r="138" spans="1:9" customFormat="1" x14ac:dyDescent="0.2">
      <c r="A138" s="8">
        <v>35989</v>
      </c>
      <c r="B138" s="8"/>
      <c r="C138" s="8"/>
      <c r="D138" s="9">
        <v>11.67</v>
      </c>
      <c r="E138" s="9">
        <v>13.93</v>
      </c>
      <c r="H138" s="5"/>
      <c r="I138" s="5"/>
    </row>
    <row r="139" spans="1:9" customFormat="1" x14ac:dyDescent="0.2">
      <c r="A139" s="8">
        <v>35990</v>
      </c>
      <c r="B139" s="8"/>
      <c r="C139" s="8"/>
      <c r="D139" s="9">
        <v>11.85</v>
      </c>
      <c r="E139" s="9">
        <v>14.58</v>
      </c>
      <c r="H139" s="5"/>
      <c r="I139" s="5"/>
    </row>
    <row r="140" spans="1:9" customFormat="1" x14ac:dyDescent="0.2">
      <c r="A140" s="8">
        <v>35991</v>
      </c>
      <c r="B140" s="8"/>
      <c r="C140" s="8"/>
      <c r="D140" s="9">
        <v>12.16</v>
      </c>
      <c r="E140" s="9">
        <v>14.88</v>
      </c>
      <c r="H140" s="5"/>
      <c r="I140" s="5"/>
    </row>
    <row r="141" spans="1:9" customFormat="1" x14ac:dyDescent="0.2">
      <c r="A141" s="8">
        <v>35992</v>
      </c>
      <c r="B141" s="8"/>
      <c r="C141" s="8"/>
      <c r="D141" s="9">
        <v>11.8</v>
      </c>
      <c r="E141" s="9">
        <v>14.53</v>
      </c>
      <c r="H141" s="5"/>
      <c r="I141" s="5"/>
    </row>
    <row r="142" spans="1:9" customFormat="1" x14ac:dyDescent="0.2">
      <c r="A142" s="8">
        <v>35993</v>
      </c>
      <c r="B142" s="8"/>
      <c r="C142" s="8"/>
      <c r="D142" s="9">
        <v>12.43</v>
      </c>
      <c r="E142" s="9">
        <v>13.98</v>
      </c>
      <c r="H142" s="5"/>
      <c r="I142" s="5"/>
    </row>
    <row r="143" spans="1:9" customFormat="1" x14ac:dyDescent="0.2">
      <c r="A143" s="8">
        <v>35996</v>
      </c>
      <c r="B143" s="8"/>
      <c r="C143" s="8"/>
      <c r="D143" s="9">
        <v>11.97</v>
      </c>
      <c r="E143" s="9">
        <v>13.33</v>
      </c>
      <c r="H143" s="5"/>
      <c r="I143" s="5"/>
    </row>
    <row r="144" spans="1:9" customFormat="1" x14ac:dyDescent="0.2">
      <c r="A144" s="8">
        <v>35997</v>
      </c>
      <c r="B144" s="8"/>
      <c r="C144" s="8"/>
      <c r="D144" s="9">
        <v>11.97</v>
      </c>
      <c r="E144" s="9">
        <v>13.78</v>
      </c>
      <c r="H144" s="5"/>
      <c r="I144" s="5"/>
    </row>
    <row r="145" spans="1:9" customFormat="1" x14ac:dyDescent="0.2">
      <c r="A145" s="8">
        <v>35998</v>
      </c>
      <c r="B145" s="8"/>
      <c r="C145" s="8"/>
      <c r="D145" s="9">
        <v>11.92</v>
      </c>
      <c r="E145" s="9">
        <v>14.08</v>
      </c>
      <c r="H145" s="5"/>
      <c r="I145" s="5"/>
    </row>
    <row r="146" spans="1:9" customFormat="1" x14ac:dyDescent="0.2">
      <c r="A146" s="8">
        <v>35999</v>
      </c>
      <c r="B146" s="8"/>
      <c r="C146" s="8"/>
      <c r="D146" s="9">
        <v>12.22</v>
      </c>
      <c r="E146" s="9">
        <v>13.78</v>
      </c>
      <c r="H146" s="5"/>
      <c r="I146" s="5"/>
    </row>
    <row r="147" spans="1:9" customFormat="1" x14ac:dyDescent="0.2">
      <c r="A147" s="8">
        <v>36000</v>
      </c>
      <c r="B147" s="8"/>
      <c r="C147" s="8"/>
      <c r="D147" s="9">
        <v>12.16</v>
      </c>
      <c r="E147" s="9">
        <v>13.78</v>
      </c>
      <c r="H147" s="5"/>
      <c r="I147" s="5"/>
    </row>
    <row r="148" spans="1:9" customFormat="1" x14ac:dyDescent="0.2">
      <c r="A148" s="8">
        <v>36003</v>
      </c>
      <c r="B148" s="8"/>
      <c r="C148" s="8"/>
      <c r="D148" s="9">
        <v>12.46</v>
      </c>
      <c r="E148" s="9">
        <v>14.23</v>
      </c>
      <c r="H148" s="5"/>
      <c r="I148" s="5"/>
    </row>
    <row r="149" spans="1:9" customFormat="1" x14ac:dyDescent="0.2">
      <c r="A149" s="8">
        <v>36004</v>
      </c>
      <c r="B149" s="8"/>
      <c r="C149" s="8"/>
      <c r="D149" s="9">
        <v>12.73</v>
      </c>
      <c r="E149" s="9">
        <v>14.28</v>
      </c>
      <c r="H149" s="5"/>
      <c r="I149" s="5"/>
    </row>
    <row r="150" spans="1:9" customFormat="1" x14ac:dyDescent="0.2">
      <c r="A150" s="8">
        <v>36005</v>
      </c>
      <c r="B150" s="8"/>
      <c r="C150" s="8"/>
      <c r="D150" s="9">
        <v>12.56</v>
      </c>
      <c r="E150" s="9">
        <v>14.08</v>
      </c>
      <c r="H150" s="5"/>
      <c r="I150" s="5"/>
    </row>
    <row r="151" spans="1:9" customFormat="1" x14ac:dyDescent="0.2">
      <c r="A151" s="8">
        <v>36006</v>
      </c>
      <c r="B151" s="8"/>
      <c r="C151" s="8"/>
      <c r="D151" s="9">
        <v>12.65</v>
      </c>
      <c r="E151" s="9">
        <v>14.23</v>
      </c>
      <c r="H151" s="5"/>
      <c r="I151" s="5"/>
    </row>
    <row r="152" spans="1:9" customFormat="1" x14ac:dyDescent="0.2">
      <c r="A152" s="8">
        <v>36007</v>
      </c>
      <c r="B152" s="8"/>
      <c r="C152" s="8"/>
      <c r="D152" s="9">
        <v>12.61</v>
      </c>
      <c r="E152" s="9">
        <v>14.23</v>
      </c>
      <c r="F152">
        <v>22</v>
      </c>
      <c r="H152" s="5">
        <f>SUM(D131:D152)/F152</f>
        <v>12.187727272727273</v>
      </c>
      <c r="I152" s="5">
        <f>SUM(E131:E152)/F152</f>
        <v>14.079545454545455</v>
      </c>
    </row>
    <row r="153" spans="1:9" customFormat="1" x14ac:dyDescent="0.2">
      <c r="A153" s="8">
        <v>36010</v>
      </c>
      <c r="B153" s="8"/>
      <c r="C153" s="8"/>
      <c r="D153" s="9">
        <v>12.45</v>
      </c>
      <c r="E153" s="9">
        <v>13.7</v>
      </c>
      <c r="H153" s="5"/>
      <c r="I153" s="5"/>
    </row>
    <row r="154" spans="1:9" customFormat="1" x14ac:dyDescent="0.2">
      <c r="A154" s="8">
        <v>36011</v>
      </c>
      <c r="B154" s="8"/>
      <c r="C154" s="8"/>
      <c r="D154" s="9">
        <v>12.11</v>
      </c>
      <c r="E154" s="9">
        <v>13.75</v>
      </c>
      <c r="H154" s="5"/>
      <c r="I154" s="5"/>
    </row>
    <row r="155" spans="1:9" customFormat="1" x14ac:dyDescent="0.2">
      <c r="A155" s="8">
        <v>36012</v>
      </c>
      <c r="B155" s="8"/>
      <c r="C155" s="8"/>
      <c r="D155" s="9">
        <v>12.05</v>
      </c>
      <c r="E155" s="9">
        <v>13.68</v>
      </c>
      <c r="H155" s="5"/>
      <c r="I155" s="5"/>
    </row>
    <row r="156" spans="1:9" customFormat="1" x14ac:dyDescent="0.2">
      <c r="A156" s="8">
        <v>36013</v>
      </c>
      <c r="B156" s="8"/>
      <c r="C156" s="8"/>
      <c r="D156" s="9">
        <v>12.06</v>
      </c>
      <c r="E156" s="9">
        <v>13.78</v>
      </c>
      <c r="H156" s="5"/>
      <c r="I156" s="5"/>
    </row>
    <row r="157" spans="1:9" customFormat="1" x14ac:dyDescent="0.2">
      <c r="A157" s="8">
        <v>36014</v>
      </c>
      <c r="B157" s="8"/>
      <c r="C157" s="8"/>
      <c r="D157" s="9">
        <v>12.03</v>
      </c>
      <c r="E157" s="9">
        <v>13.8</v>
      </c>
      <c r="H157" s="5"/>
      <c r="I157" s="5"/>
    </row>
    <row r="158" spans="1:9" customFormat="1" x14ac:dyDescent="0.2">
      <c r="A158" s="8">
        <v>36017</v>
      </c>
      <c r="B158" s="8"/>
      <c r="C158" s="8"/>
      <c r="D158" s="9">
        <v>11.72</v>
      </c>
      <c r="E158" s="9">
        <v>13.05</v>
      </c>
      <c r="H158" s="5"/>
      <c r="I158" s="5"/>
    </row>
    <row r="159" spans="1:9" customFormat="1" x14ac:dyDescent="0.2">
      <c r="A159" s="8">
        <v>36018</v>
      </c>
      <c r="B159" s="8"/>
      <c r="C159" s="8"/>
      <c r="D159" s="9">
        <v>11.13</v>
      </c>
      <c r="E159" s="9">
        <v>12.78</v>
      </c>
      <c r="H159" s="5"/>
      <c r="I159" s="5"/>
    </row>
    <row r="160" spans="1:9" customFormat="1" x14ac:dyDescent="0.2">
      <c r="A160" s="8">
        <v>36019</v>
      </c>
      <c r="B160" s="8"/>
      <c r="C160" s="8"/>
      <c r="D160" s="9">
        <v>11.26</v>
      </c>
      <c r="E160" s="9">
        <v>12.73</v>
      </c>
      <c r="H160" s="5"/>
      <c r="I160" s="5"/>
    </row>
    <row r="161" spans="1:9" customFormat="1" x14ac:dyDescent="0.2">
      <c r="A161" s="8">
        <v>36020</v>
      </c>
      <c r="B161" s="8"/>
      <c r="C161" s="8"/>
      <c r="D161" s="9">
        <v>11.74</v>
      </c>
      <c r="E161" s="9">
        <v>13.23</v>
      </c>
      <c r="H161" s="5"/>
      <c r="I161" s="5"/>
    </row>
    <row r="162" spans="1:9" customFormat="1" x14ac:dyDescent="0.2">
      <c r="A162" s="8">
        <v>36021</v>
      </c>
      <c r="B162" s="8"/>
      <c r="C162" s="8"/>
      <c r="D162" s="9">
        <v>11.74</v>
      </c>
      <c r="E162" s="9">
        <v>13.35</v>
      </c>
      <c r="H162" s="5"/>
      <c r="I162" s="5"/>
    </row>
    <row r="163" spans="1:9" customFormat="1" x14ac:dyDescent="0.2">
      <c r="A163" s="8">
        <v>36024</v>
      </c>
      <c r="B163" s="8"/>
      <c r="C163" s="8"/>
      <c r="D163" s="9">
        <v>12.12</v>
      </c>
      <c r="E163" s="9">
        <v>13.2</v>
      </c>
      <c r="H163" s="5"/>
      <c r="I163" s="5"/>
    </row>
    <row r="164" spans="1:9" customFormat="1" x14ac:dyDescent="0.2">
      <c r="A164" s="8">
        <v>36025</v>
      </c>
      <c r="B164" s="8"/>
      <c r="C164" s="8"/>
      <c r="D164" s="9">
        <v>11.91</v>
      </c>
      <c r="E164" s="9">
        <v>12.93</v>
      </c>
      <c r="H164" s="5"/>
      <c r="I164" s="5"/>
    </row>
    <row r="165" spans="1:9" customFormat="1" x14ac:dyDescent="0.2">
      <c r="A165" s="8">
        <v>36026</v>
      </c>
      <c r="B165" s="8"/>
      <c r="C165" s="8"/>
      <c r="D165" s="9">
        <v>12.06</v>
      </c>
      <c r="E165" s="9">
        <v>13.18</v>
      </c>
      <c r="H165" s="5"/>
      <c r="I165" s="5"/>
    </row>
    <row r="166" spans="1:9" customFormat="1" x14ac:dyDescent="0.2">
      <c r="A166" s="8">
        <v>36027</v>
      </c>
      <c r="B166" s="8"/>
      <c r="C166" s="8"/>
      <c r="D166" s="9">
        <v>12.25</v>
      </c>
      <c r="E166" s="9">
        <v>13.53</v>
      </c>
      <c r="H166" s="5"/>
      <c r="I166" s="5"/>
    </row>
    <row r="167" spans="1:9" customFormat="1" x14ac:dyDescent="0.2">
      <c r="A167" s="8">
        <v>36028</v>
      </c>
      <c r="B167" s="8"/>
      <c r="C167" s="8"/>
      <c r="D167" s="9">
        <v>12.15</v>
      </c>
      <c r="E167" s="9">
        <v>13.23</v>
      </c>
      <c r="H167" s="5"/>
      <c r="I167" s="5"/>
    </row>
    <row r="168" spans="1:9" customFormat="1" x14ac:dyDescent="0.2">
      <c r="A168" s="8">
        <v>36031</v>
      </c>
      <c r="B168" s="8"/>
      <c r="C168" s="8"/>
      <c r="D168" s="9">
        <v>12.07</v>
      </c>
      <c r="E168" s="9">
        <v>13.48</v>
      </c>
      <c r="H168" s="5"/>
      <c r="I168" s="5"/>
    </row>
    <row r="169" spans="1:9" customFormat="1" x14ac:dyDescent="0.2">
      <c r="A169" s="8">
        <v>36032</v>
      </c>
      <c r="B169" s="8"/>
      <c r="C169" s="8"/>
      <c r="D169" s="9">
        <v>12.38</v>
      </c>
      <c r="E169" s="9">
        <v>13.58</v>
      </c>
      <c r="H169" s="5"/>
      <c r="I169" s="5"/>
    </row>
    <row r="170" spans="1:9" customFormat="1" x14ac:dyDescent="0.2">
      <c r="A170" s="8">
        <v>36033</v>
      </c>
      <c r="B170" s="8"/>
      <c r="C170" s="8"/>
      <c r="D170" s="9">
        <v>12.16</v>
      </c>
      <c r="E170" s="9">
        <v>13.58</v>
      </c>
      <c r="H170" s="5"/>
      <c r="I170" s="5"/>
    </row>
    <row r="171" spans="1:9" customFormat="1" x14ac:dyDescent="0.2">
      <c r="A171" s="8">
        <v>36034</v>
      </c>
      <c r="B171" s="8"/>
      <c r="C171" s="8"/>
      <c r="D171" s="9">
        <v>11.92</v>
      </c>
      <c r="E171" s="9">
        <v>13.23</v>
      </c>
      <c r="H171" s="5"/>
      <c r="I171" s="5"/>
    </row>
    <row r="172" spans="1:9" customFormat="1" x14ac:dyDescent="0.2">
      <c r="A172" s="8">
        <v>36035</v>
      </c>
      <c r="B172" s="8"/>
      <c r="C172" s="8"/>
      <c r="D172" s="9">
        <v>12.04</v>
      </c>
      <c r="E172" s="9">
        <v>13.5</v>
      </c>
      <c r="H172" s="5"/>
      <c r="I172" s="5"/>
    </row>
    <row r="173" spans="1:9" customFormat="1" x14ac:dyDescent="0.2">
      <c r="A173" s="8">
        <v>36038</v>
      </c>
      <c r="B173" s="8"/>
      <c r="C173" s="8"/>
      <c r="D173" s="9">
        <v>12.04</v>
      </c>
      <c r="E173" s="9">
        <v>13.33</v>
      </c>
      <c r="F173">
        <v>21</v>
      </c>
      <c r="H173" s="5">
        <f>SUM(D153:D173)/F173</f>
        <v>11.970952380952379</v>
      </c>
      <c r="I173" s="5">
        <f>SUM(E153:E173)/F173</f>
        <v>13.362857142857141</v>
      </c>
    </row>
    <row r="174" spans="1:9" customFormat="1" x14ac:dyDescent="0.2">
      <c r="A174" s="8">
        <v>36039</v>
      </c>
      <c r="B174" s="8"/>
      <c r="C174" s="8"/>
      <c r="D174" s="9">
        <v>12.01</v>
      </c>
      <c r="E174" s="9">
        <v>13.73</v>
      </c>
      <c r="H174" s="5"/>
      <c r="I174" s="5"/>
    </row>
    <row r="175" spans="1:9" customFormat="1" x14ac:dyDescent="0.2">
      <c r="A175" s="8">
        <v>36040</v>
      </c>
      <c r="B175" s="8"/>
      <c r="C175" s="8"/>
      <c r="D175" s="9">
        <v>12.08</v>
      </c>
      <c r="E175" s="9">
        <v>13.68</v>
      </c>
      <c r="H175" s="5"/>
      <c r="I175" s="5"/>
    </row>
    <row r="176" spans="1:9" customFormat="1" x14ac:dyDescent="0.2">
      <c r="A176" s="8">
        <v>36041</v>
      </c>
      <c r="B176" s="8"/>
      <c r="C176" s="8"/>
      <c r="D176" s="9">
        <v>12.65</v>
      </c>
      <c r="E176" s="9">
        <v>14.68</v>
      </c>
      <c r="H176" s="5"/>
      <c r="I176" s="5"/>
    </row>
    <row r="177" spans="1:9" customFormat="1" x14ac:dyDescent="0.2">
      <c r="A177" s="8">
        <v>36042</v>
      </c>
      <c r="B177" s="8"/>
      <c r="C177" s="8"/>
      <c r="D177" s="9">
        <v>13.01</v>
      </c>
      <c r="E177" s="9">
        <v>14.58</v>
      </c>
      <c r="H177" s="5"/>
      <c r="I177" s="5"/>
    </row>
    <row r="178" spans="1:9" customFormat="1" x14ac:dyDescent="0.2">
      <c r="A178" s="8">
        <v>36046</v>
      </c>
      <c r="B178" s="8"/>
      <c r="C178" s="8"/>
      <c r="D178" s="9">
        <v>12.47</v>
      </c>
      <c r="E178" s="9">
        <v>14.28</v>
      </c>
      <c r="H178" s="5"/>
      <c r="I178" s="5"/>
    </row>
    <row r="179" spans="1:9" customFormat="1" x14ac:dyDescent="0.2">
      <c r="A179" s="8">
        <v>36047</v>
      </c>
      <c r="B179" s="8"/>
      <c r="C179" s="8"/>
      <c r="D179" s="9">
        <v>12.34</v>
      </c>
      <c r="E179" s="9">
        <v>14.15</v>
      </c>
      <c r="H179" s="5"/>
      <c r="I179" s="5"/>
    </row>
    <row r="180" spans="1:9" customFormat="1" x14ac:dyDescent="0.2">
      <c r="A180" s="8">
        <v>36048</v>
      </c>
      <c r="B180" s="8"/>
      <c r="C180" s="8"/>
      <c r="D180" s="9">
        <v>12.52</v>
      </c>
      <c r="E180" s="9">
        <v>14.68</v>
      </c>
      <c r="H180" s="5"/>
      <c r="I180" s="5"/>
    </row>
    <row r="181" spans="1:9" customFormat="1" x14ac:dyDescent="0.2">
      <c r="A181" s="8">
        <v>36049</v>
      </c>
      <c r="B181" s="8"/>
      <c r="C181" s="8"/>
      <c r="D181" s="9">
        <v>12.82</v>
      </c>
      <c r="E181" s="9">
        <v>14.33</v>
      </c>
      <c r="H181" s="5"/>
      <c r="I181" s="5"/>
    </row>
    <row r="182" spans="1:9" customFormat="1" x14ac:dyDescent="0.2">
      <c r="A182" s="8">
        <v>36052</v>
      </c>
      <c r="B182" s="8"/>
      <c r="C182" s="8"/>
      <c r="D182" s="9">
        <v>12.83</v>
      </c>
      <c r="E182" s="9">
        <v>14.43</v>
      </c>
      <c r="H182" s="5"/>
      <c r="I182" s="5"/>
    </row>
    <row r="183" spans="1:9" customFormat="1" x14ac:dyDescent="0.2">
      <c r="A183" s="8">
        <v>36053</v>
      </c>
      <c r="B183" s="8"/>
      <c r="C183" s="8"/>
      <c r="D183" s="9">
        <v>12.7</v>
      </c>
      <c r="E183" s="9">
        <v>14.58</v>
      </c>
      <c r="H183" s="5"/>
      <c r="I183" s="5"/>
    </row>
    <row r="184" spans="1:9" customFormat="1" x14ac:dyDescent="0.2">
      <c r="A184" s="8">
        <v>36054</v>
      </c>
      <c r="B184" s="8"/>
      <c r="C184" s="8"/>
      <c r="D184" s="9">
        <v>12.72</v>
      </c>
      <c r="E184" s="9">
        <v>14.53</v>
      </c>
      <c r="H184" s="5"/>
      <c r="I184" s="5"/>
    </row>
    <row r="185" spans="1:9" customFormat="1" x14ac:dyDescent="0.2">
      <c r="A185" s="8">
        <v>36055</v>
      </c>
      <c r="B185" s="8"/>
      <c r="C185" s="8"/>
      <c r="D185" s="9">
        <v>13.37</v>
      </c>
      <c r="E185" s="9">
        <v>14.88</v>
      </c>
      <c r="H185" s="5"/>
      <c r="I185" s="5"/>
    </row>
    <row r="186" spans="1:9" customFormat="1" x14ac:dyDescent="0.2">
      <c r="A186" s="8">
        <v>36056</v>
      </c>
      <c r="B186" s="8"/>
      <c r="C186" s="8"/>
      <c r="D186" s="9">
        <v>13.48</v>
      </c>
      <c r="E186" s="9">
        <v>15.48</v>
      </c>
      <c r="H186" s="5"/>
      <c r="I186" s="5"/>
    </row>
    <row r="187" spans="1:9" customFormat="1" x14ac:dyDescent="0.2">
      <c r="A187" s="8">
        <v>36059</v>
      </c>
      <c r="B187" s="8"/>
      <c r="C187" s="8"/>
      <c r="D187" s="9">
        <v>14.25</v>
      </c>
      <c r="E187" s="9">
        <v>15.48</v>
      </c>
      <c r="H187" s="5"/>
      <c r="I187" s="5"/>
    </row>
    <row r="188" spans="1:9" customFormat="1" x14ac:dyDescent="0.2">
      <c r="A188" s="8">
        <v>36060</v>
      </c>
      <c r="B188" s="8"/>
      <c r="C188" s="8"/>
      <c r="D188" s="9">
        <v>14.19</v>
      </c>
      <c r="E188" s="9">
        <v>15.68</v>
      </c>
      <c r="H188" s="5"/>
      <c r="I188" s="5"/>
    </row>
    <row r="189" spans="1:9" customFormat="1" x14ac:dyDescent="0.2">
      <c r="A189" s="8">
        <v>36061</v>
      </c>
      <c r="B189" s="8"/>
      <c r="C189" s="8"/>
      <c r="D189" s="9">
        <v>14.68</v>
      </c>
      <c r="E189" s="9">
        <v>15.58</v>
      </c>
      <c r="H189" s="5"/>
      <c r="I189" s="5"/>
    </row>
    <row r="190" spans="1:9" customFormat="1" x14ac:dyDescent="0.2">
      <c r="A190" s="8">
        <v>36062</v>
      </c>
      <c r="B190" s="8"/>
      <c r="C190" s="8"/>
      <c r="D190" s="9">
        <v>14.49</v>
      </c>
      <c r="E190" s="9">
        <v>15.83</v>
      </c>
      <c r="H190" s="5"/>
      <c r="I190" s="5"/>
    </row>
    <row r="191" spans="1:9" customFormat="1" x14ac:dyDescent="0.2">
      <c r="A191" s="8">
        <v>36063</v>
      </c>
      <c r="B191" s="8"/>
      <c r="C191" s="8"/>
      <c r="D191" s="9">
        <v>14.78</v>
      </c>
      <c r="E191" s="9">
        <v>15.58</v>
      </c>
      <c r="H191" s="5"/>
      <c r="I191" s="5"/>
    </row>
    <row r="192" spans="1:9" customFormat="1" x14ac:dyDescent="0.2">
      <c r="A192" s="8">
        <v>36066</v>
      </c>
      <c r="B192" s="8"/>
      <c r="C192" s="8"/>
      <c r="D192" s="9">
        <v>14.59</v>
      </c>
      <c r="E192" s="9">
        <v>15.63</v>
      </c>
      <c r="H192" s="5"/>
      <c r="I192" s="5"/>
    </row>
    <row r="193" spans="1:9" customFormat="1" x14ac:dyDescent="0.2">
      <c r="A193" s="8">
        <v>36067</v>
      </c>
      <c r="B193" s="8"/>
      <c r="C193" s="8"/>
      <c r="D193" s="9">
        <v>14.33</v>
      </c>
      <c r="E193" s="9">
        <v>15.98</v>
      </c>
      <c r="H193" s="5"/>
      <c r="I193" s="5"/>
    </row>
    <row r="194" spans="1:9" customFormat="1" x14ac:dyDescent="0.2">
      <c r="A194" s="8">
        <v>36068</v>
      </c>
      <c r="B194" s="8"/>
      <c r="C194" s="8"/>
      <c r="D194" s="9">
        <v>14.33</v>
      </c>
      <c r="E194" s="9">
        <v>16.13</v>
      </c>
      <c r="F194">
        <v>21</v>
      </c>
      <c r="H194" s="5">
        <f>SUM(D174:D194)/F194</f>
        <v>13.363809523809524</v>
      </c>
      <c r="I194" s="5">
        <f>SUM(E174:E194)/F194</f>
        <v>14.94761904761905</v>
      </c>
    </row>
    <row r="195" spans="1:9" customFormat="1" x14ac:dyDescent="0.2">
      <c r="A195" s="8">
        <v>36069</v>
      </c>
      <c r="B195" s="8"/>
      <c r="C195" s="8"/>
      <c r="D195" s="9">
        <v>14.57</v>
      </c>
      <c r="E195" s="9">
        <v>15.43</v>
      </c>
      <c r="H195" s="5"/>
      <c r="I195" s="5"/>
    </row>
    <row r="196" spans="1:9" customFormat="1" x14ac:dyDescent="0.2">
      <c r="A196" s="8">
        <v>36070</v>
      </c>
      <c r="B196" s="8"/>
      <c r="C196" s="8"/>
      <c r="D196" s="9">
        <v>14.15</v>
      </c>
      <c r="E196" s="9">
        <v>15.63</v>
      </c>
      <c r="H196" s="5"/>
      <c r="I196" s="5"/>
    </row>
    <row r="197" spans="1:9" customFormat="1" x14ac:dyDescent="0.2">
      <c r="A197" s="8">
        <v>36073</v>
      </c>
      <c r="B197" s="8"/>
      <c r="C197" s="8"/>
      <c r="D197" s="9">
        <v>14.01</v>
      </c>
      <c r="E197" s="9">
        <v>15.38</v>
      </c>
      <c r="H197" s="5"/>
      <c r="I197" s="5"/>
    </row>
    <row r="198" spans="1:9" customFormat="1" x14ac:dyDescent="0.2">
      <c r="A198" s="8">
        <v>36074</v>
      </c>
      <c r="B198" s="8"/>
      <c r="C198" s="8"/>
      <c r="D198" s="9">
        <v>14.01</v>
      </c>
      <c r="E198" s="9">
        <v>15.5</v>
      </c>
      <c r="H198" s="5"/>
      <c r="I198" s="5"/>
    </row>
    <row r="199" spans="1:9" customFormat="1" x14ac:dyDescent="0.2">
      <c r="A199" s="8">
        <v>36075</v>
      </c>
      <c r="B199" s="8"/>
      <c r="C199" s="8"/>
      <c r="D199" s="9">
        <v>13.82</v>
      </c>
      <c r="E199" s="9">
        <v>15.08</v>
      </c>
      <c r="H199" s="5"/>
      <c r="I199" s="5"/>
    </row>
    <row r="200" spans="1:9" customFormat="1" x14ac:dyDescent="0.2">
      <c r="A200" s="8">
        <v>36076</v>
      </c>
      <c r="B200" s="8"/>
      <c r="C200" s="8"/>
      <c r="D200" s="9">
        <v>13.33</v>
      </c>
      <c r="E200" s="9">
        <v>14.43</v>
      </c>
      <c r="H200" s="5"/>
      <c r="I200" s="5"/>
    </row>
    <row r="201" spans="1:9" customFormat="1" x14ac:dyDescent="0.2">
      <c r="A201" s="8">
        <v>36077</v>
      </c>
      <c r="B201" s="8"/>
      <c r="C201" s="8"/>
      <c r="D201" s="9">
        <v>13.08</v>
      </c>
      <c r="E201" s="9">
        <v>14.58</v>
      </c>
      <c r="H201" s="5"/>
      <c r="I201" s="5"/>
    </row>
    <row r="202" spans="1:9" customFormat="1" x14ac:dyDescent="0.2">
      <c r="A202" s="8">
        <v>36080</v>
      </c>
      <c r="B202" s="8"/>
      <c r="C202" s="8"/>
      <c r="D202" s="9">
        <v>13.02</v>
      </c>
      <c r="E202" s="9">
        <v>14.43</v>
      </c>
      <c r="H202" s="5"/>
      <c r="I202" s="5"/>
    </row>
    <row r="203" spans="1:9" customFormat="1" x14ac:dyDescent="0.2">
      <c r="A203" s="8">
        <v>36081</v>
      </c>
      <c r="B203" s="8"/>
      <c r="C203" s="8"/>
      <c r="D203" s="9">
        <v>12.66</v>
      </c>
      <c r="E203" s="9">
        <v>14.23</v>
      </c>
      <c r="H203" s="5"/>
      <c r="I203" s="5"/>
    </row>
    <row r="204" spans="1:9" customFormat="1" x14ac:dyDescent="0.2">
      <c r="A204" s="8">
        <v>36082</v>
      </c>
      <c r="B204" s="8"/>
      <c r="C204" s="8"/>
      <c r="D204" s="9">
        <v>12.39</v>
      </c>
      <c r="E204" s="9">
        <v>14.05</v>
      </c>
      <c r="H204" s="5"/>
      <c r="I204" s="5"/>
    </row>
    <row r="205" spans="1:9" customFormat="1" x14ac:dyDescent="0.2">
      <c r="A205" s="8">
        <v>36083</v>
      </c>
      <c r="B205" s="8"/>
      <c r="C205" s="8"/>
      <c r="D205" s="9">
        <v>12.39</v>
      </c>
      <c r="E205" s="9">
        <v>14.05</v>
      </c>
      <c r="H205" s="5"/>
      <c r="I205" s="5"/>
    </row>
    <row r="206" spans="1:9" customFormat="1" x14ac:dyDescent="0.2">
      <c r="A206" s="8">
        <v>36084</v>
      </c>
      <c r="B206" s="8"/>
      <c r="C206" s="8"/>
      <c r="D206" s="9">
        <v>12.17</v>
      </c>
      <c r="E206" s="9">
        <v>14.15</v>
      </c>
      <c r="H206" s="5"/>
      <c r="I206" s="5"/>
    </row>
    <row r="207" spans="1:9" customFormat="1" x14ac:dyDescent="0.2">
      <c r="A207" s="8">
        <v>36087</v>
      </c>
      <c r="B207" s="8"/>
      <c r="C207" s="8"/>
      <c r="D207" s="9">
        <v>11.77</v>
      </c>
      <c r="E207" s="9">
        <v>13.35</v>
      </c>
      <c r="H207" s="5"/>
      <c r="I207" s="5"/>
    </row>
    <row r="208" spans="1:9" customFormat="1" x14ac:dyDescent="0.2">
      <c r="A208" s="8">
        <v>36088</v>
      </c>
      <c r="B208" s="8"/>
      <c r="C208" s="8"/>
      <c r="D208" s="9">
        <v>11.38</v>
      </c>
      <c r="E208" s="9">
        <v>13.43</v>
      </c>
      <c r="H208" s="5"/>
      <c r="I208" s="5"/>
    </row>
    <row r="209" spans="1:9" customFormat="1" x14ac:dyDescent="0.2">
      <c r="A209" s="8">
        <v>36089</v>
      </c>
      <c r="B209" s="8"/>
      <c r="C209" s="8"/>
      <c r="D209" s="9">
        <v>11.72</v>
      </c>
      <c r="E209" s="9">
        <v>13.88</v>
      </c>
      <c r="H209" s="5"/>
      <c r="I209" s="5"/>
    </row>
    <row r="210" spans="1:9" customFormat="1" x14ac:dyDescent="0.2">
      <c r="A210" s="8">
        <v>36090</v>
      </c>
      <c r="B210" s="8"/>
      <c r="C210" s="8"/>
      <c r="D210" s="9">
        <v>11.77</v>
      </c>
      <c r="E210" s="9">
        <v>13.78</v>
      </c>
      <c r="H210" s="5"/>
      <c r="I210" s="5"/>
    </row>
    <row r="211" spans="1:9" customFormat="1" x14ac:dyDescent="0.2">
      <c r="A211" s="8">
        <v>36091</v>
      </c>
      <c r="B211" s="8"/>
      <c r="C211" s="8"/>
      <c r="D211" s="9">
        <v>11.81</v>
      </c>
      <c r="E211" s="9">
        <v>13.85</v>
      </c>
      <c r="H211" s="5"/>
      <c r="I211" s="5"/>
    </row>
    <row r="212" spans="1:9" customFormat="1" x14ac:dyDescent="0.2">
      <c r="A212" s="8">
        <v>36094</v>
      </c>
      <c r="B212" s="8"/>
      <c r="C212" s="8"/>
      <c r="D212" s="9">
        <v>12.57</v>
      </c>
      <c r="E212" s="9">
        <v>14.23</v>
      </c>
      <c r="H212" s="5"/>
      <c r="I212" s="5"/>
    </row>
    <row r="213" spans="1:9" customFormat="1" x14ac:dyDescent="0.2">
      <c r="A213" s="8">
        <v>36095</v>
      </c>
      <c r="B213" s="8"/>
      <c r="C213" s="8"/>
      <c r="D213" s="9">
        <v>12.69</v>
      </c>
      <c r="E213" s="9">
        <v>14.13</v>
      </c>
      <c r="H213" s="5"/>
      <c r="I213" s="5"/>
    </row>
    <row r="214" spans="1:9" customFormat="1" x14ac:dyDescent="0.2">
      <c r="A214" s="8">
        <v>36096</v>
      </c>
      <c r="B214" s="8"/>
      <c r="C214" s="8"/>
      <c r="D214" s="9">
        <v>12.38</v>
      </c>
      <c r="E214" s="9">
        <v>14.28</v>
      </c>
      <c r="H214" s="5"/>
      <c r="I214" s="5"/>
    </row>
    <row r="215" spans="1:9" customFormat="1" x14ac:dyDescent="0.2">
      <c r="A215" s="8">
        <v>36097</v>
      </c>
      <c r="B215" s="8"/>
      <c r="C215" s="8"/>
      <c r="D215" s="9">
        <v>12.36</v>
      </c>
      <c r="E215" s="9">
        <v>14.23</v>
      </c>
      <c r="H215" s="5"/>
      <c r="I215" s="5"/>
    </row>
    <row r="216" spans="1:9" customFormat="1" x14ac:dyDescent="0.2">
      <c r="A216" s="8">
        <v>36098</v>
      </c>
      <c r="B216" s="8"/>
      <c r="C216" s="8"/>
      <c r="D216" s="9">
        <v>12.03</v>
      </c>
      <c r="E216" s="9">
        <v>14.43</v>
      </c>
      <c r="F216">
        <v>22</v>
      </c>
      <c r="H216" s="5">
        <f>SUM(D195:D216)/F216</f>
        <v>12.730909090909091</v>
      </c>
      <c r="I216" s="5">
        <f>SUM(E195:E216)/F216</f>
        <v>14.387727272727274</v>
      </c>
    </row>
    <row r="217" spans="1:9" customFormat="1" x14ac:dyDescent="0.2">
      <c r="A217" s="8">
        <v>36101</v>
      </c>
      <c r="B217" s="8"/>
      <c r="C217" s="8"/>
      <c r="D217" s="9">
        <v>12.39</v>
      </c>
      <c r="E217" s="9">
        <v>14.38</v>
      </c>
      <c r="H217" s="5"/>
      <c r="I217" s="5"/>
    </row>
    <row r="218" spans="1:9" customFormat="1" x14ac:dyDescent="0.2">
      <c r="A218" s="8">
        <v>36102</v>
      </c>
      <c r="B218" s="8"/>
      <c r="C218" s="8"/>
      <c r="D218" s="9">
        <v>11.88</v>
      </c>
      <c r="E218" s="9">
        <v>14.2</v>
      </c>
      <c r="H218" s="5"/>
      <c r="I218" s="5"/>
    </row>
    <row r="219" spans="1:9" customFormat="1" x14ac:dyDescent="0.2">
      <c r="A219" s="8">
        <v>36103</v>
      </c>
      <c r="B219" s="8"/>
      <c r="C219" s="8"/>
      <c r="D219" s="9">
        <v>11.79</v>
      </c>
      <c r="E219" s="9">
        <v>14.13</v>
      </c>
      <c r="H219" s="5"/>
      <c r="I219" s="5"/>
    </row>
    <row r="220" spans="1:9" customFormat="1" x14ac:dyDescent="0.2">
      <c r="A220" s="8">
        <v>36104</v>
      </c>
      <c r="B220" s="8"/>
      <c r="C220" s="8"/>
      <c r="D220" s="9">
        <v>11.79</v>
      </c>
      <c r="E220" s="9">
        <v>13.98</v>
      </c>
      <c r="H220" s="5"/>
      <c r="I220" s="5"/>
    </row>
    <row r="221" spans="1:9" customFormat="1" x14ac:dyDescent="0.2">
      <c r="A221" s="8">
        <v>36105</v>
      </c>
      <c r="B221" s="8"/>
      <c r="C221" s="8"/>
      <c r="D221" s="9">
        <v>11.42</v>
      </c>
      <c r="E221" s="9">
        <v>13.88</v>
      </c>
      <c r="H221" s="5"/>
      <c r="I221" s="5"/>
    </row>
    <row r="222" spans="1:9" customFormat="1" x14ac:dyDescent="0.2">
      <c r="A222" s="8">
        <v>36108</v>
      </c>
      <c r="B222" s="8"/>
      <c r="C222" s="8"/>
      <c r="D222" s="9">
        <v>11.46</v>
      </c>
      <c r="E222" s="9">
        <v>13.38</v>
      </c>
      <c r="H222" s="5"/>
      <c r="I222" s="5"/>
    </row>
    <row r="223" spans="1:9" customFormat="1" x14ac:dyDescent="0.2">
      <c r="A223" s="8">
        <v>36109</v>
      </c>
      <c r="B223" s="8"/>
      <c r="C223" s="8"/>
      <c r="D223" s="9">
        <v>11.17</v>
      </c>
      <c r="E223" s="9">
        <v>13.53</v>
      </c>
      <c r="H223" s="5"/>
      <c r="I223" s="5"/>
    </row>
    <row r="224" spans="1:9" customFormat="1" x14ac:dyDescent="0.2">
      <c r="A224" s="8">
        <v>36110</v>
      </c>
      <c r="B224" s="8"/>
      <c r="C224" s="8"/>
      <c r="D224" s="9">
        <v>11.41</v>
      </c>
      <c r="E224" s="9">
        <v>13.55</v>
      </c>
      <c r="H224" s="5"/>
      <c r="I224" s="5"/>
    </row>
    <row r="225" spans="1:9" customFormat="1" x14ac:dyDescent="0.2">
      <c r="A225" s="8">
        <v>36111</v>
      </c>
      <c r="B225" s="8"/>
      <c r="C225" s="8"/>
      <c r="D225" s="9">
        <v>11.52</v>
      </c>
      <c r="E225" s="9">
        <v>13.83</v>
      </c>
      <c r="H225" s="5"/>
      <c r="I225" s="5"/>
    </row>
    <row r="226" spans="1:9" customFormat="1" x14ac:dyDescent="0.2">
      <c r="A226" s="8">
        <v>36112</v>
      </c>
      <c r="B226" s="8"/>
      <c r="C226" s="8"/>
      <c r="D226" s="9">
        <v>11.52</v>
      </c>
      <c r="E226" s="9">
        <v>13.58</v>
      </c>
      <c r="H226" s="5"/>
      <c r="I226" s="5"/>
    </row>
    <row r="227" spans="1:9" customFormat="1" x14ac:dyDescent="0.2">
      <c r="A227" s="8">
        <v>36115</v>
      </c>
      <c r="B227" s="8"/>
      <c r="C227" s="8"/>
      <c r="D227" s="9">
        <v>11.18</v>
      </c>
      <c r="E227" s="9">
        <v>12.83</v>
      </c>
      <c r="H227" s="5"/>
      <c r="I227" s="5"/>
    </row>
    <row r="228" spans="1:9" customFormat="1" x14ac:dyDescent="0.2">
      <c r="A228" s="8">
        <v>36116</v>
      </c>
      <c r="B228" s="8"/>
      <c r="C228" s="8"/>
      <c r="D228" s="9">
        <v>10.5</v>
      </c>
      <c r="E228" s="9">
        <v>12.45</v>
      </c>
      <c r="H228" s="5"/>
      <c r="I228" s="5"/>
    </row>
    <row r="229" spans="1:9" customFormat="1" x14ac:dyDescent="0.2">
      <c r="A229" s="8">
        <v>36117</v>
      </c>
      <c r="B229" s="8"/>
      <c r="C229" s="8"/>
      <c r="D229" s="9">
        <v>10.3</v>
      </c>
      <c r="E229" s="9">
        <v>12.13</v>
      </c>
      <c r="H229" s="5"/>
      <c r="I229" s="5"/>
    </row>
    <row r="230" spans="1:9" customFormat="1" x14ac:dyDescent="0.2">
      <c r="A230" s="8">
        <v>36118</v>
      </c>
      <c r="B230" s="8"/>
      <c r="C230" s="8"/>
      <c r="D230" s="9">
        <v>10.48</v>
      </c>
      <c r="E230" s="9">
        <v>12.15</v>
      </c>
      <c r="H230" s="5"/>
      <c r="I230" s="5"/>
    </row>
    <row r="231" spans="1:9" customFormat="1" x14ac:dyDescent="0.2">
      <c r="A231" s="8">
        <v>36119</v>
      </c>
      <c r="B231" s="8"/>
      <c r="C231" s="8"/>
      <c r="D231" s="9">
        <v>10.68</v>
      </c>
      <c r="E231" s="9">
        <v>12.13</v>
      </c>
      <c r="H231" s="5"/>
      <c r="I231" s="5"/>
    </row>
    <row r="232" spans="1:9" customFormat="1" x14ac:dyDescent="0.2">
      <c r="A232" s="8">
        <v>36122</v>
      </c>
      <c r="B232" s="8"/>
      <c r="C232" s="8"/>
      <c r="D232" s="9">
        <v>10.43</v>
      </c>
      <c r="E232" s="9">
        <v>11.83</v>
      </c>
      <c r="H232" s="5"/>
      <c r="I232" s="5"/>
    </row>
    <row r="233" spans="1:9" customFormat="1" x14ac:dyDescent="0.2">
      <c r="A233" s="8">
        <v>36123</v>
      </c>
      <c r="B233" s="8"/>
      <c r="C233" s="8"/>
      <c r="D233" s="9">
        <v>10.41</v>
      </c>
      <c r="E233" s="9">
        <v>11.43</v>
      </c>
      <c r="H233" s="5"/>
      <c r="I233" s="5"/>
    </row>
    <row r="234" spans="1:9" customFormat="1" x14ac:dyDescent="0.2">
      <c r="A234" s="8">
        <v>36124</v>
      </c>
      <c r="B234" s="8"/>
      <c r="C234" s="8"/>
      <c r="D234" s="9">
        <v>10.58</v>
      </c>
      <c r="E234" s="9">
        <v>11.18</v>
      </c>
      <c r="H234" s="5"/>
      <c r="I234" s="5"/>
    </row>
    <row r="235" spans="1:9" customFormat="1" x14ac:dyDescent="0.2">
      <c r="A235" s="8">
        <v>36126</v>
      </c>
      <c r="B235" s="8"/>
      <c r="C235" s="8"/>
      <c r="D235" s="9">
        <v>10.53</v>
      </c>
      <c r="E235" s="9">
        <v>11.18</v>
      </c>
      <c r="H235" s="5"/>
      <c r="I235" s="5"/>
    </row>
    <row r="236" spans="1:9" customFormat="1" x14ac:dyDescent="0.2">
      <c r="A236" s="8">
        <v>36129</v>
      </c>
      <c r="B236" s="8"/>
      <c r="C236" s="8"/>
      <c r="D236" s="9">
        <v>10.32</v>
      </c>
      <c r="E236" s="9">
        <v>11.28</v>
      </c>
      <c r="F236">
        <v>20</v>
      </c>
      <c r="H236" s="5">
        <f>SUM(D217:D236)/F236</f>
        <v>11.088000000000001</v>
      </c>
      <c r="I236" s="5">
        <f>SUM(E217:E236)/F236</f>
        <v>12.851500000000001</v>
      </c>
    </row>
    <row r="237" spans="1:9" customFormat="1" x14ac:dyDescent="0.2">
      <c r="A237" s="8">
        <v>36130</v>
      </c>
      <c r="B237" s="8"/>
      <c r="C237" s="8"/>
      <c r="D237" s="9">
        <v>9.68</v>
      </c>
      <c r="E237" s="9">
        <v>11.13</v>
      </c>
      <c r="H237" s="5"/>
      <c r="I237" s="5"/>
    </row>
    <row r="238" spans="1:9" customFormat="1" x14ac:dyDescent="0.2">
      <c r="A238" s="8">
        <v>36131</v>
      </c>
      <c r="B238" s="8"/>
      <c r="C238" s="8"/>
      <c r="D238" s="9">
        <v>9.64</v>
      </c>
      <c r="E238" s="9">
        <v>11.23</v>
      </c>
      <c r="H238" s="5"/>
      <c r="I238" s="5"/>
    </row>
    <row r="239" spans="1:9" customFormat="1" x14ac:dyDescent="0.2">
      <c r="A239" s="8">
        <v>36132</v>
      </c>
      <c r="B239" s="8"/>
      <c r="C239" s="8"/>
      <c r="D239" s="9">
        <v>9.99</v>
      </c>
      <c r="E239" s="9">
        <v>11.18</v>
      </c>
      <c r="H239" s="5"/>
      <c r="I239" s="5"/>
    </row>
    <row r="240" spans="1:9" customFormat="1" x14ac:dyDescent="0.2">
      <c r="A240" s="8">
        <v>36133</v>
      </c>
      <c r="B240" s="8"/>
      <c r="C240" s="8"/>
      <c r="D240" s="9">
        <v>9.81</v>
      </c>
      <c r="E240" s="9">
        <v>11.18</v>
      </c>
      <c r="H240" s="5"/>
      <c r="I240" s="5"/>
    </row>
    <row r="241" spans="1:9" customFormat="1" x14ac:dyDescent="0.2">
      <c r="A241" s="8">
        <v>36136</v>
      </c>
      <c r="B241" s="8"/>
      <c r="C241" s="8"/>
      <c r="D241" s="9">
        <v>9.33</v>
      </c>
      <c r="E241" s="9">
        <v>11.48</v>
      </c>
      <c r="H241" s="5"/>
      <c r="I241" s="5"/>
    </row>
    <row r="242" spans="1:9" customFormat="1" x14ac:dyDescent="0.2">
      <c r="A242" s="8">
        <v>36137</v>
      </c>
      <c r="B242" s="8"/>
      <c r="C242" s="8"/>
      <c r="D242" s="9">
        <v>9.8800000000000008</v>
      </c>
      <c r="E242" s="9">
        <v>11.3</v>
      </c>
      <c r="H242" s="5"/>
      <c r="I242" s="5"/>
    </row>
    <row r="243" spans="1:9" customFormat="1" x14ac:dyDescent="0.2">
      <c r="A243" s="8">
        <v>36138</v>
      </c>
      <c r="B243" s="8"/>
      <c r="C243" s="8"/>
      <c r="D243" s="9">
        <v>10.11</v>
      </c>
      <c r="E243" s="9">
        <v>11.18</v>
      </c>
      <c r="H243" s="5"/>
      <c r="I243" s="5"/>
    </row>
    <row r="244" spans="1:9" customFormat="1" x14ac:dyDescent="0.2">
      <c r="A244" s="8">
        <v>36139</v>
      </c>
      <c r="B244" s="8"/>
      <c r="C244" s="8"/>
      <c r="D244" s="9">
        <v>9.17</v>
      </c>
      <c r="E244" s="9">
        <v>10.73</v>
      </c>
      <c r="H244" s="5"/>
      <c r="I244" s="5"/>
    </row>
    <row r="245" spans="1:9" customFormat="1" x14ac:dyDescent="0.2">
      <c r="A245" s="8">
        <v>36140</v>
      </c>
      <c r="B245" s="8"/>
      <c r="C245" s="8"/>
      <c r="D245" s="9">
        <v>9.1999999999999993</v>
      </c>
      <c r="E245" s="9">
        <v>10.78</v>
      </c>
      <c r="H245" s="5"/>
      <c r="I245" s="5"/>
    </row>
    <row r="246" spans="1:9" customFormat="1" x14ac:dyDescent="0.2">
      <c r="A246" s="8">
        <v>36143</v>
      </c>
      <c r="B246" s="8"/>
      <c r="C246" s="8"/>
      <c r="D246" s="9">
        <v>9.6</v>
      </c>
      <c r="E246" s="9">
        <v>11.28</v>
      </c>
      <c r="H246" s="5"/>
      <c r="I246" s="5"/>
    </row>
    <row r="247" spans="1:9" customFormat="1" x14ac:dyDescent="0.2">
      <c r="A247" s="8">
        <v>36144</v>
      </c>
      <c r="B247" s="8"/>
      <c r="C247" s="8"/>
      <c r="D247" s="9">
        <v>9.74</v>
      </c>
      <c r="E247" s="9">
        <v>11.55</v>
      </c>
      <c r="H247" s="5"/>
      <c r="I247" s="5"/>
    </row>
    <row r="248" spans="1:9" customFormat="1" x14ac:dyDescent="0.2">
      <c r="A248" s="8">
        <v>36145</v>
      </c>
      <c r="B248" s="8"/>
      <c r="C248" s="8"/>
      <c r="D248" s="9">
        <v>10.62</v>
      </c>
      <c r="E248" s="9">
        <v>12.38</v>
      </c>
      <c r="H248" s="5"/>
      <c r="I248" s="5"/>
    </row>
    <row r="249" spans="1:9" customFormat="1" x14ac:dyDescent="0.2">
      <c r="A249" s="8">
        <v>36146</v>
      </c>
      <c r="B249" s="8"/>
      <c r="C249" s="8"/>
      <c r="D249" s="9">
        <v>10.48</v>
      </c>
      <c r="E249" s="9">
        <v>11.03</v>
      </c>
      <c r="H249" s="5"/>
      <c r="I249" s="5"/>
    </row>
    <row r="250" spans="1:9" customFormat="1" x14ac:dyDescent="0.2">
      <c r="A250" s="8">
        <v>36147</v>
      </c>
      <c r="B250" s="8"/>
      <c r="C250" s="8"/>
      <c r="D250" s="9">
        <v>9.5500000000000007</v>
      </c>
      <c r="E250" s="9">
        <v>10.95</v>
      </c>
      <c r="H250" s="5"/>
      <c r="I250" s="5"/>
    </row>
    <row r="251" spans="1:9" customFormat="1" x14ac:dyDescent="0.2">
      <c r="A251" s="8">
        <v>36150</v>
      </c>
      <c r="B251" s="8"/>
      <c r="C251" s="8"/>
      <c r="D251" s="9">
        <v>9.6999999999999993</v>
      </c>
      <c r="E251" s="9">
        <v>10.83</v>
      </c>
      <c r="H251" s="5"/>
      <c r="I251" s="5"/>
    </row>
    <row r="252" spans="1:9" customFormat="1" x14ac:dyDescent="0.2">
      <c r="A252" s="8">
        <v>36151</v>
      </c>
      <c r="B252" s="8"/>
      <c r="C252" s="8"/>
      <c r="D252" s="9">
        <v>9.6999999999999993</v>
      </c>
      <c r="E252" s="9">
        <v>10.88</v>
      </c>
      <c r="H252" s="5"/>
      <c r="I252" s="5"/>
    </row>
    <row r="253" spans="1:9" customFormat="1" x14ac:dyDescent="0.2">
      <c r="A253" s="8">
        <v>36152</v>
      </c>
      <c r="B253" s="8"/>
      <c r="C253" s="8"/>
      <c r="D253" s="9">
        <v>9.6999999999999993</v>
      </c>
      <c r="E253" s="9">
        <v>11.08</v>
      </c>
      <c r="H253" s="5"/>
      <c r="I253" s="5"/>
    </row>
    <row r="254" spans="1:9" customFormat="1" x14ac:dyDescent="0.2">
      <c r="A254" s="8">
        <v>36153</v>
      </c>
      <c r="B254" s="8"/>
      <c r="C254" s="8"/>
      <c r="D254" s="9">
        <v>9.6999999999999993</v>
      </c>
      <c r="E254" s="9">
        <v>10.98</v>
      </c>
      <c r="H254" s="5"/>
      <c r="I254" s="5"/>
    </row>
    <row r="255" spans="1:9" customFormat="1" x14ac:dyDescent="0.2">
      <c r="A255" s="8">
        <v>36157</v>
      </c>
      <c r="B255" s="8"/>
      <c r="C255" s="8"/>
      <c r="D255" s="9">
        <v>10.02</v>
      </c>
      <c r="E255" s="9">
        <v>11.48</v>
      </c>
      <c r="H255" s="5"/>
      <c r="I255" s="5"/>
    </row>
    <row r="256" spans="1:9" customFormat="1" x14ac:dyDescent="0.2">
      <c r="A256" s="8">
        <v>36158</v>
      </c>
      <c r="B256" s="8"/>
      <c r="C256" s="8"/>
      <c r="D256" s="9">
        <v>10.33</v>
      </c>
      <c r="E256" s="9">
        <v>11.73</v>
      </c>
      <c r="H256" s="5"/>
      <c r="I256" s="5"/>
    </row>
    <row r="257" spans="1:9" customFormat="1" x14ac:dyDescent="0.2">
      <c r="A257" s="8">
        <v>36159</v>
      </c>
      <c r="B257" s="8"/>
      <c r="C257" s="8"/>
      <c r="D257" s="9">
        <v>10.27</v>
      </c>
      <c r="E257" s="9">
        <v>11.75</v>
      </c>
      <c r="H257" s="5"/>
      <c r="I257" s="5"/>
    </row>
    <row r="258" spans="1:9" customFormat="1" x14ac:dyDescent="0.2">
      <c r="A258" s="8">
        <v>36160</v>
      </c>
      <c r="B258" s="8"/>
      <c r="C258" s="8"/>
      <c r="D258" s="9">
        <v>10.44</v>
      </c>
      <c r="E258" s="9">
        <v>12.05</v>
      </c>
      <c r="F258">
        <v>22</v>
      </c>
      <c r="H258" s="5">
        <f>SUM(D237:D258)/F258</f>
        <v>9.8481818181818177</v>
      </c>
      <c r="I258" s="5">
        <f>SUM(E237:E258)/F258</f>
        <v>11.28</v>
      </c>
    </row>
    <row r="259" spans="1:9" customFormat="1" x14ac:dyDescent="0.2">
      <c r="A259" s="8">
        <v>36164</v>
      </c>
      <c r="B259" s="8"/>
      <c r="C259" s="8"/>
      <c r="D259" s="9">
        <v>10.44</v>
      </c>
      <c r="E259" s="9">
        <v>12.33</v>
      </c>
      <c r="H259" s="5"/>
      <c r="I259" s="5"/>
    </row>
    <row r="260" spans="1:9" customFormat="1" x14ac:dyDescent="0.2">
      <c r="A260" s="8">
        <v>36165</v>
      </c>
      <c r="B260" s="8"/>
      <c r="C260" s="8"/>
      <c r="D260" s="9">
        <v>10.41</v>
      </c>
      <c r="E260" s="9">
        <v>11.98</v>
      </c>
      <c r="H260" s="5"/>
      <c r="I260" s="5"/>
    </row>
    <row r="261" spans="1:9" customFormat="1" x14ac:dyDescent="0.2">
      <c r="A261" s="8">
        <v>36166</v>
      </c>
      <c r="B261" s="8"/>
      <c r="C261" s="8"/>
      <c r="D261" s="9">
        <v>10.52</v>
      </c>
      <c r="E261" s="9">
        <v>12.8</v>
      </c>
      <c r="H261" s="5"/>
      <c r="I261" s="5"/>
    </row>
    <row r="262" spans="1:9" customFormat="1" x14ac:dyDescent="0.2">
      <c r="A262" s="8">
        <v>36167</v>
      </c>
      <c r="B262" s="8"/>
      <c r="C262" s="8"/>
      <c r="D262" s="9">
        <v>11.43</v>
      </c>
      <c r="E262" s="9">
        <v>13.08</v>
      </c>
      <c r="H262" s="5"/>
      <c r="I262" s="5"/>
    </row>
    <row r="263" spans="1:9" customFormat="1" x14ac:dyDescent="0.2">
      <c r="A263" s="8">
        <v>36168</v>
      </c>
      <c r="B263" s="8"/>
      <c r="C263" s="8"/>
      <c r="D263" s="9">
        <v>11.57</v>
      </c>
      <c r="E263" s="9">
        <v>13.08</v>
      </c>
      <c r="H263" s="5"/>
      <c r="I263" s="5"/>
    </row>
    <row r="264" spans="1:9" customFormat="1" x14ac:dyDescent="0.2">
      <c r="A264" s="8">
        <v>36171</v>
      </c>
      <c r="B264" s="8"/>
      <c r="C264" s="8"/>
      <c r="D264" s="9">
        <v>12.04</v>
      </c>
      <c r="E264" s="9">
        <v>13.43</v>
      </c>
      <c r="H264" s="5"/>
      <c r="I264" s="5"/>
    </row>
    <row r="265" spans="1:9" customFormat="1" x14ac:dyDescent="0.2">
      <c r="A265" s="8">
        <v>36172</v>
      </c>
      <c r="B265" s="8"/>
      <c r="C265" s="8"/>
      <c r="D265" s="9">
        <v>11.77</v>
      </c>
      <c r="E265" s="9">
        <v>12.88</v>
      </c>
      <c r="H265" s="5"/>
      <c r="I265" s="5"/>
    </row>
    <row r="266" spans="1:9" customFormat="1" x14ac:dyDescent="0.2">
      <c r="A266" s="8">
        <v>36173</v>
      </c>
      <c r="B266" s="8"/>
      <c r="C266" s="8"/>
      <c r="D266" s="9">
        <v>11.24</v>
      </c>
      <c r="E266" s="9">
        <v>12.33</v>
      </c>
      <c r="H266" s="5"/>
      <c r="I266" s="5"/>
    </row>
    <row r="267" spans="1:9" customFormat="1" x14ac:dyDescent="0.2">
      <c r="A267" s="8">
        <v>36174</v>
      </c>
      <c r="B267" s="8"/>
      <c r="C267" s="8"/>
      <c r="D267" s="9">
        <v>11.14</v>
      </c>
      <c r="E267" s="9">
        <v>12.15</v>
      </c>
      <c r="H267" s="5"/>
      <c r="I267" s="5"/>
    </row>
    <row r="268" spans="1:9" customFormat="1" x14ac:dyDescent="0.2">
      <c r="A268" s="8">
        <v>36175</v>
      </c>
      <c r="B268" s="8"/>
      <c r="C268" s="8"/>
      <c r="D268" s="9">
        <v>10.95</v>
      </c>
      <c r="E268" s="9">
        <v>12.13</v>
      </c>
      <c r="H268" s="5"/>
      <c r="I268" s="5"/>
    </row>
    <row r="269" spans="1:9" customFormat="1" x14ac:dyDescent="0.2">
      <c r="A269" s="8">
        <v>36179</v>
      </c>
      <c r="B269" s="8"/>
      <c r="C269" s="8"/>
      <c r="D269" s="9">
        <v>11.12</v>
      </c>
      <c r="E269" s="9">
        <v>12.08</v>
      </c>
      <c r="H269" s="5"/>
      <c r="I269" s="5"/>
    </row>
    <row r="270" spans="1:9" customFormat="1" x14ac:dyDescent="0.2">
      <c r="A270" s="8">
        <v>36180</v>
      </c>
      <c r="B270" s="8"/>
      <c r="C270" s="8"/>
      <c r="D270" s="9">
        <v>10.82</v>
      </c>
      <c r="E270" s="9">
        <v>11.83</v>
      </c>
      <c r="H270" s="5"/>
      <c r="I270" s="5"/>
    </row>
    <row r="271" spans="1:9" customFormat="1" x14ac:dyDescent="0.2">
      <c r="A271" s="8">
        <v>36181</v>
      </c>
      <c r="B271" s="8"/>
      <c r="C271" s="8"/>
      <c r="D271" s="9">
        <v>10.92</v>
      </c>
      <c r="E271" s="9">
        <v>12.38</v>
      </c>
      <c r="H271" s="5"/>
      <c r="I271" s="5"/>
    </row>
    <row r="272" spans="1:9" customFormat="1" x14ac:dyDescent="0.2">
      <c r="A272" s="8">
        <v>36182</v>
      </c>
      <c r="B272" s="8"/>
      <c r="C272" s="8"/>
      <c r="D272" s="9">
        <v>11.2</v>
      </c>
      <c r="E272" s="9">
        <v>12.65</v>
      </c>
      <c r="H272" s="5"/>
      <c r="I272" s="5"/>
    </row>
    <row r="273" spans="1:9" customFormat="1" x14ac:dyDescent="0.2">
      <c r="A273" s="8">
        <v>36185</v>
      </c>
      <c r="B273" s="8"/>
      <c r="C273" s="8"/>
      <c r="D273" s="9">
        <v>11.18</v>
      </c>
      <c r="E273" s="9">
        <v>12.33</v>
      </c>
      <c r="H273" s="5"/>
      <c r="I273" s="5"/>
    </row>
    <row r="274" spans="1:9" customFormat="1" x14ac:dyDescent="0.2">
      <c r="A274" s="8">
        <v>36186</v>
      </c>
      <c r="B274" s="8"/>
      <c r="C274" s="8"/>
      <c r="D274" s="9">
        <v>10.81</v>
      </c>
      <c r="E274" s="9">
        <v>11.98</v>
      </c>
      <c r="H274" s="5"/>
      <c r="I274" s="5"/>
    </row>
    <row r="275" spans="1:9" customFormat="1" x14ac:dyDescent="0.2">
      <c r="A275" s="8">
        <v>36187</v>
      </c>
      <c r="B275" s="8"/>
      <c r="C275" s="8"/>
      <c r="D275" s="9">
        <v>10.79</v>
      </c>
      <c r="E275" s="9">
        <v>12.33</v>
      </c>
      <c r="H275" s="5"/>
      <c r="I275" s="5"/>
    </row>
    <row r="276" spans="1:9" customFormat="1" x14ac:dyDescent="0.2">
      <c r="A276" s="8">
        <v>36188</v>
      </c>
      <c r="B276" s="8"/>
      <c r="C276" s="8"/>
      <c r="D276" s="9">
        <v>10.84</v>
      </c>
      <c r="E276" s="9">
        <v>12.45</v>
      </c>
      <c r="H276" s="5"/>
      <c r="I276" s="5"/>
    </row>
    <row r="277" spans="1:9" customFormat="1" x14ac:dyDescent="0.2">
      <c r="A277" s="8">
        <v>36189</v>
      </c>
      <c r="B277" s="8"/>
      <c r="C277" s="8"/>
      <c r="D277" s="9">
        <v>11.04</v>
      </c>
      <c r="E277" s="9">
        <v>12.75</v>
      </c>
      <c r="F277">
        <v>19</v>
      </c>
      <c r="H277" s="5">
        <f>SUM(D259:D277)/F277</f>
        <v>11.064736842105262</v>
      </c>
      <c r="I277" s="5">
        <f>SUM(E259:E277)/F277</f>
        <v>12.472105263157895</v>
      </c>
    </row>
    <row r="278" spans="1:9" customFormat="1" x14ac:dyDescent="0.2">
      <c r="A278" s="8">
        <v>36192</v>
      </c>
      <c r="B278" s="8"/>
      <c r="C278" s="8"/>
      <c r="D278" s="9">
        <v>11.2</v>
      </c>
      <c r="E278" s="9">
        <v>12.38</v>
      </c>
      <c r="H278" s="5"/>
      <c r="I278" s="5"/>
    </row>
    <row r="279" spans="1:9" customFormat="1" x14ac:dyDescent="0.2">
      <c r="A279" s="8">
        <v>36193</v>
      </c>
      <c r="B279" s="8"/>
      <c r="C279" s="8"/>
      <c r="D279" s="9">
        <v>10.54</v>
      </c>
      <c r="E279" s="9">
        <v>12.3</v>
      </c>
      <c r="H279" s="5"/>
      <c r="I279" s="5"/>
    </row>
    <row r="280" spans="1:9" customFormat="1" x14ac:dyDescent="0.2">
      <c r="A280" s="8">
        <v>36194</v>
      </c>
      <c r="B280" s="8"/>
      <c r="C280" s="8"/>
      <c r="D280" s="9">
        <v>10.71</v>
      </c>
      <c r="E280" s="9">
        <v>12.38</v>
      </c>
      <c r="H280" s="5"/>
      <c r="I280" s="5"/>
    </row>
    <row r="281" spans="1:9" customFormat="1" x14ac:dyDescent="0.2">
      <c r="A281" s="8">
        <v>36195</v>
      </c>
      <c r="B281" s="8"/>
      <c r="C281" s="8"/>
      <c r="D281" s="9">
        <v>10.49</v>
      </c>
      <c r="E281" s="9">
        <v>12.03</v>
      </c>
      <c r="H281" s="5"/>
      <c r="I281" s="5"/>
    </row>
    <row r="282" spans="1:9" customFormat="1" x14ac:dyDescent="0.2">
      <c r="A282" s="8">
        <v>36196</v>
      </c>
      <c r="B282" s="8"/>
      <c r="C282" s="8"/>
      <c r="D282" s="9">
        <v>10.18</v>
      </c>
      <c r="E282" s="9">
        <v>11.8</v>
      </c>
      <c r="H282" s="5"/>
      <c r="I282" s="5"/>
    </row>
    <row r="283" spans="1:9" customFormat="1" x14ac:dyDescent="0.2">
      <c r="A283" s="8">
        <v>36199</v>
      </c>
      <c r="B283" s="8"/>
      <c r="C283" s="8"/>
      <c r="D283" s="9">
        <v>10.08</v>
      </c>
      <c r="E283" s="9">
        <v>11.68</v>
      </c>
      <c r="H283" s="5"/>
      <c r="I283" s="5"/>
    </row>
    <row r="284" spans="1:9" customFormat="1" x14ac:dyDescent="0.2">
      <c r="A284" s="8">
        <v>36200</v>
      </c>
      <c r="B284" s="8"/>
      <c r="C284" s="8"/>
      <c r="D284" s="9">
        <v>9.8000000000000007</v>
      </c>
      <c r="E284" s="9">
        <v>11.68</v>
      </c>
      <c r="H284" s="5"/>
      <c r="I284" s="5"/>
    </row>
    <row r="285" spans="1:9" customFormat="1" x14ac:dyDescent="0.2">
      <c r="A285" s="8">
        <v>36201</v>
      </c>
      <c r="B285" s="8"/>
      <c r="C285" s="8"/>
      <c r="D285" s="9">
        <v>9.7799999999999994</v>
      </c>
      <c r="E285" s="9">
        <v>11.75</v>
      </c>
      <c r="H285" s="5"/>
      <c r="I285" s="5"/>
    </row>
    <row r="286" spans="1:9" customFormat="1" x14ac:dyDescent="0.2">
      <c r="A286" s="8">
        <v>36202</v>
      </c>
      <c r="B286" s="8"/>
      <c r="C286" s="8"/>
      <c r="D286" s="9">
        <v>9.82</v>
      </c>
      <c r="E286" s="9">
        <v>11.85</v>
      </c>
      <c r="H286" s="5"/>
      <c r="I286" s="5"/>
    </row>
    <row r="287" spans="1:9" customFormat="1" x14ac:dyDescent="0.2">
      <c r="A287" s="8">
        <v>36203</v>
      </c>
      <c r="B287" s="8"/>
      <c r="C287" s="8"/>
      <c r="D287" s="9">
        <v>10.06</v>
      </c>
      <c r="E287" s="9">
        <v>11.88</v>
      </c>
      <c r="H287" s="5"/>
      <c r="I287" s="5"/>
    </row>
    <row r="288" spans="1:9" customFormat="1" x14ac:dyDescent="0.2">
      <c r="A288" s="8">
        <v>36207</v>
      </c>
      <c r="B288" s="8"/>
      <c r="C288" s="8"/>
      <c r="D288" s="9">
        <v>9.9600000000000009</v>
      </c>
      <c r="E288" s="9">
        <v>11.38</v>
      </c>
      <c r="H288" s="5"/>
      <c r="I288" s="5"/>
    </row>
    <row r="289" spans="1:9" customFormat="1" x14ac:dyDescent="0.2">
      <c r="A289" s="8">
        <v>36208</v>
      </c>
      <c r="B289" s="8"/>
      <c r="C289" s="8"/>
      <c r="D289" s="9">
        <v>9.8800000000000008</v>
      </c>
      <c r="E289" s="9">
        <v>11.53</v>
      </c>
      <c r="H289" s="5"/>
      <c r="I289" s="5"/>
    </row>
    <row r="290" spans="1:9" customFormat="1" x14ac:dyDescent="0.2">
      <c r="A290" s="8">
        <v>36209</v>
      </c>
      <c r="B290" s="8"/>
      <c r="C290" s="8"/>
      <c r="D290" s="9">
        <v>10</v>
      </c>
      <c r="E290" s="9">
        <v>12.03</v>
      </c>
      <c r="H290" s="5"/>
      <c r="I290" s="5"/>
    </row>
    <row r="291" spans="1:9" customFormat="1" x14ac:dyDescent="0.2">
      <c r="A291" s="8">
        <v>36210</v>
      </c>
      <c r="B291" s="8"/>
      <c r="C291" s="8"/>
      <c r="D291" s="9">
        <v>10.210000000000001</v>
      </c>
      <c r="E291" s="9">
        <v>11.78</v>
      </c>
      <c r="H291" s="5"/>
      <c r="I291" s="5"/>
    </row>
    <row r="292" spans="1:9" customFormat="1" x14ac:dyDescent="0.2">
      <c r="A292" s="8">
        <v>36213</v>
      </c>
      <c r="B292" s="8"/>
      <c r="C292" s="8"/>
      <c r="D292" s="9">
        <v>10.1</v>
      </c>
      <c r="E292" s="9">
        <v>11.98</v>
      </c>
      <c r="H292" s="5"/>
      <c r="I292" s="5"/>
    </row>
    <row r="293" spans="1:9" customFormat="1" x14ac:dyDescent="0.2">
      <c r="A293" s="8">
        <v>36214</v>
      </c>
      <c r="B293" s="8"/>
      <c r="C293" s="8"/>
      <c r="D293" s="9">
        <v>10.62</v>
      </c>
      <c r="E293" s="9">
        <v>12.38</v>
      </c>
      <c r="H293" s="5"/>
      <c r="I293" s="5"/>
    </row>
    <row r="294" spans="1:9" customFormat="1" x14ac:dyDescent="0.2">
      <c r="A294" s="8">
        <v>36215</v>
      </c>
      <c r="B294" s="8"/>
      <c r="C294" s="8"/>
      <c r="D294" s="9">
        <v>10.47</v>
      </c>
      <c r="E294" s="9">
        <v>12.53</v>
      </c>
      <c r="H294" s="5"/>
      <c r="I294" s="5"/>
    </row>
    <row r="295" spans="1:9" customFormat="1" x14ac:dyDescent="0.2">
      <c r="A295" s="8">
        <v>36216</v>
      </c>
      <c r="B295" s="8"/>
      <c r="C295" s="8"/>
      <c r="D295" s="9">
        <v>10.66</v>
      </c>
      <c r="E295" s="9">
        <v>12.58</v>
      </c>
      <c r="H295" s="5"/>
      <c r="I295" s="5"/>
    </row>
    <row r="296" spans="1:9" customFormat="1" x14ac:dyDescent="0.2">
      <c r="A296" s="8">
        <v>36217</v>
      </c>
      <c r="B296" s="8"/>
      <c r="C296" s="8"/>
      <c r="D296" s="9">
        <v>10.73</v>
      </c>
      <c r="E296" s="9">
        <v>12.28</v>
      </c>
      <c r="F296">
        <v>19</v>
      </c>
      <c r="H296" s="5">
        <f>SUM(D278:D296)/F296</f>
        <v>10.278421052631579</v>
      </c>
      <c r="I296" s="5">
        <f>SUM(E278:E296)/F296</f>
        <v>12.010526315789473</v>
      </c>
    </row>
    <row r="297" spans="1:9" customFormat="1" x14ac:dyDescent="0.2">
      <c r="A297" s="8">
        <v>36220</v>
      </c>
      <c r="B297" s="8"/>
      <c r="C297" s="8"/>
      <c r="D297" s="9">
        <v>10.54</v>
      </c>
      <c r="E297" s="9">
        <v>12.23</v>
      </c>
      <c r="H297" s="5"/>
      <c r="I297" s="5"/>
    </row>
    <row r="298" spans="1:9" customFormat="1" x14ac:dyDescent="0.2">
      <c r="A298" s="8">
        <v>36221</v>
      </c>
      <c r="B298" s="8"/>
      <c r="C298" s="8"/>
      <c r="D298" s="9">
        <v>10.3</v>
      </c>
      <c r="E298" s="9">
        <v>12.53</v>
      </c>
      <c r="H298" s="5"/>
      <c r="I298" s="5"/>
    </row>
    <row r="299" spans="1:9" customFormat="1" x14ac:dyDescent="0.2">
      <c r="A299" s="8">
        <v>36222</v>
      </c>
      <c r="B299" s="8"/>
      <c r="C299" s="8"/>
      <c r="D299" s="9">
        <v>10.78</v>
      </c>
      <c r="E299" s="9">
        <v>12.93</v>
      </c>
      <c r="H299" s="5"/>
      <c r="I299" s="5"/>
    </row>
    <row r="300" spans="1:9" customFormat="1" x14ac:dyDescent="0.2">
      <c r="A300" s="8">
        <v>36223</v>
      </c>
      <c r="B300" s="8"/>
      <c r="C300" s="8"/>
      <c r="D300" s="9">
        <v>10.95</v>
      </c>
      <c r="E300" s="9">
        <v>13.35</v>
      </c>
      <c r="H300" s="5"/>
      <c r="I300" s="5"/>
    </row>
    <row r="301" spans="1:9" customFormat="1" x14ac:dyDescent="0.2">
      <c r="A301" s="8">
        <v>36224</v>
      </c>
      <c r="B301" s="8"/>
      <c r="C301" s="8"/>
      <c r="D301" s="9">
        <v>11.1</v>
      </c>
      <c r="E301" s="9">
        <v>13.3</v>
      </c>
      <c r="H301" s="5"/>
      <c r="I301" s="5"/>
    </row>
    <row r="302" spans="1:9" customFormat="1" x14ac:dyDescent="0.2">
      <c r="A302" s="8">
        <v>36227</v>
      </c>
      <c r="B302" s="8"/>
      <c r="C302" s="8"/>
      <c r="D302" s="9">
        <v>11.28</v>
      </c>
      <c r="E302" s="9">
        <v>13.63</v>
      </c>
      <c r="H302" s="5"/>
      <c r="I302" s="5"/>
    </row>
    <row r="303" spans="1:9" customFormat="1" x14ac:dyDescent="0.2">
      <c r="A303" s="8">
        <v>36228</v>
      </c>
      <c r="B303" s="8"/>
      <c r="C303" s="8"/>
      <c r="D303" s="9">
        <v>11.34</v>
      </c>
      <c r="E303" s="9">
        <v>13.85</v>
      </c>
      <c r="H303" s="5"/>
      <c r="I303" s="5"/>
    </row>
    <row r="304" spans="1:9" customFormat="1" x14ac:dyDescent="0.2">
      <c r="A304" s="8">
        <v>36229</v>
      </c>
      <c r="B304" s="8"/>
      <c r="C304" s="8"/>
      <c r="D304" s="9">
        <v>11.41</v>
      </c>
      <c r="E304" s="9">
        <v>14.68</v>
      </c>
      <c r="H304" s="5"/>
      <c r="I304" s="5"/>
    </row>
    <row r="305" spans="1:9" customFormat="1" x14ac:dyDescent="0.2">
      <c r="A305" s="8">
        <v>36230</v>
      </c>
      <c r="B305" s="8"/>
      <c r="C305" s="8"/>
      <c r="D305" s="9">
        <v>11.96</v>
      </c>
      <c r="E305" s="9">
        <v>14.33</v>
      </c>
      <c r="H305" s="5"/>
      <c r="I305" s="5"/>
    </row>
    <row r="306" spans="1:9" customFormat="1" x14ac:dyDescent="0.2">
      <c r="A306" s="8">
        <v>36231</v>
      </c>
      <c r="B306" s="8"/>
      <c r="C306" s="8"/>
      <c r="D306" s="9">
        <v>12.06</v>
      </c>
      <c r="E306" s="9">
        <v>14.48</v>
      </c>
      <c r="H306" s="5"/>
      <c r="I306" s="5"/>
    </row>
    <row r="307" spans="1:9" customFormat="1" x14ac:dyDescent="0.2">
      <c r="A307" s="8">
        <v>36234</v>
      </c>
      <c r="B307" s="8"/>
      <c r="C307" s="8"/>
      <c r="D307" s="9">
        <v>12.05</v>
      </c>
      <c r="E307" s="9">
        <v>14.45</v>
      </c>
      <c r="H307" s="5"/>
      <c r="I307" s="5"/>
    </row>
    <row r="308" spans="1:9" customFormat="1" x14ac:dyDescent="0.2">
      <c r="A308" s="8">
        <v>36235</v>
      </c>
      <c r="B308" s="8"/>
      <c r="C308" s="8"/>
      <c r="D308" s="9">
        <v>12.3</v>
      </c>
      <c r="E308" s="9">
        <v>14.48</v>
      </c>
      <c r="H308" s="5"/>
      <c r="I308" s="5"/>
    </row>
    <row r="309" spans="1:9" customFormat="1" x14ac:dyDescent="0.2">
      <c r="A309" s="8">
        <v>36236</v>
      </c>
      <c r="B309" s="8"/>
      <c r="C309" s="8"/>
      <c r="D309" s="9">
        <v>12.3</v>
      </c>
      <c r="E309" s="9">
        <v>15.05</v>
      </c>
      <c r="H309" s="5"/>
      <c r="I309" s="5"/>
    </row>
    <row r="310" spans="1:9" customFormat="1" x14ac:dyDescent="0.2">
      <c r="A310" s="8">
        <v>36237</v>
      </c>
      <c r="B310" s="8"/>
      <c r="C310" s="8"/>
      <c r="D310" s="9">
        <v>13.51</v>
      </c>
      <c r="E310" s="9">
        <v>15</v>
      </c>
      <c r="H310" s="5"/>
      <c r="I310" s="5"/>
    </row>
    <row r="311" spans="1:9" customFormat="1" x14ac:dyDescent="0.2">
      <c r="A311" s="8">
        <v>36238</v>
      </c>
      <c r="B311" s="8"/>
      <c r="C311" s="8"/>
      <c r="D311" s="9">
        <v>13.02</v>
      </c>
      <c r="E311" s="9">
        <v>15.23</v>
      </c>
      <c r="H311" s="5"/>
      <c r="I311" s="5"/>
    </row>
    <row r="312" spans="1:9" customFormat="1" x14ac:dyDescent="0.2">
      <c r="A312" s="8">
        <v>36241</v>
      </c>
      <c r="B312" s="8"/>
      <c r="C312" s="8"/>
      <c r="D312" s="9">
        <v>13.22</v>
      </c>
      <c r="E312" s="9">
        <v>15.5</v>
      </c>
      <c r="H312" s="5"/>
      <c r="I312" s="5"/>
    </row>
    <row r="313" spans="1:9" customFormat="1" x14ac:dyDescent="0.2">
      <c r="A313" s="8">
        <v>36242</v>
      </c>
      <c r="B313" s="8"/>
      <c r="C313" s="8"/>
      <c r="D313" s="9">
        <v>13.29</v>
      </c>
      <c r="E313" s="9">
        <v>15.38</v>
      </c>
      <c r="H313" s="5"/>
      <c r="I313" s="5"/>
    </row>
    <row r="314" spans="1:9" customFormat="1" x14ac:dyDescent="0.2">
      <c r="A314" s="8">
        <v>36243</v>
      </c>
      <c r="B314" s="8"/>
      <c r="C314" s="8"/>
      <c r="D314" s="9">
        <v>13.27</v>
      </c>
      <c r="E314" s="9">
        <v>15.13</v>
      </c>
      <c r="H314" s="5"/>
      <c r="I314" s="5"/>
    </row>
    <row r="315" spans="1:9" customFormat="1" x14ac:dyDescent="0.2">
      <c r="A315" s="8">
        <v>36244</v>
      </c>
      <c r="B315" s="8"/>
      <c r="C315" s="8"/>
      <c r="D315" s="9">
        <v>13.19</v>
      </c>
      <c r="E315" s="9">
        <v>15.48</v>
      </c>
      <c r="H315" s="5"/>
      <c r="I315" s="5"/>
    </row>
    <row r="316" spans="1:9" customFormat="1" x14ac:dyDescent="0.2">
      <c r="A316" s="8">
        <v>36245</v>
      </c>
      <c r="B316" s="8"/>
      <c r="C316" s="8"/>
      <c r="D316" s="9">
        <v>13.82</v>
      </c>
      <c r="E316" s="9">
        <v>16.18</v>
      </c>
      <c r="H316" s="5"/>
      <c r="I316" s="5"/>
    </row>
    <row r="317" spans="1:9" customFormat="1" x14ac:dyDescent="0.2">
      <c r="A317" s="8">
        <v>36248</v>
      </c>
      <c r="B317" s="8"/>
      <c r="C317" s="8"/>
      <c r="D317" s="9">
        <v>14.47</v>
      </c>
      <c r="E317" s="9">
        <v>16.43</v>
      </c>
      <c r="H317" s="5"/>
      <c r="I317" s="5"/>
    </row>
    <row r="318" spans="1:9" customFormat="1" x14ac:dyDescent="0.2">
      <c r="A318" s="8">
        <v>36249</v>
      </c>
      <c r="B318" s="8"/>
      <c r="C318" s="8"/>
      <c r="D318" s="9">
        <v>14.44</v>
      </c>
      <c r="E318" s="9">
        <v>16.8</v>
      </c>
      <c r="H318" s="5"/>
      <c r="I318" s="5"/>
    </row>
    <row r="319" spans="1:9" customFormat="1" x14ac:dyDescent="0.2">
      <c r="A319" s="8">
        <v>36250</v>
      </c>
      <c r="B319" s="8"/>
      <c r="C319" s="8"/>
      <c r="D319" s="9">
        <v>14.47</v>
      </c>
      <c r="E319" s="9">
        <v>16.78</v>
      </c>
      <c r="F319">
        <v>23</v>
      </c>
      <c r="H319" s="5">
        <f>SUM(D297:D319)/F319</f>
        <v>12.394347826086959</v>
      </c>
      <c r="I319" s="5">
        <f>SUM(E297:E319)/F319</f>
        <v>14.660869565217393</v>
      </c>
    </row>
    <row r="320" spans="1:9" customFormat="1" x14ac:dyDescent="0.2">
      <c r="A320" s="8">
        <v>36251</v>
      </c>
      <c r="B320" s="8"/>
      <c r="C320" s="8"/>
      <c r="D320" s="9">
        <v>14.56</v>
      </c>
      <c r="E320" s="9">
        <v>16.63</v>
      </c>
      <c r="H320" s="5"/>
      <c r="I320" s="5"/>
    </row>
    <row r="321" spans="1:9" customFormat="1" x14ac:dyDescent="0.2">
      <c r="A321" s="8">
        <v>36255</v>
      </c>
      <c r="B321" s="8"/>
      <c r="C321" s="8"/>
      <c r="D321" s="9">
        <v>14.56</v>
      </c>
      <c r="E321" s="9">
        <v>16.95</v>
      </c>
      <c r="H321" s="5"/>
      <c r="I321" s="5"/>
    </row>
    <row r="322" spans="1:9" customFormat="1" x14ac:dyDescent="0.2">
      <c r="A322" s="8">
        <v>36256</v>
      </c>
      <c r="B322" s="8"/>
      <c r="C322" s="8"/>
      <c r="D322" s="9">
        <v>14.49</v>
      </c>
      <c r="E322" s="9">
        <v>16.829999999999998</v>
      </c>
      <c r="H322" s="5"/>
      <c r="I322" s="5"/>
    </row>
    <row r="323" spans="1:9" customFormat="1" x14ac:dyDescent="0.2">
      <c r="A323" s="8">
        <v>36257</v>
      </c>
      <c r="B323" s="8"/>
      <c r="C323" s="8"/>
      <c r="D323" s="9">
        <v>14.11</v>
      </c>
      <c r="E323" s="9">
        <v>16.03</v>
      </c>
      <c r="H323" s="5"/>
      <c r="I323" s="5"/>
    </row>
    <row r="324" spans="1:9" customFormat="1" x14ac:dyDescent="0.2">
      <c r="A324" s="8">
        <v>36258</v>
      </c>
      <c r="B324" s="8"/>
      <c r="C324" s="8"/>
      <c r="D324" s="9">
        <v>13.97</v>
      </c>
      <c r="E324" s="9">
        <v>15.83</v>
      </c>
      <c r="H324" s="5"/>
      <c r="I324" s="5"/>
    </row>
    <row r="325" spans="1:9" customFormat="1" x14ac:dyDescent="0.2">
      <c r="A325" s="8">
        <v>36259</v>
      </c>
      <c r="B325" s="8"/>
      <c r="C325" s="8"/>
      <c r="D325" s="9">
        <v>14.36</v>
      </c>
      <c r="E325" s="9">
        <v>16.579999999999998</v>
      </c>
      <c r="H325" s="5"/>
      <c r="I325" s="5"/>
    </row>
    <row r="326" spans="1:9" customFormat="1" x14ac:dyDescent="0.2">
      <c r="A326" s="8">
        <v>36262</v>
      </c>
      <c r="B326" s="8"/>
      <c r="C326" s="8"/>
      <c r="D326" s="9">
        <v>14.38</v>
      </c>
      <c r="E326" s="9">
        <v>16.399999999999999</v>
      </c>
      <c r="H326" s="5"/>
      <c r="I326" s="5"/>
    </row>
    <row r="327" spans="1:9" customFormat="1" x14ac:dyDescent="0.2">
      <c r="A327" s="8">
        <v>36263</v>
      </c>
      <c r="B327" s="8"/>
      <c r="C327" s="8"/>
      <c r="D327" s="9">
        <v>14.76</v>
      </c>
      <c r="E327" s="9">
        <v>16.73</v>
      </c>
      <c r="H327" s="5"/>
      <c r="I327" s="5"/>
    </row>
    <row r="328" spans="1:9" customFormat="1" x14ac:dyDescent="0.2">
      <c r="A328" s="8">
        <v>36264</v>
      </c>
      <c r="B328" s="8"/>
      <c r="C328" s="8"/>
      <c r="D328" s="9">
        <v>14.67</v>
      </c>
      <c r="E328" s="9">
        <v>16.48</v>
      </c>
      <c r="H328" s="5"/>
      <c r="I328" s="5"/>
    </row>
    <row r="329" spans="1:9" customFormat="1" x14ac:dyDescent="0.2">
      <c r="A329" s="8">
        <v>36265</v>
      </c>
      <c r="B329" s="8"/>
      <c r="C329" s="8"/>
      <c r="D329" s="9">
        <v>15.01</v>
      </c>
      <c r="E329" s="9">
        <v>16.88</v>
      </c>
      <c r="H329" s="5"/>
      <c r="I329" s="5"/>
    </row>
    <row r="330" spans="1:9" customFormat="1" x14ac:dyDescent="0.2">
      <c r="A330" s="8">
        <v>36266</v>
      </c>
      <c r="B330" s="8"/>
      <c r="C330" s="8"/>
      <c r="D330" s="9">
        <v>15.08</v>
      </c>
      <c r="E330" s="9">
        <v>17.329999999999998</v>
      </c>
      <c r="H330" s="5"/>
      <c r="I330" s="5"/>
    </row>
    <row r="331" spans="1:9" customFormat="1" x14ac:dyDescent="0.2">
      <c r="A331" s="8">
        <v>36269</v>
      </c>
      <c r="B331" s="8"/>
      <c r="C331" s="8"/>
      <c r="D331" s="9">
        <v>15.96</v>
      </c>
      <c r="E331" s="9">
        <v>17.8</v>
      </c>
      <c r="H331" s="5"/>
      <c r="I331" s="5"/>
    </row>
    <row r="332" spans="1:9" customFormat="1" x14ac:dyDescent="0.2">
      <c r="A332" s="8">
        <v>36270</v>
      </c>
      <c r="B332" s="8"/>
      <c r="C332" s="8"/>
      <c r="D332" s="9">
        <v>15.82</v>
      </c>
      <c r="E332" s="9">
        <v>17.78</v>
      </c>
      <c r="H332" s="5"/>
      <c r="I332" s="5"/>
    </row>
    <row r="333" spans="1:9" customFormat="1" x14ac:dyDescent="0.2">
      <c r="A333" s="8">
        <v>36271</v>
      </c>
      <c r="B333" s="8"/>
      <c r="C333" s="8"/>
      <c r="D333" s="9">
        <v>15.86</v>
      </c>
      <c r="E333" s="9">
        <v>18.13</v>
      </c>
      <c r="H333" s="5"/>
      <c r="I333" s="5"/>
    </row>
    <row r="334" spans="1:9" customFormat="1" x14ac:dyDescent="0.2">
      <c r="A334" s="8">
        <v>36272</v>
      </c>
      <c r="B334" s="8"/>
      <c r="C334" s="8"/>
      <c r="D334" s="9">
        <v>15.93</v>
      </c>
      <c r="E334" s="9">
        <v>18.43</v>
      </c>
      <c r="H334" s="5"/>
      <c r="I334" s="5"/>
    </row>
    <row r="335" spans="1:9" customFormat="1" x14ac:dyDescent="0.2">
      <c r="A335" s="8">
        <v>36273</v>
      </c>
      <c r="B335" s="8"/>
      <c r="C335" s="8"/>
      <c r="D335" s="9">
        <v>15.93</v>
      </c>
      <c r="E335" s="9">
        <v>18.23</v>
      </c>
      <c r="H335" s="5"/>
      <c r="I335" s="5"/>
    </row>
    <row r="336" spans="1:9" customFormat="1" x14ac:dyDescent="0.2">
      <c r="A336" s="8">
        <v>36276</v>
      </c>
      <c r="B336" s="8"/>
      <c r="C336" s="8"/>
      <c r="D336" s="9">
        <v>15.7</v>
      </c>
      <c r="E336" s="9">
        <v>17.68</v>
      </c>
      <c r="H336" s="5"/>
      <c r="I336" s="5"/>
    </row>
    <row r="337" spans="1:9" customFormat="1" x14ac:dyDescent="0.2">
      <c r="A337" s="8">
        <v>36277</v>
      </c>
      <c r="B337" s="8"/>
      <c r="C337" s="8"/>
      <c r="D337" s="9">
        <v>15.65</v>
      </c>
      <c r="E337" s="9">
        <v>17.829999999999998</v>
      </c>
      <c r="H337" s="5"/>
      <c r="I337" s="5"/>
    </row>
    <row r="338" spans="1:9" customFormat="1" x14ac:dyDescent="0.2">
      <c r="A338" s="8">
        <v>36278</v>
      </c>
      <c r="B338" s="8"/>
      <c r="C338" s="8"/>
      <c r="D338" s="9">
        <v>16.329999999999998</v>
      </c>
      <c r="E338" s="9">
        <v>18.45</v>
      </c>
      <c r="H338" s="5"/>
      <c r="I338" s="5"/>
    </row>
    <row r="339" spans="1:9" customFormat="1" x14ac:dyDescent="0.2">
      <c r="A339" s="8">
        <v>36279</v>
      </c>
      <c r="B339" s="8"/>
      <c r="C339" s="8"/>
      <c r="D339" s="9">
        <v>16.47</v>
      </c>
      <c r="E339" s="9">
        <v>18.53</v>
      </c>
      <c r="H339" s="5"/>
      <c r="I339" s="5"/>
    </row>
    <row r="340" spans="1:9" customFormat="1" x14ac:dyDescent="0.2">
      <c r="A340" s="8">
        <v>36280</v>
      </c>
      <c r="B340" s="8"/>
      <c r="C340" s="8"/>
      <c r="D340" s="9">
        <v>16.600000000000001</v>
      </c>
      <c r="E340" s="9">
        <v>18.68</v>
      </c>
      <c r="F340">
        <v>21</v>
      </c>
      <c r="H340" s="5">
        <f>SUM(D320:D340)/F340</f>
        <v>15.247619047619045</v>
      </c>
      <c r="I340" s="5">
        <f>SUM(E320:E340)/F340</f>
        <v>17.343333333333334</v>
      </c>
    </row>
    <row r="341" spans="1:9" customFormat="1" x14ac:dyDescent="0.2">
      <c r="A341" s="8">
        <v>36283</v>
      </c>
      <c r="B341" s="8"/>
      <c r="C341" s="8"/>
      <c r="D341" s="9">
        <v>16.600000000000001</v>
      </c>
      <c r="E341" s="9">
        <v>18.850000000000001</v>
      </c>
      <c r="H341" s="5"/>
      <c r="I341" s="5"/>
    </row>
    <row r="342" spans="1:9" customFormat="1" x14ac:dyDescent="0.2">
      <c r="A342" s="8">
        <v>36284</v>
      </c>
      <c r="B342" s="8"/>
      <c r="C342" s="8"/>
      <c r="D342" s="9">
        <v>16.86</v>
      </c>
      <c r="E342" s="9">
        <v>18.93</v>
      </c>
      <c r="H342" s="5"/>
      <c r="I342" s="5"/>
    </row>
    <row r="343" spans="1:9" customFormat="1" x14ac:dyDescent="0.2">
      <c r="A343" s="8">
        <v>36285</v>
      </c>
      <c r="B343" s="8"/>
      <c r="C343" s="8"/>
      <c r="D343" s="9">
        <v>16.38</v>
      </c>
      <c r="E343" s="9">
        <v>18.98</v>
      </c>
      <c r="H343" s="5"/>
      <c r="I343" s="5"/>
    </row>
    <row r="344" spans="1:9" customFormat="1" x14ac:dyDescent="0.2">
      <c r="A344" s="8">
        <v>36286</v>
      </c>
      <c r="B344" s="8"/>
      <c r="C344" s="8"/>
      <c r="D344" s="9">
        <v>16.38</v>
      </c>
      <c r="E344" s="9">
        <v>18.329999999999998</v>
      </c>
      <c r="H344" s="5"/>
      <c r="I344" s="5"/>
    </row>
    <row r="345" spans="1:9" customFormat="1" x14ac:dyDescent="0.2">
      <c r="A345" s="8">
        <v>36287</v>
      </c>
      <c r="B345" s="8"/>
      <c r="C345" s="8"/>
      <c r="D345" s="9">
        <v>15.38</v>
      </c>
      <c r="E345" s="9">
        <v>18.23</v>
      </c>
      <c r="H345" s="5"/>
      <c r="I345" s="5"/>
    </row>
    <row r="346" spans="1:9" customFormat="1" x14ac:dyDescent="0.2">
      <c r="A346" s="8">
        <v>36290</v>
      </c>
      <c r="B346" s="8"/>
      <c r="C346" s="8"/>
      <c r="D346" s="9">
        <v>15.68</v>
      </c>
      <c r="E346" s="9">
        <v>18.5</v>
      </c>
      <c r="H346" s="5"/>
      <c r="I346" s="5"/>
    </row>
    <row r="347" spans="1:9" customFormat="1" x14ac:dyDescent="0.2">
      <c r="A347" s="8">
        <v>36291</v>
      </c>
      <c r="B347" s="8"/>
      <c r="C347" s="8"/>
      <c r="D347" s="9">
        <v>15.39</v>
      </c>
      <c r="E347" s="9">
        <v>18.05</v>
      </c>
      <c r="H347" s="5"/>
      <c r="I347" s="5"/>
    </row>
    <row r="348" spans="1:9" customFormat="1" x14ac:dyDescent="0.2">
      <c r="A348" s="8">
        <v>36292</v>
      </c>
      <c r="B348" s="8"/>
      <c r="C348" s="8"/>
      <c r="D348" s="9">
        <v>14.65</v>
      </c>
      <c r="E348" s="9">
        <v>17.579999999999998</v>
      </c>
      <c r="H348" s="5"/>
      <c r="I348" s="5"/>
    </row>
    <row r="349" spans="1:9" customFormat="1" x14ac:dyDescent="0.2">
      <c r="A349" s="8">
        <v>36293</v>
      </c>
      <c r="B349" s="8"/>
      <c r="C349" s="8"/>
      <c r="D349" s="9">
        <v>15.1</v>
      </c>
      <c r="E349" s="9">
        <v>18.03</v>
      </c>
      <c r="H349" s="5"/>
      <c r="I349" s="5"/>
    </row>
    <row r="350" spans="1:9" customFormat="1" x14ac:dyDescent="0.2">
      <c r="A350" s="8">
        <v>36294</v>
      </c>
      <c r="B350" s="8"/>
      <c r="C350" s="8"/>
      <c r="D350" s="9">
        <v>15.13</v>
      </c>
      <c r="E350" s="9">
        <v>18.03</v>
      </c>
      <c r="H350" s="5"/>
      <c r="I350" s="5"/>
    </row>
    <row r="351" spans="1:9" customFormat="1" x14ac:dyDescent="0.2">
      <c r="A351" s="8">
        <v>36297</v>
      </c>
      <c r="B351" s="8"/>
      <c r="C351" s="8"/>
      <c r="D351" s="9">
        <v>14.88</v>
      </c>
      <c r="E351" s="9">
        <v>17.93</v>
      </c>
      <c r="H351" s="5"/>
      <c r="I351" s="5"/>
    </row>
    <row r="352" spans="1:9" customFormat="1" x14ac:dyDescent="0.2">
      <c r="A352" s="8">
        <v>36298</v>
      </c>
      <c r="B352" s="8"/>
      <c r="C352" s="8"/>
      <c r="D352" s="9">
        <v>14.71</v>
      </c>
      <c r="E352" s="9">
        <v>17.13</v>
      </c>
      <c r="H352" s="5"/>
      <c r="I352" s="5"/>
    </row>
    <row r="353" spans="1:9" customFormat="1" x14ac:dyDescent="0.2">
      <c r="A353" s="8">
        <v>36299</v>
      </c>
      <c r="B353" s="8"/>
      <c r="C353" s="8"/>
      <c r="D353" s="9">
        <v>14.29</v>
      </c>
      <c r="E353" s="9">
        <v>16.88</v>
      </c>
      <c r="H353" s="5"/>
      <c r="I353" s="5"/>
    </row>
    <row r="354" spans="1:9" customFormat="1" x14ac:dyDescent="0.2">
      <c r="A354" s="8">
        <v>36300</v>
      </c>
      <c r="B354" s="8"/>
      <c r="C354" s="8"/>
      <c r="D354" s="9">
        <v>14.11</v>
      </c>
      <c r="E354" s="9">
        <v>17.03</v>
      </c>
      <c r="H354" s="5"/>
      <c r="I354" s="5"/>
    </row>
    <row r="355" spans="1:9" customFormat="1" x14ac:dyDescent="0.2">
      <c r="A355" s="8">
        <v>36301</v>
      </c>
      <c r="B355" s="8"/>
      <c r="C355" s="8"/>
      <c r="D355" s="9">
        <v>14.63</v>
      </c>
      <c r="E355" s="9">
        <v>17.23</v>
      </c>
      <c r="H355" s="5"/>
      <c r="I355" s="5"/>
    </row>
    <row r="356" spans="1:9" customFormat="1" x14ac:dyDescent="0.2">
      <c r="A356" s="8">
        <v>36304</v>
      </c>
      <c r="B356" s="8"/>
      <c r="C356" s="8"/>
      <c r="D356" s="9">
        <v>14.83</v>
      </c>
      <c r="E356" s="9">
        <v>16.88</v>
      </c>
      <c r="H356" s="5"/>
      <c r="I356" s="5"/>
    </row>
    <row r="357" spans="1:9" customFormat="1" x14ac:dyDescent="0.2">
      <c r="A357" s="8">
        <v>36305</v>
      </c>
      <c r="B357" s="8"/>
      <c r="C357" s="8"/>
      <c r="D357" s="9">
        <v>14.68</v>
      </c>
      <c r="E357" s="9">
        <v>17.03</v>
      </c>
      <c r="H357" s="5"/>
      <c r="I357" s="5"/>
    </row>
    <row r="358" spans="1:9" customFormat="1" x14ac:dyDescent="0.2">
      <c r="A358" s="8">
        <v>36306</v>
      </c>
      <c r="B358" s="8"/>
      <c r="C358" s="8"/>
      <c r="D358" s="9">
        <v>15.03</v>
      </c>
      <c r="E358" s="9">
        <v>17.350000000000001</v>
      </c>
      <c r="H358" s="5"/>
      <c r="I358" s="5"/>
    </row>
    <row r="359" spans="1:9" customFormat="1" x14ac:dyDescent="0.2">
      <c r="A359" s="8">
        <v>36307</v>
      </c>
      <c r="B359" s="8"/>
      <c r="C359" s="8"/>
      <c r="D359" s="9">
        <v>15.06</v>
      </c>
      <c r="E359" s="9">
        <v>17.18</v>
      </c>
      <c r="H359" s="5"/>
      <c r="I359" s="5"/>
    </row>
    <row r="360" spans="1:9" customFormat="1" x14ac:dyDescent="0.2">
      <c r="A360" s="8">
        <v>36308</v>
      </c>
      <c r="B360" s="8"/>
      <c r="C360" s="8"/>
      <c r="D360" s="9">
        <v>14.74</v>
      </c>
      <c r="E360" s="9">
        <v>16.829999999999998</v>
      </c>
      <c r="F360">
        <v>21</v>
      </c>
      <c r="H360" s="5">
        <f>SUM(D341:D360)/F360</f>
        <v>14.50047619047619</v>
      </c>
      <c r="I360" s="5">
        <f>SUM(E341:E360)/F360</f>
        <v>16.903809523809525</v>
      </c>
    </row>
    <row r="361" spans="1:9" customFormat="1" x14ac:dyDescent="0.2">
      <c r="A361" s="8">
        <v>36312</v>
      </c>
      <c r="B361" s="8"/>
      <c r="C361" s="8"/>
      <c r="D361" s="9">
        <v>14.21</v>
      </c>
      <c r="E361" s="9">
        <v>16.329999999999998</v>
      </c>
      <c r="H361" s="5"/>
      <c r="I361" s="5"/>
    </row>
    <row r="362" spans="1:9" customFormat="1" x14ac:dyDescent="0.2">
      <c r="A362" s="8">
        <v>36313</v>
      </c>
      <c r="B362" s="8"/>
      <c r="C362" s="8"/>
      <c r="D362" s="9">
        <v>14.09</v>
      </c>
      <c r="E362" s="9">
        <v>16.649999999999999</v>
      </c>
      <c r="H362" s="5"/>
      <c r="I362" s="5"/>
    </row>
    <row r="363" spans="1:9" customFormat="1" x14ac:dyDescent="0.2">
      <c r="A363" s="8">
        <v>36314</v>
      </c>
      <c r="B363" s="8"/>
      <c r="C363" s="8"/>
      <c r="D363" s="9">
        <v>14.11</v>
      </c>
      <c r="E363" s="9">
        <v>16.75</v>
      </c>
      <c r="H363" s="5"/>
      <c r="I363" s="5"/>
    </row>
    <row r="364" spans="1:9" customFormat="1" x14ac:dyDescent="0.2">
      <c r="A364" s="8">
        <v>36315</v>
      </c>
      <c r="B364" s="8"/>
      <c r="C364" s="8"/>
      <c r="D364" s="9">
        <v>14.83</v>
      </c>
      <c r="E364" s="9">
        <v>17.329999999999998</v>
      </c>
      <c r="H364" s="5"/>
      <c r="I364" s="5"/>
    </row>
    <row r="365" spans="1:9" customFormat="1" x14ac:dyDescent="0.2">
      <c r="A365" s="8">
        <v>36318</v>
      </c>
      <c r="B365" s="8"/>
      <c r="C365" s="8"/>
      <c r="D365" s="9">
        <v>14.83</v>
      </c>
      <c r="E365" s="9">
        <v>17.88</v>
      </c>
      <c r="H365" s="5"/>
      <c r="I365" s="5"/>
    </row>
    <row r="366" spans="1:9" customFormat="1" x14ac:dyDescent="0.2">
      <c r="A366" s="8">
        <v>36319</v>
      </c>
      <c r="B366" s="8"/>
      <c r="C366" s="8"/>
      <c r="D366" s="9">
        <v>16.079999999999998</v>
      </c>
      <c r="E366" s="9">
        <v>17.68</v>
      </c>
      <c r="H366" s="5"/>
      <c r="I366" s="5"/>
    </row>
    <row r="367" spans="1:9" customFormat="1" x14ac:dyDescent="0.2">
      <c r="A367" s="8">
        <v>36320</v>
      </c>
      <c r="B367" s="8"/>
      <c r="C367" s="8"/>
      <c r="D367" s="9">
        <v>16.03</v>
      </c>
      <c r="E367" s="9">
        <v>17.98</v>
      </c>
      <c r="H367" s="5"/>
      <c r="I367" s="5"/>
    </row>
    <row r="368" spans="1:9" customFormat="1" x14ac:dyDescent="0.2">
      <c r="A368" s="8">
        <v>36321</v>
      </c>
      <c r="B368" s="8"/>
      <c r="C368" s="8"/>
      <c r="D368" s="9">
        <v>16.100000000000001</v>
      </c>
      <c r="E368" s="9">
        <v>17.850000000000001</v>
      </c>
      <c r="H368" s="5"/>
      <c r="I368" s="5"/>
    </row>
    <row r="369" spans="1:9" customFormat="1" x14ac:dyDescent="0.2">
      <c r="A369" s="8">
        <v>36322</v>
      </c>
      <c r="B369" s="8"/>
      <c r="C369" s="8"/>
      <c r="D369" s="9">
        <v>15.92</v>
      </c>
      <c r="E369" s="9">
        <v>18.43</v>
      </c>
      <c r="H369" s="5"/>
      <c r="I369" s="5"/>
    </row>
    <row r="370" spans="1:9" customFormat="1" x14ac:dyDescent="0.2">
      <c r="A370" s="8">
        <v>36325</v>
      </c>
      <c r="B370" s="8"/>
      <c r="C370" s="8"/>
      <c r="D370" s="9">
        <v>16.149999999999999</v>
      </c>
      <c r="E370" s="9">
        <v>18.329999999999998</v>
      </c>
      <c r="H370" s="5"/>
      <c r="I370" s="5"/>
    </row>
    <row r="371" spans="1:9" customFormat="1" x14ac:dyDescent="0.2">
      <c r="A371" s="8">
        <v>36326</v>
      </c>
      <c r="B371" s="8"/>
      <c r="C371" s="8"/>
      <c r="D371" s="9">
        <v>16.149999999999999</v>
      </c>
      <c r="E371" s="9">
        <v>18.55</v>
      </c>
      <c r="H371" s="5"/>
      <c r="I371" s="5"/>
    </row>
    <row r="372" spans="1:9" customFormat="1" x14ac:dyDescent="0.2">
      <c r="A372" s="8">
        <v>36327</v>
      </c>
      <c r="B372" s="8"/>
      <c r="C372" s="8"/>
      <c r="D372" s="9">
        <v>16.3</v>
      </c>
      <c r="E372" s="9">
        <v>17.93</v>
      </c>
      <c r="H372" s="5"/>
      <c r="I372" s="5"/>
    </row>
    <row r="373" spans="1:9" customFormat="1" x14ac:dyDescent="0.2">
      <c r="A373" s="8">
        <v>36328</v>
      </c>
      <c r="B373" s="8"/>
      <c r="C373" s="8"/>
      <c r="D373" s="9">
        <v>15.9</v>
      </c>
      <c r="E373" s="9">
        <v>18.18</v>
      </c>
      <c r="H373" s="5"/>
      <c r="I373" s="5"/>
    </row>
    <row r="374" spans="1:9" customFormat="1" x14ac:dyDescent="0.2">
      <c r="A374" s="8">
        <v>36329</v>
      </c>
      <c r="B374" s="8"/>
      <c r="C374" s="8"/>
      <c r="D374" s="9">
        <v>16.03</v>
      </c>
      <c r="E374" s="9">
        <v>17.98</v>
      </c>
      <c r="H374" s="5"/>
      <c r="I374" s="5"/>
    </row>
    <row r="375" spans="1:9" customFormat="1" x14ac:dyDescent="0.2">
      <c r="A375" s="8">
        <v>36332</v>
      </c>
      <c r="B375" s="8"/>
      <c r="C375" s="8"/>
      <c r="D375" s="9">
        <v>15.68</v>
      </c>
      <c r="E375" s="9">
        <v>17.71</v>
      </c>
      <c r="H375" s="5"/>
      <c r="I375" s="5"/>
    </row>
    <row r="376" spans="1:9" customFormat="1" x14ac:dyDescent="0.2">
      <c r="A376" s="8">
        <v>36333</v>
      </c>
      <c r="B376" s="8"/>
      <c r="C376" s="8"/>
      <c r="D376" s="9">
        <v>15.56</v>
      </c>
      <c r="E376" s="9">
        <v>17.63</v>
      </c>
      <c r="H376" s="5"/>
      <c r="I376" s="5"/>
    </row>
    <row r="377" spans="1:9" customFormat="1" x14ac:dyDescent="0.2">
      <c r="A377" s="8">
        <v>36334</v>
      </c>
      <c r="B377" s="8"/>
      <c r="C377" s="8"/>
      <c r="D377" s="9">
        <v>15.91</v>
      </c>
      <c r="E377" s="9">
        <v>18.25</v>
      </c>
      <c r="H377" s="5"/>
      <c r="I377" s="5"/>
    </row>
    <row r="378" spans="1:9" customFormat="1" x14ac:dyDescent="0.2">
      <c r="A378" s="8">
        <v>36335</v>
      </c>
      <c r="B378" s="8"/>
      <c r="C378" s="8"/>
      <c r="D378" s="9">
        <v>16.27</v>
      </c>
      <c r="E378" s="9">
        <v>18.079999999999998</v>
      </c>
      <c r="H378" s="5"/>
      <c r="I378" s="5"/>
    </row>
    <row r="379" spans="1:9" customFormat="1" x14ac:dyDescent="0.2">
      <c r="A379" s="8">
        <v>36336</v>
      </c>
      <c r="B379" s="8"/>
      <c r="C379" s="8"/>
      <c r="D379" s="9">
        <v>16.329999999999998</v>
      </c>
      <c r="E379" s="9">
        <v>18.079999999999998</v>
      </c>
      <c r="H379" s="5"/>
      <c r="I379" s="5"/>
    </row>
    <row r="380" spans="1:9" customFormat="1" x14ac:dyDescent="0.2">
      <c r="A380" s="8">
        <v>36339</v>
      </c>
      <c r="B380" s="8"/>
      <c r="C380" s="8"/>
      <c r="D380" s="9">
        <v>16.329999999999998</v>
      </c>
      <c r="E380" s="9">
        <v>18.23</v>
      </c>
      <c r="H380" s="5"/>
      <c r="I380" s="5"/>
    </row>
    <row r="381" spans="1:9" customFormat="1" x14ac:dyDescent="0.2">
      <c r="A381" s="8">
        <v>36340</v>
      </c>
      <c r="B381" s="8"/>
      <c r="C381" s="8"/>
      <c r="D381" s="9">
        <v>16.25</v>
      </c>
      <c r="E381" s="9">
        <v>18.45</v>
      </c>
      <c r="H381" s="5"/>
      <c r="I381" s="5"/>
    </row>
    <row r="382" spans="1:9" customFormat="1" x14ac:dyDescent="0.2">
      <c r="A382" s="8">
        <v>36341</v>
      </c>
      <c r="B382" s="8"/>
      <c r="C382" s="8"/>
      <c r="D382" s="9">
        <v>16.84</v>
      </c>
      <c r="E382" s="9">
        <v>19.28</v>
      </c>
      <c r="F382">
        <v>22</v>
      </c>
      <c r="H382" s="5">
        <f>SUM(D361:D382)/F382</f>
        <v>15.722727272727271</v>
      </c>
      <c r="I382" s="5">
        <f>SUM(E361:E382)/F382</f>
        <v>17.88909090909091</v>
      </c>
    </row>
    <row r="383" spans="1:9" customFormat="1" x14ac:dyDescent="0.2">
      <c r="A383" s="8">
        <v>36342</v>
      </c>
      <c r="B383" s="8"/>
      <c r="C383" s="8"/>
      <c r="D383" s="9">
        <v>17.27</v>
      </c>
      <c r="E383" s="9">
        <v>19.399999999999999</v>
      </c>
      <c r="H383" s="5"/>
      <c r="I383" s="5"/>
    </row>
    <row r="384" spans="1:9" customFormat="1" x14ac:dyDescent="0.2">
      <c r="A384" s="8">
        <v>36343</v>
      </c>
      <c r="B384" s="8"/>
      <c r="C384" s="8"/>
      <c r="D384" s="9">
        <v>17.32</v>
      </c>
      <c r="E384" s="9">
        <v>19.68</v>
      </c>
      <c r="H384" s="5"/>
      <c r="I384" s="5"/>
    </row>
    <row r="385" spans="1:9" customFormat="1" x14ac:dyDescent="0.2">
      <c r="A385" s="8">
        <v>36347</v>
      </c>
      <c r="B385" s="8"/>
      <c r="C385" s="8"/>
      <c r="D385" s="9">
        <v>18.260000000000002</v>
      </c>
      <c r="E385" s="9">
        <v>19.78</v>
      </c>
      <c r="H385" s="5"/>
      <c r="I385" s="5"/>
    </row>
    <row r="386" spans="1:9" customFormat="1" x14ac:dyDescent="0.2">
      <c r="A386" s="8">
        <v>36348</v>
      </c>
      <c r="B386" s="8"/>
      <c r="C386" s="8"/>
      <c r="D386" s="9">
        <v>18.260000000000002</v>
      </c>
      <c r="E386" s="9">
        <v>19.78</v>
      </c>
      <c r="H386" s="5"/>
      <c r="I386" s="5"/>
    </row>
    <row r="387" spans="1:9" customFormat="1" x14ac:dyDescent="0.2">
      <c r="A387" s="8">
        <v>36349</v>
      </c>
      <c r="B387" s="8"/>
      <c r="C387" s="8"/>
      <c r="D387" s="9">
        <v>18.64</v>
      </c>
      <c r="E387" s="9">
        <v>19.73</v>
      </c>
      <c r="H387" s="5"/>
      <c r="I387" s="5"/>
    </row>
    <row r="388" spans="1:9" customFormat="1" x14ac:dyDescent="0.2">
      <c r="A388" s="8">
        <v>36350</v>
      </c>
      <c r="B388" s="8"/>
      <c r="C388" s="8"/>
      <c r="D388" s="9">
        <v>18.68</v>
      </c>
      <c r="E388" s="9">
        <v>19.93</v>
      </c>
      <c r="H388" s="5"/>
      <c r="I388" s="5"/>
    </row>
    <row r="389" spans="1:9" customFormat="1" x14ac:dyDescent="0.2">
      <c r="A389" s="8">
        <v>36353</v>
      </c>
      <c r="B389" s="8"/>
      <c r="C389" s="8"/>
      <c r="D389" s="9">
        <v>18.86</v>
      </c>
      <c r="E389" s="9">
        <v>19.93</v>
      </c>
      <c r="H389" s="5"/>
      <c r="I389" s="5"/>
    </row>
    <row r="390" spans="1:9" customFormat="1" x14ac:dyDescent="0.2">
      <c r="A390" s="8">
        <v>36354</v>
      </c>
      <c r="B390" s="8"/>
      <c r="C390" s="8"/>
      <c r="D390" s="9">
        <v>18.86</v>
      </c>
      <c r="E390" s="9">
        <v>20.18</v>
      </c>
      <c r="H390" s="5"/>
      <c r="I390" s="5"/>
    </row>
    <row r="391" spans="1:9" customFormat="1" x14ac:dyDescent="0.2">
      <c r="A391" s="8">
        <v>36355</v>
      </c>
      <c r="B391" s="8"/>
      <c r="C391" s="8"/>
      <c r="D391" s="9">
        <v>18.87</v>
      </c>
      <c r="E391" s="9">
        <v>19.93</v>
      </c>
      <c r="H391" s="5"/>
      <c r="I391" s="5"/>
    </row>
    <row r="392" spans="1:9" customFormat="1" x14ac:dyDescent="0.2">
      <c r="A392" s="8">
        <v>36356</v>
      </c>
      <c r="B392" s="8"/>
      <c r="C392" s="8"/>
      <c r="D392" s="9">
        <v>18.91</v>
      </c>
      <c r="E392" s="9">
        <v>20.18</v>
      </c>
      <c r="H392" s="5"/>
      <c r="I392" s="5"/>
    </row>
    <row r="393" spans="1:9" customFormat="1" x14ac:dyDescent="0.2">
      <c r="A393" s="8">
        <v>36357</v>
      </c>
      <c r="B393" s="8"/>
      <c r="C393" s="8"/>
      <c r="D393" s="9">
        <v>19.45</v>
      </c>
      <c r="E393" s="9">
        <v>20.63</v>
      </c>
      <c r="H393" s="5"/>
      <c r="I393" s="5"/>
    </row>
    <row r="394" spans="1:9" customFormat="1" x14ac:dyDescent="0.2">
      <c r="A394" s="8">
        <v>36360</v>
      </c>
      <c r="B394" s="8"/>
      <c r="C394" s="8"/>
      <c r="D394" s="9">
        <v>19.63</v>
      </c>
      <c r="E394" s="9">
        <v>20.43</v>
      </c>
      <c r="H394" s="5"/>
      <c r="I394" s="5"/>
    </row>
    <row r="395" spans="1:9" customFormat="1" x14ac:dyDescent="0.2">
      <c r="A395" s="8">
        <v>36361</v>
      </c>
      <c r="B395" s="8"/>
      <c r="C395" s="8"/>
      <c r="D395" s="9">
        <v>19.350000000000001</v>
      </c>
      <c r="E395" s="9">
        <v>19.38</v>
      </c>
      <c r="H395" s="5"/>
      <c r="I395" s="5"/>
    </row>
    <row r="396" spans="1:9" customFormat="1" x14ac:dyDescent="0.2">
      <c r="A396" s="8">
        <v>36362</v>
      </c>
      <c r="B396" s="8"/>
      <c r="C396" s="8"/>
      <c r="D396" s="9">
        <v>19.350000000000001</v>
      </c>
      <c r="E396" s="9">
        <v>19.45</v>
      </c>
      <c r="H396" s="5"/>
      <c r="I396" s="5"/>
    </row>
    <row r="397" spans="1:9" customFormat="1" x14ac:dyDescent="0.2">
      <c r="A397" s="8">
        <v>36363</v>
      </c>
      <c r="B397" s="8"/>
      <c r="C397" s="8"/>
      <c r="D397" s="9">
        <v>18.82</v>
      </c>
      <c r="E397" s="9">
        <v>19.68</v>
      </c>
      <c r="H397" s="5"/>
      <c r="I397" s="5"/>
    </row>
    <row r="398" spans="1:9" customFormat="1" x14ac:dyDescent="0.2">
      <c r="A398" s="8">
        <v>36364</v>
      </c>
      <c r="B398" s="8"/>
      <c r="C398" s="8"/>
      <c r="D398" s="9">
        <v>19.39</v>
      </c>
      <c r="E398" s="9">
        <v>20.48</v>
      </c>
      <c r="H398" s="5"/>
      <c r="I398" s="5"/>
    </row>
    <row r="399" spans="1:9" customFormat="1" x14ac:dyDescent="0.2">
      <c r="A399" s="8">
        <v>36367</v>
      </c>
      <c r="B399" s="8"/>
      <c r="C399" s="8"/>
      <c r="D399" s="9">
        <v>19.68</v>
      </c>
      <c r="E399" s="9">
        <v>20.53</v>
      </c>
      <c r="H399" s="5"/>
      <c r="I399" s="5"/>
    </row>
    <row r="400" spans="1:9" customFormat="1" x14ac:dyDescent="0.2">
      <c r="A400" s="8">
        <v>36368</v>
      </c>
      <c r="B400" s="8"/>
      <c r="C400" s="8"/>
      <c r="D400" s="9">
        <v>19.440000000000001</v>
      </c>
      <c r="E400" s="9">
        <v>20.38</v>
      </c>
      <c r="H400" s="5"/>
      <c r="I400" s="5"/>
    </row>
    <row r="401" spans="1:9" customFormat="1" x14ac:dyDescent="0.2">
      <c r="A401" s="8">
        <v>36369</v>
      </c>
      <c r="B401" s="8"/>
      <c r="C401" s="8"/>
      <c r="D401" s="9">
        <v>19.600000000000001</v>
      </c>
      <c r="E401" s="9">
        <v>20.53</v>
      </c>
      <c r="H401" s="5"/>
      <c r="I401" s="5"/>
    </row>
    <row r="402" spans="1:9" customFormat="1" x14ac:dyDescent="0.2">
      <c r="A402" s="8">
        <v>36370</v>
      </c>
      <c r="B402" s="8"/>
      <c r="C402" s="8"/>
      <c r="D402" s="9">
        <v>19.87</v>
      </c>
      <c r="E402" s="9">
        <v>20.98</v>
      </c>
      <c r="H402" s="5"/>
      <c r="I402" s="5"/>
    </row>
    <row r="403" spans="1:9" customFormat="1" x14ac:dyDescent="0.2">
      <c r="A403" s="8">
        <v>36371</v>
      </c>
      <c r="B403" s="8"/>
      <c r="C403" s="8"/>
      <c r="D403" s="9">
        <v>19.86</v>
      </c>
      <c r="E403" s="9">
        <v>20.53</v>
      </c>
      <c r="F403">
        <v>21</v>
      </c>
      <c r="H403" s="5">
        <f>SUM(D383:D403)/F403</f>
        <v>18.97</v>
      </c>
      <c r="I403" s="5">
        <f>SUM(E383:E403)/F403</f>
        <v>20.07238095238095</v>
      </c>
    </row>
    <row r="404" spans="1:9" customFormat="1" x14ac:dyDescent="0.2">
      <c r="A404" s="8">
        <v>36374</v>
      </c>
      <c r="B404" s="8"/>
      <c r="C404" s="8"/>
      <c r="D404" s="9">
        <v>19.47</v>
      </c>
      <c r="E404" s="9">
        <v>20.45</v>
      </c>
      <c r="H404" s="5"/>
      <c r="I404" s="5"/>
    </row>
    <row r="405" spans="1:9" customFormat="1" x14ac:dyDescent="0.2">
      <c r="A405" s="8">
        <v>36375</v>
      </c>
      <c r="B405" s="8"/>
      <c r="C405" s="8"/>
      <c r="D405" s="9">
        <v>19.239999999999998</v>
      </c>
      <c r="E405" s="9">
        <v>20.3</v>
      </c>
      <c r="H405" s="5"/>
      <c r="I405" s="5"/>
    </row>
    <row r="406" spans="1:9" customFormat="1" x14ac:dyDescent="0.2">
      <c r="A406" s="8">
        <v>36376</v>
      </c>
      <c r="B406" s="8"/>
      <c r="C406" s="8"/>
      <c r="D406" s="9">
        <v>19.63</v>
      </c>
      <c r="E406" s="9">
        <v>20.43</v>
      </c>
      <c r="H406" s="5"/>
      <c r="I406" s="5"/>
    </row>
    <row r="407" spans="1:9" customFormat="1" x14ac:dyDescent="0.2">
      <c r="A407" s="8">
        <v>36377</v>
      </c>
      <c r="B407" s="8"/>
      <c r="C407" s="8"/>
      <c r="D407" s="9">
        <v>19.690000000000001</v>
      </c>
      <c r="E407" s="9">
        <v>20.58</v>
      </c>
      <c r="H407" s="5"/>
      <c r="I407" s="5"/>
    </row>
    <row r="408" spans="1:9" customFormat="1" x14ac:dyDescent="0.2">
      <c r="A408" s="8">
        <v>36378</v>
      </c>
      <c r="B408" s="8"/>
      <c r="C408" s="8"/>
      <c r="D408" s="9">
        <v>19.66</v>
      </c>
      <c r="E408" s="9">
        <v>20.88</v>
      </c>
      <c r="H408" s="5"/>
      <c r="I408" s="5"/>
    </row>
    <row r="409" spans="1:9" customFormat="1" x14ac:dyDescent="0.2">
      <c r="A409" s="8">
        <v>36381</v>
      </c>
      <c r="B409" s="8"/>
      <c r="C409" s="8"/>
      <c r="D409" s="9">
        <v>19.920000000000002</v>
      </c>
      <c r="E409" s="9">
        <v>21.28</v>
      </c>
      <c r="H409" s="5"/>
      <c r="I409" s="5"/>
    </row>
    <row r="410" spans="1:9" customFormat="1" x14ac:dyDescent="0.2">
      <c r="A410" s="8">
        <v>36382</v>
      </c>
      <c r="B410" s="8"/>
      <c r="C410" s="8"/>
      <c r="D410" s="9">
        <v>20.09</v>
      </c>
      <c r="E410" s="9">
        <v>21.3</v>
      </c>
      <c r="H410" s="5"/>
      <c r="I410" s="5"/>
    </row>
    <row r="411" spans="1:9" customFormat="1" x14ac:dyDescent="0.2">
      <c r="A411" s="8">
        <v>36383</v>
      </c>
      <c r="B411" s="8"/>
      <c r="C411" s="8"/>
      <c r="D411" s="9">
        <v>20.52</v>
      </c>
      <c r="E411" s="9">
        <v>21.53</v>
      </c>
      <c r="H411" s="5"/>
      <c r="I411" s="5"/>
    </row>
    <row r="412" spans="1:9" customFormat="1" x14ac:dyDescent="0.2">
      <c r="A412" s="8">
        <v>36384</v>
      </c>
      <c r="B412" s="8"/>
      <c r="C412" s="8"/>
      <c r="D412" s="9">
        <v>20.34</v>
      </c>
      <c r="E412" s="9">
        <v>21.48</v>
      </c>
      <c r="H412" s="5"/>
      <c r="I412" s="5"/>
    </row>
    <row r="413" spans="1:9" customFormat="1" x14ac:dyDescent="0.2">
      <c r="A413" s="8">
        <v>36385</v>
      </c>
      <c r="B413" s="8"/>
      <c r="C413" s="8"/>
      <c r="D413" s="9">
        <v>20.68</v>
      </c>
      <c r="E413" s="9">
        <v>21.68</v>
      </c>
      <c r="H413" s="5"/>
      <c r="I413" s="5"/>
    </row>
    <row r="414" spans="1:9" customFormat="1" x14ac:dyDescent="0.2">
      <c r="A414" s="8">
        <v>36388</v>
      </c>
      <c r="B414" s="8"/>
      <c r="C414" s="8"/>
      <c r="D414" s="9">
        <v>20.6</v>
      </c>
      <c r="E414" s="9">
        <v>21.38</v>
      </c>
      <c r="H414" s="5"/>
      <c r="I414" s="5"/>
    </row>
    <row r="415" spans="1:9" customFormat="1" x14ac:dyDescent="0.2">
      <c r="A415" s="8">
        <v>36389</v>
      </c>
      <c r="B415" s="8"/>
      <c r="C415" s="8"/>
      <c r="D415" s="9">
        <v>20.6</v>
      </c>
      <c r="E415" s="9">
        <v>21.73</v>
      </c>
      <c r="H415" s="5"/>
      <c r="I415" s="5"/>
    </row>
    <row r="416" spans="1:9" customFormat="1" x14ac:dyDescent="0.2">
      <c r="A416" s="8">
        <v>36390</v>
      </c>
      <c r="B416" s="8"/>
      <c r="C416" s="8"/>
      <c r="D416" s="9">
        <v>20.59</v>
      </c>
      <c r="E416" s="9">
        <v>21.53</v>
      </c>
      <c r="H416" s="5"/>
      <c r="I416" s="5"/>
    </row>
    <row r="417" spans="1:9" customFormat="1" x14ac:dyDescent="0.2">
      <c r="A417" s="8">
        <v>36391</v>
      </c>
      <c r="B417" s="8"/>
      <c r="C417" s="8"/>
      <c r="D417" s="9">
        <v>20.93</v>
      </c>
      <c r="E417" s="9">
        <v>21.78</v>
      </c>
      <c r="H417" s="5"/>
      <c r="I417" s="5"/>
    </row>
    <row r="418" spans="1:9" customFormat="1" x14ac:dyDescent="0.2">
      <c r="A418" s="8">
        <v>36392</v>
      </c>
      <c r="B418" s="8"/>
      <c r="C418" s="8"/>
      <c r="D418" s="9">
        <v>21.23</v>
      </c>
      <c r="E418" s="9">
        <v>21.65</v>
      </c>
      <c r="H418" s="5"/>
      <c r="I418" s="5"/>
    </row>
    <row r="419" spans="1:9" customFormat="1" x14ac:dyDescent="0.2">
      <c r="A419" s="8">
        <v>36395</v>
      </c>
      <c r="B419" s="8"/>
      <c r="C419" s="8"/>
      <c r="D419" s="9">
        <v>20.97</v>
      </c>
      <c r="E419" s="9">
        <v>21.63</v>
      </c>
      <c r="H419" s="5"/>
      <c r="I419" s="5"/>
    </row>
    <row r="420" spans="1:9" customFormat="1" x14ac:dyDescent="0.2">
      <c r="A420" s="8">
        <v>36396</v>
      </c>
      <c r="B420" s="8"/>
      <c r="C420" s="8"/>
      <c r="D420" s="9">
        <v>20.36</v>
      </c>
      <c r="E420" s="9">
        <v>21.23</v>
      </c>
      <c r="H420" s="5"/>
      <c r="I420" s="5"/>
    </row>
    <row r="421" spans="1:9" customFormat="1" x14ac:dyDescent="0.2">
      <c r="A421" s="8">
        <v>36397</v>
      </c>
      <c r="B421" s="8"/>
      <c r="C421" s="8"/>
      <c r="D421" s="9">
        <v>19.75</v>
      </c>
      <c r="E421" s="9">
        <v>20.43</v>
      </c>
      <c r="H421" s="5"/>
      <c r="I421" s="5"/>
    </row>
    <row r="422" spans="1:9" customFormat="1" x14ac:dyDescent="0.2">
      <c r="A422" s="8">
        <v>36398</v>
      </c>
      <c r="B422" s="8"/>
      <c r="C422" s="8"/>
      <c r="D422" s="9">
        <v>19.63</v>
      </c>
      <c r="E422" s="9">
        <v>20.95</v>
      </c>
      <c r="H422" s="5"/>
      <c r="I422" s="5"/>
    </row>
    <row r="423" spans="1:9" customFormat="1" x14ac:dyDescent="0.2">
      <c r="A423" s="8">
        <v>36399</v>
      </c>
      <c r="B423" s="8"/>
      <c r="C423" s="8"/>
      <c r="D423" s="9">
        <v>20.21</v>
      </c>
      <c r="E423" s="9">
        <v>21.28</v>
      </c>
      <c r="H423" s="5"/>
      <c r="I423" s="5"/>
    </row>
    <row r="424" spans="1:9" customFormat="1" x14ac:dyDescent="0.2">
      <c r="A424" s="8">
        <v>36402</v>
      </c>
      <c r="B424" s="8"/>
      <c r="C424" s="8"/>
      <c r="D424" s="9">
        <v>20.21</v>
      </c>
      <c r="E424" s="9">
        <v>22.03</v>
      </c>
      <c r="H424" s="5"/>
      <c r="I424" s="5"/>
    </row>
    <row r="425" spans="1:9" customFormat="1" x14ac:dyDescent="0.2">
      <c r="A425" s="8">
        <v>36403</v>
      </c>
      <c r="B425" s="8"/>
      <c r="C425" s="8"/>
      <c r="D425" s="9">
        <v>21.15</v>
      </c>
      <c r="E425" s="9">
        <v>22.13</v>
      </c>
      <c r="F425">
        <v>22</v>
      </c>
      <c r="H425" s="5">
        <f>SUM(D404:D425)/F425</f>
        <v>20.248636363636361</v>
      </c>
      <c r="I425" s="5">
        <f>SUM(E404:E425)/F425</f>
        <v>21.257272727272721</v>
      </c>
    </row>
    <row r="426" spans="1:9" customFormat="1" x14ac:dyDescent="0.2">
      <c r="A426" s="8">
        <v>36404</v>
      </c>
      <c r="B426" s="8"/>
      <c r="C426" s="8"/>
      <c r="D426" s="9">
        <v>20.98</v>
      </c>
      <c r="E426" s="9">
        <v>21.98</v>
      </c>
      <c r="H426" s="5"/>
      <c r="I426" s="5"/>
    </row>
    <row r="427" spans="1:9" customFormat="1" x14ac:dyDescent="0.2">
      <c r="A427" s="8">
        <v>36405</v>
      </c>
      <c r="B427" s="8"/>
      <c r="C427" s="8"/>
      <c r="D427" s="9">
        <v>20.62</v>
      </c>
      <c r="E427" s="9">
        <v>21.48</v>
      </c>
      <c r="H427" s="5"/>
      <c r="I427" s="5"/>
    </row>
    <row r="428" spans="1:9" customFormat="1" x14ac:dyDescent="0.2">
      <c r="A428" s="8">
        <v>36406</v>
      </c>
      <c r="B428" s="8"/>
      <c r="C428" s="8"/>
      <c r="D428" s="9">
        <v>20.8</v>
      </c>
      <c r="E428" s="9">
        <v>22</v>
      </c>
      <c r="H428" s="5"/>
      <c r="I428" s="5"/>
    </row>
    <row r="429" spans="1:9" customFormat="1" x14ac:dyDescent="0.2">
      <c r="A429" s="8">
        <v>36410</v>
      </c>
      <c r="B429" s="8"/>
      <c r="C429" s="8"/>
      <c r="D429" s="9">
        <v>21.18</v>
      </c>
      <c r="E429" s="9">
        <v>22.63</v>
      </c>
      <c r="H429" s="5"/>
      <c r="I429" s="5"/>
    </row>
    <row r="430" spans="1:9" customFormat="1" x14ac:dyDescent="0.2">
      <c r="A430" s="8">
        <v>36411</v>
      </c>
      <c r="B430" s="8"/>
      <c r="C430" s="8"/>
      <c r="D430" s="9">
        <v>21.82</v>
      </c>
      <c r="E430" s="9">
        <v>22.68</v>
      </c>
      <c r="H430" s="5"/>
      <c r="I430" s="5"/>
    </row>
    <row r="431" spans="1:9" customFormat="1" x14ac:dyDescent="0.2">
      <c r="A431" s="8">
        <v>36412</v>
      </c>
      <c r="B431" s="8"/>
      <c r="C431" s="8"/>
      <c r="D431" s="9">
        <v>22.41</v>
      </c>
      <c r="E431" s="9">
        <v>23.2</v>
      </c>
      <c r="H431" s="5"/>
      <c r="I431" s="5"/>
    </row>
    <row r="432" spans="1:9" customFormat="1" x14ac:dyDescent="0.2">
      <c r="A432" s="8">
        <v>36413</v>
      </c>
      <c r="B432" s="8"/>
      <c r="C432" s="8"/>
      <c r="D432" s="9">
        <v>22.71</v>
      </c>
      <c r="E432" s="9">
        <v>23.55</v>
      </c>
      <c r="H432" s="5"/>
      <c r="I432" s="5"/>
    </row>
    <row r="433" spans="1:9" customFormat="1" x14ac:dyDescent="0.2">
      <c r="A433" s="8">
        <v>36416</v>
      </c>
      <c r="B433" s="8"/>
      <c r="C433" s="8"/>
      <c r="D433" s="9">
        <v>22.86</v>
      </c>
      <c r="E433" s="9">
        <v>24.23</v>
      </c>
      <c r="H433" s="5"/>
      <c r="I433" s="5"/>
    </row>
    <row r="434" spans="1:9" customFormat="1" x14ac:dyDescent="0.2">
      <c r="A434" s="8">
        <v>36417</v>
      </c>
      <c r="B434" s="8"/>
      <c r="C434" s="8"/>
      <c r="D434" s="9">
        <v>23.02</v>
      </c>
      <c r="E434" s="9">
        <v>23.88</v>
      </c>
      <c r="H434" s="5"/>
      <c r="I434" s="5"/>
    </row>
    <row r="435" spans="1:9" customFormat="1" x14ac:dyDescent="0.2">
      <c r="A435" s="8">
        <v>36418</v>
      </c>
      <c r="B435" s="8"/>
      <c r="C435" s="8"/>
      <c r="D435" s="9">
        <v>23.08</v>
      </c>
      <c r="E435" s="9">
        <v>24.13</v>
      </c>
      <c r="H435" s="5"/>
      <c r="I435" s="5"/>
    </row>
    <row r="436" spans="1:9" customFormat="1" x14ac:dyDescent="0.2">
      <c r="A436" s="8">
        <v>36419</v>
      </c>
      <c r="B436" s="8"/>
      <c r="C436" s="8"/>
      <c r="D436" s="9">
        <v>23.08</v>
      </c>
      <c r="E436" s="9">
        <v>24.53</v>
      </c>
      <c r="H436" s="5"/>
      <c r="I436" s="5"/>
    </row>
    <row r="437" spans="1:9" customFormat="1" x14ac:dyDescent="0.2">
      <c r="A437" s="8">
        <v>36420</v>
      </c>
      <c r="B437" s="8"/>
      <c r="C437" s="8"/>
      <c r="D437" s="9">
        <v>22.97</v>
      </c>
      <c r="E437" s="9">
        <v>24.73</v>
      </c>
      <c r="H437" s="5"/>
      <c r="I437" s="5"/>
    </row>
    <row r="438" spans="1:9" customFormat="1" x14ac:dyDescent="0.2">
      <c r="A438" s="8">
        <v>36423</v>
      </c>
      <c r="B438" s="8"/>
      <c r="C438" s="8"/>
      <c r="D438" s="9">
        <v>22.61</v>
      </c>
      <c r="E438" s="9">
        <v>24.28</v>
      </c>
      <c r="H438" s="5"/>
      <c r="I438" s="5"/>
    </row>
    <row r="439" spans="1:9" customFormat="1" x14ac:dyDescent="0.2">
      <c r="A439" s="8">
        <v>36424</v>
      </c>
      <c r="B439" s="8"/>
      <c r="C439" s="8"/>
      <c r="D439" s="9">
        <v>22.46</v>
      </c>
      <c r="E439" s="9">
        <v>24.48</v>
      </c>
      <c r="H439" s="5"/>
      <c r="I439" s="5"/>
    </row>
    <row r="440" spans="1:9" customFormat="1" x14ac:dyDescent="0.2">
      <c r="A440" s="8">
        <v>36425</v>
      </c>
      <c r="B440" s="8"/>
      <c r="C440" s="8"/>
      <c r="D440" s="9">
        <v>22.15</v>
      </c>
      <c r="E440" s="9">
        <v>24.73</v>
      </c>
      <c r="H440" s="5"/>
      <c r="I440" s="5"/>
    </row>
    <row r="441" spans="1:9" customFormat="1" x14ac:dyDescent="0.2">
      <c r="A441" s="8">
        <v>36426</v>
      </c>
      <c r="B441" s="8"/>
      <c r="C441" s="8"/>
      <c r="D441" s="9">
        <v>23.31</v>
      </c>
      <c r="E441" s="9">
        <v>25.48</v>
      </c>
      <c r="H441" s="5"/>
      <c r="I441" s="5"/>
    </row>
    <row r="442" spans="1:9" customFormat="1" x14ac:dyDescent="0.2">
      <c r="A442" s="8">
        <v>36427</v>
      </c>
      <c r="B442" s="8"/>
      <c r="C442" s="8"/>
      <c r="D442" s="9">
        <v>23.41</v>
      </c>
      <c r="E442" s="9">
        <v>25.38</v>
      </c>
      <c r="H442" s="5"/>
      <c r="I442" s="5"/>
    </row>
    <row r="443" spans="1:9" customFormat="1" x14ac:dyDescent="0.2">
      <c r="A443" s="8">
        <v>36430</v>
      </c>
      <c r="B443" s="8"/>
      <c r="C443" s="8"/>
      <c r="D443" s="9">
        <v>23.35</v>
      </c>
      <c r="E443" s="9">
        <v>24.63</v>
      </c>
      <c r="H443" s="5"/>
      <c r="I443" s="5"/>
    </row>
    <row r="444" spans="1:9" customFormat="1" x14ac:dyDescent="0.2">
      <c r="A444" s="8">
        <v>36431</v>
      </c>
      <c r="B444" s="8"/>
      <c r="C444" s="8"/>
      <c r="D444" s="9">
        <v>23.28</v>
      </c>
      <c r="E444" s="9">
        <v>24.33</v>
      </c>
      <c r="H444" s="5"/>
      <c r="I444" s="5"/>
    </row>
    <row r="445" spans="1:9" customFormat="1" x14ac:dyDescent="0.2">
      <c r="A445" s="8">
        <v>36432</v>
      </c>
      <c r="B445" s="8"/>
      <c r="C445" s="8"/>
      <c r="D445" s="9">
        <v>23.33</v>
      </c>
      <c r="E445" s="9">
        <v>24.68</v>
      </c>
      <c r="H445" s="5"/>
      <c r="I445" s="5"/>
    </row>
    <row r="446" spans="1:9" customFormat="1" x14ac:dyDescent="0.2">
      <c r="A446" s="8">
        <v>36433</v>
      </c>
      <c r="B446" s="8"/>
      <c r="C446" s="8"/>
      <c r="D446" s="9">
        <v>22.78</v>
      </c>
      <c r="E446" s="9">
        <v>24.53</v>
      </c>
      <c r="F446">
        <v>21</v>
      </c>
      <c r="H446" s="5">
        <f>SUM(D426:D446)/F446</f>
        <v>22.48619047619048</v>
      </c>
      <c r="I446" s="5">
        <f>SUM(E426:E446)/F446</f>
        <v>23.882857142857141</v>
      </c>
    </row>
    <row r="447" spans="1:9" customFormat="1" x14ac:dyDescent="0.2">
      <c r="A447" s="8">
        <v>36434</v>
      </c>
      <c r="B447" s="8"/>
      <c r="C447" s="8"/>
      <c r="D447" s="9">
        <v>22.83</v>
      </c>
      <c r="E447" s="9">
        <v>24.53</v>
      </c>
      <c r="H447" s="5"/>
      <c r="I447" s="5"/>
    </row>
    <row r="448" spans="1:9" customFormat="1" x14ac:dyDescent="0.2">
      <c r="A448" s="8">
        <v>36437</v>
      </c>
      <c r="B448" s="8"/>
      <c r="C448" s="8"/>
      <c r="D448" s="9">
        <v>23.12</v>
      </c>
      <c r="E448" s="9">
        <v>23.78</v>
      </c>
      <c r="H448" s="5"/>
      <c r="I448" s="5"/>
    </row>
    <row r="449" spans="1:9" customFormat="1" x14ac:dyDescent="0.2">
      <c r="A449" s="8">
        <v>36438</v>
      </c>
      <c r="B449" s="8"/>
      <c r="C449" s="8"/>
      <c r="D449" s="9">
        <v>23.02</v>
      </c>
      <c r="E449" s="9">
        <v>23.45</v>
      </c>
      <c r="H449" s="5"/>
      <c r="I449" s="5"/>
    </row>
    <row r="450" spans="1:9" customFormat="1" x14ac:dyDescent="0.2">
      <c r="A450" s="8">
        <v>36439</v>
      </c>
      <c r="B450" s="8"/>
      <c r="C450" s="8"/>
      <c r="D450" s="9">
        <v>23.12</v>
      </c>
      <c r="E450" s="9">
        <v>23.28</v>
      </c>
      <c r="H450" s="5"/>
      <c r="I450" s="5"/>
    </row>
    <row r="451" spans="1:9" customFormat="1" x14ac:dyDescent="0.2">
      <c r="A451" s="8">
        <v>36440</v>
      </c>
      <c r="B451" s="8"/>
      <c r="C451" s="8"/>
      <c r="D451" s="9">
        <v>22.39</v>
      </c>
      <c r="E451" s="9">
        <v>22.43</v>
      </c>
      <c r="H451" s="5"/>
      <c r="I451" s="5"/>
    </row>
    <row r="452" spans="1:9" customFormat="1" x14ac:dyDescent="0.2">
      <c r="A452" s="8">
        <v>36441</v>
      </c>
      <c r="B452" s="8"/>
      <c r="C452" s="8"/>
      <c r="D452" s="9">
        <v>20.88</v>
      </c>
      <c r="E452" s="9">
        <v>20.9</v>
      </c>
      <c r="H452" s="5"/>
      <c r="I452" s="5"/>
    </row>
    <row r="453" spans="1:9" customFormat="1" x14ac:dyDescent="0.2">
      <c r="A453" s="8">
        <v>36444</v>
      </c>
      <c r="B453" s="8"/>
      <c r="C453" s="8"/>
      <c r="D453" s="9">
        <v>20.81</v>
      </c>
      <c r="E453" s="9">
        <v>21.28</v>
      </c>
      <c r="H453" s="5"/>
      <c r="I453" s="5"/>
    </row>
    <row r="454" spans="1:9" customFormat="1" x14ac:dyDescent="0.2">
      <c r="A454" s="8">
        <v>36445</v>
      </c>
      <c r="B454" s="8"/>
      <c r="C454" s="8"/>
      <c r="D454" s="9">
        <v>21.58</v>
      </c>
      <c r="E454" s="9">
        <v>22.3</v>
      </c>
      <c r="H454" s="5"/>
      <c r="I454" s="5"/>
    </row>
    <row r="455" spans="1:9" customFormat="1" x14ac:dyDescent="0.2">
      <c r="A455" s="8">
        <v>36446</v>
      </c>
      <c r="B455" s="8"/>
      <c r="C455" s="8"/>
      <c r="D455" s="9">
        <v>22.13</v>
      </c>
      <c r="E455" s="9">
        <v>23.08</v>
      </c>
      <c r="H455" s="5"/>
      <c r="I455" s="5"/>
    </row>
    <row r="456" spans="1:9" customFormat="1" x14ac:dyDescent="0.2">
      <c r="A456" s="8">
        <v>36447</v>
      </c>
      <c r="B456" s="8"/>
      <c r="C456" s="8"/>
      <c r="D456" s="9">
        <v>22.2</v>
      </c>
      <c r="E456" s="9">
        <v>22.45</v>
      </c>
      <c r="H456" s="5"/>
      <c r="I456" s="5"/>
    </row>
    <row r="457" spans="1:9" customFormat="1" x14ac:dyDescent="0.2">
      <c r="A457" s="8">
        <v>36448</v>
      </c>
      <c r="B457" s="8"/>
      <c r="C457" s="8"/>
      <c r="D457" s="9">
        <v>21.75</v>
      </c>
      <c r="E457" s="9">
        <v>22.83</v>
      </c>
      <c r="H457" s="5"/>
      <c r="I457" s="5"/>
    </row>
    <row r="458" spans="1:9" customFormat="1" x14ac:dyDescent="0.2">
      <c r="A458" s="8">
        <v>36451</v>
      </c>
      <c r="B458" s="8"/>
      <c r="C458" s="8"/>
      <c r="D458" s="9">
        <v>21.83</v>
      </c>
      <c r="E458" s="9">
        <v>22.53</v>
      </c>
      <c r="H458" s="5"/>
      <c r="I458" s="5"/>
    </row>
    <row r="459" spans="1:9" customFormat="1" x14ac:dyDescent="0.2">
      <c r="A459" s="8">
        <v>36452</v>
      </c>
      <c r="B459" s="8"/>
      <c r="C459" s="8"/>
      <c r="D459" s="9">
        <v>21.47</v>
      </c>
      <c r="E459" s="9">
        <v>22.23</v>
      </c>
      <c r="H459" s="5"/>
      <c r="I459" s="5"/>
    </row>
    <row r="460" spans="1:9" customFormat="1" x14ac:dyDescent="0.2">
      <c r="A460" s="8">
        <v>36453</v>
      </c>
      <c r="B460" s="8"/>
      <c r="C460" s="8"/>
      <c r="D460" s="9">
        <v>20.91</v>
      </c>
      <c r="E460" s="9">
        <v>22.2</v>
      </c>
      <c r="H460" s="5"/>
      <c r="I460" s="5"/>
    </row>
    <row r="461" spans="1:9" customFormat="1" x14ac:dyDescent="0.2">
      <c r="A461" s="8">
        <v>36454</v>
      </c>
      <c r="B461" s="8"/>
      <c r="C461" s="8"/>
      <c r="D461" s="9">
        <v>21.67</v>
      </c>
      <c r="E461" s="9">
        <v>22.33</v>
      </c>
      <c r="H461" s="5"/>
      <c r="I461" s="5"/>
    </row>
    <row r="462" spans="1:9" customFormat="1" x14ac:dyDescent="0.2">
      <c r="A462" s="8">
        <v>36455</v>
      </c>
      <c r="B462" s="8"/>
      <c r="C462" s="8"/>
      <c r="D462" s="9">
        <v>22.08</v>
      </c>
      <c r="E462" s="9">
        <v>23.18</v>
      </c>
      <c r="H462" s="5"/>
      <c r="I462" s="5"/>
    </row>
    <row r="463" spans="1:9" customFormat="1" x14ac:dyDescent="0.2">
      <c r="A463" s="8">
        <v>36458</v>
      </c>
      <c r="B463" s="8"/>
      <c r="C463" s="8"/>
      <c r="D463" s="9">
        <v>22.67</v>
      </c>
      <c r="E463" s="9">
        <v>23.18</v>
      </c>
      <c r="H463" s="5"/>
      <c r="I463" s="5"/>
    </row>
    <row r="464" spans="1:9" customFormat="1" x14ac:dyDescent="0.2">
      <c r="A464" s="8">
        <v>36459</v>
      </c>
      <c r="B464" s="8"/>
      <c r="C464" s="8"/>
      <c r="D464" s="9">
        <v>22.09</v>
      </c>
      <c r="E464" s="9">
        <v>23.18</v>
      </c>
      <c r="H464" s="5"/>
      <c r="I464" s="5"/>
    </row>
    <row r="465" spans="1:9" customFormat="1" x14ac:dyDescent="0.2">
      <c r="A465" s="8">
        <v>36460</v>
      </c>
      <c r="B465" s="8"/>
      <c r="C465" s="8"/>
      <c r="D465" s="9">
        <v>22.2</v>
      </c>
      <c r="E465" s="9">
        <v>22.93</v>
      </c>
      <c r="H465" s="5"/>
      <c r="I465" s="5"/>
    </row>
    <row r="466" spans="1:9" customFormat="1" x14ac:dyDescent="0.2">
      <c r="A466" s="8">
        <v>36461</v>
      </c>
      <c r="B466" s="8"/>
      <c r="C466" s="8"/>
      <c r="D466" s="9">
        <v>21.61</v>
      </c>
      <c r="E466" s="9">
        <v>21.68</v>
      </c>
      <c r="H466" s="5"/>
      <c r="I466" s="5"/>
    </row>
    <row r="467" spans="1:9" customFormat="1" x14ac:dyDescent="0.2">
      <c r="A467" s="8">
        <v>36462</v>
      </c>
      <c r="B467" s="8"/>
      <c r="C467" s="8"/>
      <c r="D467" s="9">
        <v>21.14</v>
      </c>
      <c r="E467" s="9">
        <v>21.75</v>
      </c>
      <c r="F467">
        <v>21</v>
      </c>
      <c r="H467" s="5">
        <f>SUM(D447:D467)/F467</f>
        <v>21.976190476190474</v>
      </c>
      <c r="I467" s="5">
        <f>SUM(E447:E467)/F467</f>
        <v>22.642857142857146</v>
      </c>
    </row>
    <row r="468" spans="1:9" customFormat="1" x14ac:dyDescent="0.2">
      <c r="A468" s="8">
        <v>36465</v>
      </c>
      <c r="B468" s="8"/>
      <c r="C468" s="8"/>
      <c r="D468" s="9">
        <v>21.14</v>
      </c>
      <c r="E468" s="9">
        <v>22.53</v>
      </c>
      <c r="H468" s="5"/>
      <c r="I468" s="5"/>
    </row>
    <row r="469" spans="1:9" customFormat="1" x14ac:dyDescent="0.2">
      <c r="A469" s="8">
        <v>36466</v>
      </c>
      <c r="B469" s="8"/>
      <c r="C469" s="8"/>
      <c r="D469" s="9">
        <v>21.92</v>
      </c>
      <c r="E469" s="9">
        <v>22.38</v>
      </c>
      <c r="H469" s="5"/>
      <c r="I469" s="5"/>
    </row>
    <row r="470" spans="1:9" customFormat="1" x14ac:dyDescent="0.2">
      <c r="A470" s="8">
        <v>36467</v>
      </c>
      <c r="B470" s="8"/>
      <c r="C470" s="8"/>
      <c r="D470" s="9">
        <v>22.16</v>
      </c>
      <c r="E470" s="9">
        <v>22.58</v>
      </c>
      <c r="H470" s="5"/>
      <c r="I470" s="5"/>
    </row>
    <row r="471" spans="1:9" customFormat="1" x14ac:dyDescent="0.2">
      <c r="A471" s="8">
        <v>36468</v>
      </c>
      <c r="B471" s="8"/>
      <c r="C471" s="8"/>
      <c r="D471" s="9">
        <v>22.61</v>
      </c>
      <c r="E471" s="9">
        <v>23.13</v>
      </c>
      <c r="H471" s="5"/>
      <c r="I471" s="5"/>
    </row>
    <row r="472" spans="1:9" customFormat="1" x14ac:dyDescent="0.2">
      <c r="A472" s="8">
        <v>36469</v>
      </c>
      <c r="B472" s="8"/>
      <c r="C472" s="8"/>
      <c r="D472" s="9">
        <v>22.89</v>
      </c>
      <c r="E472" s="9">
        <v>23</v>
      </c>
      <c r="H472" s="5"/>
      <c r="I472" s="5"/>
    </row>
    <row r="473" spans="1:9" customFormat="1" x14ac:dyDescent="0.2">
      <c r="A473" s="8">
        <v>36472</v>
      </c>
      <c r="B473" s="8"/>
      <c r="C473" s="8"/>
      <c r="D473" s="9">
        <v>23.65</v>
      </c>
      <c r="E473" s="9">
        <v>23.28</v>
      </c>
      <c r="H473" s="5"/>
      <c r="I473" s="5"/>
    </row>
    <row r="474" spans="1:9" customFormat="1" x14ac:dyDescent="0.2">
      <c r="A474" s="8">
        <v>36473</v>
      </c>
      <c r="B474" s="8"/>
      <c r="C474" s="8"/>
      <c r="D474" s="9">
        <v>24.21</v>
      </c>
      <c r="E474" s="9">
        <v>24.03</v>
      </c>
      <c r="H474" s="5"/>
      <c r="I474" s="5"/>
    </row>
    <row r="475" spans="1:9" customFormat="1" x14ac:dyDescent="0.2">
      <c r="A475" s="8">
        <v>36474</v>
      </c>
      <c r="B475" s="8"/>
      <c r="C475" s="8"/>
      <c r="D475" s="9">
        <v>24.21</v>
      </c>
      <c r="E475" s="9">
        <v>24.48</v>
      </c>
      <c r="H475" s="5"/>
      <c r="I475" s="5"/>
    </row>
    <row r="476" spans="1:9" customFormat="1" x14ac:dyDescent="0.2">
      <c r="A476" s="8">
        <v>36475</v>
      </c>
      <c r="B476" s="8"/>
      <c r="C476" s="8"/>
      <c r="D476" s="9">
        <v>25.08</v>
      </c>
      <c r="E476" s="9">
        <v>24.33</v>
      </c>
      <c r="H476" s="5"/>
      <c r="I476" s="5"/>
    </row>
    <row r="477" spans="1:9" customFormat="1" x14ac:dyDescent="0.2">
      <c r="A477" s="8">
        <v>36476</v>
      </c>
      <c r="B477" s="8"/>
      <c r="C477" s="8"/>
      <c r="D477" s="9">
        <v>25.08</v>
      </c>
      <c r="E477" s="9">
        <v>24.93</v>
      </c>
      <c r="H477" s="5"/>
      <c r="I477" s="5"/>
    </row>
    <row r="478" spans="1:9" customFormat="1" x14ac:dyDescent="0.2">
      <c r="A478" s="8">
        <v>36479</v>
      </c>
      <c r="B478" s="8"/>
      <c r="C478" s="8"/>
      <c r="D478" s="9">
        <v>25.77</v>
      </c>
      <c r="E478" s="9">
        <v>25.13</v>
      </c>
      <c r="H478" s="5"/>
      <c r="I478" s="5"/>
    </row>
    <row r="479" spans="1:9" customFormat="1" x14ac:dyDescent="0.2">
      <c r="A479" s="8">
        <v>36480</v>
      </c>
      <c r="B479" s="8"/>
      <c r="C479" s="8"/>
      <c r="D479" s="9">
        <v>25.15</v>
      </c>
      <c r="E479" s="9">
        <v>25.7</v>
      </c>
      <c r="H479" s="5"/>
      <c r="I479" s="5"/>
    </row>
    <row r="480" spans="1:9" customFormat="1" x14ac:dyDescent="0.2">
      <c r="A480" s="8">
        <v>36481</v>
      </c>
      <c r="B480" s="8"/>
      <c r="C480" s="8"/>
      <c r="D480" s="9">
        <v>24.96</v>
      </c>
      <c r="E480" s="9">
        <v>26.6</v>
      </c>
      <c r="H480" s="5"/>
      <c r="I480" s="5"/>
    </row>
    <row r="481" spans="1:9" customFormat="1" x14ac:dyDescent="0.2">
      <c r="A481" s="8">
        <v>36482</v>
      </c>
      <c r="B481" s="8"/>
      <c r="C481" s="8"/>
      <c r="D481" s="9">
        <v>25.08</v>
      </c>
      <c r="E481" s="9">
        <v>25.8</v>
      </c>
      <c r="H481" s="5"/>
      <c r="I481" s="5"/>
    </row>
    <row r="482" spans="1:9" customFormat="1" x14ac:dyDescent="0.2">
      <c r="A482" s="8">
        <v>36483</v>
      </c>
      <c r="B482" s="8"/>
      <c r="C482" s="8"/>
      <c r="D482" s="9">
        <v>25.06</v>
      </c>
      <c r="E482" s="9">
        <v>26.58</v>
      </c>
      <c r="H482" s="5"/>
      <c r="I482" s="5"/>
    </row>
    <row r="483" spans="1:9" customFormat="1" x14ac:dyDescent="0.2">
      <c r="A483" s="8">
        <v>36486</v>
      </c>
      <c r="B483" s="8"/>
      <c r="C483" s="8"/>
      <c r="D483" s="9">
        <v>26.05</v>
      </c>
      <c r="E483" s="9">
        <v>27.98</v>
      </c>
      <c r="H483" s="5"/>
      <c r="I483" s="5"/>
    </row>
    <row r="484" spans="1:9" customFormat="1" x14ac:dyDescent="0.2">
      <c r="A484" s="8">
        <v>36487</v>
      </c>
      <c r="B484" s="8"/>
      <c r="C484" s="8"/>
      <c r="D484" s="9">
        <v>25.79</v>
      </c>
      <c r="E484" s="9">
        <v>26.83</v>
      </c>
      <c r="H484" s="5"/>
      <c r="I484" s="5"/>
    </row>
    <row r="485" spans="1:9" customFormat="1" x14ac:dyDescent="0.2">
      <c r="A485" s="8">
        <v>36488</v>
      </c>
      <c r="B485" s="8"/>
      <c r="C485" s="8"/>
      <c r="D485" s="9">
        <v>25.77</v>
      </c>
      <c r="E485" s="9">
        <v>27.28</v>
      </c>
      <c r="H485" s="5"/>
      <c r="I485" s="5"/>
    </row>
    <row r="486" spans="1:9" customFormat="1" x14ac:dyDescent="0.2">
      <c r="A486" s="8">
        <v>36490</v>
      </c>
      <c r="B486" s="8"/>
      <c r="C486" s="8"/>
      <c r="D486" s="9">
        <v>25.25</v>
      </c>
      <c r="E486" s="9">
        <v>27.28</v>
      </c>
      <c r="H486" s="5"/>
      <c r="I486" s="5"/>
    </row>
    <row r="487" spans="1:9" customFormat="1" x14ac:dyDescent="0.2">
      <c r="A487" s="8">
        <v>36493</v>
      </c>
      <c r="B487" s="8"/>
      <c r="C487" s="8"/>
      <c r="D487" s="9">
        <v>25.88</v>
      </c>
      <c r="E487" s="9">
        <v>25.98</v>
      </c>
      <c r="H487" s="5"/>
      <c r="I487" s="5"/>
    </row>
    <row r="488" spans="1:9" customFormat="1" x14ac:dyDescent="0.2">
      <c r="A488" s="8">
        <v>36494</v>
      </c>
      <c r="B488" s="8"/>
      <c r="C488" s="8"/>
      <c r="D488" s="9">
        <v>25.08</v>
      </c>
      <c r="E488" s="9">
        <v>24.58</v>
      </c>
      <c r="F488">
        <v>21</v>
      </c>
      <c r="H488" s="5">
        <f>SUM(D468:D488)/F488</f>
        <v>24.418571428571425</v>
      </c>
      <c r="I488" s="5">
        <f>SUM(E468:E488)/F488</f>
        <v>24.97190476190476</v>
      </c>
    </row>
    <row r="489" spans="1:9" customFormat="1" x14ac:dyDescent="0.2">
      <c r="A489" s="8">
        <v>36495</v>
      </c>
      <c r="B489" s="8"/>
      <c r="C489" s="8"/>
      <c r="D489" s="9">
        <v>24.1</v>
      </c>
      <c r="E489" s="9">
        <v>25</v>
      </c>
      <c r="H489" s="5"/>
      <c r="I489" s="5"/>
    </row>
    <row r="490" spans="1:9" customFormat="1" x14ac:dyDescent="0.2">
      <c r="A490" s="8">
        <v>36496</v>
      </c>
      <c r="B490" s="8"/>
      <c r="C490" s="8"/>
      <c r="D490" s="9">
        <v>25.27</v>
      </c>
      <c r="E490" s="9">
        <v>25.83</v>
      </c>
      <c r="H490" s="5"/>
      <c r="I490" s="5"/>
    </row>
    <row r="491" spans="1:9" customFormat="1" x14ac:dyDescent="0.2">
      <c r="A491" s="8">
        <v>36497</v>
      </c>
      <c r="B491" s="8"/>
      <c r="C491" s="8"/>
      <c r="D491" s="9">
        <v>26</v>
      </c>
      <c r="E491" s="9">
        <v>25.83</v>
      </c>
      <c r="H491" s="5"/>
      <c r="I491" s="5"/>
    </row>
    <row r="492" spans="1:9" customFormat="1" x14ac:dyDescent="0.2">
      <c r="A492" s="8">
        <v>36500</v>
      </c>
      <c r="B492" s="8"/>
      <c r="C492" s="8"/>
      <c r="D492" s="9">
        <v>26.34</v>
      </c>
      <c r="E492" s="9">
        <v>26.66</v>
      </c>
      <c r="H492" s="5"/>
      <c r="I492" s="5"/>
    </row>
    <row r="493" spans="1:9" customFormat="1" x14ac:dyDescent="0.2">
      <c r="A493" s="8">
        <v>36501</v>
      </c>
      <c r="B493" s="8"/>
      <c r="C493" s="8"/>
      <c r="D493" s="9">
        <v>26.21</v>
      </c>
      <c r="E493" s="9">
        <v>26.23</v>
      </c>
      <c r="H493" s="5"/>
      <c r="I493" s="5"/>
    </row>
    <row r="494" spans="1:9" customFormat="1" x14ac:dyDescent="0.2">
      <c r="A494" s="8">
        <v>36502</v>
      </c>
      <c r="B494" s="8"/>
      <c r="C494" s="8"/>
      <c r="D494" s="9">
        <v>25.78</v>
      </c>
      <c r="E494" s="9">
        <v>26.53</v>
      </c>
      <c r="H494" s="5"/>
      <c r="I494" s="5"/>
    </row>
    <row r="495" spans="1:9" customFormat="1" x14ac:dyDescent="0.2">
      <c r="A495" s="8">
        <v>36503</v>
      </c>
      <c r="B495" s="8"/>
      <c r="C495" s="8"/>
      <c r="D495" s="9">
        <v>25.94</v>
      </c>
      <c r="E495" s="9">
        <v>26.18</v>
      </c>
      <c r="H495" s="5"/>
      <c r="I495" s="5"/>
    </row>
    <row r="496" spans="1:9" customFormat="1" x14ac:dyDescent="0.2">
      <c r="A496" s="8">
        <v>36504</v>
      </c>
      <c r="B496" s="8"/>
      <c r="C496" s="8"/>
      <c r="D496" s="9">
        <v>24.99</v>
      </c>
      <c r="E496" s="9">
        <v>25.23</v>
      </c>
      <c r="H496" s="5"/>
      <c r="I496" s="5"/>
    </row>
    <row r="497" spans="1:9" customFormat="1" x14ac:dyDescent="0.2">
      <c r="A497" s="8">
        <v>36507</v>
      </c>
      <c r="B497" s="8"/>
      <c r="C497" s="8"/>
      <c r="D497" s="9">
        <v>24.37</v>
      </c>
      <c r="E497" s="9">
        <v>25.38</v>
      </c>
      <c r="H497" s="5"/>
      <c r="I497" s="5"/>
    </row>
    <row r="498" spans="1:9" customFormat="1" x14ac:dyDescent="0.2">
      <c r="A498" s="8">
        <v>36508</v>
      </c>
      <c r="B498" s="8"/>
      <c r="C498" s="8"/>
      <c r="D498" s="9">
        <v>24.9</v>
      </c>
      <c r="E498" s="9">
        <v>25.73</v>
      </c>
      <c r="H498" s="5"/>
      <c r="I498" s="5"/>
    </row>
    <row r="499" spans="1:9" customFormat="1" x14ac:dyDescent="0.2">
      <c r="A499" s="8">
        <v>36509</v>
      </c>
      <c r="B499" s="8"/>
      <c r="C499" s="8"/>
      <c r="D499" s="9">
        <v>25.79</v>
      </c>
      <c r="E499" s="9">
        <v>26.38</v>
      </c>
      <c r="H499" s="5"/>
      <c r="I499" s="5"/>
    </row>
    <row r="500" spans="1:9" customFormat="1" x14ac:dyDescent="0.2">
      <c r="A500" s="8">
        <v>36510</v>
      </c>
      <c r="B500" s="8"/>
      <c r="C500" s="8"/>
      <c r="D500" s="9">
        <v>26.13</v>
      </c>
      <c r="E500" s="9">
        <v>26.83</v>
      </c>
      <c r="H500" s="5"/>
      <c r="I500" s="5"/>
    </row>
    <row r="501" spans="1:9" customFormat="1" x14ac:dyDescent="0.2">
      <c r="A501" s="8">
        <v>36511</v>
      </c>
      <c r="B501" s="8"/>
      <c r="C501" s="8"/>
      <c r="D501" s="9">
        <v>26.31</v>
      </c>
      <c r="E501" s="9">
        <v>26.73</v>
      </c>
      <c r="H501" s="5"/>
      <c r="I501" s="5"/>
    </row>
    <row r="502" spans="1:9" customFormat="1" x14ac:dyDescent="0.2">
      <c r="A502" s="8">
        <v>36514</v>
      </c>
      <c r="B502" s="8"/>
      <c r="C502" s="8"/>
      <c r="D502" s="9">
        <v>26.22</v>
      </c>
      <c r="E502" s="9">
        <v>26.53</v>
      </c>
      <c r="H502" s="5"/>
      <c r="I502" s="5"/>
    </row>
    <row r="503" spans="1:9" customFormat="1" x14ac:dyDescent="0.2">
      <c r="A503" s="8">
        <v>36515</v>
      </c>
      <c r="B503" s="8"/>
      <c r="C503" s="8"/>
      <c r="D503" s="9">
        <v>25.54</v>
      </c>
      <c r="E503" s="9">
        <v>26.33</v>
      </c>
      <c r="H503" s="5"/>
      <c r="I503" s="5"/>
    </row>
    <row r="504" spans="1:9" customFormat="1" x14ac:dyDescent="0.2">
      <c r="A504" s="8">
        <v>36516</v>
      </c>
      <c r="B504" s="8"/>
      <c r="C504" s="8"/>
      <c r="D504" s="9">
        <v>25.18</v>
      </c>
      <c r="E504" s="9">
        <v>25.43</v>
      </c>
      <c r="H504" s="5"/>
      <c r="I504" s="5"/>
    </row>
    <row r="505" spans="1:9" customFormat="1" x14ac:dyDescent="0.2">
      <c r="A505" s="8">
        <v>36517</v>
      </c>
      <c r="B505" s="8"/>
      <c r="C505" s="8"/>
      <c r="D505" s="9">
        <v>24.77</v>
      </c>
      <c r="E505" s="9">
        <v>25.63</v>
      </c>
      <c r="H505" s="5"/>
      <c r="I505" s="5"/>
    </row>
    <row r="506" spans="1:9" customFormat="1" x14ac:dyDescent="0.2">
      <c r="A506" s="8">
        <v>36521</v>
      </c>
      <c r="B506" s="8"/>
      <c r="C506" s="8"/>
      <c r="D506" s="9">
        <v>24.77</v>
      </c>
      <c r="E506" s="9">
        <v>26.38</v>
      </c>
      <c r="H506" s="5"/>
      <c r="I506" s="5"/>
    </row>
    <row r="507" spans="1:9" customFormat="1" x14ac:dyDescent="0.2">
      <c r="A507" s="8">
        <v>36522</v>
      </c>
      <c r="B507" s="8"/>
      <c r="C507" s="8"/>
      <c r="D507" s="9">
        <v>24.77</v>
      </c>
      <c r="E507" s="9">
        <v>26.83</v>
      </c>
      <c r="H507" s="5"/>
      <c r="I507" s="5"/>
    </row>
    <row r="508" spans="1:9" customFormat="1" x14ac:dyDescent="0.2">
      <c r="A508" s="8">
        <v>36523</v>
      </c>
      <c r="B508" s="8"/>
      <c r="C508" s="8"/>
      <c r="D508" s="9">
        <v>25.6</v>
      </c>
      <c r="E508" s="9">
        <v>26.48</v>
      </c>
      <c r="H508" s="5"/>
      <c r="I508" s="5"/>
    </row>
    <row r="509" spans="1:9" customFormat="1" x14ac:dyDescent="0.2">
      <c r="A509" s="8">
        <v>36524</v>
      </c>
      <c r="B509" s="8"/>
      <c r="C509" s="8"/>
      <c r="D509" s="9">
        <v>25.1</v>
      </c>
      <c r="E509" s="9">
        <v>25.6</v>
      </c>
      <c r="F509">
        <v>21</v>
      </c>
      <c r="H509" s="5">
        <f>SUM(D489:D509)/F509</f>
        <v>25.432380952380953</v>
      </c>
      <c r="I509" s="5">
        <f>SUM(E489:E509)/F509</f>
        <v>26.083333333333329</v>
      </c>
    </row>
    <row r="510" spans="1:9" customFormat="1" x14ac:dyDescent="0.2">
      <c r="A510" s="8">
        <v>36528</v>
      </c>
      <c r="B510" s="8"/>
      <c r="C510" s="8"/>
      <c r="D510" s="9">
        <v>25.1</v>
      </c>
      <c r="E510" s="9">
        <v>25.6</v>
      </c>
      <c r="H510" s="5"/>
      <c r="I510" s="5"/>
    </row>
    <row r="511" spans="1:9" customFormat="1" x14ac:dyDescent="0.2">
      <c r="A511" s="8">
        <v>36529</v>
      </c>
      <c r="B511" s="8"/>
      <c r="C511" s="8"/>
      <c r="D511" s="9">
        <v>23.93</v>
      </c>
      <c r="E511" s="9">
        <v>25.55</v>
      </c>
      <c r="H511" s="5"/>
      <c r="I511" s="5"/>
    </row>
    <row r="512" spans="1:9" customFormat="1" x14ac:dyDescent="0.2">
      <c r="A512" s="8">
        <v>36530</v>
      </c>
      <c r="B512" s="8"/>
      <c r="C512" s="8"/>
      <c r="D512" s="9">
        <v>23.77</v>
      </c>
      <c r="E512" s="9">
        <v>24.93</v>
      </c>
      <c r="H512" s="5"/>
      <c r="I512" s="5"/>
    </row>
    <row r="513" spans="1:9" customFormat="1" x14ac:dyDescent="0.2">
      <c r="A513" s="8">
        <v>36531</v>
      </c>
      <c r="B513" s="8"/>
      <c r="C513" s="8"/>
      <c r="D513" s="9">
        <v>23.68</v>
      </c>
      <c r="E513" s="9">
        <v>24.78</v>
      </c>
      <c r="H513" s="5"/>
      <c r="I513" s="5"/>
    </row>
    <row r="514" spans="1:9" customFormat="1" x14ac:dyDescent="0.2">
      <c r="A514" s="8">
        <v>36532</v>
      </c>
      <c r="B514" s="8"/>
      <c r="C514" s="8"/>
      <c r="D514" s="9">
        <v>23.26</v>
      </c>
      <c r="E514" s="9">
        <v>24.23</v>
      </c>
      <c r="H514" s="5"/>
      <c r="I514" s="5"/>
    </row>
    <row r="515" spans="1:9" customFormat="1" x14ac:dyDescent="0.2">
      <c r="A515" s="8">
        <v>36535</v>
      </c>
      <c r="B515" s="8"/>
      <c r="C515" s="8"/>
      <c r="D515" s="9">
        <v>22.73</v>
      </c>
      <c r="E515" s="9">
        <v>24.68</v>
      </c>
      <c r="H515" s="5"/>
      <c r="I515" s="5"/>
    </row>
    <row r="516" spans="1:9" customFormat="1" x14ac:dyDescent="0.2">
      <c r="A516" s="8">
        <v>36536</v>
      </c>
      <c r="B516" s="8"/>
      <c r="C516" s="8"/>
      <c r="D516" s="9">
        <v>22.73</v>
      </c>
      <c r="E516" s="9">
        <v>25.78</v>
      </c>
      <c r="H516" s="5"/>
      <c r="I516" s="5"/>
    </row>
    <row r="517" spans="1:9" customFormat="1" x14ac:dyDescent="0.2">
      <c r="A517" s="8">
        <v>36537</v>
      </c>
      <c r="B517" s="8"/>
      <c r="C517" s="8"/>
      <c r="D517" s="9">
        <v>24.5</v>
      </c>
      <c r="E517" s="9">
        <v>26.28</v>
      </c>
      <c r="H517" s="5"/>
      <c r="I517" s="5"/>
    </row>
    <row r="518" spans="1:9" customFormat="1" x14ac:dyDescent="0.2">
      <c r="A518" s="8">
        <v>36538</v>
      </c>
      <c r="B518" s="8"/>
      <c r="C518" s="8"/>
      <c r="D518" s="9">
        <v>24.93</v>
      </c>
      <c r="E518" s="9">
        <v>26.68</v>
      </c>
      <c r="H518" s="5"/>
      <c r="I518" s="5"/>
    </row>
    <row r="519" spans="1:9" customFormat="1" x14ac:dyDescent="0.2">
      <c r="A519" s="8">
        <v>36539</v>
      </c>
      <c r="B519" s="8"/>
      <c r="C519" s="8"/>
      <c r="D519" s="9">
        <v>25.39</v>
      </c>
      <c r="E519" s="9">
        <v>28.03</v>
      </c>
      <c r="H519" s="5"/>
      <c r="I519" s="5"/>
    </row>
    <row r="520" spans="1:9" customFormat="1" x14ac:dyDescent="0.2">
      <c r="A520" s="8">
        <v>36543</v>
      </c>
      <c r="B520" s="8"/>
      <c r="C520" s="8"/>
      <c r="D520" s="9">
        <v>26.15</v>
      </c>
      <c r="E520" s="9">
        <v>28.85</v>
      </c>
      <c r="H520" s="5"/>
      <c r="I520" s="5"/>
    </row>
    <row r="521" spans="1:9" customFormat="1" x14ac:dyDescent="0.2">
      <c r="A521" s="8">
        <v>36544</v>
      </c>
      <c r="B521" s="8"/>
      <c r="C521" s="8"/>
      <c r="D521" s="9">
        <v>26.23</v>
      </c>
      <c r="E521" s="9">
        <v>29.53</v>
      </c>
      <c r="H521" s="5"/>
      <c r="I521" s="5"/>
    </row>
    <row r="522" spans="1:9" customFormat="1" x14ac:dyDescent="0.2">
      <c r="A522" s="8">
        <v>36545</v>
      </c>
      <c r="B522" s="8"/>
      <c r="C522" s="8"/>
      <c r="D522" s="9">
        <v>26.26</v>
      </c>
      <c r="E522" s="9">
        <v>29.68</v>
      </c>
      <c r="H522" s="5"/>
      <c r="I522" s="5"/>
    </row>
    <row r="523" spans="1:9" customFormat="1" x14ac:dyDescent="0.2">
      <c r="A523" s="8">
        <v>36546</v>
      </c>
      <c r="B523" s="8"/>
      <c r="C523" s="8"/>
      <c r="D523" s="9">
        <v>27.18</v>
      </c>
      <c r="E523" s="9">
        <v>29.75</v>
      </c>
      <c r="H523" s="5"/>
      <c r="I523" s="5"/>
    </row>
    <row r="524" spans="1:9" customFormat="1" x14ac:dyDescent="0.2">
      <c r="A524" s="8">
        <v>36549</v>
      </c>
      <c r="B524" s="8"/>
      <c r="C524" s="8"/>
      <c r="D524" s="9">
        <v>27.13</v>
      </c>
      <c r="E524" s="9">
        <v>29.43</v>
      </c>
      <c r="H524" s="5"/>
      <c r="I524" s="5"/>
    </row>
    <row r="525" spans="1:9" customFormat="1" x14ac:dyDescent="0.2">
      <c r="A525" s="8">
        <v>36550</v>
      </c>
      <c r="B525" s="8"/>
      <c r="C525" s="8"/>
      <c r="D525" s="9">
        <v>27.11</v>
      </c>
      <c r="E525" s="9">
        <v>29.88</v>
      </c>
      <c r="H525" s="5"/>
      <c r="I525" s="5"/>
    </row>
    <row r="526" spans="1:9" customFormat="1" x14ac:dyDescent="0.2">
      <c r="A526" s="8">
        <v>36551</v>
      </c>
      <c r="B526" s="8"/>
      <c r="C526" s="8"/>
      <c r="D526" s="9">
        <v>26.5</v>
      </c>
      <c r="E526" s="9">
        <v>27.83</v>
      </c>
      <c r="H526" s="5"/>
      <c r="I526" s="5"/>
    </row>
    <row r="527" spans="1:9" customFormat="1" x14ac:dyDescent="0.2">
      <c r="A527" s="8">
        <v>36552</v>
      </c>
      <c r="B527" s="8"/>
      <c r="C527" s="8"/>
      <c r="D527" s="9">
        <v>26.97</v>
      </c>
      <c r="E527" s="9">
        <v>27.33</v>
      </c>
      <c r="H527" s="5"/>
      <c r="I527" s="5"/>
    </row>
    <row r="528" spans="1:9" customFormat="1" x14ac:dyDescent="0.2">
      <c r="A528" s="8">
        <v>36553</v>
      </c>
      <c r="B528" s="8"/>
      <c r="C528" s="8"/>
      <c r="D528" s="9">
        <v>26.42</v>
      </c>
      <c r="E528" s="9">
        <v>27.23</v>
      </c>
      <c r="H528" s="5"/>
      <c r="I528" s="5"/>
    </row>
    <row r="529" spans="1:9" customFormat="1" x14ac:dyDescent="0.2">
      <c r="A529" s="8">
        <v>36556</v>
      </c>
      <c r="B529" s="8"/>
      <c r="C529" s="8"/>
      <c r="D529" s="9">
        <v>26.17</v>
      </c>
      <c r="E529" s="9">
        <v>27.63</v>
      </c>
      <c r="F529">
        <v>20</v>
      </c>
      <c r="H529" s="5">
        <f>SUM(D510:D529)/F529</f>
        <v>25.306999999999999</v>
      </c>
      <c r="I529" s="5">
        <f>SUM(E510:E529)/F529</f>
        <v>27.184000000000005</v>
      </c>
    </row>
    <row r="530" spans="1:9" customFormat="1" x14ac:dyDescent="0.2">
      <c r="A530" s="8">
        <v>36557</v>
      </c>
      <c r="B530" s="8"/>
      <c r="C530" s="8"/>
      <c r="D530" s="9">
        <v>27.34</v>
      </c>
      <c r="E530" s="9">
        <v>28.23</v>
      </c>
      <c r="H530" s="5"/>
      <c r="I530" s="5"/>
    </row>
    <row r="531" spans="1:9" customFormat="1" x14ac:dyDescent="0.2">
      <c r="A531" s="8">
        <v>36558</v>
      </c>
      <c r="B531" s="8"/>
      <c r="C531" s="8"/>
      <c r="D531" s="9">
        <v>27.05</v>
      </c>
      <c r="E531" s="9">
        <v>27.55</v>
      </c>
      <c r="H531" s="5"/>
      <c r="I531" s="5"/>
    </row>
    <row r="532" spans="1:9" customFormat="1" x14ac:dyDescent="0.2">
      <c r="A532" s="8">
        <v>36559</v>
      </c>
      <c r="B532" s="8"/>
      <c r="C532" s="8"/>
      <c r="D532" s="9">
        <v>27.48</v>
      </c>
      <c r="E532" s="9">
        <v>28.03</v>
      </c>
      <c r="H532" s="5"/>
      <c r="I532" s="5"/>
    </row>
    <row r="533" spans="1:9" customFormat="1" x14ac:dyDescent="0.2">
      <c r="A533" s="8">
        <v>36560</v>
      </c>
      <c r="B533" s="8"/>
      <c r="C533" s="8"/>
      <c r="D533" s="9">
        <v>27.49</v>
      </c>
      <c r="E533" s="9">
        <v>28.83</v>
      </c>
      <c r="H533" s="5"/>
      <c r="I533" s="5"/>
    </row>
    <row r="534" spans="1:9" customFormat="1" x14ac:dyDescent="0.2">
      <c r="A534" s="8">
        <v>36563</v>
      </c>
      <c r="B534" s="8"/>
      <c r="C534" s="8"/>
      <c r="D534" s="9">
        <v>27.84</v>
      </c>
      <c r="E534" s="9">
        <v>28.45</v>
      </c>
      <c r="H534" s="5"/>
      <c r="I534" s="5"/>
    </row>
    <row r="535" spans="1:9" customFormat="1" x14ac:dyDescent="0.2">
      <c r="A535" s="8">
        <v>36564</v>
      </c>
      <c r="B535" s="8"/>
      <c r="C535" s="8"/>
      <c r="D535" s="9">
        <v>27.47</v>
      </c>
      <c r="E535" s="9">
        <v>28.03</v>
      </c>
      <c r="H535" s="5"/>
      <c r="I535" s="5"/>
    </row>
    <row r="536" spans="1:9" customFormat="1" x14ac:dyDescent="0.2">
      <c r="A536" s="8">
        <v>36565</v>
      </c>
      <c r="B536" s="8"/>
      <c r="C536" s="8"/>
      <c r="D536" s="9">
        <v>27.24</v>
      </c>
      <c r="E536" s="9">
        <v>28.78</v>
      </c>
      <c r="H536" s="5"/>
      <c r="I536" s="5"/>
    </row>
    <row r="537" spans="1:9" customFormat="1" x14ac:dyDescent="0.2">
      <c r="A537" s="8">
        <v>36566</v>
      </c>
      <c r="B537" s="8"/>
      <c r="C537" s="8"/>
      <c r="D537" s="9">
        <v>27.59</v>
      </c>
      <c r="E537" s="9">
        <v>29.43</v>
      </c>
      <c r="H537" s="5"/>
      <c r="I537" s="5"/>
    </row>
    <row r="538" spans="1:9" customFormat="1" x14ac:dyDescent="0.2">
      <c r="A538" s="8">
        <v>36567</v>
      </c>
      <c r="B538" s="8"/>
      <c r="C538" s="8"/>
      <c r="D538" s="9">
        <v>27.37</v>
      </c>
      <c r="E538" s="9">
        <v>29.43</v>
      </c>
      <c r="H538" s="5"/>
      <c r="I538" s="5"/>
    </row>
    <row r="539" spans="1:9" customFormat="1" x14ac:dyDescent="0.2">
      <c r="A539" s="8">
        <v>36570</v>
      </c>
      <c r="B539" s="8"/>
      <c r="C539" s="8"/>
      <c r="D539" s="9">
        <v>27.9</v>
      </c>
      <c r="E539" s="9">
        <v>30.25</v>
      </c>
      <c r="H539" s="5"/>
      <c r="I539" s="5"/>
    </row>
    <row r="540" spans="1:9" customFormat="1" x14ac:dyDescent="0.2">
      <c r="A540" s="8">
        <v>36571</v>
      </c>
      <c r="B540" s="8"/>
      <c r="C540" s="8"/>
      <c r="D540" s="9">
        <v>28.13</v>
      </c>
      <c r="E540" s="9">
        <v>30.08</v>
      </c>
      <c r="H540" s="5"/>
      <c r="I540" s="5"/>
    </row>
    <row r="541" spans="1:9" customFormat="1" x14ac:dyDescent="0.2">
      <c r="A541" s="8">
        <v>36572</v>
      </c>
      <c r="B541" s="8"/>
      <c r="C541" s="8"/>
      <c r="D541" s="9">
        <v>28.13</v>
      </c>
      <c r="E541" s="9">
        <v>30.05</v>
      </c>
      <c r="H541" s="5"/>
      <c r="I541" s="5"/>
    </row>
    <row r="542" spans="1:9" customFormat="1" x14ac:dyDescent="0.2">
      <c r="A542" s="8">
        <v>36573</v>
      </c>
      <c r="B542" s="8"/>
      <c r="C542" s="8"/>
      <c r="D542" s="9">
        <v>27.48</v>
      </c>
      <c r="E542" s="9">
        <v>29.48</v>
      </c>
      <c r="H542" s="5"/>
      <c r="I542" s="5"/>
    </row>
    <row r="543" spans="1:9" customFormat="1" x14ac:dyDescent="0.2">
      <c r="A543" s="8">
        <v>36574</v>
      </c>
      <c r="B543" s="8"/>
      <c r="C543" s="8"/>
      <c r="D543" s="9">
        <v>27.85</v>
      </c>
      <c r="E543" s="9">
        <v>29.53</v>
      </c>
      <c r="H543" s="5"/>
      <c r="I543" s="5"/>
    </row>
    <row r="544" spans="1:9" customFormat="1" x14ac:dyDescent="0.2">
      <c r="A544" s="8">
        <v>36578</v>
      </c>
      <c r="B544" s="8"/>
      <c r="C544" s="8"/>
      <c r="D544" s="9">
        <v>26.7</v>
      </c>
      <c r="E544" s="9">
        <v>29.63</v>
      </c>
      <c r="H544" s="5"/>
      <c r="I544" s="5"/>
    </row>
    <row r="545" spans="1:9" customFormat="1" x14ac:dyDescent="0.2">
      <c r="A545" s="8">
        <v>36579</v>
      </c>
      <c r="B545" s="8"/>
      <c r="C545" s="8"/>
      <c r="D545" s="9">
        <v>27.75</v>
      </c>
      <c r="E545" s="9">
        <v>30.28</v>
      </c>
      <c r="H545" s="5"/>
      <c r="I545" s="5"/>
    </row>
    <row r="546" spans="1:9" customFormat="1" x14ac:dyDescent="0.2">
      <c r="A546" s="8">
        <v>36580</v>
      </c>
      <c r="B546" s="8"/>
      <c r="C546" s="8"/>
      <c r="D546" s="9">
        <v>28.41</v>
      </c>
      <c r="E546" s="9">
        <v>30.23</v>
      </c>
      <c r="H546" s="5"/>
      <c r="I546" s="5"/>
    </row>
    <row r="547" spans="1:9" customFormat="1" x14ac:dyDescent="0.2">
      <c r="A547" s="8">
        <v>36581</v>
      </c>
      <c r="B547" s="8"/>
      <c r="C547" s="8"/>
      <c r="D547" s="9">
        <v>28.69</v>
      </c>
      <c r="E547" s="9">
        <v>30.23</v>
      </c>
      <c r="H547" s="5"/>
      <c r="I547" s="5"/>
    </row>
    <row r="548" spans="1:9" customFormat="1" x14ac:dyDescent="0.2">
      <c r="A548" s="8">
        <v>36584</v>
      </c>
      <c r="B548" s="8"/>
      <c r="C548" s="8"/>
      <c r="D548" s="9">
        <v>28.33</v>
      </c>
      <c r="E548" s="9">
        <v>30.13</v>
      </c>
      <c r="H548" s="5"/>
      <c r="I548" s="5"/>
    </row>
    <row r="549" spans="1:9" customFormat="1" x14ac:dyDescent="0.2">
      <c r="A549" s="8">
        <v>36585</v>
      </c>
      <c r="B549" s="8"/>
      <c r="C549" s="8"/>
      <c r="D549" s="9">
        <v>28.83</v>
      </c>
      <c r="E549" s="9">
        <v>30.43</v>
      </c>
      <c r="F549">
        <v>20</v>
      </c>
      <c r="H549" s="5">
        <f>SUM(D530:D549)/F549</f>
        <v>27.753500000000003</v>
      </c>
      <c r="I549" s="5">
        <f>SUM(E530:E549)/F549</f>
        <v>29.353999999999996</v>
      </c>
    </row>
    <row r="550" spans="1:9" customFormat="1" x14ac:dyDescent="0.2">
      <c r="A550" s="8">
        <v>36586</v>
      </c>
      <c r="B550" s="8"/>
      <c r="C550" s="8"/>
      <c r="D550" s="9">
        <v>28.83</v>
      </c>
      <c r="E550" s="9">
        <v>31.78</v>
      </c>
      <c r="H550" s="5"/>
      <c r="I550" s="5"/>
    </row>
    <row r="551" spans="1:9" customFormat="1" x14ac:dyDescent="0.2">
      <c r="A551" s="8">
        <v>36587</v>
      </c>
      <c r="B551" s="8"/>
      <c r="C551" s="8"/>
      <c r="D551" s="9">
        <v>30.05</v>
      </c>
      <c r="E551" s="9">
        <v>31.68</v>
      </c>
      <c r="H551" s="5"/>
      <c r="I551" s="5"/>
    </row>
    <row r="552" spans="1:9" customFormat="1" x14ac:dyDescent="0.2">
      <c r="A552" s="8">
        <v>36588</v>
      </c>
      <c r="B552" s="8"/>
      <c r="C552" s="8"/>
      <c r="D552" s="9">
        <v>30.05</v>
      </c>
      <c r="E552" s="9">
        <v>31.53</v>
      </c>
      <c r="H552" s="5"/>
      <c r="I552" s="5"/>
    </row>
    <row r="553" spans="1:9" customFormat="1" x14ac:dyDescent="0.2">
      <c r="A553" s="8">
        <v>36591</v>
      </c>
      <c r="B553" s="8"/>
      <c r="C553" s="8"/>
      <c r="D553" s="9">
        <v>29.98</v>
      </c>
      <c r="E553" s="9">
        <v>32.18</v>
      </c>
      <c r="H553" s="5"/>
      <c r="I553" s="5"/>
    </row>
    <row r="554" spans="1:9" customFormat="1" x14ac:dyDescent="0.2">
      <c r="A554" s="8">
        <v>36592</v>
      </c>
      <c r="B554" s="8"/>
      <c r="C554" s="8"/>
      <c r="D554" s="9">
        <v>31.53</v>
      </c>
      <c r="E554" s="9">
        <v>34.130000000000003</v>
      </c>
      <c r="H554" s="5"/>
      <c r="I554" s="5"/>
    </row>
    <row r="555" spans="1:9" customFormat="1" x14ac:dyDescent="0.2">
      <c r="A555" s="8">
        <v>36593</v>
      </c>
      <c r="B555" s="8"/>
      <c r="C555" s="8"/>
      <c r="D555" s="9">
        <v>31.53</v>
      </c>
      <c r="E555" s="9">
        <v>31.28</v>
      </c>
      <c r="H555" s="5"/>
      <c r="I555" s="5"/>
    </row>
    <row r="556" spans="1:9" customFormat="1" x14ac:dyDescent="0.2">
      <c r="A556" s="8">
        <v>36594</v>
      </c>
      <c r="B556" s="8"/>
      <c r="C556" s="8"/>
      <c r="D556" s="9">
        <v>30.18</v>
      </c>
      <c r="E556" s="9">
        <v>31.68</v>
      </c>
      <c r="H556" s="5"/>
      <c r="I556" s="5"/>
    </row>
    <row r="557" spans="1:9" customFormat="1" x14ac:dyDescent="0.2">
      <c r="A557" s="8">
        <v>36595</v>
      </c>
      <c r="B557" s="8"/>
      <c r="C557" s="8"/>
      <c r="D557" s="9">
        <v>29.22</v>
      </c>
      <c r="E557" s="9">
        <v>31.78</v>
      </c>
      <c r="H557" s="5"/>
      <c r="I557" s="5"/>
    </row>
    <row r="558" spans="1:9" customFormat="1" x14ac:dyDescent="0.2">
      <c r="A558" s="8">
        <v>36598</v>
      </c>
      <c r="B558" s="8"/>
      <c r="C558" s="8"/>
      <c r="D558" s="9">
        <v>29.22</v>
      </c>
      <c r="E558" s="9">
        <v>32.03</v>
      </c>
      <c r="H558" s="5"/>
      <c r="I558" s="5"/>
    </row>
    <row r="559" spans="1:9" customFormat="1" x14ac:dyDescent="0.2">
      <c r="A559" s="8">
        <v>36599</v>
      </c>
      <c r="B559" s="8"/>
      <c r="C559" s="8"/>
      <c r="D559" s="9">
        <v>28.95</v>
      </c>
      <c r="E559" s="9">
        <v>31.68</v>
      </c>
      <c r="H559" s="5"/>
      <c r="I559" s="5"/>
    </row>
    <row r="560" spans="1:9" customFormat="1" x14ac:dyDescent="0.2">
      <c r="A560" s="8">
        <v>36600</v>
      </c>
      <c r="B560" s="8"/>
      <c r="C560" s="8"/>
      <c r="D560" s="9">
        <v>28.92</v>
      </c>
      <c r="E560" s="9">
        <v>30.73</v>
      </c>
      <c r="H560" s="5"/>
      <c r="I560" s="5"/>
    </row>
    <row r="561" spans="1:9" customFormat="1" x14ac:dyDescent="0.2">
      <c r="A561" s="8">
        <v>36601</v>
      </c>
      <c r="B561" s="8"/>
      <c r="C561" s="8"/>
      <c r="D561" s="9">
        <v>27.61</v>
      </c>
      <c r="E561" s="9">
        <v>31.08</v>
      </c>
      <c r="H561" s="5"/>
      <c r="I561" s="5"/>
    </row>
    <row r="562" spans="1:9" customFormat="1" x14ac:dyDescent="0.2">
      <c r="A562" s="8">
        <v>36602</v>
      </c>
      <c r="B562" s="8"/>
      <c r="C562" s="8"/>
      <c r="D562" s="9">
        <v>27.61</v>
      </c>
      <c r="E562" s="9">
        <v>30.93</v>
      </c>
      <c r="H562" s="5"/>
      <c r="I562" s="5"/>
    </row>
    <row r="563" spans="1:9" customFormat="1" x14ac:dyDescent="0.2">
      <c r="A563" s="8">
        <v>36605</v>
      </c>
      <c r="B563" s="8"/>
      <c r="C563" s="8"/>
      <c r="D563" s="9">
        <v>27.61</v>
      </c>
      <c r="E563" s="9">
        <v>29.43</v>
      </c>
      <c r="H563" s="5"/>
      <c r="I563" s="5"/>
    </row>
    <row r="564" spans="1:9" customFormat="1" x14ac:dyDescent="0.2">
      <c r="A564" s="8">
        <v>36606</v>
      </c>
      <c r="B564" s="8"/>
      <c r="C564" s="8"/>
      <c r="D564" s="9">
        <v>25.51</v>
      </c>
      <c r="E564" s="9">
        <v>28</v>
      </c>
      <c r="H564" s="5"/>
      <c r="I564" s="5"/>
    </row>
    <row r="565" spans="1:9" customFormat="1" x14ac:dyDescent="0.2">
      <c r="A565" s="8">
        <v>36607</v>
      </c>
      <c r="B565" s="8"/>
      <c r="C565" s="8"/>
      <c r="D565" s="9">
        <v>25.51</v>
      </c>
      <c r="E565" s="9">
        <v>27.53</v>
      </c>
      <c r="H565" s="5"/>
      <c r="I565" s="5"/>
    </row>
    <row r="566" spans="1:9" customFormat="1" x14ac:dyDescent="0.2">
      <c r="A566" s="8">
        <v>36608</v>
      </c>
      <c r="B566" s="8"/>
      <c r="C566" s="8"/>
      <c r="D566" s="9">
        <v>25.25</v>
      </c>
      <c r="E566" s="9">
        <v>27.23</v>
      </c>
      <c r="H566" s="5"/>
      <c r="I566" s="5"/>
    </row>
    <row r="567" spans="1:9" customFormat="1" x14ac:dyDescent="0.2">
      <c r="A567" s="10">
        <v>36609</v>
      </c>
      <c r="B567" s="10"/>
      <c r="C567" s="10"/>
      <c r="D567" s="9">
        <v>25.36</v>
      </c>
      <c r="E567" s="9">
        <v>27.93</v>
      </c>
      <c r="H567" s="5"/>
      <c r="I567" s="5"/>
    </row>
    <row r="568" spans="1:9" customFormat="1" x14ac:dyDescent="0.2">
      <c r="A568" s="10">
        <v>36612</v>
      </c>
      <c r="B568" s="10"/>
      <c r="C568" s="10"/>
      <c r="D568" s="9">
        <v>24.92</v>
      </c>
      <c r="E568" s="9">
        <v>27.78</v>
      </c>
      <c r="H568" s="5"/>
      <c r="I568" s="5"/>
    </row>
    <row r="569" spans="1:9" customFormat="1" x14ac:dyDescent="0.2">
      <c r="A569" s="10">
        <v>36613</v>
      </c>
      <c r="B569" s="10"/>
      <c r="C569" s="10"/>
      <c r="D569" s="9">
        <v>24.87</v>
      </c>
      <c r="E569" s="9">
        <v>27.08</v>
      </c>
      <c r="H569" s="5"/>
      <c r="I569" s="5"/>
    </row>
    <row r="570" spans="1:9" customFormat="1" x14ac:dyDescent="0.2">
      <c r="A570" s="10">
        <v>36614</v>
      </c>
      <c r="B570" s="10"/>
      <c r="C570" s="10"/>
      <c r="D570" s="9">
        <v>23.47</v>
      </c>
      <c r="E570" s="9">
        <v>26.45</v>
      </c>
      <c r="H570" s="5"/>
      <c r="I570" s="5"/>
    </row>
    <row r="571" spans="1:9" customFormat="1" x14ac:dyDescent="0.2">
      <c r="A571" s="10">
        <v>36615</v>
      </c>
      <c r="B571" s="10"/>
      <c r="C571" s="10"/>
      <c r="D571" s="9">
        <v>23.62</v>
      </c>
      <c r="E571" s="9">
        <v>26.7</v>
      </c>
      <c r="H571" s="5"/>
      <c r="I571" s="5"/>
    </row>
    <row r="572" spans="1:9" customFormat="1" x14ac:dyDescent="0.2">
      <c r="A572" s="10">
        <v>36616</v>
      </c>
      <c r="B572" s="10"/>
      <c r="C572" s="10"/>
      <c r="D572" s="9">
        <v>24.07</v>
      </c>
      <c r="E572" s="9">
        <v>26.9</v>
      </c>
      <c r="F572">
        <v>23</v>
      </c>
      <c r="H572" s="5">
        <f>SUM(D550:D572)/F572</f>
        <v>27.559565217391309</v>
      </c>
      <c r="I572" s="5">
        <f>SUM(E550:E572)/F572</f>
        <v>29.892173913043482</v>
      </c>
    </row>
    <row r="573" spans="1:9" customFormat="1" x14ac:dyDescent="0.2">
      <c r="A573" s="10">
        <v>36619</v>
      </c>
      <c r="B573" s="10"/>
      <c r="C573" s="10"/>
      <c r="D573" s="9">
        <v>24.07</v>
      </c>
      <c r="E573" s="9">
        <v>26.43</v>
      </c>
      <c r="H573" s="5"/>
      <c r="I573" s="5"/>
    </row>
    <row r="574" spans="1:9" customFormat="1" x14ac:dyDescent="0.2">
      <c r="A574" s="10">
        <v>36620</v>
      </c>
      <c r="B574" s="10"/>
      <c r="C574" s="10"/>
      <c r="D574" s="9">
        <v>23.09</v>
      </c>
      <c r="E574" s="9">
        <v>25.45</v>
      </c>
      <c r="H574" s="5"/>
      <c r="I574" s="5"/>
    </row>
    <row r="575" spans="1:9" customFormat="1" x14ac:dyDescent="0.2">
      <c r="A575" s="10">
        <v>36621</v>
      </c>
      <c r="B575" s="10"/>
      <c r="C575" s="10"/>
      <c r="D575" s="9">
        <v>22.81</v>
      </c>
      <c r="E575" s="9">
        <v>25.85</v>
      </c>
      <c r="H575" s="5"/>
      <c r="I575" s="5"/>
    </row>
    <row r="576" spans="1:9" customFormat="1" x14ac:dyDescent="0.2">
      <c r="A576" s="10">
        <v>36622</v>
      </c>
      <c r="B576" s="10"/>
      <c r="C576" s="10"/>
      <c r="D576" s="9">
        <v>22.86</v>
      </c>
      <c r="E576" s="9">
        <v>25.68</v>
      </c>
      <c r="H576" s="5"/>
      <c r="I576" s="5"/>
    </row>
    <row r="577" spans="1:9" customFormat="1" x14ac:dyDescent="0.2">
      <c r="A577" s="10">
        <v>36623</v>
      </c>
      <c r="B577" s="10"/>
      <c r="C577" s="10"/>
      <c r="D577" s="9">
        <v>23.3</v>
      </c>
      <c r="E577" s="9">
        <v>25.03</v>
      </c>
      <c r="H577" s="5"/>
      <c r="I577" s="5"/>
    </row>
    <row r="578" spans="1:9" customFormat="1" x14ac:dyDescent="0.2">
      <c r="A578" s="10">
        <v>36626</v>
      </c>
      <c r="B578" s="10"/>
      <c r="C578" s="10"/>
      <c r="D578" s="9">
        <v>21.27</v>
      </c>
      <c r="E578" s="9">
        <v>23.85</v>
      </c>
      <c r="H578" s="5"/>
      <c r="I578" s="5"/>
    </row>
    <row r="579" spans="1:9" customFormat="1" x14ac:dyDescent="0.2">
      <c r="A579" s="10">
        <v>36627</v>
      </c>
      <c r="B579" s="10"/>
      <c r="C579" s="10"/>
      <c r="D579" s="9">
        <v>20.79</v>
      </c>
      <c r="E579" s="9">
        <v>24.13</v>
      </c>
      <c r="H579" s="5"/>
      <c r="I579" s="5"/>
    </row>
    <row r="580" spans="1:9" customFormat="1" x14ac:dyDescent="0.2">
      <c r="A580" s="10">
        <v>36628</v>
      </c>
      <c r="B580" s="10"/>
      <c r="C580" s="10"/>
      <c r="D580" s="9">
        <v>22.07</v>
      </c>
      <c r="E580" s="9">
        <v>25.43</v>
      </c>
      <c r="H580" s="5"/>
      <c r="I580" s="5"/>
    </row>
    <row r="581" spans="1:9" customFormat="1" x14ac:dyDescent="0.2">
      <c r="A581" s="10">
        <v>36629</v>
      </c>
      <c r="B581" s="10"/>
      <c r="C581" s="10"/>
      <c r="D581" s="9">
        <v>22.33</v>
      </c>
      <c r="E581" s="9">
        <v>25.38</v>
      </c>
      <c r="H581" s="5"/>
      <c r="I581" s="5"/>
    </row>
    <row r="582" spans="1:9" customFormat="1" x14ac:dyDescent="0.2">
      <c r="A582" s="10">
        <v>36630</v>
      </c>
      <c r="B582" s="10"/>
      <c r="C582" s="10"/>
      <c r="D582" s="9">
        <v>22.23</v>
      </c>
      <c r="E582" s="9">
        <v>25.58</v>
      </c>
      <c r="H582" s="5"/>
      <c r="I582" s="5"/>
    </row>
    <row r="583" spans="1:9" customFormat="1" x14ac:dyDescent="0.2">
      <c r="A583" s="10">
        <v>36633</v>
      </c>
      <c r="B583" s="10"/>
      <c r="C583" s="10"/>
      <c r="D583" s="9">
        <v>22.23</v>
      </c>
      <c r="E583" s="9">
        <v>25.88</v>
      </c>
      <c r="H583" s="5"/>
      <c r="I583" s="5"/>
    </row>
    <row r="584" spans="1:9" customFormat="1" x14ac:dyDescent="0.2">
      <c r="A584" s="10">
        <v>36634</v>
      </c>
      <c r="B584" s="10"/>
      <c r="C584" s="10"/>
      <c r="D584" s="9">
        <v>22.96</v>
      </c>
      <c r="E584" s="9">
        <v>26.13</v>
      </c>
      <c r="H584" s="5"/>
      <c r="I584" s="5"/>
    </row>
    <row r="585" spans="1:9" customFormat="1" x14ac:dyDescent="0.2">
      <c r="A585" s="10">
        <v>36635</v>
      </c>
      <c r="B585" s="10"/>
      <c r="C585" s="10"/>
      <c r="D585" s="9">
        <v>22.54</v>
      </c>
      <c r="E585" s="9">
        <v>27.35</v>
      </c>
      <c r="H585" s="5"/>
      <c r="I585" s="5"/>
    </row>
    <row r="586" spans="1:9" customFormat="1" x14ac:dyDescent="0.2">
      <c r="A586" s="10">
        <v>36636</v>
      </c>
      <c r="B586" s="10"/>
      <c r="C586" s="10"/>
      <c r="D586" s="9">
        <v>23.46</v>
      </c>
      <c r="E586" s="9">
        <v>27</v>
      </c>
      <c r="H586" s="5"/>
      <c r="I586" s="5"/>
    </row>
    <row r="587" spans="1:9" customFormat="1" x14ac:dyDescent="0.2">
      <c r="A587" s="10">
        <v>36640</v>
      </c>
      <c r="B587" s="10"/>
      <c r="C587" s="10"/>
      <c r="D587" s="9">
        <v>23.46</v>
      </c>
      <c r="E587" s="9">
        <v>27.28</v>
      </c>
      <c r="H587" s="5"/>
      <c r="I587" s="5"/>
    </row>
    <row r="588" spans="1:9" customFormat="1" x14ac:dyDescent="0.2">
      <c r="A588" s="10">
        <v>36641</v>
      </c>
      <c r="B588" s="10"/>
      <c r="C588" s="10"/>
      <c r="D588" s="9">
        <v>23.4</v>
      </c>
      <c r="E588" s="9">
        <v>26.75</v>
      </c>
      <c r="H588" s="5"/>
      <c r="I588" s="5"/>
    </row>
    <row r="589" spans="1:9" customFormat="1" x14ac:dyDescent="0.2">
      <c r="A589" s="10">
        <v>36642</v>
      </c>
      <c r="B589" s="10"/>
      <c r="C589" s="10"/>
      <c r="D589" s="9">
        <v>23.4</v>
      </c>
      <c r="E589" s="9">
        <v>24.65</v>
      </c>
      <c r="H589" s="5"/>
      <c r="I589" s="5"/>
    </row>
    <row r="590" spans="1:9" customFormat="1" x14ac:dyDescent="0.2">
      <c r="A590" s="10">
        <v>36643</v>
      </c>
      <c r="B590" s="10"/>
      <c r="C590" s="10"/>
      <c r="D590" s="9">
        <v>23.09</v>
      </c>
      <c r="E590" s="9">
        <v>25.4</v>
      </c>
      <c r="H590" s="5"/>
      <c r="I590" s="5"/>
    </row>
    <row r="591" spans="1:9" customFormat="1" x14ac:dyDescent="0.2">
      <c r="A591" s="10">
        <v>36644</v>
      </c>
      <c r="B591" s="10"/>
      <c r="C591" s="10"/>
      <c r="D591" s="9">
        <v>23.92</v>
      </c>
      <c r="E591" s="9">
        <v>25.73</v>
      </c>
      <c r="F591">
        <v>19</v>
      </c>
      <c r="H591" s="5">
        <f>SUM(D573:D591)/F591</f>
        <v>22.804210526315781</v>
      </c>
      <c r="I591" s="5">
        <f>SUM(E573:E591)/F591</f>
        <v>25.735789473684211</v>
      </c>
    </row>
    <row r="592" spans="1:9" customFormat="1" x14ac:dyDescent="0.2">
      <c r="A592" s="10">
        <v>36647</v>
      </c>
      <c r="B592" s="10"/>
      <c r="C592" s="10"/>
      <c r="D592" s="9">
        <v>23.92</v>
      </c>
      <c r="E592" s="9">
        <v>25.88</v>
      </c>
      <c r="H592" s="5"/>
      <c r="I592" s="5"/>
    </row>
    <row r="593" spans="1:9" customFormat="1" x14ac:dyDescent="0.2">
      <c r="A593" s="10">
        <v>36648</v>
      </c>
      <c r="B593" s="10"/>
      <c r="C593" s="10"/>
      <c r="D593" s="9">
        <v>24.73</v>
      </c>
      <c r="E593" s="9">
        <v>26.88</v>
      </c>
      <c r="H593" s="5"/>
      <c r="I593" s="5"/>
    </row>
    <row r="594" spans="1:9" customFormat="1" x14ac:dyDescent="0.2">
      <c r="A594" s="10">
        <v>36649</v>
      </c>
      <c r="B594" s="10"/>
      <c r="C594" s="10"/>
      <c r="D594" s="9">
        <v>25.15</v>
      </c>
      <c r="E594" s="9">
        <v>26.75</v>
      </c>
      <c r="H594" s="5"/>
      <c r="I594" s="5"/>
    </row>
    <row r="595" spans="1:9" customFormat="1" x14ac:dyDescent="0.2">
      <c r="A595" s="10">
        <v>36650</v>
      </c>
      <c r="B595" s="10"/>
      <c r="C595" s="10"/>
      <c r="D595" s="9">
        <v>25.03</v>
      </c>
      <c r="E595" s="9">
        <v>26.98</v>
      </c>
      <c r="H595" s="5"/>
      <c r="I595" s="5"/>
    </row>
    <row r="596" spans="1:9" customFormat="1" x14ac:dyDescent="0.2">
      <c r="A596" s="10">
        <v>36651</v>
      </c>
      <c r="B596" s="10"/>
      <c r="C596" s="10"/>
      <c r="D596" s="9">
        <v>24.83</v>
      </c>
      <c r="E596" s="9">
        <v>27.28</v>
      </c>
      <c r="H596" s="5"/>
      <c r="I596" s="5"/>
    </row>
    <row r="597" spans="1:9" customFormat="1" x14ac:dyDescent="0.2">
      <c r="A597" s="10">
        <v>36654</v>
      </c>
      <c r="B597" s="10"/>
      <c r="C597" s="10"/>
      <c r="D597" s="9">
        <v>25.83</v>
      </c>
      <c r="E597" s="9">
        <v>28.09</v>
      </c>
      <c r="H597" s="5"/>
      <c r="I597" s="5"/>
    </row>
    <row r="598" spans="1:9" customFormat="1" x14ac:dyDescent="0.2">
      <c r="A598" s="10">
        <v>36655</v>
      </c>
      <c r="B598" s="10"/>
      <c r="C598" s="10"/>
      <c r="D598" s="9">
        <v>26.75</v>
      </c>
      <c r="E598" s="9">
        <v>28.65</v>
      </c>
      <c r="H598" s="5"/>
      <c r="I598" s="5"/>
    </row>
    <row r="599" spans="1:9" customFormat="1" x14ac:dyDescent="0.2">
      <c r="A599" s="10">
        <v>36656</v>
      </c>
      <c r="B599" s="10"/>
      <c r="C599" s="10"/>
      <c r="D599" s="9">
        <v>26.75</v>
      </c>
      <c r="E599" s="9">
        <v>28.1</v>
      </c>
      <c r="H599" s="5"/>
      <c r="I599" s="5"/>
    </row>
    <row r="600" spans="1:9" customFormat="1" x14ac:dyDescent="0.2">
      <c r="A600" s="10">
        <v>36657</v>
      </c>
      <c r="B600" s="10"/>
      <c r="C600" s="10"/>
      <c r="D600" s="9">
        <v>27.39</v>
      </c>
      <c r="E600" s="9">
        <v>29.13</v>
      </c>
      <c r="H600" s="5"/>
      <c r="I600" s="5"/>
    </row>
    <row r="601" spans="1:9" customFormat="1" x14ac:dyDescent="0.2">
      <c r="A601" s="10">
        <v>36658</v>
      </c>
      <c r="B601" s="10"/>
      <c r="C601" s="10"/>
      <c r="D601" s="9">
        <v>28.67</v>
      </c>
      <c r="E601" s="9">
        <v>29.62</v>
      </c>
      <c r="H601" s="5"/>
      <c r="I601" s="5"/>
    </row>
    <row r="602" spans="1:9" customFormat="1" x14ac:dyDescent="0.2">
      <c r="A602" s="10">
        <v>36661</v>
      </c>
      <c r="B602" s="10"/>
      <c r="C602" s="10"/>
      <c r="D602" s="9">
        <v>28.44</v>
      </c>
      <c r="E602" s="9">
        <v>29.93</v>
      </c>
      <c r="H602" s="5"/>
      <c r="I602" s="5"/>
    </row>
    <row r="603" spans="1:9" customFormat="1" x14ac:dyDescent="0.2">
      <c r="A603" s="10">
        <v>36662</v>
      </c>
      <c r="B603" s="10"/>
      <c r="C603" s="10"/>
      <c r="D603" s="9">
        <v>28.95</v>
      </c>
      <c r="E603" s="9">
        <v>29.73</v>
      </c>
      <c r="H603" s="5"/>
      <c r="I603" s="5"/>
    </row>
    <row r="604" spans="1:9" customFormat="1" x14ac:dyDescent="0.2">
      <c r="A604" s="10">
        <v>36663</v>
      </c>
      <c r="B604" s="10"/>
      <c r="C604" s="10"/>
      <c r="D604" s="9">
        <v>28.62</v>
      </c>
      <c r="E604" s="9">
        <v>29.33</v>
      </c>
      <c r="H604" s="5"/>
      <c r="I604" s="5"/>
    </row>
    <row r="605" spans="1:9" customFormat="1" x14ac:dyDescent="0.2">
      <c r="A605" s="10">
        <v>36664</v>
      </c>
      <c r="B605" s="10"/>
      <c r="C605" s="10"/>
      <c r="D605" s="9">
        <v>29.02</v>
      </c>
      <c r="E605" s="9">
        <v>30.33</v>
      </c>
      <c r="H605" s="5"/>
      <c r="I605" s="5"/>
    </row>
    <row r="606" spans="1:9" customFormat="1" x14ac:dyDescent="0.2">
      <c r="A606" s="10">
        <v>36665</v>
      </c>
      <c r="B606" s="10"/>
      <c r="C606" s="10"/>
      <c r="D606" s="9">
        <v>28.93</v>
      </c>
      <c r="E606" s="9">
        <v>29.88</v>
      </c>
      <c r="H606" s="5"/>
      <c r="I606" s="5"/>
    </row>
    <row r="607" spans="1:9" customFormat="1" x14ac:dyDescent="0.2">
      <c r="A607" s="10">
        <v>36668</v>
      </c>
      <c r="B607" s="10"/>
      <c r="C607" s="10"/>
      <c r="D607" s="9">
        <v>27.31</v>
      </c>
      <c r="E607" s="9">
        <v>28.63</v>
      </c>
      <c r="H607" s="5"/>
      <c r="I607" s="5"/>
    </row>
    <row r="608" spans="1:9" customFormat="1" x14ac:dyDescent="0.2">
      <c r="A608" s="10">
        <v>36669</v>
      </c>
      <c r="B608" s="10"/>
      <c r="C608" s="10"/>
      <c r="D608" s="9">
        <v>27.82</v>
      </c>
      <c r="E608" s="9">
        <v>28.53</v>
      </c>
      <c r="H608" s="5"/>
      <c r="I608" s="5"/>
    </row>
    <row r="609" spans="1:9" customFormat="1" x14ac:dyDescent="0.2">
      <c r="A609" s="10">
        <v>36670</v>
      </c>
      <c r="B609" s="10"/>
      <c r="C609" s="10"/>
      <c r="D609" s="9">
        <v>28.96</v>
      </c>
      <c r="E609" s="9">
        <v>29.73</v>
      </c>
      <c r="H609" s="5"/>
      <c r="I609" s="5"/>
    </row>
    <row r="610" spans="1:9" customFormat="1" x14ac:dyDescent="0.2">
      <c r="A610" s="10">
        <v>36671</v>
      </c>
      <c r="B610" s="10"/>
      <c r="C610" s="10"/>
      <c r="D610" s="9">
        <v>29.27</v>
      </c>
      <c r="E610" s="9">
        <v>30.33</v>
      </c>
      <c r="H610" s="5"/>
      <c r="I610" s="5"/>
    </row>
    <row r="611" spans="1:9" customFormat="1" x14ac:dyDescent="0.2">
      <c r="A611" s="10">
        <v>36672</v>
      </c>
      <c r="B611" s="10"/>
      <c r="C611" s="10"/>
      <c r="D611" s="9">
        <v>30.06</v>
      </c>
      <c r="E611" s="9">
        <v>30</v>
      </c>
      <c r="H611" s="5"/>
      <c r="I611" s="5"/>
    </row>
    <row r="612" spans="1:9" customFormat="1" x14ac:dyDescent="0.2">
      <c r="A612" s="10">
        <v>36676</v>
      </c>
      <c r="B612" s="10"/>
      <c r="C612" s="10"/>
      <c r="D612" s="11">
        <v>29.87</v>
      </c>
      <c r="E612" s="11">
        <v>30.35</v>
      </c>
      <c r="H612" s="5"/>
      <c r="I612" s="5"/>
    </row>
    <row r="613" spans="1:9" customFormat="1" x14ac:dyDescent="0.2">
      <c r="A613" s="10">
        <v>36677</v>
      </c>
      <c r="B613" s="10"/>
      <c r="C613" s="10"/>
      <c r="D613" s="11">
        <v>29.06</v>
      </c>
      <c r="E613" s="11">
        <v>29.03</v>
      </c>
      <c r="F613">
        <v>22</v>
      </c>
      <c r="H613" s="5">
        <f>SUM(D592:D613)/F613</f>
        <v>27.516363636363632</v>
      </c>
      <c r="I613" s="5">
        <f>SUM(E592:E613)/F613</f>
        <v>28.779999999999998</v>
      </c>
    </row>
    <row r="614" spans="1:9" customFormat="1" x14ac:dyDescent="0.2">
      <c r="A614" s="10">
        <v>36678</v>
      </c>
      <c r="B614" s="10"/>
      <c r="C614" s="10"/>
      <c r="D614" s="9">
        <v>29.2</v>
      </c>
      <c r="E614" s="9">
        <v>30.13</v>
      </c>
      <c r="H614" s="5"/>
      <c r="I614" s="5"/>
    </row>
    <row r="615" spans="1:9" customFormat="1" x14ac:dyDescent="0.2">
      <c r="A615" s="10">
        <v>36679</v>
      </c>
      <c r="B615" s="10"/>
      <c r="C615" s="10"/>
      <c r="D615" s="9">
        <v>29.1</v>
      </c>
      <c r="E615" s="9">
        <v>30.35</v>
      </c>
      <c r="H615" s="5"/>
      <c r="I615" s="5"/>
    </row>
    <row r="616" spans="1:9" customFormat="1" x14ac:dyDescent="0.2">
      <c r="A616" s="10">
        <v>36682</v>
      </c>
      <c r="B616" s="10"/>
      <c r="C616" s="10"/>
      <c r="D616" s="9">
        <v>28.61</v>
      </c>
      <c r="E616" s="9">
        <v>29.7</v>
      </c>
      <c r="H616" s="5"/>
      <c r="I616" s="5"/>
    </row>
    <row r="617" spans="1:9" customFormat="1" x14ac:dyDescent="0.2">
      <c r="A617" s="10">
        <v>36683</v>
      </c>
      <c r="B617" s="10"/>
      <c r="C617" s="10"/>
      <c r="D617" s="9">
        <v>28.15</v>
      </c>
      <c r="E617" s="9">
        <v>29.75</v>
      </c>
      <c r="H617" s="5"/>
      <c r="I617" s="5"/>
    </row>
    <row r="618" spans="1:9" customFormat="1" x14ac:dyDescent="0.2">
      <c r="A618" s="10">
        <v>36684</v>
      </c>
      <c r="B618" s="10"/>
      <c r="C618" s="10"/>
      <c r="D618" s="9">
        <v>28.16</v>
      </c>
      <c r="E618" s="9">
        <v>29.95</v>
      </c>
      <c r="H618" s="5"/>
      <c r="I618" s="5"/>
    </row>
    <row r="619" spans="1:9" customFormat="1" x14ac:dyDescent="0.2">
      <c r="A619" s="10">
        <v>36685</v>
      </c>
      <c r="B619" s="10"/>
      <c r="C619" s="10"/>
      <c r="D619" s="9">
        <v>29.1</v>
      </c>
      <c r="E619" s="9">
        <v>29.78</v>
      </c>
      <c r="H619" s="5"/>
      <c r="I619" s="5"/>
    </row>
    <row r="620" spans="1:9" customFormat="1" x14ac:dyDescent="0.2">
      <c r="A620" s="10">
        <v>36686</v>
      </c>
      <c r="B620" s="10"/>
      <c r="C620" s="10"/>
      <c r="D620" s="9">
        <v>28.52</v>
      </c>
      <c r="E620" s="9">
        <v>30.2</v>
      </c>
      <c r="H620" s="5"/>
      <c r="I620" s="5"/>
    </row>
    <row r="621" spans="1:9" customFormat="1" x14ac:dyDescent="0.2">
      <c r="A621" s="10">
        <v>36689</v>
      </c>
      <c r="B621" s="10"/>
      <c r="C621" s="10"/>
      <c r="D621" s="9">
        <v>30</v>
      </c>
      <c r="E621" s="9">
        <v>31.73</v>
      </c>
      <c r="H621" s="5"/>
      <c r="I621" s="5"/>
    </row>
    <row r="622" spans="1:9" customFormat="1" x14ac:dyDescent="0.2">
      <c r="A622" s="10">
        <v>36690</v>
      </c>
      <c r="B622" s="10"/>
      <c r="C622" s="10"/>
      <c r="D622" s="9">
        <v>30.52</v>
      </c>
      <c r="E622" s="9">
        <v>32.58</v>
      </c>
      <c r="H622" s="5"/>
      <c r="I622" s="5"/>
    </row>
    <row r="623" spans="1:9" customFormat="1" x14ac:dyDescent="0.2">
      <c r="A623" s="10">
        <v>36691</v>
      </c>
      <c r="B623" s="10"/>
      <c r="C623" s="10"/>
      <c r="D623" s="9">
        <v>29.87</v>
      </c>
      <c r="E623" s="9">
        <v>32.85</v>
      </c>
      <c r="H623" s="5"/>
      <c r="I623" s="5"/>
    </row>
    <row r="624" spans="1:9" customFormat="1" x14ac:dyDescent="0.2">
      <c r="A624" s="10">
        <v>36692</v>
      </c>
      <c r="B624" s="10"/>
      <c r="C624" s="10"/>
      <c r="D624" s="9">
        <v>29.87</v>
      </c>
      <c r="E624" s="9">
        <v>32.950000000000003</v>
      </c>
      <c r="H624" s="5"/>
      <c r="I624" s="5"/>
    </row>
    <row r="625" spans="1:9" customFormat="1" x14ac:dyDescent="0.2">
      <c r="A625" s="10">
        <v>36693</v>
      </c>
      <c r="B625" s="10"/>
      <c r="C625" s="10"/>
      <c r="D625" s="9">
        <v>28.26</v>
      </c>
      <c r="E625" s="9">
        <v>31.68</v>
      </c>
      <c r="H625" s="5"/>
      <c r="I625" s="5"/>
    </row>
    <row r="626" spans="1:9" customFormat="1" x14ac:dyDescent="0.2">
      <c r="A626" s="10">
        <v>36696</v>
      </c>
      <c r="B626" s="10"/>
      <c r="C626" s="10"/>
      <c r="D626" s="9">
        <v>28.26</v>
      </c>
      <c r="E626" s="9">
        <v>31.68</v>
      </c>
      <c r="H626" s="5"/>
      <c r="I626" s="5"/>
    </row>
    <row r="627" spans="1:9" customFormat="1" x14ac:dyDescent="0.2">
      <c r="A627" s="10">
        <v>36697</v>
      </c>
      <c r="B627" s="10"/>
      <c r="C627" s="10"/>
      <c r="D627" s="9">
        <v>28.55</v>
      </c>
      <c r="E627" s="9">
        <v>33.049999999999997</v>
      </c>
      <c r="H627" s="5"/>
      <c r="I627" s="5"/>
    </row>
    <row r="628" spans="1:9" customFormat="1" x14ac:dyDescent="0.2">
      <c r="A628" s="10">
        <v>36698</v>
      </c>
      <c r="B628" s="10"/>
      <c r="C628" s="10"/>
      <c r="D628" s="9">
        <v>29.53</v>
      </c>
      <c r="E628" s="9">
        <v>33.83</v>
      </c>
      <c r="H628" s="5"/>
      <c r="I628" s="5"/>
    </row>
    <row r="629" spans="1:9" customFormat="1" x14ac:dyDescent="0.2">
      <c r="A629" s="10">
        <v>36699</v>
      </c>
      <c r="B629" s="10"/>
      <c r="C629" s="10"/>
      <c r="D629" s="9">
        <v>30.2</v>
      </c>
      <c r="E629" s="9">
        <v>34.549999999999997</v>
      </c>
      <c r="H629" s="5"/>
      <c r="I629" s="5"/>
    </row>
    <row r="630" spans="1:9" customFormat="1" x14ac:dyDescent="0.2">
      <c r="A630" s="10">
        <v>36700</v>
      </c>
      <c r="B630" s="10"/>
      <c r="C630" s="10"/>
      <c r="D630" s="9">
        <v>30.8</v>
      </c>
      <c r="E630" s="9">
        <v>34.65</v>
      </c>
      <c r="H630" s="5"/>
      <c r="I630" s="5"/>
    </row>
    <row r="631" spans="1:9" customFormat="1" x14ac:dyDescent="0.2">
      <c r="A631" s="10">
        <v>36703</v>
      </c>
      <c r="B631" s="10"/>
      <c r="C631" s="10"/>
      <c r="D631" s="9">
        <v>30.78</v>
      </c>
      <c r="E631" s="9">
        <v>31.63</v>
      </c>
      <c r="H631" s="5"/>
      <c r="I631" s="5"/>
    </row>
    <row r="632" spans="1:9" customFormat="1" x14ac:dyDescent="0.2">
      <c r="A632" s="10">
        <v>36704</v>
      </c>
      <c r="B632" s="10"/>
      <c r="C632" s="10"/>
      <c r="D632" s="9">
        <v>30.2</v>
      </c>
      <c r="E632" s="9">
        <v>32.08</v>
      </c>
      <c r="H632" s="5"/>
      <c r="I632" s="5"/>
    </row>
    <row r="633" spans="1:9" customFormat="1" x14ac:dyDescent="0.2">
      <c r="A633" s="10">
        <v>36705</v>
      </c>
      <c r="B633" s="10"/>
      <c r="C633" s="10"/>
      <c r="D633" s="9">
        <v>31</v>
      </c>
      <c r="E633" s="9">
        <v>31.9</v>
      </c>
      <c r="H633" s="5"/>
      <c r="I633" s="5"/>
    </row>
    <row r="634" spans="1:9" customFormat="1" x14ac:dyDescent="0.2">
      <c r="A634" s="10">
        <v>36706</v>
      </c>
      <c r="B634" s="10"/>
      <c r="C634" s="10"/>
      <c r="D634" s="9">
        <v>30.75</v>
      </c>
      <c r="E634" s="9">
        <v>32.729999999999997</v>
      </c>
      <c r="H634" s="5"/>
      <c r="I634" s="5"/>
    </row>
    <row r="635" spans="1:9" customFormat="1" x14ac:dyDescent="0.2">
      <c r="A635" s="10">
        <v>36707</v>
      </c>
      <c r="B635" s="10"/>
      <c r="C635" s="10"/>
      <c r="D635" s="9">
        <v>31.82</v>
      </c>
      <c r="E635" s="9">
        <v>32.5</v>
      </c>
      <c r="F635">
        <v>22</v>
      </c>
      <c r="H635" s="5">
        <f>SUM(D614:D635)/F635</f>
        <v>29.602272727272734</v>
      </c>
      <c r="I635" s="5">
        <f>SUM(E614:E635)/F635</f>
        <v>31.829545454545453</v>
      </c>
    </row>
    <row r="636" spans="1:9" customFormat="1" x14ac:dyDescent="0.2">
      <c r="A636" s="10">
        <v>36710</v>
      </c>
      <c r="B636" s="10"/>
      <c r="C636" s="10"/>
      <c r="D636" s="9">
        <v>30.83</v>
      </c>
      <c r="E636" s="9">
        <v>30.68</v>
      </c>
      <c r="H636" s="5"/>
      <c r="I636" s="5"/>
    </row>
    <row r="637" spans="1:9" customFormat="1" x14ac:dyDescent="0.2">
      <c r="A637" s="10">
        <v>36712</v>
      </c>
      <c r="B637" s="10"/>
      <c r="C637" s="10"/>
      <c r="D637" s="9">
        <v>30.83</v>
      </c>
      <c r="E637" s="9">
        <v>30.68</v>
      </c>
      <c r="H637" s="5"/>
      <c r="I637" s="5"/>
    </row>
    <row r="638" spans="1:9" customFormat="1" x14ac:dyDescent="0.2">
      <c r="A638" s="10">
        <v>36713</v>
      </c>
      <c r="B638" s="10"/>
      <c r="C638" s="10"/>
      <c r="D638" s="9">
        <v>30.45</v>
      </c>
      <c r="E638" s="9">
        <v>29.98</v>
      </c>
      <c r="H638" s="5"/>
      <c r="I638" s="5"/>
    </row>
    <row r="639" spans="1:9" customFormat="1" x14ac:dyDescent="0.2">
      <c r="A639" s="10">
        <v>36714</v>
      </c>
      <c r="B639" s="10"/>
      <c r="C639" s="10"/>
      <c r="D639" s="9">
        <v>30.49</v>
      </c>
      <c r="E639" s="9">
        <v>30.28</v>
      </c>
      <c r="H639" s="5"/>
      <c r="I639" s="5"/>
    </row>
    <row r="640" spans="1:9" customFormat="1" x14ac:dyDescent="0.2">
      <c r="A640" s="10">
        <v>36717</v>
      </c>
      <c r="B640" s="10"/>
      <c r="C640" s="10"/>
      <c r="D640" s="9">
        <v>30.39</v>
      </c>
      <c r="E640" s="9">
        <v>29.68</v>
      </c>
      <c r="H640" s="5"/>
      <c r="I640" s="5"/>
    </row>
    <row r="641" spans="1:9" customFormat="1" x14ac:dyDescent="0.2">
      <c r="A641" s="10">
        <v>36718</v>
      </c>
      <c r="B641" s="10"/>
      <c r="C641" s="10"/>
      <c r="D641" s="9">
        <v>29.03</v>
      </c>
      <c r="E641" s="9">
        <v>29.7</v>
      </c>
      <c r="H641" s="5"/>
      <c r="I641" s="5"/>
    </row>
    <row r="642" spans="1:9" customFormat="1" x14ac:dyDescent="0.2">
      <c r="A642" s="10">
        <v>36719</v>
      </c>
      <c r="B642" s="10"/>
      <c r="C642" s="10"/>
      <c r="D642" s="9">
        <v>30.36</v>
      </c>
      <c r="E642" s="9">
        <v>30.33</v>
      </c>
      <c r="H642" s="5"/>
      <c r="I642" s="5"/>
    </row>
    <row r="643" spans="1:9" customFormat="1" x14ac:dyDescent="0.2">
      <c r="A643" s="10">
        <v>36720</v>
      </c>
      <c r="B643" s="10"/>
      <c r="C643" s="10"/>
      <c r="D643" s="9">
        <v>31.15</v>
      </c>
      <c r="E643" s="9">
        <v>31.48</v>
      </c>
      <c r="H643" s="5"/>
      <c r="I643" s="5"/>
    </row>
    <row r="644" spans="1:9" customFormat="1" x14ac:dyDescent="0.2">
      <c r="A644" s="10">
        <v>36721</v>
      </c>
      <c r="B644" s="10"/>
      <c r="C644" s="10"/>
      <c r="D644" s="9">
        <v>30.52</v>
      </c>
      <c r="E644" s="9">
        <v>31.4</v>
      </c>
      <c r="H644" s="5"/>
      <c r="I644" s="5"/>
    </row>
    <row r="645" spans="1:9" customFormat="1" x14ac:dyDescent="0.2">
      <c r="A645" s="10">
        <v>36724</v>
      </c>
      <c r="B645" s="10"/>
      <c r="C645" s="10"/>
      <c r="D645" s="9">
        <v>29.35</v>
      </c>
      <c r="E645" s="9">
        <v>30.83</v>
      </c>
      <c r="H645" s="5"/>
      <c r="I645" s="5"/>
    </row>
    <row r="646" spans="1:9" customFormat="1" x14ac:dyDescent="0.2">
      <c r="A646" s="10">
        <v>36725</v>
      </c>
      <c r="B646" s="10"/>
      <c r="C646" s="10"/>
      <c r="D646" s="9">
        <v>28.22</v>
      </c>
      <c r="E646" s="9">
        <v>31.93</v>
      </c>
      <c r="H646" s="5"/>
      <c r="I646" s="5"/>
    </row>
    <row r="647" spans="1:9" customFormat="1" x14ac:dyDescent="0.2">
      <c r="A647" s="10">
        <v>36726</v>
      </c>
      <c r="B647" s="10"/>
      <c r="C647" s="10"/>
      <c r="D647" s="9">
        <v>28.16</v>
      </c>
      <c r="E647" s="9">
        <v>31.43</v>
      </c>
      <c r="H647" s="5"/>
      <c r="I647" s="5"/>
    </row>
    <row r="648" spans="1:9" customFormat="1" x14ac:dyDescent="0.2">
      <c r="A648" s="10">
        <v>36727</v>
      </c>
      <c r="B648" s="10"/>
      <c r="C648" s="10"/>
      <c r="D648" s="9">
        <v>28.06</v>
      </c>
      <c r="E648" s="9">
        <v>30.93</v>
      </c>
      <c r="H648" s="5"/>
      <c r="I648" s="5"/>
    </row>
    <row r="649" spans="1:9" customFormat="1" x14ac:dyDescent="0.2">
      <c r="A649" s="10">
        <v>36728</v>
      </c>
      <c r="B649" s="10"/>
      <c r="C649" s="10"/>
      <c r="D649" s="9">
        <v>26.87</v>
      </c>
      <c r="E649" s="9">
        <v>28.53</v>
      </c>
      <c r="H649" s="5"/>
      <c r="I649" s="5"/>
    </row>
    <row r="650" spans="1:9" customFormat="1" x14ac:dyDescent="0.2">
      <c r="A650" s="10">
        <v>36731</v>
      </c>
      <c r="B650" s="10"/>
      <c r="C650" s="10"/>
      <c r="D650" s="9">
        <v>26.16</v>
      </c>
      <c r="E650" s="9">
        <v>28.18</v>
      </c>
      <c r="H650" s="5"/>
      <c r="I650" s="5"/>
    </row>
    <row r="651" spans="1:9" customFormat="1" x14ac:dyDescent="0.2">
      <c r="A651" s="10">
        <v>36732</v>
      </c>
      <c r="B651" s="10"/>
      <c r="C651" s="10"/>
      <c r="D651" s="9">
        <v>25.59</v>
      </c>
      <c r="E651" s="9">
        <v>27.83</v>
      </c>
      <c r="H651" s="5"/>
      <c r="I651" s="5"/>
    </row>
    <row r="652" spans="1:9" customFormat="1" x14ac:dyDescent="0.2">
      <c r="A652" s="10">
        <v>36733</v>
      </c>
      <c r="B652" s="10"/>
      <c r="C652" s="10"/>
      <c r="D652" s="9">
        <v>25.96</v>
      </c>
      <c r="E652" s="9">
        <v>27.83</v>
      </c>
      <c r="H652" s="5"/>
      <c r="I652" s="5"/>
    </row>
    <row r="653" spans="1:9" customFormat="1" x14ac:dyDescent="0.2">
      <c r="A653" s="10">
        <v>36734</v>
      </c>
      <c r="B653" s="10"/>
      <c r="C653" s="10"/>
      <c r="D653" s="9">
        <v>25.6</v>
      </c>
      <c r="E653" s="9">
        <v>28.03</v>
      </c>
      <c r="H653" s="5"/>
      <c r="I653" s="5"/>
    </row>
    <row r="654" spans="1:9" customFormat="1" x14ac:dyDescent="0.2">
      <c r="A654" s="10">
        <v>36735</v>
      </c>
      <c r="B654" s="10"/>
      <c r="C654" s="10"/>
      <c r="D654" s="9">
        <v>25.85</v>
      </c>
      <c r="E654" s="9">
        <v>28.18</v>
      </c>
      <c r="H654" s="5"/>
      <c r="I654" s="5"/>
    </row>
    <row r="655" spans="1:9" customFormat="1" x14ac:dyDescent="0.2">
      <c r="A655" s="10">
        <v>36738</v>
      </c>
      <c r="B655" s="10"/>
      <c r="C655" s="10"/>
      <c r="D655" s="9">
        <v>25.78</v>
      </c>
      <c r="E655" s="9">
        <v>27.43</v>
      </c>
      <c r="F655">
        <v>20</v>
      </c>
      <c r="H655" s="5">
        <f>SUM(D636:D655)/F655</f>
        <v>28.482499999999998</v>
      </c>
      <c r="I655" s="5">
        <f>SUM(E636:E655)/F655</f>
        <v>29.766999999999996</v>
      </c>
    </row>
    <row r="656" spans="1:9" customFormat="1" x14ac:dyDescent="0.2">
      <c r="A656" s="10">
        <v>36739</v>
      </c>
      <c r="B656" s="10"/>
      <c r="C656" s="10"/>
      <c r="D656" s="9">
        <v>25.36</v>
      </c>
      <c r="E656" s="9">
        <v>27.78</v>
      </c>
      <c r="H656" s="5"/>
      <c r="I656" s="5"/>
    </row>
    <row r="657" spans="1:9" customFormat="1" x14ac:dyDescent="0.2">
      <c r="A657" s="10">
        <v>36740</v>
      </c>
      <c r="B657" s="10"/>
      <c r="C657" s="10"/>
      <c r="D657" s="9">
        <v>26.71</v>
      </c>
      <c r="E657" s="9">
        <v>28.28</v>
      </c>
      <c r="H657" s="5"/>
      <c r="I657" s="5"/>
    </row>
    <row r="658" spans="1:9" customFormat="1" x14ac:dyDescent="0.2">
      <c r="A658" s="10">
        <v>36741</v>
      </c>
      <c r="B658" s="10"/>
      <c r="C658" s="10"/>
      <c r="D658" s="9">
        <v>26.99</v>
      </c>
      <c r="E658" s="9">
        <v>28.68</v>
      </c>
      <c r="H658" s="5"/>
      <c r="I658" s="5"/>
    </row>
    <row r="659" spans="1:9" customFormat="1" x14ac:dyDescent="0.2">
      <c r="A659" s="10">
        <v>36742</v>
      </c>
      <c r="B659" s="10"/>
      <c r="C659" s="10"/>
      <c r="D659" s="9">
        <v>27.63</v>
      </c>
      <c r="E659" s="9">
        <v>29.98</v>
      </c>
      <c r="H659" s="5"/>
      <c r="I659" s="5"/>
    </row>
    <row r="660" spans="1:9" customFormat="1" x14ac:dyDescent="0.2">
      <c r="A660" s="10">
        <v>36745</v>
      </c>
      <c r="B660" s="10"/>
      <c r="C660" s="10"/>
      <c r="D660" s="9">
        <v>27.67</v>
      </c>
      <c r="E660" s="9">
        <v>28.93</v>
      </c>
      <c r="H660" s="5"/>
      <c r="I660" s="5"/>
    </row>
    <row r="661" spans="1:9" customFormat="1" x14ac:dyDescent="0.2">
      <c r="A661" s="10">
        <v>36746</v>
      </c>
      <c r="B661" s="10"/>
      <c r="C661" s="10"/>
      <c r="D661" s="9">
        <v>27.75</v>
      </c>
      <c r="E661" s="9">
        <v>29.13</v>
      </c>
      <c r="H661" s="5"/>
      <c r="I661" s="5"/>
    </row>
    <row r="662" spans="1:9" customFormat="1" x14ac:dyDescent="0.2">
      <c r="A662" s="10">
        <v>36747</v>
      </c>
      <c r="B662" s="10"/>
      <c r="C662" s="10"/>
      <c r="D662" s="9">
        <v>28.09</v>
      </c>
      <c r="E662" s="9">
        <v>30.35</v>
      </c>
      <c r="H662" s="5"/>
      <c r="I662" s="5"/>
    </row>
    <row r="663" spans="1:9" customFormat="1" x14ac:dyDescent="0.2">
      <c r="A663" s="10">
        <v>36748</v>
      </c>
      <c r="B663" s="10"/>
      <c r="C663" s="10"/>
      <c r="D663" s="9">
        <v>29.16</v>
      </c>
      <c r="E663" s="9">
        <v>31.33</v>
      </c>
      <c r="H663" s="5"/>
      <c r="I663" s="5"/>
    </row>
    <row r="664" spans="1:9" customFormat="1" x14ac:dyDescent="0.2">
      <c r="A664" s="10">
        <v>36749</v>
      </c>
      <c r="B664" s="10"/>
      <c r="C664" s="10"/>
      <c r="D664" s="9">
        <v>29.18</v>
      </c>
      <c r="E664" s="9">
        <v>31.03</v>
      </c>
      <c r="H664" s="5"/>
      <c r="I664" s="5"/>
    </row>
    <row r="665" spans="1:9" customFormat="1" x14ac:dyDescent="0.2">
      <c r="A665" s="10">
        <v>36752</v>
      </c>
      <c r="B665" s="10"/>
      <c r="C665" s="10"/>
      <c r="D665" s="9">
        <v>29</v>
      </c>
      <c r="E665" s="9">
        <v>31.93</v>
      </c>
      <c r="H665" s="5"/>
      <c r="I665" s="5"/>
    </row>
    <row r="666" spans="1:9" customFormat="1" x14ac:dyDescent="0.2">
      <c r="A666" s="10">
        <v>36753</v>
      </c>
      <c r="B666" s="10"/>
      <c r="C666" s="10"/>
      <c r="D666" s="9">
        <v>29.85</v>
      </c>
      <c r="E666" s="9">
        <v>31.68</v>
      </c>
      <c r="H666" s="5"/>
      <c r="I666" s="5"/>
    </row>
    <row r="667" spans="1:9" customFormat="1" x14ac:dyDescent="0.2">
      <c r="A667" s="10">
        <v>36754</v>
      </c>
      <c r="B667" s="10"/>
      <c r="C667" s="10"/>
      <c r="D667" s="9">
        <v>29.64</v>
      </c>
      <c r="E667" s="9">
        <v>31.8</v>
      </c>
      <c r="H667" s="5"/>
      <c r="I667" s="5"/>
    </row>
    <row r="668" spans="1:9" customFormat="1" x14ac:dyDescent="0.2">
      <c r="A668" s="10">
        <v>36755</v>
      </c>
      <c r="B668" s="10"/>
      <c r="C668" s="10"/>
      <c r="D668" s="9">
        <v>30.66</v>
      </c>
      <c r="E668" s="9">
        <v>31.93</v>
      </c>
      <c r="H668" s="5"/>
      <c r="I668" s="5"/>
    </row>
    <row r="669" spans="1:9" customFormat="1" x14ac:dyDescent="0.2">
      <c r="A669" s="10">
        <v>36756</v>
      </c>
      <c r="B669" s="10"/>
      <c r="C669" s="10"/>
      <c r="D669" s="9">
        <v>30.73</v>
      </c>
      <c r="E669" s="9">
        <v>31.98</v>
      </c>
      <c r="H669" s="5"/>
      <c r="I669" s="5"/>
    </row>
    <row r="670" spans="1:9" customFormat="1" x14ac:dyDescent="0.2">
      <c r="A670" s="10">
        <v>36759</v>
      </c>
      <c r="B670" s="10"/>
      <c r="C670" s="10"/>
      <c r="D670" s="9">
        <v>31.29</v>
      </c>
      <c r="E670" s="9">
        <v>32.479999999999997</v>
      </c>
      <c r="H670" s="5"/>
      <c r="I670" s="5"/>
    </row>
    <row r="671" spans="1:9" customFormat="1" x14ac:dyDescent="0.2">
      <c r="A671" s="10">
        <v>36760</v>
      </c>
      <c r="B671" s="10"/>
      <c r="C671" s="10"/>
      <c r="D671" s="9">
        <v>30.11</v>
      </c>
      <c r="E671" s="9">
        <v>31.23</v>
      </c>
      <c r="H671" s="5"/>
      <c r="I671" s="5"/>
    </row>
    <row r="672" spans="1:9" customFormat="1" x14ac:dyDescent="0.2">
      <c r="A672" s="10">
        <v>36761</v>
      </c>
      <c r="B672" s="10"/>
      <c r="C672" s="10"/>
      <c r="D672" s="9">
        <v>30.88</v>
      </c>
      <c r="E672" s="9">
        <v>31.98</v>
      </c>
      <c r="H672" s="5"/>
      <c r="I672" s="5"/>
    </row>
    <row r="673" spans="1:9" customFormat="1" x14ac:dyDescent="0.2">
      <c r="A673" s="10">
        <v>36762</v>
      </c>
      <c r="B673" s="10"/>
      <c r="C673" s="10"/>
      <c r="D673" s="9">
        <v>30.62</v>
      </c>
      <c r="E673" s="9">
        <v>32.630000000000003</v>
      </c>
      <c r="H673" s="5"/>
      <c r="I673" s="5"/>
    </row>
    <row r="674" spans="1:9" customFormat="1" x14ac:dyDescent="0.2">
      <c r="A674" s="10">
        <v>36763</v>
      </c>
      <c r="B674" s="10"/>
      <c r="C674" s="10"/>
      <c r="D674" s="9">
        <v>30.38</v>
      </c>
      <c r="E674" s="9">
        <v>32.83</v>
      </c>
      <c r="H674" s="5"/>
      <c r="I674" s="5"/>
    </row>
    <row r="675" spans="1:9" customFormat="1" x14ac:dyDescent="0.2">
      <c r="A675" s="10">
        <v>36766</v>
      </c>
      <c r="B675" s="10"/>
      <c r="C675" s="10"/>
      <c r="D675" s="9">
        <v>30.38</v>
      </c>
      <c r="E675" s="9">
        <v>32.880000000000003</v>
      </c>
      <c r="H675" s="5"/>
      <c r="I675" s="5"/>
    </row>
    <row r="676" spans="1:9" customFormat="1" x14ac:dyDescent="0.2">
      <c r="A676" s="10">
        <v>36767</v>
      </c>
      <c r="B676" s="10"/>
      <c r="C676" s="10"/>
      <c r="D676" s="9">
        <v>34.270000000000003</v>
      </c>
      <c r="E676" s="9">
        <v>32.729999999999997</v>
      </c>
      <c r="H676" s="5"/>
      <c r="I676" s="5"/>
    </row>
    <row r="677" spans="1:9" customFormat="1" x14ac:dyDescent="0.2">
      <c r="A677" s="10">
        <v>36768</v>
      </c>
      <c r="B677" s="10"/>
      <c r="C677" s="10"/>
      <c r="D677" s="9">
        <v>33.94</v>
      </c>
      <c r="E677" s="9">
        <v>33.33</v>
      </c>
      <c r="H677" s="5"/>
      <c r="I677" s="5"/>
    </row>
    <row r="678" spans="1:9" customFormat="1" x14ac:dyDescent="0.2">
      <c r="A678" s="10">
        <v>36769</v>
      </c>
      <c r="B678" s="10"/>
      <c r="C678" s="10"/>
      <c r="D678" s="9">
        <v>34.83</v>
      </c>
      <c r="E678" s="9">
        <v>33.130000000000003</v>
      </c>
      <c r="F678">
        <v>23</v>
      </c>
      <c r="H678" s="5">
        <f>SUM(D656:D678)/F678</f>
        <v>29.787826086956521</v>
      </c>
      <c r="I678" s="5">
        <f>SUM(E656:E678)/F678</f>
        <v>31.218695652173921</v>
      </c>
    </row>
    <row r="679" spans="1:9" customFormat="1" x14ac:dyDescent="0.2">
      <c r="A679" s="10">
        <v>36770</v>
      </c>
      <c r="B679" s="10"/>
      <c r="C679" s="10"/>
      <c r="D679" s="9">
        <v>34.92</v>
      </c>
      <c r="E679" s="9">
        <v>33.380000000000003</v>
      </c>
      <c r="H679" s="5"/>
      <c r="I679" s="5"/>
    </row>
    <row r="680" spans="1:9" customFormat="1" x14ac:dyDescent="0.2">
      <c r="A680" s="10">
        <v>36774</v>
      </c>
      <c r="B680" s="10"/>
      <c r="C680" s="10"/>
      <c r="D680" s="9">
        <v>35.630000000000003</v>
      </c>
      <c r="E680" s="9">
        <v>33.83</v>
      </c>
      <c r="H680" s="5"/>
      <c r="I680" s="5"/>
    </row>
    <row r="681" spans="1:9" customFormat="1" x14ac:dyDescent="0.2">
      <c r="A681" s="10">
        <v>36775</v>
      </c>
      <c r="B681" s="10"/>
      <c r="C681" s="10"/>
      <c r="D681" s="9">
        <v>36.61</v>
      </c>
      <c r="E681" s="9">
        <v>34.9</v>
      </c>
      <c r="H681" s="5"/>
      <c r="I681" s="5"/>
    </row>
    <row r="682" spans="1:9" customFormat="1" x14ac:dyDescent="0.2">
      <c r="A682" s="10">
        <v>36776</v>
      </c>
      <c r="B682" s="10"/>
      <c r="C682" s="10"/>
      <c r="D682" s="9">
        <v>37.03</v>
      </c>
      <c r="E682" s="9">
        <v>35.380000000000003</v>
      </c>
      <c r="H682" s="5"/>
      <c r="I682" s="5"/>
    </row>
    <row r="683" spans="1:9" customFormat="1" x14ac:dyDescent="0.2">
      <c r="A683" s="10">
        <v>36777</v>
      </c>
      <c r="B683" s="10"/>
      <c r="C683" s="10"/>
      <c r="D683" s="9">
        <v>36.26</v>
      </c>
      <c r="E683" s="9">
        <v>33.630000000000003</v>
      </c>
      <c r="H683" s="5"/>
      <c r="I683" s="5"/>
    </row>
    <row r="684" spans="1:9" customFormat="1" x14ac:dyDescent="0.2">
      <c r="A684" s="10">
        <v>36780</v>
      </c>
      <c r="B684" s="10"/>
      <c r="C684" s="10"/>
      <c r="D684" s="9">
        <v>36.96</v>
      </c>
      <c r="E684" s="9">
        <v>35.130000000000003</v>
      </c>
      <c r="H684" s="5"/>
      <c r="I684" s="5"/>
    </row>
    <row r="685" spans="1:9" customFormat="1" x14ac:dyDescent="0.2">
      <c r="A685" s="10">
        <v>36781</v>
      </c>
      <c r="B685" s="10"/>
      <c r="C685" s="10"/>
      <c r="D685" s="9">
        <v>33.76</v>
      </c>
      <c r="E685" s="9">
        <v>34.28</v>
      </c>
      <c r="H685" s="5"/>
      <c r="I685" s="5"/>
    </row>
    <row r="686" spans="1:9" customFormat="1" x14ac:dyDescent="0.2">
      <c r="A686" s="10">
        <v>36782</v>
      </c>
      <c r="B686" s="10"/>
      <c r="C686" s="10"/>
      <c r="D686" s="9">
        <v>30.4</v>
      </c>
      <c r="E686" s="9">
        <v>33.83</v>
      </c>
      <c r="H686" s="5"/>
      <c r="I686" s="5"/>
    </row>
    <row r="687" spans="1:9" customFormat="1" x14ac:dyDescent="0.2">
      <c r="A687" s="10">
        <v>36783</v>
      </c>
      <c r="B687" s="10"/>
      <c r="C687" s="10"/>
      <c r="D687" s="9">
        <v>31.05</v>
      </c>
      <c r="E687" s="9">
        <v>34.08</v>
      </c>
      <c r="H687" s="5"/>
      <c r="I687" s="5"/>
    </row>
    <row r="688" spans="1:9" customFormat="1" x14ac:dyDescent="0.2">
      <c r="A688" s="10">
        <v>36784</v>
      </c>
      <c r="B688" s="10"/>
      <c r="C688" s="10"/>
      <c r="D688" s="9">
        <v>32.770000000000003</v>
      </c>
      <c r="E688" s="9">
        <v>35.93</v>
      </c>
      <c r="H688" s="5"/>
      <c r="I688" s="5"/>
    </row>
    <row r="689" spans="1:9" customFormat="1" x14ac:dyDescent="0.2">
      <c r="A689" s="10">
        <v>36787</v>
      </c>
      <c r="B689" s="10"/>
      <c r="C689" s="10"/>
      <c r="D689" s="9">
        <v>34.69</v>
      </c>
      <c r="E689" s="9">
        <v>36.880000000000003</v>
      </c>
      <c r="H689" s="5"/>
      <c r="I689" s="5"/>
    </row>
    <row r="690" spans="1:9" customFormat="1" x14ac:dyDescent="0.2">
      <c r="A690" s="10">
        <v>36788</v>
      </c>
      <c r="B690" s="10"/>
      <c r="C690" s="10"/>
      <c r="D690" s="9">
        <v>33.76</v>
      </c>
      <c r="E690" s="9">
        <v>36.53</v>
      </c>
      <c r="H690" s="5"/>
      <c r="I690" s="5"/>
    </row>
    <row r="691" spans="1:9" customFormat="1" x14ac:dyDescent="0.2">
      <c r="A691" s="10">
        <v>36789</v>
      </c>
      <c r="B691" s="10"/>
      <c r="C691" s="10"/>
      <c r="D691" s="9">
        <v>33.83</v>
      </c>
      <c r="E691" s="9">
        <v>37.200000000000003</v>
      </c>
      <c r="H691" s="5"/>
      <c r="I691" s="5"/>
    </row>
    <row r="692" spans="1:9" customFormat="1" x14ac:dyDescent="0.2">
      <c r="A692" s="10">
        <v>36790</v>
      </c>
      <c r="B692" s="10"/>
      <c r="C692" s="10"/>
      <c r="D692" s="9">
        <v>32.43</v>
      </c>
      <c r="E692" s="9">
        <v>34.4</v>
      </c>
      <c r="H692" s="5"/>
      <c r="I692" s="5"/>
    </row>
    <row r="693" spans="1:9" customFormat="1" x14ac:dyDescent="0.2">
      <c r="A693" s="10">
        <v>36791</v>
      </c>
      <c r="B693" s="10"/>
      <c r="C693" s="10"/>
      <c r="D693" s="9">
        <v>32.43</v>
      </c>
      <c r="E693" s="9">
        <v>32.729999999999997</v>
      </c>
      <c r="H693" s="5"/>
      <c r="I693" s="5"/>
    </row>
    <row r="694" spans="1:9" customFormat="1" x14ac:dyDescent="0.2">
      <c r="A694" s="10">
        <v>36794</v>
      </c>
      <c r="B694" s="10"/>
      <c r="C694" s="10"/>
      <c r="D694" s="9">
        <v>29.41</v>
      </c>
      <c r="E694" s="9">
        <v>31.43</v>
      </c>
      <c r="H694" s="5"/>
      <c r="I694" s="5"/>
    </row>
    <row r="695" spans="1:9" customFormat="1" x14ac:dyDescent="0.2">
      <c r="A695" s="10">
        <v>36795</v>
      </c>
      <c r="B695" s="10"/>
      <c r="C695" s="10"/>
      <c r="D695" s="9">
        <v>29.35</v>
      </c>
      <c r="E695" s="9">
        <v>31.5</v>
      </c>
      <c r="H695" s="5"/>
      <c r="I695" s="5"/>
    </row>
    <row r="696" spans="1:9" customFormat="1" x14ac:dyDescent="0.2">
      <c r="A696" s="10">
        <v>36796</v>
      </c>
      <c r="B696" s="10"/>
      <c r="C696" s="10"/>
      <c r="D696" s="9">
        <v>29.92</v>
      </c>
      <c r="E696" s="9">
        <v>31.48</v>
      </c>
      <c r="H696" s="5"/>
      <c r="I696" s="5"/>
    </row>
    <row r="697" spans="1:9" customFormat="1" x14ac:dyDescent="0.2">
      <c r="A697" s="10">
        <v>36797</v>
      </c>
      <c r="B697" s="10"/>
      <c r="C697" s="10"/>
      <c r="D697" s="9">
        <v>28.93</v>
      </c>
      <c r="E697" s="9">
        <v>30.33</v>
      </c>
      <c r="H697" s="5"/>
      <c r="I697" s="5"/>
    </row>
    <row r="698" spans="1:9" customFormat="1" x14ac:dyDescent="0.2">
      <c r="A698" s="10">
        <v>36798</v>
      </c>
      <c r="B698" s="10"/>
      <c r="C698" s="10"/>
      <c r="D698" s="9">
        <v>28.48</v>
      </c>
      <c r="E698" s="9">
        <v>30.83</v>
      </c>
      <c r="F698">
        <v>20</v>
      </c>
      <c r="H698" s="5">
        <f>SUM(D679:D698)/F698</f>
        <v>32.930999999999997</v>
      </c>
      <c r="I698" s="5">
        <f>SUM(E679:E698)/F698</f>
        <v>33.884</v>
      </c>
    </row>
    <row r="699" spans="1:9" customFormat="1" x14ac:dyDescent="0.2">
      <c r="A699" s="10">
        <v>36801</v>
      </c>
      <c r="B699" s="10"/>
      <c r="C699" s="10"/>
      <c r="D699" s="9">
        <v>29.46</v>
      </c>
      <c r="E699" s="9">
        <v>32.18</v>
      </c>
      <c r="H699" s="5"/>
      <c r="I699" s="5"/>
    </row>
    <row r="700" spans="1:9" customFormat="1" x14ac:dyDescent="0.2">
      <c r="A700" s="10">
        <v>36802</v>
      </c>
      <c r="B700" s="10"/>
      <c r="C700" s="10"/>
      <c r="D700" s="9">
        <v>30.57</v>
      </c>
      <c r="E700" s="9">
        <v>32.08</v>
      </c>
      <c r="H700" s="5"/>
      <c r="I700" s="5"/>
    </row>
    <row r="701" spans="1:9" customFormat="1" x14ac:dyDescent="0.2">
      <c r="A701" s="10">
        <v>36803</v>
      </c>
      <c r="B701" s="10"/>
      <c r="C701" s="10"/>
      <c r="D701" s="9">
        <v>30.1</v>
      </c>
      <c r="E701" s="9">
        <v>31.43</v>
      </c>
      <c r="H701" s="5"/>
      <c r="I701" s="5"/>
    </row>
    <row r="702" spans="1:9" customFormat="1" x14ac:dyDescent="0.2">
      <c r="A702" s="10">
        <v>36804</v>
      </c>
      <c r="B702" s="10"/>
      <c r="C702" s="10"/>
      <c r="D702" s="9">
        <v>29.13</v>
      </c>
      <c r="E702" s="9">
        <v>30.53</v>
      </c>
      <c r="H702" s="5"/>
      <c r="I702" s="5"/>
    </row>
    <row r="703" spans="1:9" customFormat="1" x14ac:dyDescent="0.2">
      <c r="A703" s="10">
        <v>36805</v>
      </c>
      <c r="B703" s="10"/>
      <c r="C703" s="10"/>
      <c r="D703" s="9">
        <v>29.62</v>
      </c>
      <c r="E703" s="9">
        <v>30.88</v>
      </c>
      <c r="H703" s="5"/>
      <c r="I703" s="5"/>
    </row>
    <row r="704" spans="1:9" customFormat="1" x14ac:dyDescent="0.2">
      <c r="A704" s="10">
        <v>36808</v>
      </c>
      <c r="B704" s="10"/>
      <c r="C704" s="10"/>
      <c r="D704" s="9">
        <v>29.95</v>
      </c>
      <c r="E704" s="9">
        <v>31.88</v>
      </c>
      <c r="H704" s="5"/>
      <c r="I704" s="5"/>
    </row>
    <row r="705" spans="1:9" customFormat="1" x14ac:dyDescent="0.2">
      <c r="A705" s="10">
        <v>36809</v>
      </c>
      <c r="B705" s="10"/>
      <c r="C705" s="10"/>
      <c r="D705" s="9">
        <v>30.91</v>
      </c>
      <c r="E705" s="9">
        <v>33.18</v>
      </c>
      <c r="H705" s="5"/>
      <c r="I705" s="5"/>
    </row>
    <row r="706" spans="1:9" customFormat="1" x14ac:dyDescent="0.2">
      <c r="A706" s="10">
        <v>36810</v>
      </c>
      <c r="B706" s="10"/>
      <c r="C706" s="10"/>
      <c r="D706" s="9">
        <v>31.28</v>
      </c>
      <c r="E706" s="9">
        <v>33.25</v>
      </c>
      <c r="H706" s="5"/>
      <c r="I706" s="5"/>
    </row>
    <row r="707" spans="1:9" customFormat="1" x14ac:dyDescent="0.2">
      <c r="A707" s="10">
        <v>36811</v>
      </c>
      <c r="B707" s="10"/>
      <c r="C707" s="10"/>
      <c r="D707" s="9">
        <v>31.28</v>
      </c>
      <c r="E707" s="9">
        <v>36.08</v>
      </c>
      <c r="H707" s="5"/>
      <c r="I707" s="5"/>
    </row>
    <row r="708" spans="1:9" customFormat="1" x14ac:dyDescent="0.2">
      <c r="A708" s="10">
        <v>36812</v>
      </c>
      <c r="B708" s="10"/>
      <c r="C708" s="10"/>
      <c r="D708" s="9">
        <v>33.39</v>
      </c>
      <c r="E708" s="9">
        <v>34.979999999999997</v>
      </c>
      <c r="H708" s="5"/>
      <c r="I708" s="5"/>
    </row>
    <row r="709" spans="1:9" customFormat="1" x14ac:dyDescent="0.2">
      <c r="A709" s="10">
        <v>36815</v>
      </c>
      <c r="B709" s="10"/>
      <c r="C709" s="10"/>
      <c r="D709" s="9">
        <v>31.99</v>
      </c>
      <c r="E709" s="9">
        <v>32.93</v>
      </c>
      <c r="H709" s="5"/>
      <c r="I709" s="5"/>
    </row>
    <row r="710" spans="1:9" customFormat="1" x14ac:dyDescent="0.2">
      <c r="A710" s="10">
        <v>36816</v>
      </c>
      <c r="B710" s="10"/>
      <c r="C710" s="10"/>
      <c r="D710" s="9">
        <v>30.63</v>
      </c>
      <c r="E710" s="9">
        <v>32.979999999999997</v>
      </c>
      <c r="H710" s="5"/>
      <c r="I710" s="5"/>
    </row>
    <row r="711" spans="1:9" customFormat="1" x14ac:dyDescent="0.2">
      <c r="A711" s="10">
        <v>36817</v>
      </c>
      <c r="B711" s="10"/>
      <c r="C711" s="10"/>
      <c r="D711" s="9">
        <v>30.96</v>
      </c>
      <c r="E711" s="9">
        <v>33.479999999999997</v>
      </c>
      <c r="H711" s="5"/>
      <c r="I711" s="5"/>
    </row>
    <row r="712" spans="1:9" customFormat="1" x14ac:dyDescent="0.2">
      <c r="A712" s="10">
        <v>36818</v>
      </c>
      <c r="B712" s="10"/>
      <c r="C712" s="10"/>
      <c r="D712" s="9">
        <v>30.93</v>
      </c>
      <c r="E712" s="9">
        <v>32.93</v>
      </c>
      <c r="H712" s="5"/>
      <c r="I712" s="5"/>
    </row>
    <row r="713" spans="1:9" customFormat="1" x14ac:dyDescent="0.2">
      <c r="A713" s="10">
        <v>36819</v>
      </c>
      <c r="B713" s="10"/>
      <c r="C713" s="10"/>
      <c r="D713" s="9">
        <v>30.89</v>
      </c>
      <c r="E713" s="9">
        <v>33.75</v>
      </c>
      <c r="H713" s="5"/>
      <c r="I713" s="5"/>
    </row>
    <row r="714" spans="1:9" customFormat="1" x14ac:dyDescent="0.2">
      <c r="A714" s="10">
        <v>36822</v>
      </c>
      <c r="B714" s="10"/>
      <c r="C714" s="10"/>
      <c r="D714" s="9">
        <v>30.56</v>
      </c>
      <c r="E714" s="9">
        <v>35.08</v>
      </c>
      <c r="H714" s="5"/>
      <c r="I714" s="5"/>
    </row>
    <row r="715" spans="1:9" customFormat="1" x14ac:dyDescent="0.2">
      <c r="A715" s="10">
        <v>36823</v>
      </c>
      <c r="B715" s="10"/>
      <c r="C715" s="10"/>
      <c r="D715" s="9">
        <v>31.4</v>
      </c>
      <c r="E715" s="9">
        <v>34.229999999999997</v>
      </c>
      <c r="H715" s="5"/>
      <c r="I715" s="5"/>
    </row>
    <row r="716" spans="1:9" customFormat="1" x14ac:dyDescent="0.2">
      <c r="A716" s="10">
        <v>36824</v>
      </c>
      <c r="B716" s="10"/>
      <c r="C716" s="10"/>
      <c r="D716" s="9">
        <v>31.54</v>
      </c>
      <c r="E716" s="9">
        <v>33.83</v>
      </c>
      <c r="H716" s="5"/>
      <c r="I716" s="5"/>
    </row>
    <row r="717" spans="1:9" customFormat="1" x14ac:dyDescent="0.2">
      <c r="A717" s="10">
        <v>36825</v>
      </c>
      <c r="B717" s="10"/>
      <c r="C717" s="10"/>
      <c r="D717" s="9">
        <v>31.52</v>
      </c>
      <c r="E717" s="9">
        <v>33.729999999999997</v>
      </c>
      <c r="H717" s="5"/>
      <c r="I717" s="5"/>
    </row>
    <row r="718" spans="1:9" customFormat="1" x14ac:dyDescent="0.2">
      <c r="A718" s="10">
        <v>36826</v>
      </c>
      <c r="B718" s="10"/>
      <c r="C718" s="10"/>
      <c r="D718" s="9">
        <v>31.24</v>
      </c>
      <c r="E718" s="9">
        <v>32.729999999999997</v>
      </c>
      <c r="H718" s="5"/>
      <c r="I718" s="5"/>
    </row>
    <row r="719" spans="1:9" customFormat="1" x14ac:dyDescent="0.2">
      <c r="A719" s="10">
        <v>36829</v>
      </c>
      <c r="B719" s="10"/>
      <c r="C719" s="10"/>
      <c r="D719" s="9">
        <v>30.82</v>
      </c>
      <c r="E719" s="9">
        <v>32.83</v>
      </c>
      <c r="H719" s="5"/>
      <c r="I719" s="5"/>
    </row>
    <row r="720" spans="1:9" customFormat="1" x14ac:dyDescent="0.2">
      <c r="A720" s="10">
        <v>36830</v>
      </c>
      <c r="B720" s="10"/>
      <c r="C720" s="10"/>
      <c r="D720" s="9">
        <v>30.25</v>
      </c>
      <c r="E720" s="9">
        <v>32.68</v>
      </c>
      <c r="F720">
        <v>22</v>
      </c>
      <c r="H720" s="5">
        <f>SUM(D699:D720)/F720</f>
        <v>30.837272727272726</v>
      </c>
      <c r="I720" s="5">
        <f>SUM(E699:E720)/F720</f>
        <v>33.07500000000001</v>
      </c>
    </row>
    <row r="721" spans="1:9" customFormat="1" x14ac:dyDescent="0.2">
      <c r="A721" s="10">
        <v>36831</v>
      </c>
      <c r="B721" s="10"/>
      <c r="C721" s="10"/>
      <c r="D721" s="9">
        <v>31.36</v>
      </c>
      <c r="E721" s="9">
        <v>33.28</v>
      </c>
      <c r="H721" s="5"/>
      <c r="I721" s="5"/>
    </row>
    <row r="722" spans="1:9" customFormat="1" x14ac:dyDescent="0.2">
      <c r="A722" s="10">
        <v>36832</v>
      </c>
      <c r="B722" s="10"/>
      <c r="C722" s="10"/>
      <c r="D722" s="9">
        <v>30.72</v>
      </c>
      <c r="E722" s="9">
        <v>32.53</v>
      </c>
      <c r="H722" s="5"/>
      <c r="I722" s="5"/>
    </row>
    <row r="723" spans="1:9" customFormat="1" x14ac:dyDescent="0.2">
      <c r="A723" s="10">
        <v>36833</v>
      </c>
      <c r="B723" s="10"/>
      <c r="C723" s="10"/>
      <c r="D723" s="9">
        <v>30.54</v>
      </c>
      <c r="E723" s="9">
        <v>32.729999999999997</v>
      </c>
      <c r="H723" s="5"/>
      <c r="I723" s="5"/>
    </row>
    <row r="724" spans="1:9" customFormat="1" x14ac:dyDescent="0.2">
      <c r="A724" s="10">
        <v>36836</v>
      </c>
      <c r="B724" s="10"/>
      <c r="C724" s="10"/>
      <c r="D724" s="9">
        <v>31.02</v>
      </c>
      <c r="E724" s="9">
        <v>32.880000000000003</v>
      </c>
      <c r="H724" s="5"/>
      <c r="I724" s="5"/>
    </row>
    <row r="725" spans="1:9" customFormat="1" x14ac:dyDescent="0.2">
      <c r="A725" s="10">
        <v>36837</v>
      </c>
      <c r="B725" s="10"/>
      <c r="C725" s="10"/>
      <c r="D725" s="9">
        <v>31.49</v>
      </c>
      <c r="E725" s="9">
        <v>33.43</v>
      </c>
      <c r="H725" s="5"/>
      <c r="I725" s="5"/>
    </row>
    <row r="726" spans="1:9" customFormat="1" x14ac:dyDescent="0.2">
      <c r="A726" s="10">
        <v>36838</v>
      </c>
      <c r="B726" s="10"/>
      <c r="C726" s="10"/>
      <c r="D726" s="9">
        <v>31.3</v>
      </c>
      <c r="E726" s="9">
        <v>33.229999999999997</v>
      </c>
      <c r="H726" s="5"/>
      <c r="I726" s="5"/>
    </row>
    <row r="727" spans="1:9" customFormat="1" x14ac:dyDescent="0.2">
      <c r="A727" s="10">
        <v>36839</v>
      </c>
      <c r="B727" s="10"/>
      <c r="C727" s="10"/>
      <c r="D727" s="9">
        <v>31.75</v>
      </c>
      <c r="E727" s="9">
        <v>33.93</v>
      </c>
      <c r="H727" s="5"/>
      <c r="I727" s="5"/>
    </row>
    <row r="728" spans="1:9" customFormat="1" x14ac:dyDescent="0.2">
      <c r="A728" s="10">
        <v>36840</v>
      </c>
      <c r="B728" s="10"/>
      <c r="C728" s="10"/>
      <c r="D728" s="9">
        <v>32.28</v>
      </c>
      <c r="E728" s="9">
        <v>34.03</v>
      </c>
      <c r="H728" s="5"/>
      <c r="I728" s="5"/>
    </row>
    <row r="729" spans="1:9" customFormat="1" x14ac:dyDescent="0.2">
      <c r="A729" s="10">
        <v>36843</v>
      </c>
      <c r="B729" s="10"/>
      <c r="C729" s="10"/>
      <c r="D729" s="9">
        <v>32.67</v>
      </c>
      <c r="E729" s="9">
        <v>34.479999999999997</v>
      </c>
      <c r="H729" s="5"/>
      <c r="I729" s="5"/>
    </row>
    <row r="730" spans="1:9" customFormat="1" x14ac:dyDescent="0.2">
      <c r="A730" s="10">
        <v>36844</v>
      </c>
      <c r="B730" s="10"/>
      <c r="C730" s="10"/>
      <c r="D730" s="9">
        <v>33.19</v>
      </c>
      <c r="E730" s="9">
        <v>34.880000000000003</v>
      </c>
      <c r="H730" s="5"/>
      <c r="I730" s="5"/>
    </row>
    <row r="731" spans="1:9" customFormat="1" x14ac:dyDescent="0.2">
      <c r="A731" s="10">
        <v>36845</v>
      </c>
      <c r="B731" s="10"/>
      <c r="C731" s="10"/>
      <c r="D731" s="9">
        <v>33.81</v>
      </c>
      <c r="E731" s="9">
        <v>35.58</v>
      </c>
      <c r="H731" s="5"/>
      <c r="I731" s="5"/>
    </row>
    <row r="732" spans="1:9" customFormat="1" x14ac:dyDescent="0.2">
      <c r="A732" s="10">
        <v>36846</v>
      </c>
      <c r="B732" s="10"/>
      <c r="C732" s="10"/>
      <c r="D732" s="9">
        <v>33.76</v>
      </c>
      <c r="E732" s="9">
        <v>35.130000000000003</v>
      </c>
      <c r="H732" s="5"/>
      <c r="I732" s="5"/>
    </row>
    <row r="733" spans="1:9" customFormat="1" x14ac:dyDescent="0.2">
      <c r="A733" s="10">
        <v>36847</v>
      </c>
      <c r="B733" s="10"/>
      <c r="C733" s="10"/>
      <c r="D733" s="9">
        <v>33.43</v>
      </c>
      <c r="E733" s="9">
        <v>35.479999999999997</v>
      </c>
      <c r="H733" s="5"/>
      <c r="I733" s="5"/>
    </row>
    <row r="734" spans="1:9" customFormat="1" x14ac:dyDescent="0.2">
      <c r="A734" s="10">
        <v>36850</v>
      </c>
      <c r="B734" s="10"/>
      <c r="C734" s="10"/>
      <c r="D734" s="9">
        <v>34.15</v>
      </c>
      <c r="E734" s="9">
        <v>36.18</v>
      </c>
      <c r="H734" s="5"/>
      <c r="I734" s="5"/>
    </row>
    <row r="735" spans="1:9" customFormat="1" x14ac:dyDescent="0.2">
      <c r="A735" s="10">
        <v>36851</v>
      </c>
      <c r="B735" s="10"/>
      <c r="C735" s="10"/>
      <c r="D735" s="9">
        <v>33.11</v>
      </c>
      <c r="E735" s="9">
        <v>35.979999999999997</v>
      </c>
      <c r="H735" s="5"/>
      <c r="I735" s="5"/>
    </row>
    <row r="736" spans="1:9" customFormat="1" x14ac:dyDescent="0.2">
      <c r="A736" s="10">
        <v>36852</v>
      </c>
      <c r="B736" s="10"/>
      <c r="C736" s="10"/>
      <c r="D736" s="9">
        <v>33.06</v>
      </c>
      <c r="E736" s="9">
        <v>36.130000000000003</v>
      </c>
      <c r="H736" s="5"/>
      <c r="I736" s="5"/>
    </row>
    <row r="737" spans="1:9" customFormat="1" x14ac:dyDescent="0.2">
      <c r="A737" s="10">
        <v>36854</v>
      </c>
      <c r="B737" s="10"/>
      <c r="C737" s="10"/>
      <c r="D737" s="9">
        <v>32.979999999999997</v>
      </c>
      <c r="E737" s="9">
        <v>36.130000000000003</v>
      </c>
      <c r="H737" s="5"/>
      <c r="I737" s="5"/>
    </row>
    <row r="738" spans="1:9" customFormat="1" x14ac:dyDescent="0.2">
      <c r="A738" s="10">
        <v>36857</v>
      </c>
      <c r="B738" s="10"/>
      <c r="C738" s="10"/>
      <c r="D738" s="9">
        <v>33.44</v>
      </c>
      <c r="E738" s="9">
        <v>35.380000000000003</v>
      </c>
      <c r="H738" s="5"/>
      <c r="I738" s="5"/>
    </row>
    <row r="739" spans="1:9" customFormat="1" x14ac:dyDescent="0.2">
      <c r="A739" s="10">
        <v>36858</v>
      </c>
      <c r="B739" s="10"/>
      <c r="C739" s="10"/>
      <c r="D739" s="9">
        <v>32.590000000000003</v>
      </c>
      <c r="E739" s="9">
        <v>34.229999999999997</v>
      </c>
      <c r="H739" s="5"/>
      <c r="I739" s="5"/>
    </row>
    <row r="740" spans="1:9" customFormat="1" x14ac:dyDescent="0.2">
      <c r="A740" s="10">
        <v>36859</v>
      </c>
      <c r="B740" s="10"/>
      <c r="C740" s="10"/>
      <c r="D740" s="9">
        <v>32.25</v>
      </c>
      <c r="E740" s="9">
        <v>34.630000000000003</v>
      </c>
      <c r="H740" s="5"/>
      <c r="I740" s="5"/>
    </row>
    <row r="741" spans="1:9" customFormat="1" x14ac:dyDescent="0.2">
      <c r="A741" s="10">
        <v>36860</v>
      </c>
      <c r="B741" s="10"/>
      <c r="C741" s="10"/>
      <c r="D741" s="9">
        <v>32.44</v>
      </c>
      <c r="E741" s="9">
        <v>33.83</v>
      </c>
      <c r="F741">
        <v>21</v>
      </c>
      <c r="H741" s="5">
        <f>SUM(D721:D741)/F741</f>
        <v>32.444761904761904</v>
      </c>
      <c r="I741" s="5">
        <f>SUM(E721:E741)/F741</f>
        <v>34.480000000000004</v>
      </c>
    </row>
    <row r="742" spans="1:9" customFormat="1" x14ac:dyDescent="0.2">
      <c r="A742" s="10">
        <v>36861</v>
      </c>
      <c r="B742" s="10"/>
      <c r="C742" s="10"/>
      <c r="D742" s="9">
        <v>31.12</v>
      </c>
      <c r="E742" s="9">
        <v>32.049999999999997</v>
      </c>
      <c r="H742" s="5"/>
      <c r="I742" s="5"/>
    </row>
    <row r="743" spans="1:9" customFormat="1" x14ac:dyDescent="0.2">
      <c r="A743" s="10">
        <v>36864</v>
      </c>
      <c r="B743" s="10"/>
      <c r="C743" s="10"/>
      <c r="D743" s="9">
        <v>30.48</v>
      </c>
      <c r="E743" s="9">
        <v>31.23</v>
      </c>
      <c r="H743" s="5"/>
      <c r="I743" s="5"/>
    </row>
    <row r="744" spans="1:9" customFormat="1" x14ac:dyDescent="0.2">
      <c r="A744" s="10">
        <v>36865</v>
      </c>
      <c r="B744" s="10"/>
      <c r="C744" s="10"/>
      <c r="D744" s="9">
        <v>28.64</v>
      </c>
      <c r="E744" s="9">
        <v>29.53</v>
      </c>
      <c r="H744" s="5"/>
      <c r="I744" s="5"/>
    </row>
    <row r="745" spans="1:9" customFormat="1" x14ac:dyDescent="0.2">
      <c r="A745" s="10">
        <v>36866</v>
      </c>
      <c r="B745" s="10"/>
      <c r="C745" s="10"/>
      <c r="D745" s="9">
        <v>27.14</v>
      </c>
      <c r="E745" s="9">
        <v>29.88</v>
      </c>
      <c r="H745" s="5"/>
      <c r="I745" s="5"/>
    </row>
    <row r="746" spans="1:9" customFormat="1" x14ac:dyDescent="0.2">
      <c r="A746" s="10">
        <v>36867</v>
      </c>
      <c r="B746" s="10"/>
      <c r="C746" s="10"/>
      <c r="D746" s="9">
        <v>27.84</v>
      </c>
      <c r="E746" s="9">
        <v>29.33</v>
      </c>
      <c r="H746" s="5"/>
      <c r="I746" s="5"/>
    </row>
    <row r="747" spans="1:9" customFormat="1" x14ac:dyDescent="0.2">
      <c r="A747" s="10">
        <v>36868</v>
      </c>
      <c r="B747" s="10"/>
      <c r="C747" s="10"/>
      <c r="D747" s="9">
        <v>26.86</v>
      </c>
      <c r="E747" s="9">
        <v>28.43</v>
      </c>
      <c r="H747" s="5"/>
      <c r="I747" s="5"/>
    </row>
    <row r="748" spans="1:9" customFormat="1" x14ac:dyDescent="0.2">
      <c r="A748" s="10">
        <v>36871</v>
      </c>
      <c r="B748" s="10"/>
      <c r="C748" s="10"/>
      <c r="D748" s="9">
        <v>27.28</v>
      </c>
      <c r="E748" s="9">
        <v>29.53</v>
      </c>
      <c r="H748" s="5"/>
      <c r="I748" s="5"/>
    </row>
    <row r="749" spans="1:9" customFormat="1" x14ac:dyDescent="0.2">
      <c r="A749" s="10">
        <v>36872</v>
      </c>
      <c r="B749" s="10"/>
      <c r="C749" s="10"/>
      <c r="D749" s="9">
        <v>26.53</v>
      </c>
      <c r="E749" s="9">
        <v>29.68</v>
      </c>
      <c r="H749" s="5"/>
      <c r="I749" s="5"/>
    </row>
    <row r="750" spans="1:9" customFormat="1" x14ac:dyDescent="0.2">
      <c r="A750" s="10">
        <v>36873</v>
      </c>
      <c r="B750" s="10"/>
      <c r="C750" s="10"/>
      <c r="D750" s="9">
        <v>26.48</v>
      </c>
      <c r="E750" s="9">
        <v>28.73</v>
      </c>
      <c r="H750" s="5"/>
      <c r="I750" s="5"/>
    </row>
    <row r="751" spans="1:9" customFormat="1" x14ac:dyDescent="0.2">
      <c r="A751" s="10">
        <v>36874</v>
      </c>
      <c r="B751" s="10"/>
      <c r="C751" s="10"/>
      <c r="D751" s="9">
        <v>24.83</v>
      </c>
      <c r="E751" s="9">
        <v>27.98</v>
      </c>
      <c r="H751" s="5"/>
      <c r="I751" s="5"/>
    </row>
    <row r="752" spans="1:9" customFormat="1" x14ac:dyDescent="0.2">
      <c r="A752" s="10">
        <v>36875</v>
      </c>
      <c r="B752" s="10"/>
      <c r="C752" s="10"/>
      <c r="D752" s="9">
        <v>25.45</v>
      </c>
      <c r="E752" s="9">
        <v>28.88</v>
      </c>
      <c r="H752" s="5"/>
      <c r="I752" s="5"/>
    </row>
    <row r="753" spans="1:9" customFormat="1" x14ac:dyDescent="0.2">
      <c r="A753" s="10">
        <v>36878</v>
      </c>
      <c r="B753" s="10"/>
      <c r="C753" s="10"/>
      <c r="D753" s="9">
        <v>26.03</v>
      </c>
      <c r="E753" s="9">
        <v>29.78</v>
      </c>
      <c r="H753" s="5"/>
      <c r="I753" s="5"/>
    </row>
    <row r="754" spans="1:9" customFormat="1" x14ac:dyDescent="0.2">
      <c r="A754" s="10">
        <v>36879</v>
      </c>
      <c r="B754" s="10"/>
      <c r="C754" s="10"/>
      <c r="D754" s="9">
        <v>25.26</v>
      </c>
      <c r="E754" s="9">
        <v>29.33</v>
      </c>
      <c r="H754" s="5"/>
      <c r="I754" s="5"/>
    </row>
    <row r="755" spans="1:9" customFormat="1" x14ac:dyDescent="0.2">
      <c r="A755" s="10">
        <v>36880</v>
      </c>
      <c r="B755" s="10"/>
      <c r="C755" s="10"/>
      <c r="D755" s="9">
        <v>23.23</v>
      </c>
      <c r="E755" s="9">
        <v>26.03</v>
      </c>
      <c r="H755" s="5"/>
      <c r="I755" s="5"/>
    </row>
    <row r="756" spans="1:9" customFormat="1" x14ac:dyDescent="0.2">
      <c r="A756" s="10">
        <v>36881</v>
      </c>
      <c r="B756" s="10"/>
      <c r="C756" s="10"/>
      <c r="D756" s="9">
        <v>22.38</v>
      </c>
      <c r="E756" s="9">
        <v>26.03</v>
      </c>
      <c r="H756" s="5"/>
      <c r="I756" s="5"/>
    </row>
    <row r="757" spans="1:9" customFormat="1" x14ac:dyDescent="0.2">
      <c r="A757" s="10">
        <v>36882</v>
      </c>
      <c r="B757" s="10"/>
      <c r="C757" s="10"/>
      <c r="D757" s="9">
        <v>22.23</v>
      </c>
      <c r="E757" s="9">
        <v>26.98</v>
      </c>
      <c r="H757" s="5"/>
      <c r="I757" s="5"/>
    </row>
    <row r="758" spans="1:9" customFormat="1" x14ac:dyDescent="0.2">
      <c r="A758" s="10">
        <v>36886</v>
      </c>
      <c r="B758" s="10"/>
      <c r="C758" s="10"/>
      <c r="D758" s="9">
        <v>22.23</v>
      </c>
      <c r="E758" s="9">
        <v>26.63</v>
      </c>
      <c r="H758" s="5"/>
      <c r="I758" s="5"/>
    </row>
    <row r="759" spans="1:9" customFormat="1" x14ac:dyDescent="0.2">
      <c r="A759" s="10">
        <v>36887</v>
      </c>
      <c r="B759" s="10"/>
      <c r="C759" s="10"/>
      <c r="D759" s="9">
        <v>22.54</v>
      </c>
      <c r="E759" s="9">
        <v>26.48</v>
      </c>
      <c r="H759" s="5"/>
      <c r="I759" s="5"/>
    </row>
    <row r="760" spans="1:9" customFormat="1" x14ac:dyDescent="0.2">
      <c r="A760" s="10">
        <v>36888</v>
      </c>
      <c r="B760" s="10"/>
      <c r="C760" s="10"/>
      <c r="D760" s="9">
        <v>22.3</v>
      </c>
      <c r="E760" s="9">
        <v>25.83</v>
      </c>
      <c r="H760" s="5"/>
      <c r="I760" s="5"/>
    </row>
    <row r="761" spans="1:9" customFormat="1" x14ac:dyDescent="0.2">
      <c r="A761" s="10">
        <v>36889</v>
      </c>
      <c r="B761" s="10"/>
      <c r="C761" s="10"/>
      <c r="D761" s="9">
        <v>22.5</v>
      </c>
      <c r="E761" s="9">
        <v>26.83</v>
      </c>
      <c r="F761">
        <v>20</v>
      </c>
      <c r="H761" s="5">
        <f>SUM(D742:D761)/F761</f>
        <v>25.567500000000003</v>
      </c>
      <c r="I761" s="5">
        <f>SUM(E742:E761)/F761</f>
        <v>28.458500000000004</v>
      </c>
    </row>
    <row r="762" spans="1:9" customFormat="1" x14ac:dyDescent="0.2">
      <c r="A762" s="10">
        <v>36893</v>
      </c>
      <c r="B762" s="10"/>
      <c r="C762" s="10"/>
      <c r="D762" s="9">
        <v>23.18</v>
      </c>
      <c r="E762" s="9">
        <v>27.23</v>
      </c>
      <c r="H762" s="5"/>
      <c r="I762" s="5"/>
    </row>
    <row r="763" spans="1:9" customFormat="1" x14ac:dyDescent="0.2">
      <c r="A763" s="10">
        <v>36894</v>
      </c>
      <c r="B763" s="10"/>
      <c r="C763" s="10"/>
      <c r="D763" s="9">
        <v>23.35</v>
      </c>
      <c r="E763" s="9">
        <v>28.03</v>
      </c>
      <c r="H763" s="5"/>
      <c r="I763" s="5"/>
    </row>
    <row r="764" spans="1:9" customFormat="1" x14ac:dyDescent="0.2">
      <c r="A764" s="10">
        <v>36895</v>
      </c>
      <c r="B764" s="10"/>
      <c r="C764" s="10"/>
      <c r="D764" s="9">
        <v>23.35</v>
      </c>
      <c r="E764" s="9">
        <v>28.13</v>
      </c>
      <c r="H764" s="5"/>
      <c r="I764" s="5"/>
    </row>
    <row r="765" spans="1:9" customFormat="1" x14ac:dyDescent="0.2">
      <c r="A765" s="10">
        <v>36896</v>
      </c>
      <c r="B765" s="10"/>
      <c r="C765" s="10"/>
      <c r="D765" s="9">
        <v>24.52</v>
      </c>
      <c r="E765" s="9">
        <v>27.93</v>
      </c>
      <c r="H765" s="5"/>
      <c r="I765" s="5"/>
    </row>
    <row r="766" spans="1:9" customFormat="1" x14ac:dyDescent="0.2">
      <c r="A766" s="10">
        <v>36899</v>
      </c>
      <c r="B766" s="10"/>
      <c r="C766" s="10"/>
      <c r="D766" s="9">
        <v>24.76</v>
      </c>
      <c r="E766" s="9">
        <v>27.33</v>
      </c>
      <c r="H766" s="5"/>
      <c r="I766" s="5"/>
    </row>
    <row r="767" spans="1:9" customFormat="1" x14ac:dyDescent="0.2">
      <c r="A767" s="10">
        <v>36900</v>
      </c>
      <c r="B767" s="10"/>
      <c r="C767" s="10"/>
      <c r="D767" s="9">
        <v>24.15</v>
      </c>
      <c r="E767" s="9">
        <v>27.63</v>
      </c>
      <c r="H767" s="5"/>
      <c r="I767" s="5"/>
    </row>
    <row r="768" spans="1:9" customFormat="1" x14ac:dyDescent="0.2">
      <c r="A768" s="10">
        <v>36901</v>
      </c>
      <c r="B768" s="10"/>
      <c r="C768" s="10"/>
      <c r="D768" s="9">
        <v>24.85</v>
      </c>
      <c r="E768" s="9">
        <v>29.48</v>
      </c>
      <c r="H768" s="5"/>
      <c r="I768" s="5"/>
    </row>
    <row r="769" spans="1:9" customFormat="1" x14ac:dyDescent="0.2">
      <c r="A769" s="10">
        <v>36902</v>
      </c>
      <c r="B769" s="10"/>
      <c r="C769" s="10"/>
      <c r="D769" s="9">
        <v>25.6</v>
      </c>
      <c r="E769" s="9">
        <v>29.43</v>
      </c>
      <c r="H769" s="5"/>
      <c r="I769" s="5"/>
    </row>
    <row r="770" spans="1:9" customFormat="1" x14ac:dyDescent="0.2">
      <c r="A770" s="10">
        <v>36903</v>
      </c>
      <c r="B770" s="10"/>
      <c r="C770" s="10"/>
      <c r="D770" s="9">
        <v>25.53</v>
      </c>
      <c r="E770" s="9">
        <v>30.08</v>
      </c>
      <c r="H770" s="5"/>
      <c r="I770" s="5"/>
    </row>
    <row r="771" spans="1:9" customFormat="1" x14ac:dyDescent="0.2">
      <c r="A771" s="10">
        <v>36907</v>
      </c>
      <c r="B771" s="10"/>
      <c r="C771" s="10"/>
      <c r="D771" s="9">
        <v>25.54</v>
      </c>
      <c r="E771" s="9">
        <v>30.28</v>
      </c>
      <c r="H771" s="5"/>
      <c r="I771" s="5"/>
    </row>
    <row r="772" spans="1:9" customFormat="1" x14ac:dyDescent="0.2">
      <c r="A772" s="10">
        <v>36908</v>
      </c>
      <c r="B772" s="10"/>
      <c r="C772" s="10"/>
      <c r="D772" s="11">
        <v>24.29</v>
      </c>
      <c r="E772" s="11">
        <v>29.63</v>
      </c>
      <c r="H772" s="5"/>
      <c r="I772" s="5"/>
    </row>
    <row r="773" spans="1:9" customFormat="1" x14ac:dyDescent="0.2">
      <c r="A773" s="10">
        <v>36909</v>
      </c>
      <c r="B773" s="10"/>
      <c r="C773" s="10"/>
      <c r="D773" s="11">
        <v>24.68</v>
      </c>
      <c r="E773" s="11">
        <v>30.48</v>
      </c>
      <c r="H773" s="5"/>
      <c r="I773" s="5"/>
    </row>
    <row r="774" spans="1:9" customFormat="1" x14ac:dyDescent="0.2">
      <c r="A774" s="10">
        <v>36910</v>
      </c>
      <c r="B774" s="10"/>
      <c r="C774" s="10"/>
      <c r="D774" s="11">
        <v>26.23</v>
      </c>
      <c r="E774" s="11">
        <v>32.18</v>
      </c>
      <c r="H774" s="5"/>
      <c r="I774" s="5"/>
    </row>
    <row r="775" spans="1:9" customFormat="1" x14ac:dyDescent="0.2">
      <c r="A775" s="10">
        <v>36913</v>
      </c>
      <c r="B775" s="10"/>
      <c r="C775" s="10"/>
      <c r="D775" s="9">
        <v>27.34</v>
      </c>
      <c r="E775" s="9">
        <v>32.18</v>
      </c>
      <c r="H775" s="5"/>
      <c r="I775" s="5"/>
    </row>
    <row r="776" spans="1:9" customFormat="1" x14ac:dyDescent="0.2">
      <c r="A776" s="10">
        <v>36914</v>
      </c>
      <c r="B776" s="10"/>
      <c r="C776" s="10"/>
      <c r="D776" s="9">
        <v>27.07</v>
      </c>
      <c r="E776" s="9">
        <v>31.63</v>
      </c>
      <c r="H776" s="5"/>
      <c r="I776" s="5"/>
    </row>
    <row r="777" spans="1:9" customFormat="1" x14ac:dyDescent="0.2">
      <c r="A777" s="10">
        <v>36915</v>
      </c>
      <c r="B777" s="10"/>
      <c r="C777" s="10"/>
      <c r="D777" s="9">
        <v>27.1</v>
      </c>
      <c r="E777" s="9">
        <v>31.28</v>
      </c>
      <c r="H777" s="5"/>
      <c r="I777" s="5"/>
    </row>
    <row r="778" spans="1:9" customFormat="1" x14ac:dyDescent="0.2">
      <c r="A778" s="10">
        <v>36916</v>
      </c>
      <c r="B778" s="10"/>
      <c r="C778" s="10"/>
      <c r="D778" s="9">
        <v>26.63</v>
      </c>
      <c r="E778" s="9">
        <v>31.63</v>
      </c>
      <c r="H778" s="5"/>
      <c r="I778" s="5"/>
    </row>
    <row r="779" spans="1:9" customFormat="1" x14ac:dyDescent="0.2">
      <c r="A779" s="10">
        <v>36917</v>
      </c>
      <c r="B779" s="10"/>
      <c r="C779" s="10"/>
      <c r="D779" s="9">
        <v>26.94</v>
      </c>
      <c r="E779" s="9">
        <v>29.78</v>
      </c>
      <c r="H779" s="5"/>
      <c r="I779" s="5"/>
    </row>
    <row r="780" spans="1:9" customFormat="1" x14ac:dyDescent="0.2">
      <c r="A780" s="10">
        <v>36920</v>
      </c>
      <c r="B780" s="10"/>
      <c r="C780" s="10"/>
      <c r="D780" s="9">
        <v>26.46</v>
      </c>
      <c r="E780" s="9">
        <v>29.08</v>
      </c>
      <c r="H780" s="5"/>
      <c r="I780" s="5"/>
    </row>
    <row r="781" spans="1:9" customFormat="1" x14ac:dyDescent="0.2">
      <c r="A781" s="10">
        <v>36921</v>
      </c>
      <c r="B781" s="10"/>
      <c r="C781" s="10"/>
      <c r="D781" s="9">
        <v>26.29</v>
      </c>
      <c r="E781" s="9">
        <v>29.08</v>
      </c>
      <c r="H781" s="5"/>
      <c r="I781" s="5"/>
    </row>
    <row r="782" spans="1:9" customFormat="1" x14ac:dyDescent="0.2">
      <c r="A782" s="10">
        <v>36922</v>
      </c>
      <c r="B782" s="10"/>
      <c r="C782" s="10"/>
      <c r="D782" s="9">
        <v>26.56</v>
      </c>
      <c r="E782" s="9">
        <v>28.68</v>
      </c>
      <c r="F782">
        <v>21</v>
      </c>
      <c r="H782" s="5">
        <f>SUM(D762:D782)/F782</f>
        <v>25.448571428571427</v>
      </c>
      <c r="I782" s="5">
        <f>SUM(E762:E782)/F782</f>
        <v>29.58</v>
      </c>
    </row>
    <row r="783" spans="1:9" customFormat="1" x14ac:dyDescent="0.2">
      <c r="A783" s="10">
        <v>36923</v>
      </c>
      <c r="B783" s="10"/>
      <c r="C783" s="10"/>
      <c r="D783" s="9">
        <v>27.21</v>
      </c>
      <c r="E783" s="9">
        <v>29.83</v>
      </c>
      <c r="H783" s="5"/>
      <c r="I783" s="5"/>
    </row>
    <row r="784" spans="1:9" customFormat="1" x14ac:dyDescent="0.2">
      <c r="A784" s="10">
        <v>36924</v>
      </c>
      <c r="B784" s="10"/>
      <c r="C784" s="10"/>
      <c r="D784" s="9">
        <v>28.68</v>
      </c>
      <c r="E784" s="9">
        <v>31.18</v>
      </c>
      <c r="H784" s="5"/>
      <c r="I784" s="5"/>
    </row>
    <row r="785" spans="1:9" customFormat="1" x14ac:dyDescent="0.2">
      <c r="A785" s="10">
        <v>36927</v>
      </c>
      <c r="B785" s="10"/>
      <c r="C785" s="10"/>
      <c r="D785" s="9">
        <v>29.1</v>
      </c>
      <c r="E785" s="9">
        <v>30.53</v>
      </c>
      <c r="H785" s="5"/>
      <c r="I785" s="5"/>
    </row>
    <row r="786" spans="1:9" customFormat="1" x14ac:dyDescent="0.2">
      <c r="A786" s="10">
        <v>36928</v>
      </c>
      <c r="B786" s="10"/>
      <c r="C786" s="10"/>
      <c r="D786" s="9">
        <v>29.06</v>
      </c>
      <c r="E786" s="9">
        <v>30.35</v>
      </c>
      <c r="H786" s="5"/>
      <c r="I786" s="5"/>
    </row>
    <row r="787" spans="1:9" customFormat="1" x14ac:dyDescent="0.2">
      <c r="A787" s="10">
        <v>36929</v>
      </c>
      <c r="B787" s="10"/>
      <c r="C787" s="10"/>
      <c r="D787" s="9">
        <v>29.47</v>
      </c>
      <c r="E787" s="9">
        <v>31.28</v>
      </c>
      <c r="H787" s="5"/>
      <c r="I787" s="5"/>
    </row>
    <row r="788" spans="1:9" customFormat="1" x14ac:dyDescent="0.2">
      <c r="A788" s="10">
        <v>36930</v>
      </c>
      <c r="B788" s="10"/>
      <c r="C788" s="10"/>
      <c r="D788" s="9">
        <v>30.61</v>
      </c>
      <c r="E788" s="9">
        <v>31.58</v>
      </c>
      <c r="H788" s="5"/>
      <c r="I788" s="5"/>
    </row>
    <row r="789" spans="1:9" customFormat="1" x14ac:dyDescent="0.2">
      <c r="A789" s="10">
        <v>36931</v>
      </c>
      <c r="B789" s="10"/>
      <c r="C789" s="10"/>
      <c r="D789" s="9">
        <v>29.67</v>
      </c>
      <c r="E789" s="9">
        <v>31.03</v>
      </c>
      <c r="H789" s="5"/>
      <c r="I789" s="5"/>
    </row>
    <row r="790" spans="1:9" customFormat="1" x14ac:dyDescent="0.2">
      <c r="A790" s="10">
        <v>36934</v>
      </c>
      <c r="B790" s="10"/>
      <c r="C790" s="10"/>
      <c r="D790" s="9">
        <v>29.13</v>
      </c>
      <c r="E790" s="9">
        <v>30.53</v>
      </c>
      <c r="H790" s="5"/>
      <c r="I790" s="5"/>
    </row>
    <row r="791" spans="1:9" customFormat="1" x14ac:dyDescent="0.2">
      <c r="A791" s="10">
        <v>36935</v>
      </c>
      <c r="B791" s="10"/>
      <c r="C791" s="10"/>
      <c r="D791" s="9">
        <v>27.84</v>
      </c>
      <c r="E791" s="9">
        <v>30.38</v>
      </c>
      <c r="H791" s="5"/>
      <c r="I791" s="5"/>
    </row>
    <row r="792" spans="1:9" customFormat="1" x14ac:dyDescent="0.2">
      <c r="A792" s="10">
        <v>36936</v>
      </c>
      <c r="B792" s="10"/>
      <c r="C792" s="10"/>
      <c r="D792" s="9">
        <v>28.23</v>
      </c>
      <c r="E792" s="9">
        <v>29.73</v>
      </c>
      <c r="H792" s="5"/>
      <c r="I792" s="5"/>
    </row>
    <row r="793" spans="1:9" customFormat="1" x14ac:dyDescent="0.2">
      <c r="A793" s="10">
        <v>36937</v>
      </c>
      <c r="B793" s="10"/>
      <c r="C793" s="10"/>
      <c r="D793" s="9">
        <v>26.23</v>
      </c>
      <c r="E793" s="9">
        <v>28.83</v>
      </c>
      <c r="H793" s="5"/>
      <c r="I793" s="5"/>
    </row>
    <row r="794" spans="1:9" customFormat="1" x14ac:dyDescent="0.2">
      <c r="A794" s="10">
        <v>36938</v>
      </c>
      <c r="B794" s="10"/>
      <c r="C794" s="10"/>
      <c r="D794" s="9">
        <v>26.61</v>
      </c>
      <c r="E794" s="9">
        <v>29.13</v>
      </c>
      <c r="H794" s="5"/>
      <c r="I794" s="5"/>
    </row>
    <row r="795" spans="1:9" customFormat="1" x14ac:dyDescent="0.2">
      <c r="A795" s="10">
        <v>36942</v>
      </c>
      <c r="B795" s="10"/>
      <c r="C795" s="10"/>
      <c r="D795" s="9">
        <v>26.23</v>
      </c>
      <c r="E795" s="9">
        <v>28.58</v>
      </c>
      <c r="H795" s="5"/>
      <c r="I795" s="5"/>
    </row>
    <row r="796" spans="1:9" customFormat="1" x14ac:dyDescent="0.2">
      <c r="A796" s="10">
        <v>36943</v>
      </c>
      <c r="B796" s="10"/>
      <c r="C796" s="10"/>
      <c r="D796" s="9">
        <v>25.89</v>
      </c>
      <c r="E796" s="9">
        <v>28.23</v>
      </c>
      <c r="H796" s="5"/>
      <c r="I796" s="5"/>
    </row>
    <row r="797" spans="1:9" customFormat="1" x14ac:dyDescent="0.2">
      <c r="A797" s="10">
        <v>36944</v>
      </c>
      <c r="B797" s="10"/>
      <c r="C797" s="10"/>
      <c r="D797" s="9">
        <v>26.08</v>
      </c>
      <c r="E797" s="9">
        <v>28.58</v>
      </c>
      <c r="H797" s="5"/>
      <c r="I797" s="5"/>
    </row>
    <row r="798" spans="1:9" customFormat="1" x14ac:dyDescent="0.2">
      <c r="A798" s="10">
        <v>36945</v>
      </c>
      <c r="B798" s="10"/>
      <c r="C798" s="10"/>
      <c r="D798" s="9">
        <v>26.08</v>
      </c>
      <c r="E798" s="9">
        <v>28.83</v>
      </c>
      <c r="H798" s="5"/>
      <c r="I798" s="5"/>
    </row>
    <row r="799" spans="1:9" customFormat="1" x14ac:dyDescent="0.2">
      <c r="A799" s="10">
        <v>36948</v>
      </c>
      <c r="B799" s="10"/>
      <c r="C799" s="10"/>
      <c r="D799" s="9">
        <v>25.68</v>
      </c>
      <c r="E799" s="9">
        <v>28.43</v>
      </c>
      <c r="H799" s="5"/>
      <c r="I799" s="5"/>
    </row>
    <row r="800" spans="1:9" customFormat="1" x14ac:dyDescent="0.2">
      <c r="A800" s="10">
        <v>36949</v>
      </c>
      <c r="B800" s="10"/>
      <c r="C800" s="10"/>
      <c r="D800" s="9">
        <v>25.31</v>
      </c>
      <c r="E800" s="9">
        <v>28.13</v>
      </c>
      <c r="H800" s="5"/>
      <c r="I800" s="5"/>
    </row>
    <row r="801" spans="1:9" customFormat="1" x14ac:dyDescent="0.2">
      <c r="A801" s="10">
        <v>36950</v>
      </c>
      <c r="B801" s="10"/>
      <c r="C801" s="10"/>
      <c r="D801" s="9">
        <v>25.51</v>
      </c>
      <c r="E801" s="9">
        <v>27.38</v>
      </c>
      <c r="F801">
        <v>19</v>
      </c>
      <c r="H801" s="5">
        <f>SUM(D783:D801)/F801</f>
        <v>27.506315789473685</v>
      </c>
      <c r="I801" s="5">
        <f>SUM(E783:E801)/F801</f>
        <v>29.60736842105263</v>
      </c>
    </row>
    <row r="802" spans="1:9" customFormat="1" x14ac:dyDescent="0.2">
      <c r="A802" s="10">
        <v>36951</v>
      </c>
      <c r="B802" s="10"/>
      <c r="C802" s="10"/>
      <c r="D802" s="9">
        <v>25.06</v>
      </c>
      <c r="E802" s="9">
        <v>27.63</v>
      </c>
    </row>
    <row r="803" spans="1:9" customFormat="1" x14ac:dyDescent="0.2">
      <c r="A803" s="10">
        <v>36952</v>
      </c>
      <c r="B803" s="10"/>
      <c r="C803" s="10"/>
      <c r="D803" s="9">
        <v>25.27</v>
      </c>
      <c r="E803" s="9">
        <v>27.83</v>
      </c>
    </row>
    <row r="804" spans="1:9" customFormat="1" x14ac:dyDescent="0.2">
      <c r="A804" s="10">
        <v>36955</v>
      </c>
      <c r="B804" s="10"/>
      <c r="C804" s="10"/>
      <c r="D804" s="9">
        <v>25.99</v>
      </c>
      <c r="E804" s="9">
        <v>28.63</v>
      </c>
    </row>
    <row r="805" spans="1:9" customFormat="1" x14ac:dyDescent="0.2">
      <c r="A805" s="10">
        <v>36956</v>
      </c>
      <c r="B805" s="10"/>
      <c r="C805" s="10"/>
      <c r="D805" s="9">
        <v>25.79</v>
      </c>
      <c r="E805" s="9">
        <v>28.33</v>
      </c>
    </row>
    <row r="806" spans="1:9" customFormat="1" x14ac:dyDescent="0.2">
      <c r="A806" s="10">
        <v>36957</v>
      </c>
      <c r="B806" s="10"/>
      <c r="C806" s="10"/>
      <c r="D806" s="9">
        <v>25.92</v>
      </c>
      <c r="E806" s="9">
        <v>29.03</v>
      </c>
    </row>
    <row r="807" spans="1:9" customFormat="1" x14ac:dyDescent="0.2">
      <c r="A807" s="10">
        <v>36958</v>
      </c>
      <c r="B807" s="10"/>
      <c r="C807" s="10"/>
      <c r="D807" s="9">
        <v>26.18</v>
      </c>
      <c r="E807" s="9">
        <v>28.38</v>
      </c>
    </row>
    <row r="808" spans="1:9" customFormat="1" x14ac:dyDescent="0.2">
      <c r="A808" s="10">
        <v>36959</v>
      </c>
      <c r="B808" s="10"/>
      <c r="C808" s="10"/>
      <c r="D808" s="9">
        <v>25.65</v>
      </c>
      <c r="E808" s="9">
        <v>28.03</v>
      </c>
    </row>
    <row r="809" spans="1:9" customFormat="1" x14ac:dyDescent="0.2">
      <c r="A809" s="10">
        <v>36962</v>
      </c>
      <c r="B809" s="10"/>
      <c r="C809" s="10"/>
      <c r="D809" s="9">
        <v>25.25</v>
      </c>
      <c r="E809" s="9">
        <v>28.03</v>
      </c>
    </row>
    <row r="810" spans="1:9" customFormat="1" x14ac:dyDescent="0.2">
      <c r="A810" s="10">
        <v>36963</v>
      </c>
      <c r="B810" s="10"/>
      <c r="C810" s="10"/>
      <c r="D810" s="9">
        <v>24.67</v>
      </c>
      <c r="E810" s="9">
        <v>27.58</v>
      </c>
    </row>
    <row r="811" spans="1:9" customFormat="1" x14ac:dyDescent="0.2">
      <c r="A811" s="10">
        <v>36964</v>
      </c>
      <c r="B811" s="10"/>
      <c r="C811" s="10"/>
      <c r="D811" s="9">
        <v>24.34</v>
      </c>
      <c r="E811" s="9">
        <v>26.43</v>
      </c>
    </row>
    <row r="812" spans="1:9" customFormat="1" x14ac:dyDescent="0.2">
      <c r="A812" s="10">
        <v>36965</v>
      </c>
      <c r="B812" s="10"/>
      <c r="C812" s="10"/>
      <c r="D812" s="9">
        <v>23.47</v>
      </c>
      <c r="E812" s="9">
        <v>26.58</v>
      </c>
    </row>
    <row r="813" spans="1:9" customFormat="1" x14ac:dyDescent="0.2">
      <c r="A813" s="10">
        <v>36966</v>
      </c>
      <c r="B813" s="10"/>
      <c r="C813" s="10"/>
      <c r="D813" s="9">
        <v>24.11</v>
      </c>
      <c r="E813" s="9">
        <v>26.73</v>
      </c>
    </row>
    <row r="814" spans="1:9" customFormat="1" x14ac:dyDescent="0.2">
      <c r="A814" s="10">
        <v>36969</v>
      </c>
      <c r="B814" s="10"/>
      <c r="C814" s="10"/>
      <c r="D814" s="9">
        <v>23.34</v>
      </c>
      <c r="E814" s="9">
        <v>26.15</v>
      </c>
    </row>
    <row r="815" spans="1:9" customFormat="1" x14ac:dyDescent="0.2">
      <c r="A815" s="10">
        <v>36970</v>
      </c>
      <c r="B815" s="10"/>
      <c r="C815" s="10"/>
      <c r="D815" s="9">
        <v>23.64</v>
      </c>
      <c r="E815" s="9">
        <v>25.98</v>
      </c>
    </row>
    <row r="816" spans="1:9" customFormat="1" x14ac:dyDescent="0.2">
      <c r="A816" s="10">
        <v>36971</v>
      </c>
      <c r="B816" s="10"/>
      <c r="C816" s="10"/>
      <c r="D816" s="9">
        <v>23.4</v>
      </c>
      <c r="E816" s="9">
        <v>26.46</v>
      </c>
    </row>
    <row r="817" spans="1:9" customFormat="1" x14ac:dyDescent="0.2">
      <c r="A817" s="10">
        <v>36972</v>
      </c>
      <c r="B817" s="10"/>
      <c r="C817" s="10"/>
      <c r="D817" s="9">
        <v>23.53</v>
      </c>
      <c r="E817" s="9">
        <v>26.38</v>
      </c>
    </row>
    <row r="818" spans="1:9" customFormat="1" x14ac:dyDescent="0.2">
      <c r="A818" s="10">
        <v>36973</v>
      </c>
      <c r="B818" s="10"/>
      <c r="C818" s="10"/>
      <c r="D818" s="9">
        <v>23.76</v>
      </c>
      <c r="E818" s="9">
        <v>26.93</v>
      </c>
    </row>
    <row r="819" spans="1:9" customFormat="1" x14ac:dyDescent="0.2">
      <c r="A819" s="10">
        <v>36976</v>
      </c>
      <c r="B819" s="10"/>
      <c r="C819" s="10"/>
      <c r="D819" s="9">
        <v>24.02</v>
      </c>
      <c r="E819" s="9">
        <v>27.48</v>
      </c>
    </row>
    <row r="820" spans="1:9" customFormat="1" x14ac:dyDescent="0.2">
      <c r="A820" s="10">
        <v>36977</v>
      </c>
      <c r="B820" s="10"/>
      <c r="C820" s="10"/>
      <c r="D820" s="9">
        <v>24.6</v>
      </c>
      <c r="E820" s="9">
        <v>27.78</v>
      </c>
    </row>
    <row r="821" spans="1:9" customFormat="1" x14ac:dyDescent="0.2">
      <c r="A821" s="10">
        <v>36978</v>
      </c>
      <c r="B821" s="10"/>
      <c r="C821" s="10"/>
      <c r="D821" s="15">
        <v>24.72</v>
      </c>
      <c r="E821" s="15">
        <v>26.33</v>
      </c>
    </row>
    <row r="822" spans="1:9" customFormat="1" x14ac:dyDescent="0.2">
      <c r="A822" s="10">
        <v>36979</v>
      </c>
      <c r="B822" s="10"/>
      <c r="C822" s="10"/>
      <c r="D822" s="15">
        <v>24</v>
      </c>
      <c r="E822" s="15">
        <v>26.33</v>
      </c>
    </row>
    <row r="823" spans="1:9" customFormat="1" x14ac:dyDescent="0.2">
      <c r="A823" s="10">
        <v>36980</v>
      </c>
      <c r="B823" s="10"/>
      <c r="C823" s="10"/>
      <c r="D823" s="15">
        <v>23.85</v>
      </c>
      <c r="E823" s="15">
        <v>26.28</v>
      </c>
      <c r="F823">
        <v>22</v>
      </c>
      <c r="H823" s="5">
        <f>SUM(D802:D823)/F823</f>
        <v>24.570909090909087</v>
      </c>
      <c r="I823" s="5">
        <f>SUM(E802:E823)/F823</f>
        <v>27.241363636363641</v>
      </c>
    </row>
    <row r="824" spans="1:9" customFormat="1" x14ac:dyDescent="0.2">
      <c r="A824" s="10">
        <v>36983</v>
      </c>
      <c r="B824" s="10"/>
      <c r="C824" s="10"/>
      <c r="D824" s="36">
        <v>23.85</v>
      </c>
      <c r="E824" s="36">
        <v>25.58</v>
      </c>
    </row>
    <row r="825" spans="1:9" customFormat="1" x14ac:dyDescent="0.2">
      <c r="A825" s="10">
        <v>36984</v>
      </c>
      <c r="B825" s="10"/>
      <c r="C825" s="10"/>
      <c r="D825" s="36">
        <v>23.57</v>
      </c>
      <c r="E825" s="36">
        <v>26.18</v>
      </c>
    </row>
    <row r="826" spans="1:9" customFormat="1" x14ac:dyDescent="0.2">
      <c r="A826" s="10">
        <v>36985</v>
      </c>
      <c r="B826" s="10"/>
      <c r="C826" s="10"/>
      <c r="D826" s="36">
        <v>24.45</v>
      </c>
      <c r="E826" s="36">
        <v>27.13</v>
      </c>
    </row>
    <row r="827" spans="1:9" customFormat="1" x14ac:dyDescent="0.2">
      <c r="A827" s="10">
        <v>36986</v>
      </c>
      <c r="B827" s="10"/>
      <c r="C827" s="10"/>
      <c r="D827" s="36">
        <v>24.66</v>
      </c>
      <c r="E827" s="36">
        <v>27.28</v>
      </c>
    </row>
    <row r="828" spans="1:9" customFormat="1" x14ac:dyDescent="0.2">
      <c r="A828" s="10">
        <v>36987</v>
      </c>
      <c r="B828" s="10"/>
      <c r="C828" s="10"/>
      <c r="D828" s="36">
        <v>23.97</v>
      </c>
      <c r="E828" s="36">
        <v>27.08</v>
      </c>
    </row>
    <row r="829" spans="1:9" customFormat="1" x14ac:dyDescent="0.2">
      <c r="A829" s="10">
        <v>36990</v>
      </c>
      <c r="B829" s="10"/>
      <c r="C829" s="10"/>
      <c r="D829" s="36">
        <v>24.66</v>
      </c>
      <c r="E829" s="36">
        <v>27.28</v>
      </c>
    </row>
    <row r="830" spans="1:9" customFormat="1" x14ac:dyDescent="0.2">
      <c r="A830" s="10">
        <v>36991</v>
      </c>
      <c r="B830" s="10"/>
      <c r="C830" s="10"/>
      <c r="D830" s="36">
        <v>24.7</v>
      </c>
      <c r="E830" s="36">
        <v>28.48</v>
      </c>
    </row>
    <row r="831" spans="1:9" customFormat="1" x14ac:dyDescent="0.2">
      <c r="A831" s="10">
        <v>36992</v>
      </c>
      <c r="B831" s="10"/>
      <c r="C831" s="10"/>
      <c r="D831" s="36">
        <v>26.45</v>
      </c>
      <c r="E831" s="36">
        <v>28.18</v>
      </c>
    </row>
    <row r="832" spans="1:9" customFormat="1" x14ac:dyDescent="0.2">
      <c r="A832" s="10">
        <v>36993</v>
      </c>
      <c r="B832" s="10"/>
      <c r="C832" s="10"/>
      <c r="D832" s="36">
        <v>26.45</v>
      </c>
      <c r="E832" s="36">
        <v>28.28</v>
      </c>
    </row>
    <row r="833" spans="1:9" customFormat="1" x14ac:dyDescent="0.2">
      <c r="A833" s="10">
        <v>36997</v>
      </c>
      <c r="B833" s="10"/>
      <c r="C833" s="10"/>
      <c r="D833" s="36">
        <v>27.79</v>
      </c>
      <c r="E833" s="36">
        <v>28.78</v>
      </c>
    </row>
    <row r="834" spans="1:9" customFormat="1" x14ac:dyDescent="0.2">
      <c r="A834" s="10">
        <v>36998</v>
      </c>
      <c r="B834" s="10"/>
      <c r="C834" s="10"/>
      <c r="D834" s="36">
        <v>26.92</v>
      </c>
      <c r="E834" s="36">
        <v>28.23</v>
      </c>
    </row>
    <row r="835" spans="1:9" customFormat="1" x14ac:dyDescent="0.2">
      <c r="A835" s="10">
        <v>36999</v>
      </c>
      <c r="B835" s="10"/>
      <c r="C835" s="10"/>
      <c r="D835" s="36">
        <v>26</v>
      </c>
      <c r="E835" s="36">
        <v>27.98</v>
      </c>
    </row>
    <row r="836" spans="1:9" customFormat="1" x14ac:dyDescent="0.2">
      <c r="A836" s="10">
        <v>37000</v>
      </c>
      <c r="B836" s="10"/>
      <c r="C836" s="10"/>
      <c r="D836" s="36">
        <v>25.83</v>
      </c>
      <c r="E836" s="36">
        <v>27.83</v>
      </c>
    </row>
    <row r="837" spans="1:9" customFormat="1" x14ac:dyDescent="0.2">
      <c r="A837" s="10">
        <v>37001</v>
      </c>
      <c r="B837" s="10"/>
      <c r="C837" s="10"/>
      <c r="D837" s="36">
        <v>25.54</v>
      </c>
      <c r="E837" s="36">
        <v>27.28</v>
      </c>
    </row>
    <row r="838" spans="1:9" customFormat="1" x14ac:dyDescent="0.2">
      <c r="A838" s="10">
        <v>37004</v>
      </c>
      <c r="B838" s="10"/>
      <c r="C838" s="10"/>
      <c r="D838" s="36">
        <v>25.48</v>
      </c>
      <c r="E838" s="36">
        <v>27.03</v>
      </c>
    </row>
    <row r="839" spans="1:9" customFormat="1" x14ac:dyDescent="0.2">
      <c r="A839" s="10">
        <v>37005</v>
      </c>
      <c r="B839" s="10"/>
      <c r="C839" s="10"/>
      <c r="D839" s="36">
        <v>25.77</v>
      </c>
      <c r="E839" s="36">
        <v>24.88</v>
      </c>
    </row>
    <row r="840" spans="1:9" customFormat="1" x14ac:dyDescent="0.2">
      <c r="A840" s="10">
        <v>37006</v>
      </c>
      <c r="B840" s="10"/>
      <c r="C840" s="10"/>
      <c r="D840" s="37">
        <v>25.51</v>
      </c>
      <c r="E840" s="37">
        <v>25.58</v>
      </c>
    </row>
    <row r="841" spans="1:9" customFormat="1" x14ac:dyDescent="0.2">
      <c r="A841" s="10">
        <v>37007</v>
      </c>
      <c r="B841" s="10"/>
      <c r="C841" s="10"/>
      <c r="D841" s="37">
        <v>26.77</v>
      </c>
      <c r="E841" s="37">
        <v>28.43</v>
      </c>
    </row>
    <row r="842" spans="1:9" customFormat="1" x14ac:dyDescent="0.2">
      <c r="A842" s="10">
        <v>37008</v>
      </c>
      <c r="B842" s="10"/>
      <c r="C842" s="10"/>
      <c r="D842" s="37">
        <v>27.02</v>
      </c>
      <c r="E842" s="37">
        <v>26.28</v>
      </c>
    </row>
    <row r="843" spans="1:9" customFormat="1" x14ac:dyDescent="0.2">
      <c r="A843" s="10">
        <v>37011</v>
      </c>
      <c r="B843" s="10"/>
      <c r="C843" s="10"/>
      <c r="D843" s="15">
        <v>27.51</v>
      </c>
      <c r="E843" s="15">
        <v>28.48</v>
      </c>
      <c r="F843">
        <v>20</v>
      </c>
      <c r="H843" s="5">
        <f>SUM(D824:D843)/F843</f>
        <v>25.645</v>
      </c>
      <c r="I843" s="5">
        <f>SUM(E824:E843)/F843</f>
        <v>27.3125</v>
      </c>
    </row>
    <row r="844" spans="1:9" customFormat="1" x14ac:dyDescent="0.2">
      <c r="A844" s="10">
        <v>37012</v>
      </c>
      <c r="B844" s="10"/>
      <c r="C844" s="10"/>
      <c r="D844" s="15">
        <v>27.3</v>
      </c>
      <c r="E844" s="15">
        <v>28.93</v>
      </c>
    </row>
    <row r="845" spans="1:9" customFormat="1" x14ac:dyDescent="0.2">
      <c r="A845" s="10">
        <v>37013</v>
      </c>
      <c r="B845" s="10"/>
      <c r="C845" s="10"/>
      <c r="D845" s="15">
        <v>27.14</v>
      </c>
      <c r="E845" s="15">
        <v>27.8</v>
      </c>
    </row>
    <row r="846" spans="1:9" customFormat="1" x14ac:dyDescent="0.2">
      <c r="A846" s="10">
        <v>37014</v>
      </c>
      <c r="B846" s="10"/>
      <c r="C846" s="10"/>
      <c r="D846" s="15">
        <v>27.4</v>
      </c>
      <c r="E846" s="15">
        <v>28.45</v>
      </c>
    </row>
    <row r="847" spans="1:9" customFormat="1" x14ac:dyDescent="0.2">
      <c r="A847" s="10">
        <v>37015</v>
      </c>
      <c r="B847" s="10"/>
      <c r="C847" s="10"/>
      <c r="D847" s="15">
        <v>27.59</v>
      </c>
      <c r="E847" s="15">
        <v>28.38</v>
      </c>
    </row>
    <row r="848" spans="1:9" customFormat="1" x14ac:dyDescent="0.2">
      <c r="A848" s="10">
        <v>37018</v>
      </c>
      <c r="B848" s="10"/>
      <c r="C848" s="10"/>
      <c r="D848" s="37">
        <v>27.59</v>
      </c>
      <c r="E848" s="37">
        <v>27.78</v>
      </c>
    </row>
    <row r="849" spans="1:5" customFormat="1" x14ac:dyDescent="0.2">
      <c r="A849" s="10">
        <v>37019</v>
      </c>
      <c r="B849" s="10"/>
      <c r="C849" s="10"/>
      <c r="D849" s="37">
        <v>27.84</v>
      </c>
      <c r="E849" s="37">
        <v>27.38</v>
      </c>
    </row>
    <row r="850" spans="1:5" customFormat="1" x14ac:dyDescent="0.2">
      <c r="A850" s="10">
        <v>37020</v>
      </c>
      <c r="B850" s="10"/>
      <c r="C850" s="10"/>
      <c r="D850" s="37">
        <v>27.41</v>
      </c>
      <c r="E850" s="37">
        <v>28.23</v>
      </c>
    </row>
    <row r="851" spans="1:5" customFormat="1" x14ac:dyDescent="0.2">
      <c r="A851" s="10">
        <v>37021</v>
      </c>
      <c r="B851" s="10"/>
      <c r="C851" s="10"/>
      <c r="D851" s="37">
        <v>28.14</v>
      </c>
      <c r="E851" s="37">
        <v>28.53</v>
      </c>
    </row>
    <row r="852" spans="1:5" customFormat="1" x14ac:dyDescent="0.2">
      <c r="A852" s="10">
        <v>37022</v>
      </c>
      <c r="B852" s="10"/>
      <c r="C852" s="10"/>
      <c r="D852" s="37">
        <v>27.78</v>
      </c>
      <c r="E852" s="37">
        <v>28.58</v>
      </c>
    </row>
    <row r="853" spans="1:5" customFormat="1" x14ac:dyDescent="0.2">
      <c r="A853" s="10">
        <v>37025</v>
      </c>
      <c r="B853" s="10"/>
      <c r="C853" s="10"/>
      <c r="D853" s="37">
        <v>27.68</v>
      </c>
      <c r="E853" s="37">
        <v>28.73</v>
      </c>
    </row>
    <row r="854" spans="1:5" customFormat="1" x14ac:dyDescent="0.2">
      <c r="A854" s="10">
        <v>37026</v>
      </c>
      <c r="B854" s="10"/>
      <c r="C854" s="10"/>
      <c r="D854" s="15">
        <v>27.78</v>
      </c>
      <c r="E854" s="15">
        <v>28.98</v>
      </c>
    </row>
    <row r="855" spans="1:5" customFormat="1" x14ac:dyDescent="0.2">
      <c r="A855" s="10">
        <v>37027</v>
      </c>
      <c r="B855" s="10"/>
      <c r="C855" s="10"/>
      <c r="D855" s="15">
        <v>27.92</v>
      </c>
      <c r="E855" s="15">
        <v>28.88</v>
      </c>
    </row>
    <row r="856" spans="1:5" customFormat="1" x14ac:dyDescent="0.2">
      <c r="A856" s="10">
        <v>37028</v>
      </c>
      <c r="B856" s="10"/>
      <c r="C856" s="10"/>
      <c r="D856" s="15">
        <v>28.66</v>
      </c>
      <c r="E856" s="15">
        <v>28.93</v>
      </c>
    </row>
    <row r="857" spans="1:5" customFormat="1" x14ac:dyDescent="0.2">
      <c r="A857" s="10">
        <v>37029</v>
      </c>
      <c r="B857" s="10"/>
      <c r="C857" s="10"/>
      <c r="D857" s="15">
        <v>29.44</v>
      </c>
      <c r="E857" s="15">
        <v>29.93</v>
      </c>
    </row>
    <row r="858" spans="1:5" customFormat="1" x14ac:dyDescent="0.2">
      <c r="A858" s="10">
        <v>37032</v>
      </c>
      <c r="B858" s="10"/>
      <c r="C858" s="10"/>
      <c r="D858" s="15">
        <v>29.73</v>
      </c>
      <c r="E858" s="15">
        <v>29.98</v>
      </c>
    </row>
    <row r="859" spans="1:5" customFormat="1" x14ac:dyDescent="0.2">
      <c r="A859" s="10">
        <v>37033</v>
      </c>
      <c r="B859" s="10"/>
      <c r="C859" s="10"/>
      <c r="D859" s="15">
        <v>29.84</v>
      </c>
      <c r="E859" s="15">
        <v>29.73</v>
      </c>
    </row>
    <row r="860" spans="1:5" customFormat="1" x14ac:dyDescent="0.2">
      <c r="A860" s="10">
        <v>37034</v>
      </c>
      <c r="B860" s="10"/>
      <c r="C860" s="10"/>
      <c r="D860" s="15">
        <v>29.47</v>
      </c>
      <c r="E860" s="15">
        <v>29.18</v>
      </c>
    </row>
    <row r="861" spans="1:5" customFormat="1" x14ac:dyDescent="0.2">
      <c r="A861" s="10">
        <v>37035</v>
      </c>
      <c r="B861" s="10"/>
      <c r="C861" s="10"/>
      <c r="D861" s="15">
        <v>28.79</v>
      </c>
      <c r="E861" s="15">
        <v>28.08</v>
      </c>
    </row>
    <row r="862" spans="1:5" customFormat="1" x14ac:dyDescent="0.2">
      <c r="A862" s="10">
        <v>37036</v>
      </c>
      <c r="B862" s="10"/>
      <c r="C862" s="10"/>
      <c r="D862" s="15">
        <v>28.79</v>
      </c>
      <c r="E862" s="15">
        <v>27.96</v>
      </c>
    </row>
    <row r="863" spans="1:5" customFormat="1" x14ac:dyDescent="0.2">
      <c r="A863" s="10">
        <v>37040</v>
      </c>
      <c r="B863" s="10"/>
      <c r="C863" s="10"/>
      <c r="D863" s="15">
        <v>29.1</v>
      </c>
      <c r="E863" s="15">
        <v>28.68</v>
      </c>
    </row>
    <row r="864" spans="1:5" customFormat="1" x14ac:dyDescent="0.2">
      <c r="A864" s="10">
        <v>37041</v>
      </c>
      <c r="B864" s="10"/>
      <c r="C864" s="10"/>
      <c r="D864" s="15">
        <v>29.08</v>
      </c>
      <c r="E864" s="15">
        <v>28.58</v>
      </c>
    </row>
    <row r="865" spans="1:9" customFormat="1" x14ac:dyDescent="0.2">
      <c r="A865" s="10">
        <v>37042</v>
      </c>
      <c r="B865" s="10"/>
      <c r="C865" s="10"/>
      <c r="D865" s="15">
        <v>28.49</v>
      </c>
      <c r="E865" s="15">
        <v>28.38</v>
      </c>
      <c r="F865">
        <v>22</v>
      </c>
      <c r="H865" s="5">
        <f>SUM(D844:D865)/F865</f>
        <v>28.316363636363644</v>
      </c>
      <c r="I865" s="5">
        <f>SUM(E844:E865)/F865</f>
        <v>28.640000000000008</v>
      </c>
    </row>
    <row r="866" spans="1:9" customFormat="1" x14ac:dyDescent="0.2">
      <c r="A866" s="10">
        <v>37043</v>
      </c>
      <c r="B866" s="10"/>
      <c r="C866" s="10"/>
      <c r="D866" s="15">
        <v>28.81</v>
      </c>
      <c r="E866" s="15">
        <v>27.93</v>
      </c>
    </row>
    <row r="867" spans="1:9" customFormat="1" x14ac:dyDescent="0.2">
      <c r="A867" s="10">
        <v>37046</v>
      </c>
      <c r="B867" s="10"/>
      <c r="C867" s="10"/>
      <c r="D867" s="15">
        <v>28.85</v>
      </c>
      <c r="E867" s="15">
        <v>28.13</v>
      </c>
    </row>
    <row r="868" spans="1:9" customFormat="1" x14ac:dyDescent="0.2">
      <c r="A868" s="10">
        <v>37047</v>
      </c>
      <c r="B868" s="10"/>
      <c r="C868" s="10"/>
      <c r="D868" s="15">
        <v>29.16</v>
      </c>
      <c r="E868" s="15">
        <v>28.23</v>
      </c>
    </row>
    <row r="869" spans="1:9" customFormat="1" x14ac:dyDescent="0.2">
      <c r="A869" s="10">
        <v>37048</v>
      </c>
      <c r="B869" s="10"/>
      <c r="C869" s="10"/>
      <c r="D869" s="15">
        <v>28.64</v>
      </c>
      <c r="E869" s="15">
        <v>27.73</v>
      </c>
    </row>
    <row r="870" spans="1:9" customFormat="1" x14ac:dyDescent="0.2">
      <c r="A870" s="10">
        <v>37049</v>
      </c>
      <c r="B870" s="10"/>
      <c r="C870" s="10"/>
      <c r="D870" s="15">
        <v>28.47</v>
      </c>
      <c r="E870" s="15">
        <v>27.75</v>
      </c>
    </row>
    <row r="871" spans="1:9" customFormat="1" x14ac:dyDescent="0.2">
      <c r="A871" s="10">
        <v>37050</v>
      </c>
      <c r="B871" s="10"/>
      <c r="C871" s="10"/>
      <c r="D871" s="15">
        <v>28.81</v>
      </c>
      <c r="E871" s="15">
        <v>28.33</v>
      </c>
    </row>
    <row r="872" spans="1:9" customFormat="1" x14ac:dyDescent="0.2">
      <c r="A872" s="10">
        <v>37053</v>
      </c>
      <c r="B872" s="10"/>
      <c r="C872" s="10"/>
      <c r="D872" s="15">
        <v>29.55</v>
      </c>
      <c r="E872" s="15">
        <v>29.03</v>
      </c>
    </row>
    <row r="873" spans="1:9" customFormat="1" x14ac:dyDescent="0.2">
      <c r="A873" s="10">
        <v>37054</v>
      </c>
      <c r="B873" s="10"/>
      <c r="C873" s="10"/>
      <c r="D873" s="15">
        <v>28.8</v>
      </c>
      <c r="E873" s="15">
        <v>29.18</v>
      </c>
    </row>
    <row r="874" spans="1:9" customFormat="1" x14ac:dyDescent="0.2">
      <c r="A874" s="10">
        <v>37055</v>
      </c>
      <c r="B874" s="10"/>
      <c r="C874" s="10"/>
      <c r="D874" s="15">
        <v>28.72</v>
      </c>
      <c r="E874" s="15">
        <v>28.83</v>
      </c>
    </row>
    <row r="875" spans="1:9" customFormat="1" x14ac:dyDescent="0.2">
      <c r="A875" s="10">
        <v>37056</v>
      </c>
      <c r="B875" s="10"/>
      <c r="C875" s="10"/>
      <c r="D875" s="15">
        <v>28.72</v>
      </c>
      <c r="E875" s="15">
        <v>29.03</v>
      </c>
    </row>
    <row r="876" spans="1:9" customFormat="1" x14ac:dyDescent="0.2">
      <c r="A876" s="10">
        <v>37057</v>
      </c>
      <c r="B876" s="10"/>
      <c r="C876" s="10"/>
      <c r="D876" s="37">
        <v>28.19</v>
      </c>
      <c r="E876" s="37">
        <v>28.53</v>
      </c>
    </row>
    <row r="877" spans="1:9" customFormat="1" x14ac:dyDescent="0.2">
      <c r="A877" s="10">
        <v>37060</v>
      </c>
      <c r="B877" s="10"/>
      <c r="C877" s="10"/>
      <c r="D877" s="37">
        <v>27.57</v>
      </c>
      <c r="E877" s="37">
        <v>27.53</v>
      </c>
    </row>
    <row r="878" spans="1:9" customFormat="1" x14ac:dyDescent="0.2">
      <c r="A878" s="10">
        <v>37061</v>
      </c>
      <c r="B878" s="10"/>
      <c r="C878" s="10"/>
      <c r="D878" s="15">
        <v>26.49</v>
      </c>
      <c r="E878" s="15">
        <v>27.48</v>
      </c>
    </row>
    <row r="879" spans="1:9" customFormat="1" x14ac:dyDescent="0.2">
      <c r="A879" s="10">
        <v>37062</v>
      </c>
      <c r="B879" s="10"/>
      <c r="C879" s="10"/>
      <c r="D879" s="15">
        <v>26.41</v>
      </c>
      <c r="E879" s="15">
        <v>26.5</v>
      </c>
    </row>
    <row r="880" spans="1:9" customFormat="1" x14ac:dyDescent="0.2">
      <c r="A880" s="10">
        <v>37063</v>
      </c>
      <c r="B880" s="10"/>
      <c r="C880" s="10"/>
      <c r="D880" s="15">
        <v>26.14</v>
      </c>
      <c r="E880" s="15">
        <v>26.43</v>
      </c>
    </row>
    <row r="881" spans="1:9" customFormat="1" x14ac:dyDescent="0.2">
      <c r="A881" s="10">
        <v>37064</v>
      </c>
      <c r="B881" s="10"/>
      <c r="C881" s="10"/>
      <c r="D881" s="15">
        <v>26.61</v>
      </c>
      <c r="E881" s="15">
        <v>26.63</v>
      </c>
    </row>
    <row r="882" spans="1:9" customFormat="1" x14ac:dyDescent="0.2">
      <c r="A882" s="10">
        <v>37067</v>
      </c>
      <c r="B882" s="10"/>
      <c r="C882" s="10"/>
      <c r="D882" s="15">
        <v>27.44</v>
      </c>
      <c r="E882" s="15">
        <v>27.03</v>
      </c>
    </row>
    <row r="883" spans="1:9" customFormat="1" x14ac:dyDescent="0.2">
      <c r="A883" s="10">
        <v>37068</v>
      </c>
      <c r="B883" s="10"/>
      <c r="C883" s="10"/>
      <c r="D883" s="15">
        <v>27.48</v>
      </c>
      <c r="E883" s="15">
        <v>26.98</v>
      </c>
    </row>
    <row r="884" spans="1:9" customFormat="1" x14ac:dyDescent="0.2">
      <c r="A884" s="10">
        <v>37069</v>
      </c>
      <c r="B884" s="10"/>
      <c r="C884" s="10"/>
      <c r="D884" s="15">
        <v>26.16</v>
      </c>
      <c r="E884" s="15">
        <v>26.53</v>
      </c>
    </row>
    <row r="885" spans="1:9" customFormat="1" x14ac:dyDescent="0.2">
      <c r="A885" s="10">
        <v>37070</v>
      </c>
      <c r="B885" s="10"/>
      <c r="C885" s="10"/>
      <c r="D885" s="15">
        <v>25.63</v>
      </c>
      <c r="E885" s="15">
        <v>25.58</v>
      </c>
    </row>
    <row r="886" spans="1:9" customFormat="1" x14ac:dyDescent="0.2">
      <c r="A886" s="10">
        <v>37071</v>
      </c>
      <c r="B886" s="10"/>
      <c r="C886" s="10"/>
      <c r="D886" s="15">
        <v>26.13</v>
      </c>
      <c r="E886" s="15">
        <v>26.23</v>
      </c>
      <c r="F886">
        <v>21</v>
      </c>
      <c r="H886" s="5">
        <f>SUM(D866:D886)/F886</f>
        <v>27.751428571428576</v>
      </c>
      <c r="I886" s="5">
        <f>SUM(E866:E886)/F886</f>
        <v>27.600952380952386</v>
      </c>
    </row>
    <row r="887" spans="1:9" customFormat="1" x14ac:dyDescent="0.2">
      <c r="A887" s="10">
        <v>37074</v>
      </c>
      <c r="B887" s="10"/>
      <c r="C887" s="10"/>
      <c r="D887" s="15">
        <v>25.96</v>
      </c>
      <c r="E887" s="15">
        <v>25.95</v>
      </c>
    </row>
    <row r="888" spans="1:9" customFormat="1" x14ac:dyDescent="0.2">
      <c r="A888" s="10">
        <v>37075</v>
      </c>
      <c r="B888" s="10"/>
      <c r="C888" s="10"/>
      <c r="D888" s="15">
        <v>25.23</v>
      </c>
      <c r="E888" s="15">
        <v>26.23</v>
      </c>
    </row>
    <row r="889" spans="1:9" customFormat="1" x14ac:dyDescent="0.2">
      <c r="A889" s="10">
        <v>37077</v>
      </c>
      <c r="B889" s="10"/>
      <c r="C889" s="10"/>
      <c r="D889" s="15">
        <v>25.69</v>
      </c>
      <c r="E889" s="15">
        <v>27.03</v>
      </c>
    </row>
    <row r="890" spans="1:9" customFormat="1" x14ac:dyDescent="0.2">
      <c r="A890" s="10">
        <v>37078</v>
      </c>
      <c r="B890" s="10"/>
      <c r="C890" s="10"/>
      <c r="D890" s="15">
        <v>26.34</v>
      </c>
      <c r="E890" s="15">
        <v>28.23</v>
      </c>
    </row>
    <row r="891" spans="1:9" customFormat="1" x14ac:dyDescent="0.2">
      <c r="A891" s="10">
        <v>37081</v>
      </c>
      <c r="B891" s="10"/>
      <c r="C891" s="10"/>
      <c r="D891" s="37">
        <v>26.14</v>
      </c>
      <c r="E891" s="37">
        <v>27.58</v>
      </c>
    </row>
    <row r="892" spans="1:9" customFormat="1" x14ac:dyDescent="0.2">
      <c r="A892" s="10">
        <v>37082</v>
      </c>
      <c r="B892" s="10"/>
      <c r="C892" s="10"/>
      <c r="D892" s="37">
        <v>24.83</v>
      </c>
      <c r="E892" s="37">
        <v>27.48</v>
      </c>
    </row>
    <row r="893" spans="1:9" customFormat="1" x14ac:dyDescent="0.2">
      <c r="A893" s="10">
        <v>37083</v>
      </c>
      <c r="B893" s="10"/>
      <c r="C893" s="10"/>
      <c r="D893" s="37">
        <v>24.66</v>
      </c>
      <c r="E893" s="37">
        <v>27.13</v>
      </c>
    </row>
    <row r="894" spans="1:9" customFormat="1" x14ac:dyDescent="0.2">
      <c r="A894" s="10">
        <v>37084</v>
      </c>
      <c r="B894" s="10"/>
      <c r="C894" s="10"/>
      <c r="D894" s="37">
        <v>23.56</v>
      </c>
      <c r="E894" s="37">
        <v>26.78</v>
      </c>
    </row>
    <row r="895" spans="1:9" customFormat="1" x14ac:dyDescent="0.2">
      <c r="A895" s="10">
        <v>37085</v>
      </c>
      <c r="B895" s="10"/>
      <c r="C895" s="10"/>
      <c r="D895" s="15">
        <v>23.9</v>
      </c>
      <c r="E895" s="37">
        <v>26.58</v>
      </c>
    </row>
    <row r="896" spans="1:9" customFormat="1" x14ac:dyDescent="0.2">
      <c r="A896" s="38">
        <v>37088</v>
      </c>
      <c r="B896" s="38"/>
      <c r="C896" s="38"/>
      <c r="D896" s="37">
        <v>23.67</v>
      </c>
      <c r="E896" s="37">
        <v>26.08</v>
      </c>
    </row>
    <row r="897" spans="1:9" customFormat="1" x14ac:dyDescent="0.2">
      <c r="A897" s="10">
        <v>37089</v>
      </c>
      <c r="B897" s="10"/>
      <c r="C897" s="10"/>
      <c r="D897" s="37">
        <v>23.84</v>
      </c>
      <c r="E897" s="37">
        <v>25.58</v>
      </c>
    </row>
    <row r="898" spans="1:9" customFormat="1" x14ac:dyDescent="0.2">
      <c r="A898" s="10">
        <v>37090</v>
      </c>
      <c r="B898" s="10"/>
      <c r="C898" s="10"/>
      <c r="D898" s="37">
        <v>22.93</v>
      </c>
      <c r="E898" s="37">
        <v>24.88</v>
      </c>
    </row>
    <row r="899" spans="1:9" customFormat="1" x14ac:dyDescent="0.2">
      <c r="A899" s="10">
        <v>37091</v>
      </c>
      <c r="B899" s="10"/>
      <c r="C899" s="10"/>
      <c r="D899" s="37">
        <v>23.53</v>
      </c>
      <c r="E899" s="37">
        <v>24.73</v>
      </c>
    </row>
    <row r="900" spans="1:9" customFormat="1" x14ac:dyDescent="0.2">
      <c r="A900" s="10">
        <v>37092</v>
      </c>
      <c r="B900" s="10"/>
      <c r="C900" s="10"/>
      <c r="D900" s="37">
        <v>23.09</v>
      </c>
      <c r="E900" s="37">
        <v>25.59</v>
      </c>
    </row>
    <row r="901" spans="1:9" customFormat="1" x14ac:dyDescent="0.2">
      <c r="A901" s="10">
        <v>37095</v>
      </c>
      <c r="B901" s="10"/>
      <c r="C901" s="10"/>
      <c r="D901" s="37">
        <v>24.28</v>
      </c>
      <c r="E901" s="37">
        <v>25.98</v>
      </c>
    </row>
    <row r="902" spans="1:9" customFormat="1" x14ac:dyDescent="0.2">
      <c r="A902" s="10">
        <v>37096</v>
      </c>
      <c r="B902" s="10"/>
      <c r="C902" s="10"/>
      <c r="D902" s="37">
        <v>24.23</v>
      </c>
      <c r="E902" s="37">
        <v>26.18</v>
      </c>
    </row>
    <row r="903" spans="1:9" customFormat="1" x14ac:dyDescent="0.2">
      <c r="A903" s="10">
        <v>37097</v>
      </c>
      <c r="B903" s="10"/>
      <c r="C903" s="10"/>
      <c r="D903" s="37">
        <v>24.74</v>
      </c>
      <c r="E903" s="37">
        <v>26.63</v>
      </c>
    </row>
    <row r="904" spans="1:9" customFormat="1" x14ac:dyDescent="0.2">
      <c r="A904" s="10">
        <v>37098</v>
      </c>
      <c r="B904" s="10"/>
      <c r="C904" s="10"/>
      <c r="D904" s="37">
        <v>24.82</v>
      </c>
      <c r="E904" s="37">
        <v>26.73</v>
      </c>
    </row>
    <row r="905" spans="1:9" customFormat="1" x14ac:dyDescent="0.2">
      <c r="A905" s="10">
        <v>37099</v>
      </c>
      <c r="B905" s="10"/>
      <c r="C905" s="10"/>
      <c r="D905" s="37">
        <v>24.49</v>
      </c>
      <c r="E905" s="37">
        <v>27.03</v>
      </c>
    </row>
    <row r="906" spans="1:9" customFormat="1" x14ac:dyDescent="0.2">
      <c r="A906" s="10">
        <v>37102</v>
      </c>
      <c r="B906" s="10"/>
      <c r="C906" s="10"/>
      <c r="D906" s="37">
        <v>24.67</v>
      </c>
      <c r="E906" s="37">
        <v>26.63</v>
      </c>
    </row>
    <row r="907" spans="1:9" customFormat="1" x14ac:dyDescent="0.2">
      <c r="A907" s="10">
        <v>37103</v>
      </c>
      <c r="B907" s="10"/>
      <c r="C907" s="10"/>
      <c r="D907" s="15">
        <v>24.44</v>
      </c>
      <c r="E907" s="15">
        <v>26.33</v>
      </c>
      <c r="F907">
        <v>21</v>
      </c>
      <c r="H907" s="5">
        <f>SUM(D887:D907)/F907</f>
        <v>24.52571428571429</v>
      </c>
      <c r="I907" s="5">
        <f>SUM(E887:E907)/F907</f>
        <v>26.445714285714285</v>
      </c>
    </row>
    <row r="908" spans="1:9" customFormat="1" x14ac:dyDescent="0.2">
      <c r="A908" s="10">
        <v>37104</v>
      </c>
      <c r="B908" s="10"/>
      <c r="C908" s="10"/>
      <c r="D908" s="37">
        <v>24.47</v>
      </c>
      <c r="E908" s="37">
        <v>26.78</v>
      </c>
    </row>
    <row r="909" spans="1:9" customFormat="1" x14ac:dyDescent="0.2">
      <c r="A909" s="10">
        <v>37105</v>
      </c>
      <c r="B909" s="10"/>
      <c r="C909" s="10"/>
      <c r="D909" s="37">
        <v>26.59</v>
      </c>
      <c r="E909" s="37">
        <v>27.73</v>
      </c>
    </row>
    <row r="910" spans="1:9" customFormat="1" x14ac:dyDescent="0.2">
      <c r="A910" s="10">
        <v>37106</v>
      </c>
      <c r="B910" s="10"/>
      <c r="C910" s="10"/>
      <c r="D910" s="37">
        <v>25.52</v>
      </c>
      <c r="E910" s="37">
        <v>27.63</v>
      </c>
    </row>
    <row r="911" spans="1:9" customFormat="1" x14ac:dyDescent="0.2">
      <c r="A911" s="10">
        <v>37109</v>
      </c>
      <c r="B911" s="10"/>
      <c r="C911" s="10"/>
      <c r="D911" s="15">
        <v>25.39</v>
      </c>
      <c r="E911" s="15">
        <v>27.73</v>
      </c>
    </row>
    <row r="912" spans="1:9" customFormat="1" x14ac:dyDescent="0.2">
      <c r="A912" s="10">
        <v>37110</v>
      </c>
      <c r="B912" s="10"/>
      <c r="C912" s="10"/>
      <c r="D912" s="15">
        <v>26.02</v>
      </c>
      <c r="E912" s="15">
        <v>27.93</v>
      </c>
    </row>
    <row r="913" spans="1:5" customFormat="1" x14ac:dyDescent="0.2">
      <c r="A913" s="10">
        <v>37111</v>
      </c>
      <c r="B913" s="10"/>
      <c r="C913" s="10"/>
      <c r="D913" s="15">
        <v>25.63</v>
      </c>
      <c r="E913" s="15">
        <v>27.53</v>
      </c>
    </row>
    <row r="914" spans="1:5" customFormat="1" x14ac:dyDescent="0.2">
      <c r="A914" s="10">
        <v>37112</v>
      </c>
      <c r="B914" s="10"/>
      <c r="C914" s="10"/>
      <c r="D914" s="15">
        <v>25.19</v>
      </c>
      <c r="E914" s="15">
        <v>27.63</v>
      </c>
    </row>
    <row r="915" spans="1:5" customFormat="1" x14ac:dyDescent="0.2">
      <c r="A915" s="10">
        <v>37113</v>
      </c>
      <c r="B915" s="10"/>
      <c r="C915" s="10"/>
      <c r="D915" s="15">
        <v>25.75</v>
      </c>
      <c r="E915" s="15">
        <v>28.08</v>
      </c>
    </row>
    <row r="916" spans="1:5" customFormat="1" x14ac:dyDescent="0.2">
      <c r="A916" s="10">
        <v>37116</v>
      </c>
      <c r="B916" s="10"/>
      <c r="C916" s="10"/>
      <c r="D916" s="15">
        <v>25.78</v>
      </c>
      <c r="E916" s="15">
        <v>27.83</v>
      </c>
    </row>
    <row r="917" spans="1:5" customFormat="1" x14ac:dyDescent="0.2">
      <c r="A917" s="10">
        <v>37117</v>
      </c>
      <c r="B917" s="10"/>
      <c r="C917" s="10"/>
      <c r="D917" s="15">
        <v>25.71</v>
      </c>
      <c r="E917" s="15">
        <v>28.03</v>
      </c>
    </row>
    <row r="918" spans="1:5" customFormat="1" x14ac:dyDescent="0.2">
      <c r="A918" s="10">
        <v>37118</v>
      </c>
      <c r="B918" s="10"/>
      <c r="C918" s="10"/>
      <c r="D918" s="15">
        <v>25.95</v>
      </c>
      <c r="E918" s="15">
        <v>27.58</v>
      </c>
    </row>
    <row r="919" spans="1:5" customFormat="1" x14ac:dyDescent="0.2">
      <c r="A919" s="10">
        <v>37119</v>
      </c>
      <c r="B919" s="10"/>
      <c r="C919" s="10"/>
      <c r="D919" s="15">
        <v>25.28</v>
      </c>
      <c r="E919" s="15">
        <v>27.38</v>
      </c>
    </row>
    <row r="920" spans="1:5" customFormat="1" x14ac:dyDescent="0.2">
      <c r="A920" s="10">
        <v>37120</v>
      </c>
      <c r="B920" s="10"/>
      <c r="C920" s="10"/>
      <c r="D920" s="15">
        <v>24.74</v>
      </c>
      <c r="E920" s="15">
        <v>26.68</v>
      </c>
    </row>
    <row r="921" spans="1:5" customFormat="1" x14ac:dyDescent="0.2">
      <c r="A921" s="10">
        <v>37123</v>
      </c>
      <c r="B921" s="10"/>
      <c r="C921" s="10"/>
      <c r="D921" s="15">
        <v>24.59</v>
      </c>
      <c r="E921" s="15">
        <v>27.18</v>
      </c>
    </row>
    <row r="922" spans="1:5" customFormat="1" x14ac:dyDescent="0.2">
      <c r="A922" s="10">
        <v>37124</v>
      </c>
      <c r="B922" s="10"/>
      <c r="C922" s="10"/>
      <c r="D922" s="15">
        <v>25.41</v>
      </c>
      <c r="E922" s="15">
        <v>27.93</v>
      </c>
    </row>
    <row r="923" spans="1:5" customFormat="1" x14ac:dyDescent="0.2">
      <c r="A923" s="10">
        <v>37125</v>
      </c>
      <c r="B923" s="10"/>
      <c r="C923" s="10"/>
      <c r="D923" s="15">
        <v>25.65</v>
      </c>
      <c r="E923" s="15">
        <v>27.58</v>
      </c>
    </row>
    <row r="924" spans="1:5" customFormat="1" x14ac:dyDescent="0.2">
      <c r="A924" s="10">
        <v>37126</v>
      </c>
      <c r="B924" s="10"/>
      <c r="C924" s="10"/>
      <c r="D924" s="15">
        <v>25.6</v>
      </c>
      <c r="E924" s="15">
        <v>27.53</v>
      </c>
    </row>
    <row r="925" spans="1:5" customFormat="1" x14ac:dyDescent="0.2">
      <c r="A925" s="10">
        <v>37127</v>
      </c>
      <c r="B925" s="10"/>
      <c r="C925" s="10"/>
      <c r="D925" s="15">
        <v>26.13</v>
      </c>
      <c r="E925" s="15">
        <v>28.25</v>
      </c>
    </row>
    <row r="926" spans="1:5" customFormat="1" x14ac:dyDescent="0.2">
      <c r="A926" s="10">
        <v>37130</v>
      </c>
      <c r="B926" s="10"/>
      <c r="C926" s="10"/>
      <c r="D926" s="15">
        <v>26.36</v>
      </c>
      <c r="E926" s="15">
        <v>26.68</v>
      </c>
    </row>
    <row r="927" spans="1:5" customFormat="1" x14ac:dyDescent="0.2">
      <c r="A927" s="10">
        <v>37131</v>
      </c>
      <c r="B927" s="10"/>
      <c r="C927" s="10"/>
      <c r="D927" s="15">
        <v>26.42</v>
      </c>
      <c r="E927" s="15">
        <v>27.18</v>
      </c>
    </row>
    <row r="928" spans="1:5" customFormat="1" x14ac:dyDescent="0.2">
      <c r="A928" s="10">
        <v>37132</v>
      </c>
      <c r="B928" s="10"/>
      <c r="C928" s="10"/>
      <c r="D928" s="15">
        <v>26.74</v>
      </c>
      <c r="E928" s="15">
        <v>27.08</v>
      </c>
    </row>
    <row r="929" spans="1:9" customFormat="1" x14ac:dyDescent="0.2">
      <c r="A929" s="10">
        <v>37133</v>
      </c>
      <c r="B929" s="10"/>
      <c r="C929" s="10"/>
      <c r="D929" s="15">
        <v>26.73</v>
      </c>
      <c r="E929" s="15">
        <v>26.58</v>
      </c>
      <c r="H929" s="5"/>
      <c r="I929" s="5"/>
    </row>
    <row r="930" spans="1:9" customFormat="1" x14ac:dyDescent="0.2">
      <c r="A930" s="10">
        <v>37134</v>
      </c>
      <c r="B930" s="10"/>
      <c r="C930" s="10"/>
      <c r="D930" s="15">
        <v>26.68</v>
      </c>
      <c r="E930" s="15">
        <v>27.23</v>
      </c>
      <c r="F930">
        <v>23</v>
      </c>
      <c r="H930" s="5">
        <f>SUM(D908:D930)/F930</f>
        <v>25.753478260869564</v>
      </c>
      <c r="I930" s="5">
        <f>SUM(E908:E930)/F930</f>
        <v>27.467826086956521</v>
      </c>
    </row>
    <row r="931" spans="1:9" customFormat="1" x14ac:dyDescent="0.2">
      <c r="A931" s="10">
        <v>37138</v>
      </c>
      <c r="B931" s="10"/>
      <c r="C931" s="10"/>
      <c r="D931" s="15">
        <v>26.32</v>
      </c>
      <c r="E931" s="15">
        <v>26.93</v>
      </c>
    </row>
    <row r="932" spans="1:9" customFormat="1" x14ac:dyDescent="0.2">
      <c r="A932" s="10">
        <v>37139</v>
      </c>
      <c r="B932" s="10"/>
      <c r="C932" s="10"/>
      <c r="D932" s="15">
        <v>26.02</v>
      </c>
      <c r="E932" s="15">
        <v>26.98</v>
      </c>
    </row>
    <row r="933" spans="1:9" customFormat="1" x14ac:dyDescent="0.2">
      <c r="A933" s="10">
        <v>37140</v>
      </c>
      <c r="B933" s="10"/>
      <c r="C933" s="10"/>
      <c r="D933" s="15">
        <v>26.65</v>
      </c>
      <c r="E933" s="15">
        <v>27.58</v>
      </c>
    </row>
    <row r="934" spans="1:9" customFormat="1" x14ac:dyDescent="0.2">
      <c r="A934" s="10">
        <v>37141</v>
      </c>
      <c r="B934" s="10"/>
      <c r="C934" s="10"/>
      <c r="D934" s="15">
        <v>27.4</v>
      </c>
      <c r="E934" s="15">
        <v>28.03</v>
      </c>
    </row>
    <row r="935" spans="1:9" customFormat="1" x14ac:dyDescent="0.2">
      <c r="A935" s="10">
        <v>37144</v>
      </c>
      <c r="B935" s="10"/>
      <c r="C935" s="10"/>
      <c r="D935" s="15">
        <v>27.41</v>
      </c>
      <c r="E935" s="15">
        <v>27.63</v>
      </c>
    </row>
    <row r="936" spans="1:9" customFormat="1" x14ac:dyDescent="0.2">
      <c r="A936" s="10">
        <v>37148</v>
      </c>
      <c r="B936" s="10"/>
      <c r="C936" s="10"/>
      <c r="D936" s="15">
        <v>29.01</v>
      </c>
      <c r="E936" s="15">
        <v>29.78</v>
      </c>
    </row>
    <row r="937" spans="1:9" customFormat="1" x14ac:dyDescent="0.2">
      <c r="A937" s="10">
        <v>37151</v>
      </c>
      <c r="B937" s="10"/>
      <c r="C937" s="10"/>
      <c r="D937" s="15">
        <v>28.29</v>
      </c>
      <c r="E937" s="15">
        <v>28.83</v>
      </c>
    </row>
    <row r="938" spans="1:9" customFormat="1" x14ac:dyDescent="0.2">
      <c r="A938" s="10">
        <v>37152</v>
      </c>
      <c r="B938" s="10"/>
      <c r="C938" s="10"/>
      <c r="D938" s="15">
        <v>27.02</v>
      </c>
      <c r="E938" s="15">
        <v>27.73</v>
      </c>
    </row>
    <row r="939" spans="1:9" customFormat="1" x14ac:dyDescent="0.2">
      <c r="A939" s="10">
        <v>37153</v>
      </c>
      <c r="B939" s="10"/>
      <c r="C939" s="10"/>
      <c r="D939" s="15">
        <v>26.05</v>
      </c>
      <c r="E939" s="15">
        <v>26.73</v>
      </c>
    </row>
    <row r="940" spans="1:9" customFormat="1" x14ac:dyDescent="0.2">
      <c r="A940" s="10">
        <v>37154</v>
      </c>
      <c r="B940" s="10"/>
      <c r="C940" s="10"/>
      <c r="D940" s="15">
        <v>25.57</v>
      </c>
      <c r="E940" s="15">
        <v>26.58</v>
      </c>
    </row>
    <row r="941" spans="1:9" customFormat="1" x14ac:dyDescent="0.2">
      <c r="A941" s="10">
        <v>37155</v>
      </c>
      <c r="B941" s="10"/>
      <c r="C941" s="10"/>
      <c r="D941" s="15">
        <v>25</v>
      </c>
      <c r="E941" s="15">
        <v>25.48</v>
      </c>
    </row>
    <row r="942" spans="1:9" customFormat="1" x14ac:dyDescent="0.2">
      <c r="A942" s="10">
        <v>37158</v>
      </c>
      <c r="B942" s="10"/>
      <c r="C942" s="10"/>
      <c r="D942" s="15">
        <v>25</v>
      </c>
      <c r="E942" s="15">
        <v>21.45</v>
      </c>
    </row>
    <row r="943" spans="1:9" customFormat="1" x14ac:dyDescent="0.2">
      <c r="A943" s="10">
        <v>37159</v>
      </c>
      <c r="B943" s="10"/>
      <c r="C943" s="10"/>
      <c r="D943" s="15">
        <v>19.989999999999998</v>
      </c>
      <c r="E943" s="15">
        <v>21.83</v>
      </c>
    </row>
    <row r="944" spans="1:9" customFormat="1" x14ac:dyDescent="0.2">
      <c r="A944" s="10">
        <v>37160</v>
      </c>
      <c r="B944" s="10"/>
      <c r="C944" s="10"/>
      <c r="D944" s="15">
        <v>20.71</v>
      </c>
      <c r="E944" s="15">
        <v>22.38</v>
      </c>
    </row>
    <row r="945" spans="1:9" customFormat="1" x14ac:dyDescent="0.2">
      <c r="A945" s="10">
        <v>37161</v>
      </c>
      <c r="B945" s="10"/>
      <c r="C945" s="10"/>
      <c r="D945" s="15">
        <v>21.45</v>
      </c>
      <c r="E945" s="15">
        <v>22.73</v>
      </c>
    </row>
    <row r="946" spans="1:9" customFormat="1" x14ac:dyDescent="0.2">
      <c r="A946" s="10">
        <v>37162</v>
      </c>
      <c r="B946" s="10"/>
      <c r="C946" s="10"/>
      <c r="D946" s="15">
        <v>21.69</v>
      </c>
      <c r="E946" s="15">
        <v>23.43</v>
      </c>
      <c r="F946">
        <v>16</v>
      </c>
      <c r="H946" s="5">
        <f>SUM(D931:D946)/F946</f>
        <v>25.223749999999999</v>
      </c>
      <c r="I946" s="5">
        <f>SUM(E931:E946)/F946</f>
        <v>25.881249999999998</v>
      </c>
    </row>
    <row r="947" spans="1:9" customFormat="1" x14ac:dyDescent="0.2">
      <c r="A947" s="21">
        <v>37165</v>
      </c>
      <c r="B947" s="21"/>
      <c r="C947" s="21"/>
      <c r="D947" s="15">
        <v>21.08</v>
      </c>
      <c r="E947" s="15">
        <v>23.28</v>
      </c>
    </row>
    <row r="948" spans="1:9" customFormat="1" x14ac:dyDescent="0.2">
      <c r="A948" s="10">
        <v>37166</v>
      </c>
      <c r="B948" s="10"/>
      <c r="C948" s="10"/>
      <c r="D948" s="15">
        <v>21.32</v>
      </c>
      <c r="E948" s="15">
        <v>22.78</v>
      </c>
    </row>
    <row r="949" spans="1:9" customFormat="1" x14ac:dyDescent="0.2">
      <c r="A949" s="10">
        <v>37167</v>
      </c>
      <c r="B949" s="10"/>
      <c r="C949" s="10"/>
      <c r="D949" s="15">
        <v>20.57</v>
      </c>
      <c r="E949" s="15">
        <v>22.08</v>
      </c>
    </row>
    <row r="950" spans="1:9" customFormat="1" x14ac:dyDescent="0.2">
      <c r="A950" s="10">
        <v>37168</v>
      </c>
      <c r="B950" s="10"/>
      <c r="C950" s="10"/>
      <c r="D950" s="15">
        <v>21.25</v>
      </c>
      <c r="E950" s="15">
        <v>22.63</v>
      </c>
    </row>
    <row r="951" spans="1:9" customFormat="1" x14ac:dyDescent="0.2">
      <c r="A951" s="10">
        <v>37169</v>
      </c>
      <c r="B951" s="10"/>
      <c r="C951" s="10"/>
      <c r="D951" s="15">
        <v>21.29</v>
      </c>
      <c r="E951" s="15">
        <v>22.38</v>
      </c>
    </row>
    <row r="952" spans="1:9" customFormat="1" x14ac:dyDescent="0.2">
      <c r="A952" s="10">
        <v>37172</v>
      </c>
      <c r="B952" s="10"/>
      <c r="C952" s="10"/>
      <c r="D952" s="15">
        <v>20.77</v>
      </c>
      <c r="E952" s="15">
        <v>22.48</v>
      </c>
    </row>
    <row r="953" spans="1:9" customFormat="1" x14ac:dyDescent="0.2">
      <c r="A953" s="10">
        <v>37173</v>
      </c>
      <c r="B953" s="10"/>
      <c r="C953" s="10"/>
      <c r="D953" s="15">
        <v>20.59</v>
      </c>
      <c r="E953" s="15">
        <v>22.45</v>
      </c>
    </row>
    <row r="954" spans="1:9" customFormat="1" x14ac:dyDescent="0.2">
      <c r="A954" s="10">
        <v>37174</v>
      </c>
      <c r="B954" s="10"/>
      <c r="C954" s="10"/>
      <c r="D954" s="15">
        <v>21.02</v>
      </c>
      <c r="E954" s="15">
        <v>22.53</v>
      </c>
    </row>
    <row r="955" spans="1:9" customFormat="1" x14ac:dyDescent="0.2">
      <c r="A955" s="10">
        <v>37175</v>
      </c>
      <c r="B955" s="10"/>
      <c r="C955" s="10"/>
      <c r="D955" s="15">
        <v>21.19</v>
      </c>
      <c r="E955" s="15">
        <v>23.33</v>
      </c>
    </row>
    <row r="956" spans="1:9" customFormat="1" x14ac:dyDescent="0.2">
      <c r="A956" s="10">
        <v>37176</v>
      </c>
      <c r="B956" s="10"/>
      <c r="C956" s="10"/>
      <c r="D956" s="15">
        <v>20.5</v>
      </c>
      <c r="E956" s="15">
        <v>22.53</v>
      </c>
    </row>
    <row r="957" spans="1:9" customFormat="1" x14ac:dyDescent="0.2">
      <c r="A957" s="10">
        <v>37179</v>
      </c>
      <c r="B957" s="10"/>
      <c r="C957" s="10"/>
      <c r="D957" s="15">
        <v>20.27</v>
      </c>
      <c r="E957" s="15">
        <v>22.28</v>
      </c>
    </row>
    <row r="958" spans="1:9" customFormat="1" x14ac:dyDescent="0.2">
      <c r="A958" s="10">
        <v>37180</v>
      </c>
      <c r="B958" s="10"/>
      <c r="C958" s="10"/>
      <c r="D958" s="15">
        <v>21.07</v>
      </c>
      <c r="E958" s="15">
        <v>22.53</v>
      </c>
    </row>
    <row r="959" spans="1:9" customFormat="1" x14ac:dyDescent="0.2">
      <c r="A959" s="10">
        <v>37181</v>
      </c>
      <c r="B959" s="10"/>
      <c r="C959" s="10"/>
      <c r="D959" s="15">
        <v>19.940000000000001</v>
      </c>
      <c r="E959" s="15">
        <v>21.83</v>
      </c>
    </row>
    <row r="960" spans="1:9" customFormat="1" x14ac:dyDescent="0.2">
      <c r="A960" s="10">
        <v>37182</v>
      </c>
      <c r="B960" s="10"/>
      <c r="C960" s="10"/>
      <c r="D960" s="15">
        <v>19.97</v>
      </c>
      <c r="E960" s="15">
        <v>21.33</v>
      </c>
    </row>
    <row r="961" spans="1:9" customFormat="1" x14ac:dyDescent="0.2">
      <c r="A961" s="10">
        <v>37183</v>
      </c>
      <c r="B961" s="10"/>
      <c r="C961" s="10"/>
      <c r="D961" s="15">
        <v>19.8</v>
      </c>
      <c r="E961" s="15">
        <v>21.83</v>
      </c>
    </row>
    <row r="962" spans="1:9" customFormat="1" x14ac:dyDescent="0.2">
      <c r="A962" s="10">
        <v>37186</v>
      </c>
      <c r="B962" s="10"/>
      <c r="C962" s="10"/>
      <c r="D962" s="15">
        <v>20.34</v>
      </c>
      <c r="E962" s="15">
        <v>21.78</v>
      </c>
    </row>
    <row r="963" spans="1:9" customFormat="1" x14ac:dyDescent="0.2">
      <c r="A963" s="10">
        <v>37187</v>
      </c>
      <c r="B963" s="10"/>
      <c r="C963" s="10"/>
      <c r="D963" s="15">
        <v>20.350000000000001</v>
      </c>
      <c r="E963" s="15">
        <v>21.58</v>
      </c>
    </row>
    <row r="964" spans="1:9" customFormat="1" x14ac:dyDescent="0.2">
      <c r="A964" s="10">
        <v>37188</v>
      </c>
      <c r="B964" s="10"/>
      <c r="C964" s="10"/>
      <c r="D964" s="15">
        <v>20.03</v>
      </c>
      <c r="E964" s="15">
        <v>22.06</v>
      </c>
    </row>
    <row r="965" spans="1:9" customFormat="1" x14ac:dyDescent="0.2">
      <c r="A965" s="10">
        <v>37189</v>
      </c>
      <c r="B965" s="10"/>
      <c r="C965" s="10"/>
      <c r="D965" s="15">
        <v>20.57</v>
      </c>
      <c r="E965" s="15">
        <v>21.83</v>
      </c>
    </row>
    <row r="966" spans="1:9" customFormat="1" x14ac:dyDescent="0.2">
      <c r="A966" s="10">
        <v>37190</v>
      </c>
      <c r="B966" s="10"/>
      <c r="C966" s="10"/>
      <c r="D966" s="15">
        <v>20.23</v>
      </c>
      <c r="E966" s="15">
        <v>22.08</v>
      </c>
    </row>
    <row r="967" spans="1:9" customFormat="1" x14ac:dyDescent="0.2">
      <c r="A967" s="10">
        <v>37193</v>
      </c>
      <c r="B967" s="10"/>
      <c r="C967" s="10"/>
      <c r="D967" s="15">
        <v>20.54</v>
      </c>
      <c r="E967" s="15">
        <v>22.18</v>
      </c>
    </row>
    <row r="968" spans="1:9" customFormat="1" x14ac:dyDescent="0.2">
      <c r="A968" s="10">
        <v>37194</v>
      </c>
      <c r="B968" s="10"/>
      <c r="C968" s="10"/>
      <c r="D968" s="15">
        <v>20.34</v>
      </c>
      <c r="E968" s="15">
        <v>21.88</v>
      </c>
    </row>
    <row r="969" spans="1:9" customFormat="1" x14ac:dyDescent="0.2">
      <c r="A969" s="10">
        <v>37195</v>
      </c>
      <c r="B969" s="10"/>
      <c r="C969" s="10"/>
      <c r="D969" s="15">
        <v>19.78</v>
      </c>
      <c r="E969" s="15">
        <v>21.18</v>
      </c>
      <c r="F969">
        <v>23</v>
      </c>
      <c r="H969" s="5">
        <f>SUM(D947:D969)/F969</f>
        <v>20.556956521739131</v>
      </c>
      <c r="I969" s="5">
        <f>SUM(E947:E969)/F969</f>
        <v>22.210434782608694</v>
      </c>
    </row>
    <row r="970" spans="1:9" customFormat="1" x14ac:dyDescent="0.2">
      <c r="A970" s="10">
        <v>37196</v>
      </c>
      <c r="B970" s="10"/>
      <c r="C970" s="10"/>
      <c r="D970" s="15">
        <v>19.489999999999998</v>
      </c>
      <c r="E970" s="15">
        <v>20.38</v>
      </c>
    </row>
    <row r="971" spans="1:9" customFormat="1" x14ac:dyDescent="0.2">
      <c r="A971" s="10">
        <v>37197</v>
      </c>
      <c r="B971" s="10"/>
      <c r="C971" s="10"/>
      <c r="D971" s="15">
        <v>19.489999999999998</v>
      </c>
      <c r="E971" s="15">
        <v>20.18</v>
      </c>
    </row>
    <row r="972" spans="1:9" customFormat="1" x14ac:dyDescent="0.2">
      <c r="A972" s="10">
        <v>37200</v>
      </c>
      <c r="B972" s="10"/>
      <c r="C972" s="10"/>
      <c r="D972" s="15">
        <v>19.05</v>
      </c>
      <c r="E972" s="15">
        <v>20.03</v>
      </c>
    </row>
    <row r="973" spans="1:9" customFormat="1" x14ac:dyDescent="0.2">
      <c r="A973" s="10">
        <v>37201</v>
      </c>
      <c r="B973" s="10"/>
      <c r="C973" s="10"/>
      <c r="D973" s="15">
        <v>18.63</v>
      </c>
      <c r="E973" s="15">
        <v>19.93</v>
      </c>
    </row>
    <row r="974" spans="1:9" customFormat="1" x14ac:dyDescent="0.2">
      <c r="A974" s="10">
        <v>37202</v>
      </c>
      <c r="B974" s="10"/>
      <c r="C974" s="10"/>
      <c r="D974" s="15">
        <v>18.77</v>
      </c>
      <c r="E974" s="15">
        <v>20.079999999999998</v>
      </c>
    </row>
    <row r="975" spans="1:9" customFormat="1" x14ac:dyDescent="0.2">
      <c r="A975" s="10">
        <v>37203</v>
      </c>
      <c r="B975" s="10"/>
      <c r="C975" s="10"/>
      <c r="D975" s="15">
        <v>19.45</v>
      </c>
      <c r="E975" s="15">
        <v>21.18</v>
      </c>
    </row>
    <row r="976" spans="1:9" customFormat="1" x14ac:dyDescent="0.2">
      <c r="A976" s="10">
        <v>37204</v>
      </c>
      <c r="B976" s="10"/>
      <c r="C976" s="10"/>
      <c r="D976" s="15">
        <v>20.5</v>
      </c>
      <c r="E976" s="15">
        <v>22.23</v>
      </c>
    </row>
    <row r="977" spans="1:9" customFormat="1" x14ac:dyDescent="0.2">
      <c r="A977" s="10">
        <v>37207</v>
      </c>
      <c r="B977" s="10"/>
      <c r="C977" s="10"/>
      <c r="D977" s="15">
        <v>19.600000000000001</v>
      </c>
      <c r="E977" s="15">
        <v>21.23</v>
      </c>
    </row>
    <row r="978" spans="1:9" customFormat="1" x14ac:dyDescent="0.2">
      <c r="A978" s="10">
        <v>37208</v>
      </c>
      <c r="B978" s="10"/>
      <c r="C978" s="10"/>
      <c r="D978" s="15">
        <v>20.46</v>
      </c>
      <c r="E978" s="15">
        <v>21.68</v>
      </c>
    </row>
    <row r="979" spans="1:9" customFormat="1" x14ac:dyDescent="0.2">
      <c r="A979" s="10">
        <v>37209</v>
      </c>
      <c r="B979" s="10"/>
      <c r="C979" s="10"/>
      <c r="D979" s="15">
        <v>18.79</v>
      </c>
      <c r="E979" s="15">
        <v>19.77</v>
      </c>
    </row>
    <row r="980" spans="1:9" customFormat="1" x14ac:dyDescent="0.2">
      <c r="A980" s="10">
        <v>37210</v>
      </c>
      <c r="B980" s="10"/>
      <c r="C980" s="10"/>
      <c r="D980" s="15">
        <v>16.57</v>
      </c>
      <c r="E980" s="15">
        <v>17.48</v>
      </c>
    </row>
    <row r="981" spans="1:9" customFormat="1" x14ac:dyDescent="0.2">
      <c r="A981" s="10">
        <v>37211</v>
      </c>
      <c r="B981" s="10"/>
      <c r="C981" s="10"/>
      <c r="D981" s="15">
        <v>16.98</v>
      </c>
      <c r="E981" s="15">
        <v>18.03</v>
      </c>
    </row>
    <row r="982" spans="1:9" customFormat="1" x14ac:dyDescent="0.2">
      <c r="A982" s="10">
        <v>37214</v>
      </c>
      <c r="B982" s="10"/>
      <c r="C982" s="10"/>
      <c r="D982" s="15">
        <v>16.66</v>
      </c>
      <c r="E982" s="15">
        <v>18.079999999999998</v>
      </c>
    </row>
    <row r="983" spans="1:9" customFormat="1" x14ac:dyDescent="0.2">
      <c r="A983" s="10">
        <v>37215</v>
      </c>
      <c r="B983" s="10"/>
      <c r="C983" s="10"/>
      <c r="D983" s="15">
        <v>18.48</v>
      </c>
      <c r="E983" s="15">
        <v>18.88</v>
      </c>
    </row>
    <row r="984" spans="1:9" customFormat="1" x14ac:dyDescent="0.2">
      <c r="A984" s="10">
        <v>37216</v>
      </c>
      <c r="B984" s="10"/>
      <c r="C984" s="10"/>
      <c r="D984" s="15">
        <v>18.89</v>
      </c>
      <c r="E984" s="15">
        <v>18.73</v>
      </c>
    </row>
    <row r="985" spans="1:9" customFormat="1" x14ac:dyDescent="0.2">
      <c r="A985" s="10">
        <v>37218</v>
      </c>
      <c r="B985" s="10"/>
      <c r="C985" s="10"/>
      <c r="D985" s="15">
        <v>19.47</v>
      </c>
      <c r="E985" s="15"/>
    </row>
    <row r="986" spans="1:9" customFormat="1" x14ac:dyDescent="0.2">
      <c r="A986" s="10">
        <v>37221</v>
      </c>
      <c r="B986" s="10"/>
      <c r="C986" s="10"/>
      <c r="D986" s="15">
        <v>18.46</v>
      </c>
      <c r="E986" s="15">
        <v>18.68</v>
      </c>
    </row>
    <row r="987" spans="1:9" customFormat="1" x14ac:dyDescent="0.2">
      <c r="A987" s="10">
        <v>37222</v>
      </c>
      <c r="B987" s="10"/>
      <c r="C987" s="10"/>
      <c r="D987" s="15">
        <v>19.3</v>
      </c>
      <c r="E987" s="15">
        <v>19.48</v>
      </c>
    </row>
    <row r="988" spans="1:9" customFormat="1" x14ac:dyDescent="0.2">
      <c r="A988" s="10">
        <v>37223</v>
      </c>
      <c r="B988" s="10"/>
      <c r="C988" s="10"/>
      <c r="D988" s="15">
        <v>18.940000000000001</v>
      </c>
      <c r="E988" s="15">
        <v>19.23</v>
      </c>
    </row>
    <row r="989" spans="1:9" customFormat="1" x14ac:dyDescent="0.2">
      <c r="A989" s="10">
        <v>37224</v>
      </c>
      <c r="B989" s="10"/>
      <c r="C989" s="10"/>
      <c r="D989" s="15">
        <v>18.940000000000001</v>
      </c>
      <c r="E989" s="15">
        <v>18.63</v>
      </c>
    </row>
    <row r="990" spans="1:9" customFormat="1" x14ac:dyDescent="0.2">
      <c r="A990" s="10">
        <v>37225</v>
      </c>
      <c r="B990" s="10"/>
      <c r="C990" s="10"/>
      <c r="D990" s="15">
        <v>18.87</v>
      </c>
      <c r="E990" s="15">
        <v>19.48</v>
      </c>
      <c r="F990">
        <v>21</v>
      </c>
      <c r="H990" s="5">
        <f>SUM(D970:D990)/F990</f>
        <v>18.847142857142856</v>
      </c>
      <c r="I990" s="5">
        <f>SUM(E970:E990)/20</f>
        <v>19.669500000000003</v>
      </c>
    </row>
    <row r="991" spans="1:9" customFormat="1" x14ac:dyDescent="0.2">
      <c r="A991" s="10">
        <v>37228</v>
      </c>
      <c r="B991" s="10"/>
      <c r="C991" s="10"/>
      <c r="D991" s="15">
        <v>19.77</v>
      </c>
      <c r="E991" s="15">
        <v>20.079999999999998</v>
      </c>
    </row>
    <row r="992" spans="1:9" customFormat="1" x14ac:dyDescent="0.2">
      <c r="A992" s="10">
        <v>37229</v>
      </c>
      <c r="B992" s="10"/>
      <c r="C992" s="10"/>
      <c r="D992" s="15">
        <v>19.170000000000002</v>
      </c>
      <c r="E992" s="15">
        <v>19.649999999999999</v>
      </c>
    </row>
    <row r="993" spans="1:5" customFormat="1" x14ac:dyDescent="0.2">
      <c r="A993" s="10">
        <v>37230</v>
      </c>
      <c r="B993" s="10"/>
      <c r="C993" s="10"/>
      <c r="D993" s="15">
        <v>19.22</v>
      </c>
      <c r="E993" s="15">
        <v>19.48</v>
      </c>
    </row>
    <row r="994" spans="1:5" customFormat="1" x14ac:dyDescent="0.2">
      <c r="A994" s="10">
        <v>37231</v>
      </c>
      <c r="B994" s="10"/>
      <c r="C994" s="10"/>
      <c r="D994" s="15">
        <v>18.53</v>
      </c>
      <c r="E994" s="15">
        <v>18.53</v>
      </c>
    </row>
    <row r="995" spans="1:5" customFormat="1" x14ac:dyDescent="0.2">
      <c r="A995" s="10">
        <v>37232</v>
      </c>
      <c r="B995" s="10"/>
      <c r="C995" s="10"/>
      <c r="D995" s="15">
        <v>17.66</v>
      </c>
      <c r="E995" s="15">
        <v>19.03</v>
      </c>
    </row>
    <row r="996" spans="1:5" customFormat="1" x14ac:dyDescent="0.2">
      <c r="A996" s="10">
        <v>37235</v>
      </c>
      <c r="B996" s="10"/>
      <c r="C996" s="10"/>
      <c r="D996" s="15">
        <v>17.88</v>
      </c>
      <c r="E996" s="15">
        <v>18.38</v>
      </c>
    </row>
    <row r="997" spans="1:5" customFormat="1" x14ac:dyDescent="0.2">
      <c r="A997" s="10">
        <v>37236</v>
      </c>
      <c r="B997" s="10"/>
      <c r="C997" s="10"/>
      <c r="D997" s="15">
        <v>17.59</v>
      </c>
      <c r="E997" s="15">
        <v>18.079999999999998</v>
      </c>
    </row>
    <row r="998" spans="1:5" customFormat="1" x14ac:dyDescent="0.2">
      <c r="A998" s="10">
        <v>37237</v>
      </c>
      <c r="B998" s="10"/>
      <c r="C998" s="10"/>
      <c r="D998" s="15">
        <v>18.18</v>
      </c>
      <c r="E998" s="15">
        <v>18.38</v>
      </c>
    </row>
    <row r="999" spans="1:5" customFormat="1" x14ac:dyDescent="0.2">
      <c r="A999" s="10">
        <v>37238</v>
      </c>
      <c r="B999" s="10"/>
      <c r="C999" s="10"/>
      <c r="D999" s="15">
        <v>17.77</v>
      </c>
      <c r="E999" s="15">
        <v>18.13</v>
      </c>
    </row>
    <row r="1000" spans="1:5" customFormat="1" x14ac:dyDescent="0.2">
      <c r="A1000" s="10">
        <v>37239</v>
      </c>
      <c r="B1000" s="10"/>
      <c r="C1000" s="10"/>
      <c r="D1000" s="15">
        <v>18.420000000000002</v>
      </c>
      <c r="E1000" s="15">
        <v>19.23</v>
      </c>
    </row>
    <row r="1001" spans="1:5" customFormat="1" x14ac:dyDescent="0.2">
      <c r="A1001" s="10">
        <v>37242</v>
      </c>
      <c r="B1001" s="10"/>
      <c r="C1001" s="10"/>
      <c r="D1001" s="15">
        <v>18.600000000000001</v>
      </c>
      <c r="E1001" s="15">
        <v>19.23</v>
      </c>
    </row>
    <row r="1002" spans="1:5" customFormat="1" x14ac:dyDescent="0.2">
      <c r="A1002" s="10">
        <v>37243</v>
      </c>
      <c r="B1002" s="10"/>
      <c r="C1002" s="10"/>
      <c r="D1002" s="15">
        <v>18.27</v>
      </c>
      <c r="E1002" s="15">
        <v>19.38</v>
      </c>
    </row>
    <row r="1003" spans="1:5" customFormat="1" x14ac:dyDescent="0.2">
      <c r="A1003" s="10">
        <v>37244</v>
      </c>
      <c r="B1003" s="10"/>
      <c r="C1003" s="10"/>
      <c r="D1003" s="15">
        <v>18.87</v>
      </c>
      <c r="E1003" s="15">
        <v>19.48</v>
      </c>
    </row>
    <row r="1004" spans="1:5" customFormat="1" x14ac:dyDescent="0.2">
      <c r="A1004" s="10">
        <v>37245</v>
      </c>
      <c r="B1004" s="10"/>
      <c r="C1004" s="10"/>
      <c r="D1004" s="15">
        <v>18.829999999999998</v>
      </c>
      <c r="E1004" s="15">
        <v>18.68</v>
      </c>
    </row>
    <row r="1005" spans="1:5" customFormat="1" x14ac:dyDescent="0.2">
      <c r="A1005" s="10">
        <v>37246</v>
      </c>
      <c r="B1005" s="10"/>
      <c r="C1005" s="10"/>
      <c r="D1005" s="15">
        <v>18.600000000000001</v>
      </c>
      <c r="E1005" s="15">
        <v>19.18</v>
      </c>
    </row>
    <row r="1006" spans="1:5" customFormat="1" x14ac:dyDescent="0.2">
      <c r="A1006" s="10">
        <v>37251</v>
      </c>
      <c r="B1006" s="10"/>
      <c r="C1006" s="10"/>
      <c r="D1006" s="15">
        <v>18.61</v>
      </c>
      <c r="E1006" s="15">
        <v>21.28</v>
      </c>
    </row>
    <row r="1007" spans="1:5" customFormat="1" x14ac:dyDescent="0.2">
      <c r="A1007" s="10">
        <v>37252</v>
      </c>
      <c r="B1007" s="10"/>
      <c r="C1007" s="10"/>
      <c r="D1007" s="15">
        <v>19.77</v>
      </c>
      <c r="E1007" s="15">
        <v>20.9</v>
      </c>
    </row>
    <row r="1008" spans="1:5" customFormat="1" x14ac:dyDescent="0.2">
      <c r="A1008" s="10">
        <v>37253</v>
      </c>
      <c r="B1008" s="10"/>
      <c r="C1008" s="10"/>
      <c r="D1008" s="15">
        <v>19.75</v>
      </c>
      <c r="E1008" s="15">
        <v>20.43</v>
      </c>
    </row>
    <row r="1009" spans="1:9" s="57" customFormat="1" x14ac:dyDescent="0.2">
      <c r="A1009" s="268">
        <v>37256</v>
      </c>
      <c r="B1009" s="268"/>
      <c r="C1009" s="268"/>
      <c r="D1009" s="66">
        <v>19.29</v>
      </c>
      <c r="E1009" s="604">
        <v>19.78</v>
      </c>
      <c r="F1009" s="57">
        <v>19</v>
      </c>
      <c r="H1009" s="608">
        <f>SUM(D991:D1009)/F1009</f>
        <v>18.672631578947371</v>
      </c>
      <c r="I1009" s="608">
        <f>SUM(E991:E1009)/F1009</f>
        <v>19.332105263157892</v>
      </c>
    </row>
    <row r="1010" spans="1:9" customFormat="1" x14ac:dyDescent="0.2">
      <c r="A1010" s="10">
        <v>37258</v>
      </c>
      <c r="B1010" s="10"/>
      <c r="C1010" s="10"/>
      <c r="D1010" s="15">
        <v>19.899999999999999</v>
      </c>
      <c r="E1010" s="15">
        <v>21.03</v>
      </c>
    </row>
    <row r="1011" spans="1:9" customFormat="1" x14ac:dyDescent="0.2">
      <c r="A1011" s="10">
        <v>37259</v>
      </c>
      <c r="B1011" s="10"/>
      <c r="C1011" s="10"/>
      <c r="D1011" s="15">
        <v>20.309999999999999</v>
      </c>
      <c r="E1011" s="15">
        <v>20.38</v>
      </c>
    </row>
    <row r="1012" spans="1:9" customFormat="1" x14ac:dyDescent="0.2">
      <c r="A1012" s="10">
        <v>37260</v>
      </c>
      <c r="B1012" s="10"/>
      <c r="C1012" s="10"/>
      <c r="D1012" s="15">
        <v>21.2</v>
      </c>
      <c r="E1012" s="15">
        <v>21.63</v>
      </c>
    </row>
    <row r="1013" spans="1:9" customFormat="1" x14ac:dyDescent="0.2">
      <c r="A1013" s="10">
        <v>37263</v>
      </c>
      <c r="B1013" s="10"/>
      <c r="C1013" s="10"/>
      <c r="D1013" s="15">
        <v>20.75</v>
      </c>
      <c r="E1013" s="15">
        <v>21.48</v>
      </c>
    </row>
    <row r="1014" spans="1:9" customFormat="1" x14ac:dyDescent="0.2">
      <c r="A1014" s="10">
        <v>37264</v>
      </c>
      <c r="B1014" s="10"/>
      <c r="C1014" s="10"/>
      <c r="D1014" s="15">
        <v>21.14</v>
      </c>
      <c r="E1014" s="15">
        <v>21.28</v>
      </c>
    </row>
    <row r="1015" spans="1:9" customFormat="1" x14ac:dyDescent="0.2">
      <c r="A1015" s="10">
        <v>37265</v>
      </c>
      <c r="B1015" s="10"/>
      <c r="C1015" s="10"/>
      <c r="D1015" s="15">
        <v>20.09</v>
      </c>
      <c r="E1015" s="15">
        <v>20.18</v>
      </c>
    </row>
    <row r="1016" spans="1:9" customFormat="1" x14ac:dyDescent="0.2">
      <c r="A1016" s="10">
        <v>37266</v>
      </c>
      <c r="B1016" s="10"/>
      <c r="C1016" s="10"/>
      <c r="D1016" s="15">
        <v>19.47</v>
      </c>
      <c r="E1016" s="15">
        <v>20.38</v>
      </c>
    </row>
    <row r="1017" spans="1:9" customFormat="1" x14ac:dyDescent="0.2">
      <c r="A1017" s="10">
        <v>37267</v>
      </c>
      <c r="B1017" s="10"/>
      <c r="C1017" s="10"/>
      <c r="D1017" s="15">
        <v>19.93</v>
      </c>
      <c r="E1017" s="15">
        <v>19.68</v>
      </c>
    </row>
    <row r="1018" spans="1:9" customFormat="1" x14ac:dyDescent="0.2">
      <c r="A1018" s="10">
        <v>37270</v>
      </c>
      <c r="B1018" s="10"/>
      <c r="C1018" s="10"/>
      <c r="D1018" s="15">
        <v>18.760000000000002</v>
      </c>
      <c r="E1018" s="15">
        <v>18.88</v>
      </c>
    </row>
    <row r="1019" spans="1:9" customFormat="1" x14ac:dyDescent="0.2">
      <c r="A1019" s="10">
        <v>37271</v>
      </c>
      <c r="B1019" s="10"/>
      <c r="C1019" s="10"/>
      <c r="D1019" s="15">
        <v>18.86</v>
      </c>
      <c r="E1019" s="15">
        <v>18.88</v>
      </c>
    </row>
    <row r="1020" spans="1:9" customFormat="1" x14ac:dyDescent="0.2">
      <c r="A1020" s="10">
        <v>37272</v>
      </c>
      <c r="B1020" s="10"/>
      <c r="C1020" s="10"/>
      <c r="D1020" s="15">
        <v>18.55</v>
      </c>
      <c r="E1020" s="15">
        <v>18.88</v>
      </c>
    </row>
    <row r="1021" spans="1:9" customFormat="1" x14ac:dyDescent="0.2">
      <c r="A1021" s="10">
        <v>37273</v>
      </c>
      <c r="B1021" s="10"/>
      <c r="C1021" s="10"/>
      <c r="D1021" s="15">
        <v>18.47</v>
      </c>
      <c r="E1021" s="15">
        <v>17.98</v>
      </c>
    </row>
    <row r="1022" spans="1:9" customFormat="1" x14ac:dyDescent="0.2">
      <c r="A1022" s="10">
        <v>37274</v>
      </c>
      <c r="B1022" s="10"/>
      <c r="C1022" s="10"/>
      <c r="D1022" s="15">
        <v>18.14</v>
      </c>
      <c r="E1022" s="15">
        <v>18.03</v>
      </c>
    </row>
    <row r="1023" spans="1:9" customFormat="1" x14ac:dyDescent="0.2">
      <c r="A1023" s="10">
        <v>37278</v>
      </c>
      <c r="B1023" s="10"/>
      <c r="C1023" s="10"/>
      <c r="D1023" s="15">
        <v>18.68</v>
      </c>
      <c r="E1023" s="15">
        <v>18.329999999999998</v>
      </c>
    </row>
    <row r="1024" spans="1:9" customFormat="1" x14ac:dyDescent="0.2">
      <c r="A1024" s="10">
        <v>37279</v>
      </c>
      <c r="B1024" s="10"/>
      <c r="C1024" s="10"/>
      <c r="D1024" s="15">
        <v>19.16</v>
      </c>
      <c r="E1024" s="15">
        <v>19.28</v>
      </c>
    </row>
    <row r="1025" spans="1:9" customFormat="1" x14ac:dyDescent="0.2">
      <c r="A1025" s="10">
        <v>37280</v>
      </c>
      <c r="B1025" s="10"/>
      <c r="C1025" s="10"/>
      <c r="D1025" s="15">
        <v>19.21</v>
      </c>
      <c r="E1025" s="15">
        <v>19.43</v>
      </c>
    </row>
    <row r="1026" spans="1:9" customFormat="1" x14ac:dyDescent="0.2">
      <c r="A1026" s="10">
        <v>37281</v>
      </c>
      <c r="B1026" s="10"/>
      <c r="C1026" s="10"/>
      <c r="D1026" s="15">
        <v>19.12</v>
      </c>
      <c r="E1026" s="15">
        <v>19.73</v>
      </c>
    </row>
    <row r="1027" spans="1:9" customFormat="1" x14ac:dyDescent="0.2">
      <c r="A1027" s="10">
        <v>37284</v>
      </c>
      <c r="B1027" s="10"/>
      <c r="C1027" s="10"/>
      <c r="D1027" s="15">
        <v>19.71</v>
      </c>
      <c r="E1027" s="15">
        <v>20.03</v>
      </c>
    </row>
    <row r="1028" spans="1:9" customFormat="1" x14ac:dyDescent="0.2">
      <c r="A1028" s="10">
        <v>37285</v>
      </c>
      <c r="B1028" s="10"/>
      <c r="C1028" s="10"/>
      <c r="D1028" s="15">
        <v>19.39</v>
      </c>
      <c r="E1028" s="15">
        <v>19.579999999999998</v>
      </c>
    </row>
    <row r="1029" spans="1:9" customFormat="1" x14ac:dyDescent="0.2">
      <c r="A1029" s="10">
        <v>37286</v>
      </c>
      <c r="B1029" s="10"/>
      <c r="C1029" s="10"/>
      <c r="D1029" s="15">
        <v>18.66</v>
      </c>
      <c r="E1029" s="15">
        <v>18.61</v>
      </c>
    </row>
    <row r="1030" spans="1:9" customFormat="1" x14ac:dyDescent="0.2">
      <c r="A1030" s="10">
        <v>37287</v>
      </c>
      <c r="B1030" s="10"/>
      <c r="C1030" s="10"/>
      <c r="D1030" s="15">
        <v>19.13</v>
      </c>
      <c r="E1030" s="15">
        <v>19.48</v>
      </c>
      <c r="F1030">
        <v>21</v>
      </c>
      <c r="H1030" s="5">
        <f>SUM(D1010:D1030)/F1030</f>
        <v>19.458571428571432</v>
      </c>
      <c r="I1030" s="5">
        <f>SUM(E1010:E1030)/F1030</f>
        <v>19.674285714285716</v>
      </c>
    </row>
    <row r="1031" spans="1:9" customFormat="1" x14ac:dyDescent="0.2">
      <c r="A1031" s="10">
        <v>37288</v>
      </c>
      <c r="B1031" s="10"/>
      <c r="C1031" s="10"/>
      <c r="D1031" s="15">
        <v>19.739999999999998</v>
      </c>
      <c r="E1031" s="15">
        <v>20.38</v>
      </c>
    </row>
    <row r="1032" spans="1:9" customFormat="1" x14ac:dyDescent="0.2">
      <c r="A1032" s="10">
        <v>37291</v>
      </c>
      <c r="B1032" s="10"/>
      <c r="C1032" s="10"/>
      <c r="D1032" s="15">
        <v>20.2</v>
      </c>
      <c r="E1032" s="15">
        <v>20.079999999999998</v>
      </c>
    </row>
    <row r="1033" spans="1:9" customFormat="1" x14ac:dyDescent="0.2">
      <c r="A1033" s="10">
        <v>37292</v>
      </c>
      <c r="B1033" s="10"/>
      <c r="C1033" s="10"/>
      <c r="D1033" s="15">
        <v>19.75</v>
      </c>
      <c r="E1033" s="15">
        <v>20.079999999999998</v>
      </c>
    </row>
    <row r="1034" spans="1:9" customFormat="1" x14ac:dyDescent="0.2">
      <c r="A1034" s="10">
        <v>37293</v>
      </c>
      <c r="B1034" s="10"/>
      <c r="C1034" s="10"/>
      <c r="D1034" s="15">
        <v>19.93</v>
      </c>
      <c r="E1034" s="15">
        <v>19.78</v>
      </c>
    </row>
    <row r="1035" spans="1:9" customFormat="1" x14ac:dyDescent="0.2">
      <c r="A1035" s="10">
        <v>37294</v>
      </c>
      <c r="B1035" s="10"/>
      <c r="C1035" s="10"/>
      <c r="D1035" s="15">
        <v>19.329999999999998</v>
      </c>
      <c r="E1035" s="15">
        <v>19.63</v>
      </c>
    </row>
    <row r="1036" spans="1:9" customFormat="1" x14ac:dyDescent="0.2">
      <c r="A1036" s="10">
        <v>37295</v>
      </c>
      <c r="B1036" s="10"/>
      <c r="C1036" s="10"/>
      <c r="D1036" s="15">
        <v>20.09</v>
      </c>
      <c r="E1036" s="15">
        <v>20.28</v>
      </c>
    </row>
    <row r="1037" spans="1:9" customFormat="1" x14ac:dyDescent="0.2">
      <c r="A1037" s="10">
        <v>37298</v>
      </c>
      <c r="B1037" s="10"/>
      <c r="C1037" s="10"/>
      <c r="D1037" s="15">
        <v>20.100000000000001</v>
      </c>
      <c r="E1037" s="15">
        <v>21.43</v>
      </c>
    </row>
    <row r="1038" spans="1:9" customFormat="1" x14ac:dyDescent="0.2">
      <c r="A1038" s="10">
        <v>37299</v>
      </c>
      <c r="B1038" s="10"/>
      <c r="C1038" s="10"/>
      <c r="D1038" s="15">
        <v>21.18</v>
      </c>
      <c r="E1038" s="15">
        <v>20.74</v>
      </c>
    </row>
    <row r="1039" spans="1:9" customFormat="1" x14ac:dyDescent="0.2">
      <c r="A1039" s="10">
        <v>37300</v>
      </c>
      <c r="B1039" s="10"/>
      <c r="C1039" s="10"/>
      <c r="D1039" s="15">
        <v>20.76</v>
      </c>
      <c r="E1039" s="15">
        <v>21.18</v>
      </c>
    </row>
    <row r="1040" spans="1:9" customFormat="1" x14ac:dyDescent="0.2">
      <c r="A1040" s="10">
        <v>37301</v>
      </c>
      <c r="B1040" s="10"/>
      <c r="C1040" s="10"/>
      <c r="D1040" s="15">
        <v>20.69</v>
      </c>
      <c r="E1040" s="15">
        <v>21.23</v>
      </c>
    </row>
    <row r="1041" spans="1:9" customFormat="1" x14ac:dyDescent="0.2">
      <c r="A1041" s="10">
        <v>37302</v>
      </c>
      <c r="B1041" s="10"/>
      <c r="C1041" s="10"/>
      <c r="D1041" s="15">
        <v>20.68</v>
      </c>
      <c r="E1041" s="15">
        <v>21.53</v>
      </c>
    </row>
    <row r="1042" spans="1:9" customFormat="1" x14ac:dyDescent="0.2">
      <c r="A1042" s="10">
        <v>37306</v>
      </c>
      <c r="B1042" s="10"/>
      <c r="C1042" s="10"/>
      <c r="D1042" s="15">
        <v>20.12</v>
      </c>
      <c r="E1042" s="15">
        <v>20.88</v>
      </c>
    </row>
    <row r="1043" spans="1:9" customFormat="1" x14ac:dyDescent="0.2">
      <c r="A1043" s="10">
        <v>37307</v>
      </c>
      <c r="B1043" s="10"/>
      <c r="C1043" s="10"/>
      <c r="D1043" s="15">
        <v>19.47</v>
      </c>
      <c r="E1043" s="15">
        <v>20.28</v>
      </c>
    </row>
    <row r="1044" spans="1:9" customFormat="1" x14ac:dyDescent="0.2">
      <c r="A1044" s="10">
        <v>37308</v>
      </c>
      <c r="B1044" s="10"/>
      <c r="C1044" s="10"/>
      <c r="D1044" s="15">
        <v>19.91</v>
      </c>
      <c r="E1044" s="15">
        <v>20.68</v>
      </c>
    </row>
    <row r="1045" spans="1:9" customFormat="1" x14ac:dyDescent="0.2">
      <c r="A1045" s="10">
        <v>37309</v>
      </c>
      <c r="B1045" s="10"/>
      <c r="C1045" s="10"/>
      <c r="D1045" s="15">
        <v>20.059999999999999</v>
      </c>
      <c r="E1045" s="15">
        <v>21.08</v>
      </c>
    </row>
    <row r="1046" spans="1:9" customFormat="1" x14ac:dyDescent="0.2">
      <c r="A1046" s="10">
        <v>37312</v>
      </c>
      <c r="B1046" s="10"/>
      <c r="C1046" s="10"/>
      <c r="D1046" s="15">
        <v>19.75</v>
      </c>
      <c r="E1046" s="15">
        <v>20.28</v>
      </c>
    </row>
    <row r="1047" spans="1:9" customFormat="1" x14ac:dyDescent="0.2">
      <c r="A1047" s="10">
        <v>37313</v>
      </c>
      <c r="B1047" s="10"/>
      <c r="C1047" s="10"/>
      <c r="D1047" s="15">
        <v>19.93</v>
      </c>
      <c r="E1047" s="15">
        <v>21.43</v>
      </c>
    </row>
    <row r="1048" spans="1:9" customFormat="1" x14ac:dyDescent="0.2">
      <c r="A1048" s="10">
        <v>37314</v>
      </c>
      <c r="B1048" s="10"/>
      <c r="C1048" s="10"/>
      <c r="D1048" s="15">
        <v>19.93</v>
      </c>
      <c r="E1048" s="15">
        <v>21.28</v>
      </c>
    </row>
    <row r="1049" spans="1:9" customFormat="1" x14ac:dyDescent="0.2">
      <c r="A1049" s="10">
        <v>37315</v>
      </c>
      <c r="B1049" s="10"/>
      <c r="C1049" s="10"/>
      <c r="D1049" s="15">
        <v>20.69</v>
      </c>
      <c r="E1049" s="15">
        <v>21.73</v>
      </c>
      <c r="F1049">
        <v>19</v>
      </c>
      <c r="H1049" s="5">
        <f>SUM(D1031:D1049)/F1049</f>
        <v>20.121578947368423</v>
      </c>
      <c r="I1049" s="5">
        <f>SUM(E1031:E1049)/F1049</f>
        <v>20.735789473684211</v>
      </c>
    </row>
    <row r="1050" spans="1:9" customFormat="1" x14ac:dyDescent="0.2">
      <c r="A1050" s="10">
        <v>37316</v>
      </c>
      <c r="B1050" s="10"/>
      <c r="C1050" s="10"/>
      <c r="D1050" s="15">
        <v>21.86</v>
      </c>
      <c r="E1050" s="15">
        <v>22.4</v>
      </c>
    </row>
    <row r="1051" spans="1:9" customFormat="1" x14ac:dyDescent="0.2">
      <c r="A1051" s="10">
        <v>37319</v>
      </c>
      <c r="B1051" s="10"/>
      <c r="C1051" s="10"/>
      <c r="D1051" s="15">
        <v>21.63</v>
      </c>
      <c r="E1051" s="15">
        <v>22.48</v>
      </c>
    </row>
    <row r="1052" spans="1:9" customFormat="1" x14ac:dyDescent="0.2">
      <c r="A1052" s="10">
        <v>37320</v>
      </c>
      <c r="B1052" s="10"/>
      <c r="C1052" s="10"/>
      <c r="D1052" s="15">
        <v>22.35</v>
      </c>
      <c r="E1052" s="15">
        <v>23.18</v>
      </c>
    </row>
    <row r="1053" spans="1:9" customFormat="1" x14ac:dyDescent="0.2">
      <c r="A1053" s="10">
        <v>37321</v>
      </c>
      <c r="B1053" s="10"/>
      <c r="C1053" s="10"/>
      <c r="D1053" s="15">
        <v>22.02</v>
      </c>
      <c r="E1053" s="15">
        <v>23.18</v>
      </c>
    </row>
    <row r="1054" spans="1:9" customFormat="1" x14ac:dyDescent="0.2">
      <c r="A1054" s="10">
        <v>37322</v>
      </c>
      <c r="B1054" s="10"/>
      <c r="C1054" s="10"/>
      <c r="D1054" s="15">
        <v>22.95</v>
      </c>
      <c r="E1054" s="15">
        <v>23.73</v>
      </c>
    </row>
    <row r="1055" spans="1:9" customFormat="1" x14ac:dyDescent="0.2">
      <c r="A1055" s="10">
        <v>37323</v>
      </c>
      <c r="B1055" s="10"/>
      <c r="C1055" s="10"/>
      <c r="D1055" s="15">
        <v>22.24</v>
      </c>
      <c r="E1055" s="15">
        <v>23.83</v>
      </c>
    </row>
    <row r="1056" spans="1:9" customFormat="1" x14ac:dyDescent="0.2">
      <c r="A1056" s="10">
        <v>37326</v>
      </c>
      <c r="B1056" s="10"/>
      <c r="C1056" s="10"/>
      <c r="D1056" s="15">
        <v>22.24</v>
      </c>
      <c r="E1056" s="15">
        <v>24.33</v>
      </c>
    </row>
    <row r="1057" spans="1:9" customFormat="1" x14ac:dyDescent="0.2">
      <c r="A1057" s="10">
        <v>37327</v>
      </c>
      <c r="B1057" s="10"/>
      <c r="C1057" s="10"/>
      <c r="D1057" s="15">
        <v>23.12</v>
      </c>
      <c r="E1057" s="15">
        <v>24.23</v>
      </c>
    </row>
    <row r="1058" spans="1:9" customFormat="1" x14ac:dyDescent="0.2">
      <c r="A1058" s="10">
        <v>37328</v>
      </c>
      <c r="B1058" s="10"/>
      <c r="C1058" s="10"/>
      <c r="D1058" s="15">
        <v>23.5</v>
      </c>
      <c r="E1058" s="15">
        <v>24.18</v>
      </c>
    </row>
    <row r="1059" spans="1:9" customFormat="1" x14ac:dyDescent="0.2">
      <c r="A1059" s="10">
        <v>37329</v>
      </c>
      <c r="B1059" s="10"/>
      <c r="C1059" s="10"/>
      <c r="D1059" s="15">
        <v>23.84</v>
      </c>
      <c r="E1059" s="15">
        <v>24.58</v>
      </c>
    </row>
    <row r="1060" spans="1:9" customFormat="1" x14ac:dyDescent="0.2">
      <c r="A1060" s="10">
        <v>37330</v>
      </c>
      <c r="B1060" s="10"/>
      <c r="C1060" s="10"/>
      <c r="D1060" s="15">
        <v>23.78</v>
      </c>
      <c r="E1060" s="15">
        <v>24.53</v>
      </c>
    </row>
    <row r="1061" spans="1:9" customFormat="1" x14ac:dyDescent="0.2">
      <c r="A1061" s="10">
        <v>37333</v>
      </c>
      <c r="B1061" s="10"/>
      <c r="C1061" s="10"/>
      <c r="D1061" s="15">
        <v>23.95</v>
      </c>
      <c r="E1061" s="15">
        <v>25.13</v>
      </c>
    </row>
    <row r="1062" spans="1:9" customFormat="1" x14ac:dyDescent="0.2">
      <c r="A1062" s="10">
        <v>37334</v>
      </c>
      <c r="B1062" s="10"/>
      <c r="C1062" s="10"/>
      <c r="D1062" s="15">
        <v>24.34</v>
      </c>
      <c r="E1062" s="15">
        <v>24.88</v>
      </c>
    </row>
    <row r="1063" spans="1:9" customFormat="1" x14ac:dyDescent="0.2">
      <c r="A1063" s="10">
        <v>37335</v>
      </c>
      <c r="B1063" s="10"/>
      <c r="C1063" s="10"/>
      <c r="D1063" s="15">
        <v>24.64</v>
      </c>
      <c r="E1063" s="15">
        <v>24.88</v>
      </c>
    </row>
    <row r="1064" spans="1:9" customFormat="1" x14ac:dyDescent="0.2">
      <c r="A1064" s="10">
        <v>37336</v>
      </c>
      <c r="B1064" s="10"/>
      <c r="C1064" s="10"/>
      <c r="D1064" s="15">
        <v>24.26</v>
      </c>
      <c r="E1064" s="15">
        <v>25.48</v>
      </c>
    </row>
    <row r="1065" spans="1:9" customFormat="1" x14ac:dyDescent="0.2">
      <c r="A1065" s="10">
        <v>37337</v>
      </c>
      <c r="B1065" s="10"/>
      <c r="C1065" s="10"/>
      <c r="D1065" s="15">
        <v>24.87</v>
      </c>
      <c r="E1065" s="15">
        <v>25.2</v>
      </c>
    </row>
    <row r="1066" spans="1:9" customFormat="1" x14ac:dyDescent="0.2">
      <c r="A1066" s="10">
        <v>37340</v>
      </c>
      <c r="B1066" s="10"/>
      <c r="C1066" s="10"/>
      <c r="D1066" s="15">
        <v>24.41</v>
      </c>
      <c r="E1066" s="15">
        <v>24.53</v>
      </c>
    </row>
    <row r="1067" spans="1:9" customFormat="1" x14ac:dyDescent="0.2">
      <c r="A1067" s="10">
        <v>37341</v>
      </c>
      <c r="B1067" s="10"/>
      <c r="C1067" s="10"/>
      <c r="D1067" s="15">
        <v>24.58</v>
      </c>
      <c r="E1067" s="15">
        <v>25.38</v>
      </c>
    </row>
    <row r="1068" spans="1:9" customFormat="1" x14ac:dyDescent="0.2">
      <c r="A1068" s="10">
        <v>37342</v>
      </c>
      <c r="B1068" s="10"/>
      <c r="C1068" s="10"/>
      <c r="D1068" s="15">
        <v>25.11</v>
      </c>
      <c r="E1068" s="15">
        <v>25.88</v>
      </c>
    </row>
    <row r="1069" spans="1:9" customFormat="1" x14ac:dyDescent="0.2">
      <c r="A1069" s="10">
        <v>37343</v>
      </c>
      <c r="B1069" s="10"/>
      <c r="C1069" s="10"/>
      <c r="D1069" s="15">
        <v>25.15</v>
      </c>
      <c r="E1069" s="15">
        <v>26.33</v>
      </c>
      <c r="F1069">
        <v>20</v>
      </c>
      <c r="H1069" s="5">
        <f>SUM(D1050:D1069)/F1069</f>
        <v>23.541999999999998</v>
      </c>
      <c r="I1069" s="5">
        <f>SUM(E1050:E1069)/F1069</f>
        <v>24.416999999999998</v>
      </c>
    </row>
    <row r="1070" spans="1:9" customFormat="1" x14ac:dyDescent="0.2">
      <c r="A1070" s="10">
        <v>37347</v>
      </c>
      <c r="B1070" s="10"/>
      <c r="C1070" s="10"/>
      <c r="D1070" s="15">
        <v>26.01</v>
      </c>
      <c r="E1070" s="15">
        <v>26.88</v>
      </c>
    </row>
    <row r="1071" spans="1:9" customFormat="1" x14ac:dyDescent="0.2">
      <c r="A1071" s="10">
        <v>37348</v>
      </c>
      <c r="B1071" s="10"/>
      <c r="C1071" s="10"/>
      <c r="D1071" s="15">
        <v>26.87</v>
      </c>
      <c r="E1071" s="15">
        <v>27.73</v>
      </c>
    </row>
    <row r="1072" spans="1:9" customFormat="1" x14ac:dyDescent="0.2">
      <c r="A1072" s="10">
        <v>37349</v>
      </c>
      <c r="B1072" s="10"/>
      <c r="C1072" s="10"/>
      <c r="D1072" s="15">
        <v>26.76</v>
      </c>
      <c r="E1072" s="15">
        <v>27.58</v>
      </c>
    </row>
    <row r="1073" spans="1:5" customFormat="1" x14ac:dyDescent="0.2">
      <c r="A1073" s="10">
        <v>37350</v>
      </c>
      <c r="B1073" s="10"/>
      <c r="C1073" s="10"/>
      <c r="D1073" s="15">
        <v>26.92</v>
      </c>
      <c r="E1073" s="15">
        <v>26.58</v>
      </c>
    </row>
    <row r="1074" spans="1:5" customFormat="1" x14ac:dyDescent="0.2">
      <c r="A1074" s="10">
        <v>37351</v>
      </c>
      <c r="B1074" s="10"/>
      <c r="C1074" s="10"/>
      <c r="D1074" s="15">
        <v>25.97</v>
      </c>
      <c r="E1074" s="15">
        <v>26.23</v>
      </c>
    </row>
    <row r="1075" spans="1:5" customFormat="1" x14ac:dyDescent="0.2">
      <c r="A1075" s="10">
        <v>37354</v>
      </c>
      <c r="B1075" s="10"/>
      <c r="C1075" s="10"/>
      <c r="D1075" s="15">
        <v>26.34</v>
      </c>
      <c r="E1075" s="15">
        <v>26.53</v>
      </c>
    </row>
    <row r="1076" spans="1:5" customFormat="1" x14ac:dyDescent="0.2">
      <c r="A1076" s="10">
        <v>37355</v>
      </c>
      <c r="B1076" s="10"/>
      <c r="C1076" s="10"/>
      <c r="D1076" s="15">
        <v>25.39</v>
      </c>
      <c r="E1076" s="15">
        <v>25.83</v>
      </c>
    </row>
    <row r="1077" spans="1:5" customFormat="1" x14ac:dyDescent="0.2">
      <c r="A1077" s="10">
        <v>37356</v>
      </c>
      <c r="B1077" s="10"/>
      <c r="C1077" s="10"/>
      <c r="D1077" s="15">
        <v>24.91</v>
      </c>
      <c r="E1077" s="15">
        <v>26.13</v>
      </c>
    </row>
    <row r="1078" spans="1:5" customFormat="1" x14ac:dyDescent="0.2">
      <c r="A1078" s="10">
        <v>37357</v>
      </c>
      <c r="B1078" s="10"/>
      <c r="C1078" s="10"/>
      <c r="D1078" s="15">
        <v>24.1</v>
      </c>
      <c r="E1078" s="15">
        <v>24.98</v>
      </c>
    </row>
    <row r="1079" spans="1:5" customFormat="1" x14ac:dyDescent="0.2">
      <c r="A1079" s="10">
        <v>37358</v>
      </c>
      <c r="B1079" s="10"/>
      <c r="C1079" s="10"/>
      <c r="D1079" s="15">
        <v>23.2</v>
      </c>
      <c r="E1079" s="15">
        <v>23.48</v>
      </c>
    </row>
    <row r="1080" spans="1:5" customFormat="1" x14ac:dyDescent="0.2">
      <c r="A1080" s="10">
        <v>37361</v>
      </c>
      <c r="B1080" s="10"/>
      <c r="C1080" s="10"/>
      <c r="D1080" s="15">
        <v>23.44</v>
      </c>
      <c r="E1080" s="15">
        <v>24.58</v>
      </c>
    </row>
    <row r="1081" spans="1:5" customFormat="1" x14ac:dyDescent="0.2">
      <c r="A1081" s="10">
        <v>37362</v>
      </c>
      <c r="B1081" s="10"/>
      <c r="C1081" s="10"/>
      <c r="D1081" s="15">
        <v>24.13</v>
      </c>
      <c r="E1081" s="15">
        <v>24.78</v>
      </c>
    </row>
    <row r="1082" spans="1:5" customFormat="1" x14ac:dyDescent="0.2">
      <c r="A1082" s="10">
        <v>37363</v>
      </c>
      <c r="B1082" s="10"/>
      <c r="C1082" s="10"/>
      <c r="D1082" s="15">
        <v>24.56</v>
      </c>
      <c r="E1082" s="15">
        <v>25.93</v>
      </c>
    </row>
    <row r="1083" spans="1:5" customFormat="1" x14ac:dyDescent="0.2">
      <c r="A1083" s="10">
        <v>37364</v>
      </c>
      <c r="B1083" s="10"/>
      <c r="C1083" s="10"/>
      <c r="D1083" s="15">
        <v>25.56</v>
      </c>
      <c r="E1083" s="15">
        <v>26.18</v>
      </c>
    </row>
    <row r="1084" spans="1:5" customFormat="1" x14ac:dyDescent="0.2">
      <c r="A1084" s="10">
        <v>37365</v>
      </c>
      <c r="B1084" s="10"/>
      <c r="C1084" s="10"/>
      <c r="D1084" s="15">
        <v>25.33</v>
      </c>
      <c r="E1084" s="15">
        <v>26.38</v>
      </c>
    </row>
    <row r="1085" spans="1:5" customFormat="1" x14ac:dyDescent="0.2">
      <c r="A1085" s="10">
        <v>37368</v>
      </c>
      <c r="B1085" s="10"/>
      <c r="C1085" s="10"/>
      <c r="D1085" s="15">
        <v>25.67</v>
      </c>
      <c r="E1085" s="15">
        <v>26.28</v>
      </c>
    </row>
    <row r="1086" spans="1:5" customFormat="1" x14ac:dyDescent="0.2">
      <c r="A1086" s="10">
        <v>37369</v>
      </c>
      <c r="B1086" s="10"/>
      <c r="C1086" s="10"/>
      <c r="D1086" s="15">
        <v>26.46</v>
      </c>
      <c r="E1086" s="15">
        <v>26.83</v>
      </c>
    </row>
    <row r="1087" spans="1:5" customFormat="1" x14ac:dyDescent="0.2">
      <c r="A1087" s="10">
        <v>37370</v>
      </c>
      <c r="B1087" s="10"/>
      <c r="C1087" s="10"/>
      <c r="D1087" s="15">
        <v>25.98</v>
      </c>
      <c r="E1087" s="15">
        <v>26.23</v>
      </c>
    </row>
    <row r="1088" spans="1:5" customFormat="1" x14ac:dyDescent="0.2">
      <c r="A1088" s="10">
        <v>37371</v>
      </c>
      <c r="B1088" s="10"/>
      <c r="C1088" s="10"/>
      <c r="D1088" s="15">
        <v>26.5</v>
      </c>
      <c r="E1088" s="15">
        <v>26.73</v>
      </c>
    </row>
    <row r="1089" spans="1:9" customFormat="1" x14ac:dyDescent="0.2">
      <c r="A1089" s="10">
        <v>37372</v>
      </c>
      <c r="B1089" s="10"/>
      <c r="C1089" s="10"/>
      <c r="D1089" s="15">
        <v>26.68</v>
      </c>
      <c r="E1089" s="15">
        <v>27.13</v>
      </c>
    </row>
    <row r="1090" spans="1:9" customFormat="1" x14ac:dyDescent="0.2">
      <c r="A1090" s="10">
        <v>37375</v>
      </c>
      <c r="B1090" s="10"/>
      <c r="C1090" s="10"/>
      <c r="D1090" s="15">
        <v>26.86</v>
      </c>
      <c r="E1090" s="15">
        <v>27.58</v>
      </c>
    </row>
    <row r="1091" spans="1:9" customFormat="1" x14ac:dyDescent="0.2">
      <c r="A1091" s="10">
        <v>37376</v>
      </c>
      <c r="B1091" s="10"/>
      <c r="C1091" s="10"/>
      <c r="D1091" s="15">
        <v>26.95</v>
      </c>
      <c r="E1091" s="15">
        <v>27.28</v>
      </c>
      <c r="F1091">
        <v>22</v>
      </c>
      <c r="H1091" s="5">
        <f>SUM(D1070:D1091)/F1091</f>
        <v>25.663181818181819</v>
      </c>
      <c r="I1091" s="5">
        <f>SUM(E1070:E1091)/F1091</f>
        <v>26.266363636363636</v>
      </c>
    </row>
    <row r="1092" spans="1:9" customFormat="1" x14ac:dyDescent="0.2">
      <c r="A1092" s="10">
        <v>37377</v>
      </c>
      <c r="B1092" s="10"/>
      <c r="C1092" s="10"/>
      <c r="D1092" s="15">
        <v>26.6</v>
      </c>
      <c r="E1092" s="15">
        <v>26.75</v>
      </c>
    </row>
    <row r="1093" spans="1:9" customFormat="1" x14ac:dyDescent="0.2">
      <c r="A1093" s="10">
        <v>37378</v>
      </c>
      <c r="B1093" s="10"/>
      <c r="C1093" s="10"/>
      <c r="D1093" s="15">
        <v>25.58</v>
      </c>
      <c r="E1093" s="15">
        <v>26.25</v>
      </c>
    </row>
    <row r="1094" spans="1:9" customFormat="1" x14ac:dyDescent="0.2">
      <c r="A1094" s="10">
        <v>37379</v>
      </c>
      <c r="B1094" s="10"/>
      <c r="C1094" s="10"/>
      <c r="D1094" s="15">
        <v>25.76</v>
      </c>
      <c r="E1094" s="15">
        <v>26.63</v>
      </c>
    </row>
    <row r="1095" spans="1:9" customFormat="1" x14ac:dyDescent="0.2">
      <c r="A1095" s="10">
        <v>37382</v>
      </c>
      <c r="B1095" s="10"/>
      <c r="C1095" s="10"/>
      <c r="D1095" s="15">
        <v>26.3</v>
      </c>
      <c r="E1095" s="15">
        <v>26.13</v>
      </c>
    </row>
    <row r="1096" spans="1:9" customFormat="1" x14ac:dyDescent="0.2">
      <c r="A1096" s="10">
        <v>37383</v>
      </c>
      <c r="B1096" s="10"/>
      <c r="C1096" s="10"/>
      <c r="D1096" s="15">
        <v>25.52</v>
      </c>
      <c r="E1096" s="15">
        <v>26.63</v>
      </c>
    </row>
    <row r="1097" spans="1:9" customFormat="1" x14ac:dyDescent="0.2">
      <c r="A1097" s="10">
        <v>37384</v>
      </c>
      <c r="B1097" s="10"/>
      <c r="C1097" s="10"/>
      <c r="D1097" s="15">
        <v>26.21</v>
      </c>
      <c r="E1097" s="15">
        <v>27.85</v>
      </c>
    </row>
    <row r="1098" spans="1:9" customFormat="1" x14ac:dyDescent="0.2">
      <c r="A1098" s="10">
        <v>37385</v>
      </c>
      <c r="B1098" s="10"/>
      <c r="C1098" s="10"/>
      <c r="D1098" s="15">
        <v>25.96</v>
      </c>
      <c r="E1098" s="15">
        <v>27.68</v>
      </c>
    </row>
    <row r="1099" spans="1:9" customFormat="1" x14ac:dyDescent="0.2">
      <c r="A1099" s="10">
        <v>37386</v>
      </c>
      <c r="B1099" s="10"/>
      <c r="C1099" s="10"/>
      <c r="D1099" s="15">
        <v>26.43</v>
      </c>
      <c r="E1099" s="15">
        <v>27.98</v>
      </c>
    </row>
    <row r="1100" spans="1:9" customFormat="1" x14ac:dyDescent="0.2">
      <c r="A1100" s="10">
        <v>37389</v>
      </c>
      <c r="B1100" s="10"/>
      <c r="C1100" s="10"/>
      <c r="D1100" s="15">
        <v>26.03</v>
      </c>
      <c r="E1100" s="15">
        <v>28.38</v>
      </c>
    </row>
    <row r="1101" spans="1:9" customFormat="1" x14ac:dyDescent="0.2">
      <c r="A1101" s="10">
        <v>37390</v>
      </c>
      <c r="B1101" s="10"/>
      <c r="C1101" s="10"/>
      <c r="D1101" s="15">
        <v>26.72</v>
      </c>
      <c r="E1101" s="15">
        <v>29.38</v>
      </c>
    </row>
    <row r="1102" spans="1:9" customFormat="1" x14ac:dyDescent="0.2">
      <c r="A1102" s="10">
        <v>37391</v>
      </c>
      <c r="B1102" s="10"/>
      <c r="C1102" s="10"/>
      <c r="D1102" s="15">
        <v>26.7</v>
      </c>
      <c r="E1102" s="15">
        <v>28.13</v>
      </c>
    </row>
    <row r="1103" spans="1:9" customFormat="1" x14ac:dyDescent="0.2">
      <c r="A1103" s="10">
        <v>37392</v>
      </c>
      <c r="B1103" s="10"/>
      <c r="C1103" s="10"/>
      <c r="D1103" s="15">
        <v>25.78</v>
      </c>
      <c r="E1103" s="15">
        <v>27.95</v>
      </c>
    </row>
    <row r="1104" spans="1:9" customFormat="1" x14ac:dyDescent="0.2">
      <c r="A1104" s="10">
        <v>37393</v>
      </c>
      <c r="B1104" s="10"/>
      <c r="C1104" s="10"/>
      <c r="D1104" s="15">
        <v>25.43</v>
      </c>
      <c r="E1104" s="15">
        <v>28.18</v>
      </c>
    </row>
    <row r="1105" spans="1:9" customFormat="1" x14ac:dyDescent="0.2">
      <c r="A1105" s="10">
        <v>37396</v>
      </c>
      <c r="B1105" s="10"/>
      <c r="C1105" s="10"/>
      <c r="D1105" s="15">
        <v>25.59</v>
      </c>
      <c r="E1105" s="15">
        <v>28.33</v>
      </c>
    </row>
    <row r="1106" spans="1:9" customFormat="1" x14ac:dyDescent="0.2">
      <c r="A1106" s="10">
        <v>37397</v>
      </c>
      <c r="B1106" s="10"/>
      <c r="C1106" s="10"/>
      <c r="D1106" s="15">
        <v>24.93</v>
      </c>
      <c r="E1106" s="15">
        <v>27.33</v>
      </c>
    </row>
    <row r="1107" spans="1:9" customFormat="1" x14ac:dyDescent="0.2">
      <c r="A1107" s="10">
        <v>37398</v>
      </c>
      <c r="B1107" s="10"/>
      <c r="C1107" s="10"/>
      <c r="D1107" s="15">
        <v>24.37</v>
      </c>
      <c r="E1107" s="15">
        <v>26.63</v>
      </c>
    </row>
    <row r="1108" spans="1:9" customFormat="1" x14ac:dyDescent="0.2">
      <c r="A1108" s="10">
        <v>37399</v>
      </c>
      <c r="B1108" s="10"/>
      <c r="C1108" s="10"/>
      <c r="D1108" s="15">
        <v>24.05</v>
      </c>
      <c r="E1108" s="15">
        <v>26.55</v>
      </c>
    </row>
    <row r="1109" spans="1:9" customFormat="1" x14ac:dyDescent="0.2">
      <c r="A1109" s="10">
        <v>37400</v>
      </c>
      <c r="B1109" s="10"/>
      <c r="C1109" s="10"/>
      <c r="D1109" s="15">
        <v>24.17</v>
      </c>
      <c r="E1109" s="15">
        <v>26.63</v>
      </c>
    </row>
    <row r="1110" spans="1:9" customFormat="1" x14ac:dyDescent="0.2">
      <c r="A1110" s="10">
        <v>37404</v>
      </c>
      <c r="B1110" s="10"/>
      <c r="C1110" s="10"/>
      <c r="D1110" s="15">
        <v>24.68</v>
      </c>
      <c r="E1110" s="15">
        <v>25.28</v>
      </c>
    </row>
    <row r="1111" spans="1:9" customFormat="1" x14ac:dyDescent="0.2">
      <c r="A1111" s="10">
        <v>37405</v>
      </c>
      <c r="B1111" s="10"/>
      <c r="C1111" s="10"/>
      <c r="D1111" s="15">
        <v>24.02</v>
      </c>
      <c r="E1111" s="15">
        <v>25.78</v>
      </c>
    </row>
    <row r="1112" spans="1:9" customFormat="1" x14ac:dyDescent="0.2">
      <c r="A1112" s="10">
        <v>37406</v>
      </c>
      <c r="B1112" s="10"/>
      <c r="C1112" s="10"/>
      <c r="D1112" s="15">
        <v>23.86</v>
      </c>
      <c r="E1112" s="15">
        <v>24.68</v>
      </c>
    </row>
    <row r="1113" spans="1:9" customFormat="1" x14ac:dyDescent="0.2">
      <c r="A1113" s="10">
        <v>37407</v>
      </c>
      <c r="B1113" s="10"/>
      <c r="C1113" s="10"/>
      <c r="D1113" s="15">
        <v>23.93</v>
      </c>
      <c r="E1113" s="15">
        <v>25.33</v>
      </c>
      <c r="F1113">
        <v>22</v>
      </c>
      <c r="H1113" s="5">
        <f>SUM(D1092:D1113)/F1113</f>
        <v>25.391818181818181</v>
      </c>
      <c r="I1113" s="5">
        <f>SUM(E1092:E1113)/F1113</f>
        <v>27.020909090909086</v>
      </c>
    </row>
    <row r="1114" spans="1:9" customFormat="1" x14ac:dyDescent="0.2">
      <c r="A1114" s="10">
        <v>37410</v>
      </c>
      <c r="B1114" s="10"/>
      <c r="C1114" s="10"/>
      <c r="D1114" s="15">
        <v>23.54</v>
      </c>
      <c r="E1114" s="15">
        <v>25.08</v>
      </c>
    </row>
    <row r="1115" spans="1:9" customFormat="1" x14ac:dyDescent="0.2">
      <c r="A1115" s="10">
        <v>37411</v>
      </c>
      <c r="B1115" s="10"/>
      <c r="C1115" s="10"/>
      <c r="D1115" s="15">
        <v>23.54</v>
      </c>
      <c r="E1115" s="15">
        <v>25.33</v>
      </c>
    </row>
    <row r="1116" spans="1:9" customFormat="1" x14ac:dyDescent="0.2">
      <c r="A1116" s="10">
        <v>37412</v>
      </c>
      <c r="B1116" s="10"/>
      <c r="C1116" s="10"/>
      <c r="D1116" s="15">
        <v>23.15</v>
      </c>
      <c r="E1116" s="15">
        <v>24.88</v>
      </c>
    </row>
    <row r="1117" spans="1:9" customFormat="1" x14ac:dyDescent="0.2">
      <c r="A1117" s="10">
        <v>37413</v>
      </c>
      <c r="B1117" s="10"/>
      <c r="C1117" s="10"/>
      <c r="D1117" s="15">
        <v>22.68</v>
      </c>
      <c r="E1117" s="15">
        <v>24.78</v>
      </c>
    </row>
    <row r="1118" spans="1:9" customFormat="1" x14ac:dyDescent="0.2">
      <c r="A1118" s="40">
        <v>37414</v>
      </c>
      <c r="B1118" s="40"/>
      <c r="C1118" s="40"/>
      <c r="D1118" s="41">
        <v>23.26</v>
      </c>
      <c r="E1118" s="41">
        <v>24.75</v>
      </c>
    </row>
    <row r="1119" spans="1:9" customFormat="1" x14ac:dyDescent="0.2">
      <c r="A1119" s="40">
        <v>37417</v>
      </c>
      <c r="B1119" s="40"/>
      <c r="C1119" s="40"/>
      <c r="D1119" s="41">
        <v>22.92</v>
      </c>
      <c r="E1119" s="41">
        <v>24.28</v>
      </c>
    </row>
    <row r="1120" spans="1:9" customFormat="1" x14ac:dyDescent="0.2">
      <c r="A1120" s="40">
        <v>37418</v>
      </c>
      <c r="B1120" s="40"/>
      <c r="C1120" s="40"/>
      <c r="D1120" s="41">
        <v>22.76</v>
      </c>
      <c r="E1120" s="41">
        <v>24.13</v>
      </c>
    </row>
    <row r="1121" spans="1:9" customFormat="1" x14ac:dyDescent="0.2">
      <c r="A1121" s="40">
        <v>37419</v>
      </c>
      <c r="B1121" s="40"/>
      <c r="C1121" s="40"/>
      <c r="D1121" s="41">
        <v>22.8</v>
      </c>
      <c r="E1121" s="41">
        <v>24.63</v>
      </c>
    </row>
    <row r="1122" spans="1:9" customFormat="1" x14ac:dyDescent="0.2">
      <c r="A1122" s="40">
        <v>37420</v>
      </c>
      <c r="B1122" s="40"/>
      <c r="C1122" s="40"/>
      <c r="D1122" s="41">
        <v>23.94</v>
      </c>
      <c r="E1122" s="41">
        <v>25.63</v>
      </c>
    </row>
    <row r="1123" spans="1:9" customFormat="1" x14ac:dyDescent="0.2">
      <c r="A1123" s="40">
        <v>37421</v>
      </c>
      <c r="B1123" s="40"/>
      <c r="C1123" s="40"/>
      <c r="D1123" s="41">
        <v>24.09</v>
      </c>
      <c r="E1123" s="41">
        <v>25.93</v>
      </c>
    </row>
    <row r="1124" spans="1:9" customFormat="1" x14ac:dyDescent="0.2">
      <c r="A1124" s="40">
        <v>37424</v>
      </c>
      <c r="B1124" s="40"/>
      <c r="C1124" s="40"/>
      <c r="D1124" s="41">
        <v>24.09</v>
      </c>
      <c r="E1124" s="41">
        <v>26.08</v>
      </c>
    </row>
    <row r="1125" spans="1:9" customFormat="1" x14ac:dyDescent="0.2">
      <c r="A1125" s="40">
        <v>37425</v>
      </c>
      <c r="B1125" s="40"/>
      <c r="C1125" s="40"/>
      <c r="D1125" s="41">
        <v>24.61</v>
      </c>
      <c r="E1125" s="41">
        <v>25.43</v>
      </c>
    </row>
    <row r="1126" spans="1:9" customFormat="1" x14ac:dyDescent="0.2">
      <c r="A1126" s="40">
        <v>37426</v>
      </c>
      <c r="B1126" s="40"/>
      <c r="C1126" s="40"/>
      <c r="D1126" s="41">
        <v>24.83</v>
      </c>
      <c r="E1126" s="41">
        <v>25.33</v>
      </c>
    </row>
    <row r="1127" spans="1:9" customFormat="1" x14ac:dyDescent="0.2">
      <c r="A1127" s="40">
        <v>37427</v>
      </c>
      <c r="B1127" s="40"/>
      <c r="C1127" s="40"/>
      <c r="D1127" s="41">
        <v>24.43</v>
      </c>
      <c r="E1127" s="41">
        <v>25.63</v>
      </c>
    </row>
    <row r="1128" spans="1:9" customFormat="1" x14ac:dyDescent="0.2">
      <c r="A1128" s="40">
        <v>37428</v>
      </c>
      <c r="B1128" s="40"/>
      <c r="C1128" s="40"/>
      <c r="D1128" s="41">
        <v>24.07</v>
      </c>
      <c r="E1128" s="41">
        <v>25.53</v>
      </c>
    </row>
    <row r="1129" spans="1:9" customFormat="1" x14ac:dyDescent="0.2">
      <c r="A1129" s="40">
        <v>37431</v>
      </c>
      <c r="B1129" s="40"/>
      <c r="C1129" s="40"/>
      <c r="D1129" s="41">
        <v>24.92</v>
      </c>
      <c r="E1129" s="41">
        <v>26.13</v>
      </c>
    </row>
    <row r="1130" spans="1:9" customFormat="1" x14ac:dyDescent="0.2">
      <c r="A1130" s="40">
        <v>37432</v>
      </c>
      <c r="B1130" s="40"/>
      <c r="C1130" s="40"/>
      <c r="D1130" s="41">
        <v>25.58</v>
      </c>
      <c r="E1130" s="41">
        <v>26.33</v>
      </c>
    </row>
    <row r="1131" spans="1:9" customFormat="1" x14ac:dyDescent="0.2">
      <c r="A1131" s="40">
        <v>37433</v>
      </c>
      <c r="B1131" s="40"/>
      <c r="C1131" s="40"/>
      <c r="D1131" s="41">
        <v>24.89</v>
      </c>
      <c r="E1131" s="41">
        <v>26.78</v>
      </c>
    </row>
    <row r="1132" spans="1:9" customFormat="1" x14ac:dyDescent="0.2">
      <c r="A1132" s="40">
        <v>37434</v>
      </c>
      <c r="B1132" s="40"/>
      <c r="C1132" s="40"/>
      <c r="D1132" s="41">
        <v>25.25</v>
      </c>
      <c r="E1132" s="41">
        <v>26.88</v>
      </c>
    </row>
    <row r="1133" spans="1:9" customFormat="1" x14ac:dyDescent="0.2">
      <c r="A1133" s="40">
        <v>37435</v>
      </c>
      <c r="B1133" s="40"/>
      <c r="C1133" s="40"/>
      <c r="D1133" s="41">
        <v>25.31</v>
      </c>
      <c r="E1133" s="41">
        <v>26.88</v>
      </c>
      <c r="F1133">
        <v>20</v>
      </c>
      <c r="H1133" s="5">
        <f>SUM(D1114:D1133)/F1133</f>
        <v>24.032999999999998</v>
      </c>
      <c r="I1133" s="5">
        <f>SUM(E1114:E1133)/F1133</f>
        <v>25.520999999999997</v>
      </c>
    </row>
    <row r="1134" spans="1:9" customFormat="1" x14ac:dyDescent="0.2">
      <c r="A1134" s="40">
        <v>37438</v>
      </c>
      <c r="B1134" s="40"/>
      <c r="C1134" s="40"/>
      <c r="D1134" s="41">
        <v>25.53</v>
      </c>
      <c r="E1134" s="41">
        <v>26.83</v>
      </c>
    </row>
    <row r="1135" spans="1:9" customFormat="1" x14ac:dyDescent="0.2">
      <c r="A1135" s="10">
        <v>37439</v>
      </c>
      <c r="B1135" s="10"/>
      <c r="C1135" s="10"/>
      <c r="D1135" s="15">
        <v>25.7</v>
      </c>
      <c r="E1135" s="15">
        <v>26.78</v>
      </c>
    </row>
    <row r="1136" spans="1:9" customFormat="1" x14ac:dyDescent="0.2">
      <c r="A1136" s="10">
        <v>37440</v>
      </c>
      <c r="B1136" s="10"/>
      <c r="C1136" s="10"/>
      <c r="D1136" s="15">
        <v>25.55</v>
      </c>
      <c r="E1136" s="15">
        <v>26.83</v>
      </c>
    </row>
    <row r="1137" spans="1:5" customFormat="1" x14ac:dyDescent="0.2">
      <c r="A1137" s="10">
        <v>37442</v>
      </c>
      <c r="B1137" s="10"/>
      <c r="C1137" s="10"/>
      <c r="D1137" s="15">
        <v>25.78</v>
      </c>
      <c r="E1137" s="15">
        <v>26.48</v>
      </c>
    </row>
    <row r="1138" spans="1:5" customFormat="1" x14ac:dyDescent="0.2">
      <c r="A1138" s="10">
        <v>37445</v>
      </c>
      <c r="B1138" s="10"/>
      <c r="C1138" s="10"/>
      <c r="D1138" s="15">
        <v>25.04</v>
      </c>
      <c r="E1138" s="15">
        <v>26.13</v>
      </c>
    </row>
    <row r="1139" spans="1:5" customFormat="1" x14ac:dyDescent="0.2">
      <c r="A1139" s="10">
        <v>37446</v>
      </c>
      <c r="B1139" s="10"/>
      <c r="C1139" s="10"/>
      <c r="D1139" s="15">
        <v>24.89</v>
      </c>
      <c r="E1139" s="15">
        <v>26.08</v>
      </c>
    </row>
    <row r="1140" spans="1:5" customFormat="1" x14ac:dyDescent="0.2">
      <c r="A1140" s="10">
        <v>37447</v>
      </c>
      <c r="B1140" s="10"/>
      <c r="C1140" s="10"/>
      <c r="D1140" s="15">
        <v>25.79</v>
      </c>
      <c r="E1140" s="15">
        <v>26.78</v>
      </c>
    </row>
    <row r="1141" spans="1:5" customFormat="1" x14ac:dyDescent="0.2">
      <c r="A1141" s="10">
        <v>37448</v>
      </c>
      <c r="B1141" s="10"/>
      <c r="C1141" s="10"/>
      <c r="D1141" s="15">
        <v>25.7</v>
      </c>
      <c r="E1141" s="15">
        <v>26.83</v>
      </c>
    </row>
    <row r="1142" spans="1:5" customFormat="1" x14ac:dyDescent="0.2">
      <c r="A1142" s="10">
        <v>37449</v>
      </c>
      <c r="B1142" s="10"/>
      <c r="C1142" s="10"/>
      <c r="D1142" s="15">
        <v>25.86</v>
      </c>
      <c r="E1142" s="15">
        <v>27.48</v>
      </c>
    </row>
    <row r="1143" spans="1:5" customFormat="1" x14ac:dyDescent="0.2">
      <c r="A1143" s="10">
        <v>37452</v>
      </c>
      <c r="B1143" s="10"/>
      <c r="C1143" s="10"/>
      <c r="D1143" s="15">
        <v>26.06</v>
      </c>
      <c r="E1143" s="15">
        <v>27.08</v>
      </c>
    </row>
    <row r="1144" spans="1:5" customFormat="1" x14ac:dyDescent="0.2">
      <c r="A1144" s="10">
        <v>37453</v>
      </c>
      <c r="B1144" s="10"/>
      <c r="C1144" s="10"/>
      <c r="D1144" s="15">
        <v>26.22</v>
      </c>
      <c r="E1144" s="15">
        <v>27.78</v>
      </c>
    </row>
    <row r="1145" spans="1:5" customFormat="1" x14ac:dyDescent="0.2">
      <c r="A1145" s="10">
        <v>37454</v>
      </c>
      <c r="B1145" s="10"/>
      <c r="C1145" s="10"/>
      <c r="D1145" s="15">
        <v>26.21</v>
      </c>
      <c r="E1145" s="15">
        <v>27.88</v>
      </c>
    </row>
    <row r="1146" spans="1:5" customFormat="1" x14ac:dyDescent="0.2">
      <c r="A1146" s="10">
        <v>37455</v>
      </c>
      <c r="B1146" s="10"/>
      <c r="C1146" s="10"/>
      <c r="D1146" s="15">
        <v>26.5</v>
      </c>
      <c r="E1146" s="15">
        <v>27.58</v>
      </c>
    </row>
    <row r="1147" spans="1:5" customFormat="1" x14ac:dyDescent="0.2">
      <c r="A1147" s="10">
        <v>37456</v>
      </c>
      <c r="B1147" s="10"/>
      <c r="C1147" s="10"/>
      <c r="D1147" s="15">
        <v>26.17</v>
      </c>
      <c r="E1147" s="15">
        <v>27.83</v>
      </c>
    </row>
    <row r="1148" spans="1:5" customFormat="1" x14ac:dyDescent="0.2">
      <c r="A1148" s="10">
        <v>37459</v>
      </c>
      <c r="B1148" s="10"/>
      <c r="C1148" s="10"/>
      <c r="D1148" s="15">
        <v>25.42</v>
      </c>
      <c r="E1148" s="15">
        <v>26.63</v>
      </c>
    </row>
    <row r="1149" spans="1:5" customFormat="1" x14ac:dyDescent="0.2">
      <c r="A1149" s="10">
        <v>37460</v>
      </c>
      <c r="B1149" s="10"/>
      <c r="C1149" s="10"/>
      <c r="D1149" s="15">
        <v>25.5</v>
      </c>
      <c r="E1149" s="15">
        <v>26.28</v>
      </c>
    </row>
    <row r="1150" spans="1:5" customFormat="1" x14ac:dyDescent="0.2">
      <c r="A1150" s="10">
        <v>37461</v>
      </c>
      <c r="B1150" s="10"/>
      <c r="C1150" s="10"/>
      <c r="D1150" s="15">
        <v>25.33</v>
      </c>
      <c r="E1150" s="15">
        <v>26.78</v>
      </c>
    </row>
    <row r="1151" spans="1:5" customFormat="1" x14ac:dyDescent="0.2">
      <c r="A1151" s="10">
        <v>37462</v>
      </c>
      <c r="B1151" s="10"/>
      <c r="C1151" s="10"/>
      <c r="D1151" s="15">
        <v>25.32</v>
      </c>
      <c r="E1151" s="15">
        <v>26.58</v>
      </c>
    </row>
    <row r="1152" spans="1:5" customFormat="1" x14ac:dyDescent="0.2">
      <c r="A1152" s="10">
        <v>37463</v>
      </c>
      <c r="B1152" s="10"/>
      <c r="C1152" s="10"/>
      <c r="D1152" s="15">
        <v>25.2</v>
      </c>
      <c r="E1152" s="15">
        <v>26.58</v>
      </c>
    </row>
    <row r="1153" spans="1:9" customFormat="1" x14ac:dyDescent="0.2">
      <c r="A1153" s="10">
        <v>37466</v>
      </c>
      <c r="B1153" s="10"/>
      <c r="C1153" s="10"/>
      <c r="D1153" s="15">
        <v>25.2</v>
      </c>
      <c r="E1153" s="15">
        <v>26.58</v>
      </c>
    </row>
    <row r="1154" spans="1:9" customFormat="1" x14ac:dyDescent="0.2">
      <c r="A1154" s="10">
        <v>37467</v>
      </c>
      <c r="B1154" s="10"/>
      <c r="C1154" s="10"/>
      <c r="D1154" s="15">
        <v>26.12</v>
      </c>
      <c r="E1154" s="15">
        <v>27.38</v>
      </c>
    </row>
    <row r="1155" spans="1:9" customFormat="1" x14ac:dyDescent="0.2">
      <c r="A1155" s="10">
        <v>37468</v>
      </c>
      <c r="B1155" s="10"/>
      <c r="C1155" s="10"/>
      <c r="D1155" s="15">
        <v>26.12</v>
      </c>
      <c r="E1155" s="15">
        <v>27.03</v>
      </c>
      <c r="F1155">
        <v>22</v>
      </c>
      <c r="H1155" s="5">
        <f>SUM(D1134:D1155)/F1155</f>
        <v>25.691363636363636</v>
      </c>
      <c r="I1155" s="5">
        <f>SUM(E1134:E1155)/F1155</f>
        <v>26.918636363636359</v>
      </c>
    </row>
    <row r="1156" spans="1:9" customFormat="1" x14ac:dyDescent="0.2">
      <c r="A1156" s="10">
        <v>37469</v>
      </c>
      <c r="B1156" s="10"/>
      <c r="C1156" s="10"/>
      <c r="D1156" s="15">
        <v>25.51</v>
      </c>
      <c r="E1156" s="15">
        <v>26.48</v>
      </c>
    </row>
    <row r="1157" spans="1:9" customFormat="1" x14ac:dyDescent="0.2">
      <c r="A1157" s="10">
        <v>37470</v>
      </c>
      <c r="B1157" s="10"/>
      <c r="C1157" s="10"/>
      <c r="D1157" s="15">
        <v>25.01</v>
      </c>
      <c r="E1157" s="15">
        <v>26.83</v>
      </c>
    </row>
    <row r="1158" spans="1:9" customFormat="1" x14ac:dyDescent="0.2">
      <c r="A1158" s="10">
        <v>37473</v>
      </c>
      <c r="B1158" s="10"/>
      <c r="C1158" s="10"/>
      <c r="D1158" s="15">
        <v>25.23</v>
      </c>
      <c r="E1158" s="15">
        <v>26.58</v>
      </c>
    </row>
    <row r="1159" spans="1:9" customFormat="1" x14ac:dyDescent="0.2">
      <c r="A1159" s="10">
        <v>37474</v>
      </c>
      <c r="B1159" s="10"/>
      <c r="C1159" s="10"/>
      <c r="D1159" s="15">
        <v>25.69</v>
      </c>
      <c r="E1159" s="15">
        <v>27.2</v>
      </c>
    </row>
    <row r="1160" spans="1:9" customFormat="1" x14ac:dyDescent="0.2">
      <c r="A1160" s="10">
        <v>37475</v>
      </c>
      <c r="B1160" s="10"/>
      <c r="C1160" s="10"/>
      <c r="D1160" s="15">
        <v>25.7</v>
      </c>
      <c r="E1160" s="15">
        <v>26.55</v>
      </c>
    </row>
    <row r="1161" spans="1:9" customFormat="1" x14ac:dyDescent="0.2">
      <c r="A1161" s="10">
        <v>37476</v>
      </c>
      <c r="B1161" s="10"/>
      <c r="C1161" s="10"/>
      <c r="D1161" s="15">
        <v>25.33</v>
      </c>
      <c r="E1161" s="15">
        <v>26.68</v>
      </c>
    </row>
    <row r="1162" spans="1:9" customFormat="1" x14ac:dyDescent="0.2">
      <c r="A1162" s="10">
        <v>37477</v>
      </c>
      <c r="B1162" s="10"/>
      <c r="C1162" s="10"/>
      <c r="D1162" s="15">
        <v>25.37</v>
      </c>
      <c r="E1162" s="15">
        <v>26.88</v>
      </c>
    </row>
    <row r="1163" spans="1:9" customFormat="1" x14ac:dyDescent="0.2">
      <c r="A1163" s="10">
        <v>37480</v>
      </c>
      <c r="B1163" s="10"/>
      <c r="C1163" s="10"/>
      <c r="D1163" s="15">
        <v>25.62</v>
      </c>
      <c r="E1163" s="15">
        <v>27.88</v>
      </c>
    </row>
    <row r="1164" spans="1:9" customFormat="1" x14ac:dyDescent="0.2">
      <c r="A1164" s="10">
        <v>37481</v>
      </c>
      <c r="B1164" s="10"/>
      <c r="C1164" s="10"/>
      <c r="D1164" s="15">
        <v>26.36</v>
      </c>
      <c r="E1164" s="15">
        <v>27.93</v>
      </c>
    </row>
    <row r="1165" spans="1:9" customFormat="1" x14ac:dyDescent="0.2">
      <c r="A1165" s="10">
        <v>37482</v>
      </c>
      <c r="B1165" s="10"/>
      <c r="C1165" s="10"/>
      <c r="D1165" s="15">
        <v>26.76</v>
      </c>
      <c r="E1165" s="15">
        <v>28.15</v>
      </c>
    </row>
    <row r="1166" spans="1:9" customFormat="1" x14ac:dyDescent="0.2">
      <c r="A1166" s="10">
        <v>37483</v>
      </c>
      <c r="B1166" s="10"/>
      <c r="C1166" s="10"/>
      <c r="D1166" s="15">
        <v>26.76</v>
      </c>
      <c r="E1166" s="15">
        <v>29.08</v>
      </c>
    </row>
    <row r="1167" spans="1:9" customFormat="1" x14ac:dyDescent="0.2">
      <c r="A1167" s="10">
        <v>37484</v>
      </c>
      <c r="B1167" s="10"/>
      <c r="C1167" s="10"/>
      <c r="D1167" s="15">
        <v>26.76</v>
      </c>
      <c r="E1167" s="15">
        <v>29.33</v>
      </c>
    </row>
    <row r="1168" spans="1:9" customFormat="1" x14ac:dyDescent="0.2">
      <c r="A1168" s="10">
        <v>37487</v>
      </c>
      <c r="B1168" s="10"/>
      <c r="C1168" s="10"/>
      <c r="D1168" s="15">
        <v>27.59</v>
      </c>
      <c r="E1168" s="15">
        <v>29.83</v>
      </c>
    </row>
    <row r="1169" spans="1:9" customFormat="1" x14ac:dyDescent="0.2">
      <c r="A1169" s="10">
        <v>37488</v>
      </c>
      <c r="B1169" s="10"/>
      <c r="C1169" s="10"/>
      <c r="D1169" s="15">
        <v>27.64</v>
      </c>
      <c r="E1169" s="15">
        <v>30.13</v>
      </c>
    </row>
    <row r="1170" spans="1:9" customFormat="1" x14ac:dyDescent="0.2">
      <c r="A1170" s="10">
        <v>37489</v>
      </c>
      <c r="B1170" s="10"/>
      <c r="C1170" s="10"/>
      <c r="D1170" s="15">
        <v>27.96</v>
      </c>
      <c r="E1170" s="15">
        <v>30.41</v>
      </c>
    </row>
    <row r="1171" spans="1:9" customFormat="1" x14ac:dyDescent="0.2">
      <c r="A1171" s="10">
        <v>37490</v>
      </c>
      <c r="B1171" s="10"/>
      <c r="C1171" s="10"/>
      <c r="D1171" s="15">
        <v>27.55</v>
      </c>
      <c r="E1171" s="15">
        <v>30.15</v>
      </c>
    </row>
    <row r="1172" spans="1:9" customFormat="1" x14ac:dyDescent="0.2">
      <c r="A1172" s="10">
        <v>37491</v>
      </c>
      <c r="B1172" s="10"/>
      <c r="C1172" s="10"/>
      <c r="D1172" s="15">
        <v>27.55</v>
      </c>
      <c r="E1172" s="15">
        <v>29.93</v>
      </c>
    </row>
    <row r="1173" spans="1:9" customFormat="1" x14ac:dyDescent="0.2">
      <c r="A1173" s="10">
        <v>37494</v>
      </c>
      <c r="B1173" s="10"/>
      <c r="C1173" s="10"/>
      <c r="D1173" s="15">
        <v>27.3</v>
      </c>
      <c r="E1173" s="15">
        <v>29.28</v>
      </c>
    </row>
    <row r="1174" spans="1:9" customFormat="1" x14ac:dyDescent="0.2">
      <c r="A1174" s="10">
        <v>37495</v>
      </c>
      <c r="B1174" s="10"/>
      <c r="C1174" s="10"/>
      <c r="D1174" s="15">
        <v>27.37</v>
      </c>
      <c r="E1174" s="15">
        <v>28.85</v>
      </c>
    </row>
    <row r="1175" spans="1:9" customFormat="1" x14ac:dyDescent="0.2">
      <c r="A1175" s="10">
        <v>37496</v>
      </c>
      <c r="B1175" s="10"/>
      <c r="C1175" s="10"/>
      <c r="D1175" s="15">
        <v>27.01</v>
      </c>
      <c r="E1175" s="15">
        <v>28.33</v>
      </c>
    </row>
    <row r="1176" spans="1:9" customFormat="1" x14ac:dyDescent="0.2">
      <c r="A1176" s="10">
        <v>37497</v>
      </c>
      <c r="B1176" s="10"/>
      <c r="C1176" s="10"/>
      <c r="D1176" s="15">
        <v>26.81</v>
      </c>
      <c r="E1176" s="15">
        <v>28.93</v>
      </c>
    </row>
    <row r="1177" spans="1:9" customFormat="1" x14ac:dyDescent="0.2">
      <c r="A1177" s="10">
        <v>37498</v>
      </c>
      <c r="B1177" s="10"/>
      <c r="C1177" s="10"/>
      <c r="D1177" s="15">
        <v>27.33</v>
      </c>
      <c r="E1177" s="15">
        <v>28.98</v>
      </c>
      <c r="F1177">
        <v>22</v>
      </c>
      <c r="H1177" s="5">
        <f>SUM(D1156:D1177)/F1177</f>
        <v>26.554999999999996</v>
      </c>
      <c r="I1177" s="5">
        <f>SUM(E1156:E1177)/F1177</f>
        <v>28.381363636363634</v>
      </c>
    </row>
    <row r="1178" spans="1:9" customFormat="1" x14ac:dyDescent="0.2">
      <c r="A1178" s="10">
        <v>37502</v>
      </c>
      <c r="B1178" s="10"/>
      <c r="C1178" s="10"/>
      <c r="D1178" s="15">
        <v>26.73</v>
      </c>
      <c r="E1178" s="15">
        <v>27.78</v>
      </c>
    </row>
    <row r="1179" spans="1:9" customFormat="1" x14ac:dyDescent="0.2">
      <c r="A1179" s="10">
        <v>37503</v>
      </c>
      <c r="B1179" s="10"/>
      <c r="C1179" s="10"/>
      <c r="D1179" s="15">
        <v>27.23</v>
      </c>
      <c r="E1179" s="15">
        <v>28.28</v>
      </c>
    </row>
    <row r="1180" spans="1:9" customFormat="1" x14ac:dyDescent="0.2">
      <c r="A1180" s="10">
        <v>37504</v>
      </c>
      <c r="B1180" s="10"/>
      <c r="C1180" s="10"/>
      <c r="D1180" s="15">
        <v>27.44</v>
      </c>
      <c r="E1180" s="15">
        <v>28.98</v>
      </c>
    </row>
    <row r="1181" spans="1:9" customFormat="1" x14ac:dyDescent="0.2">
      <c r="A1181" s="10">
        <v>37505</v>
      </c>
      <c r="B1181" s="10"/>
      <c r="C1181" s="10"/>
      <c r="D1181" s="15">
        <v>28.7</v>
      </c>
      <c r="E1181" s="15">
        <v>29.63</v>
      </c>
    </row>
    <row r="1182" spans="1:9" customFormat="1" x14ac:dyDescent="0.2">
      <c r="A1182" s="10">
        <v>37508</v>
      </c>
      <c r="B1182" s="10"/>
      <c r="C1182" s="10"/>
      <c r="D1182" s="15">
        <v>28.42</v>
      </c>
      <c r="E1182" s="15">
        <v>29.73</v>
      </c>
    </row>
    <row r="1183" spans="1:9" customFormat="1" x14ac:dyDescent="0.2">
      <c r="A1183" s="10">
        <v>37509</v>
      </c>
      <c r="B1183" s="10"/>
      <c r="C1183" s="10"/>
      <c r="D1183" s="15">
        <v>28.8</v>
      </c>
      <c r="E1183" s="15">
        <v>29.73</v>
      </c>
    </row>
    <row r="1184" spans="1:9" customFormat="1" x14ac:dyDescent="0.2">
      <c r="A1184" s="10">
        <v>37510</v>
      </c>
      <c r="B1184" s="10"/>
      <c r="C1184" s="10"/>
      <c r="D1184" s="15">
        <v>28.52</v>
      </c>
      <c r="E1184" s="15">
        <v>29.78</v>
      </c>
    </row>
    <row r="1185" spans="1:9" customFormat="1" x14ac:dyDescent="0.2">
      <c r="A1185" s="10">
        <v>37511</v>
      </c>
      <c r="B1185" s="10"/>
      <c r="C1185" s="10"/>
      <c r="D1185" s="15">
        <v>27.75</v>
      </c>
      <c r="E1185" s="15">
        <v>28.85</v>
      </c>
    </row>
    <row r="1186" spans="1:9" customFormat="1" x14ac:dyDescent="0.2">
      <c r="A1186" s="10">
        <v>37512</v>
      </c>
      <c r="B1186" s="10"/>
      <c r="C1186" s="10"/>
      <c r="D1186" s="15">
        <v>28.47</v>
      </c>
      <c r="E1186" s="15">
        <v>29.83</v>
      </c>
    </row>
    <row r="1187" spans="1:9" customFormat="1" x14ac:dyDescent="0.2">
      <c r="A1187" s="10">
        <v>37515</v>
      </c>
      <c r="B1187" s="10"/>
      <c r="C1187" s="10"/>
      <c r="D1187" s="15">
        <v>28.29</v>
      </c>
      <c r="E1187" s="15">
        <v>29.68</v>
      </c>
    </row>
    <row r="1188" spans="1:9" customFormat="1" x14ac:dyDescent="0.2">
      <c r="A1188" s="10">
        <v>37516</v>
      </c>
      <c r="B1188" s="10"/>
      <c r="C1188" s="10"/>
      <c r="D1188" s="15">
        <v>27.7</v>
      </c>
      <c r="E1188" s="15">
        <v>29.08</v>
      </c>
    </row>
    <row r="1189" spans="1:9" customFormat="1" x14ac:dyDescent="0.2">
      <c r="A1189" s="10">
        <v>37517</v>
      </c>
      <c r="B1189" s="10"/>
      <c r="C1189" s="10"/>
      <c r="D1189" s="15">
        <v>28.2</v>
      </c>
      <c r="E1189" s="15">
        <v>29.48</v>
      </c>
    </row>
    <row r="1190" spans="1:9" customFormat="1" x14ac:dyDescent="0.2">
      <c r="A1190" s="10">
        <v>37518</v>
      </c>
      <c r="B1190" s="10"/>
      <c r="C1190" s="10"/>
      <c r="D1190" s="15">
        <v>28.18</v>
      </c>
      <c r="E1190" s="15">
        <v>29.5</v>
      </c>
      <c r="H1190" s="5"/>
      <c r="I1190" s="5"/>
    </row>
    <row r="1191" spans="1:9" customFormat="1" x14ac:dyDescent="0.2">
      <c r="A1191" s="10">
        <v>37519</v>
      </c>
      <c r="B1191" s="10"/>
      <c r="C1191" s="10"/>
      <c r="D1191" s="15">
        <v>28.55</v>
      </c>
      <c r="E1191" s="15">
        <v>29.63</v>
      </c>
    </row>
    <row r="1192" spans="1:9" customFormat="1" x14ac:dyDescent="0.2">
      <c r="A1192" s="10">
        <v>37522</v>
      </c>
      <c r="B1192" s="10"/>
      <c r="C1192" s="10"/>
      <c r="D1192" s="15">
        <v>29.09</v>
      </c>
      <c r="E1192" s="15">
        <v>30.68</v>
      </c>
    </row>
    <row r="1193" spans="1:9" customFormat="1" x14ac:dyDescent="0.2">
      <c r="A1193" s="10">
        <v>37523</v>
      </c>
      <c r="B1193" s="10"/>
      <c r="C1193" s="10"/>
      <c r="D1193" s="15">
        <v>29.23</v>
      </c>
      <c r="E1193" s="15">
        <v>30.83</v>
      </c>
    </row>
    <row r="1194" spans="1:9" customFormat="1" x14ac:dyDescent="0.2">
      <c r="A1194" s="10">
        <v>37524</v>
      </c>
      <c r="B1194" s="10"/>
      <c r="C1194" s="10"/>
      <c r="D1194" s="15">
        <v>29.12</v>
      </c>
      <c r="E1194" s="15">
        <v>30.43</v>
      </c>
    </row>
    <row r="1195" spans="1:9" customFormat="1" x14ac:dyDescent="0.2">
      <c r="A1195" s="10">
        <v>37525</v>
      </c>
      <c r="B1195" s="10"/>
      <c r="C1195" s="10"/>
      <c r="D1195" s="15">
        <v>28.83</v>
      </c>
      <c r="E1195" s="15">
        <v>30.43</v>
      </c>
    </row>
    <row r="1196" spans="1:9" customFormat="1" x14ac:dyDescent="0.2">
      <c r="A1196" s="10">
        <v>37526</v>
      </c>
      <c r="B1196" s="10"/>
      <c r="C1196" s="10"/>
      <c r="D1196" s="15">
        <v>29.43</v>
      </c>
      <c r="E1196" s="15">
        <v>30.53</v>
      </c>
    </row>
    <row r="1197" spans="1:9" customFormat="1" x14ac:dyDescent="0.2">
      <c r="A1197" s="10">
        <v>37529</v>
      </c>
      <c r="B1197" s="10"/>
      <c r="C1197" s="10"/>
      <c r="D1197" s="15">
        <v>29.02</v>
      </c>
      <c r="E1197" s="15">
        <v>30.45</v>
      </c>
      <c r="F1197">
        <v>20</v>
      </c>
      <c r="H1197" s="5">
        <f>SUM(D1178:D1197)/F1197</f>
        <v>28.384999999999998</v>
      </c>
      <c r="I1197" s="5">
        <f>SUM(E1178:E1197)/F1197</f>
        <v>29.665499999999998</v>
      </c>
    </row>
    <row r="1198" spans="1:9" customFormat="1" x14ac:dyDescent="0.2">
      <c r="A1198" s="10">
        <v>37530</v>
      </c>
      <c r="B1198" s="10"/>
      <c r="C1198" s="10"/>
      <c r="D1198" s="15">
        <v>29.35</v>
      </c>
      <c r="E1198" s="15">
        <v>30.83</v>
      </c>
    </row>
    <row r="1199" spans="1:9" customFormat="1" x14ac:dyDescent="0.2">
      <c r="A1199" s="10">
        <v>37531</v>
      </c>
      <c r="B1199" s="10"/>
      <c r="C1199" s="10"/>
      <c r="D1199" s="15">
        <v>29.03</v>
      </c>
      <c r="E1199" s="15">
        <v>30.48</v>
      </c>
    </row>
    <row r="1200" spans="1:9" customFormat="1" x14ac:dyDescent="0.2">
      <c r="A1200" s="10">
        <v>37532</v>
      </c>
      <c r="B1200" s="10"/>
      <c r="C1200" s="10"/>
      <c r="D1200" s="15">
        <v>28.44</v>
      </c>
      <c r="E1200" s="15">
        <v>29.78</v>
      </c>
    </row>
    <row r="1201" spans="1:5" customFormat="1" x14ac:dyDescent="0.2">
      <c r="A1201" s="10">
        <v>37533</v>
      </c>
      <c r="B1201" s="10"/>
      <c r="C1201" s="10"/>
      <c r="D1201" s="15">
        <v>28.27</v>
      </c>
      <c r="E1201" s="15">
        <v>29.63</v>
      </c>
    </row>
    <row r="1202" spans="1:5" customFormat="1" x14ac:dyDescent="0.2">
      <c r="A1202" s="10">
        <v>37536</v>
      </c>
      <c r="B1202" s="10"/>
      <c r="C1202" s="10"/>
      <c r="D1202" s="15">
        <v>28.26</v>
      </c>
      <c r="E1202" s="15">
        <v>29.63</v>
      </c>
    </row>
    <row r="1203" spans="1:5" customFormat="1" x14ac:dyDescent="0.2">
      <c r="A1203" s="10">
        <v>37537</v>
      </c>
      <c r="B1203" s="10"/>
      <c r="C1203" s="10"/>
      <c r="D1203" s="15">
        <v>28.19</v>
      </c>
      <c r="E1203" s="15">
        <v>29.48</v>
      </c>
    </row>
    <row r="1204" spans="1:5" customFormat="1" x14ac:dyDescent="0.2">
      <c r="A1204" s="10">
        <v>37538</v>
      </c>
      <c r="B1204" s="10"/>
      <c r="C1204" s="10"/>
      <c r="D1204" s="15">
        <v>28.25</v>
      </c>
      <c r="E1204" s="15">
        <v>29.33</v>
      </c>
    </row>
    <row r="1205" spans="1:5" customFormat="1" x14ac:dyDescent="0.2">
      <c r="A1205" s="10">
        <v>37539</v>
      </c>
      <c r="B1205" s="10"/>
      <c r="C1205" s="10"/>
      <c r="D1205" s="15">
        <v>27.37</v>
      </c>
      <c r="E1205" s="15">
        <v>28.98</v>
      </c>
    </row>
    <row r="1206" spans="1:5" customFormat="1" x14ac:dyDescent="0.2">
      <c r="A1206" s="10">
        <v>37540</v>
      </c>
      <c r="B1206" s="10"/>
      <c r="C1206" s="10"/>
      <c r="D1206" s="15">
        <v>28.21</v>
      </c>
      <c r="E1206" s="15">
        <v>29.38</v>
      </c>
    </row>
    <row r="1207" spans="1:5" customFormat="1" x14ac:dyDescent="0.2">
      <c r="A1207" s="10">
        <v>37543</v>
      </c>
      <c r="B1207" s="10"/>
      <c r="C1207" s="10"/>
      <c r="D1207" s="15">
        <v>28.5</v>
      </c>
      <c r="E1207" s="15">
        <v>30.03</v>
      </c>
    </row>
    <row r="1208" spans="1:5" customFormat="1" x14ac:dyDescent="0.2">
      <c r="A1208" s="10">
        <v>37544</v>
      </c>
      <c r="B1208" s="10"/>
      <c r="C1208" s="10"/>
      <c r="D1208" s="15">
        <v>28.55</v>
      </c>
      <c r="E1208" s="15">
        <v>29.73</v>
      </c>
    </row>
    <row r="1209" spans="1:5" customFormat="1" x14ac:dyDescent="0.2">
      <c r="A1209" s="10">
        <v>37545</v>
      </c>
      <c r="B1209" s="10"/>
      <c r="C1209" s="10"/>
      <c r="D1209" s="15">
        <v>28.7</v>
      </c>
      <c r="E1209" s="15">
        <v>29.48</v>
      </c>
    </row>
    <row r="1210" spans="1:5" customFormat="1" x14ac:dyDescent="0.2">
      <c r="A1210" s="10">
        <v>37546</v>
      </c>
      <c r="B1210" s="10"/>
      <c r="C1210" s="10"/>
      <c r="D1210" s="15">
        <v>27.99</v>
      </c>
      <c r="E1210" s="15">
        <v>29.63</v>
      </c>
    </row>
    <row r="1211" spans="1:5" customFormat="1" x14ac:dyDescent="0.2">
      <c r="A1211" s="10">
        <v>37547</v>
      </c>
      <c r="B1211" s="10"/>
      <c r="C1211" s="10"/>
      <c r="D1211" s="15">
        <v>27.99</v>
      </c>
      <c r="E1211" s="15">
        <v>29.63</v>
      </c>
    </row>
    <row r="1212" spans="1:5" customFormat="1" x14ac:dyDescent="0.2">
      <c r="A1212" s="10">
        <v>37550</v>
      </c>
      <c r="B1212" s="10"/>
      <c r="C1212" s="10"/>
      <c r="D1212" s="15">
        <v>27.08</v>
      </c>
      <c r="E1212" s="15">
        <v>28.38</v>
      </c>
    </row>
    <row r="1213" spans="1:5" customFormat="1" x14ac:dyDescent="0.2">
      <c r="A1213" s="10">
        <v>37551</v>
      </c>
      <c r="B1213" s="10"/>
      <c r="C1213" s="10"/>
      <c r="D1213" s="15">
        <v>26.58</v>
      </c>
      <c r="E1213" s="15">
        <v>27.93</v>
      </c>
    </row>
    <row r="1214" spans="1:5" customFormat="1" x14ac:dyDescent="0.2">
      <c r="A1214" s="10">
        <v>37552</v>
      </c>
      <c r="B1214" s="10"/>
      <c r="C1214" s="10"/>
      <c r="D1214" s="15">
        <v>26.7</v>
      </c>
      <c r="E1214" s="15">
        <v>28.08</v>
      </c>
    </row>
    <row r="1215" spans="1:5" customFormat="1" x14ac:dyDescent="0.2">
      <c r="A1215" s="10">
        <v>37553</v>
      </c>
      <c r="B1215" s="10"/>
      <c r="C1215" s="10"/>
      <c r="D1215" s="15">
        <v>26.88</v>
      </c>
      <c r="E1215" s="15">
        <v>28.03</v>
      </c>
    </row>
    <row r="1216" spans="1:5" customFormat="1" x14ac:dyDescent="0.2">
      <c r="A1216" s="10">
        <v>37554</v>
      </c>
      <c r="B1216" s="10"/>
      <c r="C1216" s="10"/>
      <c r="D1216" s="15">
        <v>25.86</v>
      </c>
      <c r="E1216" s="15">
        <v>26.98</v>
      </c>
    </row>
    <row r="1217" spans="1:9" customFormat="1" x14ac:dyDescent="0.2">
      <c r="A1217" s="10">
        <v>37557</v>
      </c>
      <c r="B1217" s="10"/>
      <c r="C1217" s="10"/>
      <c r="D1217" s="15">
        <v>25.44</v>
      </c>
      <c r="E1217" s="15">
        <v>27.28</v>
      </c>
    </row>
    <row r="1218" spans="1:9" customFormat="1" x14ac:dyDescent="0.2">
      <c r="A1218" s="10">
        <v>37558</v>
      </c>
      <c r="B1218" s="10"/>
      <c r="C1218" s="10"/>
      <c r="D1218" s="15">
        <v>25.81</v>
      </c>
      <c r="E1218" s="15">
        <v>26.88</v>
      </c>
    </row>
    <row r="1219" spans="1:9" customFormat="1" x14ac:dyDescent="0.2">
      <c r="A1219" s="10">
        <v>37559</v>
      </c>
      <c r="B1219" s="10"/>
      <c r="C1219" s="10"/>
      <c r="D1219" s="15">
        <v>25.56</v>
      </c>
      <c r="E1219" s="15">
        <v>26.83</v>
      </c>
    </row>
    <row r="1220" spans="1:9" customFormat="1" x14ac:dyDescent="0.2">
      <c r="A1220" s="10">
        <v>37560</v>
      </c>
      <c r="B1220" s="10"/>
      <c r="C1220" s="10"/>
      <c r="D1220" s="37">
        <v>25.43</v>
      </c>
      <c r="E1220" s="15">
        <v>27.23</v>
      </c>
      <c r="F1220">
        <v>23</v>
      </c>
      <c r="H1220" s="5">
        <f>SUM(D1198:D1220)/F1220</f>
        <v>27.497391304347818</v>
      </c>
      <c r="I1220" s="5">
        <f>SUM(E1198:E1220)/F1220</f>
        <v>28.853913043478261</v>
      </c>
    </row>
    <row r="1221" spans="1:9" customFormat="1" x14ac:dyDescent="0.2">
      <c r="A1221" s="10">
        <v>37561</v>
      </c>
      <c r="B1221" s="10"/>
      <c r="C1221" s="10"/>
      <c r="D1221" s="37">
        <v>25.72</v>
      </c>
      <c r="E1221" s="37">
        <v>27.13</v>
      </c>
    </row>
    <row r="1222" spans="1:9" customFormat="1" x14ac:dyDescent="0.2">
      <c r="A1222" s="10">
        <v>37564</v>
      </c>
      <c r="B1222" s="10"/>
      <c r="C1222" s="10"/>
      <c r="D1222" s="37">
        <v>25.72</v>
      </c>
      <c r="E1222" s="37">
        <v>26.98</v>
      </c>
    </row>
    <row r="1223" spans="1:9" customFormat="1" x14ac:dyDescent="0.2">
      <c r="A1223" s="10">
        <v>37565</v>
      </c>
      <c r="B1223" s="10"/>
      <c r="C1223" s="10"/>
      <c r="D1223" s="37">
        <v>24.57</v>
      </c>
      <c r="E1223" s="37">
        <v>26.13</v>
      </c>
    </row>
    <row r="1224" spans="1:9" customFormat="1" x14ac:dyDescent="0.2">
      <c r="A1224" s="10">
        <v>37566</v>
      </c>
      <c r="B1224" s="10"/>
      <c r="C1224" s="10"/>
      <c r="D1224" s="37">
        <v>23.86</v>
      </c>
      <c r="E1224" s="37">
        <v>25.78</v>
      </c>
    </row>
    <row r="1225" spans="1:9" customFormat="1" x14ac:dyDescent="0.2">
      <c r="A1225" s="10">
        <v>37567</v>
      </c>
      <c r="B1225" s="10"/>
      <c r="C1225" s="10"/>
      <c r="D1225" s="37">
        <v>24.08</v>
      </c>
      <c r="E1225" s="37">
        <v>25.38</v>
      </c>
    </row>
    <row r="1226" spans="1:9" customFormat="1" x14ac:dyDescent="0.2">
      <c r="A1226" s="10">
        <v>37568</v>
      </c>
      <c r="B1226" s="10"/>
      <c r="C1226" s="10"/>
      <c r="D1226" s="37">
        <v>24.08</v>
      </c>
      <c r="E1226" s="37">
        <v>25.78</v>
      </c>
    </row>
    <row r="1227" spans="1:9" customFormat="1" x14ac:dyDescent="0.2">
      <c r="A1227" s="10">
        <v>37571</v>
      </c>
      <c r="B1227" s="10"/>
      <c r="C1227" s="10"/>
      <c r="D1227" s="37">
        <v>23.94</v>
      </c>
      <c r="E1227" s="37">
        <v>25.93</v>
      </c>
    </row>
    <row r="1228" spans="1:9" customFormat="1" x14ac:dyDescent="0.2">
      <c r="A1228" s="10">
        <v>37572</v>
      </c>
      <c r="B1228" s="10"/>
      <c r="C1228" s="10"/>
      <c r="D1228" s="37">
        <v>23.79</v>
      </c>
      <c r="E1228" s="37">
        <v>25.88</v>
      </c>
    </row>
    <row r="1229" spans="1:9" customFormat="1" x14ac:dyDescent="0.2">
      <c r="A1229" s="10">
        <v>37573</v>
      </c>
      <c r="B1229" s="10"/>
      <c r="C1229" s="10"/>
      <c r="D1229" s="15">
        <v>22.6</v>
      </c>
      <c r="E1229" s="37">
        <v>25.15</v>
      </c>
    </row>
    <row r="1230" spans="1:9" customFormat="1" x14ac:dyDescent="0.2">
      <c r="A1230" s="10">
        <v>37574</v>
      </c>
      <c r="B1230" s="10"/>
      <c r="C1230" s="10"/>
      <c r="D1230" s="37">
        <v>22.51</v>
      </c>
      <c r="E1230" s="37">
        <v>25.28</v>
      </c>
    </row>
    <row r="1231" spans="1:9" customFormat="1" x14ac:dyDescent="0.2">
      <c r="A1231" s="10">
        <v>37575</v>
      </c>
      <c r="B1231" s="10"/>
      <c r="C1231" s="10"/>
      <c r="D1231" s="37">
        <v>22.51</v>
      </c>
      <c r="E1231" s="37">
        <v>25.53</v>
      </c>
    </row>
    <row r="1232" spans="1:9" customFormat="1" x14ac:dyDescent="0.2">
      <c r="A1232" s="10">
        <v>37578</v>
      </c>
      <c r="B1232" s="10"/>
      <c r="C1232" s="10"/>
      <c r="D1232" s="37">
        <v>23.94</v>
      </c>
      <c r="E1232" s="37">
        <v>26.73</v>
      </c>
    </row>
    <row r="1233" spans="1:9" customFormat="1" x14ac:dyDescent="0.2">
      <c r="A1233" s="10">
        <v>37579</v>
      </c>
      <c r="B1233" s="10"/>
      <c r="C1233" s="10"/>
      <c r="D1233" s="37">
        <v>24.18</v>
      </c>
      <c r="E1233" s="37">
        <v>26.43</v>
      </c>
    </row>
    <row r="1234" spans="1:9" customFormat="1" x14ac:dyDescent="0.2">
      <c r="A1234" s="10">
        <v>37580</v>
      </c>
      <c r="B1234" s="10"/>
      <c r="C1234" s="10"/>
      <c r="D1234" s="37">
        <v>24.26</v>
      </c>
      <c r="E1234" s="37">
        <v>26.98</v>
      </c>
    </row>
    <row r="1235" spans="1:9" customFormat="1" x14ac:dyDescent="0.2">
      <c r="A1235" s="10">
        <v>37581</v>
      </c>
      <c r="B1235" s="10"/>
      <c r="C1235" s="10"/>
      <c r="D1235" s="37">
        <v>24.67</v>
      </c>
      <c r="E1235" s="37">
        <v>26.93</v>
      </c>
    </row>
    <row r="1236" spans="1:9" customFormat="1" x14ac:dyDescent="0.2">
      <c r="A1236" s="10">
        <v>37582</v>
      </c>
      <c r="B1236" s="10"/>
      <c r="C1236" s="10"/>
      <c r="D1236" s="37">
        <v>24.86</v>
      </c>
      <c r="E1236" s="37">
        <v>26.68</v>
      </c>
    </row>
    <row r="1237" spans="1:9" customFormat="1" x14ac:dyDescent="0.2">
      <c r="A1237" s="10">
        <v>37585</v>
      </c>
      <c r="B1237" s="10"/>
      <c r="C1237" s="10"/>
      <c r="D1237" s="37">
        <v>24.91</v>
      </c>
      <c r="E1237" s="37">
        <v>27.08</v>
      </c>
    </row>
    <row r="1238" spans="1:9" customFormat="1" x14ac:dyDescent="0.2">
      <c r="A1238" s="10">
        <v>37586</v>
      </c>
      <c r="B1238" s="10"/>
      <c r="C1238" s="10"/>
      <c r="D1238" s="37">
        <v>24.65</v>
      </c>
      <c r="E1238" s="15">
        <v>26.4</v>
      </c>
    </row>
    <row r="1239" spans="1:9" customFormat="1" x14ac:dyDescent="0.2">
      <c r="A1239" s="10">
        <v>37587</v>
      </c>
      <c r="B1239" s="10"/>
      <c r="C1239" s="10"/>
      <c r="D1239" s="37">
        <v>24.65</v>
      </c>
      <c r="E1239" s="37">
        <v>26.88</v>
      </c>
      <c r="F1239">
        <v>19</v>
      </c>
      <c r="H1239" s="5">
        <f>SUM(D1221:D1239)/F1239</f>
        <v>24.184210526315788</v>
      </c>
      <c r="I1239" s="5">
        <f>SUM(E1221:E1239)/F1239</f>
        <v>26.266315789473687</v>
      </c>
    </row>
    <row r="1240" spans="1:9" customFormat="1" x14ac:dyDescent="0.2">
      <c r="A1240" s="38">
        <v>37592</v>
      </c>
      <c r="B1240" s="38"/>
      <c r="C1240" s="38"/>
      <c r="D1240" s="37">
        <v>25.12</v>
      </c>
      <c r="E1240" s="37">
        <v>27.23</v>
      </c>
    </row>
    <row r="1241" spans="1:9" customFormat="1" x14ac:dyDescent="0.2">
      <c r="A1241" s="38">
        <v>37593</v>
      </c>
      <c r="B1241" s="38"/>
      <c r="C1241" s="38"/>
      <c r="D1241" s="37">
        <v>25.85</v>
      </c>
      <c r="E1241" s="37">
        <v>27.28</v>
      </c>
    </row>
    <row r="1242" spans="1:9" customFormat="1" x14ac:dyDescent="0.2">
      <c r="A1242" s="38">
        <v>37594</v>
      </c>
      <c r="B1242" s="38"/>
      <c r="C1242" s="38"/>
      <c r="D1242" s="37">
        <v>25.72</v>
      </c>
      <c r="E1242" s="37">
        <v>26.73</v>
      </c>
    </row>
    <row r="1243" spans="1:9" customFormat="1" x14ac:dyDescent="0.2">
      <c r="A1243" s="38">
        <v>37595</v>
      </c>
      <c r="B1243" s="38"/>
      <c r="C1243" s="38"/>
      <c r="D1243" s="15">
        <v>26</v>
      </c>
      <c r="E1243" s="37">
        <v>27.28</v>
      </c>
    </row>
    <row r="1244" spans="1:9" customFormat="1" x14ac:dyDescent="0.2">
      <c r="A1244" s="38">
        <v>37596</v>
      </c>
      <c r="B1244" s="38"/>
      <c r="C1244" s="38"/>
      <c r="D1244" s="37">
        <v>26.05</v>
      </c>
      <c r="E1244" s="37">
        <v>26.93</v>
      </c>
    </row>
    <row r="1245" spans="1:9" customFormat="1" x14ac:dyDescent="0.2">
      <c r="A1245" s="10">
        <v>37599</v>
      </c>
      <c r="B1245" s="10"/>
      <c r="C1245" s="10"/>
      <c r="D1245" s="37">
        <v>26.05</v>
      </c>
      <c r="E1245" s="15">
        <v>27.2</v>
      </c>
    </row>
    <row r="1246" spans="1:9" customFormat="1" x14ac:dyDescent="0.2">
      <c r="A1246" s="10">
        <v>37600</v>
      </c>
      <c r="B1246" s="10"/>
      <c r="C1246" s="10"/>
      <c r="D1246" s="37">
        <v>26.23</v>
      </c>
      <c r="E1246" s="37">
        <v>27.73</v>
      </c>
    </row>
    <row r="1247" spans="1:9" customFormat="1" x14ac:dyDescent="0.2">
      <c r="A1247" s="10">
        <v>37601</v>
      </c>
      <c r="B1247" s="10"/>
      <c r="C1247" s="10"/>
      <c r="D1247" s="37">
        <v>27.23</v>
      </c>
      <c r="E1247" s="37">
        <v>27.43</v>
      </c>
    </row>
    <row r="1248" spans="1:9" customFormat="1" x14ac:dyDescent="0.2">
      <c r="A1248" s="10">
        <v>37602</v>
      </c>
      <c r="B1248" s="10"/>
      <c r="C1248" s="10"/>
      <c r="D1248" s="37">
        <v>27.42</v>
      </c>
      <c r="E1248" s="37">
        <v>28.03</v>
      </c>
    </row>
    <row r="1249" spans="1:9" customFormat="1" x14ac:dyDescent="0.2">
      <c r="A1249" s="10">
        <v>37603</v>
      </c>
      <c r="B1249" s="10"/>
      <c r="C1249" s="10"/>
      <c r="D1249" s="37">
        <v>27.45</v>
      </c>
      <c r="E1249" s="15">
        <v>28.5</v>
      </c>
    </row>
    <row r="1250" spans="1:9" customFormat="1" x14ac:dyDescent="0.2">
      <c r="A1250" s="10">
        <v>37606</v>
      </c>
      <c r="B1250" s="10"/>
      <c r="C1250" s="10"/>
      <c r="D1250" s="37">
        <v>28.94</v>
      </c>
      <c r="E1250" s="37">
        <v>30.13</v>
      </c>
    </row>
    <row r="1251" spans="1:9" customFormat="1" x14ac:dyDescent="0.2">
      <c r="A1251" s="10">
        <v>37607</v>
      </c>
      <c r="B1251" s="10"/>
      <c r="C1251" s="10"/>
      <c r="D1251" s="37">
        <v>28.94</v>
      </c>
      <c r="E1251" s="37">
        <v>30.08</v>
      </c>
    </row>
    <row r="1252" spans="1:9" customFormat="1" x14ac:dyDescent="0.2">
      <c r="A1252" s="10">
        <v>37608</v>
      </c>
      <c r="B1252" s="10"/>
      <c r="C1252" s="10"/>
      <c r="D1252" s="15">
        <v>29.9</v>
      </c>
      <c r="E1252" s="37">
        <v>30.43</v>
      </c>
    </row>
    <row r="1253" spans="1:9" customFormat="1" x14ac:dyDescent="0.2">
      <c r="A1253" s="10">
        <v>37609</v>
      </c>
      <c r="B1253" s="10"/>
      <c r="C1253" s="10"/>
      <c r="D1253" s="37">
        <v>30.57</v>
      </c>
      <c r="E1253" s="37">
        <v>30.53</v>
      </c>
    </row>
    <row r="1254" spans="1:9" customFormat="1" x14ac:dyDescent="0.2">
      <c r="A1254" s="10">
        <v>37610</v>
      </c>
      <c r="B1254" s="10"/>
      <c r="C1254" s="10"/>
      <c r="D1254" s="37">
        <v>29.73</v>
      </c>
      <c r="E1254" s="37">
        <v>30.43</v>
      </c>
    </row>
    <row r="1255" spans="1:9" customFormat="1" x14ac:dyDescent="0.2">
      <c r="A1255" s="10">
        <v>37613</v>
      </c>
      <c r="B1255" s="10"/>
      <c r="C1255" s="10"/>
      <c r="D1255" s="37">
        <v>30.75</v>
      </c>
      <c r="E1255" s="37">
        <v>31.98</v>
      </c>
    </row>
    <row r="1256" spans="1:9" customFormat="1" x14ac:dyDescent="0.2">
      <c r="A1256" s="10">
        <v>37614</v>
      </c>
      <c r="B1256" s="10"/>
      <c r="C1256" s="10"/>
      <c r="D1256" s="37">
        <v>31.06</v>
      </c>
      <c r="E1256" s="37">
        <v>32.18</v>
      </c>
    </row>
    <row r="1257" spans="1:9" customFormat="1" x14ac:dyDescent="0.2">
      <c r="A1257" s="10">
        <v>37616</v>
      </c>
      <c r="B1257" s="10"/>
      <c r="C1257" s="10"/>
      <c r="D1257" s="37">
        <v>31.26</v>
      </c>
      <c r="E1257" s="37">
        <v>32.479999999999997</v>
      </c>
    </row>
    <row r="1258" spans="1:9" customFormat="1" x14ac:dyDescent="0.2">
      <c r="A1258" s="10">
        <v>37617</v>
      </c>
      <c r="B1258" s="10"/>
      <c r="C1258" s="10"/>
      <c r="D1258" s="37">
        <v>31.46</v>
      </c>
      <c r="E1258" s="37">
        <v>32.729999999999997</v>
      </c>
    </row>
    <row r="1259" spans="1:9" customFormat="1" x14ac:dyDescent="0.2">
      <c r="A1259" s="10">
        <v>37620</v>
      </c>
      <c r="B1259" s="10"/>
      <c r="C1259" s="10"/>
      <c r="D1259" s="37">
        <v>31.98</v>
      </c>
      <c r="E1259" s="37">
        <v>31.35</v>
      </c>
    </row>
    <row r="1260" spans="1:9" s="57" customFormat="1" x14ac:dyDescent="0.2">
      <c r="A1260" s="268">
        <v>37621</v>
      </c>
      <c r="B1260" s="268"/>
      <c r="C1260" s="268"/>
      <c r="D1260" s="607">
        <v>30.12</v>
      </c>
      <c r="E1260" s="609">
        <v>31.23</v>
      </c>
      <c r="F1260" s="57">
        <v>21</v>
      </c>
      <c r="H1260" s="608">
        <f>SUM(D1240:D1260)/F1260</f>
        <v>28.468095238095241</v>
      </c>
      <c r="I1260" s="608">
        <f>SUM(E1240:E1260)/F1260</f>
        <v>29.423333333333339</v>
      </c>
    </row>
    <row r="1261" spans="1:9" customFormat="1" x14ac:dyDescent="0.2">
      <c r="A1261" s="10">
        <v>37623</v>
      </c>
      <c r="B1261" s="10"/>
      <c r="C1261" s="10"/>
      <c r="D1261" s="37">
        <v>30.64</v>
      </c>
      <c r="E1261" s="37">
        <v>31.85</v>
      </c>
    </row>
    <row r="1262" spans="1:9" customFormat="1" x14ac:dyDescent="0.2">
      <c r="A1262" s="10">
        <v>37624</v>
      </c>
      <c r="B1262" s="10"/>
      <c r="C1262" s="10"/>
      <c r="D1262" s="37">
        <v>31.47</v>
      </c>
      <c r="E1262" s="37">
        <v>33.08</v>
      </c>
    </row>
    <row r="1263" spans="1:9" customFormat="1" x14ac:dyDescent="0.2">
      <c r="A1263" s="10">
        <v>37627</v>
      </c>
      <c r="B1263" s="10"/>
      <c r="C1263" s="10"/>
      <c r="D1263" s="37">
        <v>30.44</v>
      </c>
      <c r="E1263" s="37">
        <v>32.130000000000003</v>
      </c>
    </row>
    <row r="1264" spans="1:9" customFormat="1" x14ac:dyDescent="0.2">
      <c r="A1264" s="10">
        <v>37628</v>
      </c>
      <c r="B1264" s="10"/>
      <c r="C1264" s="10"/>
      <c r="D1264" s="37">
        <v>29.67</v>
      </c>
      <c r="E1264" s="37">
        <v>31.08</v>
      </c>
    </row>
    <row r="1265" spans="1:5" customFormat="1" x14ac:dyDescent="0.2">
      <c r="A1265" s="10">
        <v>37629</v>
      </c>
      <c r="B1265" s="10"/>
      <c r="C1265" s="10"/>
      <c r="D1265" s="15">
        <v>28.9</v>
      </c>
      <c r="E1265" s="37">
        <v>30.58</v>
      </c>
    </row>
    <row r="1266" spans="1:5" customFormat="1" x14ac:dyDescent="0.2">
      <c r="A1266" s="10">
        <v>37630</v>
      </c>
      <c r="B1266" s="10"/>
      <c r="C1266" s="10"/>
      <c r="D1266" s="37">
        <v>30.01</v>
      </c>
      <c r="E1266" s="37">
        <v>31.98</v>
      </c>
    </row>
    <row r="1267" spans="1:5" customFormat="1" x14ac:dyDescent="0.2">
      <c r="A1267" s="10">
        <v>37631</v>
      </c>
      <c r="B1267" s="10"/>
      <c r="C1267" s="10"/>
      <c r="D1267" s="37">
        <v>30.86</v>
      </c>
      <c r="E1267" s="37">
        <v>31.68</v>
      </c>
    </row>
    <row r="1268" spans="1:5" customFormat="1" x14ac:dyDescent="0.2">
      <c r="A1268" s="10">
        <v>37634</v>
      </c>
      <c r="B1268" s="10"/>
      <c r="C1268" s="10"/>
      <c r="D1268" s="37">
        <v>30.25</v>
      </c>
      <c r="E1268" s="37">
        <v>32.28</v>
      </c>
    </row>
    <row r="1269" spans="1:5" customFormat="1" x14ac:dyDescent="0.2">
      <c r="A1269" s="10">
        <v>37635</v>
      </c>
      <c r="B1269" s="10"/>
      <c r="C1269" s="10"/>
      <c r="D1269" s="37">
        <v>31.66</v>
      </c>
      <c r="E1269" s="37">
        <v>32.380000000000003</v>
      </c>
    </row>
    <row r="1270" spans="1:5" customFormat="1" x14ac:dyDescent="0.2">
      <c r="A1270" s="10">
        <v>37636</v>
      </c>
      <c r="B1270" s="10"/>
      <c r="C1270" s="10"/>
      <c r="D1270" s="37">
        <v>31.93</v>
      </c>
      <c r="E1270" s="37">
        <v>33.229999999999997</v>
      </c>
    </row>
    <row r="1271" spans="1:5" customFormat="1" x14ac:dyDescent="0.2">
      <c r="A1271" s="10">
        <v>37637</v>
      </c>
      <c r="B1271" s="10"/>
      <c r="C1271" s="10"/>
      <c r="D1271" s="37">
        <v>32.53</v>
      </c>
      <c r="E1271" s="37">
        <v>33.68</v>
      </c>
    </row>
    <row r="1272" spans="1:5" customFormat="1" x14ac:dyDescent="0.2">
      <c r="A1272" s="10">
        <v>37638</v>
      </c>
      <c r="B1272" s="10"/>
      <c r="C1272" s="10"/>
      <c r="D1272" s="37">
        <v>31.79</v>
      </c>
      <c r="E1272" s="37">
        <v>33.93</v>
      </c>
    </row>
    <row r="1273" spans="1:5" customFormat="1" x14ac:dyDescent="0.2">
      <c r="A1273" s="10">
        <v>37642</v>
      </c>
      <c r="B1273" s="10"/>
      <c r="C1273" s="10"/>
      <c r="D1273" s="37">
        <v>32.020000000000003</v>
      </c>
      <c r="E1273" s="37">
        <v>34.630000000000003</v>
      </c>
    </row>
    <row r="1274" spans="1:5" customFormat="1" x14ac:dyDescent="0.2">
      <c r="A1274" s="10">
        <v>37643</v>
      </c>
      <c r="B1274" s="10"/>
      <c r="C1274" s="10"/>
      <c r="D1274" s="37">
        <v>31.98</v>
      </c>
      <c r="E1274" s="37">
        <v>34.450000000000003</v>
      </c>
    </row>
    <row r="1275" spans="1:5" customFormat="1" x14ac:dyDescent="0.2">
      <c r="A1275" s="10">
        <v>37644</v>
      </c>
      <c r="B1275" s="10"/>
      <c r="C1275" s="10"/>
      <c r="D1275" s="37">
        <v>31.45</v>
      </c>
      <c r="E1275" s="37">
        <v>33.85</v>
      </c>
    </row>
    <row r="1276" spans="1:5" customFormat="1" x14ac:dyDescent="0.2">
      <c r="A1276" s="10">
        <v>37645</v>
      </c>
      <c r="B1276" s="10"/>
      <c r="C1276" s="10"/>
      <c r="D1276" s="37">
        <v>31.71</v>
      </c>
      <c r="E1276" s="37">
        <v>35.03</v>
      </c>
    </row>
    <row r="1277" spans="1:5" customFormat="1" x14ac:dyDescent="0.2">
      <c r="A1277" s="10">
        <v>37648</v>
      </c>
      <c r="B1277" s="10"/>
      <c r="C1277" s="10"/>
      <c r="D1277" s="37">
        <v>31.45</v>
      </c>
      <c r="E1277" s="37">
        <v>32.28</v>
      </c>
    </row>
    <row r="1278" spans="1:5" customFormat="1" x14ac:dyDescent="0.2">
      <c r="A1278" s="10">
        <v>37649</v>
      </c>
      <c r="B1278" s="10"/>
      <c r="C1278" s="10"/>
      <c r="D1278" s="15">
        <v>31.5</v>
      </c>
      <c r="E1278" s="37">
        <v>32.68</v>
      </c>
    </row>
    <row r="1279" spans="1:5" customFormat="1" x14ac:dyDescent="0.2">
      <c r="A1279" s="10">
        <v>37650</v>
      </c>
      <c r="B1279" s="10"/>
      <c r="C1279" s="10"/>
      <c r="D1279" s="37">
        <v>31.97</v>
      </c>
      <c r="E1279" s="37">
        <v>33.630000000000003</v>
      </c>
    </row>
    <row r="1280" spans="1:5" customFormat="1" x14ac:dyDescent="0.2">
      <c r="A1280" s="10">
        <v>37651</v>
      </c>
      <c r="B1280" s="10"/>
      <c r="C1280" s="10"/>
      <c r="D1280" s="37">
        <v>32.35</v>
      </c>
      <c r="E1280" s="37">
        <v>33.85</v>
      </c>
    </row>
    <row r="1281" spans="1:9" customFormat="1" x14ac:dyDescent="0.2">
      <c r="A1281" s="10">
        <v>37652</v>
      </c>
      <c r="B1281" s="10"/>
      <c r="C1281" s="10"/>
      <c r="D1281" s="15">
        <v>32.5</v>
      </c>
      <c r="E1281" s="37">
        <v>33.53</v>
      </c>
      <c r="F1281">
        <v>21</v>
      </c>
      <c r="H1281" s="5">
        <f>SUM(D1261:D1281)/F1281</f>
        <v>31.289523809523811</v>
      </c>
      <c r="I1281" s="5">
        <f>SUM(E1261:E1281)/F1281</f>
        <v>32.943333333333328</v>
      </c>
    </row>
    <row r="1282" spans="1:9" customFormat="1" x14ac:dyDescent="0.2">
      <c r="A1282" s="10">
        <v>37655</v>
      </c>
      <c r="B1282" s="10"/>
      <c r="C1282" s="10"/>
      <c r="D1282" s="15">
        <v>32.5</v>
      </c>
      <c r="E1282" s="37">
        <v>32.78</v>
      </c>
    </row>
    <row r="1283" spans="1:9" customFormat="1" x14ac:dyDescent="0.2">
      <c r="A1283" s="10">
        <v>37656</v>
      </c>
      <c r="B1283" s="10"/>
      <c r="C1283" s="10"/>
      <c r="D1283" s="37">
        <v>31.07</v>
      </c>
      <c r="E1283" s="37">
        <v>33.58</v>
      </c>
      <c r="H1283" s="5"/>
      <c r="I1283" s="5"/>
    </row>
    <row r="1284" spans="1:9" customFormat="1" x14ac:dyDescent="0.2">
      <c r="A1284" s="10">
        <v>37657</v>
      </c>
      <c r="B1284" s="10"/>
      <c r="C1284" s="10"/>
      <c r="D1284" s="37">
        <v>31.11</v>
      </c>
      <c r="E1284" s="37">
        <v>33.93</v>
      </c>
    </row>
    <row r="1285" spans="1:9" customFormat="1" x14ac:dyDescent="0.2">
      <c r="A1285" s="10">
        <v>37658</v>
      </c>
      <c r="B1285" s="10"/>
      <c r="C1285" s="10"/>
      <c r="D1285" s="37">
        <v>31.58</v>
      </c>
      <c r="E1285" s="37">
        <v>34.18</v>
      </c>
    </row>
    <row r="1286" spans="1:9" customFormat="1" x14ac:dyDescent="0.2">
      <c r="A1286" s="10">
        <v>37659</v>
      </c>
      <c r="B1286" s="10"/>
      <c r="C1286" s="10"/>
      <c r="D1286" s="15">
        <v>32</v>
      </c>
      <c r="E1286" s="37">
        <v>35.130000000000003</v>
      </c>
    </row>
    <row r="1287" spans="1:9" customFormat="1" x14ac:dyDescent="0.2">
      <c r="A1287" s="10">
        <v>37662</v>
      </c>
      <c r="B1287" s="10"/>
      <c r="C1287" s="10"/>
      <c r="D1287" s="37">
        <v>32.04</v>
      </c>
      <c r="E1287" s="37">
        <v>34.479999999999997</v>
      </c>
    </row>
    <row r="1288" spans="1:9" customFormat="1" x14ac:dyDescent="0.2">
      <c r="A1288" s="10">
        <v>37663</v>
      </c>
      <c r="B1288" s="10"/>
      <c r="C1288" s="10"/>
      <c r="D1288" s="15">
        <v>32.5</v>
      </c>
      <c r="E1288" s="37">
        <v>35.43</v>
      </c>
    </row>
    <row r="1289" spans="1:9" customFormat="1" x14ac:dyDescent="0.2">
      <c r="A1289" s="10">
        <v>37664</v>
      </c>
      <c r="B1289" s="10"/>
      <c r="C1289" s="10"/>
      <c r="D1289" s="37">
        <v>32.520000000000003</v>
      </c>
      <c r="E1289" s="37">
        <v>35.78</v>
      </c>
    </row>
    <row r="1290" spans="1:9" customFormat="1" x14ac:dyDescent="0.2">
      <c r="A1290" s="10">
        <v>37665</v>
      </c>
      <c r="B1290" s="10"/>
      <c r="C1290" s="10"/>
      <c r="D1290" s="37">
        <v>33.01</v>
      </c>
      <c r="E1290" s="37">
        <v>36.380000000000003</v>
      </c>
    </row>
    <row r="1291" spans="1:9" customFormat="1" x14ac:dyDescent="0.2">
      <c r="A1291" s="10">
        <v>37666</v>
      </c>
      <c r="B1291" s="10"/>
      <c r="C1291" s="10"/>
      <c r="D1291" s="37">
        <v>33.42</v>
      </c>
      <c r="E1291" s="37">
        <v>36.83</v>
      </c>
    </row>
    <row r="1292" spans="1:9" customFormat="1" x14ac:dyDescent="0.2">
      <c r="A1292" s="10">
        <v>37670</v>
      </c>
      <c r="B1292" s="10"/>
      <c r="C1292" s="10"/>
      <c r="D1292" s="37">
        <v>33.229999999999997</v>
      </c>
      <c r="E1292" s="37">
        <v>36.979999999999997</v>
      </c>
    </row>
    <row r="1293" spans="1:9" customFormat="1" x14ac:dyDescent="0.2">
      <c r="A1293" s="10">
        <v>37671</v>
      </c>
      <c r="B1293" s="10"/>
      <c r="C1293" s="10"/>
      <c r="D1293" s="15">
        <v>33.36</v>
      </c>
      <c r="E1293" s="37">
        <v>37.18</v>
      </c>
    </row>
    <row r="1294" spans="1:9" customFormat="1" x14ac:dyDescent="0.2">
      <c r="A1294" s="10">
        <v>37672</v>
      </c>
      <c r="B1294" s="10"/>
      <c r="C1294" s="10"/>
      <c r="D1294" s="37">
        <v>32.21</v>
      </c>
      <c r="E1294" s="37">
        <v>36.78</v>
      </c>
    </row>
    <row r="1295" spans="1:9" customFormat="1" x14ac:dyDescent="0.2">
      <c r="A1295" s="10">
        <v>37673</v>
      </c>
      <c r="B1295" s="10"/>
      <c r="C1295" s="10"/>
      <c r="D1295" s="37">
        <v>32.74</v>
      </c>
      <c r="E1295" s="37">
        <v>36.880000000000003</v>
      </c>
    </row>
    <row r="1296" spans="1:9" customFormat="1" x14ac:dyDescent="0.2">
      <c r="A1296" s="10">
        <v>37676</v>
      </c>
      <c r="B1296" s="10"/>
      <c r="C1296" s="10"/>
      <c r="D1296" s="37">
        <v>33.36</v>
      </c>
      <c r="E1296" s="37">
        <v>37.58</v>
      </c>
    </row>
    <row r="1297" spans="1:9" customFormat="1" x14ac:dyDescent="0.2">
      <c r="A1297" s="10">
        <v>37677</v>
      </c>
      <c r="B1297" s="10"/>
      <c r="C1297" s="10"/>
      <c r="D1297" s="37">
        <v>33.61</v>
      </c>
      <c r="E1297" s="37">
        <v>35.979999999999997</v>
      </c>
    </row>
    <row r="1298" spans="1:9" customFormat="1" x14ac:dyDescent="0.2">
      <c r="A1298" s="10">
        <v>37678</v>
      </c>
      <c r="B1298" s="10"/>
      <c r="C1298" s="10"/>
      <c r="D1298" s="44">
        <v>33.700000000000003</v>
      </c>
      <c r="E1298" s="37">
        <v>37.729999999999997</v>
      </c>
    </row>
    <row r="1299" spans="1:9" customFormat="1" x14ac:dyDescent="0.2">
      <c r="A1299" s="10">
        <v>37679</v>
      </c>
      <c r="B1299" s="10"/>
      <c r="C1299" s="10"/>
      <c r="D1299" s="37">
        <v>33.85</v>
      </c>
      <c r="E1299" s="37">
        <v>37.229999999999997</v>
      </c>
      <c r="H1299" s="5"/>
      <c r="I1299" s="5"/>
    </row>
    <row r="1300" spans="1:9" customFormat="1" x14ac:dyDescent="0.2">
      <c r="A1300" s="10">
        <v>37680</v>
      </c>
      <c r="B1300" s="10"/>
      <c r="C1300" s="10"/>
      <c r="D1300" s="37">
        <v>33.85</v>
      </c>
      <c r="E1300" s="37">
        <v>36.630000000000003</v>
      </c>
      <c r="F1300">
        <v>19</v>
      </c>
      <c r="H1300" s="5">
        <f>SUM(D1282:D1300)/F1300</f>
        <v>32.718947368421055</v>
      </c>
      <c r="I1300" s="5">
        <f>SUM(E1282:E1300)/F1300</f>
        <v>35.86684210526316</v>
      </c>
    </row>
    <row r="1301" spans="1:9" customFormat="1" x14ac:dyDescent="0.2">
      <c r="A1301" s="10">
        <v>37683</v>
      </c>
      <c r="B1301" s="10"/>
      <c r="C1301" s="10"/>
      <c r="D1301" s="37">
        <v>33.29</v>
      </c>
      <c r="E1301" s="37">
        <v>35.880000000000003</v>
      </c>
    </row>
    <row r="1302" spans="1:9" customFormat="1" x14ac:dyDescent="0.2">
      <c r="A1302" s="10">
        <v>37684</v>
      </c>
      <c r="B1302" s="10"/>
      <c r="C1302" s="10"/>
      <c r="D1302" s="37">
        <v>34.049999999999997</v>
      </c>
      <c r="E1302" s="37">
        <v>36.880000000000003</v>
      </c>
    </row>
    <row r="1303" spans="1:9" customFormat="1" x14ac:dyDescent="0.2">
      <c r="A1303" s="10">
        <v>37685</v>
      </c>
      <c r="B1303" s="10"/>
      <c r="C1303" s="10"/>
      <c r="D1303" s="37">
        <v>33.67</v>
      </c>
      <c r="E1303" s="37">
        <v>36.68</v>
      </c>
    </row>
    <row r="1304" spans="1:9" customFormat="1" x14ac:dyDescent="0.2">
      <c r="A1304" s="10">
        <v>37686</v>
      </c>
      <c r="B1304" s="10"/>
      <c r="C1304" s="10"/>
      <c r="D1304" s="37">
        <v>34.64</v>
      </c>
      <c r="E1304" s="37">
        <v>37.03</v>
      </c>
    </row>
    <row r="1305" spans="1:9" customFormat="1" x14ac:dyDescent="0.2">
      <c r="A1305" s="10">
        <v>37687</v>
      </c>
      <c r="B1305" s="10"/>
      <c r="C1305" s="10"/>
      <c r="D1305" s="37">
        <v>34.729999999999997</v>
      </c>
      <c r="E1305" s="37">
        <v>37.78</v>
      </c>
    </row>
    <row r="1306" spans="1:9" customFormat="1" x14ac:dyDescent="0.2">
      <c r="A1306" s="10">
        <v>37690</v>
      </c>
      <c r="B1306" s="10"/>
      <c r="C1306" s="10"/>
      <c r="D1306" s="37">
        <v>34.86</v>
      </c>
      <c r="E1306" s="37">
        <v>37.28</v>
      </c>
    </row>
    <row r="1307" spans="1:9" customFormat="1" x14ac:dyDescent="0.2">
      <c r="A1307" s="10">
        <v>37691</v>
      </c>
      <c r="B1307" s="10"/>
      <c r="C1307" s="10"/>
      <c r="D1307" s="37">
        <v>33.79</v>
      </c>
      <c r="E1307" s="37">
        <v>36.729999999999997</v>
      </c>
    </row>
    <row r="1308" spans="1:9" customFormat="1" x14ac:dyDescent="0.2">
      <c r="A1308" s="10">
        <v>37692</v>
      </c>
      <c r="B1308" s="10"/>
      <c r="C1308" s="10"/>
      <c r="D1308" s="37">
        <v>33.979999999999997</v>
      </c>
      <c r="E1308" s="37">
        <v>37.83</v>
      </c>
    </row>
    <row r="1309" spans="1:9" customFormat="1" x14ac:dyDescent="0.2">
      <c r="A1309" s="10">
        <v>37693</v>
      </c>
      <c r="B1309" s="10"/>
      <c r="C1309" s="10"/>
      <c r="D1309" s="37">
        <v>33.54</v>
      </c>
      <c r="E1309" s="37">
        <v>36.03</v>
      </c>
    </row>
    <row r="1310" spans="1:9" customFormat="1" x14ac:dyDescent="0.2">
      <c r="A1310" s="10">
        <v>37694</v>
      </c>
      <c r="B1310" s="10"/>
      <c r="C1310" s="10"/>
      <c r="D1310" s="37">
        <v>31.34</v>
      </c>
      <c r="E1310" s="37">
        <v>35.380000000000003</v>
      </c>
    </row>
    <row r="1311" spans="1:9" customFormat="1" x14ac:dyDescent="0.2">
      <c r="A1311" s="10">
        <v>37697</v>
      </c>
      <c r="B1311" s="10"/>
      <c r="C1311" s="10"/>
      <c r="D1311" s="37">
        <v>30.22</v>
      </c>
      <c r="E1311" s="37">
        <v>34.93</v>
      </c>
    </row>
    <row r="1312" spans="1:9" customFormat="1" x14ac:dyDescent="0.2">
      <c r="A1312" s="10">
        <v>37698</v>
      </c>
      <c r="B1312" s="10"/>
      <c r="C1312" s="10"/>
      <c r="D1312" s="37">
        <v>28.44</v>
      </c>
      <c r="E1312" s="37">
        <v>31.68</v>
      </c>
    </row>
    <row r="1313" spans="1:9" customFormat="1" x14ac:dyDescent="0.2">
      <c r="A1313" s="10">
        <v>37699</v>
      </c>
      <c r="B1313" s="10"/>
      <c r="C1313" s="10"/>
      <c r="D1313" s="37">
        <v>28.29</v>
      </c>
      <c r="E1313" s="37">
        <v>29.88</v>
      </c>
    </row>
    <row r="1314" spans="1:9" customFormat="1" x14ac:dyDescent="0.2">
      <c r="A1314" s="10">
        <v>37700</v>
      </c>
      <c r="B1314" s="10"/>
      <c r="C1314" s="10"/>
      <c r="D1314" s="37">
        <v>27.95</v>
      </c>
      <c r="E1314" s="37">
        <v>28.63</v>
      </c>
    </row>
    <row r="1315" spans="1:9" customFormat="1" x14ac:dyDescent="0.2">
      <c r="A1315" s="10">
        <v>37701</v>
      </c>
      <c r="B1315" s="10"/>
      <c r="C1315" s="10"/>
      <c r="D1315" s="37">
        <v>24.79</v>
      </c>
      <c r="E1315" s="15">
        <v>27.5</v>
      </c>
    </row>
    <row r="1316" spans="1:9" customFormat="1" x14ac:dyDescent="0.2">
      <c r="A1316" s="10">
        <v>37704</v>
      </c>
      <c r="B1316" s="10"/>
      <c r="C1316" s="10"/>
      <c r="D1316" s="37">
        <v>26.28</v>
      </c>
      <c r="E1316" s="37">
        <v>29.18</v>
      </c>
    </row>
    <row r="1317" spans="1:9" customFormat="1" x14ac:dyDescent="0.2">
      <c r="A1317" s="10">
        <v>37705</v>
      </c>
      <c r="B1317" s="10"/>
      <c r="C1317" s="10"/>
      <c r="D1317" s="37">
        <v>26.75</v>
      </c>
      <c r="E1317" s="37">
        <v>34.979999999999997</v>
      </c>
    </row>
    <row r="1318" spans="1:9" customFormat="1" x14ac:dyDescent="0.2">
      <c r="A1318" s="10">
        <v>37706</v>
      </c>
      <c r="B1318" s="10"/>
      <c r="C1318" s="10"/>
      <c r="D1318" s="15">
        <v>25.9</v>
      </c>
      <c r="E1318" s="37">
        <v>28.63</v>
      </c>
    </row>
    <row r="1319" spans="1:9" customFormat="1" x14ac:dyDescent="0.2">
      <c r="A1319" s="10">
        <v>37707</v>
      </c>
      <c r="B1319" s="10"/>
      <c r="C1319" s="10"/>
      <c r="D1319" s="37">
        <v>27.28</v>
      </c>
      <c r="E1319" s="37">
        <v>30.38</v>
      </c>
    </row>
    <row r="1320" spans="1:9" customFormat="1" x14ac:dyDescent="0.2">
      <c r="A1320" s="10">
        <v>37708</v>
      </c>
      <c r="B1320" s="10"/>
      <c r="C1320" s="10"/>
      <c r="D1320" s="37">
        <v>27.78</v>
      </c>
      <c r="E1320" s="37">
        <v>30.18</v>
      </c>
    </row>
    <row r="1321" spans="1:9" customFormat="1" x14ac:dyDescent="0.2">
      <c r="A1321" s="10">
        <v>37711</v>
      </c>
      <c r="B1321" s="10"/>
      <c r="C1321" s="10"/>
      <c r="D1321" s="37">
        <v>28.06</v>
      </c>
      <c r="E1321" s="37">
        <v>31.03</v>
      </c>
      <c r="F1321">
        <v>21</v>
      </c>
      <c r="H1321" s="5">
        <f>SUM(D1301:D1321)/F1321</f>
        <v>30.458571428571425</v>
      </c>
      <c r="I1321" s="5">
        <f>SUM(E1301:E1321)/F1321</f>
        <v>33.547619047619044</v>
      </c>
    </row>
    <row r="1322" spans="1:9" customFormat="1" x14ac:dyDescent="0.2">
      <c r="A1322" s="10">
        <v>37712</v>
      </c>
      <c r="B1322" s="10"/>
      <c r="C1322" s="10"/>
      <c r="D1322" s="37">
        <v>27.21</v>
      </c>
      <c r="E1322" s="37">
        <v>29.78</v>
      </c>
    </row>
    <row r="1323" spans="1:9" customFormat="1" x14ac:dyDescent="0.2">
      <c r="A1323" s="10">
        <v>37713</v>
      </c>
      <c r="B1323" s="10"/>
      <c r="C1323" s="10"/>
      <c r="D1323" s="37">
        <v>25.34</v>
      </c>
      <c r="E1323" s="37">
        <v>28.58</v>
      </c>
    </row>
    <row r="1324" spans="1:9" customFormat="1" x14ac:dyDescent="0.2">
      <c r="A1324" s="10">
        <v>37714</v>
      </c>
      <c r="B1324" s="10"/>
      <c r="C1324" s="10"/>
      <c r="D1324" s="37">
        <v>26.05</v>
      </c>
      <c r="E1324" s="37">
        <v>28.98</v>
      </c>
    </row>
    <row r="1325" spans="1:9" customFormat="1" x14ac:dyDescent="0.2">
      <c r="A1325" s="10">
        <v>37715</v>
      </c>
      <c r="B1325" s="10"/>
      <c r="C1325" s="10"/>
      <c r="D1325" s="37">
        <v>26.06</v>
      </c>
      <c r="E1325" s="37">
        <v>28.63</v>
      </c>
    </row>
    <row r="1326" spans="1:9" customFormat="1" x14ac:dyDescent="0.2">
      <c r="A1326" s="10">
        <v>37718</v>
      </c>
      <c r="B1326" s="10"/>
      <c r="C1326" s="10"/>
      <c r="D1326" s="37">
        <v>25.41</v>
      </c>
      <c r="E1326" s="37">
        <v>27.98</v>
      </c>
    </row>
    <row r="1327" spans="1:9" customFormat="1" x14ac:dyDescent="0.2">
      <c r="A1327" s="10">
        <v>37719</v>
      </c>
      <c r="B1327" s="10"/>
      <c r="C1327" s="10"/>
      <c r="D1327" s="37">
        <v>25.08</v>
      </c>
      <c r="E1327" s="37">
        <v>28.03</v>
      </c>
    </row>
    <row r="1328" spans="1:9" customFormat="1" x14ac:dyDescent="0.2">
      <c r="A1328" s="10">
        <v>37720</v>
      </c>
      <c r="B1328" s="10"/>
      <c r="C1328" s="10"/>
      <c r="D1328" s="37">
        <v>25.32</v>
      </c>
      <c r="E1328" s="37">
        <v>28.88</v>
      </c>
    </row>
    <row r="1329" spans="1:9" customFormat="1" x14ac:dyDescent="0.2">
      <c r="A1329" s="10">
        <v>37721</v>
      </c>
      <c r="B1329" s="10"/>
      <c r="C1329" s="10"/>
      <c r="D1329" s="37">
        <v>24.92</v>
      </c>
      <c r="E1329" s="37">
        <v>27.48</v>
      </c>
    </row>
    <row r="1330" spans="1:9" customFormat="1" x14ac:dyDescent="0.2">
      <c r="A1330" s="10">
        <v>37722</v>
      </c>
      <c r="B1330" s="10"/>
      <c r="C1330" s="10"/>
      <c r="D1330" s="37">
        <v>24.23</v>
      </c>
      <c r="E1330" s="37">
        <v>28.13</v>
      </c>
    </row>
    <row r="1331" spans="1:9" customFormat="1" x14ac:dyDescent="0.2">
      <c r="A1331" s="10">
        <v>37725</v>
      </c>
      <c r="B1331" s="10"/>
      <c r="C1331" s="10"/>
      <c r="D1331" s="37">
        <v>24.23</v>
      </c>
      <c r="E1331" s="37">
        <v>28.63</v>
      </c>
    </row>
    <row r="1332" spans="1:9" customFormat="1" x14ac:dyDescent="0.2">
      <c r="A1332" s="10">
        <v>37726</v>
      </c>
      <c r="B1332" s="10"/>
      <c r="C1332" s="10"/>
      <c r="D1332" s="37">
        <v>24.83</v>
      </c>
      <c r="E1332" s="37">
        <v>29.28</v>
      </c>
    </row>
    <row r="1333" spans="1:9" customFormat="1" x14ac:dyDescent="0.2">
      <c r="A1333" s="10">
        <v>37727</v>
      </c>
      <c r="B1333" s="10"/>
      <c r="C1333" s="10"/>
      <c r="D1333" s="37">
        <v>24.95</v>
      </c>
      <c r="E1333" s="37">
        <v>29.18</v>
      </c>
    </row>
    <row r="1334" spans="1:9" customFormat="1" x14ac:dyDescent="0.2">
      <c r="A1334" s="10">
        <v>37728</v>
      </c>
      <c r="B1334" s="10"/>
      <c r="C1334" s="10"/>
      <c r="D1334" s="37">
        <v>25.37</v>
      </c>
      <c r="E1334" s="37">
        <v>30.55</v>
      </c>
    </row>
    <row r="1335" spans="1:9" customFormat="1" x14ac:dyDescent="0.2">
      <c r="A1335" s="10">
        <v>37732</v>
      </c>
      <c r="B1335" s="10"/>
      <c r="C1335" s="10"/>
      <c r="D1335" s="37">
        <v>25.81</v>
      </c>
      <c r="E1335" s="37">
        <v>30.88</v>
      </c>
    </row>
    <row r="1336" spans="1:9" customFormat="1" x14ac:dyDescent="0.2">
      <c r="A1336" s="10">
        <v>37733</v>
      </c>
      <c r="B1336" s="10"/>
      <c r="C1336" s="10"/>
      <c r="D1336" s="37">
        <v>25.77</v>
      </c>
      <c r="E1336" s="37">
        <v>29.93</v>
      </c>
    </row>
    <row r="1337" spans="1:9" customFormat="1" x14ac:dyDescent="0.2">
      <c r="A1337" s="10">
        <v>37734</v>
      </c>
      <c r="B1337" s="10"/>
      <c r="C1337" s="10"/>
      <c r="D1337" s="37">
        <v>24.41</v>
      </c>
      <c r="E1337" s="37">
        <v>28.55</v>
      </c>
    </row>
    <row r="1338" spans="1:9" customFormat="1" x14ac:dyDescent="0.2">
      <c r="A1338" s="10">
        <v>37735</v>
      </c>
      <c r="B1338" s="10"/>
      <c r="C1338" s="10"/>
      <c r="D1338" s="37">
        <v>23.73</v>
      </c>
      <c r="E1338" s="37">
        <v>27.03</v>
      </c>
    </row>
    <row r="1339" spans="1:9" customFormat="1" x14ac:dyDescent="0.2">
      <c r="A1339" s="10">
        <v>37736</v>
      </c>
      <c r="B1339" s="10"/>
      <c r="C1339" s="10"/>
      <c r="D1339" s="37">
        <v>24.26</v>
      </c>
      <c r="E1339" s="37">
        <v>26.28</v>
      </c>
    </row>
    <row r="1340" spans="1:9" customFormat="1" x14ac:dyDescent="0.2">
      <c r="A1340" s="10">
        <v>37739</v>
      </c>
      <c r="B1340" s="10"/>
      <c r="C1340" s="10"/>
      <c r="D1340" s="37">
        <v>23.38</v>
      </c>
      <c r="E1340" s="37">
        <v>25.48</v>
      </c>
    </row>
    <row r="1341" spans="1:9" customFormat="1" x14ac:dyDescent="0.2">
      <c r="A1341" s="10">
        <v>37740</v>
      </c>
      <c r="B1341" s="10"/>
      <c r="C1341" s="10"/>
      <c r="D1341" s="37">
        <v>22.94</v>
      </c>
      <c r="E1341" s="37">
        <v>25.23</v>
      </c>
    </row>
    <row r="1342" spans="1:9" customFormat="1" x14ac:dyDescent="0.2">
      <c r="A1342" s="10">
        <v>37741</v>
      </c>
      <c r="B1342" s="10"/>
      <c r="C1342" s="10"/>
      <c r="D1342" s="37">
        <v>23.31</v>
      </c>
      <c r="E1342" s="37">
        <v>25.83</v>
      </c>
      <c r="F1342">
        <v>21</v>
      </c>
      <c r="H1342" s="5">
        <f>SUM(D1322:D1342)/F1342</f>
        <v>24.886190476190471</v>
      </c>
      <c r="I1342" s="5">
        <f>SUM(E1322:E1342)/F1342</f>
        <v>28.253333333333337</v>
      </c>
    </row>
    <row r="1343" spans="1:9" customFormat="1" x14ac:dyDescent="0.2">
      <c r="A1343" s="10">
        <v>37742</v>
      </c>
      <c r="B1343" s="10"/>
      <c r="C1343" s="10"/>
      <c r="D1343" s="37">
        <v>23.59</v>
      </c>
      <c r="E1343" s="37">
        <v>26.03</v>
      </c>
    </row>
    <row r="1344" spans="1:9" customFormat="1" x14ac:dyDescent="0.2">
      <c r="A1344" s="10">
        <v>37743</v>
      </c>
      <c r="B1344" s="10"/>
      <c r="C1344" s="10"/>
      <c r="D1344" s="37">
        <v>23.09</v>
      </c>
      <c r="E1344" s="37">
        <v>25.68</v>
      </c>
    </row>
    <row r="1345" spans="1:5" customFormat="1" x14ac:dyDescent="0.2">
      <c r="A1345" s="10">
        <v>37746</v>
      </c>
      <c r="B1345" s="10"/>
      <c r="C1345" s="10"/>
      <c r="D1345" s="37">
        <v>23.36</v>
      </c>
      <c r="E1345" s="37">
        <v>26.48</v>
      </c>
    </row>
    <row r="1346" spans="1:5" customFormat="1" x14ac:dyDescent="0.2">
      <c r="A1346" s="10">
        <v>37747</v>
      </c>
      <c r="B1346" s="10"/>
      <c r="C1346" s="10"/>
      <c r="D1346" s="37">
        <v>23.53</v>
      </c>
      <c r="E1346" s="37">
        <v>25.73</v>
      </c>
    </row>
    <row r="1347" spans="1:5" customFormat="1" x14ac:dyDescent="0.2">
      <c r="A1347" s="10">
        <v>37748</v>
      </c>
      <c r="B1347" s="10"/>
      <c r="C1347" s="10"/>
      <c r="D1347" s="37">
        <v>23.82</v>
      </c>
      <c r="E1347" s="37">
        <v>26.23</v>
      </c>
    </row>
    <row r="1348" spans="1:5" customFormat="1" x14ac:dyDescent="0.2">
      <c r="A1348" s="10">
        <v>37749</v>
      </c>
      <c r="B1348" s="10"/>
      <c r="C1348" s="10"/>
      <c r="D1348" s="37">
        <v>24.72</v>
      </c>
      <c r="E1348" s="37">
        <v>26.98</v>
      </c>
    </row>
    <row r="1349" spans="1:5" customFormat="1" x14ac:dyDescent="0.2">
      <c r="A1349" s="10">
        <v>37750</v>
      </c>
      <c r="B1349" s="10"/>
      <c r="C1349" s="10"/>
      <c r="D1349" s="37">
        <v>24.87</v>
      </c>
      <c r="E1349" s="37">
        <v>27.73</v>
      </c>
    </row>
    <row r="1350" spans="1:5" customFormat="1" x14ac:dyDescent="0.2">
      <c r="A1350" s="10">
        <v>37753</v>
      </c>
      <c r="B1350" s="10"/>
      <c r="C1350" s="10"/>
      <c r="D1350" s="37">
        <v>25.61</v>
      </c>
      <c r="E1350" s="37">
        <v>27.38</v>
      </c>
    </row>
    <row r="1351" spans="1:5" customFormat="1" x14ac:dyDescent="0.2">
      <c r="A1351" s="10">
        <v>37754</v>
      </c>
      <c r="B1351" s="10"/>
      <c r="C1351" s="10"/>
      <c r="D1351" s="37">
        <v>25.48</v>
      </c>
      <c r="E1351" s="37">
        <v>28.53</v>
      </c>
    </row>
    <row r="1352" spans="1:5" customFormat="1" x14ac:dyDescent="0.2">
      <c r="A1352" s="10">
        <v>37755</v>
      </c>
      <c r="B1352" s="10"/>
      <c r="C1352" s="10"/>
      <c r="D1352" s="37">
        <v>26.11</v>
      </c>
      <c r="E1352" s="37">
        <v>29.18</v>
      </c>
    </row>
    <row r="1353" spans="1:5" customFormat="1" x14ac:dyDescent="0.2">
      <c r="A1353" s="10">
        <v>37756</v>
      </c>
      <c r="B1353" s="10"/>
      <c r="C1353" s="10"/>
      <c r="D1353" s="37">
        <v>26.63</v>
      </c>
      <c r="E1353" s="37">
        <v>28.73</v>
      </c>
    </row>
    <row r="1354" spans="1:5" customFormat="1" x14ac:dyDescent="0.2">
      <c r="A1354" s="10">
        <v>37757</v>
      </c>
      <c r="B1354" s="10"/>
      <c r="C1354" s="10"/>
      <c r="D1354" s="37">
        <v>26.76</v>
      </c>
      <c r="E1354" s="37">
        <v>29.13</v>
      </c>
    </row>
    <row r="1355" spans="1:5" customFormat="1" x14ac:dyDescent="0.2">
      <c r="A1355" s="10">
        <v>37760</v>
      </c>
      <c r="B1355" s="10"/>
      <c r="C1355" s="10"/>
      <c r="D1355" s="37">
        <v>27.83</v>
      </c>
      <c r="E1355" s="37">
        <v>28.83</v>
      </c>
    </row>
    <row r="1356" spans="1:5" customFormat="1" x14ac:dyDescent="0.2">
      <c r="A1356" s="10">
        <v>37761</v>
      </c>
      <c r="B1356" s="10"/>
      <c r="C1356" s="10"/>
      <c r="D1356" s="37">
        <v>26.49</v>
      </c>
      <c r="E1356" s="37">
        <v>29.28</v>
      </c>
    </row>
    <row r="1357" spans="1:5" customFormat="1" x14ac:dyDescent="0.2">
      <c r="A1357" s="10">
        <v>37762</v>
      </c>
      <c r="B1357" s="10"/>
      <c r="C1357" s="10"/>
      <c r="D1357" s="37">
        <v>27.72</v>
      </c>
      <c r="E1357" s="15">
        <v>29.5</v>
      </c>
    </row>
    <row r="1358" spans="1:5" customFormat="1" x14ac:dyDescent="0.2">
      <c r="A1358" s="10">
        <v>37763</v>
      </c>
      <c r="B1358" s="10"/>
      <c r="C1358" s="10"/>
      <c r="D1358" s="37">
        <v>27.09</v>
      </c>
      <c r="E1358" s="15">
        <v>29.1</v>
      </c>
    </row>
    <row r="1359" spans="1:5" customFormat="1" x14ac:dyDescent="0.2">
      <c r="A1359" s="10">
        <v>37764</v>
      </c>
      <c r="B1359" s="10"/>
      <c r="C1359" s="10"/>
      <c r="D1359" s="37">
        <v>27.09</v>
      </c>
      <c r="E1359" s="37">
        <v>29.88</v>
      </c>
    </row>
    <row r="1360" spans="1:5" customFormat="1" x14ac:dyDescent="0.2">
      <c r="A1360" s="10">
        <v>37768</v>
      </c>
      <c r="B1360" s="10"/>
      <c r="C1360" s="10"/>
      <c r="D1360" s="37">
        <v>26.28</v>
      </c>
      <c r="E1360" s="37">
        <v>29.35</v>
      </c>
    </row>
    <row r="1361" spans="1:9" customFormat="1" x14ac:dyDescent="0.2">
      <c r="A1361" s="10">
        <v>37769</v>
      </c>
      <c r="B1361" s="10"/>
      <c r="C1361" s="10"/>
      <c r="D1361" s="15">
        <v>26.4</v>
      </c>
      <c r="E1361" s="37">
        <v>28.58</v>
      </c>
    </row>
    <row r="1362" spans="1:9" customFormat="1" x14ac:dyDescent="0.2">
      <c r="A1362" s="10">
        <v>37770</v>
      </c>
      <c r="B1362" s="10"/>
      <c r="C1362" s="10"/>
      <c r="D1362" s="37">
        <v>26.44</v>
      </c>
      <c r="E1362" s="37">
        <v>29.13</v>
      </c>
    </row>
    <row r="1363" spans="1:9" customFormat="1" x14ac:dyDescent="0.2">
      <c r="A1363" s="10">
        <v>37771</v>
      </c>
      <c r="B1363" s="10"/>
      <c r="C1363" s="10"/>
      <c r="D1363" s="37">
        <v>26.44</v>
      </c>
      <c r="E1363" s="37">
        <v>29.58</v>
      </c>
      <c r="F1363">
        <v>21</v>
      </c>
      <c r="H1363" s="5">
        <f>SUM(D1343:D1363)/F1363</f>
        <v>25.68333333333333</v>
      </c>
      <c r="I1363" s="5">
        <f>SUM(E1343:E1363)/F1363</f>
        <v>28.144761904761907</v>
      </c>
    </row>
    <row r="1364" spans="1:9" customFormat="1" x14ac:dyDescent="0.2">
      <c r="A1364" s="10">
        <v>37774</v>
      </c>
      <c r="B1364" s="10"/>
      <c r="C1364" s="10"/>
      <c r="D1364" s="37">
        <v>27.96</v>
      </c>
      <c r="E1364" s="37">
        <v>30.73</v>
      </c>
    </row>
    <row r="1365" spans="1:9" customFormat="1" x14ac:dyDescent="0.2">
      <c r="A1365" s="10">
        <v>37775</v>
      </c>
      <c r="B1365" s="10"/>
      <c r="C1365" s="10"/>
      <c r="D1365" s="37">
        <v>27.96</v>
      </c>
      <c r="E1365" s="37">
        <v>30.68</v>
      </c>
    </row>
    <row r="1366" spans="1:9" customFormat="1" x14ac:dyDescent="0.2">
      <c r="A1366" s="10">
        <v>37776</v>
      </c>
      <c r="B1366" s="10"/>
      <c r="C1366" s="10"/>
      <c r="D1366" s="37">
        <v>27.62</v>
      </c>
      <c r="E1366" s="37">
        <v>30.05</v>
      </c>
    </row>
    <row r="1367" spans="1:9" customFormat="1" x14ac:dyDescent="0.2">
      <c r="A1367" s="10">
        <v>37777</v>
      </c>
      <c r="B1367" s="10"/>
      <c r="C1367" s="10"/>
      <c r="D1367" s="37">
        <v>27.94</v>
      </c>
      <c r="E1367" s="37">
        <v>30.73</v>
      </c>
    </row>
    <row r="1368" spans="1:9" customFormat="1" x14ac:dyDescent="0.2">
      <c r="A1368" s="10">
        <v>37778</v>
      </c>
      <c r="B1368" s="10"/>
      <c r="C1368" s="10"/>
      <c r="D1368" s="37">
        <v>27.94</v>
      </c>
      <c r="E1368" s="37">
        <v>31.28</v>
      </c>
    </row>
    <row r="1369" spans="1:9" customFormat="1" x14ac:dyDescent="0.2">
      <c r="A1369" s="10">
        <v>37781</v>
      </c>
      <c r="B1369" s="10"/>
      <c r="C1369" s="10"/>
      <c r="D1369" s="37">
        <v>28.52</v>
      </c>
      <c r="E1369" s="37">
        <v>31.48</v>
      </c>
    </row>
    <row r="1370" spans="1:9" customFormat="1" x14ac:dyDescent="0.2">
      <c r="A1370" s="10">
        <v>37782</v>
      </c>
      <c r="B1370" s="10"/>
      <c r="C1370" s="10"/>
      <c r="D1370" s="37">
        <v>28.34</v>
      </c>
      <c r="E1370" s="37">
        <v>31.73</v>
      </c>
    </row>
    <row r="1371" spans="1:9" customFormat="1" x14ac:dyDescent="0.2">
      <c r="A1371" s="10">
        <v>37783</v>
      </c>
      <c r="B1371" s="10"/>
      <c r="C1371" s="10"/>
      <c r="D1371" s="37">
        <v>28.79</v>
      </c>
      <c r="E1371" s="37">
        <v>32.380000000000003</v>
      </c>
    </row>
    <row r="1372" spans="1:9" customFormat="1" x14ac:dyDescent="0.2">
      <c r="A1372" s="10">
        <v>37784</v>
      </c>
      <c r="B1372" s="10"/>
      <c r="C1372" s="10"/>
      <c r="D1372" s="37">
        <v>28.38</v>
      </c>
      <c r="E1372" s="37">
        <v>31.53</v>
      </c>
    </row>
    <row r="1373" spans="1:9" customFormat="1" x14ac:dyDescent="0.2">
      <c r="A1373" s="10">
        <v>37785</v>
      </c>
      <c r="B1373" s="10"/>
      <c r="C1373" s="10"/>
      <c r="D1373" s="37">
        <v>27.33</v>
      </c>
      <c r="E1373" s="37">
        <v>30.65</v>
      </c>
    </row>
    <row r="1374" spans="1:9" customFormat="1" x14ac:dyDescent="0.2">
      <c r="A1374" s="10">
        <v>37788</v>
      </c>
      <c r="B1374" s="10"/>
      <c r="C1374" s="10"/>
      <c r="D1374" s="37">
        <v>26.69</v>
      </c>
      <c r="E1374" s="37">
        <v>31.18</v>
      </c>
    </row>
    <row r="1375" spans="1:9" customFormat="1" x14ac:dyDescent="0.2">
      <c r="A1375" s="10">
        <v>37789</v>
      </c>
      <c r="B1375" s="10"/>
      <c r="C1375" s="10"/>
      <c r="D1375" s="37">
        <v>26.93</v>
      </c>
      <c r="E1375" s="37">
        <v>31.08</v>
      </c>
    </row>
    <row r="1376" spans="1:9" customFormat="1" x14ac:dyDescent="0.2">
      <c r="A1376" s="10">
        <v>37790</v>
      </c>
      <c r="B1376" s="10"/>
      <c r="C1376" s="10"/>
      <c r="D1376" s="37">
        <v>26.16</v>
      </c>
      <c r="E1376" s="37">
        <v>30.38</v>
      </c>
    </row>
    <row r="1377" spans="1:9" customFormat="1" x14ac:dyDescent="0.2">
      <c r="A1377" s="10">
        <v>37791</v>
      </c>
      <c r="B1377" s="10"/>
      <c r="C1377" s="10"/>
      <c r="D1377" s="37">
        <v>26.29</v>
      </c>
      <c r="E1377" s="37">
        <v>29.98</v>
      </c>
    </row>
    <row r="1378" spans="1:9" customFormat="1" x14ac:dyDescent="0.2">
      <c r="A1378" s="10">
        <v>37792</v>
      </c>
      <c r="B1378" s="10"/>
      <c r="C1378" s="10"/>
      <c r="D1378" s="37">
        <v>27.03</v>
      </c>
      <c r="E1378" s="37">
        <v>30.83</v>
      </c>
    </row>
    <row r="1379" spans="1:9" customFormat="1" x14ac:dyDescent="0.2">
      <c r="A1379" s="10">
        <v>37795</v>
      </c>
      <c r="B1379" s="10"/>
      <c r="C1379" s="10"/>
      <c r="D1379" s="37">
        <v>26.98</v>
      </c>
      <c r="E1379" s="37">
        <v>30.28</v>
      </c>
    </row>
    <row r="1380" spans="1:9" customFormat="1" x14ac:dyDescent="0.2">
      <c r="A1380" s="10">
        <v>37796</v>
      </c>
      <c r="B1380" s="10"/>
      <c r="C1380" s="10"/>
      <c r="D1380" s="15">
        <v>26.73</v>
      </c>
      <c r="E1380" s="15">
        <v>30.28</v>
      </c>
    </row>
    <row r="1381" spans="1:9" customFormat="1" x14ac:dyDescent="0.2">
      <c r="A1381" s="10">
        <v>37797</v>
      </c>
      <c r="B1381" s="10"/>
      <c r="C1381" s="10"/>
      <c r="D1381" s="15">
        <v>27.38</v>
      </c>
      <c r="E1381" s="15">
        <v>31.48</v>
      </c>
    </row>
    <row r="1382" spans="1:9" customFormat="1" x14ac:dyDescent="0.2">
      <c r="A1382" s="10">
        <v>37798</v>
      </c>
      <c r="B1382" s="10"/>
      <c r="C1382" s="10"/>
      <c r="D1382" s="15">
        <v>27.38</v>
      </c>
      <c r="E1382" s="15">
        <v>29.03</v>
      </c>
    </row>
    <row r="1383" spans="1:9" customFormat="1" x14ac:dyDescent="0.2">
      <c r="A1383" s="10">
        <v>37799</v>
      </c>
      <c r="B1383" s="10"/>
      <c r="C1383" s="10"/>
      <c r="D1383" s="15">
        <v>27.36</v>
      </c>
      <c r="E1383" s="15">
        <v>29.28</v>
      </c>
    </row>
    <row r="1384" spans="1:9" customFormat="1" x14ac:dyDescent="0.2">
      <c r="A1384" s="10">
        <v>37802</v>
      </c>
      <c r="B1384" s="10"/>
      <c r="C1384" s="10"/>
      <c r="D1384" s="15">
        <v>28.17</v>
      </c>
      <c r="E1384" s="15">
        <v>30.18</v>
      </c>
      <c r="F1384">
        <v>21</v>
      </c>
      <c r="H1384" s="5">
        <f>SUM(D1364:D1384)/F1384</f>
        <v>27.518095238095242</v>
      </c>
      <c r="I1384" s="5">
        <f>SUM(E1364:E1384)/F1384</f>
        <v>30.724761904761895</v>
      </c>
    </row>
    <row r="1385" spans="1:9" customFormat="1" x14ac:dyDescent="0.2">
      <c r="A1385" s="10">
        <v>37803</v>
      </c>
      <c r="B1385" s="10"/>
      <c r="C1385" s="10"/>
      <c r="D1385" s="15">
        <v>27.93</v>
      </c>
      <c r="E1385" s="15">
        <v>30.43</v>
      </c>
    </row>
    <row r="1386" spans="1:9" customFormat="1" x14ac:dyDescent="0.2">
      <c r="A1386" s="10">
        <v>37804</v>
      </c>
      <c r="B1386" s="10"/>
      <c r="C1386" s="10"/>
      <c r="D1386" s="15">
        <v>28.21</v>
      </c>
      <c r="E1386" s="15">
        <v>30.18</v>
      </c>
    </row>
    <row r="1387" spans="1:9" customFormat="1" x14ac:dyDescent="0.2">
      <c r="A1387" s="10">
        <v>37805</v>
      </c>
      <c r="B1387" s="10"/>
      <c r="C1387" s="10"/>
      <c r="D1387" s="15">
        <v>28.86</v>
      </c>
      <c r="E1387" s="15">
        <v>30.43</v>
      </c>
    </row>
    <row r="1388" spans="1:9" customFormat="1" x14ac:dyDescent="0.2">
      <c r="A1388" s="10">
        <v>37809</v>
      </c>
      <c r="B1388" s="10"/>
      <c r="C1388" s="10"/>
      <c r="D1388" s="15">
        <v>27.73</v>
      </c>
      <c r="E1388" s="15">
        <v>30.18</v>
      </c>
    </row>
    <row r="1389" spans="1:9" customFormat="1" x14ac:dyDescent="0.2">
      <c r="A1389" s="10">
        <v>37810</v>
      </c>
      <c r="B1389" s="10"/>
      <c r="C1389" s="10"/>
      <c r="D1389" s="15">
        <v>27.7</v>
      </c>
      <c r="E1389" s="15">
        <v>30.23</v>
      </c>
    </row>
    <row r="1390" spans="1:9" customFormat="1" x14ac:dyDescent="0.2">
      <c r="A1390" s="10">
        <v>37811</v>
      </c>
      <c r="B1390" s="10"/>
      <c r="C1390" s="10"/>
      <c r="D1390" s="15">
        <v>28.15</v>
      </c>
      <c r="E1390" s="15">
        <v>30.88</v>
      </c>
    </row>
    <row r="1391" spans="1:9" customFormat="1" x14ac:dyDescent="0.2">
      <c r="A1391" s="10">
        <v>37812</v>
      </c>
      <c r="B1391" s="10"/>
      <c r="C1391" s="10"/>
      <c r="D1391" s="15">
        <v>29</v>
      </c>
      <c r="E1391" s="15">
        <v>31.08</v>
      </c>
    </row>
    <row r="1392" spans="1:9" customFormat="1" x14ac:dyDescent="0.2">
      <c r="A1392" s="10">
        <v>37813</v>
      </c>
      <c r="B1392" s="10"/>
      <c r="C1392" s="10"/>
      <c r="D1392" s="15">
        <v>29.29</v>
      </c>
      <c r="E1392" s="15">
        <v>31.28</v>
      </c>
    </row>
    <row r="1393" spans="1:9" customFormat="1" x14ac:dyDescent="0.2">
      <c r="A1393" s="10">
        <v>37816</v>
      </c>
      <c r="B1393" s="10"/>
      <c r="C1393" s="10"/>
      <c r="D1393" s="15">
        <v>28.88</v>
      </c>
      <c r="E1393" s="15">
        <v>31.28</v>
      </c>
    </row>
    <row r="1394" spans="1:9" customFormat="1" x14ac:dyDescent="0.2">
      <c r="A1394" s="10">
        <v>37817</v>
      </c>
      <c r="B1394" s="10"/>
      <c r="C1394" s="10"/>
      <c r="D1394" s="15">
        <v>28.82</v>
      </c>
      <c r="E1394" s="15">
        <v>31.63</v>
      </c>
    </row>
    <row r="1395" spans="1:9" customFormat="1" x14ac:dyDescent="0.2">
      <c r="A1395" s="10">
        <v>37818</v>
      </c>
      <c r="B1395" s="10"/>
      <c r="C1395" s="10"/>
      <c r="D1395" s="15">
        <v>28.57</v>
      </c>
      <c r="E1395" s="15">
        <v>31.08</v>
      </c>
    </row>
    <row r="1396" spans="1:9" customFormat="1" x14ac:dyDescent="0.2">
      <c r="A1396" s="10">
        <v>37819</v>
      </c>
      <c r="B1396" s="10"/>
      <c r="C1396" s="10"/>
      <c r="D1396" s="15">
        <v>28.76</v>
      </c>
      <c r="E1396" s="15">
        <v>31.43</v>
      </c>
    </row>
    <row r="1397" spans="1:9" customFormat="1" x14ac:dyDescent="0.2">
      <c r="A1397" s="10">
        <v>37820</v>
      </c>
      <c r="B1397" s="10"/>
      <c r="C1397" s="10"/>
      <c r="D1397" s="15">
        <v>29.13</v>
      </c>
      <c r="E1397" s="15">
        <v>31.98</v>
      </c>
    </row>
    <row r="1398" spans="1:9" customFormat="1" x14ac:dyDescent="0.2">
      <c r="A1398" s="10">
        <v>37823</v>
      </c>
      <c r="B1398" s="10"/>
      <c r="C1398" s="10"/>
      <c r="D1398" s="15">
        <v>28.7</v>
      </c>
      <c r="E1398" s="15">
        <v>31.78</v>
      </c>
    </row>
    <row r="1399" spans="1:9" customFormat="1" x14ac:dyDescent="0.2">
      <c r="A1399" s="10">
        <v>37824</v>
      </c>
      <c r="B1399" s="10"/>
      <c r="C1399" s="10"/>
      <c r="D1399" s="15">
        <v>28.02</v>
      </c>
      <c r="E1399" s="15">
        <v>30.18</v>
      </c>
    </row>
    <row r="1400" spans="1:9" customFormat="1" x14ac:dyDescent="0.2">
      <c r="A1400" s="10">
        <v>37825</v>
      </c>
      <c r="B1400" s="10"/>
      <c r="C1400" s="10"/>
      <c r="D1400" s="15">
        <v>27.81</v>
      </c>
      <c r="E1400" s="15">
        <v>29.98</v>
      </c>
    </row>
    <row r="1401" spans="1:9" customFormat="1" x14ac:dyDescent="0.2">
      <c r="A1401" s="10">
        <v>37826</v>
      </c>
      <c r="B1401" s="10"/>
      <c r="C1401" s="10"/>
      <c r="D1401" s="15">
        <v>28</v>
      </c>
      <c r="E1401" s="15">
        <v>30.58</v>
      </c>
    </row>
    <row r="1402" spans="1:9" customFormat="1" x14ac:dyDescent="0.2">
      <c r="A1402" s="10">
        <v>37827</v>
      </c>
      <c r="B1402" s="10"/>
      <c r="C1402" s="10"/>
      <c r="D1402" s="15">
        <v>28.03</v>
      </c>
      <c r="E1402" s="15">
        <v>30.53</v>
      </c>
    </row>
    <row r="1403" spans="1:9" customFormat="1" x14ac:dyDescent="0.2">
      <c r="A1403" s="10">
        <v>37830</v>
      </c>
      <c r="B1403" s="10"/>
      <c r="C1403" s="10"/>
      <c r="D1403" s="15">
        <v>28.07</v>
      </c>
      <c r="E1403" s="15">
        <v>30.13</v>
      </c>
    </row>
    <row r="1404" spans="1:9" customFormat="1" x14ac:dyDescent="0.2">
      <c r="A1404" s="10">
        <v>37831</v>
      </c>
      <c r="B1404" s="10"/>
      <c r="C1404" s="10"/>
      <c r="D1404" s="15">
        <v>28.11</v>
      </c>
      <c r="E1404" s="15">
        <v>30.28</v>
      </c>
    </row>
    <row r="1405" spans="1:9" customFormat="1" x14ac:dyDescent="0.2">
      <c r="A1405" s="10">
        <v>37832</v>
      </c>
      <c r="B1405" s="10"/>
      <c r="C1405" s="10"/>
      <c r="D1405" s="15">
        <v>28.11</v>
      </c>
      <c r="E1405" s="15">
        <v>30.68</v>
      </c>
    </row>
    <row r="1406" spans="1:9" customFormat="1" x14ac:dyDescent="0.2">
      <c r="A1406" s="10">
        <v>37833</v>
      </c>
      <c r="B1406" s="10"/>
      <c r="C1406" s="10"/>
      <c r="D1406" s="15">
        <v>28.64</v>
      </c>
      <c r="E1406" s="15">
        <v>30.53</v>
      </c>
      <c r="F1406">
        <v>22</v>
      </c>
      <c r="H1406" s="22">
        <f>SUM(D1385:D1406)/F1406</f>
        <v>28.387272727272727</v>
      </c>
      <c r="I1406" s="22">
        <f>SUM(E1385:E1406)/F1406</f>
        <v>30.761818181818175</v>
      </c>
    </row>
    <row r="1407" spans="1:9" customFormat="1" x14ac:dyDescent="0.2">
      <c r="A1407" s="10">
        <v>37834</v>
      </c>
      <c r="B1407" s="10"/>
      <c r="C1407" s="10"/>
      <c r="D1407" s="15">
        <v>30.44</v>
      </c>
      <c r="E1407" s="15">
        <v>32.33</v>
      </c>
    </row>
    <row r="1408" spans="1:9" customFormat="1" x14ac:dyDescent="0.2">
      <c r="A1408" s="10">
        <v>37837</v>
      </c>
      <c r="B1408" s="10"/>
      <c r="C1408" s="10"/>
      <c r="D1408" s="15">
        <v>29.91</v>
      </c>
      <c r="E1408" s="15">
        <v>31.83</v>
      </c>
    </row>
    <row r="1409" spans="1:9" customFormat="1" x14ac:dyDescent="0.2">
      <c r="A1409" s="10">
        <v>37838</v>
      </c>
      <c r="B1409" s="10"/>
      <c r="C1409" s="10"/>
      <c r="D1409" s="15">
        <v>30.22</v>
      </c>
      <c r="E1409" s="15">
        <v>32.229999999999997</v>
      </c>
      <c r="H1409" s="22"/>
      <c r="I1409" s="22"/>
    </row>
    <row r="1410" spans="1:9" customFormat="1" x14ac:dyDescent="0.2">
      <c r="A1410" s="10">
        <v>37839</v>
      </c>
      <c r="B1410" s="10"/>
      <c r="C1410" s="10"/>
      <c r="D1410" s="15">
        <v>30.22</v>
      </c>
      <c r="E1410" s="15">
        <v>31.73</v>
      </c>
    </row>
    <row r="1411" spans="1:9" customFormat="1" x14ac:dyDescent="0.2">
      <c r="A1411" s="10">
        <v>37840</v>
      </c>
      <c r="B1411" s="10"/>
      <c r="C1411" s="10"/>
      <c r="D1411" s="15">
        <v>30.22</v>
      </c>
      <c r="E1411" s="15">
        <v>32.380000000000003</v>
      </c>
    </row>
    <row r="1412" spans="1:9" customFormat="1" x14ac:dyDescent="0.2">
      <c r="A1412" s="10">
        <v>37841</v>
      </c>
      <c r="B1412" s="10"/>
      <c r="C1412" s="10"/>
      <c r="D1412" s="15">
        <v>30.22</v>
      </c>
      <c r="E1412" s="15">
        <v>32.18</v>
      </c>
    </row>
    <row r="1413" spans="1:9" customFormat="1" x14ac:dyDescent="0.2">
      <c r="A1413" s="10">
        <v>37844</v>
      </c>
      <c r="B1413" s="10"/>
      <c r="C1413" s="10"/>
      <c r="D1413" s="15">
        <v>30.13</v>
      </c>
      <c r="E1413" s="15">
        <v>32.03</v>
      </c>
    </row>
    <row r="1414" spans="1:9" customFormat="1" x14ac:dyDescent="0.2">
      <c r="A1414" s="10">
        <v>37845</v>
      </c>
      <c r="B1414" s="10"/>
      <c r="C1414" s="10"/>
      <c r="D1414" s="15">
        <v>30.23</v>
      </c>
      <c r="E1414" s="15">
        <v>31.93</v>
      </c>
    </row>
    <row r="1415" spans="1:9" customFormat="1" x14ac:dyDescent="0.2">
      <c r="A1415" s="10">
        <v>37846</v>
      </c>
      <c r="B1415" s="10"/>
      <c r="C1415" s="10"/>
      <c r="D1415" s="15">
        <v>29.57</v>
      </c>
      <c r="E1415" s="15">
        <v>30.78</v>
      </c>
    </row>
    <row r="1416" spans="1:9" customFormat="1" x14ac:dyDescent="0.2">
      <c r="A1416" s="10">
        <v>37847</v>
      </c>
      <c r="B1416" s="10"/>
      <c r="C1416" s="10"/>
      <c r="D1416" s="15">
        <v>28.75</v>
      </c>
      <c r="E1416" s="15">
        <v>31.08</v>
      </c>
    </row>
    <row r="1417" spans="1:9" customFormat="1" x14ac:dyDescent="0.2">
      <c r="A1417" s="10">
        <v>37848</v>
      </c>
      <c r="B1417" s="10"/>
      <c r="C1417" s="10"/>
      <c r="D1417" s="15">
        <v>29.25</v>
      </c>
      <c r="E1417" s="15">
        <v>31.08</v>
      </c>
    </row>
    <row r="1418" spans="1:9" customFormat="1" x14ac:dyDescent="0.2">
      <c r="A1418" s="10">
        <v>37851</v>
      </c>
      <c r="B1418" s="10"/>
      <c r="C1418" s="10"/>
      <c r="D1418" s="15">
        <v>29.52</v>
      </c>
      <c r="E1418" s="15">
        <v>30.88</v>
      </c>
    </row>
    <row r="1419" spans="1:9" customFormat="1" x14ac:dyDescent="0.2">
      <c r="A1419" s="10">
        <v>37852</v>
      </c>
      <c r="B1419" s="10"/>
      <c r="C1419" s="10"/>
      <c r="D1419" s="15">
        <v>28.91</v>
      </c>
      <c r="E1419" s="15">
        <v>30.73</v>
      </c>
    </row>
    <row r="1420" spans="1:9" customFormat="1" x14ac:dyDescent="0.2">
      <c r="A1420" s="10">
        <v>37853</v>
      </c>
      <c r="B1420" s="10"/>
      <c r="C1420" s="10"/>
      <c r="D1420" s="15">
        <v>29.03</v>
      </c>
      <c r="E1420" s="15">
        <v>30.98</v>
      </c>
    </row>
    <row r="1421" spans="1:9" customFormat="1" x14ac:dyDescent="0.2">
      <c r="A1421" s="10">
        <v>37854</v>
      </c>
      <c r="B1421" s="10"/>
      <c r="C1421" s="10"/>
      <c r="D1421" s="15">
        <v>29</v>
      </c>
      <c r="E1421" s="15">
        <v>31.68</v>
      </c>
    </row>
    <row r="1422" spans="1:9" customFormat="1" x14ac:dyDescent="0.2">
      <c r="A1422" s="10">
        <v>37855</v>
      </c>
      <c r="B1422" s="10"/>
      <c r="C1422" s="10"/>
      <c r="D1422" s="15">
        <v>29</v>
      </c>
      <c r="E1422" s="15">
        <v>31.63</v>
      </c>
    </row>
    <row r="1423" spans="1:9" customFormat="1" x14ac:dyDescent="0.2">
      <c r="A1423" s="10">
        <v>37858</v>
      </c>
      <c r="B1423" s="10"/>
      <c r="C1423" s="10"/>
      <c r="D1423" s="15">
        <v>30.11</v>
      </c>
      <c r="E1423" s="15">
        <v>31.43</v>
      </c>
    </row>
    <row r="1424" spans="1:9" customFormat="1" x14ac:dyDescent="0.2">
      <c r="A1424" s="10">
        <v>37859</v>
      </c>
      <c r="B1424" s="10"/>
      <c r="C1424" s="10"/>
      <c r="D1424" s="15">
        <v>30.06</v>
      </c>
      <c r="E1424" s="15">
        <v>31.98</v>
      </c>
    </row>
    <row r="1425" spans="1:9" customFormat="1" x14ac:dyDescent="0.2">
      <c r="A1425" s="10">
        <v>37860</v>
      </c>
      <c r="B1425" s="10"/>
      <c r="C1425" s="10"/>
      <c r="D1425" s="15">
        <v>29.77</v>
      </c>
      <c r="E1425" s="15">
        <v>31.23</v>
      </c>
    </row>
    <row r="1426" spans="1:9" customFormat="1" x14ac:dyDescent="0.2">
      <c r="A1426" s="10">
        <v>37861</v>
      </c>
      <c r="B1426" s="10"/>
      <c r="C1426" s="10"/>
      <c r="D1426" s="15">
        <v>29.9</v>
      </c>
      <c r="E1426" s="15">
        <v>31.53</v>
      </c>
    </row>
    <row r="1427" spans="1:9" customFormat="1" x14ac:dyDescent="0.2">
      <c r="A1427" s="10">
        <v>37862</v>
      </c>
      <c r="B1427" s="10"/>
      <c r="C1427" s="10"/>
      <c r="D1427" s="15">
        <v>30.26</v>
      </c>
      <c r="E1427" s="15">
        <v>31.78</v>
      </c>
      <c r="F1427">
        <v>21</v>
      </c>
      <c r="H1427" s="22">
        <f>SUM(D1407:D1427)/F1427</f>
        <v>29.748571428571424</v>
      </c>
      <c r="I1427" s="22">
        <f>SUM(E1407:E1427)/F1427</f>
        <v>31.591904761904761</v>
      </c>
    </row>
    <row r="1428" spans="1:9" customFormat="1" x14ac:dyDescent="0.2">
      <c r="A1428" s="10">
        <v>37866</v>
      </c>
      <c r="B1428" s="10"/>
      <c r="C1428" s="10"/>
      <c r="D1428" s="15">
        <v>27.93</v>
      </c>
      <c r="E1428" s="15">
        <v>29.43</v>
      </c>
    </row>
    <row r="1429" spans="1:9" customFormat="1" x14ac:dyDescent="0.2">
      <c r="A1429" s="10">
        <v>37867</v>
      </c>
      <c r="B1429" s="10"/>
      <c r="C1429" s="10"/>
      <c r="D1429" s="15">
        <v>27.84</v>
      </c>
      <c r="E1429" s="15">
        <v>29.48</v>
      </c>
    </row>
    <row r="1430" spans="1:9" customFormat="1" x14ac:dyDescent="0.2">
      <c r="A1430" s="10">
        <v>37868</v>
      </c>
      <c r="B1430" s="10"/>
      <c r="C1430" s="10"/>
      <c r="D1430" s="15">
        <v>27.5</v>
      </c>
      <c r="E1430" s="15">
        <v>28.98</v>
      </c>
    </row>
    <row r="1431" spans="1:9" customFormat="1" x14ac:dyDescent="0.2">
      <c r="A1431" s="10">
        <v>37869</v>
      </c>
      <c r="B1431" s="10"/>
      <c r="C1431" s="10"/>
      <c r="D1431" s="15">
        <v>27.47</v>
      </c>
      <c r="E1431" s="15">
        <v>28.88</v>
      </c>
    </row>
    <row r="1432" spans="1:9" customFormat="1" x14ac:dyDescent="0.2">
      <c r="A1432" s="10">
        <v>37872</v>
      </c>
      <c r="B1432" s="10"/>
      <c r="C1432" s="10"/>
      <c r="D1432" s="15">
        <v>27.72</v>
      </c>
      <c r="E1432" s="15">
        <v>28.88</v>
      </c>
    </row>
    <row r="1433" spans="1:9" customFormat="1" x14ac:dyDescent="0.2">
      <c r="A1433" s="10">
        <v>37873</v>
      </c>
      <c r="B1433" s="10"/>
      <c r="C1433" s="10"/>
      <c r="D1433" s="15">
        <v>27.52</v>
      </c>
      <c r="E1433" s="15">
        <v>29.18</v>
      </c>
    </row>
    <row r="1434" spans="1:9" customFormat="1" x14ac:dyDescent="0.2">
      <c r="A1434" s="10">
        <v>37874</v>
      </c>
      <c r="B1434" s="10"/>
      <c r="C1434" s="10"/>
      <c r="D1434" s="15">
        <v>27.32</v>
      </c>
      <c r="E1434" s="15">
        <v>29.38</v>
      </c>
    </row>
    <row r="1435" spans="1:9" customFormat="1" x14ac:dyDescent="0.2">
      <c r="A1435" s="10">
        <v>37875</v>
      </c>
      <c r="B1435" s="10"/>
      <c r="C1435" s="10"/>
      <c r="D1435" s="15">
        <v>27.38</v>
      </c>
      <c r="E1435" s="15">
        <v>28.83</v>
      </c>
    </row>
    <row r="1436" spans="1:9" customFormat="1" x14ac:dyDescent="0.2">
      <c r="A1436" s="10">
        <v>37876</v>
      </c>
      <c r="B1436" s="10"/>
      <c r="C1436" s="10"/>
      <c r="D1436" s="15">
        <v>26.59</v>
      </c>
      <c r="E1436" s="15">
        <v>28.28</v>
      </c>
    </row>
    <row r="1437" spans="1:9" customFormat="1" x14ac:dyDescent="0.2">
      <c r="A1437" s="10">
        <v>37879</v>
      </c>
      <c r="B1437" s="10"/>
      <c r="C1437" s="10"/>
      <c r="D1437" s="15">
        <v>26.59</v>
      </c>
      <c r="E1437" s="15">
        <v>28.13</v>
      </c>
    </row>
    <row r="1438" spans="1:9" customFormat="1" x14ac:dyDescent="0.2">
      <c r="A1438" s="10">
        <v>37880</v>
      </c>
      <c r="B1438" s="10"/>
      <c r="C1438" s="10"/>
      <c r="D1438" s="15">
        <v>24.43</v>
      </c>
      <c r="E1438" s="15">
        <v>27.58</v>
      </c>
    </row>
    <row r="1439" spans="1:9" customFormat="1" x14ac:dyDescent="0.2">
      <c r="A1439" s="10">
        <v>37881</v>
      </c>
      <c r="B1439" s="10"/>
      <c r="C1439" s="10"/>
      <c r="D1439" s="15">
        <v>26.09</v>
      </c>
      <c r="E1439" s="15">
        <v>27.03</v>
      </c>
    </row>
    <row r="1440" spans="1:9" customFormat="1" x14ac:dyDescent="0.2">
      <c r="A1440" s="10">
        <v>37882</v>
      </c>
      <c r="B1440" s="10"/>
      <c r="C1440" s="10"/>
      <c r="D1440" s="15">
        <v>26.09</v>
      </c>
      <c r="E1440" s="15">
        <v>27.18</v>
      </c>
    </row>
    <row r="1441" spans="1:9" customFormat="1" x14ac:dyDescent="0.2">
      <c r="A1441" s="10">
        <v>37883</v>
      </c>
      <c r="B1441" s="10"/>
      <c r="C1441" s="10"/>
      <c r="D1441" s="15">
        <v>25.3</v>
      </c>
      <c r="E1441" s="15">
        <v>27.03</v>
      </c>
    </row>
    <row r="1442" spans="1:9" customFormat="1" x14ac:dyDescent="0.2">
      <c r="A1442" s="10">
        <v>37886</v>
      </c>
      <c r="B1442" s="10"/>
      <c r="C1442" s="10"/>
      <c r="D1442" s="15">
        <v>25.59</v>
      </c>
      <c r="E1442" s="15">
        <v>26.98</v>
      </c>
    </row>
    <row r="1443" spans="1:9" customFormat="1" x14ac:dyDescent="0.2">
      <c r="A1443" s="10">
        <v>37887</v>
      </c>
      <c r="B1443" s="10"/>
      <c r="C1443" s="10"/>
      <c r="D1443" s="15">
        <v>25.75</v>
      </c>
      <c r="E1443" s="15">
        <v>26.93</v>
      </c>
    </row>
    <row r="1444" spans="1:9" customFormat="1" x14ac:dyDescent="0.2">
      <c r="A1444" s="10">
        <v>37888</v>
      </c>
      <c r="B1444" s="10"/>
      <c r="C1444" s="10"/>
      <c r="D1444" s="15">
        <v>26.93</v>
      </c>
      <c r="E1444" s="15">
        <v>28.05</v>
      </c>
    </row>
    <row r="1445" spans="1:9" customFormat="1" x14ac:dyDescent="0.2">
      <c r="A1445" s="10">
        <v>37889</v>
      </c>
      <c r="B1445" s="10"/>
      <c r="C1445" s="10"/>
      <c r="D1445" s="15">
        <v>27.09</v>
      </c>
      <c r="E1445" s="15">
        <v>28.08</v>
      </c>
    </row>
    <row r="1446" spans="1:9" customFormat="1" x14ac:dyDescent="0.2">
      <c r="A1446" s="10">
        <v>37890</v>
      </c>
      <c r="B1446" s="10"/>
      <c r="C1446" s="10"/>
      <c r="D1446" s="15">
        <v>27.09</v>
      </c>
      <c r="E1446" s="15">
        <v>28.18</v>
      </c>
    </row>
    <row r="1447" spans="1:9" customFormat="1" x14ac:dyDescent="0.2">
      <c r="A1447" s="10">
        <v>37893</v>
      </c>
      <c r="B1447" s="10"/>
      <c r="C1447" s="10"/>
      <c r="D1447" s="15">
        <v>27.43</v>
      </c>
      <c r="E1447" s="15">
        <v>28.53</v>
      </c>
    </row>
    <row r="1448" spans="1:9" customFormat="1" x14ac:dyDescent="0.2">
      <c r="A1448" s="10">
        <v>37894</v>
      </c>
      <c r="B1448" s="10"/>
      <c r="C1448" s="10"/>
      <c r="D1448" s="15">
        <v>28.23</v>
      </c>
      <c r="E1448" s="15">
        <v>29.23</v>
      </c>
      <c r="F1448">
        <v>21</v>
      </c>
      <c r="H1448" s="22">
        <f>SUM(D1428:D1448)/F1448</f>
        <v>26.851428571428567</v>
      </c>
      <c r="I1448" s="22">
        <f>SUM(E1428:E1448)/F1448</f>
        <v>28.297619047619055</v>
      </c>
    </row>
    <row r="1449" spans="1:9" customFormat="1" x14ac:dyDescent="0.2">
      <c r="A1449" s="10">
        <v>37895</v>
      </c>
      <c r="B1449" s="10"/>
      <c r="C1449" s="10"/>
      <c r="D1449" s="15">
        <v>28.23</v>
      </c>
      <c r="E1449" s="15">
        <v>29.38</v>
      </c>
    </row>
    <row r="1450" spans="1:9" customFormat="1" x14ac:dyDescent="0.2">
      <c r="A1450" s="10">
        <v>37896</v>
      </c>
      <c r="B1450" s="10"/>
      <c r="C1450" s="10"/>
      <c r="D1450" s="15">
        <v>28.85</v>
      </c>
      <c r="E1450" s="15">
        <v>29.93</v>
      </c>
    </row>
    <row r="1451" spans="1:9" customFormat="1" x14ac:dyDescent="0.2">
      <c r="A1451" s="10">
        <v>37897</v>
      </c>
      <c r="B1451" s="10"/>
      <c r="C1451" s="10"/>
      <c r="D1451" s="15">
        <v>28.85</v>
      </c>
      <c r="E1451" s="15">
        <v>30.23</v>
      </c>
    </row>
    <row r="1452" spans="1:9" customFormat="1" x14ac:dyDescent="0.2">
      <c r="A1452" s="10">
        <v>37900</v>
      </c>
      <c r="B1452" s="10"/>
      <c r="C1452" s="10"/>
      <c r="D1452" s="15">
        <v>29.38</v>
      </c>
      <c r="E1452" s="15">
        <v>30.48</v>
      </c>
    </row>
    <row r="1453" spans="1:9" customFormat="1" x14ac:dyDescent="0.2">
      <c r="A1453" s="10">
        <v>37901</v>
      </c>
      <c r="B1453" s="10"/>
      <c r="C1453" s="10"/>
      <c r="D1453" s="15">
        <v>29.5</v>
      </c>
      <c r="E1453" s="15">
        <v>30.38</v>
      </c>
    </row>
    <row r="1454" spans="1:9" customFormat="1" x14ac:dyDescent="0.2">
      <c r="A1454" s="10">
        <v>37902</v>
      </c>
      <c r="B1454" s="10"/>
      <c r="C1454" s="10"/>
      <c r="D1454" s="15">
        <v>29.11</v>
      </c>
      <c r="E1454" s="15">
        <v>29.83</v>
      </c>
    </row>
    <row r="1455" spans="1:9" customFormat="1" x14ac:dyDescent="0.2">
      <c r="A1455" s="10">
        <v>37903</v>
      </c>
      <c r="B1455" s="10"/>
      <c r="C1455" s="10"/>
      <c r="D1455" s="15">
        <v>29.11</v>
      </c>
      <c r="E1455" s="15">
        <v>31.03</v>
      </c>
    </row>
    <row r="1456" spans="1:9" customFormat="1" x14ac:dyDescent="0.2">
      <c r="A1456" s="10">
        <v>37904</v>
      </c>
      <c r="B1456" s="10"/>
      <c r="C1456" s="10"/>
      <c r="D1456" s="15">
        <v>30.98</v>
      </c>
      <c r="E1456" s="15">
        <v>31.98</v>
      </c>
    </row>
    <row r="1457" spans="1:9" customFormat="1" x14ac:dyDescent="0.2">
      <c r="A1457" s="10">
        <v>37907</v>
      </c>
      <c r="B1457" s="10"/>
      <c r="C1457" s="10"/>
      <c r="D1457" s="15">
        <v>31.14</v>
      </c>
      <c r="E1457" s="15">
        <v>31.98</v>
      </c>
    </row>
    <row r="1458" spans="1:9" customFormat="1" x14ac:dyDescent="0.2">
      <c r="A1458" s="10">
        <v>37908</v>
      </c>
      <c r="B1458" s="10"/>
      <c r="C1458" s="10"/>
      <c r="D1458" s="15">
        <v>31.27</v>
      </c>
      <c r="E1458" s="15">
        <v>31.83</v>
      </c>
    </row>
    <row r="1459" spans="1:9" customFormat="1" x14ac:dyDescent="0.2">
      <c r="A1459" s="10">
        <v>37909</v>
      </c>
      <c r="B1459" s="10"/>
      <c r="C1459" s="10"/>
      <c r="D1459" s="15">
        <v>31.15</v>
      </c>
      <c r="E1459" s="15">
        <v>31.83</v>
      </c>
    </row>
    <row r="1460" spans="1:9" customFormat="1" x14ac:dyDescent="0.2">
      <c r="A1460" s="10">
        <v>37910</v>
      </c>
      <c r="B1460" s="10"/>
      <c r="C1460" s="10"/>
      <c r="D1460" s="15">
        <v>31.01</v>
      </c>
      <c r="E1460" s="15">
        <v>31.53</v>
      </c>
    </row>
    <row r="1461" spans="1:9" customFormat="1" x14ac:dyDescent="0.2">
      <c r="A1461" s="10">
        <v>37911</v>
      </c>
      <c r="B1461" s="10"/>
      <c r="C1461" s="10"/>
      <c r="D1461" s="15">
        <v>29.79</v>
      </c>
      <c r="E1461" s="15">
        <v>30.68</v>
      </c>
    </row>
    <row r="1462" spans="1:9" customFormat="1" x14ac:dyDescent="0.2">
      <c r="A1462" s="10">
        <v>37914</v>
      </c>
      <c r="B1462" s="10"/>
      <c r="C1462" s="10"/>
      <c r="D1462" s="15">
        <v>29.61</v>
      </c>
      <c r="E1462" s="15">
        <v>30.38</v>
      </c>
    </row>
    <row r="1463" spans="1:9" customFormat="1" x14ac:dyDescent="0.2">
      <c r="A1463" s="10">
        <v>37915</v>
      </c>
      <c r="B1463" s="10"/>
      <c r="C1463" s="10"/>
      <c r="D1463" s="15">
        <v>29.59</v>
      </c>
      <c r="E1463" s="15">
        <v>30.18</v>
      </c>
    </row>
    <row r="1464" spans="1:9" customFormat="1" x14ac:dyDescent="0.2">
      <c r="A1464" s="10">
        <v>37916</v>
      </c>
      <c r="B1464" s="10"/>
      <c r="C1464" s="10"/>
      <c r="D1464" s="15">
        <v>29.26</v>
      </c>
      <c r="E1464" s="15">
        <v>29.73</v>
      </c>
    </row>
    <row r="1465" spans="1:9" customFormat="1" x14ac:dyDescent="0.2">
      <c r="A1465" s="10">
        <v>37917</v>
      </c>
      <c r="B1465" s="10"/>
      <c r="C1465" s="10"/>
      <c r="D1465" s="15">
        <v>29.2</v>
      </c>
      <c r="E1465" s="15">
        <v>30.15</v>
      </c>
    </row>
    <row r="1466" spans="1:9" customFormat="1" x14ac:dyDescent="0.2">
      <c r="A1466" s="10">
        <v>37918</v>
      </c>
      <c r="B1466" s="10"/>
      <c r="C1466" s="10"/>
      <c r="D1466" s="15">
        <v>29.88</v>
      </c>
      <c r="E1466" s="15">
        <v>30.08</v>
      </c>
    </row>
    <row r="1467" spans="1:9" customFormat="1" x14ac:dyDescent="0.2">
      <c r="A1467" s="10">
        <v>37921</v>
      </c>
      <c r="B1467" s="10"/>
      <c r="C1467" s="10"/>
      <c r="D1467" s="15">
        <v>29.37</v>
      </c>
      <c r="E1467" s="15">
        <v>29.93</v>
      </c>
    </row>
    <row r="1468" spans="1:9" customFormat="1" x14ac:dyDescent="0.2">
      <c r="A1468" s="10">
        <v>37922</v>
      </c>
      <c r="B1468" s="10"/>
      <c r="C1468" s="10"/>
      <c r="D1468" s="15">
        <v>28.88</v>
      </c>
      <c r="E1468" s="15">
        <v>29.58</v>
      </c>
    </row>
    <row r="1469" spans="1:9" customFormat="1" x14ac:dyDescent="0.2">
      <c r="A1469" s="10">
        <v>37923</v>
      </c>
      <c r="B1469" s="10"/>
      <c r="C1469" s="10"/>
      <c r="D1469" s="37">
        <v>28.39</v>
      </c>
      <c r="E1469" s="15">
        <v>28.93</v>
      </c>
    </row>
    <row r="1470" spans="1:9" customFormat="1" x14ac:dyDescent="0.2">
      <c r="A1470" s="10">
        <v>37924</v>
      </c>
      <c r="B1470" s="10"/>
      <c r="C1470" s="10"/>
      <c r="D1470" s="15">
        <v>28.39</v>
      </c>
      <c r="E1470" s="15">
        <v>28.48</v>
      </c>
    </row>
    <row r="1471" spans="1:9" customFormat="1" x14ac:dyDescent="0.2">
      <c r="A1471" s="10">
        <v>37925</v>
      </c>
      <c r="B1471" s="10"/>
      <c r="C1471" s="10"/>
      <c r="D1471" s="15">
        <v>27.89</v>
      </c>
      <c r="E1471" s="15">
        <v>29.13</v>
      </c>
      <c r="F1471">
        <v>23</v>
      </c>
      <c r="H1471" s="22">
        <f>SUM(D1449:D1471)/F1471</f>
        <v>29.514347826086954</v>
      </c>
      <c r="I1471" s="22">
        <f>SUM(E1449:E1471)/F1471</f>
        <v>30.333043478260869</v>
      </c>
    </row>
    <row r="1472" spans="1:9" customFormat="1" x14ac:dyDescent="0.2">
      <c r="A1472" s="10">
        <v>37928</v>
      </c>
      <c r="B1472" s="10"/>
      <c r="C1472" s="10"/>
      <c r="D1472" s="15">
        <v>27.85</v>
      </c>
      <c r="E1472" s="15">
        <v>28.93</v>
      </c>
    </row>
    <row r="1473" spans="1:5" customFormat="1" x14ac:dyDescent="0.2">
      <c r="A1473" s="10">
        <v>37929</v>
      </c>
      <c r="B1473" s="10"/>
      <c r="C1473" s="10"/>
      <c r="D1473" s="15">
        <v>27.97</v>
      </c>
      <c r="E1473" s="15">
        <v>28.78</v>
      </c>
    </row>
    <row r="1474" spans="1:5" customFormat="1" x14ac:dyDescent="0.2">
      <c r="A1474" s="10">
        <v>37930</v>
      </c>
      <c r="B1474" s="10"/>
      <c r="C1474" s="10"/>
      <c r="D1474" s="15">
        <v>28.09</v>
      </c>
      <c r="E1474" s="15">
        <v>30.33</v>
      </c>
    </row>
    <row r="1475" spans="1:5" customFormat="1" x14ac:dyDescent="0.2">
      <c r="A1475" s="10">
        <v>37931</v>
      </c>
      <c r="B1475" s="10"/>
      <c r="C1475" s="10"/>
      <c r="D1475" s="15">
        <v>28.25</v>
      </c>
      <c r="E1475" s="15">
        <v>30.28</v>
      </c>
    </row>
    <row r="1476" spans="1:5" customFormat="1" x14ac:dyDescent="0.2">
      <c r="A1476" s="10">
        <v>37932</v>
      </c>
      <c r="B1476" s="10"/>
      <c r="C1476" s="10"/>
      <c r="D1476" s="15">
        <v>28.1</v>
      </c>
      <c r="E1476" s="15">
        <v>30.88</v>
      </c>
    </row>
    <row r="1477" spans="1:5" customFormat="1" x14ac:dyDescent="0.2">
      <c r="A1477" s="10">
        <v>37936</v>
      </c>
      <c r="B1477" s="10"/>
      <c r="C1477" s="10"/>
      <c r="D1477" s="15">
        <v>28.95</v>
      </c>
      <c r="E1477" s="15">
        <v>31.15</v>
      </c>
    </row>
    <row r="1478" spans="1:5" customFormat="1" x14ac:dyDescent="0.2">
      <c r="A1478" s="10">
        <v>37937</v>
      </c>
      <c r="B1478" s="10"/>
      <c r="C1478" s="10"/>
      <c r="D1478" s="15">
        <v>29.31</v>
      </c>
      <c r="E1478" s="15">
        <v>31.33</v>
      </c>
    </row>
    <row r="1479" spans="1:5" customFormat="1" x14ac:dyDescent="0.2">
      <c r="A1479" s="10">
        <v>37938</v>
      </c>
      <c r="B1479" s="10"/>
      <c r="C1479" s="10"/>
      <c r="D1479" s="15">
        <v>29.31</v>
      </c>
      <c r="E1479" s="37">
        <v>31.93</v>
      </c>
    </row>
    <row r="1480" spans="1:5" customFormat="1" x14ac:dyDescent="0.2">
      <c r="A1480" s="10">
        <v>37939</v>
      </c>
      <c r="B1480" s="10"/>
      <c r="C1480" s="10"/>
      <c r="D1480" s="15">
        <v>29.67</v>
      </c>
      <c r="E1480" s="15">
        <v>32.380000000000003</v>
      </c>
    </row>
    <row r="1481" spans="1:5" customFormat="1" x14ac:dyDescent="0.2">
      <c r="A1481" s="10">
        <v>37942</v>
      </c>
      <c r="B1481" s="10"/>
      <c r="C1481" s="10"/>
      <c r="D1481" s="15">
        <v>29.25</v>
      </c>
      <c r="E1481" s="15">
        <v>31.73</v>
      </c>
    </row>
    <row r="1482" spans="1:5" customFormat="1" x14ac:dyDescent="0.2">
      <c r="A1482" s="10">
        <v>37943</v>
      </c>
      <c r="B1482" s="10"/>
      <c r="C1482" s="10"/>
      <c r="D1482" s="15">
        <v>28.82</v>
      </c>
      <c r="E1482" s="15">
        <v>33.28</v>
      </c>
    </row>
    <row r="1483" spans="1:5" customFormat="1" x14ac:dyDescent="0.2">
      <c r="A1483" s="10">
        <v>37944</v>
      </c>
      <c r="B1483" s="10"/>
      <c r="C1483" s="10"/>
      <c r="D1483" s="15">
        <v>29.76</v>
      </c>
      <c r="E1483" s="15">
        <v>32.93</v>
      </c>
    </row>
    <row r="1484" spans="1:5" customFormat="1" x14ac:dyDescent="0.2">
      <c r="A1484" s="10">
        <v>37945</v>
      </c>
      <c r="B1484" s="10"/>
      <c r="C1484" s="10"/>
      <c r="D1484" s="15">
        <v>29.07</v>
      </c>
      <c r="E1484" s="15">
        <v>32.880000000000003</v>
      </c>
    </row>
    <row r="1485" spans="1:5" customFormat="1" x14ac:dyDescent="0.2">
      <c r="A1485" s="10">
        <v>37946</v>
      </c>
      <c r="B1485" s="10"/>
      <c r="C1485" s="10"/>
      <c r="D1485" s="15">
        <v>29.07</v>
      </c>
      <c r="E1485" s="15">
        <v>32.08</v>
      </c>
    </row>
    <row r="1486" spans="1:5" customFormat="1" x14ac:dyDescent="0.2">
      <c r="A1486" s="10">
        <v>37949</v>
      </c>
      <c r="B1486" s="10"/>
      <c r="C1486" s="10"/>
      <c r="D1486" s="15">
        <v>28.37</v>
      </c>
      <c r="E1486" s="15">
        <v>29.93</v>
      </c>
    </row>
    <row r="1487" spans="1:5" customFormat="1" x14ac:dyDescent="0.2">
      <c r="A1487" s="10">
        <v>37950</v>
      </c>
      <c r="B1487" s="10"/>
      <c r="C1487" s="10"/>
      <c r="D1487" s="15">
        <v>28.39</v>
      </c>
      <c r="E1487" s="15">
        <v>29.68</v>
      </c>
    </row>
    <row r="1488" spans="1:5" customFormat="1" x14ac:dyDescent="0.2">
      <c r="A1488" s="10">
        <v>37951</v>
      </c>
      <c r="B1488" s="10"/>
      <c r="C1488" s="10"/>
      <c r="D1488" s="15">
        <v>28.41</v>
      </c>
      <c r="E1488" s="15">
        <v>30.33</v>
      </c>
    </row>
    <row r="1489" spans="1:9" customFormat="1" x14ac:dyDescent="0.2">
      <c r="A1489" s="10">
        <v>37953</v>
      </c>
      <c r="B1489" s="10"/>
      <c r="C1489" s="10"/>
      <c r="D1489" s="15">
        <v>28.9</v>
      </c>
      <c r="E1489" s="15">
        <v>30.16</v>
      </c>
      <c r="F1489">
        <v>18</v>
      </c>
      <c r="H1489" s="22">
        <f>SUM(D1472:D1489)/F1489</f>
        <v>28.752222222222219</v>
      </c>
      <c r="I1489" s="22">
        <f>SUM(E1472:E1489)/F1489</f>
        <v>31.055</v>
      </c>
    </row>
    <row r="1490" spans="1:9" customFormat="1" x14ac:dyDescent="0.2">
      <c r="A1490" s="10">
        <v>37956</v>
      </c>
      <c r="B1490" s="10"/>
      <c r="C1490" s="10"/>
      <c r="D1490" s="15">
        <v>28.16</v>
      </c>
      <c r="E1490" s="15">
        <v>29.98</v>
      </c>
    </row>
    <row r="1491" spans="1:9" customFormat="1" x14ac:dyDescent="0.2">
      <c r="A1491" s="10">
        <v>37957</v>
      </c>
      <c r="B1491" s="10"/>
      <c r="C1491" s="10"/>
      <c r="D1491" s="15">
        <v>29.09</v>
      </c>
      <c r="E1491" s="15">
        <v>30.78</v>
      </c>
      <c r="H1491" s="22"/>
      <c r="I1491" s="22"/>
    </row>
    <row r="1492" spans="1:9" customFormat="1" x14ac:dyDescent="0.2">
      <c r="A1492" s="10">
        <v>37958</v>
      </c>
      <c r="B1492" s="10"/>
      <c r="C1492" s="10"/>
      <c r="D1492" s="48">
        <v>29.21</v>
      </c>
      <c r="E1492" s="15">
        <v>31.13</v>
      </c>
    </row>
    <row r="1493" spans="1:9" customFormat="1" x14ac:dyDescent="0.2">
      <c r="A1493" s="10">
        <v>37959</v>
      </c>
      <c r="B1493" s="10"/>
      <c r="C1493" s="10"/>
      <c r="D1493" s="15">
        <v>29.33</v>
      </c>
      <c r="E1493" s="15">
        <v>31.28</v>
      </c>
    </row>
    <row r="1494" spans="1:9" customFormat="1" x14ac:dyDescent="0.2">
      <c r="A1494" s="10">
        <v>37960</v>
      </c>
      <c r="B1494" s="10"/>
      <c r="C1494" s="10"/>
      <c r="D1494" s="15">
        <v>29</v>
      </c>
      <c r="E1494" s="15">
        <v>30.73</v>
      </c>
    </row>
    <row r="1495" spans="1:9" customFormat="1" x14ac:dyDescent="0.2">
      <c r="A1495" s="10">
        <v>37963</v>
      </c>
      <c r="B1495" s="10"/>
      <c r="C1495" s="10"/>
      <c r="D1495" s="15">
        <v>29.95</v>
      </c>
      <c r="E1495" s="15">
        <v>31.58</v>
      </c>
    </row>
    <row r="1496" spans="1:9" customFormat="1" x14ac:dyDescent="0.2">
      <c r="A1496" s="10">
        <v>37964</v>
      </c>
      <c r="B1496" s="10"/>
      <c r="C1496" s="10"/>
      <c r="D1496" s="15">
        <v>30.33</v>
      </c>
      <c r="E1496" s="15">
        <v>31.78</v>
      </c>
    </row>
    <row r="1497" spans="1:9" customFormat="1" x14ac:dyDescent="0.2">
      <c r="A1497" s="10">
        <v>37965</v>
      </c>
      <c r="B1497" s="10"/>
      <c r="C1497" s="10"/>
      <c r="D1497" s="15">
        <v>30.08</v>
      </c>
      <c r="E1497" s="15">
        <v>31.88</v>
      </c>
    </row>
    <row r="1498" spans="1:9" customFormat="1" x14ac:dyDescent="0.2">
      <c r="A1498" s="10">
        <v>37966</v>
      </c>
      <c r="B1498" s="10"/>
      <c r="C1498" s="10"/>
      <c r="D1498" s="15">
        <v>30</v>
      </c>
      <c r="E1498" s="15">
        <v>31.85</v>
      </c>
    </row>
    <row r="1499" spans="1:9" customFormat="1" x14ac:dyDescent="0.2">
      <c r="A1499" s="10">
        <v>37967</v>
      </c>
      <c r="B1499" s="10"/>
      <c r="C1499" s="10"/>
      <c r="D1499" s="15">
        <v>30.05</v>
      </c>
      <c r="E1499" s="15">
        <v>33.03</v>
      </c>
    </row>
    <row r="1500" spans="1:9" customFormat="1" x14ac:dyDescent="0.2">
      <c r="A1500" s="10">
        <v>37970</v>
      </c>
      <c r="B1500" s="10"/>
      <c r="C1500" s="10"/>
      <c r="D1500" s="15">
        <v>30.55</v>
      </c>
      <c r="E1500" s="15">
        <v>33.18</v>
      </c>
    </row>
    <row r="1501" spans="1:9" customFormat="1" x14ac:dyDescent="0.2">
      <c r="A1501" s="10">
        <v>37971</v>
      </c>
      <c r="B1501" s="10"/>
      <c r="C1501" s="10"/>
      <c r="D1501" s="15">
        <v>30.37</v>
      </c>
      <c r="E1501" s="15">
        <v>32.880000000000003</v>
      </c>
    </row>
    <row r="1502" spans="1:9" customFormat="1" x14ac:dyDescent="0.2">
      <c r="A1502" s="10">
        <v>37972</v>
      </c>
      <c r="B1502" s="10"/>
      <c r="C1502" s="10"/>
      <c r="D1502" s="48">
        <v>30.49</v>
      </c>
      <c r="E1502" s="15">
        <v>33.380000000000003</v>
      </c>
    </row>
    <row r="1503" spans="1:9" customFormat="1" x14ac:dyDescent="0.2">
      <c r="A1503" s="10">
        <v>37973</v>
      </c>
      <c r="B1503" s="10"/>
      <c r="C1503" s="10"/>
      <c r="D1503" s="15">
        <v>30.61</v>
      </c>
      <c r="E1503" s="15">
        <v>33.729999999999997</v>
      </c>
    </row>
    <row r="1504" spans="1:9" customFormat="1" x14ac:dyDescent="0.2">
      <c r="A1504" s="10">
        <v>37974</v>
      </c>
      <c r="B1504" s="10"/>
      <c r="C1504" s="10"/>
      <c r="D1504" s="48">
        <v>29.83</v>
      </c>
      <c r="E1504" s="15">
        <v>33.03</v>
      </c>
    </row>
    <row r="1505" spans="1:9" customFormat="1" x14ac:dyDescent="0.2">
      <c r="A1505" s="10">
        <v>37977</v>
      </c>
      <c r="B1505" s="10"/>
      <c r="C1505" s="10"/>
      <c r="D1505" s="48">
        <v>29.83</v>
      </c>
      <c r="E1505" s="15">
        <v>31.98</v>
      </c>
    </row>
    <row r="1506" spans="1:9" customFormat="1" x14ac:dyDescent="0.2">
      <c r="A1506" s="10">
        <v>37978</v>
      </c>
      <c r="B1506" s="10"/>
      <c r="C1506" s="10"/>
      <c r="D1506" s="15">
        <v>29.05</v>
      </c>
      <c r="E1506" s="15">
        <v>31.85</v>
      </c>
    </row>
    <row r="1507" spans="1:9" customFormat="1" x14ac:dyDescent="0.2">
      <c r="A1507" s="10">
        <v>37979</v>
      </c>
      <c r="B1507" s="10"/>
      <c r="C1507" s="10"/>
      <c r="D1507" s="48">
        <v>29.34</v>
      </c>
      <c r="E1507" s="15">
        <v>32.78</v>
      </c>
    </row>
    <row r="1508" spans="1:9" customFormat="1" x14ac:dyDescent="0.2">
      <c r="A1508" s="10">
        <v>37984</v>
      </c>
      <c r="B1508" s="10"/>
      <c r="C1508" s="10"/>
      <c r="D1508" s="15">
        <v>29.62</v>
      </c>
      <c r="E1508" s="15">
        <v>32.43</v>
      </c>
    </row>
    <row r="1509" spans="1:9" customFormat="1" x14ac:dyDescent="0.2">
      <c r="A1509" s="21">
        <v>37985</v>
      </c>
      <c r="B1509" s="21"/>
      <c r="C1509" s="21"/>
      <c r="D1509" s="35">
        <v>29.94</v>
      </c>
      <c r="E1509" s="15">
        <v>32.78</v>
      </c>
    </row>
    <row r="1510" spans="1:9" s="57" customFormat="1" x14ac:dyDescent="0.2">
      <c r="A1510" s="268">
        <v>37986</v>
      </c>
      <c r="B1510" s="268"/>
      <c r="C1510" s="268"/>
      <c r="D1510" s="605">
        <v>30.15</v>
      </c>
      <c r="E1510" s="606">
        <v>32.549999999999997</v>
      </c>
      <c r="F1510" s="57">
        <v>21</v>
      </c>
      <c r="H1510" s="265">
        <f>SUM(D1490:D1510)/F1510</f>
        <v>29.760952380952382</v>
      </c>
      <c r="I1510" s="265">
        <f>SUM(E1490:E1510)/F1510</f>
        <v>32.123333333333328</v>
      </c>
    </row>
    <row r="1511" spans="1:9" customFormat="1" x14ac:dyDescent="0.2">
      <c r="A1511" s="10">
        <v>37991</v>
      </c>
      <c r="B1511" s="10"/>
      <c r="C1511" s="10"/>
      <c r="D1511" s="15">
        <v>31.02</v>
      </c>
      <c r="E1511" s="15">
        <v>33.78</v>
      </c>
    </row>
    <row r="1512" spans="1:9" customFormat="1" x14ac:dyDescent="0.2">
      <c r="A1512" s="10">
        <v>37992</v>
      </c>
      <c r="B1512" s="10"/>
      <c r="C1512" s="10"/>
      <c r="D1512" s="15">
        <v>31.16</v>
      </c>
      <c r="E1512" s="15">
        <v>33.729999999999997</v>
      </c>
    </row>
    <row r="1513" spans="1:9" customFormat="1" x14ac:dyDescent="0.2">
      <c r="A1513" s="10">
        <v>37993</v>
      </c>
      <c r="B1513" s="10"/>
      <c r="C1513" s="10"/>
      <c r="D1513" s="48">
        <v>31.15</v>
      </c>
      <c r="E1513" s="15">
        <v>33.630000000000003</v>
      </c>
    </row>
    <row r="1514" spans="1:9" customFormat="1" x14ac:dyDescent="0.2">
      <c r="A1514" s="10">
        <v>37994</v>
      </c>
      <c r="B1514" s="10"/>
      <c r="C1514" s="10"/>
      <c r="D1514" s="15">
        <v>31.15</v>
      </c>
      <c r="E1514" s="15">
        <v>33.979999999999997</v>
      </c>
    </row>
    <row r="1515" spans="1:9" customFormat="1" x14ac:dyDescent="0.2">
      <c r="A1515" s="10">
        <v>37995</v>
      </c>
      <c r="B1515" s="10"/>
      <c r="C1515" s="10"/>
      <c r="D1515" s="15">
        <v>31.92</v>
      </c>
      <c r="E1515" s="15">
        <v>34.32</v>
      </c>
    </row>
    <row r="1516" spans="1:9" customFormat="1" x14ac:dyDescent="0.2">
      <c r="A1516" s="10">
        <v>37998</v>
      </c>
      <c r="B1516" s="10"/>
      <c r="C1516" s="10"/>
      <c r="D1516" s="15">
        <v>31.95</v>
      </c>
      <c r="E1516" s="15">
        <v>34.729999999999997</v>
      </c>
    </row>
    <row r="1517" spans="1:9" customFormat="1" x14ac:dyDescent="0.2">
      <c r="A1517" s="10">
        <v>37999</v>
      </c>
      <c r="B1517" s="10"/>
      <c r="C1517" s="10"/>
      <c r="D1517" s="15">
        <v>32.450000000000003</v>
      </c>
      <c r="E1517" s="15">
        <v>34.450000000000003</v>
      </c>
    </row>
    <row r="1518" spans="1:9" customFormat="1" x14ac:dyDescent="0.2">
      <c r="A1518" s="10">
        <v>38000</v>
      </c>
      <c r="B1518" s="10"/>
      <c r="C1518" s="10"/>
      <c r="D1518" s="15">
        <v>31.55</v>
      </c>
      <c r="E1518" s="15">
        <v>34.53</v>
      </c>
    </row>
    <row r="1519" spans="1:9" customFormat="1" x14ac:dyDescent="0.2">
      <c r="A1519" s="10">
        <v>38001</v>
      </c>
      <c r="B1519" s="10"/>
      <c r="C1519" s="10"/>
      <c r="D1519" s="15">
        <v>31.94</v>
      </c>
      <c r="E1519" s="15">
        <v>33.65</v>
      </c>
    </row>
    <row r="1520" spans="1:9" customFormat="1" x14ac:dyDescent="0.2">
      <c r="A1520" s="10">
        <v>38002</v>
      </c>
      <c r="B1520" s="10"/>
      <c r="C1520" s="10"/>
      <c r="D1520" s="15">
        <v>31.23</v>
      </c>
      <c r="E1520" s="15">
        <v>35.08</v>
      </c>
    </row>
    <row r="1521" spans="1:9" customFormat="1" x14ac:dyDescent="0.2">
      <c r="A1521" s="10">
        <v>38005</v>
      </c>
      <c r="B1521" s="10"/>
      <c r="C1521" s="10"/>
      <c r="D1521" s="15">
        <v>31.61</v>
      </c>
      <c r="E1521" s="15">
        <v>35.08</v>
      </c>
    </row>
    <row r="1522" spans="1:9" customFormat="1" x14ac:dyDescent="0.2">
      <c r="A1522" s="10">
        <v>38006</v>
      </c>
      <c r="B1522" s="10"/>
      <c r="C1522" s="10"/>
      <c r="D1522" s="15">
        <v>32.18</v>
      </c>
      <c r="E1522" s="15">
        <v>36.229999999999997</v>
      </c>
    </row>
    <row r="1523" spans="1:9" customFormat="1" x14ac:dyDescent="0.2">
      <c r="A1523" s="10">
        <v>38007</v>
      </c>
      <c r="B1523" s="10"/>
      <c r="C1523" s="10"/>
      <c r="D1523" s="15">
        <v>31.41</v>
      </c>
      <c r="E1523" s="15">
        <v>34.979999999999997</v>
      </c>
    </row>
    <row r="1524" spans="1:9" customFormat="1" x14ac:dyDescent="0.2">
      <c r="A1524" s="10">
        <v>38008</v>
      </c>
      <c r="B1524" s="10"/>
      <c r="C1524" s="10"/>
      <c r="D1524" s="15">
        <v>31.51</v>
      </c>
      <c r="E1524" s="15">
        <v>34.43</v>
      </c>
    </row>
    <row r="1525" spans="1:9" customFormat="1" x14ac:dyDescent="0.2">
      <c r="A1525" s="10">
        <v>38009</v>
      </c>
      <c r="B1525" s="10"/>
      <c r="C1525" s="10"/>
      <c r="D1525" s="48">
        <v>31.09</v>
      </c>
      <c r="E1525" s="15">
        <v>35.03</v>
      </c>
    </row>
    <row r="1526" spans="1:9" customFormat="1" x14ac:dyDescent="0.2">
      <c r="A1526" s="10">
        <v>38012</v>
      </c>
      <c r="B1526" s="10"/>
      <c r="C1526" s="10"/>
      <c r="D1526" s="48">
        <v>31.09</v>
      </c>
      <c r="E1526" s="15">
        <v>34.479999999999997</v>
      </c>
    </row>
    <row r="1527" spans="1:9" customFormat="1" x14ac:dyDescent="0.2">
      <c r="A1527" s="10">
        <v>38013</v>
      </c>
      <c r="B1527" s="10"/>
      <c r="C1527" s="10"/>
      <c r="D1527" s="15">
        <v>30.67</v>
      </c>
      <c r="E1527" s="15">
        <v>34.43</v>
      </c>
    </row>
    <row r="1528" spans="1:9" customFormat="1" x14ac:dyDescent="0.2">
      <c r="A1528" s="10">
        <v>38014</v>
      </c>
      <c r="B1528" s="10"/>
      <c r="C1528" s="10"/>
      <c r="D1528" s="48">
        <v>30.08</v>
      </c>
      <c r="E1528" s="15">
        <v>33.75</v>
      </c>
    </row>
    <row r="1529" spans="1:9" customFormat="1" x14ac:dyDescent="0.2">
      <c r="A1529" s="10">
        <v>38015</v>
      </c>
      <c r="B1529" s="10"/>
      <c r="C1529" s="10"/>
      <c r="D1529" s="15">
        <v>29.48</v>
      </c>
      <c r="E1529" s="15">
        <v>32.68</v>
      </c>
      <c r="H1529" s="22"/>
      <c r="I1529" s="22"/>
    </row>
    <row r="1530" spans="1:9" customFormat="1" x14ac:dyDescent="0.2">
      <c r="A1530" s="10">
        <v>38016</v>
      </c>
      <c r="B1530" s="10"/>
      <c r="C1530" s="10"/>
      <c r="D1530" s="15">
        <v>29.52</v>
      </c>
      <c r="E1530" s="15">
        <v>33.15</v>
      </c>
      <c r="F1530">
        <v>20</v>
      </c>
      <c r="H1530" s="22">
        <f>SUM(D1511:D1530)/F1530</f>
        <v>31.207999999999998</v>
      </c>
      <c r="I1530" s="22">
        <f>SUM(E1511:E1530)/F1530</f>
        <v>34.305999999999997</v>
      </c>
    </row>
    <row r="1531" spans="1:9" customFormat="1" x14ac:dyDescent="0.2">
      <c r="A1531" s="10">
        <v>38019</v>
      </c>
      <c r="B1531" s="10"/>
      <c r="C1531" s="10"/>
      <c r="D1531" s="15">
        <v>29.42</v>
      </c>
      <c r="E1531" s="15">
        <v>34.979999999999997</v>
      </c>
    </row>
    <row r="1532" spans="1:9" customFormat="1" x14ac:dyDescent="0.2">
      <c r="A1532" s="10">
        <v>38020</v>
      </c>
      <c r="B1532" s="10"/>
      <c r="C1532" s="10"/>
      <c r="D1532" s="15">
        <v>30.05</v>
      </c>
      <c r="E1532" s="15">
        <v>34.130000000000003</v>
      </c>
    </row>
    <row r="1533" spans="1:9" customFormat="1" x14ac:dyDescent="0.2">
      <c r="A1533" s="10">
        <v>38021</v>
      </c>
      <c r="B1533" s="10"/>
      <c r="C1533" s="10"/>
      <c r="D1533" s="48">
        <v>29.72</v>
      </c>
      <c r="E1533" s="15">
        <v>33.130000000000003</v>
      </c>
    </row>
    <row r="1534" spans="1:9" customFormat="1" x14ac:dyDescent="0.2">
      <c r="A1534" s="10">
        <v>38022</v>
      </c>
      <c r="B1534" s="10"/>
      <c r="C1534" s="10"/>
      <c r="D1534" s="15">
        <v>29.39</v>
      </c>
      <c r="E1534" s="15">
        <v>33.08</v>
      </c>
    </row>
    <row r="1535" spans="1:9" customFormat="1" x14ac:dyDescent="0.2">
      <c r="A1535" s="10">
        <v>38023</v>
      </c>
      <c r="B1535" s="10"/>
      <c r="C1535" s="10"/>
      <c r="D1535" s="48">
        <v>29.23</v>
      </c>
      <c r="E1535" s="15">
        <v>32.479999999999997</v>
      </c>
    </row>
    <row r="1536" spans="1:9" customFormat="1" x14ac:dyDescent="0.2">
      <c r="A1536" s="10">
        <v>38026</v>
      </c>
      <c r="B1536" s="10"/>
      <c r="C1536" s="10"/>
      <c r="D1536" s="15">
        <v>29.07</v>
      </c>
      <c r="E1536" s="15">
        <v>32.83</v>
      </c>
    </row>
    <row r="1537" spans="1:9" customFormat="1" x14ac:dyDescent="0.2">
      <c r="A1537" s="10">
        <v>38027</v>
      </c>
      <c r="B1537" s="10"/>
      <c r="C1537" s="10"/>
      <c r="D1537" s="48">
        <v>29.72</v>
      </c>
      <c r="E1537" s="15">
        <v>33.880000000000003</v>
      </c>
    </row>
    <row r="1538" spans="1:9" customFormat="1" x14ac:dyDescent="0.2">
      <c r="A1538" s="10">
        <v>38028</v>
      </c>
      <c r="B1538" s="10"/>
      <c r="C1538" s="10"/>
      <c r="D1538" s="15">
        <v>30.37</v>
      </c>
      <c r="E1538" s="15">
        <v>34.08</v>
      </c>
    </row>
    <row r="1539" spans="1:9" customFormat="1" x14ac:dyDescent="0.2">
      <c r="A1539" s="10">
        <v>38029</v>
      </c>
      <c r="B1539" s="10"/>
      <c r="C1539" s="10"/>
      <c r="D1539" s="15">
        <v>30.15</v>
      </c>
      <c r="E1539" s="15">
        <v>33.93</v>
      </c>
    </row>
    <row r="1540" spans="1:9" customFormat="1" x14ac:dyDescent="0.2">
      <c r="A1540" s="10">
        <v>38030</v>
      </c>
      <c r="B1540" s="10"/>
      <c r="C1540" s="10"/>
      <c r="D1540" s="15">
        <v>30.18</v>
      </c>
      <c r="E1540" s="15">
        <v>33.93</v>
      </c>
    </row>
    <row r="1541" spans="1:9" customFormat="1" x14ac:dyDescent="0.2">
      <c r="A1541" s="10">
        <v>38033</v>
      </c>
      <c r="B1541" s="10"/>
      <c r="C1541" s="10"/>
      <c r="D1541" s="15">
        <v>31.04</v>
      </c>
      <c r="E1541" s="15">
        <v>34.44</v>
      </c>
    </row>
    <row r="1542" spans="1:9" customFormat="1" x14ac:dyDescent="0.2">
      <c r="A1542" s="10">
        <v>38034</v>
      </c>
      <c r="B1542" s="10"/>
      <c r="C1542" s="10"/>
      <c r="D1542" s="15">
        <v>30.96</v>
      </c>
      <c r="E1542" s="15">
        <v>35.18</v>
      </c>
    </row>
    <row r="1543" spans="1:9" customFormat="1" x14ac:dyDescent="0.2">
      <c r="A1543" s="10">
        <v>38035</v>
      </c>
      <c r="B1543" s="10"/>
      <c r="C1543" s="10"/>
      <c r="D1543" s="15">
        <v>31.61</v>
      </c>
      <c r="E1543" s="15">
        <v>35.450000000000003</v>
      </c>
    </row>
    <row r="1544" spans="1:9" customFormat="1" x14ac:dyDescent="0.2">
      <c r="A1544" s="10">
        <v>38036</v>
      </c>
      <c r="B1544" s="10"/>
      <c r="C1544" s="10"/>
      <c r="D1544" s="15">
        <v>31.43</v>
      </c>
      <c r="E1544" s="15">
        <v>36.03</v>
      </c>
    </row>
    <row r="1545" spans="1:9" customFormat="1" x14ac:dyDescent="0.2">
      <c r="A1545" s="10">
        <v>38037</v>
      </c>
      <c r="B1545" s="10"/>
      <c r="C1545" s="10"/>
      <c r="D1545" s="15">
        <v>31.57</v>
      </c>
      <c r="E1545" s="15">
        <v>35.630000000000003</v>
      </c>
    </row>
    <row r="1546" spans="1:9" customFormat="1" x14ac:dyDescent="0.2">
      <c r="A1546" s="10">
        <v>38040</v>
      </c>
      <c r="B1546" s="10"/>
      <c r="C1546" s="10"/>
      <c r="D1546" s="15">
        <v>31.42</v>
      </c>
      <c r="E1546" s="15">
        <v>35.78</v>
      </c>
    </row>
    <row r="1547" spans="1:9" customFormat="1" x14ac:dyDescent="0.2">
      <c r="A1547" s="10">
        <v>38041</v>
      </c>
      <c r="B1547" s="10"/>
      <c r="C1547" s="10"/>
      <c r="D1547" s="48">
        <v>31.91</v>
      </c>
      <c r="E1547" s="15">
        <v>36.08</v>
      </c>
    </row>
    <row r="1548" spans="1:9" customFormat="1" x14ac:dyDescent="0.2">
      <c r="A1548" s="10">
        <v>38042</v>
      </c>
      <c r="B1548" s="10"/>
      <c r="C1548" s="10"/>
      <c r="D1548" s="15">
        <v>32.4</v>
      </c>
      <c r="E1548" s="15">
        <v>37.18</v>
      </c>
    </row>
    <row r="1549" spans="1:9" customFormat="1" x14ac:dyDescent="0.2">
      <c r="A1549" s="10">
        <v>38043</v>
      </c>
      <c r="B1549" s="10"/>
      <c r="C1549" s="10"/>
      <c r="D1549" s="15">
        <v>32.200000000000003</v>
      </c>
      <c r="E1549" s="15">
        <v>35.53</v>
      </c>
    </row>
    <row r="1550" spans="1:9" customFormat="1" x14ac:dyDescent="0.2">
      <c r="A1550" s="10">
        <v>38044</v>
      </c>
      <c r="B1550" s="10"/>
      <c r="C1550" s="10"/>
      <c r="D1550" s="15">
        <v>32.53</v>
      </c>
      <c r="E1550" s="15">
        <v>36.18</v>
      </c>
      <c r="F1550">
        <v>20</v>
      </c>
      <c r="H1550" s="22">
        <f>SUM(D1531:D1550)/F1550</f>
        <v>30.718499999999999</v>
      </c>
      <c r="I1550" s="22">
        <f>SUM(E1531:E1550)/F1550</f>
        <v>34.696499999999993</v>
      </c>
    </row>
    <row r="1551" spans="1:9" customFormat="1" x14ac:dyDescent="0.2">
      <c r="A1551" s="10">
        <v>38047</v>
      </c>
      <c r="B1551" s="10"/>
      <c r="C1551" s="10"/>
      <c r="D1551" s="15">
        <v>33.630000000000003</v>
      </c>
      <c r="E1551" s="15">
        <v>36.33</v>
      </c>
    </row>
    <row r="1552" spans="1:9" customFormat="1" x14ac:dyDescent="0.2">
      <c r="A1552" s="10">
        <v>38048</v>
      </c>
      <c r="B1552" s="10"/>
      <c r="C1552" s="10"/>
      <c r="D1552" s="15">
        <v>34.270000000000003</v>
      </c>
      <c r="E1552" s="15">
        <v>36.68</v>
      </c>
    </row>
    <row r="1553" spans="1:5" customFormat="1" x14ac:dyDescent="0.2">
      <c r="A1553" s="10">
        <v>38049</v>
      </c>
      <c r="B1553" s="10"/>
      <c r="C1553" s="10"/>
      <c r="D1553" s="48">
        <v>33.979999999999997</v>
      </c>
      <c r="E1553" s="15">
        <v>35.83</v>
      </c>
    </row>
    <row r="1554" spans="1:5" customFormat="1" x14ac:dyDescent="0.2">
      <c r="A1554" s="10">
        <v>38050</v>
      </c>
      <c r="B1554" s="10"/>
      <c r="C1554" s="10"/>
      <c r="D1554" s="48">
        <v>33.979999999999997</v>
      </c>
      <c r="E1554" s="15">
        <v>36.630000000000003</v>
      </c>
    </row>
    <row r="1555" spans="1:5" customFormat="1" x14ac:dyDescent="0.2">
      <c r="A1555" s="10">
        <v>38051</v>
      </c>
      <c r="B1555" s="10"/>
      <c r="C1555" s="10"/>
      <c r="D1555" s="48">
        <v>33.979999999999997</v>
      </c>
      <c r="E1555" s="15">
        <v>37.28</v>
      </c>
    </row>
    <row r="1556" spans="1:5" customFormat="1" x14ac:dyDescent="0.2">
      <c r="A1556" s="10">
        <v>38054</v>
      </c>
      <c r="B1556" s="10"/>
      <c r="C1556" s="10"/>
      <c r="D1556" s="15">
        <v>33.69</v>
      </c>
      <c r="E1556" s="15">
        <v>37.08</v>
      </c>
    </row>
    <row r="1557" spans="1:5" customFormat="1" x14ac:dyDescent="0.2">
      <c r="A1557" s="10">
        <v>38055</v>
      </c>
      <c r="B1557" s="10"/>
      <c r="C1557" s="10"/>
      <c r="D1557" s="48">
        <v>34.07</v>
      </c>
      <c r="E1557" s="15">
        <v>36.28</v>
      </c>
    </row>
    <row r="1558" spans="1:5" customFormat="1" x14ac:dyDescent="0.2">
      <c r="A1558" s="10">
        <v>38056</v>
      </c>
      <c r="B1558" s="10"/>
      <c r="C1558" s="10"/>
      <c r="D1558" s="48">
        <v>34.07</v>
      </c>
      <c r="E1558" s="15">
        <v>36.130000000000003</v>
      </c>
    </row>
    <row r="1559" spans="1:5" customFormat="1" x14ac:dyDescent="0.2">
      <c r="A1559" s="10">
        <v>38057</v>
      </c>
      <c r="B1559" s="10"/>
      <c r="C1559" s="10"/>
      <c r="D1559" s="48">
        <v>34.07</v>
      </c>
      <c r="E1559" s="15">
        <v>36.78</v>
      </c>
    </row>
    <row r="1560" spans="1:5" customFormat="1" x14ac:dyDescent="0.2">
      <c r="A1560" s="10">
        <v>38058</v>
      </c>
      <c r="B1560" s="10"/>
      <c r="C1560" s="10"/>
      <c r="D1560" s="48">
        <v>34.07</v>
      </c>
      <c r="E1560" s="15">
        <v>36.18</v>
      </c>
    </row>
    <row r="1561" spans="1:5" customFormat="1" x14ac:dyDescent="0.2">
      <c r="A1561" s="10">
        <v>38061</v>
      </c>
      <c r="B1561" s="10"/>
      <c r="C1561" s="10"/>
      <c r="D1561" s="48">
        <v>34.07</v>
      </c>
      <c r="E1561" s="15">
        <v>36.93</v>
      </c>
    </row>
    <row r="1562" spans="1:5" customFormat="1" x14ac:dyDescent="0.2">
      <c r="A1562" s="10">
        <v>38062</v>
      </c>
      <c r="B1562" s="10"/>
      <c r="C1562" s="10"/>
      <c r="D1562" s="48">
        <v>34.07</v>
      </c>
      <c r="E1562" s="15">
        <v>37.479999999999997</v>
      </c>
    </row>
    <row r="1563" spans="1:5" customFormat="1" x14ac:dyDescent="0.2">
      <c r="A1563" s="10">
        <v>38063</v>
      </c>
      <c r="B1563" s="10"/>
      <c r="C1563" s="10"/>
      <c r="D1563" s="48">
        <v>34.07</v>
      </c>
      <c r="E1563" s="15">
        <v>38.18</v>
      </c>
    </row>
    <row r="1564" spans="1:5" customFormat="1" x14ac:dyDescent="0.2">
      <c r="A1564" s="10">
        <v>38064</v>
      </c>
      <c r="B1564" s="10"/>
      <c r="C1564" s="10"/>
      <c r="D1564" s="15">
        <v>34.44</v>
      </c>
      <c r="E1564" s="15">
        <v>37.93</v>
      </c>
    </row>
    <row r="1565" spans="1:5" customFormat="1" x14ac:dyDescent="0.2">
      <c r="A1565" s="10">
        <v>38065</v>
      </c>
      <c r="B1565" s="10"/>
      <c r="C1565" s="10"/>
      <c r="D1565" s="48">
        <v>34.4</v>
      </c>
      <c r="E1565" s="15">
        <v>38.08</v>
      </c>
    </row>
    <row r="1566" spans="1:5" customFormat="1" x14ac:dyDescent="0.2">
      <c r="A1566" s="10">
        <v>38068</v>
      </c>
      <c r="B1566" s="10"/>
      <c r="C1566" s="10"/>
      <c r="D1566" s="48">
        <v>34.4</v>
      </c>
      <c r="E1566" s="15">
        <v>37.130000000000003</v>
      </c>
    </row>
    <row r="1567" spans="1:5" customFormat="1" x14ac:dyDescent="0.2">
      <c r="A1567" s="10">
        <v>38069</v>
      </c>
      <c r="B1567" s="10"/>
      <c r="C1567" s="10"/>
      <c r="D1567" s="48">
        <v>34.4</v>
      </c>
      <c r="E1567" s="15">
        <v>37.700000000000003</v>
      </c>
    </row>
    <row r="1568" spans="1:5" customFormat="1" x14ac:dyDescent="0.2">
      <c r="A1568" s="10">
        <v>38070</v>
      </c>
      <c r="B1568" s="10"/>
      <c r="C1568" s="10"/>
      <c r="D1568" s="15">
        <v>34.36</v>
      </c>
      <c r="E1568" s="15">
        <v>37.58</v>
      </c>
    </row>
    <row r="1569" spans="1:9" customFormat="1" x14ac:dyDescent="0.2">
      <c r="A1569" s="10">
        <v>38071</v>
      </c>
      <c r="B1569" s="10"/>
      <c r="C1569" s="10"/>
      <c r="D1569" s="48">
        <v>33.590000000000003</v>
      </c>
      <c r="E1569" s="15">
        <v>35.53</v>
      </c>
    </row>
    <row r="1570" spans="1:9" customFormat="1" x14ac:dyDescent="0.2">
      <c r="A1570" s="10">
        <v>38072</v>
      </c>
      <c r="B1570" s="10"/>
      <c r="C1570" s="10"/>
      <c r="D1570" s="15">
        <v>32.82</v>
      </c>
      <c r="E1570" s="15">
        <v>35.729999999999997</v>
      </c>
    </row>
    <row r="1571" spans="1:9" customFormat="1" x14ac:dyDescent="0.2">
      <c r="A1571" s="10">
        <v>38075</v>
      </c>
      <c r="B1571" s="10"/>
      <c r="C1571" s="10"/>
      <c r="D1571" s="15">
        <v>32.380000000000003</v>
      </c>
      <c r="E1571" s="15">
        <v>35.450000000000003</v>
      </c>
    </row>
    <row r="1572" spans="1:9" customFormat="1" x14ac:dyDescent="0.2">
      <c r="A1572" s="10">
        <v>38076</v>
      </c>
      <c r="B1572" s="10"/>
      <c r="C1572" s="10"/>
      <c r="D1572" s="15">
        <v>33.17</v>
      </c>
      <c r="E1572" s="15">
        <v>36.25</v>
      </c>
    </row>
    <row r="1573" spans="1:9" customFormat="1" x14ac:dyDescent="0.2">
      <c r="A1573" s="10">
        <v>38077</v>
      </c>
      <c r="B1573" s="10"/>
      <c r="C1573" s="10"/>
      <c r="D1573" s="15">
        <v>32.409999999999997</v>
      </c>
      <c r="E1573" s="15">
        <v>35.78</v>
      </c>
      <c r="F1573">
        <v>23</v>
      </c>
      <c r="H1573" s="22">
        <f>SUM(D1551:D1573)/F1573</f>
        <v>33.843043478260867</v>
      </c>
      <c r="I1573" s="22">
        <f>SUM(E1551:E1573)/F1573</f>
        <v>36.736956521739138</v>
      </c>
    </row>
    <row r="1574" spans="1:9" customFormat="1" x14ac:dyDescent="0.2">
      <c r="A1574" s="10">
        <v>38078</v>
      </c>
      <c r="B1574" s="10"/>
      <c r="C1574" s="10"/>
      <c r="D1574" s="15">
        <v>32.19</v>
      </c>
      <c r="E1574" s="15">
        <v>34.28</v>
      </c>
    </row>
    <row r="1575" spans="1:9" customFormat="1" x14ac:dyDescent="0.2">
      <c r="A1575" s="10">
        <v>38079</v>
      </c>
      <c r="B1575" s="10"/>
      <c r="C1575" s="10"/>
      <c r="D1575" s="15">
        <v>30.84</v>
      </c>
      <c r="E1575" s="15">
        <v>34.380000000000003</v>
      </c>
    </row>
    <row r="1576" spans="1:9" customFormat="1" x14ac:dyDescent="0.2">
      <c r="A1576" s="10">
        <v>38082</v>
      </c>
      <c r="B1576" s="10"/>
      <c r="C1576" s="10"/>
      <c r="D1576" s="15">
        <v>31.16</v>
      </c>
      <c r="E1576" s="15">
        <v>34.380000000000003</v>
      </c>
    </row>
    <row r="1577" spans="1:9" customFormat="1" x14ac:dyDescent="0.2">
      <c r="A1577" s="10">
        <v>38083</v>
      </c>
      <c r="B1577" s="10"/>
      <c r="C1577" s="10"/>
      <c r="D1577" s="15">
        <v>31.43</v>
      </c>
      <c r="E1577" s="15">
        <v>34.979999999999997</v>
      </c>
    </row>
    <row r="1578" spans="1:9" customFormat="1" x14ac:dyDescent="0.2">
      <c r="A1578" s="10">
        <v>38084</v>
      </c>
      <c r="B1578" s="10"/>
      <c r="C1578" s="10"/>
      <c r="D1578" s="15">
        <v>33.08</v>
      </c>
      <c r="E1578" s="15">
        <v>36.15</v>
      </c>
    </row>
    <row r="1579" spans="1:9" customFormat="1" x14ac:dyDescent="0.2">
      <c r="A1579" s="10">
        <v>38085</v>
      </c>
      <c r="B1579" s="10"/>
      <c r="C1579" s="10"/>
      <c r="D1579" s="15">
        <v>33.31</v>
      </c>
      <c r="E1579" s="15">
        <v>37.130000000000003</v>
      </c>
    </row>
    <row r="1580" spans="1:9" customFormat="1" x14ac:dyDescent="0.2">
      <c r="A1580" s="10">
        <v>38089</v>
      </c>
      <c r="B1580" s="10"/>
      <c r="C1580" s="10"/>
      <c r="D1580" s="48">
        <v>33.51</v>
      </c>
      <c r="E1580" s="15">
        <v>37.83</v>
      </c>
    </row>
    <row r="1581" spans="1:9" customFormat="1" x14ac:dyDescent="0.2">
      <c r="A1581" s="10">
        <v>38090</v>
      </c>
      <c r="B1581" s="10"/>
      <c r="C1581" s="10"/>
      <c r="D1581" s="15">
        <v>33.71</v>
      </c>
      <c r="E1581" s="15">
        <v>37.229999999999997</v>
      </c>
    </row>
    <row r="1582" spans="1:9" customFormat="1" x14ac:dyDescent="0.2">
      <c r="A1582" s="10">
        <v>38091</v>
      </c>
      <c r="B1582" s="10"/>
      <c r="C1582" s="10"/>
      <c r="D1582" s="15">
        <v>33</v>
      </c>
      <c r="E1582" s="15">
        <v>36.729999999999997</v>
      </c>
    </row>
    <row r="1583" spans="1:9" customFormat="1" x14ac:dyDescent="0.2">
      <c r="A1583" s="10">
        <v>38092</v>
      </c>
      <c r="B1583" s="10"/>
      <c r="C1583" s="10"/>
      <c r="D1583" s="15">
        <v>33.65</v>
      </c>
      <c r="E1583" s="15">
        <v>37.049999999999997</v>
      </c>
    </row>
    <row r="1584" spans="1:9" customFormat="1" x14ac:dyDescent="0.2">
      <c r="A1584" s="10">
        <v>38093</v>
      </c>
      <c r="B1584" s="10"/>
      <c r="C1584" s="10"/>
      <c r="D1584" s="15">
        <v>33.89</v>
      </c>
      <c r="E1584" s="15">
        <v>37.729999999999997</v>
      </c>
    </row>
    <row r="1585" spans="1:9" customFormat="1" x14ac:dyDescent="0.2">
      <c r="A1585" s="10">
        <v>38096</v>
      </c>
      <c r="B1585" s="10"/>
      <c r="C1585" s="10"/>
      <c r="D1585" s="15">
        <v>33.630000000000003</v>
      </c>
      <c r="E1585" s="15">
        <v>37.43</v>
      </c>
    </row>
    <row r="1586" spans="1:9" customFormat="1" x14ac:dyDescent="0.2">
      <c r="A1586" s="10">
        <v>38097</v>
      </c>
      <c r="B1586" s="10"/>
      <c r="C1586" s="10"/>
      <c r="D1586" s="15">
        <v>33.15</v>
      </c>
      <c r="E1586" s="15">
        <v>37.6</v>
      </c>
    </row>
    <row r="1587" spans="1:9" customFormat="1" x14ac:dyDescent="0.2">
      <c r="A1587" s="10">
        <v>38098</v>
      </c>
      <c r="B1587" s="10"/>
      <c r="C1587" s="10"/>
      <c r="D1587" s="15">
        <v>32.75</v>
      </c>
      <c r="E1587" s="15">
        <v>36.53</v>
      </c>
    </row>
    <row r="1588" spans="1:9" customFormat="1" x14ac:dyDescent="0.2">
      <c r="A1588" s="10">
        <v>38099</v>
      </c>
      <c r="B1588" s="10"/>
      <c r="C1588" s="10"/>
      <c r="D1588" s="15">
        <v>32.869999999999997</v>
      </c>
      <c r="E1588" s="15">
        <v>37.43</v>
      </c>
    </row>
    <row r="1589" spans="1:9" customFormat="1" x14ac:dyDescent="0.2">
      <c r="A1589" s="10">
        <v>38100</v>
      </c>
      <c r="B1589" s="10"/>
      <c r="C1589" s="10"/>
      <c r="D1589" s="15">
        <v>33.28</v>
      </c>
      <c r="E1589" s="15">
        <v>37.130000000000003</v>
      </c>
    </row>
    <row r="1590" spans="1:9" customFormat="1" x14ac:dyDescent="0.2">
      <c r="A1590" s="10">
        <v>38103</v>
      </c>
      <c r="B1590" s="10"/>
      <c r="C1590" s="10"/>
      <c r="D1590" s="15">
        <v>33</v>
      </c>
      <c r="E1590" s="15">
        <v>36.979999999999997</v>
      </c>
    </row>
    <row r="1591" spans="1:9" customFormat="1" x14ac:dyDescent="0.2">
      <c r="A1591" s="10">
        <v>38104</v>
      </c>
      <c r="B1591" s="10"/>
      <c r="C1591" s="10"/>
      <c r="D1591" s="15">
        <v>34.33</v>
      </c>
      <c r="E1591" s="15">
        <v>37.53</v>
      </c>
    </row>
    <row r="1592" spans="1:9" customFormat="1" x14ac:dyDescent="0.2">
      <c r="A1592" s="10">
        <v>38105</v>
      </c>
      <c r="B1592" s="10"/>
      <c r="C1592" s="10"/>
      <c r="D1592" s="15">
        <v>34.69</v>
      </c>
      <c r="E1592" s="15">
        <v>37.479999999999997</v>
      </c>
    </row>
    <row r="1593" spans="1:9" customFormat="1" x14ac:dyDescent="0.2">
      <c r="A1593" s="10">
        <v>38106</v>
      </c>
      <c r="B1593" s="10"/>
      <c r="C1593" s="10"/>
      <c r="D1593" s="15">
        <v>33.979999999999997</v>
      </c>
      <c r="E1593" s="15">
        <v>37.33</v>
      </c>
    </row>
    <row r="1594" spans="1:9" customFormat="1" x14ac:dyDescent="0.2">
      <c r="A1594" s="10">
        <v>38107</v>
      </c>
      <c r="B1594" s="10"/>
      <c r="C1594" s="10"/>
      <c r="D1594" s="15">
        <v>35.020000000000003</v>
      </c>
      <c r="E1594" s="15">
        <v>37.380000000000003</v>
      </c>
      <c r="F1594">
        <v>21</v>
      </c>
      <c r="H1594" s="22">
        <f>SUM(D1574:D1594)/F1594</f>
        <v>33.165238095238095</v>
      </c>
      <c r="I1594" s="22">
        <f>SUM(E1574:E1594)/F1594</f>
        <v>36.699523809523811</v>
      </c>
    </row>
    <row r="1595" spans="1:9" customFormat="1" x14ac:dyDescent="0.2">
      <c r="A1595" s="10">
        <v>38110</v>
      </c>
      <c r="B1595" s="10"/>
      <c r="C1595" s="10"/>
      <c r="D1595" s="48">
        <v>36.06</v>
      </c>
      <c r="E1595" s="15">
        <v>38.229999999999997</v>
      </c>
    </row>
    <row r="1596" spans="1:9" customFormat="1" x14ac:dyDescent="0.2">
      <c r="A1596" s="10">
        <v>38111</v>
      </c>
      <c r="B1596" s="10"/>
      <c r="C1596" s="10"/>
      <c r="D1596" s="48">
        <v>36.06</v>
      </c>
      <c r="E1596" s="15">
        <v>38.979999999999997</v>
      </c>
    </row>
    <row r="1597" spans="1:9" customFormat="1" x14ac:dyDescent="0.2">
      <c r="A1597" s="10">
        <v>38112</v>
      </c>
      <c r="B1597" s="10"/>
      <c r="C1597" s="10"/>
      <c r="D1597" s="15">
        <v>37.090000000000003</v>
      </c>
      <c r="E1597" s="15">
        <v>39.58</v>
      </c>
    </row>
    <row r="1598" spans="1:9" customFormat="1" x14ac:dyDescent="0.2">
      <c r="A1598" s="10">
        <v>38113</v>
      </c>
      <c r="B1598" s="10"/>
      <c r="C1598" s="10"/>
      <c r="D1598" s="15">
        <v>37.31</v>
      </c>
      <c r="E1598" s="15">
        <v>39.380000000000003</v>
      </c>
    </row>
    <row r="1599" spans="1:9" customFormat="1" x14ac:dyDescent="0.2">
      <c r="A1599" s="10">
        <v>37383</v>
      </c>
      <c r="B1599" s="10"/>
      <c r="C1599" s="10"/>
      <c r="D1599" s="48">
        <v>37.18</v>
      </c>
      <c r="E1599" s="15">
        <v>39.93</v>
      </c>
    </row>
    <row r="1600" spans="1:9" customFormat="1" x14ac:dyDescent="0.2">
      <c r="A1600" s="10">
        <v>38117</v>
      </c>
      <c r="B1600" s="10"/>
      <c r="C1600" s="10"/>
      <c r="D1600" s="15">
        <v>37.04</v>
      </c>
      <c r="E1600" s="15">
        <v>38.93</v>
      </c>
    </row>
    <row r="1601" spans="1:9" customFormat="1" x14ac:dyDescent="0.2">
      <c r="A1601" s="10">
        <v>38118</v>
      </c>
      <c r="B1601" s="10"/>
      <c r="C1601" s="10"/>
      <c r="D1601" s="15">
        <v>37.340000000000003</v>
      </c>
      <c r="E1601" s="15">
        <v>40.08</v>
      </c>
    </row>
    <row r="1602" spans="1:9" customFormat="1" x14ac:dyDescent="0.2">
      <c r="A1602" s="10">
        <v>38119</v>
      </c>
      <c r="B1602" s="10"/>
      <c r="C1602" s="10"/>
      <c r="D1602" s="15">
        <v>38.520000000000003</v>
      </c>
      <c r="E1602" s="15">
        <v>40.78</v>
      </c>
    </row>
    <row r="1603" spans="1:9" customFormat="1" x14ac:dyDescent="0.2">
      <c r="A1603" s="10">
        <v>38120</v>
      </c>
      <c r="B1603" s="10"/>
      <c r="C1603" s="10"/>
      <c r="D1603" s="15">
        <v>38.299999999999997</v>
      </c>
      <c r="E1603" s="15">
        <v>41.08</v>
      </c>
    </row>
    <row r="1604" spans="1:9" customFormat="1" x14ac:dyDescent="0.2">
      <c r="A1604" s="10">
        <v>38121</v>
      </c>
      <c r="B1604" s="10"/>
      <c r="C1604" s="10"/>
      <c r="D1604" s="15">
        <v>39.07</v>
      </c>
      <c r="E1604" s="15">
        <v>41.38</v>
      </c>
    </row>
    <row r="1605" spans="1:9" customFormat="1" x14ac:dyDescent="0.2">
      <c r="A1605" s="10">
        <v>38124</v>
      </c>
      <c r="B1605" s="10"/>
      <c r="C1605" s="10"/>
      <c r="D1605" s="15">
        <v>38.9</v>
      </c>
      <c r="E1605" s="15">
        <v>41.53</v>
      </c>
    </row>
    <row r="1606" spans="1:9" customFormat="1" x14ac:dyDescent="0.2">
      <c r="A1606" s="10">
        <v>38125</v>
      </c>
      <c r="B1606" s="10"/>
      <c r="C1606" s="10"/>
      <c r="D1606" s="15">
        <v>38.15</v>
      </c>
      <c r="E1606" s="15">
        <v>40.53</v>
      </c>
    </row>
    <row r="1607" spans="1:9" customFormat="1" x14ac:dyDescent="0.2">
      <c r="A1607" s="10">
        <v>38126</v>
      </c>
      <c r="B1607" s="10"/>
      <c r="C1607" s="10"/>
      <c r="D1607" s="15">
        <v>38.69</v>
      </c>
      <c r="E1607" s="15">
        <v>41.5</v>
      </c>
    </row>
    <row r="1608" spans="1:9" customFormat="1" x14ac:dyDescent="0.2">
      <c r="A1608" s="10">
        <v>38127</v>
      </c>
      <c r="B1608" s="10"/>
      <c r="C1608" s="10"/>
      <c r="D1608" s="15">
        <v>38.9</v>
      </c>
      <c r="E1608" s="15">
        <v>40.93</v>
      </c>
    </row>
    <row r="1609" spans="1:9" customFormat="1" x14ac:dyDescent="0.2">
      <c r="A1609" s="10">
        <v>38128</v>
      </c>
      <c r="B1609" s="10"/>
      <c r="C1609" s="10"/>
      <c r="D1609" s="15">
        <v>37.4</v>
      </c>
      <c r="E1609" s="15">
        <v>39.979999999999997</v>
      </c>
    </row>
    <row r="1610" spans="1:9" customFormat="1" x14ac:dyDescent="0.2">
      <c r="A1610" s="10">
        <v>38131</v>
      </c>
      <c r="B1610" s="10"/>
      <c r="C1610" s="10"/>
      <c r="D1610" s="15">
        <v>38.85</v>
      </c>
      <c r="E1610" s="15">
        <v>41.88</v>
      </c>
    </row>
    <row r="1611" spans="1:9" customFormat="1" x14ac:dyDescent="0.2">
      <c r="A1611" s="10">
        <v>38132</v>
      </c>
      <c r="B1611" s="10"/>
      <c r="C1611" s="10"/>
      <c r="D1611" s="15">
        <v>38.270000000000003</v>
      </c>
      <c r="E1611" s="15">
        <v>41.13</v>
      </c>
    </row>
    <row r="1612" spans="1:9" customFormat="1" x14ac:dyDescent="0.2">
      <c r="A1612" s="10">
        <v>38133</v>
      </c>
      <c r="B1612" s="10"/>
      <c r="C1612" s="10"/>
      <c r="D1612" s="15">
        <v>38.049999999999997</v>
      </c>
      <c r="E1612" s="15">
        <v>40.700000000000003</v>
      </c>
    </row>
    <row r="1613" spans="1:9" customFormat="1" x14ac:dyDescent="0.2">
      <c r="A1613" s="10">
        <v>38134</v>
      </c>
      <c r="B1613" s="10"/>
      <c r="C1613" s="10"/>
      <c r="D1613" s="15">
        <v>36.96</v>
      </c>
      <c r="E1613" s="15">
        <v>39.4</v>
      </c>
    </row>
    <row r="1614" spans="1:9" customFormat="1" x14ac:dyDescent="0.2">
      <c r="A1614" s="10">
        <v>38135</v>
      </c>
      <c r="B1614" s="10"/>
      <c r="C1614" s="10"/>
      <c r="D1614" s="15">
        <v>37.04</v>
      </c>
      <c r="E1614" s="15">
        <v>39.9</v>
      </c>
      <c r="F1614">
        <v>20</v>
      </c>
      <c r="H1614" s="22">
        <f>SUM(D1595:D1614)/F1614</f>
        <v>37.759</v>
      </c>
      <c r="I1614" s="22">
        <f>SUM(E1595:E1614)/F1614</f>
        <v>40.291499999999999</v>
      </c>
    </row>
    <row r="1615" spans="1:9" customFormat="1" x14ac:dyDescent="0.2">
      <c r="A1615" s="10">
        <v>38139</v>
      </c>
      <c r="B1615" s="10"/>
      <c r="C1615" s="10"/>
      <c r="D1615" s="15">
        <v>39</v>
      </c>
      <c r="E1615" s="15">
        <v>42.35</v>
      </c>
    </row>
    <row r="1616" spans="1:9" customFormat="1" x14ac:dyDescent="0.2">
      <c r="A1616" s="10">
        <v>38140</v>
      </c>
      <c r="B1616" s="10"/>
      <c r="C1616" s="10"/>
      <c r="D1616" s="15">
        <v>38.42</v>
      </c>
      <c r="E1616" s="15">
        <v>39.950000000000003</v>
      </c>
    </row>
    <row r="1617" spans="1:5" customFormat="1" x14ac:dyDescent="0.2">
      <c r="A1617" s="10">
        <v>38141</v>
      </c>
      <c r="B1617" s="10"/>
      <c r="C1617" s="10"/>
      <c r="D1617" s="15">
        <v>36.65</v>
      </c>
      <c r="E1617" s="15">
        <v>39.299999999999997</v>
      </c>
    </row>
    <row r="1618" spans="1:5" customFormat="1" x14ac:dyDescent="0.2">
      <c r="A1618" s="10">
        <v>38142</v>
      </c>
      <c r="B1618" s="10"/>
      <c r="C1618" s="10"/>
      <c r="D1618" s="15">
        <v>35.86</v>
      </c>
      <c r="E1618" s="15">
        <v>38.6</v>
      </c>
    </row>
    <row r="1619" spans="1:5" customFormat="1" x14ac:dyDescent="0.2">
      <c r="A1619" s="10">
        <v>38145</v>
      </c>
      <c r="B1619" s="10"/>
      <c r="C1619" s="10"/>
      <c r="D1619" s="15">
        <v>35.299999999999997</v>
      </c>
      <c r="E1619" s="15">
        <v>38.65</v>
      </c>
    </row>
    <row r="1620" spans="1:5" customFormat="1" x14ac:dyDescent="0.2">
      <c r="A1620" s="10">
        <v>38146</v>
      </c>
      <c r="B1620" s="10"/>
      <c r="C1620" s="10"/>
      <c r="D1620" s="15">
        <v>35.72</v>
      </c>
      <c r="E1620" s="15">
        <v>37.28</v>
      </c>
    </row>
    <row r="1621" spans="1:5" customFormat="1" x14ac:dyDescent="0.2">
      <c r="A1621" s="10">
        <v>38147</v>
      </c>
      <c r="B1621" s="10"/>
      <c r="C1621" s="10"/>
      <c r="D1621" s="15">
        <v>34.74</v>
      </c>
      <c r="E1621" s="15">
        <v>37.549999999999997</v>
      </c>
    </row>
    <row r="1622" spans="1:5" customFormat="1" x14ac:dyDescent="0.2">
      <c r="A1622" s="10">
        <v>38148</v>
      </c>
      <c r="B1622" s="10"/>
      <c r="C1622" s="10"/>
      <c r="D1622" s="15">
        <v>35.799999999999997</v>
      </c>
      <c r="E1622" s="15">
        <v>38.450000000000003</v>
      </c>
    </row>
    <row r="1623" spans="1:5" customFormat="1" x14ac:dyDescent="0.2">
      <c r="A1623" s="10">
        <v>38149</v>
      </c>
      <c r="B1623" s="10"/>
      <c r="C1623" s="10"/>
      <c r="D1623" s="15">
        <v>35.64</v>
      </c>
      <c r="E1623" s="15">
        <v>38.450000000000003</v>
      </c>
    </row>
    <row r="1624" spans="1:5" customFormat="1" x14ac:dyDescent="0.2">
      <c r="A1624" s="10">
        <v>38152</v>
      </c>
      <c r="B1624" s="10"/>
      <c r="C1624" s="10"/>
      <c r="D1624" s="15">
        <v>35.65</v>
      </c>
      <c r="E1624" s="15">
        <v>37.58</v>
      </c>
    </row>
    <row r="1625" spans="1:5" customFormat="1" x14ac:dyDescent="0.2">
      <c r="A1625" s="10">
        <v>38153</v>
      </c>
      <c r="B1625" s="10"/>
      <c r="C1625" s="10"/>
      <c r="D1625" s="15">
        <v>34.549999999999997</v>
      </c>
      <c r="E1625" s="15">
        <v>37.18</v>
      </c>
    </row>
    <row r="1626" spans="1:5" customFormat="1" x14ac:dyDescent="0.2">
      <c r="A1626" s="10">
        <v>38154</v>
      </c>
      <c r="B1626" s="10"/>
      <c r="C1626" s="10"/>
      <c r="D1626" s="15">
        <v>34.5</v>
      </c>
      <c r="E1626" s="15">
        <v>37.33</v>
      </c>
    </row>
    <row r="1627" spans="1:5" customFormat="1" x14ac:dyDescent="0.2">
      <c r="A1627" s="10">
        <v>38155</v>
      </c>
      <c r="B1627" s="10"/>
      <c r="C1627" s="10"/>
      <c r="D1627" s="15">
        <v>35.14</v>
      </c>
      <c r="E1627" s="15">
        <v>38.479999999999997</v>
      </c>
    </row>
    <row r="1628" spans="1:5" customFormat="1" x14ac:dyDescent="0.2">
      <c r="A1628" s="10">
        <v>38156</v>
      </c>
      <c r="B1628" s="10"/>
      <c r="C1628" s="10"/>
      <c r="D1628" s="15">
        <v>35.72</v>
      </c>
      <c r="E1628" s="15">
        <v>38.75</v>
      </c>
    </row>
    <row r="1629" spans="1:5" customFormat="1" x14ac:dyDescent="0.2">
      <c r="A1629" s="10">
        <v>38159</v>
      </c>
      <c r="B1629" s="10"/>
      <c r="C1629" s="10"/>
      <c r="D1629" s="15">
        <v>34.99</v>
      </c>
      <c r="E1629" s="15">
        <v>37.630000000000003</v>
      </c>
    </row>
    <row r="1630" spans="1:5" customFormat="1" x14ac:dyDescent="0.2">
      <c r="A1630" s="10">
        <v>38160</v>
      </c>
      <c r="B1630" s="10"/>
      <c r="C1630" s="10"/>
      <c r="D1630" s="15">
        <v>34.619999999999997</v>
      </c>
      <c r="E1630" s="15">
        <v>38.130000000000003</v>
      </c>
    </row>
    <row r="1631" spans="1:5" customFormat="1" x14ac:dyDescent="0.2">
      <c r="A1631" s="10">
        <v>38161</v>
      </c>
      <c r="B1631" s="10"/>
      <c r="C1631" s="10"/>
      <c r="D1631" s="15">
        <v>34.6</v>
      </c>
      <c r="E1631" s="15">
        <v>37.68</v>
      </c>
    </row>
    <row r="1632" spans="1:5" customFormat="1" x14ac:dyDescent="0.2">
      <c r="A1632" s="10">
        <v>38162</v>
      </c>
      <c r="B1632" s="10"/>
      <c r="C1632" s="10"/>
      <c r="D1632" s="15">
        <v>34.85</v>
      </c>
      <c r="E1632" s="15">
        <v>37.75</v>
      </c>
    </row>
    <row r="1633" spans="1:9" customFormat="1" x14ac:dyDescent="0.2">
      <c r="A1633" s="10">
        <v>38163</v>
      </c>
      <c r="B1633" s="10"/>
      <c r="C1633" s="10"/>
      <c r="D1633" s="15">
        <v>34.4</v>
      </c>
      <c r="E1633" s="15">
        <v>37.15</v>
      </c>
    </row>
    <row r="1634" spans="1:9" customFormat="1" x14ac:dyDescent="0.2">
      <c r="A1634" s="10">
        <v>38166</v>
      </c>
      <c r="B1634" s="10"/>
      <c r="C1634" s="10"/>
      <c r="D1634" s="15">
        <v>33.25</v>
      </c>
      <c r="E1634" s="15">
        <v>36.340000000000003</v>
      </c>
    </row>
    <row r="1635" spans="1:9" customFormat="1" x14ac:dyDescent="0.2">
      <c r="A1635" s="10">
        <v>38167</v>
      </c>
      <c r="B1635" s="10"/>
      <c r="C1635" s="10"/>
      <c r="D1635" s="15">
        <v>32.729999999999997</v>
      </c>
      <c r="E1635" s="15">
        <v>35.68</v>
      </c>
    </row>
    <row r="1636" spans="1:9" customFormat="1" x14ac:dyDescent="0.2">
      <c r="A1636" s="10">
        <v>38168</v>
      </c>
      <c r="B1636" s="10"/>
      <c r="C1636" s="10"/>
      <c r="D1636" s="15">
        <v>33.04</v>
      </c>
      <c r="E1636" s="15">
        <v>37.049999999999997</v>
      </c>
      <c r="F1636">
        <v>22</v>
      </c>
      <c r="H1636" s="22">
        <f>SUM(D1615:D1636)/F1636</f>
        <v>35.234999999999999</v>
      </c>
      <c r="I1636" s="22">
        <f>SUM(E1615:E1636)/F1636</f>
        <v>38.05954545454545</v>
      </c>
    </row>
    <row r="1637" spans="1:9" customFormat="1" x14ac:dyDescent="0.2">
      <c r="A1637" s="10">
        <v>38169</v>
      </c>
      <c r="B1637" s="10"/>
      <c r="C1637" s="10"/>
      <c r="D1637" s="15">
        <v>33.64</v>
      </c>
      <c r="E1637" s="15">
        <v>38.729999999999997</v>
      </c>
    </row>
    <row r="1638" spans="1:9" customFormat="1" x14ac:dyDescent="0.2">
      <c r="A1638" s="10">
        <v>38170</v>
      </c>
      <c r="B1638" s="10"/>
      <c r="C1638" s="10"/>
      <c r="D1638" s="15">
        <v>35.119999999999997</v>
      </c>
      <c r="E1638" s="15">
        <v>38.380000000000003</v>
      </c>
    </row>
    <row r="1639" spans="1:9" customFormat="1" x14ac:dyDescent="0.2">
      <c r="A1639" s="10">
        <v>38174</v>
      </c>
      <c r="B1639" s="10"/>
      <c r="C1639" s="10"/>
      <c r="D1639" s="15">
        <v>36.53</v>
      </c>
      <c r="E1639" s="15">
        <v>39.65</v>
      </c>
    </row>
    <row r="1640" spans="1:9" customFormat="1" x14ac:dyDescent="0.2">
      <c r="A1640" s="10">
        <v>38175</v>
      </c>
      <c r="B1640" s="10"/>
      <c r="C1640" s="10"/>
      <c r="D1640" s="15">
        <v>36.07</v>
      </c>
      <c r="E1640" s="15">
        <v>39.08</v>
      </c>
    </row>
    <row r="1641" spans="1:9" customFormat="1" x14ac:dyDescent="0.2">
      <c r="A1641" s="10">
        <v>38176</v>
      </c>
      <c r="B1641" s="10"/>
      <c r="C1641" s="10"/>
      <c r="D1641" s="15">
        <v>36.93</v>
      </c>
      <c r="E1641" s="15">
        <v>40.33</v>
      </c>
    </row>
    <row r="1642" spans="1:9" customFormat="1" x14ac:dyDescent="0.2">
      <c r="A1642" s="10">
        <v>38177</v>
      </c>
      <c r="B1642" s="10"/>
      <c r="C1642" s="10"/>
      <c r="D1642" s="15">
        <v>37.64</v>
      </c>
      <c r="E1642" s="15">
        <v>39.979999999999997</v>
      </c>
    </row>
    <row r="1643" spans="1:9" customFormat="1" x14ac:dyDescent="0.2">
      <c r="A1643" s="10">
        <v>38180</v>
      </c>
      <c r="B1643" s="10"/>
      <c r="C1643" s="10"/>
      <c r="D1643" s="15">
        <v>37.85</v>
      </c>
      <c r="E1643" s="15">
        <v>39.5</v>
      </c>
    </row>
    <row r="1644" spans="1:9" customFormat="1" x14ac:dyDescent="0.2">
      <c r="A1644" s="10">
        <v>38181</v>
      </c>
      <c r="B1644" s="10"/>
      <c r="C1644" s="10"/>
      <c r="D1644" s="15">
        <v>36.53</v>
      </c>
      <c r="E1644" s="15">
        <v>39.43</v>
      </c>
    </row>
    <row r="1645" spans="1:9" customFormat="1" x14ac:dyDescent="0.2">
      <c r="A1645" s="10">
        <v>38182</v>
      </c>
      <c r="B1645" s="10"/>
      <c r="C1645" s="10"/>
      <c r="D1645" s="15">
        <v>37.380000000000003</v>
      </c>
      <c r="E1645" s="15">
        <v>40.98</v>
      </c>
    </row>
    <row r="1646" spans="1:9" customFormat="1" x14ac:dyDescent="0.2">
      <c r="A1646" s="10">
        <v>38183</v>
      </c>
      <c r="B1646" s="10"/>
      <c r="C1646" s="10"/>
      <c r="D1646" s="15">
        <v>38.020000000000003</v>
      </c>
      <c r="E1646" s="15">
        <v>40.78</v>
      </c>
    </row>
    <row r="1647" spans="1:9" customFormat="1" x14ac:dyDescent="0.2">
      <c r="A1647" s="10">
        <v>38184</v>
      </c>
      <c r="B1647" s="10"/>
      <c r="C1647" s="10"/>
      <c r="D1647" s="15">
        <v>38.81</v>
      </c>
      <c r="E1647" s="15">
        <v>41.03</v>
      </c>
    </row>
    <row r="1648" spans="1:9" customFormat="1" x14ac:dyDescent="0.2">
      <c r="A1648" s="10">
        <v>38187</v>
      </c>
      <c r="B1648" s="10"/>
      <c r="C1648" s="10"/>
      <c r="D1648" s="15">
        <v>39.08</v>
      </c>
      <c r="E1648" s="15">
        <v>41.45</v>
      </c>
    </row>
    <row r="1649" spans="1:9" customFormat="1" x14ac:dyDescent="0.2">
      <c r="A1649" s="10">
        <v>38188</v>
      </c>
      <c r="B1649" s="10"/>
      <c r="C1649" s="10"/>
      <c r="D1649" s="15">
        <v>38.94</v>
      </c>
      <c r="E1649" s="15">
        <v>40.86</v>
      </c>
    </row>
    <row r="1650" spans="1:9" customFormat="1" x14ac:dyDescent="0.2">
      <c r="A1650" s="10">
        <v>38189</v>
      </c>
      <c r="B1650" s="10"/>
      <c r="C1650" s="10"/>
      <c r="D1650" s="15">
        <v>38.630000000000003</v>
      </c>
      <c r="E1650" s="15">
        <v>40.83</v>
      </c>
    </row>
    <row r="1651" spans="1:9" customFormat="1" x14ac:dyDescent="0.2">
      <c r="A1651" s="10">
        <v>38190</v>
      </c>
      <c r="B1651" s="10"/>
      <c r="C1651" s="10"/>
      <c r="D1651" s="15">
        <v>39.33</v>
      </c>
      <c r="E1651" s="15">
        <v>41.46</v>
      </c>
    </row>
    <row r="1652" spans="1:9" customFormat="1" x14ac:dyDescent="0.2">
      <c r="A1652" s="10">
        <v>38191</v>
      </c>
      <c r="B1652" s="10"/>
      <c r="C1652" s="10"/>
      <c r="D1652" s="15">
        <v>39.479999999999997</v>
      </c>
      <c r="E1652" s="15">
        <v>41.53</v>
      </c>
    </row>
    <row r="1653" spans="1:9" customFormat="1" x14ac:dyDescent="0.2">
      <c r="A1653" s="10">
        <v>38194</v>
      </c>
      <c r="B1653" s="10"/>
      <c r="C1653" s="10"/>
      <c r="D1653" s="15">
        <v>39.32</v>
      </c>
      <c r="E1653" s="15">
        <v>41.44</v>
      </c>
    </row>
    <row r="1654" spans="1:9" customFormat="1" x14ac:dyDescent="0.2">
      <c r="A1654" s="10">
        <v>38195</v>
      </c>
      <c r="B1654" s="10"/>
      <c r="C1654" s="10"/>
      <c r="D1654" s="15">
        <v>40.08</v>
      </c>
      <c r="E1654" s="15">
        <v>41.84</v>
      </c>
    </row>
    <row r="1655" spans="1:9" customFormat="1" x14ac:dyDescent="0.2">
      <c r="A1655" s="10">
        <v>38196</v>
      </c>
      <c r="B1655" s="10"/>
      <c r="C1655" s="10"/>
      <c r="D1655" s="15">
        <v>41.16</v>
      </c>
      <c r="E1655" s="15">
        <v>42.9</v>
      </c>
    </row>
    <row r="1656" spans="1:9" customFormat="1" x14ac:dyDescent="0.2">
      <c r="A1656" s="10">
        <v>38197</v>
      </c>
      <c r="B1656" s="10"/>
      <c r="C1656" s="10"/>
      <c r="D1656" s="15">
        <v>40.880000000000003</v>
      </c>
      <c r="E1656" s="15">
        <v>42.75</v>
      </c>
    </row>
    <row r="1657" spans="1:9" customFormat="1" x14ac:dyDescent="0.2">
      <c r="A1657" s="10">
        <v>38198</v>
      </c>
      <c r="B1657" s="10"/>
      <c r="C1657" s="10"/>
      <c r="D1657" s="15">
        <v>41.61</v>
      </c>
      <c r="E1657" s="15">
        <v>43.8</v>
      </c>
      <c r="F1657">
        <v>21</v>
      </c>
      <c r="H1657" s="22">
        <f>SUM(D1637:D1657)/F1657</f>
        <v>38.239523809523817</v>
      </c>
      <c r="I1657" s="22">
        <f>SUM(E1637:E1657)/F1657</f>
        <v>40.796666666666667</v>
      </c>
    </row>
    <row r="1658" spans="1:9" customFormat="1" x14ac:dyDescent="0.2">
      <c r="A1658" s="10">
        <v>38201</v>
      </c>
      <c r="B1658" s="10"/>
      <c r="C1658" s="10"/>
      <c r="D1658" s="15">
        <v>41.68</v>
      </c>
      <c r="E1658" s="15">
        <v>43.83</v>
      </c>
    </row>
    <row r="1659" spans="1:9" customFormat="1" x14ac:dyDescent="0.2">
      <c r="A1659" s="10">
        <v>38202</v>
      </c>
      <c r="B1659" s="10"/>
      <c r="C1659" s="10"/>
      <c r="D1659" s="15">
        <v>42.51</v>
      </c>
      <c r="E1659" s="15">
        <v>44.15</v>
      </c>
    </row>
    <row r="1660" spans="1:9" customFormat="1" x14ac:dyDescent="0.2">
      <c r="A1660" s="10">
        <v>38203</v>
      </c>
      <c r="B1660" s="10"/>
      <c r="C1660" s="10"/>
      <c r="D1660" s="15">
        <v>41.94</v>
      </c>
      <c r="E1660" s="15">
        <v>42.83</v>
      </c>
    </row>
    <row r="1661" spans="1:9" customFormat="1" x14ac:dyDescent="0.2">
      <c r="A1661" s="10">
        <v>38204</v>
      </c>
      <c r="B1661" s="10"/>
      <c r="C1661" s="10"/>
      <c r="D1661" s="15">
        <v>43.5</v>
      </c>
      <c r="E1661" s="15">
        <v>44.4</v>
      </c>
    </row>
    <row r="1662" spans="1:9" customFormat="1" x14ac:dyDescent="0.2">
      <c r="A1662" s="10">
        <v>38205</v>
      </c>
      <c r="B1662" s="10"/>
      <c r="C1662" s="10"/>
      <c r="D1662" s="15">
        <v>43</v>
      </c>
      <c r="E1662" s="15">
        <v>43.95</v>
      </c>
    </row>
    <row r="1663" spans="1:9" customFormat="1" x14ac:dyDescent="0.2">
      <c r="A1663" s="10">
        <v>38208</v>
      </c>
      <c r="B1663" s="10"/>
      <c r="C1663" s="10"/>
      <c r="D1663" s="15">
        <v>44</v>
      </c>
      <c r="E1663" s="15">
        <v>44.85</v>
      </c>
    </row>
    <row r="1664" spans="1:9" customFormat="1" x14ac:dyDescent="0.2">
      <c r="A1664" s="10">
        <v>38209</v>
      </c>
      <c r="B1664" s="10"/>
      <c r="C1664" s="10"/>
      <c r="D1664" s="15">
        <v>43.32</v>
      </c>
      <c r="E1664" s="15">
        <v>44.55</v>
      </c>
    </row>
    <row r="1665" spans="1:9" customFormat="1" x14ac:dyDescent="0.2">
      <c r="A1665" s="10">
        <v>38210</v>
      </c>
      <c r="B1665" s="10"/>
      <c r="C1665" s="10"/>
      <c r="D1665" s="15">
        <v>43.3</v>
      </c>
      <c r="E1665" s="15">
        <v>44.8</v>
      </c>
    </row>
    <row r="1666" spans="1:9" customFormat="1" x14ac:dyDescent="0.2">
      <c r="A1666" s="10">
        <v>38211</v>
      </c>
      <c r="B1666" s="10"/>
      <c r="C1666" s="10"/>
      <c r="D1666" s="15">
        <v>44.04</v>
      </c>
      <c r="E1666" s="15">
        <v>45.5</v>
      </c>
    </row>
    <row r="1667" spans="1:9" customFormat="1" x14ac:dyDescent="0.2">
      <c r="A1667" s="10">
        <v>38212</v>
      </c>
      <c r="B1667" s="10"/>
      <c r="C1667" s="10"/>
      <c r="D1667" s="15">
        <v>44.96</v>
      </c>
      <c r="E1667" s="15">
        <v>46.58</v>
      </c>
    </row>
    <row r="1668" spans="1:9" customFormat="1" x14ac:dyDescent="0.2">
      <c r="A1668" s="10">
        <v>38215</v>
      </c>
      <c r="B1668" s="10"/>
      <c r="C1668" s="10"/>
      <c r="D1668" s="15">
        <v>45.13</v>
      </c>
      <c r="E1668" s="15">
        <v>46.05</v>
      </c>
    </row>
    <row r="1669" spans="1:9" customFormat="1" x14ac:dyDescent="0.2">
      <c r="A1669" s="10">
        <v>38216</v>
      </c>
      <c r="B1669" s="10"/>
      <c r="C1669" s="10"/>
      <c r="D1669" s="15">
        <v>44.6</v>
      </c>
      <c r="E1669" s="15">
        <v>46.75</v>
      </c>
    </row>
    <row r="1670" spans="1:9" customFormat="1" x14ac:dyDescent="0.2">
      <c r="A1670" s="10">
        <v>38217</v>
      </c>
      <c r="B1670" s="10"/>
      <c r="C1670" s="10"/>
      <c r="D1670" s="15">
        <v>44.26</v>
      </c>
      <c r="E1670" s="15">
        <v>47.28</v>
      </c>
    </row>
    <row r="1671" spans="1:9" customFormat="1" x14ac:dyDescent="0.2">
      <c r="A1671" s="10">
        <v>38218</v>
      </c>
      <c r="B1671" s="10"/>
      <c r="C1671" s="10"/>
      <c r="D1671" s="15">
        <v>44.8</v>
      </c>
      <c r="E1671" s="15">
        <v>48.7</v>
      </c>
    </row>
    <row r="1672" spans="1:9" customFormat="1" x14ac:dyDescent="0.2">
      <c r="A1672" s="10">
        <v>38219</v>
      </c>
      <c r="B1672" s="10"/>
      <c r="C1672" s="10"/>
      <c r="D1672" s="15">
        <v>44.77</v>
      </c>
      <c r="E1672" s="15">
        <v>47.86</v>
      </c>
    </row>
    <row r="1673" spans="1:9" customFormat="1" x14ac:dyDescent="0.2">
      <c r="A1673" s="10">
        <v>38222</v>
      </c>
      <c r="B1673" s="10"/>
      <c r="C1673" s="10"/>
      <c r="D1673" s="15">
        <v>44.04</v>
      </c>
      <c r="E1673" s="15">
        <v>46.7</v>
      </c>
    </row>
    <row r="1674" spans="1:9" customFormat="1" x14ac:dyDescent="0.2">
      <c r="A1674" s="10">
        <v>38223</v>
      </c>
      <c r="B1674" s="10"/>
      <c r="C1674" s="10"/>
      <c r="D1674" s="15">
        <v>43.09</v>
      </c>
      <c r="E1674" s="15">
        <v>45.61</v>
      </c>
    </row>
    <row r="1675" spans="1:9" customFormat="1" x14ac:dyDescent="0.2">
      <c r="A1675" s="10">
        <v>38224</v>
      </c>
      <c r="B1675" s="10"/>
      <c r="C1675" s="10"/>
      <c r="D1675" s="15">
        <v>42.37</v>
      </c>
      <c r="E1675" s="15">
        <v>43.55</v>
      </c>
    </row>
    <row r="1676" spans="1:9" customFormat="1" x14ac:dyDescent="0.2">
      <c r="A1676" s="10">
        <v>38225</v>
      </c>
      <c r="B1676" s="10"/>
      <c r="C1676" s="10"/>
      <c r="D1676" s="15">
        <v>40.729999999999997</v>
      </c>
      <c r="E1676" s="15">
        <v>43.1</v>
      </c>
    </row>
    <row r="1677" spans="1:9" customFormat="1" x14ac:dyDescent="0.2">
      <c r="A1677" s="10">
        <v>38226</v>
      </c>
      <c r="B1677" s="10"/>
      <c r="C1677" s="10"/>
      <c r="D1677" s="15">
        <v>40.630000000000003</v>
      </c>
      <c r="E1677" s="15">
        <v>43.18</v>
      </c>
    </row>
    <row r="1678" spans="1:9" customFormat="1" x14ac:dyDescent="0.2">
      <c r="A1678" s="10">
        <v>38229</v>
      </c>
      <c r="B1678" s="10"/>
      <c r="C1678" s="10"/>
      <c r="D1678" s="48">
        <v>40.19</v>
      </c>
      <c r="E1678" s="15">
        <v>42.28</v>
      </c>
    </row>
    <row r="1679" spans="1:9" customFormat="1" x14ac:dyDescent="0.2">
      <c r="A1679" s="10">
        <v>38230</v>
      </c>
      <c r="B1679" s="10"/>
      <c r="C1679" s="10"/>
      <c r="D1679" s="15">
        <v>39.75</v>
      </c>
      <c r="E1679" s="15">
        <v>42.12</v>
      </c>
      <c r="F1679">
        <v>22</v>
      </c>
      <c r="H1679" s="22">
        <f>SUM(D1658:D1679)/F1679</f>
        <v>43.027727272727269</v>
      </c>
      <c r="I1679" s="22">
        <f>SUM(E1658:E1679)/F1679</f>
        <v>44.937272727272727</v>
      </c>
    </row>
    <row r="1680" spans="1:9" customFormat="1" x14ac:dyDescent="0.2">
      <c r="A1680" s="10">
        <v>38231</v>
      </c>
      <c r="B1680" s="10"/>
      <c r="C1680" s="10"/>
      <c r="D1680" s="15">
        <v>41.12</v>
      </c>
      <c r="E1680" s="15">
        <v>44.01</v>
      </c>
    </row>
    <row r="1681" spans="1:5" customFormat="1" x14ac:dyDescent="0.2">
      <c r="A1681" s="21">
        <v>38232</v>
      </c>
      <c r="B1681" s="21"/>
      <c r="C1681" s="21"/>
      <c r="D1681" s="15">
        <v>42.1</v>
      </c>
      <c r="E1681" s="15">
        <v>44.07</v>
      </c>
    </row>
    <row r="1682" spans="1:5" customFormat="1" x14ac:dyDescent="0.2">
      <c r="A1682" s="21">
        <v>38233</v>
      </c>
      <c r="B1682" s="21"/>
      <c r="C1682" s="21"/>
      <c r="D1682" s="15">
        <v>41.33</v>
      </c>
      <c r="E1682" s="15">
        <v>44</v>
      </c>
    </row>
    <row r="1683" spans="1:5" customFormat="1" x14ac:dyDescent="0.2">
      <c r="A1683" s="21">
        <v>38237</v>
      </c>
      <c r="B1683" s="21"/>
      <c r="C1683" s="21"/>
      <c r="D1683" s="15">
        <v>40.53</v>
      </c>
      <c r="E1683" s="15">
        <v>43.35</v>
      </c>
    </row>
    <row r="1684" spans="1:5" customFormat="1" x14ac:dyDescent="0.2">
      <c r="A1684" s="21">
        <v>38238</v>
      </c>
      <c r="B1684" s="21"/>
      <c r="C1684" s="21"/>
      <c r="D1684" s="15">
        <v>40.94</v>
      </c>
      <c r="E1684" s="15">
        <v>42.78</v>
      </c>
    </row>
    <row r="1685" spans="1:5" customFormat="1" x14ac:dyDescent="0.2">
      <c r="A1685" s="21">
        <v>38239</v>
      </c>
      <c r="B1685" s="21"/>
      <c r="C1685" s="21"/>
      <c r="D1685" s="15">
        <v>41.76</v>
      </c>
      <c r="E1685" s="15">
        <v>44.62</v>
      </c>
    </row>
    <row r="1686" spans="1:5" customFormat="1" x14ac:dyDescent="0.2">
      <c r="A1686" s="10">
        <v>38240</v>
      </c>
      <c r="B1686" s="10"/>
      <c r="C1686" s="10"/>
      <c r="D1686" s="15">
        <v>42.48</v>
      </c>
      <c r="E1686" s="15">
        <v>42.82</v>
      </c>
    </row>
    <row r="1687" spans="1:5" customFormat="1" x14ac:dyDescent="0.2">
      <c r="A1687" s="10">
        <v>38243</v>
      </c>
      <c r="B1687" s="10"/>
      <c r="C1687" s="10"/>
      <c r="D1687" s="48">
        <v>42.08</v>
      </c>
      <c r="E1687" s="15">
        <v>43.88</v>
      </c>
    </row>
    <row r="1688" spans="1:5" customFormat="1" x14ac:dyDescent="0.2">
      <c r="A1688" s="10">
        <v>38244</v>
      </c>
      <c r="B1688" s="10"/>
      <c r="C1688" s="10"/>
      <c r="D1688" s="15">
        <v>41.68</v>
      </c>
      <c r="E1688" s="15">
        <v>44.4</v>
      </c>
    </row>
    <row r="1689" spans="1:5" customFormat="1" x14ac:dyDescent="0.2">
      <c r="A1689" s="10">
        <v>38245</v>
      </c>
      <c r="B1689" s="10"/>
      <c r="C1689" s="10"/>
      <c r="D1689" s="15">
        <v>42.15</v>
      </c>
      <c r="E1689" s="15">
        <v>43.59</v>
      </c>
    </row>
    <row r="1690" spans="1:5" customFormat="1" x14ac:dyDescent="0.2">
      <c r="A1690" s="10">
        <v>38246</v>
      </c>
      <c r="B1690" s="10"/>
      <c r="C1690" s="10"/>
      <c r="D1690" s="15">
        <v>41.16</v>
      </c>
      <c r="E1690" s="15">
        <v>43.9</v>
      </c>
    </row>
    <row r="1691" spans="1:5" customFormat="1" x14ac:dyDescent="0.2">
      <c r="A1691" s="10">
        <v>38247</v>
      </c>
      <c r="B1691" s="10"/>
      <c r="C1691" s="10"/>
      <c r="D1691" s="15">
        <v>42.68</v>
      </c>
      <c r="E1691" s="15">
        <v>45.6</v>
      </c>
    </row>
    <row r="1692" spans="1:5" customFormat="1" x14ac:dyDescent="0.2">
      <c r="A1692" s="10">
        <v>38250</v>
      </c>
      <c r="B1692" s="10"/>
      <c r="C1692" s="10"/>
      <c r="D1692" s="15">
        <v>43.49</v>
      </c>
      <c r="E1692" s="15">
        <v>46.36</v>
      </c>
    </row>
    <row r="1693" spans="1:5" customFormat="1" x14ac:dyDescent="0.2">
      <c r="A1693" s="10">
        <v>38251</v>
      </c>
      <c r="B1693" s="10"/>
      <c r="C1693" s="10"/>
      <c r="D1693" s="15">
        <v>44.36</v>
      </c>
      <c r="E1693" s="15">
        <v>47.1</v>
      </c>
    </row>
    <row r="1694" spans="1:5" customFormat="1" x14ac:dyDescent="0.2">
      <c r="A1694" s="10">
        <v>38252</v>
      </c>
      <c r="B1694" s="10"/>
      <c r="C1694" s="10"/>
      <c r="D1694" s="15">
        <v>45.93</v>
      </c>
      <c r="E1694" s="15">
        <v>48.56</v>
      </c>
    </row>
    <row r="1695" spans="1:5" customFormat="1" x14ac:dyDescent="0.2">
      <c r="A1695" s="10">
        <v>38253</v>
      </c>
      <c r="B1695" s="10"/>
      <c r="C1695" s="10"/>
      <c r="D1695" s="48">
        <v>46.47</v>
      </c>
      <c r="E1695" s="15">
        <v>48.37</v>
      </c>
    </row>
    <row r="1696" spans="1:5" customFormat="1" x14ac:dyDescent="0.2">
      <c r="A1696" s="10">
        <v>38254</v>
      </c>
      <c r="B1696" s="10"/>
      <c r="C1696" s="10"/>
      <c r="D1696" s="48">
        <v>46.47</v>
      </c>
      <c r="E1696" s="15">
        <v>48.81</v>
      </c>
    </row>
    <row r="1697" spans="1:9" customFormat="1" x14ac:dyDescent="0.2">
      <c r="A1697" s="10">
        <v>38257</v>
      </c>
      <c r="B1697" s="10"/>
      <c r="C1697" s="10"/>
      <c r="D1697" s="15">
        <v>47</v>
      </c>
      <c r="E1697" s="15">
        <v>49.65</v>
      </c>
    </row>
    <row r="1698" spans="1:9" customFormat="1" x14ac:dyDescent="0.2">
      <c r="A1698" s="10">
        <v>38258</v>
      </c>
      <c r="B1698" s="10"/>
      <c r="C1698" s="10"/>
      <c r="D1698" s="15">
        <v>47.09</v>
      </c>
      <c r="E1698" s="15">
        <v>49.91</v>
      </c>
    </row>
    <row r="1699" spans="1:9" customFormat="1" x14ac:dyDescent="0.2">
      <c r="A1699" s="10">
        <v>38259</v>
      </c>
      <c r="B1699" s="10"/>
      <c r="C1699" s="10"/>
      <c r="D1699" s="15">
        <v>46.81</v>
      </c>
      <c r="E1699" s="15">
        <v>49.51</v>
      </c>
    </row>
    <row r="1700" spans="1:9" customFormat="1" x14ac:dyDescent="0.2">
      <c r="A1700" s="10">
        <v>38260</v>
      </c>
      <c r="B1700" s="10"/>
      <c r="C1700" s="10"/>
      <c r="D1700" s="15">
        <v>47.26</v>
      </c>
      <c r="E1700" s="15">
        <v>49.65</v>
      </c>
      <c r="F1700">
        <v>21</v>
      </c>
      <c r="H1700" s="22">
        <f>SUM(D1680:D1700)/F1700</f>
        <v>43.566190476190471</v>
      </c>
      <c r="I1700" s="22">
        <f>SUM(E1680:E1700)/F1700</f>
        <v>45.949523809523804</v>
      </c>
    </row>
    <row r="1701" spans="1:9" customFormat="1" x14ac:dyDescent="0.2">
      <c r="A1701" s="10">
        <v>38261</v>
      </c>
      <c r="B1701" s="10"/>
      <c r="C1701" s="10"/>
      <c r="D1701" s="15">
        <v>47.29</v>
      </c>
      <c r="E1701" s="15">
        <v>50.13</v>
      </c>
    </row>
    <row r="1702" spans="1:9" customFormat="1" x14ac:dyDescent="0.2">
      <c r="A1702" s="10">
        <v>38264</v>
      </c>
      <c r="B1702" s="10"/>
      <c r="C1702" s="10"/>
      <c r="D1702" s="15">
        <v>47</v>
      </c>
      <c r="E1702" s="15">
        <v>49.91</v>
      </c>
    </row>
    <row r="1703" spans="1:9" customFormat="1" x14ac:dyDescent="0.2">
      <c r="A1703" s="10">
        <v>38265</v>
      </c>
      <c r="B1703" s="10"/>
      <c r="C1703" s="10"/>
      <c r="D1703" s="15">
        <v>47.16</v>
      </c>
      <c r="E1703" s="15">
        <v>51.1</v>
      </c>
    </row>
    <row r="1704" spans="1:9" customFormat="1" x14ac:dyDescent="0.2">
      <c r="A1704" s="10">
        <v>38266</v>
      </c>
      <c r="B1704" s="10"/>
      <c r="C1704" s="10"/>
      <c r="D1704" s="15">
        <v>47.42</v>
      </c>
      <c r="E1704" s="15">
        <v>52.03</v>
      </c>
    </row>
    <row r="1705" spans="1:9" customFormat="1" x14ac:dyDescent="0.2">
      <c r="A1705" s="10">
        <v>38267</v>
      </c>
      <c r="B1705" s="10"/>
      <c r="C1705" s="10"/>
      <c r="D1705" s="15">
        <v>48.44</v>
      </c>
      <c r="E1705" s="15">
        <v>52.68</v>
      </c>
    </row>
    <row r="1706" spans="1:9" customFormat="1" x14ac:dyDescent="0.2">
      <c r="A1706" s="10">
        <v>38268</v>
      </c>
      <c r="B1706" s="10"/>
      <c r="C1706" s="10"/>
      <c r="D1706" s="15">
        <v>48.99</v>
      </c>
      <c r="E1706" s="15">
        <v>53.32</v>
      </c>
    </row>
    <row r="1707" spans="1:9" customFormat="1" x14ac:dyDescent="0.2">
      <c r="A1707" s="10">
        <v>38271</v>
      </c>
      <c r="B1707" s="10"/>
      <c r="C1707" s="10"/>
      <c r="D1707" s="15">
        <v>50.76</v>
      </c>
      <c r="E1707" s="15">
        <v>53.65</v>
      </c>
    </row>
    <row r="1708" spans="1:9" customFormat="1" x14ac:dyDescent="0.2">
      <c r="A1708" s="10">
        <v>38272</v>
      </c>
      <c r="B1708" s="10"/>
      <c r="C1708" s="10"/>
      <c r="D1708" s="15">
        <v>51.47</v>
      </c>
      <c r="E1708" s="15">
        <v>52.52</v>
      </c>
    </row>
    <row r="1709" spans="1:9" customFormat="1" x14ac:dyDescent="0.2">
      <c r="A1709" s="10">
        <v>38273</v>
      </c>
      <c r="B1709" s="10"/>
      <c r="C1709" s="10"/>
      <c r="D1709" s="15">
        <v>49.82</v>
      </c>
      <c r="E1709" s="15">
        <v>53.65</v>
      </c>
    </row>
    <row r="1710" spans="1:9" customFormat="1" x14ac:dyDescent="0.2">
      <c r="A1710" s="52">
        <v>38274</v>
      </c>
      <c r="B1710" s="52"/>
      <c r="C1710" s="52"/>
      <c r="D1710" s="54">
        <v>50.49</v>
      </c>
      <c r="E1710" s="53">
        <v>54.77</v>
      </c>
    </row>
    <row r="1711" spans="1:9" customFormat="1" x14ac:dyDescent="0.2">
      <c r="A1711" s="52">
        <v>38275</v>
      </c>
      <c r="B1711" s="52"/>
      <c r="C1711" s="52"/>
      <c r="D1711" s="53">
        <v>51.15</v>
      </c>
      <c r="E1711" s="53">
        <v>54.94</v>
      </c>
    </row>
    <row r="1712" spans="1:9" customFormat="1" x14ac:dyDescent="0.2">
      <c r="A1712" s="52">
        <v>38278</v>
      </c>
      <c r="B1712" s="52"/>
      <c r="C1712" s="52"/>
      <c r="D1712" s="53">
        <v>49.39</v>
      </c>
      <c r="E1712" s="53">
        <v>53.67</v>
      </c>
    </row>
    <row r="1713" spans="1:9" customFormat="1" x14ac:dyDescent="0.2">
      <c r="A1713" s="52">
        <v>38279</v>
      </c>
      <c r="B1713" s="52"/>
      <c r="C1713" s="52"/>
      <c r="D1713" s="53">
        <v>48.84</v>
      </c>
      <c r="E1713" s="53">
        <v>53.29</v>
      </c>
    </row>
    <row r="1714" spans="1:9" customFormat="1" x14ac:dyDescent="0.2">
      <c r="A1714" s="52">
        <v>38280</v>
      </c>
      <c r="B1714" s="52"/>
      <c r="C1714" s="52"/>
      <c r="D1714" s="53">
        <v>49.43</v>
      </c>
      <c r="E1714" s="53">
        <v>54.92</v>
      </c>
    </row>
    <row r="1715" spans="1:9" customFormat="1" x14ac:dyDescent="0.2">
      <c r="A1715" s="52">
        <v>38281</v>
      </c>
      <c r="B1715" s="52"/>
      <c r="C1715" s="52"/>
      <c r="D1715" s="53">
        <v>50.73</v>
      </c>
      <c r="E1715" s="53">
        <v>54.47</v>
      </c>
    </row>
    <row r="1716" spans="1:9" customFormat="1" x14ac:dyDescent="0.2">
      <c r="A1716" s="52">
        <v>38282</v>
      </c>
      <c r="B1716" s="52"/>
      <c r="C1716" s="52"/>
      <c r="D1716" s="53">
        <v>52.09</v>
      </c>
      <c r="E1716" s="53">
        <v>55.17</v>
      </c>
    </row>
    <row r="1717" spans="1:9" customFormat="1" x14ac:dyDescent="0.2">
      <c r="A1717" s="52">
        <v>38285</v>
      </c>
      <c r="B1717" s="52"/>
      <c r="C1717" s="52"/>
      <c r="D1717" s="53">
        <v>52.13</v>
      </c>
      <c r="E1717" s="53">
        <v>55.23</v>
      </c>
    </row>
    <row r="1718" spans="1:9" customFormat="1" x14ac:dyDescent="0.2">
      <c r="A1718" s="52">
        <v>38286</v>
      </c>
      <c r="B1718" s="52"/>
      <c r="C1718" s="52"/>
      <c r="D1718" s="53">
        <v>51.43</v>
      </c>
      <c r="E1718" s="53">
        <v>55.18</v>
      </c>
    </row>
    <row r="1719" spans="1:9" customFormat="1" x14ac:dyDescent="0.2">
      <c r="A1719" s="52">
        <v>38287</v>
      </c>
      <c r="B1719" s="52"/>
      <c r="C1719" s="52"/>
      <c r="D1719" s="53">
        <v>51.97</v>
      </c>
      <c r="E1719" s="53">
        <v>52.47</v>
      </c>
    </row>
    <row r="1720" spans="1:9" customFormat="1" x14ac:dyDescent="0.2">
      <c r="A1720" s="52">
        <v>38288</v>
      </c>
      <c r="B1720" s="52"/>
      <c r="C1720" s="52"/>
      <c r="D1720" s="53">
        <v>49.79</v>
      </c>
      <c r="E1720" s="53">
        <v>50.93</v>
      </c>
    </row>
    <row r="1721" spans="1:9" customFormat="1" x14ac:dyDescent="0.2">
      <c r="A1721" s="52">
        <v>38289</v>
      </c>
      <c r="B1721" s="52"/>
      <c r="C1721" s="52"/>
      <c r="D1721" s="53">
        <v>48.02</v>
      </c>
      <c r="E1721" s="53">
        <v>51.77</v>
      </c>
      <c r="F1721">
        <v>21</v>
      </c>
      <c r="H1721" s="22">
        <f>SUM(D1701:D1721)/F1721</f>
        <v>49.705238095238094</v>
      </c>
      <c r="I1721" s="22">
        <f>SUM(E1701:E1721)/F1721</f>
        <v>53.133333333333333</v>
      </c>
    </row>
    <row r="1722" spans="1:9" customFormat="1" x14ac:dyDescent="0.2">
      <c r="A1722" s="10">
        <v>38292</v>
      </c>
      <c r="B1722" s="10"/>
      <c r="C1722" s="10"/>
      <c r="D1722" s="15">
        <v>46.54</v>
      </c>
      <c r="E1722" s="15">
        <v>50.14</v>
      </c>
    </row>
    <row r="1723" spans="1:9" customFormat="1" x14ac:dyDescent="0.2">
      <c r="A1723" s="10">
        <v>38293</v>
      </c>
      <c r="B1723" s="10"/>
      <c r="C1723" s="10"/>
      <c r="D1723" s="15">
        <v>45.92</v>
      </c>
      <c r="E1723" s="15">
        <v>49.63</v>
      </c>
    </row>
    <row r="1724" spans="1:9" customFormat="1" x14ac:dyDescent="0.2">
      <c r="A1724" s="10">
        <v>38294</v>
      </c>
      <c r="B1724" s="10"/>
      <c r="C1724" s="10"/>
      <c r="D1724" s="15">
        <v>45.17</v>
      </c>
      <c r="E1724" s="15">
        <v>50.89</v>
      </c>
    </row>
    <row r="1725" spans="1:9" customFormat="1" x14ac:dyDescent="0.2">
      <c r="A1725" s="10">
        <v>38295</v>
      </c>
      <c r="B1725" s="10"/>
      <c r="C1725" s="10"/>
      <c r="D1725" s="15">
        <v>45.59</v>
      </c>
      <c r="E1725" s="15">
        <v>48.83</v>
      </c>
    </row>
    <row r="1726" spans="1:9" customFormat="1" x14ac:dyDescent="0.2">
      <c r="A1726" s="10">
        <v>38296</v>
      </c>
      <c r="B1726" s="10"/>
      <c r="C1726" s="10"/>
      <c r="D1726" s="15">
        <v>44.54</v>
      </c>
      <c r="E1726" s="15">
        <v>49.62</v>
      </c>
    </row>
    <row r="1727" spans="1:9" customFormat="1" x14ac:dyDescent="0.2">
      <c r="A1727" s="10">
        <v>38299</v>
      </c>
      <c r="B1727" s="10"/>
      <c r="C1727" s="10"/>
      <c r="D1727" s="15">
        <v>44.27</v>
      </c>
      <c r="E1727" s="15">
        <v>49.09</v>
      </c>
    </row>
    <row r="1728" spans="1:9" customFormat="1" x14ac:dyDescent="0.2">
      <c r="A1728" s="10">
        <v>38300</v>
      </c>
      <c r="B1728" s="10"/>
      <c r="C1728" s="10"/>
      <c r="D1728" s="15">
        <v>42.46</v>
      </c>
      <c r="E1728" s="15">
        <v>47.38</v>
      </c>
    </row>
    <row r="1729" spans="1:9" customFormat="1" x14ac:dyDescent="0.2">
      <c r="A1729" s="10">
        <v>38301</v>
      </c>
      <c r="B1729" s="10"/>
      <c r="C1729" s="10"/>
      <c r="D1729" s="15">
        <v>42.16</v>
      </c>
      <c r="E1729" s="15">
        <v>48.87</v>
      </c>
    </row>
    <row r="1730" spans="1:9" customFormat="1" x14ac:dyDescent="0.2">
      <c r="A1730" s="10">
        <v>38302</v>
      </c>
      <c r="B1730" s="10"/>
      <c r="C1730" s="10"/>
      <c r="D1730" s="15">
        <v>43.47</v>
      </c>
      <c r="E1730" s="15">
        <v>47.73</v>
      </c>
    </row>
    <row r="1731" spans="1:9" customFormat="1" x14ac:dyDescent="0.2">
      <c r="A1731" s="10">
        <v>38303</v>
      </c>
      <c r="B1731" s="10"/>
      <c r="C1731" s="10"/>
      <c r="D1731" s="15">
        <v>41.58</v>
      </c>
      <c r="E1731" s="15">
        <v>47.33</v>
      </c>
    </row>
    <row r="1732" spans="1:9" customFormat="1" x14ac:dyDescent="0.2">
      <c r="A1732" s="10">
        <v>38306</v>
      </c>
      <c r="B1732" s="10"/>
      <c r="C1732" s="10"/>
      <c r="D1732" s="48">
        <v>41.14</v>
      </c>
      <c r="E1732" s="15">
        <v>46.88</v>
      </c>
    </row>
    <row r="1733" spans="1:9" customFormat="1" x14ac:dyDescent="0.2">
      <c r="A1733" s="10">
        <v>38307</v>
      </c>
      <c r="B1733" s="10"/>
      <c r="C1733" s="10"/>
      <c r="D1733" s="15">
        <v>40.69</v>
      </c>
      <c r="E1733" s="15">
        <v>46.12</v>
      </c>
    </row>
    <row r="1734" spans="1:9" customFormat="1" x14ac:dyDescent="0.2">
      <c r="A1734" s="10">
        <v>38308</v>
      </c>
      <c r="B1734" s="10"/>
      <c r="C1734" s="10"/>
      <c r="D1734" s="15">
        <v>39.83</v>
      </c>
      <c r="E1734" s="15">
        <v>46.85</v>
      </c>
    </row>
    <row r="1735" spans="1:9" customFormat="1" x14ac:dyDescent="0.2">
      <c r="A1735" s="10">
        <v>38309</v>
      </c>
      <c r="B1735" s="10"/>
      <c r="C1735" s="10"/>
      <c r="D1735" s="15">
        <v>40.03</v>
      </c>
      <c r="E1735" s="15">
        <v>46.23</v>
      </c>
    </row>
    <row r="1736" spans="1:9" customFormat="1" x14ac:dyDescent="0.2">
      <c r="A1736" s="10">
        <v>38310</v>
      </c>
      <c r="B1736" s="10"/>
      <c r="C1736" s="10"/>
      <c r="D1736" s="15">
        <v>42.45</v>
      </c>
      <c r="E1736" s="15">
        <v>48.45</v>
      </c>
    </row>
    <row r="1737" spans="1:9" customFormat="1" x14ac:dyDescent="0.2">
      <c r="A1737" s="10">
        <v>38313</v>
      </c>
      <c r="B1737" s="10"/>
      <c r="C1737" s="10"/>
      <c r="D1737" s="15">
        <v>42.67</v>
      </c>
      <c r="E1737" s="15">
        <v>48.5</v>
      </c>
    </row>
    <row r="1738" spans="1:9" customFormat="1" x14ac:dyDescent="0.2">
      <c r="A1738" s="10">
        <v>38314</v>
      </c>
      <c r="B1738" s="10"/>
      <c r="C1738" s="10"/>
      <c r="D1738" s="15">
        <v>43.05</v>
      </c>
      <c r="E1738" s="15">
        <v>48.75</v>
      </c>
    </row>
    <row r="1739" spans="1:9" customFormat="1" x14ac:dyDescent="0.2">
      <c r="A1739" s="10">
        <v>38315</v>
      </c>
      <c r="B1739" s="10"/>
      <c r="C1739" s="10"/>
      <c r="D1739" s="15">
        <v>42.42</v>
      </c>
      <c r="E1739" s="15">
        <v>49.27</v>
      </c>
    </row>
    <row r="1740" spans="1:9" customFormat="1" x14ac:dyDescent="0.2">
      <c r="A1740" s="10">
        <v>38317</v>
      </c>
      <c r="B1740" s="10"/>
      <c r="C1740" s="10"/>
      <c r="D1740" s="15">
        <v>42.99</v>
      </c>
      <c r="E1740" s="48">
        <v>49.52</v>
      </c>
    </row>
    <row r="1741" spans="1:9" customFormat="1" x14ac:dyDescent="0.2">
      <c r="A1741" s="10">
        <v>38320</v>
      </c>
      <c r="B1741" s="10"/>
      <c r="C1741" s="10"/>
      <c r="D1741" s="15">
        <v>43.57</v>
      </c>
      <c r="E1741" s="15">
        <v>49.77</v>
      </c>
    </row>
    <row r="1742" spans="1:9" customFormat="1" x14ac:dyDescent="0.2">
      <c r="A1742" s="10">
        <v>38321</v>
      </c>
      <c r="B1742" s="10"/>
      <c r="C1742" s="10"/>
      <c r="D1742" s="15">
        <v>44.04</v>
      </c>
      <c r="E1742" s="15">
        <v>49.14</v>
      </c>
      <c r="F1742">
        <v>21</v>
      </c>
      <c r="H1742" s="22">
        <f>SUM(D1722:D1742)/F1742</f>
        <v>43.075238095238092</v>
      </c>
      <c r="I1742" s="22">
        <f>SUM(E1722:E1742)/F1742</f>
        <v>48.523333333333341</v>
      </c>
    </row>
    <row r="1743" spans="1:9" customFormat="1" x14ac:dyDescent="0.2">
      <c r="A1743" s="10">
        <v>38322</v>
      </c>
      <c r="B1743" s="10"/>
      <c r="C1743" s="10"/>
      <c r="D1743" s="15">
        <v>41.47</v>
      </c>
      <c r="E1743" s="15">
        <v>47.5</v>
      </c>
    </row>
    <row r="1744" spans="1:9" customFormat="1" x14ac:dyDescent="0.2">
      <c r="A1744" s="10">
        <v>38323</v>
      </c>
      <c r="B1744" s="10"/>
      <c r="C1744" s="10"/>
      <c r="D1744" s="15">
        <v>38.25</v>
      </c>
      <c r="E1744" s="15">
        <v>43.26</v>
      </c>
    </row>
    <row r="1745" spans="1:5" customFormat="1" x14ac:dyDescent="0.2">
      <c r="A1745" s="10">
        <v>38324</v>
      </c>
      <c r="B1745" s="10"/>
      <c r="C1745" s="10"/>
      <c r="D1745" s="48">
        <v>38.43</v>
      </c>
      <c r="E1745" s="15">
        <v>42.55</v>
      </c>
    </row>
    <row r="1746" spans="1:5" customFormat="1" x14ac:dyDescent="0.2">
      <c r="A1746" s="10">
        <v>38327</v>
      </c>
      <c r="B1746" s="10"/>
      <c r="C1746" s="10"/>
      <c r="D1746" s="15">
        <v>38.61</v>
      </c>
      <c r="E1746" s="15">
        <v>42.99</v>
      </c>
    </row>
    <row r="1747" spans="1:5" customFormat="1" x14ac:dyDescent="0.2">
      <c r="A1747" s="10">
        <v>38328</v>
      </c>
      <c r="B1747" s="10"/>
      <c r="C1747" s="10"/>
      <c r="D1747" s="15">
        <v>37.409999999999997</v>
      </c>
      <c r="E1747" s="15">
        <v>41.47</v>
      </c>
    </row>
    <row r="1748" spans="1:5" customFormat="1" x14ac:dyDescent="0.2">
      <c r="A1748" s="10">
        <v>38329</v>
      </c>
      <c r="B1748" s="10"/>
      <c r="C1748" s="10"/>
      <c r="D1748" s="15">
        <v>37.520000000000003</v>
      </c>
      <c r="E1748" s="15">
        <v>41.95</v>
      </c>
    </row>
    <row r="1749" spans="1:5" customFormat="1" x14ac:dyDescent="0.2">
      <c r="A1749" s="10">
        <v>38330</v>
      </c>
      <c r="B1749" s="10"/>
      <c r="C1749" s="10"/>
      <c r="D1749" s="15">
        <v>38.36</v>
      </c>
      <c r="E1749" s="15">
        <v>42.54</v>
      </c>
    </row>
    <row r="1750" spans="1:5" customFormat="1" x14ac:dyDescent="0.2">
      <c r="A1750" s="10">
        <v>38331</v>
      </c>
      <c r="B1750" s="10"/>
      <c r="C1750" s="10"/>
      <c r="D1750" s="15">
        <v>38.07</v>
      </c>
      <c r="E1750" s="15">
        <v>40.72</v>
      </c>
    </row>
    <row r="1751" spans="1:5" customFormat="1" x14ac:dyDescent="0.2">
      <c r="A1751" s="10">
        <v>38334</v>
      </c>
      <c r="B1751" s="10"/>
      <c r="C1751" s="10"/>
      <c r="D1751" s="15">
        <v>36.86</v>
      </c>
      <c r="E1751" s="15">
        <v>41.02</v>
      </c>
    </row>
    <row r="1752" spans="1:5" customFormat="1" x14ac:dyDescent="0.2">
      <c r="A1752" s="10">
        <v>38335</v>
      </c>
      <c r="B1752" s="10"/>
      <c r="C1752" s="10"/>
      <c r="D1752" s="15">
        <v>37.25</v>
      </c>
      <c r="E1752" s="15">
        <v>41.83</v>
      </c>
    </row>
    <row r="1753" spans="1:5" customFormat="1" x14ac:dyDescent="0.2">
      <c r="A1753" s="10">
        <v>38336</v>
      </c>
      <c r="B1753" s="10"/>
      <c r="C1753" s="10"/>
      <c r="D1753" s="48">
        <v>39.36</v>
      </c>
      <c r="E1753" s="15">
        <v>44.2</v>
      </c>
    </row>
    <row r="1754" spans="1:5" customFormat="1" x14ac:dyDescent="0.2">
      <c r="A1754" s="10">
        <v>38337</v>
      </c>
      <c r="B1754" s="10"/>
      <c r="C1754" s="10"/>
      <c r="D1754" s="15">
        <v>40.67</v>
      </c>
      <c r="E1754" s="15">
        <v>44.19</v>
      </c>
    </row>
    <row r="1755" spans="1:5" customFormat="1" x14ac:dyDescent="0.2">
      <c r="A1755" s="10">
        <v>38338</v>
      </c>
      <c r="B1755" s="10"/>
      <c r="C1755" s="10"/>
      <c r="D1755" s="48">
        <v>42.6</v>
      </c>
      <c r="E1755" s="15">
        <v>46.29</v>
      </c>
    </row>
    <row r="1756" spans="1:5" customFormat="1" x14ac:dyDescent="0.2">
      <c r="A1756" s="10">
        <v>38341</v>
      </c>
      <c r="B1756" s="10"/>
      <c r="C1756" s="10"/>
      <c r="D1756" s="15">
        <v>43.02</v>
      </c>
      <c r="E1756" s="15">
        <v>45.65</v>
      </c>
    </row>
    <row r="1757" spans="1:5" customFormat="1" x14ac:dyDescent="0.2">
      <c r="A1757" s="10">
        <v>38342</v>
      </c>
      <c r="B1757" s="10"/>
      <c r="C1757" s="10"/>
      <c r="D1757" s="15">
        <v>42.7</v>
      </c>
      <c r="E1757" s="15">
        <v>45.56</v>
      </c>
    </row>
    <row r="1758" spans="1:5" customFormat="1" x14ac:dyDescent="0.2">
      <c r="A1758" s="10">
        <v>38343</v>
      </c>
      <c r="B1758" s="10"/>
      <c r="C1758" s="10"/>
      <c r="D1758" s="15">
        <v>42.81</v>
      </c>
      <c r="E1758" s="15">
        <v>44.05</v>
      </c>
    </row>
    <row r="1759" spans="1:5" customFormat="1" x14ac:dyDescent="0.2">
      <c r="A1759" s="10">
        <v>38344</v>
      </c>
      <c r="B1759" s="10"/>
      <c r="C1759" s="10"/>
      <c r="D1759" s="15">
        <v>41.14</v>
      </c>
      <c r="E1759" s="15">
        <v>43.99</v>
      </c>
    </row>
    <row r="1760" spans="1:5" customFormat="1" x14ac:dyDescent="0.2">
      <c r="A1760" s="10">
        <v>38348</v>
      </c>
      <c r="B1760" s="10"/>
      <c r="C1760" s="10"/>
      <c r="D1760" s="48">
        <v>38.65</v>
      </c>
      <c r="E1760" s="15">
        <v>41.33</v>
      </c>
    </row>
    <row r="1761" spans="1:11" customFormat="1" x14ac:dyDescent="0.2">
      <c r="A1761" s="10">
        <v>38349</v>
      </c>
      <c r="B1761" s="10"/>
      <c r="C1761" s="10"/>
      <c r="D1761" s="48">
        <v>37.29</v>
      </c>
      <c r="E1761" s="15">
        <v>41.78</v>
      </c>
    </row>
    <row r="1762" spans="1:11" customFormat="1" x14ac:dyDescent="0.2">
      <c r="A1762" s="10">
        <v>38350</v>
      </c>
      <c r="B1762" s="10"/>
      <c r="C1762" s="10"/>
      <c r="D1762" s="15">
        <v>38.96</v>
      </c>
      <c r="E1762" s="15">
        <v>43.65</v>
      </c>
      <c r="H1762" s="22"/>
      <c r="I1762" s="22"/>
    </row>
    <row r="1763" spans="1:11" customFormat="1" x14ac:dyDescent="0.2">
      <c r="A1763" s="10">
        <v>38351</v>
      </c>
      <c r="B1763" s="10"/>
      <c r="C1763" s="10"/>
      <c r="D1763" s="15">
        <v>39.9</v>
      </c>
      <c r="E1763" s="604">
        <v>43.46</v>
      </c>
      <c r="F1763">
        <v>21</v>
      </c>
      <c r="H1763" s="22"/>
      <c r="I1763" s="22">
        <f>SUM(E1743:E1763)/F1763</f>
        <v>43.332380952380952</v>
      </c>
      <c r="J1763" s="57" t="s">
        <v>3074</v>
      </c>
      <c r="K1763" s="57"/>
    </row>
    <row r="1764" spans="1:11" customFormat="1" x14ac:dyDescent="0.2">
      <c r="A1764" s="10">
        <v>38352</v>
      </c>
      <c r="B1764" s="10"/>
      <c r="C1764" s="10"/>
      <c r="D1764" s="66">
        <v>40.47</v>
      </c>
      <c r="E1764" s="66"/>
      <c r="F1764">
        <v>22</v>
      </c>
      <c r="H1764" s="22">
        <f>SUM(D1743:D1764)/F1764</f>
        <v>39.536363636363639</v>
      </c>
      <c r="I1764" s="22"/>
      <c r="J1764" s="57"/>
      <c r="K1764" s="57"/>
    </row>
    <row r="1765" spans="1:11" customFormat="1" x14ac:dyDescent="0.2">
      <c r="A1765" s="59">
        <v>38355</v>
      </c>
      <c r="B1765" s="59"/>
      <c r="C1765" s="59"/>
      <c r="D1765" s="35">
        <v>38.56</v>
      </c>
      <c r="E1765" s="15">
        <v>42.13</v>
      </c>
    </row>
    <row r="1766" spans="1:11" customFormat="1" x14ac:dyDescent="0.2">
      <c r="A1766" s="10">
        <v>38356</v>
      </c>
      <c r="B1766" s="10"/>
      <c r="C1766" s="10"/>
      <c r="D1766" s="15">
        <v>40.08</v>
      </c>
      <c r="E1766" s="15">
        <v>43.92</v>
      </c>
    </row>
    <row r="1767" spans="1:11" customFormat="1" x14ac:dyDescent="0.2">
      <c r="A1767" s="10">
        <v>38357</v>
      </c>
      <c r="B1767" s="10"/>
      <c r="C1767" s="10"/>
      <c r="D1767" s="15">
        <v>41.03</v>
      </c>
      <c r="E1767" s="15">
        <v>43.4</v>
      </c>
    </row>
    <row r="1768" spans="1:11" customFormat="1" x14ac:dyDescent="0.2">
      <c r="A1768" s="10">
        <v>38358</v>
      </c>
      <c r="B1768" s="10"/>
      <c r="C1768" s="10"/>
      <c r="D1768" s="15">
        <v>43.07</v>
      </c>
      <c r="E1768" s="15">
        <v>45.57</v>
      </c>
    </row>
    <row r="1769" spans="1:11" customFormat="1" x14ac:dyDescent="0.2">
      <c r="A1769" s="10">
        <v>38359</v>
      </c>
      <c r="B1769" s="10"/>
      <c r="C1769" s="10"/>
      <c r="D1769" s="15">
        <v>43.54</v>
      </c>
      <c r="E1769" s="15">
        <v>45.44</v>
      </c>
    </row>
    <row r="1770" spans="1:11" customFormat="1" x14ac:dyDescent="0.2">
      <c r="A1770" s="10">
        <v>38362</v>
      </c>
      <c r="B1770" s="10"/>
      <c r="C1770" s="10"/>
      <c r="D1770" s="15">
        <v>44.63</v>
      </c>
      <c r="E1770" s="15">
        <v>45.54</v>
      </c>
    </row>
    <row r="1771" spans="1:11" customFormat="1" x14ac:dyDescent="0.2">
      <c r="A1771" s="10">
        <v>38363</v>
      </c>
      <c r="B1771" s="10"/>
      <c r="C1771" s="10"/>
      <c r="D1771" s="15">
        <v>43.16</v>
      </c>
      <c r="E1771" s="15">
        <v>45.69</v>
      </c>
    </row>
    <row r="1772" spans="1:11" customFormat="1" x14ac:dyDescent="0.2">
      <c r="A1772" s="10">
        <v>38364</v>
      </c>
      <c r="B1772" s="10"/>
      <c r="C1772" s="10"/>
      <c r="D1772" s="15">
        <v>42.76</v>
      </c>
      <c r="E1772" s="15">
        <v>46.38</v>
      </c>
    </row>
    <row r="1773" spans="1:11" customFormat="1" x14ac:dyDescent="0.2">
      <c r="A1773" s="10">
        <v>38365</v>
      </c>
      <c r="B1773" s="10"/>
      <c r="C1773" s="10"/>
      <c r="D1773" s="15">
        <v>45.12</v>
      </c>
      <c r="E1773" s="15">
        <v>48.05</v>
      </c>
    </row>
    <row r="1774" spans="1:11" customFormat="1" x14ac:dyDescent="0.2">
      <c r="A1774" s="10">
        <v>38366</v>
      </c>
      <c r="B1774" s="10"/>
      <c r="C1774" s="10"/>
      <c r="D1774" s="15">
        <v>45.66</v>
      </c>
      <c r="E1774" s="15">
        <v>48.39</v>
      </c>
    </row>
    <row r="1775" spans="1:11" customFormat="1" x14ac:dyDescent="0.2">
      <c r="A1775" s="10">
        <v>38370</v>
      </c>
      <c r="B1775" s="10"/>
      <c r="C1775" s="10"/>
      <c r="D1775" s="15">
        <v>44.86</v>
      </c>
      <c r="E1775" s="15">
        <v>48.39</v>
      </c>
    </row>
    <row r="1776" spans="1:11" customFormat="1" x14ac:dyDescent="0.2">
      <c r="A1776" s="10">
        <v>38371</v>
      </c>
      <c r="B1776" s="10"/>
      <c r="C1776" s="10"/>
      <c r="D1776" s="15">
        <v>45.05</v>
      </c>
      <c r="E1776" s="15">
        <v>47.56</v>
      </c>
    </row>
    <row r="1777" spans="1:9" customFormat="1" x14ac:dyDescent="0.2">
      <c r="A1777" s="10">
        <v>38372</v>
      </c>
      <c r="B1777" s="10"/>
      <c r="C1777" s="10"/>
      <c r="D1777" s="15">
        <v>44.1</v>
      </c>
      <c r="E1777" s="15">
        <v>46.92</v>
      </c>
    </row>
    <row r="1778" spans="1:9" customFormat="1" x14ac:dyDescent="0.2">
      <c r="A1778" s="10">
        <v>38373</v>
      </c>
      <c r="B1778" s="10"/>
      <c r="C1778" s="10"/>
      <c r="D1778" s="15">
        <v>45.75</v>
      </c>
      <c r="E1778" s="15">
        <v>48.29</v>
      </c>
    </row>
    <row r="1779" spans="1:9" customFormat="1" x14ac:dyDescent="0.2">
      <c r="A1779" s="10">
        <v>38376</v>
      </c>
      <c r="B1779" s="10"/>
      <c r="C1779" s="10"/>
      <c r="D1779" s="15">
        <v>45.65</v>
      </c>
      <c r="E1779" s="15">
        <v>48.62</v>
      </c>
    </row>
    <row r="1780" spans="1:9" customFormat="1" x14ac:dyDescent="0.2">
      <c r="A1780" s="10">
        <v>38377</v>
      </c>
      <c r="B1780" s="10"/>
      <c r="C1780" s="10"/>
      <c r="D1780" s="15">
        <v>46.08</v>
      </c>
      <c r="E1780" s="15">
        <v>49.45</v>
      </c>
    </row>
    <row r="1781" spans="1:9" customFormat="1" x14ac:dyDescent="0.2">
      <c r="A1781" s="10">
        <v>38378</v>
      </c>
      <c r="B1781" s="10"/>
      <c r="C1781" s="10"/>
      <c r="D1781" s="15">
        <v>46.23</v>
      </c>
      <c r="E1781" s="15">
        <v>48.79</v>
      </c>
    </row>
    <row r="1782" spans="1:9" s="73" customFormat="1" x14ac:dyDescent="0.2">
      <c r="A1782" s="72">
        <v>38379</v>
      </c>
      <c r="B1782" s="72"/>
      <c r="C1782" s="72"/>
      <c r="D1782" s="74">
        <v>46.75</v>
      </c>
      <c r="E1782" s="74">
        <v>48.85</v>
      </c>
      <c r="H1782" s="75"/>
      <c r="I1782" s="75"/>
    </row>
    <row r="1783" spans="1:9" customFormat="1" x14ac:dyDescent="0.2">
      <c r="A1783" s="10">
        <v>38380</v>
      </c>
      <c r="B1783" s="10"/>
      <c r="C1783" s="10"/>
      <c r="D1783" s="15">
        <v>44.98</v>
      </c>
      <c r="E1783" s="15">
        <v>47.19</v>
      </c>
    </row>
    <row r="1784" spans="1:9" customFormat="1" x14ac:dyDescent="0.2">
      <c r="A1784" s="10">
        <v>38383</v>
      </c>
      <c r="B1784" s="10"/>
      <c r="C1784" s="10"/>
      <c r="D1784" s="48">
        <v>46.02</v>
      </c>
      <c r="E1784" s="15">
        <v>48.21</v>
      </c>
      <c r="F1784">
        <v>20</v>
      </c>
      <c r="H1784" s="76">
        <f>SUM(D1765:D1784)/F1784</f>
        <v>44.154000000000003</v>
      </c>
      <c r="I1784" s="76">
        <f>SUM(E1765:E1784)/F1784</f>
        <v>46.838999999999999</v>
      </c>
    </row>
    <row r="1785" spans="1:9" customFormat="1" x14ac:dyDescent="0.2">
      <c r="A1785" s="10">
        <v>38384</v>
      </c>
      <c r="B1785" s="10"/>
      <c r="C1785" s="10"/>
      <c r="D1785" s="15">
        <v>45.05</v>
      </c>
      <c r="E1785" s="15">
        <v>47.13</v>
      </c>
    </row>
    <row r="1786" spans="1:9" customFormat="1" x14ac:dyDescent="0.2">
      <c r="A1786" s="10">
        <v>38385</v>
      </c>
      <c r="B1786" s="10"/>
      <c r="C1786" s="10"/>
      <c r="D1786" s="15">
        <v>44.09</v>
      </c>
      <c r="E1786" s="15">
        <v>46.7</v>
      </c>
    </row>
    <row r="1787" spans="1:9" customFormat="1" x14ac:dyDescent="0.2">
      <c r="A1787" s="10">
        <v>38386</v>
      </c>
      <c r="B1787" s="10"/>
      <c r="C1787" s="10"/>
      <c r="D1787" s="15">
        <v>43.01</v>
      </c>
      <c r="E1787" s="15">
        <v>46.46</v>
      </c>
    </row>
    <row r="1788" spans="1:9" customFormat="1" x14ac:dyDescent="0.2">
      <c r="A1788" s="10">
        <v>38387</v>
      </c>
      <c r="B1788" s="10"/>
      <c r="C1788" s="10"/>
      <c r="D1788" s="37">
        <v>43.62</v>
      </c>
      <c r="E1788" s="37">
        <v>46.49</v>
      </c>
    </row>
    <row r="1789" spans="1:9" customFormat="1" x14ac:dyDescent="0.2">
      <c r="A1789" s="10">
        <v>38390</v>
      </c>
      <c r="B1789" s="10"/>
      <c r="C1789" s="10"/>
      <c r="D1789" s="15">
        <v>42.68</v>
      </c>
      <c r="E1789" s="15">
        <v>45.29</v>
      </c>
    </row>
    <row r="1790" spans="1:9" customFormat="1" x14ac:dyDescent="0.2">
      <c r="A1790" s="10">
        <v>38391</v>
      </c>
      <c r="B1790" s="10"/>
      <c r="C1790" s="10"/>
      <c r="D1790" s="48">
        <v>43.05</v>
      </c>
      <c r="E1790" s="15">
        <v>45.41</v>
      </c>
    </row>
    <row r="1791" spans="1:9" customFormat="1" x14ac:dyDescent="0.2">
      <c r="A1791" s="10">
        <v>38392</v>
      </c>
      <c r="B1791" s="10"/>
      <c r="C1791" s="10"/>
      <c r="D1791" s="15">
        <v>43.37</v>
      </c>
      <c r="E1791" s="15">
        <v>45.47</v>
      </c>
    </row>
    <row r="1792" spans="1:9" customFormat="1" x14ac:dyDescent="0.2">
      <c r="A1792" s="10">
        <v>38393</v>
      </c>
      <c r="B1792" s="10"/>
      <c r="C1792" s="10"/>
      <c r="D1792" s="15">
        <v>43.9</v>
      </c>
      <c r="E1792" s="15">
        <v>47.11</v>
      </c>
    </row>
    <row r="1793" spans="1:9" customFormat="1" x14ac:dyDescent="0.2">
      <c r="A1793" s="10">
        <v>38394</v>
      </c>
      <c r="B1793" s="10"/>
      <c r="C1793" s="10"/>
      <c r="D1793" s="15">
        <v>44.34</v>
      </c>
      <c r="E1793" s="15">
        <v>47.17</v>
      </c>
    </row>
    <row r="1794" spans="1:9" customFormat="1" x14ac:dyDescent="0.2">
      <c r="A1794" s="10">
        <v>38397</v>
      </c>
      <c r="B1794" s="10"/>
      <c r="C1794" s="10"/>
      <c r="D1794" s="15">
        <v>44</v>
      </c>
      <c r="E1794" s="15">
        <v>47.45</v>
      </c>
    </row>
    <row r="1795" spans="1:9" customFormat="1" x14ac:dyDescent="0.2">
      <c r="A1795" s="10">
        <v>38398</v>
      </c>
      <c r="B1795" s="10"/>
      <c r="C1795" s="10"/>
      <c r="D1795" s="15">
        <v>44.67</v>
      </c>
      <c r="E1795" s="15">
        <v>47.27</v>
      </c>
    </row>
    <row r="1796" spans="1:9" customFormat="1" x14ac:dyDescent="0.2">
      <c r="A1796" s="10">
        <v>38399</v>
      </c>
      <c r="B1796" s="10"/>
      <c r="C1796" s="10"/>
      <c r="D1796" s="15">
        <v>44.83</v>
      </c>
      <c r="E1796" s="15">
        <v>48.34</v>
      </c>
    </row>
    <row r="1797" spans="1:9" customFormat="1" x14ac:dyDescent="0.2">
      <c r="A1797" s="10">
        <v>38400</v>
      </c>
      <c r="B1797" s="10"/>
      <c r="C1797" s="10"/>
      <c r="D1797" s="15">
        <v>45.99</v>
      </c>
      <c r="E1797" s="15">
        <v>47.55</v>
      </c>
    </row>
    <row r="1798" spans="1:9" customFormat="1" x14ac:dyDescent="0.2">
      <c r="A1798" s="10">
        <v>38401</v>
      </c>
      <c r="B1798" s="10"/>
      <c r="C1798" s="10"/>
      <c r="D1798" s="15">
        <v>45.74</v>
      </c>
      <c r="E1798" s="15">
        <v>48.36</v>
      </c>
    </row>
    <row r="1799" spans="1:9" customFormat="1" x14ac:dyDescent="0.2">
      <c r="A1799" s="10">
        <v>38405</v>
      </c>
      <c r="B1799" s="10"/>
      <c r="C1799" s="10"/>
      <c r="D1799" s="15">
        <v>47.27</v>
      </c>
      <c r="E1799" s="15">
        <v>51.16</v>
      </c>
    </row>
    <row r="1800" spans="1:9" customFormat="1" x14ac:dyDescent="0.2">
      <c r="A1800" s="10">
        <v>38406</v>
      </c>
      <c r="B1800" s="10"/>
      <c r="C1800" s="10"/>
      <c r="D1800" s="15">
        <v>47.76</v>
      </c>
      <c r="E1800" s="15">
        <v>50.63</v>
      </c>
    </row>
    <row r="1801" spans="1:9" customFormat="1" x14ac:dyDescent="0.2">
      <c r="A1801" s="10">
        <v>38407</v>
      </c>
      <c r="B1801" s="10"/>
      <c r="C1801" s="10"/>
      <c r="D1801" s="15">
        <v>49.01</v>
      </c>
      <c r="E1801" s="15">
        <v>50.75</v>
      </c>
    </row>
    <row r="1802" spans="1:9" customFormat="1" x14ac:dyDescent="0.2">
      <c r="A1802" s="10">
        <v>38408</v>
      </c>
      <c r="B1802" s="10"/>
      <c r="C1802" s="10"/>
      <c r="D1802" s="15">
        <v>49.33</v>
      </c>
      <c r="E1802" s="15">
        <v>50.95</v>
      </c>
    </row>
    <row r="1803" spans="1:9" s="18" customFormat="1" x14ac:dyDescent="0.2">
      <c r="A1803" s="10">
        <v>38411</v>
      </c>
      <c r="B1803" s="10"/>
      <c r="C1803" s="10"/>
      <c r="D1803" s="35">
        <v>50.11</v>
      </c>
      <c r="E1803" s="15">
        <v>51.76</v>
      </c>
      <c r="F1803" s="18">
        <v>19</v>
      </c>
      <c r="H1803" s="76">
        <f>SUM(D1785:D1803)/F1803</f>
        <v>45.358947368421056</v>
      </c>
      <c r="I1803" s="76">
        <f>SUM(E1785:E1803)/F1803</f>
        <v>47.971052631578949</v>
      </c>
    </row>
    <row r="1804" spans="1:9" customFormat="1" x14ac:dyDescent="0.2">
      <c r="A1804" s="10">
        <v>38412</v>
      </c>
      <c r="B1804" s="10"/>
      <c r="C1804" s="10"/>
      <c r="D1804" s="15">
        <v>49.92</v>
      </c>
      <c r="E1804" s="15">
        <v>51.69</v>
      </c>
    </row>
    <row r="1805" spans="1:9" customFormat="1" x14ac:dyDescent="0.2">
      <c r="A1805" s="10">
        <v>38413</v>
      </c>
      <c r="B1805" s="10"/>
      <c r="C1805" s="10"/>
      <c r="D1805" s="15">
        <v>50.63</v>
      </c>
      <c r="E1805" s="15">
        <v>53.06</v>
      </c>
    </row>
    <row r="1806" spans="1:9" customFormat="1" x14ac:dyDescent="0.2">
      <c r="A1806" s="10">
        <v>38414</v>
      </c>
      <c r="B1806" s="10"/>
      <c r="C1806" s="10"/>
      <c r="D1806" s="15">
        <v>53.08</v>
      </c>
      <c r="E1806" s="15">
        <v>53.58</v>
      </c>
    </row>
    <row r="1807" spans="1:9" customFormat="1" x14ac:dyDescent="0.2">
      <c r="A1807" s="10">
        <v>38415</v>
      </c>
      <c r="B1807" s="10"/>
      <c r="C1807" s="10"/>
      <c r="D1807" s="15">
        <v>52.23</v>
      </c>
      <c r="E1807" s="15">
        <v>53.79</v>
      </c>
    </row>
    <row r="1808" spans="1:9" customFormat="1" x14ac:dyDescent="0.2">
      <c r="A1808" s="10">
        <v>38418</v>
      </c>
      <c r="B1808" s="10"/>
      <c r="C1808" s="10"/>
      <c r="D1808" s="15">
        <v>52.46</v>
      </c>
      <c r="E1808" s="15">
        <v>53.9</v>
      </c>
    </row>
    <row r="1809" spans="1:5" customFormat="1" x14ac:dyDescent="0.2">
      <c r="A1809" s="10">
        <v>38419</v>
      </c>
      <c r="B1809" s="10"/>
      <c r="C1809" s="10"/>
      <c r="D1809" s="15">
        <v>53.03</v>
      </c>
      <c r="E1809" s="15">
        <v>54.6</v>
      </c>
    </row>
    <row r="1810" spans="1:5" customFormat="1" x14ac:dyDescent="0.2">
      <c r="A1810" s="10">
        <v>38420</v>
      </c>
      <c r="B1810" s="10"/>
      <c r="C1810" s="10"/>
      <c r="D1810" s="15">
        <v>53.85</v>
      </c>
      <c r="E1810" s="15">
        <v>54.77</v>
      </c>
    </row>
    <row r="1811" spans="1:5" customFormat="1" x14ac:dyDescent="0.2">
      <c r="A1811" s="10">
        <v>38421</v>
      </c>
      <c r="B1811" s="10"/>
      <c r="C1811" s="10"/>
      <c r="D1811" s="48">
        <v>52.22</v>
      </c>
      <c r="E1811" s="15">
        <v>53.55</v>
      </c>
    </row>
    <row r="1812" spans="1:5" customFormat="1" x14ac:dyDescent="0.2">
      <c r="A1812" s="10">
        <v>38422</v>
      </c>
      <c r="B1812" s="10"/>
      <c r="C1812" s="10"/>
      <c r="D1812" s="15">
        <v>52.63</v>
      </c>
      <c r="E1812" s="15">
        <v>54.43</v>
      </c>
    </row>
    <row r="1813" spans="1:5" customFormat="1" x14ac:dyDescent="0.2">
      <c r="A1813" s="10">
        <v>38425</v>
      </c>
      <c r="B1813" s="10"/>
      <c r="C1813" s="10"/>
      <c r="D1813" s="15">
        <v>53.24</v>
      </c>
      <c r="E1813" s="15">
        <v>54.95</v>
      </c>
    </row>
    <row r="1814" spans="1:5" customFormat="1" x14ac:dyDescent="0.2">
      <c r="A1814" s="10">
        <v>38426</v>
      </c>
      <c r="B1814" s="10"/>
      <c r="C1814" s="10"/>
      <c r="D1814" s="15">
        <v>53.49</v>
      </c>
      <c r="E1814" s="15">
        <v>55.05</v>
      </c>
    </row>
    <row r="1815" spans="1:5" customFormat="1" x14ac:dyDescent="0.2">
      <c r="A1815" s="10">
        <v>38427</v>
      </c>
      <c r="B1815" s="10"/>
      <c r="C1815" s="10"/>
      <c r="D1815" s="15">
        <v>54.9</v>
      </c>
      <c r="E1815" s="15">
        <v>56.47</v>
      </c>
    </row>
    <row r="1816" spans="1:5" customFormat="1" x14ac:dyDescent="0.2">
      <c r="A1816" s="10">
        <v>38428</v>
      </c>
      <c r="B1816" s="10"/>
      <c r="C1816" s="10"/>
      <c r="D1816" s="15">
        <v>55.48</v>
      </c>
      <c r="E1816" s="15">
        <v>56.4</v>
      </c>
    </row>
    <row r="1817" spans="1:5" customFormat="1" x14ac:dyDescent="0.2">
      <c r="A1817" s="10">
        <v>38429</v>
      </c>
      <c r="B1817" s="10"/>
      <c r="C1817" s="10"/>
      <c r="D1817" s="15">
        <v>55.68</v>
      </c>
      <c r="E1817" s="15">
        <v>56.73</v>
      </c>
    </row>
    <row r="1818" spans="1:5" customFormat="1" x14ac:dyDescent="0.2">
      <c r="A1818" s="10">
        <v>38432</v>
      </c>
      <c r="B1818" s="10"/>
      <c r="C1818" s="10"/>
      <c r="D1818" s="15">
        <v>55.49</v>
      </c>
      <c r="E1818" s="15">
        <v>56.62</v>
      </c>
    </row>
    <row r="1819" spans="1:5" customFormat="1" x14ac:dyDescent="0.2">
      <c r="A1819" s="10">
        <v>38433</v>
      </c>
      <c r="B1819" s="10"/>
      <c r="C1819" s="10"/>
      <c r="D1819" s="15">
        <v>55.7</v>
      </c>
      <c r="E1819" s="15">
        <v>54.04</v>
      </c>
    </row>
    <row r="1820" spans="1:5" customFormat="1" x14ac:dyDescent="0.2">
      <c r="A1820" s="10">
        <v>38434</v>
      </c>
      <c r="B1820" s="10"/>
      <c r="C1820" s="10"/>
      <c r="D1820" s="48">
        <v>49.35</v>
      </c>
      <c r="E1820" s="15">
        <v>50.36</v>
      </c>
    </row>
    <row r="1821" spans="1:5" customFormat="1" x14ac:dyDescent="0.2">
      <c r="A1821" s="10">
        <v>38435</v>
      </c>
      <c r="B1821" s="10"/>
      <c r="C1821" s="10"/>
      <c r="D1821" s="15">
        <v>52.36</v>
      </c>
      <c r="E1821" s="15">
        <v>51.1</v>
      </c>
    </row>
    <row r="1822" spans="1:5" customFormat="1" x14ac:dyDescent="0.2">
      <c r="A1822" s="10">
        <v>38439</v>
      </c>
      <c r="B1822" s="10"/>
      <c r="C1822" s="10"/>
      <c r="D1822" s="48">
        <v>51.11</v>
      </c>
      <c r="E1822" s="15">
        <v>54.06</v>
      </c>
    </row>
    <row r="1823" spans="1:5" customFormat="1" x14ac:dyDescent="0.2">
      <c r="A1823" s="10">
        <v>38440</v>
      </c>
      <c r="B1823" s="10"/>
      <c r="C1823" s="10"/>
      <c r="D1823" s="15">
        <v>51.28</v>
      </c>
      <c r="E1823" s="15">
        <v>54.24</v>
      </c>
    </row>
    <row r="1824" spans="1:5" customFormat="1" x14ac:dyDescent="0.2">
      <c r="A1824" s="10">
        <v>38441</v>
      </c>
      <c r="B1824" s="10"/>
      <c r="C1824" s="10"/>
      <c r="D1824" s="15">
        <v>50.54</v>
      </c>
      <c r="E1824" s="15">
        <v>54</v>
      </c>
    </row>
    <row r="1825" spans="1:9" customFormat="1" x14ac:dyDescent="0.2">
      <c r="A1825" s="10">
        <v>38442</v>
      </c>
      <c r="B1825" s="10"/>
      <c r="C1825" s="10"/>
      <c r="D1825" s="15">
        <v>52.9</v>
      </c>
      <c r="E1825" s="15">
        <v>55.41</v>
      </c>
      <c r="F1825" s="18">
        <v>22</v>
      </c>
      <c r="G1825" s="18"/>
      <c r="H1825" s="76">
        <f>SUM(D1804:D1825)/F1825</f>
        <v>52.798636363636369</v>
      </c>
      <c r="I1825" s="76">
        <f>SUM(E1804:E1825)/F1825</f>
        <v>54.218181818181826</v>
      </c>
    </row>
    <row r="1826" spans="1:9" customFormat="1" x14ac:dyDescent="0.2">
      <c r="A1826" s="10">
        <v>38443</v>
      </c>
      <c r="B1826" s="10"/>
      <c r="C1826" s="10"/>
      <c r="D1826" s="15">
        <v>53.89</v>
      </c>
      <c r="E1826" s="15">
        <v>57.28</v>
      </c>
    </row>
    <row r="1827" spans="1:9" customFormat="1" x14ac:dyDescent="0.2">
      <c r="A1827" s="10">
        <v>38446</v>
      </c>
      <c r="B1827" s="10"/>
      <c r="C1827" s="10"/>
      <c r="D1827" s="15">
        <v>55.54</v>
      </c>
      <c r="E1827" s="15">
        <v>57.01</v>
      </c>
    </row>
    <row r="1828" spans="1:9" customFormat="1" x14ac:dyDescent="0.2">
      <c r="A1828" s="10">
        <v>38447</v>
      </c>
      <c r="B1828" s="10"/>
      <c r="C1828" s="10"/>
      <c r="D1828" s="15">
        <v>54.44</v>
      </c>
      <c r="E1828" s="15">
        <v>56.05</v>
      </c>
    </row>
    <row r="1829" spans="1:9" customFormat="1" x14ac:dyDescent="0.2">
      <c r="A1829" s="10">
        <v>38448</v>
      </c>
      <c r="B1829" s="10"/>
      <c r="C1829" s="10"/>
      <c r="D1829" s="15">
        <v>54.18</v>
      </c>
      <c r="E1829" s="15">
        <v>55.86</v>
      </c>
    </row>
    <row r="1830" spans="1:9" customFormat="1" x14ac:dyDescent="0.2">
      <c r="A1830" s="10">
        <v>38449</v>
      </c>
      <c r="B1830" s="10"/>
      <c r="C1830" s="10"/>
      <c r="D1830" s="15">
        <v>54.08</v>
      </c>
      <c r="E1830" s="15">
        <v>54.12</v>
      </c>
    </row>
    <row r="1831" spans="1:9" customFormat="1" x14ac:dyDescent="0.2">
      <c r="A1831" s="10">
        <v>38450</v>
      </c>
      <c r="B1831" s="10"/>
      <c r="C1831" s="10"/>
      <c r="D1831" s="15">
        <v>51.76</v>
      </c>
      <c r="E1831" s="15">
        <v>53.33</v>
      </c>
    </row>
    <row r="1832" spans="1:9" customFormat="1" x14ac:dyDescent="0.2">
      <c r="A1832" s="10">
        <v>38453</v>
      </c>
      <c r="B1832" s="10"/>
      <c r="C1832" s="10"/>
      <c r="D1832" s="15">
        <v>52.11</v>
      </c>
      <c r="E1832" s="15">
        <v>53.72</v>
      </c>
    </row>
    <row r="1833" spans="1:9" customFormat="1" x14ac:dyDescent="0.2">
      <c r="A1833" s="10">
        <v>38454</v>
      </c>
      <c r="B1833" s="10"/>
      <c r="C1833" s="10"/>
      <c r="D1833" s="15">
        <v>52.61</v>
      </c>
      <c r="E1833" s="15">
        <v>51.87</v>
      </c>
    </row>
    <row r="1834" spans="1:9" customFormat="1" x14ac:dyDescent="0.2">
      <c r="A1834" s="10">
        <v>38455</v>
      </c>
      <c r="B1834" s="10"/>
      <c r="C1834" s="10"/>
      <c r="D1834" s="15">
        <v>50.93</v>
      </c>
      <c r="E1834" s="15">
        <v>50.23</v>
      </c>
    </row>
    <row r="1835" spans="1:9" customFormat="1" x14ac:dyDescent="0.2">
      <c r="A1835" s="10">
        <v>38456</v>
      </c>
      <c r="B1835" s="10"/>
      <c r="C1835" s="10"/>
      <c r="D1835" s="15">
        <v>49.79</v>
      </c>
      <c r="E1835" s="15">
        <v>51.14</v>
      </c>
    </row>
    <row r="1836" spans="1:9" customFormat="1" x14ac:dyDescent="0.2">
      <c r="A1836" s="10">
        <v>38457</v>
      </c>
      <c r="B1836" s="10"/>
      <c r="C1836" s="10"/>
      <c r="D1836" s="48">
        <v>49.17</v>
      </c>
      <c r="E1836" s="15">
        <v>50.5</v>
      </c>
    </row>
    <row r="1837" spans="1:9" customFormat="1" x14ac:dyDescent="0.2">
      <c r="A1837" s="10">
        <v>38460</v>
      </c>
      <c r="B1837" s="10"/>
      <c r="C1837" s="10"/>
      <c r="D1837" s="15">
        <v>49.48</v>
      </c>
      <c r="E1837" s="15">
        <v>50.38</v>
      </c>
    </row>
    <row r="1838" spans="1:9" customFormat="1" x14ac:dyDescent="0.2">
      <c r="A1838" s="10">
        <v>38461</v>
      </c>
      <c r="B1838" s="10"/>
      <c r="C1838" s="10"/>
      <c r="D1838" s="15">
        <v>50.2</v>
      </c>
      <c r="E1838" s="15">
        <v>52.3</v>
      </c>
    </row>
    <row r="1839" spans="1:9" customFormat="1" x14ac:dyDescent="0.2">
      <c r="A1839" s="10">
        <v>38462</v>
      </c>
      <c r="B1839" s="10"/>
      <c r="C1839" s="10"/>
      <c r="D1839" s="15">
        <v>51.2</v>
      </c>
      <c r="E1839" s="15">
        <v>52.45</v>
      </c>
    </row>
    <row r="1840" spans="1:9" customFormat="1" x14ac:dyDescent="0.2">
      <c r="A1840" s="10">
        <v>38463</v>
      </c>
      <c r="B1840" s="10"/>
      <c r="C1840" s="10"/>
      <c r="D1840" s="15">
        <v>51.64</v>
      </c>
      <c r="E1840" s="15">
        <v>52.21</v>
      </c>
    </row>
    <row r="1841" spans="1:9" customFormat="1" x14ac:dyDescent="0.2">
      <c r="A1841" s="10">
        <v>38464</v>
      </c>
      <c r="B1841" s="10"/>
      <c r="C1841" s="10"/>
      <c r="D1841" s="15">
        <v>53.28</v>
      </c>
      <c r="E1841" s="15">
        <v>54.4</v>
      </c>
    </row>
    <row r="1842" spans="1:9" customFormat="1" x14ac:dyDescent="0.2">
      <c r="A1842" s="10">
        <v>38467</v>
      </c>
      <c r="B1842" s="10"/>
      <c r="C1842" s="10"/>
      <c r="D1842" s="15">
        <v>53.11</v>
      </c>
      <c r="E1842" s="15">
        <v>53.58</v>
      </c>
    </row>
    <row r="1843" spans="1:9" customFormat="1" x14ac:dyDescent="0.2">
      <c r="A1843" s="10">
        <v>38468</v>
      </c>
      <c r="B1843" s="10"/>
      <c r="C1843" s="10"/>
      <c r="D1843" s="15">
        <v>51.73</v>
      </c>
      <c r="E1843" s="15">
        <v>54.21</v>
      </c>
    </row>
    <row r="1844" spans="1:9" customFormat="1" x14ac:dyDescent="0.2">
      <c r="A1844" s="10">
        <v>38469</v>
      </c>
      <c r="B1844" s="10"/>
      <c r="C1844" s="10"/>
      <c r="D1844" s="15">
        <v>51.05</v>
      </c>
      <c r="E1844" s="15">
        <v>51.62</v>
      </c>
    </row>
    <row r="1845" spans="1:9" customFormat="1" x14ac:dyDescent="0.2">
      <c r="A1845" s="10">
        <v>38470</v>
      </c>
      <c r="B1845" s="10"/>
      <c r="C1845" s="10"/>
      <c r="D1845" s="15">
        <v>50.24</v>
      </c>
      <c r="E1845" s="15">
        <v>51.78</v>
      </c>
    </row>
    <row r="1846" spans="1:9" customFormat="1" x14ac:dyDescent="0.2">
      <c r="A1846" s="10">
        <v>38471</v>
      </c>
      <c r="B1846" s="10"/>
      <c r="C1846" s="10"/>
      <c r="D1846" s="15">
        <v>50.74</v>
      </c>
      <c r="E1846" s="15">
        <v>49.73</v>
      </c>
      <c r="F1846">
        <v>21</v>
      </c>
      <c r="H1846" s="76">
        <f>SUM(D1826:D1846)/F1846</f>
        <v>51.960476190476193</v>
      </c>
      <c r="I1846" s="76">
        <f>SUM(E1826:E1846)/F1846</f>
        <v>53.036666666666676</v>
      </c>
    </row>
    <row r="1847" spans="1:9" customFormat="1" x14ac:dyDescent="0.2">
      <c r="A1847" s="10">
        <v>38474</v>
      </c>
      <c r="B1847" s="10"/>
      <c r="C1847" s="10"/>
      <c r="D1847" s="48">
        <v>51.61</v>
      </c>
      <c r="E1847" s="15">
        <v>50.93</v>
      </c>
    </row>
    <row r="1848" spans="1:9" customFormat="1" x14ac:dyDescent="0.2">
      <c r="A1848" s="10">
        <v>38475</v>
      </c>
      <c r="B1848" s="10"/>
      <c r="C1848" s="10"/>
      <c r="D1848" s="15">
        <v>49.83</v>
      </c>
      <c r="E1848" s="15">
        <v>49.51</v>
      </c>
    </row>
    <row r="1849" spans="1:9" customFormat="1" x14ac:dyDescent="0.2">
      <c r="A1849" s="10">
        <v>38476</v>
      </c>
      <c r="B1849" s="10"/>
      <c r="C1849" s="10"/>
      <c r="D1849" s="15">
        <v>50.07</v>
      </c>
      <c r="E1849" s="15">
        <v>50.14</v>
      </c>
    </row>
    <row r="1850" spans="1:9" customFormat="1" x14ac:dyDescent="0.2">
      <c r="A1850" s="10">
        <v>38477</v>
      </c>
      <c r="B1850" s="10"/>
      <c r="C1850" s="10"/>
      <c r="D1850" s="15">
        <v>48.79</v>
      </c>
      <c r="E1850" s="15">
        <v>50.84</v>
      </c>
    </row>
    <row r="1851" spans="1:9" customFormat="1" x14ac:dyDescent="0.2">
      <c r="A1851" s="10">
        <v>38478</v>
      </c>
      <c r="B1851" s="10"/>
      <c r="C1851" s="10"/>
      <c r="D1851" s="15">
        <v>50.21</v>
      </c>
      <c r="E1851" s="15">
        <v>50.97</v>
      </c>
    </row>
    <row r="1852" spans="1:9" customFormat="1" x14ac:dyDescent="0.2">
      <c r="A1852" s="21">
        <v>38481</v>
      </c>
      <c r="B1852" s="21"/>
      <c r="C1852" s="21"/>
      <c r="D1852" s="15">
        <v>49.45</v>
      </c>
      <c r="E1852" s="15">
        <v>52.04</v>
      </c>
    </row>
    <row r="1853" spans="1:9" customFormat="1" x14ac:dyDescent="0.2">
      <c r="A1853" s="21">
        <v>38482</v>
      </c>
      <c r="B1853" s="21"/>
      <c r="C1853" s="21"/>
      <c r="D1853" s="15">
        <v>50.26</v>
      </c>
      <c r="E1853" s="15">
        <v>52.08</v>
      </c>
    </row>
    <row r="1854" spans="1:9" customFormat="1" x14ac:dyDescent="0.2">
      <c r="A1854" s="21">
        <v>38483</v>
      </c>
      <c r="B1854" s="21"/>
      <c r="C1854" s="21"/>
      <c r="D1854" s="15">
        <v>48.94</v>
      </c>
      <c r="E1854" s="15">
        <v>50.46</v>
      </c>
    </row>
    <row r="1855" spans="1:9" customFormat="1" x14ac:dyDescent="0.2">
      <c r="A1855" s="21">
        <v>38484</v>
      </c>
      <c r="B1855" s="21"/>
      <c r="C1855" s="21"/>
      <c r="D1855" s="15">
        <v>46.63</v>
      </c>
      <c r="E1855" s="15">
        <v>48.55</v>
      </c>
    </row>
    <row r="1856" spans="1:9" customFormat="1" x14ac:dyDescent="0.2">
      <c r="A1856" s="21">
        <v>38485</v>
      </c>
      <c r="B1856" s="21"/>
      <c r="C1856" s="21"/>
      <c r="D1856" s="15">
        <v>46.32</v>
      </c>
      <c r="E1856" s="15">
        <v>48.67</v>
      </c>
    </row>
    <row r="1857" spans="1:9" customFormat="1" x14ac:dyDescent="0.2">
      <c r="A1857" s="10">
        <v>38488</v>
      </c>
      <c r="B1857" s="10"/>
      <c r="C1857" s="10"/>
      <c r="D1857" s="15">
        <v>46.35</v>
      </c>
      <c r="E1857" s="15">
        <v>48.62</v>
      </c>
    </row>
    <row r="1858" spans="1:9" customFormat="1" x14ac:dyDescent="0.2">
      <c r="A1858" s="10">
        <v>38489</v>
      </c>
      <c r="B1858" s="10"/>
      <c r="C1858" s="10"/>
      <c r="D1858" s="15">
        <v>47.29</v>
      </c>
      <c r="E1858" s="15">
        <v>48.98</v>
      </c>
    </row>
    <row r="1859" spans="1:9" customFormat="1" x14ac:dyDescent="0.2">
      <c r="A1859" s="10">
        <v>38490</v>
      </c>
      <c r="B1859" s="10"/>
      <c r="C1859" s="10"/>
      <c r="D1859" s="15">
        <v>48.19</v>
      </c>
      <c r="E1859" s="15">
        <v>47.26</v>
      </c>
    </row>
    <row r="1860" spans="1:9" customFormat="1" x14ac:dyDescent="0.2">
      <c r="A1860" s="10">
        <v>38491</v>
      </c>
      <c r="B1860" s="10"/>
      <c r="C1860" s="10"/>
      <c r="D1860" s="15">
        <v>48.09</v>
      </c>
      <c r="E1860" s="15">
        <v>46.93</v>
      </c>
    </row>
    <row r="1861" spans="1:9" customFormat="1" x14ac:dyDescent="0.2">
      <c r="A1861" s="10">
        <v>38492</v>
      </c>
      <c r="B1861" s="10"/>
      <c r="C1861" s="10"/>
      <c r="D1861" s="15">
        <v>48.22</v>
      </c>
      <c r="E1861" s="15">
        <v>46.81</v>
      </c>
    </row>
    <row r="1862" spans="1:9" customFormat="1" x14ac:dyDescent="0.2">
      <c r="A1862" s="10">
        <v>38495</v>
      </c>
      <c r="B1862" s="10"/>
      <c r="C1862" s="10"/>
      <c r="D1862" s="15">
        <v>46.63</v>
      </c>
      <c r="E1862" s="15">
        <v>48.62</v>
      </c>
    </row>
    <row r="1863" spans="1:9" customFormat="1" x14ac:dyDescent="0.2">
      <c r="A1863" s="10">
        <v>38496</v>
      </c>
      <c r="B1863" s="10"/>
      <c r="C1863" s="10"/>
      <c r="D1863" s="15">
        <v>46.98</v>
      </c>
      <c r="E1863" s="15">
        <v>49.38</v>
      </c>
    </row>
    <row r="1864" spans="1:9" customFormat="1" x14ac:dyDescent="0.2">
      <c r="A1864" s="10">
        <v>38497</v>
      </c>
      <c r="B1864" s="10"/>
      <c r="C1864" s="10"/>
      <c r="D1864" s="15">
        <v>48.95</v>
      </c>
      <c r="E1864" s="15">
        <v>50.8</v>
      </c>
    </row>
    <row r="1865" spans="1:9" customFormat="1" x14ac:dyDescent="0.2">
      <c r="A1865" s="10">
        <v>38498</v>
      </c>
      <c r="B1865" s="10"/>
      <c r="C1865" s="10"/>
      <c r="D1865" s="15">
        <v>48.99</v>
      </c>
      <c r="E1865" s="15">
        <v>51.02</v>
      </c>
    </row>
    <row r="1866" spans="1:9" customFormat="1" x14ac:dyDescent="0.2">
      <c r="A1866" s="10">
        <v>38499</v>
      </c>
      <c r="B1866" s="10"/>
      <c r="C1866" s="10"/>
      <c r="D1866" s="15">
        <v>49.71</v>
      </c>
      <c r="E1866" s="15">
        <v>51.85</v>
      </c>
    </row>
    <row r="1867" spans="1:9" customFormat="1" x14ac:dyDescent="0.2">
      <c r="A1867" s="10">
        <v>38503</v>
      </c>
      <c r="B1867" s="10"/>
      <c r="C1867" s="10"/>
      <c r="D1867" s="15">
        <v>50.52</v>
      </c>
      <c r="E1867" s="15">
        <v>51.98</v>
      </c>
      <c r="F1867">
        <v>21</v>
      </c>
      <c r="H1867" s="76">
        <f>SUM(D1847:D1867)/F1867</f>
        <v>48.668095238095233</v>
      </c>
      <c r="I1867" s="76">
        <f>SUM(E1847:E1867)/F1867</f>
        <v>49.830476190476183</v>
      </c>
    </row>
    <row r="1868" spans="1:9" customFormat="1" x14ac:dyDescent="0.2">
      <c r="A1868" s="10">
        <v>38504</v>
      </c>
      <c r="B1868" s="10"/>
      <c r="C1868" s="10"/>
      <c r="D1868" s="15">
        <v>51.82</v>
      </c>
      <c r="E1868" s="15">
        <v>54.61</v>
      </c>
    </row>
    <row r="1869" spans="1:9" customFormat="1" x14ac:dyDescent="0.2">
      <c r="A1869" s="10">
        <v>38505</v>
      </c>
      <c r="B1869" s="10"/>
      <c r="C1869" s="10"/>
      <c r="D1869" s="15">
        <v>52.8</v>
      </c>
      <c r="E1869" s="15">
        <v>53.64</v>
      </c>
    </row>
    <row r="1870" spans="1:9" customFormat="1" x14ac:dyDescent="0.2">
      <c r="A1870" s="10">
        <v>38506</v>
      </c>
      <c r="B1870" s="10"/>
      <c r="C1870" s="10"/>
      <c r="D1870" s="15">
        <v>53.41</v>
      </c>
      <c r="E1870" s="15">
        <v>55.04</v>
      </c>
    </row>
    <row r="1871" spans="1:9" customFormat="1" x14ac:dyDescent="0.2">
      <c r="A1871" s="10">
        <v>38509</v>
      </c>
      <c r="B1871" s="10"/>
      <c r="C1871" s="10"/>
      <c r="D1871" s="15">
        <v>53.71</v>
      </c>
      <c r="E1871" s="15">
        <v>54.5</v>
      </c>
    </row>
    <row r="1872" spans="1:9" customFormat="1" x14ac:dyDescent="0.2">
      <c r="A1872" s="10">
        <v>38510</v>
      </c>
      <c r="B1872" s="10"/>
      <c r="C1872" s="10"/>
      <c r="D1872" s="15">
        <v>53.18</v>
      </c>
      <c r="E1872" s="15">
        <v>53.77</v>
      </c>
    </row>
    <row r="1873" spans="1:5" customFormat="1" x14ac:dyDescent="0.2">
      <c r="A1873" s="10">
        <v>38511</v>
      </c>
      <c r="B1873" s="10"/>
      <c r="C1873" s="10"/>
      <c r="D1873" s="15">
        <v>53.25</v>
      </c>
      <c r="E1873" s="15">
        <v>52.55</v>
      </c>
    </row>
    <row r="1874" spans="1:5" customFormat="1" x14ac:dyDescent="0.2">
      <c r="A1874" s="10">
        <v>38512</v>
      </c>
      <c r="B1874" s="10"/>
      <c r="C1874" s="10"/>
      <c r="D1874" s="15">
        <v>52.75</v>
      </c>
      <c r="E1874" s="15">
        <v>54.29</v>
      </c>
    </row>
    <row r="1875" spans="1:5" customFormat="1" x14ac:dyDescent="0.2">
      <c r="A1875" s="10">
        <v>38513</v>
      </c>
      <c r="B1875" s="10"/>
      <c r="C1875" s="10"/>
      <c r="D1875" s="15">
        <v>53.25</v>
      </c>
      <c r="E1875" s="15">
        <v>53.55</v>
      </c>
    </row>
    <row r="1876" spans="1:5" customFormat="1" x14ac:dyDescent="0.2">
      <c r="A1876" s="10">
        <v>38516</v>
      </c>
      <c r="B1876" s="10"/>
      <c r="C1876" s="10"/>
      <c r="D1876" s="15">
        <v>53.07</v>
      </c>
      <c r="E1876" s="15">
        <v>55.63</v>
      </c>
    </row>
    <row r="1877" spans="1:5" customFormat="1" x14ac:dyDescent="0.2">
      <c r="A1877" s="10">
        <v>38517</v>
      </c>
      <c r="B1877" s="10"/>
      <c r="C1877" s="10"/>
      <c r="D1877" s="15">
        <v>53.29</v>
      </c>
      <c r="E1877" s="15">
        <v>55.01</v>
      </c>
    </row>
    <row r="1878" spans="1:5" customFormat="1" x14ac:dyDescent="0.2">
      <c r="A1878" s="10">
        <v>38518</v>
      </c>
      <c r="B1878" s="10"/>
      <c r="C1878" s="10"/>
      <c r="D1878" s="15">
        <v>53.5</v>
      </c>
      <c r="E1878" s="15">
        <v>55.57</v>
      </c>
    </row>
    <row r="1879" spans="1:5" customFormat="1" x14ac:dyDescent="0.2">
      <c r="A1879" s="10">
        <v>38519</v>
      </c>
      <c r="B1879" s="10"/>
      <c r="C1879" s="10"/>
      <c r="D1879" s="15">
        <v>54.74</v>
      </c>
      <c r="E1879" s="15">
        <v>56.58</v>
      </c>
    </row>
    <row r="1880" spans="1:5" customFormat="1" x14ac:dyDescent="0.2">
      <c r="A1880" s="10">
        <v>38520</v>
      </c>
      <c r="B1880" s="10"/>
      <c r="C1880" s="10"/>
      <c r="D1880" s="15">
        <v>56.15</v>
      </c>
      <c r="E1880" s="15">
        <v>58.48</v>
      </c>
    </row>
    <row r="1881" spans="1:5" customFormat="1" x14ac:dyDescent="0.2">
      <c r="A1881" s="10">
        <v>38523</v>
      </c>
      <c r="B1881" s="10"/>
      <c r="C1881" s="10"/>
      <c r="D1881" s="15">
        <v>57.17</v>
      </c>
      <c r="E1881" s="15">
        <v>59.37</v>
      </c>
    </row>
    <row r="1882" spans="1:5" customFormat="1" x14ac:dyDescent="0.2">
      <c r="A1882" s="10">
        <v>38524</v>
      </c>
      <c r="B1882" s="10"/>
      <c r="C1882" s="10"/>
      <c r="D1882" s="15">
        <v>57.32</v>
      </c>
      <c r="E1882" s="15">
        <v>58.91</v>
      </c>
    </row>
    <row r="1883" spans="1:5" customFormat="1" x14ac:dyDescent="0.2">
      <c r="A1883" s="10">
        <v>38525</v>
      </c>
      <c r="B1883" s="10"/>
      <c r="C1883" s="10"/>
      <c r="D1883" s="15">
        <v>55.92</v>
      </c>
      <c r="E1883" s="15">
        <v>57.85</v>
      </c>
    </row>
    <row r="1884" spans="1:5" customFormat="1" x14ac:dyDescent="0.2">
      <c r="A1884" s="10">
        <v>38526</v>
      </c>
      <c r="B1884" s="10"/>
      <c r="C1884" s="10"/>
      <c r="D1884" s="15">
        <v>57.1</v>
      </c>
      <c r="E1884" s="15">
        <v>59.23</v>
      </c>
    </row>
    <row r="1885" spans="1:5" customFormat="1" x14ac:dyDescent="0.2">
      <c r="A1885" s="10">
        <v>38527</v>
      </c>
      <c r="B1885" s="10"/>
      <c r="C1885" s="10"/>
      <c r="D1885" s="15">
        <v>57.03</v>
      </c>
      <c r="E1885" s="15">
        <v>59.65</v>
      </c>
    </row>
    <row r="1886" spans="1:5" customFormat="1" x14ac:dyDescent="0.2">
      <c r="A1886" s="10">
        <v>38530</v>
      </c>
      <c r="B1886" s="10"/>
      <c r="C1886" s="10"/>
      <c r="D1886" s="15">
        <v>58.49</v>
      </c>
      <c r="E1886" s="15">
        <v>60.54</v>
      </c>
    </row>
    <row r="1887" spans="1:5" customFormat="1" x14ac:dyDescent="0.2">
      <c r="A1887" s="10">
        <v>38531</v>
      </c>
      <c r="B1887" s="10"/>
      <c r="C1887" s="10"/>
      <c r="D1887" s="15">
        <v>57.68</v>
      </c>
      <c r="E1887" s="15">
        <v>58.2</v>
      </c>
    </row>
    <row r="1888" spans="1:5" customFormat="1" x14ac:dyDescent="0.2">
      <c r="A1888" s="10">
        <v>38532</v>
      </c>
      <c r="B1888" s="10"/>
      <c r="C1888" s="10"/>
      <c r="D1888" s="15">
        <v>55.48</v>
      </c>
      <c r="E1888" s="15">
        <v>57.26</v>
      </c>
    </row>
    <row r="1889" spans="1:9" customFormat="1" x14ac:dyDescent="0.2">
      <c r="A1889" s="10">
        <v>38533</v>
      </c>
      <c r="B1889" s="10"/>
      <c r="C1889" s="10"/>
      <c r="D1889" s="15">
        <v>55.35</v>
      </c>
      <c r="E1889" s="15">
        <v>56.5</v>
      </c>
      <c r="F1889">
        <v>22</v>
      </c>
      <c r="H1889" s="76">
        <f>SUM(D1868:D1889)/F1889</f>
        <v>54.839090909090899</v>
      </c>
      <c r="I1889" s="76">
        <f>SUM(E1868:E1889)/F1889</f>
        <v>56.39681818181819</v>
      </c>
    </row>
    <row r="1890" spans="1:9" customFormat="1" x14ac:dyDescent="0.2">
      <c r="A1890" s="10">
        <v>38534</v>
      </c>
      <c r="B1890" s="10"/>
      <c r="C1890" s="10"/>
      <c r="D1890" s="15">
        <v>57.29</v>
      </c>
      <c r="E1890" s="15">
        <v>58.76</v>
      </c>
    </row>
    <row r="1891" spans="1:9" customFormat="1" x14ac:dyDescent="0.2">
      <c r="A1891" s="10">
        <v>38538</v>
      </c>
      <c r="B1891" s="10"/>
      <c r="C1891" s="10"/>
      <c r="D1891" s="15">
        <v>57.69</v>
      </c>
      <c r="E1891" s="15">
        <v>59.6</v>
      </c>
    </row>
    <row r="1892" spans="1:9" customFormat="1" x14ac:dyDescent="0.2">
      <c r="A1892" s="10">
        <v>38539</v>
      </c>
      <c r="B1892" s="10"/>
      <c r="C1892" s="10"/>
      <c r="D1892" s="15">
        <v>58.5</v>
      </c>
      <c r="E1892" s="15">
        <v>61.29</v>
      </c>
    </row>
    <row r="1893" spans="1:9" customFormat="1" x14ac:dyDescent="0.2">
      <c r="A1893" s="10">
        <v>38540</v>
      </c>
      <c r="B1893" s="10"/>
      <c r="C1893" s="10"/>
      <c r="D1893" s="15">
        <v>57.43</v>
      </c>
      <c r="E1893" s="15">
        <v>60.74</v>
      </c>
    </row>
    <row r="1894" spans="1:9" customFormat="1" x14ac:dyDescent="0.2">
      <c r="A1894" s="10">
        <v>38541</v>
      </c>
      <c r="B1894" s="10"/>
      <c r="C1894" s="10"/>
      <c r="D1894" s="15">
        <v>58.95</v>
      </c>
      <c r="E1894" s="15">
        <v>59.64</v>
      </c>
    </row>
    <row r="1895" spans="1:9" customFormat="1" x14ac:dyDescent="0.2">
      <c r="A1895" s="21">
        <v>38544</v>
      </c>
      <c r="B1895" s="21"/>
      <c r="C1895" s="21"/>
      <c r="D1895" s="15">
        <v>56.04</v>
      </c>
      <c r="E1895" s="15">
        <v>58.93</v>
      </c>
    </row>
    <row r="1896" spans="1:9" customFormat="1" x14ac:dyDescent="0.2">
      <c r="A1896" s="21">
        <v>38545</v>
      </c>
      <c r="B1896" s="21"/>
      <c r="C1896" s="21"/>
      <c r="D1896" s="15">
        <v>58.15</v>
      </c>
      <c r="E1896" s="15">
        <v>60.63</v>
      </c>
    </row>
    <row r="1897" spans="1:9" customFormat="1" x14ac:dyDescent="0.2">
      <c r="A1897" s="21">
        <v>38546</v>
      </c>
      <c r="B1897" s="21"/>
      <c r="C1897" s="21"/>
      <c r="D1897" s="15">
        <v>58.22</v>
      </c>
      <c r="E1897" s="15">
        <v>60.02</v>
      </c>
    </row>
    <row r="1898" spans="1:9" customFormat="1" x14ac:dyDescent="0.2">
      <c r="A1898" s="21">
        <v>38547</v>
      </c>
      <c r="B1898" s="21"/>
      <c r="C1898" s="21"/>
      <c r="D1898" s="15">
        <v>56.78</v>
      </c>
      <c r="E1898" s="15">
        <v>57.81</v>
      </c>
    </row>
    <row r="1899" spans="1:9" customFormat="1" x14ac:dyDescent="0.2">
      <c r="A1899" s="21">
        <v>38548</v>
      </c>
      <c r="B1899" s="21"/>
      <c r="C1899" s="21"/>
      <c r="D1899" s="15">
        <v>57.41</v>
      </c>
      <c r="E1899" s="15">
        <v>58.1</v>
      </c>
    </row>
    <row r="1900" spans="1:9" customFormat="1" x14ac:dyDescent="0.2">
      <c r="A1900" s="10">
        <v>38551</v>
      </c>
      <c r="B1900" s="10"/>
      <c r="C1900" s="10"/>
      <c r="D1900" s="15">
        <v>56.93</v>
      </c>
      <c r="E1900" s="15">
        <v>57.33</v>
      </c>
    </row>
    <row r="1901" spans="1:9" customFormat="1" x14ac:dyDescent="0.2">
      <c r="A1901" s="10">
        <v>38552</v>
      </c>
      <c r="B1901" s="10"/>
      <c r="C1901" s="10"/>
      <c r="D1901" s="15">
        <v>56.63</v>
      </c>
      <c r="E1901" s="15">
        <v>57.47</v>
      </c>
    </row>
    <row r="1902" spans="1:9" customFormat="1" x14ac:dyDescent="0.2">
      <c r="A1902" s="10">
        <v>38553</v>
      </c>
      <c r="B1902" s="10"/>
      <c r="C1902" s="10"/>
      <c r="D1902" s="15">
        <v>56.28</v>
      </c>
      <c r="E1902" s="15">
        <v>56.73</v>
      </c>
    </row>
    <row r="1903" spans="1:9" customFormat="1" x14ac:dyDescent="0.2">
      <c r="A1903" s="10">
        <v>38554</v>
      </c>
      <c r="B1903" s="10"/>
      <c r="C1903" s="10"/>
      <c r="D1903" s="15">
        <v>55.54</v>
      </c>
      <c r="E1903" s="15">
        <v>55.49</v>
      </c>
    </row>
    <row r="1904" spans="1:9" customFormat="1" x14ac:dyDescent="0.2">
      <c r="A1904" s="10">
        <v>38555</v>
      </c>
      <c r="B1904" s="10"/>
      <c r="C1904" s="10"/>
      <c r="D1904" s="15">
        <v>56.95</v>
      </c>
      <c r="E1904" s="15">
        <v>56.66</v>
      </c>
    </row>
    <row r="1905" spans="1:9" customFormat="1" x14ac:dyDescent="0.2">
      <c r="A1905" s="10">
        <v>38558</v>
      </c>
      <c r="B1905" s="10"/>
      <c r="C1905" s="10"/>
      <c r="D1905" s="15">
        <v>57.44</v>
      </c>
      <c r="E1905" s="15">
        <v>56.01</v>
      </c>
    </row>
    <row r="1906" spans="1:9" customFormat="1" x14ac:dyDescent="0.2">
      <c r="A1906" s="10">
        <v>38559</v>
      </c>
      <c r="B1906" s="10"/>
      <c r="C1906" s="10"/>
      <c r="D1906" s="15">
        <v>58.52</v>
      </c>
      <c r="E1906" s="15">
        <v>59.21</v>
      </c>
    </row>
    <row r="1907" spans="1:9" customFormat="1" x14ac:dyDescent="0.2">
      <c r="A1907" s="10">
        <v>38560</v>
      </c>
      <c r="B1907" s="10"/>
      <c r="C1907" s="10"/>
      <c r="D1907" s="15">
        <v>58.34</v>
      </c>
      <c r="E1907" s="15">
        <v>59.12</v>
      </c>
    </row>
    <row r="1908" spans="1:9" customFormat="1" x14ac:dyDescent="0.2">
      <c r="A1908" s="10">
        <v>38561</v>
      </c>
      <c r="B1908" s="10"/>
      <c r="C1908" s="10"/>
      <c r="D1908" s="15">
        <v>58.44</v>
      </c>
      <c r="E1908" s="15">
        <v>59.95</v>
      </c>
    </row>
    <row r="1909" spans="1:9" customFormat="1" x14ac:dyDescent="0.2">
      <c r="A1909" s="10">
        <v>38562</v>
      </c>
      <c r="B1909" s="10"/>
      <c r="C1909" s="10"/>
      <c r="D1909" s="15">
        <v>59.79</v>
      </c>
      <c r="E1909" s="15">
        <v>60.57</v>
      </c>
      <c r="F1909">
        <v>20</v>
      </c>
      <c r="H1909" s="76">
        <f>SUM(D1890:D1909)/F1909</f>
        <v>57.565999999999988</v>
      </c>
      <c r="I1909" s="76">
        <f>SUM(E1890:E1909)/F1909</f>
        <v>58.70300000000001</v>
      </c>
    </row>
    <row r="1910" spans="1:9" customFormat="1" x14ac:dyDescent="0.2">
      <c r="A1910" s="10">
        <v>38565</v>
      </c>
      <c r="B1910" s="10"/>
      <c r="C1910" s="10"/>
      <c r="D1910" s="15">
        <v>61.01</v>
      </c>
      <c r="E1910" s="15">
        <v>61.58</v>
      </c>
    </row>
    <row r="1911" spans="1:9" customFormat="1" x14ac:dyDescent="0.2">
      <c r="A1911" s="10">
        <v>38566</v>
      </c>
      <c r="B1911" s="10"/>
      <c r="C1911" s="10"/>
      <c r="D1911" s="15">
        <v>60.39</v>
      </c>
      <c r="E1911" s="15">
        <v>61.9</v>
      </c>
    </row>
    <row r="1912" spans="1:9" customFormat="1" x14ac:dyDescent="0.2">
      <c r="A1912" s="10">
        <v>38567</v>
      </c>
      <c r="B1912" s="10"/>
      <c r="C1912" s="10"/>
      <c r="D1912" s="15">
        <v>60.21</v>
      </c>
      <c r="E1912" s="15">
        <v>60.87</v>
      </c>
    </row>
    <row r="1913" spans="1:9" customFormat="1" x14ac:dyDescent="0.2">
      <c r="A1913" s="10">
        <v>38568</v>
      </c>
      <c r="B1913" s="10"/>
      <c r="C1913" s="10"/>
      <c r="D1913" s="15">
        <v>61.03</v>
      </c>
      <c r="E1913" s="15">
        <v>61.39</v>
      </c>
    </row>
    <row r="1914" spans="1:9" customFormat="1" x14ac:dyDescent="0.2">
      <c r="A1914" s="10">
        <v>38569</v>
      </c>
      <c r="B1914" s="10"/>
      <c r="C1914" s="10"/>
      <c r="D1914" s="15">
        <v>63.04</v>
      </c>
      <c r="E1914" s="15">
        <v>62.32</v>
      </c>
    </row>
    <row r="1915" spans="1:9" customFormat="1" x14ac:dyDescent="0.2">
      <c r="A1915" s="10">
        <v>38572</v>
      </c>
      <c r="B1915" s="10"/>
      <c r="C1915" s="10"/>
      <c r="D1915" s="15">
        <v>62.68</v>
      </c>
      <c r="E1915" s="15">
        <v>63.95</v>
      </c>
    </row>
    <row r="1916" spans="1:9" customFormat="1" x14ac:dyDescent="0.2">
      <c r="A1916" s="10">
        <v>38573</v>
      </c>
      <c r="B1916" s="10"/>
      <c r="C1916" s="10"/>
      <c r="D1916" s="15">
        <v>62.57</v>
      </c>
      <c r="E1916" s="15">
        <v>63.08</v>
      </c>
    </row>
    <row r="1917" spans="1:9" customFormat="1" x14ac:dyDescent="0.2">
      <c r="A1917" s="10">
        <v>38574</v>
      </c>
      <c r="B1917" s="10"/>
      <c r="C1917" s="10"/>
      <c r="D1917" s="15">
        <v>62.74</v>
      </c>
      <c r="E1917" s="15">
        <v>64.900000000000006</v>
      </c>
    </row>
    <row r="1918" spans="1:9" customFormat="1" x14ac:dyDescent="0.2">
      <c r="A1918" s="10">
        <v>38575</v>
      </c>
      <c r="B1918" s="10"/>
      <c r="C1918" s="10"/>
      <c r="D1918" s="15">
        <v>65.64</v>
      </c>
      <c r="E1918" s="15">
        <v>65.81</v>
      </c>
    </row>
    <row r="1919" spans="1:9" customFormat="1" x14ac:dyDescent="0.2">
      <c r="A1919" s="10">
        <v>38576</v>
      </c>
      <c r="B1919" s="10"/>
      <c r="C1919" s="10"/>
      <c r="D1919" s="15">
        <v>67.09</v>
      </c>
      <c r="E1919" s="15">
        <v>66.87</v>
      </c>
    </row>
    <row r="1920" spans="1:9" customFormat="1" x14ac:dyDescent="0.2">
      <c r="A1920" s="10">
        <v>38579</v>
      </c>
      <c r="B1920" s="10"/>
      <c r="C1920" s="10"/>
      <c r="D1920" s="15">
        <v>66.7</v>
      </c>
      <c r="E1920" s="15">
        <v>66.28</v>
      </c>
    </row>
    <row r="1921" spans="1:15" x14ac:dyDescent="0.2">
      <c r="A1921" s="10">
        <v>38580</v>
      </c>
      <c r="B1921" s="10"/>
      <c r="C1921" s="10"/>
      <c r="D1921" s="15">
        <v>66.06</v>
      </c>
      <c r="E1921" s="15">
        <v>66.09</v>
      </c>
      <c r="K1921"/>
      <c r="M1921"/>
    </row>
    <row r="1922" spans="1:15" x14ac:dyDescent="0.2">
      <c r="A1922" s="10">
        <v>38581</v>
      </c>
      <c r="B1922" s="10"/>
      <c r="C1922" s="10"/>
      <c r="D1922" s="15">
        <v>63.71</v>
      </c>
      <c r="E1922" s="15">
        <v>63.26</v>
      </c>
      <c r="K1922"/>
      <c r="M1922"/>
    </row>
    <row r="1923" spans="1:15" x14ac:dyDescent="0.2">
      <c r="A1923" s="10">
        <v>38582</v>
      </c>
      <c r="B1923" s="10"/>
      <c r="C1923" s="10"/>
      <c r="D1923" s="15">
        <v>61.71</v>
      </c>
      <c r="E1923" s="15">
        <v>63.28</v>
      </c>
      <c r="K1923"/>
      <c r="M1923"/>
    </row>
    <row r="1924" spans="1:15" x14ac:dyDescent="0.2">
      <c r="A1924" s="10">
        <v>38583</v>
      </c>
      <c r="B1924" s="10"/>
      <c r="C1924" s="10"/>
      <c r="D1924" s="15">
        <v>63.93</v>
      </c>
      <c r="E1924" s="15">
        <v>65.36</v>
      </c>
      <c r="K1924"/>
      <c r="M1924"/>
    </row>
    <row r="1925" spans="1:15" x14ac:dyDescent="0.2">
      <c r="A1925" s="10">
        <v>38586</v>
      </c>
      <c r="B1925" s="10"/>
      <c r="C1925" s="10"/>
      <c r="D1925" s="15">
        <v>65.64</v>
      </c>
      <c r="E1925" s="15">
        <v>65.459999999999994</v>
      </c>
      <c r="K1925"/>
      <c r="M1925"/>
    </row>
    <row r="1926" spans="1:15" x14ac:dyDescent="0.2">
      <c r="A1926" s="10">
        <v>38587</v>
      </c>
      <c r="B1926" s="10"/>
      <c r="C1926" s="10"/>
      <c r="D1926" s="15">
        <v>64.97</v>
      </c>
      <c r="E1926" s="15">
        <v>65.37</v>
      </c>
      <c r="K1926"/>
      <c r="M1926"/>
    </row>
    <row r="1927" spans="1:15" x14ac:dyDescent="0.2">
      <c r="A1927" s="10">
        <v>38588</v>
      </c>
      <c r="B1927" s="10"/>
      <c r="C1927" s="10"/>
      <c r="D1927" s="15">
        <v>66.59</v>
      </c>
      <c r="E1927" s="15">
        <v>67.08</v>
      </c>
      <c r="K1927"/>
      <c r="M1927"/>
    </row>
    <row r="1928" spans="1:15" x14ac:dyDescent="0.2">
      <c r="A1928" s="10">
        <v>38589</v>
      </c>
      <c r="B1928" s="10"/>
      <c r="C1928" s="10"/>
      <c r="D1928" s="15">
        <v>66.02</v>
      </c>
      <c r="E1928" s="15">
        <v>67.3</v>
      </c>
      <c r="K1928"/>
      <c r="M1928"/>
    </row>
    <row r="1929" spans="1:15" x14ac:dyDescent="0.2">
      <c r="A1929" s="10">
        <v>38590</v>
      </c>
      <c r="B1929" s="10"/>
      <c r="C1929" s="10"/>
      <c r="D1929" s="15">
        <v>66.47</v>
      </c>
      <c r="E1929" s="15">
        <v>66.14</v>
      </c>
      <c r="K1929"/>
      <c r="M1929"/>
    </row>
    <row r="1930" spans="1:15" ht="46.5" customHeight="1" x14ac:dyDescent="0.2">
      <c r="A1930" s="21">
        <v>38593</v>
      </c>
      <c r="B1930" s="21"/>
      <c r="C1930" s="21"/>
      <c r="D1930" s="48">
        <v>65.5</v>
      </c>
      <c r="E1930" s="15">
        <v>67.209999999999994</v>
      </c>
      <c r="K1930"/>
      <c r="L1930" s="105" t="s">
        <v>253</v>
      </c>
      <c r="M1930" s="81"/>
      <c r="N1930" s="81"/>
      <c r="O1930" s="81"/>
    </row>
    <row r="1931" spans="1:15" x14ac:dyDescent="0.2">
      <c r="A1931" s="21">
        <v>38594</v>
      </c>
      <c r="B1931" s="21"/>
      <c r="C1931" s="21"/>
      <c r="D1931" s="15">
        <v>66.040000000000006</v>
      </c>
      <c r="E1931" s="15">
        <v>69.819999999999993</v>
      </c>
      <c r="K1931"/>
      <c r="M1931"/>
    </row>
    <row r="1932" spans="1:15" x14ac:dyDescent="0.2">
      <c r="A1932" s="21">
        <v>38595</v>
      </c>
      <c r="B1932" s="21"/>
      <c r="C1932" s="21"/>
      <c r="D1932" s="15">
        <v>66.81</v>
      </c>
      <c r="E1932" s="15">
        <v>68.95</v>
      </c>
      <c r="F1932">
        <v>23</v>
      </c>
      <c r="H1932" s="76">
        <f>SUM(D1910:D1932)/F1932</f>
        <v>64.197826086956525</v>
      </c>
      <c r="I1932" s="76">
        <f>SUM(E1910:E1932)/F1932</f>
        <v>64.968260869565214</v>
      </c>
      <c r="K1932"/>
      <c r="M1932"/>
    </row>
    <row r="1933" spans="1:15" x14ac:dyDescent="0.2">
      <c r="A1933" s="21">
        <v>38596</v>
      </c>
      <c r="B1933" s="21"/>
      <c r="C1933" s="21"/>
      <c r="D1933" s="15">
        <v>66.989999999999995</v>
      </c>
      <c r="E1933" s="15">
        <v>69.48</v>
      </c>
      <c r="K1933"/>
      <c r="M1933"/>
    </row>
    <row r="1934" spans="1:15" x14ac:dyDescent="0.2">
      <c r="A1934" s="21">
        <v>38597</v>
      </c>
      <c r="B1934" s="21"/>
      <c r="C1934" s="21"/>
      <c r="D1934" s="15">
        <v>66.510000000000005</v>
      </c>
      <c r="E1934" s="15">
        <v>67.58</v>
      </c>
      <c r="K1934"/>
      <c r="M1934"/>
    </row>
    <row r="1935" spans="1:15" x14ac:dyDescent="0.2">
      <c r="A1935" s="10">
        <v>38601</v>
      </c>
      <c r="B1935" s="10"/>
      <c r="C1935" s="10"/>
      <c r="D1935" s="15">
        <v>63.96</v>
      </c>
      <c r="E1935" s="15">
        <v>65.97</v>
      </c>
      <c r="K1935"/>
      <c r="M1935"/>
    </row>
    <row r="1936" spans="1:15" x14ac:dyDescent="0.2">
      <c r="A1936" s="10">
        <v>38603</v>
      </c>
      <c r="B1936" s="10"/>
      <c r="C1936" s="10"/>
      <c r="D1936" s="15">
        <v>63.79</v>
      </c>
      <c r="E1936" s="15">
        <v>64.5</v>
      </c>
      <c r="K1936"/>
      <c r="M1936"/>
    </row>
    <row r="1937" spans="1:17" x14ac:dyDescent="0.2">
      <c r="A1937" s="10">
        <v>38604</v>
      </c>
      <c r="B1937" s="10"/>
      <c r="C1937" s="10"/>
      <c r="D1937" s="15">
        <v>63.25</v>
      </c>
      <c r="E1937" s="15">
        <v>64.09</v>
      </c>
      <c r="K1937"/>
      <c r="M1937"/>
    </row>
    <row r="1938" spans="1:17" x14ac:dyDescent="0.2">
      <c r="A1938" s="10">
        <v>38607</v>
      </c>
      <c r="B1938" s="10"/>
      <c r="C1938" s="10"/>
      <c r="D1938" s="15">
        <v>60.75</v>
      </c>
      <c r="E1938" s="15">
        <v>63.35</v>
      </c>
      <c r="K1938"/>
      <c r="M1938"/>
    </row>
    <row r="1939" spans="1:17" x14ac:dyDescent="0.2">
      <c r="A1939" s="10">
        <v>38608</v>
      </c>
      <c r="B1939" s="10"/>
      <c r="C1939" s="10"/>
      <c r="D1939" s="15">
        <v>61.7</v>
      </c>
      <c r="E1939" s="15">
        <v>63.12</v>
      </c>
      <c r="K1939"/>
      <c r="M1939"/>
    </row>
    <row r="1940" spans="1:17" x14ac:dyDescent="0.2">
      <c r="A1940" s="10">
        <v>38609</v>
      </c>
      <c r="B1940" s="10"/>
      <c r="C1940" s="10"/>
      <c r="D1940" s="15">
        <v>61.25</v>
      </c>
      <c r="E1940" s="15">
        <v>65.099999999999994</v>
      </c>
      <c r="K1940"/>
      <c r="M1940"/>
    </row>
    <row r="1941" spans="1:17" x14ac:dyDescent="0.2">
      <c r="A1941" s="10">
        <v>38610</v>
      </c>
      <c r="B1941" s="10"/>
      <c r="C1941" s="10"/>
      <c r="D1941" s="15">
        <v>61.25</v>
      </c>
      <c r="E1941" s="15">
        <v>64.760000000000005</v>
      </c>
      <c r="K1941"/>
      <c r="M1941"/>
    </row>
    <row r="1942" spans="1:17" x14ac:dyDescent="0.2">
      <c r="A1942" s="10">
        <v>38611</v>
      </c>
      <c r="B1942" s="10"/>
      <c r="C1942" s="10"/>
      <c r="D1942" s="15">
        <v>60.15</v>
      </c>
      <c r="E1942" s="15">
        <v>63.01</v>
      </c>
      <c r="K1942"/>
      <c r="M1942"/>
    </row>
    <row r="1943" spans="1:17" x14ac:dyDescent="0.2">
      <c r="A1943" s="10">
        <v>38614</v>
      </c>
      <c r="B1943" s="10"/>
      <c r="C1943" s="10"/>
      <c r="D1943" s="15">
        <v>63.31</v>
      </c>
      <c r="E1943" s="15">
        <v>67.400000000000006</v>
      </c>
      <c r="K1943"/>
      <c r="M1943"/>
    </row>
    <row r="1944" spans="1:17" x14ac:dyDescent="0.2">
      <c r="A1944" s="10">
        <v>38615</v>
      </c>
      <c r="B1944" s="10"/>
      <c r="C1944" s="10"/>
      <c r="D1944" s="15">
        <v>62.61</v>
      </c>
      <c r="E1944" s="15">
        <v>66.239999999999995</v>
      </c>
      <c r="K1944"/>
      <c r="M1944"/>
    </row>
    <row r="1945" spans="1:17" x14ac:dyDescent="0.2">
      <c r="A1945" s="10">
        <v>38616</v>
      </c>
      <c r="B1945" s="10"/>
      <c r="C1945" s="10"/>
      <c r="D1945" s="15">
        <v>64.489999999999995</v>
      </c>
      <c r="E1945" s="15">
        <v>66.760000000000005</v>
      </c>
      <c r="K1945"/>
      <c r="M1945"/>
    </row>
    <row r="1946" spans="1:17" x14ac:dyDescent="0.2">
      <c r="A1946" s="10">
        <v>38617</v>
      </c>
      <c r="B1946" s="10"/>
      <c r="C1946" s="10"/>
      <c r="D1946" s="48">
        <v>64.13</v>
      </c>
      <c r="E1946" s="15">
        <v>66.47</v>
      </c>
      <c r="K1946"/>
      <c r="M1946"/>
    </row>
    <row r="1947" spans="1:17" ht="47.25" customHeight="1" x14ac:dyDescent="0.2">
      <c r="A1947" s="10">
        <v>38618</v>
      </c>
      <c r="B1947" s="10"/>
      <c r="C1947" s="10"/>
      <c r="D1947" s="15">
        <v>62.02</v>
      </c>
      <c r="E1947" s="15">
        <v>64.37</v>
      </c>
      <c r="K1947"/>
      <c r="L1947" s="105" t="s">
        <v>254</v>
      </c>
      <c r="M1947" s="81"/>
      <c r="N1947" s="81"/>
      <c r="O1947" s="81"/>
      <c r="P1947" s="80"/>
      <c r="Q1947" s="80"/>
    </row>
    <row r="1948" spans="1:17" x14ac:dyDescent="0.2">
      <c r="A1948" s="10">
        <v>38621</v>
      </c>
      <c r="B1948" s="10"/>
      <c r="C1948" s="10"/>
      <c r="D1948" s="15">
        <v>61.62</v>
      </c>
      <c r="E1948" s="15">
        <v>65.83</v>
      </c>
      <c r="K1948"/>
      <c r="M1948"/>
    </row>
    <row r="1949" spans="1:17" x14ac:dyDescent="0.2">
      <c r="A1949" s="10">
        <v>38622</v>
      </c>
      <c r="B1949" s="10"/>
      <c r="C1949" s="10"/>
      <c r="D1949" s="15">
        <v>62.79</v>
      </c>
      <c r="E1949" s="15">
        <v>65.069999999999993</v>
      </c>
      <c r="K1949"/>
      <c r="M1949"/>
    </row>
    <row r="1950" spans="1:17" x14ac:dyDescent="0.2">
      <c r="A1950" s="10">
        <v>38623</v>
      </c>
      <c r="B1950" s="10"/>
      <c r="C1950" s="10"/>
      <c r="D1950" s="15">
        <v>62.88</v>
      </c>
      <c r="E1950" s="15">
        <v>66.36</v>
      </c>
      <c r="K1950"/>
      <c r="M1950"/>
    </row>
    <row r="1951" spans="1:17" x14ac:dyDescent="0.2">
      <c r="A1951" s="10">
        <v>38624</v>
      </c>
      <c r="B1951" s="10"/>
      <c r="C1951" s="10"/>
      <c r="D1951" s="15">
        <v>63.04</v>
      </c>
      <c r="E1951" s="15">
        <v>66.8</v>
      </c>
      <c r="K1951"/>
      <c r="M1951"/>
    </row>
    <row r="1952" spans="1:17" x14ac:dyDescent="0.2">
      <c r="A1952" s="10">
        <v>38625</v>
      </c>
      <c r="B1952" s="10"/>
      <c r="C1952" s="10"/>
      <c r="D1952" s="47">
        <v>61.88</v>
      </c>
      <c r="E1952" s="47">
        <v>66.25</v>
      </c>
      <c r="F1952">
        <v>20</v>
      </c>
      <c r="H1952" s="76">
        <f>SUM(D1933:D1952)/F1952</f>
        <v>62.918500000000016</v>
      </c>
      <c r="I1952" s="76">
        <f>SUM(E1933:E1952)/F1952</f>
        <v>65.625499999999988</v>
      </c>
      <c r="K1952"/>
      <c r="M1952"/>
    </row>
    <row r="1953" spans="1:9" customFormat="1" x14ac:dyDescent="0.2">
      <c r="A1953" s="10">
        <v>38628</v>
      </c>
      <c r="B1953" s="10"/>
      <c r="C1953" s="10"/>
      <c r="D1953" s="15">
        <v>62</v>
      </c>
      <c r="E1953" s="15">
        <v>65.48</v>
      </c>
    </row>
    <row r="1954" spans="1:9" customFormat="1" x14ac:dyDescent="0.2">
      <c r="A1954" s="10">
        <v>38629</v>
      </c>
      <c r="B1954" s="10"/>
      <c r="C1954" s="10"/>
      <c r="D1954" s="15">
        <v>60.1</v>
      </c>
      <c r="E1954" s="15">
        <v>63.91</v>
      </c>
    </row>
    <row r="1955" spans="1:9" customFormat="1" x14ac:dyDescent="0.2">
      <c r="A1955" s="10">
        <v>38630</v>
      </c>
      <c r="B1955" s="10"/>
      <c r="C1955" s="10"/>
      <c r="D1955" s="15">
        <v>61.07</v>
      </c>
      <c r="E1955" s="15">
        <v>62.8</v>
      </c>
    </row>
    <row r="1956" spans="1:9" customFormat="1" x14ac:dyDescent="0.2">
      <c r="A1956" s="10">
        <v>38631</v>
      </c>
      <c r="B1956" s="10"/>
      <c r="C1956" s="10"/>
      <c r="D1956" s="15">
        <v>58.25</v>
      </c>
      <c r="E1956" s="15">
        <v>61.37</v>
      </c>
    </row>
    <row r="1957" spans="1:9" customFormat="1" x14ac:dyDescent="0.2">
      <c r="A1957" s="10">
        <v>38632</v>
      </c>
      <c r="B1957" s="10"/>
      <c r="C1957" s="10"/>
      <c r="D1957" s="15">
        <v>58.63</v>
      </c>
      <c r="E1957" s="15">
        <v>61.84</v>
      </c>
    </row>
    <row r="1958" spans="1:9" customFormat="1" x14ac:dyDescent="0.2">
      <c r="A1958" s="10">
        <v>38635</v>
      </c>
      <c r="B1958" s="10"/>
      <c r="C1958" s="10"/>
      <c r="D1958" s="15">
        <v>56.25</v>
      </c>
      <c r="E1958" s="15">
        <v>61.81</v>
      </c>
    </row>
    <row r="1959" spans="1:9" customFormat="1" x14ac:dyDescent="0.2">
      <c r="A1959" s="10">
        <v>38636</v>
      </c>
      <c r="B1959" s="10"/>
      <c r="C1959" s="10"/>
      <c r="D1959" s="15">
        <v>58.53</v>
      </c>
      <c r="E1959" s="15">
        <v>63.54</v>
      </c>
      <c r="F1959">
        <v>7</v>
      </c>
      <c r="H1959" s="76">
        <f>SUM(D1953:D1959)/F1959</f>
        <v>59.261428571428574</v>
      </c>
      <c r="I1959" s="76">
        <f>SUM(E1953:E1959)/F1959</f>
        <v>62.964285714285715</v>
      </c>
    </row>
    <row r="1960" spans="1:9" customFormat="1" x14ac:dyDescent="0.2">
      <c r="A1960" s="10">
        <v>38637</v>
      </c>
      <c r="B1960" s="10"/>
      <c r="C1960" s="10"/>
      <c r="D1960" s="15">
        <v>59.28</v>
      </c>
      <c r="E1960" s="15">
        <v>64.13</v>
      </c>
    </row>
    <row r="1961" spans="1:9" customFormat="1" x14ac:dyDescent="0.2">
      <c r="A1961" s="10">
        <v>38638</v>
      </c>
      <c r="B1961" s="10"/>
      <c r="C1961" s="10"/>
      <c r="D1961" s="15">
        <v>60.18</v>
      </c>
      <c r="E1961" s="15">
        <v>63.09</v>
      </c>
    </row>
    <row r="1962" spans="1:9" customFormat="1" x14ac:dyDescent="0.2">
      <c r="A1962" s="10">
        <v>38639</v>
      </c>
      <c r="B1962" s="10"/>
      <c r="C1962" s="10"/>
      <c r="D1962" s="15">
        <v>58.24</v>
      </c>
      <c r="E1962" s="15">
        <v>62.64</v>
      </c>
    </row>
    <row r="1963" spans="1:9" customFormat="1" x14ac:dyDescent="0.2">
      <c r="A1963" s="10">
        <v>38642</v>
      </c>
      <c r="B1963" s="10"/>
      <c r="C1963" s="10"/>
      <c r="D1963" s="48">
        <v>59.9</v>
      </c>
      <c r="E1963" s="15">
        <v>64.37</v>
      </c>
    </row>
    <row r="1964" spans="1:9" customFormat="1" x14ac:dyDescent="0.2">
      <c r="A1964" s="10">
        <v>38643</v>
      </c>
      <c r="B1964" s="10"/>
      <c r="C1964" s="10"/>
      <c r="D1964" s="15">
        <v>58.87</v>
      </c>
      <c r="E1964" s="15">
        <v>63.21</v>
      </c>
    </row>
    <row r="1965" spans="1:9" customFormat="1" x14ac:dyDescent="0.2">
      <c r="A1965" s="10">
        <v>38644</v>
      </c>
      <c r="B1965" s="10"/>
      <c r="C1965" s="10"/>
      <c r="D1965" s="15">
        <v>58.24</v>
      </c>
      <c r="E1965" s="15">
        <v>62.41</v>
      </c>
    </row>
    <row r="1966" spans="1:9" customFormat="1" x14ac:dyDescent="0.2">
      <c r="A1966" s="10">
        <v>38645</v>
      </c>
      <c r="B1966" s="10"/>
      <c r="C1966" s="10"/>
      <c r="D1966" s="15">
        <v>56.6</v>
      </c>
      <c r="E1966" s="15">
        <v>61.04</v>
      </c>
    </row>
    <row r="1967" spans="1:9" customFormat="1" x14ac:dyDescent="0.2">
      <c r="A1967" s="10">
        <v>38646</v>
      </c>
      <c r="B1967" s="10"/>
      <c r="C1967" s="10"/>
      <c r="D1967" s="15">
        <v>56.91</v>
      </c>
      <c r="E1967" s="15">
        <v>61.19</v>
      </c>
    </row>
    <row r="1968" spans="1:9" customFormat="1" x14ac:dyDescent="0.2">
      <c r="A1968" s="10">
        <v>38649</v>
      </c>
      <c r="B1968" s="10"/>
      <c r="C1968" s="10"/>
      <c r="D1968" s="15">
        <v>57.45</v>
      </c>
      <c r="E1968" s="15">
        <v>61.13</v>
      </c>
    </row>
    <row r="1969" spans="1:9" customFormat="1" x14ac:dyDescent="0.2">
      <c r="A1969" s="10">
        <v>38650</v>
      </c>
      <c r="B1969" s="10"/>
      <c r="C1969" s="10"/>
      <c r="D1969" s="15">
        <v>58.9</v>
      </c>
      <c r="E1969" s="15">
        <v>63.05</v>
      </c>
    </row>
    <row r="1970" spans="1:9" customFormat="1" x14ac:dyDescent="0.2">
      <c r="A1970" s="10">
        <v>38651</v>
      </c>
      <c r="B1970" s="10"/>
      <c r="C1970" s="10"/>
      <c r="D1970" s="15">
        <v>60.07</v>
      </c>
      <c r="E1970" s="15">
        <v>60.67</v>
      </c>
    </row>
    <row r="1971" spans="1:9" customFormat="1" x14ac:dyDescent="0.2">
      <c r="A1971" s="10">
        <v>38652</v>
      </c>
      <c r="B1971" s="10"/>
      <c r="C1971" s="10"/>
      <c r="D1971" s="15">
        <v>58.18</v>
      </c>
      <c r="E1971" s="15">
        <v>61.1</v>
      </c>
    </row>
    <row r="1972" spans="1:9" customFormat="1" x14ac:dyDescent="0.2">
      <c r="A1972" s="10">
        <v>38653</v>
      </c>
      <c r="B1972" s="10"/>
      <c r="C1972" s="10"/>
      <c r="D1972" s="48">
        <v>59.11</v>
      </c>
      <c r="E1972" s="15">
        <v>61.23</v>
      </c>
    </row>
    <row r="1973" spans="1:9" customFormat="1" x14ac:dyDescent="0.2">
      <c r="A1973" s="10">
        <v>38656</v>
      </c>
      <c r="B1973" s="10"/>
      <c r="C1973" s="10"/>
      <c r="D1973" s="15">
        <v>58.5</v>
      </c>
      <c r="E1973" s="15">
        <v>59.77</v>
      </c>
      <c r="F1973">
        <v>21</v>
      </c>
      <c r="H1973" s="76">
        <f>SUM(D1953:D1973)/F1973</f>
        <v>58.821904761904761</v>
      </c>
      <c r="I1973" s="76">
        <f>SUM(E1953:E1973)/F1973</f>
        <v>62.37047619047619</v>
      </c>
    </row>
    <row r="1974" spans="1:9" customFormat="1" x14ac:dyDescent="0.2">
      <c r="A1974" s="10">
        <v>38657</v>
      </c>
      <c r="B1974" s="10"/>
      <c r="C1974" s="10"/>
      <c r="D1974" s="15">
        <v>58.38</v>
      </c>
      <c r="E1974" s="15">
        <v>59.86</v>
      </c>
    </row>
    <row r="1975" spans="1:9" customFormat="1" x14ac:dyDescent="0.2">
      <c r="A1975" s="10">
        <v>38658</v>
      </c>
      <c r="B1975" s="10"/>
      <c r="C1975" s="10"/>
      <c r="D1975" s="15">
        <v>58.71</v>
      </c>
      <c r="E1975" s="15">
        <v>59.76</v>
      </c>
    </row>
    <row r="1976" spans="1:9" customFormat="1" x14ac:dyDescent="0.2">
      <c r="A1976" s="10">
        <v>38659</v>
      </c>
      <c r="B1976" s="10"/>
      <c r="C1976" s="10"/>
      <c r="D1976" s="15">
        <v>59.44</v>
      </c>
      <c r="E1976" s="15">
        <v>61.79</v>
      </c>
    </row>
    <row r="1977" spans="1:9" customFormat="1" x14ac:dyDescent="0.2">
      <c r="A1977" s="10">
        <v>38660</v>
      </c>
      <c r="B1977" s="10"/>
      <c r="C1977" s="10"/>
      <c r="D1977" s="15">
        <v>60.29</v>
      </c>
      <c r="E1977" s="15">
        <v>60.59</v>
      </c>
    </row>
    <row r="1978" spans="1:9" customFormat="1" x14ac:dyDescent="0.2">
      <c r="A1978" s="10">
        <v>38663</v>
      </c>
      <c r="B1978" s="10"/>
      <c r="C1978" s="10"/>
      <c r="D1978" s="15">
        <v>58.31</v>
      </c>
      <c r="E1978" s="15">
        <v>59.48</v>
      </c>
    </row>
    <row r="1979" spans="1:9" customFormat="1" x14ac:dyDescent="0.2">
      <c r="A1979" s="10">
        <v>38664</v>
      </c>
      <c r="B1979" s="10"/>
      <c r="C1979" s="10"/>
      <c r="D1979" s="15">
        <v>57.6</v>
      </c>
      <c r="E1979" s="15">
        <v>59.72</v>
      </c>
    </row>
    <row r="1980" spans="1:9" customFormat="1" x14ac:dyDescent="0.2">
      <c r="A1980" s="10">
        <v>38665</v>
      </c>
      <c r="B1980" s="10"/>
      <c r="C1980" s="10"/>
      <c r="D1980" s="15">
        <v>57.46</v>
      </c>
      <c r="E1980" s="15">
        <v>58.94</v>
      </c>
    </row>
    <row r="1981" spans="1:9" customFormat="1" x14ac:dyDescent="0.2">
      <c r="A1981" s="10">
        <v>38666</v>
      </c>
      <c r="B1981" s="10"/>
      <c r="C1981" s="10"/>
      <c r="D1981" s="15">
        <v>54.9</v>
      </c>
      <c r="E1981" s="15">
        <v>57.81</v>
      </c>
    </row>
    <row r="1982" spans="1:9" customFormat="1" x14ac:dyDescent="0.2">
      <c r="A1982" s="10">
        <v>38667</v>
      </c>
      <c r="B1982" s="10"/>
      <c r="C1982" s="10"/>
      <c r="D1982" s="15">
        <v>53.78</v>
      </c>
      <c r="E1982" s="15">
        <v>57.54</v>
      </c>
    </row>
    <row r="1983" spans="1:9" customFormat="1" x14ac:dyDescent="0.2">
      <c r="A1983" s="10">
        <v>38670</v>
      </c>
      <c r="B1983" s="10"/>
      <c r="C1983" s="10"/>
      <c r="D1983" s="15">
        <v>54.2</v>
      </c>
      <c r="E1983" s="15">
        <v>57.7</v>
      </c>
    </row>
    <row r="1984" spans="1:9" customFormat="1" x14ac:dyDescent="0.2">
      <c r="A1984" s="10">
        <v>38671</v>
      </c>
      <c r="B1984" s="10"/>
      <c r="C1984" s="10"/>
      <c r="D1984" s="15">
        <v>54.09</v>
      </c>
      <c r="E1984" s="15">
        <v>56.99</v>
      </c>
    </row>
    <row r="1985" spans="1:9" customFormat="1" x14ac:dyDescent="0.2">
      <c r="A1985" s="10">
        <v>38672</v>
      </c>
      <c r="B1985" s="10"/>
      <c r="C1985" s="10"/>
      <c r="D1985" s="15">
        <v>54.1</v>
      </c>
      <c r="E1985" s="15">
        <v>57.89</v>
      </c>
    </row>
    <row r="1986" spans="1:9" customFormat="1" x14ac:dyDescent="0.2">
      <c r="A1986" s="10">
        <v>38673</v>
      </c>
      <c r="B1986" s="10"/>
      <c r="C1986" s="10"/>
      <c r="D1986" s="15">
        <v>53.77</v>
      </c>
      <c r="E1986" s="15">
        <v>56.35</v>
      </c>
    </row>
    <row r="1987" spans="1:9" customFormat="1" x14ac:dyDescent="0.2">
      <c r="A1987" s="10">
        <v>38674</v>
      </c>
      <c r="B1987" s="10"/>
      <c r="C1987" s="10"/>
      <c r="D1987" s="15">
        <v>52.66</v>
      </c>
      <c r="E1987" s="15">
        <v>56.15</v>
      </c>
    </row>
    <row r="1988" spans="1:9" customFormat="1" x14ac:dyDescent="0.2">
      <c r="A1988" s="10">
        <v>38677</v>
      </c>
      <c r="B1988" s="10"/>
      <c r="C1988" s="10"/>
      <c r="D1988" s="15">
        <v>53.13</v>
      </c>
      <c r="E1988" s="15">
        <v>57.21</v>
      </c>
    </row>
    <row r="1989" spans="1:9" customFormat="1" x14ac:dyDescent="0.2">
      <c r="A1989" s="10">
        <v>38678</v>
      </c>
      <c r="B1989" s="10"/>
      <c r="C1989" s="10"/>
      <c r="D1989" s="15">
        <v>53.98</v>
      </c>
      <c r="E1989" s="15">
        <v>58.45</v>
      </c>
    </row>
    <row r="1990" spans="1:9" customFormat="1" x14ac:dyDescent="0.2">
      <c r="A1990" s="10">
        <v>38679</v>
      </c>
      <c r="B1990" s="10"/>
      <c r="C1990" s="10"/>
      <c r="D1990" s="15">
        <v>54.52</v>
      </c>
      <c r="E1990" s="15">
        <v>58.47</v>
      </c>
    </row>
    <row r="1991" spans="1:9" customFormat="1" x14ac:dyDescent="0.2">
      <c r="A1991" s="10">
        <v>38681</v>
      </c>
      <c r="B1991" s="10"/>
      <c r="C1991" s="10"/>
      <c r="D1991" s="15">
        <v>53.04</v>
      </c>
      <c r="E1991" s="48">
        <v>57.15</v>
      </c>
    </row>
    <row r="1992" spans="1:9" customFormat="1" x14ac:dyDescent="0.2">
      <c r="A1992" s="10">
        <v>38684</v>
      </c>
      <c r="B1992" s="10"/>
      <c r="C1992" s="10"/>
      <c r="D1992" s="15">
        <v>52.99</v>
      </c>
      <c r="E1992" s="15">
        <v>57.37</v>
      </c>
    </row>
    <row r="1993" spans="1:9" customFormat="1" x14ac:dyDescent="0.2">
      <c r="A1993" s="10">
        <v>38685</v>
      </c>
      <c r="B1993" s="10"/>
      <c r="C1993" s="10"/>
      <c r="D1993" s="15">
        <v>53.44</v>
      </c>
      <c r="E1993" s="15">
        <v>56.51</v>
      </c>
    </row>
    <row r="1994" spans="1:9" customFormat="1" x14ac:dyDescent="0.2">
      <c r="A1994" s="10">
        <v>38686</v>
      </c>
      <c r="B1994" s="10"/>
      <c r="C1994" s="10"/>
      <c r="D1994" s="15">
        <v>53.24</v>
      </c>
      <c r="E1994" s="15">
        <v>57.33</v>
      </c>
      <c r="F1994">
        <v>21</v>
      </c>
      <c r="H1994" s="76">
        <f>SUM(D1974:D1994)/F1994</f>
        <v>55.334761904761905</v>
      </c>
      <c r="I1994" s="76">
        <f>SUM(E1974:E1994)/F1994</f>
        <v>58.240952380952379</v>
      </c>
    </row>
    <row r="1995" spans="1:9" customFormat="1" x14ac:dyDescent="0.2">
      <c r="A1995" s="10">
        <v>38687</v>
      </c>
      <c r="B1995" s="10"/>
      <c r="C1995" s="10"/>
      <c r="D1995" s="15">
        <v>53.43</v>
      </c>
      <c r="E1995" s="15">
        <v>58.48</v>
      </c>
    </row>
    <row r="1996" spans="1:9" customFormat="1" x14ac:dyDescent="0.2">
      <c r="A1996" s="10">
        <v>38688</v>
      </c>
      <c r="B1996" s="10"/>
      <c r="C1996" s="10"/>
      <c r="D1996" s="15">
        <v>54.98</v>
      </c>
      <c r="E1996" s="15">
        <v>59.33</v>
      </c>
    </row>
    <row r="1997" spans="1:9" customFormat="1" x14ac:dyDescent="0.2">
      <c r="A1997" s="10">
        <v>38691</v>
      </c>
      <c r="B1997" s="10"/>
      <c r="C1997" s="10"/>
      <c r="D1997" s="15">
        <v>57.64</v>
      </c>
      <c r="E1997" s="15">
        <v>59.92</v>
      </c>
    </row>
    <row r="1998" spans="1:9" customFormat="1" x14ac:dyDescent="0.2">
      <c r="A1998" s="10">
        <v>38692</v>
      </c>
      <c r="B1998" s="10"/>
      <c r="C1998" s="10"/>
      <c r="D1998" s="15">
        <v>55.78</v>
      </c>
      <c r="E1998" s="15">
        <v>59.95</v>
      </c>
    </row>
    <row r="1999" spans="1:9" customFormat="1" x14ac:dyDescent="0.2">
      <c r="A1999" s="10">
        <v>38693</v>
      </c>
      <c r="B1999" s="10"/>
      <c r="C1999" s="10"/>
      <c r="D1999" s="15">
        <v>55.27</v>
      </c>
      <c r="E1999" s="15">
        <v>59.22</v>
      </c>
    </row>
    <row r="2000" spans="1:9" customFormat="1" x14ac:dyDescent="0.2">
      <c r="A2000" s="10">
        <v>38694</v>
      </c>
      <c r="B2000" s="10"/>
      <c r="C2000" s="10"/>
      <c r="D2000" s="15">
        <v>56.28</v>
      </c>
      <c r="E2000" s="15">
        <v>60.67</v>
      </c>
    </row>
    <row r="2001" spans="1:11" customFormat="1" x14ac:dyDescent="0.2">
      <c r="A2001" s="10">
        <v>38695</v>
      </c>
      <c r="B2001" s="10"/>
      <c r="C2001" s="10"/>
      <c r="D2001" s="15">
        <v>56.73</v>
      </c>
      <c r="E2001" s="15">
        <v>59.4</v>
      </c>
    </row>
    <row r="2002" spans="1:11" customFormat="1" x14ac:dyDescent="0.2">
      <c r="A2002" s="10">
        <v>38698</v>
      </c>
      <c r="B2002" s="10"/>
      <c r="C2002" s="10"/>
      <c r="D2002" s="15">
        <v>57.42</v>
      </c>
      <c r="E2002" s="15">
        <v>61.31</v>
      </c>
    </row>
    <row r="2003" spans="1:11" customFormat="1" x14ac:dyDescent="0.2">
      <c r="A2003" s="10">
        <v>38699</v>
      </c>
      <c r="B2003" s="10"/>
      <c r="C2003" s="10"/>
      <c r="D2003" s="15">
        <v>58.85</v>
      </c>
      <c r="E2003" s="15">
        <v>61.38</v>
      </c>
    </row>
    <row r="2004" spans="1:11" customFormat="1" x14ac:dyDescent="0.2">
      <c r="A2004" s="10">
        <v>38700</v>
      </c>
      <c r="B2004" s="10"/>
      <c r="C2004" s="10"/>
      <c r="D2004" s="15">
        <v>59.47</v>
      </c>
      <c r="E2004" s="15">
        <v>60.86</v>
      </c>
    </row>
    <row r="2005" spans="1:11" customFormat="1" x14ac:dyDescent="0.2">
      <c r="A2005" s="10">
        <v>38701</v>
      </c>
      <c r="B2005" s="10"/>
      <c r="C2005" s="10"/>
      <c r="D2005" s="15">
        <v>59.89</v>
      </c>
      <c r="E2005" s="15">
        <v>60</v>
      </c>
    </row>
    <row r="2006" spans="1:11" customFormat="1" x14ac:dyDescent="0.2">
      <c r="A2006" s="10">
        <v>38702</v>
      </c>
      <c r="B2006" s="10"/>
      <c r="C2006" s="10"/>
      <c r="D2006" s="15">
        <v>58.21</v>
      </c>
      <c r="E2006" s="15">
        <v>58.07</v>
      </c>
    </row>
    <row r="2007" spans="1:11" customFormat="1" x14ac:dyDescent="0.2">
      <c r="A2007" s="10">
        <v>38705</v>
      </c>
      <c r="B2007" s="10"/>
      <c r="C2007" s="10"/>
      <c r="D2007" s="15">
        <v>56.19</v>
      </c>
      <c r="E2007" s="15">
        <v>57.35</v>
      </c>
    </row>
    <row r="2008" spans="1:11" customFormat="1" x14ac:dyDescent="0.2">
      <c r="A2008" s="10">
        <v>38706</v>
      </c>
      <c r="B2008" s="10"/>
      <c r="C2008" s="10"/>
      <c r="D2008" s="15">
        <v>56.1</v>
      </c>
      <c r="E2008" s="15">
        <v>57.99</v>
      </c>
    </row>
    <row r="2009" spans="1:11" customFormat="1" x14ac:dyDescent="0.2">
      <c r="A2009" s="10">
        <v>38707</v>
      </c>
      <c r="B2009" s="10"/>
      <c r="C2009" s="10"/>
      <c r="D2009" s="15">
        <v>56.46</v>
      </c>
      <c r="E2009" s="15">
        <v>58.37</v>
      </c>
      <c r="H2009" s="76"/>
      <c r="I2009" s="76"/>
      <c r="J2009" s="83"/>
      <c r="K2009" s="83"/>
    </row>
    <row r="2010" spans="1:11" customFormat="1" x14ac:dyDescent="0.2">
      <c r="A2010" s="10">
        <v>38708</v>
      </c>
      <c r="B2010" s="10"/>
      <c r="C2010" s="10"/>
      <c r="D2010" s="15">
        <v>57.13</v>
      </c>
      <c r="E2010" s="15">
        <v>58.24</v>
      </c>
    </row>
    <row r="2011" spans="1:11" customFormat="1" x14ac:dyDescent="0.2">
      <c r="A2011" s="10">
        <v>38713</v>
      </c>
      <c r="B2011" s="10"/>
      <c r="C2011" s="10"/>
      <c r="D2011" s="85">
        <v>56.3</v>
      </c>
      <c r="E2011" s="18">
        <v>58.16</v>
      </c>
    </row>
    <row r="2012" spans="1:11" customFormat="1" x14ac:dyDescent="0.2">
      <c r="A2012" s="10">
        <v>38714</v>
      </c>
      <c r="B2012" s="10"/>
      <c r="C2012" s="10"/>
      <c r="D2012" s="18">
        <v>57.15</v>
      </c>
      <c r="E2012" s="18">
        <v>59.82</v>
      </c>
    </row>
    <row r="2013" spans="1:11" customFormat="1" x14ac:dyDescent="0.2">
      <c r="A2013" s="10">
        <v>38715</v>
      </c>
      <c r="B2013" s="10"/>
      <c r="C2013" s="10"/>
      <c r="D2013" s="18">
        <v>57.35</v>
      </c>
      <c r="E2013" s="18">
        <v>60.32</v>
      </c>
    </row>
    <row r="2014" spans="1:11" customFormat="1" ht="15.6" x14ac:dyDescent="0.3">
      <c r="A2014" s="10">
        <v>38716</v>
      </c>
      <c r="B2014" s="10"/>
      <c r="C2014" s="10"/>
      <c r="D2014" s="15">
        <v>59.17</v>
      </c>
      <c r="E2014" s="603">
        <v>61.04</v>
      </c>
      <c r="F2014">
        <v>20</v>
      </c>
      <c r="H2014" s="76">
        <f>SUM(D1995:D2014)/F2014</f>
        <v>56.990000000000009</v>
      </c>
      <c r="I2014" s="76">
        <f>SUM(E1995:E2014)/F2014</f>
        <v>59.493999999999993</v>
      </c>
    </row>
    <row r="2015" spans="1:11" customFormat="1" x14ac:dyDescent="0.2">
      <c r="A2015" s="10">
        <v>38720</v>
      </c>
      <c r="B2015" s="10"/>
      <c r="C2015" s="10"/>
      <c r="D2015" s="15">
        <v>61.46</v>
      </c>
      <c r="E2015" s="15">
        <v>63.45</v>
      </c>
    </row>
    <row r="2016" spans="1:11" customFormat="1" x14ac:dyDescent="0.2">
      <c r="A2016" s="10">
        <v>38721</v>
      </c>
      <c r="B2016" s="10"/>
      <c r="C2016" s="10"/>
      <c r="D2016" s="15">
        <v>61.33</v>
      </c>
      <c r="E2016" s="15">
        <v>63.43</v>
      </c>
    </row>
    <row r="2017" spans="1:5" customFormat="1" x14ac:dyDescent="0.2">
      <c r="A2017" s="10">
        <v>38722</v>
      </c>
      <c r="B2017" s="10"/>
      <c r="C2017" s="10"/>
      <c r="D2017" s="15">
        <v>61.77</v>
      </c>
      <c r="E2017" s="15">
        <v>62.8</v>
      </c>
    </row>
    <row r="2018" spans="1:5" customFormat="1" x14ac:dyDescent="0.2">
      <c r="A2018" s="10">
        <v>38723</v>
      </c>
      <c r="B2018" s="10"/>
      <c r="C2018" s="10"/>
      <c r="D2018" s="15">
        <v>62.65</v>
      </c>
      <c r="E2018" s="15">
        <v>64.22</v>
      </c>
    </row>
    <row r="2019" spans="1:5" customFormat="1" x14ac:dyDescent="0.2">
      <c r="A2019" s="10">
        <v>38726</v>
      </c>
      <c r="B2019" s="10"/>
      <c r="C2019" s="10"/>
      <c r="D2019" s="15">
        <v>62.52</v>
      </c>
      <c r="E2019" s="15">
        <v>63.51</v>
      </c>
    </row>
    <row r="2020" spans="1:5" customFormat="1" x14ac:dyDescent="0.2">
      <c r="A2020" s="10">
        <v>38727</v>
      </c>
      <c r="B2020" s="10"/>
      <c r="C2020" s="10"/>
      <c r="D2020" s="15">
        <v>62.83</v>
      </c>
      <c r="E2020" s="15">
        <v>63.38</v>
      </c>
    </row>
    <row r="2021" spans="1:5" customFormat="1" x14ac:dyDescent="0.2">
      <c r="A2021" s="10">
        <v>38728</v>
      </c>
      <c r="B2021" s="10"/>
      <c r="C2021" s="10"/>
      <c r="D2021" s="15">
        <v>61.46</v>
      </c>
      <c r="E2021" s="15">
        <v>63.95</v>
      </c>
    </row>
    <row r="2022" spans="1:5" customFormat="1" x14ac:dyDescent="0.2">
      <c r="A2022" s="10">
        <v>38729</v>
      </c>
      <c r="B2022" s="10"/>
      <c r="C2022" s="10"/>
      <c r="D2022" s="15">
        <v>62.66</v>
      </c>
      <c r="E2022" s="15">
        <v>63.95</v>
      </c>
    </row>
    <row r="2023" spans="1:5" customFormat="1" x14ac:dyDescent="0.2">
      <c r="A2023" s="10">
        <v>38730</v>
      </c>
      <c r="B2023" s="10"/>
      <c r="C2023" s="10"/>
      <c r="D2023" s="15">
        <v>62.03</v>
      </c>
      <c r="E2023" s="48">
        <v>64.3</v>
      </c>
    </row>
    <row r="2024" spans="1:5" customFormat="1" x14ac:dyDescent="0.2">
      <c r="A2024" s="10">
        <v>38733</v>
      </c>
      <c r="B2024" s="10"/>
      <c r="C2024" s="10"/>
      <c r="D2024" s="15">
        <v>62.48</v>
      </c>
      <c r="E2024" s="48">
        <v>64.760000000000005</v>
      </c>
    </row>
    <row r="2025" spans="1:5" customFormat="1" x14ac:dyDescent="0.2">
      <c r="A2025" s="10">
        <v>38734</v>
      </c>
      <c r="B2025" s="10"/>
      <c r="C2025" s="10"/>
      <c r="D2025" s="15">
        <v>63.06</v>
      </c>
      <c r="E2025" s="15">
        <v>66.319999999999993</v>
      </c>
    </row>
    <row r="2026" spans="1:5" customFormat="1" x14ac:dyDescent="0.2">
      <c r="A2026" s="10">
        <v>38735</v>
      </c>
      <c r="B2026" s="10"/>
      <c r="C2026" s="10"/>
      <c r="D2026" s="15">
        <v>63.63</v>
      </c>
      <c r="E2026" s="15">
        <v>65.739999999999995</v>
      </c>
    </row>
    <row r="2027" spans="1:5" customFormat="1" x14ac:dyDescent="0.2">
      <c r="A2027" s="10">
        <v>38736</v>
      </c>
      <c r="B2027" s="10"/>
      <c r="C2027" s="10"/>
      <c r="D2027" s="15">
        <v>64.27</v>
      </c>
      <c r="E2027" s="15">
        <v>66.84</v>
      </c>
    </row>
    <row r="2028" spans="1:5" customFormat="1" x14ac:dyDescent="0.2">
      <c r="A2028" s="10">
        <v>38737</v>
      </c>
      <c r="B2028" s="10"/>
      <c r="C2028" s="10"/>
      <c r="D2028" s="15">
        <v>64.91</v>
      </c>
      <c r="E2028" s="15">
        <v>68.36</v>
      </c>
    </row>
    <row r="2029" spans="1:5" customFormat="1" x14ac:dyDescent="0.2">
      <c r="A2029" s="10">
        <v>38740</v>
      </c>
      <c r="B2029" s="10"/>
      <c r="C2029" s="10"/>
      <c r="D2029" s="15">
        <v>65.959999999999994</v>
      </c>
      <c r="E2029" s="15">
        <v>67.86</v>
      </c>
    </row>
    <row r="2030" spans="1:5" customFormat="1" x14ac:dyDescent="0.2">
      <c r="A2030" s="10">
        <v>38741</v>
      </c>
      <c r="B2030" s="10"/>
      <c r="C2030" s="10"/>
      <c r="D2030" s="15">
        <v>63.81</v>
      </c>
      <c r="E2030" s="15">
        <v>66.75</v>
      </c>
    </row>
    <row r="2031" spans="1:5" customFormat="1" x14ac:dyDescent="0.2">
      <c r="A2031" s="10">
        <v>38742</v>
      </c>
      <c r="B2031" s="10"/>
      <c r="C2031" s="10"/>
      <c r="D2031" s="15">
        <v>62.42</v>
      </c>
      <c r="E2031" s="15">
        <v>65.36</v>
      </c>
    </row>
    <row r="2032" spans="1:5" customFormat="1" x14ac:dyDescent="0.2">
      <c r="A2032" s="10">
        <v>38743</v>
      </c>
      <c r="B2032" s="10"/>
      <c r="C2032" s="10"/>
      <c r="D2032" s="15">
        <v>62.87</v>
      </c>
      <c r="E2032" s="15">
        <v>66.239999999999995</v>
      </c>
    </row>
    <row r="2033" spans="1:15" x14ac:dyDescent="0.2">
      <c r="A2033" s="10">
        <v>38744</v>
      </c>
      <c r="B2033" s="10"/>
      <c r="C2033" s="10"/>
      <c r="D2033" s="15">
        <v>64.7</v>
      </c>
      <c r="E2033" s="15">
        <v>67.77</v>
      </c>
      <c r="K2033"/>
      <c r="M2033"/>
    </row>
    <row r="2034" spans="1:15" x14ac:dyDescent="0.2">
      <c r="A2034" s="10">
        <v>38747</v>
      </c>
      <c r="B2034" s="10"/>
      <c r="C2034" s="10"/>
      <c r="D2034" s="15">
        <v>64.7</v>
      </c>
      <c r="E2034" s="15">
        <v>68.36</v>
      </c>
      <c r="K2034"/>
      <c r="M2034"/>
    </row>
    <row r="2035" spans="1:15" x14ac:dyDescent="0.2">
      <c r="A2035" s="10">
        <v>38748</v>
      </c>
      <c r="B2035" s="10"/>
      <c r="C2035" s="10"/>
      <c r="D2035" s="15">
        <v>65.2</v>
      </c>
      <c r="E2035" s="15">
        <v>67.930000000000007</v>
      </c>
      <c r="F2035">
        <v>21</v>
      </c>
      <c r="H2035" s="76">
        <f>SUM(D2015:D2035)/F2035</f>
        <v>63.177142857142861</v>
      </c>
      <c r="I2035" s="76">
        <f>SUM(E2015:E2035)/F2035</f>
        <v>65.489523809523803</v>
      </c>
      <c r="K2035"/>
      <c r="M2035"/>
    </row>
    <row r="2036" spans="1:15" x14ac:dyDescent="0.2">
      <c r="A2036" s="10">
        <v>38749</v>
      </c>
      <c r="B2036" s="10"/>
      <c r="C2036" s="10"/>
      <c r="D2036" s="15">
        <v>66.150000000000006</v>
      </c>
      <c r="E2036" s="15">
        <v>66.569999999999993</v>
      </c>
      <c r="K2036"/>
      <c r="M2036"/>
    </row>
    <row r="2037" spans="1:15" x14ac:dyDescent="0.2">
      <c r="A2037" s="10">
        <v>38750</v>
      </c>
      <c r="B2037" s="10"/>
      <c r="C2037" s="10"/>
      <c r="D2037" s="15">
        <v>62.92</v>
      </c>
      <c r="E2037" s="15">
        <v>64.69</v>
      </c>
      <c r="K2037"/>
      <c r="M2037"/>
    </row>
    <row r="2038" spans="1:15" x14ac:dyDescent="0.2">
      <c r="A2038" s="10">
        <v>38751</v>
      </c>
      <c r="B2038" s="10"/>
      <c r="C2038" s="10"/>
      <c r="D2038" s="15">
        <v>62.48</v>
      </c>
      <c r="E2038" s="15">
        <v>65.38</v>
      </c>
      <c r="K2038"/>
      <c r="M2038"/>
    </row>
    <row r="2039" spans="1:15" ht="23.25" customHeight="1" x14ac:dyDescent="0.2">
      <c r="A2039" s="10">
        <v>38754</v>
      </c>
      <c r="B2039" s="10"/>
      <c r="C2039" s="10"/>
      <c r="D2039" s="15">
        <v>63.35</v>
      </c>
      <c r="E2039" s="15">
        <v>65.13</v>
      </c>
      <c r="K2039"/>
      <c r="L2039" s="105" t="s">
        <v>471</v>
      </c>
      <c r="M2039" s="105"/>
      <c r="N2039" s="105"/>
      <c r="O2039" s="105"/>
    </row>
    <row r="2040" spans="1:15" x14ac:dyDescent="0.2">
      <c r="A2040" s="10">
        <v>38755</v>
      </c>
      <c r="B2040" s="10"/>
      <c r="C2040" s="10"/>
      <c r="D2040" s="15">
        <v>61.51</v>
      </c>
      <c r="E2040" s="15">
        <v>63.1</v>
      </c>
      <c r="K2040"/>
      <c r="M2040"/>
    </row>
    <row r="2041" spans="1:15" x14ac:dyDescent="0.2">
      <c r="A2041" s="10">
        <v>38756</v>
      </c>
      <c r="B2041" s="10"/>
      <c r="C2041" s="10"/>
      <c r="D2041" s="15">
        <v>61.22</v>
      </c>
      <c r="E2041" s="15">
        <v>62.56</v>
      </c>
      <c r="K2041"/>
      <c r="M2041"/>
    </row>
    <row r="2042" spans="1:15" x14ac:dyDescent="0.2">
      <c r="A2042" s="10">
        <v>38757</v>
      </c>
      <c r="B2042" s="10"/>
      <c r="C2042" s="10"/>
      <c r="D2042" s="15">
        <v>60.65</v>
      </c>
      <c r="E2042" s="15">
        <v>62.63</v>
      </c>
      <c r="K2042"/>
      <c r="M2042"/>
    </row>
    <row r="2043" spans="1:15" x14ac:dyDescent="0.2">
      <c r="A2043" s="10">
        <v>38758</v>
      </c>
      <c r="B2043" s="10"/>
      <c r="C2043" s="10"/>
      <c r="D2043" s="15">
        <v>59.41</v>
      </c>
      <c r="E2043" s="15">
        <v>61.85</v>
      </c>
      <c r="K2043"/>
      <c r="M2043"/>
    </row>
    <row r="2044" spans="1:15" x14ac:dyDescent="0.2">
      <c r="A2044" s="10">
        <v>38761</v>
      </c>
      <c r="B2044" s="10"/>
      <c r="C2044" s="10"/>
      <c r="D2044" s="15">
        <v>59.08</v>
      </c>
      <c r="E2044" s="15">
        <v>61.05</v>
      </c>
      <c r="K2044"/>
      <c r="M2044"/>
    </row>
    <row r="2045" spans="1:15" x14ac:dyDescent="0.2">
      <c r="A2045" s="10">
        <v>38762</v>
      </c>
      <c r="B2045" s="10"/>
      <c r="C2045" s="10"/>
      <c r="D2045" s="15">
        <v>59.1</v>
      </c>
      <c r="E2045" s="15">
        <v>59.58</v>
      </c>
      <c r="K2045"/>
      <c r="M2045"/>
    </row>
    <row r="2046" spans="1:15" x14ac:dyDescent="0.2">
      <c r="A2046" s="10">
        <v>38763</v>
      </c>
      <c r="B2046" s="10"/>
      <c r="C2046" s="10"/>
      <c r="D2046" s="15">
        <v>57.61</v>
      </c>
      <c r="E2046" s="15">
        <v>57.66</v>
      </c>
      <c r="K2046"/>
      <c r="M2046"/>
    </row>
    <row r="2047" spans="1:15" x14ac:dyDescent="0.2">
      <c r="A2047" s="10">
        <v>38764</v>
      </c>
      <c r="B2047" s="10"/>
      <c r="C2047" s="10"/>
      <c r="D2047" s="15">
        <v>56.83</v>
      </c>
      <c r="E2047" s="15">
        <v>58.47</v>
      </c>
      <c r="K2047"/>
      <c r="M2047"/>
    </row>
    <row r="2048" spans="1:15" ht="326.39999999999998" x14ac:dyDescent="0.2">
      <c r="A2048" s="10">
        <v>38765</v>
      </c>
      <c r="B2048" s="10"/>
      <c r="C2048" s="10"/>
      <c r="D2048" s="15">
        <v>57.04</v>
      </c>
      <c r="E2048" s="15">
        <v>59.89</v>
      </c>
      <c r="K2048"/>
      <c r="L2048" s="105" t="s">
        <v>473</v>
      </c>
      <c r="M2048" s="81"/>
      <c r="N2048" s="81"/>
      <c r="O2048" s="81"/>
    </row>
    <row r="2049" spans="1:15" x14ac:dyDescent="0.2">
      <c r="A2049" s="10">
        <v>38769</v>
      </c>
      <c r="B2049" s="10"/>
      <c r="C2049" s="10"/>
      <c r="D2049" s="15">
        <v>59.56</v>
      </c>
      <c r="E2049" s="15">
        <v>61.13</v>
      </c>
      <c r="K2049"/>
      <c r="M2049"/>
    </row>
    <row r="2050" spans="1:15" x14ac:dyDescent="0.2">
      <c r="A2050" s="10">
        <v>38770</v>
      </c>
      <c r="B2050" s="10"/>
      <c r="C2050" s="10"/>
      <c r="D2050" s="15">
        <v>58.55</v>
      </c>
      <c r="E2050" s="15">
        <v>58.02</v>
      </c>
      <c r="K2050"/>
      <c r="M2050"/>
    </row>
    <row r="2051" spans="1:15" x14ac:dyDescent="0.2">
      <c r="A2051" s="10">
        <v>38771</v>
      </c>
      <c r="B2051" s="10"/>
      <c r="C2051" s="10"/>
      <c r="D2051" s="15">
        <v>58.85</v>
      </c>
      <c r="E2051" s="15">
        <v>58.33</v>
      </c>
      <c r="K2051"/>
      <c r="M2051"/>
    </row>
    <row r="2052" spans="1:15" ht="409.6" x14ac:dyDescent="0.2">
      <c r="A2052" s="10">
        <v>38772</v>
      </c>
      <c r="B2052" s="10"/>
      <c r="C2052" s="10"/>
      <c r="D2052" s="15">
        <v>60.3</v>
      </c>
      <c r="E2052" s="15">
        <v>62.52</v>
      </c>
      <c r="K2052"/>
      <c r="L2052" s="105" t="s">
        <v>474</v>
      </c>
      <c r="M2052" s="81"/>
      <c r="N2052" s="81"/>
      <c r="O2052" s="81"/>
    </row>
    <row r="2053" spans="1:15" x14ac:dyDescent="0.2">
      <c r="A2053" s="10">
        <v>38775</v>
      </c>
      <c r="B2053" s="10"/>
      <c r="C2053" s="10"/>
      <c r="D2053" s="15">
        <v>59.37</v>
      </c>
      <c r="E2053" s="15">
        <v>61.01</v>
      </c>
      <c r="K2053"/>
      <c r="M2053"/>
    </row>
    <row r="2054" spans="1:15" x14ac:dyDescent="0.2">
      <c r="A2054" s="10">
        <v>38776</v>
      </c>
      <c r="B2054" s="10"/>
      <c r="C2054" s="10"/>
      <c r="D2054" s="15">
        <v>59.61</v>
      </c>
      <c r="E2054" s="15">
        <v>61.42</v>
      </c>
      <c r="F2054">
        <v>19</v>
      </c>
      <c r="H2054" s="76">
        <f>SUM(D2036:D2054)/F2054</f>
        <v>60.188947368421047</v>
      </c>
      <c r="I2054" s="76">
        <f>SUM(E2036:E2054)/F2054</f>
        <v>61.63105263157896</v>
      </c>
      <c r="K2054"/>
      <c r="M2054"/>
    </row>
    <row r="2055" spans="1:15" x14ac:dyDescent="0.2">
      <c r="A2055" s="10">
        <v>38777</v>
      </c>
      <c r="B2055" s="10"/>
      <c r="C2055" s="10"/>
      <c r="D2055" s="15">
        <v>60.64</v>
      </c>
      <c r="E2055" s="15">
        <v>61.98</v>
      </c>
      <c r="I2055" t="s">
        <v>472</v>
      </c>
      <c r="K2055"/>
      <c r="M2055"/>
    </row>
    <row r="2056" spans="1:15" x14ac:dyDescent="0.2">
      <c r="A2056" s="10">
        <v>38778</v>
      </c>
      <c r="B2056" s="10"/>
      <c r="C2056" s="10"/>
      <c r="D2056" s="15">
        <v>62.04</v>
      </c>
      <c r="E2056" s="15">
        <v>63.37</v>
      </c>
      <c r="K2056"/>
      <c r="M2056"/>
    </row>
    <row r="2057" spans="1:15" x14ac:dyDescent="0.2">
      <c r="A2057" s="10">
        <v>38779</v>
      </c>
      <c r="B2057" s="10"/>
      <c r="C2057" s="10"/>
      <c r="D2057" s="15">
        <v>64.260000000000005</v>
      </c>
      <c r="E2057" s="15">
        <v>63.68</v>
      </c>
      <c r="K2057"/>
      <c r="M2057"/>
    </row>
    <row r="2058" spans="1:15" x14ac:dyDescent="0.2">
      <c r="A2058" s="10">
        <v>38782</v>
      </c>
      <c r="B2058" s="10"/>
      <c r="C2058" s="10"/>
      <c r="D2058" s="15">
        <v>61.79</v>
      </c>
      <c r="E2058" s="15">
        <v>62.41</v>
      </c>
      <c r="K2058"/>
      <c r="M2058"/>
    </row>
    <row r="2059" spans="1:15" x14ac:dyDescent="0.2">
      <c r="A2059" s="10">
        <v>38783</v>
      </c>
      <c r="B2059" s="10"/>
      <c r="C2059" s="10"/>
      <c r="D2059" s="15">
        <v>60.18</v>
      </c>
      <c r="E2059" s="15">
        <v>61.59</v>
      </c>
      <c r="K2059"/>
      <c r="M2059"/>
    </row>
    <row r="2060" spans="1:15" x14ac:dyDescent="0.2">
      <c r="A2060" s="10">
        <v>38784</v>
      </c>
      <c r="B2060" s="10"/>
      <c r="C2060" s="10"/>
      <c r="D2060" s="15">
        <v>58.82</v>
      </c>
      <c r="E2060" s="15">
        <v>60.03</v>
      </c>
      <c r="K2060"/>
      <c r="M2060"/>
    </row>
    <row r="2061" spans="1:15" x14ac:dyDescent="0.2">
      <c r="A2061" s="10">
        <v>38785</v>
      </c>
      <c r="B2061" s="10"/>
      <c r="C2061" s="10"/>
      <c r="D2061" s="15">
        <v>58.59</v>
      </c>
      <c r="E2061" s="15">
        <v>60.48</v>
      </c>
      <c r="K2061"/>
      <c r="M2061"/>
    </row>
    <row r="2062" spans="1:15" x14ac:dyDescent="0.2">
      <c r="A2062" s="10">
        <v>38786</v>
      </c>
      <c r="B2062" s="10"/>
      <c r="C2062" s="10"/>
      <c r="D2062" s="15">
        <v>59.17</v>
      </c>
      <c r="E2062" s="15">
        <v>59.97</v>
      </c>
      <c r="K2062"/>
      <c r="M2062"/>
    </row>
    <row r="2063" spans="1:15" x14ac:dyDescent="0.2">
      <c r="A2063" s="10">
        <v>38789</v>
      </c>
      <c r="B2063" s="10"/>
      <c r="C2063" s="10"/>
      <c r="D2063" s="15">
        <v>60.37</v>
      </c>
      <c r="E2063" s="15">
        <v>61.78</v>
      </c>
      <c r="K2063"/>
      <c r="M2063"/>
    </row>
    <row r="2064" spans="1:15" x14ac:dyDescent="0.2">
      <c r="A2064" s="10">
        <v>38790</v>
      </c>
      <c r="B2064" s="10"/>
      <c r="C2064" s="10"/>
      <c r="D2064" s="15">
        <v>62.17</v>
      </c>
      <c r="E2064" s="15">
        <v>63.11</v>
      </c>
      <c r="K2064"/>
      <c r="M2064"/>
    </row>
    <row r="2065" spans="1:15" x14ac:dyDescent="0.2">
      <c r="A2065" s="10">
        <v>38791</v>
      </c>
      <c r="B2065" s="10"/>
      <c r="C2065" s="10"/>
      <c r="D2065" s="15">
        <v>63.08</v>
      </c>
      <c r="E2065" s="15">
        <v>62.18</v>
      </c>
      <c r="K2065"/>
      <c r="M2065"/>
    </row>
    <row r="2066" spans="1:15" ht="160.5" customHeight="1" x14ac:dyDescent="0.2">
      <c r="A2066" s="10">
        <v>38792</v>
      </c>
      <c r="B2066" s="10"/>
      <c r="C2066" s="10"/>
      <c r="D2066" s="15">
        <v>62.14</v>
      </c>
      <c r="E2066" s="15">
        <v>63.58</v>
      </c>
      <c r="K2066"/>
      <c r="L2066" s="105" t="s">
        <v>504</v>
      </c>
      <c r="M2066" s="105"/>
      <c r="N2066" s="105"/>
      <c r="O2066" s="105"/>
    </row>
    <row r="2067" spans="1:15" x14ac:dyDescent="0.2">
      <c r="A2067" s="10">
        <v>38793</v>
      </c>
      <c r="B2067" s="10"/>
      <c r="C2067" s="10"/>
      <c r="D2067" s="15">
        <v>63.38</v>
      </c>
      <c r="E2067" s="15">
        <v>62.78</v>
      </c>
      <c r="K2067"/>
      <c r="M2067"/>
    </row>
    <row r="2068" spans="1:15" x14ac:dyDescent="0.2">
      <c r="A2068" s="10">
        <v>38796</v>
      </c>
      <c r="B2068" s="10"/>
      <c r="C2068" s="10"/>
      <c r="D2068" s="15">
        <v>61.98</v>
      </c>
      <c r="E2068" s="15">
        <v>60.43</v>
      </c>
      <c r="K2068"/>
      <c r="M2068"/>
    </row>
    <row r="2069" spans="1:15" x14ac:dyDescent="0.2">
      <c r="A2069" s="10">
        <v>38797</v>
      </c>
      <c r="B2069" s="10"/>
      <c r="C2069" s="10"/>
      <c r="D2069" s="15">
        <v>59.96</v>
      </c>
      <c r="E2069" s="15">
        <v>60.58</v>
      </c>
      <c r="K2069"/>
      <c r="M2069"/>
    </row>
    <row r="2070" spans="1:15" x14ac:dyDescent="0.2">
      <c r="A2070" s="10">
        <v>38798</v>
      </c>
      <c r="B2070" s="10"/>
      <c r="C2070" s="10"/>
      <c r="D2070" s="15">
        <v>61.34</v>
      </c>
      <c r="E2070" s="15">
        <v>60.78</v>
      </c>
      <c r="K2070"/>
      <c r="M2070"/>
    </row>
    <row r="2071" spans="1:15" x14ac:dyDescent="0.2">
      <c r="A2071" s="10">
        <v>38799</v>
      </c>
      <c r="B2071" s="10"/>
      <c r="C2071" s="10"/>
      <c r="D2071" s="15">
        <v>61.9</v>
      </c>
      <c r="E2071" s="15">
        <v>63.42</v>
      </c>
      <c r="K2071"/>
      <c r="M2071"/>
    </row>
    <row r="2072" spans="1:15" x14ac:dyDescent="0.2">
      <c r="A2072" s="10">
        <v>38800</v>
      </c>
      <c r="B2072" s="10"/>
      <c r="C2072" s="10"/>
      <c r="D2072" s="15">
        <v>62.66</v>
      </c>
      <c r="E2072" s="15">
        <v>63.96</v>
      </c>
      <c r="K2072"/>
      <c r="M2072"/>
    </row>
    <row r="2073" spans="1:15" x14ac:dyDescent="0.2">
      <c r="A2073" s="10">
        <v>38803</v>
      </c>
      <c r="B2073" s="10"/>
      <c r="C2073" s="10"/>
      <c r="D2073" s="15">
        <v>62.97</v>
      </c>
      <c r="E2073" s="15">
        <v>64.17</v>
      </c>
      <c r="K2073"/>
      <c r="M2073"/>
    </row>
    <row r="2074" spans="1:15" x14ac:dyDescent="0.2">
      <c r="A2074" s="10">
        <v>38804</v>
      </c>
      <c r="B2074" s="10"/>
      <c r="C2074" s="10"/>
      <c r="D2074" s="15">
        <v>64.52</v>
      </c>
      <c r="E2074" s="15">
        <v>66.08</v>
      </c>
      <c r="K2074"/>
      <c r="M2074"/>
    </row>
    <row r="2075" spans="1:15" x14ac:dyDescent="0.2">
      <c r="A2075" s="10">
        <v>38805</v>
      </c>
      <c r="B2075" s="10"/>
      <c r="C2075" s="10"/>
      <c r="D2075" s="15">
        <v>64.790000000000006</v>
      </c>
      <c r="E2075" s="15">
        <v>66.459999999999994</v>
      </c>
      <c r="K2075"/>
      <c r="M2075"/>
    </row>
    <row r="2076" spans="1:15" x14ac:dyDescent="0.2">
      <c r="A2076" s="10">
        <v>38806</v>
      </c>
      <c r="B2076" s="10"/>
      <c r="C2076" s="10"/>
      <c r="D2076" s="15">
        <v>65.86</v>
      </c>
      <c r="E2076" s="15">
        <v>67.209999999999994</v>
      </c>
      <c r="K2076"/>
      <c r="M2076"/>
    </row>
    <row r="2077" spans="1:15" ht="316.2" x14ac:dyDescent="0.2">
      <c r="A2077" s="10">
        <v>38807</v>
      </c>
      <c r="B2077" s="10"/>
      <c r="C2077" s="10"/>
      <c r="D2077" s="15">
        <v>66.09</v>
      </c>
      <c r="E2077" s="15">
        <v>66.66</v>
      </c>
      <c r="F2077">
        <v>23</v>
      </c>
      <c r="H2077" s="76">
        <f>SUM(D2055:D2077)/F2077</f>
        <v>62.117391304347819</v>
      </c>
      <c r="I2077" s="76">
        <f>SUM(E2055:E2077)/F2077</f>
        <v>62.899565217391306</v>
      </c>
      <c r="K2077"/>
      <c r="L2077" s="108" t="s">
        <v>532</v>
      </c>
      <c r="M2077"/>
    </row>
    <row r="2078" spans="1:15" x14ac:dyDescent="0.2">
      <c r="A2078" s="10">
        <v>38810</v>
      </c>
      <c r="B2078" s="10"/>
      <c r="C2078" s="10"/>
      <c r="D2078" s="15">
        <v>67.400000000000006</v>
      </c>
      <c r="E2078" s="15">
        <v>66.75</v>
      </c>
      <c r="K2078"/>
      <c r="M2078"/>
    </row>
    <row r="2079" spans="1:15" x14ac:dyDescent="0.2">
      <c r="A2079" s="10">
        <v>38811</v>
      </c>
      <c r="B2079" s="10"/>
      <c r="C2079" s="10"/>
      <c r="D2079" s="15">
        <v>65.81</v>
      </c>
      <c r="E2079" s="15">
        <v>66.239999999999995</v>
      </c>
      <c r="K2079"/>
      <c r="M2079"/>
    </row>
    <row r="2080" spans="1:15" s="108" customFormat="1" ht="69.75" customHeight="1" x14ac:dyDescent="0.2">
      <c r="A2080" s="106">
        <v>38812</v>
      </c>
      <c r="B2080" s="106"/>
      <c r="C2080" s="106"/>
      <c r="D2080" s="107">
        <v>66.97</v>
      </c>
      <c r="E2080" s="107">
        <v>67.08</v>
      </c>
      <c r="L2080" s="105" t="s">
        <v>533</v>
      </c>
      <c r="M2080" s="105"/>
      <c r="N2080" s="105"/>
      <c r="O2080" s="105"/>
    </row>
    <row r="2081" spans="1:9" customFormat="1" x14ac:dyDescent="0.2">
      <c r="A2081" s="10">
        <v>38813</v>
      </c>
      <c r="B2081" s="10"/>
      <c r="C2081" s="10"/>
      <c r="D2081" s="15">
        <v>67.819999999999993</v>
      </c>
      <c r="E2081" s="15">
        <v>67.95</v>
      </c>
    </row>
    <row r="2082" spans="1:9" customFormat="1" x14ac:dyDescent="0.2">
      <c r="A2082" s="10">
        <v>38814</v>
      </c>
      <c r="B2082" s="10"/>
      <c r="C2082" s="10"/>
      <c r="D2082" s="15">
        <v>66.849999999999994</v>
      </c>
      <c r="E2082" s="15">
        <v>67.400000000000006</v>
      </c>
    </row>
    <row r="2083" spans="1:9" customFormat="1" x14ac:dyDescent="0.2">
      <c r="A2083" s="10">
        <v>38817</v>
      </c>
      <c r="B2083" s="10"/>
      <c r="C2083" s="10"/>
      <c r="D2083" s="15">
        <v>67.91</v>
      </c>
      <c r="E2083" s="15">
        <v>68.75</v>
      </c>
    </row>
    <row r="2084" spans="1:9" customFormat="1" x14ac:dyDescent="0.2">
      <c r="A2084" s="10">
        <v>38818</v>
      </c>
      <c r="B2084" s="10"/>
      <c r="C2084" s="10"/>
      <c r="D2084" s="15">
        <v>68.28</v>
      </c>
      <c r="E2084" s="15">
        <v>68.989999999999995</v>
      </c>
    </row>
    <row r="2085" spans="1:9" customFormat="1" x14ac:dyDescent="0.2">
      <c r="A2085" s="10">
        <v>38819</v>
      </c>
      <c r="B2085" s="10"/>
      <c r="C2085" s="10"/>
      <c r="D2085" s="15">
        <v>69.040000000000006</v>
      </c>
      <c r="E2085" s="15">
        <v>68.63</v>
      </c>
    </row>
    <row r="2086" spans="1:9" customFormat="1" x14ac:dyDescent="0.2">
      <c r="A2086" s="10">
        <v>38820</v>
      </c>
      <c r="B2086" s="10"/>
      <c r="C2086" s="10"/>
      <c r="D2086" s="15">
        <v>69.33</v>
      </c>
      <c r="E2086" s="15">
        <v>69.33</v>
      </c>
    </row>
    <row r="2087" spans="1:9" customFormat="1" x14ac:dyDescent="0.2">
      <c r="A2087" s="10">
        <v>38824</v>
      </c>
      <c r="B2087" s="10"/>
      <c r="C2087" s="10"/>
      <c r="D2087" s="48">
        <v>70.41</v>
      </c>
      <c r="E2087" s="15">
        <v>70.41</v>
      </c>
    </row>
    <row r="2088" spans="1:9" customFormat="1" x14ac:dyDescent="0.2">
      <c r="A2088" s="10">
        <v>38825</v>
      </c>
      <c r="B2088" s="10"/>
      <c r="C2088" s="10"/>
      <c r="D2088" s="15">
        <v>71.22</v>
      </c>
      <c r="E2088" s="15">
        <v>71.36</v>
      </c>
    </row>
    <row r="2089" spans="1:9" customFormat="1" x14ac:dyDescent="0.2">
      <c r="A2089" s="10">
        <v>38826</v>
      </c>
      <c r="B2089" s="10"/>
      <c r="C2089" s="10"/>
      <c r="D2089" s="15">
        <v>72.489999999999995</v>
      </c>
      <c r="E2089" s="15">
        <v>72.180000000000007</v>
      </c>
    </row>
    <row r="2090" spans="1:9" customFormat="1" x14ac:dyDescent="0.2">
      <c r="A2090" s="10">
        <v>38827</v>
      </c>
      <c r="B2090" s="10"/>
      <c r="C2090" s="10"/>
      <c r="D2090" s="15">
        <v>72.58</v>
      </c>
      <c r="E2090" s="15">
        <v>71.959999999999994</v>
      </c>
    </row>
    <row r="2091" spans="1:9" customFormat="1" x14ac:dyDescent="0.2">
      <c r="A2091" s="10">
        <v>38828</v>
      </c>
      <c r="B2091" s="10"/>
      <c r="C2091" s="10"/>
      <c r="D2091" s="15">
        <v>73.75</v>
      </c>
      <c r="E2091" s="15">
        <v>73.83</v>
      </c>
    </row>
    <row r="2092" spans="1:9" customFormat="1" x14ac:dyDescent="0.2">
      <c r="A2092" s="10">
        <v>38831</v>
      </c>
      <c r="B2092" s="10"/>
      <c r="C2092" s="10"/>
      <c r="D2092" s="15">
        <v>74.02</v>
      </c>
      <c r="E2092" s="15">
        <v>70.09</v>
      </c>
    </row>
    <row r="2093" spans="1:9" customFormat="1" x14ac:dyDescent="0.2">
      <c r="A2093" s="10">
        <v>38832</v>
      </c>
      <c r="B2093" s="10"/>
      <c r="C2093" s="10"/>
      <c r="D2093" s="15">
        <v>72.739999999999995</v>
      </c>
      <c r="E2093" s="15">
        <v>68.38</v>
      </c>
    </row>
    <row r="2094" spans="1:9" customFormat="1" x14ac:dyDescent="0.2">
      <c r="A2094" s="10">
        <v>38833</v>
      </c>
      <c r="B2094" s="10"/>
      <c r="C2094" s="10"/>
      <c r="D2094" s="15">
        <v>71.78</v>
      </c>
      <c r="E2094" s="15">
        <v>71.94</v>
      </c>
    </row>
    <row r="2095" spans="1:9" customFormat="1" x14ac:dyDescent="0.2">
      <c r="A2095" s="10">
        <v>38834</v>
      </c>
      <c r="B2095" s="10"/>
      <c r="C2095" s="10"/>
      <c r="D2095" s="15">
        <v>71.78</v>
      </c>
      <c r="E2095" s="15">
        <v>70.98</v>
      </c>
    </row>
    <row r="2096" spans="1:9" customFormat="1" x14ac:dyDescent="0.2">
      <c r="A2096" s="10">
        <v>38835</v>
      </c>
      <c r="B2096" s="10"/>
      <c r="C2096" s="10"/>
      <c r="D2096" s="15">
        <v>72.3</v>
      </c>
      <c r="E2096" s="15">
        <v>71.89</v>
      </c>
      <c r="F2096">
        <v>19</v>
      </c>
      <c r="H2096" s="76">
        <f>SUM(D2078:D2096)/F2096</f>
        <v>70.130526315789481</v>
      </c>
      <c r="I2096" s="76">
        <f>SUM(E2078:E2096)/F2096</f>
        <v>69.691578947368427</v>
      </c>
    </row>
    <row r="2097" spans="1:5" customFormat="1" x14ac:dyDescent="0.2">
      <c r="A2097" s="10">
        <v>38838</v>
      </c>
      <c r="B2097" s="10"/>
      <c r="C2097" s="10"/>
      <c r="D2097" s="48">
        <v>73.760000000000005</v>
      </c>
      <c r="E2097" s="15">
        <v>73.709999999999994</v>
      </c>
    </row>
    <row r="2098" spans="1:5" customFormat="1" x14ac:dyDescent="0.2">
      <c r="A2098" s="10">
        <v>38839</v>
      </c>
      <c r="B2098" s="10"/>
      <c r="C2098" s="10"/>
      <c r="D2098" s="15">
        <v>74.3</v>
      </c>
      <c r="E2098" s="15">
        <v>74.62</v>
      </c>
    </row>
    <row r="2099" spans="1:5" customFormat="1" x14ac:dyDescent="0.2">
      <c r="A2099" s="10">
        <v>38840</v>
      </c>
      <c r="B2099" s="10"/>
      <c r="C2099" s="10"/>
      <c r="D2099" s="15">
        <v>73.650000000000006</v>
      </c>
      <c r="E2099" s="15">
        <v>72.290000000000006</v>
      </c>
    </row>
    <row r="2100" spans="1:5" customFormat="1" x14ac:dyDescent="0.2">
      <c r="A2100" s="10">
        <v>38841</v>
      </c>
      <c r="B2100" s="10"/>
      <c r="C2100" s="10"/>
      <c r="D2100" s="15">
        <v>71.569999999999993</v>
      </c>
      <c r="E2100" s="15">
        <v>69.95</v>
      </c>
    </row>
    <row r="2101" spans="1:5" customFormat="1" x14ac:dyDescent="0.2">
      <c r="A2101" s="10">
        <v>38842</v>
      </c>
      <c r="B2101" s="10"/>
      <c r="C2101" s="10"/>
      <c r="D2101" s="15">
        <v>70.84</v>
      </c>
      <c r="E2101" s="15">
        <v>70.2</v>
      </c>
    </row>
    <row r="2102" spans="1:5" customFormat="1" x14ac:dyDescent="0.2">
      <c r="A2102" s="10">
        <v>38845</v>
      </c>
      <c r="B2102" s="10"/>
      <c r="C2102" s="10"/>
      <c r="D2102" s="15">
        <v>68.83</v>
      </c>
      <c r="E2102" s="15">
        <v>69.78</v>
      </c>
    </row>
    <row r="2103" spans="1:5" customFormat="1" x14ac:dyDescent="0.2">
      <c r="A2103" s="10">
        <v>38846</v>
      </c>
      <c r="B2103" s="10"/>
      <c r="C2103" s="10"/>
      <c r="D2103" s="15">
        <v>70.64</v>
      </c>
      <c r="E2103" s="15">
        <v>70.7</v>
      </c>
    </row>
    <row r="2104" spans="1:5" customFormat="1" x14ac:dyDescent="0.2">
      <c r="A2104" s="10">
        <v>38847</v>
      </c>
      <c r="B2104" s="10"/>
      <c r="C2104" s="10"/>
      <c r="D2104" s="15">
        <v>69.739999999999995</v>
      </c>
      <c r="E2104" s="15">
        <v>72.14</v>
      </c>
    </row>
    <row r="2105" spans="1:5" customFormat="1" x14ac:dyDescent="0.2">
      <c r="A2105" s="10">
        <v>38848</v>
      </c>
      <c r="B2105" s="10"/>
      <c r="C2105" s="10"/>
      <c r="D2105" s="15">
        <v>72.3</v>
      </c>
      <c r="E2105" s="15">
        <v>73.33</v>
      </c>
    </row>
    <row r="2106" spans="1:5" customFormat="1" x14ac:dyDescent="0.2">
      <c r="A2106" s="10">
        <v>38849</v>
      </c>
      <c r="B2106" s="10"/>
      <c r="C2106" s="10"/>
      <c r="D2106" s="15">
        <v>71.489999999999995</v>
      </c>
      <c r="E2106" s="15">
        <v>72.05</v>
      </c>
    </row>
    <row r="2107" spans="1:5" customFormat="1" x14ac:dyDescent="0.2">
      <c r="A2107" s="10">
        <v>38852</v>
      </c>
      <c r="B2107" s="10"/>
      <c r="C2107" s="10"/>
      <c r="D2107" s="15">
        <v>68.94</v>
      </c>
      <c r="E2107" s="15">
        <v>69.42</v>
      </c>
    </row>
    <row r="2108" spans="1:5" customFormat="1" x14ac:dyDescent="0.2">
      <c r="A2108" s="10">
        <v>38853</v>
      </c>
      <c r="B2108" s="10"/>
      <c r="C2108" s="10"/>
      <c r="D2108" s="15">
        <v>69.08</v>
      </c>
      <c r="E2108" s="15">
        <v>69.540000000000006</v>
      </c>
    </row>
    <row r="2109" spans="1:5" customFormat="1" x14ac:dyDescent="0.2">
      <c r="A2109" s="10">
        <v>38854</v>
      </c>
      <c r="B2109" s="10"/>
      <c r="C2109" s="10"/>
      <c r="D2109" s="15">
        <v>67.430000000000007</v>
      </c>
      <c r="E2109" s="15">
        <v>68.7</v>
      </c>
    </row>
    <row r="2110" spans="1:5" customFormat="1" x14ac:dyDescent="0.2">
      <c r="A2110" s="10">
        <v>38855</v>
      </c>
      <c r="B2110" s="10"/>
      <c r="C2110" s="10"/>
      <c r="D2110" s="15">
        <v>67.37</v>
      </c>
      <c r="E2110" s="15">
        <v>69.459999999999994</v>
      </c>
    </row>
    <row r="2111" spans="1:5" customFormat="1" x14ac:dyDescent="0.2">
      <c r="A2111" s="10">
        <v>38856</v>
      </c>
      <c r="B2111" s="10"/>
      <c r="C2111" s="10"/>
      <c r="D2111" s="15">
        <v>66.650000000000006</v>
      </c>
      <c r="E2111" s="15">
        <v>68.540000000000006</v>
      </c>
    </row>
    <row r="2112" spans="1:5" customFormat="1" x14ac:dyDescent="0.2">
      <c r="A2112" s="10">
        <v>38859</v>
      </c>
      <c r="B2112" s="10"/>
      <c r="C2112" s="10"/>
      <c r="D2112" s="15">
        <v>66.62</v>
      </c>
      <c r="E2112" s="15">
        <v>69.23</v>
      </c>
    </row>
    <row r="2113" spans="1:9" customFormat="1" x14ac:dyDescent="0.2">
      <c r="A2113" s="10">
        <v>38860</v>
      </c>
      <c r="B2113" s="10"/>
      <c r="C2113" s="10"/>
      <c r="D2113" s="15">
        <v>69.31</v>
      </c>
      <c r="E2113" s="15">
        <v>71.510000000000005</v>
      </c>
    </row>
    <row r="2114" spans="1:9" customFormat="1" x14ac:dyDescent="0.2">
      <c r="A2114" s="10">
        <v>38861</v>
      </c>
      <c r="B2114" s="10"/>
      <c r="C2114" s="10"/>
      <c r="D2114" s="15">
        <v>68.81</v>
      </c>
      <c r="E2114" s="15">
        <v>69.709999999999994</v>
      </c>
    </row>
    <row r="2115" spans="1:9" customFormat="1" x14ac:dyDescent="0.2">
      <c r="A2115" s="10">
        <v>38862</v>
      </c>
      <c r="B2115" s="10"/>
      <c r="C2115" s="10"/>
      <c r="D2115" s="15">
        <v>68.39</v>
      </c>
      <c r="E2115" s="15">
        <v>71.12</v>
      </c>
    </row>
    <row r="2116" spans="1:9" customFormat="1" x14ac:dyDescent="0.2">
      <c r="A2116" s="10">
        <v>38863</v>
      </c>
      <c r="B2116" s="10"/>
      <c r="C2116" s="10"/>
      <c r="D2116" s="15">
        <v>69.67</v>
      </c>
      <c r="E2116" s="15">
        <v>71.37</v>
      </c>
    </row>
    <row r="2117" spans="1:9" customFormat="1" x14ac:dyDescent="0.2">
      <c r="A2117" s="10">
        <v>38867</v>
      </c>
      <c r="B2117" s="10"/>
      <c r="C2117" s="10"/>
      <c r="D2117" s="15">
        <v>70.47</v>
      </c>
      <c r="E2117" s="15">
        <v>72.03</v>
      </c>
    </row>
    <row r="2118" spans="1:9" customFormat="1" x14ac:dyDescent="0.2">
      <c r="A2118" s="10">
        <v>38868</v>
      </c>
      <c r="B2118" s="10"/>
      <c r="C2118" s="10"/>
      <c r="D2118" s="15">
        <v>68.67</v>
      </c>
      <c r="E2118" s="15">
        <v>71.290000000000006</v>
      </c>
      <c r="F2118">
        <v>22</v>
      </c>
      <c r="H2118" s="76">
        <f>SUM(D2097:D2118)/F2118</f>
        <v>69.933181818181822</v>
      </c>
      <c r="I2118" s="76">
        <f>SUM(E2097:E2118)/F2118</f>
        <v>70.940454545454543</v>
      </c>
    </row>
    <row r="2119" spans="1:9" customFormat="1" x14ac:dyDescent="0.2">
      <c r="A2119" s="10">
        <v>38869</v>
      </c>
      <c r="B2119" s="10"/>
      <c r="C2119" s="10"/>
      <c r="D2119" s="15">
        <v>68.91</v>
      </c>
      <c r="E2119" s="15">
        <v>70.34</v>
      </c>
    </row>
    <row r="2120" spans="1:9" customFormat="1" x14ac:dyDescent="0.2">
      <c r="A2120" s="10">
        <v>38870</v>
      </c>
      <c r="B2120" s="10"/>
      <c r="C2120" s="10"/>
      <c r="D2120" s="15">
        <v>68.55</v>
      </c>
      <c r="E2120" s="15">
        <v>72.33</v>
      </c>
    </row>
    <row r="2121" spans="1:9" customFormat="1" x14ac:dyDescent="0.2">
      <c r="A2121" s="10">
        <v>38873</v>
      </c>
      <c r="B2121" s="10"/>
      <c r="C2121" s="10"/>
      <c r="D2121" s="15">
        <v>69.56</v>
      </c>
      <c r="E2121" s="15">
        <v>72.599999999999994</v>
      </c>
    </row>
    <row r="2122" spans="1:9" customFormat="1" x14ac:dyDescent="0.2">
      <c r="A2122" s="10">
        <v>38874</v>
      </c>
      <c r="B2122" s="10"/>
      <c r="C2122" s="10"/>
      <c r="D2122" s="15">
        <v>67.900000000000006</v>
      </c>
      <c r="E2122" s="15">
        <v>72.5</v>
      </c>
    </row>
    <row r="2123" spans="1:9" customFormat="1" x14ac:dyDescent="0.2">
      <c r="A2123" s="10">
        <v>38875</v>
      </c>
      <c r="B2123" s="10"/>
      <c r="C2123" s="10"/>
      <c r="D2123" s="15">
        <v>67.86</v>
      </c>
      <c r="E2123" s="15">
        <v>70.819999999999993</v>
      </c>
    </row>
    <row r="2124" spans="1:9" customFormat="1" x14ac:dyDescent="0.2">
      <c r="A2124" s="10">
        <v>38876</v>
      </c>
      <c r="B2124" s="10"/>
      <c r="C2124" s="10"/>
      <c r="D2124" s="15">
        <v>66.41</v>
      </c>
      <c r="E2124" s="15">
        <v>70.349999999999994</v>
      </c>
    </row>
    <row r="2125" spans="1:9" customFormat="1" x14ac:dyDescent="0.2">
      <c r="A2125" s="10">
        <v>38877</v>
      </c>
      <c r="B2125" s="10"/>
      <c r="C2125" s="10"/>
      <c r="D2125" s="15">
        <v>68.650000000000006</v>
      </c>
      <c r="E2125" s="15">
        <v>71.63</v>
      </c>
    </row>
    <row r="2126" spans="1:9" customFormat="1" x14ac:dyDescent="0.2">
      <c r="A2126" s="10">
        <v>38880</v>
      </c>
      <c r="B2126" s="10"/>
      <c r="C2126" s="10"/>
      <c r="D2126" s="15">
        <v>68.34</v>
      </c>
      <c r="E2126" s="15">
        <v>70.36</v>
      </c>
    </row>
    <row r="2127" spans="1:9" customFormat="1" x14ac:dyDescent="0.2">
      <c r="A2127" s="10">
        <v>38881</v>
      </c>
      <c r="B2127" s="10"/>
      <c r="C2127" s="10"/>
      <c r="D2127" s="15">
        <v>65.61</v>
      </c>
      <c r="E2127" s="15">
        <v>68.56</v>
      </c>
    </row>
    <row r="2128" spans="1:9" customFormat="1" x14ac:dyDescent="0.2">
      <c r="A2128" s="10">
        <v>38882</v>
      </c>
      <c r="B2128" s="10"/>
      <c r="C2128" s="10"/>
      <c r="D2128" s="15">
        <v>65.489999999999995</v>
      </c>
      <c r="E2128" s="15">
        <v>69.14</v>
      </c>
    </row>
    <row r="2129" spans="1:9" customFormat="1" x14ac:dyDescent="0.2">
      <c r="A2129" s="10">
        <v>38883</v>
      </c>
      <c r="B2129" s="10"/>
      <c r="C2129" s="10"/>
      <c r="D2129" s="15">
        <v>66.08</v>
      </c>
      <c r="E2129" s="15">
        <v>69.5</v>
      </c>
    </row>
    <row r="2130" spans="1:9" customFormat="1" x14ac:dyDescent="0.2">
      <c r="A2130" s="10">
        <v>38884</v>
      </c>
      <c r="B2130" s="10"/>
      <c r="C2130" s="10"/>
      <c r="D2130" s="15">
        <v>65.959999999999994</v>
      </c>
      <c r="E2130" s="15">
        <v>69.88</v>
      </c>
    </row>
    <row r="2131" spans="1:9" customFormat="1" x14ac:dyDescent="0.2">
      <c r="A2131" s="10">
        <v>38887</v>
      </c>
      <c r="B2131" s="10"/>
      <c r="C2131" s="10"/>
      <c r="D2131" s="15">
        <v>65.42</v>
      </c>
      <c r="E2131" s="15">
        <v>68.98</v>
      </c>
    </row>
    <row r="2132" spans="1:9" customFormat="1" x14ac:dyDescent="0.2">
      <c r="A2132" s="10">
        <v>38888</v>
      </c>
      <c r="B2132" s="10"/>
      <c r="C2132" s="10"/>
      <c r="D2132" s="15">
        <v>67.55</v>
      </c>
      <c r="E2132" s="15">
        <v>68.94</v>
      </c>
    </row>
    <row r="2133" spans="1:9" customFormat="1" x14ac:dyDescent="0.2">
      <c r="A2133" s="10">
        <v>38889</v>
      </c>
      <c r="B2133" s="10"/>
      <c r="C2133" s="10"/>
      <c r="D2133" s="15">
        <v>67.53</v>
      </c>
      <c r="E2133" s="15">
        <v>70.7</v>
      </c>
    </row>
    <row r="2134" spans="1:9" customFormat="1" x14ac:dyDescent="0.2">
      <c r="A2134" s="10">
        <v>38890</v>
      </c>
      <c r="B2134" s="10"/>
      <c r="C2134" s="10"/>
      <c r="D2134" s="15">
        <v>69.72</v>
      </c>
      <c r="E2134" s="15">
        <v>70.489999999999995</v>
      </c>
    </row>
    <row r="2135" spans="1:9" customFormat="1" x14ac:dyDescent="0.2">
      <c r="A2135" s="10">
        <v>38891</v>
      </c>
      <c r="B2135" s="10"/>
      <c r="C2135" s="10"/>
      <c r="D2135" s="15">
        <v>69.91</v>
      </c>
      <c r="E2135" s="15">
        <v>70.540000000000006</v>
      </c>
    </row>
    <row r="2136" spans="1:9" customFormat="1" x14ac:dyDescent="0.2">
      <c r="A2136" s="10">
        <v>38894</v>
      </c>
      <c r="B2136" s="10"/>
      <c r="C2136" s="10"/>
      <c r="D2136" s="15">
        <v>69.69</v>
      </c>
      <c r="E2136" s="15">
        <v>71.8</v>
      </c>
    </row>
    <row r="2137" spans="1:9" customFormat="1" x14ac:dyDescent="0.2">
      <c r="A2137" s="10">
        <v>38895</v>
      </c>
      <c r="B2137" s="10"/>
      <c r="C2137" s="10"/>
      <c r="D2137" s="15">
        <v>71.25</v>
      </c>
      <c r="E2137" s="15">
        <v>71.92</v>
      </c>
    </row>
    <row r="2138" spans="1:9" customFormat="1" x14ac:dyDescent="0.2">
      <c r="A2138" s="10">
        <v>38896</v>
      </c>
      <c r="B2138" s="10"/>
      <c r="C2138" s="10"/>
      <c r="D2138" s="15">
        <v>71.69</v>
      </c>
      <c r="E2138" s="15">
        <v>72.19</v>
      </c>
    </row>
    <row r="2139" spans="1:9" customFormat="1" x14ac:dyDescent="0.2">
      <c r="A2139" s="10">
        <v>38897</v>
      </c>
      <c r="B2139" s="10"/>
      <c r="C2139" s="10"/>
      <c r="D2139" s="15">
        <v>72.95</v>
      </c>
      <c r="E2139" s="15">
        <v>73.52</v>
      </c>
    </row>
    <row r="2140" spans="1:9" customFormat="1" x14ac:dyDescent="0.2">
      <c r="A2140" s="10">
        <v>38898</v>
      </c>
      <c r="B2140" s="10"/>
      <c r="C2140" s="10"/>
      <c r="D2140" s="15">
        <v>73.27</v>
      </c>
      <c r="E2140" s="15">
        <v>73.98</v>
      </c>
      <c r="F2140">
        <v>22</v>
      </c>
      <c r="H2140" s="76">
        <f>SUM(D2119:D2140)/F2140</f>
        <v>68.559090909090912</v>
      </c>
      <c r="I2140" s="76">
        <f>SUM(E2119:E2140)/F2140</f>
        <v>70.957727272727283</v>
      </c>
    </row>
    <row r="2141" spans="1:9" customFormat="1" x14ac:dyDescent="0.2">
      <c r="A2141" s="10">
        <v>38901</v>
      </c>
      <c r="B2141" s="10"/>
      <c r="C2141" s="10"/>
      <c r="D2141" s="15">
        <v>73.989999999999995</v>
      </c>
      <c r="E2141" s="48">
        <v>75.510000000000005</v>
      </c>
    </row>
    <row r="2142" spans="1:9" customFormat="1" x14ac:dyDescent="0.2">
      <c r="A2142" s="10">
        <v>38903</v>
      </c>
      <c r="B2142" s="10"/>
      <c r="C2142" s="10"/>
      <c r="D2142" s="15">
        <v>72.81</v>
      </c>
      <c r="E2142" s="15">
        <v>75.19</v>
      </c>
    </row>
    <row r="2143" spans="1:9" customFormat="1" x14ac:dyDescent="0.2">
      <c r="A2143" s="10">
        <v>38904</v>
      </c>
      <c r="B2143" s="10"/>
      <c r="C2143" s="10"/>
      <c r="D2143" s="15">
        <v>72.97</v>
      </c>
      <c r="E2143" s="15">
        <v>75.14</v>
      </c>
    </row>
    <row r="2144" spans="1:9" customFormat="1" x14ac:dyDescent="0.2">
      <c r="A2144" s="10">
        <v>38905</v>
      </c>
      <c r="B2144" s="10"/>
      <c r="C2144" s="10"/>
      <c r="D2144" s="15">
        <v>74.680000000000007</v>
      </c>
      <c r="E2144" s="15">
        <v>74.09</v>
      </c>
    </row>
    <row r="2145" spans="1:15" x14ac:dyDescent="0.2">
      <c r="A2145" s="10">
        <v>38908</v>
      </c>
      <c r="B2145" s="10"/>
      <c r="C2145" s="10"/>
      <c r="D2145" s="15">
        <v>72.33</v>
      </c>
      <c r="E2145" s="15">
        <v>73.63</v>
      </c>
      <c r="K2145"/>
      <c r="M2145"/>
    </row>
    <row r="2146" spans="1:15" x14ac:dyDescent="0.2">
      <c r="A2146" s="10">
        <v>38909</v>
      </c>
      <c r="B2146" s="10"/>
      <c r="C2146" s="10"/>
      <c r="D2146" s="15">
        <v>73.19</v>
      </c>
      <c r="E2146" s="15">
        <v>74.16</v>
      </c>
      <c r="K2146"/>
      <c r="M2146"/>
    </row>
    <row r="2147" spans="1:15" x14ac:dyDescent="0.2">
      <c r="A2147" s="10">
        <v>38910</v>
      </c>
      <c r="B2147" s="10"/>
      <c r="C2147" s="10"/>
      <c r="D2147" s="15">
        <v>72.97</v>
      </c>
      <c r="E2147" s="15">
        <v>74.95</v>
      </c>
      <c r="K2147"/>
      <c r="M2147"/>
    </row>
    <row r="2148" spans="1:15" ht="285.60000000000002" x14ac:dyDescent="0.2">
      <c r="A2148" s="10">
        <v>38911</v>
      </c>
      <c r="B2148" s="10"/>
      <c r="C2148" s="10"/>
      <c r="D2148" s="15">
        <v>75.75</v>
      </c>
      <c r="E2148" s="15">
        <v>76.7</v>
      </c>
      <c r="K2148"/>
      <c r="L2148" s="105" t="s">
        <v>704</v>
      </c>
      <c r="M2148" s="81"/>
      <c r="N2148" s="81"/>
      <c r="O2148" s="81"/>
    </row>
    <row r="2149" spans="1:15" x14ac:dyDescent="0.2">
      <c r="A2149" s="10">
        <v>38912</v>
      </c>
      <c r="B2149" s="10"/>
      <c r="C2149" s="10"/>
      <c r="D2149" s="15">
        <v>76.540000000000006</v>
      </c>
      <c r="E2149" s="15">
        <v>77.03</v>
      </c>
      <c r="K2149"/>
      <c r="M2149"/>
    </row>
    <row r="2150" spans="1:15" x14ac:dyDescent="0.2">
      <c r="A2150" s="10">
        <v>38915</v>
      </c>
      <c r="B2150" s="10"/>
      <c r="C2150" s="10"/>
      <c r="D2150" s="15">
        <v>75.3</v>
      </c>
      <c r="E2150" s="15">
        <v>75.31</v>
      </c>
      <c r="K2150"/>
      <c r="M2150"/>
    </row>
    <row r="2151" spans="1:15" x14ac:dyDescent="0.2">
      <c r="A2151" s="10">
        <v>38916</v>
      </c>
      <c r="B2151" s="10"/>
      <c r="C2151" s="10"/>
      <c r="D2151" s="15">
        <v>75.569999999999993</v>
      </c>
      <c r="E2151" s="15">
        <v>73.55</v>
      </c>
      <c r="K2151"/>
      <c r="M2151"/>
    </row>
    <row r="2152" spans="1:15" x14ac:dyDescent="0.2">
      <c r="A2152" s="10">
        <v>38917</v>
      </c>
      <c r="B2152" s="10"/>
      <c r="C2152" s="10"/>
      <c r="D2152" s="15">
        <v>71.66</v>
      </c>
      <c r="E2152" s="15">
        <v>72.67</v>
      </c>
      <c r="K2152"/>
      <c r="M2152"/>
    </row>
    <row r="2153" spans="1:15" x14ac:dyDescent="0.2">
      <c r="A2153" s="10">
        <v>38918</v>
      </c>
      <c r="B2153" s="10"/>
      <c r="C2153" s="10"/>
      <c r="D2153" s="15">
        <v>72.11</v>
      </c>
      <c r="E2153" s="15">
        <v>73.09</v>
      </c>
      <c r="K2153"/>
      <c r="M2153"/>
    </row>
    <row r="2154" spans="1:15" x14ac:dyDescent="0.2">
      <c r="A2154" s="10">
        <v>38919</v>
      </c>
      <c r="B2154" s="10"/>
      <c r="C2154" s="10"/>
      <c r="D2154" s="15">
        <v>72.77</v>
      </c>
      <c r="E2154" s="15">
        <v>73.94</v>
      </c>
      <c r="K2154"/>
      <c r="M2154"/>
    </row>
    <row r="2155" spans="1:15" x14ac:dyDescent="0.2">
      <c r="A2155" s="10">
        <v>38922</v>
      </c>
      <c r="B2155" s="10"/>
      <c r="C2155" s="10"/>
      <c r="D2155" s="15">
        <v>72.819999999999993</v>
      </c>
      <c r="E2155" s="15">
        <v>74.709999999999994</v>
      </c>
      <c r="K2155"/>
      <c r="M2155"/>
    </row>
    <row r="2156" spans="1:15" x14ac:dyDescent="0.2">
      <c r="A2156" s="10">
        <v>38923</v>
      </c>
      <c r="B2156" s="10"/>
      <c r="C2156" s="10"/>
      <c r="D2156" s="15">
        <v>72.59</v>
      </c>
      <c r="E2156" s="15">
        <v>73.41</v>
      </c>
      <c r="K2156"/>
      <c r="M2156"/>
    </row>
    <row r="2157" spans="1:15" x14ac:dyDescent="0.2">
      <c r="A2157" s="10">
        <v>38924</v>
      </c>
      <c r="B2157" s="10"/>
      <c r="C2157" s="10"/>
      <c r="D2157" s="15">
        <v>73.790000000000006</v>
      </c>
      <c r="E2157" s="15">
        <v>73.95</v>
      </c>
      <c r="K2157"/>
      <c r="M2157"/>
    </row>
    <row r="2158" spans="1:15" x14ac:dyDescent="0.2">
      <c r="A2158" s="10">
        <v>38925</v>
      </c>
      <c r="B2158" s="10"/>
      <c r="C2158" s="10"/>
      <c r="D2158" s="15">
        <v>74.97</v>
      </c>
      <c r="E2158" s="15">
        <v>74.55</v>
      </c>
      <c r="K2158"/>
      <c r="M2158"/>
    </row>
    <row r="2159" spans="1:15" x14ac:dyDescent="0.2">
      <c r="A2159" s="10">
        <v>38926</v>
      </c>
      <c r="B2159" s="10"/>
      <c r="C2159" s="10"/>
      <c r="D2159" s="15">
        <v>74</v>
      </c>
      <c r="E2159" s="15">
        <v>73.25</v>
      </c>
      <c r="K2159"/>
      <c r="M2159"/>
    </row>
    <row r="2160" spans="1:15" x14ac:dyDescent="0.2">
      <c r="A2160" s="10">
        <v>38929</v>
      </c>
      <c r="B2160" s="10"/>
      <c r="C2160" s="10"/>
      <c r="D2160" s="15">
        <v>74.61</v>
      </c>
      <c r="E2160" s="15">
        <v>74.41</v>
      </c>
      <c r="F2160">
        <v>20</v>
      </c>
      <c r="H2160" s="76">
        <f>SUM(D2141:D2160)/F2160</f>
        <v>73.770999999999987</v>
      </c>
      <c r="I2160" s="76">
        <f>SUM(E2141:E2160)/F2160</f>
        <v>74.462000000000018</v>
      </c>
      <c r="K2160"/>
      <c r="M2160"/>
    </row>
    <row r="2161" spans="1:17" ht="409.6" x14ac:dyDescent="0.2">
      <c r="A2161" s="10">
        <v>38930</v>
      </c>
      <c r="B2161" s="10"/>
      <c r="C2161" s="10"/>
      <c r="D2161" s="117">
        <v>76.39</v>
      </c>
      <c r="E2161" s="15">
        <v>74.92</v>
      </c>
      <c r="J2161" s="323" t="s">
        <v>959</v>
      </c>
      <c r="K2161" s="120"/>
      <c r="M2161"/>
      <c r="P2161" s="15">
        <v>76.400000000000006</v>
      </c>
      <c r="Q2161" s="36">
        <f t="shared" ref="Q2161:Q2192" si="0">D2161-P2161</f>
        <v>-1.0000000000005116E-2</v>
      </c>
    </row>
    <row r="2162" spans="1:17" x14ac:dyDescent="0.2">
      <c r="A2162" s="10">
        <v>38931</v>
      </c>
      <c r="B2162" s="10"/>
      <c r="C2162" s="10"/>
      <c r="D2162" s="117">
        <v>77.63</v>
      </c>
      <c r="E2162" s="15">
        <v>75.819999999999993</v>
      </c>
      <c r="K2162"/>
      <c r="M2162"/>
      <c r="P2162" s="15">
        <v>77.540000000000006</v>
      </c>
      <c r="Q2162" s="36">
        <f t="shared" si="0"/>
        <v>8.99999999999892E-2</v>
      </c>
    </row>
    <row r="2163" spans="1:17" x14ac:dyDescent="0.2">
      <c r="A2163" s="10">
        <v>38932</v>
      </c>
      <c r="B2163" s="10"/>
      <c r="C2163" s="10"/>
      <c r="D2163" s="117">
        <v>76.28</v>
      </c>
      <c r="E2163" s="15">
        <v>75.47</v>
      </c>
      <c r="K2163"/>
      <c r="M2163"/>
      <c r="P2163" s="15">
        <v>76.37</v>
      </c>
      <c r="Q2163" s="36">
        <f t="shared" si="0"/>
        <v>-9.0000000000003411E-2</v>
      </c>
    </row>
    <row r="2164" spans="1:17" x14ac:dyDescent="0.2">
      <c r="A2164" s="10">
        <v>38933</v>
      </c>
      <c r="B2164" s="10"/>
      <c r="C2164" s="10"/>
      <c r="D2164" s="117">
        <v>76.53</v>
      </c>
      <c r="E2164" s="15">
        <v>74.77</v>
      </c>
      <c r="K2164"/>
      <c r="M2164"/>
      <c r="P2164" s="15">
        <v>76.55</v>
      </c>
      <c r="Q2164" s="36">
        <f t="shared" si="0"/>
        <v>-1.9999999999996021E-2</v>
      </c>
    </row>
    <row r="2165" spans="1:17" x14ac:dyDescent="0.2">
      <c r="A2165" s="21">
        <v>38936</v>
      </c>
      <c r="B2165" s="21"/>
      <c r="C2165" s="21"/>
      <c r="D2165" s="117">
        <v>77.819999999999993</v>
      </c>
      <c r="E2165" s="15">
        <v>76.989999999999995</v>
      </c>
      <c r="K2165"/>
      <c r="M2165"/>
      <c r="P2165" s="15">
        <v>77.989999999999995</v>
      </c>
      <c r="Q2165" s="36">
        <f t="shared" si="0"/>
        <v>-0.17000000000000171</v>
      </c>
    </row>
    <row r="2166" spans="1:17" x14ac:dyDescent="0.2">
      <c r="A2166" s="21">
        <v>38937</v>
      </c>
      <c r="B2166" s="21"/>
      <c r="C2166" s="21"/>
      <c r="D2166" s="117">
        <v>77.930000000000007</v>
      </c>
      <c r="E2166" s="15">
        <v>76.319999999999993</v>
      </c>
      <c r="K2166"/>
      <c r="M2166"/>
      <c r="P2166" s="15">
        <v>77.8</v>
      </c>
      <c r="Q2166" s="36">
        <f t="shared" si="0"/>
        <v>0.13000000000000966</v>
      </c>
    </row>
    <row r="2167" spans="1:17" x14ac:dyDescent="0.2">
      <c r="A2167" s="21">
        <v>38938</v>
      </c>
      <c r="B2167" s="21"/>
      <c r="C2167" s="21"/>
      <c r="D2167" s="117">
        <v>78.260000000000005</v>
      </c>
      <c r="E2167" s="15">
        <v>76.36</v>
      </c>
      <c r="K2167"/>
      <c r="M2167"/>
      <c r="P2167" s="15">
        <v>78.22</v>
      </c>
      <c r="Q2167" s="36">
        <f t="shared" si="0"/>
        <v>4.0000000000006253E-2</v>
      </c>
    </row>
    <row r="2168" spans="1:17" x14ac:dyDescent="0.2">
      <c r="A2168" s="21">
        <v>38939</v>
      </c>
      <c r="B2168" s="21"/>
      <c r="C2168" s="21"/>
      <c r="D2168" s="117">
        <v>75.69</v>
      </c>
      <c r="E2168" s="15">
        <v>74.010000000000005</v>
      </c>
      <c r="K2168"/>
      <c r="M2168"/>
      <c r="P2168" s="15">
        <v>76.099999999999994</v>
      </c>
      <c r="Q2168" s="36">
        <f t="shared" si="0"/>
        <v>-0.40999999999999659</v>
      </c>
    </row>
    <row r="2169" spans="1:17" x14ac:dyDescent="0.2">
      <c r="A2169" s="21">
        <v>38940</v>
      </c>
      <c r="B2169" s="21"/>
      <c r="C2169" s="21"/>
      <c r="D2169" s="117">
        <v>75.19</v>
      </c>
      <c r="E2169" s="15">
        <v>74.36</v>
      </c>
      <c r="K2169"/>
      <c r="M2169"/>
      <c r="P2169" s="15">
        <v>75.42</v>
      </c>
      <c r="Q2169" s="36">
        <f t="shared" si="0"/>
        <v>-0.23000000000000398</v>
      </c>
    </row>
    <row r="2170" spans="1:17" ht="51" customHeight="1" x14ac:dyDescent="0.2">
      <c r="A2170" s="21">
        <v>38943</v>
      </c>
      <c r="B2170" s="21"/>
      <c r="C2170" s="21"/>
      <c r="D2170" s="117">
        <v>73.78</v>
      </c>
      <c r="E2170" s="15">
        <v>73.56</v>
      </c>
      <c r="K2170"/>
      <c r="L2170" s="105" t="s">
        <v>744</v>
      </c>
      <c r="M2170" s="81"/>
      <c r="N2170" s="81"/>
      <c r="O2170" s="81"/>
      <c r="P2170" s="15">
        <v>73.849999999999994</v>
      </c>
      <c r="Q2170" s="36">
        <f t="shared" si="0"/>
        <v>-6.9999999999993179E-2</v>
      </c>
    </row>
    <row r="2171" spans="1:17" x14ac:dyDescent="0.2">
      <c r="A2171" s="21">
        <v>38944</v>
      </c>
      <c r="B2171" s="21"/>
      <c r="C2171" s="21"/>
      <c r="D2171" s="117">
        <v>73.569999999999993</v>
      </c>
      <c r="E2171" s="15">
        <v>73.06</v>
      </c>
      <c r="K2171"/>
      <c r="M2171"/>
      <c r="P2171" s="15">
        <v>73.72</v>
      </c>
      <c r="Q2171" s="36">
        <f t="shared" si="0"/>
        <v>-0.15000000000000568</v>
      </c>
    </row>
    <row r="2172" spans="1:17" x14ac:dyDescent="0.2">
      <c r="A2172" s="21">
        <v>38945</v>
      </c>
      <c r="B2172" s="21"/>
      <c r="C2172" s="21"/>
      <c r="D2172" s="117">
        <v>72.67</v>
      </c>
      <c r="E2172" s="15">
        <v>71.900000000000006</v>
      </c>
      <c r="K2172"/>
      <c r="M2172"/>
      <c r="P2172" s="15">
        <v>72.67</v>
      </c>
      <c r="Q2172" s="36">
        <f t="shared" si="0"/>
        <v>0</v>
      </c>
    </row>
    <row r="2173" spans="1:17" x14ac:dyDescent="0.2">
      <c r="A2173" s="21">
        <v>38946</v>
      </c>
      <c r="B2173" s="21"/>
      <c r="C2173" s="21"/>
      <c r="D2173" s="117">
        <v>70.42</v>
      </c>
      <c r="E2173" s="15">
        <v>70.069999999999993</v>
      </c>
      <c r="K2173"/>
      <c r="M2173"/>
      <c r="P2173" s="15">
        <v>71.180000000000007</v>
      </c>
      <c r="Q2173" s="36">
        <f t="shared" si="0"/>
        <v>-0.76000000000000512</v>
      </c>
    </row>
    <row r="2174" spans="1:17" x14ac:dyDescent="0.2">
      <c r="A2174" s="21">
        <v>38947</v>
      </c>
      <c r="B2174" s="21"/>
      <c r="C2174" s="21"/>
      <c r="D2174" s="117">
        <v>71.3</v>
      </c>
      <c r="E2174" s="15">
        <v>71.150000000000006</v>
      </c>
      <c r="K2174"/>
      <c r="M2174"/>
      <c r="P2174" s="15">
        <v>71.34</v>
      </c>
      <c r="Q2174" s="36">
        <f t="shared" si="0"/>
        <v>-4.0000000000006253E-2</v>
      </c>
    </row>
    <row r="2175" spans="1:17" x14ac:dyDescent="0.2">
      <c r="A2175" s="10">
        <v>38950</v>
      </c>
      <c r="B2175" s="10"/>
      <c r="C2175" s="10"/>
      <c r="D2175" s="117">
        <v>72.42</v>
      </c>
      <c r="E2175" s="15">
        <v>72.459999999999994</v>
      </c>
      <c r="K2175"/>
      <c r="M2175"/>
      <c r="P2175" s="15">
        <v>72.150000000000006</v>
      </c>
      <c r="Q2175" s="36">
        <f t="shared" si="0"/>
        <v>0.26999999999999602</v>
      </c>
    </row>
    <row r="2176" spans="1:17" x14ac:dyDescent="0.2">
      <c r="A2176" s="10">
        <v>38951</v>
      </c>
      <c r="B2176" s="10"/>
      <c r="C2176" s="10"/>
      <c r="D2176" s="117">
        <v>72.06</v>
      </c>
      <c r="E2176" s="15">
        <v>72.64</v>
      </c>
      <c r="K2176"/>
      <c r="M2176"/>
      <c r="P2176" s="15">
        <v>72.150000000000006</v>
      </c>
      <c r="Q2176" s="36">
        <f t="shared" si="0"/>
        <v>-9.0000000000003411E-2</v>
      </c>
    </row>
    <row r="2177" spans="1:17" x14ac:dyDescent="0.2">
      <c r="A2177" s="10">
        <v>38952</v>
      </c>
      <c r="B2177" s="10"/>
      <c r="C2177" s="10"/>
      <c r="D2177" s="117">
        <v>71.12</v>
      </c>
      <c r="E2177" s="15">
        <v>71.42</v>
      </c>
      <c r="K2177"/>
      <c r="M2177"/>
      <c r="P2177" s="15">
        <v>70.900000000000006</v>
      </c>
      <c r="Q2177" s="36">
        <f t="shared" si="0"/>
        <v>0.21999999999999886</v>
      </c>
    </row>
    <row r="2178" spans="1:17" x14ac:dyDescent="0.2">
      <c r="A2178" s="10">
        <v>38953</v>
      </c>
      <c r="B2178" s="10"/>
      <c r="C2178" s="10"/>
      <c r="D2178" s="117">
        <v>71.400000000000006</v>
      </c>
      <c r="E2178" s="15">
        <v>72.02</v>
      </c>
      <c r="K2178"/>
      <c r="M2178"/>
      <c r="P2178" s="15">
        <v>71</v>
      </c>
      <c r="Q2178" s="36">
        <f t="shared" si="0"/>
        <v>0.40000000000000568</v>
      </c>
    </row>
    <row r="2179" spans="1:17" x14ac:dyDescent="0.2">
      <c r="A2179" s="10">
        <v>38954</v>
      </c>
      <c r="B2179" s="10"/>
      <c r="C2179" s="10"/>
      <c r="D2179" s="117">
        <v>72.58</v>
      </c>
      <c r="E2179" s="15">
        <v>72.17</v>
      </c>
      <c r="K2179"/>
      <c r="M2179"/>
      <c r="P2179" s="15">
        <v>72.19</v>
      </c>
      <c r="Q2179" s="36">
        <f t="shared" si="0"/>
        <v>0.39000000000000057</v>
      </c>
    </row>
    <row r="2180" spans="1:17" x14ac:dyDescent="0.2">
      <c r="A2180" s="10">
        <v>38957</v>
      </c>
      <c r="B2180" s="10"/>
      <c r="C2180" s="10"/>
      <c r="D2180" s="117">
        <v>69.44</v>
      </c>
      <c r="E2180" s="15">
        <v>70.62</v>
      </c>
      <c r="K2180"/>
      <c r="M2180"/>
      <c r="P2180" s="48">
        <v>69.239999999999995</v>
      </c>
      <c r="Q2180" s="36">
        <f t="shared" si="0"/>
        <v>0.20000000000000284</v>
      </c>
    </row>
    <row r="2181" spans="1:17" x14ac:dyDescent="0.2">
      <c r="A2181" s="10">
        <v>38958</v>
      </c>
      <c r="B2181" s="10"/>
      <c r="C2181" s="10"/>
      <c r="D2181" s="117">
        <v>67.010000000000005</v>
      </c>
      <c r="E2181" s="15">
        <v>69.72</v>
      </c>
      <c r="K2181"/>
      <c r="M2181"/>
      <c r="P2181" s="15">
        <v>66.94</v>
      </c>
      <c r="Q2181" s="36">
        <f t="shared" si="0"/>
        <v>7.000000000000739E-2</v>
      </c>
    </row>
    <row r="2182" spans="1:17" x14ac:dyDescent="0.2">
      <c r="A2182" s="10">
        <v>38959</v>
      </c>
      <c r="B2182" s="10"/>
      <c r="C2182" s="10"/>
      <c r="D2182" s="117">
        <v>67.150000000000006</v>
      </c>
      <c r="E2182" s="15">
        <v>70.040000000000006</v>
      </c>
      <c r="K2182"/>
      <c r="M2182"/>
      <c r="P2182" s="15">
        <v>65.92</v>
      </c>
      <c r="Q2182" s="36">
        <f t="shared" si="0"/>
        <v>1.230000000000004</v>
      </c>
    </row>
    <row r="2183" spans="1:17" x14ac:dyDescent="0.2">
      <c r="A2183" s="10">
        <v>38960</v>
      </c>
      <c r="B2183" s="10"/>
      <c r="C2183" s="10"/>
      <c r="D2183" s="117">
        <v>67.66</v>
      </c>
      <c r="E2183" s="15">
        <v>70.27</v>
      </c>
      <c r="F2183">
        <v>23</v>
      </c>
      <c r="H2183" s="76">
        <f>SUM(D2161:D2183)/F2183</f>
        <v>73.230434782608697</v>
      </c>
      <c r="I2183" s="76">
        <f>SUM(E2161:E2183)/F2183</f>
        <v>73.048695652173919</v>
      </c>
      <c r="K2183"/>
      <c r="M2183"/>
      <c r="P2183" s="15">
        <v>67.3</v>
      </c>
      <c r="Q2183" s="36">
        <f t="shared" si="0"/>
        <v>0.35999999999999943</v>
      </c>
    </row>
    <row r="2184" spans="1:17" ht="409.6" x14ac:dyDescent="0.2">
      <c r="A2184" s="10">
        <v>38961</v>
      </c>
      <c r="B2184" s="10"/>
      <c r="C2184" s="10"/>
      <c r="D2184" s="117">
        <v>70.489999999999995</v>
      </c>
      <c r="E2184" s="15">
        <v>69.2</v>
      </c>
      <c r="J2184" s="323" t="s">
        <v>959</v>
      </c>
      <c r="K2184" s="120"/>
      <c r="M2184"/>
      <c r="P2184" s="15">
        <v>67.12</v>
      </c>
      <c r="Q2184" s="36">
        <f t="shared" si="0"/>
        <v>3.3699999999999903</v>
      </c>
    </row>
    <row r="2185" spans="1:17" x14ac:dyDescent="0.2">
      <c r="A2185" s="10">
        <v>38965</v>
      </c>
      <c r="B2185" s="10"/>
      <c r="C2185" s="10"/>
      <c r="D2185" s="117">
        <v>65.94</v>
      </c>
      <c r="E2185" s="15">
        <v>68.61</v>
      </c>
      <c r="K2185"/>
      <c r="M2185"/>
      <c r="P2185" s="15">
        <v>65.97</v>
      </c>
      <c r="Q2185" s="36">
        <f t="shared" si="0"/>
        <v>-3.0000000000001137E-2</v>
      </c>
    </row>
    <row r="2186" spans="1:17" x14ac:dyDescent="0.2">
      <c r="A2186" s="10">
        <v>38966</v>
      </c>
      <c r="B2186" s="10"/>
      <c r="C2186" s="10"/>
      <c r="D2186" s="117">
        <v>65.41</v>
      </c>
      <c r="E2186" s="15">
        <v>67.510000000000005</v>
      </c>
      <c r="K2186"/>
      <c r="M2186"/>
      <c r="P2186" s="15">
        <v>65.099999999999994</v>
      </c>
      <c r="Q2186" s="36">
        <f t="shared" si="0"/>
        <v>0.31000000000000227</v>
      </c>
    </row>
    <row r="2187" spans="1:17" x14ac:dyDescent="0.2">
      <c r="A2187" s="10">
        <v>38967</v>
      </c>
      <c r="B2187" s="10"/>
      <c r="C2187" s="10"/>
      <c r="D2187" s="117">
        <v>64.52</v>
      </c>
      <c r="E2187" s="15">
        <v>67.33</v>
      </c>
      <c r="K2187"/>
      <c r="M2187"/>
      <c r="P2187" s="15">
        <v>64.36</v>
      </c>
      <c r="Q2187" s="36">
        <f t="shared" si="0"/>
        <v>0.15999999999999659</v>
      </c>
    </row>
    <row r="2188" spans="1:17" x14ac:dyDescent="0.2">
      <c r="A2188" s="10">
        <v>38968</v>
      </c>
      <c r="B2188" s="10"/>
      <c r="C2188" s="10"/>
      <c r="D2188" s="117">
        <v>64.3</v>
      </c>
      <c r="E2188" s="15">
        <v>66.260000000000005</v>
      </c>
      <c r="K2188"/>
      <c r="M2188"/>
      <c r="P2188" s="15">
        <v>65.94</v>
      </c>
      <c r="Q2188" s="36">
        <f t="shared" si="0"/>
        <v>-1.6400000000000006</v>
      </c>
    </row>
    <row r="2189" spans="1:17" x14ac:dyDescent="0.2">
      <c r="A2189" s="10">
        <v>38971</v>
      </c>
      <c r="B2189" s="10"/>
      <c r="C2189" s="10"/>
      <c r="D2189" s="117">
        <v>62.41</v>
      </c>
      <c r="E2189" s="15">
        <v>65.62</v>
      </c>
      <c r="K2189"/>
      <c r="M2189"/>
      <c r="P2189" s="15">
        <v>62.61</v>
      </c>
      <c r="Q2189" s="36">
        <f t="shared" si="0"/>
        <v>-0.20000000000000284</v>
      </c>
    </row>
    <row r="2190" spans="1:17" x14ac:dyDescent="0.2">
      <c r="A2190" s="10">
        <v>38972</v>
      </c>
      <c r="B2190" s="10"/>
      <c r="C2190" s="10"/>
      <c r="D2190" s="117">
        <v>62.23</v>
      </c>
      <c r="E2190" s="15">
        <v>63.77</v>
      </c>
      <c r="K2190"/>
      <c r="M2190"/>
      <c r="P2190" s="15">
        <v>62.48</v>
      </c>
      <c r="Q2190" s="36">
        <f t="shared" si="0"/>
        <v>-0.25</v>
      </c>
    </row>
    <row r="2191" spans="1:17" x14ac:dyDescent="0.2">
      <c r="A2191" s="10">
        <v>38973</v>
      </c>
      <c r="B2191" s="10"/>
      <c r="C2191" s="10"/>
      <c r="D2191" s="117">
        <v>61.28</v>
      </c>
      <c r="E2191" s="15">
        <v>63.98</v>
      </c>
      <c r="K2191"/>
      <c r="M2191"/>
      <c r="P2191" s="15">
        <v>62.11</v>
      </c>
      <c r="Q2191" s="36">
        <f t="shared" si="0"/>
        <v>-0.82999999999999829</v>
      </c>
    </row>
    <row r="2192" spans="1:17" x14ac:dyDescent="0.2">
      <c r="A2192" s="10">
        <v>38974</v>
      </c>
      <c r="B2192" s="10"/>
      <c r="C2192" s="10"/>
      <c r="D2192" s="117">
        <v>60.75</v>
      </c>
      <c r="E2192" s="15">
        <v>63.23</v>
      </c>
      <c r="K2192"/>
      <c r="M2192"/>
      <c r="P2192" s="15">
        <v>61.69</v>
      </c>
      <c r="Q2192" s="36">
        <f t="shared" si="0"/>
        <v>-0.93999999999999773</v>
      </c>
    </row>
    <row r="2193" spans="1:17" x14ac:dyDescent="0.2">
      <c r="A2193" s="10">
        <v>38975</v>
      </c>
      <c r="B2193" s="10"/>
      <c r="C2193" s="10"/>
      <c r="D2193" s="117">
        <v>60.23</v>
      </c>
      <c r="E2193" s="15">
        <v>63.54</v>
      </c>
      <c r="K2193"/>
      <c r="M2193"/>
      <c r="P2193" s="15">
        <v>60.26</v>
      </c>
      <c r="Q2193" s="36">
        <f t="shared" ref="Q2193:Q2224" si="1">D2193-P2193</f>
        <v>-3.0000000000001137E-2</v>
      </c>
    </row>
    <row r="2194" spans="1:17" x14ac:dyDescent="0.2">
      <c r="A2194" s="10">
        <v>38978</v>
      </c>
      <c r="B2194" s="10"/>
      <c r="C2194" s="10"/>
      <c r="D2194" s="117">
        <v>61.47</v>
      </c>
      <c r="E2194" s="15">
        <v>63.81</v>
      </c>
      <c r="K2194"/>
      <c r="M2194"/>
      <c r="P2194" s="15">
        <v>61.46</v>
      </c>
      <c r="Q2194" s="36">
        <f t="shared" si="1"/>
        <v>9.9999999999980105E-3</v>
      </c>
    </row>
    <row r="2195" spans="1:17" x14ac:dyDescent="0.2">
      <c r="A2195" s="10">
        <v>38979</v>
      </c>
      <c r="B2195" s="10"/>
      <c r="C2195" s="10"/>
      <c r="D2195" s="117">
        <v>62.52</v>
      </c>
      <c r="E2195" s="15">
        <v>61.67</v>
      </c>
      <c r="K2195"/>
      <c r="M2195"/>
      <c r="P2195" s="15">
        <v>62.47</v>
      </c>
      <c r="Q2195" s="36">
        <f t="shared" si="1"/>
        <v>5.0000000000004263E-2</v>
      </c>
    </row>
    <row r="2196" spans="1:17" x14ac:dyDescent="0.2">
      <c r="A2196" s="10">
        <v>38980</v>
      </c>
      <c r="B2196" s="10"/>
      <c r="C2196" s="10"/>
      <c r="D2196" s="117">
        <v>59.09</v>
      </c>
      <c r="E2196" s="15">
        <v>60.47</v>
      </c>
      <c r="K2196"/>
      <c r="M2196"/>
      <c r="P2196" s="15">
        <v>59.17</v>
      </c>
      <c r="Q2196" s="36">
        <f t="shared" si="1"/>
        <v>-7.9999999999998295E-2</v>
      </c>
    </row>
    <row r="2197" spans="1:17" x14ac:dyDescent="0.2">
      <c r="A2197" s="10">
        <v>38981</v>
      </c>
      <c r="B2197" s="10"/>
      <c r="C2197" s="10"/>
      <c r="D2197" s="117">
        <v>59.27</v>
      </c>
      <c r="E2197" s="15">
        <v>61.05</v>
      </c>
      <c r="K2197"/>
      <c r="M2197"/>
      <c r="P2197" s="15">
        <v>59.07</v>
      </c>
      <c r="Q2197" s="36">
        <f t="shared" si="1"/>
        <v>0.20000000000000284</v>
      </c>
    </row>
    <row r="2198" spans="1:17" x14ac:dyDescent="0.2">
      <c r="A2198" s="10">
        <v>38982</v>
      </c>
      <c r="B2198" s="10"/>
      <c r="C2198" s="10"/>
      <c r="D2198" s="117">
        <v>58.81</v>
      </c>
      <c r="E2198" s="15">
        <v>60.11</v>
      </c>
      <c r="K2198"/>
      <c r="M2198"/>
      <c r="P2198" s="15">
        <v>58.72</v>
      </c>
      <c r="Q2198" s="36">
        <f t="shared" si="1"/>
        <v>9.0000000000003411E-2</v>
      </c>
    </row>
    <row r="2199" spans="1:17" x14ac:dyDescent="0.2">
      <c r="A2199" s="10">
        <v>38985</v>
      </c>
      <c r="B2199" s="10"/>
      <c r="C2199" s="10"/>
      <c r="D2199" s="117">
        <v>57.89</v>
      </c>
      <c r="E2199" s="15">
        <v>61.46</v>
      </c>
      <c r="K2199"/>
      <c r="M2199"/>
      <c r="P2199" s="15">
        <v>57.53</v>
      </c>
      <c r="Q2199" s="36">
        <f t="shared" si="1"/>
        <v>0.35999999999999943</v>
      </c>
    </row>
    <row r="2200" spans="1:17" x14ac:dyDescent="0.2">
      <c r="A2200" s="10">
        <v>38986</v>
      </c>
      <c r="B2200" s="10"/>
      <c r="C2200" s="10"/>
      <c r="D2200" s="117">
        <v>58.53</v>
      </c>
      <c r="E2200" s="15">
        <v>61.02</v>
      </c>
      <c r="K2200"/>
      <c r="M2200"/>
      <c r="P2200" s="15">
        <v>58.49</v>
      </c>
      <c r="Q2200" s="36">
        <f t="shared" si="1"/>
        <v>3.9999999999999147E-2</v>
      </c>
    </row>
    <row r="2201" spans="1:17" x14ac:dyDescent="0.2">
      <c r="A2201" s="10">
        <v>38987</v>
      </c>
      <c r="B2201" s="10"/>
      <c r="C2201" s="10"/>
      <c r="D2201" s="117">
        <v>57.6</v>
      </c>
      <c r="E2201" s="15">
        <v>62.97</v>
      </c>
      <c r="K2201"/>
      <c r="M2201"/>
      <c r="P2201" s="15">
        <v>57.6</v>
      </c>
      <c r="Q2201" s="36">
        <f t="shared" si="1"/>
        <v>0</v>
      </c>
    </row>
    <row r="2202" spans="1:17" x14ac:dyDescent="0.2">
      <c r="A2202" s="10">
        <v>38988</v>
      </c>
      <c r="B2202" s="10"/>
      <c r="C2202" s="10"/>
      <c r="D2202" s="117">
        <v>60.68</v>
      </c>
      <c r="E2202" s="15">
        <v>62.77</v>
      </c>
      <c r="K2202"/>
      <c r="M2202"/>
      <c r="P2202" s="15">
        <v>61.28</v>
      </c>
      <c r="Q2202" s="36">
        <f t="shared" si="1"/>
        <v>-0.60000000000000142</v>
      </c>
    </row>
    <row r="2203" spans="1:17" x14ac:dyDescent="0.2">
      <c r="A2203" s="10">
        <v>38989</v>
      </c>
      <c r="B2203" s="10"/>
      <c r="C2203" s="10"/>
      <c r="D2203" s="117">
        <v>59.09</v>
      </c>
      <c r="E2203" s="15">
        <v>62.92</v>
      </c>
      <c r="F2203">
        <v>20</v>
      </c>
      <c r="H2203" s="76">
        <f>SUM(D2184:D2203)/F2203</f>
        <v>61.625500000000002</v>
      </c>
      <c r="I2203" s="76">
        <f>SUM(E2184:E2203)/F2203</f>
        <v>63.864999999999995</v>
      </c>
      <c r="K2203"/>
      <c r="M2203"/>
      <c r="P2203" s="15">
        <v>59.21</v>
      </c>
      <c r="Q2203" s="36">
        <f t="shared" si="1"/>
        <v>-0.11999999999999744</v>
      </c>
    </row>
    <row r="2204" spans="1:17" ht="409.6" x14ac:dyDescent="0.2">
      <c r="A2204" s="10">
        <v>38992</v>
      </c>
      <c r="B2204" s="10"/>
      <c r="C2204" s="10"/>
      <c r="D2204" s="117">
        <v>58.8</v>
      </c>
      <c r="E2204" s="15">
        <v>61.04</v>
      </c>
      <c r="J2204" s="323" t="s">
        <v>959</v>
      </c>
      <c r="K2204" s="120"/>
      <c r="M2204"/>
      <c r="P2204" s="15">
        <v>59.72</v>
      </c>
      <c r="Q2204" s="36">
        <f t="shared" si="1"/>
        <v>-0.92000000000000171</v>
      </c>
    </row>
    <row r="2205" spans="1:17" x14ac:dyDescent="0.2">
      <c r="A2205" s="10">
        <v>38993</v>
      </c>
      <c r="B2205" s="10"/>
      <c r="C2205" s="10"/>
      <c r="D2205" s="117">
        <v>56.28</v>
      </c>
      <c r="E2205" s="15">
        <v>58.69</v>
      </c>
      <c r="K2205"/>
      <c r="M2205"/>
      <c r="P2205" s="15">
        <v>56.24</v>
      </c>
      <c r="Q2205" s="36">
        <f t="shared" si="1"/>
        <v>3.9999999999999147E-2</v>
      </c>
    </row>
    <row r="2206" spans="1:17" x14ac:dyDescent="0.2">
      <c r="A2206" s="10">
        <v>38994</v>
      </c>
      <c r="B2206" s="10"/>
      <c r="C2206" s="10"/>
      <c r="D2206" s="117">
        <v>55.82</v>
      </c>
      <c r="E2206" s="15">
        <v>59.42</v>
      </c>
      <c r="K2206"/>
      <c r="M2206"/>
      <c r="P2206" s="15">
        <v>56.02</v>
      </c>
      <c r="Q2206" s="36">
        <f t="shared" si="1"/>
        <v>-0.20000000000000284</v>
      </c>
    </row>
    <row r="2207" spans="1:17" x14ac:dyDescent="0.2">
      <c r="A2207" s="10">
        <v>38995</v>
      </c>
      <c r="B2207" s="10"/>
      <c r="C2207" s="10"/>
      <c r="D2207" s="117">
        <v>57.93</v>
      </c>
      <c r="E2207" s="15">
        <v>60.04</v>
      </c>
      <c r="K2207"/>
      <c r="M2207"/>
      <c r="P2207" s="15">
        <v>58.28</v>
      </c>
      <c r="Q2207" s="36">
        <f t="shared" si="1"/>
        <v>-0.35000000000000142</v>
      </c>
    </row>
    <row r="2208" spans="1:17" x14ac:dyDescent="0.2">
      <c r="A2208" s="10">
        <v>38996</v>
      </c>
      <c r="B2208" s="10"/>
      <c r="C2208" s="10"/>
      <c r="D2208" s="117">
        <v>56.9</v>
      </c>
      <c r="E2208" s="15">
        <v>59.77</v>
      </c>
      <c r="K2208"/>
      <c r="M2208"/>
      <c r="P2208" s="15">
        <v>57</v>
      </c>
      <c r="Q2208" s="36">
        <f t="shared" si="1"/>
        <v>-0.10000000000000142</v>
      </c>
    </row>
    <row r="2209" spans="1:17" x14ac:dyDescent="0.2">
      <c r="A2209" s="10">
        <v>38999</v>
      </c>
      <c r="B2209" s="10"/>
      <c r="C2209" s="10"/>
      <c r="D2209" s="117">
        <v>59.25</v>
      </c>
      <c r="E2209" s="15">
        <v>59.97</v>
      </c>
      <c r="K2209"/>
      <c r="M2209"/>
      <c r="P2209" s="15">
        <v>58.8</v>
      </c>
      <c r="Q2209" s="36">
        <f t="shared" si="1"/>
        <v>0.45000000000000284</v>
      </c>
    </row>
    <row r="2210" spans="1:17" x14ac:dyDescent="0.2">
      <c r="A2210" s="10">
        <v>39000</v>
      </c>
      <c r="B2210" s="10"/>
      <c r="C2210" s="10"/>
      <c r="D2210" s="117">
        <v>57.8</v>
      </c>
      <c r="E2210" s="15">
        <v>58.53</v>
      </c>
      <c r="K2210"/>
      <c r="M2210"/>
      <c r="P2210" s="15">
        <v>57.89</v>
      </c>
      <c r="Q2210" s="36">
        <f t="shared" si="1"/>
        <v>-9.0000000000003411E-2</v>
      </c>
    </row>
    <row r="2211" spans="1:17" x14ac:dyDescent="0.2">
      <c r="A2211" s="10">
        <v>39001</v>
      </c>
      <c r="B2211" s="10"/>
      <c r="C2211" s="10"/>
      <c r="D2211" s="117">
        <v>57.75</v>
      </c>
      <c r="E2211" s="15">
        <v>57.6</v>
      </c>
      <c r="K2211"/>
      <c r="M2211"/>
      <c r="P2211" s="15">
        <v>57.46</v>
      </c>
      <c r="Q2211" s="36">
        <f t="shared" si="1"/>
        <v>0.28999999999999915</v>
      </c>
    </row>
    <row r="2212" spans="1:17" x14ac:dyDescent="0.2">
      <c r="A2212" s="10">
        <v>39002</v>
      </c>
      <c r="B2212" s="10"/>
      <c r="C2212" s="10"/>
      <c r="D2212" s="117">
        <v>57.87</v>
      </c>
      <c r="E2212" s="15">
        <v>57.87</v>
      </c>
      <c r="K2212"/>
      <c r="M2212"/>
      <c r="P2212" s="15">
        <v>57.46</v>
      </c>
      <c r="Q2212" s="36">
        <f t="shared" si="1"/>
        <v>0.40999999999999659</v>
      </c>
    </row>
    <row r="2213" spans="1:17" x14ac:dyDescent="0.2">
      <c r="A2213" s="10">
        <v>39003</v>
      </c>
      <c r="B2213" s="10"/>
      <c r="C2213" s="10"/>
      <c r="D2213" s="117">
        <v>58.97</v>
      </c>
      <c r="E2213" s="15">
        <v>58.58</v>
      </c>
      <c r="K2213"/>
      <c r="M2213"/>
      <c r="P2213" s="15">
        <v>57.46</v>
      </c>
      <c r="Q2213" s="36">
        <f t="shared" si="1"/>
        <v>1.509999999999998</v>
      </c>
    </row>
    <row r="2214" spans="1:17" x14ac:dyDescent="0.2">
      <c r="A2214" s="10">
        <v>39006</v>
      </c>
      <c r="B2214" s="10"/>
      <c r="C2214" s="10"/>
      <c r="D2214" s="117">
        <v>58.22</v>
      </c>
      <c r="E2214" s="15">
        <v>59.59</v>
      </c>
      <c r="K2214"/>
      <c r="M2214"/>
      <c r="P2214" s="15">
        <v>58.5</v>
      </c>
      <c r="Q2214" s="36">
        <f t="shared" si="1"/>
        <v>-0.28000000000000114</v>
      </c>
    </row>
    <row r="2215" spans="1:17" x14ac:dyDescent="0.2">
      <c r="A2215" s="10">
        <v>39007</v>
      </c>
      <c r="B2215" s="10"/>
      <c r="C2215" s="10"/>
      <c r="D2215" s="117">
        <v>60.13</v>
      </c>
      <c r="E2215" s="15">
        <v>58.94</v>
      </c>
      <c r="K2215"/>
      <c r="M2215"/>
      <c r="P2215" s="15">
        <v>56.37</v>
      </c>
      <c r="Q2215" s="36">
        <f t="shared" si="1"/>
        <v>3.7600000000000051</v>
      </c>
    </row>
    <row r="2216" spans="1:17" x14ac:dyDescent="0.2">
      <c r="A2216" s="10">
        <v>39008</v>
      </c>
      <c r="B2216" s="10"/>
      <c r="C2216" s="10"/>
      <c r="D2216" s="117">
        <v>58.51</v>
      </c>
      <c r="E2216" s="15">
        <v>57.66</v>
      </c>
      <c r="K2216"/>
      <c r="M2216"/>
      <c r="P2216" s="15">
        <v>58.34</v>
      </c>
      <c r="Q2216" s="36">
        <f t="shared" si="1"/>
        <v>0.1699999999999946</v>
      </c>
    </row>
    <row r="2217" spans="1:17" x14ac:dyDescent="0.2">
      <c r="A2217" s="10">
        <v>39009</v>
      </c>
      <c r="B2217" s="10"/>
      <c r="C2217" s="10"/>
      <c r="D2217" s="117">
        <v>57.74</v>
      </c>
      <c r="E2217" s="15">
        <v>58.51</v>
      </c>
      <c r="K2217"/>
      <c r="M2217"/>
      <c r="P2217" s="48">
        <v>58.32</v>
      </c>
      <c r="Q2217" s="36">
        <f t="shared" si="1"/>
        <v>-0.57999999999999829</v>
      </c>
    </row>
    <row r="2218" spans="1:17" x14ac:dyDescent="0.2">
      <c r="A2218" s="10">
        <v>39010</v>
      </c>
      <c r="B2218" s="10"/>
      <c r="C2218" s="10"/>
      <c r="D2218" s="117">
        <v>57.94</v>
      </c>
      <c r="E2218" s="15">
        <v>56.83</v>
      </c>
      <c r="K2218"/>
      <c r="M2218"/>
      <c r="P2218" s="15">
        <v>56.65</v>
      </c>
      <c r="Q2218" s="36">
        <f t="shared" si="1"/>
        <v>1.2899999999999991</v>
      </c>
    </row>
    <row r="2219" spans="1:17" x14ac:dyDescent="0.2">
      <c r="A2219" s="10">
        <v>39013</v>
      </c>
      <c r="B2219" s="10"/>
      <c r="C2219" s="10"/>
      <c r="D2219" s="117">
        <v>56.56</v>
      </c>
      <c r="E2219" s="15">
        <v>57.02</v>
      </c>
      <c r="K2219"/>
      <c r="M2219"/>
      <c r="P2219" s="15">
        <v>55.89</v>
      </c>
      <c r="Q2219" s="36">
        <f t="shared" si="1"/>
        <v>0.67000000000000171</v>
      </c>
    </row>
    <row r="2220" spans="1:17" x14ac:dyDescent="0.2">
      <c r="A2220" s="10">
        <v>39014</v>
      </c>
      <c r="B2220" s="10"/>
      <c r="C2220" s="10"/>
      <c r="D2220" s="117">
        <v>56.56</v>
      </c>
      <c r="E2220" s="15">
        <v>56.91</v>
      </c>
      <c r="K2220"/>
      <c r="M2220"/>
      <c r="P2220" s="15">
        <v>56.95</v>
      </c>
      <c r="Q2220" s="36">
        <f t="shared" si="1"/>
        <v>-0.39000000000000057</v>
      </c>
    </row>
    <row r="2221" spans="1:17" x14ac:dyDescent="0.2">
      <c r="A2221" s="10">
        <v>39015</v>
      </c>
      <c r="B2221" s="10"/>
      <c r="C2221" s="10"/>
      <c r="D2221" s="117">
        <v>58.79</v>
      </c>
      <c r="E2221" s="15">
        <v>59.11</v>
      </c>
      <c r="K2221"/>
      <c r="M2221"/>
      <c r="P2221" s="15">
        <v>58.62</v>
      </c>
      <c r="Q2221" s="36">
        <f t="shared" si="1"/>
        <v>0.17000000000000171</v>
      </c>
    </row>
    <row r="2222" spans="1:17" x14ac:dyDescent="0.2">
      <c r="A2222" s="10">
        <v>39016</v>
      </c>
      <c r="B2222" s="10"/>
      <c r="C2222" s="10"/>
      <c r="D2222" s="117">
        <v>58.76</v>
      </c>
      <c r="E2222" s="15">
        <v>60.37</v>
      </c>
      <c r="K2222"/>
      <c r="M2222"/>
      <c r="P2222" s="15">
        <v>60.19</v>
      </c>
      <c r="Q2222" s="36">
        <f t="shared" si="1"/>
        <v>-1.4299999999999997</v>
      </c>
    </row>
    <row r="2223" spans="1:17" x14ac:dyDescent="0.2">
      <c r="A2223" s="10">
        <v>39017</v>
      </c>
      <c r="B2223" s="10"/>
      <c r="C2223" s="10"/>
      <c r="D2223" s="117">
        <v>57.99</v>
      </c>
      <c r="E2223" s="15">
        <v>60.76</v>
      </c>
      <c r="K2223"/>
      <c r="M2223"/>
      <c r="P2223" s="15">
        <v>59.3</v>
      </c>
      <c r="Q2223" s="36">
        <f t="shared" si="1"/>
        <v>-1.3099999999999952</v>
      </c>
    </row>
    <row r="2224" spans="1:17" x14ac:dyDescent="0.2">
      <c r="A2224" s="10">
        <v>39020</v>
      </c>
      <c r="B2224" s="10"/>
      <c r="C2224" s="10"/>
      <c r="D2224" s="117">
        <v>57.08</v>
      </c>
      <c r="E2224" s="15">
        <v>59.37</v>
      </c>
      <c r="K2224"/>
      <c r="M2224"/>
      <c r="P2224" s="15">
        <v>57.96</v>
      </c>
      <c r="Q2224" s="36">
        <f t="shared" si="1"/>
        <v>-0.88000000000000256</v>
      </c>
    </row>
    <row r="2225" spans="1:17" x14ac:dyDescent="0.2">
      <c r="A2225" s="10">
        <v>39021</v>
      </c>
      <c r="B2225" s="10"/>
      <c r="C2225" s="10"/>
      <c r="D2225" s="117">
        <v>56.13</v>
      </c>
      <c r="E2225" s="15">
        <v>58.74</v>
      </c>
      <c r="F2225">
        <v>22</v>
      </c>
      <c r="H2225" s="76">
        <f>SUM(D2204:D2225)/F2225</f>
        <v>57.808181818181815</v>
      </c>
      <c r="I2225" s="76">
        <f>SUM(E2204:E2225)/F2225</f>
        <v>58.878181818181808</v>
      </c>
      <c r="K2225"/>
      <c r="M2225"/>
      <c r="P2225" s="15">
        <v>56.66</v>
      </c>
      <c r="Q2225" s="36">
        <f t="shared" ref="Q2225:Q2256" si="2">D2225-P2225</f>
        <v>-0.52999999999999403</v>
      </c>
    </row>
    <row r="2226" spans="1:17" ht="409.6" x14ac:dyDescent="0.2">
      <c r="A2226" s="10">
        <v>39022</v>
      </c>
      <c r="B2226" s="10"/>
      <c r="C2226" s="10"/>
      <c r="D2226" s="117">
        <v>56.37</v>
      </c>
      <c r="E2226" s="15">
        <v>58.72</v>
      </c>
      <c r="J2226" s="323" t="s">
        <v>959</v>
      </c>
      <c r="K2226" s="120"/>
      <c r="M2226"/>
      <c r="P2226" s="15">
        <v>57.26</v>
      </c>
      <c r="Q2226" s="36">
        <f t="shared" si="2"/>
        <v>-0.89000000000000057</v>
      </c>
    </row>
    <row r="2227" spans="1:17" x14ac:dyDescent="0.2">
      <c r="A2227" s="10">
        <v>39023</v>
      </c>
      <c r="B2227" s="10"/>
      <c r="C2227" s="10"/>
      <c r="D2227" s="117">
        <v>56.26</v>
      </c>
      <c r="E2227" s="15">
        <v>57.89</v>
      </c>
      <c r="H2227" s="76"/>
      <c r="I2227" s="76"/>
      <c r="K2227"/>
      <c r="M2227"/>
      <c r="P2227" s="15">
        <v>57.5</v>
      </c>
      <c r="Q2227" s="36">
        <f t="shared" si="2"/>
        <v>-1.240000000000002</v>
      </c>
    </row>
    <row r="2228" spans="1:17" x14ac:dyDescent="0.2">
      <c r="A2228" s="10">
        <v>39024</v>
      </c>
      <c r="B2228" s="10"/>
      <c r="C2228" s="10"/>
      <c r="D2228" s="117">
        <v>56.55</v>
      </c>
      <c r="E2228" s="15">
        <v>59.15</v>
      </c>
      <c r="K2228"/>
      <c r="M2228"/>
      <c r="P2228" s="15">
        <v>57.93</v>
      </c>
      <c r="Q2228" s="36">
        <f t="shared" si="2"/>
        <v>-1.3800000000000026</v>
      </c>
    </row>
    <row r="2229" spans="1:17" x14ac:dyDescent="0.2">
      <c r="A2229" s="10">
        <v>39027</v>
      </c>
      <c r="B2229" s="10"/>
      <c r="C2229" s="10"/>
      <c r="D2229" s="117">
        <v>57.02</v>
      </c>
      <c r="E2229" s="15">
        <v>60.03</v>
      </c>
      <c r="K2229"/>
      <c r="M2229"/>
      <c r="P2229" s="15">
        <v>58.72</v>
      </c>
      <c r="Q2229" s="36">
        <f t="shared" si="2"/>
        <v>-1.6999999999999957</v>
      </c>
    </row>
    <row r="2230" spans="1:17" x14ac:dyDescent="0.2">
      <c r="A2230" s="10">
        <v>39028</v>
      </c>
      <c r="B2230" s="10"/>
      <c r="C2230" s="10"/>
      <c r="D2230" s="117">
        <v>56.99</v>
      </c>
      <c r="E2230" s="15">
        <v>58.94</v>
      </c>
      <c r="K2230"/>
      <c r="M2230"/>
      <c r="P2230" s="15">
        <v>59.33</v>
      </c>
      <c r="Q2230" s="36">
        <f t="shared" si="2"/>
        <v>-2.3399999999999963</v>
      </c>
    </row>
    <row r="2231" spans="1:17" x14ac:dyDescent="0.2">
      <c r="A2231" s="10">
        <v>39029</v>
      </c>
      <c r="B2231" s="10"/>
      <c r="C2231" s="10"/>
      <c r="D2231" s="117">
        <v>57.18</v>
      </c>
      <c r="E2231" s="15">
        <v>59.84</v>
      </c>
      <c r="K2231"/>
      <c r="M2231"/>
      <c r="P2231" s="15">
        <v>59.46</v>
      </c>
      <c r="Q2231" s="36">
        <f t="shared" si="2"/>
        <v>-2.2800000000000011</v>
      </c>
    </row>
    <row r="2232" spans="1:17" x14ac:dyDescent="0.2">
      <c r="A2232" s="10">
        <v>39030</v>
      </c>
      <c r="B2232" s="10"/>
      <c r="C2232" s="10"/>
      <c r="D2232" s="117">
        <v>59.72</v>
      </c>
      <c r="E2232" s="15">
        <v>61.17</v>
      </c>
      <c r="K2232"/>
      <c r="M2232"/>
      <c r="P2232" s="15">
        <v>61.2</v>
      </c>
      <c r="Q2232" s="36">
        <f t="shared" si="2"/>
        <v>-1.480000000000004</v>
      </c>
    </row>
    <row r="2233" spans="1:17" x14ac:dyDescent="0.2">
      <c r="A2233" s="10">
        <v>39031</v>
      </c>
      <c r="B2233" s="10"/>
      <c r="C2233" s="10"/>
      <c r="D2233" s="117">
        <v>59.18</v>
      </c>
      <c r="E2233" s="15">
        <v>59.6</v>
      </c>
      <c r="K2233"/>
      <c r="M2233"/>
      <c r="P2233" s="15">
        <v>60.43</v>
      </c>
      <c r="Q2233" s="36">
        <f t="shared" si="2"/>
        <v>-1.25</v>
      </c>
    </row>
    <row r="2234" spans="1:17" x14ac:dyDescent="0.2">
      <c r="A2234" s="10">
        <v>39034</v>
      </c>
      <c r="B2234" s="10"/>
      <c r="C2234" s="10"/>
      <c r="D2234" s="117">
        <v>56.88</v>
      </c>
      <c r="E2234" s="15">
        <v>58.59</v>
      </c>
      <c r="K2234"/>
      <c r="M2234"/>
      <c r="P2234" s="15">
        <v>60.43</v>
      </c>
      <c r="Q2234" s="36">
        <f t="shared" si="2"/>
        <v>-3.5499999999999972</v>
      </c>
    </row>
    <row r="2235" spans="1:17" x14ac:dyDescent="0.2">
      <c r="A2235" s="10">
        <v>39035</v>
      </c>
      <c r="B2235" s="10"/>
      <c r="C2235" s="10"/>
      <c r="D2235" s="117">
        <v>57.9</v>
      </c>
      <c r="E2235" s="15">
        <v>58.29</v>
      </c>
      <c r="K2235"/>
      <c r="M2235"/>
      <c r="P2235" s="15">
        <v>56.43</v>
      </c>
      <c r="Q2235" s="36">
        <f t="shared" si="2"/>
        <v>1.4699999999999989</v>
      </c>
    </row>
    <row r="2236" spans="1:17" x14ac:dyDescent="0.2">
      <c r="A2236" s="10">
        <v>39036</v>
      </c>
      <c r="B2236" s="10"/>
      <c r="C2236" s="10"/>
      <c r="D2236" s="117">
        <v>57.97</v>
      </c>
      <c r="E2236" s="15">
        <v>58.77</v>
      </c>
      <c r="K2236"/>
      <c r="M2236"/>
      <c r="P2236" s="15">
        <v>58.27</v>
      </c>
      <c r="Q2236" s="36">
        <f t="shared" si="2"/>
        <v>-0.30000000000000426</v>
      </c>
    </row>
    <row r="2237" spans="1:17" x14ac:dyDescent="0.2">
      <c r="A2237" s="10">
        <v>39037</v>
      </c>
      <c r="B2237" s="10"/>
      <c r="C2237" s="10"/>
      <c r="D2237" s="117">
        <v>59.5</v>
      </c>
      <c r="E2237" s="15">
        <v>56.27</v>
      </c>
      <c r="K2237"/>
      <c r="M2237"/>
      <c r="P2237" s="15">
        <v>56.72</v>
      </c>
      <c r="Q2237" s="36">
        <f t="shared" si="2"/>
        <v>2.7800000000000011</v>
      </c>
    </row>
    <row r="2238" spans="1:17" x14ac:dyDescent="0.2">
      <c r="A2238" s="10">
        <v>39038</v>
      </c>
      <c r="B2238" s="10"/>
      <c r="C2238" s="10"/>
      <c r="D2238" s="117">
        <v>57.01</v>
      </c>
      <c r="E2238" s="15">
        <v>60.32</v>
      </c>
      <c r="K2238"/>
      <c r="M2238"/>
      <c r="P2238" s="15">
        <v>57.08</v>
      </c>
      <c r="Q2238" s="36">
        <f t="shared" si="2"/>
        <v>-7.0000000000000284E-2</v>
      </c>
    </row>
    <row r="2239" spans="1:17" x14ac:dyDescent="0.2">
      <c r="A2239" s="10">
        <v>39041</v>
      </c>
      <c r="B2239" s="10"/>
      <c r="C2239" s="10"/>
      <c r="D2239" s="117">
        <v>57.38</v>
      </c>
      <c r="E2239" s="15">
        <v>56.46</v>
      </c>
      <c r="K2239"/>
      <c r="M2239"/>
      <c r="P2239" s="15">
        <v>57.95</v>
      </c>
      <c r="Q2239" s="36">
        <f t="shared" si="2"/>
        <v>-0.57000000000000028</v>
      </c>
    </row>
    <row r="2240" spans="1:17" x14ac:dyDescent="0.2">
      <c r="A2240" s="10">
        <v>39042</v>
      </c>
      <c r="B2240" s="10"/>
      <c r="C2240" s="10"/>
      <c r="D2240" s="117">
        <v>59.53</v>
      </c>
      <c r="E2240" s="15">
        <v>58.03</v>
      </c>
      <c r="K2240"/>
      <c r="M2240"/>
      <c r="P2240" s="15">
        <v>59.66</v>
      </c>
      <c r="Q2240" s="36">
        <f t="shared" si="2"/>
        <v>-0.12999999999999545</v>
      </c>
    </row>
    <row r="2241" spans="1:17" x14ac:dyDescent="0.2">
      <c r="A2241" s="10">
        <v>39043</v>
      </c>
      <c r="B2241" s="10"/>
      <c r="C2241" s="10"/>
      <c r="D2241" s="117">
        <v>58.66</v>
      </c>
      <c r="E2241" s="15">
        <v>58.45</v>
      </c>
      <c r="K2241"/>
      <c r="M2241"/>
      <c r="P2241" s="15">
        <v>58.99</v>
      </c>
      <c r="Q2241" s="36">
        <f t="shared" si="2"/>
        <v>-0.3300000000000054</v>
      </c>
    </row>
    <row r="2242" spans="1:17" x14ac:dyDescent="0.2">
      <c r="A2242" s="10">
        <v>39045</v>
      </c>
      <c r="B2242" s="10"/>
      <c r="C2242" s="10"/>
      <c r="D2242" s="117">
        <v>60.72</v>
      </c>
      <c r="E2242" s="48">
        <v>60.35</v>
      </c>
      <c r="K2242"/>
      <c r="M2242"/>
      <c r="P2242" s="15">
        <v>60.56</v>
      </c>
      <c r="Q2242" s="36">
        <f t="shared" si="2"/>
        <v>0.15999999999999659</v>
      </c>
    </row>
    <row r="2243" spans="1:17" x14ac:dyDescent="0.2">
      <c r="A2243" s="10">
        <v>39048</v>
      </c>
      <c r="B2243" s="10"/>
      <c r="C2243" s="10"/>
      <c r="D2243" s="117">
        <v>60.52</v>
      </c>
      <c r="E2243" s="15">
        <v>60.33</v>
      </c>
      <c r="K2243"/>
      <c r="M2243"/>
      <c r="P2243" s="15">
        <v>60.2</v>
      </c>
      <c r="Q2243" s="36">
        <f t="shared" si="2"/>
        <v>0.32000000000000028</v>
      </c>
    </row>
    <row r="2244" spans="1:17" x14ac:dyDescent="0.2">
      <c r="A2244" s="10">
        <v>39049</v>
      </c>
      <c r="B2244" s="10"/>
      <c r="C2244" s="10"/>
      <c r="D2244" s="117">
        <v>61.22</v>
      </c>
      <c r="E2244" s="15">
        <v>61</v>
      </c>
      <c r="K2244"/>
      <c r="M2244"/>
      <c r="P2244" s="15">
        <v>61.08</v>
      </c>
      <c r="Q2244" s="36">
        <f t="shared" si="2"/>
        <v>0.14000000000000057</v>
      </c>
    </row>
    <row r="2245" spans="1:17" x14ac:dyDescent="0.2">
      <c r="A2245" s="10">
        <v>39050</v>
      </c>
      <c r="B2245" s="10"/>
      <c r="C2245" s="10"/>
      <c r="D2245" s="117">
        <v>62.13</v>
      </c>
      <c r="E2245" s="15">
        <v>62.47</v>
      </c>
      <c r="K2245"/>
      <c r="M2245"/>
      <c r="P2245" s="15">
        <v>62.27</v>
      </c>
      <c r="Q2245" s="36">
        <f t="shared" si="2"/>
        <v>-0.14000000000000057</v>
      </c>
    </row>
    <row r="2246" spans="1:17" x14ac:dyDescent="0.2">
      <c r="A2246" s="10">
        <v>39051</v>
      </c>
      <c r="B2246" s="10"/>
      <c r="C2246" s="10"/>
      <c r="D2246" s="117">
        <v>64.36</v>
      </c>
      <c r="E2246" s="15">
        <v>63.14</v>
      </c>
      <c r="F2246">
        <v>21</v>
      </c>
      <c r="H2246" s="76">
        <f>SUM(D2226:D2246)/F2246</f>
        <v>58.716666666666676</v>
      </c>
      <c r="I2246" s="76">
        <f>SUM(E2226:E2246)/F2246</f>
        <v>59.419523809523817</v>
      </c>
      <c r="K2246"/>
      <c r="M2246"/>
      <c r="P2246" s="15">
        <v>65.06</v>
      </c>
      <c r="Q2246" s="36">
        <f t="shared" si="2"/>
        <v>-0.70000000000000284</v>
      </c>
    </row>
    <row r="2247" spans="1:17" ht="409.6" x14ac:dyDescent="0.2">
      <c r="A2247" s="10">
        <v>39052</v>
      </c>
      <c r="B2247" s="10"/>
      <c r="C2247" s="10"/>
      <c r="D2247" s="117">
        <v>64.739999999999995</v>
      </c>
      <c r="E2247" s="15">
        <v>63.44</v>
      </c>
      <c r="J2247" s="323" t="s">
        <v>959</v>
      </c>
      <c r="K2247" s="120"/>
      <c r="M2247"/>
      <c r="P2247" s="48">
        <v>65.319999999999993</v>
      </c>
      <c r="Q2247" s="36">
        <f t="shared" si="2"/>
        <v>-0.57999999999999829</v>
      </c>
    </row>
    <row r="2248" spans="1:17" x14ac:dyDescent="0.2">
      <c r="A2248" s="10">
        <v>39055</v>
      </c>
      <c r="B2248" s="10"/>
      <c r="C2248" s="10"/>
      <c r="D2248" s="117">
        <v>63.97</v>
      </c>
      <c r="E2248" s="15">
        <v>62.9</v>
      </c>
      <c r="K2248"/>
      <c r="M2248"/>
      <c r="P2248" s="15">
        <v>64.709999999999994</v>
      </c>
      <c r="Q2248" s="36">
        <f t="shared" si="2"/>
        <v>-0.73999999999999488</v>
      </c>
    </row>
    <row r="2249" spans="1:17" x14ac:dyDescent="0.2">
      <c r="A2249" s="10">
        <v>39056</v>
      </c>
      <c r="B2249" s="10"/>
      <c r="C2249" s="10"/>
      <c r="D2249" s="117">
        <v>63.65</v>
      </c>
      <c r="E2249" s="15">
        <v>62.44</v>
      </c>
      <c r="K2249"/>
      <c r="M2249"/>
      <c r="P2249" s="15">
        <v>64.39</v>
      </c>
      <c r="Q2249" s="36">
        <f t="shared" si="2"/>
        <v>-0.74000000000000199</v>
      </c>
    </row>
    <row r="2250" spans="1:17" x14ac:dyDescent="0.2">
      <c r="A2250" s="10">
        <v>39057</v>
      </c>
      <c r="B2250" s="10"/>
      <c r="C2250" s="10"/>
      <c r="D2250" s="117">
        <v>63.7</v>
      </c>
      <c r="E2250" s="15">
        <v>62.2</v>
      </c>
      <c r="K2250"/>
      <c r="M2250"/>
      <c r="P2250" s="15">
        <v>64.64</v>
      </c>
      <c r="Q2250" s="36">
        <f t="shared" si="2"/>
        <v>-0.93999999999999773</v>
      </c>
    </row>
    <row r="2251" spans="1:17" x14ac:dyDescent="0.2">
      <c r="A2251" s="10">
        <v>39058</v>
      </c>
      <c r="B2251" s="10"/>
      <c r="C2251" s="10"/>
      <c r="D2251" s="117">
        <v>63.17</v>
      </c>
      <c r="E2251" s="15">
        <v>62.5</v>
      </c>
      <c r="K2251"/>
      <c r="M2251"/>
      <c r="P2251" s="15">
        <v>63.75</v>
      </c>
      <c r="Q2251" s="36">
        <f t="shared" si="2"/>
        <v>-0.57999999999999829</v>
      </c>
    </row>
    <row r="2252" spans="1:17" x14ac:dyDescent="0.2">
      <c r="A2252" s="10">
        <v>39059</v>
      </c>
      <c r="B2252" s="10"/>
      <c r="C2252" s="10"/>
      <c r="D2252" s="117">
        <v>63.67</v>
      </c>
      <c r="E2252" s="15">
        <v>62.04</v>
      </c>
      <c r="K2252"/>
      <c r="M2252"/>
      <c r="P2252" s="48">
        <v>63.45</v>
      </c>
      <c r="Q2252" s="36">
        <f t="shared" si="2"/>
        <v>0.21999999999999886</v>
      </c>
    </row>
    <row r="2253" spans="1:17" x14ac:dyDescent="0.2">
      <c r="A2253" s="21">
        <v>39062</v>
      </c>
      <c r="B2253" s="21"/>
      <c r="C2253" s="21"/>
      <c r="D2253" s="117">
        <v>62.59</v>
      </c>
      <c r="E2253" s="15">
        <v>61.23</v>
      </c>
      <c r="K2253"/>
      <c r="M2253"/>
      <c r="P2253" s="15">
        <v>62.8</v>
      </c>
      <c r="Q2253" s="36">
        <f t="shared" si="2"/>
        <v>-0.20999999999999375</v>
      </c>
    </row>
    <row r="2254" spans="1:17" x14ac:dyDescent="0.2">
      <c r="A2254" s="21">
        <v>39063</v>
      </c>
      <c r="B2254" s="21"/>
      <c r="C2254" s="21"/>
      <c r="D2254" s="117">
        <v>62.58</v>
      </c>
      <c r="E2254" s="15">
        <v>61.03</v>
      </c>
      <c r="K2254"/>
      <c r="M2254"/>
      <c r="P2254" s="48">
        <v>62.03</v>
      </c>
      <c r="Q2254" s="36">
        <f t="shared" si="2"/>
        <v>0.54999999999999716</v>
      </c>
    </row>
    <row r="2255" spans="1:17" x14ac:dyDescent="0.2">
      <c r="A2255" s="21">
        <v>39064</v>
      </c>
      <c r="B2255" s="21"/>
      <c r="C2255" s="21"/>
      <c r="D2255" s="117">
        <v>61.89</v>
      </c>
      <c r="E2255" s="15">
        <v>61.38</v>
      </c>
      <c r="K2255"/>
      <c r="M2255"/>
      <c r="P2255" s="15">
        <v>61.82</v>
      </c>
      <c r="Q2255" s="36">
        <f t="shared" si="2"/>
        <v>7.0000000000000284E-2</v>
      </c>
    </row>
    <row r="2256" spans="1:17" x14ac:dyDescent="0.2">
      <c r="A2256" s="21">
        <v>39065</v>
      </c>
      <c r="B2256" s="21"/>
      <c r="C2256" s="21"/>
      <c r="D2256" s="117">
        <v>62.85</v>
      </c>
      <c r="E2256" s="15">
        <v>62.52</v>
      </c>
      <c r="K2256"/>
      <c r="M2256"/>
      <c r="P2256" s="15">
        <v>62.41</v>
      </c>
      <c r="Q2256" s="36">
        <f t="shared" si="2"/>
        <v>0.44000000000000483</v>
      </c>
    </row>
    <row r="2257" spans="1:17" x14ac:dyDescent="0.2">
      <c r="A2257" s="21">
        <v>39066</v>
      </c>
      <c r="B2257" s="21"/>
      <c r="C2257" s="21"/>
      <c r="D2257" s="117">
        <v>62.91</v>
      </c>
      <c r="E2257" s="15">
        <v>63.44</v>
      </c>
      <c r="K2257"/>
      <c r="M2257"/>
      <c r="P2257" s="15">
        <v>62.58</v>
      </c>
      <c r="Q2257" s="36">
        <f t="shared" ref="Q2257:Q2262" si="3">D2257-P2257</f>
        <v>0.32999999999999829</v>
      </c>
    </row>
    <row r="2258" spans="1:17" x14ac:dyDescent="0.2">
      <c r="A2258" s="10">
        <v>39069</v>
      </c>
      <c r="B2258" s="10"/>
      <c r="C2258" s="10"/>
      <c r="D2258" s="117">
        <v>62.81</v>
      </c>
      <c r="E2258" s="15">
        <v>62.22</v>
      </c>
      <c r="K2258"/>
      <c r="M2258"/>
      <c r="P2258" s="15">
        <v>62.32</v>
      </c>
      <c r="Q2258" s="36">
        <f t="shared" si="3"/>
        <v>0.49000000000000199</v>
      </c>
    </row>
    <row r="2259" spans="1:17" x14ac:dyDescent="0.2">
      <c r="A2259" s="10">
        <v>39070</v>
      </c>
      <c r="B2259" s="10"/>
      <c r="C2259" s="10"/>
      <c r="D2259" s="117">
        <v>62.19</v>
      </c>
      <c r="E2259" s="15">
        <v>63.16</v>
      </c>
      <c r="K2259"/>
      <c r="M2259"/>
      <c r="P2259" s="15">
        <v>61.74</v>
      </c>
      <c r="Q2259" s="36">
        <f t="shared" si="3"/>
        <v>0.44999999999999574</v>
      </c>
    </row>
    <row r="2260" spans="1:17" x14ac:dyDescent="0.2">
      <c r="A2260" s="10">
        <v>39071</v>
      </c>
      <c r="B2260" s="10"/>
      <c r="C2260" s="10"/>
      <c r="D2260" s="117">
        <v>63.13</v>
      </c>
      <c r="E2260" s="15">
        <v>63.23</v>
      </c>
      <c r="K2260"/>
      <c r="M2260"/>
      <c r="P2260" s="15">
        <v>63.1</v>
      </c>
      <c r="Q2260" s="36">
        <f t="shared" si="3"/>
        <v>3.0000000000001137E-2</v>
      </c>
    </row>
    <row r="2261" spans="1:17" x14ac:dyDescent="0.2">
      <c r="A2261" s="10">
        <v>39072</v>
      </c>
      <c r="B2261" s="10"/>
      <c r="C2261" s="10"/>
      <c r="D2261" s="118">
        <v>62.13</v>
      </c>
      <c r="E2261" s="15">
        <v>61.97</v>
      </c>
      <c r="K2261"/>
      <c r="M2261"/>
      <c r="P2261" s="35">
        <v>62.04</v>
      </c>
      <c r="Q2261" s="36">
        <f t="shared" si="3"/>
        <v>9.0000000000003411E-2</v>
      </c>
    </row>
    <row r="2262" spans="1:17" x14ac:dyDescent="0.2">
      <c r="A2262" s="10">
        <v>39073</v>
      </c>
      <c r="B2262" s="10"/>
      <c r="C2262" s="10"/>
      <c r="D2262" s="118">
        <v>61.92</v>
      </c>
      <c r="E2262" s="15">
        <v>61.92</v>
      </c>
      <c r="K2262"/>
      <c r="M2262"/>
      <c r="P2262" s="35">
        <v>61.99</v>
      </c>
      <c r="Q2262" s="36">
        <f t="shared" si="3"/>
        <v>-7.0000000000000284E-2</v>
      </c>
    </row>
    <row r="2263" spans="1:17" ht="409.6" x14ac:dyDescent="0.2">
      <c r="A2263" s="10">
        <v>39077</v>
      </c>
      <c r="B2263" s="10"/>
      <c r="C2263" s="10"/>
      <c r="D2263" s="118"/>
      <c r="E2263" s="15">
        <v>61.11</v>
      </c>
      <c r="J2263" s="324" t="s">
        <v>924</v>
      </c>
      <c r="K2263" s="115"/>
      <c r="M2263"/>
      <c r="P2263" s="113">
        <v>62.41</v>
      </c>
      <c r="Q2263" s="36"/>
    </row>
    <row r="2264" spans="1:17" x14ac:dyDescent="0.2">
      <c r="A2264" s="10">
        <v>39078</v>
      </c>
      <c r="B2264" s="10"/>
      <c r="C2264" s="10"/>
      <c r="D2264" s="118">
        <v>60.7</v>
      </c>
      <c r="E2264" s="15">
        <v>60.35</v>
      </c>
      <c r="K2264"/>
      <c r="M2264"/>
      <c r="P2264" s="113">
        <v>60.62</v>
      </c>
      <c r="Q2264" s="36">
        <f>D2264-P2264</f>
        <v>8.00000000000054E-2</v>
      </c>
    </row>
    <row r="2265" spans="1:17" x14ac:dyDescent="0.2">
      <c r="A2265" s="10">
        <v>39079</v>
      </c>
      <c r="B2265" s="10"/>
      <c r="C2265" s="10"/>
      <c r="D2265" s="118">
        <v>59.41</v>
      </c>
      <c r="E2265" s="15">
        <v>60.54</v>
      </c>
      <c r="K2265"/>
      <c r="M2265"/>
      <c r="P2265" s="113">
        <v>60.22</v>
      </c>
      <c r="Q2265" s="36">
        <f>D2265-P2265</f>
        <v>-0.81000000000000227</v>
      </c>
    </row>
    <row r="2266" spans="1:17" ht="13.8" x14ac:dyDescent="0.25">
      <c r="A2266" s="10">
        <v>39080</v>
      </c>
      <c r="B2266" s="10"/>
      <c r="C2266" s="10"/>
      <c r="D2266" s="119">
        <v>58.96</v>
      </c>
      <c r="E2266" s="602">
        <v>61.06</v>
      </c>
      <c r="F2266">
        <v>20</v>
      </c>
      <c r="H2266" s="76">
        <f>SUM(D2247:D2266)/19</f>
        <v>62.472105263157893</v>
      </c>
      <c r="I2266" s="76">
        <f>SUM(E2247:E2266)/F2266</f>
        <v>62.033999999999992</v>
      </c>
      <c r="K2266"/>
      <c r="M2266"/>
      <c r="P2266" s="114">
        <v>60.22</v>
      </c>
      <c r="Q2266" s="36">
        <f>D2266-P2266</f>
        <v>-1.259999999999998</v>
      </c>
    </row>
    <row r="2267" spans="1:17" ht="409.6" x14ac:dyDescent="0.2">
      <c r="A2267" s="10">
        <v>39084</v>
      </c>
      <c r="B2267" s="10"/>
      <c r="C2267" s="10"/>
      <c r="D2267" s="117">
        <v>58.49</v>
      </c>
      <c r="E2267" s="15">
        <v>61.06</v>
      </c>
      <c r="J2267" s="323" t="s">
        <v>959</v>
      </c>
      <c r="K2267" s="120"/>
      <c r="M2267"/>
      <c r="P2267" s="15">
        <v>58.85</v>
      </c>
      <c r="Q2267" s="36">
        <f>D2267-P2267</f>
        <v>-0.35999999999999943</v>
      </c>
    </row>
    <row r="2268" spans="1:17" x14ac:dyDescent="0.2">
      <c r="A2268" s="10">
        <v>39085</v>
      </c>
      <c r="B2268" s="10"/>
      <c r="C2268" s="10"/>
      <c r="D2268" s="117">
        <v>56.63</v>
      </c>
      <c r="E2268" s="15">
        <v>58.33</v>
      </c>
      <c r="K2268"/>
      <c r="M2268"/>
      <c r="P2268" s="15">
        <v>56.56</v>
      </c>
      <c r="Q2268" s="36">
        <f>D2268-P2268</f>
        <v>7.0000000000000284E-2</v>
      </c>
    </row>
    <row r="2269" spans="1:17" x14ac:dyDescent="0.2">
      <c r="A2269" s="10">
        <v>39086</v>
      </c>
      <c r="B2269" s="10"/>
      <c r="C2269" s="10"/>
      <c r="D2269" s="118">
        <v>54.58</v>
      </c>
      <c r="E2269" s="123">
        <v>55.6</v>
      </c>
      <c r="K2269"/>
      <c r="M2269"/>
    </row>
    <row r="2270" spans="1:17" x14ac:dyDescent="0.2">
      <c r="A2270" s="10">
        <v>39087</v>
      </c>
      <c r="B2270" s="10"/>
      <c r="C2270" s="10"/>
      <c r="D2270" s="118">
        <v>52.82</v>
      </c>
      <c r="E2270" s="15">
        <v>56.32</v>
      </c>
      <c r="K2270"/>
      <c r="M2270"/>
    </row>
    <row r="2271" spans="1:17" x14ac:dyDescent="0.2">
      <c r="A2271" s="10">
        <v>39090</v>
      </c>
      <c r="B2271" s="10"/>
      <c r="C2271" s="10"/>
      <c r="D2271" s="118">
        <v>52.82</v>
      </c>
      <c r="E2271" s="15">
        <v>56.1</v>
      </c>
      <c r="K2271"/>
      <c r="M2271"/>
    </row>
    <row r="2272" spans="1:17" x14ac:dyDescent="0.2">
      <c r="A2272" s="10">
        <v>39091</v>
      </c>
      <c r="B2272" s="10"/>
      <c r="C2272" s="10"/>
      <c r="D2272" s="118">
        <v>52.38</v>
      </c>
      <c r="E2272" s="15">
        <v>55.65</v>
      </c>
      <c r="K2272"/>
      <c r="M2272"/>
    </row>
    <row r="2273" spans="1:9" customFormat="1" x14ac:dyDescent="0.2">
      <c r="A2273" s="10">
        <v>39092</v>
      </c>
      <c r="B2273" s="10"/>
      <c r="C2273" s="10"/>
      <c r="D2273" s="118">
        <v>52.11</v>
      </c>
      <c r="E2273" s="15">
        <v>54.03</v>
      </c>
    </row>
    <row r="2274" spans="1:9" customFormat="1" x14ac:dyDescent="0.2">
      <c r="A2274" s="10">
        <v>39093</v>
      </c>
      <c r="B2274" s="10"/>
      <c r="C2274" s="10"/>
      <c r="D2274" s="118">
        <v>51.68</v>
      </c>
      <c r="E2274" s="15">
        <v>51.89</v>
      </c>
    </row>
    <row r="2275" spans="1:9" customFormat="1" x14ac:dyDescent="0.2">
      <c r="A2275" s="10">
        <v>39094</v>
      </c>
      <c r="B2275" s="10"/>
      <c r="C2275" s="10"/>
      <c r="D2275" s="118">
        <v>49.95</v>
      </c>
      <c r="E2275" s="15">
        <v>53</v>
      </c>
    </row>
    <row r="2276" spans="1:9" customFormat="1" x14ac:dyDescent="0.2">
      <c r="A2276" s="10">
        <v>39098</v>
      </c>
      <c r="B2276" s="10"/>
      <c r="C2276" s="10"/>
      <c r="D2276" s="118">
        <v>51.28</v>
      </c>
      <c r="E2276" s="15">
        <v>51.22</v>
      </c>
    </row>
    <row r="2277" spans="1:9" customFormat="1" x14ac:dyDescent="0.2">
      <c r="A2277" s="10">
        <v>39099</v>
      </c>
      <c r="B2277" s="10"/>
      <c r="C2277" s="10"/>
      <c r="D2277" s="118">
        <v>51.19</v>
      </c>
      <c r="E2277" s="15">
        <v>52.25</v>
      </c>
    </row>
    <row r="2278" spans="1:9" customFormat="1" x14ac:dyDescent="0.2">
      <c r="A2278" s="10">
        <v>39100</v>
      </c>
      <c r="B2278" s="10"/>
      <c r="C2278" s="10"/>
      <c r="D2278" s="118">
        <v>50.83</v>
      </c>
      <c r="E2278" s="15">
        <v>50.49</v>
      </c>
    </row>
    <row r="2279" spans="1:9" customFormat="1" x14ac:dyDescent="0.2">
      <c r="A2279" s="10">
        <v>39101</v>
      </c>
      <c r="B2279" s="10"/>
      <c r="C2279" s="10"/>
      <c r="D2279" s="118">
        <v>52.29</v>
      </c>
      <c r="E2279" s="15">
        <v>52</v>
      </c>
    </row>
    <row r="2280" spans="1:9" customFormat="1" x14ac:dyDescent="0.2">
      <c r="A2280" s="21">
        <v>39104</v>
      </c>
      <c r="B2280" s="21"/>
      <c r="C2280" s="21"/>
      <c r="D2280" s="118">
        <v>54.34</v>
      </c>
      <c r="E2280" s="15">
        <v>51.14</v>
      </c>
    </row>
    <row r="2281" spans="1:9" customFormat="1" x14ac:dyDescent="0.2">
      <c r="A2281" s="21">
        <v>39105</v>
      </c>
      <c r="B2281" s="21"/>
      <c r="C2281" s="21"/>
      <c r="D2281" s="118">
        <v>53.93</v>
      </c>
      <c r="E2281" s="15">
        <v>53.9</v>
      </c>
    </row>
    <row r="2282" spans="1:9" customFormat="1" x14ac:dyDescent="0.2">
      <c r="A2282" s="21">
        <v>39106</v>
      </c>
      <c r="B2282" s="21"/>
      <c r="C2282" s="21"/>
      <c r="D2282" s="118">
        <v>55.11</v>
      </c>
      <c r="E2282" s="15">
        <v>54.73</v>
      </c>
    </row>
    <row r="2283" spans="1:9" customFormat="1" x14ac:dyDescent="0.2">
      <c r="A2283" s="21">
        <v>39107</v>
      </c>
      <c r="B2283" s="21"/>
      <c r="C2283" s="21"/>
      <c r="D2283" s="118">
        <v>55.67</v>
      </c>
      <c r="E2283" s="15">
        <v>53.59</v>
      </c>
    </row>
    <row r="2284" spans="1:9" customFormat="1" x14ac:dyDescent="0.2">
      <c r="A2284" s="21">
        <v>39108</v>
      </c>
      <c r="B2284" s="21"/>
      <c r="C2284" s="21"/>
      <c r="D2284" s="118">
        <v>55.29</v>
      </c>
      <c r="E2284" s="9">
        <v>55.43</v>
      </c>
    </row>
    <row r="2285" spans="1:9" customFormat="1" x14ac:dyDescent="0.2">
      <c r="A2285" s="10">
        <v>39111</v>
      </c>
      <c r="B2285" s="10"/>
      <c r="C2285" s="10"/>
      <c r="D2285" s="118">
        <v>54.71</v>
      </c>
      <c r="E2285" s="15">
        <v>54.02</v>
      </c>
    </row>
    <row r="2286" spans="1:9" customFormat="1" x14ac:dyDescent="0.2">
      <c r="A2286" s="10">
        <v>39112</v>
      </c>
      <c r="B2286" s="10"/>
      <c r="C2286" s="10"/>
      <c r="D2286" s="118">
        <v>54.69</v>
      </c>
      <c r="E2286" s="15">
        <v>56.98</v>
      </c>
    </row>
    <row r="2287" spans="1:9" customFormat="1" x14ac:dyDescent="0.2">
      <c r="A2287" s="10">
        <v>39113</v>
      </c>
      <c r="B2287" s="10"/>
      <c r="C2287" s="10"/>
      <c r="D2287" s="124">
        <v>56.52</v>
      </c>
      <c r="E2287" s="15">
        <v>58.15</v>
      </c>
      <c r="F2287">
        <v>21</v>
      </c>
      <c r="H2287" s="76">
        <f>SUM(D2267:D2287)/F2287</f>
        <v>53.681428571428569</v>
      </c>
      <c r="I2287" s="76">
        <f>SUM(E2267:E2287)/F2287</f>
        <v>54.565714285714293</v>
      </c>
    </row>
    <row r="2288" spans="1:9" customFormat="1" x14ac:dyDescent="0.2">
      <c r="A2288" s="10">
        <v>39114</v>
      </c>
      <c r="B2288" s="10"/>
      <c r="C2288" s="10"/>
      <c r="D2288" s="118">
        <v>56.74</v>
      </c>
      <c r="E2288" s="198">
        <v>57.31</v>
      </c>
    </row>
    <row r="2289" spans="1:15" x14ac:dyDescent="0.2">
      <c r="A2289" s="10">
        <v>39115</v>
      </c>
      <c r="B2289" s="10"/>
      <c r="C2289" s="10"/>
      <c r="D2289" s="118">
        <v>56.93</v>
      </c>
      <c r="E2289" s="15">
        <v>59.03</v>
      </c>
      <c r="K2289"/>
      <c r="M2289"/>
    </row>
    <row r="2290" spans="1:15" x14ac:dyDescent="0.2">
      <c r="A2290" s="21">
        <v>39118</v>
      </c>
      <c r="B2290" s="21"/>
      <c r="C2290" s="21"/>
      <c r="D2290" s="118">
        <v>58.67</v>
      </c>
      <c r="E2290" s="15">
        <v>58.75</v>
      </c>
      <c r="K2290"/>
      <c r="M2290"/>
    </row>
    <row r="2291" spans="1:15" x14ac:dyDescent="0.2">
      <c r="A2291" s="21">
        <v>39119</v>
      </c>
      <c r="B2291" s="21"/>
      <c r="C2291" s="21"/>
      <c r="D2291" s="118">
        <v>58.04</v>
      </c>
      <c r="E2291" s="41">
        <v>58.89</v>
      </c>
      <c r="K2291"/>
      <c r="M2291"/>
    </row>
    <row r="2292" spans="1:15" x14ac:dyDescent="0.2">
      <c r="A2292" s="10">
        <v>39120</v>
      </c>
      <c r="B2292" s="10"/>
      <c r="C2292" s="10"/>
      <c r="D2292" s="118">
        <v>58.35</v>
      </c>
      <c r="E2292" s="15">
        <v>57.72</v>
      </c>
      <c r="K2292"/>
      <c r="M2292"/>
    </row>
    <row r="2293" spans="1:15" x14ac:dyDescent="0.2">
      <c r="A2293" s="10">
        <v>39121</v>
      </c>
      <c r="B2293" s="10"/>
      <c r="C2293" s="10"/>
      <c r="D2293" s="118">
        <v>57.24</v>
      </c>
      <c r="E2293" s="15">
        <v>59.72</v>
      </c>
      <c r="K2293"/>
      <c r="M2293"/>
    </row>
    <row r="2294" spans="1:15" x14ac:dyDescent="0.2">
      <c r="A2294" s="10">
        <v>39122</v>
      </c>
      <c r="B2294" s="10"/>
      <c r="C2294" s="10"/>
      <c r="D2294" s="118">
        <v>57.21</v>
      </c>
      <c r="E2294" s="15">
        <v>59.9</v>
      </c>
      <c r="K2294"/>
      <c r="M2294"/>
    </row>
    <row r="2295" spans="1:15" x14ac:dyDescent="0.2">
      <c r="A2295" s="10">
        <v>39125</v>
      </c>
      <c r="B2295" s="10"/>
      <c r="C2295" s="10"/>
      <c r="D2295" s="118">
        <v>55.52</v>
      </c>
      <c r="E2295" s="15">
        <v>57.82</v>
      </c>
      <c r="K2295"/>
      <c r="M2295"/>
    </row>
    <row r="2296" spans="1:15" x14ac:dyDescent="0.2">
      <c r="A2296" s="10">
        <v>39126</v>
      </c>
      <c r="B2296" s="10"/>
      <c r="C2296" s="10"/>
      <c r="D2296" s="118">
        <v>56.12</v>
      </c>
      <c r="E2296" s="15">
        <v>59.06</v>
      </c>
      <c r="K2296"/>
      <c r="M2296"/>
    </row>
    <row r="2297" spans="1:15" x14ac:dyDescent="0.2">
      <c r="A2297" s="10">
        <v>39127</v>
      </c>
      <c r="B2297" s="10"/>
      <c r="C2297" s="10"/>
      <c r="D2297" s="118">
        <v>55.05</v>
      </c>
      <c r="E2297" s="15">
        <v>58</v>
      </c>
      <c r="K2297"/>
      <c r="M2297"/>
    </row>
    <row r="2298" spans="1:15" x14ac:dyDescent="0.2">
      <c r="A2298" s="10">
        <v>39128</v>
      </c>
      <c r="B2298" s="10"/>
      <c r="C2298" s="10"/>
      <c r="D2298" s="118">
        <v>54.25</v>
      </c>
      <c r="E2298" s="15">
        <v>58</v>
      </c>
      <c r="K2298"/>
      <c r="M2298"/>
    </row>
    <row r="2299" spans="1:15" x14ac:dyDescent="0.2">
      <c r="A2299" s="10">
        <v>39129</v>
      </c>
      <c r="B2299" s="10"/>
      <c r="C2299" s="10"/>
      <c r="D2299" s="118">
        <v>56.78</v>
      </c>
      <c r="E2299" s="15">
        <v>59.41</v>
      </c>
      <c r="K2299"/>
      <c r="M2299"/>
    </row>
    <row r="2300" spans="1:15" x14ac:dyDescent="0.2">
      <c r="A2300" s="10">
        <v>39133</v>
      </c>
      <c r="B2300" s="10"/>
      <c r="C2300" s="10"/>
      <c r="D2300" s="118">
        <v>55.91</v>
      </c>
      <c r="E2300" s="15">
        <v>58.08</v>
      </c>
      <c r="K2300"/>
      <c r="M2300"/>
    </row>
    <row r="2301" spans="1:15" x14ac:dyDescent="0.2">
      <c r="A2301" s="10">
        <v>39134</v>
      </c>
      <c r="B2301" s="10"/>
      <c r="C2301" s="10"/>
      <c r="D2301" s="118">
        <v>57.74</v>
      </c>
      <c r="E2301" s="15">
        <v>59.53</v>
      </c>
      <c r="K2301"/>
      <c r="M2301"/>
    </row>
    <row r="2302" spans="1:15" x14ac:dyDescent="0.2">
      <c r="A2302" s="10">
        <v>39135</v>
      </c>
      <c r="B2302" s="10"/>
      <c r="C2302" s="10"/>
      <c r="D2302" s="118">
        <v>58.62</v>
      </c>
      <c r="E2302" s="15">
        <v>59.56</v>
      </c>
      <c r="K2302"/>
      <c r="M2302"/>
    </row>
    <row r="2303" spans="1:15" ht="44.25" customHeight="1" x14ac:dyDescent="0.2">
      <c r="A2303" s="10">
        <v>39136</v>
      </c>
      <c r="B2303" s="10"/>
      <c r="C2303" s="10"/>
      <c r="D2303" s="118">
        <v>60.38</v>
      </c>
      <c r="E2303" s="15">
        <v>60.53</v>
      </c>
      <c r="K2303" s="105"/>
      <c r="L2303" s="866" t="s">
        <v>1025</v>
      </c>
      <c r="M2303" s="866"/>
      <c r="N2303" s="866"/>
      <c r="O2303" s="306"/>
    </row>
    <row r="2304" spans="1:15" x14ac:dyDescent="0.2">
      <c r="A2304" s="10">
        <v>39139</v>
      </c>
      <c r="B2304" s="10"/>
      <c r="C2304" s="10"/>
      <c r="D2304" s="118">
        <v>60.34</v>
      </c>
      <c r="E2304" s="15">
        <v>61.4</v>
      </c>
      <c r="K2304"/>
      <c r="M2304"/>
    </row>
    <row r="2305" spans="1:9" customFormat="1" x14ac:dyDescent="0.2">
      <c r="A2305" s="10">
        <v>39140</v>
      </c>
      <c r="B2305" s="10"/>
      <c r="C2305" s="10"/>
      <c r="D2305" s="118">
        <v>60.28</v>
      </c>
      <c r="E2305" s="15">
        <v>61.47</v>
      </c>
    </row>
    <row r="2306" spans="1:9" customFormat="1" x14ac:dyDescent="0.2">
      <c r="A2306" s="10">
        <v>39141</v>
      </c>
      <c r="B2306" s="10"/>
      <c r="C2306" s="10"/>
      <c r="D2306" s="125">
        <v>59.39</v>
      </c>
      <c r="E2306" s="15">
        <v>61.8</v>
      </c>
      <c r="F2306">
        <v>19</v>
      </c>
      <c r="H2306" s="76">
        <f>SUM(D2288:D2306)/F2306</f>
        <v>57.555789473684207</v>
      </c>
      <c r="I2306" s="76">
        <f>SUM(E2288:E2306)/F2306</f>
        <v>59.262105263157885</v>
      </c>
    </row>
    <row r="2307" spans="1:9" customFormat="1" x14ac:dyDescent="0.2">
      <c r="A2307" s="10">
        <v>39142</v>
      </c>
      <c r="B2307" s="10"/>
      <c r="C2307" s="10"/>
      <c r="D2307" s="118">
        <v>61.18</v>
      </c>
      <c r="E2307" s="198">
        <v>62.01</v>
      </c>
    </row>
    <row r="2308" spans="1:9" customFormat="1" x14ac:dyDescent="0.2">
      <c r="A2308" s="10">
        <v>39143</v>
      </c>
      <c r="B2308" s="10"/>
      <c r="C2308" s="10"/>
      <c r="D2308" s="118">
        <v>61.92</v>
      </c>
      <c r="E2308" s="15">
        <v>61.65</v>
      </c>
    </row>
    <row r="2309" spans="1:9" customFormat="1" x14ac:dyDescent="0.2">
      <c r="A2309" s="10">
        <v>39146</v>
      </c>
      <c r="B2309" s="10"/>
      <c r="C2309" s="10"/>
      <c r="D2309" s="118">
        <v>59.78</v>
      </c>
      <c r="E2309" s="15">
        <v>60.08</v>
      </c>
    </row>
    <row r="2310" spans="1:9" customFormat="1" x14ac:dyDescent="0.2">
      <c r="A2310" s="10">
        <v>39147</v>
      </c>
      <c r="B2310" s="10"/>
      <c r="C2310" s="10"/>
      <c r="D2310" s="118">
        <v>59.68</v>
      </c>
      <c r="E2310" s="15">
        <v>60.7</v>
      </c>
    </row>
    <row r="2311" spans="1:9" customFormat="1" x14ac:dyDescent="0.2">
      <c r="A2311" s="10">
        <v>39148</v>
      </c>
      <c r="B2311" s="10"/>
      <c r="C2311" s="10"/>
      <c r="D2311" s="125">
        <v>61.13</v>
      </c>
      <c r="E2311" s="15">
        <v>61.83</v>
      </c>
    </row>
    <row r="2312" spans="1:9" customFormat="1" x14ac:dyDescent="0.2">
      <c r="A2312" s="10">
        <v>39149</v>
      </c>
      <c r="B2312" s="10"/>
      <c r="C2312" s="10"/>
      <c r="D2312" s="125">
        <v>60.9</v>
      </c>
      <c r="E2312" s="15">
        <v>61.65</v>
      </c>
    </row>
    <row r="2313" spans="1:9" customFormat="1" x14ac:dyDescent="0.2">
      <c r="A2313" s="10">
        <v>39150</v>
      </c>
      <c r="B2313" s="10"/>
      <c r="C2313" s="10"/>
      <c r="D2313" s="125">
        <v>60.25</v>
      </c>
      <c r="E2313" s="15">
        <v>60.06</v>
      </c>
    </row>
    <row r="2314" spans="1:9" customFormat="1" x14ac:dyDescent="0.2">
      <c r="A2314" s="10">
        <v>39153</v>
      </c>
      <c r="B2314" s="10"/>
      <c r="C2314" s="10"/>
      <c r="D2314" s="125">
        <v>60.59</v>
      </c>
      <c r="E2314" s="15">
        <v>58.92</v>
      </c>
    </row>
    <row r="2315" spans="1:9" customFormat="1" x14ac:dyDescent="0.2">
      <c r="A2315" s="10">
        <v>39154</v>
      </c>
      <c r="B2315" s="10"/>
      <c r="C2315" s="10"/>
      <c r="D2315" s="125">
        <v>61.52</v>
      </c>
      <c r="E2315" s="15">
        <v>57.94</v>
      </c>
    </row>
    <row r="2316" spans="1:9" customFormat="1" x14ac:dyDescent="0.2">
      <c r="A2316" s="10">
        <v>39155</v>
      </c>
      <c r="B2316" s="10"/>
      <c r="C2316" s="10"/>
      <c r="D2316" s="125">
        <v>60.89</v>
      </c>
      <c r="E2316" s="15">
        <v>58.17</v>
      </c>
    </row>
    <row r="2317" spans="1:9" customFormat="1" x14ac:dyDescent="0.2">
      <c r="A2317" s="10">
        <v>39156</v>
      </c>
      <c r="B2317" s="10"/>
      <c r="C2317" s="10"/>
      <c r="D2317" s="125">
        <v>60.4</v>
      </c>
      <c r="E2317" s="15">
        <v>57.56</v>
      </c>
    </row>
    <row r="2318" spans="1:9" customFormat="1" x14ac:dyDescent="0.2">
      <c r="A2318" s="10">
        <v>39157</v>
      </c>
      <c r="B2318" s="10"/>
      <c r="C2318" s="10"/>
      <c r="D2318" s="125">
        <v>60.93</v>
      </c>
      <c r="E2318" s="15">
        <v>57.12</v>
      </c>
    </row>
    <row r="2319" spans="1:9" customFormat="1" x14ac:dyDescent="0.2">
      <c r="A2319" s="10">
        <v>39160</v>
      </c>
      <c r="B2319" s="10"/>
      <c r="C2319" s="10"/>
      <c r="D2319" s="125">
        <v>60.49</v>
      </c>
      <c r="E2319" s="15">
        <v>56.6</v>
      </c>
    </row>
    <row r="2320" spans="1:9" customFormat="1" x14ac:dyDescent="0.2">
      <c r="A2320" s="10">
        <v>39161</v>
      </c>
      <c r="B2320" s="10"/>
      <c r="C2320" s="10"/>
      <c r="D2320" s="125">
        <v>60.11</v>
      </c>
      <c r="E2320" s="15">
        <v>56.74</v>
      </c>
    </row>
    <row r="2321" spans="1:14" x14ac:dyDescent="0.2">
      <c r="A2321" s="10">
        <v>39162</v>
      </c>
      <c r="B2321" s="10"/>
      <c r="C2321" s="10"/>
      <c r="D2321" s="125">
        <v>60.18</v>
      </c>
      <c r="E2321" s="15">
        <v>57.37</v>
      </c>
      <c r="K2321"/>
      <c r="M2321"/>
    </row>
    <row r="2322" spans="1:14" x14ac:dyDescent="0.2">
      <c r="A2322" s="10">
        <v>39163</v>
      </c>
      <c r="B2322" s="10"/>
      <c r="C2322" s="10"/>
      <c r="D2322" s="125">
        <v>61.57</v>
      </c>
      <c r="E2322" s="15">
        <v>60.65</v>
      </c>
      <c r="K2322"/>
      <c r="M2322"/>
    </row>
    <row r="2323" spans="1:14" ht="34.5" customHeight="1" x14ac:dyDescent="0.2">
      <c r="A2323" s="10">
        <v>39164</v>
      </c>
      <c r="B2323" s="10"/>
      <c r="C2323" s="10"/>
      <c r="D2323" s="125">
        <v>63.1</v>
      </c>
      <c r="E2323" s="15">
        <v>61.49</v>
      </c>
      <c r="K2323" s="81"/>
      <c r="L2323" s="866" t="s">
        <v>891</v>
      </c>
      <c r="M2323" s="866"/>
      <c r="N2323" s="866"/>
    </row>
    <row r="2324" spans="1:14" x14ac:dyDescent="0.2">
      <c r="A2324" s="10">
        <v>39167</v>
      </c>
      <c r="B2324" s="10"/>
      <c r="C2324" s="10"/>
      <c r="D2324" s="125">
        <v>64.430000000000007</v>
      </c>
      <c r="E2324" s="15">
        <v>62.92</v>
      </c>
      <c r="K2324"/>
      <c r="M2324"/>
    </row>
    <row r="2325" spans="1:14" x14ac:dyDescent="0.2">
      <c r="A2325" s="10">
        <v>39168</v>
      </c>
      <c r="B2325" s="10"/>
      <c r="C2325" s="10"/>
      <c r="D2325" s="125">
        <v>64.25</v>
      </c>
      <c r="E2325" s="15">
        <v>62.94</v>
      </c>
      <c r="K2325"/>
      <c r="M2325"/>
    </row>
    <row r="2326" spans="1:14" x14ac:dyDescent="0.2">
      <c r="A2326" s="10">
        <v>39169</v>
      </c>
      <c r="B2326" s="10"/>
      <c r="C2326" s="10"/>
      <c r="D2326" s="126">
        <v>66.150000000000006</v>
      </c>
      <c r="E2326" s="15">
        <v>64.09</v>
      </c>
      <c r="K2326"/>
      <c r="M2326"/>
    </row>
    <row r="2327" spans="1:14" x14ac:dyDescent="0.2">
      <c r="A2327" s="10">
        <v>39170</v>
      </c>
      <c r="B2327" s="10"/>
      <c r="C2327" s="10"/>
      <c r="D2327" s="126">
        <v>67.19</v>
      </c>
      <c r="E2327" s="15">
        <v>66.040000000000006</v>
      </c>
      <c r="K2327"/>
      <c r="M2327"/>
    </row>
    <row r="2328" spans="1:14" x14ac:dyDescent="0.2">
      <c r="A2328" s="10">
        <v>39171</v>
      </c>
      <c r="B2328" s="10"/>
      <c r="C2328" s="10"/>
      <c r="D2328" s="126">
        <v>68.47</v>
      </c>
      <c r="E2328" s="198">
        <v>65.88</v>
      </c>
      <c r="F2328">
        <v>22</v>
      </c>
      <c r="H2328" s="76">
        <f>SUM(D2307:D2328)/F2328</f>
        <v>62.050454545454549</v>
      </c>
      <c r="I2328" s="76">
        <f>SUM(E2307:E2328)/F2328</f>
        <v>60.564090909090901</v>
      </c>
      <c r="K2328"/>
      <c r="M2328"/>
    </row>
    <row r="2329" spans="1:14" x14ac:dyDescent="0.2">
      <c r="A2329" s="21">
        <v>39174</v>
      </c>
      <c r="B2329" s="21"/>
      <c r="C2329" s="21"/>
      <c r="D2329" s="126">
        <v>68.94</v>
      </c>
      <c r="E2329" s="15">
        <v>65.95</v>
      </c>
      <c r="K2329"/>
      <c r="M2329"/>
    </row>
    <row r="2330" spans="1:14" x14ac:dyDescent="0.2">
      <c r="A2330" s="21">
        <v>39175</v>
      </c>
      <c r="B2330" s="21"/>
      <c r="C2330" s="21"/>
      <c r="D2330" s="126">
        <v>68</v>
      </c>
      <c r="E2330" s="15">
        <v>64.650000000000006</v>
      </c>
      <c r="K2330"/>
      <c r="M2330"/>
    </row>
    <row r="2331" spans="1:14" ht="45.75" customHeight="1" x14ac:dyDescent="0.2">
      <c r="A2331" s="21">
        <v>39176</v>
      </c>
      <c r="B2331" s="21"/>
      <c r="C2331" s="21"/>
      <c r="D2331" s="126">
        <v>68.09</v>
      </c>
      <c r="E2331" s="15">
        <v>64.39</v>
      </c>
      <c r="K2331" s="81"/>
      <c r="L2331" s="866" t="s">
        <v>828</v>
      </c>
      <c r="M2331" s="866"/>
      <c r="N2331" s="866"/>
    </row>
    <row r="2332" spans="1:14" x14ac:dyDescent="0.2">
      <c r="A2332" s="21">
        <v>39177</v>
      </c>
      <c r="B2332" s="21"/>
      <c r="C2332" s="21"/>
      <c r="D2332" s="126">
        <v>69.150000000000006</v>
      </c>
      <c r="E2332" s="15">
        <v>64.290000000000006</v>
      </c>
      <c r="K2332"/>
      <c r="M2332"/>
    </row>
    <row r="2333" spans="1:14" x14ac:dyDescent="0.2">
      <c r="A2333" s="10">
        <v>39181</v>
      </c>
      <c r="B2333" s="10"/>
      <c r="C2333" s="10"/>
      <c r="D2333" s="125"/>
      <c r="E2333" s="15">
        <v>61.52</v>
      </c>
      <c r="K2333"/>
      <c r="M2333"/>
    </row>
    <row r="2334" spans="1:14" x14ac:dyDescent="0.2">
      <c r="A2334" s="10">
        <v>39182</v>
      </c>
      <c r="B2334" s="10"/>
      <c r="C2334" s="10"/>
      <c r="D2334" s="125">
        <v>67.64</v>
      </c>
      <c r="E2334" s="15">
        <v>61.9</v>
      </c>
      <c r="K2334"/>
      <c r="M2334"/>
    </row>
    <row r="2335" spans="1:14" x14ac:dyDescent="0.2">
      <c r="A2335" s="10">
        <v>39183</v>
      </c>
      <c r="B2335" s="10"/>
      <c r="C2335" s="10"/>
      <c r="D2335" s="125">
        <v>68.599999999999994</v>
      </c>
      <c r="E2335" s="15">
        <v>62.02</v>
      </c>
      <c r="K2335"/>
      <c r="M2335"/>
    </row>
    <row r="2336" spans="1:14" x14ac:dyDescent="0.2">
      <c r="A2336" s="10">
        <v>39184</v>
      </c>
      <c r="B2336" s="10"/>
      <c r="C2336" s="10"/>
      <c r="D2336" s="125">
        <v>67.790000000000006</v>
      </c>
      <c r="E2336" s="15">
        <v>63.86</v>
      </c>
      <c r="K2336"/>
      <c r="M2336"/>
    </row>
    <row r="2337" spans="1:14" x14ac:dyDescent="0.2">
      <c r="A2337" s="10">
        <v>39185</v>
      </c>
      <c r="B2337" s="10"/>
      <c r="C2337" s="10"/>
      <c r="D2337" s="125">
        <v>68.78</v>
      </c>
      <c r="E2337" s="15">
        <v>63.64</v>
      </c>
      <c r="K2337"/>
      <c r="M2337"/>
    </row>
    <row r="2338" spans="1:14" x14ac:dyDescent="0.2">
      <c r="A2338" s="10">
        <v>39188</v>
      </c>
      <c r="B2338" s="10"/>
      <c r="C2338" s="10"/>
      <c r="D2338" s="125">
        <v>67.099999999999994</v>
      </c>
      <c r="E2338" s="15">
        <v>63.85</v>
      </c>
      <c r="K2338"/>
      <c r="M2338"/>
    </row>
    <row r="2339" spans="1:14" x14ac:dyDescent="0.2">
      <c r="A2339" s="10">
        <v>39189</v>
      </c>
      <c r="B2339" s="10"/>
      <c r="C2339" s="10"/>
      <c r="D2339" s="125">
        <v>66.34</v>
      </c>
      <c r="E2339" s="15">
        <v>63.11</v>
      </c>
      <c r="K2339"/>
      <c r="M2339"/>
    </row>
    <row r="2340" spans="1:14" x14ac:dyDescent="0.2">
      <c r="A2340" s="10">
        <v>39190</v>
      </c>
      <c r="B2340" s="10"/>
      <c r="C2340" s="10"/>
      <c r="D2340" s="125">
        <v>65.09</v>
      </c>
      <c r="E2340" s="15">
        <v>63.14</v>
      </c>
      <c r="K2340"/>
      <c r="M2340"/>
    </row>
    <row r="2341" spans="1:14" x14ac:dyDescent="0.2">
      <c r="A2341" s="10">
        <v>39191</v>
      </c>
      <c r="B2341" s="10"/>
      <c r="C2341" s="10"/>
      <c r="D2341" s="125">
        <v>66.17</v>
      </c>
      <c r="E2341" s="15">
        <v>61.84</v>
      </c>
      <c r="K2341"/>
      <c r="M2341"/>
    </row>
    <row r="2342" spans="1:14" x14ac:dyDescent="0.2">
      <c r="A2342" s="10">
        <v>39192</v>
      </c>
      <c r="B2342" s="10"/>
      <c r="C2342" s="10"/>
      <c r="D2342" s="125">
        <v>66.34</v>
      </c>
      <c r="E2342" s="15">
        <v>63.39</v>
      </c>
      <c r="K2342"/>
      <c r="M2342"/>
    </row>
    <row r="2343" spans="1:14" x14ac:dyDescent="0.2">
      <c r="A2343" s="10">
        <v>39195</v>
      </c>
      <c r="B2343" s="10"/>
      <c r="C2343" s="10"/>
      <c r="D2343" s="125">
        <v>66.8</v>
      </c>
      <c r="E2343" s="15">
        <v>65.349999999999994</v>
      </c>
      <c r="K2343"/>
      <c r="M2343"/>
    </row>
    <row r="2344" spans="1:14" x14ac:dyDescent="0.2">
      <c r="A2344" s="10">
        <v>39196</v>
      </c>
      <c r="B2344" s="10"/>
      <c r="C2344" s="10"/>
      <c r="D2344" s="125">
        <v>67.94</v>
      </c>
      <c r="E2344" s="15">
        <v>63.91</v>
      </c>
      <c r="K2344"/>
      <c r="M2344"/>
    </row>
    <row r="2345" spans="1:14" x14ac:dyDescent="0.2">
      <c r="A2345" s="10">
        <v>39197</v>
      </c>
      <c r="B2345" s="10"/>
      <c r="C2345" s="10"/>
      <c r="D2345" s="125">
        <v>67.44</v>
      </c>
      <c r="E2345" s="15">
        <v>65.12</v>
      </c>
      <c r="K2345"/>
      <c r="M2345"/>
    </row>
    <row r="2346" spans="1:14" x14ac:dyDescent="0.2">
      <c r="A2346" s="10">
        <v>39198</v>
      </c>
      <c r="B2346" s="10"/>
      <c r="C2346" s="10"/>
      <c r="D2346" s="125">
        <v>67.510000000000005</v>
      </c>
      <c r="E2346" s="15">
        <v>65.069999999999993</v>
      </c>
      <c r="K2346"/>
      <c r="M2346"/>
    </row>
    <row r="2347" spans="1:14" ht="39" customHeight="1" x14ac:dyDescent="0.2">
      <c r="A2347" s="10">
        <v>39199</v>
      </c>
      <c r="B2347" s="10"/>
      <c r="C2347" s="10"/>
      <c r="D2347" s="125">
        <v>67.28</v>
      </c>
      <c r="E2347" s="15">
        <v>66.47</v>
      </c>
      <c r="K2347" s="81"/>
      <c r="L2347" s="866" t="s">
        <v>506</v>
      </c>
      <c r="M2347" s="866"/>
      <c r="N2347" s="866"/>
    </row>
    <row r="2348" spans="1:14" x14ac:dyDescent="0.2">
      <c r="A2348" s="10">
        <v>39202</v>
      </c>
      <c r="B2348" s="10"/>
      <c r="C2348" s="10"/>
      <c r="D2348" s="125">
        <v>67.23</v>
      </c>
      <c r="E2348" s="15">
        <v>65.709999999999994</v>
      </c>
      <c r="F2348">
        <v>20</v>
      </c>
      <c r="H2348" s="76">
        <f>SUM(D2329:D2348)/19</f>
        <v>67.485789473684207</v>
      </c>
      <c r="I2348" s="76">
        <f>SUM(E2329:E2348)/F2348</f>
        <v>63.959000000000003</v>
      </c>
      <c r="K2348"/>
      <c r="M2348"/>
    </row>
    <row r="2349" spans="1:14" x14ac:dyDescent="0.2">
      <c r="A2349" s="10">
        <v>39203</v>
      </c>
      <c r="B2349" s="15">
        <v>68.760000000000005</v>
      </c>
      <c r="C2349" s="15"/>
      <c r="D2349" s="125">
        <v>67.400000000000006</v>
      </c>
      <c r="E2349" s="198">
        <v>64.41</v>
      </c>
      <c r="K2349"/>
      <c r="M2349"/>
    </row>
    <row r="2350" spans="1:14" x14ac:dyDescent="0.2">
      <c r="A2350" s="10">
        <v>39204</v>
      </c>
      <c r="B2350" s="15">
        <v>68.53</v>
      </c>
      <c r="C2350" s="15"/>
      <c r="D2350" s="125">
        <v>65.569999999999993</v>
      </c>
      <c r="E2350" s="15">
        <v>63.68</v>
      </c>
      <c r="K2350"/>
      <c r="M2350"/>
    </row>
    <row r="2351" spans="1:14" x14ac:dyDescent="0.2">
      <c r="A2351" s="10">
        <v>39205</v>
      </c>
      <c r="B2351" s="15">
        <v>67.95</v>
      </c>
      <c r="C2351" s="15"/>
      <c r="D2351" s="125">
        <v>64.849999999999994</v>
      </c>
      <c r="E2351" s="15">
        <v>63.2</v>
      </c>
      <c r="K2351"/>
      <c r="M2351"/>
    </row>
    <row r="2352" spans="1:14" x14ac:dyDescent="0.2">
      <c r="A2352" s="10">
        <v>39206</v>
      </c>
      <c r="B2352" s="15">
        <v>67.39</v>
      </c>
      <c r="C2352" s="15"/>
      <c r="D2352" s="125">
        <v>65.14</v>
      </c>
      <c r="E2352" s="15">
        <v>61.94</v>
      </c>
      <c r="K2352"/>
      <c r="M2352"/>
    </row>
    <row r="2353" spans="1:5" customFormat="1" x14ac:dyDescent="0.2">
      <c r="A2353" s="10">
        <v>39209</v>
      </c>
      <c r="B2353" s="15">
        <v>66.88</v>
      </c>
      <c r="C2353" s="15"/>
      <c r="D2353" s="125">
        <v>62.7</v>
      </c>
      <c r="E2353" s="15">
        <v>61.48</v>
      </c>
    </row>
    <row r="2354" spans="1:5" customFormat="1" x14ac:dyDescent="0.2">
      <c r="A2354" s="10">
        <v>39210</v>
      </c>
      <c r="B2354" s="15">
        <v>67.17</v>
      </c>
      <c r="C2354" s="15"/>
      <c r="D2354" s="125">
        <v>63.55</v>
      </c>
      <c r="E2354" s="15">
        <v>62.27</v>
      </c>
    </row>
    <row r="2355" spans="1:5" customFormat="1" x14ac:dyDescent="0.2">
      <c r="A2355" s="10">
        <v>39211</v>
      </c>
      <c r="B2355" s="15">
        <v>66.81</v>
      </c>
      <c r="C2355" s="15"/>
      <c r="D2355" s="125">
        <v>63.5</v>
      </c>
      <c r="E2355" s="15">
        <v>61.56</v>
      </c>
    </row>
    <row r="2356" spans="1:5" customFormat="1" x14ac:dyDescent="0.2">
      <c r="A2356" s="10">
        <v>39212</v>
      </c>
      <c r="B2356" s="15">
        <v>66.62</v>
      </c>
      <c r="C2356" s="15"/>
      <c r="D2356" s="125">
        <v>64.63</v>
      </c>
      <c r="E2356" s="15">
        <v>61.82</v>
      </c>
    </row>
    <row r="2357" spans="1:5" customFormat="1" x14ac:dyDescent="0.2">
      <c r="A2357" s="10">
        <v>39213</v>
      </c>
      <c r="B2357" s="15">
        <v>67.98</v>
      </c>
      <c r="C2357" s="15"/>
      <c r="D2357" s="125">
        <v>65.180000000000007</v>
      </c>
      <c r="E2357" s="15">
        <v>62.38</v>
      </c>
    </row>
    <row r="2358" spans="1:5" customFormat="1" x14ac:dyDescent="0.2">
      <c r="A2358" s="10">
        <v>39216</v>
      </c>
      <c r="B2358" s="15">
        <v>67.569999999999993</v>
      </c>
      <c r="C2358" s="15"/>
      <c r="D2358" s="125">
        <v>65.86</v>
      </c>
      <c r="E2358" s="15">
        <v>62.47</v>
      </c>
    </row>
    <row r="2359" spans="1:5" customFormat="1" x14ac:dyDescent="0.2">
      <c r="A2359" s="10">
        <v>39217</v>
      </c>
      <c r="B2359" s="15">
        <v>68.78</v>
      </c>
      <c r="C2359" s="15"/>
      <c r="D2359" s="125">
        <v>66.739999999999995</v>
      </c>
      <c r="E2359" s="15">
        <v>63.18</v>
      </c>
    </row>
    <row r="2360" spans="1:5" customFormat="1" x14ac:dyDescent="0.2">
      <c r="A2360" s="10">
        <v>39218</v>
      </c>
      <c r="B2360" s="15">
        <v>68.61</v>
      </c>
      <c r="C2360" s="15"/>
      <c r="D2360" s="125">
        <v>66.83</v>
      </c>
      <c r="E2360" s="15">
        <v>62.56</v>
      </c>
    </row>
    <row r="2361" spans="1:5" customFormat="1" x14ac:dyDescent="0.2">
      <c r="A2361" s="10">
        <v>39219</v>
      </c>
      <c r="B2361" s="15">
        <v>71.27</v>
      </c>
      <c r="C2361" s="15"/>
      <c r="D2361" s="125">
        <v>69.08</v>
      </c>
      <c r="E2361" s="15">
        <v>64.87</v>
      </c>
    </row>
    <row r="2362" spans="1:5" customFormat="1" x14ac:dyDescent="0.2">
      <c r="A2362" s="10">
        <v>39220</v>
      </c>
      <c r="B2362" s="15">
        <v>70.650000000000006</v>
      </c>
      <c r="C2362" s="15"/>
      <c r="D2362" s="125">
        <v>69.260000000000005</v>
      </c>
      <c r="E2362" s="15">
        <v>64.95</v>
      </c>
    </row>
    <row r="2363" spans="1:5" customFormat="1" x14ac:dyDescent="0.2">
      <c r="A2363" s="10">
        <v>39223</v>
      </c>
      <c r="B2363" s="15">
        <v>72.180000000000007</v>
      </c>
      <c r="C2363" s="15"/>
      <c r="D2363" s="125">
        <v>69.510000000000005</v>
      </c>
      <c r="E2363" s="15">
        <v>66.28</v>
      </c>
    </row>
    <row r="2364" spans="1:5" customFormat="1" x14ac:dyDescent="0.2">
      <c r="A2364" s="10">
        <v>39224</v>
      </c>
      <c r="B2364" s="15">
        <v>71.98</v>
      </c>
      <c r="C2364" s="15"/>
      <c r="D2364" s="125">
        <v>70.05</v>
      </c>
      <c r="E2364" s="15">
        <v>64.98</v>
      </c>
    </row>
    <row r="2365" spans="1:5" customFormat="1" x14ac:dyDescent="0.2">
      <c r="A2365" s="10">
        <v>39225</v>
      </c>
      <c r="B2365" s="15">
        <v>71.83</v>
      </c>
      <c r="C2365" s="15"/>
      <c r="D2365" s="125">
        <v>71.010000000000005</v>
      </c>
      <c r="E2365" s="15">
        <v>65.08</v>
      </c>
    </row>
    <row r="2366" spans="1:5" customFormat="1" x14ac:dyDescent="0.2">
      <c r="A2366" s="10">
        <v>39226</v>
      </c>
      <c r="B2366" s="15">
        <v>70.34</v>
      </c>
      <c r="C2366" s="15"/>
      <c r="D2366" s="125">
        <v>71.959999999999994</v>
      </c>
      <c r="E2366" s="15">
        <v>63.59</v>
      </c>
    </row>
    <row r="2367" spans="1:5" customFormat="1" x14ac:dyDescent="0.2">
      <c r="A2367" s="10">
        <v>39227</v>
      </c>
      <c r="B2367" s="15">
        <v>71.66</v>
      </c>
      <c r="C2367" s="15"/>
      <c r="D2367" s="125">
        <v>70.72</v>
      </c>
      <c r="E2367" s="15">
        <v>64.760000000000005</v>
      </c>
    </row>
    <row r="2368" spans="1:5" customFormat="1" x14ac:dyDescent="0.2">
      <c r="A2368" s="21">
        <v>39231</v>
      </c>
      <c r="B2368" s="161">
        <v>69.760000000000005</v>
      </c>
      <c r="C2368" s="161"/>
      <c r="D2368" s="125">
        <v>69.31</v>
      </c>
      <c r="E2368" s="15">
        <v>63.16</v>
      </c>
    </row>
    <row r="2369" spans="1:9" customFormat="1" x14ac:dyDescent="0.2">
      <c r="A2369" s="21">
        <v>39232</v>
      </c>
      <c r="B2369" s="161">
        <v>69.5</v>
      </c>
      <c r="C2369" s="161"/>
      <c r="D2369" s="125">
        <v>67.64</v>
      </c>
      <c r="E2369" s="15">
        <v>63.5</v>
      </c>
    </row>
    <row r="2370" spans="1:9" customFormat="1" x14ac:dyDescent="0.2">
      <c r="A2370" s="21">
        <v>39233</v>
      </c>
      <c r="B2370" s="161">
        <v>69.92</v>
      </c>
      <c r="C2370" s="161"/>
      <c r="D2370" s="125">
        <v>68.180000000000007</v>
      </c>
      <c r="E2370" s="15">
        <v>64.02</v>
      </c>
      <c r="F2370">
        <v>22</v>
      </c>
      <c r="G2370" s="76">
        <f>SUM(B2349:B2370)/F2370</f>
        <v>69.188181818181818</v>
      </c>
      <c r="H2370" s="76">
        <f>SUM(D2349:D2370)/F2370</f>
        <v>67.212272727272747</v>
      </c>
      <c r="I2370" s="76">
        <f>SUM(E2349:E2370)/F2370</f>
        <v>63.460909090909098</v>
      </c>
    </row>
    <row r="2371" spans="1:9" customFormat="1" x14ac:dyDescent="0.2">
      <c r="A2371" s="21">
        <v>39234</v>
      </c>
      <c r="B2371" s="161">
        <v>70.59</v>
      </c>
      <c r="C2371" s="161"/>
      <c r="D2371" s="125">
        <v>68.650000000000006</v>
      </c>
      <c r="E2371" s="198">
        <v>65.09</v>
      </c>
    </row>
    <row r="2372" spans="1:9" customFormat="1" x14ac:dyDescent="0.2">
      <c r="A2372" s="21">
        <v>39237</v>
      </c>
      <c r="B2372" s="161">
        <v>71.77</v>
      </c>
      <c r="C2372" s="161"/>
      <c r="D2372" s="125">
        <v>70.900000000000006</v>
      </c>
      <c r="E2372" s="15">
        <v>66.22</v>
      </c>
    </row>
    <row r="2373" spans="1:9" customFormat="1" x14ac:dyDescent="0.2">
      <c r="A2373" s="21">
        <v>39238</v>
      </c>
      <c r="B2373" s="161">
        <v>71.92</v>
      </c>
      <c r="C2373" s="161"/>
      <c r="D2373" s="125">
        <v>71.36</v>
      </c>
      <c r="E2373" s="15">
        <v>65.62</v>
      </c>
    </row>
    <row r="2374" spans="1:9" customFormat="1" x14ac:dyDescent="0.2">
      <c r="A2374" s="10">
        <v>39239</v>
      </c>
      <c r="B2374" s="15">
        <v>72.22</v>
      </c>
      <c r="C2374" s="15"/>
      <c r="D2374" s="125">
        <v>71.5</v>
      </c>
      <c r="E2374" s="15">
        <v>65.97</v>
      </c>
    </row>
    <row r="2375" spans="1:9" customFormat="1" x14ac:dyDescent="0.2">
      <c r="A2375" s="10">
        <v>39240</v>
      </c>
      <c r="B2375" s="15">
        <v>72.78</v>
      </c>
      <c r="C2375" s="15"/>
      <c r="D2375" s="125">
        <v>72.36</v>
      </c>
      <c r="E2375" s="15">
        <v>66.930000000000007</v>
      </c>
    </row>
    <row r="2376" spans="1:9" customFormat="1" x14ac:dyDescent="0.2">
      <c r="A2376" s="10">
        <v>39241</v>
      </c>
      <c r="B2376" s="15">
        <v>70.010000000000005</v>
      </c>
      <c r="C2376" s="15"/>
      <c r="D2376" s="125">
        <v>70.040000000000006</v>
      </c>
      <c r="E2376" s="15">
        <v>64.760000000000005</v>
      </c>
    </row>
    <row r="2377" spans="1:9" customFormat="1" x14ac:dyDescent="0.2">
      <c r="A2377" s="10">
        <v>39244</v>
      </c>
      <c r="B2377" s="15">
        <v>70.72</v>
      </c>
      <c r="C2377" s="15"/>
      <c r="D2377" s="125">
        <v>68.849999999999994</v>
      </c>
      <c r="E2377" s="15">
        <v>65.97</v>
      </c>
    </row>
    <row r="2378" spans="1:9" customFormat="1" x14ac:dyDescent="0.2">
      <c r="A2378" s="10">
        <v>39245</v>
      </c>
      <c r="B2378" s="15">
        <v>70.11</v>
      </c>
      <c r="C2378" s="15"/>
      <c r="D2378" s="125">
        <v>68.56</v>
      </c>
      <c r="E2378" s="15">
        <v>65.36</v>
      </c>
    </row>
    <row r="2379" spans="1:9" customFormat="1" x14ac:dyDescent="0.2">
      <c r="A2379" s="10">
        <v>39246</v>
      </c>
      <c r="B2379" s="15">
        <v>71.319999999999993</v>
      </c>
      <c r="C2379" s="15"/>
      <c r="D2379" s="125">
        <v>69.239999999999995</v>
      </c>
      <c r="E2379" s="15">
        <v>66.27</v>
      </c>
    </row>
    <row r="2380" spans="1:9" customFormat="1" x14ac:dyDescent="0.2">
      <c r="A2380" s="10">
        <v>39247</v>
      </c>
      <c r="B2380" s="15">
        <v>73.31</v>
      </c>
      <c r="C2380" s="15"/>
      <c r="D2380" s="125">
        <v>71.180000000000007</v>
      </c>
      <c r="E2380" s="15">
        <v>67.66</v>
      </c>
    </row>
    <row r="2381" spans="1:9" customFormat="1" x14ac:dyDescent="0.2">
      <c r="A2381" s="10">
        <v>39248</v>
      </c>
      <c r="B2381" s="15">
        <v>73.849999999999994</v>
      </c>
      <c r="C2381" s="15"/>
      <c r="D2381" s="125">
        <v>71.63</v>
      </c>
      <c r="E2381" s="15">
        <v>68</v>
      </c>
    </row>
    <row r="2382" spans="1:9" customFormat="1" x14ac:dyDescent="0.2">
      <c r="A2382" s="10">
        <v>39251</v>
      </c>
      <c r="B2382" s="15">
        <v>76.8</v>
      </c>
      <c r="C2382" s="15"/>
      <c r="D2382" s="125">
        <v>72.33</v>
      </c>
      <c r="E2382" s="15">
        <v>69.099999999999994</v>
      </c>
    </row>
    <row r="2383" spans="1:9" customFormat="1" x14ac:dyDescent="0.2">
      <c r="A2383" s="10">
        <v>39252</v>
      </c>
      <c r="B2383" s="15">
        <v>76.010000000000005</v>
      </c>
      <c r="C2383" s="15"/>
      <c r="D2383" s="125">
        <v>72.17</v>
      </c>
      <c r="E2383" s="15">
        <v>69.11</v>
      </c>
    </row>
    <row r="2384" spans="1:9" customFormat="1" x14ac:dyDescent="0.2">
      <c r="A2384" s="10">
        <v>39253</v>
      </c>
      <c r="B2384" s="15">
        <v>74.5</v>
      </c>
      <c r="C2384" s="15"/>
      <c r="D2384" s="125">
        <v>70.55</v>
      </c>
      <c r="E2384" s="15">
        <v>68.2</v>
      </c>
    </row>
    <row r="2385" spans="1:14" x14ac:dyDescent="0.2">
      <c r="A2385" s="10">
        <v>39254</v>
      </c>
      <c r="B2385" s="15">
        <v>74.180000000000007</v>
      </c>
      <c r="C2385" s="15"/>
      <c r="D2385" s="125">
        <v>71.81</v>
      </c>
      <c r="E2385" s="15">
        <v>67.930000000000007</v>
      </c>
      <c r="K2385"/>
      <c r="M2385"/>
    </row>
    <row r="2386" spans="1:14" x14ac:dyDescent="0.2">
      <c r="A2386" s="10">
        <v>39255</v>
      </c>
      <c r="B2386" s="15">
        <v>75.900000000000006</v>
      </c>
      <c r="C2386" s="15"/>
      <c r="D2386" s="125">
        <v>72.040000000000006</v>
      </c>
      <c r="E2386" s="15">
        <v>68.900000000000006</v>
      </c>
      <c r="K2386"/>
      <c r="M2386"/>
    </row>
    <row r="2387" spans="1:14" x14ac:dyDescent="0.2">
      <c r="A2387" s="10">
        <v>39258</v>
      </c>
      <c r="B2387" s="15">
        <v>73.94</v>
      </c>
      <c r="C2387" s="15"/>
      <c r="D2387" s="125">
        <v>71.36</v>
      </c>
      <c r="E2387" s="15">
        <v>68.94</v>
      </c>
      <c r="K2387"/>
      <c r="M2387"/>
    </row>
    <row r="2388" spans="1:14" x14ac:dyDescent="0.2">
      <c r="A2388" s="10">
        <v>39259</v>
      </c>
      <c r="B2388" s="15">
        <v>73.78</v>
      </c>
      <c r="C2388" s="15"/>
      <c r="D2388" s="125">
        <v>71.41</v>
      </c>
      <c r="E2388" s="15">
        <v>67.78</v>
      </c>
      <c r="K2388"/>
      <c r="M2388"/>
    </row>
    <row r="2389" spans="1:14" x14ac:dyDescent="0.2">
      <c r="A2389" s="10">
        <v>39260</v>
      </c>
      <c r="B2389" s="15">
        <v>74.38</v>
      </c>
      <c r="C2389" s="15"/>
      <c r="D2389" s="125">
        <v>71.84</v>
      </c>
      <c r="E2389" s="15">
        <v>68.98</v>
      </c>
      <c r="K2389"/>
      <c r="M2389"/>
    </row>
    <row r="2390" spans="1:14" x14ac:dyDescent="0.2">
      <c r="A2390" s="10">
        <v>39261</v>
      </c>
      <c r="B2390" s="15">
        <v>73.67</v>
      </c>
      <c r="C2390" s="15"/>
      <c r="D2390" s="125">
        <v>71.959999999999994</v>
      </c>
      <c r="E2390" s="15">
        <v>69.569999999999993</v>
      </c>
      <c r="K2390"/>
      <c r="M2390"/>
    </row>
    <row r="2391" spans="1:14" x14ac:dyDescent="0.2">
      <c r="A2391" s="10">
        <v>39262</v>
      </c>
      <c r="B2391" s="15">
        <v>75.94</v>
      </c>
      <c r="C2391" s="15"/>
      <c r="D2391" s="125">
        <v>72.22</v>
      </c>
      <c r="E2391" s="198">
        <v>70.69</v>
      </c>
      <c r="F2391">
        <v>21</v>
      </c>
      <c r="G2391" s="76">
        <f>SUM(B2371:B2391)/F2391</f>
        <v>73.223809523809535</v>
      </c>
      <c r="H2391" s="76">
        <f>SUM(D2371:D2391)/F2391</f>
        <v>71.045714285714283</v>
      </c>
      <c r="I2391" s="76">
        <f>SUM(E2371:E2391)/F2391</f>
        <v>67.478571428571442</v>
      </c>
      <c r="K2391"/>
      <c r="M2391"/>
    </row>
    <row r="2392" spans="1:14" x14ac:dyDescent="0.2">
      <c r="A2392" s="10">
        <v>39265</v>
      </c>
      <c r="B2392" s="15">
        <v>76.650000000000006</v>
      </c>
      <c r="C2392" s="15"/>
      <c r="D2392" s="125">
        <v>72.900000000000006</v>
      </c>
      <c r="E2392" s="15">
        <v>71.099999999999994</v>
      </c>
      <c r="K2392"/>
      <c r="M2392"/>
    </row>
    <row r="2393" spans="1:14" x14ac:dyDescent="0.2">
      <c r="A2393" s="10">
        <v>39266</v>
      </c>
      <c r="B2393" s="15">
        <v>77.37</v>
      </c>
      <c r="C2393" s="15"/>
      <c r="D2393" s="125">
        <v>74.260000000000005</v>
      </c>
      <c r="E2393" s="15">
        <v>71.42</v>
      </c>
      <c r="K2393"/>
      <c r="M2393"/>
    </row>
    <row r="2394" spans="1:14" x14ac:dyDescent="0.2">
      <c r="A2394" s="10">
        <v>39268</v>
      </c>
      <c r="B2394" s="15">
        <v>78.47</v>
      </c>
      <c r="C2394" s="15"/>
      <c r="D2394" s="125">
        <v>75.400000000000006</v>
      </c>
      <c r="E2394" s="15">
        <v>71.819999999999993</v>
      </c>
      <c r="K2394"/>
      <c r="M2394"/>
    </row>
    <row r="2395" spans="1:14" ht="54.75" customHeight="1" x14ac:dyDescent="0.2">
      <c r="A2395" s="10">
        <v>39269</v>
      </c>
      <c r="B2395" s="15">
        <v>78.569999999999993</v>
      </c>
      <c r="C2395" s="15"/>
      <c r="D2395" s="125">
        <v>76.58</v>
      </c>
      <c r="E2395" s="15">
        <v>72.819999999999993</v>
      </c>
      <c r="K2395" s="81"/>
      <c r="L2395" s="866" t="s">
        <v>2342</v>
      </c>
      <c r="M2395" s="866"/>
      <c r="N2395" s="866"/>
    </row>
    <row r="2396" spans="1:14" x14ac:dyDescent="0.2">
      <c r="A2396" s="10">
        <v>39272</v>
      </c>
      <c r="B2396" s="15">
        <v>78.849999999999994</v>
      </c>
      <c r="C2396" s="15"/>
      <c r="D2396" s="125">
        <v>77.099999999999994</v>
      </c>
      <c r="E2396" s="15">
        <v>72.2</v>
      </c>
      <c r="K2396"/>
      <c r="M2396"/>
    </row>
    <row r="2397" spans="1:14" x14ac:dyDescent="0.2">
      <c r="A2397" s="10">
        <v>39273</v>
      </c>
      <c r="B2397" s="15">
        <v>79.02</v>
      </c>
      <c r="C2397" s="15"/>
      <c r="D2397" s="125">
        <v>77.88</v>
      </c>
      <c r="E2397" s="15">
        <v>72.819999999999993</v>
      </c>
      <c r="K2397"/>
      <c r="M2397"/>
    </row>
    <row r="2398" spans="1:14" x14ac:dyDescent="0.2">
      <c r="A2398" s="10">
        <v>39274</v>
      </c>
      <c r="B2398" s="15">
        <v>78.77</v>
      </c>
      <c r="C2398" s="15"/>
      <c r="D2398" s="125">
        <v>77.44</v>
      </c>
      <c r="E2398" s="15">
        <v>72.569999999999993</v>
      </c>
      <c r="K2398"/>
      <c r="M2398"/>
    </row>
    <row r="2399" spans="1:14" x14ac:dyDescent="0.2">
      <c r="A2399" s="10">
        <v>39275</v>
      </c>
      <c r="B2399" s="15">
        <v>79.260000000000005</v>
      </c>
      <c r="C2399" s="15"/>
      <c r="D2399" s="125">
        <v>78.239999999999995</v>
      </c>
      <c r="E2399" s="15">
        <v>72.510000000000005</v>
      </c>
      <c r="K2399"/>
      <c r="M2399"/>
    </row>
    <row r="2400" spans="1:14" x14ac:dyDescent="0.2">
      <c r="A2400" s="10">
        <v>39276</v>
      </c>
      <c r="B2400" s="15">
        <v>80.739999999999995</v>
      </c>
      <c r="C2400" s="15"/>
      <c r="D2400" s="125">
        <v>78.12</v>
      </c>
      <c r="E2400" s="15">
        <v>73.94</v>
      </c>
      <c r="K2400"/>
      <c r="M2400"/>
    </row>
    <row r="2401" spans="1:9" customFormat="1" x14ac:dyDescent="0.2">
      <c r="A2401" s="10">
        <v>39279</v>
      </c>
      <c r="B2401" s="15">
        <v>80.260000000000005</v>
      </c>
      <c r="C2401" s="15"/>
      <c r="D2401" s="125">
        <v>78.17</v>
      </c>
      <c r="E2401" s="15">
        <v>74.16</v>
      </c>
    </row>
    <row r="2402" spans="1:9" customFormat="1" x14ac:dyDescent="0.2">
      <c r="A2402" s="10">
        <v>39280</v>
      </c>
      <c r="B2402" s="15">
        <v>79.180000000000007</v>
      </c>
      <c r="C2402" s="15"/>
      <c r="D2402" s="125">
        <v>77.59</v>
      </c>
      <c r="E2402" s="15">
        <v>74.03</v>
      </c>
    </row>
    <row r="2403" spans="1:9" customFormat="1" x14ac:dyDescent="0.2">
      <c r="A2403" s="10">
        <v>39281</v>
      </c>
      <c r="B2403" s="15">
        <v>79.06</v>
      </c>
      <c r="C2403" s="15"/>
      <c r="D2403" s="125">
        <v>78</v>
      </c>
      <c r="E2403" s="15">
        <v>75.06</v>
      </c>
    </row>
    <row r="2404" spans="1:9" customFormat="1" x14ac:dyDescent="0.2">
      <c r="A2404" s="10">
        <v>39282</v>
      </c>
      <c r="B2404" s="15">
        <v>79.930000000000007</v>
      </c>
      <c r="C2404" s="15"/>
      <c r="D2404" s="125">
        <v>78.37</v>
      </c>
      <c r="E2404" s="15">
        <v>75.930000000000007</v>
      </c>
    </row>
    <row r="2405" spans="1:9" customFormat="1" x14ac:dyDescent="0.2">
      <c r="A2405" s="10">
        <v>39283</v>
      </c>
      <c r="B2405" s="15">
        <v>77.58</v>
      </c>
      <c r="C2405" s="15"/>
      <c r="D2405" s="125">
        <v>79.09</v>
      </c>
      <c r="E2405" s="15">
        <v>75.58</v>
      </c>
    </row>
    <row r="2406" spans="1:9" customFormat="1" x14ac:dyDescent="0.2">
      <c r="A2406" s="10">
        <v>39286</v>
      </c>
      <c r="B2406" s="15">
        <v>76.7</v>
      </c>
      <c r="C2406" s="15"/>
      <c r="D2406" s="125">
        <v>78.36</v>
      </c>
      <c r="E2406" s="15">
        <v>74.7</v>
      </c>
    </row>
    <row r="2407" spans="1:9" customFormat="1" x14ac:dyDescent="0.2">
      <c r="A2407" s="10">
        <v>39287</v>
      </c>
      <c r="B2407" s="15">
        <v>76.77</v>
      </c>
      <c r="C2407" s="15"/>
      <c r="D2407" s="125">
        <v>75.88</v>
      </c>
      <c r="E2407" s="15">
        <v>73.52</v>
      </c>
      <c r="F2407" s="127"/>
      <c r="G2407" s="127"/>
      <c r="H2407" s="128"/>
      <c r="I2407" s="128"/>
    </row>
    <row r="2408" spans="1:9" customFormat="1" x14ac:dyDescent="0.2">
      <c r="A2408" s="10">
        <v>39288</v>
      </c>
      <c r="B2408" s="15">
        <v>79.64</v>
      </c>
      <c r="C2408" s="15"/>
      <c r="D2408" s="125">
        <v>75.209999999999994</v>
      </c>
      <c r="E2408" s="15">
        <v>75.989999999999995</v>
      </c>
      <c r="F2408" s="127"/>
      <c r="G2408" s="127"/>
      <c r="H2408" s="127"/>
      <c r="I2408" s="127"/>
    </row>
    <row r="2409" spans="1:9" customFormat="1" x14ac:dyDescent="0.2">
      <c r="A2409" s="10">
        <v>39289</v>
      </c>
      <c r="B2409" s="15">
        <v>76.66</v>
      </c>
      <c r="C2409" s="15"/>
      <c r="D2409" s="125">
        <v>77.28</v>
      </c>
      <c r="E2409" s="15">
        <v>74.959999999999994</v>
      </c>
      <c r="F2409" s="127"/>
      <c r="G2409" s="127"/>
      <c r="H2409" s="127"/>
      <c r="I2409" s="127"/>
    </row>
    <row r="2410" spans="1:9" customFormat="1" x14ac:dyDescent="0.2">
      <c r="A2410" s="10">
        <v>39290</v>
      </c>
      <c r="B2410" s="15">
        <v>79.03</v>
      </c>
      <c r="C2410" s="15"/>
      <c r="D2410" s="125">
        <v>76.58</v>
      </c>
      <c r="E2410" s="15">
        <v>77.03</v>
      </c>
      <c r="F2410" s="127"/>
      <c r="G2410" s="127"/>
      <c r="H2410" s="127"/>
      <c r="I2410" s="128"/>
    </row>
    <row r="2411" spans="1:9" customFormat="1" x14ac:dyDescent="0.2">
      <c r="A2411" s="10">
        <v>39293</v>
      </c>
      <c r="B2411" s="15">
        <v>78.34</v>
      </c>
      <c r="C2411" s="15"/>
      <c r="D2411" s="125">
        <v>76.069999999999993</v>
      </c>
      <c r="E2411" s="15">
        <v>76.84</v>
      </c>
    </row>
    <row r="2412" spans="1:9" customFormat="1" x14ac:dyDescent="0.2">
      <c r="A2412" s="10">
        <v>39294</v>
      </c>
      <c r="B2412" s="15">
        <v>79.319999999999993</v>
      </c>
      <c r="C2412" s="15"/>
      <c r="D2412" s="125">
        <v>77.010000000000005</v>
      </c>
      <c r="E2412" s="15">
        <v>78.819999999999993</v>
      </c>
      <c r="F2412">
        <v>21</v>
      </c>
      <c r="G2412" s="76">
        <f>SUM(B2392:B2412)/F2412</f>
        <v>78.579523809523806</v>
      </c>
      <c r="H2412" s="76">
        <f>SUM(D2392:D2412)/F2412</f>
        <v>76.929999999999978</v>
      </c>
      <c r="I2412" s="76">
        <f>SUM(E2392:E2412)/F2412</f>
        <v>74.181904761904761</v>
      </c>
    </row>
    <row r="2413" spans="1:9" customFormat="1" x14ac:dyDescent="0.2">
      <c r="A2413" s="10">
        <v>39295</v>
      </c>
      <c r="B2413" s="10"/>
      <c r="C2413" s="10"/>
      <c r="D2413" s="125">
        <v>77.11</v>
      </c>
      <c r="E2413" s="198">
        <v>76.540000000000006</v>
      </c>
    </row>
    <row r="2414" spans="1:9" customFormat="1" x14ac:dyDescent="0.2">
      <c r="A2414" s="10">
        <v>39296</v>
      </c>
      <c r="B2414" s="10"/>
      <c r="C2414" s="10"/>
      <c r="D2414" s="125">
        <v>76.14</v>
      </c>
      <c r="E2414" s="15">
        <v>76.87</v>
      </c>
    </row>
    <row r="2415" spans="1:9" customFormat="1" x14ac:dyDescent="0.2">
      <c r="A2415" s="10">
        <v>39297</v>
      </c>
      <c r="B2415" s="10"/>
      <c r="C2415" s="10"/>
      <c r="D2415" s="125">
        <v>75.36</v>
      </c>
      <c r="E2415" s="15">
        <v>75.489999999999995</v>
      </c>
    </row>
    <row r="2416" spans="1:9" customFormat="1" x14ac:dyDescent="0.2">
      <c r="A2416" s="10">
        <v>39300</v>
      </c>
      <c r="B2416" s="10"/>
      <c r="C2416" s="10"/>
      <c r="D2416" s="118">
        <v>72.69</v>
      </c>
      <c r="E2416" s="15">
        <v>72.069999999999993</v>
      </c>
    </row>
    <row r="2417" spans="1:5" customFormat="1" x14ac:dyDescent="0.2">
      <c r="A2417" s="10">
        <v>39301</v>
      </c>
      <c r="B2417" s="10"/>
      <c r="C2417" s="10"/>
      <c r="D2417" s="118">
        <v>70.42</v>
      </c>
      <c r="E2417" s="15">
        <v>72.430000000000007</v>
      </c>
    </row>
    <row r="2418" spans="1:5" customFormat="1" x14ac:dyDescent="0.2">
      <c r="A2418" s="10">
        <v>39302</v>
      </c>
      <c r="B2418" s="10"/>
      <c r="C2418" s="10"/>
      <c r="D2418" s="118">
        <v>70.73</v>
      </c>
      <c r="E2418" s="15">
        <v>72.180000000000007</v>
      </c>
    </row>
    <row r="2419" spans="1:5" customFormat="1" x14ac:dyDescent="0.2">
      <c r="A2419" s="10">
        <v>39303</v>
      </c>
      <c r="B2419" s="10"/>
      <c r="C2419" s="10"/>
      <c r="D2419" s="118">
        <v>70.08</v>
      </c>
      <c r="E2419" s="15">
        <v>71.599999999999994</v>
      </c>
    </row>
    <row r="2420" spans="1:5" customFormat="1" x14ac:dyDescent="0.2">
      <c r="A2420" s="10">
        <v>39304</v>
      </c>
      <c r="B2420" s="10"/>
      <c r="C2420" s="10"/>
      <c r="D2420" s="118">
        <v>69.569999999999993</v>
      </c>
      <c r="E2420" s="15">
        <v>71.47</v>
      </c>
    </row>
    <row r="2421" spans="1:5" customFormat="1" x14ac:dyDescent="0.2">
      <c r="A2421" s="10">
        <v>39307</v>
      </c>
      <c r="B2421" s="10"/>
      <c r="C2421" s="10"/>
      <c r="D2421" s="118">
        <v>71.3</v>
      </c>
      <c r="E2421" s="15">
        <v>71.62</v>
      </c>
    </row>
    <row r="2422" spans="1:5" customFormat="1" x14ac:dyDescent="0.2">
      <c r="A2422" s="10">
        <v>39308</v>
      </c>
      <c r="B2422" s="10"/>
      <c r="C2422" s="10"/>
      <c r="D2422" s="118">
        <v>69.290000000000006</v>
      </c>
      <c r="E2422" s="15">
        <v>72.39</v>
      </c>
    </row>
    <row r="2423" spans="1:5" customFormat="1" x14ac:dyDescent="0.2">
      <c r="A2423" s="10">
        <v>39309</v>
      </c>
      <c r="B2423" s="10"/>
      <c r="C2423" s="10"/>
      <c r="D2423" s="118">
        <v>71.3</v>
      </c>
      <c r="E2423" s="15">
        <v>73.34</v>
      </c>
    </row>
    <row r="2424" spans="1:5" customFormat="1" x14ac:dyDescent="0.2">
      <c r="A2424" s="10">
        <v>39310</v>
      </c>
      <c r="B2424" s="10"/>
      <c r="C2424" s="10"/>
      <c r="D2424" s="118">
        <v>68.77</v>
      </c>
      <c r="E2424" s="15">
        <v>71.010000000000005</v>
      </c>
    </row>
    <row r="2425" spans="1:5" customFormat="1" x14ac:dyDescent="0.2">
      <c r="A2425" s="10">
        <v>39311</v>
      </c>
      <c r="B2425" s="10"/>
      <c r="C2425" s="10"/>
      <c r="D2425" s="118">
        <v>69.8</v>
      </c>
      <c r="E2425" s="15">
        <v>71.989999999999995</v>
      </c>
    </row>
    <row r="2426" spans="1:5" customFormat="1" x14ac:dyDescent="0.2">
      <c r="A2426" s="10">
        <v>39314</v>
      </c>
      <c r="B2426" s="10"/>
      <c r="C2426" s="10"/>
      <c r="D2426" s="118">
        <v>68.37</v>
      </c>
      <c r="E2426" s="15">
        <v>71.13</v>
      </c>
    </row>
    <row r="2427" spans="1:5" customFormat="1" x14ac:dyDescent="0.2">
      <c r="A2427" s="10">
        <v>39315</v>
      </c>
      <c r="B2427" s="10"/>
      <c r="C2427" s="10"/>
      <c r="D2427" s="118">
        <v>67.88</v>
      </c>
      <c r="E2427" s="15">
        <v>69.48</v>
      </c>
    </row>
    <row r="2428" spans="1:5" customFormat="1" x14ac:dyDescent="0.2">
      <c r="A2428" s="10">
        <v>39316</v>
      </c>
      <c r="B2428" s="10"/>
      <c r="C2428" s="10"/>
      <c r="D2428" s="118">
        <v>67.73</v>
      </c>
      <c r="E2428" s="15">
        <v>69.319999999999993</v>
      </c>
    </row>
    <row r="2429" spans="1:5" customFormat="1" x14ac:dyDescent="0.2">
      <c r="A2429" s="10">
        <v>39317</v>
      </c>
      <c r="B2429" s="10"/>
      <c r="C2429" s="10"/>
      <c r="D2429" s="118">
        <v>68.73</v>
      </c>
      <c r="E2429" s="15">
        <v>70.040000000000006</v>
      </c>
    </row>
    <row r="2430" spans="1:5" customFormat="1" x14ac:dyDescent="0.2">
      <c r="A2430" s="10">
        <v>39318</v>
      </c>
      <c r="B2430" s="10"/>
      <c r="C2430" s="10"/>
      <c r="D2430" s="118">
        <v>69.489999999999995</v>
      </c>
      <c r="E2430" s="15">
        <v>71.39</v>
      </c>
    </row>
    <row r="2431" spans="1:5" customFormat="1" x14ac:dyDescent="0.2">
      <c r="A2431" s="10">
        <v>39321</v>
      </c>
      <c r="B2431" s="10"/>
      <c r="C2431" s="10"/>
      <c r="D2431" s="118">
        <v>68.849999999999994</v>
      </c>
      <c r="E2431" s="15">
        <v>71.98</v>
      </c>
    </row>
    <row r="2432" spans="1:5" customFormat="1" x14ac:dyDescent="0.2">
      <c r="A2432" s="10">
        <v>39322</v>
      </c>
      <c r="B2432" s="10"/>
      <c r="C2432" s="10"/>
      <c r="D2432" s="118">
        <v>69.66</v>
      </c>
      <c r="E2432" s="15">
        <v>71.739999999999995</v>
      </c>
    </row>
    <row r="2433" spans="1:9" customFormat="1" x14ac:dyDescent="0.2">
      <c r="A2433" s="10">
        <v>39323</v>
      </c>
      <c r="B2433" s="10"/>
      <c r="C2433" s="10"/>
      <c r="D2433" s="118">
        <v>70.48</v>
      </c>
      <c r="E2433" s="15">
        <v>73.52</v>
      </c>
    </row>
    <row r="2434" spans="1:9" customFormat="1" x14ac:dyDescent="0.2">
      <c r="A2434" s="10">
        <v>39324</v>
      </c>
      <c r="B2434" s="10"/>
      <c r="C2434" s="10"/>
      <c r="D2434" s="118">
        <v>71.459999999999994</v>
      </c>
      <c r="E2434" s="15">
        <v>73.37</v>
      </c>
    </row>
    <row r="2435" spans="1:9" customFormat="1" x14ac:dyDescent="0.2">
      <c r="A2435" s="10">
        <v>39325</v>
      </c>
      <c r="B2435" s="10"/>
      <c r="C2435" s="10"/>
      <c r="D2435" s="118">
        <v>72.290000000000006</v>
      </c>
      <c r="E2435" s="198">
        <v>74.05</v>
      </c>
      <c r="F2435">
        <v>23</v>
      </c>
      <c r="H2435" s="76">
        <f>SUM(D2413:D2435)/F2435</f>
        <v>70.760869565217391</v>
      </c>
      <c r="I2435" s="76">
        <f>SUM(E2413:E2435)/F2435</f>
        <v>72.392173913043493</v>
      </c>
    </row>
    <row r="2436" spans="1:9" customFormat="1" x14ac:dyDescent="0.2">
      <c r="A2436" s="10">
        <v>39329</v>
      </c>
      <c r="B2436" s="10"/>
      <c r="C2436" s="10"/>
      <c r="D2436" s="118">
        <v>74.22</v>
      </c>
      <c r="E2436" s="15">
        <v>75.08</v>
      </c>
    </row>
    <row r="2437" spans="1:9" customFormat="1" x14ac:dyDescent="0.2">
      <c r="A2437" s="10">
        <v>39330</v>
      </c>
      <c r="B2437" s="10"/>
      <c r="C2437" s="10"/>
      <c r="D2437" s="118">
        <v>74.72</v>
      </c>
      <c r="E2437" s="15">
        <v>75.739999999999995</v>
      </c>
    </row>
    <row r="2438" spans="1:9" customFormat="1" x14ac:dyDescent="0.2">
      <c r="A2438" s="10">
        <v>39331</v>
      </c>
      <c r="B2438" s="10"/>
      <c r="C2438" s="10"/>
      <c r="D2438" s="118">
        <v>76.209999999999994</v>
      </c>
      <c r="E2438" s="15">
        <v>76.31</v>
      </c>
    </row>
    <row r="2439" spans="1:9" customFormat="1" x14ac:dyDescent="0.2">
      <c r="A2439" s="10">
        <v>39332</v>
      </c>
      <c r="B2439" s="10"/>
      <c r="C2439" s="10"/>
      <c r="D2439" s="118">
        <v>75.08</v>
      </c>
      <c r="E2439" s="15">
        <v>76.709999999999994</v>
      </c>
    </row>
    <row r="2440" spans="1:9" customFormat="1" x14ac:dyDescent="0.2">
      <c r="A2440" s="21">
        <v>39335</v>
      </c>
      <c r="B2440" s="21"/>
      <c r="C2440" s="21"/>
      <c r="D2440" s="118">
        <v>74.97</v>
      </c>
      <c r="E2440" s="15">
        <v>77.5</v>
      </c>
    </row>
    <row r="2441" spans="1:9" customFormat="1" x14ac:dyDescent="0.2">
      <c r="A2441" s="21">
        <v>39336</v>
      </c>
      <c r="B2441" s="21"/>
      <c r="C2441" s="21"/>
      <c r="D2441" s="125">
        <v>76.23</v>
      </c>
      <c r="E2441" s="15">
        <v>78.239999999999995</v>
      </c>
    </row>
    <row r="2442" spans="1:9" customFormat="1" x14ac:dyDescent="0.2">
      <c r="A2442" s="21">
        <v>39337</v>
      </c>
      <c r="B2442" s="21"/>
      <c r="C2442" s="21"/>
      <c r="D2442" s="125">
        <v>77.150000000000006</v>
      </c>
      <c r="E2442" s="15">
        <v>79.92</v>
      </c>
    </row>
    <row r="2443" spans="1:9" customFormat="1" x14ac:dyDescent="0.2">
      <c r="A2443" s="21">
        <v>39338</v>
      </c>
      <c r="B2443" s="21"/>
      <c r="C2443" s="21"/>
      <c r="D2443" s="125">
        <v>77.84</v>
      </c>
      <c r="E2443" s="15">
        <v>80.099999999999994</v>
      </c>
    </row>
    <row r="2444" spans="1:9" customFormat="1" x14ac:dyDescent="0.2">
      <c r="A2444" s="21">
        <v>39339</v>
      </c>
      <c r="B2444" s="21"/>
      <c r="C2444" s="21"/>
      <c r="D2444" s="125">
        <v>78.27</v>
      </c>
      <c r="E2444" s="15">
        <v>79.11</v>
      </c>
    </row>
    <row r="2445" spans="1:9" customFormat="1" x14ac:dyDescent="0.2">
      <c r="A2445" s="21">
        <v>39342</v>
      </c>
      <c r="B2445" s="21"/>
      <c r="C2445" s="21"/>
      <c r="D2445" s="125">
        <v>77.989999999999995</v>
      </c>
      <c r="E2445" s="15">
        <v>80.569999999999993</v>
      </c>
    </row>
    <row r="2446" spans="1:9" customFormat="1" x14ac:dyDescent="0.2">
      <c r="A2446" s="21">
        <v>39343</v>
      </c>
      <c r="B2446" s="21"/>
      <c r="C2446" s="21"/>
      <c r="D2446" s="125">
        <v>77</v>
      </c>
      <c r="E2446" s="15">
        <v>81.52</v>
      </c>
    </row>
    <row r="2447" spans="1:9" customFormat="1" x14ac:dyDescent="0.2">
      <c r="A2447" s="21">
        <v>39344</v>
      </c>
      <c r="B2447" s="21"/>
      <c r="C2447" s="21"/>
      <c r="D2447" s="125">
        <v>78.47</v>
      </c>
      <c r="E2447" s="15">
        <v>81.94</v>
      </c>
    </row>
    <row r="2448" spans="1:9" customFormat="1" x14ac:dyDescent="0.2">
      <c r="A2448" s="21">
        <v>39345</v>
      </c>
      <c r="B2448" s="21"/>
      <c r="C2448" s="21"/>
      <c r="D2448" s="125">
        <v>78.48</v>
      </c>
      <c r="E2448" s="15">
        <v>83.33</v>
      </c>
    </row>
    <row r="2449" spans="1:9" customFormat="1" x14ac:dyDescent="0.2">
      <c r="A2449" s="21">
        <v>39346</v>
      </c>
      <c r="B2449" s="21"/>
      <c r="C2449" s="21"/>
      <c r="D2449" s="125">
        <v>78.91</v>
      </c>
      <c r="E2449" s="15">
        <v>83.36</v>
      </c>
    </row>
    <row r="2450" spans="1:9" customFormat="1" x14ac:dyDescent="0.2">
      <c r="A2450" s="10">
        <v>39349</v>
      </c>
      <c r="B2450" s="10"/>
      <c r="C2450" s="10"/>
      <c r="D2450" s="125">
        <v>77.87</v>
      </c>
      <c r="E2450" s="15">
        <v>82.67</v>
      </c>
    </row>
    <row r="2451" spans="1:9" customFormat="1" x14ac:dyDescent="0.2">
      <c r="A2451" s="10">
        <v>39350</v>
      </c>
      <c r="B2451" s="10"/>
      <c r="C2451" s="10"/>
      <c r="D2451" s="125">
        <v>76.819999999999993</v>
      </c>
      <c r="E2451" s="15">
        <v>81.64</v>
      </c>
    </row>
    <row r="2452" spans="1:9" customFormat="1" x14ac:dyDescent="0.2">
      <c r="A2452" s="10">
        <v>39351</v>
      </c>
      <c r="B2452" s="10"/>
      <c r="C2452" s="10"/>
      <c r="D2452" s="125">
        <v>76.209999999999994</v>
      </c>
      <c r="E2452" s="15">
        <v>80.31</v>
      </c>
    </row>
    <row r="2453" spans="1:9" customFormat="1" x14ac:dyDescent="0.2">
      <c r="A2453" s="10">
        <v>39352</v>
      </c>
      <c r="B2453" s="10"/>
      <c r="C2453" s="10"/>
      <c r="D2453" s="125">
        <v>78.88</v>
      </c>
      <c r="E2453" s="15">
        <v>82.89</v>
      </c>
    </row>
    <row r="2454" spans="1:9" customFormat="1" x14ac:dyDescent="0.2">
      <c r="A2454" s="10">
        <v>39353</v>
      </c>
      <c r="B2454" s="10"/>
      <c r="C2454" s="10"/>
      <c r="D2454" s="125">
        <v>80.97</v>
      </c>
      <c r="E2454" s="15">
        <v>81.67</v>
      </c>
      <c r="F2454">
        <v>19</v>
      </c>
      <c r="H2454" s="76">
        <f>SUM(D2436:D2454)/F2454</f>
        <v>77.173157894736832</v>
      </c>
      <c r="I2454" s="76">
        <f>SUM(E2436:E2454)/F2454</f>
        <v>79.926842105263162</v>
      </c>
    </row>
    <row r="2455" spans="1:9" customFormat="1" x14ac:dyDescent="0.2">
      <c r="A2455" s="10">
        <v>39356</v>
      </c>
      <c r="B2455" s="10"/>
      <c r="C2455" s="10"/>
      <c r="D2455" s="125">
        <v>78.33</v>
      </c>
      <c r="E2455" s="198">
        <v>80.25</v>
      </c>
    </row>
    <row r="2456" spans="1:9" customFormat="1" x14ac:dyDescent="0.2">
      <c r="A2456" s="10">
        <v>39357</v>
      </c>
      <c r="B2456" s="10"/>
      <c r="C2456" s="10"/>
      <c r="D2456" s="125">
        <v>76.87</v>
      </c>
      <c r="E2456" s="15">
        <v>80.06</v>
      </c>
    </row>
    <row r="2457" spans="1:9" customFormat="1" x14ac:dyDescent="0.2">
      <c r="A2457" s="10">
        <v>39358</v>
      </c>
      <c r="B2457" s="10"/>
      <c r="C2457" s="10"/>
      <c r="D2457" s="125">
        <v>77.8</v>
      </c>
      <c r="E2457" s="15">
        <v>79.98</v>
      </c>
    </row>
    <row r="2458" spans="1:9" customFormat="1" x14ac:dyDescent="0.2">
      <c r="A2458" s="10">
        <v>39359</v>
      </c>
      <c r="B2458" s="10"/>
      <c r="C2458" s="10"/>
      <c r="D2458" s="125">
        <v>77.84</v>
      </c>
      <c r="E2458" s="15">
        <v>81.45</v>
      </c>
    </row>
    <row r="2459" spans="1:9" customFormat="1" x14ac:dyDescent="0.2">
      <c r="A2459" s="10">
        <v>39360</v>
      </c>
      <c r="B2459" s="10"/>
      <c r="C2459" s="10"/>
      <c r="D2459" s="125">
        <v>79.05</v>
      </c>
      <c r="E2459" s="15">
        <v>81.23</v>
      </c>
    </row>
    <row r="2460" spans="1:9" customFormat="1" x14ac:dyDescent="0.2">
      <c r="A2460" s="10">
        <v>39363</v>
      </c>
      <c r="B2460" s="10"/>
      <c r="C2460" s="10"/>
      <c r="D2460" s="125">
        <v>76.94</v>
      </c>
      <c r="E2460" s="15">
        <v>79.03</v>
      </c>
    </row>
    <row r="2461" spans="1:9" customFormat="1" x14ac:dyDescent="0.2">
      <c r="A2461" s="10">
        <v>39364</v>
      </c>
      <c r="B2461" s="10"/>
      <c r="C2461" s="10"/>
      <c r="D2461" s="125">
        <v>77.819999999999993</v>
      </c>
      <c r="E2461" s="15">
        <v>80.27</v>
      </c>
    </row>
    <row r="2462" spans="1:9" customFormat="1" x14ac:dyDescent="0.2">
      <c r="A2462" s="10">
        <v>39365</v>
      </c>
      <c r="B2462" s="10"/>
      <c r="C2462" s="10"/>
      <c r="D2462" s="125">
        <v>77.849999999999994</v>
      </c>
      <c r="E2462" s="15">
        <v>81.31</v>
      </c>
    </row>
    <row r="2463" spans="1:9" customFormat="1" x14ac:dyDescent="0.2">
      <c r="A2463" s="10">
        <v>39366</v>
      </c>
      <c r="B2463" s="10"/>
      <c r="C2463" s="10"/>
      <c r="D2463" s="125">
        <v>80.83</v>
      </c>
      <c r="E2463" s="15">
        <v>83.09</v>
      </c>
    </row>
    <row r="2464" spans="1:9" customFormat="1" x14ac:dyDescent="0.2">
      <c r="A2464" s="10">
        <v>39367</v>
      </c>
      <c r="B2464" s="10"/>
      <c r="C2464" s="10"/>
      <c r="D2464" s="125">
        <v>80.819999999999993</v>
      </c>
      <c r="E2464" s="15">
        <v>83.7</v>
      </c>
    </row>
    <row r="2465" spans="1:9" customFormat="1" x14ac:dyDescent="0.2">
      <c r="A2465" s="21">
        <v>39370</v>
      </c>
      <c r="B2465" s="21"/>
      <c r="C2465" s="21"/>
      <c r="D2465" s="125">
        <v>82.5</v>
      </c>
      <c r="E2465" s="15">
        <v>86.14</v>
      </c>
    </row>
    <row r="2466" spans="1:9" customFormat="1" x14ac:dyDescent="0.2">
      <c r="A2466" s="21">
        <v>39371</v>
      </c>
      <c r="B2466" s="21"/>
      <c r="C2466" s="21"/>
      <c r="D2466" s="125">
        <v>84.43</v>
      </c>
      <c r="E2466" s="15">
        <v>87.62</v>
      </c>
    </row>
    <row r="2467" spans="1:9" customFormat="1" x14ac:dyDescent="0.2">
      <c r="A2467" s="21">
        <v>39372</v>
      </c>
      <c r="B2467" s="21"/>
      <c r="C2467" s="21"/>
      <c r="D2467" s="125">
        <v>85.24</v>
      </c>
      <c r="E2467" s="15">
        <v>87.41</v>
      </c>
    </row>
    <row r="2468" spans="1:9" customFormat="1" x14ac:dyDescent="0.2">
      <c r="A2468" s="21">
        <v>39373</v>
      </c>
      <c r="B2468" s="21"/>
      <c r="C2468" s="21"/>
      <c r="D2468" s="125">
        <v>85.03</v>
      </c>
      <c r="E2468" s="15">
        <v>89.48</v>
      </c>
    </row>
    <row r="2469" spans="1:9" customFormat="1" x14ac:dyDescent="0.2">
      <c r="A2469" s="21">
        <v>39374</v>
      </c>
      <c r="B2469" s="21"/>
      <c r="C2469" s="21"/>
      <c r="D2469" s="125">
        <v>84.25</v>
      </c>
      <c r="E2469" s="15">
        <v>88.61</v>
      </c>
    </row>
    <row r="2470" spans="1:9" customFormat="1" x14ac:dyDescent="0.2">
      <c r="A2470" s="21">
        <v>39377</v>
      </c>
      <c r="B2470" s="21"/>
      <c r="C2470" s="21"/>
      <c r="D2470" s="125">
        <v>82.72</v>
      </c>
      <c r="E2470" s="15">
        <v>87.57</v>
      </c>
    </row>
    <row r="2471" spans="1:9" customFormat="1" x14ac:dyDescent="0.2">
      <c r="A2471" s="21">
        <v>39378</v>
      </c>
      <c r="B2471" s="21"/>
      <c r="C2471" s="21"/>
      <c r="D2471" s="125">
        <v>82.31</v>
      </c>
      <c r="E2471" s="15">
        <v>86.48</v>
      </c>
    </row>
    <row r="2472" spans="1:9" customFormat="1" x14ac:dyDescent="0.2">
      <c r="A2472" s="21">
        <v>39379</v>
      </c>
      <c r="B2472" s="21"/>
      <c r="C2472" s="21"/>
      <c r="D2472" s="125">
        <v>83.47</v>
      </c>
      <c r="E2472" s="15">
        <v>89.36</v>
      </c>
    </row>
    <row r="2473" spans="1:9" customFormat="1" x14ac:dyDescent="0.2">
      <c r="A2473" s="21">
        <v>39380</v>
      </c>
      <c r="B2473" s="21"/>
      <c r="C2473" s="21"/>
      <c r="D2473" s="125">
        <v>85.4</v>
      </c>
      <c r="E2473" s="15">
        <v>92.97</v>
      </c>
    </row>
    <row r="2474" spans="1:9" customFormat="1" x14ac:dyDescent="0.2">
      <c r="A2474" s="21">
        <v>39381</v>
      </c>
      <c r="B2474" s="21"/>
      <c r="C2474" s="21"/>
      <c r="D2474" s="125">
        <v>84.71</v>
      </c>
      <c r="E2474" s="15">
        <v>91.87</v>
      </c>
    </row>
    <row r="2475" spans="1:9" customFormat="1" x14ac:dyDescent="0.2">
      <c r="A2475" s="21">
        <v>39384</v>
      </c>
      <c r="B2475" s="21"/>
      <c r="C2475" s="21"/>
      <c r="D2475" s="125">
        <v>89.87</v>
      </c>
      <c r="E2475" s="15">
        <v>93.53</v>
      </c>
    </row>
    <row r="2476" spans="1:9" customFormat="1" x14ac:dyDescent="0.2">
      <c r="A2476" s="21">
        <v>39385</v>
      </c>
      <c r="B2476" s="21"/>
      <c r="C2476" s="21"/>
      <c r="D2476" s="125">
        <v>89.87</v>
      </c>
      <c r="E2476" s="15">
        <v>90.39</v>
      </c>
      <c r="F2476">
        <v>22</v>
      </c>
      <c r="H2476" s="76">
        <f>SUM(D2455:D2476)/F2476</f>
        <v>81.997727272727289</v>
      </c>
    </row>
    <row r="2477" spans="1:9" customFormat="1" x14ac:dyDescent="0.2">
      <c r="A2477" s="21">
        <v>39386</v>
      </c>
      <c r="B2477" s="21"/>
      <c r="C2477" s="21"/>
      <c r="D2477" s="125">
        <v>89.87</v>
      </c>
      <c r="E2477" s="15">
        <v>94.54</v>
      </c>
      <c r="F2477">
        <v>23</v>
      </c>
      <c r="H2477" s="76">
        <f>SUM(D2455:D2477)/F2477</f>
        <v>82.34</v>
      </c>
      <c r="I2477" s="76">
        <f>SUM(E2455:E2477)/F2477</f>
        <v>85.927826086956514</v>
      </c>
    </row>
    <row r="2478" spans="1:9" customFormat="1" x14ac:dyDescent="0.2">
      <c r="A2478" s="21">
        <v>39387</v>
      </c>
      <c r="B2478" s="21"/>
      <c r="C2478" s="21"/>
      <c r="D2478" s="125">
        <v>90.36</v>
      </c>
      <c r="E2478" s="198">
        <v>93.49</v>
      </c>
    </row>
    <row r="2479" spans="1:9" customFormat="1" x14ac:dyDescent="0.2">
      <c r="A2479" s="21">
        <v>39388</v>
      </c>
      <c r="B2479" s="21"/>
      <c r="C2479" s="21"/>
      <c r="D2479" s="125">
        <v>92.11</v>
      </c>
      <c r="E2479" s="15">
        <v>95.94</v>
      </c>
    </row>
    <row r="2480" spans="1:9" customFormat="1" x14ac:dyDescent="0.2">
      <c r="A2480" s="10">
        <v>39391</v>
      </c>
      <c r="B2480" s="10"/>
      <c r="C2480" s="10"/>
      <c r="D2480" s="125">
        <v>92.16</v>
      </c>
      <c r="E2480" s="15">
        <v>93.99</v>
      </c>
    </row>
    <row r="2481" spans="1:5" customFormat="1" x14ac:dyDescent="0.2">
      <c r="A2481" s="10">
        <v>39392</v>
      </c>
      <c r="B2481" s="10"/>
      <c r="C2481" s="10"/>
      <c r="D2481" s="125">
        <v>93.99</v>
      </c>
      <c r="E2481" s="15">
        <v>93.99</v>
      </c>
    </row>
    <row r="2482" spans="1:5" customFormat="1" x14ac:dyDescent="0.2">
      <c r="A2482" s="10">
        <v>39393</v>
      </c>
      <c r="B2482" s="10"/>
      <c r="C2482" s="10"/>
      <c r="D2482" s="125">
        <v>94.85</v>
      </c>
      <c r="E2482" s="15">
        <v>96.38</v>
      </c>
    </row>
    <row r="2483" spans="1:5" customFormat="1" x14ac:dyDescent="0.2">
      <c r="A2483" s="10">
        <v>39394</v>
      </c>
      <c r="B2483" s="10"/>
      <c r="C2483" s="10"/>
      <c r="D2483" s="125">
        <v>94.4</v>
      </c>
      <c r="E2483" s="15">
        <v>95.47</v>
      </c>
    </row>
    <row r="2484" spans="1:5" customFormat="1" x14ac:dyDescent="0.2">
      <c r="A2484" s="10">
        <v>39395</v>
      </c>
      <c r="B2484" s="10"/>
      <c r="C2484" s="10"/>
      <c r="D2484" s="125">
        <v>92.32</v>
      </c>
      <c r="E2484" s="15">
        <v>96.33</v>
      </c>
    </row>
    <row r="2485" spans="1:5" customFormat="1" x14ac:dyDescent="0.2">
      <c r="A2485" s="10">
        <v>39398</v>
      </c>
      <c r="B2485" s="10"/>
      <c r="C2485" s="10"/>
      <c r="D2485" s="125">
        <v>91.56</v>
      </c>
      <c r="E2485" s="15">
        <v>94.63</v>
      </c>
    </row>
    <row r="2486" spans="1:5" customFormat="1" x14ac:dyDescent="0.2">
      <c r="A2486" s="10">
        <v>39399</v>
      </c>
      <c r="B2486" s="10"/>
      <c r="C2486" s="10"/>
      <c r="D2486" s="125">
        <v>89.09</v>
      </c>
      <c r="E2486" s="15">
        <v>91.18</v>
      </c>
    </row>
    <row r="2487" spans="1:5" customFormat="1" x14ac:dyDescent="0.2">
      <c r="A2487" s="10">
        <v>39400</v>
      </c>
      <c r="B2487" s="10"/>
      <c r="C2487" s="10"/>
      <c r="D2487" s="125">
        <v>90.73</v>
      </c>
      <c r="E2487" s="15">
        <v>94.1</v>
      </c>
    </row>
    <row r="2488" spans="1:5" customFormat="1" x14ac:dyDescent="0.2">
      <c r="A2488" s="10">
        <v>39401</v>
      </c>
      <c r="B2488" s="10"/>
      <c r="C2488" s="10"/>
      <c r="D2488" s="125">
        <v>90.32</v>
      </c>
      <c r="E2488" s="15">
        <v>93.44</v>
      </c>
    </row>
    <row r="2489" spans="1:5" customFormat="1" x14ac:dyDescent="0.2">
      <c r="A2489" s="10">
        <v>39402</v>
      </c>
      <c r="B2489" s="10"/>
      <c r="C2489" s="10"/>
      <c r="D2489" s="125">
        <v>91.99</v>
      </c>
      <c r="E2489" s="15">
        <v>95.1</v>
      </c>
    </row>
    <row r="2490" spans="1:5" customFormat="1" x14ac:dyDescent="0.2">
      <c r="A2490" s="21">
        <v>39405</v>
      </c>
      <c r="B2490" s="21"/>
      <c r="C2490" s="21"/>
      <c r="D2490" s="125">
        <v>91.59</v>
      </c>
      <c r="E2490" s="15">
        <v>95.75</v>
      </c>
    </row>
    <row r="2491" spans="1:5" customFormat="1" x14ac:dyDescent="0.2">
      <c r="A2491" s="21">
        <v>39406</v>
      </c>
      <c r="B2491" s="21"/>
      <c r="C2491" s="21"/>
      <c r="D2491" s="125">
        <v>94.13</v>
      </c>
      <c r="E2491" s="15">
        <v>98.83</v>
      </c>
    </row>
    <row r="2492" spans="1:5" customFormat="1" x14ac:dyDescent="0.2">
      <c r="A2492" s="21">
        <v>39407</v>
      </c>
      <c r="B2492" s="21"/>
      <c r="C2492" s="21"/>
      <c r="D2492" s="125">
        <v>94.97</v>
      </c>
      <c r="E2492" s="15">
        <v>97.79</v>
      </c>
    </row>
    <row r="2493" spans="1:5" customFormat="1" x14ac:dyDescent="0.2">
      <c r="A2493" s="21">
        <v>39409</v>
      </c>
      <c r="B2493" s="21"/>
      <c r="C2493" s="21"/>
      <c r="D2493" s="125">
        <v>95.33</v>
      </c>
      <c r="E2493" s="15">
        <v>98.18</v>
      </c>
    </row>
    <row r="2494" spans="1:5" customFormat="1" x14ac:dyDescent="0.2">
      <c r="A2494" s="10">
        <v>39412</v>
      </c>
      <c r="B2494" s="10"/>
      <c r="C2494" s="10"/>
      <c r="D2494" s="125">
        <v>94.88</v>
      </c>
      <c r="E2494" s="15">
        <v>97.71</v>
      </c>
    </row>
    <row r="2495" spans="1:5" customFormat="1" x14ac:dyDescent="0.2">
      <c r="A2495" s="10">
        <v>39413</v>
      </c>
      <c r="B2495" s="10"/>
      <c r="C2495" s="10"/>
      <c r="D2495" s="125">
        <v>93.23</v>
      </c>
      <c r="E2495" s="15">
        <v>94.43</v>
      </c>
    </row>
    <row r="2496" spans="1:5" customFormat="1" x14ac:dyDescent="0.2">
      <c r="A2496" s="10">
        <v>39414</v>
      </c>
      <c r="B2496" s="10"/>
      <c r="C2496" s="10"/>
      <c r="D2496" s="125">
        <v>91.64</v>
      </c>
      <c r="E2496" s="15">
        <v>90.63</v>
      </c>
    </row>
    <row r="2497" spans="1:9" customFormat="1" x14ac:dyDescent="0.2">
      <c r="A2497" s="10">
        <v>39415</v>
      </c>
      <c r="B2497" s="10"/>
      <c r="C2497" s="10"/>
      <c r="D2497" s="125">
        <v>92.34</v>
      </c>
      <c r="E2497" s="15">
        <v>91.02</v>
      </c>
    </row>
    <row r="2498" spans="1:9" customFormat="1" x14ac:dyDescent="0.2">
      <c r="A2498" s="10">
        <v>39416</v>
      </c>
      <c r="B2498" s="10"/>
      <c r="C2498" s="10"/>
      <c r="D2498" s="125">
        <v>88.71</v>
      </c>
      <c r="E2498" s="198">
        <v>88.72</v>
      </c>
      <c r="F2498">
        <v>21</v>
      </c>
      <c r="H2498" s="76">
        <f>SUM(D2478:D2498)/F2498</f>
        <v>92.414285714285711</v>
      </c>
      <c r="I2498" s="76">
        <f>SUM(E2478:E2498)/F2498</f>
        <v>94.623809523809527</v>
      </c>
    </row>
    <row r="2499" spans="1:9" customFormat="1" x14ac:dyDescent="0.2">
      <c r="A2499" s="21">
        <v>39419</v>
      </c>
      <c r="B2499" s="21"/>
      <c r="C2499" s="21"/>
      <c r="D2499" s="125">
        <v>87.85</v>
      </c>
      <c r="E2499" s="15">
        <v>89.32</v>
      </c>
    </row>
    <row r="2500" spans="1:9" customFormat="1" x14ac:dyDescent="0.2">
      <c r="A2500" s="21">
        <v>39420</v>
      </c>
      <c r="B2500" s="21"/>
      <c r="C2500" s="21"/>
      <c r="D2500" s="125">
        <v>89.97</v>
      </c>
      <c r="E2500" s="15">
        <v>88.33</v>
      </c>
    </row>
    <row r="2501" spans="1:9" customFormat="1" x14ac:dyDescent="0.2">
      <c r="A2501" s="21">
        <v>39421</v>
      </c>
      <c r="B2501" s="21"/>
      <c r="C2501" s="21"/>
      <c r="D2501" s="125">
        <v>90.7</v>
      </c>
      <c r="E2501" s="15">
        <v>87.5</v>
      </c>
    </row>
    <row r="2502" spans="1:9" customFormat="1" x14ac:dyDescent="0.2">
      <c r="A2502" s="21">
        <v>39422</v>
      </c>
      <c r="B2502" s="21"/>
      <c r="C2502" s="21"/>
      <c r="D2502" s="125">
        <v>88.46</v>
      </c>
      <c r="E2502" s="15">
        <v>90.24</v>
      </c>
    </row>
    <row r="2503" spans="1:9" customFormat="1" x14ac:dyDescent="0.2">
      <c r="A2503" s="21">
        <v>39423</v>
      </c>
      <c r="B2503" s="21"/>
      <c r="C2503" s="21"/>
      <c r="D2503" s="125">
        <v>88.46</v>
      </c>
      <c r="E2503" s="15">
        <v>88.29</v>
      </c>
    </row>
    <row r="2504" spans="1:9" customFormat="1" x14ac:dyDescent="0.2">
      <c r="A2504" s="21">
        <v>39426</v>
      </c>
      <c r="B2504" s="21"/>
      <c r="C2504" s="21"/>
      <c r="D2504" s="125">
        <v>87.33</v>
      </c>
      <c r="E2504" s="15">
        <v>87.87</v>
      </c>
    </row>
    <row r="2505" spans="1:9" customFormat="1" x14ac:dyDescent="0.2">
      <c r="A2505" s="21">
        <v>39427</v>
      </c>
      <c r="B2505" s="21"/>
      <c r="C2505" s="21"/>
      <c r="D2505" s="125">
        <v>87.77</v>
      </c>
      <c r="E2505" s="15">
        <v>90.03</v>
      </c>
    </row>
    <row r="2506" spans="1:9" customFormat="1" x14ac:dyDescent="0.2">
      <c r="A2506" s="21">
        <v>39428</v>
      </c>
      <c r="B2506" s="21"/>
      <c r="C2506" s="21"/>
      <c r="D2506" s="125">
        <v>91.69</v>
      </c>
      <c r="E2506" s="15">
        <v>94.4</v>
      </c>
    </row>
    <row r="2507" spans="1:9" customFormat="1" x14ac:dyDescent="0.2">
      <c r="A2507" s="21">
        <v>39429</v>
      </c>
      <c r="B2507" s="21"/>
      <c r="C2507" s="21"/>
      <c r="D2507" s="125">
        <v>92.57</v>
      </c>
      <c r="E2507" s="15">
        <v>92.26</v>
      </c>
    </row>
    <row r="2508" spans="1:9" customFormat="1" x14ac:dyDescent="0.2">
      <c r="A2508" s="21">
        <v>39430</v>
      </c>
      <c r="B2508" s="21"/>
      <c r="C2508" s="21"/>
      <c r="D2508" s="125">
        <v>91.86</v>
      </c>
      <c r="E2508" s="15">
        <v>91.28</v>
      </c>
    </row>
    <row r="2509" spans="1:9" customFormat="1" x14ac:dyDescent="0.2">
      <c r="A2509" s="10">
        <v>39433</v>
      </c>
      <c r="B2509" s="10"/>
      <c r="C2509" s="10"/>
      <c r="D2509" s="125">
        <v>90.32</v>
      </c>
      <c r="E2509" s="15">
        <v>90.64</v>
      </c>
    </row>
    <row r="2510" spans="1:9" customFormat="1" x14ac:dyDescent="0.2">
      <c r="A2510" s="10">
        <v>39434</v>
      </c>
      <c r="B2510" s="10"/>
      <c r="C2510" s="10"/>
      <c r="D2510" s="125">
        <v>90.71</v>
      </c>
      <c r="E2510" s="15">
        <v>90.5</v>
      </c>
    </row>
    <row r="2511" spans="1:9" customFormat="1" x14ac:dyDescent="0.2">
      <c r="A2511" s="10">
        <v>39435</v>
      </c>
      <c r="B2511" s="10"/>
      <c r="C2511" s="10"/>
      <c r="D2511" s="125">
        <v>90.98</v>
      </c>
      <c r="E2511" s="15">
        <v>91.05</v>
      </c>
    </row>
    <row r="2512" spans="1:9" customFormat="1" x14ac:dyDescent="0.2">
      <c r="A2512" s="10">
        <v>39436</v>
      </c>
      <c r="B2512" s="10"/>
      <c r="C2512" s="10"/>
      <c r="D2512" s="125">
        <v>91.06</v>
      </c>
      <c r="E2512" s="15">
        <v>90.97</v>
      </c>
    </row>
    <row r="2513" spans="1:9" customFormat="1" x14ac:dyDescent="0.2">
      <c r="A2513" s="10">
        <v>39437</v>
      </c>
      <c r="B2513" s="10"/>
      <c r="C2513" s="10"/>
      <c r="D2513" s="125">
        <v>91.03</v>
      </c>
      <c r="E2513" s="41">
        <v>93.32</v>
      </c>
    </row>
    <row r="2514" spans="1:9" customFormat="1" x14ac:dyDescent="0.2">
      <c r="A2514" s="10">
        <v>39440</v>
      </c>
      <c r="B2514" s="10"/>
      <c r="C2514" s="10"/>
      <c r="D2514" s="125">
        <v>91.59</v>
      </c>
      <c r="E2514" s="144"/>
    </row>
    <row r="2515" spans="1:9" customFormat="1" x14ac:dyDescent="0.2">
      <c r="A2515" s="40">
        <v>39442</v>
      </c>
      <c r="B2515" s="40"/>
      <c r="C2515" s="40"/>
      <c r="D2515" s="79"/>
      <c r="E2515" s="41">
        <v>95.98</v>
      </c>
    </row>
    <row r="2516" spans="1:9" customFormat="1" x14ac:dyDescent="0.2">
      <c r="A2516" s="40">
        <v>39443</v>
      </c>
      <c r="B2516" s="40"/>
      <c r="C2516" s="40"/>
      <c r="D2516" s="125">
        <v>95.66</v>
      </c>
      <c r="E2516" s="41">
        <v>96.63</v>
      </c>
    </row>
    <row r="2517" spans="1:9" customFormat="1" ht="13.8" x14ac:dyDescent="0.25">
      <c r="A2517" s="148">
        <v>39444</v>
      </c>
      <c r="B2517" s="148"/>
      <c r="C2517" s="148"/>
      <c r="D2517" s="18">
        <v>95.92</v>
      </c>
      <c r="E2517" s="602">
        <v>96.01</v>
      </c>
      <c r="H2517" s="76"/>
      <c r="I2517" s="76">
        <f>SUM(E2499:E2517)/18</f>
        <v>91.367777777777761</v>
      </c>
    </row>
    <row r="2518" spans="1:9" customFormat="1" ht="13.8" x14ac:dyDescent="0.25">
      <c r="A2518" s="148">
        <v>39447</v>
      </c>
      <c r="B2518" s="148"/>
      <c r="C2518" s="148"/>
      <c r="D2518" s="208">
        <v>93.68</v>
      </c>
      <c r="E2518" s="15"/>
      <c r="H2518" s="76">
        <f>SUM(D2499:D2518)/19</f>
        <v>90.926842105263162</v>
      </c>
    </row>
    <row r="2519" spans="1:9" customFormat="1" x14ac:dyDescent="0.2">
      <c r="A2519" s="10">
        <v>39448</v>
      </c>
      <c r="B2519" s="10"/>
      <c r="C2519" s="10"/>
      <c r="D2519" s="18"/>
      <c r="E2519" s="15"/>
    </row>
    <row r="2520" spans="1:9" customFormat="1" x14ac:dyDescent="0.2">
      <c r="A2520" s="10">
        <v>39449</v>
      </c>
      <c r="B2520" s="10"/>
      <c r="C2520" s="10"/>
      <c r="D2520" s="18">
        <v>97.01</v>
      </c>
      <c r="E2520" s="15">
        <v>99.63</v>
      </c>
    </row>
    <row r="2521" spans="1:9" customFormat="1" x14ac:dyDescent="0.2">
      <c r="A2521" s="10">
        <v>39450</v>
      </c>
      <c r="B2521" s="10"/>
      <c r="C2521" s="10"/>
      <c r="D2521" s="18">
        <v>98.45</v>
      </c>
      <c r="E2521" s="15">
        <v>99.19</v>
      </c>
    </row>
    <row r="2522" spans="1:9" customFormat="1" x14ac:dyDescent="0.2">
      <c r="A2522" s="10">
        <v>39451</v>
      </c>
      <c r="B2522" s="10"/>
      <c r="C2522" s="10"/>
      <c r="D2522" s="18">
        <v>96.87</v>
      </c>
      <c r="E2522" s="15">
        <v>97.92</v>
      </c>
    </row>
    <row r="2523" spans="1:9" customFormat="1" x14ac:dyDescent="0.2">
      <c r="A2523" s="10">
        <v>39454</v>
      </c>
      <c r="B2523" s="10"/>
      <c r="C2523" s="10"/>
      <c r="D2523" s="18">
        <v>94.19</v>
      </c>
      <c r="E2523" s="15">
        <v>95.1</v>
      </c>
    </row>
    <row r="2524" spans="1:9" customFormat="1" x14ac:dyDescent="0.2">
      <c r="A2524" s="10">
        <v>39455</v>
      </c>
      <c r="B2524" s="10"/>
      <c r="C2524" s="10"/>
      <c r="D2524" s="18">
        <v>96.37</v>
      </c>
      <c r="E2524" s="15">
        <v>96.34</v>
      </c>
    </row>
    <row r="2525" spans="1:9" customFormat="1" x14ac:dyDescent="0.2">
      <c r="A2525" s="10">
        <v>39456</v>
      </c>
      <c r="B2525" s="10"/>
      <c r="C2525" s="10"/>
      <c r="D2525" s="18">
        <v>96.76</v>
      </c>
      <c r="E2525" s="15">
        <v>95.68</v>
      </c>
    </row>
    <row r="2526" spans="1:9" customFormat="1" x14ac:dyDescent="0.2">
      <c r="A2526" s="10">
        <v>39457</v>
      </c>
      <c r="B2526" s="10"/>
      <c r="C2526" s="10"/>
      <c r="D2526" s="18">
        <v>92.8</v>
      </c>
      <c r="E2526" s="15">
        <v>93.72</v>
      </c>
    </row>
    <row r="2527" spans="1:9" customFormat="1" x14ac:dyDescent="0.2">
      <c r="A2527" s="10">
        <v>39458</v>
      </c>
      <c r="B2527" s="10"/>
      <c r="C2527" s="10"/>
      <c r="D2527" s="18">
        <v>91.86</v>
      </c>
      <c r="E2527" s="15">
        <v>92.7</v>
      </c>
    </row>
    <row r="2528" spans="1:9" customFormat="1" x14ac:dyDescent="0.2">
      <c r="A2528" s="10">
        <v>39461</v>
      </c>
      <c r="B2528" s="10"/>
      <c r="C2528" s="10"/>
      <c r="D2528" s="18">
        <v>92.58</v>
      </c>
      <c r="E2528" s="15">
        <v>94.21</v>
      </c>
    </row>
    <row r="2529" spans="1:9" customFormat="1" x14ac:dyDescent="0.2">
      <c r="A2529" s="10">
        <v>39462</v>
      </c>
      <c r="B2529" s="10"/>
      <c r="C2529" s="10"/>
      <c r="D2529" s="18">
        <v>90.87</v>
      </c>
      <c r="E2529" s="15">
        <v>91.91</v>
      </c>
    </row>
    <row r="2530" spans="1:9" customFormat="1" x14ac:dyDescent="0.2">
      <c r="A2530" s="10">
        <v>39463</v>
      </c>
      <c r="B2530" s="10"/>
      <c r="C2530" s="10"/>
      <c r="D2530" s="18">
        <v>88.1</v>
      </c>
      <c r="E2530" s="15">
        <v>90.85</v>
      </c>
    </row>
    <row r="2531" spans="1:9" customFormat="1" x14ac:dyDescent="0.2">
      <c r="A2531" s="10">
        <v>39464</v>
      </c>
      <c r="B2531" s="10"/>
      <c r="C2531" s="10"/>
      <c r="D2531" s="18">
        <v>88.96</v>
      </c>
      <c r="E2531" s="15">
        <v>90.14</v>
      </c>
    </row>
    <row r="2532" spans="1:9" customFormat="1" x14ac:dyDescent="0.2">
      <c r="A2532" s="10">
        <v>39465</v>
      </c>
      <c r="B2532" s="10"/>
      <c r="C2532" s="10"/>
      <c r="D2532" s="18">
        <v>89.66</v>
      </c>
      <c r="E2532" s="15">
        <v>90.58</v>
      </c>
    </row>
    <row r="2533" spans="1:9" customFormat="1" x14ac:dyDescent="0.2">
      <c r="A2533" s="10">
        <v>39469</v>
      </c>
      <c r="B2533" s="10"/>
      <c r="C2533" s="10"/>
      <c r="D2533" s="18">
        <v>88.11</v>
      </c>
      <c r="E2533" s="15">
        <v>89.86</v>
      </c>
    </row>
    <row r="2534" spans="1:9" customFormat="1" x14ac:dyDescent="0.2">
      <c r="A2534" s="10">
        <v>39470</v>
      </c>
      <c r="B2534" s="10"/>
      <c r="C2534" s="10"/>
      <c r="D2534" s="18">
        <v>87.06</v>
      </c>
      <c r="E2534" s="15">
        <v>87.32</v>
      </c>
    </row>
    <row r="2535" spans="1:9" customFormat="1" x14ac:dyDescent="0.2">
      <c r="A2535" s="10">
        <v>39471</v>
      </c>
      <c r="B2535" s="10"/>
      <c r="C2535" s="10"/>
      <c r="D2535" s="18">
        <v>87.69</v>
      </c>
      <c r="E2535" s="15">
        <v>89.41</v>
      </c>
    </row>
    <row r="2536" spans="1:9" customFormat="1" x14ac:dyDescent="0.2">
      <c r="A2536" s="10">
        <v>39472</v>
      </c>
      <c r="B2536" s="10"/>
      <c r="C2536" s="10"/>
      <c r="D2536" s="18">
        <v>90.96</v>
      </c>
      <c r="E2536" s="15">
        <v>90.71</v>
      </c>
    </row>
    <row r="2537" spans="1:9" customFormat="1" x14ac:dyDescent="0.2">
      <c r="A2537" s="21">
        <v>39475</v>
      </c>
      <c r="B2537" s="21"/>
      <c r="C2537" s="21"/>
      <c r="D2537" s="18">
        <v>90.91</v>
      </c>
      <c r="E2537" s="15">
        <v>90.99</v>
      </c>
    </row>
    <row r="2538" spans="1:9" customFormat="1" x14ac:dyDescent="0.2">
      <c r="A2538" s="21">
        <v>39476</v>
      </c>
      <c r="B2538" s="21"/>
      <c r="C2538" s="21"/>
      <c r="D2538" s="18">
        <v>92.49</v>
      </c>
      <c r="E2538" s="15">
        <v>91.65</v>
      </c>
    </row>
    <row r="2539" spans="1:9" customFormat="1" x14ac:dyDescent="0.2">
      <c r="A2539" s="21">
        <v>39477</v>
      </c>
      <c r="B2539" s="21"/>
      <c r="C2539" s="21"/>
      <c r="D2539" s="18">
        <v>92.46</v>
      </c>
      <c r="E2539" s="15">
        <v>92.34</v>
      </c>
    </row>
    <row r="2540" spans="1:9" customFormat="1" x14ac:dyDescent="0.2">
      <c r="A2540" s="21">
        <v>39478</v>
      </c>
      <c r="B2540" s="21"/>
      <c r="C2540" s="21"/>
      <c r="D2540" s="23">
        <v>91.58</v>
      </c>
      <c r="E2540" s="15">
        <v>91.76</v>
      </c>
      <c r="F2540">
        <v>21</v>
      </c>
      <c r="H2540" s="76">
        <f>SUM(D2520:D2540)/F2540</f>
        <v>92.178095238095253</v>
      </c>
      <c r="I2540" s="76">
        <f>SUM(E2520:E2540)/F2540</f>
        <v>92.952857142857155</v>
      </c>
    </row>
    <row r="2541" spans="1:9" customFormat="1" x14ac:dyDescent="0.2">
      <c r="A2541" s="21">
        <v>39479</v>
      </c>
      <c r="B2541" s="21"/>
      <c r="C2541" s="21"/>
      <c r="D2541" s="204">
        <v>91.41</v>
      </c>
      <c r="E2541" s="198">
        <v>88.97</v>
      </c>
    </row>
    <row r="2542" spans="1:9" customFormat="1" x14ac:dyDescent="0.2">
      <c r="A2542" s="21">
        <v>39482</v>
      </c>
      <c r="B2542" s="21"/>
      <c r="C2542" s="21"/>
      <c r="D2542" s="23">
        <v>91.09</v>
      </c>
      <c r="E2542" s="15">
        <v>90.02</v>
      </c>
    </row>
    <row r="2543" spans="1:9" customFormat="1" x14ac:dyDescent="0.2">
      <c r="A2543" s="21">
        <v>39483</v>
      </c>
      <c r="B2543" s="21"/>
      <c r="C2543" s="21"/>
      <c r="D2543" s="23">
        <v>89.6</v>
      </c>
      <c r="E2543" s="15">
        <v>88.42</v>
      </c>
    </row>
    <row r="2544" spans="1:9" customFormat="1" x14ac:dyDescent="0.2">
      <c r="A2544" s="10">
        <v>39484</v>
      </c>
      <c r="B2544" s="10"/>
      <c r="C2544" s="10"/>
      <c r="D2544" s="18">
        <v>88.73</v>
      </c>
      <c r="E2544" s="15">
        <v>87.15</v>
      </c>
    </row>
    <row r="2545" spans="1:9" customFormat="1" x14ac:dyDescent="0.2">
      <c r="A2545" s="10">
        <v>39485</v>
      </c>
      <c r="B2545" s="10"/>
      <c r="C2545" s="10"/>
      <c r="D2545" s="18">
        <v>88.55</v>
      </c>
      <c r="E2545" s="15">
        <v>88.12</v>
      </c>
    </row>
    <row r="2546" spans="1:9" customFormat="1" x14ac:dyDescent="0.2">
      <c r="A2546" s="10">
        <v>39486</v>
      </c>
      <c r="B2546" s="10"/>
      <c r="C2546" s="10"/>
      <c r="D2546" s="18">
        <v>91.45</v>
      </c>
      <c r="E2546" s="15">
        <v>91.78</v>
      </c>
    </row>
    <row r="2547" spans="1:9" customFormat="1" x14ac:dyDescent="0.2">
      <c r="A2547" s="10">
        <v>39489</v>
      </c>
      <c r="B2547" s="10"/>
      <c r="C2547" s="10"/>
      <c r="D2547" s="18">
        <v>93.93</v>
      </c>
      <c r="E2547" s="15">
        <v>93.6</v>
      </c>
    </row>
    <row r="2548" spans="1:9" customFormat="1" x14ac:dyDescent="0.2">
      <c r="A2548" s="10">
        <v>39490</v>
      </c>
      <c r="B2548" s="10"/>
      <c r="C2548" s="10"/>
      <c r="D2548" s="18">
        <v>94.28</v>
      </c>
      <c r="E2548" s="15">
        <v>92.79</v>
      </c>
    </row>
    <row r="2549" spans="1:9" customFormat="1" x14ac:dyDescent="0.2">
      <c r="A2549" s="10">
        <v>39491</v>
      </c>
      <c r="B2549" s="10"/>
      <c r="C2549" s="10"/>
      <c r="D2549" s="18">
        <v>93.82</v>
      </c>
      <c r="E2549" s="15">
        <v>92.79</v>
      </c>
    </row>
    <row r="2550" spans="1:9" customFormat="1" x14ac:dyDescent="0.2">
      <c r="A2550" s="10">
        <v>39492</v>
      </c>
      <c r="B2550" s="10"/>
      <c r="C2550" s="10"/>
      <c r="D2550" s="18">
        <v>95.92</v>
      </c>
      <c r="E2550" s="15">
        <v>95.47</v>
      </c>
    </row>
    <row r="2551" spans="1:9" customFormat="1" x14ac:dyDescent="0.2">
      <c r="A2551" s="10">
        <v>39493</v>
      </c>
      <c r="B2551" s="10"/>
      <c r="C2551" s="10"/>
      <c r="D2551" s="18">
        <v>96.96</v>
      </c>
      <c r="E2551" s="15">
        <v>95.51</v>
      </c>
    </row>
    <row r="2552" spans="1:9" customFormat="1" x14ac:dyDescent="0.2">
      <c r="A2552" s="10">
        <v>39497</v>
      </c>
      <c r="B2552" s="10"/>
      <c r="C2552" s="10"/>
      <c r="D2552" s="18">
        <v>97.03</v>
      </c>
      <c r="E2552" s="15">
        <v>100.01</v>
      </c>
    </row>
    <row r="2553" spans="1:9" customFormat="1" x14ac:dyDescent="0.2">
      <c r="A2553" s="10">
        <v>39498</v>
      </c>
      <c r="B2553" s="10"/>
      <c r="C2553" s="10"/>
      <c r="D2553" s="18">
        <v>97.88</v>
      </c>
      <c r="E2553" s="15">
        <v>100.75</v>
      </c>
    </row>
    <row r="2554" spans="1:9" customFormat="1" x14ac:dyDescent="0.2">
      <c r="A2554" s="10">
        <v>39499</v>
      </c>
      <c r="B2554" s="10"/>
      <c r="C2554" s="10"/>
      <c r="D2554" s="23">
        <v>97.52</v>
      </c>
      <c r="E2554" s="44">
        <v>98.39</v>
      </c>
    </row>
    <row r="2555" spans="1:9" customFormat="1" x14ac:dyDescent="0.2">
      <c r="A2555" s="10">
        <v>39500</v>
      </c>
      <c r="B2555" s="10"/>
      <c r="C2555" s="10"/>
      <c r="D2555" s="23">
        <v>96.07</v>
      </c>
      <c r="E2555" s="44">
        <v>98.91</v>
      </c>
    </row>
    <row r="2556" spans="1:9" customFormat="1" x14ac:dyDescent="0.2">
      <c r="A2556" s="10">
        <v>39503</v>
      </c>
      <c r="B2556" s="10"/>
      <c r="C2556" s="10"/>
      <c r="D2556" s="23">
        <v>97.43</v>
      </c>
      <c r="E2556" s="44">
        <v>99.41</v>
      </c>
    </row>
    <row r="2557" spans="1:9" customFormat="1" x14ac:dyDescent="0.2">
      <c r="A2557" s="10">
        <v>39504</v>
      </c>
      <c r="B2557" s="10"/>
      <c r="C2557" s="10"/>
      <c r="D2557" s="23">
        <v>99.05</v>
      </c>
      <c r="E2557" s="44">
        <v>100.89</v>
      </c>
    </row>
    <row r="2558" spans="1:9" customFormat="1" x14ac:dyDescent="0.2">
      <c r="A2558" s="10">
        <v>39505</v>
      </c>
      <c r="B2558" s="10"/>
      <c r="C2558" s="10"/>
      <c r="D2558" s="23">
        <v>98.28</v>
      </c>
      <c r="E2558" s="44">
        <v>99.65</v>
      </c>
    </row>
    <row r="2559" spans="1:9" customFormat="1" x14ac:dyDescent="0.2">
      <c r="A2559" s="10">
        <v>39506</v>
      </c>
      <c r="B2559" s="10"/>
      <c r="C2559" s="10"/>
      <c r="D2559" s="23">
        <v>99.83</v>
      </c>
      <c r="E2559" s="44">
        <v>102.6</v>
      </c>
    </row>
    <row r="2560" spans="1:9" customFormat="1" x14ac:dyDescent="0.2">
      <c r="A2560" s="10">
        <v>39507</v>
      </c>
      <c r="B2560" s="10"/>
      <c r="C2560" s="10"/>
      <c r="D2560" s="204">
        <v>100.9</v>
      </c>
      <c r="E2560" s="199">
        <v>101.85</v>
      </c>
      <c r="F2560">
        <v>20</v>
      </c>
      <c r="H2560" s="76">
        <f>SUM(D2541:D2560)/F2560</f>
        <v>94.986500000000007</v>
      </c>
      <c r="I2560" s="76">
        <f>SUM(E2541:E2560)/F2560</f>
        <v>95.354000000000013</v>
      </c>
    </row>
    <row r="2561" spans="1:5" customFormat="1" x14ac:dyDescent="0.2">
      <c r="A2561" s="10">
        <v>39510</v>
      </c>
      <c r="B2561" s="10"/>
      <c r="C2561" s="10"/>
      <c r="D2561" s="23">
        <v>101.83</v>
      </c>
      <c r="E2561" s="44">
        <v>102.46</v>
      </c>
    </row>
    <row r="2562" spans="1:5" customFormat="1" x14ac:dyDescent="0.2">
      <c r="A2562" s="10">
        <v>39511</v>
      </c>
      <c r="B2562" s="10"/>
      <c r="C2562" s="10"/>
      <c r="D2562" s="23">
        <v>98.6</v>
      </c>
      <c r="E2562" s="15">
        <v>99.52</v>
      </c>
    </row>
    <row r="2563" spans="1:5" customFormat="1" x14ac:dyDescent="0.2">
      <c r="A2563" s="10">
        <v>39512</v>
      </c>
      <c r="B2563" s="10"/>
      <c r="C2563" s="10"/>
      <c r="D2563" s="23">
        <v>100.95</v>
      </c>
      <c r="E2563" s="15">
        <v>104.52</v>
      </c>
    </row>
    <row r="2564" spans="1:5" customFormat="1" x14ac:dyDescent="0.2">
      <c r="A2564" s="10">
        <v>39513</v>
      </c>
      <c r="B2564" s="10"/>
      <c r="C2564" s="10"/>
      <c r="D2564" s="23">
        <v>103.47</v>
      </c>
      <c r="E2564" s="15">
        <v>105.48</v>
      </c>
    </row>
    <row r="2565" spans="1:5" customFormat="1" x14ac:dyDescent="0.2">
      <c r="A2565" s="10">
        <v>39514</v>
      </c>
      <c r="B2565" s="10"/>
      <c r="C2565" s="10"/>
      <c r="D2565" s="23">
        <v>104.66</v>
      </c>
      <c r="E2565" s="15">
        <v>105.16</v>
      </c>
    </row>
    <row r="2566" spans="1:5" customFormat="1" x14ac:dyDescent="0.2">
      <c r="A2566" s="10">
        <v>39517</v>
      </c>
      <c r="B2566" s="10"/>
      <c r="C2566" s="10"/>
      <c r="D2566" s="23">
        <v>105.33</v>
      </c>
      <c r="E2566" s="15">
        <v>107.9</v>
      </c>
    </row>
    <row r="2567" spans="1:5" customFormat="1" x14ac:dyDescent="0.2">
      <c r="A2567" s="10">
        <v>39518</v>
      </c>
      <c r="B2567" s="10"/>
      <c r="C2567" s="10"/>
      <c r="D2567" s="23">
        <v>106.78</v>
      </c>
      <c r="E2567" s="15">
        <v>108.76</v>
      </c>
    </row>
    <row r="2568" spans="1:5" customFormat="1" x14ac:dyDescent="0.2">
      <c r="A2568" s="10">
        <v>39519</v>
      </c>
      <c r="B2568" s="10"/>
      <c r="C2568" s="10"/>
      <c r="D2568" s="23">
        <v>107.99</v>
      </c>
      <c r="E2568" s="15">
        <v>109.93</v>
      </c>
    </row>
    <row r="2569" spans="1:5" customFormat="1" x14ac:dyDescent="0.2">
      <c r="A2569" s="10">
        <v>39520</v>
      </c>
      <c r="B2569" s="10"/>
      <c r="C2569" s="10"/>
      <c r="D2569" s="23">
        <v>109.18</v>
      </c>
      <c r="E2569" s="15">
        <v>110.33</v>
      </c>
    </row>
    <row r="2570" spans="1:5" customFormat="1" x14ac:dyDescent="0.2">
      <c r="A2570" s="10">
        <v>39521</v>
      </c>
      <c r="B2570" s="10"/>
      <c r="C2570" s="10"/>
      <c r="D2570" s="23">
        <v>109.16</v>
      </c>
      <c r="E2570" s="15">
        <v>110.21</v>
      </c>
    </row>
    <row r="2571" spans="1:5" customFormat="1" x14ac:dyDescent="0.2">
      <c r="A2571" s="21">
        <v>39524</v>
      </c>
      <c r="B2571" s="21"/>
      <c r="C2571" s="21"/>
      <c r="D2571" s="23">
        <v>104.41</v>
      </c>
      <c r="E2571" s="23">
        <v>105.68</v>
      </c>
    </row>
    <row r="2572" spans="1:5" customFormat="1" x14ac:dyDescent="0.2">
      <c r="A2572" s="10">
        <v>39525</v>
      </c>
      <c r="B2572" s="10"/>
      <c r="C2572" s="10"/>
      <c r="D2572" s="18">
        <v>105.35</v>
      </c>
      <c r="E2572" s="15">
        <v>109.42</v>
      </c>
    </row>
    <row r="2573" spans="1:5" customFormat="1" x14ac:dyDescent="0.2">
      <c r="A2573" s="10">
        <v>39526</v>
      </c>
      <c r="B2573" s="10"/>
      <c r="C2573" s="10"/>
      <c r="D2573" s="18">
        <v>102.65</v>
      </c>
      <c r="E2573" s="15">
        <v>104.49</v>
      </c>
    </row>
    <row r="2574" spans="1:5" customFormat="1" x14ac:dyDescent="0.2">
      <c r="A2574" s="10">
        <v>39527</v>
      </c>
      <c r="B2574" s="10"/>
      <c r="C2574" s="10"/>
      <c r="D2574" s="18">
        <v>99.78</v>
      </c>
      <c r="E2574" s="15">
        <v>102.65</v>
      </c>
    </row>
    <row r="2575" spans="1:5" customFormat="1" x14ac:dyDescent="0.2">
      <c r="A2575" s="10">
        <v>39531</v>
      </c>
      <c r="B2575" s="10"/>
      <c r="C2575" s="10"/>
      <c r="D2575" s="18">
        <v>100.93</v>
      </c>
      <c r="E2575" s="15">
        <v>101.07</v>
      </c>
    </row>
    <row r="2576" spans="1:5" customFormat="1" x14ac:dyDescent="0.2">
      <c r="A2576" s="10">
        <v>39532</v>
      </c>
      <c r="B2576" s="10"/>
      <c r="C2576" s="10"/>
      <c r="D2576" s="18">
        <v>99.91</v>
      </c>
      <c r="E2576" s="15">
        <v>100.98</v>
      </c>
    </row>
    <row r="2577" spans="1:9" customFormat="1" x14ac:dyDescent="0.2">
      <c r="A2577" s="10">
        <v>39533</v>
      </c>
      <c r="B2577" s="10"/>
      <c r="C2577" s="10"/>
      <c r="D2577" s="18">
        <v>102.83</v>
      </c>
      <c r="E2577" s="15">
        <v>105.9</v>
      </c>
    </row>
    <row r="2578" spans="1:9" customFormat="1" x14ac:dyDescent="0.2">
      <c r="A2578" s="10">
        <v>39534</v>
      </c>
      <c r="B2578" s="10"/>
      <c r="C2578" s="10"/>
      <c r="D2578" s="18">
        <v>103.89</v>
      </c>
      <c r="E2578" s="15">
        <v>107.59</v>
      </c>
    </row>
    <row r="2579" spans="1:9" customFormat="1" x14ac:dyDescent="0.2">
      <c r="A2579" s="10">
        <v>39535</v>
      </c>
      <c r="B2579" s="10"/>
      <c r="C2579" s="10"/>
      <c r="D2579" s="18">
        <v>102.68</v>
      </c>
      <c r="E2579" s="15">
        <v>105.63</v>
      </c>
    </row>
    <row r="2580" spans="1:9" customFormat="1" x14ac:dyDescent="0.2">
      <c r="A2580" s="10">
        <v>39538</v>
      </c>
      <c r="B2580" s="10"/>
      <c r="C2580" s="10"/>
      <c r="D2580" s="18">
        <v>102.33</v>
      </c>
      <c r="E2580" s="15">
        <v>101.59</v>
      </c>
      <c r="F2580">
        <v>20</v>
      </c>
      <c r="H2580" s="76">
        <f>SUM(D2561:D2580)/F2580</f>
        <v>103.63550000000002</v>
      </c>
      <c r="I2580" s="76">
        <f>SUM(E2561:E2580)/F2580</f>
        <v>105.46350000000002</v>
      </c>
    </row>
    <row r="2581" spans="1:9" customFormat="1" x14ac:dyDescent="0.2">
      <c r="A2581" s="21">
        <v>39539</v>
      </c>
      <c r="B2581" s="21"/>
      <c r="C2581" s="21"/>
      <c r="D2581" s="206">
        <v>98.69</v>
      </c>
      <c r="E2581" s="198">
        <v>100.98</v>
      </c>
    </row>
    <row r="2582" spans="1:9" customFormat="1" x14ac:dyDescent="0.2">
      <c r="A2582" s="10">
        <v>39540</v>
      </c>
      <c r="B2582" s="10"/>
      <c r="C2582" s="10"/>
      <c r="D2582" s="18">
        <v>98.85</v>
      </c>
      <c r="E2582" s="15">
        <v>104.84</v>
      </c>
    </row>
    <row r="2583" spans="1:9" customFormat="1" x14ac:dyDescent="0.2">
      <c r="A2583" s="10">
        <v>39541</v>
      </c>
      <c r="B2583" s="10"/>
      <c r="C2583" s="10"/>
      <c r="D2583" s="18">
        <v>102.31</v>
      </c>
      <c r="E2583" s="15">
        <v>103.84</v>
      </c>
    </row>
    <row r="2584" spans="1:9" customFormat="1" x14ac:dyDescent="0.2">
      <c r="A2584" s="10">
        <v>39542</v>
      </c>
      <c r="B2584" s="10"/>
      <c r="C2584" s="10"/>
      <c r="D2584" s="18">
        <v>102.21</v>
      </c>
      <c r="E2584" s="15">
        <v>106.23</v>
      </c>
    </row>
    <row r="2585" spans="1:9" customFormat="1" x14ac:dyDescent="0.2">
      <c r="A2585" s="10">
        <v>39545</v>
      </c>
      <c r="B2585" s="10"/>
      <c r="C2585" s="10"/>
      <c r="D2585" s="18">
        <v>105.98</v>
      </c>
      <c r="E2585" s="15">
        <v>105.03</v>
      </c>
    </row>
    <row r="2586" spans="1:9" customFormat="1" x14ac:dyDescent="0.2">
      <c r="A2586" s="10">
        <v>39546</v>
      </c>
      <c r="B2586" s="10"/>
      <c r="C2586" s="10"/>
      <c r="D2586" s="18">
        <v>105.05</v>
      </c>
      <c r="E2586" s="15">
        <v>108.5</v>
      </c>
    </row>
    <row r="2587" spans="1:9" customFormat="1" x14ac:dyDescent="0.2">
      <c r="A2587" s="10">
        <v>39547</v>
      </c>
      <c r="B2587" s="10"/>
      <c r="C2587" s="10"/>
      <c r="D2587" s="18">
        <v>107.46</v>
      </c>
      <c r="E2587" s="15">
        <v>110.87</v>
      </c>
    </row>
    <row r="2588" spans="1:9" customFormat="1" x14ac:dyDescent="0.2">
      <c r="A2588" s="10">
        <v>39548</v>
      </c>
      <c r="B2588" s="10"/>
      <c r="C2588" s="10"/>
      <c r="D2588" s="18">
        <v>107.37</v>
      </c>
      <c r="E2588" s="15">
        <v>110.12</v>
      </c>
    </row>
    <row r="2589" spans="1:9" customFormat="1" x14ac:dyDescent="0.2">
      <c r="A2589" s="10">
        <v>39549</v>
      </c>
      <c r="B2589" s="10"/>
      <c r="C2589" s="10"/>
      <c r="D2589" s="18">
        <v>107.15</v>
      </c>
      <c r="E2589" s="15">
        <v>110.15</v>
      </c>
    </row>
    <row r="2590" spans="1:9" customFormat="1" x14ac:dyDescent="0.2">
      <c r="A2590" s="10">
        <v>39552</v>
      </c>
      <c r="B2590" s="10"/>
      <c r="C2590" s="10"/>
      <c r="D2590" s="18">
        <v>108.32</v>
      </c>
      <c r="E2590" s="15">
        <v>111.76</v>
      </c>
    </row>
    <row r="2591" spans="1:9" customFormat="1" x14ac:dyDescent="0.2">
      <c r="A2591" s="10">
        <v>39553</v>
      </c>
      <c r="B2591" s="10"/>
      <c r="C2591" s="10"/>
      <c r="D2591" s="18">
        <v>110.84</v>
      </c>
      <c r="E2591" s="15">
        <v>113.79</v>
      </c>
    </row>
    <row r="2592" spans="1:9" customFormat="1" x14ac:dyDescent="0.2">
      <c r="A2592" s="10">
        <v>39554</v>
      </c>
      <c r="B2592" s="10"/>
      <c r="C2592" s="10"/>
      <c r="D2592" s="18">
        <v>110.95</v>
      </c>
      <c r="E2592" s="15">
        <v>114.93</v>
      </c>
    </row>
    <row r="2593" spans="1:9" customFormat="1" x14ac:dyDescent="0.2">
      <c r="A2593" s="10">
        <v>39555</v>
      </c>
      <c r="B2593" s="10"/>
      <c r="C2593" s="10"/>
      <c r="D2593" s="18">
        <v>111.34</v>
      </c>
      <c r="E2593" s="15">
        <v>114.86</v>
      </c>
    </row>
    <row r="2594" spans="1:9" customFormat="1" x14ac:dyDescent="0.2">
      <c r="A2594" s="10">
        <v>39556</v>
      </c>
      <c r="B2594" s="10"/>
      <c r="C2594" s="10"/>
      <c r="D2594" s="18">
        <v>110.67</v>
      </c>
      <c r="E2594" s="15">
        <v>116.69</v>
      </c>
    </row>
    <row r="2595" spans="1:9" customFormat="1" x14ac:dyDescent="0.2">
      <c r="A2595" s="10">
        <v>39559</v>
      </c>
      <c r="B2595" s="10"/>
      <c r="C2595" s="10"/>
      <c r="D2595" s="18">
        <v>111.35</v>
      </c>
      <c r="E2595" s="15">
        <v>117.48</v>
      </c>
    </row>
    <row r="2596" spans="1:9" customFormat="1" x14ac:dyDescent="0.2">
      <c r="A2596" s="10">
        <v>39560</v>
      </c>
      <c r="B2596" s="10"/>
      <c r="C2596" s="10"/>
      <c r="D2596" s="18">
        <v>113.54</v>
      </c>
      <c r="E2596" s="15">
        <v>119.38</v>
      </c>
    </row>
    <row r="2597" spans="1:9" customFormat="1" x14ac:dyDescent="0.2">
      <c r="A2597" s="10">
        <v>39561</v>
      </c>
      <c r="B2597" s="10"/>
      <c r="C2597" s="10"/>
      <c r="D2597" s="23">
        <v>115.34</v>
      </c>
      <c r="E2597" s="15">
        <v>120.44</v>
      </c>
    </row>
    <row r="2598" spans="1:9" customFormat="1" x14ac:dyDescent="0.2">
      <c r="A2598" s="10">
        <v>39562</v>
      </c>
      <c r="B2598" s="10"/>
      <c r="C2598" s="10"/>
      <c r="D2598" s="23">
        <v>114.85</v>
      </c>
      <c r="E2598" s="37">
        <v>117.16</v>
      </c>
    </row>
    <row r="2599" spans="1:9" customFormat="1" x14ac:dyDescent="0.2">
      <c r="A2599" s="10">
        <v>39563</v>
      </c>
      <c r="B2599" s="10"/>
      <c r="C2599" s="10"/>
      <c r="D2599" s="23">
        <v>116.62</v>
      </c>
      <c r="E2599" s="15">
        <v>121.57</v>
      </c>
    </row>
    <row r="2600" spans="1:9" customFormat="1" x14ac:dyDescent="0.2">
      <c r="A2600" s="10">
        <v>39566</v>
      </c>
      <c r="B2600" s="10"/>
      <c r="C2600" s="10"/>
      <c r="D2600" s="23">
        <v>115.7</v>
      </c>
      <c r="E2600" s="15">
        <v>118.75</v>
      </c>
    </row>
    <row r="2601" spans="1:9" customFormat="1" x14ac:dyDescent="0.2">
      <c r="A2601" s="10">
        <v>39567</v>
      </c>
      <c r="B2601" s="10"/>
      <c r="C2601" s="10"/>
      <c r="D2601" s="23">
        <v>113.86</v>
      </c>
      <c r="E2601" s="15">
        <v>115.63</v>
      </c>
    </row>
    <row r="2602" spans="1:9" customFormat="1" x14ac:dyDescent="0.2">
      <c r="A2602" s="10">
        <v>39568</v>
      </c>
      <c r="B2602" s="10"/>
      <c r="C2602" s="10"/>
      <c r="D2602" s="162">
        <v>111.12</v>
      </c>
      <c r="E2602" s="15">
        <v>113.46</v>
      </c>
      <c r="F2602">
        <v>22</v>
      </c>
      <c r="H2602" s="76">
        <f>SUM(D2581:D2602)/F2602</f>
        <v>109.07136363636363</v>
      </c>
      <c r="I2602" s="76">
        <f>SUM(E2581:E2602)/F2602</f>
        <v>112.56636363636363</v>
      </c>
    </row>
    <row r="2603" spans="1:9" customFormat="1" x14ac:dyDescent="0.2">
      <c r="A2603" s="10">
        <v>39569</v>
      </c>
      <c r="B2603" s="10"/>
      <c r="C2603" s="10"/>
      <c r="D2603" s="207">
        <v>107.3</v>
      </c>
      <c r="E2603" s="198">
        <v>112.52</v>
      </c>
    </row>
    <row r="2604" spans="1:9" customFormat="1" x14ac:dyDescent="0.2">
      <c r="A2604" s="10">
        <v>39570</v>
      </c>
      <c r="B2604" s="10"/>
      <c r="C2604" s="10"/>
      <c r="D2604" s="161">
        <v>111.92</v>
      </c>
      <c r="E2604" s="15">
        <v>116.32</v>
      </c>
    </row>
    <row r="2605" spans="1:9" customFormat="1" x14ac:dyDescent="0.2">
      <c r="A2605" s="21">
        <v>39573</v>
      </c>
      <c r="B2605" s="21"/>
      <c r="C2605" s="21"/>
      <c r="D2605" s="161">
        <v>115.68</v>
      </c>
      <c r="E2605" s="18">
        <v>119.97</v>
      </c>
    </row>
    <row r="2606" spans="1:9" customFormat="1" x14ac:dyDescent="0.2">
      <c r="A2606" s="21">
        <v>39574</v>
      </c>
      <c r="B2606" s="21"/>
      <c r="C2606" s="21"/>
      <c r="D2606" s="161">
        <v>119.88</v>
      </c>
      <c r="E2606" s="18">
        <v>121.85</v>
      </c>
    </row>
    <row r="2607" spans="1:9" customFormat="1" x14ac:dyDescent="0.2">
      <c r="A2607" s="10">
        <v>39575</v>
      </c>
      <c r="B2607" s="10"/>
      <c r="C2607" s="10"/>
      <c r="D2607" s="18">
        <v>120.27</v>
      </c>
      <c r="E2607" s="15">
        <v>123.53</v>
      </c>
    </row>
    <row r="2608" spans="1:9" customFormat="1" x14ac:dyDescent="0.2">
      <c r="A2608" s="10">
        <v>39576</v>
      </c>
      <c r="B2608" s="10"/>
      <c r="C2608" s="10"/>
      <c r="D2608" s="18">
        <v>119.85</v>
      </c>
      <c r="E2608" s="15">
        <v>123.7</v>
      </c>
    </row>
    <row r="2609" spans="1:9" customFormat="1" x14ac:dyDescent="0.2">
      <c r="A2609" s="10">
        <v>39577</v>
      </c>
      <c r="B2609" s="10"/>
      <c r="C2609" s="10"/>
      <c r="D2609" s="18">
        <v>123.54</v>
      </c>
      <c r="E2609" s="15">
        <v>125.97</v>
      </c>
    </row>
    <row r="2610" spans="1:9" customFormat="1" x14ac:dyDescent="0.2">
      <c r="A2610" s="21">
        <v>39580</v>
      </c>
      <c r="B2610" s="21"/>
      <c r="C2610" s="21"/>
      <c r="D2610" s="18">
        <v>122.89</v>
      </c>
      <c r="E2610" s="15">
        <v>124.24</v>
      </c>
    </row>
    <row r="2611" spans="1:9" customFormat="1" x14ac:dyDescent="0.2">
      <c r="A2611" s="21">
        <v>39581</v>
      </c>
      <c r="B2611" s="21"/>
      <c r="C2611" s="21"/>
      <c r="D2611" s="18">
        <v>123.11</v>
      </c>
      <c r="E2611" s="15">
        <v>125.8</v>
      </c>
    </row>
    <row r="2612" spans="1:9" customFormat="1" x14ac:dyDescent="0.2">
      <c r="A2612" s="21">
        <v>39582</v>
      </c>
      <c r="B2612" s="21"/>
      <c r="C2612" s="21"/>
      <c r="D2612" s="18">
        <v>121.18</v>
      </c>
      <c r="E2612" s="15">
        <v>124.23</v>
      </c>
    </row>
    <row r="2613" spans="1:9" customFormat="1" x14ac:dyDescent="0.2">
      <c r="A2613" s="21">
        <v>39583</v>
      </c>
      <c r="B2613" s="21"/>
      <c r="C2613" s="21"/>
      <c r="D2613" s="18">
        <v>122.76</v>
      </c>
      <c r="E2613" s="15">
        <v>124.12</v>
      </c>
    </row>
    <row r="2614" spans="1:9" customFormat="1" x14ac:dyDescent="0.2">
      <c r="A2614" s="21">
        <v>39584</v>
      </c>
      <c r="B2614" s="21"/>
      <c r="C2614" s="21"/>
      <c r="D2614" s="18">
        <v>122.98</v>
      </c>
      <c r="E2614" s="15">
        <v>126.3</v>
      </c>
    </row>
    <row r="2615" spans="1:9" customFormat="1" x14ac:dyDescent="0.2">
      <c r="A2615" s="10">
        <v>39587</v>
      </c>
      <c r="B2615" s="10"/>
      <c r="C2615" s="10"/>
      <c r="D2615" s="18">
        <v>122.19</v>
      </c>
      <c r="E2615" s="15">
        <v>127.06</v>
      </c>
    </row>
    <row r="2616" spans="1:9" customFormat="1" x14ac:dyDescent="0.2">
      <c r="A2616" s="10">
        <v>39588</v>
      </c>
      <c r="B2616" s="10"/>
      <c r="C2616" s="10"/>
      <c r="D2616" s="18">
        <v>124.12</v>
      </c>
      <c r="E2616" s="15">
        <v>129.08000000000001</v>
      </c>
    </row>
    <row r="2617" spans="1:9" customFormat="1" x14ac:dyDescent="0.2">
      <c r="A2617" s="10">
        <v>39589</v>
      </c>
      <c r="B2617" s="10"/>
      <c r="C2617" s="10"/>
      <c r="D2617" s="18">
        <v>127.28</v>
      </c>
      <c r="E2617" s="15">
        <v>132.78</v>
      </c>
    </row>
    <row r="2618" spans="1:9" customFormat="1" x14ac:dyDescent="0.2">
      <c r="A2618" s="10">
        <v>39590</v>
      </c>
      <c r="B2618" s="10"/>
      <c r="C2618" s="10"/>
      <c r="D2618" s="18">
        <v>129.04</v>
      </c>
      <c r="E2618" s="15">
        <v>130.22</v>
      </c>
    </row>
    <row r="2619" spans="1:9" customFormat="1" x14ac:dyDescent="0.2">
      <c r="A2619" s="10">
        <v>39591</v>
      </c>
      <c r="B2619" s="10"/>
      <c r="C2619" s="10"/>
      <c r="D2619" s="18">
        <v>129.72</v>
      </c>
      <c r="E2619" s="15">
        <v>131.6</v>
      </c>
    </row>
    <row r="2620" spans="1:9" customFormat="1" x14ac:dyDescent="0.2">
      <c r="A2620" s="10">
        <v>39595</v>
      </c>
      <c r="B2620" s="10"/>
      <c r="C2620" s="10"/>
      <c r="D2620" s="18">
        <v>128.91999999999999</v>
      </c>
      <c r="E2620" s="15">
        <v>128.85</v>
      </c>
    </row>
    <row r="2621" spans="1:9" customFormat="1" x14ac:dyDescent="0.2">
      <c r="A2621" s="10">
        <v>39596</v>
      </c>
      <c r="B2621" s="10"/>
      <c r="C2621" s="10"/>
      <c r="D2621" s="18">
        <v>128.93</v>
      </c>
      <c r="E2621" s="15">
        <v>131.04</v>
      </c>
    </row>
    <row r="2622" spans="1:9" customFormat="1" x14ac:dyDescent="0.2">
      <c r="A2622" s="10">
        <v>39597</v>
      </c>
      <c r="B2622" s="10"/>
      <c r="C2622" s="10"/>
      <c r="D2622" s="151">
        <v>129.33000000000001</v>
      </c>
      <c r="E2622" s="15">
        <v>126.63</v>
      </c>
    </row>
    <row r="2623" spans="1:9" customFormat="1" x14ac:dyDescent="0.2">
      <c r="A2623" s="10">
        <v>39598</v>
      </c>
      <c r="B2623" s="10"/>
      <c r="C2623" s="10"/>
      <c r="D2623" s="207">
        <v>127.85</v>
      </c>
      <c r="E2623" s="198">
        <v>127.36</v>
      </c>
      <c r="F2623">
        <v>21</v>
      </c>
      <c r="H2623" s="165">
        <f>SUM(D2603:D2623)/F2623</f>
        <v>122.79714285714284</v>
      </c>
      <c r="I2623" s="76">
        <f>SUM(E2603:E2623)/F2623</f>
        <v>125.38904761904762</v>
      </c>
    </row>
    <row r="2624" spans="1:9" customFormat="1" x14ac:dyDescent="0.2">
      <c r="A2624" s="21">
        <v>39601</v>
      </c>
      <c r="B2624" s="21"/>
      <c r="C2624" s="21"/>
      <c r="D2624" s="161">
        <v>128.5</v>
      </c>
      <c r="E2624" s="15">
        <v>127.76</v>
      </c>
    </row>
    <row r="2625" spans="1:5" customFormat="1" x14ac:dyDescent="0.2">
      <c r="A2625" s="21">
        <v>39602</v>
      </c>
      <c r="B2625" s="21"/>
      <c r="C2625" s="21"/>
      <c r="D2625" s="161">
        <v>126.28</v>
      </c>
      <c r="E2625" s="15">
        <v>124.31</v>
      </c>
    </row>
    <row r="2626" spans="1:5" customFormat="1" x14ac:dyDescent="0.2">
      <c r="A2626" s="10">
        <v>39603</v>
      </c>
      <c r="B2626" s="10"/>
      <c r="C2626" s="10"/>
      <c r="D2626" s="161">
        <v>121.72</v>
      </c>
      <c r="E2626" s="15">
        <v>122.3</v>
      </c>
    </row>
    <row r="2627" spans="1:5" customFormat="1" x14ac:dyDescent="0.2">
      <c r="A2627" s="10">
        <v>39604</v>
      </c>
      <c r="B2627" s="10"/>
      <c r="C2627" s="10"/>
      <c r="D2627" s="161">
        <v>122.36</v>
      </c>
      <c r="E2627" s="15">
        <v>127.79</v>
      </c>
    </row>
    <row r="2628" spans="1:5" customFormat="1" x14ac:dyDescent="0.2">
      <c r="A2628" s="10">
        <v>39605</v>
      </c>
      <c r="B2628" s="10"/>
      <c r="C2628" s="10"/>
      <c r="D2628" s="161">
        <v>132.81</v>
      </c>
      <c r="E2628" s="15">
        <v>138.55000000000001</v>
      </c>
    </row>
    <row r="2629" spans="1:5" customFormat="1" x14ac:dyDescent="0.2">
      <c r="A2629" s="21">
        <v>39608</v>
      </c>
      <c r="B2629" s="21"/>
      <c r="C2629" s="21"/>
      <c r="D2629" s="161">
        <v>134.43</v>
      </c>
      <c r="E2629" s="15">
        <v>134.35</v>
      </c>
    </row>
    <row r="2630" spans="1:5" customFormat="1" x14ac:dyDescent="0.2">
      <c r="A2630" s="21">
        <v>39609</v>
      </c>
      <c r="B2630" s="21"/>
      <c r="C2630" s="21"/>
      <c r="D2630" s="161">
        <v>135.24</v>
      </c>
      <c r="E2630" s="15">
        <v>131.31</v>
      </c>
    </row>
    <row r="2631" spans="1:5" customFormat="1" x14ac:dyDescent="0.2">
      <c r="A2631" s="21">
        <v>39610</v>
      </c>
      <c r="B2631" s="21"/>
      <c r="C2631" s="21"/>
      <c r="D2631" s="161">
        <v>134.52000000000001</v>
      </c>
      <c r="E2631" s="15">
        <v>136.38</v>
      </c>
    </row>
    <row r="2632" spans="1:5" customFormat="1" x14ac:dyDescent="0.2">
      <c r="A2632" s="21">
        <v>39611</v>
      </c>
      <c r="B2632" s="21"/>
      <c r="C2632" s="21"/>
      <c r="D2632" s="161">
        <v>132.11000000000001</v>
      </c>
      <c r="E2632" s="15">
        <v>136.74</v>
      </c>
    </row>
    <row r="2633" spans="1:5" customFormat="1" x14ac:dyDescent="0.2">
      <c r="A2633" s="21">
        <v>39612</v>
      </c>
      <c r="B2633" s="21"/>
      <c r="C2633" s="21"/>
      <c r="D2633" s="161">
        <v>134.29</v>
      </c>
      <c r="E2633" s="15">
        <v>134.87</v>
      </c>
    </row>
    <row r="2634" spans="1:5" customFormat="1" x14ac:dyDescent="0.2">
      <c r="A2634" s="10">
        <v>39615</v>
      </c>
      <c r="B2634" s="10"/>
      <c r="C2634" s="10"/>
      <c r="D2634" s="161">
        <v>133.9</v>
      </c>
      <c r="E2634" s="15">
        <v>134.62</v>
      </c>
    </row>
    <row r="2635" spans="1:5" customFormat="1" x14ac:dyDescent="0.2">
      <c r="A2635" s="10">
        <v>39616</v>
      </c>
      <c r="B2635" s="10"/>
      <c r="C2635" s="10"/>
      <c r="D2635" s="161">
        <v>131.27000000000001</v>
      </c>
      <c r="E2635" s="15">
        <v>134.01</v>
      </c>
    </row>
    <row r="2636" spans="1:5" customFormat="1" x14ac:dyDescent="0.2">
      <c r="A2636" s="10">
        <v>39617</v>
      </c>
      <c r="B2636" s="10"/>
      <c r="C2636" s="10"/>
      <c r="D2636" s="161">
        <v>129.12</v>
      </c>
      <c r="E2636" s="15">
        <v>136.68</v>
      </c>
    </row>
    <row r="2637" spans="1:5" customFormat="1" x14ac:dyDescent="0.2">
      <c r="A2637" s="10">
        <v>39618</v>
      </c>
      <c r="B2637" s="10"/>
      <c r="C2637" s="10"/>
      <c r="D2637" s="161">
        <v>131.84</v>
      </c>
      <c r="E2637" s="15">
        <v>131.93</v>
      </c>
    </row>
    <row r="2638" spans="1:5" customFormat="1" x14ac:dyDescent="0.2">
      <c r="A2638" s="10">
        <v>39619</v>
      </c>
      <c r="B2638" s="10"/>
      <c r="C2638" s="10"/>
      <c r="D2638" s="161">
        <v>134.28</v>
      </c>
      <c r="E2638" s="15">
        <v>134.63</v>
      </c>
    </row>
    <row r="2639" spans="1:5" customFormat="1" x14ac:dyDescent="0.2">
      <c r="A2639" s="10">
        <v>39622</v>
      </c>
      <c r="B2639" s="10"/>
      <c r="C2639" s="10"/>
      <c r="D2639" s="161">
        <v>134.54</v>
      </c>
      <c r="E2639" s="15">
        <v>136</v>
      </c>
    </row>
    <row r="2640" spans="1:5" customFormat="1" x14ac:dyDescent="0.2">
      <c r="A2640" s="10">
        <v>39623</v>
      </c>
      <c r="B2640" s="10"/>
      <c r="C2640" s="10"/>
      <c r="D2640" s="161">
        <v>135.37</v>
      </c>
      <c r="E2640" s="15">
        <v>136.4</v>
      </c>
    </row>
    <row r="2641" spans="1:9" customFormat="1" x14ac:dyDescent="0.2">
      <c r="A2641" s="10">
        <v>39624</v>
      </c>
      <c r="B2641" s="10"/>
      <c r="C2641" s="10"/>
      <c r="D2641" s="161">
        <v>131.59</v>
      </c>
      <c r="E2641" s="15">
        <v>134</v>
      </c>
    </row>
    <row r="2642" spans="1:9" customFormat="1" x14ac:dyDescent="0.2">
      <c r="A2642" s="10">
        <v>39625</v>
      </c>
      <c r="B2642" s="10"/>
      <c r="C2642" s="10"/>
      <c r="D2642" s="161">
        <v>136.82</v>
      </c>
      <c r="E2642" s="15">
        <v>139.65</v>
      </c>
    </row>
    <row r="2643" spans="1:9" customFormat="1" x14ac:dyDescent="0.2">
      <c r="A2643" s="10">
        <v>39626</v>
      </c>
      <c r="B2643" s="10"/>
      <c r="C2643" s="10"/>
      <c r="D2643" s="161">
        <v>139.38</v>
      </c>
      <c r="E2643" s="15">
        <v>140.21</v>
      </c>
    </row>
    <row r="2644" spans="1:9" customFormat="1" x14ac:dyDescent="0.2">
      <c r="A2644" s="10">
        <v>39629</v>
      </c>
      <c r="B2644" s="10"/>
      <c r="C2644" s="10"/>
      <c r="D2644" s="161">
        <v>138.4</v>
      </c>
      <c r="E2644" s="15">
        <v>140</v>
      </c>
      <c r="F2644">
        <v>21</v>
      </c>
      <c r="H2644" s="165">
        <f>SUM(D2624:D2644)/F2644</f>
        <v>132.32238095238097</v>
      </c>
      <c r="I2644" s="76">
        <f>SUM(E2624:E2644)/F2644</f>
        <v>133.92809523809524</v>
      </c>
    </row>
    <row r="2645" spans="1:9" customFormat="1" x14ac:dyDescent="0.2">
      <c r="A2645" s="10">
        <v>39630</v>
      </c>
      <c r="B2645" s="10"/>
      <c r="C2645" s="10"/>
      <c r="D2645" s="207">
        <v>140.66999999999999</v>
      </c>
      <c r="E2645" s="198">
        <v>140.97</v>
      </c>
    </row>
    <row r="2646" spans="1:9" customFormat="1" x14ac:dyDescent="0.2">
      <c r="A2646" s="10">
        <v>39631</v>
      </c>
      <c r="B2646" s="10"/>
      <c r="C2646" s="10"/>
      <c r="D2646" s="161">
        <v>141.24</v>
      </c>
      <c r="E2646" s="15">
        <v>143.57</v>
      </c>
    </row>
    <row r="2647" spans="1:9" customFormat="1" x14ac:dyDescent="0.2">
      <c r="A2647" s="10">
        <v>39632</v>
      </c>
      <c r="B2647" s="10"/>
      <c r="C2647" s="10"/>
      <c r="D2647" s="161">
        <v>143.94999999999999</v>
      </c>
      <c r="E2647" s="15">
        <v>145.28</v>
      </c>
    </row>
    <row r="2648" spans="1:9" customFormat="1" x14ac:dyDescent="0.2">
      <c r="A2648" s="10">
        <v>39636</v>
      </c>
      <c r="B2648" s="10"/>
      <c r="C2648" s="10"/>
      <c r="D2648" s="161">
        <v>139.62</v>
      </c>
      <c r="E2648" s="37">
        <v>141.38</v>
      </c>
    </row>
    <row r="2649" spans="1:9" customFormat="1" x14ac:dyDescent="0.2">
      <c r="A2649" s="10">
        <v>39637</v>
      </c>
      <c r="B2649" s="10"/>
      <c r="C2649" s="10"/>
      <c r="D2649" s="161">
        <v>134.15</v>
      </c>
      <c r="E2649" s="15">
        <v>136.04</v>
      </c>
    </row>
    <row r="2650" spans="1:9" customFormat="1" x14ac:dyDescent="0.2">
      <c r="A2650" s="10">
        <v>39638</v>
      </c>
      <c r="B2650" s="10"/>
      <c r="C2650" s="10"/>
      <c r="D2650" s="161">
        <v>133.91</v>
      </c>
      <c r="E2650" s="15">
        <v>136.06</v>
      </c>
    </row>
    <row r="2651" spans="1:9" customFormat="1" x14ac:dyDescent="0.2">
      <c r="A2651" s="10">
        <v>39639</v>
      </c>
      <c r="B2651" s="10"/>
      <c r="C2651" s="10"/>
      <c r="D2651" s="161">
        <v>135.81</v>
      </c>
      <c r="E2651" s="15">
        <v>141.66</v>
      </c>
    </row>
    <row r="2652" spans="1:9" customFormat="1" x14ac:dyDescent="0.2">
      <c r="A2652" s="10">
        <v>39640</v>
      </c>
      <c r="B2652" s="10"/>
      <c r="C2652" s="10"/>
      <c r="D2652" s="161">
        <v>143.68</v>
      </c>
      <c r="E2652" s="15">
        <v>145.66</v>
      </c>
    </row>
    <row r="2653" spans="1:9" customFormat="1" x14ac:dyDescent="0.2">
      <c r="A2653" s="10">
        <v>39643</v>
      </c>
      <c r="B2653" s="10"/>
      <c r="C2653" s="10"/>
      <c r="D2653" s="161">
        <v>142.43</v>
      </c>
      <c r="E2653" s="15">
        <v>145.18</v>
      </c>
    </row>
    <row r="2654" spans="1:9" customFormat="1" x14ac:dyDescent="0.2">
      <c r="A2654" s="10">
        <v>39644</v>
      </c>
      <c r="B2654" s="10"/>
      <c r="C2654" s="10"/>
      <c r="D2654" s="161">
        <v>136.02000000000001</v>
      </c>
      <c r="E2654" s="15">
        <v>138.74</v>
      </c>
    </row>
    <row r="2655" spans="1:9" customFormat="1" x14ac:dyDescent="0.2">
      <c r="A2655" s="10">
        <v>39645</v>
      </c>
      <c r="B2655" s="10"/>
      <c r="C2655" s="10"/>
      <c r="D2655" s="161">
        <v>133.31</v>
      </c>
      <c r="E2655" s="15">
        <v>134.6</v>
      </c>
    </row>
    <row r="2656" spans="1:9" customFormat="1" x14ac:dyDescent="0.2">
      <c r="A2656" s="10">
        <v>39646</v>
      </c>
      <c r="B2656" s="10"/>
      <c r="C2656" s="10"/>
      <c r="D2656" s="161">
        <v>134.16</v>
      </c>
      <c r="E2656" s="15">
        <v>129.29</v>
      </c>
    </row>
    <row r="2657" spans="1:9" customFormat="1" x14ac:dyDescent="0.2">
      <c r="A2657" s="10">
        <v>39647</v>
      </c>
      <c r="B2657" s="10"/>
      <c r="C2657" s="10"/>
      <c r="D2657" s="161">
        <v>129.34</v>
      </c>
      <c r="E2657" s="15">
        <v>128.88</v>
      </c>
    </row>
    <row r="2658" spans="1:9" customFormat="1" x14ac:dyDescent="0.2">
      <c r="A2658" s="10">
        <v>39650</v>
      </c>
      <c r="B2658" s="10"/>
      <c r="C2658" s="10"/>
      <c r="D2658" s="161">
        <v>129.34</v>
      </c>
      <c r="E2658" s="15">
        <v>131.04</v>
      </c>
    </row>
    <row r="2659" spans="1:9" customFormat="1" x14ac:dyDescent="0.2">
      <c r="A2659" s="10">
        <v>39651</v>
      </c>
      <c r="B2659" s="10"/>
      <c r="C2659" s="10"/>
      <c r="D2659" s="161">
        <v>127.18</v>
      </c>
      <c r="E2659" s="15">
        <v>127.95</v>
      </c>
    </row>
    <row r="2660" spans="1:9" customFormat="1" x14ac:dyDescent="0.2">
      <c r="A2660" s="10">
        <v>39652</v>
      </c>
      <c r="B2660" s="10"/>
      <c r="C2660" s="10"/>
      <c r="D2660" s="161">
        <v>126.86</v>
      </c>
      <c r="E2660" s="15">
        <v>123.69</v>
      </c>
    </row>
    <row r="2661" spans="1:9" customFormat="1" x14ac:dyDescent="0.2">
      <c r="A2661" s="10">
        <v>39653</v>
      </c>
      <c r="B2661" s="10"/>
      <c r="C2661" s="10"/>
      <c r="D2661" s="161">
        <v>125.43</v>
      </c>
      <c r="E2661" s="15">
        <v>124.74</v>
      </c>
    </row>
    <row r="2662" spans="1:9" customFormat="1" x14ac:dyDescent="0.2">
      <c r="A2662" s="10">
        <v>39654</v>
      </c>
      <c r="B2662" s="10"/>
      <c r="C2662" s="10"/>
      <c r="D2662" s="161">
        <v>124.7</v>
      </c>
      <c r="E2662" s="15">
        <v>123.26</v>
      </c>
    </row>
    <row r="2663" spans="1:9" customFormat="1" x14ac:dyDescent="0.2">
      <c r="A2663" s="21">
        <v>39657</v>
      </c>
      <c r="B2663" s="21"/>
      <c r="C2663" s="21"/>
      <c r="D2663" s="161">
        <v>125.67</v>
      </c>
      <c r="E2663" s="15">
        <v>124.74</v>
      </c>
    </row>
    <row r="2664" spans="1:9" customFormat="1" x14ac:dyDescent="0.2">
      <c r="A2664" s="21">
        <v>39658</v>
      </c>
      <c r="B2664" s="21"/>
      <c r="C2664" s="21"/>
      <c r="D2664" s="161">
        <v>125.77</v>
      </c>
      <c r="E2664" s="15">
        <v>122.19</v>
      </c>
    </row>
    <row r="2665" spans="1:9" customFormat="1" x14ac:dyDescent="0.2">
      <c r="A2665" s="21">
        <v>39659</v>
      </c>
      <c r="B2665" s="21"/>
      <c r="C2665" s="21"/>
      <c r="D2665" s="162">
        <v>122.46</v>
      </c>
      <c r="E2665" s="15">
        <v>126.77</v>
      </c>
    </row>
    <row r="2666" spans="1:9" customFormat="1" x14ac:dyDescent="0.2">
      <c r="A2666" s="21">
        <v>39660</v>
      </c>
      <c r="B2666" s="21"/>
      <c r="C2666" s="21"/>
      <c r="D2666" s="162">
        <v>124.1</v>
      </c>
      <c r="E2666" s="15">
        <v>124.08</v>
      </c>
      <c r="F2666">
        <v>22</v>
      </c>
      <c r="H2666" s="165">
        <f>SUM(D2645:D2666)/F2666</f>
        <v>132.71818181818182</v>
      </c>
      <c r="I2666" s="76">
        <f>SUM(E2645:E2666)/F2666</f>
        <v>133.44409090909087</v>
      </c>
    </row>
    <row r="2667" spans="1:9" customFormat="1" x14ac:dyDescent="0.2">
      <c r="A2667" s="21">
        <v>39661</v>
      </c>
      <c r="B2667" s="21"/>
      <c r="C2667" s="21"/>
      <c r="D2667" s="207">
        <v>124.16</v>
      </c>
      <c r="E2667" s="198">
        <v>123.26</v>
      </c>
    </row>
    <row r="2668" spans="1:9" customFormat="1" x14ac:dyDescent="0.2">
      <c r="A2668" s="21">
        <v>39664</v>
      </c>
      <c r="B2668" s="21"/>
      <c r="C2668" s="21"/>
      <c r="D2668" s="161">
        <v>121.87</v>
      </c>
      <c r="E2668" s="18">
        <v>121.41</v>
      </c>
      <c r="F2668" s="18"/>
      <c r="G2668" s="18"/>
      <c r="H2668" s="18"/>
      <c r="I2668" s="18"/>
    </row>
    <row r="2669" spans="1:9" customFormat="1" x14ac:dyDescent="0.2">
      <c r="A2669" s="21">
        <v>39665</v>
      </c>
      <c r="B2669" s="21"/>
      <c r="C2669" s="21"/>
      <c r="D2669" s="161">
        <v>116.5</v>
      </c>
      <c r="E2669" s="18">
        <v>119.17</v>
      </c>
      <c r="F2669" s="18"/>
      <c r="G2669" s="18"/>
      <c r="H2669" s="18"/>
      <c r="I2669" s="18"/>
    </row>
    <row r="2670" spans="1:9" customFormat="1" x14ac:dyDescent="0.2">
      <c r="A2670" s="10">
        <v>39666</v>
      </c>
      <c r="B2670" s="10"/>
      <c r="C2670" s="10"/>
      <c r="D2670" s="18">
        <v>114.47</v>
      </c>
      <c r="E2670" s="15">
        <v>118.58</v>
      </c>
    </row>
    <row r="2671" spans="1:9" customFormat="1" x14ac:dyDescent="0.2">
      <c r="A2671" s="10">
        <v>39667</v>
      </c>
      <c r="B2671" s="10"/>
      <c r="C2671" s="10"/>
      <c r="D2671" s="18">
        <v>116.94</v>
      </c>
      <c r="E2671" s="15">
        <v>120.02</v>
      </c>
    </row>
    <row r="2672" spans="1:9" customFormat="1" x14ac:dyDescent="0.2">
      <c r="A2672" s="10">
        <v>39668</v>
      </c>
      <c r="B2672" s="10"/>
      <c r="C2672" s="10"/>
      <c r="D2672" s="18">
        <v>113.03</v>
      </c>
      <c r="E2672" s="15">
        <v>115.2</v>
      </c>
    </row>
    <row r="2673" spans="1:9" customFormat="1" x14ac:dyDescent="0.2">
      <c r="A2673" s="10">
        <v>39671</v>
      </c>
      <c r="B2673" s="10"/>
      <c r="C2673" s="10"/>
      <c r="D2673" s="18">
        <v>110.54</v>
      </c>
      <c r="E2673" s="15">
        <v>114.45</v>
      </c>
    </row>
    <row r="2674" spans="1:9" customFormat="1" x14ac:dyDescent="0.2">
      <c r="A2674" s="10">
        <v>39672</v>
      </c>
      <c r="B2674" s="10"/>
      <c r="C2674" s="10"/>
      <c r="D2674" s="18">
        <v>108.98</v>
      </c>
      <c r="E2674" s="15">
        <v>113.02</v>
      </c>
    </row>
    <row r="2675" spans="1:9" customFormat="1" x14ac:dyDescent="0.2">
      <c r="A2675" s="10">
        <v>39673</v>
      </c>
      <c r="B2675" s="10"/>
      <c r="C2675" s="10"/>
      <c r="D2675" s="18">
        <v>110.68</v>
      </c>
      <c r="E2675" s="15">
        <v>116</v>
      </c>
    </row>
    <row r="2676" spans="1:9" customFormat="1" x14ac:dyDescent="0.2">
      <c r="A2676" s="10">
        <v>39674</v>
      </c>
      <c r="B2676" s="10"/>
      <c r="C2676" s="10"/>
      <c r="D2676" s="161">
        <v>111.82</v>
      </c>
      <c r="E2676" s="15">
        <v>115</v>
      </c>
    </row>
    <row r="2677" spans="1:9" customFormat="1" x14ac:dyDescent="0.2">
      <c r="A2677" s="10">
        <v>39675</v>
      </c>
      <c r="B2677" s="10"/>
      <c r="C2677" s="10"/>
      <c r="D2677" s="161">
        <v>108.8</v>
      </c>
      <c r="E2677" s="15">
        <v>113.77</v>
      </c>
    </row>
    <row r="2678" spans="1:9" customFormat="1" x14ac:dyDescent="0.2">
      <c r="A2678" s="10">
        <v>39678</v>
      </c>
      <c r="B2678" s="10"/>
      <c r="C2678" s="10"/>
      <c r="D2678" s="161">
        <v>109.33</v>
      </c>
      <c r="E2678" s="15">
        <v>112.88</v>
      </c>
    </row>
    <row r="2679" spans="1:9" customFormat="1" x14ac:dyDescent="0.2">
      <c r="A2679" s="10">
        <v>39679</v>
      </c>
      <c r="B2679" s="10"/>
      <c r="C2679" s="10"/>
      <c r="D2679" s="161">
        <v>109.02</v>
      </c>
      <c r="E2679" s="15">
        <v>114.53</v>
      </c>
    </row>
    <row r="2680" spans="1:9" customFormat="1" x14ac:dyDescent="0.2">
      <c r="A2680" s="10">
        <v>39680</v>
      </c>
      <c r="B2680" s="10"/>
      <c r="C2680" s="10"/>
      <c r="D2680" s="161">
        <v>108.72</v>
      </c>
      <c r="E2680" s="15">
        <v>114.98</v>
      </c>
    </row>
    <row r="2681" spans="1:9" customFormat="1" x14ac:dyDescent="0.2">
      <c r="A2681" s="10">
        <v>39681</v>
      </c>
      <c r="B2681" s="10"/>
      <c r="C2681" s="10"/>
      <c r="D2681" s="161">
        <v>117.24</v>
      </c>
      <c r="E2681" s="15">
        <v>120.93</v>
      </c>
    </row>
    <row r="2682" spans="1:9" customFormat="1" x14ac:dyDescent="0.2">
      <c r="A2682" s="10">
        <v>39682</v>
      </c>
      <c r="B2682" s="10"/>
      <c r="C2682" s="10"/>
      <c r="D2682" s="161">
        <v>113.99</v>
      </c>
      <c r="E2682" s="15">
        <v>114.7</v>
      </c>
    </row>
    <row r="2683" spans="1:9" customFormat="1" x14ac:dyDescent="0.2">
      <c r="A2683" s="10">
        <v>39685</v>
      </c>
      <c r="B2683" s="10"/>
      <c r="C2683" s="10"/>
      <c r="D2683" s="161">
        <v>109.74</v>
      </c>
      <c r="E2683" s="15">
        <v>115.27</v>
      </c>
    </row>
    <row r="2684" spans="1:9" customFormat="1" x14ac:dyDescent="0.2">
      <c r="A2684" s="10">
        <v>39686</v>
      </c>
      <c r="B2684" s="10"/>
      <c r="C2684" s="10"/>
      <c r="D2684" s="161">
        <v>112.2</v>
      </c>
      <c r="E2684" s="15">
        <v>116.77</v>
      </c>
    </row>
    <row r="2685" spans="1:9" customFormat="1" x14ac:dyDescent="0.2">
      <c r="A2685" s="10">
        <v>39687</v>
      </c>
      <c r="B2685" s="10"/>
      <c r="C2685" s="10"/>
      <c r="D2685" s="161">
        <v>113.05</v>
      </c>
      <c r="E2685" s="15">
        <v>118.65</v>
      </c>
    </row>
    <row r="2686" spans="1:9" customFormat="1" x14ac:dyDescent="0.2">
      <c r="A2686" s="10">
        <v>39688</v>
      </c>
      <c r="B2686" s="10"/>
      <c r="C2686" s="10"/>
      <c r="D2686" s="161">
        <v>113.54</v>
      </c>
      <c r="E2686" s="15">
        <v>116.09</v>
      </c>
    </row>
    <row r="2687" spans="1:9" customFormat="1" x14ac:dyDescent="0.2">
      <c r="A2687" s="10">
        <v>39689</v>
      </c>
      <c r="B2687" s="10"/>
      <c r="C2687" s="10"/>
      <c r="D2687" s="207">
        <v>113.49</v>
      </c>
      <c r="E2687" s="198">
        <v>115.96</v>
      </c>
      <c r="F2687">
        <v>21</v>
      </c>
      <c r="H2687" s="165">
        <f>SUM(D2667:D2687)/F2687</f>
        <v>113.24333333333331</v>
      </c>
      <c r="I2687" s="76">
        <f>SUM(E2667:E2687)/F2687</f>
        <v>116.69714285714289</v>
      </c>
    </row>
    <row r="2688" spans="1:9" customFormat="1" x14ac:dyDescent="0.2">
      <c r="A2688" s="21">
        <v>39693</v>
      </c>
      <c r="B2688" s="21"/>
      <c r="C2688" s="21"/>
      <c r="D2688" s="18">
        <v>104.94</v>
      </c>
      <c r="E2688" s="15">
        <v>110.21</v>
      </c>
    </row>
    <row r="2689" spans="1:5" customFormat="1" x14ac:dyDescent="0.2">
      <c r="A2689" s="21">
        <v>39694</v>
      </c>
      <c r="B2689" s="21"/>
      <c r="C2689" s="21"/>
      <c r="D2689" s="18">
        <v>103.88</v>
      </c>
      <c r="E2689" s="15">
        <v>109.35</v>
      </c>
    </row>
    <row r="2690" spans="1:5" customFormat="1" x14ac:dyDescent="0.2">
      <c r="A2690" s="21">
        <v>39695</v>
      </c>
      <c r="B2690" s="21"/>
      <c r="C2690" s="21"/>
      <c r="D2690" s="18">
        <v>103.41</v>
      </c>
      <c r="E2690" s="15">
        <v>107.89</v>
      </c>
    </row>
    <row r="2691" spans="1:5" customFormat="1" x14ac:dyDescent="0.2">
      <c r="A2691" s="21">
        <v>39696</v>
      </c>
      <c r="B2691" s="21"/>
      <c r="C2691" s="21"/>
      <c r="D2691" s="18">
        <v>102.51</v>
      </c>
      <c r="E2691" s="15">
        <v>106.23</v>
      </c>
    </row>
    <row r="2692" spans="1:5" customFormat="1" x14ac:dyDescent="0.2">
      <c r="A2692" s="10">
        <v>39699</v>
      </c>
      <c r="B2692" s="10"/>
      <c r="C2692" s="10"/>
      <c r="D2692" s="18">
        <v>101.08</v>
      </c>
      <c r="E2692" s="15">
        <v>106.34</v>
      </c>
    </row>
    <row r="2693" spans="1:5" customFormat="1" x14ac:dyDescent="0.2">
      <c r="A2693" s="10">
        <v>39700</v>
      </c>
      <c r="B2693" s="10"/>
      <c r="C2693" s="10"/>
      <c r="D2693" s="161">
        <v>98.94</v>
      </c>
      <c r="E2693" s="15">
        <v>103.26</v>
      </c>
    </row>
    <row r="2694" spans="1:5" customFormat="1" x14ac:dyDescent="0.2">
      <c r="A2694" s="10">
        <v>39701</v>
      </c>
      <c r="B2694" s="10"/>
      <c r="C2694" s="10"/>
      <c r="D2694" s="161">
        <v>96</v>
      </c>
      <c r="E2694" s="15">
        <v>102.58</v>
      </c>
    </row>
    <row r="2695" spans="1:5" customFormat="1" x14ac:dyDescent="0.2">
      <c r="A2695" s="10">
        <v>39702</v>
      </c>
      <c r="B2695" s="10"/>
      <c r="C2695" s="10"/>
      <c r="D2695" s="161">
        <v>96.01</v>
      </c>
      <c r="E2695" s="15">
        <v>100.87</v>
      </c>
    </row>
    <row r="2696" spans="1:5" customFormat="1" x14ac:dyDescent="0.2">
      <c r="A2696" s="10">
        <v>39703</v>
      </c>
      <c r="B2696" s="10"/>
      <c r="C2696" s="10"/>
      <c r="D2696" s="161">
        <v>94.37</v>
      </c>
      <c r="E2696" s="15">
        <v>101.18</v>
      </c>
    </row>
    <row r="2697" spans="1:5" customFormat="1" x14ac:dyDescent="0.2">
      <c r="A2697" s="10">
        <v>39706</v>
      </c>
      <c r="B2697" s="10"/>
      <c r="C2697" s="10"/>
      <c r="D2697" s="161">
        <v>90.45</v>
      </c>
      <c r="E2697" s="15">
        <v>95.71</v>
      </c>
    </row>
    <row r="2698" spans="1:5" customFormat="1" x14ac:dyDescent="0.2">
      <c r="A2698" s="10">
        <v>39707</v>
      </c>
      <c r="B2698" s="10"/>
      <c r="C2698" s="10"/>
      <c r="D2698" s="161">
        <v>85.85</v>
      </c>
      <c r="E2698" s="15">
        <v>91.15</v>
      </c>
    </row>
    <row r="2699" spans="1:5" customFormat="1" x14ac:dyDescent="0.2">
      <c r="A2699" s="10">
        <v>39708</v>
      </c>
      <c r="B2699" s="10"/>
      <c r="C2699" s="10"/>
      <c r="D2699" s="161">
        <v>86.09</v>
      </c>
      <c r="E2699" s="15">
        <v>97.16</v>
      </c>
    </row>
    <row r="2700" spans="1:5" customFormat="1" x14ac:dyDescent="0.2">
      <c r="A2700" s="10">
        <v>39709</v>
      </c>
      <c r="B2700" s="10"/>
      <c r="C2700" s="10"/>
      <c r="D2700" s="161">
        <v>90.89</v>
      </c>
      <c r="E2700" s="15">
        <v>97.88</v>
      </c>
    </row>
    <row r="2701" spans="1:5" customFormat="1" x14ac:dyDescent="0.2">
      <c r="A2701" s="10">
        <v>39710</v>
      </c>
      <c r="B2701" s="10"/>
      <c r="C2701" s="10"/>
      <c r="D2701" s="161">
        <v>93.46</v>
      </c>
      <c r="E2701" s="15">
        <v>104.55</v>
      </c>
    </row>
    <row r="2702" spans="1:5" customFormat="1" x14ac:dyDescent="0.2">
      <c r="A2702" s="10">
        <v>39713</v>
      </c>
      <c r="B2702" s="10"/>
      <c r="C2702" s="10"/>
      <c r="D2702" s="161">
        <v>100.43</v>
      </c>
      <c r="E2702" s="15">
        <v>120.92</v>
      </c>
    </row>
    <row r="2703" spans="1:5" customFormat="1" x14ac:dyDescent="0.2">
      <c r="A2703" s="10">
        <v>39714</v>
      </c>
      <c r="B2703" s="10"/>
      <c r="C2703" s="10"/>
      <c r="D2703" s="161">
        <v>100.72</v>
      </c>
      <c r="E2703" s="15">
        <v>107.86</v>
      </c>
    </row>
    <row r="2704" spans="1:5" customFormat="1" x14ac:dyDescent="0.2">
      <c r="A2704" s="10">
        <v>39715</v>
      </c>
      <c r="B2704" s="10"/>
      <c r="C2704" s="10"/>
      <c r="D2704" s="161">
        <v>102.09</v>
      </c>
      <c r="E2704" s="15">
        <v>106.73</v>
      </c>
    </row>
    <row r="2705" spans="1:9" customFormat="1" x14ac:dyDescent="0.2">
      <c r="A2705" s="10">
        <v>39716</v>
      </c>
      <c r="B2705" s="10"/>
      <c r="C2705" s="10"/>
      <c r="D2705" s="161">
        <v>100.45</v>
      </c>
      <c r="E2705" s="15">
        <v>108.02</v>
      </c>
    </row>
    <row r="2706" spans="1:9" customFormat="1" x14ac:dyDescent="0.2">
      <c r="A2706" s="10">
        <v>39717</v>
      </c>
      <c r="B2706" s="10"/>
      <c r="C2706" s="10"/>
      <c r="D2706" s="161">
        <v>100.88</v>
      </c>
      <c r="E2706" s="15">
        <v>106.9</v>
      </c>
    </row>
    <row r="2707" spans="1:9" customFormat="1" x14ac:dyDescent="0.2">
      <c r="A2707" s="10">
        <v>39720</v>
      </c>
      <c r="B2707" s="10"/>
      <c r="C2707" s="10"/>
      <c r="D2707" s="161">
        <v>95.96</v>
      </c>
      <c r="E2707" s="15">
        <v>96.38</v>
      </c>
    </row>
    <row r="2708" spans="1:9" customFormat="1" x14ac:dyDescent="0.2">
      <c r="A2708" s="10">
        <v>39721</v>
      </c>
      <c r="B2708" s="10"/>
      <c r="C2708" s="10"/>
      <c r="D2708" s="18">
        <v>93.51</v>
      </c>
      <c r="E2708" s="15">
        <v>100.64</v>
      </c>
      <c r="F2708">
        <v>21</v>
      </c>
      <c r="H2708" s="165">
        <f>SUM(D2688:D2708)/F2708</f>
        <v>97.234285714285733</v>
      </c>
      <c r="I2708" s="76">
        <f>SUM(E2688:E2708)/F2708</f>
        <v>103.89571428571431</v>
      </c>
    </row>
    <row r="2709" spans="1:9" customFormat="1" x14ac:dyDescent="0.2">
      <c r="A2709" s="10">
        <v>39722</v>
      </c>
      <c r="B2709" s="10"/>
      <c r="C2709" s="10"/>
      <c r="D2709" s="206">
        <v>92.19</v>
      </c>
      <c r="E2709" s="198">
        <v>98.53</v>
      </c>
    </row>
    <row r="2710" spans="1:9" customFormat="1" x14ac:dyDescent="0.2">
      <c r="A2710" s="10">
        <v>39723</v>
      </c>
      <c r="B2710" s="10"/>
      <c r="C2710" s="10"/>
      <c r="D2710" s="18">
        <v>88.88</v>
      </c>
      <c r="E2710" s="15">
        <v>93.97</v>
      </c>
    </row>
    <row r="2711" spans="1:9" customFormat="1" x14ac:dyDescent="0.2">
      <c r="A2711" s="10">
        <v>39724</v>
      </c>
      <c r="B2711" s="10"/>
      <c r="C2711" s="10"/>
      <c r="D2711" s="18">
        <v>88.95</v>
      </c>
      <c r="E2711" s="15">
        <v>93.89</v>
      </c>
    </row>
    <row r="2712" spans="1:9" customFormat="1" x14ac:dyDescent="0.2">
      <c r="A2712" s="10">
        <v>39727</v>
      </c>
      <c r="B2712" s="10"/>
      <c r="C2712" s="10"/>
      <c r="D2712" s="18">
        <v>84.71</v>
      </c>
      <c r="E2712" s="15">
        <v>87.82</v>
      </c>
    </row>
    <row r="2713" spans="1:9" customFormat="1" x14ac:dyDescent="0.2">
      <c r="A2713" s="10">
        <v>39728</v>
      </c>
      <c r="B2713" s="10"/>
      <c r="C2713" s="10"/>
      <c r="D2713" s="18">
        <v>83.17</v>
      </c>
      <c r="E2713" s="15">
        <v>90.06</v>
      </c>
    </row>
    <row r="2714" spans="1:9" customFormat="1" x14ac:dyDescent="0.2">
      <c r="A2714" s="10">
        <v>39729</v>
      </c>
      <c r="B2714" s="10"/>
      <c r="C2714" s="10"/>
      <c r="D2714" s="18">
        <v>80.760000000000005</v>
      </c>
      <c r="E2714" s="15">
        <v>88.95</v>
      </c>
    </row>
    <row r="2715" spans="1:9" customFormat="1" x14ac:dyDescent="0.2">
      <c r="A2715" s="10">
        <v>39730</v>
      </c>
      <c r="B2715" s="10"/>
      <c r="C2715" s="10"/>
      <c r="D2715" s="18">
        <v>81.650000000000006</v>
      </c>
      <c r="E2715" s="15">
        <v>86.6</v>
      </c>
    </row>
    <row r="2716" spans="1:9" customFormat="1" x14ac:dyDescent="0.2">
      <c r="A2716" s="10">
        <v>39731</v>
      </c>
      <c r="B2716" s="10"/>
      <c r="C2716" s="10"/>
      <c r="D2716" s="18">
        <v>74.58</v>
      </c>
      <c r="E2716" s="15">
        <v>77.7</v>
      </c>
    </row>
    <row r="2717" spans="1:9" customFormat="1" x14ac:dyDescent="0.2">
      <c r="A2717" s="10">
        <v>39734</v>
      </c>
      <c r="B2717" s="10"/>
      <c r="C2717" s="10"/>
      <c r="D2717" s="18">
        <v>74.37</v>
      </c>
      <c r="E2717" s="15">
        <v>81.19</v>
      </c>
    </row>
    <row r="2718" spans="1:9" customFormat="1" x14ac:dyDescent="0.2">
      <c r="A2718" s="10">
        <v>39735</v>
      </c>
      <c r="B2718" s="10"/>
      <c r="C2718" s="10"/>
      <c r="D2718" s="18">
        <v>74.98</v>
      </c>
      <c r="E2718" s="15">
        <v>78.63</v>
      </c>
    </row>
    <row r="2719" spans="1:9" customFormat="1" x14ac:dyDescent="0.2">
      <c r="A2719" s="10">
        <v>39736</v>
      </c>
      <c r="B2719" s="10"/>
      <c r="C2719" s="10"/>
      <c r="D2719" s="18">
        <v>66.86</v>
      </c>
      <c r="E2719" s="15">
        <v>74.55</v>
      </c>
    </row>
    <row r="2720" spans="1:9" customFormat="1" x14ac:dyDescent="0.2">
      <c r="A2720" s="10">
        <v>39737</v>
      </c>
      <c r="B2720" s="10"/>
      <c r="C2720" s="10"/>
      <c r="D2720" s="18">
        <v>64.14</v>
      </c>
      <c r="E2720" s="15">
        <v>69.849999999999994</v>
      </c>
    </row>
    <row r="2721" spans="1:9" customFormat="1" x14ac:dyDescent="0.2">
      <c r="A2721" s="10">
        <v>39738</v>
      </c>
      <c r="B2721" s="10"/>
      <c r="C2721" s="10"/>
      <c r="D2721" s="18">
        <v>66.05</v>
      </c>
      <c r="E2721" s="15">
        <v>71.849999999999994</v>
      </c>
    </row>
    <row r="2722" spans="1:9" customFormat="1" x14ac:dyDescent="0.2">
      <c r="A2722" s="10">
        <v>39741</v>
      </c>
      <c r="B2722" s="10"/>
      <c r="C2722" s="10"/>
      <c r="D2722" s="18">
        <v>67.45</v>
      </c>
      <c r="E2722" s="15">
        <v>74.25</v>
      </c>
    </row>
    <row r="2723" spans="1:9" customFormat="1" x14ac:dyDescent="0.2">
      <c r="A2723" s="10">
        <v>39742</v>
      </c>
      <c r="B2723" s="10"/>
      <c r="C2723" s="10"/>
      <c r="D2723" s="18">
        <v>65.989999999999995</v>
      </c>
      <c r="E2723" s="15">
        <v>70.89</v>
      </c>
    </row>
    <row r="2724" spans="1:9" customFormat="1" x14ac:dyDescent="0.2">
      <c r="A2724" s="10">
        <v>39743</v>
      </c>
      <c r="B2724" s="10"/>
      <c r="C2724" s="10"/>
      <c r="D2724" s="18">
        <v>62.95</v>
      </c>
      <c r="E2724" s="15">
        <v>65.959999999999994</v>
      </c>
    </row>
    <row r="2725" spans="1:9" customFormat="1" x14ac:dyDescent="0.2">
      <c r="A2725" s="10">
        <v>39744</v>
      </c>
      <c r="B2725" s="10"/>
      <c r="C2725" s="10"/>
      <c r="D2725" s="18">
        <v>65.06</v>
      </c>
      <c r="E2725" s="15">
        <v>66.739999999999995</v>
      </c>
    </row>
    <row r="2726" spans="1:9" customFormat="1" x14ac:dyDescent="0.2">
      <c r="A2726" s="10">
        <v>39745</v>
      </c>
      <c r="B2726" s="10"/>
      <c r="C2726" s="10"/>
      <c r="D2726" s="18">
        <v>60.57</v>
      </c>
      <c r="E2726" s="15">
        <v>63.05</v>
      </c>
    </row>
    <row r="2727" spans="1:9" customFormat="1" x14ac:dyDescent="0.2">
      <c r="A2727" s="10">
        <v>39748</v>
      </c>
      <c r="B2727" s="10"/>
      <c r="C2727" s="10"/>
      <c r="D2727" s="18">
        <v>59.34</v>
      </c>
      <c r="E2727" s="15">
        <v>63.22</v>
      </c>
    </row>
    <row r="2728" spans="1:9" customFormat="1" x14ac:dyDescent="0.2">
      <c r="A2728" s="10">
        <v>39749</v>
      </c>
      <c r="B2728" s="10"/>
      <c r="C2728" s="10"/>
      <c r="D2728" s="18">
        <v>58.87</v>
      </c>
      <c r="E2728" s="15">
        <v>62.73</v>
      </c>
    </row>
    <row r="2729" spans="1:9" customFormat="1" x14ac:dyDescent="0.2">
      <c r="A2729" s="10">
        <v>39750</v>
      </c>
      <c r="B2729" s="10"/>
      <c r="C2729" s="10"/>
      <c r="D2729" s="23">
        <v>64</v>
      </c>
      <c r="E2729" s="15">
        <v>68.7</v>
      </c>
    </row>
    <row r="2730" spans="1:9" customFormat="1" x14ac:dyDescent="0.2">
      <c r="A2730" s="10">
        <v>39751</v>
      </c>
      <c r="B2730" s="10"/>
      <c r="C2730" s="10"/>
      <c r="D2730" s="23">
        <v>60.86</v>
      </c>
      <c r="E2730" s="15">
        <v>65.959999999999994</v>
      </c>
    </row>
    <row r="2731" spans="1:9" customFormat="1" x14ac:dyDescent="0.2">
      <c r="A2731" s="10">
        <v>39752</v>
      </c>
      <c r="B2731" s="10"/>
      <c r="C2731" s="10"/>
      <c r="D2731" s="204">
        <v>60</v>
      </c>
      <c r="E2731" s="198">
        <v>67.81</v>
      </c>
      <c r="F2731">
        <v>23</v>
      </c>
      <c r="H2731" s="165">
        <f>SUM(D2709:D2731)/F2731</f>
        <v>71.581739130434769</v>
      </c>
      <c r="I2731" s="76">
        <f>SUM(E2709:E2731)/F2731</f>
        <v>76.647826086956528</v>
      </c>
    </row>
    <row r="2732" spans="1:9" customFormat="1" x14ac:dyDescent="0.2">
      <c r="A2732" s="10">
        <v>39755</v>
      </c>
      <c r="B2732" s="10"/>
      <c r="C2732" s="10"/>
      <c r="D2732" s="18">
        <v>60.32</v>
      </c>
      <c r="E2732" s="15">
        <v>63.91</v>
      </c>
    </row>
    <row r="2733" spans="1:9" customFormat="1" x14ac:dyDescent="0.2">
      <c r="A2733" s="10">
        <v>39756</v>
      </c>
      <c r="B2733" s="10"/>
      <c r="C2733" s="10"/>
      <c r="D2733" s="18">
        <v>62.78</v>
      </c>
      <c r="E2733" s="15">
        <v>70.53</v>
      </c>
    </row>
    <row r="2734" spans="1:9" customFormat="1" x14ac:dyDescent="0.2">
      <c r="A2734" s="10">
        <v>39757</v>
      </c>
      <c r="B2734" s="10"/>
      <c r="C2734" s="10"/>
      <c r="D2734" s="161">
        <v>61.09</v>
      </c>
      <c r="E2734" s="15">
        <v>65.3</v>
      </c>
    </row>
    <row r="2735" spans="1:9" customFormat="1" x14ac:dyDescent="0.2">
      <c r="A2735" s="10">
        <v>39758</v>
      </c>
      <c r="B2735" s="10"/>
      <c r="C2735" s="10"/>
      <c r="D2735" s="161">
        <v>56.14</v>
      </c>
      <c r="E2735" s="15">
        <v>60.77</v>
      </c>
    </row>
    <row r="2736" spans="1:9" customFormat="1" x14ac:dyDescent="0.2">
      <c r="A2736" s="10">
        <v>39759</v>
      </c>
      <c r="B2736" s="10"/>
      <c r="C2736" s="10"/>
      <c r="D2736" s="161">
        <v>56.84</v>
      </c>
      <c r="E2736" s="15">
        <v>61.04</v>
      </c>
    </row>
    <row r="2737" spans="1:11" customFormat="1" x14ac:dyDescent="0.2">
      <c r="A2737" s="10">
        <v>39762</v>
      </c>
      <c r="B2737" s="10"/>
      <c r="C2737" s="10"/>
      <c r="D2737" s="161">
        <v>57.08</v>
      </c>
      <c r="E2737" s="15">
        <v>62.41</v>
      </c>
    </row>
    <row r="2738" spans="1:11" customFormat="1" x14ac:dyDescent="0.2">
      <c r="A2738" s="10">
        <v>39763</v>
      </c>
      <c r="B2738" s="10"/>
      <c r="C2738" s="10"/>
      <c r="D2738" s="161">
        <v>54.76</v>
      </c>
      <c r="E2738" s="15">
        <v>59.33</v>
      </c>
    </row>
    <row r="2739" spans="1:11" customFormat="1" x14ac:dyDescent="0.2">
      <c r="A2739" s="10">
        <v>39764</v>
      </c>
      <c r="B2739" s="10"/>
      <c r="C2739" s="10"/>
      <c r="D2739" s="161">
        <v>52.47</v>
      </c>
      <c r="E2739" s="15">
        <v>56.16</v>
      </c>
    </row>
    <row r="2740" spans="1:11" customFormat="1" x14ac:dyDescent="0.2">
      <c r="A2740" s="10">
        <v>39765</v>
      </c>
      <c r="B2740" s="10"/>
      <c r="C2740" s="10"/>
      <c r="D2740" s="161">
        <v>51.32</v>
      </c>
      <c r="E2740" s="15">
        <v>58.24</v>
      </c>
    </row>
    <row r="2741" spans="1:11" customFormat="1" x14ac:dyDescent="0.2">
      <c r="A2741" s="10">
        <v>39766</v>
      </c>
      <c r="B2741" s="10"/>
      <c r="C2741" s="10"/>
      <c r="D2741" s="161">
        <v>50.7</v>
      </c>
      <c r="E2741" s="15">
        <v>57.04</v>
      </c>
    </row>
    <row r="2742" spans="1:11" customFormat="1" x14ac:dyDescent="0.2">
      <c r="A2742" s="10">
        <v>39769</v>
      </c>
      <c r="B2742" s="10"/>
      <c r="C2742" s="10"/>
      <c r="D2742" s="161">
        <v>50.82</v>
      </c>
      <c r="E2742" s="15">
        <v>54.95</v>
      </c>
    </row>
    <row r="2743" spans="1:11" customFormat="1" ht="13.2" x14ac:dyDescent="0.25">
      <c r="A2743" s="10">
        <v>39770</v>
      </c>
      <c r="B2743" s="10"/>
      <c r="C2743" s="10"/>
      <c r="D2743" s="161">
        <v>49.1</v>
      </c>
      <c r="E2743" s="15">
        <v>54.39</v>
      </c>
      <c r="F2743" s="83">
        <v>12</v>
      </c>
      <c r="G2743" s="83"/>
      <c r="H2743" s="185">
        <f>SUM(D2732:D2743)/F2743</f>
        <v>55.285000000000004</v>
      </c>
      <c r="I2743" s="83"/>
      <c r="J2743" s="83" t="s">
        <v>1818</v>
      </c>
      <c r="K2743" s="83"/>
    </row>
    <row r="2744" spans="1:11" s="83" customFormat="1" ht="13.2" x14ac:dyDescent="0.25">
      <c r="A2744" s="10">
        <v>39771</v>
      </c>
      <c r="B2744" s="10"/>
      <c r="C2744" s="10"/>
      <c r="D2744" s="187">
        <v>48.35</v>
      </c>
      <c r="E2744" s="15">
        <v>53.62</v>
      </c>
      <c r="F2744" s="83">
        <v>13</v>
      </c>
      <c r="H2744" s="184"/>
      <c r="I2744" s="186">
        <f>SUM(E2732:E2744)/F2744</f>
        <v>59.822307692307696</v>
      </c>
      <c r="J2744" s="83" t="s">
        <v>1818</v>
      </c>
    </row>
    <row r="2745" spans="1:11" customFormat="1" x14ac:dyDescent="0.2">
      <c r="A2745" s="10">
        <v>39772</v>
      </c>
      <c r="B2745" s="10"/>
      <c r="C2745" s="10"/>
      <c r="D2745" s="18">
        <v>45.79</v>
      </c>
      <c r="E2745" s="15">
        <v>49.62</v>
      </c>
    </row>
    <row r="2746" spans="1:11" customFormat="1" x14ac:dyDescent="0.2">
      <c r="A2746" s="10">
        <v>39773</v>
      </c>
      <c r="B2746" s="10"/>
      <c r="C2746" s="10"/>
      <c r="D2746" s="18">
        <v>44.91</v>
      </c>
      <c r="E2746" s="15">
        <v>49.13</v>
      </c>
    </row>
    <row r="2747" spans="1:11" customFormat="1" x14ac:dyDescent="0.2">
      <c r="A2747" s="10">
        <v>39776</v>
      </c>
      <c r="B2747" s="10"/>
      <c r="C2747" s="10"/>
      <c r="D2747" s="18">
        <v>49.51</v>
      </c>
      <c r="E2747" s="15">
        <v>53.3</v>
      </c>
    </row>
    <row r="2748" spans="1:11" customFormat="1" ht="13.2" x14ac:dyDescent="0.25">
      <c r="A2748" s="10">
        <v>39777</v>
      </c>
      <c r="B2748" s="10"/>
      <c r="C2748" s="10"/>
      <c r="D2748" s="23">
        <v>47.51</v>
      </c>
      <c r="E2748" s="44">
        <v>49.77</v>
      </c>
      <c r="F2748" s="83">
        <v>17</v>
      </c>
      <c r="G2748" s="83"/>
      <c r="H2748" s="185">
        <f>SUM(D2732:D2748)/F2748</f>
        <v>52.911176470588238</v>
      </c>
      <c r="I2748" s="186">
        <f>SUM(E2732:E2748)/F2748</f>
        <v>57.618235294117646</v>
      </c>
      <c r="J2748" s="83" t="s">
        <v>1818</v>
      </c>
      <c r="K2748" s="83"/>
    </row>
    <row r="2749" spans="1:11" customFormat="1" ht="13.2" x14ac:dyDescent="0.25">
      <c r="A2749" s="21">
        <v>39778</v>
      </c>
      <c r="B2749" s="21"/>
      <c r="C2749" s="21"/>
      <c r="D2749" s="191">
        <v>49.39</v>
      </c>
      <c r="E2749" s="44">
        <v>54.44</v>
      </c>
      <c r="F2749">
        <v>18</v>
      </c>
      <c r="H2749" s="166"/>
      <c r="I2749" s="186">
        <f>SUM(E2732:E2749)/F2749</f>
        <v>57.44166666666667</v>
      </c>
      <c r="J2749" t="s">
        <v>2463</v>
      </c>
    </row>
    <row r="2750" spans="1:11" customFormat="1" ht="13.2" x14ac:dyDescent="0.25">
      <c r="A2750" s="10">
        <v>39780</v>
      </c>
      <c r="B2750" s="10"/>
      <c r="C2750" s="10"/>
      <c r="D2750" s="23">
        <v>47.72</v>
      </c>
      <c r="E2750" s="44"/>
      <c r="F2750">
        <v>19</v>
      </c>
      <c r="H2750" s="185">
        <f>SUM(D2732:D2750)/F2750</f>
        <v>52.452631578947368</v>
      </c>
    </row>
    <row r="2751" spans="1:11" customFormat="1" x14ac:dyDescent="0.2">
      <c r="A2751" s="21">
        <v>39783</v>
      </c>
      <c r="B2751" s="21"/>
      <c r="C2751" s="21"/>
      <c r="D2751" s="204">
        <v>47.57</v>
      </c>
      <c r="E2751" s="199">
        <v>49.28</v>
      </c>
    </row>
    <row r="2752" spans="1:11" customFormat="1" x14ac:dyDescent="0.2">
      <c r="A2752" s="40">
        <v>39784</v>
      </c>
      <c r="B2752" s="40"/>
      <c r="C2752" s="40"/>
      <c r="D2752" s="23">
        <v>45.64</v>
      </c>
      <c r="E2752" s="192">
        <v>46.96</v>
      </c>
    </row>
    <row r="2753" spans="1:11" customFormat="1" x14ac:dyDescent="0.2">
      <c r="A2753" s="40">
        <v>39785</v>
      </c>
      <c r="B2753" s="40"/>
      <c r="C2753" s="40"/>
      <c r="D2753" s="23">
        <v>44.39</v>
      </c>
      <c r="E2753" s="192">
        <v>46.79</v>
      </c>
    </row>
    <row r="2754" spans="1:11" customFormat="1" x14ac:dyDescent="0.2">
      <c r="A2754" s="40">
        <v>39786</v>
      </c>
      <c r="B2754" s="40"/>
      <c r="C2754" s="40"/>
      <c r="D2754" s="23">
        <v>43.83</v>
      </c>
      <c r="E2754" s="192">
        <v>43.67</v>
      </c>
    </row>
    <row r="2755" spans="1:11" customFormat="1" x14ac:dyDescent="0.2">
      <c r="A2755" s="40">
        <v>39787</v>
      </c>
      <c r="B2755" s="40"/>
      <c r="C2755" s="40"/>
      <c r="D2755" s="23">
        <v>37.04</v>
      </c>
      <c r="E2755" s="192">
        <v>40.81</v>
      </c>
    </row>
    <row r="2756" spans="1:11" customFormat="1" x14ac:dyDescent="0.2">
      <c r="A2756" s="40">
        <v>39790</v>
      </c>
      <c r="B2756" s="40"/>
      <c r="C2756" s="40"/>
      <c r="D2756" s="23">
        <v>40.020000000000003</v>
      </c>
      <c r="E2756" s="192">
        <v>43.71</v>
      </c>
    </row>
    <row r="2757" spans="1:11" customFormat="1" x14ac:dyDescent="0.2">
      <c r="A2757" s="40">
        <v>39791</v>
      </c>
      <c r="B2757" s="40"/>
      <c r="C2757" s="40"/>
      <c r="D2757" s="23">
        <v>39.770000000000003</v>
      </c>
      <c r="E2757" s="192">
        <v>42.07</v>
      </c>
    </row>
    <row r="2758" spans="1:11" customFormat="1" x14ac:dyDescent="0.2">
      <c r="A2758" s="40">
        <v>39792</v>
      </c>
      <c r="B2758" s="40"/>
      <c r="C2758" s="40"/>
      <c r="D2758" s="23">
        <v>39.340000000000003</v>
      </c>
      <c r="E2758" s="192">
        <v>43.52</v>
      </c>
    </row>
    <row r="2759" spans="1:11" customFormat="1" x14ac:dyDescent="0.2">
      <c r="A2759" s="40">
        <v>39793</v>
      </c>
      <c r="B2759" s="40"/>
      <c r="C2759" s="40"/>
      <c r="D2759" s="23">
        <v>43.54</v>
      </c>
      <c r="E2759" s="192">
        <v>47.98</v>
      </c>
    </row>
    <row r="2760" spans="1:11" customFormat="1" x14ac:dyDescent="0.2">
      <c r="A2760" s="40">
        <v>39794</v>
      </c>
      <c r="B2760" s="40"/>
      <c r="C2760" s="40"/>
      <c r="D2760" s="23">
        <v>42.38</v>
      </c>
      <c r="E2760" s="192">
        <v>46.28</v>
      </c>
    </row>
    <row r="2761" spans="1:11" customFormat="1" x14ac:dyDescent="0.2">
      <c r="A2761" s="40">
        <v>39797</v>
      </c>
      <c r="B2761" s="40"/>
      <c r="C2761" s="40"/>
      <c r="D2761" s="23">
        <v>45.02</v>
      </c>
      <c r="E2761" s="192">
        <v>44.51</v>
      </c>
    </row>
    <row r="2762" spans="1:11" customFormat="1" x14ac:dyDescent="0.2">
      <c r="A2762" s="40">
        <v>39798</v>
      </c>
      <c r="B2762" s="40"/>
      <c r="C2762" s="40"/>
      <c r="D2762" s="23">
        <v>42</v>
      </c>
      <c r="E2762" s="192">
        <v>43.6</v>
      </c>
    </row>
    <row r="2763" spans="1:11" customFormat="1" x14ac:dyDescent="0.2">
      <c r="A2763" s="40">
        <v>39799</v>
      </c>
      <c r="B2763" s="40"/>
      <c r="C2763" s="40"/>
      <c r="D2763" s="23">
        <v>41.84</v>
      </c>
      <c r="E2763" s="192">
        <v>40.06</v>
      </c>
    </row>
    <row r="2764" spans="1:11" customFormat="1" x14ac:dyDescent="0.2">
      <c r="A2764" s="40">
        <v>39800</v>
      </c>
      <c r="B2764" s="40"/>
      <c r="C2764" s="40"/>
      <c r="D2764" s="23">
        <v>40.19</v>
      </c>
      <c r="E2764" s="192">
        <v>36.22</v>
      </c>
    </row>
    <row r="2765" spans="1:11" customFormat="1" x14ac:dyDescent="0.2">
      <c r="A2765" s="40">
        <v>39801</v>
      </c>
      <c r="B2765" s="40"/>
      <c r="C2765" s="40"/>
      <c r="D2765" s="23">
        <v>39.520000000000003</v>
      </c>
      <c r="E2765" s="192">
        <v>33.869999999999997</v>
      </c>
    </row>
    <row r="2766" spans="1:11" customFormat="1" x14ac:dyDescent="0.2">
      <c r="A2766" s="40">
        <v>39804</v>
      </c>
      <c r="B2766" s="40"/>
      <c r="C2766" s="40"/>
      <c r="D2766" s="23">
        <v>38.08</v>
      </c>
      <c r="E2766" s="192">
        <v>30.81</v>
      </c>
    </row>
    <row r="2767" spans="1:11" customFormat="1" x14ac:dyDescent="0.2">
      <c r="A2767" s="40">
        <v>39805</v>
      </c>
      <c r="B2767" s="40"/>
      <c r="C2767" s="40"/>
      <c r="D2767" s="23">
        <v>35.270000000000003</v>
      </c>
      <c r="E2767" s="192">
        <v>33.979999999999997</v>
      </c>
    </row>
    <row r="2768" spans="1:11" customFormat="1" x14ac:dyDescent="0.2">
      <c r="A2768" s="10">
        <v>39806</v>
      </c>
      <c r="B2768" s="10"/>
      <c r="C2768" s="10"/>
      <c r="D2768" s="23">
        <v>34.450000000000003</v>
      </c>
      <c r="E2768" s="44">
        <v>32.35</v>
      </c>
      <c r="K2768" s="18"/>
    </row>
    <row r="2769" spans="1:14" x14ac:dyDescent="0.2">
      <c r="A2769" s="10">
        <v>39808</v>
      </c>
      <c r="B2769" s="10"/>
      <c r="C2769" s="10"/>
      <c r="D2769" s="23">
        <v>33.729999999999997</v>
      </c>
      <c r="E2769" s="44"/>
      <c r="K2769" s="23">
        <v>34.25</v>
      </c>
      <c r="M2769"/>
    </row>
    <row r="2770" spans="1:14" x14ac:dyDescent="0.2">
      <c r="A2770" s="10">
        <v>39811</v>
      </c>
      <c r="B2770" s="10"/>
      <c r="C2770" s="10"/>
      <c r="D2770" s="18">
        <v>34.159999999999997</v>
      </c>
      <c r="E2770" s="15">
        <v>40.020000000000003</v>
      </c>
      <c r="K2770" s="23">
        <v>36.5</v>
      </c>
      <c r="M2770"/>
    </row>
    <row r="2771" spans="1:14" ht="13.2" x14ac:dyDescent="0.25">
      <c r="A2771" s="10">
        <v>39812</v>
      </c>
      <c r="B2771" s="10"/>
      <c r="C2771" s="10"/>
      <c r="D2771" s="18">
        <v>35.22</v>
      </c>
      <c r="E2771" s="195">
        <v>39.03</v>
      </c>
      <c r="H2771" s="185"/>
      <c r="J2771" s="83"/>
      <c r="K2771" s="213">
        <v>35.5</v>
      </c>
      <c r="M2771"/>
    </row>
    <row r="2772" spans="1:14" ht="15.6" x14ac:dyDescent="0.3">
      <c r="A2772" s="219">
        <v>39813</v>
      </c>
      <c r="B2772" s="219"/>
      <c r="C2772" s="219"/>
      <c r="D2772" s="203">
        <v>35.82</v>
      </c>
      <c r="E2772" s="601">
        <v>44.6</v>
      </c>
      <c r="H2772" s="185">
        <f>SUM(D2751:D2772)/22</f>
        <v>39.946363636363635</v>
      </c>
      <c r="I2772" s="186">
        <f>SUM(E2751:E2772)/21</f>
        <v>41.434285714285714</v>
      </c>
      <c r="J2772" s="197"/>
      <c r="K2772" s="200">
        <v>41</v>
      </c>
      <c r="M2772" s="18">
        <v>64.25</v>
      </c>
      <c r="N2772" s="262">
        <f>(M2772/100)*42</f>
        <v>26.984999999999999</v>
      </c>
    </row>
    <row r="2773" spans="1:14" x14ac:dyDescent="0.2">
      <c r="A2773" s="21">
        <v>39815</v>
      </c>
      <c r="B2773" s="21"/>
      <c r="C2773" s="21"/>
      <c r="D2773" s="18">
        <v>42.94</v>
      </c>
      <c r="E2773" s="15">
        <v>46.34</v>
      </c>
      <c r="K2773" s="23">
        <v>42.75</v>
      </c>
      <c r="M2773"/>
    </row>
    <row r="2774" spans="1:14" x14ac:dyDescent="0.2">
      <c r="A2774" s="21">
        <v>39818</v>
      </c>
      <c r="B2774" s="21"/>
      <c r="C2774" s="21"/>
      <c r="D2774" s="18">
        <v>45.84</v>
      </c>
      <c r="E2774" s="15">
        <v>48.81</v>
      </c>
      <c r="K2774" s="23">
        <v>45.25</v>
      </c>
      <c r="M2774"/>
    </row>
    <row r="2775" spans="1:14" x14ac:dyDescent="0.2">
      <c r="A2775" s="21">
        <v>39819</v>
      </c>
      <c r="B2775" s="21"/>
      <c r="C2775" s="21"/>
      <c r="D2775" s="18">
        <v>48.89</v>
      </c>
      <c r="E2775" s="15">
        <v>48.58</v>
      </c>
      <c r="K2775" s="23">
        <v>45</v>
      </c>
      <c r="M2775"/>
    </row>
    <row r="2776" spans="1:14" x14ac:dyDescent="0.2">
      <c r="A2776" s="21">
        <v>39820</v>
      </c>
      <c r="B2776" s="21"/>
      <c r="C2776" s="21"/>
      <c r="D2776" s="18">
        <v>46.23</v>
      </c>
      <c r="E2776" s="15">
        <v>42.63</v>
      </c>
      <c r="K2776" s="23"/>
      <c r="M2776"/>
    </row>
    <row r="2777" spans="1:14" x14ac:dyDescent="0.2">
      <c r="A2777" s="10">
        <v>39821</v>
      </c>
      <c r="B2777" s="10"/>
      <c r="C2777" s="10"/>
      <c r="D2777" s="18">
        <v>42.94</v>
      </c>
      <c r="E2777" s="15">
        <v>41.7</v>
      </c>
      <c r="K2777" s="23"/>
      <c r="M2777"/>
    </row>
    <row r="2778" spans="1:14" x14ac:dyDescent="0.2">
      <c r="A2778" s="10">
        <v>39822</v>
      </c>
      <c r="B2778" s="10"/>
      <c r="C2778" s="10"/>
      <c r="D2778" s="18">
        <v>42.34</v>
      </c>
      <c r="E2778" s="15">
        <v>40.83</v>
      </c>
      <c r="K2778" s="23"/>
      <c r="M2778"/>
    </row>
    <row r="2779" spans="1:14" x14ac:dyDescent="0.2">
      <c r="A2779" s="10">
        <v>39825</v>
      </c>
      <c r="B2779" s="10"/>
      <c r="C2779" s="10"/>
      <c r="D2779" s="18">
        <v>40.86</v>
      </c>
      <c r="E2779" s="15">
        <v>37.590000000000003</v>
      </c>
      <c r="K2779" s="23"/>
      <c r="M2779"/>
    </row>
    <row r="2780" spans="1:14" x14ac:dyDescent="0.2">
      <c r="A2780" s="10">
        <v>39826</v>
      </c>
      <c r="B2780" s="10"/>
      <c r="C2780" s="10"/>
      <c r="D2780" s="18">
        <v>43.05</v>
      </c>
      <c r="E2780" s="15">
        <v>37.78</v>
      </c>
      <c r="K2780" s="23"/>
      <c r="M2780"/>
    </row>
    <row r="2781" spans="1:14" x14ac:dyDescent="0.2">
      <c r="A2781" s="10">
        <v>39827</v>
      </c>
      <c r="B2781" s="10"/>
      <c r="C2781" s="10"/>
      <c r="D2781" s="18">
        <v>42.27</v>
      </c>
      <c r="E2781" s="15">
        <v>37.28</v>
      </c>
      <c r="K2781" s="23"/>
      <c r="M2781"/>
    </row>
    <row r="2782" spans="1:14" x14ac:dyDescent="0.2">
      <c r="A2782" s="10">
        <v>39828</v>
      </c>
      <c r="B2782" s="10"/>
      <c r="C2782" s="10"/>
      <c r="D2782" s="18">
        <v>42.32</v>
      </c>
      <c r="E2782" s="15">
        <v>35.4</v>
      </c>
      <c r="K2782" s="23"/>
      <c r="M2782"/>
    </row>
    <row r="2783" spans="1:14" x14ac:dyDescent="0.2">
      <c r="A2783" s="10">
        <v>39829</v>
      </c>
      <c r="B2783" s="10"/>
      <c r="C2783" s="10"/>
      <c r="D2783" s="18">
        <v>43.42</v>
      </c>
      <c r="E2783" s="15">
        <v>36.51</v>
      </c>
      <c r="K2783" s="23"/>
      <c r="M2783"/>
    </row>
    <row r="2784" spans="1:14" x14ac:dyDescent="0.2">
      <c r="A2784" s="10">
        <v>39833</v>
      </c>
      <c r="B2784" s="10"/>
      <c r="C2784" s="10"/>
      <c r="D2784" s="161">
        <v>41.22</v>
      </c>
      <c r="E2784" s="15">
        <v>38.74</v>
      </c>
      <c r="K2784" s="23"/>
      <c r="M2784"/>
    </row>
    <row r="2785" spans="1:14" x14ac:dyDescent="0.2">
      <c r="A2785" s="10">
        <v>39834</v>
      </c>
      <c r="B2785" s="10"/>
      <c r="C2785" s="10"/>
      <c r="D2785" s="161">
        <v>39.9</v>
      </c>
      <c r="E2785" s="15">
        <v>42.25</v>
      </c>
      <c r="K2785" s="23"/>
      <c r="M2785"/>
    </row>
    <row r="2786" spans="1:14" x14ac:dyDescent="0.2">
      <c r="A2786" s="10">
        <v>39835</v>
      </c>
      <c r="B2786" s="10"/>
      <c r="C2786" s="10"/>
      <c r="D2786" s="161">
        <v>42.42</v>
      </c>
      <c r="E2786" s="15">
        <v>42.27</v>
      </c>
      <c r="K2786" s="23"/>
      <c r="M2786"/>
    </row>
    <row r="2787" spans="1:14" x14ac:dyDescent="0.2">
      <c r="A2787" s="10">
        <v>39836</v>
      </c>
      <c r="B2787" s="10"/>
      <c r="C2787" s="10"/>
      <c r="D2787" s="161">
        <v>43.13</v>
      </c>
      <c r="E2787" s="15">
        <v>45.47</v>
      </c>
      <c r="K2787" s="23"/>
      <c r="M2787"/>
    </row>
    <row r="2788" spans="1:14" x14ac:dyDescent="0.2">
      <c r="A2788" s="10">
        <v>39839</v>
      </c>
      <c r="B2788" s="10"/>
      <c r="C2788" s="10"/>
      <c r="D2788" s="161">
        <v>48</v>
      </c>
      <c r="E2788" s="15">
        <v>45.73</v>
      </c>
      <c r="K2788" s="23"/>
      <c r="M2788"/>
    </row>
    <row r="2789" spans="1:14" x14ac:dyDescent="0.2">
      <c r="A2789" s="10">
        <v>39840</v>
      </c>
      <c r="B2789" s="10"/>
      <c r="C2789" s="10"/>
      <c r="D2789" s="161">
        <v>42.86</v>
      </c>
      <c r="E2789" s="15">
        <v>41.58</v>
      </c>
      <c r="K2789" s="23">
        <v>38</v>
      </c>
      <c r="M2789"/>
    </row>
    <row r="2790" spans="1:14" x14ac:dyDescent="0.2">
      <c r="A2790" s="10">
        <v>39841</v>
      </c>
      <c r="B2790" s="10"/>
      <c r="C2790" s="10"/>
      <c r="D2790" s="161">
        <v>42.86</v>
      </c>
      <c r="E2790" s="15">
        <v>42.16</v>
      </c>
      <c r="K2790" s="23">
        <v>37.75</v>
      </c>
      <c r="M2790"/>
    </row>
    <row r="2791" spans="1:14" x14ac:dyDescent="0.2">
      <c r="A2791" s="10">
        <v>39842</v>
      </c>
      <c r="B2791" s="10"/>
      <c r="C2791" s="10"/>
      <c r="D2791" s="161">
        <v>43.13</v>
      </c>
      <c r="E2791" s="15">
        <v>41.44</v>
      </c>
      <c r="K2791" s="23">
        <v>38</v>
      </c>
      <c r="M2791"/>
    </row>
    <row r="2792" spans="1:14" ht="13.2" x14ac:dyDescent="0.25">
      <c r="A2792" s="218">
        <v>39843</v>
      </c>
      <c r="B2792" s="218"/>
      <c r="C2792" s="218"/>
      <c r="D2792" s="214">
        <v>44.17</v>
      </c>
      <c r="E2792" s="215">
        <v>41.68</v>
      </c>
      <c r="F2792">
        <v>20</v>
      </c>
      <c r="H2792" s="185">
        <f>SUM(D2773:D2792)/F2792</f>
        <v>43.439499999999995</v>
      </c>
      <c r="I2792" s="186">
        <f>SUM(E2773:E2792)/F2792</f>
        <v>41.738499999999995</v>
      </c>
      <c r="K2792" s="216">
        <v>38.25</v>
      </c>
      <c r="M2792" s="23">
        <v>73</v>
      </c>
      <c r="N2792" s="262">
        <f>(M2792/100)*42</f>
        <v>30.66</v>
      </c>
    </row>
    <row r="2793" spans="1:14" x14ac:dyDescent="0.2">
      <c r="A2793" s="10">
        <v>39846</v>
      </c>
      <c r="B2793" s="10"/>
      <c r="C2793" s="10"/>
      <c r="D2793" s="161">
        <v>42.96</v>
      </c>
      <c r="E2793" s="15">
        <v>40.08</v>
      </c>
      <c r="K2793" s="23">
        <v>36.5</v>
      </c>
      <c r="M2793" s="70"/>
    </row>
    <row r="2794" spans="1:14" x14ac:dyDescent="0.2">
      <c r="A2794" s="21">
        <v>39847</v>
      </c>
      <c r="B2794" s="21"/>
      <c r="C2794" s="21"/>
      <c r="D2794" s="161">
        <v>43.15</v>
      </c>
      <c r="E2794" s="15">
        <v>40.78</v>
      </c>
      <c r="F2794" s="18"/>
      <c r="G2794" s="18"/>
      <c r="K2794" s="23">
        <v>37.25</v>
      </c>
      <c r="M2794" s="70"/>
    </row>
    <row r="2795" spans="1:14" x14ac:dyDescent="0.2">
      <c r="A2795" s="10">
        <v>39848</v>
      </c>
      <c r="B2795" s="10"/>
      <c r="C2795" s="10"/>
      <c r="D2795" s="161">
        <v>43.68</v>
      </c>
      <c r="E2795" s="15">
        <v>40.32</v>
      </c>
      <c r="F2795" s="18"/>
      <c r="G2795" s="18"/>
      <c r="K2795" s="23">
        <v>36.75</v>
      </c>
      <c r="M2795" s="70"/>
    </row>
    <row r="2796" spans="1:14" x14ac:dyDescent="0.2">
      <c r="A2796" s="10">
        <v>39849</v>
      </c>
      <c r="B2796" s="10"/>
      <c r="C2796" s="10"/>
      <c r="D2796" s="161">
        <v>43.92</v>
      </c>
      <c r="E2796" s="15">
        <v>41.17</v>
      </c>
      <c r="K2796" s="23"/>
      <c r="M2796" s="70"/>
    </row>
    <row r="2797" spans="1:14" x14ac:dyDescent="0.2">
      <c r="A2797" s="10">
        <v>39850</v>
      </c>
      <c r="B2797" s="10"/>
      <c r="C2797" s="10"/>
      <c r="D2797" s="161">
        <v>44.49</v>
      </c>
      <c r="E2797" s="15">
        <v>40.17</v>
      </c>
      <c r="K2797" s="23"/>
      <c r="M2797" s="70"/>
    </row>
    <row r="2798" spans="1:14" x14ac:dyDescent="0.2">
      <c r="A2798" s="10">
        <v>39853</v>
      </c>
      <c r="B2798" s="10"/>
      <c r="C2798" s="10"/>
      <c r="D2798" s="161">
        <v>47.23</v>
      </c>
      <c r="E2798" s="15">
        <v>39.56</v>
      </c>
      <c r="K2798" s="23"/>
      <c r="M2798" s="70"/>
    </row>
    <row r="2799" spans="1:14" ht="13.2" x14ac:dyDescent="0.25">
      <c r="A2799" s="10">
        <v>39854</v>
      </c>
      <c r="B2799" s="10"/>
      <c r="C2799" s="10"/>
      <c r="D2799" s="161">
        <v>45.88</v>
      </c>
      <c r="E2799" s="15">
        <v>37.549999999999997</v>
      </c>
      <c r="F2799">
        <v>7</v>
      </c>
      <c r="H2799" s="185">
        <f>SUM(D2793:D2799)/F2799</f>
        <v>44.472857142857144</v>
      </c>
      <c r="I2799" s="186">
        <f>SUM(E2793:E2799)/F2799</f>
        <v>39.947142857142865</v>
      </c>
      <c r="J2799" s="209" t="s">
        <v>1818</v>
      </c>
      <c r="K2799" s="212"/>
      <c r="M2799" s="70"/>
    </row>
    <row r="2800" spans="1:14" x14ac:dyDescent="0.2">
      <c r="A2800" s="10">
        <v>39855</v>
      </c>
      <c r="B2800" s="10"/>
      <c r="C2800" s="10"/>
      <c r="D2800" s="161">
        <v>44.24</v>
      </c>
      <c r="E2800" s="15">
        <v>35.94</v>
      </c>
      <c r="K2800" s="23"/>
      <c r="M2800" s="70"/>
    </row>
    <row r="2801" spans="1:15" x14ac:dyDescent="0.2">
      <c r="A2801" s="10">
        <v>39856</v>
      </c>
      <c r="B2801" s="10"/>
      <c r="C2801" s="10"/>
      <c r="D2801" s="161">
        <v>47.23</v>
      </c>
      <c r="E2801" s="15">
        <v>33.979999999999997</v>
      </c>
      <c r="K2801" s="23"/>
      <c r="M2801" s="70"/>
    </row>
    <row r="2802" spans="1:15" x14ac:dyDescent="0.2">
      <c r="A2802" s="10">
        <v>39857</v>
      </c>
      <c r="B2802" s="10"/>
      <c r="C2802" s="10"/>
      <c r="D2802" s="211">
        <v>43.36</v>
      </c>
      <c r="E2802" s="15">
        <v>37.51</v>
      </c>
      <c r="K2802" s="23"/>
      <c r="M2802" s="70"/>
    </row>
    <row r="2803" spans="1:15" x14ac:dyDescent="0.2">
      <c r="A2803" s="10">
        <v>39861</v>
      </c>
      <c r="B2803" s="10"/>
      <c r="C2803" s="10"/>
      <c r="D2803" s="161">
        <v>39.69</v>
      </c>
      <c r="E2803" s="15">
        <v>34.93</v>
      </c>
      <c r="K2803" s="23"/>
      <c r="M2803" s="70"/>
    </row>
    <row r="2804" spans="1:15" x14ac:dyDescent="0.2">
      <c r="A2804" s="10">
        <v>39862</v>
      </c>
      <c r="B2804" s="10"/>
      <c r="C2804" s="10"/>
      <c r="D2804" s="161">
        <v>39.409999999999997</v>
      </c>
      <c r="E2804" s="15">
        <v>34.619999999999997</v>
      </c>
      <c r="K2804" s="23"/>
      <c r="M2804" s="70"/>
    </row>
    <row r="2805" spans="1:15" x14ac:dyDescent="0.2">
      <c r="A2805" s="10">
        <v>39863</v>
      </c>
      <c r="B2805" s="10"/>
      <c r="C2805" s="10"/>
      <c r="D2805" s="161">
        <v>42.36</v>
      </c>
      <c r="E2805" s="15">
        <v>39.479999999999997</v>
      </c>
      <c r="K2805" s="23"/>
      <c r="M2805" s="70"/>
    </row>
    <row r="2806" spans="1:15" x14ac:dyDescent="0.2">
      <c r="A2806" s="10">
        <v>39864</v>
      </c>
      <c r="B2806" s="10"/>
      <c r="C2806" s="10"/>
      <c r="D2806" s="161">
        <v>42.19</v>
      </c>
      <c r="E2806" s="15">
        <v>38.94</v>
      </c>
      <c r="K2806" s="23"/>
      <c r="M2806" s="70"/>
    </row>
    <row r="2807" spans="1:15" x14ac:dyDescent="0.2">
      <c r="A2807" s="10">
        <v>39867</v>
      </c>
      <c r="B2807" s="10"/>
      <c r="C2807" s="10"/>
      <c r="D2807" s="161">
        <v>41.27</v>
      </c>
      <c r="E2807" s="15">
        <v>37.590000000000003</v>
      </c>
      <c r="K2807" s="23"/>
      <c r="M2807" s="70"/>
    </row>
    <row r="2808" spans="1:15" x14ac:dyDescent="0.2">
      <c r="A2808" s="10">
        <v>39868</v>
      </c>
      <c r="B2808" s="10"/>
      <c r="C2808" s="10"/>
      <c r="D2808" s="161">
        <v>40.18</v>
      </c>
      <c r="E2808" s="15">
        <v>38.96</v>
      </c>
      <c r="K2808" s="23">
        <v>36.5</v>
      </c>
      <c r="M2808" s="70"/>
    </row>
    <row r="2809" spans="1:15" x14ac:dyDescent="0.2">
      <c r="A2809" s="10">
        <v>39869</v>
      </c>
      <c r="B2809" s="10"/>
      <c r="C2809" s="10"/>
      <c r="D2809" s="23">
        <v>42.37</v>
      </c>
      <c r="E2809" s="15">
        <v>42.5</v>
      </c>
      <c r="K2809" s="23">
        <v>39</v>
      </c>
      <c r="M2809" s="70"/>
    </row>
    <row r="2810" spans="1:15" x14ac:dyDescent="0.2">
      <c r="A2810" s="10">
        <v>39870</v>
      </c>
      <c r="B2810" s="10"/>
      <c r="C2810" s="10"/>
      <c r="D2810" s="23">
        <v>45.15</v>
      </c>
      <c r="E2810" s="15">
        <v>45.22</v>
      </c>
      <c r="K2810" s="23">
        <v>41.75</v>
      </c>
      <c r="M2810" s="70"/>
    </row>
    <row r="2811" spans="1:15" ht="13.2" x14ac:dyDescent="0.25">
      <c r="A2811" s="218">
        <v>39871</v>
      </c>
      <c r="B2811" s="218"/>
      <c r="C2811" s="218"/>
      <c r="D2811" s="216">
        <v>44.41</v>
      </c>
      <c r="E2811" s="215">
        <v>44.76</v>
      </c>
      <c r="F2811">
        <v>19</v>
      </c>
      <c r="H2811" s="185">
        <f>SUM(D2793:D2811)/F2811</f>
        <v>43.324736842105253</v>
      </c>
      <c r="I2811" s="186">
        <f>SUM(E2793:E2811)/F2811</f>
        <v>39.161052631578954</v>
      </c>
      <c r="K2811" s="216">
        <v>41.25</v>
      </c>
      <c r="M2811" s="23">
        <v>65.5</v>
      </c>
      <c r="N2811" s="262">
        <f>(M2811/100)*42</f>
        <v>27.51</v>
      </c>
    </row>
    <row r="2812" spans="1:15" ht="11.25" customHeight="1" x14ac:dyDescent="0.2">
      <c r="A2812" s="10">
        <v>39874</v>
      </c>
      <c r="B2812" s="10"/>
      <c r="C2812" s="10"/>
      <c r="D2812" s="23">
        <v>42.6</v>
      </c>
      <c r="E2812" s="15">
        <v>40.15</v>
      </c>
      <c r="K2812" s="23">
        <v>36.5</v>
      </c>
      <c r="M2812" s="70"/>
    </row>
    <row r="2813" spans="1:15" ht="11.25" customHeight="1" x14ac:dyDescent="0.2">
      <c r="A2813" s="10">
        <v>39875</v>
      </c>
      <c r="B2813" s="10"/>
      <c r="C2813" s="10"/>
      <c r="D2813" s="23">
        <v>42.72</v>
      </c>
      <c r="E2813" s="15">
        <v>41.65</v>
      </c>
      <c r="K2813" s="23"/>
      <c r="M2813" s="70"/>
    </row>
    <row r="2814" spans="1:15" ht="11.25" customHeight="1" x14ac:dyDescent="0.2">
      <c r="A2814" s="10">
        <v>39876</v>
      </c>
      <c r="B2814" s="10"/>
      <c r="C2814" s="10"/>
      <c r="D2814" s="23">
        <v>46.07</v>
      </c>
      <c r="E2814" s="15">
        <v>45.38</v>
      </c>
      <c r="K2814" s="23"/>
      <c r="M2814" s="70"/>
    </row>
    <row r="2815" spans="1:15" ht="11.25" customHeight="1" x14ac:dyDescent="0.3">
      <c r="A2815" s="10">
        <v>39877</v>
      </c>
      <c r="B2815" s="10"/>
      <c r="C2815" s="10"/>
      <c r="D2815" s="23">
        <v>44.45</v>
      </c>
      <c r="E2815" s="15">
        <v>43.61</v>
      </c>
      <c r="K2815" s="23"/>
      <c r="L2815" s="217"/>
      <c r="M2815" s="329"/>
      <c r="N2815" s="217"/>
      <c r="O2815" s="217"/>
    </row>
    <row r="2816" spans="1:15" ht="11.25" customHeight="1" x14ac:dyDescent="0.3">
      <c r="A2816" s="10">
        <v>39878</v>
      </c>
      <c r="B2816" s="10"/>
      <c r="C2816" s="10"/>
      <c r="D2816" s="23">
        <v>43.48</v>
      </c>
      <c r="E2816" s="15">
        <v>45.52</v>
      </c>
      <c r="K2816" s="23"/>
      <c r="L2816" s="217"/>
      <c r="M2816" s="329"/>
      <c r="N2816" s="217"/>
      <c r="O2816" s="217"/>
    </row>
    <row r="2817" spans="1:15" ht="11.25" customHeight="1" x14ac:dyDescent="0.3">
      <c r="A2817" s="10">
        <v>39881</v>
      </c>
      <c r="B2817" s="10"/>
      <c r="C2817" s="10"/>
      <c r="D2817" s="23">
        <v>44.55</v>
      </c>
      <c r="E2817" s="15">
        <v>47.07</v>
      </c>
      <c r="K2817" s="23"/>
      <c r="L2817" s="217"/>
      <c r="M2817" s="329"/>
      <c r="N2817" s="217"/>
      <c r="O2817" s="217"/>
    </row>
    <row r="2818" spans="1:15" ht="11.25" customHeight="1" x14ac:dyDescent="0.3">
      <c r="A2818" s="10">
        <v>39882</v>
      </c>
      <c r="B2818" s="10"/>
      <c r="C2818" s="10"/>
      <c r="D2818" s="23">
        <v>44.99</v>
      </c>
      <c r="E2818" s="15">
        <v>45.71</v>
      </c>
      <c r="K2818" s="23"/>
      <c r="L2818" s="217"/>
      <c r="M2818" s="329"/>
      <c r="N2818" s="217"/>
      <c r="O2818" s="217"/>
    </row>
    <row r="2819" spans="1:15" ht="11.25" customHeight="1" x14ac:dyDescent="0.3">
      <c r="A2819" s="10">
        <v>39883</v>
      </c>
      <c r="B2819" s="10"/>
      <c r="C2819" s="10"/>
      <c r="D2819" s="23">
        <v>43.2</v>
      </c>
      <c r="E2819" s="15">
        <v>42.33</v>
      </c>
      <c r="K2819" s="23"/>
      <c r="L2819" s="217"/>
      <c r="M2819" s="329"/>
      <c r="N2819" s="217"/>
      <c r="O2819" s="217"/>
    </row>
    <row r="2820" spans="1:15" ht="11.25" customHeight="1" x14ac:dyDescent="0.3">
      <c r="A2820" s="10">
        <v>39884</v>
      </c>
      <c r="B2820" s="10"/>
      <c r="C2820" s="10"/>
      <c r="D2820" s="23">
        <v>42.19</v>
      </c>
      <c r="E2820" s="15">
        <v>47.03</v>
      </c>
      <c r="K2820" s="23"/>
      <c r="L2820" s="217"/>
      <c r="M2820" s="329"/>
      <c r="N2820" s="217"/>
      <c r="O2820" s="217"/>
    </row>
    <row r="2821" spans="1:15" ht="11.25" customHeight="1" x14ac:dyDescent="0.3">
      <c r="A2821" s="10">
        <v>39885</v>
      </c>
      <c r="B2821" s="10"/>
      <c r="C2821" s="10"/>
      <c r="D2821" s="23">
        <v>44.97</v>
      </c>
      <c r="E2821" s="15">
        <v>46.25</v>
      </c>
      <c r="K2821" s="23"/>
      <c r="L2821" s="217"/>
      <c r="M2821" s="329"/>
      <c r="N2821" s="217"/>
      <c r="O2821" s="217"/>
    </row>
    <row r="2822" spans="1:15" ht="11.25" customHeight="1" x14ac:dyDescent="0.3">
      <c r="A2822" s="10">
        <v>39888</v>
      </c>
      <c r="B2822" s="10"/>
      <c r="C2822" s="10"/>
      <c r="D2822" s="23">
        <v>44.12</v>
      </c>
      <c r="E2822" s="15">
        <v>47.35</v>
      </c>
      <c r="K2822" s="23"/>
      <c r="L2822" s="217"/>
      <c r="M2822" s="329"/>
      <c r="N2822" s="217"/>
      <c r="O2822" s="217"/>
    </row>
    <row r="2823" spans="1:15" ht="11.25" customHeight="1" x14ac:dyDescent="0.3">
      <c r="A2823" s="10">
        <v>39889</v>
      </c>
      <c r="B2823" s="10"/>
      <c r="C2823" s="10"/>
      <c r="D2823" s="23">
        <v>45.53</v>
      </c>
      <c r="E2823" s="15">
        <v>49.16</v>
      </c>
      <c r="K2823" s="23"/>
      <c r="L2823" s="217"/>
      <c r="M2823" s="329"/>
      <c r="N2823" s="217"/>
      <c r="O2823" s="217"/>
    </row>
    <row r="2824" spans="1:15" ht="11.25" customHeight="1" x14ac:dyDescent="0.3">
      <c r="A2824" s="10">
        <v>39890</v>
      </c>
      <c r="B2824" s="10"/>
      <c r="C2824" s="10"/>
      <c r="D2824" s="23">
        <v>45.22</v>
      </c>
      <c r="E2824" s="15">
        <v>48.14</v>
      </c>
      <c r="K2824" s="23"/>
      <c r="L2824" s="217"/>
      <c r="M2824" s="329"/>
      <c r="N2824" s="217"/>
      <c r="O2824" s="217"/>
    </row>
    <row r="2825" spans="1:15" ht="11.25" customHeight="1" x14ac:dyDescent="0.3">
      <c r="A2825" s="10">
        <v>39891</v>
      </c>
      <c r="B2825" s="10"/>
      <c r="C2825" s="10"/>
      <c r="D2825" s="23">
        <v>48.03</v>
      </c>
      <c r="E2825" s="15">
        <v>51.61</v>
      </c>
      <c r="K2825" s="23"/>
      <c r="L2825" s="217"/>
      <c r="M2825" s="329"/>
      <c r="N2825" s="217"/>
      <c r="O2825" s="217"/>
    </row>
    <row r="2826" spans="1:15" ht="11.25" customHeight="1" x14ac:dyDescent="0.3">
      <c r="A2826" s="10">
        <v>39892</v>
      </c>
      <c r="B2826" s="10"/>
      <c r="C2826" s="10"/>
      <c r="D2826" s="23">
        <v>49.27</v>
      </c>
      <c r="E2826" s="15">
        <v>51.06</v>
      </c>
      <c r="K2826" s="23"/>
      <c r="L2826" s="217"/>
      <c r="M2826" s="329"/>
      <c r="N2826" s="217"/>
      <c r="O2826" s="217"/>
    </row>
    <row r="2827" spans="1:15" ht="11.25" customHeight="1" x14ac:dyDescent="0.3">
      <c r="A2827" s="21">
        <v>39895</v>
      </c>
      <c r="B2827" s="21"/>
      <c r="C2827" s="21"/>
      <c r="D2827" s="23">
        <v>51.84</v>
      </c>
      <c r="E2827" s="15">
        <v>53</v>
      </c>
      <c r="I2827" s="186"/>
      <c r="J2827" s="209"/>
      <c r="K2827" s="23"/>
      <c r="L2827" s="217"/>
      <c r="M2827" s="329"/>
      <c r="N2827" s="217"/>
      <c r="O2827" s="217"/>
    </row>
    <row r="2828" spans="1:15" ht="13.2" x14ac:dyDescent="0.25">
      <c r="A2828" s="10">
        <v>39896</v>
      </c>
      <c r="B2828" s="10"/>
      <c r="C2828" s="10"/>
      <c r="D2828" s="23">
        <v>51.32</v>
      </c>
      <c r="E2828" s="15">
        <v>53.48</v>
      </c>
      <c r="H2828" s="185"/>
      <c r="J2828" s="209"/>
      <c r="K2828" s="23"/>
      <c r="M2828" s="70"/>
    </row>
    <row r="2829" spans="1:15" x14ac:dyDescent="0.2">
      <c r="A2829" s="10">
        <v>39897</v>
      </c>
      <c r="B2829" s="10"/>
      <c r="C2829" s="10"/>
      <c r="D2829" s="23">
        <v>51.46</v>
      </c>
      <c r="E2829" s="15">
        <v>52.27</v>
      </c>
      <c r="K2829" s="23"/>
      <c r="M2829" s="70"/>
    </row>
    <row r="2830" spans="1:15" ht="13.2" x14ac:dyDescent="0.25">
      <c r="A2830" s="10">
        <v>39898</v>
      </c>
      <c r="B2830" s="10"/>
      <c r="C2830" s="10"/>
      <c r="D2830" s="18">
        <v>51.89</v>
      </c>
      <c r="E2830" s="15">
        <v>54.34</v>
      </c>
      <c r="I2830" s="186"/>
      <c r="J2830" s="209"/>
      <c r="K2830" s="23"/>
      <c r="M2830" s="70"/>
    </row>
    <row r="2831" spans="1:15" x14ac:dyDescent="0.2">
      <c r="A2831" s="10">
        <v>39899</v>
      </c>
      <c r="B2831" s="10"/>
      <c r="C2831" s="10"/>
      <c r="D2831" s="18">
        <v>50.81</v>
      </c>
      <c r="E2831" s="15">
        <v>52.38</v>
      </c>
      <c r="K2831" s="23">
        <v>49</v>
      </c>
      <c r="M2831" s="70"/>
    </row>
    <row r="2832" spans="1:15" ht="13.2" x14ac:dyDescent="0.25">
      <c r="A2832" s="10">
        <v>39902</v>
      </c>
      <c r="B2832" s="10"/>
      <c r="C2832" s="10"/>
      <c r="D2832" s="18">
        <v>49.05</v>
      </c>
      <c r="E2832" s="15">
        <v>48.41</v>
      </c>
      <c r="F2832">
        <v>21</v>
      </c>
      <c r="H2832" s="185">
        <f>SUM(D2812:D2832)/F2832</f>
        <v>46.56</v>
      </c>
      <c r="I2832" s="186">
        <f>SUM(E2812:E2832)/F2832</f>
        <v>47.9</v>
      </c>
      <c r="J2832" s="209" t="s">
        <v>1818</v>
      </c>
      <c r="K2832" s="23">
        <v>45</v>
      </c>
      <c r="M2832" s="70"/>
    </row>
    <row r="2833" spans="1:15" ht="13.2" x14ac:dyDescent="0.25">
      <c r="A2833" s="10">
        <v>39903</v>
      </c>
      <c r="B2833" s="10"/>
      <c r="C2833" s="10"/>
      <c r="D2833" s="213">
        <v>46.13</v>
      </c>
      <c r="E2833" s="15">
        <v>49.66</v>
      </c>
      <c r="F2833">
        <v>22</v>
      </c>
      <c r="H2833" s="185">
        <f>SUM(D2812:D2833)/F2833</f>
        <v>46.540454545454544</v>
      </c>
      <c r="I2833" s="186">
        <f>SUM(E2812:E2833)/F2833</f>
        <v>47.98</v>
      </c>
      <c r="K2833" s="23">
        <v>46</v>
      </c>
      <c r="L2833" s="209"/>
      <c r="M2833" s="330"/>
      <c r="N2833" s="209"/>
      <c r="O2833" s="209"/>
    </row>
    <row r="2834" spans="1:15" s="57" customFormat="1" x14ac:dyDescent="0.2">
      <c r="A2834" s="220">
        <v>39904</v>
      </c>
      <c r="B2834" s="220"/>
      <c r="C2834" s="220"/>
      <c r="D2834" s="223">
        <v>45.92</v>
      </c>
      <c r="E2834" s="215">
        <v>48.39</v>
      </c>
      <c r="K2834" s="216">
        <v>44.75</v>
      </c>
      <c r="M2834" s="23">
        <v>61.63</v>
      </c>
      <c r="N2834" s="262">
        <f>(M2834/100)*42</f>
        <v>25.884600000000002</v>
      </c>
    </row>
    <row r="2835" spans="1:15" x14ac:dyDescent="0.2">
      <c r="A2835" s="10">
        <v>39905</v>
      </c>
      <c r="B2835" s="10"/>
      <c r="C2835" s="10"/>
      <c r="D2835" s="18">
        <v>50.89</v>
      </c>
      <c r="E2835" s="15">
        <v>52.64</v>
      </c>
      <c r="K2835" s="23">
        <v>49</v>
      </c>
      <c r="M2835" s="70"/>
    </row>
    <row r="2836" spans="1:15" x14ac:dyDescent="0.2">
      <c r="A2836" s="10">
        <v>39906</v>
      </c>
      <c r="B2836" s="10"/>
      <c r="C2836" s="10"/>
      <c r="D2836" s="18">
        <v>50.48</v>
      </c>
      <c r="E2836" s="15">
        <v>52.51</v>
      </c>
      <c r="K2836" s="23"/>
      <c r="M2836" s="70"/>
    </row>
    <row r="2837" spans="1:15" x14ac:dyDescent="0.2">
      <c r="A2837" s="21">
        <v>39909</v>
      </c>
      <c r="B2837" s="21"/>
      <c r="C2837" s="21"/>
      <c r="D2837" s="18">
        <v>50.91</v>
      </c>
      <c r="E2837" s="15">
        <v>51.05</v>
      </c>
      <c r="K2837" s="23">
        <v>47.5</v>
      </c>
      <c r="M2837" s="70"/>
    </row>
    <row r="2838" spans="1:15" x14ac:dyDescent="0.2">
      <c r="A2838" s="21">
        <v>39910</v>
      </c>
      <c r="B2838" s="21"/>
      <c r="C2838" s="21"/>
      <c r="D2838" s="18">
        <v>50.62</v>
      </c>
      <c r="E2838" s="15">
        <v>49.15</v>
      </c>
      <c r="K2838" s="23">
        <v>45.75</v>
      </c>
      <c r="M2838" s="70"/>
    </row>
    <row r="2839" spans="1:15" x14ac:dyDescent="0.2">
      <c r="A2839" s="10">
        <v>39911</v>
      </c>
      <c r="B2839" s="10"/>
      <c r="C2839" s="10"/>
      <c r="D2839" s="18">
        <v>52.06</v>
      </c>
      <c r="E2839" s="15">
        <v>49.38</v>
      </c>
      <c r="K2839" s="23"/>
      <c r="M2839" s="70"/>
    </row>
    <row r="2840" spans="1:15" x14ac:dyDescent="0.2">
      <c r="A2840" s="10">
        <v>39912</v>
      </c>
      <c r="B2840" s="10"/>
      <c r="C2840" s="10"/>
      <c r="D2840" s="18">
        <v>52.33</v>
      </c>
      <c r="E2840" s="15">
        <v>52.24</v>
      </c>
      <c r="K2840" s="23"/>
      <c r="M2840" s="70"/>
    </row>
    <row r="2841" spans="1:15" x14ac:dyDescent="0.2">
      <c r="A2841" s="10">
        <v>39916</v>
      </c>
      <c r="B2841" s="10"/>
      <c r="C2841" s="10"/>
      <c r="D2841" s="18">
        <v>50.73</v>
      </c>
      <c r="E2841" s="15">
        <v>50.05</v>
      </c>
      <c r="K2841" s="23"/>
      <c r="M2841" s="70"/>
    </row>
    <row r="2842" spans="1:15" x14ac:dyDescent="0.2">
      <c r="A2842" s="10">
        <v>39917</v>
      </c>
      <c r="B2842" s="10"/>
      <c r="C2842" s="10"/>
      <c r="D2842" s="18">
        <v>52.06</v>
      </c>
      <c r="E2842" s="15">
        <v>49.41</v>
      </c>
      <c r="K2842" s="23"/>
      <c r="M2842" s="70"/>
    </row>
    <row r="2843" spans="1:15" x14ac:dyDescent="0.2">
      <c r="A2843" s="10">
        <v>39918</v>
      </c>
      <c r="B2843" s="10"/>
      <c r="C2843" s="10"/>
      <c r="D2843" s="18">
        <v>51.31</v>
      </c>
      <c r="E2843" s="15">
        <v>49.25</v>
      </c>
      <c r="K2843" s="23"/>
      <c r="M2843" s="70"/>
    </row>
    <row r="2844" spans="1:15" x14ac:dyDescent="0.2">
      <c r="A2844" s="10">
        <v>39919</v>
      </c>
      <c r="B2844" s="10"/>
      <c r="C2844" s="10"/>
      <c r="D2844" s="18">
        <v>51.83</v>
      </c>
      <c r="E2844" s="15">
        <v>49.98</v>
      </c>
      <c r="K2844" s="23"/>
      <c r="M2844" s="70"/>
    </row>
    <row r="2845" spans="1:15" x14ac:dyDescent="0.2">
      <c r="A2845" s="10">
        <v>39920</v>
      </c>
      <c r="B2845" s="10"/>
      <c r="C2845" s="10"/>
      <c r="D2845" s="18">
        <v>52.02</v>
      </c>
      <c r="E2845" s="15">
        <v>50.33</v>
      </c>
      <c r="K2845" s="23"/>
      <c r="M2845" s="70"/>
    </row>
    <row r="2846" spans="1:15" x14ac:dyDescent="0.2">
      <c r="A2846" s="10">
        <v>39923</v>
      </c>
      <c r="B2846" s="10"/>
      <c r="C2846" s="10"/>
      <c r="D2846" s="18">
        <v>49.06</v>
      </c>
      <c r="E2846" s="15">
        <v>45.88</v>
      </c>
      <c r="K2846" s="23"/>
      <c r="M2846" s="70"/>
    </row>
    <row r="2847" spans="1:15" x14ac:dyDescent="0.2">
      <c r="A2847" s="10">
        <v>39924</v>
      </c>
      <c r="B2847" s="10"/>
      <c r="C2847" s="10"/>
      <c r="D2847" s="18">
        <v>48.69</v>
      </c>
      <c r="E2847" s="15">
        <v>46.51</v>
      </c>
      <c r="K2847" s="23"/>
      <c r="M2847" s="70"/>
    </row>
    <row r="2848" spans="1:15" x14ac:dyDescent="0.2">
      <c r="A2848" s="10">
        <v>39925</v>
      </c>
      <c r="B2848" s="10"/>
      <c r="C2848" s="10"/>
      <c r="D2848" s="18">
        <v>48.5</v>
      </c>
      <c r="E2848" s="15">
        <v>47.35</v>
      </c>
      <c r="K2848" s="23"/>
      <c r="M2848" s="70"/>
    </row>
    <row r="2849" spans="1:14" x14ac:dyDescent="0.2">
      <c r="A2849" s="10">
        <v>39926</v>
      </c>
      <c r="B2849" s="10"/>
      <c r="C2849" s="10"/>
      <c r="D2849" s="18">
        <v>48.29</v>
      </c>
      <c r="E2849" s="15">
        <v>48.62</v>
      </c>
      <c r="K2849" s="23"/>
      <c r="M2849" s="70"/>
    </row>
    <row r="2850" spans="1:14" x14ac:dyDescent="0.2">
      <c r="A2850" s="10">
        <v>39927</v>
      </c>
      <c r="B2850" s="10"/>
      <c r="C2850" s="10"/>
      <c r="D2850" s="18">
        <v>50.29</v>
      </c>
      <c r="E2850" s="15">
        <v>50.8</v>
      </c>
      <c r="K2850" s="23">
        <v>48</v>
      </c>
      <c r="M2850" s="70"/>
    </row>
    <row r="2851" spans="1:14" x14ac:dyDescent="0.2">
      <c r="A2851" s="10">
        <v>39930</v>
      </c>
      <c r="B2851" s="10"/>
      <c r="C2851" s="10"/>
      <c r="D2851" s="18">
        <v>48.67</v>
      </c>
      <c r="E2851" s="15">
        <v>50.14</v>
      </c>
      <c r="K2851" s="23">
        <v>46.5</v>
      </c>
      <c r="M2851" s="70"/>
    </row>
    <row r="2852" spans="1:14" x14ac:dyDescent="0.2">
      <c r="A2852" s="10">
        <v>39931</v>
      </c>
      <c r="B2852" s="10"/>
      <c r="C2852" s="10"/>
      <c r="D2852" s="18">
        <v>48.64</v>
      </c>
      <c r="E2852" s="15">
        <v>49.92</v>
      </c>
      <c r="K2852" s="23"/>
      <c r="M2852" s="70"/>
    </row>
    <row r="2853" spans="1:14" x14ac:dyDescent="0.2">
      <c r="A2853" s="10">
        <v>39932</v>
      </c>
      <c r="B2853" s="10"/>
      <c r="C2853" s="10"/>
      <c r="D2853" s="18">
        <v>50.22</v>
      </c>
      <c r="E2853" s="15">
        <v>50.97</v>
      </c>
      <c r="K2853" s="23">
        <v>47.5</v>
      </c>
      <c r="M2853" s="70"/>
    </row>
    <row r="2854" spans="1:14" ht="13.2" x14ac:dyDescent="0.25">
      <c r="A2854" s="10">
        <v>39933</v>
      </c>
      <c r="B2854" s="10"/>
      <c r="C2854" s="10"/>
      <c r="D2854" s="161">
        <v>50.3</v>
      </c>
      <c r="E2854" s="15">
        <v>51.12</v>
      </c>
      <c r="F2854">
        <v>21</v>
      </c>
      <c r="H2854" s="185">
        <f>SUM(D2834:D2854)/F2854</f>
        <v>50.181904761904761</v>
      </c>
      <c r="I2854" s="186">
        <f>SUM(E2834:E2854)/F2854</f>
        <v>49.794761904761906</v>
      </c>
      <c r="K2854" s="23"/>
      <c r="M2854" s="70"/>
    </row>
    <row r="2855" spans="1:14" x14ac:dyDescent="0.2">
      <c r="A2855" s="220">
        <v>39934</v>
      </c>
      <c r="B2855" s="220"/>
      <c r="C2855" s="220"/>
      <c r="D2855" s="223">
        <v>51.75</v>
      </c>
      <c r="E2855" s="215">
        <v>53.2</v>
      </c>
      <c r="K2855" s="216">
        <v>49.75</v>
      </c>
      <c r="M2855" s="23">
        <v>64.13</v>
      </c>
      <c r="N2855" s="262">
        <f>(M2855/100)*42</f>
        <v>26.9346</v>
      </c>
    </row>
    <row r="2856" spans="1:14" x14ac:dyDescent="0.2">
      <c r="A2856" s="10">
        <v>39937</v>
      </c>
      <c r="B2856" s="10"/>
      <c r="C2856" s="10"/>
      <c r="D2856" s="161">
        <v>53.26</v>
      </c>
      <c r="E2856" s="15">
        <v>54.47</v>
      </c>
      <c r="K2856" s="23">
        <v>51</v>
      </c>
      <c r="M2856" s="70"/>
    </row>
    <row r="2857" spans="1:14" x14ac:dyDescent="0.2">
      <c r="A2857" s="10">
        <v>39938</v>
      </c>
      <c r="B2857" s="10"/>
      <c r="C2857" s="10"/>
      <c r="D2857" s="161">
        <v>53.16</v>
      </c>
      <c r="E2857" s="15">
        <v>53.84</v>
      </c>
      <c r="K2857" s="23">
        <v>50.25</v>
      </c>
      <c r="M2857" s="70"/>
    </row>
    <row r="2858" spans="1:14" x14ac:dyDescent="0.2">
      <c r="A2858" s="10">
        <v>39939</v>
      </c>
      <c r="B2858" s="10"/>
      <c r="C2858" s="10"/>
      <c r="D2858" s="161">
        <v>55.07</v>
      </c>
      <c r="E2858" s="15">
        <v>56.34</v>
      </c>
      <c r="K2858" s="23">
        <v>52.75</v>
      </c>
      <c r="M2858" s="70"/>
    </row>
    <row r="2859" spans="1:14" x14ac:dyDescent="0.2">
      <c r="A2859" s="10">
        <v>39940</v>
      </c>
      <c r="B2859" s="10"/>
      <c r="C2859" s="10"/>
      <c r="D2859" s="161">
        <v>56.63</v>
      </c>
      <c r="E2859" s="15">
        <v>56.71</v>
      </c>
      <c r="K2859" s="23"/>
      <c r="M2859" s="70"/>
    </row>
    <row r="2860" spans="1:14" x14ac:dyDescent="0.2">
      <c r="A2860" s="10">
        <v>39941</v>
      </c>
      <c r="B2860" s="10"/>
      <c r="C2860" s="10"/>
      <c r="D2860" s="161">
        <v>56.02</v>
      </c>
      <c r="E2860" s="15">
        <v>58.63</v>
      </c>
      <c r="K2860" s="23"/>
      <c r="M2860" s="70"/>
    </row>
    <row r="2861" spans="1:14" x14ac:dyDescent="0.2">
      <c r="A2861" s="10">
        <v>39944</v>
      </c>
      <c r="B2861" s="10"/>
      <c r="C2861" s="10"/>
      <c r="D2861" s="161">
        <v>55.99</v>
      </c>
      <c r="E2861" s="15">
        <v>58.5</v>
      </c>
      <c r="K2861" s="23"/>
      <c r="M2861" s="70"/>
    </row>
    <row r="2862" spans="1:14" x14ac:dyDescent="0.2">
      <c r="A2862" s="10">
        <v>39945</v>
      </c>
      <c r="B2862" s="10"/>
      <c r="C2862" s="10"/>
      <c r="D2862" s="161">
        <v>56.52</v>
      </c>
      <c r="E2862" s="15">
        <v>58.85</v>
      </c>
      <c r="K2862" s="23"/>
      <c r="M2862" s="70"/>
    </row>
    <row r="2863" spans="1:14" x14ac:dyDescent="0.2">
      <c r="A2863" s="10">
        <v>39946</v>
      </c>
      <c r="B2863" s="10"/>
      <c r="C2863" s="10"/>
      <c r="D2863" s="161">
        <v>56.84</v>
      </c>
      <c r="E2863" s="15">
        <v>58.02</v>
      </c>
      <c r="K2863" s="23"/>
      <c r="M2863" s="70"/>
    </row>
    <row r="2864" spans="1:14" x14ac:dyDescent="0.2">
      <c r="A2864" s="10">
        <v>39947</v>
      </c>
      <c r="B2864" s="10"/>
      <c r="C2864" s="10"/>
      <c r="D2864" s="161">
        <v>56.25</v>
      </c>
      <c r="E2864" s="15">
        <v>58.62</v>
      </c>
      <c r="K2864" s="23"/>
      <c r="M2864" s="70"/>
    </row>
    <row r="2865" spans="1:14" x14ac:dyDescent="0.2">
      <c r="A2865" s="10">
        <v>39948</v>
      </c>
      <c r="B2865" s="10"/>
      <c r="C2865" s="10"/>
      <c r="D2865" s="161">
        <v>56.33</v>
      </c>
      <c r="E2865" s="15">
        <v>56.34</v>
      </c>
      <c r="K2865" s="23"/>
      <c r="M2865" s="70"/>
    </row>
    <row r="2866" spans="1:14" x14ac:dyDescent="0.2">
      <c r="A2866" s="10">
        <v>39951</v>
      </c>
      <c r="B2866" s="10"/>
      <c r="C2866" s="10"/>
      <c r="D2866" s="161">
        <v>56.51</v>
      </c>
      <c r="E2866" s="15">
        <v>59.03</v>
      </c>
      <c r="K2866" s="23"/>
      <c r="M2866" s="70"/>
    </row>
    <row r="2867" spans="1:14" x14ac:dyDescent="0.2">
      <c r="A2867" s="10">
        <v>39952</v>
      </c>
      <c r="B2867" s="10"/>
      <c r="C2867" s="10"/>
      <c r="D2867" s="161">
        <v>57.12</v>
      </c>
      <c r="E2867" s="15">
        <v>59.65</v>
      </c>
      <c r="K2867" s="23"/>
      <c r="M2867" s="70"/>
    </row>
    <row r="2868" spans="1:14" x14ac:dyDescent="0.2">
      <c r="A2868" s="10">
        <v>39953</v>
      </c>
      <c r="B2868" s="10"/>
      <c r="C2868" s="10"/>
      <c r="D2868" s="161">
        <v>59.1</v>
      </c>
      <c r="E2868" s="15">
        <v>62.02</v>
      </c>
      <c r="K2868" s="23"/>
      <c r="M2868" s="70"/>
    </row>
    <row r="2869" spans="1:14" x14ac:dyDescent="0.2">
      <c r="A2869" s="10">
        <v>39954</v>
      </c>
      <c r="B2869" s="10"/>
      <c r="C2869" s="10"/>
      <c r="D2869" s="161">
        <v>58.02</v>
      </c>
      <c r="E2869" s="15">
        <v>60.55</v>
      </c>
      <c r="K2869" s="23"/>
      <c r="M2869" s="70"/>
    </row>
    <row r="2870" spans="1:14" x14ac:dyDescent="0.2">
      <c r="A2870" s="10">
        <v>39955</v>
      </c>
      <c r="B2870" s="10"/>
      <c r="C2870" s="10"/>
      <c r="D2870" s="161">
        <v>58.7</v>
      </c>
      <c r="E2870" s="15">
        <v>61.17</v>
      </c>
      <c r="K2870" s="23"/>
      <c r="M2870" s="70"/>
    </row>
    <row r="2871" spans="1:14" x14ac:dyDescent="0.2">
      <c r="A2871" s="10">
        <v>39959</v>
      </c>
      <c r="B2871" s="10"/>
      <c r="C2871" s="10"/>
      <c r="D2871" s="161">
        <v>59.05</v>
      </c>
      <c r="E2871" s="15">
        <v>62.45</v>
      </c>
      <c r="K2871" s="23"/>
      <c r="M2871" s="70"/>
    </row>
    <row r="2872" spans="1:14" x14ac:dyDescent="0.2">
      <c r="A2872" s="10">
        <v>39960</v>
      </c>
      <c r="B2872" s="10"/>
      <c r="C2872" s="10"/>
      <c r="D2872" s="161">
        <v>61.28</v>
      </c>
      <c r="E2872" s="15">
        <v>63.45</v>
      </c>
      <c r="K2872" s="23">
        <v>60</v>
      </c>
      <c r="M2872" s="70"/>
    </row>
    <row r="2873" spans="1:14" x14ac:dyDescent="0.2">
      <c r="A2873" s="10">
        <v>39961</v>
      </c>
      <c r="B2873" s="10"/>
      <c r="C2873" s="10"/>
      <c r="D2873" s="211">
        <v>63.47</v>
      </c>
      <c r="E2873" s="15">
        <v>65.08</v>
      </c>
      <c r="K2873" s="23">
        <v>61.5</v>
      </c>
      <c r="M2873" s="70"/>
    </row>
    <row r="2874" spans="1:14" ht="13.2" x14ac:dyDescent="0.25">
      <c r="A2874" s="10">
        <v>39962</v>
      </c>
      <c r="B2874" s="10"/>
      <c r="C2874" s="10"/>
      <c r="D2874" s="211">
        <v>64.98</v>
      </c>
      <c r="E2874" s="15">
        <v>66.31</v>
      </c>
      <c r="F2874">
        <v>20</v>
      </c>
      <c r="H2874" s="185">
        <f>SUM(D2855:D2874)/F2874</f>
        <v>57.302499999999995</v>
      </c>
      <c r="I2874" s="186">
        <f>SUM(E2855:E2874)/F2874</f>
        <v>59.16149999999999</v>
      </c>
      <c r="K2874" s="23">
        <v>62.75</v>
      </c>
      <c r="M2874" s="70"/>
    </row>
    <row r="2875" spans="1:14" s="57" customFormat="1" x14ac:dyDescent="0.2">
      <c r="A2875" s="220">
        <v>39965</v>
      </c>
      <c r="B2875" s="220"/>
      <c r="C2875" s="220"/>
      <c r="D2875" s="214">
        <v>66.599999999999994</v>
      </c>
      <c r="E2875" s="215">
        <v>68.58</v>
      </c>
      <c r="K2875" s="216">
        <v>65</v>
      </c>
      <c r="M2875" s="23">
        <v>82.75</v>
      </c>
      <c r="N2875" s="262">
        <f>(M2875/100)*42</f>
        <v>34.755000000000003</v>
      </c>
    </row>
    <row r="2876" spans="1:14" x14ac:dyDescent="0.2">
      <c r="A2876" s="10">
        <v>39966</v>
      </c>
      <c r="B2876" s="10"/>
      <c r="C2876" s="10"/>
      <c r="D2876" s="161">
        <v>67.67</v>
      </c>
      <c r="E2876" s="15">
        <v>68.55</v>
      </c>
      <c r="K2876" s="23"/>
      <c r="M2876" s="70"/>
    </row>
    <row r="2877" spans="1:14" x14ac:dyDescent="0.2">
      <c r="A2877" s="10">
        <v>39967</v>
      </c>
      <c r="B2877" s="10"/>
      <c r="C2877" s="10"/>
      <c r="D2877" s="18">
        <v>66.150000000000006</v>
      </c>
      <c r="E2877" s="15">
        <v>66.12</v>
      </c>
      <c r="K2877" s="23">
        <v>62.5</v>
      </c>
      <c r="M2877" s="70"/>
    </row>
    <row r="2878" spans="1:14" x14ac:dyDescent="0.2">
      <c r="A2878" s="10">
        <v>39968</v>
      </c>
      <c r="B2878" s="10"/>
      <c r="C2878" s="10"/>
      <c r="D2878" s="18">
        <v>67.680000000000007</v>
      </c>
      <c r="E2878" s="15">
        <v>68.81</v>
      </c>
      <c r="K2878" s="23"/>
      <c r="M2878" s="70"/>
    </row>
    <row r="2879" spans="1:14" x14ac:dyDescent="0.2">
      <c r="A2879" s="10">
        <v>39969</v>
      </c>
      <c r="B2879" s="10"/>
      <c r="C2879" s="10"/>
      <c r="D2879" s="18">
        <v>67.77</v>
      </c>
      <c r="E2879" s="15">
        <v>68.44</v>
      </c>
      <c r="K2879" s="23"/>
      <c r="M2879" s="70"/>
    </row>
    <row r="2880" spans="1:14" x14ac:dyDescent="0.2">
      <c r="A2880" s="10">
        <v>39972</v>
      </c>
      <c r="B2880" s="10"/>
      <c r="C2880" s="10"/>
      <c r="D2880" s="18">
        <v>67.61</v>
      </c>
      <c r="E2880" s="15">
        <v>68.09</v>
      </c>
      <c r="K2880" s="23"/>
      <c r="M2880" s="70"/>
    </row>
    <row r="2881" spans="1:13" x14ac:dyDescent="0.2">
      <c r="A2881" s="10">
        <v>39973</v>
      </c>
      <c r="B2881" s="10"/>
      <c r="C2881" s="10"/>
      <c r="D2881" s="18">
        <v>68.94</v>
      </c>
      <c r="E2881" s="15">
        <v>70.010000000000005</v>
      </c>
      <c r="K2881" s="23"/>
      <c r="M2881" s="70"/>
    </row>
    <row r="2882" spans="1:13" x14ac:dyDescent="0.2">
      <c r="A2882" s="10">
        <v>39974</v>
      </c>
      <c r="B2882" s="10"/>
      <c r="C2882" s="10"/>
      <c r="D2882" s="161">
        <v>70.52</v>
      </c>
      <c r="E2882" s="15">
        <v>71.33</v>
      </c>
      <c r="K2882" s="23"/>
      <c r="M2882" s="70"/>
    </row>
    <row r="2883" spans="1:13" x14ac:dyDescent="0.2">
      <c r="A2883" s="10">
        <v>39975</v>
      </c>
      <c r="B2883" s="10"/>
      <c r="C2883" s="10"/>
      <c r="D2883" s="161">
        <v>71.709999999999994</v>
      </c>
      <c r="E2883" s="15">
        <v>72.680000000000007</v>
      </c>
      <c r="K2883" s="23"/>
      <c r="M2883" s="70"/>
    </row>
    <row r="2884" spans="1:13" x14ac:dyDescent="0.2">
      <c r="A2884" s="10">
        <v>39976</v>
      </c>
      <c r="B2884" s="10"/>
      <c r="C2884" s="10"/>
      <c r="D2884" s="161">
        <v>70.62</v>
      </c>
      <c r="E2884" s="15">
        <v>72.040000000000006</v>
      </c>
      <c r="K2884" s="23"/>
      <c r="M2884" s="70"/>
    </row>
    <row r="2885" spans="1:13" x14ac:dyDescent="0.2">
      <c r="A2885" s="10">
        <v>39979</v>
      </c>
      <c r="B2885" s="10"/>
      <c r="C2885" s="10"/>
      <c r="D2885" s="161">
        <v>68.489999999999995</v>
      </c>
      <c r="E2885" s="15">
        <v>70.62</v>
      </c>
      <c r="K2885" s="23"/>
      <c r="M2885" s="70"/>
    </row>
    <row r="2886" spans="1:13" x14ac:dyDescent="0.2">
      <c r="A2886" s="10">
        <v>39980</v>
      </c>
      <c r="B2886" s="10"/>
      <c r="C2886" s="10"/>
      <c r="D2886" s="161">
        <v>70.52</v>
      </c>
      <c r="E2886" s="15">
        <v>70.47</v>
      </c>
      <c r="K2886" s="23"/>
      <c r="M2886" s="70"/>
    </row>
    <row r="2887" spans="1:13" x14ac:dyDescent="0.2">
      <c r="A2887" s="10">
        <v>39981</v>
      </c>
      <c r="B2887" s="10"/>
      <c r="C2887" s="10"/>
      <c r="D2887" s="161">
        <v>68.95</v>
      </c>
      <c r="E2887" s="15">
        <v>71.03</v>
      </c>
      <c r="K2887" s="23"/>
      <c r="M2887" s="70"/>
    </row>
    <row r="2888" spans="1:13" x14ac:dyDescent="0.2">
      <c r="A2888" s="10">
        <v>39982</v>
      </c>
      <c r="B2888" s="10"/>
      <c r="C2888" s="10"/>
      <c r="D2888" s="161">
        <v>69.959999999999994</v>
      </c>
      <c r="E2888" s="15">
        <v>71.37</v>
      </c>
      <c r="K2888" s="23"/>
      <c r="M2888" s="70"/>
    </row>
    <row r="2889" spans="1:13" x14ac:dyDescent="0.2">
      <c r="A2889" s="10">
        <v>39983</v>
      </c>
      <c r="B2889" s="10"/>
      <c r="C2889" s="10"/>
      <c r="D2889" s="161">
        <v>70.48</v>
      </c>
      <c r="E2889" s="15">
        <v>69.55</v>
      </c>
      <c r="K2889" s="23"/>
      <c r="M2889" s="70"/>
    </row>
    <row r="2890" spans="1:13" x14ac:dyDescent="0.2">
      <c r="A2890" s="10">
        <v>39986</v>
      </c>
      <c r="B2890" s="10"/>
      <c r="C2890" s="10"/>
      <c r="D2890" s="161">
        <v>66.13</v>
      </c>
      <c r="E2890" s="15">
        <v>66.930000000000007</v>
      </c>
      <c r="K2890" s="23"/>
      <c r="M2890" s="70"/>
    </row>
    <row r="2891" spans="1:13" x14ac:dyDescent="0.2">
      <c r="A2891" s="10">
        <v>39987</v>
      </c>
      <c r="B2891" s="10"/>
      <c r="C2891" s="10"/>
      <c r="D2891" s="161">
        <v>66.36</v>
      </c>
      <c r="E2891" s="15">
        <v>68.790000000000006</v>
      </c>
      <c r="K2891" s="23"/>
      <c r="M2891" s="70"/>
    </row>
    <row r="2892" spans="1:13" x14ac:dyDescent="0.2">
      <c r="A2892" s="10">
        <v>39988</v>
      </c>
      <c r="B2892" s="10"/>
      <c r="C2892" s="10"/>
      <c r="D2892" s="161">
        <v>68.47</v>
      </c>
      <c r="E2892" s="15">
        <v>68.67</v>
      </c>
      <c r="K2892" s="23"/>
      <c r="M2892" s="70"/>
    </row>
    <row r="2893" spans="1:13" x14ac:dyDescent="0.2">
      <c r="A2893" s="10">
        <v>39989</v>
      </c>
      <c r="B2893" s="10"/>
      <c r="C2893" s="10"/>
      <c r="D2893" s="161">
        <v>68.819999999999993</v>
      </c>
      <c r="E2893" s="15">
        <v>70.23</v>
      </c>
      <c r="K2893" s="23">
        <v>66.75</v>
      </c>
      <c r="M2893" s="70"/>
    </row>
    <row r="2894" spans="1:13" x14ac:dyDescent="0.2">
      <c r="A2894" s="10">
        <v>39990</v>
      </c>
      <c r="B2894" s="10"/>
      <c r="C2894" s="10"/>
      <c r="D2894" s="161">
        <v>68.099999999999994</v>
      </c>
      <c r="E2894" s="15">
        <v>69.16</v>
      </c>
      <c r="K2894" s="23">
        <v>65.75</v>
      </c>
      <c r="M2894" s="70"/>
    </row>
    <row r="2895" spans="1:13" x14ac:dyDescent="0.2">
      <c r="A2895" s="10">
        <v>39993</v>
      </c>
      <c r="B2895" s="10"/>
      <c r="C2895" s="10"/>
      <c r="D2895" s="161">
        <v>69.75</v>
      </c>
      <c r="E2895" s="15">
        <v>71.489999999999995</v>
      </c>
      <c r="K2895" s="23">
        <v>68</v>
      </c>
      <c r="M2895" s="70"/>
    </row>
    <row r="2896" spans="1:13" ht="13.2" x14ac:dyDescent="0.25">
      <c r="A2896" s="10">
        <v>39994</v>
      </c>
      <c r="B2896" s="10"/>
      <c r="C2896" s="10"/>
      <c r="D2896" s="161">
        <v>68.11</v>
      </c>
      <c r="E2896" s="15">
        <v>69.89</v>
      </c>
      <c r="F2896">
        <v>22</v>
      </c>
      <c r="H2896" s="185">
        <f>SUM(D2875:D2896)/F2896</f>
        <v>68.609545454545454</v>
      </c>
      <c r="I2896" s="186">
        <f>SUM(E2875:E2896)/F2896</f>
        <v>69.675000000000011</v>
      </c>
      <c r="K2896" s="23">
        <v>66.25</v>
      </c>
      <c r="M2896" s="70"/>
    </row>
    <row r="2897" spans="1:14" s="57" customFormat="1" x14ac:dyDescent="0.2">
      <c r="A2897" s="220">
        <v>39995</v>
      </c>
      <c r="B2897" s="220"/>
      <c r="C2897" s="220"/>
      <c r="D2897" s="214">
        <v>68.52</v>
      </c>
      <c r="E2897" s="215">
        <v>69.31</v>
      </c>
      <c r="K2897" s="216">
        <v>65.75</v>
      </c>
      <c r="M2897" s="23">
        <v>81.38</v>
      </c>
      <c r="N2897" s="262">
        <f>(M2897/100)*42</f>
        <v>34.179600000000001</v>
      </c>
    </row>
    <row r="2898" spans="1:14" x14ac:dyDescent="0.2">
      <c r="A2898" s="10">
        <v>39996</v>
      </c>
      <c r="B2898" s="10"/>
      <c r="C2898" s="10"/>
      <c r="D2898" s="161">
        <v>65.739999999999995</v>
      </c>
      <c r="E2898" s="15">
        <v>66.73</v>
      </c>
      <c r="K2898" s="23">
        <v>63.25</v>
      </c>
      <c r="M2898" s="70"/>
    </row>
    <row r="2899" spans="1:14" x14ac:dyDescent="0.2">
      <c r="A2899" s="10">
        <v>40000</v>
      </c>
      <c r="B2899" s="10"/>
      <c r="C2899" s="10"/>
      <c r="D2899" s="18">
        <v>63.12</v>
      </c>
      <c r="E2899" s="15">
        <v>64.05</v>
      </c>
      <c r="K2899" s="23"/>
      <c r="M2899" s="70"/>
    </row>
    <row r="2900" spans="1:14" x14ac:dyDescent="0.2">
      <c r="A2900" s="10">
        <v>40001</v>
      </c>
      <c r="B2900" s="10"/>
      <c r="C2900" s="10"/>
      <c r="D2900" s="18">
        <v>61.54</v>
      </c>
      <c r="E2900" s="15">
        <v>62.93</v>
      </c>
      <c r="K2900" s="23"/>
      <c r="M2900" s="70"/>
    </row>
    <row r="2901" spans="1:14" x14ac:dyDescent="0.2">
      <c r="A2901" s="10">
        <v>40002</v>
      </c>
      <c r="B2901" s="10"/>
      <c r="C2901" s="10"/>
      <c r="D2901" s="18">
        <v>59.71</v>
      </c>
      <c r="E2901" s="15">
        <v>60.14</v>
      </c>
      <c r="K2901" s="23"/>
      <c r="M2901" s="70"/>
    </row>
    <row r="2902" spans="1:14" x14ac:dyDescent="0.2">
      <c r="A2902" s="10">
        <v>40003</v>
      </c>
      <c r="B2902" s="10"/>
      <c r="C2902" s="10"/>
      <c r="D2902" s="18">
        <v>59.17</v>
      </c>
      <c r="E2902" s="15">
        <v>60.41</v>
      </c>
      <c r="K2902" s="23"/>
      <c r="M2902" s="70"/>
    </row>
    <row r="2903" spans="1:14" x14ac:dyDescent="0.2">
      <c r="A2903" s="10">
        <v>40004</v>
      </c>
      <c r="B2903" s="10"/>
      <c r="C2903" s="10"/>
      <c r="D2903" s="18">
        <v>58.43</v>
      </c>
      <c r="E2903" s="15">
        <v>59.89</v>
      </c>
      <c r="K2903" s="23"/>
      <c r="M2903" s="70"/>
    </row>
    <row r="2904" spans="1:14" x14ac:dyDescent="0.2">
      <c r="A2904" s="10">
        <v>40007</v>
      </c>
      <c r="B2904" s="10"/>
      <c r="C2904" s="10"/>
      <c r="D2904" s="18">
        <v>58.25</v>
      </c>
      <c r="E2904" s="15">
        <v>59.69</v>
      </c>
      <c r="K2904" s="23"/>
      <c r="M2904" s="70"/>
    </row>
    <row r="2905" spans="1:14" x14ac:dyDescent="0.2">
      <c r="A2905" s="10">
        <v>40008</v>
      </c>
      <c r="B2905" s="10"/>
      <c r="C2905" s="10"/>
      <c r="D2905" s="18">
        <v>60.48</v>
      </c>
      <c r="E2905" s="15">
        <v>59.52</v>
      </c>
      <c r="K2905" s="23"/>
      <c r="M2905" s="70"/>
    </row>
    <row r="2906" spans="1:14" x14ac:dyDescent="0.2">
      <c r="A2906" s="10">
        <v>40009</v>
      </c>
      <c r="B2906" s="10"/>
      <c r="C2906" s="10"/>
      <c r="D2906" s="18">
        <v>61.25</v>
      </c>
      <c r="E2906" s="15">
        <v>61.54</v>
      </c>
      <c r="K2906" s="23"/>
      <c r="M2906" s="70"/>
    </row>
    <row r="2907" spans="1:14" x14ac:dyDescent="0.2">
      <c r="A2907" s="10">
        <v>40010</v>
      </c>
      <c r="B2907" s="10"/>
      <c r="C2907" s="10"/>
      <c r="D2907" s="18">
        <v>62.02</v>
      </c>
      <c r="E2907" s="15">
        <v>62.02</v>
      </c>
      <c r="K2907" s="23"/>
      <c r="M2907" s="70"/>
    </row>
    <row r="2908" spans="1:14" x14ac:dyDescent="0.2">
      <c r="A2908" s="10">
        <v>40011</v>
      </c>
      <c r="B2908" s="10"/>
      <c r="C2908" s="10"/>
      <c r="D2908" s="18">
        <v>63.54</v>
      </c>
      <c r="E2908" s="15">
        <v>63.56</v>
      </c>
      <c r="M2908" s="70"/>
    </row>
    <row r="2909" spans="1:14" x14ac:dyDescent="0.2">
      <c r="A2909" s="10">
        <v>40014</v>
      </c>
      <c r="B2909" s="10"/>
      <c r="C2909" s="10"/>
      <c r="D2909" s="18">
        <v>64.64</v>
      </c>
      <c r="E2909" s="15">
        <v>63.98</v>
      </c>
      <c r="M2909" s="70"/>
    </row>
    <row r="2910" spans="1:14" x14ac:dyDescent="0.2">
      <c r="A2910" s="10">
        <v>40015</v>
      </c>
      <c r="B2910" s="10"/>
      <c r="C2910" s="10"/>
      <c r="D2910" s="18">
        <v>65.930000000000007</v>
      </c>
      <c r="E2910" s="15">
        <v>64.72</v>
      </c>
      <c r="M2910" s="70"/>
    </row>
    <row r="2911" spans="1:14" x14ac:dyDescent="0.2">
      <c r="A2911" s="10">
        <v>40016</v>
      </c>
      <c r="B2911" s="10"/>
      <c r="C2911" s="10"/>
      <c r="D2911" s="18">
        <v>65.36</v>
      </c>
      <c r="E2911" s="15">
        <v>63.57</v>
      </c>
      <c r="M2911" s="70"/>
    </row>
    <row r="2912" spans="1:14" x14ac:dyDescent="0.2">
      <c r="A2912" s="10">
        <v>40017</v>
      </c>
      <c r="B2912" s="10"/>
      <c r="C2912" s="10"/>
      <c r="D2912" s="18">
        <v>68.06</v>
      </c>
      <c r="E2912" s="15">
        <v>66.11</v>
      </c>
      <c r="M2912" s="70"/>
    </row>
    <row r="2913" spans="1:14" x14ac:dyDescent="0.2">
      <c r="A2913" s="10">
        <v>40018</v>
      </c>
      <c r="B2913" s="10"/>
      <c r="C2913" s="10"/>
      <c r="D2913" s="18">
        <v>68.819999999999993</v>
      </c>
      <c r="E2913" s="15">
        <v>66.55</v>
      </c>
      <c r="K2913" s="161">
        <v>64.5</v>
      </c>
      <c r="M2913" s="70"/>
    </row>
    <row r="2914" spans="1:14" x14ac:dyDescent="0.2">
      <c r="A2914" s="10">
        <v>40021</v>
      </c>
      <c r="B2914" s="10"/>
      <c r="C2914" s="10"/>
      <c r="D2914" s="18">
        <v>69.78</v>
      </c>
      <c r="E2914" s="15">
        <v>68.38</v>
      </c>
      <c r="K2914" s="161">
        <v>64.75</v>
      </c>
      <c r="M2914" s="70"/>
    </row>
    <row r="2915" spans="1:14" x14ac:dyDescent="0.2">
      <c r="A2915" s="10">
        <v>40022</v>
      </c>
      <c r="B2915" s="10"/>
      <c r="C2915" s="10"/>
      <c r="D2915" s="18">
        <v>68.53</v>
      </c>
      <c r="E2915" s="15">
        <v>67.23</v>
      </c>
      <c r="K2915" s="161">
        <v>63.75</v>
      </c>
      <c r="M2915" s="70"/>
    </row>
    <row r="2916" spans="1:14" x14ac:dyDescent="0.2">
      <c r="A2916" s="10">
        <v>40023</v>
      </c>
      <c r="B2916" s="10"/>
      <c r="C2916" s="10"/>
      <c r="D2916" s="151">
        <v>65.790000000000006</v>
      </c>
      <c r="E2916" s="15">
        <v>63.35</v>
      </c>
      <c r="K2916" s="161">
        <v>59.75</v>
      </c>
      <c r="M2916" s="70"/>
    </row>
    <row r="2917" spans="1:14" x14ac:dyDescent="0.2">
      <c r="A2917" s="10">
        <v>40024</v>
      </c>
      <c r="B2917" s="10"/>
      <c r="C2917" s="10"/>
      <c r="D2917" s="151">
        <v>68.819999999999993</v>
      </c>
      <c r="E2917" s="15">
        <v>66.94</v>
      </c>
      <c r="K2917" s="161">
        <v>63.5</v>
      </c>
      <c r="M2917" s="70"/>
    </row>
    <row r="2918" spans="1:14" ht="13.2" x14ac:dyDescent="0.25">
      <c r="A2918" s="220">
        <v>40025</v>
      </c>
      <c r="B2918" s="220"/>
      <c r="C2918" s="220"/>
      <c r="D2918" s="223">
        <v>70.08</v>
      </c>
      <c r="E2918" s="215">
        <v>69.45</v>
      </c>
      <c r="F2918">
        <v>22</v>
      </c>
      <c r="H2918" s="185">
        <f>SUM(D2897:D2918)/F2918</f>
        <v>64.435454545454533</v>
      </c>
      <c r="I2918" s="186">
        <f>SUM(E2897:E2918)/F2918</f>
        <v>64.094090909090909</v>
      </c>
      <c r="K2918" s="214">
        <v>66</v>
      </c>
      <c r="M2918" s="23">
        <v>81.5</v>
      </c>
      <c r="N2918" s="262">
        <f>(M2918/100)*42</f>
        <v>34.229999999999997</v>
      </c>
    </row>
    <row r="2919" spans="1:14" x14ac:dyDescent="0.2">
      <c r="A2919" s="21">
        <v>40028</v>
      </c>
      <c r="B2919" s="21"/>
      <c r="C2919" s="21"/>
      <c r="D2919" s="161">
        <v>72.900000000000006</v>
      </c>
      <c r="E2919" s="18">
        <v>71.58</v>
      </c>
      <c r="K2919" s="161">
        <v>68</v>
      </c>
      <c r="M2919" s="70"/>
    </row>
    <row r="2920" spans="1:14" x14ac:dyDescent="0.2">
      <c r="A2920" s="10">
        <v>40029</v>
      </c>
      <c r="B2920" s="10"/>
      <c r="C2920" s="10"/>
      <c r="D2920" s="161">
        <v>73.819999999999993</v>
      </c>
      <c r="E2920" s="15">
        <v>71.42</v>
      </c>
      <c r="K2920" s="161"/>
      <c r="M2920" s="70"/>
    </row>
    <row r="2921" spans="1:14" x14ac:dyDescent="0.2">
      <c r="A2921" s="10">
        <v>40030</v>
      </c>
      <c r="B2921" s="10"/>
      <c r="C2921" s="10"/>
      <c r="D2921" s="161">
        <v>74.39</v>
      </c>
      <c r="E2921" s="15">
        <v>71.97</v>
      </c>
      <c r="K2921" s="161"/>
      <c r="M2921" s="70"/>
    </row>
    <row r="2922" spans="1:14" x14ac:dyDescent="0.2">
      <c r="A2922" s="10">
        <v>40031</v>
      </c>
      <c r="B2922" s="10"/>
      <c r="C2922" s="10"/>
      <c r="D2922" s="161">
        <v>74.61</v>
      </c>
      <c r="E2922" s="15">
        <v>71.94</v>
      </c>
      <c r="M2922" s="70"/>
    </row>
    <row r="2923" spans="1:14" x14ac:dyDescent="0.2">
      <c r="A2923" s="10">
        <v>40032</v>
      </c>
      <c r="B2923" s="10"/>
      <c r="C2923" s="10"/>
      <c r="D2923" s="161">
        <v>74.209999999999994</v>
      </c>
      <c r="E2923" s="15">
        <v>70.930000000000007</v>
      </c>
      <c r="M2923" s="70"/>
    </row>
    <row r="2924" spans="1:14" x14ac:dyDescent="0.2">
      <c r="A2924" s="10">
        <v>40035</v>
      </c>
      <c r="B2924" s="10"/>
      <c r="C2924" s="10"/>
      <c r="D2924" s="161">
        <v>73.790000000000006</v>
      </c>
      <c r="E2924" s="15">
        <v>70.599999999999994</v>
      </c>
      <c r="M2924" s="70"/>
    </row>
    <row r="2925" spans="1:14" x14ac:dyDescent="0.2">
      <c r="A2925" s="10">
        <v>40036</v>
      </c>
      <c r="B2925" s="10"/>
      <c r="C2925" s="10"/>
      <c r="D2925" s="161">
        <v>71.58</v>
      </c>
      <c r="E2925" s="15">
        <v>69.45</v>
      </c>
      <c r="M2925" s="70"/>
    </row>
    <row r="2926" spans="1:14" x14ac:dyDescent="0.2">
      <c r="A2926" s="10">
        <v>40037</v>
      </c>
      <c r="B2926" s="10"/>
      <c r="C2926" s="10"/>
      <c r="D2926" s="161">
        <v>74.03</v>
      </c>
      <c r="E2926" s="15">
        <v>70.16</v>
      </c>
      <c r="M2926" s="70"/>
    </row>
    <row r="2927" spans="1:14" x14ac:dyDescent="0.2">
      <c r="A2927" s="10">
        <v>40038</v>
      </c>
      <c r="B2927" s="10"/>
      <c r="C2927" s="10"/>
      <c r="D2927" s="161">
        <v>73.760000000000005</v>
      </c>
      <c r="E2927" s="15">
        <v>70.52</v>
      </c>
      <c r="M2927" s="70"/>
    </row>
    <row r="2928" spans="1:14" x14ac:dyDescent="0.2">
      <c r="A2928" s="10">
        <v>40039</v>
      </c>
      <c r="B2928" s="10"/>
      <c r="C2928" s="10"/>
      <c r="D2928" s="161">
        <v>71.33</v>
      </c>
      <c r="E2928" s="15">
        <v>67.510000000000005</v>
      </c>
      <c r="M2928" s="70"/>
    </row>
    <row r="2929" spans="1:14" x14ac:dyDescent="0.2">
      <c r="A2929" s="10">
        <v>40042</v>
      </c>
      <c r="B2929" s="10"/>
      <c r="C2929" s="10"/>
      <c r="D2929" s="161">
        <v>68.650000000000006</v>
      </c>
      <c r="E2929" s="15">
        <v>66.75</v>
      </c>
      <c r="M2929" s="70"/>
    </row>
    <row r="2930" spans="1:14" x14ac:dyDescent="0.2">
      <c r="A2930" s="10">
        <v>40043</v>
      </c>
      <c r="B2930" s="10"/>
      <c r="C2930" s="10"/>
      <c r="D2930" s="161">
        <v>68.66</v>
      </c>
      <c r="E2930" s="15">
        <v>69.19</v>
      </c>
      <c r="M2930" s="70"/>
    </row>
    <row r="2931" spans="1:14" x14ac:dyDescent="0.2">
      <c r="A2931" s="10">
        <v>40044</v>
      </c>
      <c r="B2931" s="10"/>
      <c r="C2931" s="10"/>
      <c r="D2931" s="161">
        <v>72.81</v>
      </c>
      <c r="E2931" s="15">
        <v>72.42</v>
      </c>
      <c r="M2931" s="70"/>
    </row>
    <row r="2932" spans="1:14" x14ac:dyDescent="0.2">
      <c r="A2932" s="10">
        <v>40045</v>
      </c>
      <c r="B2932" s="10"/>
      <c r="C2932" s="10"/>
      <c r="D2932" s="161">
        <v>73.75</v>
      </c>
      <c r="E2932" s="15">
        <v>72.540000000000006</v>
      </c>
      <c r="M2932" s="70"/>
    </row>
    <row r="2933" spans="1:14" x14ac:dyDescent="0.2">
      <c r="A2933" s="10">
        <v>40046</v>
      </c>
      <c r="B2933" s="10"/>
      <c r="C2933" s="10"/>
      <c r="D2933" s="161">
        <v>73.709999999999994</v>
      </c>
      <c r="E2933" s="15">
        <v>73.19</v>
      </c>
      <c r="M2933" s="70"/>
    </row>
    <row r="2934" spans="1:14" x14ac:dyDescent="0.2">
      <c r="A2934" s="10">
        <v>40049</v>
      </c>
      <c r="B2934" s="10"/>
      <c r="C2934" s="10"/>
      <c r="D2934" s="161">
        <v>74.34</v>
      </c>
      <c r="E2934" s="15">
        <v>73.819999999999993</v>
      </c>
      <c r="M2934" s="70"/>
    </row>
    <row r="2935" spans="1:14" x14ac:dyDescent="0.2">
      <c r="A2935" s="10">
        <v>40050</v>
      </c>
      <c r="B2935" s="10"/>
      <c r="C2935" s="10"/>
      <c r="D2935" s="161">
        <v>73.099999999999994</v>
      </c>
      <c r="E2935" s="15">
        <v>71.55</v>
      </c>
      <c r="K2935" s="18">
        <v>68.5</v>
      </c>
      <c r="M2935" s="70"/>
    </row>
    <row r="2936" spans="1:14" x14ac:dyDescent="0.2">
      <c r="A2936" s="10">
        <v>40051</v>
      </c>
      <c r="B2936" s="10"/>
      <c r="C2936" s="10"/>
      <c r="D2936" s="161">
        <v>70.739999999999995</v>
      </c>
      <c r="E2936" s="15">
        <v>71.430000000000007</v>
      </c>
      <c r="K2936" s="161">
        <v>68</v>
      </c>
      <c r="M2936" s="70"/>
    </row>
    <row r="2937" spans="1:14" x14ac:dyDescent="0.2">
      <c r="A2937" s="10">
        <v>40052</v>
      </c>
      <c r="B2937" s="10"/>
      <c r="C2937" s="10"/>
      <c r="D2937" s="161">
        <v>70.680000000000007</v>
      </c>
      <c r="E2937" s="15">
        <v>72.489999999999995</v>
      </c>
      <c r="K2937" s="161">
        <v>69</v>
      </c>
      <c r="M2937" s="70"/>
    </row>
    <row r="2938" spans="1:14" x14ac:dyDescent="0.2">
      <c r="A2938" s="10">
        <v>40053</v>
      </c>
      <c r="B2938" s="10"/>
      <c r="C2938" s="10"/>
      <c r="D2938" s="161">
        <v>72.8</v>
      </c>
      <c r="E2938" s="15">
        <v>72.739999999999995</v>
      </c>
      <c r="K2938" s="161">
        <v>69.25</v>
      </c>
      <c r="M2938" s="70"/>
    </row>
    <row r="2939" spans="1:14" ht="13.2" x14ac:dyDescent="0.25">
      <c r="A2939" s="10">
        <v>40056</v>
      </c>
      <c r="B2939" s="10"/>
      <c r="C2939" s="10"/>
      <c r="D2939" s="161">
        <v>69.02</v>
      </c>
      <c r="E2939" s="15">
        <v>69.959999999999994</v>
      </c>
      <c r="F2939">
        <v>21</v>
      </c>
      <c r="H2939" s="185">
        <f>SUM(D2919:D2939)/F2939</f>
        <v>72.508571428571415</v>
      </c>
      <c r="I2939" s="186">
        <f>SUM(E2919:E2939)/F2939</f>
        <v>71.055238095238082</v>
      </c>
      <c r="K2939" s="161">
        <v>66.5</v>
      </c>
      <c r="M2939" s="70"/>
    </row>
    <row r="2940" spans="1:14" s="57" customFormat="1" x14ac:dyDescent="0.2">
      <c r="A2940" s="220">
        <v>40057</v>
      </c>
      <c r="B2940" s="220"/>
      <c r="C2940" s="220"/>
      <c r="D2940" s="214">
        <v>68.78</v>
      </c>
      <c r="E2940" s="215">
        <v>68.05</v>
      </c>
      <c r="K2940" s="214">
        <v>64.5</v>
      </c>
      <c r="M2940" s="23">
        <v>91.5</v>
      </c>
      <c r="N2940" s="262">
        <f>(M2940/100)*42</f>
        <v>38.43</v>
      </c>
    </row>
    <row r="2941" spans="1:14" x14ac:dyDescent="0.2">
      <c r="A2941" s="10">
        <v>40058</v>
      </c>
      <c r="B2941" s="10"/>
      <c r="C2941" s="10"/>
      <c r="D2941" s="161">
        <v>67.599999999999994</v>
      </c>
      <c r="E2941" s="15">
        <v>68.05</v>
      </c>
      <c r="M2941" s="70"/>
    </row>
    <row r="2942" spans="1:14" x14ac:dyDescent="0.2">
      <c r="A2942" s="10">
        <v>40059</v>
      </c>
      <c r="B2942" s="10"/>
      <c r="C2942" s="10"/>
      <c r="D2942" s="161">
        <v>66.78</v>
      </c>
      <c r="E2942" s="15">
        <v>67.959999999999994</v>
      </c>
      <c r="M2942" s="70"/>
    </row>
    <row r="2943" spans="1:14" x14ac:dyDescent="0.2">
      <c r="A2943" s="10">
        <v>40060</v>
      </c>
      <c r="B2943" s="10"/>
      <c r="C2943" s="10"/>
      <c r="D2943" s="161">
        <v>65.84</v>
      </c>
      <c r="E2943" s="15">
        <v>68.02</v>
      </c>
      <c r="M2943" s="70"/>
    </row>
    <row r="2944" spans="1:14" x14ac:dyDescent="0.2">
      <c r="A2944" s="10">
        <v>40064</v>
      </c>
      <c r="B2944" s="10"/>
      <c r="C2944" s="10"/>
      <c r="D2944" s="161">
        <v>69.2</v>
      </c>
      <c r="E2944" s="15">
        <v>71.099999999999994</v>
      </c>
      <c r="K2944"/>
      <c r="M2944" s="70"/>
    </row>
    <row r="2945" spans="1:13" x14ac:dyDescent="0.2">
      <c r="A2945" s="10">
        <v>40065</v>
      </c>
      <c r="B2945" s="10"/>
      <c r="C2945" s="10"/>
      <c r="D2945" s="161">
        <v>69.760000000000005</v>
      </c>
      <c r="E2945" s="15">
        <v>71.31</v>
      </c>
      <c r="K2945"/>
      <c r="M2945" s="70"/>
    </row>
    <row r="2946" spans="1:13" x14ac:dyDescent="0.2">
      <c r="A2946" s="10">
        <v>40066</v>
      </c>
      <c r="B2946" s="10"/>
      <c r="C2946" s="10"/>
      <c r="D2946" s="161">
        <v>68.959999999999994</v>
      </c>
      <c r="E2946" s="15">
        <v>71.94</v>
      </c>
      <c r="K2946"/>
      <c r="M2946" s="70"/>
    </row>
    <row r="2947" spans="1:13" x14ac:dyDescent="0.2">
      <c r="A2947" s="10">
        <v>40067</v>
      </c>
      <c r="B2947" s="10"/>
      <c r="C2947" s="10"/>
      <c r="D2947" s="161">
        <v>68.760000000000005</v>
      </c>
      <c r="E2947" s="15">
        <v>69.290000000000006</v>
      </c>
      <c r="M2947" s="70"/>
    </row>
    <row r="2948" spans="1:13" x14ac:dyDescent="0.2">
      <c r="A2948" s="10">
        <v>40070</v>
      </c>
      <c r="B2948" s="10"/>
      <c r="C2948" s="10"/>
      <c r="D2948" s="161">
        <v>66.91</v>
      </c>
      <c r="E2948" s="15">
        <v>68.86</v>
      </c>
      <c r="M2948" s="70"/>
    </row>
    <row r="2949" spans="1:13" x14ac:dyDescent="0.2">
      <c r="A2949" s="10">
        <v>40071</v>
      </c>
      <c r="B2949" s="10"/>
      <c r="C2949" s="10"/>
      <c r="D2949" s="161">
        <v>66.53</v>
      </c>
      <c r="E2949" s="15">
        <v>70.930000000000007</v>
      </c>
      <c r="M2949" s="70"/>
    </row>
    <row r="2950" spans="1:13" x14ac:dyDescent="0.2">
      <c r="A2950" s="10">
        <v>40072</v>
      </c>
      <c r="B2950" s="10"/>
      <c r="C2950" s="10"/>
      <c r="D2950" s="161">
        <v>68.510000000000005</v>
      </c>
      <c r="E2950" s="15">
        <v>72.510000000000005</v>
      </c>
      <c r="M2950" s="70"/>
    </row>
    <row r="2951" spans="1:13" x14ac:dyDescent="0.2">
      <c r="A2951" s="10">
        <v>40073</v>
      </c>
      <c r="B2951" s="10"/>
      <c r="C2951" s="10"/>
      <c r="D2951" s="161">
        <v>71.56</v>
      </c>
      <c r="E2951" s="15">
        <v>72.47</v>
      </c>
      <c r="M2951" s="70"/>
    </row>
    <row r="2952" spans="1:13" x14ac:dyDescent="0.2">
      <c r="A2952" s="10">
        <v>40074</v>
      </c>
      <c r="B2952" s="10"/>
      <c r="C2952" s="10"/>
      <c r="D2952" s="161">
        <v>70.72</v>
      </c>
      <c r="E2952" s="15">
        <v>72.040000000000006</v>
      </c>
      <c r="M2952" s="70"/>
    </row>
    <row r="2953" spans="1:13" x14ac:dyDescent="0.2">
      <c r="A2953" s="10">
        <v>40077</v>
      </c>
      <c r="B2953" s="10"/>
      <c r="C2953" s="10"/>
      <c r="D2953" s="161">
        <v>68.11</v>
      </c>
      <c r="E2953" s="15">
        <v>69.709999999999994</v>
      </c>
      <c r="M2953" s="70"/>
    </row>
    <row r="2954" spans="1:13" x14ac:dyDescent="0.2">
      <c r="A2954" s="10">
        <v>40078</v>
      </c>
      <c r="B2954" s="10"/>
      <c r="C2954" s="10"/>
      <c r="D2954" s="161">
        <v>69.650000000000006</v>
      </c>
      <c r="E2954" s="15">
        <v>71.55</v>
      </c>
      <c r="M2954" s="70"/>
    </row>
    <row r="2955" spans="1:13" x14ac:dyDescent="0.2">
      <c r="A2955" s="10">
        <v>40079</v>
      </c>
      <c r="B2955" s="10"/>
      <c r="C2955" s="10"/>
      <c r="D2955" s="161">
        <v>67.430000000000007</v>
      </c>
      <c r="E2955" s="15">
        <v>68.97</v>
      </c>
      <c r="K2955" s="161">
        <v>65.5</v>
      </c>
      <c r="M2955" s="70"/>
    </row>
    <row r="2956" spans="1:13" x14ac:dyDescent="0.2">
      <c r="A2956" s="10">
        <v>40080</v>
      </c>
      <c r="B2956" s="10"/>
      <c r="C2956" s="10"/>
      <c r="D2956" s="161">
        <v>64.989999999999995</v>
      </c>
      <c r="E2956" s="15">
        <v>65.790000000000006</v>
      </c>
      <c r="K2956" s="161">
        <v>62.25</v>
      </c>
      <c r="M2956" s="70"/>
    </row>
    <row r="2957" spans="1:13" x14ac:dyDescent="0.2">
      <c r="A2957" s="10">
        <v>40081</v>
      </c>
      <c r="B2957" s="10"/>
      <c r="C2957" s="10"/>
      <c r="D2957" s="161">
        <v>64.599999999999994</v>
      </c>
      <c r="E2957" s="15">
        <v>66.02</v>
      </c>
      <c r="K2957" s="161">
        <v>62.5</v>
      </c>
      <c r="M2957" s="70"/>
    </row>
    <row r="2958" spans="1:13" x14ac:dyDescent="0.2">
      <c r="A2958" s="10">
        <v>40084</v>
      </c>
      <c r="B2958" s="10"/>
      <c r="C2958" s="10"/>
      <c r="D2958" s="161">
        <v>65.430000000000007</v>
      </c>
      <c r="E2958" s="15">
        <v>66.84</v>
      </c>
      <c r="K2958" s="161">
        <v>63.25</v>
      </c>
      <c r="M2958" s="70"/>
    </row>
    <row r="2959" spans="1:13" x14ac:dyDescent="0.2">
      <c r="A2959" s="10">
        <v>40085</v>
      </c>
      <c r="B2959" s="10"/>
      <c r="C2959" s="10"/>
      <c r="D2959" s="161">
        <v>64.63</v>
      </c>
      <c r="E2959" s="15">
        <v>66.709999999999994</v>
      </c>
      <c r="K2959" s="161"/>
      <c r="M2959" s="70"/>
    </row>
    <row r="2960" spans="1:13" ht="13.2" x14ac:dyDescent="0.25">
      <c r="A2960" s="10">
        <v>40086</v>
      </c>
      <c r="B2960" s="10"/>
      <c r="C2960" s="10"/>
      <c r="D2960" s="161">
        <v>65.819999999999993</v>
      </c>
      <c r="E2960" s="15">
        <v>70.61</v>
      </c>
      <c r="F2960">
        <v>21</v>
      </c>
      <c r="H2960" s="185">
        <f>SUM(D2940:D2960)/F2960</f>
        <v>67.646190476190469</v>
      </c>
      <c r="I2960" s="186">
        <f>SUM(E2940:E2960)/F2960</f>
        <v>69.463333333333324</v>
      </c>
      <c r="K2960" s="161">
        <v>67</v>
      </c>
      <c r="M2960" s="70"/>
    </row>
    <row r="2961" spans="1:14" s="57" customFormat="1" x14ac:dyDescent="0.2">
      <c r="A2961" s="268">
        <v>40087</v>
      </c>
      <c r="B2961" s="268"/>
      <c r="C2961" s="268"/>
      <c r="D2961" s="214">
        <v>67.12</v>
      </c>
      <c r="E2961" s="215">
        <v>70.819999999999993</v>
      </c>
      <c r="K2961" s="214">
        <v>67.25</v>
      </c>
      <c r="M2961" s="23">
        <v>94.25</v>
      </c>
      <c r="N2961" s="262">
        <f>(M2961/100)*42</f>
        <v>39.585000000000001</v>
      </c>
    </row>
    <row r="2962" spans="1:14" x14ac:dyDescent="0.2">
      <c r="A2962" s="10">
        <v>40088</v>
      </c>
      <c r="B2962" s="10"/>
      <c r="C2962" s="10"/>
      <c r="D2962" s="161">
        <v>66.5</v>
      </c>
      <c r="E2962" s="15">
        <v>69.95</v>
      </c>
      <c r="K2962" s="161"/>
      <c r="M2962" s="70"/>
    </row>
    <row r="2963" spans="1:14" x14ac:dyDescent="0.2">
      <c r="A2963" s="10">
        <v>40091</v>
      </c>
      <c r="B2963" s="10"/>
      <c r="C2963" s="10"/>
      <c r="D2963" s="161">
        <v>65.260000000000005</v>
      </c>
      <c r="E2963" s="15">
        <v>70.41</v>
      </c>
      <c r="K2963" s="161"/>
      <c r="M2963" s="70"/>
    </row>
    <row r="2964" spans="1:14" x14ac:dyDescent="0.2">
      <c r="A2964" s="10">
        <v>40092</v>
      </c>
      <c r="B2964" s="10"/>
      <c r="C2964" s="10"/>
      <c r="D2964" s="161">
        <v>68.510000000000005</v>
      </c>
      <c r="E2964" s="15">
        <v>70.88</v>
      </c>
      <c r="K2964" s="161"/>
      <c r="M2964" s="70"/>
    </row>
    <row r="2965" spans="1:14" x14ac:dyDescent="0.2">
      <c r="A2965" s="10">
        <v>40093</v>
      </c>
      <c r="B2965" s="10"/>
      <c r="C2965" s="10"/>
      <c r="D2965" s="161">
        <v>67.650000000000006</v>
      </c>
      <c r="E2965" s="15">
        <v>69.569999999999993</v>
      </c>
      <c r="K2965" s="161"/>
      <c r="M2965" s="70"/>
    </row>
    <row r="2966" spans="1:14" x14ac:dyDescent="0.2">
      <c r="A2966" s="10">
        <v>40094</v>
      </c>
      <c r="B2966" s="10"/>
      <c r="C2966" s="10"/>
      <c r="D2966" s="161">
        <v>68.47</v>
      </c>
      <c r="E2966" s="15">
        <v>71.69</v>
      </c>
      <c r="K2966" s="161"/>
      <c r="M2966" s="70"/>
    </row>
    <row r="2967" spans="1:14" x14ac:dyDescent="0.2">
      <c r="A2967" s="10">
        <v>40095</v>
      </c>
      <c r="B2967" s="10"/>
      <c r="C2967" s="10"/>
      <c r="D2967" s="161">
        <v>69.45</v>
      </c>
      <c r="E2967" s="15">
        <v>71.77</v>
      </c>
      <c r="K2967" s="161"/>
      <c r="M2967" s="70"/>
    </row>
    <row r="2968" spans="1:14" x14ac:dyDescent="0.2">
      <c r="A2968" s="21">
        <v>40098</v>
      </c>
      <c r="B2968" s="21"/>
      <c r="C2968" s="21"/>
      <c r="D2968" s="161">
        <v>70.75</v>
      </c>
      <c r="E2968" s="15">
        <v>73.27</v>
      </c>
      <c r="K2968" s="161"/>
      <c r="M2968" s="70"/>
    </row>
    <row r="2969" spans="1:14" x14ac:dyDescent="0.2">
      <c r="A2969" s="21">
        <v>40099</v>
      </c>
      <c r="B2969" s="21"/>
      <c r="C2969" s="21"/>
      <c r="D2969" s="161">
        <v>70.81</v>
      </c>
      <c r="E2969" s="15">
        <v>74.150000000000006</v>
      </c>
      <c r="K2969" s="161"/>
      <c r="M2969" s="70"/>
    </row>
    <row r="2970" spans="1:14" x14ac:dyDescent="0.2">
      <c r="A2970" s="21">
        <v>40100</v>
      </c>
      <c r="B2970" s="21"/>
      <c r="C2970" s="21"/>
      <c r="D2970" s="161">
        <v>72.16</v>
      </c>
      <c r="E2970" s="15">
        <v>75.180000000000007</v>
      </c>
      <c r="K2970" s="161"/>
      <c r="M2970" s="70"/>
    </row>
    <row r="2971" spans="1:14" x14ac:dyDescent="0.2">
      <c r="A2971" s="21">
        <v>40101</v>
      </c>
      <c r="B2971" s="21"/>
      <c r="C2971" s="21"/>
      <c r="D2971" s="161">
        <v>73.14</v>
      </c>
      <c r="E2971" s="15">
        <v>77.58</v>
      </c>
      <c r="K2971" s="161"/>
      <c r="M2971" s="70"/>
    </row>
    <row r="2972" spans="1:14" x14ac:dyDescent="0.2">
      <c r="A2972" s="21">
        <v>40102</v>
      </c>
      <c r="B2972" s="21"/>
      <c r="C2972" s="21"/>
      <c r="D2972" s="161">
        <v>74.58</v>
      </c>
      <c r="E2972" s="15">
        <v>78.53</v>
      </c>
      <c r="K2972" s="161"/>
      <c r="M2972" s="70"/>
    </row>
    <row r="2973" spans="1:14" x14ac:dyDescent="0.2">
      <c r="A2973" s="10">
        <v>40105</v>
      </c>
      <c r="B2973" s="10"/>
      <c r="C2973" s="10"/>
      <c r="D2973" s="161">
        <v>75.86</v>
      </c>
      <c r="E2973" s="15">
        <v>79.61</v>
      </c>
      <c r="M2973" s="70"/>
    </row>
    <row r="2974" spans="1:14" x14ac:dyDescent="0.2">
      <c r="A2974" s="10">
        <v>40106</v>
      </c>
      <c r="B2974" s="10"/>
      <c r="C2974" s="10"/>
      <c r="D2974" s="161">
        <v>76.510000000000005</v>
      </c>
      <c r="E2974" s="15">
        <v>79.09</v>
      </c>
      <c r="M2974" s="70"/>
    </row>
    <row r="2975" spans="1:14" x14ac:dyDescent="0.2">
      <c r="A2975" s="10">
        <v>40107</v>
      </c>
      <c r="B2975" s="10"/>
      <c r="C2975" s="10"/>
      <c r="D2975" s="161">
        <v>77.739999999999995</v>
      </c>
      <c r="E2975" s="15">
        <v>81.37</v>
      </c>
      <c r="M2975" s="70"/>
    </row>
    <row r="2976" spans="1:14" x14ac:dyDescent="0.2">
      <c r="A2976" s="10">
        <v>40108</v>
      </c>
      <c r="B2976" s="10"/>
      <c r="C2976" s="10"/>
      <c r="D2976" s="161">
        <v>78.36</v>
      </c>
      <c r="E2976" s="15">
        <v>81.19</v>
      </c>
      <c r="K2976"/>
      <c r="M2976" s="70"/>
    </row>
    <row r="2977" spans="1:14" x14ac:dyDescent="0.2">
      <c r="A2977" s="10">
        <v>40109</v>
      </c>
      <c r="B2977" s="10"/>
      <c r="C2977" s="10"/>
      <c r="D2977" s="161">
        <v>77.72</v>
      </c>
      <c r="E2977" s="15">
        <v>80.5</v>
      </c>
      <c r="K2977"/>
      <c r="M2977" s="70"/>
    </row>
    <row r="2978" spans="1:14" x14ac:dyDescent="0.2">
      <c r="A2978" s="10">
        <v>40112</v>
      </c>
      <c r="B2978" s="10"/>
      <c r="C2978" s="10"/>
      <c r="D2978" s="161">
        <v>76.45</v>
      </c>
      <c r="E2978" s="15">
        <v>78.680000000000007</v>
      </c>
      <c r="K2978"/>
      <c r="M2978" s="70"/>
    </row>
    <row r="2979" spans="1:14" x14ac:dyDescent="0.2">
      <c r="A2979" s="10">
        <v>40113</v>
      </c>
      <c r="B2979" s="10"/>
      <c r="C2979" s="10"/>
      <c r="D2979" s="161">
        <v>76.69</v>
      </c>
      <c r="E2979" s="15">
        <v>79.55</v>
      </c>
      <c r="K2979"/>
      <c r="M2979" s="70"/>
    </row>
    <row r="2980" spans="1:14" x14ac:dyDescent="0.2">
      <c r="A2980" s="10">
        <v>40114</v>
      </c>
      <c r="B2980" s="10"/>
      <c r="C2980" s="10"/>
      <c r="D2980" s="161">
        <v>75.11</v>
      </c>
      <c r="E2980" s="15">
        <v>77.459999999999994</v>
      </c>
      <c r="K2980" s="22">
        <v>74</v>
      </c>
      <c r="M2980" s="70"/>
    </row>
    <row r="2981" spans="1:14" x14ac:dyDescent="0.2">
      <c r="A2981" s="10">
        <v>40115</v>
      </c>
      <c r="B2981" s="10"/>
      <c r="C2981" s="10"/>
      <c r="D2981" s="161">
        <v>77.180000000000007</v>
      </c>
      <c r="E2981" s="15">
        <v>79.87</v>
      </c>
      <c r="K2981" s="22">
        <v>76.25</v>
      </c>
      <c r="M2981"/>
    </row>
    <row r="2982" spans="1:14" ht="13.2" x14ac:dyDescent="0.25">
      <c r="A2982" s="220">
        <v>40116</v>
      </c>
      <c r="B2982" s="220"/>
      <c r="C2982" s="220"/>
      <c r="D2982" s="214">
        <v>74.91</v>
      </c>
      <c r="E2982" s="215">
        <v>77</v>
      </c>
      <c r="F2982">
        <v>22</v>
      </c>
      <c r="H2982" s="185">
        <f>SUM(D2961:D2982)/F2982</f>
        <v>72.769545454545451</v>
      </c>
      <c r="I2982" s="186">
        <f>SUM(E2961:E2982)/F2982</f>
        <v>75.823636363636354</v>
      </c>
      <c r="K2982" s="262">
        <v>73.5</v>
      </c>
      <c r="M2982" s="70">
        <v>106.5</v>
      </c>
      <c r="N2982" s="262">
        <f>(M2982/100)*42</f>
        <v>44.73</v>
      </c>
    </row>
    <row r="2983" spans="1:14" x14ac:dyDescent="0.2">
      <c r="A2983" s="52">
        <v>40119</v>
      </c>
      <c r="B2983" s="52"/>
      <c r="C2983" s="52"/>
      <c r="D2983" s="161">
        <v>75.56</v>
      </c>
      <c r="E2983" s="53">
        <v>78.13</v>
      </c>
      <c r="K2983" s="22">
        <v>74.5</v>
      </c>
      <c r="M2983"/>
    </row>
    <row r="2984" spans="1:14" x14ac:dyDescent="0.2">
      <c r="A2984" s="52">
        <v>40120</v>
      </c>
      <c r="B2984" s="52"/>
      <c r="C2984" s="52"/>
      <c r="D2984" s="18">
        <v>75.680000000000007</v>
      </c>
      <c r="E2984" s="53">
        <v>79.599999999999994</v>
      </c>
      <c r="K2984" s="22"/>
      <c r="M2984"/>
    </row>
    <row r="2985" spans="1:14" x14ac:dyDescent="0.2">
      <c r="A2985" s="10">
        <v>40121</v>
      </c>
      <c r="B2985" s="10"/>
      <c r="C2985" s="10"/>
      <c r="D2985" s="18">
        <v>78.209999999999994</v>
      </c>
      <c r="E2985" s="15">
        <v>80.400000000000006</v>
      </c>
      <c r="K2985" s="22"/>
      <c r="M2985"/>
    </row>
    <row r="2986" spans="1:14" x14ac:dyDescent="0.2">
      <c r="A2986" s="10">
        <v>40122</v>
      </c>
      <c r="B2986" s="10"/>
      <c r="C2986" s="10"/>
      <c r="D2986" s="18">
        <v>78.02</v>
      </c>
      <c r="E2986" s="15">
        <v>79.62</v>
      </c>
      <c r="K2986" s="22"/>
      <c r="M2986"/>
    </row>
    <row r="2987" spans="1:14" x14ac:dyDescent="0.2">
      <c r="A2987" s="10">
        <v>40123</v>
      </c>
      <c r="B2987" s="10"/>
      <c r="C2987" s="10"/>
      <c r="D2987" s="18">
        <v>75.510000000000005</v>
      </c>
      <c r="E2987" s="15">
        <v>77.430000000000007</v>
      </c>
      <c r="K2987" s="22"/>
      <c r="M2987"/>
    </row>
    <row r="2988" spans="1:14" x14ac:dyDescent="0.2">
      <c r="A2988" s="10">
        <v>40126</v>
      </c>
      <c r="B2988" s="10"/>
      <c r="C2988" s="10"/>
      <c r="D2988" s="18">
        <v>77.180000000000007</v>
      </c>
      <c r="E2988" s="15">
        <v>79.430000000000007</v>
      </c>
      <c r="K2988" s="22"/>
      <c r="M2988"/>
    </row>
    <row r="2989" spans="1:14" x14ac:dyDescent="0.2">
      <c r="A2989" s="10">
        <v>40127</v>
      </c>
      <c r="B2989" s="10"/>
      <c r="C2989" s="10"/>
      <c r="D2989" s="18">
        <v>77.069999999999993</v>
      </c>
      <c r="E2989" s="15">
        <v>79.05</v>
      </c>
      <c r="K2989" s="22"/>
      <c r="M2989"/>
    </row>
    <row r="2990" spans="1:14" x14ac:dyDescent="0.2">
      <c r="A2990" s="10">
        <v>40128</v>
      </c>
      <c r="B2990" s="10"/>
      <c r="C2990" s="10"/>
      <c r="D2990" s="18">
        <v>76.989999999999995</v>
      </c>
      <c r="E2990" s="15">
        <v>79.28</v>
      </c>
      <c r="K2990" s="22"/>
      <c r="M2990"/>
    </row>
    <row r="2991" spans="1:14" x14ac:dyDescent="0.2">
      <c r="A2991" s="10">
        <v>40129</v>
      </c>
      <c r="B2991" s="10"/>
      <c r="C2991" s="10"/>
      <c r="D2991" s="18">
        <v>75.180000000000007</v>
      </c>
      <c r="E2991" s="15">
        <v>76.94</v>
      </c>
      <c r="K2991" s="22"/>
      <c r="M2991"/>
    </row>
    <row r="2992" spans="1:14" x14ac:dyDescent="0.2">
      <c r="A2992" s="10">
        <v>40130</v>
      </c>
      <c r="B2992" s="10"/>
      <c r="C2992" s="10"/>
      <c r="D2992" s="18">
        <v>74.81</v>
      </c>
      <c r="E2992" s="15">
        <v>76.349999999999994</v>
      </c>
      <c r="K2992" s="22"/>
      <c r="M2992"/>
    </row>
    <row r="2993" spans="1:14" x14ac:dyDescent="0.2">
      <c r="A2993" s="10">
        <v>40133</v>
      </c>
      <c r="B2993" s="10"/>
      <c r="C2993" s="10"/>
      <c r="D2993" s="18">
        <v>77.14</v>
      </c>
      <c r="E2993" s="15">
        <v>78.900000000000006</v>
      </c>
      <c r="K2993" s="22"/>
      <c r="M2993"/>
    </row>
    <row r="2994" spans="1:14" x14ac:dyDescent="0.2">
      <c r="A2994" s="10">
        <v>40134</v>
      </c>
      <c r="B2994" s="10"/>
      <c r="C2994" s="10"/>
      <c r="D2994" s="18">
        <v>77.36</v>
      </c>
      <c r="E2994" s="15">
        <v>79.14</v>
      </c>
      <c r="K2994" s="22"/>
      <c r="M2994"/>
    </row>
    <row r="2995" spans="1:14" x14ac:dyDescent="0.2">
      <c r="A2995" s="10">
        <v>40135</v>
      </c>
      <c r="B2995" s="10"/>
      <c r="C2995" s="10"/>
      <c r="D2995" s="18">
        <v>78.64</v>
      </c>
      <c r="E2995" s="15">
        <v>79.58</v>
      </c>
      <c r="K2995" s="22"/>
      <c r="M2995"/>
    </row>
    <row r="2996" spans="1:14" x14ac:dyDescent="0.2">
      <c r="A2996" s="10">
        <v>40136</v>
      </c>
      <c r="B2996" s="10"/>
      <c r="C2996" s="10"/>
      <c r="D2996" s="18">
        <v>76.45</v>
      </c>
      <c r="E2996" s="15">
        <v>77.459999999999994</v>
      </c>
      <c r="K2996" s="22"/>
      <c r="M2996"/>
    </row>
    <row r="2997" spans="1:14" x14ac:dyDescent="0.2">
      <c r="A2997" s="10">
        <v>40137</v>
      </c>
      <c r="B2997" s="10"/>
      <c r="C2997" s="10"/>
      <c r="D2997" s="18">
        <v>75.61</v>
      </c>
      <c r="E2997" s="15">
        <v>76.72</v>
      </c>
      <c r="K2997" s="22"/>
      <c r="M2997"/>
    </row>
    <row r="2998" spans="1:14" x14ac:dyDescent="0.2">
      <c r="A2998" s="10">
        <v>40140</v>
      </c>
      <c r="B2998" s="10"/>
      <c r="C2998" s="10"/>
      <c r="D2998" s="18">
        <v>78.14</v>
      </c>
      <c r="E2998" s="15">
        <v>76.56</v>
      </c>
      <c r="K2998" s="22">
        <v>74</v>
      </c>
      <c r="M2998"/>
    </row>
    <row r="2999" spans="1:14" x14ac:dyDescent="0.2">
      <c r="A2999" s="10">
        <v>40141</v>
      </c>
      <c r="B2999" s="10"/>
      <c r="C2999" s="10"/>
      <c r="D2999" s="18">
        <v>75.349999999999994</v>
      </c>
      <c r="E2999" s="15">
        <v>74.819999999999993</v>
      </c>
      <c r="K2999" s="22">
        <v>72.5</v>
      </c>
      <c r="M2999"/>
    </row>
    <row r="3000" spans="1:14" x14ac:dyDescent="0.2">
      <c r="A3000" s="10">
        <v>40142</v>
      </c>
      <c r="B3000" s="10"/>
      <c r="C3000" s="10"/>
      <c r="D3000" s="18">
        <v>76.569999999999993</v>
      </c>
      <c r="E3000" s="15">
        <v>76.91</v>
      </c>
      <c r="K3000" s="22">
        <v>74.5</v>
      </c>
      <c r="M3000"/>
    </row>
    <row r="3001" spans="1:14" x14ac:dyDescent="0.2">
      <c r="A3001" s="10">
        <v>40144</v>
      </c>
      <c r="B3001" s="10"/>
      <c r="C3001" s="10"/>
      <c r="D3001" s="161">
        <v>76</v>
      </c>
      <c r="F3001">
        <v>19</v>
      </c>
      <c r="K3001" s="22">
        <v>72.5</v>
      </c>
      <c r="M3001"/>
    </row>
    <row r="3002" spans="1:14" ht="13.2" x14ac:dyDescent="0.25">
      <c r="A3002" s="21">
        <v>40147</v>
      </c>
      <c r="B3002" s="21"/>
      <c r="C3002" s="21"/>
      <c r="D3002" s="161">
        <v>77.77</v>
      </c>
      <c r="E3002" s="15">
        <v>77.28</v>
      </c>
      <c r="F3002">
        <v>20</v>
      </c>
      <c r="H3002" s="185">
        <f>SUM(D2983:D3002)/F3002</f>
        <v>76.661999999999992</v>
      </c>
      <c r="I3002" s="186">
        <f>SUM(E2983:E3002)/F3001</f>
        <v>78.084210526315786</v>
      </c>
      <c r="K3002" s="22">
        <v>73.75</v>
      </c>
      <c r="M3002"/>
    </row>
    <row r="3003" spans="1:14" x14ac:dyDescent="0.2">
      <c r="A3003" s="275">
        <v>40148</v>
      </c>
      <c r="B3003" s="275"/>
      <c r="C3003" s="275"/>
      <c r="D3003" s="223">
        <v>78.680000000000007</v>
      </c>
      <c r="E3003" s="215">
        <v>78.37</v>
      </c>
      <c r="K3003" s="262">
        <v>74.75</v>
      </c>
      <c r="M3003">
        <v>116.5</v>
      </c>
      <c r="N3003" s="262">
        <f>(M3003/100)*42</f>
        <v>48.93</v>
      </c>
    </row>
    <row r="3004" spans="1:14" x14ac:dyDescent="0.2">
      <c r="A3004" s="10">
        <v>40149</v>
      </c>
      <c r="B3004" s="10"/>
      <c r="C3004" s="10"/>
      <c r="D3004" s="18">
        <v>76.959999999999994</v>
      </c>
      <c r="E3004" s="15">
        <v>76.599999999999994</v>
      </c>
      <c r="K3004" s="22"/>
      <c r="M3004"/>
    </row>
    <row r="3005" spans="1:14" x14ac:dyDescent="0.2">
      <c r="A3005" s="10">
        <v>40150</v>
      </c>
      <c r="B3005" s="10"/>
      <c r="C3005" s="10"/>
      <c r="D3005" s="18">
        <v>77.760000000000005</v>
      </c>
      <c r="E3005" s="15">
        <v>76.459999999999994</v>
      </c>
      <c r="K3005" s="22"/>
      <c r="M3005"/>
    </row>
    <row r="3006" spans="1:14" x14ac:dyDescent="0.2">
      <c r="A3006" s="10">
        <v>40151</v>
      </c>
      <c r="B3006" s="10"/>
      <c r="C3006" s="10"/>
      <c r="D3006" s="18">
        <v>77.739999999999995</v>
      </c>
      <c r="E3006" s="15">
        <v>75.47</v>
      </c>
      <c r="K3006" s="22"/>
      <c r="M3006"/>
    </row>
    <row r="3007" spans="1:14" x14ac:dyDescent="0.2">
      <c r="A3007" s="10">
        <v>40154</v>
      </c>
      <c r="B3007" s="10"/>
      <c r="C3007" s="10"/>
      <c r="D3007" s="18">
        <v>76.180000000000007</v>
      </c>
      <c r="E3007" s="15">
        <v>73.930000000000007</v>
      </c>
      <c r="M3007"/>
    </row>
    <row r="3008" spans="1:14" x14ac:dyDescent="0.2">
      <c r="A3008" s="10">
        <v>40155</v>
      </c>
      <c r="B3008" s="10"/>
      <c r="C3008" s="10"/>
      <c r="D3008" s="18">
        <v>74.930000000000007</v>
      </c>
      <c r="E3008" s="15">
        <v>72.62</v>
      </c>
      <c r="K3008"/>
      <c r="M3008"/>
    </row>
    <row r="3009" spans="1:14" x14ac:dyDescent="0.2">
      <c r="A3009" s="10">
        <v>40156</v>
      </c>
      <c r="B3009" s="10"/>
      <c r="C3009" s="10"/>
      <c r="D3009" s="18">
        <v>73.63</v>
      </c>
      <c r="E3009" s="15">
        <v>70.67</v>
      </c>
      <c r="K3009"/>
      <c r="M3009"/>
    </row>
    <row r="3010" spans="1:14" x14ac:dyDescent="0.2">
      <c r="A3010" s="10">
        <v>40157</v>
      </c>
      <c r="B3010" s="10"/>
      <c r="C3010" s="10"/>
      <c r="D3010" s="18">
        <v>70.91</v>
      </c>
      <c r="E3010" s="15">
        <v>70.540000000000006</v>
      </c>
      <c r="K3010"/>
      <c r="M3010"/>
    </row>
    <row r="3011" spans="1:14" x14ac:dyDescent="0.2">
      <c r="A3011" s="10">
        <v>40158</v>
      </c>
      <c r="B3011" s="10"/>
      <c r="C3011" s="10"/>
      <c r="D3011" s="18">
        <v>70.069999999999993</v>
      </c>
      <c r="E3011" s="15">
        <v>69.87</v>
      </c>
      <c r="K3011" s="22"/>
      <c r="M3011"/>
    </row>
    <row r="3012" spans="1:14" x14ac:dyDescent="0.2">
      <c r="A3012" s="10">
        <v>40161</v>
      </c>
      <c r="B3012" s="10"/>
      <c r="C3012" s="10"/>
      <c r="D3012" s="18">
        <v>71.19</v>
      </c>
      <c r="E3012" s="15">
        <v>69.510000000000005</v>
      </c>
      <c r="K3012" s="22"/>
      <c r="M3012"/>
    </row>
    <row r="3013" spans="1:14" x14ac:dyDescent="0.2">
      <c r="A3013" s="10">
        <v>40162</v>
      </c>
      <c r="B3013" s="10"/>
      <c r="C3013" s="10"/>
      <c r="D3013" s="18">
        <v>71.33</v>
      </c>
      <c r="E3013" s="15">
        <v>70.69</v>
      </c>
      <c r="K3013" s="22"/>
      <c r="M3013"/>
    </row>
    <row r="3014" spans="1:14" x14ac:dyDescent="0.2">
      <c r="A3014" s="10">
        <v>40163</v>
      </c>
      <c r="B3014" s="10"/>
      <c r="C3014" s="10"/>
      <c r="D3014" s="18">
        <v>73.34</v>
      </c>
      <c r="E3014" s="15">
        <v>72.66</v>
      </c>
      <c r="K3014" s="22"/>
      <c r="M3014"/>
    </row>
    <row r="3015" spans="1:14" x14ac:dyDescent="0.2">
      <c r="A3015" s="10">
        <v>40164</v>
      </c>
      <c r="B3015" s="10"/>
      <c r="C3015" s="10"/>
      <c r="D3015" s="18">
        <v>71.28</v>
      </c>
      <c r="E3015" s="15">
        <v>72.650000000000006</v>
      </c>
      <c r="K3015" s="22"/>
      <c r="M3015"/>
    </row>
    <row r="3016" spans="1:14" x14ac:dyDescent="0.2">
      <c r="A3016" s="10">
        <v>40165</v>
      </c>
      <c r="B3016" s="10"/>
      <c r="C3016" s="10"/>
      <c r="D3016" s="18">
        <v>71.87</v>
      </c>
      <c r="E3016" s="15">
        <v>73.36</v>
      </c>
      <c r="K3016" s="22"/>
      <c r="M3016"/>
    </row>
    <row r="3017" spans="1:14" x14ac:dyDescent="0.2">
      <c r="A3017" s="10">
        <v>40168</v>
      </c>
      <c r="B3017" s="10"/>
      <c r="C3017" s="10"/>
      <c r="D3017" s="18">
        <v>72.739999999999995</v>
      </c>
      <c r="E3017" s="15">
        <v>72.47</v>
      </c>
      <c r="K3017" s="22"/>
      <c r="M3017"/>
    </row>
    <row r="3018" spans="1:14" x14ac:dyDescent="0.2">
      <c r="A3018" s="10">
        <v>40169</v>
      </c>
      <c r="B3018" s="10"/>
      <c r="C3018" s="10"/>
      <c r="D3018" s="18">
        <v>71.64</v>
      </c>
      <c r="E3018" s="123"/>
      <c r="K3018" s="22"/>
      <c r="M3018"/>
    </row>
    <row r="3019" spans="1:14" x14ac:dyDescent="0.2">
      <c r="A3019" s="10">
        <v>40170</v>
      </c>
      <c r="B3019" s="10"/>
      <c r="C3019" s="10"/>
      <c r="D3019" s="18">
        <v>73.87</v>
      </c>
      <c r="E3019" s="15">
        <v>75.739999999999995</v>
      </c>
      <c r="K3019" s="22">
        <v>73.25</v>
      </c>
      <c r="M3019"/>
    </row>
    <row r="3020" spans="1:14" x14ac:dyDescent="0.2">
      <c r="A3020" s="10">
        <v>40171</v>
      </c>
      <c r="B3020" s="10"/>
      <c r="C3020" s="10"/>
      <c r="D3020" s="18">
        <v>75.150000000000006</v>
      </c>
      <c r="E3020" s="15">
        <v>77.05</v>
      </c>
      <c r="K3020" s="22">
        <v>74.5</v>
      </c>
      <c r="M3020"/>
    </row>
    <row r="3021" spans="1:14" x14ac:dyDescent="0.2">
      <c r="A3021" s="10">
        <v>40175</v>
      </c>
      <c r="B3021" s="10"/>
      <c r="C3021" s="10"/>
      <c r="D3021" s="18">
        <v>76.59</v>
      </c>
      <c r="E3021" s="15">
        <v>78.77</v>
      </c>
      <c r="K3021" s="22">
        <v>75.25</v>
      </c>
      <c r="M3021"/>
    </row>
    <row r="3022" spans="1:14" x14ac:dyDescent="0.2">
      <c r="A3022" s="10">
        <v>40176</v>
      </c>
      <c r="B3022" s="10"/>
      <c r="C3022" s="10"/>
      <c r="D3022" s="18">
        <v>76.650000000000006</v>
      </c>
      <c r="E3022" s="15"/>
      <c r="K3022" s="22"/>
      <c r="M3022"/>
    </row>
    <row r="3023" spans="1:14" x14ac:dyDescent="0.2">
      <c r="A3023" s="10">
        <v>40177</v>
      </c>
      <c r="B3023" s="10"/>
      <c r="C3023" s="10"/>
      <c r="D3023" s="18">
        <v>77.62</v>
      </c>
      <c r="E3023" s="15">
        <v>79.28</v>
      </c>
      <c r="F3023">
        <v>20</v>
      </c>
      <c r="K3023" s="22">
        <v>75.75</v>
      </c>
      <c r="M3023"/>
    </row>
    <row r="3024" spans="1:14" ht="13.2" x14ac:dyDescent="0.25">
      <c r="A3024" s="220">
        <v>40178</v>
      </c>
      <c r="B3024" s="220"/>
      <c r="C3024" s="220"/>
      <c r="D3024" s="223">
        <v>77.91</v>
      </c>
      <c r="E3024" s="215">
        <v>79.36</v>
      </c>
      <c r="F3024">
        <v>22</v>
      </c>
      <c r="H3024" s="185">
        <f>SUM(D3003:D3024)/F3024</f>
        <v>74.456363636363648</v>
      </c>
      <c r="I3024" s="186">
        <f>SUM(E3003:E3024)/F3023</f>
        <v>74.303499999999985</v>
      </c>
      <c r="K3024" s="262">
        <v>76</v>
      </c>
      <c r="M3024" s="18">
        <v>131.63</v>
      </c>
      <c r="N3024" s="262">
        <f>(M3024/100)*42</f>
        <v>55.284599999999998</v>
      </c>
    </row>
    <row r="3025" spans="1:13" s="57" customFormat="1" x14ac:dyDescent="0.2">
      <c r="A3025" s="220">
        <v>40179</v>
      </c>
      <c r="B3025" s="220"/>
      <c r="C3025" s="220"/>
      <c r="D3025" s="281"/>
      <c r="E3025" s="215"/>
      <c r="K3025" s="262"/>
      <c r="M3025" s="263"/>
    </row>
    <row r="3026" spans="1:13" x14ac:dyDescent="0.2">
      <c r="A3026" s="10">
        <v>40182</v>
      </c>
      <c r="B3026" s="10"/>
      <c r="C3026" s="10"/>
      <c r="D3026" s="18">
        <v>79.05</v>
      </c>
      <c r="E3026" s="15"/>
      <c r="K3026" s="287">
        <v>78</v>
      </c>
    </row>
    <row r="3027" spans="1:13" x14ac:dyDescent="0.2">
      <c r="A3027" s="10">
        <v>40183</v>
      </c>
      <c r="B3027" s="10"/>
      <c r="C3027" s="10"/>
      <c r="D3027" s="18">
        <v>79.27</v>
      </c>
      <c r="E3027" s="15">
        <v>81.77</v>
      </c>
      <c r="K3027" s="22"/>
    </row>
    <row r="3028" spans="1:13" x14ac:dyDescent="0.2">
      <c r="A3028" s="10">
        <v>40184</v>
      </c>
      <c r="B3028" s="10"/>
      <c r="C3028" s="10"/>
      <c r="D3028" s="18">
        <v>80.14</v>
      </c>
      <c r="E3028" s="15">
        <v>83.18</v>
      </c>
      <c r="K3028" s="22"/>
    </row>
    <row r="3029" spans="1:13" x14ac:dyDescent="0.2">
      <c r="A3029" s="10">
        <v>40185</v>
      </c>
      <c r="B3029" s="10"/>
      <c r="C3029" s="10"/>
      <c r="D3029" s="18">
        <v>80.569999999999993</v>
      </c>
      <c r="E3029" s="15">
        <v>82.66</v>
      </c>
      <c r="K3029" s="22"/>
    </row>
    <row r="3030" spans="1:13" x14ac:dyDescent="0.2">
      <c r="A3030" s="10">
        <v>40186</v>
      </c>
      <c r="B3030" s="10"/>
      <c r="C3030" s="10"/>
      <c r="D3030" s="18">
        <v>80.06</v>
      </c>
      <c r="E3030" s="15">
        <v>82.75</v>
      </c>
      <c r="K3030" s="22"/>
    </row>
    <row r="3031" spans="1:13" x14ac:dyDescent="0.2">
      <c r="A3031" s="10">
        <v>40189</v>
      </c>
      <c r="B3031" s="10"/>
      <c r="C3031" s="10"/>
      <c r="D3031" s="18">
        <v>80.14</v>
      </c>
      <c r="E3031" s="15">
        <v>82.52</v>
      </c>
      <c r="K3031" s="22"/>
    </row>
    <row r="3032" spans="1:13" x14ac:dyDescent="0.2">
      <c r="A3032" s="10">
        <v>40190</v>
      </c>
      <c r="B3032" s="10"/>
      <c r="C3032" s="10"/>
      <c r="D3032" s="18">
        <v>79.38</v>
      </c>
      <c r="E3032" s="15">
        <v>80.790000000000006</v>
      </c>
      <c r="K3032" s="22"/>
    </row>
    <row r="3033" spans="1:13" x14ac:dyDescent="0.2">
      <c r="A3033" s="10">
        <v>40191</v>
      </c>
      <c r="B3033" s="10"/>
      <c r="C3033" s="10"/>
      <c r="D3033" s="18">
        <v>77.569999999999993</v>
      </c>
      <c r="E3033" s="15">
        <v>79.650000000000006</v>
      </c>
    </row>
    <row r="3034" spans="1:13" x14ac:dyDescent="0.2">
      <c r="A3034" s="10">
        <v>40192</v>
      </c>
      <c r="B3034" s="10"/>
      <c r="C3034" s="10"/>
      <c r="D3034" s="161">
        <v>77.61</v>
      </c>
      <c r="E3034" s="15">
        <v>79.39</v>
      </c>
    </row>
    <row r="3035" spans="1:13" x14ac:dyDescent="0.2">
      <c r="A3035" s="10">
        <v>40193</v>
      </c>
      <c r="B3035" s="10"/>
      <c r="C3035" s="10"/>
      <c r="D3035" s="161">
        <v>76.849999999999994</v>
      </c>
      <c r="E3035" s="15">
        <v>78</v>
      </c>
      <c r="K3035" s="22"/>
    </row>
    <row r="3036" spans="1:13" x14ac:dyDescent="0.2">
      <c r="A3036" s="10">
        <v>40197</v>
      </c>
      <c r="B3036" s="10"/>
      <c r="C3036" s="10"/>
      <c r="D3036" s="161">
        <v>75.180000000000007</v>
      </c>
      <c r="E3036" s="15">
        <v>79.02</v>
      </c>
      <c r="K3036" s="22"/>
    </row>
    <row r="3037" spans="1:13" x14ac:dyDescent="0.2">
      <c r="A3037" s="10">
        <v>40198</v>
      </c>
      <c r="B3037" s="10"/>
      <c r="C3037" s="10"/>
      <c r="D3037" s="161">
        <v>75.09</v>
      </c>
      <c r="E3037" s="15">
        <v>77.62</v>
      </c>
      <c r="K3037" s="22"/>
    </row>
    <row r="3038" spans="1:13" x14ac:dyDescent="0.2">
      <c r="A3038" s="10">
        <v>40199</v>
      </c>
      <c r="B3038" s="10"/>
      <c r="C3038" s="10"/>
      <c r="D3038" s="161">
        <v>74.13</v>
      </c>
      <c r="E3038" s="15">
        <v>75.86</v>
      </c>
      <c r="K3038" s="22"/>
    </row>
    <row r="3039" spans="1:13" x14ac:dyDescent="0.2">
      <c r="A3039" s="10">
        <v>40200</v>
      </c>
      <c r="B3039" s="10"/>
      <c r="C3039" s="10"/>
      <c r="D3039" s="161">
        <v>72.73</v>
      </c>
      <c r="E3039" s="15">
        <v>74.540000000000006</v>
      </c>
      <c r="K3039" s="22"/>
    </row>
    <row r="3040" spans="1:13" x14ac:dyDescent="0.2">
      <c r="A3040" s="10">
        <v>40203</v>
      </c>
      <c r="B3040" s="10"/>
      <c r="C3040" s="10"/>
      <c r="D3040" s="161">
        <v>72.180000000000007</v>
      </c>
      <c r="E3040" s="15">
        <v>75.260000000000005</v>
      </c>
      <c r="K3040" s="22">
        <v>71.75</v>
      </c>
    </row>
    <row r="3041" spans="1:14" x14ac:dyDescent="0.2">
      <c r="A3041" s="10">
        <v>40204</v>
      </c>
      <c r="B3041" s="10"/>
      <c r="C3041" s="10"/>
      <c r="D3041" s="161">
        <v>72.63</v>
      </c>
      <c r="E3041" s="15">
        <v>74.709999999999994</v>
      </c>
      <c r="K3041" s="22">
        <v>71.25</v>
      </c>
    </row>
    <row r="3042" spans="1:14" x14ac:dyDescent="0.2">
      <c r="A3042" s="10">
        <v>40205</v>
      </c>
      <c r="B3042" s="10"/>
      <c r="C3042" s="10"/>
      <c r="D3042" s="161">
        <v>72.75</v>
      </c>
      <c r="E3042" s="15">
        <v>73.67</v>
      </c>
      <c r="K3042" s="22">
        <v>70</v>
      </c>
    </row>
    <row r="3043" spans="1:14" x14ac:dyDescent="0.2">
      <c r="A3043" s="10">
        <v>40206</v>
      </c>
      <c r="B3043" s="10"/>
      <c r="C3043" s="10"/>
      <c r="D3043" s="161">
        <v>70.650000000000006</v>
      </c>
      <c r="E3043" s="15">
        <v>73.64</v>
      </c>
      <c r="F3043">
        <v>18</v>
      </c>
      <c r="K3043" s="22"/>
    </row>
    <row r="3044" spans="1:14" ht="13.2" x14ac:dyDescent="0.25">
      <c r="A3044" s="10">
        <v>40207</v>
      </c>
      <c r="B3044" s="10"/>
      <c r="C3044" s="10"/>
      <c r="D3044" s="161">
        <v>71.2</v>
      </c>
      <c r="E3044" s="15">
        <v>72.89</v>
      </c>
      <c r="F3044">
        <v>19</v>
      </c>
      <c r="H3044" s="185">
        <f>SUM(D3026:D3044)/F3044</f>
        <v>76.167368421052629</v>
      </c>
      <c r="I3044" s="186">
        <f>SUM(E3027:E3044)/F3043</f>
        <v>78.217777777777798</v>
      </c>
      <c r="K3044" s="22">
        <v>69.25</v>
      </c>
    </row>
    <row r="3045" spans="1:14" s="57" customFormat="1" x14ac:dyDescent="0.2">
      <c r="A3045" s="220">
        <v>40210</v>
      </c>
      <c r="B3045" s="220"/>
      <c r="C3045" s="220"/>
      <c r="D3045" s="214">
        <v>71.58</v>
      </c>
      <c r="E3045" s="215">
        <v>74.430000000000007</v>
      </c>
      <c r="K3045" s="262">
        <v>71</v>
      </c>
      <c r="M3045" s="18">
        <v>136.75</v>
      </c>
      <c r="N3045" s="262">
        <f>(M3045/100)*42</f>
        <v>57.434999999999995</v>
      </c>
    </row>
    <row r="3046" spans="1:14" x14ac:dyDescent="0.2">
      <c r="A3046" s="10">
        <v>40211</v>
      </c>
      <c r="B3046" s="10"/>
      <c r="C3046" s="10"/>
      <c r="D3046" s="161">
        <v>73.94</v>
      </c>
      <c r="E3046" s="15">
        <v>77.23</v>
      </c>
      <c r="K3046" s="22">
        <v>73.75</v>
      </c>
    </row>
    <row r="3047" spans="1:14" x14ac:dyDescent="0.2">
      <c r="A3047" s="10">
        <v>40212</v>
      </c>
      <c r="B3047" s="10"/>
      <c r="C3047" s="10"/>
      <c r="D3047" s="161">
        <v>75.77</v>
      </c>
      <c r="E3047" s="15">
        <v>76.98</v>
      </c>
      <c r="K3047" s="22"/>
    </row>
    <row r="3048" spans="1:14" x14ac:dyDescent="0.2">
      <c r="A3048" s="10">
        <v>40213</v>
      </c>
      <c r="B3048" s="10"/>
      <c r="C3048" s="10"/>
      <c r="D3048" s="161">
        <v>71.3</v>
      </c>
      <c r="E3048" s="15">
        <v>73.14</v>
      </c>
      <c r="K3048" s="22"/>
    </row>
    <row r="3049" spans="1:14" x14ac:dyDescent="0.2">
      <c r="A3049" s="10">
        <v>40214</v>
      </c>
      <c r="B3049" s="10"/>
      <c r="C3049" s="10"/>
      <c r="D3049" s="161">
        <v>70.11</v>
      </c>
      <c r="E3049" s="15">
        <v>71.19</v>
      </c>
      <c r="K3049" s="22"/>
    </row>
    <row r="3050" spans="1:14" x14ac:dyDescent="0.2">
      <c r="A3050" s="10">
        <v>40217</v>
      </c>
      <c r="B3050" s="10"/>
      <c r="C3050" s="10"/>
      <c r="D3050" s="161">
        <v>69.62</v>
      </c>
      <c r="E3050" s="15">
        <v>71.89</v>
      </c>
      <c r="K3050" s="22"/>
    </row>
    <row r="3051" spans="1:14" x14ac:dyDescent="0.2">
      <c r="A3051" s="10">
        <v>40218</v>
      </c>
      <c r="B3051" s="10"/>
      <c r="C3051" s="10"/>
      <c r="D3051" s="161">
        <v>70.400000000000006</v>
      </c>
      <c r="E3051" s="15">
        <v>73.75</v>
      </c>
      <c r="K3051" s="22"/>
    </row>
    <row r="3052" spans="1:14" x14ac:dyDescent="0.2">
      <c r="A3052" s="10">
        <v>40219</v>
      </c>
      <c r="B3052" s="10"/>
      <c r="C3052" s="10"/>
      <c r="D3052" s="161">
        <v>70.400000000000006</v>
      </c>
      <c r="E3052" s="15">
        <v>74.52</v>
      </c>
      <c r="K3052" s="22"/>
    </row>
    <row r="3053" spans="1:14" x14ac:dyDescent="0.2">
      <c r="A3053" s="10">
        <v>40220</v>
      </c>
      <c r="B3053" s="10"/>
      <c r="C3053" s="10"/>
      <c r="D3053" s="161">
        <v>72.349999999999994</v>
      </c>
      <c r="E3053" s="15">
        <v>75.28</v>
      </c>
      <c r="K3053" s="22"/>
    </row>
    <row r="3054" spans="1:14" x14ac:dyDescent="0.2">
      <c r="A3054" s="10">
        <v>40221</v>
      </c>
      <c r="B3054" s="10"/>
      <c r="C3054" s="10"/>
      <c r="D3054" s="161">
        <v>71.489999999999995</v>
      </c>
      <c r="E3054" s="15">
        <v>74.13</v>
      </c>
      <c r="K3054" s="22"/>
    </row>
    <row r="3055" spans="1:14" x14ac:dyDescent="0.2">
      <c r="A3055" s="10">
        <v>40225</v>
      </c>
      <c r="B3055" s="10"/>
      <c r="C3055" s="10"/>
      <c r="D3055" s="161">
        <v>74.819999999999993</v>
      </c>
      <c r="E3055" s="15">
        <v>77.010000000000005</v>
      </c>
      <c r="K3055" s="22"/>
    </row>
    <row r="3056" spans="1:14" x14ac:dyDescent="0.2">
      <c r="A3056" s="10">
        <v>40226</v>
      </c>
      <c r="B3056" s="10"/>
      <c r="C3056" s="10"/>
      <c r="D3056" s="161">
        <v>74.89</v>
      </c>
      <c r="E3056" s="15">
        <v>77.33</v>
      </c>
      <c r="K3056" s="22"/>
    </row>
    <row r="3057" spans="1:14" x14ac:dyDescent="0.2">
      <c r="A3057" s="10">
        <v>40227</v>
      </c>
      <c r="B3057" s="10"/>
      <c r="C3057" s="10"/>
      <c r="D3057" s="161">
        <v>76.61</v>
      </c>
      <c r="E3057" s="15">
        <v>79.06</v>
      </c>
      <c r="K3057" s="22"/>
    </row>
    <row r="3058" spans="1:14" x14ac:dyDescent="0.2">
      <c r="A3058" s="10">
        <v>40228</v>
      </c>
      <c r="B3058" s="10"/>
      <c r="C3058" s="10"/>
      <c r="D3058" s="161">
        <v>76.88</v>
      </c>
      <c r="E3058" s="15">
        <v>79.81</v>
      </c>
      <c r="K3058" s="22"/>
    </row>
    <row r="3059" spans="1:14" x14ac:dyDescent="0.2">
      <c r="A3059" s="10">
        <v>40231</v>
      </c>
      <c r="B3059" s="10"/>
      <c r="C3059" s="10"/>
      <c r="D3059" s="161">
        <v>76.95</v>
      </c>
      <c r="E3059" s="15">
        <v>80.16</v>
      </c>
      <c r="K3059" s="22"/>
    </row>
    <row r="3060" spans="1:14" x14ac:dyDescent="0.2">
      <c r="A3060" s="10">
        <v>40232</v>
      </c>
      <c r="B3060" s="10"/>
      <c r="C3060" s="10"/>
      <c r="D3060" s="161">
        <v>76.44</v>
      </c>
      <c r="E3060" s="15">
        <v>78.86</v>
      </c>
      <c r="K3060" s="22">
        <v>75.25</v>
      </c>
    </row>
    <row r="3061" spans="1:14" x14ac:dyDescent="0.2">
      <c r="A3061" s="10">
        <v>40233</v>
      </c>
      <c r="B3061" s="10"/>
      <c r="C3061" s="10"/>
      <c r="D3061" s="162">
        <v>77</v>
      </c>
      <c r="E3061" s="15">
        <v>80</v>
      </c>
      <c r="K3061" s="22">
        <v>76.5</v>
      </c>
    </row>
    <row r="3062" spans="1:14" x14ac:dyDescent="0.2">
      <c r="A3062" s="10">
        <v>40234</v>
      </c>
      <c r="B3062" s="10"/>
      <c r="C3062" s="10"/>
      <c r="D3062" s="162">
        <v>74.38</v>
      </c>
      <c r="E3062" s="15">
        <v>77.599999999999994</v>
      </c>
      <c r="K3062" s="22">
        <v>74.75</v>
      </c>
    </row>
    <row r="3063" spans="1:14" ht="13.2" x14ac:dyDescent="0.25">
      <c r="A3063" s="10">
        <v>40235</v>
      </c>
      <c r="B3063" s="10"/>
      <c r="C3063" s="10"/>
      <c r="D3063" s="162">
        <v>76.36</v>
      </c>
      <c r="E3063" s="15">
        <v>79.66</v>
      </c>
      <c r="F3063">
        <v>19</v>
      </c>
      <c r="H3063" s="185">
        <f>SUM(D3045:D3063)/F3063</f>
        <v>73.752105263157887</v>
      </c>
      <c r="I3063" s="186">
        <f>SUM(E3045:E3063)/F3063</f>
        <v>76.42263157894736</v>
      </c>
      <c r="K3063" s="22">
        <v>76.25</v>
      </c>
    </row>
    <row r="3064" spans="1:14" x14ac:dyDescent="0.2">
      <c r="A3064" s="220">
        <v>40238</v>
      </c>
      <c r="B3064" s="220"/>
      <c r="C3064" s="220"/>
      <c r="D3064" s="214">
        <v>76.069999999999993</v>
      </c>
      <c r="E3064" s="215">
        <v>78.7</v>
      </c>
      <c r="K3064" s="262">
        <v>75.25</v>
      </c>
      <c r="M3064" s="23">
        <v>117.94</v>
      </c>
      <c r="N3064" s="262">
        <f>(M3064/100)*42</f>
        <v>49.534799999999997</v>
      </c>
    </row>
    <row r="3065" spans="1:14" x14ac:dyDescent="0.2">
      <c r="A3065" s="10">
        <v>40239</v>
      </c>
      <c r="B3065" s="10"/>
      <c r="C3065" s="10"/>
      <c r="D3065" s="162">
        <v>77.5</v>
      </c>
      <c r="E3065" s="15">
        <v>79.680000000000007</v>
      </c>
      <c r="K3065" s="22"/>
      <c r="M3065" s="23"/>
    </row>
    <row r="3066" spans="1:14" x14ac:dyDescent="0.2">
      <c r="A3066" s="10">
        <v>40240</v>
      </c>
      <c r="B3066" s="10"/>
      <c r="C3066" s="10"/>
      <c r="D3066" s="162">
        <v>78.66</v>
      </c>
      <c r="E3066" s="15">
        <v>80.87</v>
      </c>
      <c r="K3066" s="22"/>
      <c r="M3066" s="23"/>
    </row>
    <row r="3067" spans="1:14" x14ac:dyDescent="0.2">
      <c r="A3067" s="10">
        <v>40241</v>
      </c>
      <c r="B3067" s="10"/>
      <c r="C3067" s="10"/>
      <c r="D3067" s="162">
        <v>77.88</v>
      </c>
      <c r="E3067" s="15">
        <v>80.209999999999994</v>
      </c>
      <c r="K3067" s="22"/>
      <c r="M3067" s="23"/>
    </row>
    <row r="3068" spans="1:14" x14ac:dyDescent="0.2">
      <c r="A3068" s="10">
        <v>40242</v>
      </c>
      <c r="B3068" s="10"/>
      <c r="C3068" s="10"/>
      <c r="D3068" s="162">
        <v>79.2</v>
      </c>
      <c r="E3068" s="15">
        <v>81.5</v>
      </c>
      <c r="K3068" s="22"/>
      <c r="M3068" s="23"/>
    </row>
    <row r="3069" spans="1:14" x14ac:dyDescent="0.2">
      <c r="A3069" s="10">
        <v>40245</v>
      </c>
      <c r="B3069" s="10"/>
      <c r="C3069" s="10"/>
      <c r="D3069" s="162">
        <v>78.94</v>
      </c>
      <c r="E3069" s="15">
        <v>81.87</v>
      </c>
      <c r="K3069" s="22"/>
      <c r="M3069" s="23"/>
    </row>
    <row r="3070" spans="1:14" x14ac:dyDescent="0.2">
      <c r="A3070" s="10">
        <v>40246</v>
      </c>
      <c r="B3070" s="10"/>
      <c r="C3070" s="10"/>
      <c r="D3070" s="162">
        <v>78.77</v>
      </c>
      <c r="E3070" s="15">
        <v>81.489999999999995</v>
      </c>
      <c r="K3070" s="22"/>
      <c r="M3070" s="23"/>
    </row>
    <row r="3071" spans="1:14" x14ac:dyDescent="0.2">
      <c r="A3071" s="10">
        <v>40247</v>
      </c>
      <c r="B3071" s="10"/>
      <c r="C3071" s="10"/>
      <c r="D3071" s="162">
        <v>80.290000000000006</v>
      </c>
      <c r="E3071" s="15">
        <v>82.09</v>
      </c>
      <c r="K3071" s="22"/>
      <c r="M3071" s="23"/>
    </row>
    <row r="3072" spans="1:14" x14ac:dyDescent="0.2">
      <c r="A3072" s="10">
        <v>40248</v>
      </c>
      <c r="B3072" s="10"/>
      <c r="C3072" s="10"/>
      <c r="D3072" s="162">
        <v>79.44</v>
      </c>
      <c r="E3072" s="15">
        <v>82.11</v>
      </c>
      <c r="K3072" s="22"/>
      <c r="M3072" s="23"/>
    </row>
    <row r="3073" spans="1:15" x14ac:dyDescent="0.2">
      <c r="A3073" s="10">
        <v>40249</v>
      </c>
      <c r="B3073" s="10"/>
      <c r="C3073" s="10"/>
      <c r="D3073" s="162">
        <v>79.38</v>
      </c>
      <c r="E3073" s="15">
        <v>81.239999999999995</v>
      </c>
      <c r="K3073" s="22"/>
      <c r="M3073" s="23"/>
    </row>
    <row r="3074" spans="1:15" x14ac:dyDescent="0.2">
      <c r="A3074" s="10">
        <v>40252</v>
      </c>
      <c r="B3074" s="10"/>
      <c r="C3074" s="10"/>
      <c r="D3074" s="162">
        <v>77.08</v>
      </c>
      <c r="E3074" s="15">
        <v>79.8</v>
      </c>
      <c r="K3074" s="22"/>
      <c r="M3074" s="23"/>
    </row>
    <row r="3075" spans="1:15" x14ac:dyDescent="0.2">
      <c r="A3075" s="10">
        <v>40253</v>
      </c>
      <c r="B3075" s="10"/>
      <c r="C3075" s="10"/>
      <c r="D3075" s="162">
        <v>79.45</v>
      </c>
      <c r="E3075" s="15">
        <v>81.7</v>
      </c>
      <c r="K3075" s="22"/>
      <c r="M3075" s="23"/>
    </row>
    <row r="3076" spans="1:15" x14ac:dyDescent="0.2">
      <c r="A3076" s="10">
        <v>40254</v>
      </c>
      <c r="B3076" s="10"/>
      <c r="C3076" s="10"/>
      <c r="D3076" s="162">
        <v>80.28</v>
      </c>
      <c r="E3076" s="15">
        <v>82.93</v>
      </c>
      <c r="K3076" s="22"/>
      <c r="M3076" s="23"/>
    </row>
    <row r="3077" spans="1:15" x14ac:dyDescent="0.2">
      <c r="A3077" s="10">
        <v>40255</v>
      </c>
      <c r="B3077" s="10"/>
      <c r="C3077" s="10"/>
      <c r="D3077" s="162">
        <v>80.09</v>
      </c>
      <c r="E3077" s="15">
        <v>82.2</v>
      </c>
      <c r="K3077" s="22"/>
      <c r="M3077" s="23"/>
    </row>
    <row r="3078" spans="1:15" x14ac:dyDescent="0.2">
      <c r="A3078" s="10">
        <v>40256</v>
      </c>
      <c r="B3078" s="10"/>
      <c r="C3078" s="10"/>
      <c r="D3078" s="162">
        <v>78.37</v>
      </c>
      <c r="E3078" s="15">
        <v>80.680000000000007</v>
      </c>
      <c r="K3078" s="22"/>
      <c r="M3078" s="23"/>
    </row>
    <row r="3079" spans="1:15" ht="13.2" x14ac:dyDescent="0.25">
      <c r="A3079" s="21">
        <v>40259</v>
      </c>
      <c r="B3079" s="21"/>
      <c r="C3079" s="21"/>
      <c r="D3079" s="162">
        <v>78.09</v>
      </c>
      <c r="E3079" s="15">
        <v>81.25</v>
      </c>
      <c r="H3079" s="185"/>
      <c r="I3079" s="186"/>
      <c r="K3079" s="22"/>
      <c r="M3079" s="23"/>
    </row>
    <row r="3080" spans="1:15" x14ac:dyDescent="0.2">
      <c r="A3080" s="21">
        <v>40260</v>
      </c>
      <c r="B3080" s="21"/>
      <c r="C3080" s="21"/>
      <c r="D3080" s="162">
        <v>79.17</v>
      </c>
      <c r="E3080" s="15">
        <v>81.56</v>
      </c>
      <c r="K3080" s="22"/>
      <c r="M3080" s="23"/>
    </row>
    <row r="3081" spans="1:15" x14ac:dyDescent="0.2">
      <c r="A3081" s="21">
        <v>40261</v>
      </c>
      <c r="B3081" s="21"/>
      <c r="C3081" s="21"/>
      <c r="D3081" s="162">
        <v>78.03</v>
      </c>
      <c r="E3081" s="15">
        <v>80.36</v>
      </c>
      <c r="K3081" s="22">
        <v>77</v>
      </c>
      <c r="M3081" s="23"/>
    </row>
    <row r="3082" spans="1:15" x14ac:dyDescent="0.2">
      <c r="A3082" s="21">
        <v>40262</v>
      </c>
      <c r="B3082" s="21"/>
      <c r="C3082" s="21"/>
      <c r="D3082" s="162">
        <v>78.64</v>
      </c>
      <c r="E3082" s="15">
        <v>80.03</v>
      </c>
      <c r="K3082" s="22"/>
      <c r="M3082" s="23"/>
    </row>
    <row r="3083" spans="1:15" ht="11.25" customHeight="1" x14ac:dyDescent="0.3">
      <c r="A3083" s="21">
        <v>40263</v>
      </c>
      <c r="B3083" s="21"/>
      <c r="C3083" s="21"/>
      <c r="D3083" s="162">
        <v>77.98</v>
      </c>
      <c r="E3083" s="15">
        <v>80</v>
      </c>
      <c r="K3083" s="22">
        <v>76.5</v>
      </c>
      <c r="L3083" s="285"/>
      <c r="M3083" s="325"/>
      <c r="N3083" s="285"/>
      <c r="O3083" s="285"/>
    </row>
    <row r="3084" spans="1:15" ht="11.25" customHeight="1" x14ac:dyDescent="0.3">
      <c r="A3084" s="21">
        <v>40266</v>
      </c>
      <c r="B3084" s="21"/>
      <c r="C3084" s="21"/>
      <c r="D3084" s="162">
        <v>79.89</v>
      </c>
      <c r="E3084" s="15">
        <v>82.17</v>
      </c>
      <c r="K3084" s="22">
        <v>78.5</v>
      </c>
      <c r="L3084" s="217"/>
      <c r="M3084" s="326"/>
      <c r="N3084" s="217"/>
      <c r="O3084" s="217"/>
    </row>
    <row r="3085" spans="1:15" ht="11.25" customHeight="1" x14ac:dyDescent="0.3">
      <c r="A3085" s="21">
        <v>40267</v>
      </c>
      <c r="B3085" s="21"/>
      <c r="C3085" s="21"/>
      <c r="D3085" s="162">
        <v>79.459999999999994</v>
      </c>
      <c r="E3085" s="15">
        <v>82.37</v>
      </c>
      <c r="K3085" s="22">
        <v>78.75</v>
      </c>
      <c r="L3085" s="217"/>
      <c r="M3085" s="326"/>
      <c r="N3085" s="217"/>
      <c r="O3085" s="217"/>
    </row>
    <row r="3086" spans="1:15" ht="16.5" customHeight="1" x14ac:dyDescent="0.3">
      <c r="A3086" s="21">
        <v>40268</v>
      </c>
      <c r="B3086" s="21"/>
      <c r="C3086" s="21"/>
      <c r="D3086" s="162">
        <v>80.37</v>
      </c>
      <c r="E3086" s="15">
        <v>83.76</v>
      </c>
      <c r="F3086">
        <v>23</v>
      </c>
      <c r="H3086" s="185">
        <f>SUM(D3064:D3086)/F3086</f>
        <v>78.827391304347842</v>
      </c>
      <c r="I3086" s="186">
        <f>SUM(E3064:E3086)/F3086</f>
        <v>81.242173913043473</v>
      </c>
      <c r="K3086" s="22">
        <v>80.25</v>
      </c>
      <c r="L3086" s="217"/>
      <c r="M3086" s="326"/>
      <c r="N3086" s="217"/>
      <c r="O3086" s="217"/>
    </row>
    <row r="3087" spans="1:15" s="57" customFormat="1" ht="11.25" customHeight="1" x14ac:dyDescent="0.3">
      <c r="A3087" s="275">
        <v>40269</v>
      </c>
      <c r="B3087" s="275"/>
      <c r="C3087" s="275"/>
      <c r="D3087" s="223">
        <v>82.63</v>
      </c>
      <c r="E3087" s="215">
        <v>84.87</v>
      </c>
      <c r="K3087" s="262">
        <v>81.25</v>
      </c>
      <c r="L3087" s="217"/>
      <c r="M3087" s="327">
        <v>113</v>
      </c>
      <c r="N3087" s="262">
        <f>(M3087/100)*42</f>
        <v>47.459999999999994</v>
      </c>
      <c r="O3087" s="217"/>
    </row>
    <row r="3088" spans="1:15" ht="11.25" customHeight="1" x14ac:dyDescent="0.3">
      <c r="A3088" s="21">
        <v>40273</v>
      </c>
      <c r="B3088" s="21"/>
      <c r="C3088" s="21"/>
      <c r="D3088" s="162">
        <v>84.48</v>
      </c>
      <c r="E3088" s="15">
        <v>86.82</v>
      </c>
      <c r="K3088" s="22"/>
      <c r="L3088" s="217"/>
      <c r="M3088" s="326"/>
      <c r="N3088" s="217"/>
      <c r="O3088" s="217"/>
    </row>
    <row r="3089" spans="1:15" ht="11.25" customHeight="1" x14ac:dyDescent="0.3">
      <c r="A3089" s="21">
        <v>40274</v>
      </c>
      <c r="B3089" s="21"/>
      <c r="C3089" s="21"/>
      <c r="D3089" s="162">
        <v>85.05</v>
      </c>
      <c r="E3089" s="15">
        <v>86.84</v>
      </c>
      <c r="K3089" s="22"/>
      <c r="L3089" s="217"/>
      <c r="M3089" s="326"/>
      <c r="N3089" s="217"/>
      <c r="O3089" s="217"/>
    </row>
    <row r="3090" spans="1:15" ht="11.25" customHeight="1" x14ac:dyDescent="0.3">
      <c r="A3090" s="21">
        <v>40275</v>
      </c>
      <c r="B3090" s="21"/>
      <c r="C3090" s="21"/>
      <c r="D3090" s="162">
        <v>84.49</v>
      </c>
      <c r="E3090" s="15">
        <v>85.88</v>
      </c>
      <c r="K3090" s="22"/>
      <c r="L3090" s="217"/>
      <c r="M3090" s="326"/>
      <c r="N3090" s="217"/>
      <c r="O3090" s="217"/>
    </row>
    <row r="3091" spans="1:15" ht="11.25" customHeight="1" x14ac:dyDescent="0.3">
      <c r="A3091" s="21">
        <v>40276</v>
      </c>
      <c r="B3091" s="21"/>
      <c r="C3091" s="21"/>
      <c r="D3091" s="162">
        <v>82.63</v>
      </c>
      <c r="E3091" s="15">
        <v>85.39</v>
      </c>
      <c r="K3091" s="5"/>
      <c r="L3091" s="217"/>
      <c r="M3091" s="326"/>
      <c r="N3091" s="217"/>
      <c r="O3091" s="217"/>
    </row>
    <row r="3092" spans="1:15" ht="11.25" customHeight="1" x14ac:dyDescent="0.3">
      <c r="A3092" s="10">
        <v>40277</v>
      </c>
      <c r="B3092" s="10"/>
      <c r="C3092" s="10"/>
      <c r="D3092" s="18">
        <v>82.77</v>
      </c>
      <c r="E3092" s="15">
        <v>84.92</v>
      </c>
      <c r="K3092" s="5"/>
      <c r="L3092" s="217"/>
      <c r="M3092" s="326"/>
      <c r="N3092" s="217"/>
      <c r="O3092" s="217"/>
    </row>
    <row r="3093" spans="1:15" x14ac:dyDescent="0.2">
      <c r="A3093" s="10">
        <v>40280</v>
      </c>
      <c r="B3093" s="10"/>
      <c r="C3093" s="10"/>
      <c r="D3093" s="18">
        <v>85.21</v>
      </c>
      <c r="E3093" s="15">
        <v>84.34</v>
      </c>
      <c r="K3093" s="5"/>
      <c r="M3093" s="23"/>
    </row>
    <row r="3094" spans="1:15" x14ac:dyDescent="0.2">
      <c r="A3094" s="10">
        <v>40281</v>
      </c>
      <c r="B3094" s="10"/>
      <c r="C3094" s="10"/>
      <c r="D3094" s="18">
        <v>83.44</v>
      </c>
      <c r="E3094" s="15">
        <v>84.05</v>
      </c>
      <c r="K3094" s="5"/>
      <c r="M3094" s="23"/>
    </row>
    <row r="3095" spans="1:15" x14ac:dyDescent="0.2">
      <c r="A3095" s="10">
        <v>40282</v>
      </c>
      <c r="B3095" s="10"/>
      <c r="C3095" s="10"/>
      <c r="D3095" s="23">
        <v>85.81</v>
      </c>
      <c r="E3095" s="15">
        <v>85.84</v>
      </c>
      <c r="K3095" s="5"/>
      <c r="M3095" s="23"/>
    </row>
    <row r="3096" spans="1:15" x14ac:dyDescent="0.2">
      <c r="A3096" s="10">
        <v>40283</v>
      </c>
      <c r="B3096" s="10"/>
      <c r="C3096" s="10"/>
      <c r="D3096" s="23">
        <v>86.9</v>
      </c>
      <c r="E3096" s="15">
        <v>85.51</v>
      </c>
      <c r="K3096" s="5"/>
      <c r="M3096" s="23"/>
    </row>
    <row r="3097" spans="1:15" x14ac:dyDescent="0.2">
      <c r="A3097" s="10">
        <v>40284</v>
      </c>
      <c r="B3097" s="10"/>
      <c r="C3097" s="10"/>
      <c r="D3097" s="23">
        <v>84.81</v>
      </c>
      <c r="E3097" s="15">
        <v>83.24</v>
      </c>
      <c r="K3097" s="5"/>
      <c r="M3097" s="23"/>
    </row>
    <row r="3098" spans="1:15" x14ac:dyDescent="0.2">
      <c r="A3098" s="10">
        <v>40287</v>
      </c>
      <c r="B3098" s="10"/>
      <c r="C3098" s="10"/>
      <c r="D3098" s="23">
        <v>83.09</v>
      </c>
      <c r="E3098" s="15">
        <v>81.45</v>
      </c>
      <c r="K3098" s="5"/>
      <c r="M3098" s="23"/>
    </row>
    <row r="3099" spans="1:15" x14ac:dyDescent="0.2">
      <c r="A3099" s="10">
        <v>40288</v>
      </c>
      <c r="B3099" s="10"/>
      <c r="C3099" s="10"/>
      <c r="D3099" s="23">
        <v>84.73</v>
      </c>
      <c r="E3099" s="15">
        <v>83.45</v>
      </c>
      <c r="F3099" s="424" t="s">
        <v>3245</v>
      </c>
      <c r="K3099" s="5"/>
      <c r="M3099" s="23"/>
    </row>
    <row r="3100" spans="1:15" x14ac:dyDescent="0.2">
      <c r="A3100" s="10">
        <v>40289</v>
      </c>
      <c r="B3100" s="10"/>
      <c r="C3100" s="10"/>
      <c r="D3100" s="23">
        <v>84.55</v>
      </c>
      <c r="E3100" s="15">
        <v>82.88</v>
      </c>
      <c r="K3100" s="5"/>
      <c r="M3100" s="23"/>
    </row>
    <row r="3101" spans="1:15" x14ac:dyDescent="0.2">
      <c r="A3101" s="10">
        <v>40290</v>
      </c>
      <c r="B3101" s="10"/>
      <c r="C3101" s="10"/>
      <c r="D3101" s="23">
        <v>84.58</v>
      </c>
      <c r="E3101" s="15">
        <v>83</v>
      </c>
      <c r="K3101" s="5"/>
      <c r="M3101" s="23"/>
    </row>
    <row r="3102" spans="1:15" x14ac:dyDescent="0.2">
      <c r="A3102" s="10">
        <v>40291</v>
      </c>
      <c r="B3102" s="10"/>
      <c r="C3102" s="10"/>
      <c r="D3102" s="23">
        <v>86.09</v>
      </c>
      <c r="E3102" s="15">
        <v>84.42</v>
      </c>
      <c r="K3102" s="5"/>
      <c r="M3102" s="23"/>
    </row>
    <row r="3103" spans="1:15" x14ac:dyDescent="0.2">
      <c r="A3103" s="21">
        <v>40294</v>
      </c>
      <c r="B3103" s="21"/>
      <c r="C3103" s="21"/>
      <c r="D3103" s="23">
        <v>86.72</v>
      </c>
      <c r="E3103" s="15">
        <v>84.2</v>
      </c>
      <c r="K3103" s="5">
        <v>80.75</v>
      </c>
      <c r="M3103" s="23"/>
    </row>
    <row r="3104" spans="1:15" x14ac:dyDescent="0.2">
      <c r="A3104" s="21">
        <v>40295</v>
      </c>
      <c r="B3104" s="21"/>
      <c r="C3104" s="21"/>
      <c r="D3104" s="23">
        <v>85.59</v>
      </c>
      <c r="E3104" s="15">
        <v>82.44</v>
      </c>
      <c r="K3104" s="5">
        <v>79</v>
      </c>
      <c r="M3104" s="23"/>
    </row>
    <row r="3105" spans="1:14" x14ac:dyDescent="0.2">
      <c r="A3105" s="21">
        <v>40296</v>
      </c>
      <c r="B3105" s="21"/>
      <c r="C3105" s="21"/>
      <c r="D3105" s="191">
        <v>84.59</v>
      </c>
      <c r="E3105" s="15">
        <v>83.22</v>
      </c>
      <c r="K3105" s="5">
        <v>79.75</v>
      </c>
      <c r="M3105" s="23"/>
    </row>
    <row r="3106" spans="1:14" x14ac:dyDescent="0.2">
      <c r="A3106" s="21">
        <v>40297</v>
      </c>
      <c r="B3106" s="21"/>
      <c r="C3106" s="21"/>
      <c r="D3106" s="191">
        <v>86.82</v>
      </c>
      <c r="E3106" s="18">
        <v>85.17</v>
      </c>
      <c r="K3106" s="5">
        <v>81.5</v>
      </c>
      <c r="M3106" s="23"/>
    </row>
    <row r="3107" spans="1:14" ht="13.2" x14ac:dyDescent="0.25">
      <c r="A3107" s="286">
        <v>40298</v>
      </c>
      <c r="B3107" s="286"/>
      <c r="C3107" s="286"/>
      <c r="D3107" s="216">
        <v>86.19</v>
      </c>
      <c r="E3107" s="223">
        <v>86.15</v>
      </c>
      <c r="F3107">
        <v>21</v>
      </c>
      <c r="H3107" s="185">
        <f>SUM(D3087:D3107)/F3107</f>
        <v>84.817619047619033</v>
      </c>
      <c r="I3107" s="186">
        <f>SUM(E3087:E3107)/F3107</f>
        <v>84.480000000000018</v>
      </c>
      <c r="K3107" s="262">
        <v>82.75</v>
      </c>
      <c r="M3107" s="23">
        <v>113.69</v>
      </c>
      <c r="N3107" s="262">
        <f>(M3107/100)*42</f>
        <v>47.7498</v>
      </c>
    </row>
    <row r="3108" spans="1:14" s="57" customFormat="1" x14ac:dyDescent="0.2">
      <c r="A3108" s="21">
        <v>40301</v>
      </c>
      <c r="B3108" s="21"/>
      <c r="C3108" s="21"/>
      <c r="D3108" s="191">
        <v>88.09</v>
      </c>
      <c r="E3108" s="18">
        <v>86.19</v>
      </c>
      <c r="K3108" s="287">
        <v>82.5</v>
      </c>
      <c r="M3108" s="320"/>
    </row>
    <row r="3109" spans="1:14" x14ac:dyDescent="0.2">
      <c r="A3109" s="21">
        <v>40302</v>
      </c>
      <c r="B3109" s="21"/>
      <c r="C3109" s="21"/>
      <c r="D3109" s="23">
        <v>85.39</v>
      </c>
      <c r="E3109" s="18">
        <v>82.74</v>
      </c>
      <c r="K3109" s="22">
        <v>79.25</v>
      </c>
      <c r="M3109" s="23"/>
    </row>
    <row r="3110" spans="1:14" x14ac:dyDescent="0.2">
      <c r="A3110" s="21">
        <v>40303</v>
      </c>
      <c r="B3110" s="21"/>
      <c r="C3110" s="21"/>
      <c r="D3110" s="23">
        <v>82.31</v>
      </c>
      <c r="E3110" s="18">
        <v>79.97</v>
      </c>
      <c r="K3110" s="22"/>
      <c r="M3110" s="23"/>
    </row>
    <row r="3111" spans="1:14" x14ac:dyDescent="0.2">
      <c r="A3111" s="288">
        <v>40304</v>
      </c>
      <c r="B3111" s="288"/>
      <c r="C3111" s="288"/>
      <c r="D3111" s="18">
        <v>80.209999999999994</v>
      </c>
      <c r="E3111" s="161">
        <v>77.11</v>
      </c>
      <c r="K3111" s="22"/>
      <c r="M3111" s="23"/>
    </row>
    <row r="3112" spans="1:14" x14ac:dyDescent="0.2">
      <c r="A3112" s="288">
        <v>40305</v>
      </c>
      <c r="B3112" s="288"/>
      <c r="C3112" s="288"/>
      <c r="D3112" s="18">
        <v>76.48</v>
      </c>
      <c r="E3112" s="161">
        <v>75.11</v>
      </c>
      <c r="K3112" s="22"/>
      <c r="M3112" s="23"/>
    </row>
    <row r="3113" spans="1:14" x14ac:dyDescent="0.2">
      <c r="A3113" s="288">
        <v>40308</v>
      </c>
      <c r="B3113" s="288"/>
      <c r="C3113" s="288"/>
      <c r="D3113" s="18">
        <v>78.08</v>
      </c>
      <c r="E3113" s="161">
        <v>76.8</v>
      </c>
      <c r="K3113" s="22"/>
      <c r="M3113" s="23"/>
    </row>
    <row r="3114" spans="1:14" x14ac:dyDescent="0.2">
      <c r="A3114" s="288">
        <v>40309</v>
      </c>
      <c r="B3114" s="288"/>
      <c r="C3114" s="288"/>
      <c r="D3114" s="161">
        <v>79</v>
      </c>
      <c r="E3114" s="161">
        <v>76.37</v>
      </c>
      <c r="K3114" s="22"/>
      <c r="M3114" s="23"/>
    </row>
    <row r="3115" spans="1:14" x14ac:dyDescent="0.2">
      <c r="A3115" s="288">
        <v>40310</v>
      </c>
      <c r="B3115" s="288"/>
      <c r="C3115" s="288"/>
      <c r="D3115" s="161">
        <v>78.7</v>
      </c>
      <c r="E3115" s="161">
        <v>75.650000000000006</v>
      </c>
      <c r="K3115" s="22"/>
      <c r="M3115" s="23"/>
    </row>
    <row r="3116" spans="1:14" x14ac:dyDescent="0.2">
      <c r="A3116" s="288">
        <v>40311</v>
      </c>
      <c r="B3116" s="288"/>
      <c r="C3116" s="288"/>
      <c r="D3116" s="161">
        <v>79.414000000000001</v>
      </c>
      <c r="E3116" s="161">
        <v>74.400000000000006</v>
      </c>
      <c r="K3116" s="22"/>
      <c r="M3116" s="23"/>
    </row>
    <row r="3117" spans="1:14" x14ac:dyDescent="0.2">
      <c r="A3117" s="171">
        <v>40312</v>
      </c>
      <c r="B3117" s="171"/>
      <c r="C3117" s="171"/>
      <c r="D3117" s="161">
        <v>76.430000000000007</v>
      </c>
      <c r="E3117" s="161">
        <v>71.61</v>
      </c>
      <c r="K3117" s="22"/>
      <c r="M3117" s="23"/>
    </row>
    <row r="3118" spans="1:14" x14ac:dyDescent="0.2">
      <c r="A3118" s="171">
        <v>40315</v>
      </c>
      <c r="B3118" s="171"/>
      <c r="C3118" s="171"/>
      <c r="D3118" s="161">
        <v>73.87</v>
      </c>
      <c r="E3118" s="161">
        <v>70.08</v>
      </c>
      <c r="K3118" s="22"/>
      <c r="M3118" s="23"/>
    </row>
    <row r="3119" spans="1:14" x14ac:dyDescent="0.2">
      <c r="A3119" s="171">
        <v>40316</v>
      </c>
      <c r="B3119" s="171"/>
      <c r="C3119" s="171"/>
      <c r="D3119" s="161">
        <v>75.12</v>
      </c>
      <c r="E3119" s="161"/>
      <c r="K3119" s="22"/>
      <c r="M3119" s="23"/>
    </row>
    <row r="3120" spans="1:14" x14ac:dyDescent="0.2">
      <c r="A3120" s="171">
        <v>40317</v>
      </c>
      <c r="B3120" s="171"/>
      <c r="C3120" s="171"/>
      <c r="D3120" s="161">
        <v>71.86</v>
      </c>
      <c r="E3120" s="161">
        <v>69.87</v>
      </c>
      <c r="K3120" s="22"/>
      <c r="M3120" s="23"/>
    </row>
    <row r="3121" spans="1:14" x14ac:dyDescent="0.2">
      <c r="A3121" s="171">
        <v>40318</v>
      </c>
      <c r="B3121" s="171"/>
      <c r="C3121" s="171"/>
      <c r="D3121" s="161">
        <v>69.56</v>
      </c>
      <c r="E3121" s="18">
        <v>68.010000000000005</v>
      </c>
      <c r="K3121" s="22"/>
      <c r="M3121" s="23"/>
    </row>
    <row r="3122" spans="1:14" x14ac:dyDescent="0.2">
      <c r="A3122" s="171">
        <v>40319</v>
      </c>
      <c r="B3122" s="171"/>
      <c r="C3122" s="171"/>
      <c r="D3122" s="161">
        <v>70.45</v>
      </c>
      <c r="E3122" s="18">
        <v>67.739999999999995</v>
      </c>
      <c r="K3122" s="22"/>
      <c r="M3122" s="23"/>
    </row>
    <row r="3123" spans="1:14" x14ac:dyDescent="0.2">
      <c r="A3123" s="171">
        <v>40322</v>
      </c>
      <c r="B3123" s="171"/>
      <c r="C3123" s="171"/>
      <c r="D3123" s="161">
        <v>69.62</v>
      </c>
      <c r="E3123" s="18">
        <v>66.88</v>
      </c>
      <c r="K3123" s="22">
        <v>66.75</v>
      </c>
      <c r="M3123" s="23"/>
    </row>
    <row r="3124" spans="1:14" x14ac:dyDescent="0.2">
      <c r="A3124" s="171">
        <v>40323</v>
      </c>
      <c r="B3124" s="171"/>
      <c r="C3124" s="171"/>
      <c r="D3124" s="161">
        <v>67.180000000000007</v>
      </c>
      <c r="E3124" s="18">
        <v>68.75</v>
      </c>
      <c r="K3124" s="22">
        <v>65.25</v>
      </c>
      <c r="M3124" s="23"/>
    </row>
    <row r="3125" spans="1:14" x14ac:dyDescent="0.2">
      <c r="A3125" s="171">
        <v>40324</v>
      </c>
      <c r="B3125" s="171"/>
      <c r="C3125" s="171"/>
      <c r="D3125" s="161">
        <v>70.59</v>
      </c>
      <c r="E3125" s="18">
        <v>71.510000000000005</v>
      </c>
      <c r="K3125" s="22">
        <v>68</v>
      </c>
      <c r="M3125" s="23"/>
    </row>
    <row r="3126" spans="1:14" x14ac:dyDescent="0.2">
      <c r="A3126" s="171">
        <v>40325</v>
      </c>
      <c r="B3126" s="171"/>
      <c r="C3126" s="171"/>
      <c r="D3126" s="161">
        <v>73.56</v>
      </c>
      <c r="E3126" s="18">
        <v>74.55</v>
      </c>
      <c r="K3126" s="22">
        <v>71</v>
      </c>
      <c r="M3126" s="23"/>
    </row>
    <row r="3127" spans="1:14" s="290" customFormat="1" ht="13.2" x14ac:dyDescent="0.25">
      <c r="A3127" s="251">
        <v>40326</v>
      </c>
      <c r="B3127" s="251"/>
      <c r="C3127" s="251"/>
      <c r="D3127" s="162">
        <v>73</v>
      </c>
      <c r="E3127" s="151">
        <v>73.97</v>
      </c>
      <c r="F3127" s="291" t="s">
        <v>470</v>
      </c>
      <c r="G3127" s="291"/>
      <c r="H3127" s="185">
        <f>SUM(D3108:D3127)/20</f>
        <v>75.945699999999988</v>
      </c>
      <c r="I3127" s="186">
        <f>SUM(E3108:E3127)/19</f>
        <v>74.068947368421036</v>
      </c>
      <c r="K3127" s="287">
        <v>70.5</v>
      </c>
      <c r="M3127" s="191"/>
    </row>
    <row r="3128" spans="1:14" s="263" customFormat="1" x14ac:dyDescent="0.2">
      <c r="A3128" s="289">
        <v>40330</v>
      </c>
      <c r="B3128" s="289"/>
      <c r="C3128" s="289"/>
      <c r="D3128" s="214">
        <v>73.08</v>
      </c>
      <c r="E3128" s="223">
        <v>72.58</v>
      </c>
      <c r="K3128" s="262">
        <v>69</v>
      </c>
      <c r="M3128" s="23">
        <v>109.25</v>
      </c>
      <c r="N3128" s="262">
        <f>(M3128/100)*42</f>
        <v>45.884999999999998</v>
      </c>
    </row>
    <row r="3129" spans="1:14" x14ac:dyDescent="0.2">
      <c r="A3129" s="21">
        <v>40331</v>
      </c>
      <c r="B3129" s="21"/>
      <c r="C3129" s="21"/>
      <c r="D3129" s="161">
        <v>72.78</v>
      </c>
      <c r="E3129" s="18">
        <v>72.86</v>
      </c>
      <c r="K3129" s="22">
        <v>69.25</v>
      </c>
      <c r="M3129" s="23"/>
    </row>
    <row r="3130" spans="1:14" x14ac:dyDescent="0.2">
      <c r="A3130" s="171">
        <v>40332</v>
      </c>
      <c r="B3130" s="171"/>
      <c r="C3130" s="171"/>
      <c r="D3130" s="161">
        <v>73.12</v>
      </c>
      <c r="E3130" s="161">
        <v>74.61</v>
      </c>
      <c r="K3130" s="22"/>
      <c r="M3130" s="23"/>
    </row>
    <row r="3131" spans="1:14" x14ac:dyDescent="0.2">
      <c r="A3131" s="171">
        <v>40333</v>
      </c>
      <c r="B3131" s="171"/>
      <c r="C3131" s="171"/>
      <c r="D3131" s="161">
        <v>71.84</v>
      </c>
      <c r="E3131" s="161">
        <v>71.510000000000005</v>
      </c>
      <c r="K3131" s="22"/>
      <c r="M3131" s="23"/>
    </row>
    <row r="3132" spans="1:14" x14ac:dyDescent="0.2">
      <c r="A3132" s="171">
        <v>40336</v>
      </c>
      <c r="B3132" s="171"/>
      <c r="C3132" s="171"/>
      <c r="D3132" s="161">
        <v>71.09</v>
      </c>
      <c r="E3132" s="161">
        <v>71.44</v>
      </c>
      <c r="K3132" s="22"/>
      <c r="M3132" s="23"/>
    </row>
    <row r="3133" spans="1:14" x14ac:dyDescent="0.2">
      <c r="A3133" s="171">
        <v>40337</v>
      </c>
      <c r="B3133" s="171"/>
      <c r="C3133" s="171"/>
      <c r="D3133" s="161">
        <v>71.430000000000007</v>
      </c>
      <c r="E3133" s="161">
        <v>71.989999999999995</v>
      </c>
      <c r="K3133" s="22"/>
      <c r="M3133" s="23"/>
    </row>
    <row r="3134" spans="1:14" x14ac:dyDescent="0.2">
      <c r="A3134" s="171">
        <v>40338</v>
      </c>
      <c r="B3134" s="171"/>
      <c r="C3134" s="171"/>
      <c r="D3134" s="18">
        <v>73.680000000000007</v>
      </c>
      <c r="E3134" s="161">
        <v>74.38</v>
      </c>
      <c r="K3134" s="22"/>
      <c r="M3134" s="23"/>
    </row>
    <row r="3135" spans="1:14" x14ac:dyDescent="0.2">
      <c r="A3135" s="171">
        <v>40339</v>
      </c>
      <c r="B3135" s="171"/>
      <c r="C3135" s="171"/>
      <c r="D3135" s="18">
        <v>74.33</v>
      </c>
      <c r="E3135" s="161">
        <v>75.48</v>
      </c>
      <c r="K3135" s="22"/>
      <c r="M3135" s="23"/>
    </row>
    <row r="3136" spans="1:14" x14ac:dyDescent="0.2">
      <c r="A3136" s="171">
        <v>40340</v>
      </c>
      <c r="B3136" s="171"/>
      <c r="C3136" s="171"/>
      <c r="D3136" s="18">
        <v>73.28</v>
      </c>
      <c r="E3136" s="161">
        <v>73.78</v>
      </c>
      <c r="K3136" s="5"/>
      <c r="M3136" s="23"/>
    </row>
    <row r="3137" spans="1:14" x14ac:dyDescent="0.2">
      <c r="A3137" s="171">
        <v>40343</v>
      </c>
      <c r="B3137" s="171"/>
      <c r="C3137" s="171"/>
      <c r="D3137" s="18">
        <v>75.11</v>
      </c>
      <c r="E3137" s="161">
        <v>75.12</v>
      </c>
      <c r="K3137" s="5"/>
      <c r="M3137" s="23"/>
    </row>
    <row r="3138" spans="1:14" x14ac:dyDescent="0.2">
      <c r="A3138" s="171">
        <v>40344</v>
      </c>
      <c r="B3138" s="171"/>
      <c r="C3138" s="171"/>
      <c r="D3138" s="18">
        <v>75.290000000000006</v>
      </c>
      <c r="E3138" s="161">
        <v>76.94</v>
      </c>
      <c r="K3138" s="5"/>
      <c r="M3138" s="23"/>
    </row>
    <row r="3139" spans="1:14" x14ac:dyDescent="0.2">
      <c r="A3139" s="171">
        <v>40345</v>
      </c>
      <c r="B3139" s="171"/>
      <c r="C3139" s="171"/>
      <c r="D3139" s="18">
        <v>76.12</v>
      </c>
      <c r="E3139" s="161">
        <v>77.67</v>
      </c>
      <c r="K3139" s="5"/>
      <c r="M3139" s="23"/>
    </row>
    <row r="3140" spans="1:14" x14ac:dyDescent="0.2">
      <c r="A3140" s="171">
        <v>40346</v>
      </c>
      <c r="B3140" s="171"/>
      <c r="C3140" s="171"/>
      <c r="D3140" s="18">
        <v>77.52</v>
      </c>
      <c r="E3140" s="161">
        <v>76.790000000000006</v>
      </c>
      <c r="K3140" s="5"/>
      <c r="M3140" s="23"/>
    </row>
    <row r="3141" spans="1:14" x14ac:dyDescent="0.2">
      <c r="A3141" s="171">
        <v>40347</v>
      </c>
      <c r="B3141" s="171"/>
      <c r="C3141" s="171"/>
      <c r="D3141" s="18">
        <v>77.05</v>
      </c>
      <c r="E3141" s="161">
        <v>77.180000000000007</v>
      </c>
      <c r="K3141" s="5"/>
      <c r="M3141" s="23"/>
    </row>
    <row r="3142" spans="1:14" x14ac:dyDescent="0.2">
      <c r="A3142" s="171">
        <v>40350</v>
      </c>
      <c r="B3142" s="171"/>
      <c r="C3142" s="171"/>
      <c r="D3142" s="18">
        <v>78.53</v>
      </c>
      <c r="E3142" s="18">
        <v>77.819999999999993</v>
      </c>
      <c r="K3142" s="5"/>
      <c r="M3142" s="23"/>
    </row>
    <row r="3143" spans="1:14" x14ac:dyDescent="0.2">
      <c r="A3143" s="171">
        <v>40351</v>
      </c>
      <c r="B3143" s="171"/>
      <c r="C3143" s="171"/>
      <c r="D3143" s="18">
        <v>78.08</v>
      </c>
      <c r="E3143" s="18">
        <v>77.209999999999994</v>
      </c>
      <c r="K3143" s="5"/>
      <c r="M3143" s="23"/>
    </row>
    <row r="3144" spans="1:14" x14ac:dyDescent="0.2">
      <c r="A3144" s="171">
        <v>40352</v>
      </c>
      <c r="B3144" s="171"/>
      <c r="C3144" s="171"/>
      <c r="D3144" s="18">
        <v>75.22</v>
      </c>
      <c r="E3144" s="18">
        <v>75.48</v>
      </c>
      <c r="K3144" s="5"/>
      <c r="M3144" s="23"/>
    </row>
    <row r="3145" spans="1:14" x14ac:dyDescent="0.2">
      <c r="A3145" s="171">
        <v>40353</v>
      </c>
      <c r="B3145" s="171"/>
      <c r="C3145" s="171"/>
      <c r="D3145" s="18">
        <v>75.17</v>
      </c>
      <c r="E3145" s="18">
        <v>76.16</v>
      </c>
      <c r="K3145" s="5"/>
      <c r="M3145" s="23"/>
    </row>
    <row r="3146" spans="1:14" x14ac:dyDescent="0.2">
      <c r="A3146" s="171">
        <v>40354</v>
      </c>
      <c r="B3146" s="171"/>
      <c r="C3146" s="171"/>
      <c r="D3146" s="18">
        <v>76.209999999999994</v>
      </c>
      <c r="E3146" s="18">
        <v>78.86</v>
      </c>
      <c r="K3146" s="22">
        <v>75.25</v>
      </c>
      <c r="M3146" s="23"/>
    </row>
    <row r="3147" spans="1:14" x14ac:dyDescent="0.2">
      <c r="A3147" s="171">
        <v>40357</v>
      </c>
      <c r="B3147" s="171"/>
      <c r="C3147" s="171"/>
      <c r="D3147" s="18">
        <v>76.66</v>
      </c>
      <c r="E3147" s="18">
        <v>78.25</v>
      </c>
      <c r="K3147" s="22">
        <v>74.75</v>
      </c>
      <c r="M3147" s="23"/>
    </row>
    <row r="3148" spans="1:14" x14ac:dyDescent="0.2">
      <c r="A3148" s="171">
        <v>40358</v>
      </c>
      <c r="B3148" s="171"/>
      <c r="C3148" s="171"/>
      <c r="D3148" s="18">
        <v>74.209999999999994</v>
      </c>
      <c r="E3148" s="18">
        <v>75.94</v>
      </c>
      <c r="K3148" s="22">
        <v>72.5</v>
      </c>
      <c r="M3148" s="23"/>
    </row>
    <row r="3149" spans="1:14" ht="13.2" x14ac:dyDescent="0.25">
      <c r="A3149" s="10">
        <v>40359</v>
      </c>
      <c r="B3149" s="10"/>
      <c r="C3149" s="10"/>
      <c r="D3149" s="18">
        <v>74.94</v>
      </c>
      <c r="E3149" s="18">
        <v>75.63</v>
      </c>
      <c r="F3149">
        <v>22</v>
      </c>
      <c r="H3149" s="185">
        <f>SUM(D3128:D3149)/F3149</f>
        <v>74.760909090909095</v>
      </c>
      <c r="I3149" s="186">
        <f>SUM(E3128:E3149)/F3149</f>
        <v>75.349090909090904</v>
      </c>
      <c r="K3149" s="22">
        <v>72</v>
      </c>
      <c r="M3149" s="23"/>
    </row>
    <row r="3150" spans="1:14" s="298" customFormat="1" x14ac:dyDescent="0.2">
      <c r="A3150" s="268">
        <v>40360</v>
      </c>
      <c r="B3150" s="268"/>
      <c r="C3150" s="268"/>
      <c r="D3150" s="223">
        <v>71.73</v>
      </c>
      <c r="E3150" s="223">
        <v>72.95</v>
      </c>
      <c r="K3150" s="262">
        <v>69.5</v>
      </c>
      <c r="M3150" s="191">
        <v>97.25</v>
      </c>
      <c r="N3150" s="262">
        <f>(M3150/100)*42</f>
        <v>40.844999999999999</v>
      </c>
    </row>
    <row r="3151" spans="1:14" x14ac:dyDescent="0.2">
      <c r="A3151" s="10">
        <v>40361</v>
      </c>
      <c r="B3151" s="10"/>
      <c r="C3151" s="10"/>
      <c r="D3151" s="18">
        <v>71.75</v>
      </c>
      <c r="E3151" s="18">
        <v>72.14</v>
      </c>
      <c r="K3151" s="22">
        <v>68.5</v>
      </c>
      <c r="M3151" s="23"/>
    </row>
    <row r="3152" spans="1:14" x14ac:dyDescent="0.2">
      <c r="A3152" s="171">
        <v>40365</v>
      </c>
      <c r="B3152" s="171"/>
      <c r="C3152" s="171"/>
      <c r="D3152" s="23">
        <v>73.08</v>
      </c>
      <c r="E3152" s="23">
        <v>71.98</v>
      </c>
      <c r="F3152" s="70"/>
      <c r="G3152" s="70"/>
      <c r="H3152" s="70"/>
      <c r="I3152" s="70"/>
      <c r="J3152" s="70"/>
      <c r="K3152" s="22"/>
      <c r="M3152" s="23"/>
    </row>
    <row r="3153" spans="1:13" x14ac:dyDescent="0.2">
      <c r="A3153" s="171">
        <v>40366</v>
      </c>
      <c r="B3153" s="171"/>
      <c r="C3153" s="171"/>
      <c r="D3153" s="23">
        <v>72.97</v>
      </c>
      <c r="E3153" s="23">
        <v>74.069999999999993</v>
      </c>
      <c r="F3153" s="70"/>
      <c r="G3153" s="70"/>
      <c r="H3153" s="70"/>
      <c r="I3153" s="70"/>
      <c r="J3153" s="70"/>
      <c r="K3153" s="22"/>
      <c r="M3153" s="23"/>
    </row>
    <row r="3154" spans="1:13" x14ac:dyDescent="0.2">
      <c r="A3154" s="171">
        <v>40367</v>
      </c>
      <c r="B3154" s="171"/>
      <c r="C3154" s="171"/>
      <c r="D3154" s="23">
        <v>74.56</v>
      </c>
      <c r="E3154" s="23">
        <v>75.44</v>
      </c>
      <c r="F3154" s="70"/>
      <c r="G3154" s="70"/>
      <c r="H3154" s="70"/>
      <c r="I3154" s="70"/>
      <c r="J3154" s="70"/>
      <c r="K3154" s="22"/>
      <c r="M3154" s="23"/>
    </row>
    <row r="3155" spans="1:13" x14ac:dyDescent="0.2">
      <c r="A3155" s="171">
        <v>40368</v>
      </c>
      <c r="B3155" s="171"/>
      <c r="C3155" s="171"/>
      <c r="D3155" s="23">
        <v>75.2</v>
      </c>
      <c r="E3155" s="23">
        <v>76.09</v>
      </c>
      <c r="F3155" s="70"/>
      <c r="G3155" s="70"/>
      <c r="H3155" s="70"/>
      <c r="I3155" s="70"/>
      <c r="J3155" s="70"/>
      <c r="K3155" s="22"/>
      <c r="M3155" s="23"/>
    </row>
    <row r="3156" spans="1:13" x14ac:dyDescent="0.2">
      <c r="A3156" s="171">
        <v>40371</v>
      </c>
      <c r="B3156" s="171"/>
      <c r="C3156" s="171"/>
      <c r="D3156" s="23">
        <v>74.349999999999994</v>
      </c>
      <c r="E3156" s="23">
        <v>74.95</v>
      </c>
      <c r="F3156" s="70"/>
      <c r="G3156" s="70"/>
      <c r="H3156" s="70"/>
      <c r="I3156" s="70"/>
      <c r="J3156" s="70"/>
      <c r="K3156" s="22"/>
      <c r="M3156" s="23"/>
    </row>
    <row r="3157" spans="1:13" x14ac:dyDescent="0.2">
      <c r="A3157" s="171">
        <v>40372</v>
      </c>
      <c r="B3157" s="171"/>
      <c r="C3157" s="171"/>
      <c r="D3157" s="23">
        <v>76.45</v>
      </c>
      <c r="E3157" s="23">
        <v>77.150000000000006</v>
      </c>
      <c r="F3157" s="70"/>
      <c r="G3157" s="70"/>
      <c r="H3157" s="70"/>
      <c r="I3157" s="70"/>
      <c r="J3157" s="70"/>
      <c r="K3157" s="5"/>
      <c r="M3157" s="23"/>
    </row>
    <row r="3158" spans="1:13" x14ac:dyDescent="0.2">
      <c r="A3158" s="171">
        <v>40373</v>
      </c>
      <c r="B3158" s="171"/>
      <c r="C3158" s="171"/>
      <c r="D3158" s="23">
        <v>76.63</v>
      </c>
      <c r="E3158" s="23">
        <v>77.040000000000006</v>
      </c>
      <c r="F3158" s="70"/>
      <c r="G3158" s="70"/>
      <c r="H3158" s="70"/>
      <c r="I3158" s="70"/>
      <c r="J3158" s="70"/>
      <c r="K3158" s="5"/>
      <c r="M3158" s="23"/>
    </row>
    <row r="3159" spans="1:13" x14ac:dyDescent="0.2">
      <c r="A3159" s="171">
        <v>40374</v>
      </c>
      <c r="B3159" s="171"/>
      <c r="C3159" s="171"/>
      <c r="D3159" s="23">
        <v>75.52</v>
      </c>
      <c r="E3159" s="23">
        <v>76.62</v>
      </c>
      <c r="F3159" s="70"/>
      <c r="G3159" s="70"/>
      <c r="H3159" s="70"/>
      <c r="I3159" s="70"/>
      <c r="J3159" s="70"/>
      <c r="K3159" s="5"/>
      <c r="M3159" s="23"/>
    </row>
    <row r="3160" spans="1:13" x14ac:dyDescent="0.2">
      <c r="A3160" s="171">
        <v>40375</v>
      </c>
      <c r="B3160" s="171"/>
      <c r="C3160" s="171"/>
      <c r="D3160" s="23">
        <v>75.55</v>
      </c>
      <c r="E3160" s="23">
        <v>76.010000000000005</v>
      </c>
      <c r="F3160" s="70"/>
      <c r="G3160" s="70"/>
      <c r="H3160" s="70"/>
      <c r="I3160" s="70"/>
      <c r="J3160" s="70"/>
      <c r="K3160" s="5"/>
      <c r="M3160" s="23"/>
    </row>
    <row r="3161" spans="1:13" x14ac:dyDescent="0.2">
      <c r="A3161" s="171">
        <v>40378</v>
      </c>
      <c r="B3161" s="171"/>
      <c r="C3161" s="171"/>
      <c r="D3161" s="23">
        <v>76.290000000000006</v>
      </c>
      <c r="E3161" s="23">
        <v>76.540000000000006</v>
      </c>
      <c r="F3161" s="70"/>
      <c r="G3161" s="70"/>
      <c r="H3161" s="70"/>
      <c r="I3161" s="70"/>
      <c r="J3161" s="70"/>
      <c r="K3161" s="5"/>
      <c r="M3161" s="23"/>
    </row>
    <row r="3162" spans="1:13" x14ac:dyDescent="0.2">
      <c r="A3162" s="171">
        <v>40379</v>
      </c>
      <c r="B3162" s="171"/>
      <c r="C3162" s="171"/>
      <c r="D3162" s="23">
        <v>76.31</v>
      </c>
      <c r="E3162" s="23">
        <v>77.44</v>
      </c>
      <c r="F3162" s="70"/>
      <c r="G3162" s="70"/>
      <c r="H3162" s="70"/>
      <c r="I3162" s="70"/>
      <c r="J3162" s="70"/>
      <c r="K3162" s="5"/>
      <c r="M3162" s="23"/>
    </row>
    <row r="3163" spans="1:13" x14ac:dyDescent="0.2">
      <c r="A3163" s="171">
        <v>40380</v>
      </c>
      <c r="B3163" s="171"/>
      <c r="C3163" s="171"/>
      <c r="D3163" s="23">
        <v>75.75</v>
      </c>
      <c r="E3163" s="23">
        <v>76.28</v>
      </c>
      <c r="F3163" s="70"/>
      <c r="G3163" s="70"/>
      <c r="H3163" s="70"/>
      <c r="I3163" s="70"/>
      <c r="J3163" s="70"/>
      <c r="K3163" s="5"/>
      <c r="M3163" s="23"/>
    </row>
    <row r="3164" spans="1:13" x14ac:dyDescent="0.2">
      <c r="A3164" s="171">
        <v>40381</v>
      </c>
      <c r="B3164" s="171"/>
      <c r="C3164" s="171"/>
      <c r="D3164" s="23">
        <v>77.59</v>
      </c>
      <c r="E3164" s="23">
        <v>79.3</v>
      </c>
      <c r="F3164" s="70"/>
      <c r="G3164" s="70"/>
      <c r="H3164" s="70"/>
      <c r="I3164" s="70"/>
      <c r="J3164" s="70"/>
      <c r="K3164" s="22">
        <v>75.75</v>
      </c>
      <c r="M3164" s="23"/>
    </row>
    <row r="3165" spans="1:13" x14ac:dyDescent="0.2">
      <c r="A3165" s="171">
        <v>40382</v>
      </c>
      <c r="B3165" s="171"/>
      <c r="C3165" s="171"/>
      <c r="D3165" s="23">
        <v>77.27</v>
      </c>
      <c r="E3165" s="23">
        <v>78.98</v>
      </c>
      <c r="F3165" s="70"/>
      <c r="G3165" s="70"/>
      <c r="H3165" s="70"/>
      <c r="I3165" s="70"/>
      <c r="J3165" s="70"/>
      <c r="K3165" s="22">
        <v>75.5</v>
      </c>
      <c r="M3165" s="23"/>
    </row>
    <row r="3166" spans="1:13" x14ac:dyDescent="0.2">
      <c r="A3166" s="171">
        <v>40385</v>
      </c>
      <c r="B3166" s="171"/>
      <c r="C3166" s="171"/>
      <c r="D3166" s="23">
        <v>77.900000000000006</v>
      </c>
      <c r="E3166" s="23">
        <v>78.98</v>
      </c>
      <c r="F3166" s="70"/>
      <c r="G3166" s="70"/>
      <c r="H3166" s="70"/>
      <c r="I3166" s="70"/>
      <c r="J3166" s="70"/>
      <c r="K3166" s="22"/>
      <c r="M3166" s="23"/>
    </row>
    <row r="3167" spans="1:13" x14ac:dyDescent="0.2">
      <c r="A3167" s="171">
        <v>40386</v>
      </c>
      <c r="B3167" s="171"/>
      <c r="C3167" s="171"/>
      <c r="D3167" s="23">
        <v>75.52</v>
      </c>
      <c r="E3167" s="23">
        <v>77.5</v>
      </c>
      <c r="F3167" s="70"/>
      <c r="G3167" s="70"/>
      <c r="H3167" s="70"/>
      <c r="I3167" s="70"/>
      <c r="J3167" s="70"/>
      <c r="K3167" s="22">
        <v>74</v>
      </c>
      <c r="M3167" s="23"/>
    </row>
    <row r="3168" spans="1:13" x14ac:dyDescent="0.2">
      <c r="A3168" s="171">
        <v>40387</v>
      </c>
      <c r="B3168" s="171"/>
      <c r="C3168" s="171"/>
      <c r="D3168" s="23">
        <v>76.66</v>
      </c>
      <c r="E3168" s="23">
        <v>76.989999999999995</v>
      </c>
      <c r="F3168" s="70"/>
      <c r="G3168" s="70"/>
      <c r="H3168" s="70"/>
      <c r="I3168" s="70"/>
      <c r="J3168" s="70"/>
      <c r="K3168" s="22">
        <v>73.5</v>
      </c>
      <c r="M3168" s="23"/>
    </row>
    <row r="3169" spans="1:14" x14ac:dyDescent="0.2">
      <c r="A3169" s="171">
        <v>40388</v>
      </c>
      <c r="B3169" s="171"/>
      <c r="C3169" s="171"/>
      <c r="D3169" s="23">
        <v>78.599999999999994</v>
      </c>
      <c r="E3169" s="23">
        <v>78.36</v>
      </c>
      <c r="F3169" s="70"/>
      <c r="G3169" s="70"/>
      <c r="H3169" s="70"/>
      <c r="I3169" s="70"/>
      <c r="J3169" s="70"/>
      <c r="K3169" s="22">
        <v>74.75</v>
      </c>
      <c r="M3169" s="23"/>
    </row>
    <row r="3170" spans="1:14" ht="13.2" x14ac:dyDescent="0.25">
      <c r="A3170" s="171">
        <v>40389</v>
      </c>
      <c r="B3170" s="171"/>
      <c r="C3170" s="171"/>
      <c r="D3170" s="216">
        <v>77.5</v>
      </c>
      <c r="E3170" s="216">
        <v>78.95</v>
      </c>
      <c r="F3170" s="70">
        <v>21</v>
      </c>
      <c r="G3170" s="70"/>
      <c r="H3170" s="185">
        <f>SUM(D3150:D3170)/F3170</f>
        <v>75.58</v>
      </c>
      <c r="I3170" s="186">
        <f>SUM(E3150:E3170)/F3170</f>
        <v>76.369523809523798</v>
      </c>
      <c r="J3170" s="70"/>
      <c r="K3170" s="262">
        <v>75.5</v>
      </c>
      <c r="M3170" s="23">
        <v>108.25</v>
      </c>
      <c r="N3170" s="262">
        <f>(M3170/100)*42</f>
        <v>45.465000000000003</v>
      </c>
    </row>
    <row r="3171" spans="1:14" x14ac:dyDescent="0.2">
      <c r="A3171" s="171">
        <v>40392</v>
      </c>
      <c r="B3171" s="171"/>
      <c r="C3171" s="171"/>
      <c r="D3171" s="161">
        <v>81.93</v>
      </c>
      <c r="E3171" s="18">
        <v>81.34</v>
      </c>
      <c r="F3171" s="23"/>
      <c r="G3171" s="23"/>
      <c r="H3171" s="70"/>
      <c r="I3171" s="70"/>
      <c r="J3171" s="70"/>
      <c r="K3171" s="22">
        <v>77.75</v>
      </c>
      <c r="M3171" s="23"/>
    </row>
    <row r="3172" spans="1:14" x14ac:dyDescent="0.2">
      <c r="A3172" s="21">
        <v>40393</v>
      </c>
      <c r="B3172" s="21"/>
      <c r="C3172" s="21"/>
      <c r="D3172" s="161">
        <v>83.6</v>
      </c>
      <c r="E3172" s="23">
        <v>82.55</v>
      </c>
      <c r="F3172" s="70"/>
      <c r="G3172" s="70"/>
      <c r="H3172" s="70"/>
      <c r="I3172" s="70"/>
      <c r="J3172" s="70"/>
      <c r="K3172" s="5"/>
      <c r="M3172" s="23"/>
    </row>
    <row r="3173" spans="1:14" x14ac:dyDescent="0.2">
      <c r="A3173" s="171">
        <v>40394</v>
      </c>
      <c r="B3173" s="171"/>
      <c r="C3173" s="171"/>
      <c r="D3173" s="161">
        <v>83.76</v>
      </c>
      <c r="E3173" s="161">
        <v>82.47</v>
      </c>
      <c r="F3173" s="70"/>
      <c r="G3173" s="70"/>
      <c r="H3173" s="70"/>
      <c r="I3173" s="70"/>
      <c r="J3173" s="70"/>
      <c r="K3173" s="5"/>
      <c r="M3173" s="23"/>
    </row>
    <row r="3174" spans="1:14" x14ac:dyDescent="0.2">
      <c r="A3174" s="171">
        <v>40395</v>
      </c>
      <c r="B3174" s="171"/>
      <c r="C3174" s="171"/>
      <c r="D3174" s="161">
        <v>82.9</v>
      </c>
      <c r="E3174" s="161">
        <v>82.01</v>
      </c>
      <c r="F3174" s="70"/>
      <c r="G3174" s="70"/>
      <c r="H3174" s="70"/>
      <c r="I3174" s="70"/>
      <c r="J3174" s="70"/>
      <c r="K3174" s="5"/>
      <c r="M3174" s="23"/>
    </row>
    <row r="3175" spans="1:14" x14ac:dyDescent="0.2">
      <c r="A3175" s="171">
        <v>40396</v>
      </c>
      <c r="B3175" s="171"/>
      <c r="C3175" s="171"/>
      <c r="D3175" s="161">
        <v>81.28</v>
      </c>
      <c r="E3175" s="161">
        <v>80.7</v>
      </c>
      <c r="K3175" s="5"/>
      <c r="M3175" s="23"/>
    </row>
    <row r="3176" spans="1:14" x14ac:dyDescent="0.2">
      <c r="A3176" s="171">
        <v>40399</v>
      </c>
      <c r="B3176" s="171"/>
      <c r="C3176" s="171"/>
      <c r="D3176" s="161">
        <v>81.540000000000006</v>
      </c>
      <c r="E3176" s="161">
        <v>81.48</v>
      </c>
      <c r="K3176" s="5"/>
      <c r="M3176" s="23"/>
    </row>
    <row r="3177" spans="1:14" x14ac:dyDescent="0.2">
      <c r="A3177" s="171">
        <v>40400</v>
      </c>
      <c r="B3177" s="171"/>
      <c r="C3177" s="171"/>
      <c r="D3177" s="161">
        <v>79.89</v>
      </c>
      <c r="E3177" s="161">
        <v>80.25</v>
      </c>
      <c r="K3177" s="5"/>
      <c r="M3177" s="23"/>
    </row>
    <row r="3178" spans="1:14" x14ac:dyDescent="0.2">
      <c r="A3178" s="171">
        <v>40401</v>
      </c>
      <c r="B3178" s="171"/>
      <c r="C3178" s="171"/>
      <c r="D3178" s="161">
        <v>77.83</v>
      </c>
      <c r="E3178" s="161">
        <v>80.25</v>
      </c>
      <c r="K3178" s="5"/>
      <c r="M3178" s="23"/>
    </row>
    <row r="3179" spans="1:14" x14ac:dyDescent="0.2">
      <c r="A3179" s="171">
        <v>40402</v>
      </c>
      <c r="B3179" s="171"/>
      <c r="C3179" s="171"/>
      <c r="D3179" s="161">
        <v>76.63</v>
      </c>
      <c r="E3179" s="161">
        <v>78.02</v>
      </c>
      <c r="K3179" s="5"/>
      <c r="M3179" s="23"/>
    </row>
    <row r="3180" spans="1:14" x14ac:dyDescent="0.2">
      <c r="A3180" s="171">
        <v>40403</v>
      </c>
      <c r="B3180" s="171"/>
      <c r="C3180" s="171"/>
      <c r="D3180" s="161">
        <v>75.14</v>
      </c>
      <c r="E3180" s="161">
        <v>75.39</v>
      </c>
      <c r="K3180" s="5"/>
      <c r="M3180" s="23"/>
    </row>
    <row r="3181" spans="1:14" x14ac:dyDescent="0.2">
      <c r="A3181" s="21">
        <v>40406</v>
      </c>
      <c r="B3181" s="21"/>
      <c r="C3181" s="21"/>
      <c r="D3181" s="161">
        <v>74.56</v>
      </c>
      <c r="E3181" s="161">
        <v>75.239999999999995</v>
      </c>
      <c r="K3181" s="5"/>
      <c r="M3181" s="23"/>
    </row>
    <row r="3182" spans="1:14" x14ac:dyDescent="0.2">
      <c r="A3182" s="171">
        <v>40407</v>
      </c>
      <c r="B3182" s="171"/>
      <c r="C3182" s="171"/>
      <c r="D3182" s="161">
        <v>76.739999999999995</v>
      </c>
      <c r="E3182" s="161">
        <v>75.77</v>
      </c>
      <c r="K3182" s="5"/>
      <c r="M3182" s="23"/>
    </row>
    <row r="3183" spans="1:14" x14ac:dyDescent="0.2">
      <c r="A3183" s="171">
        <v>40408</v>
      </c>
      <c r="B3183" s="171"/>
      <c r="C3183" s="171"/>
      <c r="D3183" s="161">
        <v>75.099999999999994</v>
      </c>
      <c r="E3183" s="161">
        <v>75.42</v>
      </c>
      <c r="K3183" s="5"/>
      <c r="M3183" s="23"/>
    </row>
    <row r="3184" spans="1:14" x14ac:dyDescent="0.2">
      <c r="A3184" s="171">
        <v>40409</v>
      </c>
      <c r="B3184" s="171"/>
      <c r="C3184" s="171"/>
      <c r="D3184" s="161">
        <v>74.84</v>
      </c>
      <c r="E3184" s="161">
        <v>74.430000000000007</v>
      </c>
      <c r="K3184" s="23"/>
      <c r="M3184" s="23"/>
    </row>
    <row r="3185" spans="1:14" x14ac:dyDescent="0.2">
      <c r="A3185" s="171">
        <v>40410</v>
      </c>
      <c r="B3185" s="171"/>
      <c r="C3185" s="171"/>
      <c r="D3185" s="161">
        <v>73.48</v>
      </c>
      <c r="E3185" s="161">
        <v>73.459999999999994</v>
      </c>
      <c r="K3185" s="23"/>
      <c r="M3185" s="23"/>
    </row>
    <row r="3186" spans="1:14" x14ac:dyDescent="0.2">
      <c r="A3186" s="171">
        <v>40413</v>
      </c>
      <c r="B3186" s="171"/>
      <c r="C3186" s="171"/>
      <c r="D3186" s="161">
        <v>73.08</v>
      </c>
      <c r="E3186" s="161">
        <v>73.099999999999994</v>
      </c>
      <c r="K3186" s="23"/>
      <c r="M3186" s="23"/>
    </row>
    <row r="3187" spans="1:14" ht="13.2" x14ac:dyDescent="0.25">
      <c r="A3187" s="171">
        <v>40414</v>
      </c>
      <c r="B3187" s="171"/>
      <c r="C3187" s="171"/>
      <c r="D3187" s="161">
        <v>70.61</v>
      </c>
      <c r="E3187" s="161">
        <v>71.209999999999994</v>
      </c>
      <c r="F3187">
        <v>17</v>
      </c>
      <c r="H3187" s="185">
        <f>SUM(D3171:D3187)/F3187</f>
        <v>77.818235294117642</v>
      </c>
      <c r="I3187" s="186">
        <f>SUM(E3171:E3187)/F3187</f>
        <v>77.828823529411764</v>
      </c>
      <c r="J3187" t="s">
        <v>1974</v>
      </c>
      <c r="K3187" s="23"/>
      <c r="M3187" s="23"/>
    </row>
    <row r="3188" spans="1:14" x14ac:dyDescent="0.2">
      <c r="A3188" s="171">
        <v>40415</v>
      </c>
      <c r="B3188" s="171"/>
      <c r="C3188" s="171"/>
      <c r="D3188" s="161">
        <v>70.739999999999995</v>
      </c>
      <c r="E3188" s="161">
        <v>71.87</v>
      </c>
      <c r="K3188" s="23"/>
      <c r="M3188" s="23"/>
    </row>
    <row r="3189" spans="1:14" x14ac:dyDescent="0.2">
      <c r="A3189" s="171">
        <v>40416</v>
      </c>
      <c r="B3189" s="171"/>
      <c r="C3189" s="171"/>
      <c r="D3189" s="161">
        <v>74.5</v>
      </c>
      <c r="E3189" s="161">
        <v>73.36</v>
      </c>
      <c r="K3189" s="23">
        <v>69.75</v>
      </c>
      <c r="M3189" s="23"/>
    </row>
    <row r="3190" spans="1:14" x14ac:dyDescent="0.2">
      <c r="A3190" s="171">
        <v>40417</v>
      </c>
      <c r="B3190" s="171"/>
      <c r="C3190" s="171"/>
      <c r="D3190" s="161">
        <v>75.16</v>
      </c>
      <c r="E3190" s="161">
        <v>75.17</v>
      </c>
      <c r="K3190" s="23">
        <v>71.75</v>
      </c>
      <c r="M3190" s="23"/>
    </row>
    <row r="3191" spans="1:14" x14ac:dyDescent="0.2">
      <c r="A3191" s="21">
        <v>40420</v>
      </c>
      <c r="B3191" s="21"/>
      <c r="C3191" s="21"/>
      <c r="D3191" s="161">
        <v>76.05</v>
      </c>
      <c r="E3191" s="161">
        <v>74.7</v>
      </c>
      <c r="K3191" s="23">
        <v>71</v>
      </c>
      <c r="M3191" s="23"/>
    </row>
    <row r="3192" spans="1:14" ht="13.2" x14ac:dyDescent="0.25">
      <c r="A3192" s="21">
        <v>40421</v>
      </c>
      <c r="B3192" s="21"/>
      <c r="C3192" s="21"/>
      <c r="D3192" s="161">
        <v>75.510000000000005</v>
      </c>
      <c r="E3192" s="161">
        <v>71.92</v>
      </c>
      <c r="F3192" s="70">
        <v>22</v>
      </c>
      <c r="G3192" s="70"/>
      <c r="H3192" s="185">
        <f>SUM(D3171:D3192)/F3192</f>
        <v>77.039545454545447</v>
      </c>
      <c r="I3192" s="186">
        <f>SUM(E3171:E3192)/F3192</f>
        <v>76.823181818181823</v>
      </c>
      <c r="K3192" s="23">
        <v>68.25</v>
      </c>
      <c r="M3192" s="23"/>
    </row>
    <row r="3193" spans="1:14" s="57" customFormat="1" x14ac:dyDescent="0.2">
      <c r="A3193" s="286">
        <v>40422</v>
      </c>
      <c r="B3193" s="286"/>
      <c r="C3193" s="286"/>
      <c r="D3193" s="223">
        <v>75.53</v>
      </c>
      <c r="E3193" s="214">
        <v>73.91</v>
      </c>
      <c r="K3193" s="216">
        <v>70.5</v>
      </c>
      <c r="M3193" s="23">
        <v>108</v>
      </c>
      <c r="N3193" s="262">
        <f>(M3193/100)*42</f>
        <v>45.36</v>
      </c>
    </row>
    <row r="3194" spans="1:14" x14ac:dyDescent="0.2">
      <c r="A3194" s="171">
        <v>40423</v>
      </c>
      <c r="B3194" s="171"/>
      <c r="C3194" s="171"/>
      <c r="D3194" s="18">
        <v>74.930000000000007</v>
      </c>
      <c r="E3194" s="161"/>
      <c r="K3194" s="23">
        <v>71.25</v>
      </c>
      <c r="M3194" s="23"/>
    </row>
    <row r="3195" spans="1:14" x14ac:dyDescent="0.2">
      <c r="A3195" s="171">
        <v>40424</v>
      </c>
      <c r="B3195" s="171"/>
      <c r="C3195" s="171"/>
      <c r="D3195" s="18">
        <v>75.03</v>
      </c>
      <c r="E3195" s="161">
        <v>74.599999999999994</v>
      </c>
      <c r="K3195" s="23"/>
      <c r="M3195" s="23"/>
    </row>
    <row r="3196" spans="1:14" x14ac:dyDescent="0.2">
      <c r="A3196" s="171">
        <v>40428</v>
      </c>
      <c r="B3196" s="171"/>
      <c r="C3196" s="171"/>
      <c r="D3196" s="18">
        <v>75.78</v>
      </c>
      <c r="E3196" s="161">
        <v>74.09</v>
      </c>
      <c r="K3196" s="23"/>
      <c r="M3196" s="23"/>
    </row>
    <row r="3197" spans="1:14" x14ac:dyDescent="0.2">
      <c r="A3197" s="171">
        <v>40429</v>
      </c>
      <c r="B3197" s="171"/>
      <c r="C3197" s="171"/>
      <c r="D3197" s="18">
        <v>77.48</v>
      </c>
      <c r="E3197" s="161">
        <v>74.67</v>
      </c>
      <c r="K3197" s="23"/>
      <c r="M3197" s="23"/>
    </row>
    <row r="3198" spans="1:14" x14ac:dyDescent="0.2">
      <c r="A3198" s="171">
        <v>40430</v>
      </c>
      <c r="B3198" s="171"/>
      <c r="C3198" s="171"/>
      <c r="D3198" s="18">
        <v>77.87</v>
      </c>
      <c r="E3198" s="161">
        <v>74.25</v>
      </c>
      <c r="K3198" s="23"/>
      <c r="M3198" s="23"/>
    </row>
    <row r="3199" spans="1:14" x14ac:dyDescent="0.2">
      <c r="A3199" s="171">
        <v>40431</v>
      </c>
      <c r="B3199" s="171"/>
      <c r="C3199" s="171"/>
      <c r="D3199" s="18">
        <v>77.540000000000006</v>
      </c>
      <c r="E3199" s="161">
        <v>76.45</v>
      </c>
      <c r="K3199" s="23"/>
      <c r="M3199" s="23"/>
    </row>
    <row r="3200" spans="1:14" x14ac:dyDescent="0.2">
      <c r="A3200" s="171">
        <v>40434</v>
      </c>
      <c r="B3200" s="171"/>
      <c r="C3200" s="171"/>
      <c r="D3200" s="18">
        <v>78.52</v>
      </c>
      <c r="E3200" s="161">
        <v>77.19</v>
      </c>
      <c r="K3200" s="23"/>
      <c r="M3200" s="23"/>
    </row>
    <row r="3201" spans="1:14" x14ac:dyDescent="0.2">
      <c r="A3201" s="171">
        <v>40435</v>
      </c>
      <c r="B3201" s="171"/>
      <c r="C3201" s="171"/>
      <c r="D3201" s="18">
        <v>78.89</v>
      </c>
      <c r="E3201" s="161">
        <v>76.8</v>
      </c>
      <c r="K3201" s="22"/>
      <c r="M3201" s="23"/>
    </row>
    <row r="3202" spans="1:14" x14ac:dyDescent="0.2">
      <c r="A3202" s="171">
        <v>40436</v>
      </c>
      <c r="B3202" s="171"/>
      <c r="C3202" s="171"/>
      <c r="D3202" s="18">
        <v>78.459999999999994</v>
      </c>
      <c r="E3202" s="161">
        <v>76.02</v>
      </c>
      <c r="K3202" s="22"/>
      <c r="M3202" s="23"/>
    </row>
    <row r="3203" spans="1:14" x14ac:dyDescent="0.2">
      <c r="A3203" s="171">
        <v>40437</v>
      </c>
      <c r="B3203" s="171"/>
      <c r="C3203" s="171"/>
      <c r="D3203" s="18">
        <v>78.89</v>
      </c>
      <c r="E3203" s="161">
        <v>74.569999999999993</v>
      </c>
      <c r="K3203" s="22"/>
      <c r="M3203" s="23"/>
    </row>
    <row r="3204" spans="1:14" x14ac:dyDescent="0.2">
      <c r="A3204" s="171">
        <v>40438</v>
      </c>
      <c r="B3204" s="171"/>
      <c r="C3204" s="171"/>
      <c r="D3204" s="18">
        <v>77.430000000000007</v>
      </c>
      <c r="E3204" s="161">
        <v>73.66</v>
      </c>
      <c r="K3204" s="22"/>
      <c r="M3204" s="23"/>
    </row>
    <row r="3205" spans="1:14" x14ac:dyDescent="0.2">
      <c r="A3205" s="171">
        <v>40441</v>
      </c>
      <c r="B3205" s="171"/>
      <c r="C3205" s="171"/>
      <c r="D3205" s="18">
        <v>79.42</v>
      </c>
      <c r="E3205" s="18">
        <v>74.86</v>
      </c>
      <c r="K3205" s="22"/>
      <c r="M3205" s="23"/>
    </row>
    <row r="3206" spans="1:14" x14ac:dyDescent="0.2">
      <c r="A3206" s="171">
        <v>40442</v>
      </c>
      <c r="B3206" s="171"/>
      <c r="C3206" s="171"/>
      <c r="D3206" s="18">
        <v>78.760000000000005</v>
      </c>
      <c r="E3206" s="18">
        <v>73.52</v>
      </c>
      <c r="K3206" s="22"/>
      <c r="M3206" s="23"/>
    </row>
    <row r="3207" spans="1:14" x14ac:dyDescent="0.2">
      <c r="A3207" s="171">
        <v>40443</v>
      </c>
      <c r="B3207" s="171"/>
      <c r="C3207" s="171"/>
      <c r="D3207" s="18">
        <v>77.290000000000006</v>
      </c>
      <c r="E3207" s="161">
        <v>72.86</v>
      </c>
      <c r="K3207" s="22"/>
      <c r="M3207" s="23"/>
    </row>
    <row r="3208" spans="1:14" x14ac:dyDescent="0.2">
      <c r="A3208" s="171">
        <v>40444</v>
      </c>
      <c r="B3208" s="171"/>
      <c r="C3208" s="171"/>
      <c r="D3208" s="18">
        <v>77.69</v>
      </c>
      <c r="E3208" s="161">
        <v>73.430000000000007</v>
      </c>
      <c r="K3208" s="22"/>
      <c r="M3208" s="23"/>
    </row>
    <row r="3209" spans="1:14" x14ac:dyDescent="0.2">
      <c r="A3209" s="171">
        <v>40445</v>
      </c>
      <c r="B3209" s="171"/>
      <c r="C3209" s="171"/>
      <c r="D3209" s="18">
        <v>78.73</v>
      </c>
      <c r="E3209" s="161">
        <v>74.989999999999995</v>
      </c>
      <c r="K3209" s="22">
        <v>73</v>
      </c>
      <c r="M3209" s="23"/>
    </row>
    <row r="3210" spans="1:14" x14ac:dyDescent="0.2">
      <c r="A3210" s="171">
        <v>40448</v>
      </c>
      <c r="B3210" s="171"/>
      <c r="C3210" s="171"/>
      <c r="D3210" s="18">
        <v>77.709999999999994</v>
      </c>
      <c r="E3210" s="161">
        <v>76.52</v>
      </c>
      <c r="K3210" s="22"/>
      <c r="M3210" s="23"/>
    </row>
    <row r="3211" spans="1:14" x14ac:dyDescent="0.2">
      <c r="A3211" s="171">
        <v>40449</v>
      </c>
      <c r="B3211" s="171"/>
      <c r="C3211" s="171"/>
      <c r="D3211" s="18">
        <v>79.14</v>
      </c>
      <c r="E3211" s="161">
        <v>76.180000000000007</v>
      </c>
      <c r="K3211" s="22">
        <v>72.5</v>
      </c>
      <c r="M3211" s="23"/>
    </row>
    <row r="3212" spans="1:14" x14ac:dyDescent="0.2">
      <c r="A3212" s="171">
        <v>40450</v>
      </c>
      <c r="B3212" s="161"/>
      <c r="C3212" s="161"/>
      <c r="D3212" s="18">
        <v>78.790000000000006</v>
      </c>
      <c r="E3212" s="161">
        <v>77.86</v>
      </c>
      <c r="F3212">
        <v>20</v>
      </c>
      <c r="H3212" t="s">
        <v>641</v>
      </c>
      <c r="K3212" s="22">
        <v>74.5</v>
      </c>
      <c r="M3212" s="23"/>
    </row>
    <row r="3213" spans="1:14" ht="13.2" x14ac:dyDescent="0.25">
      <c r="A3213" s="171">
        <v>40451</v>
      </c>
      <c r="B3213" s="161"/>
      <c r="C3213" s="161"/>
      <c r="D3213" s="18">
        <v>80.77</v>
      </c>
      <c r="E3213" s="18">
        <v>79.97</v>
      </c>
      <c r="F3213">
        <v>21</v>
      </c>
      <c r="H3213" s="185">
        <f>SUM(D3193:D3213)/F3213</f>
        <v>77.840476190476195</v>
      </c>
      <c r="I3213" s="186">
        <f>SUM(E3193:E3213)/F3212</f>
        <v>75.319999999999993</v>
      </c>
      <c r="K3213" s="22">
        <v>76.5</v>
      </c>
      <c r="M3213" s="23"/>
    </row>
    <row r="3214" spans="1:14" s="57" customFormat="1" x14ac:dyDescent="0.2">
      <c r="A3214" s="422">
        <v>40452</v>
      </c>
      <c r="B3214" s="372">
        <v>85.98</v>
      </c>
      <c r="C3214" s="372"/>
      <c r="D3214" s="223">
        <v>82.69</v>
      </c>
      <c r="E3214" s="223">
        <v>81.58</v>
      </c>
      <c r="K3214" s="262">
        <v>78</v>
      </c>
      <c r="M3214" s="23">
        <v>124.82</v>
      </c>
      <c r="N3214" s="262">
        <f>(M3214/100)*42</f>
        <v>52.424399999999999</v>
      </c>
    </row>
    <row r="3215" spans="1:14" x14ac:dyDescent="0.2">
      <c r="A3215" s="171">
        <v>40455</v>
      </c>
      <c r="B3215" s="161">
        <v>85.47</v>
      </c>
      <c r="C3215" s="161"/>
      <c r="D3215" s="18">
        <v>83.42</v>
      </c>
      <c r="E3215" s="18">
        <v>81.47</v>
      </c>
      <c r="K3215" s="22"/>
      <c r="M3215" s="23"/>
    </row>
    <row r="3216" spans="1:14" x14ac:dyDescent="0.2">
      <c r="A3216" s="171">
        <v>40456</v>
      </c>
      <c r="B3216" s="161">
        <v>86.47</v>
      </c>
      <c r="C3216" s="161"/>
      <c r="D3216" s="18">
        <v>83.35</v>
      </c>
      <c r="E3216" s="18">
        <v>82.82</v>
      </c>
      <c r="K3216" s="22"/>
      <c r="M3216" s="23"/>
    </row>
    <row r="3217" spans="1:14" x14ac:dyDescent="0.2">
      <c r="A3217" s="171">
        <v>40457</v>
      </c>
      <c r="B3217" s="161">
        <v>87.13</v>
      </c>
      <c r="C3217" s="161"/>
      <c r="D3217" s="18">
        <v>85.01</v>
      </c>
      <c r="E3217" s="161">
        <v>83.23</v>
      </c>
      <c r="K3217" s="22"/>
      <c r="M3217" s="23"/>
    </row>
    <row r="3218" spans="1:14" x14ac:dyDescent="0.2">
      <c r="A3218" s="171">
        <v>40458</v>
      </c>
      <c r="B3218" s="161">
        <v>85.17</v>
      </c>
      <c r="C3218" s="161"/>
      <c r="D3218" s="18">
        <v>83.67</v>
      </c>
      <c r="E3218" s="161">
        <v>81.67</v>
      </c>
      <c r="K3218" s="22"/>
      <c r="M3218" s="23"/>
    </row>
    <row r="3219" spans="1:14" x14ac:dyDescent="0.2">
      <c r="A3219" s="171">
        <v>40459</v>
      </c>
      <c r="B3219" s="161">
        <v>86.11</v>
      </c>
      <c r="C3219" s="161"/>
      <c r="D3219" s="18">
        <v>83.88</v>
      </c>
      <c r="E3219" s="161">
        <v>82.66</v>
      </c>
      <c r="K3219" s="22"/>
      <c r="M3219" s="23"/>
    </row>
    <row r="3220" spans="1:14" x14ac:dyDescent="0.2">
      <c r="A3220" s="171">
        <v>40462</v>
      </c>
      <c r="B3220" s="161">
        <v>85.56</v>
      </c>
      <c r="C3220" s="161"/>
      <c r="D3220" s="18">
        <v>83.08</v>
      </c>
      <c r="E3220" s="161">
        <v>82.21</v>
      </c>
      <c r="K3220" s="22"/>
      <c r="M3220" s="23"/>
    </row>
    <row r="3221" spans="1:14" x14ac:dyDescent="0.2">
      <c r="A3221" s="171">
        <v>40463</v>
      </c>
      <c r="B3221" s="161">
        <v>85.02</v>
      </c>
      <c r="C3221" s="161"/>
      <c r="D3221" s="18">
        <v>82.99</v>
      </c>
      <c r="E3221" s="161">
        <v>81.67</v>
      </c>
      <c r="K3221" s="22"/>
      <c r="M3221" s="23"/>
    </row>
    <row r="3222" spans="1:14" x14ac:dyDescent="0.2">
      <c r="A3222" s="171">
        <v>40464</v>
      </c>
      <c r="B3222" s="161">
        <v>86.36</v>
      </c>
      <c r="C3222" s="161"/>
      <c r="D3222" s="18">
        <v>84.01</v>
      </c>
      <c r="E3222" s="161">
        <v>83.01</v>
      </c>
      <c r="K3222" s="22"/>
      <c r="M3222" s="23"/>
    </row>
    <row r="3223" spans="1:14" x14ac:dyDescent="0.2">
      <c r="A3223" s="171">
        <v>40465</v>
      </c>
      <c r="B3223" s="161">
        <v>86.04</v>
      </c>
      <c r="C3223" s="161"/>
      <c r="D3223" s="18">
        <v>83.55</v>
      </c>
      <c r="E3223" s="161">
        <v>82.69</v>
      </c>
      <c r="K3223" s="22"/>
      <c r="M3223" s="23"/>
    </row>
    <row r="3224" spans="1:14" x14ac:dyDescent="0.2">
      <c r="A3224" s="171">
        <v>40466</v>
      </c>
      <c r="B3224" s="161">
        <v>84.4</v>
      </c>
      <c r="C3224" s="161"/>
      <c r="D3224" s="18">
        <v>81.94</v>
      </c>
      <c r="E3224" s="161">
        <v>81.25</v>
      </c>
      <c r="K3224" s="22"/>
      <c r="M3224" s="23"/>
    </row>
    <row r="3225" spans="1:14" x14ac:dyDescent="0.2">
      <c r="A3225" s="171">
        <v>40469</v>
      </c>
      <c r="B3225" s="161">
        <v>86.23</v>
      </c>
      <c r="C3225" s="161"/>
      <c r="D3225" s="18">
        <v>82.3</v>
      </c>
      <c r="E3225" s="161">
        <v>83.08</v>
      </c>
      <c r="K3225" s="22"/>
      <c r="M3225" s="23"/>
    </row>
    <row r="3226" spans="1:14" x14ac:dyDescent="0.2">
      <c r="A3226" s="171">
        <v>40470</v>
      </c>
      <c r="B3226" s="161">
        <v>82.59</v>
      </c>
      <c r="C3226" s="161"/>
      <c r="D3226" s="18">
        <v>81.12</v>
      </c>
      <c r="E3226" s="161">
        <v>79.489999999999995</v>
      </c>
      <c r="K3226" s="22"/>
      <c r="M3226" s="23"/>
    </row>
    <row r="3227" spans="1:14" x14ac:dyDescent="0.2">
      <c r="A3227" s="171">
        <v>40471</v>
      </c>
      <c r="B3227" s="161">
        <v>84.97</v>
      </c>
      <c r="C3227" s="161"/>
      <c r="D3227" s="18">
        <v>81.680000000000007</v>
      </c>
      <c r="E3227" s="161">
        <v>81.77</v>
      </c>
      <c r="K3227" s="22"/>
      <c r="M3227" s="23"/>
    </row>
    <row r="3228" spans="1:14" x14ac:dyDescent="0.2">
      <c r="A3228" s="171">
        <v>40472</v>
      </c>
      <c r="B3228" s="161">
        <v>83.26</v>
      </c>
      <c r="C3228" s="161"/>
      <c r="D3228" s="18">
        <v>81.28</v>
      </c>
      <c r="E3228" s="161">
        <v>80.06</v>
      </c>
      <c r="K3228" s="22"/>
      <c r="M3228" s="23"/>
    </row>
    <row r="3229" spans="1:14" x14ac:dyDescent="0.2">
      <c r="A3229" s="171">
        <v>40473</v>
      </c>
      <c r="B3229" s="161">
        <v>84.24</v>
      </c>
      <c r="C3229" s="161"/>
      <c r="D3229" s="18">
        <v>80.75</v>
      </c>
      <c r="E3229" s="161">
        <v>81.19</v>
      </c>
      <c r="K3229" s="22"/>
      <c r="M3229" s="23"/>
    </row>
    <row r="3230" spans="1:14" x14ac:dyDescent="0.2">
      <c r="A3230" s="171">
        <v>40476</v>
      </c>
      <c r="B3230" s="161">
        <v>84.8</v>
      </c>
      <c r="C3230" s="161"/>
      <c r="D3230" s="18">
        <v>81.91</v>
      </c>
      <c r="E3230" s="161">
        <v>82</v>
      </c>
      <c r="K3230" s="22">
        <v>79</v>
      </c>
      <c r="M3230" s="23">
        <v>122.88</v>
      </c>
      <c r="N3230" s="287">
        <f t="shared" ref="N3230:N3279" si="4">(M3230/100)*42</f>
        <v>51.609599999999993</v>
      </c>
    </row>
    <row r="3231" spans="1:14" x14ac:dyDescent="0.2">
      <c r="A3231" s="171">
        <v>40477</v>
      </c>
      <c r="B3231" s="161">
        <v>85.55</v>
      </c>
      <c r="C3231" s="161"/>
      <c r="D3231" s="18">
        <v>82.62</v>
      </c>
      <c r="E3231" s="161">
        <v>82.55</v>
      </c>
      <c r="K3231" s="22">
        <v>78.75</v>
      </c>
      <c r="M3231" s="23">
        <v>122.63</v>
      </c>
      <c r="N3231" s="287">
        <f t="shared" si="4"/>
        <v>51.504599999999996</v>
      </c>
    </row>
    <row r="3232" spans="1:14" x14ac:dyDescent="0.2">
      <c r="A3232" s="171">
        <v>40478</v>
      </c>
      <c r="B3232" s="161">
        <v>84.84</v>
      </c>
      <c r="C3232" s="161"/>
      <c r="D3232" s="18">
        <v>81.27</v>
      </c>
      <c r="E3232" s="161">
        <v>81.94</v>
      </c>
      <c r="K3232" s="22">
        <v>78.25</v>
      </c>
      <c r="M3232" s="23">
        <v>122</v>
      </c>
      <c r="N3232" s="287">
        <f t="shared" si="4"/>
        <v>51.24</v>
      </c>
    </row>
    <row r="3233" spans="1:14" x14ac:dyDescent="0.2">
      <c r="A3233" s="171">
        <v>40479</v>
      </c>
      <c r="B3233" s="161">
        <v>85.33</v>
      </c>
      <c r="C3233" s="161"/>
      <c r="D3233" s="18">
        <v>82.97</v>
      </c>
      <c r="E3233" s="161">
        <v>82.18</v>
      </c>
      <c r="K3233" s="22">
        <v>78.75</v>
      </c>
      <c r="M3233" s="23">
        <v>123.25</v>
      </c>
      <c r="N3233" s="287">
        <f t="shared" si="4"/>
        <v>51.765000000000001</v>
      </c>
    </row>
    <row r="3234" spans="1:14" ht="13.2" x14ac:dyDescent="0.25">
      <c r="A3234" s="171">
        <v>40480</v>
      </c>
      <c r="B3234" s="161">
        <v>84.73</v>
      </c>
      <c r="C3234" s="161"/>
      <c r="D3234" s="18">
        <v>82.47</v>
      </c>
      <c r="E3234" s="161">
        <v>81.430000000000007</v>
      </c>
      <c r="F3234">
        <v>21</v>
      </c>
      <c r="G3234" s="186">
        <f>SUM(B3214:B3234)/F3234</f>
        <v>85.249999999999972</v>
      </c>
      <c r="H3234" s="185">
        <f>SUM(D3214:D3234)/F3234</f>
        <v>82.664761904761903</v>
      </c>
      <c r="I3234" s="186">
        <f>SUM(E3214:E3234)/F3234</f>
        <v>81.902380952380952</v>
      </c>
      <c r="K3234" s="22">
        <v>78</v>
      </c>
      <c r="M3234" s="23">
        <v>123.75</v>
      </c>
      <c r="N3234" s="287">
        <f t="shared" si="4"/>
        <v>51.975000000000001</v>
      </c>
    </row>
    <row r="3235" spans="1:14" s="57" customFormat="1" x14ac:dyDescent="0.2">
      <c r="A3235" s="369">
        <v>40483</v>
      </c>
      <c r="B3235" s="372">
        <v>86.35</v>
      </c>
      <c r="C3235" s="372"/>
      <c r="D3235" s="223">
        <v>84.06</v>
      </c>
      <c r="E3235" s="214">
        <v>82.95</v>
      </c>
      <c r="K3235" s="262">
        <v>79.5</v>
      </c>
      <c r="M3235" s="23">
        <v>126.63</v>
      </c>
      <c r="N3235" s="262">
        <f t="shared" si="4"/>
        <v>53.184599999999996</v>
      </c>
    </row>
    <row r="3236" spans="1:14" x14ac:dyDescent="0.2">
      <c r="A3236" s="21">
        <v>40484</v>
      </c>
      <c r="B3236" s="161">
        <v>86.35</v>
      </c>
      <c r="C3236" s="161"/>
      <c r="D3236" s="18">
        <v>84.71</v>
      </c>
      <c r="E3236" s="161">
        <v>82.95</v>
      </c>
      <c r="K3236" s="22"/>
      <c r="M3236" s="23">
        <v>127.75</v>
      </c>
      <c r="N3236" s="287">
        <f t="shared" si="4"/>
        <v>53.655000000000001</v>
      </c>
    </row>
    <row r="3237" spans="1:14" x14ac:dyDescent="0.2">
      <c r="A3237" s="21">
        <v>40485</v>
      </c>
      <c r="B3237" s="161">
        <v>88.24</v>
      </c>
      <c r="C3237" s="161"/>
      <c r="D3237" s="18">
        <v>85.33</v>
      </c>
      <c r="E3237" s="161">
        <v>84.69</v>
      </c>
      <c r="K3237" s="22"/>
      <c r="M3237" s="23">
        <v>127.5</v>
      </c>
      <c r="N3237" s="287">
        <f t="shared" si="4"/>
        <v>53.55</v>
      </c>
    </row>
    <row r="3238" spans="1:14" x14ac:dyDescent="0.2">
      <c r="A3238" s="21">
        <v>40486</v>
      </c>
      <c r="B3238" s="161">
        <v>90.09</v>
      </c>
      <c r="C3238" s="161"/>
      <c r="D3238" s="18">
        <v>86.83</v>
      </c>
      <c r="E3238" s="161">
        <v>86.49</v>
      </c>
      <c r="K3238" s="22"/>
      <c r="M3238" s="23">
        <v>127.75</v>
      </c>
      <c r="N3238" s="287">
        <f t="shared" si="4"/>
        <v>53.655000000000001</v>
      </c>
    </row>
    <row r="3239" spans="1:14" x14ac:dyDescent="0.2">
      <c r="A3239" s="21">
        <v>40487</v>
      </c>
      <c r="B3239" s="161">
        <v>90.35</v>
      </c>
      <c r="C3239" s="161"/>
      <c r="D3239" s="18">
        <v>87.05</v>
      </c>
      <c r="E3239" s="161">
        <v>86.85</v>
      </c>
      <c r="K3239" s="22"/>
      <c r="M3239" s="23">
        <v>128.13</v>
      </c>
      <c r="N3239" s="287">
        <f t="shared" si="4"/>
        <v>53.814599999999999</v>
      </c>
    </row>
    <row r="3240" spans="1:14" x14ac:dyDescent="0.2">
      <c r="A3240" s="171">
        <v>40490</v>
      </c>
      <c r="B3240" s="161">
        <v>90.71</v>
      </c>
      <c r="C3240" s="161"/>
      <c r="D3240" s="18">
        <v>87.15</v>
      </c>
      <c r="E3240" s="161">
        <v>87.06</v>
      </c>
      <c r="K3240" s="5"/>
      <c r="M3240" s="23">
        <v>128</v>
      </c>
      <c r="N3240" s="287">
        <f t="shared" si="4"/>
        <v>53.76</v>
      </c>
    </row>
    <row r="3241" spans="1:14" x14ac:dyDescent="0.2">
      <c r="A3241" s="171">
        <v>40491</v>
      </c>
      <c r="B3241" s="161">
        <v>90.47</v>
      </c>
      <c r="C3241" s="161"/>
      <c r="D3241" s="18">
        <v>87.93</v>
      </c>
      <c r="E3241" s="161">
        <v>86.72</v>
      </c>
      <c r="K3241" s="5"/>
      <c r="M3241" s="23">
        <v>128</v>
      </c>
      <c r="N3241" s="287">
        <f t="shared" si="4"/>
        <v>53.76</v>
      </c>
    </row>
    <row r="3242" spans="1:14" x14ac:dyDescent="0.2">
      <c r="A3242" s="171">
        <v>40492</v>
      </c>
      <c r="B3242" s="161">
        <v>91.36</v>
      </c>
      <c r="C3242" s="161"/>
      <c r="D3242" s="18">
        <v>87.92</v>
      </c>
      <c r="E3242" s="161">
        <v>87.81</v>
      </c>
      <c r="K3242" s="5"/>
      <c r="M3242" s="23">
        <v>128.26</v>
      </c>
      <c r="N3242" s="287">
        <f t="shared" si="4"/>
        <v>53.869199999999999</v>
      </c>
    </row>
    <row r="3243" spans="1:14" x14ac:dyDescent="0.2">
      <c r="A3243" s="171">
        <v>40493</v>
      </c>
      <c r="B3243" s="161">
        <v>91.26</v>
      </c>
      <c r="C3243" s="161"/>
      <c r="D3243" s="18">
        <v>88.08</v>
      </c>
      <c r="E3243" s="161">
        <v>87.81</v>
      </c>
      <c r="K3243" s="5"/>
      <c r="M3243" s="23">
        <v>128</v>
      </c>
      <c r="N3243" s="287">
        <f t="shared" si="4"/>
        <v>53.76</v>
      </c>
    </row>
    <row r="3244" spans="1:14" x14ac:dyDescent="0.2">
      <c r="A3244" s="171">
        <v>40494</v>
      </c>
      <c r="B3244" s="161">
        <v>88.43</v>
      </c>
      <c r="C3244" s="161"/>
      <c r="D3244" s="18">
        <v>86.07</v>
      </c>
      <c r="E3244" s="161">
        <v>84.88</v>
      </c>
      <c r="K3244" s="5"/>
      <c r="M3244" s="23">
        <v>125.75</v>
      </c>
      <c r="N3244" s="287">
        <f t="shared" si="4"/>
        <v>52.815000000000005</v>
      </c>
    </row>
    <row r="3245" spans="1:14" x14ac:dyDescent="0.2">
      <c r="A3245" s="171">
        <v>40497</v>
      </c>
      <c r="B3245" s="161">
        <v>88.66</v>
      </c>
      <c r="C3245" s="161"/>
      <c r="D3245" s="18">
        <v>85.49</v>
      </c>
      <c r="E3245" s="161">
        <v>84.86</v>
      </c>
      <c r="K3245" s="5"/>
      <c r="M3245" s="23">
        <v>125.38</v>
      </c>
      <c r="N3245" s="287">
        <f t="shared" si="4"/>
        <v>52.659599999999998</v>
      </c>
    </row>
    <row r="3246" spans="1:14" x14ac:dyDescent="0.2">
      <c r="A3246" s="21">
        <v>40498</v>
      </c>
      <c r="B3246" s="161">
        <v>86.44</v>
      </c>
      <c r="C3246" s="161"/>
      <c r="D3246" s="18">
        <v>83.98</v>
      </c>
      <c r="E3246" s="161">
        <v>82.34</v>
      </c>
      <c r="K3246" s="5"/>
      <c r="M3246" s="23">
        <v>122</v>
      </c>
      <c r="N3246" s="287">
        <f t="shared" si="4"/>
        <v>51.24</v>
      </c>
    </row>
    <row r="3247" spans="1:14" x14ac:dyDescent="0.2">
      <c r="A3247" s="171">
        <v>40499</v>
      </c>
      <c r="B3247" s="161">
        <v>84.94</v>
      </c>
      <c r="C3247" s="161"/>
      <c r="D3247" s="18">
        <v>83.36</v>
      </c>
      <c r="E3247" s="161">
        <v>80.44</v>
      </c>
      <c r="K3247" s="5"/>
      <c r="M3247" s="23">
        <v>117.25</v>
      </c>
      <c r="N3247" s="287">
        <f t="shared" si="4"/>
        <v>49.245000000000005</v>
      </c>
    </row>
    <row r="3248" spans="1:14" x14ac:dyDescent="0.2">
      <c r="A3248" s="21">
        <v>40500</v>
      </c>
      <c r="B3248" s="161">
        <v>86.8</v>
      </c>
      <c r="C3248" s="161"/>
      <c r="D3248" s="18">
        <v>83.7</v>
      </c>
      <c r="E3248" s="161">
        <v>81.849999999999994</v>
      </c>
      <c r="K3248" s="22"/>
      <c r="M3248" s="23">
        <v>119.94</v>
      </c>
      <c r="N3248" s="287">
        <f t="shared" si="4"/>
        <v>50.3748</v>
      </c>
    </row>
    <row r="3249" spans="1:16" x14ac:dyDescent="0.2">
      <c r="A3249" s="171">
        <v>40501</v>
      </c>
      <c r="B3249" s="161">
        <v>86.86</v>
      </c>
      <c r="C3249" s="161"/>
      <c r="D3249" s="18">
        <v>83.17</v>
      </c>
      <c r="E3249" s="161">
        <v>81.510000000000005</v>
      </c>
      <c r="K3249" s="22"/>
      <c r="M3249" s="23">
        <v>121.38</v>
      </c>
      <c r="N3249" s="287">
        <f t="shared" si="4"/>
        <v>50.979599999999998</v>
      </c>
    </row>
    <row r="3250" spans="1:16" x14ac:dyDescent="0.2">
      <c r="A3250" s="21">
        <v>40504</v>
      </c>
      <c r="B3250" s="161">
        <v>86.54</v>
      </c>
      <c r="C3250" s="161"/>
      <c r="D3250" s="18">
        <v>82.34</v>
      </c>
      <c r="E3250" s="161">
        <v>81.739999999999995</v>
      </c>
      <c r="K3250" s="22">
        <v>78.25</v>
      </c>
      <c r="M3250" s="23">
        <v>122.5</v>
      </c>
      <c r="N3250" s="287">
        <f t="shared" si="4"/>
        <v>51.45</v>
      </c>
    </row>
    <row r="3251" spans="1:16" x14ac:dyDescent="0.2">
      <c r="A3251" s="21">
        <v>40505</v>
      </c>
      <c r="B3251" s="161">
        <v>85.25</v>
      </c>
      <c r="C3251" s="161"/>
      <c r="D3251" s="18">
        <v>82.37</v>
      </c>
      <c r="E3251" s="161">
        <v>80.75</v>
      </c>
      <c r="K3251" s="22">
        <v>77.75</v>
      </c>
      <c r="M3251" s="23">
        <v>122.75</v>
      </c>
      <c r="N3251" s="287">
        <f t="shared" si="4"/>
        <v>51.555</v>
      </c>
    </row>
    <row r="3252" spans="1:16" x14ac:dyDescent="0.2">
      <c r="A3252" s="171">
        <v>40506</v>
      </c>
      <c r="B3252" s="161">
        <v>87.76</v>
      </c>
      <c r="C3252" s="161"/>
      <c r="D3252" s="18">
        <v>84.53</v>
      </c>
      <c r="E3252" s="161">
        <v>83.26</v>
      </c>
      <c r="K3252" s="22">
        <v>80.25</v>
      </c>
      <c r="M3252" s="23">
        <v>126</v>
      </c>
      <c r="N3252" s="287">
        <f t="shared" si="4"/>
        <v>52.92</v>
      </c>
    </row>
    <row r="3253" spans="1:16" x14ac:dyDescent="0.2">
      <c r="A3253" s="171">
        <v>40508</v>
      </c>
      <c r="B3253" s="161"/>
      <c r="C3253" s="161"/>
      <c r="D3253" s="161">
        <v>84.78</v>
      </c>
      <c r="K3253" s="22"/>
      <c r="M3253" s="23">
        <v>126</v>
      </c>
      <c r="N3253" s="287">
        <f t="shared" si="4"/>
        <v>52.92</v>
      </c>
    </row>
    <row r="3254" spans="1:16" x14ac:dyDescent="0.2">
      <c r="A3254" s="171">
        <v>40511</v>
      </c>
      <c r="B3254" s="161">
        <v>87.88</v>
      </c>
      <c r="C3254" s="161"/>
      <c r="D3254" s="161">
        <v>85.9</v>
      </c>
      <c r="E3254" s="161">
        <v>83.73</v>
      </c>
      <c r="F3254">
        <v>20</v>
      </c>
      <c r="K3254" s="22">
        <v>82.25</v>
      </c>
      <c r="M3254" s="23">
        <v>126.88</v>
      </c>
      <c r="N3254" s="287">
        <f t="shared" si="4"/>
        <v>53.2896</v>
      </c>
    </row>
    <row r="3255" spans="1:16" ht="13.2" x14ac:dyDescent="0.25">
      <c r="A3255" s="171">
        <v>40512</v>
      </c>
      <c r="B3255" s="161">
        <v>88.36</v>
      </c>
      <c r="C3255" s="161"/>
      <c r="D3255" s="161">
        <v>86.02</v>
      </c>
      <c r="E3255" s="161">
        <v>84.11</v>
      </c>
      <c r="F3255">
        <v>21</v>
      </c>
      <c r="G3255" s="186">
        <f>SUM(B3235:B3255)/F3254</f>
        <v>88.154999999999987</v>
      </c>
      <c r="H3255" s="185">
        <f>SUM(D3235:D3255)/F3255</f>
        <v>85.274761904761903</v>
      </c>
      <c r="I3255" s="186">
        <f>SUM(E3235:E3255)/F3254</f>
        <v>84.139999999999986</v>
      </c>
      <c r="K3255" s="22">
        <v>80.5</v>
      </c>
      <c r="M3255" s="23">
        <v>126.88</v>
      </c>
      <c r="N3255" s="287">
        <f t="shared" si="4"/>
        <v>53.2896</v>
      </c>
      <c r="P3255" s="115"/>
    </row>
    <row r="3256" spans="1:16" s="57" customFormat="1" x14ac:dyDescent="0.2">
      <c r="A3256" s="369">
        <v>40513</v>
      </c>
      <c r="B3256" s="372">
        <v>91.1</v>
      </c>
      <c r="C3256" s="372"/>
      <c r="D3256" s="333">
        <v>88.56</v>
      </c>
      <c r="E3256" s="223">
        <v>86.75</v>
      </c>
      <c r="F3256" s="209"/>
      <c r="G3256" s="209"/>
      <c r="H3256" s="115"/>
      <c r="K3256" s="223">
        <v>83.25</v>
      </c>
      <c r="M3256" s="23">
        <v>125.25</v>
      </c>
      <c r="N3256" s="334">
        <f t="shared" si="4"/>
        <v>52.604999999999997</v>
      </c>
      <c r="P3256" s="115"/>
    </row>
    <row r="3257" spans="1:16" x14ac:dyDescent="0.2">
      <c r="A3257" s="21">
        <v>40514</v>
      </c>
      <c r="B3257" s="161">
        <v>92.85</v>
      </c>
      <c r="C3257" s="161"/>
      <c r="D3257" s="18">
        <v>89.37</v>
      </c>
      <c r="E3257" s="161">
        <v>88</v>
      </c>
      <c r="K3257" s="161">
        <v>84.5</v>
      </c>
      <c r="M3257" s="23">
        <v>125.13</v>
      </c>
      <c r="N3257" s="287">
        <f t="shared" si="4"/>
        <v>52.554599999999994</v>
      </c>
    </row>
    <row r="3258" spans="1:16" x14ac:dyDescent="0.2">
      <c r="A3258" s="21">
        <v>40515</v>
      </c>
      <c r="B3258" s="161">
        <v>94.19</v>
      </c>
      <c r="C3258" s="161"/>
      <c r="D3258" s="18">
        <v>90.65</v>
      </c>
      <c r="E3258" s="161">
        <v>89.19</v>
      </c>
      <c r="M3258" s="23">
        <v>124.88</v>
      </c>
      <c r="N3258" s="287">
        <f t="shared" si="4"/>
        <v>52.449599999999997</v>
      </c>
    </row>
    <row r="3259" spans="1:16" x14ac:dyDescent="0.2">
      <c r="A3259" s="21">
        <v>40518</v>
      </c>
      <c r="B3259" s="161">
        <v>94.38</v>
      </c>
      <c r="C3259" s="161"/>
      <c r="D3259" s="161">
        <v>91.25</v>
      </c>
      <c r="E3259" s="161">
        <v>89.38</v>
      </c>
      <c r="M3259" s="23">
        <v>125.25</v>
      </c>
      <c r="N3259" s="287">
        <f t="shared" si="4"/>
        <v>52.604999999999997</v>
      </c>
    </row>
    <row r="3260" spans="1:16" x14ac:dyDescent="0.2">
      <c r="A3260" s="21">
        <v>40519</v>
      </c>
      <c r="B3260" s="161">
        <v>93.69</v>
      </c>
      <c r="C3260" s="161"/>
      <c r="D3260" s="161">
        <v>90.78</v>
      </c>
      <c r="E3260" s="161">
        <v>88.69</v>
      </c>
      <c r="M3260" s="23">
        <v>125.07</v>
      </c>
      <c r="N3260" s="287">
        <f t="shared" si="4"/>
        <v>52.529399999999995</v>
      </c>
    </row>
    <row r="3261" spans="1:16" x14ac:dyDescent="0.2">
      <c r="A3261" s="171">
        <v>40520</v>
      </c>
      <c r="B3261" s="161">
        <v>93.28</v>
      </c>
      <c r="C3261" s="161"/>
      <c r="D3261" s="161">
        <v>89.74</v>
      </c>
      <c r="E3261" s="161">
        <v>88.28</v>
      </c>
      <c r="M3261" s="23">
        <v>125.9</v>
      </c>
      <c r="N3261" s="287">
        <f t="shared" si="4"/>
        <v>52.878000000000007</v>
      </c>
    </row>
    <row r="3262" spans="1:16" x14ac:dyDescent="0.2">
      <c r="A3262" s="171">
        <v>40521</v>
      </c>
      <c r="B3262" s="161">
        <v>93.37</v>
      </c>
      <c r="C3262" s="161"/>
      <c r="D3262" s="161">
        <v>89.93</v>
      </c>
      <c r="E3262" s="161">
        <v>88.37</v>
      </c>
      <c r="M3262" s="23">
        <v>125.8</v>
      </c>
      <c r="N3262" s="287">
        <f t="shared" si="4"/>
        <v>52.835999999999999</v>
      </c>
    </row>
    <row r="3263" spans="1:16" x14ac:dyDescent="0.2">
      <c r="A3263" s="171">
        <v>40522</v>
      </c>
      <c r="B3263" s="161">
        <v>92.99</v>
      </c>
      <c r="C3263" s="161"/>
      <c r="D3263" s="161">
        <v>89.54</v>
      </c>
      <c r="E3263" s="161">
        <v>87.79</v>
      </c>
      <c r="K3263" s="23"/>
      <c r="M3263" s="23">
        <v>126.3</v>
      </c>
      <c r="N3263" s="287">
        <f t="shared" si="4"/>
        <v>53.045999999999992</v>
      </c>
    </row>
    <row r="3264" spans="1:16" x14ac:dyDescent="0.2">
      <c r="A3264" s="171">
        <v>40525</v>
      </c>
      <c r="B3264" s="161">
        <v>93.81</v>
      </c>
      <c r="C3264" s="161"/>
      <c r="D3264" s="161">
        <v>90.4</v>
      </c>
      <c r="E3264" s="161">
        <v>88.61</v>
      </c>
      <c r="K3264" s="23"/>
      <c r="M3264" s="23">
        <v>128.19999999999999</v>
      </c>
      <c r="N3264" s="287">
        <f t="shared" si="4"/>
        <v>53.843999999999994</v>
      </c>
    </row>
    <row r="3265" spans="1:14" x14ac:dyDescent="0.2">
      <c r="A3265" s="171">
        <v>40526</v>
      </c>
      <c r="B3265" s="161">
        <v>93.63</v>
      </c>
      <c r="C3265" s="161"/>
      <c r="D3265" s="161">
        <v>90.63</v>
      </c>
      <c r="E3265" s="161">
        <v>88.28</v>
      </c>
      <c r="K3265" s="23"/>
      <c r="M3265" s="23">
        <v>130.4</v>
      </c>
      <c r="N3265" s="287">
        <f t="shared" si="4"/>
        <v>54.768000000000001</v>
      </c>
    </row>
    <row r="3266" spans="1:14" x14ac:dyDescent="0.2">
      <c r="A3266" s="171">
        <v>40527</v>
      </c>
      <c r="B3266" s="161">
        <v>94.42</v>
      </c>
      <c r="C3266" s="161"/>
      <c r="D3266" s="18">
        <v>91.33</v>
      </c>
      <c r="E3266" s="161">
        <v>88.62</v>
      </c>
      <c r="K3266" s="23"/>
      <c r="M3266" s="23">
        <v>130.9</v>
      </c>
      <c r="N3266" s="287">
        <f t="shared" si="4"/>
        <v>54.978000000000009</v>
      </c>
    </row>
    <row r="3267" spans="1:14" x14ac:dyDescent="0.2">
      <c r="A3267" s="171">
        <v>40528</v>
      </c>
      <c r="B3267" s="161">
        <v>93.5</v>
      </c>
      <c r="C3267" s="161"/>
      <c r="D3267" s="18">
        <v>91.09</v>
      </c>
      <c r="E3267" s="161">
        <v>87.7</v>
      </c>
      <c r="K3267" s="23"/>
      <c r="M3267" s="23">
        <v>130.30000000000001</v>
      </c>
      <c r="N3267" s="287">
        <f t="shared" si="4"/>
        <v>54.726000000000006</v>
      </c>
    </row>
    <row r="3268" spans="1:14" x14ac:dyDescent="0.2">
      <c r="A3268" s="171">
        <v>40529</v>
      </c>
      <c r="B3268" s="161">
        <v>93.57</v>
      </c>
      <c r="C3268" s="161"/>
      <c r="D3268" s="18">
        <v>91.11</v>
      </c>
      <c r="E3268" s="161">
        <v>88.02</v>
      </c>
      <c r="K3268" s="23"/>
      <c r="M3268" s="23">
        <v>131.1</v>
      </c>
      <c r="N3268" s="287">
        <f t="shared" si="4"/>
        <v>55.061999999999998</v>
      </c>
    </row>
    <row r="3269" spans="1:14" x14ac:dyDescent="0.2">
      <c r="A3269" s="171">
        <v>40532</v>
      </c>
      <c r="B3269" s="161">
        <v>93.96</v>
      </c>
      <c r="C3269" s="161"/>
      <c r="D3269" s="18">
        <v>91.31</v>
      </c>
      <c r="E3269" s="161">
        <v>88.81</v>
      </c>
      <c r="I3269" s="335">
        <f>AVERAGE(E3256:E3269)</f>
        <v>88.320714285714274</v>
      </c>
      <c r="J3269" s="336" t="s">
        <v>302</v>
      </c>
      <c r="K3269" s="23"/>
      <c r="M3269" s="23">
        <v>132</v>
      </c>
      <c r="N3269" s="287">
        <f t="shared" si="4"/>
        <v>55.440000000000005</v>
      </c>
    </row>
    <row r="3270" spans="1:14" x14ac:dyDescent="0.2">
      <c r="A3270" s="21">
        <v>40533</v>
      </c>
      <c r="B3270" s="161">
        <v>94.37</v>
      </c>
      <c r="C3270" s="161"/>
      <c r="D3270" s="18">
        <v>93.11</v>
      </c>
      <c r="E3270" s="161">
        <v>89.22</v>
      </c>
      <c r="F3270" s="336" t="s">
        <v>302</v>
      </c>
      <c r="G3270" s="336"/>
      <c r="H3270" s="337">
        <f>AVERAGE(D3256:D3270)</f>
        <v>90.586666666666645</v>
      </c>
      <c r="K3270" s="23"/>
      <c r="M3270" s="23">
        <v>132.1</v>
      </c>
      <c r="N3270" s="287">
        <f t="shared" si="4"/>
        <v>55.481999999999999</v>
      </c>
    </row>
    <row r="3271" spans="1:14" x14ac:dyDescent="0.2">
      <c r="A3271" s="171">
        <v>40534</v>
      </c>
      <c r="B3271" s="161">
        <v>95.63</v>
      </c>
      <c r="C3271" s="161"/>
      <c r="D3271" s="18">
        <v>93.55</v>
      </c>
      <c r="E3271" s="161">
        <v>90.48</v>
      </c>
      <c r="K3271" s="23"/>
      <c r="M3271" s="23">
        <v>132.80000000000001</v>
      </c>
      <c r="N3271" s="287">
        <f t="shared" si="4"/>
        <v>55.776000000000003</v>
      </c>
    </row>
    <row r="3272" spans="1:14" x14ac:dyDescent="0.2">
      <c r="A3272" s="21">
        <v>40535</v>
      </c>
      <c r="B3272" s="161">
        <v>97.36</v>
      </c>
      <c r="C3272" s="161"/>
      <c r="D3272" s="18">
        <v>93.63</v>
      </c>
      <c r="E3272" s="161">
        <v>92.21</v>
      </c>
      <c r="K3272" s="23">
        <v>88</v>
      </c>
      <c r="M3272" s="23">
        <v>133.80000000000001</v>
      </c>
      <c r="N3272" s="287">
        <f t="shared" si="4"/>
        <v>56.196000000000005</v>
      </c>
    </row>
    <row r="3273" spans="1:14" x14ac:dyDescent="0.2">
      <c r="A3273" s="21">
        <v>40539</v>
      </c>
      <c r="B3273" s="161"/>
      <c r="C3273" s="161"/>
      <c r="D3273" s="18">
        <v>93.08</v>
      </c>
      <c r="K3273" s="23">
        <v>87.5</v>
      </c>
      <c r="M3273" s="23">
        <v>133.9</v>
      </c>
      <c r="N3273" s="287">
        <f t="shared" si="4"/>
        <v>56.238</v>
      </c>
    </row>
    <row r="3274" spans="1:14" x14ac:dyDescent="0.2">
      <c r="A3274" s="171">
        <v>40540</v>
      </c>
      <c r="B3274" s="161">
        <v>96.64</v>
      </c>
      <c r="C3274" s="161"/>
      <c r="D3274" s="18">
        <v>93.52</v>
      </c>
      <c r="E3274" s="161">
        <v>91.49</v>
      </c>
      <c r="K3274" s="23">
        <v>88</v>
      </c>
      <c r="M3274" s="23">
        <v>133.9</v>
      </c>
      <c r="N3274" s="287">
        <f t="shared" si="4"/>
        <v>56.238</v>
      </c>
    </row>
    <row r="3275" spans="1:14" x14ac:dyDescent="0.2">
      <c r="A3275" s="275">
        <v>40541</v>
      </c>
      <c r="B3275" s="162">
        <v>96.47</v>
      </c>
      <c r="C3275" s="162"/>
      <c r="D3275" s="223">
        <v>93.52</v>
      </c>
      <c r="E3275" s="161">
        <v>91.12</v>
      </c>
      <c r="K3275" s="23">
        <v>87.5</v>
      </c>
      <c r="M3275" s="23">
        <v>133.80000000000001</v>
      </c>
      <c r="N3275" s="262">
        <f t="shared" si="4"/>
        <v>56.196000000000005</v>
      </c>
    </row>
    <row r="3276" spans="1:14" ht="13.2" x14ac:dyDescent="0.25">
      <c r="A3276" s="259">
        <v>40542</v>
      </c>
      <c r="B3276" s="214">
        <v>95.59</v>
      </c>
      <c r="C3276" s="214"/>
      <c r="E3276" s="352">
        <v>89.84</v>
      </c>
      <c r="F3276">
        <v>20</v>
      </c>
      <c r="G3276" s="186">
        <f>SUM(B3256:B3276)/F3276</f>
        <v>94.240000000000009</v>
      </c>
      <c r="H3276" s="185">
        <f>SUM(D3256:D3275)/F3276</f>
        <v>91.304999999999978</v>
      </c>
      <c r="I3276" s="186">
        <f>SUM(E3256:E3276)/F3276</f>
        <v>89.04249999999999</v>
      </c>
      <c r="K3276" s="23">
        <v>86.25</v>
      </c>
      <c r="M3276" s="23"/>
      <c r="N3276" s="287"/>
    </row>
    <row r="3277" spans="1:14" ht="77.25" customHeight="1" x14ac:dyDescent="0.25">
      <c r="A3277" s="275">
        <v>40543</v>
      </c>
      <c r="B3277" s="421" t="s">
        <v>1066</v>
      </c>
      <c r="C3277" s="421"/>
      <c r="E3277" s="214">
        <v>91.38</v>
      </c>
      <c r="F3277" s="351" t="s">
        <v>2228</v>
      </c>
      <c r="G3277" s="351"/>
      <c r="H3277" s="353" t="s">
        <v>1234</v>
      </c>
      <c r="I3277" s="186">
        <f>SUM(E3256:E3277)/21</f>
        <v>89.1538095238095</v>
      </c>
      <c r="K3277" s="262">
        <v>88</v>
      </c>
      <c r="M3277" s="23"/>
      <c r="N3277" s="287"/>
    </row>
    <row r="3278" spans="1:14" x14ac:dyDescent="0.2">
      <c r="A3278" s="171">
        <v>40546</v>
      </c>
      <c r="B3278" s="161">
        <v>97.45</v>
      </c>
      <c r="C3278" s="161"/>
      <c r="D3278" s="18">
        <v>95.82</v>
      </c>
      <c r="E3278" s="161">
        <v>91.55</v>
      </c>
      <c r="K3278" s="23">
        <v>87.75</v>
      </c>
      <c r="M3278" s="23">
        <v>134.4</v>
      </c>
      <c r="N3278" s="287">
        <f t="shared" si="4"/>
        <v>56.448</v>
      </c>
    </row>
    <row r="3279" spans="1:14" x14ac:dyDescent="0.2">
      <c r="A3279" s="171">
        <v>40547</v>
      </c>
      <c r="B3279" s="161">
        <v>95.63</v>
      </c>
      <c r="C3279" s="161"/>
      <c r="D3279" s="18">
        <v>93.52</v>
      </c>
      <c r="E3279" s="161">
        <v>89.38</v>
      </c>
      <c r="K3279" s="23">
        <v>85.75</v>
      </c>
      <c r="M3279" s="23">
        <v>132.4</v>
      </c>
      <c r="N3279" s="287">
        <f t="shared" si="4"/>
        <v>55.608000000000004</v>
      </c>
    </row>
    <row r="3280" spans="1:14" x14ac:dyDescent="0.2">
      <c r="A3280" s="171">
        <v>40548</v>
      </c>
      <c r="B3280" s="161">
        <v>97.35</v>
      </c>
      <c r="C3280" s="161"/>
      <c r="D3280" s="18">
        <v>95.07</v>
      </c>
      <c r="E3280" s="161">
        <v>90.3</v>
      </c>
      <c r="K3280" s="23"/>
      <c r="M3280" s="70"/>
      <c r="N3280" s="287"/>
    </row>
    <row r="3281" spans="1:14" x14ac:dyDescent="0.2">
      <c r="A3281" s="171">
        <v>40549</v>
      </c>
      <c r="B3281" s="161">
        <v>96.08</v>
      </c>
      <c r="C3281" s="161"/>
      <c r="D3281" s="18">
        <v>94.95</v>
      </c>
      <c r="E3281" s="161">
        <v>88.38</v>
      </c>
      <c r="K3281" s="23"/>
      <c r="M3281" s="70"/>
      <c r="N3281" s="287"/>
    </row>
    <row r="3282" spans="1:14" x14ac:dyDescent="0.2">
      <c r="A3282" s="171">
        <v>40550</v>
      </c>
      <c r="B3282" s="161">
        <v>94.98</v>
      </c>
      <c r="C3282" s="161"/>
      <c r="D3282" s="18">
        <v>94.25</v>
      </c>
      <c r="E3282" s="161">
        <v>88.03</v>
      </c>
      <c r="K3282" s="23"/>
      <c r="M3282" s="70"/>
      <c r="N3282" s="287"/>
    </row>
    <row r="3283" spans="1:14" x14ac:dyDescent="0.2">
      <c r="A3283" s="171">
        <v>40553</v>
      </c>
      <c r="B3283" s="161">
        <v>96.9</v>
      </c>
      <c r="C3283" s="161"/>
      <c r="D3283" s="18">
        <v>95.05</v>
      </c>
      <c r="E3283" s="161">
        <v>89.25</v>
      </c>
      <c r="K3283" s="161"/>
      <c r="M3283" s="161"/>
      <c r="N3283" s="287"/>
    </row>
    <row r="3284" spans="1:14" x14ac:dyDescent="0.2">
      <c r="A3284" s="171">
        <v>40554</v>
      </c>
      <c r="B3284" s="161">
        <v>98.76</v>
      </c>
      <c r="C3284" s="161"/>
      <c r="D3284" s="18">
        <v>96.8</v>
      </c>
      <c r="E3284" s="161">
        <v>91.11</v>
      </c>
      <c r="K3284" s="161"/>
      <c r="M3284" s="161"/>
    </row>
    <row r="3285" spans="1:14" x14ac:dyDescent="0.2">
      <c r="A3285" s="171">
        <v>40555</v>
      </c>
      <c r="B3285" s="161">
        <v>98.86</v>
      </c>
      <c r="C3285" s="161"/>
      <c r="D3285" s="18">
        <v>97.86</v>
      </c>
      <c r="E3285" s="161">
        <v>91.86</v>
      </c>
      <c r="K3285" s="161"/>
      <c r="M3285" s="161"/>
    </row>
    <row r="3286" spans="1:14" x14ac:dyDescent="0.2">
      <c r="A3286" s="171">
        <v>40556</v>
      </c>
      <c r="B3286" s="161">
        <v>97.9</v>
      </c>
      <c r="C3286" s="161"/>
      <c r="D3286" s="18">
        <v>97.86</v>
      </c>
      <c r="E3286" s="161">
        <v>91.4</v>
      </c>
      <c r="K3286" s="161"/>
      <c r="M3286" s="161"/>
    </row>
    <row r="3287" spans="1:14" x14ac:dyDescent="0.2">
      <c r="A3287" s="171">
        <v>40557</v>
      </c>
      <c r="B3287" s="161">
        <v>98.94</v>
      </c>
      <c r="C3287" s="161"/>
      <c r="D3287" s="18">
        <v>97.86</v>
      </c>
      <c r="E3287" s="161">
        <v>91.54</v>
      </c>
      <c r="K3287" s="161"/>
      <c r="M3287" s="161"/>
    </row>
    <row r="3288" spans="1:14" x14ac:dyDescent="0.2">
      <c r="A3288" s="171">
        <v>40561</v>
      </c>
      <c r="B3288" s="161">
        <v>98.18</v>
      </c>
      <c r="C3288" s="161"/>
      <c r="D3288" s="18">
        <v>97.83</v>
      </c>
      <c r="E3288" s="161">
        <v>91.38</v>
      </c>
      <c r="K3288" s="161"/>
      <c r="M3288" s="161"/>
    </row>
    <row r="3289" spans="1:14" x14ac:dyDescent="0.2">
      <c r="A3289" s="171">
        <v>40562</v>
      </c>
      <c r="B3289" s="161">
        <v>98.61</v>
      </c>
      <c r="C3289" s="161"/>
      <c r="D3289" s="18">
        <v>98.42</v>
      </c>
      <c r="E3289" s="161">
        <v>90.86</v>
      </c>
      <c r="K3289" s="161"/>
      <c r="M3289" s="161"/>
    </row>
    <row r="3290" spans="1:14" x14ac:dyDescent="0.2">
      <c r="A3290" s="171">
        <v>40563</v>
      </c>
      <c r="B3290" s="161">
        <v>97.11</v>
      </c>
      <c r="C3290" s="161"/>
      <c r="D3290" s="18">
        <v>96.27</v>
      </c>
      <c r="E3290" s="161">
        <v>88.86</v>
      </c>
      <c r="K3290" s="161"/>
      <c r="M3290" s="161"/>
    </row>
    <row r="3291" spans="1:14" x14ac:dyDescent="0.2">
      <c r="A3291" s="171">
        <v>40564</v>
      </c>
      <c r="B3291" s="161">
        <v>97.46</v>
      </c>
      <c r="C3291" s="161"/>
      <c r="D3291" s="18">
        <v>96.84</v>
      </c>
      <c r="E3291" s="161">
        <v>88.11</v>
      </c>
      <c r="K3291" s="161"/>
      <c r="M3291" s="161"/>
    </row>
    <row r="3292" spans="1:14" x14ac:dyDescent="0.2">
      <c r="A3292" s="171">
        <v>40567</v>
      </c>
      <c r="B3292" s="161">
        <v>97.17</v>
      </c>
      <c r="C3292" s="161"/>
      <c r="D3292" s="18">
        <v>96.76</v>
      </c>
      <c r="E3292" s="161">
        <v>86.67</v>
      </c>
      <c r="K3292" s="161">
        <v>85.4</v>
      </c>
      <c r="M3292" s="161">
        <v>136.30000000000001</v>
      </c>
      <c r="N3292" s="287">
        <f t="shared" ref="N3292:N3354" si="5">(M3292/100)*42</f>
        <v>57.246000000000009</v>
      </c>
    </row>
    <row r="3293" spans="1:14" x14ac:dyDescent="0.2">
      <c r="A3293" s="171">
        <v>40568</v>
      </c>
      <c r="B3293" s="161">
        <v>95.74</v>
      </c>
      <c r="C3293" s="161"/>
      <c r="D3293" s="18">
        <v>96.76</v>
      </c>
      <c r="E3293" s="161">
        <v>85.19</v>
      </c>
      <c r="K3293" s="161">
        <v>82.75</v>
      </c>
      <c r="M3293" s="161">
        <v>134</v>
      </c>
      <c r="N3293" s="287">
        <f t="shared" si="5"/>
        <v>56.28</v>
      </c>
    </row>
    <row r="3294" spans="1:14" x14ac:dyDescent="0.2">
      <c r="A3294" s="171">
        <v>40569</v>
      </c>
      <c r="B3294" s="161">
        <v>98.33</v>
      </c>
      <c r="C3294" s="161"/>
      <c r="D3294" s="18">
        <v>96.04</v>
      </c>
      <c r="E3294" s="161">
        <v>87.33</v>
      </c>
      <c r="K3294" s="161">
        <v>83.75</v>
      </c>
      <c r="M3294" s="161">
        <v>135.80000000000001</v>
      </c>
      <c r="N3294" s="287">
        <f t="shared" si="5"/>
        <v>57.036000000000001</v>
      </c>
    </row>
    <row r="3295" spans="1:14" x14ac:dyDescent="0.2">
      <c r="A3295" s="171">
        <v>40570</v>
      </c>
      <c r="B3295" s="161">
        <v>98.24</v>
      </c>
      <c r="C3295" s="161"/>
      <c r="D3295" s="18">
        <v>96.48</v>
      </c>
      <c r="E3295" s="161">
        <v>85.64</v>
      </c>
      <c r="K3295" s="161">
        <v>82</v>
      </c>
      <c r="M3295" s="161">
        <v>133.4</v>
      </c>
      <c r="N3295" s="287">
        <f t="shared" si="5"/>
        <v>56.028000000000006</v>
      </c>
    </row>
    <row r="3296" spans="1:14" x14ac:dyDescent="0.2">
      <c r="A3296" s="171">
        <v>40571</v>
      </c>
      <c r="B3296" s="161">
        <v>101.43</v>
      </c>
      <c r="C3296" s="161"/>
      <c r="D3296" s="18">
        <v>97.06</v>
      </c>
      <c r="E3296" s="161">
        <v>89.43</v>
      </c>
      <c r="K3296" s="161">
        <v>85.75</v>
      </c>
      <c r="M3296" s="161">
        <v>133.5</v>
      </c>
      <c r="N3296" s="287">
        <f t="shared" si="5"/>
        <v>56.07</v>
      </c>
    </row>
    <row r="3297" spans="1:14" ht="13.2" x14ac:dyDescent="0.25">
      <c r="A3297" s="171">
        <v>40574</v>
      </c>
      <c r="B3297" s="161">
        <v>103.89</v>
      </c>
      <c r="C3297" s="161"/>
      <c r="D3297" s="18">
        <v>98.97</v>
      </c>
      <c r="E3297" s="161">
        <v>92.19</v>
      </c>
      <c r="F3297">
        <v>20</v>
      </c>
      <c r="G3297" s="186">
        <f>SUM(B3278:B3297)/F3297</f>
        <v>97.950500000000005</v>
      </c>
      <c r="H3297" s="185">
        <f>SUM(D3278:D3297)/F3297</f>
        <v>96.523499999999984</v>
      </c>
      <c r="I3297" s="186">
        <f>SUM(E3278:E3297)/F3297</f>
        <v>89.423000000000002</v>
      </c>
      <c r="K3297" s="161">
        <v>89</v>
      </c>
      <c r="M3297" s="161">
        <v>135.9</v>
      </c>
      <c r="N3297" s="287">
        <f t="shared" si="5"/>
        <v>57.078000000000003</v>
      </c>
    </row>
    <row r="3298" spans="1:14" s="57" customFormat="1" x14ac:dyDescent="0.2">
      <c r="A3298" s="259">
        <v>40575</v>
      </c>
      <c r="B3298" s="214">
        <v>102.52</v>
      </c>
      <c r="C3298" s="214"/>
      <c r="D3298" s="214">
        <v>100.4</v>
      </c>
      <c r="E3298" s="214">
        <v>90.77</v>
      </c>
      <c r="K3298" s="262">
        <v>87.25</v>
      </c>
      <c r="M3298" s="161">
        <v>134</v>
      </c>
      <c r="N3298" s="262">
        <f t="shared" si="5"/>
        <v>56.28</v>
      </c>
    </row>
    <row r="3299" spans="1:14" s="298" customFormat="1" x14ac:dyDescent="0.2">
      <c r="A3299" s="171">
        <v>40576</v>
      </c>
      <c r="B3299" s="161">
        <v>103.61</v>
      </c>
      <c r="C3299" s="161"/>
      <c r="D3299" s="162">
        <v>101.3</v>
      </c>
      <c r="E3299" s="161">
        <v>90.86</v>
      </c>
      <c r="K3299" s="266"/>
      <c r="M3299" s="162">
        <v>133.1</v>
      </c>
      <c r="N3299" s="287">
        <f t="shared" si="5"/>
        <v>55.902000000000001</v>
      </c>
    </row>
    <row r="3300" spans="1:14" x14ac:dyDescent="0.2">
      <c r="A3300" s="171">
        <v>40577</v>
      </c>
      <c r="B3300" s="161">
        <v>103.49</v>
      </c>
      <c r="C3300" s="161"/>
      <c r="D3300" s="18">
        <v>101.69</v>
      </c>
      <c r="E3300" s="161">
        <v>90.54</v>
      </c>
      <c r="K3300" s="161">
        <v>87</v>
      </c>
      <c r="M3300" s="161">
        <v>132.30000000000001</v>
      </c>
      <c r="N3300" s="287">
        <f t="shared" si="5"/>
        <v>55.56600000000001</v>
      </c>
    </row>
    <row r="3301" spans="1:14" x14ac:dyDescent="0.2">
      <c r="A3301" s="171">
        <v>40578</v>
      </c>
      <c r="B3301" s="161">
        <v>101.63</v>
      </c>
      <c r="C3301" s="161"/>
      <c r="D3301" s="18">
        <v>99.43</v>
      </c>
      <c r="E3301" s="161">
        <v>89.03</v>
      </c>
      <c r="K3301" s="161"/>
      <c r="M3301" s="161">
        <v>132.30000000000001</v>
      </c>
      <c r="N3301" s="287">
        <f t="shared" si="5"/>
        <v>55.56600000000001</v>
      </c>
    </row>
    <row r="3302" spans="1:14" x14ac:dyDescent="0.2">
      <c r="A3302" s="171">
        <v>40581</v>
      </c>
      <c r="B3302" s="161">
        <v>100.98</v>
      </c>
      <c r="C3302" s="161"/>
      <c r="D3302" s="18">
        <v>99.44</v>
      </c>
      <c r="E3302" s="161">
        <v>87.48</v>
      </c>
      <c r="K3302" s="161"/>
      <c r="M3302" s="161">
        <v>133.9</v>
      </c>
      <c r="N3302" s="287">
        <f t="shared" si="5"/>
        <v>56.238</v>
      </c>
    </row>
    <row r="3303" spans="1:14" x14ac:dyDescent="0.2">
      <c r="A3303" s="171">
        <v>40582</v>
      </c>
      <c r="B3303" s="161">
        <v>101.34</v>
      </c>
      <c r="C3303" s="161"/>
      <c r="D3303" s="18">
        <v>99.25</v>
      </c>
      <c r="E3303" s="161">
        <v>86.94</v>
      </c>
      <c r="K3303" s="161"/>
      <c r="M3303" s="161">
        <v>134.19999999999999</v>
      </c>
      <c r="N3303" s="287">
        <f t="shared" si="5"/>
        <v>56.363999999999997</v>
      </c>
    </row>
    <row r="3304" spans="1:14" x14ac:dyDescent="0.2">
      <c r="A3304" s="171">
        <v>40583</v>
      </c>
      <c r="B3304" s="161">
        <v>102.51</v>
      </c>
      <c r="C3304" s="161"/>
      <c r="D3304" s="18">
        <v>100.16</v>
      </c>
      <c r="E3304" s="161">
        <v>86.71</v>
      </c>
      <c r="K3304" s="161"/>
      <c r="M3304" s="161">
        <v>134.5</v>
      </c>
      <c r="N3304" s="287">
        <f t="shared" si="5"/>
        <v>56.49</v>
      </c>
    </row>
    <row r="3305" spans="1:14" x14ac:dyDescent="0.2">
      <c r="A3305" s="171">
        <v>40584</v>
      </c>
      <c r="B3305" s="161">
        <v>104.03</v>
      </c>
      <c r="C3305" s="161"/>
      <c r="D3305" s="18">
        <v>100.74</v>
      </c>
      <c r="E3305" s="161">
        <v>86.73</v>
      </c>
      <c r="K3305" s="161"/>
      <c r="M3305" s="161">
        <v>131.80000000000001</v>
      </c>
      <c r="N3305" s="287">
        <f t="shared" si="5"/>
        <v>55.356000000000002</v>
      </c>
    </row>
    <row r="3306" spans="1:14" x14ac:dyDescent="0.2">
      <c r="A3306" s="171">
        <v>40585</v>
      </c>
      <c r="B3306" s="161">
        <v>103.03</v>
      </c>
      <c r="C3306" s="161"/>
      <c r="D3306" s="23">
        <v>99.93</v>
      </c>
      <c r="E3306" s="161">
        <v>85.58</v>
      </c>
      <c r="K3306" s="161"/>
      <c r="M3306" s="161">
        <v>131.1</v>
      </c>
      <c r="N3306" s="287">
        <f t="shared" si="5"/>
        <v>55.061999999999998</v>
      </c>
    </row>
    <row r="3307" spans="1:14" x14ac:dyDescent="0.2">
      <c r="A3307" s="171">
        <v>40588</v>
      </c>
      <c r="B3307" s="161">
        <v>104.56</v>
      </c>
      <c r="C3307" s="161"/>
      <c r="D3307" s="23">
        <v>103.12</v>
      </c>
      <c r="E3307" s="161">
        <v>84.81</v>
      </c>
      <c r="K3307" s="161"/>
      <c r="M3307" s="161">
        <v>134.30000000000001</v>
      </c>
      <c r="N3307" s="287">
        <f t="shared" si="5"/>
        <v>56.406000000000006</v>
      </c>
    </row>
    <row r="3308" spans="1:14" x14ac:dyDescent="0.2">
      <c r="A3308" s="171">
        <v>40589</v>
      </c>
      <c r="B3308" s="161">
        <v>104.12</v>
      </c>
      <c r="C3308" s="161"/>
      <c r="D3308" s="23">
        <v>102.48</v>
      </c>
      <c r="E3308" s="161">
        <v>84.32</v>
      </c>
      <c r="K3308" s="161"/>
      <c r="M3308" s="161">
        <v>135.30000000000001</v>
      </c>
      <c r="N3308" s="287">
        <f t="shared" si="5"/>
        <v>56.826000000000008</v>
      </c>
    </row>
    <row r="3309" spans="1:14" x14ac:dyDescent="0.2">
      <c r="A3309" s="171">
        <v>40590</v>
      </c>
      <c r="B3309" s="161">
        <v>105.24</v>
      </c>
      <c r="C3309" s="161"/>
      <c r="D3309" s="23">
        <v>102.78</v>
      </c>
      <c r="E3309" s="161">
        <v>84.99</v>
      </c>
      <c r="K3309" s="161"/>
      <c r="M3309" s="161">
        <v>138.30000000000001</v>
      </c>
      <c r="N3309" s="287">
        <f t="shared" si="5"/>
        <v>58.085999999999999</v>
      </c>
    </row>
    <row r="3310" spans="1:14" x14ac:dyDescent="0.2">
      <c r="A3310" s="171">
        <v>40591</v>
      </c>
      <c r="B3310" s="161">
        <v>105.86</v>
      </c>
      <c r="C3310" s="161"/>
      <c r="D3310" s="23">
        <v>103.45</v>
      </c>
      <c r="E3310" s="161">
        <v>86.36</v>
      </c>
      <c r="K3310" s="161"/>
      <c r="M3310" s="161">
        <v>137.6</v>
      </c>
      <c r="N3310" s="287">
        <f t="shared" si="5"/>
        <v>57.791999999999994</v>
      </c>
    </row>
    <row r="3311" spans="1:14" x14ac:dyDescent="0.2">
      <c r="A3311" s="171">
        <v>40592</v>
      </c>
      <c r="B3311" s="161">
        <v>103.9</v>
      </c>
      <c r="C3311" s="161"/>
      <c r="D3311" s="23">
        <v>102.2</v>
      </c>
      <c r="E3311" s="161">
        <v>86.2</v>
      </c>
      <c r="K3311" s="161"/>
      <c r="M3311" s="161">
        <v>136.1</v>
      </c>
      <c r="N3311" s="287">
        <f t="shared" si="5"/>
        <v>57.161999999999999</v>
      </c>
    </row>
    <row r="3312" spans="1:14" x14ac:dyDescent="0.2">
      <c r="A3312" s="171">
        <v>40596</v>
      </c>
      <c r="B3312" s="161">
        <v>111.17</v>
      </c>
      <c r="C3312" s="161"/>
      <c r="D3312" s="23">
        <v>106.82</v>
      </c>
      <c r="E3312" s="18">
        <v>93.57</v>
      </c>
      <c r="K3312" s="161">
        <v>89.75</v>
      </c>
      <c r="M3312" s="161">
        <v>136.1</v>
      </c>
      <c r="N3312" s="287">
        <f t="shared" si="5"/>
        <v>57.161999999999999</v>
      </c>
    </row>
    <row r="3313" spans="1:14" x14ac:dyDescent="0.2">
      <c r="A3313" s="171">
        <v>40597</v>
      </c>
      <c r="B3313" s="161">
        <v>113.6</v>
      </c>
      <c r="C3313" s="161"/>
      <c r="D3313" s="23">
        <v>109.77</v>
      </c>
      <c r="E3313" s="18">
        <v>96.35</v>
      </c>
      <c r="K3313" s="161">
        <v>94.5</v>
      </c>
      <c r="M3313" s="161">
        <v>143.9</v>
      </c>
      <c r="N3313" s="287">
        <f t="shared" si="5"/>
        <v>60.438000000000002</v>
      </c>
    </row>
    <row r="3314" spans="1:14" x14ac:dyDescent="0.2">
      <c r="A3314" s="171">
        <v>40598</v>
      </c>
      <c r="B3314" s="161">
        <v>114.98</v>
      </c>
      <c r="C3314" s="161"/>
      <c r="D3314" s="23">
        <v>113.91</v>
      </c>
      <c r="E3314" s="18">
        <v>95.98</v>
      </c>
      <c r="K3314" s="161">
        <v>93.75</v>
      </c>
      <c r="M3314" s="161">
        <v>153.5</v>
      </c>
      <c r="N3314" s="287">
        <f t="shared" si="5"/>
        <v>64.47</v>
      </c>
    </row>
    <row r="3315" spans="1:14" x14ac:dyDescent="0.2">
      <c r="A3315" s="171">
        <v>40599</v>
      </c>
      <c r="B3315" s="161">
        <v>117.04</v>
      </c>
      <c r="C3315" s="161"/>
      <c r="D3315" s="23">
        <v>111.47</v>
      </c>
      <c r="E3315" s="161">
        <v>97.89</v>
      </c>
      <c r="K3315" s="161">
        <v>94.5</v>
      </c>
      <c r="M3315" s="161">
        <v>153.5</v>
      </c>
      <c r="N3315" s="287">
        <f t="shared" si="5"/>
        <v>64.47</v>
      </c>
    </row>
    <row r="3316" spans="1:14" ht="13.2" x14ac:dyDescent="0.25">
      <c r="A3316" s="171">
        <v>40602</v>
      </c>
      <c r="B3316" s="161">
        <v>115.77</v>
      </c>
      <c r="C3316" s="161"/>
      <c r="D3316" s="23">
        <v>112.27</v>
      </c>
      <c r="E3316" s="161">
        <v>96.97</v>
      </c>
      <c r="F3316">
        <v>19</v>
      </c>
      <c r="G3316" s="186">
        <f>SUM(B3298:B3316)/F3316</f>
        <v>106.28315789473685</v>
      </c>
      <c r="H3316" s="185">
        <f>SUM(D3298:D3316)/F3316</f>
        <v>103.71631578947368</v>
      </c>
      <c r="I3316" s="186">
        <f>SUM(E3298:E3316)/F3316</f>
        <v>89.583157894736857</v>
      </c>
      <c r="K3316" s="161">
        <v>93</v>
      </c>
      <c r="M3316" s="161">
        <v>153.80000000000001</v>
      </c>
      <c r="N3316" s="287">
        <f t="shared" si="5"/>
        <v>64.596000000000004</v>
      </c>
    </row>
    <row r="3317" spans="1:14" s="57" customFormat="1" x14ac:dyDescent="0.2">
      <c r="A3317" s="259">
        <v>40603</v>
      </c>
      <c r="B3317" s="214">
        <v>119.18</v>
      </c>
      <c r="C3317" s="214"/>
      <c r="D3317" s="216">
        <v>113.34</v>
      </c>
      <c r="E3317" s="214">
        <v>99.63</v>
      </c>
      <c r="K3317" s="262">
        <v>96</v>
      </c>
      <c r="M3317" s="161">
        <v>149.1</v>
      </c>
      <c r="N3317" s="262">
        <f t="shared" si="5"/>
        <v>62.621999999999993</v>
      </c>
    </row>
    <row r="3318" spans="1:14" x14ac:dyDescent="0.2">
      <c r="A3318" s="21">
        <v>40604</v>
      </c>
      <c r="B3318" s="161">
        <v>122.08</v>
      </c>
      <c r="C3318" s="161"/>
      <c r="D3318" s="23">
        <v>116.89</v>
      </c>
      <c r="E3318" s="18">
        <v>102.23</v>
      </c>
      <c r="K3318" s="161">
        <v>98.75</v>
      </c>
      <c r="M3318" s="161">
        <v>143.80000000000001</v>
      </c>
      <c r="N3318" s="287">
        <f t="shared" si="5"/>
        <v>60.396000000000008</v>
      </c>
    </row>
    <row r="3319" spans="1:14" x14ac:dyDescent="0.2">
      <c r="A3319" s="251">
        <v>40605</v>
      </c>
      <c r="B3319" s="162">
        <v>119.76</v>
      </c>
      <c r="C3319" s="162"/>
      <c r="D3319" s="23">
        <v>114.42</v>
      </c>
      <c r="E3319" s="18">
        <v>101.36</v>
      </c>
      <c r="K3319"/>
      <c r="M3319" s="161">
        <v>138</v>
      </c>
      <c r="N3319" s="287">
        <f t="shared" si="5"/>
        <v>57.959999999999994</v>
      </c>
    </row>
    <row r="3320" spans="1:14" x14ac:dyDescent="0.2">
      <c r="A3320" s="171">
        <v>40606</v>
      </c>
      <c r="B3320" s="161">
        <v>120.42</v>
      </c>
      <c r="C3320" s="161"/>
      <c r="D3320" s="23">
        <v>115.71</v>
      </c>
      <c r="E3320" s="161">
        <v>104.42</v>
      </c>
      <c r="K3320"/>
      <c r="M3320" s="161">
        <v>137.9</v>
      </c>
      <c r="N3320" s="287">
        <f t="shared" si="5"/>
        <v>57.917999999999999</v>
      </c>
    </row>
    <row r="3321" spans="1:14" x14ac:dyDescent="0.2">
      <c r="A3321" s="171">
        <v>40609</v>
      </c>
      <c r="B3321" s="161">
        <v>119.44</v>
      </c>
      <c r="C3321" s="161"/>
      <c r="D3321" s="23">
        <v>116.58</v>
      </c>
      <c r="E3321" s="161">
        <v>105.44</v>
      </c>
      <c r="K3321"/>
      <c r="M3321" s="36">
        <v>136.30000000000001</v>
      </c>
      <c r="N3321" s="287">
        <f t="shared" si="5"/>
        <v>57.246000000000009</v>
      </c>
    </row>
    <row r="3322" spans="1:14" x14ac:dyDescent="0.2">
      <c r="A3322" s="171">
        <v>40610</v>
      </c>
      <c r="B3322" s="161">
        <v>115.62</v>
      </c>
      <c r="C3322" s="161"/>
      <c r="D3322" s="23">
        <v>112.32</v>
      </c>
      <c r="E3322" s="161">
        <v>105.02</v>
      </c>
      <c r="K3322"/>
      <c r="M3322" s="161">
        <v>133.4</v>
      </c>
      <c r="N3322" s="287">
        <f t="shared" si="5"/>
        <v>56.028000000000006</v>
      </c>
    </row>
    <row r="3323" spans="1:14" x14ac:dyDescent="0.2">
      <c r="A3323" s="171">
        <v>40611</v>
      </c>
      <c r="B3323" s="161">
        <v>116.33</v>
      </c>
      <c r="C3323" s="161"/>
      <c r="D3323" s="18">
        <v>115.19</v>
      </c>
      <c r="E3323" s="161">
        <v>104.38</v>
      </c>
      <c r="K3323" s="161"/>
      <c r="M3323" s="161">
        <v>134.80000000000001</v>
      </c>
      <c r="N3323" s="287">
        <f t="shared" si="5"/>
        <v>56.616000000000007</v>
      </c>
    </row>
    <row r="3324" spans="1:14" x14ac:dyDescent="0.2">
      <c r="A3324" s="171">
        <v>40612</v>
      </c>
      <c r="B3324" s="161">
        <v>115.7</v>
      </c>
      <c r="C3324" s="161"/>
      <c r="D3324" s="18">
        <v>114.07</v>
      </c>
      <c r="E3324" s="161">
        <v>102.7</v>
      </c>
      <c r="K3324" s="161"/>
      <c r="M3324" s="161">
        <v>135</v>
      </c>
      <c r="N3324" s="287">
        <f t="shared" si="5"/>
        <v>56.7</v>
      </c>
    </row>
    <row r="3325" spans="1:14" x14ac:dyDescent="0.2">
      <c r="A3325" s="171">
        <v>40613</v>
      </c>
      <c r="B3325" s="161">
        <v>116.76</v>
      </c>
      <c r="C3325" s="161"/>
      <c r="D3325" s="18">
        <v>114.07</v>
      </c>
      <c r="E3325" s="161">
        <v>101.16</v>
      </c>
      <c r="K3325" s="161"/>
      <c r="M3325" s="161">
        <v>135.4</v>
      </c>
      <c r="N3325" s="287">
        <f t="shared" si="5"/>
        <v>56.868000000000002</v>
      </c>
    </row>
    <row r="3326" spans="1:14" x14ac:dyDescent="0.2">
      <c r="A3326" s="171">
        <v>40616</v>
      </c>
      <c r="B3326" s="161">
        <v>116.64</v>
      </c>
      <c r="C3326" s="161"/>
      <c r="D3326" s="18">
        <v>112.95</v>
      </c>
      <c r="E3326" s="161">
        <v>101.19</v>
      </c>
      <c r="K3326" s="161"/>
      <c r="M3326" s="161">
        <v>136.6</v>
      </c>
      <c r="N3326" s="287">
        <f t="shared" si="5"/>
        <v>57.371999999999993</v>
      </c>
    </row>
    <row r="3327" spans="1:14" x14ac:dyDescent="0.2">
      <c r="A3327" s="171">
        <v>40617</v>
      </c>
      <c r="B3327" s="161">
        <v>111.08</v>
      </c>
      <c r="C3327" s="161"/>
      <c r="D3327" s="18">
        <v>111.11</v>
      </c>
      <c r="E3327" s="161">
        <v>97.18</v>
      </c>
      <c r="K3327" s="161"/>
      <c r="M3327" s="161">
        <v>132.9</v>
      </c>
      <c r="N3327" s="287">
        <f t="shared" si="5"/>
        <v>55.817999999999998</v>
      </c>
    </row>
    <row r="3328" spans="1:14" x14ac:dyDescent="0.2">
      <c r="A3328" s="171">
        <v>40618</v>
      </c>
      <c r="B3328" s="161">
        <v>111.48</v>
      </c>
      <c r="C3328" s="161"/>
      <c r="D3328" s="18">
        <v>110.96</v>
      </c>
      <c r="E3328" s="161">
        <v>97.98</v>
      </c>
      <c r="K3328" s="161"/>
      <c r="M3328" s="161">
        <v>137</v>
      </c>
      <c r="N3328" s="287">
        <f t="shared" si="5"/>
        <v>57.540000000000006</v>
      </c>
    </row>
    <row r="3329" spans="1:14" x14ac:dyDescent="0.2">
      <c r="A3329" s="171">
        <v>40619</v>
      </c>
      <c r="B3329" s="161">
        <v>117.02</v>
      </c>
      <c r="C3329" s="161"/>
      <c r="D3329" s="18">
        <v>114.18</v>
      </c>
      <c r="E3329" s="161">
        <v>101.42</v>
      </c>
      <c r="K3329" s="161"/>
      <c r="M3329" s="161">
        <v>150</v>
      </c>
      <c r="N3329" s="287">
        <f t="shared" si="5"/>
        <v>63</v>
      </c>
    </row>
    <row r="3330" spans="1:14" x14ac:dyDescent="0.2">
      <c r="A3330" s="171">
        <v>40620</v>
      </c>
      <c r="B3330" s="161">
        <v>116.67</v>
      </c>
      <c r="C3330" s="161"/>
      <c r="D3330" s="18">
        <v>114.13</v>
      </c>
      <c r="E3330" s="161"/>
      <c r="K3330" s="161"/>
      <c r="M3330" s="161">
        <v>150</v>
      </c>
      <c r="N3330" s="287">
        <f t="shared" si="5"/>
        <v>63</v>
      </c>
    </row>
    <row r="3331" spans="1:14" x14ac:dyDescent="0.2">
      <c r="A3331" s="171">
        <v>40623</v>
      </c>
      <c r="B3331" s="161">
        <v>117.93</v>
      </c>
      <c r="C3331" s="161"/>
      <c r="D3331" s="18">
        <v>114.92</v>
      </c>
      <c r="E3331" s="161">
        <v>102.33</v>
      </c>
      <c r="K3331" s="161"/>
      <c r="M3331" s="161">
        <v>153.5</v>
      </c>
      <c r="N3331" s="287">
        <f t="shared" si="5"/>
        <v>64.47</v>
      </c>
    </row>
    <row r="3332" spans="1:14" x14ac:dyDescent="0.2">
      <c r="A3332" s="171">
        <v>40624</v>
      </c>
      <c r="B3332" s="161">
        <v>119.5</v>
      </c>
      <c r="C3332" s="161"/>
      <c r="D3332" s="18">
        <v>115.63</v>
      </c>
      <c r="E3332" s="161">
        <v>104</v>
      </c>
      <c r="K3332" s="161">
        <v>100.5</v>
      </c>
      <c r="M3332" s="161">
        <v>153</v>
      </c>
      <c r="N3332" s="287">
        <f t="shared" si="5"/>
        <v>64.260000000000005</v>
      </c>
    </row>
    <row r="3333" spans="1:14" x14ac:dyDescent="0.2">
      <c r="A3333" s="171">
        <v>40625</v>
      </c>
      <c r="B3333" s="161">
        <v>117.75</v>
      </c>
      <c r="C3333" s="161"/>
      <c r="D3333" s="18">
        <v>115.65</v>
      </c>
      <c r="E3333" s="161">
        <v>105.25</v>
      </c>
      <c r="K3333" s="161">
        <v>102.25</v>
      </c>
      <c r="M3333" s="161">
        <v>142.9</v>
      </c>
      <c r="N3333" s="287">
        <f t="shared" si="5"/>
        <v>60.018000000000001</v>
      </c>
    </row>
    <row r="3334" spans="1:14" x14ac:dyDescent="0.2">
      <c r="A3334" s="171">
        <v>40626</v>
      </c>
      <c r="B3334" s="161">
        <v>117.35</v>
      </c>
      <c r="C3334" s="161"/>
      <c r="D3334" s="18">
        <v>115.41</v>
      </c>
      <c r="E3334" s="161">
        <v>105.6</v>
      </c>
      <c r="K3334" s="161">
        <v>102</v>
      </c>
      <c r="M3334" s="161">
        <v>137.1</v>
      </c>
      <c r="N3334" s="287">
        <f t="shared" si="5"/>
        <v>57.582000000000001</v>
      </c>
    </row>
    <row r="3335" spans="1:14" x14ac:dyDescent="0.2">
      <c r="A3335" s="171">
        <v>40627</v>
      </c>
      <c r="B3335" s="161">
        <v>116.65</v>
      </c>
      <c r="C3335" s="161"/>
      <c r="D3335" s="18">
        <v>115.45</v>
      </c>
      <c r="E3335" s="161">
        <v>105.4</v>
      </c>
      <c r="K3335" s="161">
        <v>101.75</v>
      </c>
      <c r="M3335" s="161">
        <v>136</v>
      </c>
      <c r="N3335" s="287">
        <f t="shared" si="5"/>
        <v>57.120000000000005</v>
      </c>
    </row>
    <row r="3336" spans="1:14" x14ac:dyDescent="0.2">
      <c r="A3336" s="171">
        <v>40630</v>
      </c>
      <c r="B3336" s="161">
        <v>117.38</v>
      </c>
      <c r="C3336" s="161"/>
      <c r="D3336" s="18">
        <v>115.95</v>
      </c>
      <c r="E3336" s="161">
        <v>103.98</v>
      </c>
      <c r="K3336" s="161">
        <v>100.75</v>
      </c>
      <c r="M3336" s="161">
        <v>135.1</v>
      </c>
      <c r="N3336" s="287">
        <f t="shared" si="5"/>
        <v>56.741999999999997</v>
      </c>
    </row>
    <row r="3337" spans="1:14" ht="13.2" x14ac:dyDescent="0.25">
      <c r="A3337" s="171">
        <v>40631</v>
      </c>
      <c r="B3337" s="161">
        <v>117.84</v>
      </c>
      <c r="C3337" s="161"/>
      <c r="D3337" s="18">
        <v>115.58</v>
      </c>
      <c r="E3337" s="161">
        <v>104.79</v>
      </c>
      <c r="F3337">
        <v>21</v>
      </c>
      <c r="H3337" s="354">
        <f>SUM(D3317:D3337)/F3337</f>
        <v>114.50047619047618</v>
      </c>
      <c r="I3337" s="73" t="s">
        <v>1512</v>
      </c>
      <c r="K3337" s="161">
        <v>101.25</v>
      </c>
      <c r="M3337" s="161">
        <v>134.6</v>
      </c>
      <c r="N3337" s="287">
        <f t="shared" si="5"/>
        <v>56.531999999999996</v>
      </c>
    </row>
    <row r="3338" spans="1:14" x14ac:dyDescent="0.2">
      <c r="A3338" s="171">
        <v>40632</v>
      </c>
      <c r="B3338" s="161">
        <v>117.67</v>
      </c>
      <c r="C3338" s="161"/>
      <c r="D3338" s="18">
        <v>115.35</v>
      </c>
      <c r="E3338" s="161">
        <v>104.27</v>
      </c>
      <c r="F3338" s="355">
        <v>23</v>
      </c>
      <c r="G3338" s="355"/>
      <c r="K3338" s="161">
        <v>100.75</v>
      </c>
      <c r="M3338" s="161">
        <v>134</v>
      </c>
      <c r="N3338" s="287">
        <f t="shared" si="5"/>
        <v>56.28</v>
      </c>
    </row>
    <row r="3339" spans="1:14" ht="13.2" x14ac:dyDescent="0.25">
      <c r="A3339" s="171">
        <v>40633</v>
      </c>
      <c r="B3339" s="161">
        <v>120.12</v>
      </c>
      <c r="C3339" s="161"/>
      <c r="D3339" s="18">
        <v>116.94</v>
      </c>
      <c r="E3339" s="161">
        <v>106.72</v>
      </c>
      <c r="F3339">
        <v>22</v>
      </c>
      <c r="G3339" s="186">
        <f>SUM(B3317:B3339)/F3338</f>
        <v>117.40739130434785</v>
      </c>
      <c r="H3339" s="354">
        <f>SUM(D3317:D3339)/23</f>
        <v>114.64347826086956</v>
      </c>
      <c r="I3339" s="186">
        <f>SUM(E3317:E3339)/F3339</f>
        <v>103.02045454545454</v>
      </c>
      <c r="K3339" s="161">
        <v>103.25</v>
      </c>
      <c r="M3339" s="161">
        <v>136.9</v>
      </c>
      <c r="N3339" s="287">
        <f t="shared" si="5"/>
        <v>57.497999999999998</v>
      </c>
    </row>
    <row r="3340" spans="1:14" s="57" customFormat="1" x14ac:dyDescent="0.2">
      <c r="A3340" s="259">
        <v>40634</v>
      </c>
      <c r="B3340" s="214">
        <v>121.49</v>
      </c>
      <c r="C3340" s="214"/>
      <c r="D3340" s="223">
        <v>118.63</v>
      </c>
      <c r="E3340" s="214">
        <v>107.94</v>
      </c>
      <c r="K3340" s="262">
        <v>104.5</v>
      </c>
      <c r="M3340" s="161">
        <v>138.30000000000001</v>
      </c>
      <c r="N3340" s="262">
        <f t="shared" si="5"/>
        <v>58.085999999999999</v>
      </c>
    </row>
    <row r="3341" spans="1:14" x14ac:dyDescent="0.2">
      <c r="A3341" s="171">
        <v>40637</v>
      </c>
      <c r="B3341" s="161">
        <v>123.47</v>
      </c>
      <c r="C3341" s="161"/>
      <c r="D3341" s="161">
        <v>120.07</v>
      </c>
      <c r="E3341" s="161">
        <v>108.47</v>
      </c>
      <c r="F3341" s="36"/>
      <c r="G3341" s="36"/>
      <c r="K3341" s="161"/>
      <c r="M3341" s="161">
        <v>142</v>
      </c>
      <c r="N3341" s="287">
        <f t="shared" si="5"/>
        <v>59.64</v>
      </c>
    </row>
    <row r="3342" spans="1:14" x14ac:dyDescent="0.2">
      <c r="A3342" s="171">
        <v>40638</v>
      </c>
      <c r="B3342" s="161">
        <v>125.39</v>
      </c>
      <c r="C3342" s="161"/>
      <c r="D3342" s="161">
        <v>122.87</v>
      </c>
      <c r="E3342" s="161">
        <v>108.34</v>
      </c>
      <c r="F3342" s="36"/>
      <c r="G3342" s="36"/>
      <c r="K3342" s="161"/>
      <c r="M3342" s="161">
        <v>140.5</v>
      </c>
      <c r="N3342" s="287">
        <f t="shared" si="5"/>
        <v>59.01</v>
      </c>
    </row>
    <row r="3343" spans="1:14" x14ac:dyDescent="0.2">
      <c r="A3343" s="171">
        <v>40639</v>
      </c>
      <c r="B3343" s="161">
        <v>126.68</v>
      </c>
      <c r="C3343" s="161"/>
      <c r="D3343" s="161">
        <v>123.01</v>
      </c>
      <c r="E3343" s="161">
        <v>108.83</v>
      </c>
      <c r="F3343" s="36"/>
      <c r="G3343" s="36"/>
      <c r="K3343" s="161"/>
      <c r="M3343" s="161">
        <v>139.5</v>
      </c>
      <c r="N3343" s="287">
        <f t="shared" si="5"/>
        <v>58.59</v>
      </c>
    </row>
    <row r="3344" spans="1:14" x14ac:dyDescent="0.2">
      <c r="A3344" s="171">
        <v>40640</v>
      </c>
      <c r="B3344" s="161">
        <v>128.15</v>
      </c>
      <c r="C3344" s="161"/>
      <c r="D3344" s="161">
        <v>122.9</v>
      </c>
      <c r="E3344" s="161">
        <v>110.3</v>
      </c>
      <c r="F3344" s="36"/>
      <c r="G3344" s="36"/>
      <c r="K3344" s="161"/>
      <c r="M3344" s="161">
        <v>140.80000000000001</v>
      </c>
      <c r="N3344" s="287">
        <f t="shared" si="5"/>
        <v>59.136000000000003</v>
      </c>
    </row>
    <row r="3345" spans="1:14" x14ac:dyDescent="0.2">
      <c r="A3345" s="171">
        <v>40641</v>
      </c>
      <c r="B3345" s="161">
        <v>129.34</v>
      </c>
      <c r="C3345" s="161"/>
      <c r="D3345" s="161">
        <v>126.3</v>
      </c>
      <c r="E3345" s="161">
        <v>112.79</v>
      </c>
      <c r="F3345" s="36"/>
      <c r="G3345" s="36"/>
      <c r="K3345" s="161"/>
      <c r="M3345" s="161">
        <v>144</v>
      </c>
      <c r="N3345" s="287">
        <f t="shared" si="5"/>
        <v>60.48</v>
      </c>
    </row>
    <row r="3346" spans="1:14" x14ac:dyDescent="0.2">
      <c r="A3346" s="171">
        <v>40644</v>
      </c>
      <c r="B3346" s="161">
        <v>127.22</v>
      </c>
      <c r="C3346" s="161"/>
      <c r="D3346" s="161">
        <v>126.46</v>
      </c>
      <c r="E3346" s="161">
        <v>109.92</v>
      </c>
      <c r="F3346" s="36"/>
      <c r="G3346" s="36"/>
      <c r="K3346" s="161"/>
      <c r="M3346" s="161">
        <v>141.6</v>
      </c>
      <c r="N3346" s="287">
        <f t="shared" si="5"/>
        <v>59.471999999999994</v>
      </c>
    </row>
    <row r="3347" spans="1:14" x14ac:dyDescent="0.2">
      <c r="A3347" s="171">
        <v>40645</v>
      </c>
      <c r="B3347" s="161">
        <v>124.3</v>
      </c>
      <c r="C3347" s="161"/>
      <c r="D3347" s="161">
        <v>121.33</v>
      </c>
      <c r="E3347" s="161">
        <v>106.25</v>
      </c>
      <c r="F3347" s="36"/>
      <c r="G3347" s="36"/>
      <c r="K3347" s="161"/>
      <c r="M3347" s="161">
        <v>139</v>
      </c>
      <c r="N3347" s="287">
        <f t="shared" si="5"/>
        <v>58.379999999999995</v>
      </c>
    </row>
    <row r="3348" spans="1:14" x14ac:dyDescent="0.2">
      <c r="A3348" s="171">
        <v>40646</v>
      </c>
      <c r="B3348" s="161">
        <v>125.41</v>
      </c>
      <c r="C3348" s="161"/>
      <c r="D3348" s="161">
        <v>122.7</v>
      </c>
      <c r="E3348" s="161">
        <v>107.11</v>
      </c>
      <c r="F3348" s="36"/>
      <c r="G3348" s="36"/>
      <c r="K3348" s="161"/>
      <c r="M3348" s="161">
        <v>142.1</v>
      </c>
      <c r="N3348" s="287">
        <f t="shared" si="5"/>
        <v>59.682000000000002</v>
      </c>
    </row>
    <row r="3349" spans="1:14" x14ac:dyDescent="0.2">
      <c r="A3349" s="171">
        <v>40647</v>
      </c>
      <c r="B3349" s="161">
        <v>126.21</v>
      </c>
      <c r="C3349" s="161"/>
      <c r="D3349" s="161">
        <v>122.74</v>
      </c>
      <c r="E3349" s="161">
        <v>108.11</v>
      </c>
      <c r="F3349" s="36"/>
      <c r="G3349" s="36"/>
      <c r="K3349" s="161"/>
      <c r="M3349" s="161">
        <v>142.80000000000001</v>
      </c>
      <c r="N3349" s="287">
        <f t="shared" si="5"/>
        <v>59.976000000000006</v>
      </c>
    </row>
    <row r="3350" spans="1:14" x14ac:dyDescent="0.2">
      <c r="A3350" s="171">
        <v>40648</v>
      </c>
      <c r="B3350" s="161">
        <v>127.61</v>
      </c>
      <c r="C3350" s="161"/>
      <c r="D3350" s="161">
        <v>124.63</v>
      </c>
      <c r="E3350" s="161">
        <v>109.66</v>
      </c>
      <c r="F3350" s="36"/>
      <c r="G3350" s="36"/>
      <c r="K3350" s="161"/>
      <c r="M3350" s="161">
        <v>143.6</v>
      </c>
      <c r="N3350" s="287">
        <f t="shared" si="5"/>
        <v>60.311999999999998</v>
      </c>
    </row>
    <row r="3351" spans="1:14" x14ac:dyDescent="0.2">
      <c r="A3351" s="171">
        <v>40651</v>
      </c>
      <c r="B3351" s="161">
        <v>125.57</v>
      </c>
      <c r="C3351" s="161"/>
      <c r="D3351" s="18">
        <v>121.69</v>
      </c>
      <c r="E3351" s="161">
        <v>107.12</v>
      </c>
      <c r="K3351" s="161"/>
      <c r="M3351" s="161">
        <v>140.4</v>
      </c>
      <c r="N3351" s="287">
        <f t="shared" si="5"/>
        <v>58.968000000000004</v>
      </c>
    </row>
    <row r="3352" spans="1:14" x14ac:dyDescent="0.2">
      <c r="A3352" s="171">
        <v>40652</v>
      </c>
      <c r="B3352" s="161">
        <v>124.5</v>
      </c>
      <c r="C3352" s="161"/>
      <c r="D3352" s="18">
        <v>121.35</v>
      </c>
      <c r="E3352" s="161">
        <v>108.15</v>
      </c>
      <c r="K3352" s="161"/>
      <c r="M3352" s="161">
        <v>142</v>
      </c>
      <c r="N3352" s="287">
        <f t="shared" si="5"/>
        <v>59.64</v>
      </c>
    </row>
    <row r="3353" spans="1:14" x14ac:dyDescent="0.2">
      <c r="A3353" s="171">
        <v>40653</v>
      </c>
      <c r="B3353" s="161">
        <v>126.89</v>
      </c>
      <c r="C3353" s="161"/>
      <c r="D3353" s="18">
        <v>124.26</v>
      </c>
      <c r="E3353" s="161">
        <v>110.89</v>
      </c>
      <c r="K3353" s="161"/>
      <c r="M3353" s="161">
        <v>148.6</v>
      </c>
      <c r="N3353" s="287">
        <f t="shared" si="5"/>
        <v>62.411999999999999</v>
      </c>
    </row>
    <row r="3354" spans="1:14" x14ac:dyDescent="0.2">
      <c r="A3354" s="171">
        <v>40654</v>
      </c>
      <c r="B3354" s="161">
        <v>126.94</v>
      </c>
      <c r="C3354" s="161"/>
      <c r="D3354" s="18">
        <v>123.64</v>
      </c>
      <c r="E3354" s="161">
        <v>112.29</v>
      </c>
      <c r="K3354" s="161">
        <v>108.75</v>
      </c>
      <c r="M3354" s="161">
        <v>149.4</v>
      </c>
      <c r="N3354" s="287">
        <f t="shared" si="5"/>
        <v>62.747999999999998</v>
      </c>
    </row>
    <row r="3355" spans="1:14" x14ac:dyDescent="0.2">
      <c r="A3355" s="171">
        <v>40658</v>
      </c>
      <c r="B3355" s="161">
        <v>127.23</v>
      </c>
      <c r="C3355" s="161"/>
      <c r="E3355" s="161">
        <v>112.88</v>
      </c>
      <c r="K3355" s="161"/>
      <c r="M3355" s="161">
        <v>150.30000000000001</v>
      </c>
      <c r="N3355" s="287">
        <f t="shared" ref="N3355:N3454" si="6">(M3355/100)*42</f>
        <v>63.126000000000005</v>
      </c>
    </row>
    <row r="3356" spans="1:14" x14ac:dyDescent="0.2">
      <c r="A3356" s="171">
        <v>40659</v>
      </c>
      <c r="B3356" s="161">
        <v>126.31</v>
      </c>
      <c r="C3356" s="161"/>
      <c r="D3356" s="18">
        <v>124.55</v>
      </c>
      <c r="E3356" s="161">
        <v>112.21</v>
      </c>
      <c r="K3356" s="161"/>
      <c r="M3356" s="161">
        <v>149.5</v>
      </c>
      <c r="N3356" s="287">
        <f t="shared" si="6"/>
        <v>62.790000000000006</v>
      </c>
    </row>
    <row r="3357" spans="1:14" x14ac:dyDescent="0.2">
      <c r="A3357" s="171">
        <v>40660</v>
      </c>
      <c r="B3357" s="161">
        <v>127.51</v>
      </c>
      <c r="C3357" s="161"/>
      <c r="D3357" s="18">
        <v>124.94</v>
      </c>
      <c r="E3357" s="161">
        <v>112.76</v>
      </c>
      <c r="K3357" s="161">
        <v>109.25</v>
      </c>
      <c r="M3357" s="161">
        <v>155</v>
      </c>
      <c r="N3357" s="287">
        <f t="shared" si="6"/>
        <v>65.100000000000009</v>
      </c>
    </row>
    <row r="3358" spans="1:14" ht="13.2" x14ac:dyDescent="0.25">
      <c r="A3358" s="171">
        <v>40661</v>
      </c>
      <c r="B3358" s="161">
        <v>127.36</v>
      </c>
      <c r="C3358" s="161"/>
      <c r="D3358" s="223">
        <v>126.59</v>
      </c>
      <c r="E3358" s="161">
        <v>112.86</v>
      </c>
      <c r="F3358">
        <v>18</v>
      </c>
      <c r="H3358" s="354">
        <f>SUM(D3340:D3358)/F3358</f>
        <v>123.25888888888888</v>
      </c>
      <c r="I3358" s="186"/>
      <c r="K3358" s="161">
        <v>109.5</v>
      </c>
      <c r="M3358" s="161">
        <v>158.80000000000001</v>
      </c>
      <c r="N3358" s="287">
        <f t="shared" si="6"/>
        <v>66.695999999999998</v>
      </c>
    </row>
    <row r="3359" spans="1:14" ht="13.2" x14ac:dyDescent="0.25">
      <c r="A3359" s="259">
        <v>40662</v>
      </c>
      <c r="B3359" s="214">
        <v>128.72999999999999</v>
      </c>
      <c r="C3359" s="214"/>
      <c r="D3359" s="356"/>
      <c r="E3359" s="214">
        <v>113.93</v>
      </c>
      <c r="F3359">
        <v>20</v>
      </c>
      <c r="G3359" s="186">
        <f>SUM(B3340:B3359)/F3359</f>
        <v>126.31550000000001</v>
      </c>
      <c r="I3359" s="186">
        <f>SUM(E3340:E3359)/F3359</f>
        <v>110.04049999999999</v>
      </c>
      <c r="K3359" s="262">
        <v>110.5</v>
      </c>
      <c r="M3359" s="161">
        <v>159.5</v>
      </c>
      <c r="N3359" s="262">
        <f t="shared" si="6"/>
        <v>66.989999999999995</v>
      </c>
    </row>
    <row r="3360" spans="1:14" x14ac:dyDescent="0.2">
      <c r="A3360" s="171">
        <v>40665</v>
      </c>
      <c r="B3360" s="161">
        <v>128.12</v>
      </c>
      <c r="C3360" s="161"/>
      <c r="D3360" s="18">
        <v>126.64</v>
      </c>
      <c r="E3360" s="161">
        <v>113.52</v>
      </c>
      <c r="K3360" s="161">
        <v>110</v>
      </c>
      <c r="M3360" s="161">
        <v>160.5</v>
      </c>
      <c r="N3360" s="287">
        <f t="shared" si="6"/>
        <v>67.41</v>
      </c>
    </row>
    <row r="3361" spans="1:14" x14ac:dyDescent="0.2">
      <c r="A3361" s="171">
        <v>40666</v>
      </c>
      <c r="B3361" s="161">
        <v>125.25</v>
      </c>
      <c r="C3361" s="161"/>
      <c r="D3361" s="18">
        <v>124.01</v>
      </c>
      <c r="E3361" s="161">
        <v>111.05</v>
      </c>
      <c r="K3361" s="161"/>
      <c r="M3361" s="161">
        <v>159.4</v>
      </c>
      <c r="N3361" s="287">
        <f t="shared" si="6"/>
        <v>66.948000000000008</v>
      </c>
    </row>
    <row r="3362" spans="1:14" x14ac:dyDescent="0.2">
      <c r="A3362" s="171">
        <v>40667</v>
      </c>
      <c r="B3362" s="161">
        <v>123.44</v>
      </c>
      <c r="C3362" s="161"/>
      <c r="D3362" s="18">
        <v>121.55</v>
      </c>
      <c r="E3362" s="161">
        <v>109.24</v>
      </c>
      <c r="K3362" s="161"/>
      <c r="M3362" s="161">
        <v>158.30000000000001</v>
      </c>
      <c r="N3362" s="287">
        <f t="shared" si="6"/>
        <v>66.486000000000004</v>
      </c>
    </row>
    <row r="3363" spans="1:14" x14ac:dyDescent="0.2">
      <c r="A3363" s="171">
        <v>40668</v>
      </c>
      <c r="B3363" s="161">
        <v>114.1</v>
      </c>
      <c r="C3363" s="161"/>
      <c r="D3363" s="18">
        <v>111.93</v>
      </c>
      <c r="E3363" s="161">
        <v>99.8</v>
      </c>
      <c r="K3363" s="161"/>
      <c r="M3363" s="161">
        <v>148</v>
      </c>
      <c r="N3363" s="287">
        <f t="shared" si="6"/>
        <v>62.16</v>
      </c>
    </row>
    <row r="3364" spans="1:14" x14ac:dyDescent="0.2">
      <c r="A3364" s="171">
        <v>40669</v>
      </c>
      <c r="B3364" s="161">
        <v>112.23</v>
      </c>
      <c r="C3364" s="161"/>
      <c r="D3364" s="18">
        <v>113.69</v>
      </c>
      <c r="E3364" s="161">
        <v>97.18</v>
      </c>
      <c r="K3364" s="161"/>
      <c r="M3364" s="161">
        <v>147.1</v>
      </c>
      <c r="N3364" s="287">
        <f t="shared" si="6"/>
        <v>61.781999999999996</v>
      </c>
    </row>
    <row r="3365" spans="1:14" x14ac:dyDescent="0.2">
      <c r="A3365" s="171">
        <v>40672</v>
      </c>
      <c r="B3365" s="161">
        <v>118.1</v>
      </c>
      <c r="C3365" s="161"/>
      <c r="D3365" s="18">
        <v>113.21</v>
      </c>
      <c r="E3365" s="161">
        <v>102.55</v>
      </c>
      <c r="K3365" s="161"/>
      <c r="M3365" s="161">
        <v>154.4</v>
      </c>
      <c r="N3365" s="287">
        <f t="shared" si="6"/>
        <v>64.847999999999999</v>
      </c>
    </row>
    <row r="3366" spans="1:14" x14ac:dyDescent="0.2">
      <c r="A3366" s="171">
        <v>40673</v>
      </c>
      <c r="B3366" s="161">
        <v>120.06</v>
      </c>
      <c r="C3366" s="161"/>
      <c r="D3366" s="18">
        <v>117.82</v>
      </c>
      <c r="E3366" s="161">
        <v>103.88</v>
      </c>
      <c r="K3366" s="161"/>
      <c r="M3366" s="161">
        <v>154.19999999999999</v>
      </c>
      <c r="N3366" s="287">
        <f t="shared" si="6"/>
        <v>64.763999999999996</v>
      </c>
    </row>
    <row r="3367" spans="1:14" x14ac:dyDescent="0.2">
      <c r="A3367" s="171">
        <v>40674</v>
      </c>
      <c r="B3367" s="161">
        <v>114.16</v>
      </c>
      <c r="C3367" s="161"/>
      <c r="D3367" s="18">
        <v>115.66</v>
      </c>
      <c r="E3367" s="161">
        <v>98.21</v>
      </c>
      <c r="K3367" s="36"/>
      <c r="M3367" s="161">
        <v>149.6</v>
      </c>
      <c r="N3367" s="287">
        <f t="shared" si="6"/>
        <v>62.832000000000001</v>
      </c>
    </row>
    <row r="3368" spans="1:14" x14ac:dyDescent="0.2">
      <c r="A3368" s="171">
        <v>40675</v>
      </c>
      <c r="B3368" s="161">
        <v>115.37</v>
      </c>
      <c r="C3368" s="161"/>
      <c r="D3368" s="18">
        <v>112.87</v>
      </c>
      <c r="E3368" s="161">
        <v>98.97</v>
      </c>
      <c r="K3368" s="36"/>
      <c r="M3368" s="161">
        <v>151.6</v>
      </c>
      <c r="N3368" s="287">
        <f t="shared" si="6"/>
        <v>63.671999999999997</v>
      </c>
    </row>
    <row r="3369" spans="1:14" s="18" customFormat="1" x14ac:dyDescent="0.2">
      <c r="A3369" s="171">
        <v>40676</v>
      </c>
      <c r="B3369" s="161">
        <v>116.05</v>
      </c>
      <c r="C3369" s="161"/>
      <c r="D3369" s="18">
        <v>113.08</v>
      </c>
      <c r="E3369" s="357">
        <v>99.65</v>
      </c>
      <c r="K3369" s="161"/>
      <c r="M3369" s="161">
        <v>154.9</v>
      </c>
      <c r="N3369" s="22">
        <f t="shared" si="6"/>
        <v>65.058000000000007</v>
      </c>
    </row>
    <row r="3370" spans="1:14" s="18" customFormat="1" x14ac:dyDescent="0.2">
      <c r="A3370" s="171">
        <v>40679</v>
      </c>
      <c r="B3370" s="161">
        <v>113.77</v>
      </c>
      <c r="C3370" s="161"/>
      <c r="D3370" s="18">
        <v>113.72</v>
      </c>
      <c r="E3370" s="161">
        <v>97.37</v>
      </c>
      <c r="K3370" s="161"/>
      <c r="M3370" s="161">
        <v>154.9</v>
      </c>
      <c r="N3370" s="22">
        <f t="shared" si="6"/>
        <v>65.058000000000007</v>
      </c>
    </row>
    <row r="3371" spans="1:14" s="18" customFormat="1" x14ac:dyDescent="0.2">
      <c r="A3371" s="171">
        <v>40680</v>
      </c>
      <c r="B3371" s="161">
        <v>112.91</v>
      </c>
      <c r="C3371" s="161"/>
      <c r="D3371" s="18">
        <v>109.39</v>
      </c>
      <c r="E3371" s="161">
        <v>96.91</v>
      </c>
      <c r="K3371" s="161"/>
      <c r="M3371" s="161">
        <v>151</v>
      </c>
      <c r="N3371" s="22">
        <f t="shared" si="6"/>
        <v>63.42</v>
      </c>
    </row>
    <row r="3372" spans="1:14" s="18" customFormat="1" x14ac:dyDescent="0.2">
      <c r="A3372" s="171">
        <v>40681</v>
      </c>
      <c r="B3372" s="161">
        <v>116.1</v>
      </c>
      <c r="C3372" s="161"/>
      <c r="D3372" s="18">
        <v>112.54</v>
      </c>
      <c r="E3372" s="161">
        <v>100.1</v>
      </c>
      <c r="K3372" s="161"/>
      <c r="M3372" s="161">
        <v>152.4</v>
      </c>
      <c r="N3372" s="22">
        <f t="shared" si="6"/>
        <v>64.007999999999996</v>
      </c>
    </row>
    <row r="3373" spans="1:14" s="18" customFormat="1" x14ac:dyDescent="0.2">
      <c r="A3373" s="171">
        <v>40682</v>
      </c>
      <c r="B3373" s="161">
        <v>112.74</v>
      </c>
      <c r="C3373" s="161"/>
      <c r="D3373" s="161">
        <v>113.2</v>
      </c>
      <c r="E3373" s="161">
        <v>98.44</v>
      </c>
      <c r="K3373" s="161"/>
      <c r="M3373" s="161">
        <v>151</v>
      </c>
      <c r="N3373" s="22">
        <f t="shared" si="6"/>
        <v>63.42</v>
      </c>
    </row>
    <row r="3374" spans="1:14" s="18" customFormat="1" x14ac:dyDescent="0.2">
      <c r="A3374" s="171">
        <v>40683</v>
      </c>
      <c r="B3374" s="161">
        <v>113.79</v>
      </c>
      <c r="C3374" s="161"/>
      <c r="D3374" s="18">
        <v>111.25</v>
      </c>
      <c r="E3374" s="161">
        <v>99.49</v>
      </c>
      <c r="K3374" s="161"/>
      <c r="M3374" s="161">
        <v>150.5</v>
      </c>
      <c r="N3374" s="22">
        <f t="shared" si="6"/>
        <v>63.209999999999994</v>
      </c>
    </row>
    <row r="3375" spans="1:14" s="18" customFormat="1" x14ac:dyDescent="0.2">
      <c r="A3375" s="171">
        <v>40686</v>
      </c>
      <c r="B3375" s="161">
        <v>111.65</v>
      </c>
      <c r="C3375" s="161"/>
      <c r="D3375" s="18">
        <v>110.13</v>
      </c>
      <c r="E3375" s="161">
        <v>97.7</v>
      </c>
      <c r="K3375" s="161"/>
      <c r="M3375" s="161">
        <v>147.5</v>
      </c>
      <c r="N3375" s="22">
        <f t="shared" si="6"/>
        <v>61.95</v>
      </c>
    </row>
    <row r="3376" spans="1:14" s="18" customFormat="1" x14ac:dyDescent="0.2">
      <c r="A3376" s="21">
        <v>40687</v>
      </c>
      <c r="B3376" s="161">
        <v>113.69</v>
      </c>
      <c r="C3376" s="161"/>
      <c r="D3376" s="18">
        <v>112.52</v>
      </c>
      <c r="E3376" s="18">
        <v>99.09</v>
      </c>
      <c r="K3376" s="161">
        <v>96</v>
      </c>
      <c r="M3376" s="161">
        <v>148.80000000000001</v>
      </c>
      <c r="N3376" s="22">
        <f t="shared" si="6"/>
        <v>62.496000000000009</v>
      </c>
    </row>
    <row r="3377" spans="1:14" s="18" customFormat="1" x14ac:dyDescent="0.2">
      <c r="A3377" s="171">
        <v>40688</v>
      </c>
      <c r="B3377" s="161">
        <v>115.92</v>
      </c>
      <c r="C3377" s="161"/>
      <c r="D3377" s="18">
        <v>114.47</v>
      </c>
      <c r="E3377" s="161">
        <v>101.32</v>
      </c>
      <c r="K3377" s="161">
        <v>97.75</v>
      </c>
      <c r="M3377" s="161">
        <v>149.1</v>
      </c>
      <c r="N3377" s="22">
        <f t="shared" si="6"/>
        <v>62.621999999999993</v>
      </c>
    </row>
    <row r="3378" spans="1:14" s="18" customFormat="1" x14ac:dyDescent="0.2">
      <c r="A3378" s="171">
        <v>40689</v>
      </c>
      <c r="B3378" s="161">
        <v>115.93</v>
      </c>
      <c r="C3378" s="161"/>
      <c r="D3378" s="18">
        <v>115.06</v>
      </c>
      <c r="E3378" s="161">
        <v>100.23</v>
      </c>
      <c r="K3378" s="161">
        <v>96.75</v>
      </c>
      <c r="M3378" s="161">
        <v>148.5</v>
      </c>
      <c r="N3378" s="22">
        <f t="shared" si="6"/>
        <v>62.370000000000005</v>
      </c>
    </row>
    <row r="3379" spans="1:14" s="18" customFormat="1" x14ac:dyDescent="0.2">
      <c r="A3379" s="171">
        <v>40690</v>
      </c>
      <c r="B3379" s="161">
        <v>116.69</v>
      </c>
      <c r="C3379" s="161"/>
      <c r="D3379" s="18">
        <v>114.85</v>
      </c>
      <c r="E3379" s="161">
        <v>100.59</v>
      </c>
      <c r="K3379" s="161">
        <v>97</v>
      </c>
      <c r="M3379" s="161">
        <v>149.6</v>
      </c>
      <c r="N3379" s="22">
        <f t="shared" si="6"/>
        <v>62.832000000000001</v>
      </c>
    </row>
    <row r="3380" spans="1:14" s="18" customFormat="1" ht="13.2" x14ac:dyDescent="0.25">
      <c r="A3380" s="171">
        <v>40694</v>
      </c>
      <c r="B3380" s="161">
        <v>118.5</v>
      </c>
      <c r="C3380" s="161"/>
      <c r="D3380" s="18">
        <v>117.18</v>
      </c>
      <c r="E3380" s="161">
        <v>102.7</v>
      </c>
      <c r="F3380" s="18">
        <v>21</v>
      </c>
      <c r="G3380" s="186">
        <f>SUM(B3360:B3380)/F3380</f>
        <v>116.59857142857142</v>
      </c>
      <c r="H3380" s="354">
        <f>SUM(D3360:D3380)/F3380</f>
        <v>114.9890476190476</v>
      </c>
      <c r="I3380" s="186">
        <f>SUM(E3360:E3380)/F3380</f>
        <v>101.33285714285714</v>
      </c>
      <c r="K3380" s="161">
        <v>99.5</v>
      </c>
      <c r="M3380" s="161">
        <v>152.1</v>
      </c>
      <c r="N3380" s="22">
        <f t="shared" si="6"/>
        <v>63.881999999999998</v>
      </c>
    </row>
    <row r="3381" spans="1:14" s="263" customFormat="1" x14ac:dyDescent="0.2">
      <c r="A3381" s="259">
        <v>40695</v>
      </c>
      <c r="B3381" s="214">
        <v>116.09</v>
      </c>
      <c r="C3381" s="214"/>
      <c r="D3381" s="223">
        <v>116.15</v>
      </c>
      <c r="E3381" s="214">
        <v>100.29</v>
      </c>
      <c r="K3381" s="214">
        <v>96.75</v>
      </c>
      <c r="M3381" s="161">
        <v>150.9</v>
      </c>
      <c r="N3381" s="262">
        <f t="shared" si="6"/>
        <v>63.378000000000007</v>
      </c>
    </row>
    <row r="3382" spans="1:14" x14ac:dyDescent="0.2">
      <c r="A3382" s="171">
        <v>40696</v>
      </c>
      <c r="B3382" s="161">
        <v>117</v>
      </c>
      <c r="C3382" s="161"/>
      <c r="D3382" s="161">
        <v>114.3</v>
      </c>
      <c r="E3382" s="161">
        <v>100.4</v>
      </c>
      <c r="K3382" s="161">
        <v>97</v>
      </c>
      <c r="M3382" s="161">
        <v>152.5</v>
      </c>
      <c r="N3382" s="22">
        <f t="shared" si="6"/>
        <v>64.05</v>
      </c>
    </row>
    <row r="3383" spans="1:14" x14ac:dyDescent="0.2">
      <c r="A3383" s="171">
        <v>40697</v>
      </c>
      <c r="B3383" s="161">
        <v>116.87</v>
      </c>
      <c r="C3383" s="161"/>
      <c r="D3383" s="161">
        <v>115.09</v>
      </c>
      <c r="E3383" s="161">
        <v>100.22</v>
      </c>
      <c r="K3383" s="36"/>
      <c r="M3383" s="161">
        <v>152.4</v>
      </c>
      <c r="N3383" s="22">
        <f t="shared" si="6"/>
        <v>64.007999999999996</v>
      </c>
    </row>
    <row r="3384" spans="1:14" x14ac:dyDescent="0.2">
      <c r="A3384" s="171">
        <v>40700</v>
      </c>
      <c r="B3384" s="161">
        <v>115.61</v>
      </c>
      <c r="C3384" s="161"/>
      <c r="D3384" s="161">
        <v>115.4</v>
      </c>
      <c r="E3384" s="161">
        <v>99.01</v>
      </c>
      <c r="K3384" s="36"/>
      <c r="M3384" s="161">
        <v>151.30000000000001</v>
      </c>
      <c r="N3384" s="22">
        <f t="shared" si="6"/>
        <v>63.546000000000006</v>
      </c>
    </row>
    <row r="3385" spans="1:14" x14ac:dyDescent="0.2">
      <c r="A3385" s="21">
        <v>40701</v>
      </c>
      <c r="B3385" s="161">
        <v>116.49</v>
      </c>
      <c r="C3385" s="161"/>
      <c r="D3385" s="161">
        <v>116.14</v>
      </c>
      <c r="E3385" s="161">
        <v>99.09</v>
      </c>
      <c r="K3385" s="36"/>
      <c r="M3385" s="161">
        <v>152.9</v>
      </c>
      <c r="N3385" s="22">
        <f t="shared" si="6"/>
        <v>64.218000000000004</v>
      </c>
    </row>
    <row r="3386" spans="1:14" x14ac:dyDescent="0.2">
      <c r="A3386" s="171">
        <v>40702</v>
      </c>
      <c r="B3386" s="161">
        <v>117.99</v>
      </c>
      <c r="C3386" s="161"/>
      <c r="D3386" s="161">
        <v>118.43</v>
      </c>
      <c r="E3386" s="161">
        <v>100.74</v>
      </c>
      <c r="K3386" s="36"/>
      <c r="M3386" s="161">
        <v>153.80000000000001</v>
      </c>
      <c r="N3386" s="22">
        <f t="shared" si="6"/>
        <v>64.596000000000004</v>
      </c>
    </row>
    <row r="3387" spans="1:14" x14ac:dyDescent="0.2">
      <c r="A3387" s="171">
        <v>40703</v>
      </c>
      <c r="B3387" s="161">
        <v>118.73</v>
      </c>
      <c r="C3387" s="161"/>
      <c r="D3387" s="161">
        <v>119.95</v>
      </c>
      <c r="E3387" s="161">
        <v>101.93</v>
      </c>
      <c r="K3387" s="36"/>
      <c r="M3387" s="161">
        <v>156.30000000000001</v>
      </c>
      <c r="N3387" s="22">
        <f t="shared" si="6"/>
        <v>65.646000000000001</v>
      </c>
    </row>
    <row r="3388" spans="1:14" x14ac:dyDescent="0.2">
      <c r="A3388" s="171">
        <v>40704</v>
      </c>
      <c r="B3388" s="161">
        <v>117.04</v>
      </c>
      <c r="C3388" s="161"/>
      <c r="D3388" s="161">
        <v>118.71</v>
      </c>
      <c r="E3388" s="161">
        <v>99.29</v>
      </c>
      <c r="K3388" s="36"/>
      <c r="M3388" s="161">
        <v>155</v>
      </c>
      <c r="N3388" s="22">
        <f t="shared" si="6"/>
        <v>65.100000000000009</v>
      </c>
    </row>
    <row r="3389" spans="1:14" x14ac:dyDescent="0.2">
      <c r="A3389" s="171">
        <v>40707</v>
      </c>
      <c r="B3389" s="161">
        <v>114.6</v>
      </c>
      <c r="C3389" s="161"/>
      <c r="D3389" s="161">
        <v>120.49</v>
      </c>
      <c r="E3389" s="161">
        <v>97.3</v>
      </c>
      <c r="K3389" s="36"/>
      <c r="M3389" s="161">
        <v>153.80000000000001</v>
      </c>
      <c r="N3389" s="22">
        <f t="shared" si="6"/>
        <v>64.596000000000004</v>
      </c>
    </row>
    <row r="3390" spans="1:14" x14ac:dyDescent="0.2">
      <c r="A3390" s="171">
        <v>40708</v>
      </c>
      <c r="B3390" s="161">
        <v>116.67</v>
      </c>
      <c r="C3390" s="161"/>
      <c r="D3390" s="161">
        <v>120.35</v>
      </c>
      <c r="E3390" s="161">
        <v>99.37</v>
      </c>
      <c r="K3390" s="36"/>
      <c r="M3390" s="161">
        <v>154.5</v>
      </c>
      <c r="N3390" s="22">
        <f t="shared" si="6"/>
        <v>64.89</v>
      </c>
    </row>
    <row r="3391" spans="1:14" x14ac:dyDescent="0.2">
      <c r="A3391" s="171">
        <v>40709</v>
      </c>
      <c r="B3391" s="161">
        <v>111.96</v>
      </c>
      <c r="C3391" s="161"/>
      <c r="D3391" s="161">
        <v>114.67</v>
      </c>
      <c r="E3391" s="161">
        <v>94.81</v>
      </c>
      <c r="K3391" s="36"/>
      <c r="M3391" s="161">
        <v>152.5</v>
      </c>
      <c r="N3391" s="22">
        <f t="shared" si="6"/>
        <v>64.05</v>
      </c>
    </row>
    <row r="3392" spans="1:14" x14ac:dyDescent="0.2">
      <c r="A3392" s="171">
        <v>40710</v>
      </c>
      <c r="B3392" s="161">
        <v>113.2</v>
      </c>
      <c r="C3392" s="161"/>
      <c r="D3392" s="161">
        <v>114.69</v>
      </c>
      <c r="E3392" s="161">
        <v>94.95</v>
      </c>
      <c r="K3392" s="36"/>
      <c r="M3392" s="161">
        <v>153.4</v>
      </c>
      <c r="N3392" s="22">
        <f t="shared" si="6"/>
        <v>64.427999999999997</v>
      </c>
    </row>
    <row r="3393" spans="1:14" x14ac:dyDescent="0.2">
      <c r="A3393" s="171">
        <v>40711</v>
      </c>
      <c r="B3393" s="161">
        <v>112.21</v>
      </c>
      <c r="C3393" s="161"/>
      <c r="D3393" s="18">
        <v>113.74</v>
      </c>
      <c r="E3393" s="161">
        <v>93.01</v>
      </c>
      <c r="K3393" s="36"/>
      <c r="M3393" s="161">
        <v>152.9</v>
      </c>
      <c r="N3393" s="22">
        <f t="shared" si="6"/>
        <v>64.218000000000004</v>
      </c>
    </row>
    <row r="3394" spans="1:14" x14ac:dyDescent="0.2">
      <c r="A3394" s="171">
        <v>40714</v>
      </c>
      <c r="B3394" s="161">
        <v>112.46</v>
      </c>
      <c r="C3394" s="161"/>
      <c r="D3394" s="18">
        <v>112.21</v>
      </c>
      <c r="E3394" s="161">
        <v>93.26</v>
      </c>
      <c r="K3394" s="36"/>
      <c r="M3394" s="161">
        <v>152.9</v>
      </c>
      <c r="N3394" s="22">
        <f t="shared" si="6"/>
        <v>64.218000000000004</v>
      </c>
    </row>
    <row r="3395" spans="1:14" x14ac:dyDescent="0.2">
      <c r="A3395" s="171">
        <v>40715</v>
      </c>
      <c r="B3395" s="161">
        <v>113.6</v>
      </c>
      <c r="C3395" s="161"/>
      <c r="D3395" s="18">
        <v>112.02</v>
      </c>
      <c r="E3395" s="161">
        <v>93.4</v>
      </c>
      <c r="K3395" s="36"/>
      <c r="M3395" s="161">
        <v>152.9</v>
      </c>
      <c r="N3395" s="22">
        <f t="shared" si="6"/>
        <v>64.218000000000004</v>
      </c>
    </row>
    <row r="3396" spans="1:14" x14ac:dyDescent="0.2">
      <c r="A3396" s="171">
        <v>40716</v>
      </c>
      <c r="B3396" s="161">
        <v>115.71</v>
      </c>
      <c r="C3396" s="161"/>
      <c r="D3396" s="18">
        <v>113.59</v>
      </c>
      <c r="E3396" s="161">
        <v>95.41</v>
      </c>
      <c r="K3396" s="161">
        <v>91.75</v>
      </c>
      <c r="M3396" s="161">
        <v>154.30000000000001</v>
      </c>
      <c r="N3396" s="22">
        <f t="shared" si="6"/>
        <v>64.806000000000012</v>
      </c>
    </row>
    <row r="3397" spans="1:14" ht="22.5" customHeight="1" x14ac:dyDescent="0.2">
      <c r="A3397" s="171">
        <v>40717</v>
      </c>
      <c r="B3397" s="161">
        <v>109.72</v>
      </c>
      <c r="C3397" s="161"/>
      <c r="D3397" s="18">
        <v>108.27</v>
      </c>
      <c r="E3397" s="85">
        <v>91.02</v>
      </c>
      <c r="K3397" s="161">
        <v>87.5</v>
      </c>
      <c r="L3397" s="105" t="s">
        <v>48</v>
      </c>
      <c r="M3397" s="161">
        <v>150.1</v>
      </c>
      <c r="N3397" s="22">
        <f t="shared" si="6"/>
        <v>63.041999999999994</v>
      </c>
    </row>
    <row r="3398" spans="1:14" ht="15" customHeight="1" x14ac:dyDescent="0.2">
      <c r="A3398" s="171">
        <v>40718</v>
      </c>
      <c r="B3398" s="161">
        <v>108.71</v>
      </c>
      <c r="C3398" s="161"/>
      <c r="D3398" s="18">
        <v>104.79</v>
      </c>
      <c r="E3398" s="161">
        <v>91.16</v>
      </c>
      <c r="K3398" s="161">
        <v>87.75</v>
      </c>
      <c r="M3398" s="161">
        <v>149.6</v>
      </c>
      <c r="N3398" s="22">
        <f t="shared" si="6"/>
        <v>62.832000000000001</v>
      </c>
    </row>
    <row r="3399" spans="1:14" x14ac:dyDescent="0.2">
      <c r="A3399" s="171">
        <v>40721</v>
      </c>
      <c r="B3399" s="161">
        <v>103.61</v>
      </c>
      <c r="C3399" s="161"/>
      <c r="D3399" s="18">
        <v>104.57</v>
      </c>
      <c r="E3399" s="161">
        <v>90.61</v>
      </c>
      <c r="K3399" s="161">
        <v>86.75</v>
      </c>
      <c r="M3399" s="161">
        <v>147.9</v>
      </c>
      <c r="N3399" s="22">
        <f t="shared" si="6"/>
        <v>62.118000000000002</v>
      </c>
    </row>
    <row r="3400" spans="1:14" x14ac:dyDescent="0.2">
      <c r="A3400" s="171">
        <v>40722</v>
      </c>
      <c r="B3400" s="161">
        <v>107.59</v>
      </c>
      <c r="C3400" s="161"/>
      <c r="D3400" s="18">
        <v>107.57</v>
      </c>
      <c r="E3400" s="161">
        <v>92.89</v>
      </c>
      <c r="K3400" s="161">
        <v>89.5</v>
      </c>
      <c r="M3400" s="161">
        <v>147.4</v>
      </c>
      <c r="N3400" s="22">
        <f t="shared" si="6"/>
        <v>61.908000000000001</v>
      </c>
    </row>
    <row r="3401" spans="1:14" x14ac:dyDescent="0.2">
      <c r="A3401" s="171">
        <v>40723</v>
      </c>
      <c r="B3401" s="161">
        <v>108.57</v>
      </c>
      <c r="C3401" s="161"/>
      <c r="D3401" s="18">
        <v>111.49</v>
      </c>
      <c r="E3401" s="161">
        <v>94.77</v>
      </c>
      <c r="K3401" s="161">
        <v>91.25</v>
      </c>
      <c r="M3401" s="161">
        <v>147.5</v>
      </c>
      <c r="N3401" s="22">
        <f t="shared" si="6"/>
        <v>61.95</v>
      </c>
    </row>
    <row r="3402" spans="1:14" ht="13.2" x14ac:dyDescent="0.25">
      <c r="A3402" s="171">
        <v>40724</v>
      </c>
      <c r="B3402" s="161">
        <v>109.22</v>
      </c>
      <c r="C3402" s="161"/>
      <c r="D3402" s="18">
        <v>111.71</v>
      </c>
      <c r="E3402" s="161">
        <v>95.42</v>
      </c>
      <c r="F3402" s="18">
        <v>22</v>
      </c>
      <c r="G3402" s="186">
        <f>SUM(B3381:B3402)/F3402</f>
        <v>113.3477272727273</v>
      </c>
      <c r="H3402" s="354">
        <f>SUM(D3381:D3402)/F3402</f>
        <v>113.83318181818184</v>
      </c>
      <c r="I3402" s="186">
        <f>SUM(E3381:E3402)/F3402</f>
        <v>96.288636363636385</v>
      </c>
      <c r="K3402" s="161">
        <v>91.75</v>
      </c>
      <c r="M3402" s="161">
        <v>149.5</v>
      </c>
      <c r="N3402" s="22">
        <f t="shared" si="6"/>
        <v>62.790000000000006</v>
      </c>
    </row>
    <row r="3403" spans="1:14" s="57" customFormat="1" x14ac:dyDescent="0.2">
      <c r="A3403" s="275">
        <v>40725</v>
      </c>
      <c r="B3403" s="214">
        <v>107.94</v>
      </c>
      <c r="C3403" s="214"/>
      <c r="D3403" s="223">
        <v>109.82</v>
      </c>
      <c r="E3403" s="214">
        <v>94.94</v>
      </c>
      <c r="K3403" s="214">
        <v>91.5</v>
      </c>
      <c r="M3403" s="332">
        <v>149.5</v>
      </c>
      <c r="N3403" s="262">
        <f t="shared" si="6"/>
        <v>62.790000000000006</v>
      </c>
    </row>
    <row r="3404" spans="1:14" x14ac:dyDescent="0.2">
      <c r="A3404" s="21">
        <v>40729</v>
      </c>
      <c r="B3404" s="161">
        <v>110.29</v>
      </c>
      <c r="C3404" s="161"/>
      <c r="D3404" s="18">
        <v>113.21</v>
      </c>
      <c r="E3404" s="18">
        <v>96.89</v>
      </c>
      <c r="K3404"/>
      <c r="M3404" s="161">
        <v>150.1</v>
      </c>
      <c r="N3404" s="22">
        <f t="shared" si="6"/>
        <v>63.041999999999994</v>
      </c>
    </row>
    <row r="3405" spans="1:14" x14ac:dyDescent="0.2">
      <c r="A3405" s="21">
        <v>40730</v>
      </c>
      <c r="B3405" s="161">
        <v>110.1</v>
      </c>
      <c r="C3405" s="161"/>
      <c r="D3405" s="18">
        <v>113.55</v>
      </c>
      <c r="E3405" s="18">
        <v>96.65</v>
      </c>
      <c r="K3405"/>
      <c r="M3405" s="161">
        <v>149.5</v>
      </c>
      <c r="N3405" s="22">
        <f t="shared" si="6"/>
        <v>62.790000000000006</v>
      </c>
    </row>
    <row r="3406" spans="1:14" x14ac:dyDescent="0.2">
      <c r="A3406" s="21">
        <v>40731</v>
      </c>
      <c r="B3406" s="161">
        <v>114.67</v>
      </c>
      <c r="C3406" s="161"/>
      <c r="D3406" s="161">
        <v>117.4</v>
      </c>
      <c r="E3406" s="18">
        <v>98.67</v>
      </c>
      <c r="K3406"/>
      <c r="M3406" s="161">
        <v>152.80000000000001</v>
      </c>
      <c r="N3406" s="22">
        <f t="shared" si="6"/>
        <v>64.176000000000002</v>
      </c>
    </row>
    <row r="3407" spans="1:14" x14ac:dyDescent="0.2">
      <c r="A3407" s="21">
        <v>40732</v>
      </c>
      <c r="B3407" s="161">
        <v>109.5</v>
      </c>
      <c r="C3407" s="161"/>
      <c r="D3407" s="161">
        <v>117.4</v>
      </c>
      <c r="E3407" s="161">
        <v>96.2</v>
      </c>
      <c r="K3407"/>
      <c r="M3407" s="161">
        <v>152.9</v>
      </c>
      <c r="N3407" s="22">
        <f t="shared" si="6"/>
        <v>64.218000000000004</v>
      </c>
    </row>
    <row r="3408" spans="1:14" x14ac:dyDescent="0.2">
      <c r="A3408" s="21">
        <v>40735</v>
      </c>
      <c r="B3408" s="161">
        <v>114.3</v>
      </c>
      <c r="C3408" s="161"/>
      <c r="D3408" s="161">
        <v>117.35</v>
      </c>
      <c r="E3408" s="18">
        <v>95.15</v>
      </c>
      <c r="K3408"/>
      <c r="M3408" s="161">
        <v>152.30000000000001</v>
      </c>
      <c r="N3408" s="22">
        <f t="shared" si="6"/>
        <v>63.966000000000008</v>
      </c>
    </row>
    <row r="3409" spans="1:14" x14ac:dyDescent="0.2">
      <c r="A3409" s="21">
        <v>40736</v>
      </c>
      <c r="B3409" s="161">
        <v>115.33</v>
      </c>
      <c r="C3409" s="161"/>
      <c r="D3409" s="18">
        <v>117.36</v>
      </c>
      <c r="E3409" s="18">
        <v>97.43</v>
      </c>
      <c r="K3409"/>
      <c r="M3409" s="161">
        <v>152.9</v>
      </c>
      <c r="N3409" s="22">
        <f t="shared" si="6"/>
        <v>64.218000000000004</v>
      </c>
    </row>
    <row r="3410" spans="1:14" x14ac:dyDescent="0.2">
      <c r="A3410" s="171">
        <v>40737</v>
      </c>
      <c r="B3410" s="161">
        <v>116.15</v>
      </c>
      <c r="C3410" s="161"/>
      <c r="D3410" s="18">
        <v>118.46</v>
      </c>
      <c r="E3410" s="161">
        <v>98.05</v>
      </c>
      <c r="K3410"/>
      <c r="M3410" s="161">
        <v>153.1</v>
      </c>
      <c r="N3410" s="22">
        <f t="shared" si="6"/>
        <v>64.301999999999992</v>
      </c>
    </row>
    <row r="3411" spans="1:14" x14ac:dyDescent="0.2">
      <c r="A3411" s="171">
        <v>40738</v>
      </c>
      <c r="B3411" s="161">
        <v>114.24</v>
      </c>
      <c r="C3411" s="161"/>
      <c r="D3411" s="18">
        <v>117.38</v>
      </c>
      <c r="E3411" s="161">
        <v>95.69</v>
      </c>
      <c r="K3411" s="36"/>
      <c r="M3411" s="161">
        <v>152.5</v>
      </c>
      <c r="N3411" s="22">
        <f t="shared" si="6"/>
        <v>64.05</v>
      </c>
    </row>
    <row r="3412" spans="1:14" x14ac:dyDescent="0.2">
      <c r="A3412" s="171">
        <v>40739</v>
      </c>
      <c r="B3412" s="161">
        <v>116.24</v>
      </c>
      <c r="C3412" s="161"/>
      <c r="D3412" s="18">
        <v>118.06</v>
      </c>
      <c r="E3412" s="161">
        <v>95.69</v>
      </c>
      <c r="K3412" s="161"/>
      <c r="M3412" s="161">
        <v>153.1</v>
      </c>
      <c r="N3412" s="22">
        <f t="shared" si="6"/>
        <v>64.301999999999992</v>
      </c>
    </row>
    <row r="3413" spans="1:14" x14ac:dyDescent="0.2">
      <c r="A3413" s="21">
        <v>40742</v>
      </c>
      <c r="B3413" s="161">
        <v>115.88</v>
      </c>
      <c r="C3413" s="161"/>
      <c r="D3413" s="18">
        <v>117.05</v>
      </c>
      <c r="E3413" s="161">
        <v>95.58</v>
      </c>
      <c r="K3413" s="161"/>
      <c r="M3413" s="161">
        <v>153.1</v>
      </c>
      <c r="N3413" s="22">
        <f t="shared" si="6"/>
        <v>64.301999999999992</v>
      </c>
    </row>
    <row r="3414" spans="1:14" x14ac:dyDescent="0.2">
      <c r="A3414" s="21">
        <v>40743</v>
      </c>
      <c r="B3414" s="161">
        <v>117.25</v>
      </c>
      <c r="C3414" s="161"/>
      <c r="D3414" s="18">
        <v>118.18</v>
      </c>
      <c r="E3414" s="161">
        <v>97.5</v>
      </c>
      <c r="K3414" s="161"/>
      <c r="M3414" s="161">
        <v>153.6</v>
      </c>
      <c r="N3414" s="22">
        <f t="shared" si="6"/>
        <v>64.512</v>
      </c>
    </row>
    <row r="3415" spans="1:14" x14ac:dyDescent="0.2">
      <c r="A3415" s="171">
        <v>40744</v>
      </c>
      <c r="B3415" s="161">
        <v>117.54</v>
      </c>
      <c r="C3415" s="161"/>
      <c r="D3415" s="18">
        <v>118.52</v>
      </c>
      <c r="E3415" s="161">
        <v>98.14</v>
      </c>
      <c r="K3415" s="161"/>
      <c r="M3415" s="161">
        <v>154.1</v>
      </c>
      <c r="N3415" s="22">
        <f t="shared" si="6"/>
        <v>64.721999999999994</v>
      </c>
    </row>
    <row r="3416" spans="1:14" x14ac:dyDescent="0.2">
      <c r="A3416" s="171">
        <v>40745</v>
      </c>
      <c r="B3416" s="161">
        <v>118.03</v>
      </c>
      <c r="C3416" s="161"/>
      <c r="D3416" s="18">
        <v>118.25</v>
      </c>
      <c r="E3416" s="161">
        <v>98.93</v>
      </c>
      <c r="K3416" s="161"/>
      <c r="M3416" s="161">
        <v>153</v>
      </c>
      <c r="N3416" s="22">
        <f t="shared" si="6"/>
        <v>64.260000000000005</v>
      </c>
    </row>
    <row r="3417" spans="1:14" x14ac:dyDescent="0.2">
      <c r="A3417" s="171">
        <v>40746</v>
      </c>
      <c r="B3417" s="161">
        <v>118.66</v>
      </c>
      <c r="C3417" s="161"/>
      <c r="D3417" s="18">
        <v>118.99</v>
      </c>
      <c r="E3417" s="161">
        <v>99.56</v>
      </c>
      <c r="K3417" s="161">
        <v>96.25</v>
      </c>
      <c r="M3417" s="161">
        <v>153.1</v>
      </c>
      <c r="N3417" s="22">
        <f t="shared" si="6"/>
        <v>64.301999999999992</v>
      </c>
    </row>
    <row r="3418" spans="1:14" x14ac:dyDescent="0.2">
      <c r="A3418" s="171">
        <v>40749</v>
      </c>
      <c r="B3418" s="161">
        <v>118</v>
      </c>
      <c r="C3418" s="161"/>
      <c r="D3418" s="18">
        <v>118.27</v>
      </c>
      <c r="E3418" s="161">
        <v>98.9</v>
      </c>
      <c r="K3418" s="161">
        <v>95.75</v>
      </c>
      <c r="M3418" s="161">
        <v>152.6</v>
      </c>
      <c r="N3418" s="22">
        <f t="shared" si="6"/>
        <v>64.091999999999999</v>
      </c>
    </row>
    <row r="3419" spans="1:14" x14ac:dyDescent="0.2">
      <c r="A3419" s="171">
        <v>40750</v>
      </c>
      <c r="B3419" s="161">
        <v>119.09</v>
      </c>
      <c r="C3419" s="161"/>
      <c r="D3419" s="18">
        <v>118.14</v>
      </c>
      <c r="E3419" s="161">
        <v>99.59</v>
      </c>
      <c r="K3419" s="161">
        <v>96.25</v>
      </c>
      <c r="M3419" s="161">
        <v>153.80000000000001</v>
      </c>
      <c r="N3419" s="22">
        <f t="shared" si="6"/>
        <v>64.596000000000004</v>
      </c>
    </row>
    <row r="3420" spans="1:14" x14ac:dyDescent="0.2">
      <c r="A3420" s="171">
        <v>40751</v>
      </c>
      <c r="B3420" s="161">
        <v>119.1</v>
      </c>
      <c r="C3420" s="161"/>
      <c r="D3420" s="18">
        <v>117.99</v>
      </c>
      <c r="E3420" s="161">
        <v>97.4</v>
      </c>
      <c r="K3420" s="161">
        <v>93.75</v>
      </c>
      <c r="M3420" s="161">
        <v>153.6</v>
      </c>
      <c r="N3420" s="22">
        <f t="shared" si="6"/>
        <v>64.512</v>
      </c>
    </row>
    <row r="3421" spans="1:14" x14ac:dyDescent="0.2">
      <c r="A3421" s="171">
        <v>40752</v>
      </c>
      <c r="B3421" s="161">
        <v>119.49</v>
      </c>
      <c r="C3421" s="161"/>
      <c r="D3421" s="18">
        <v>118.16</v>
      </c>
      <c r="E3421" s="161">
        <v>97.04</v>
      </c>
      <c r="K3421" s="161">
        <v>94</v>
      </c>
      <c r="M3421" s="161">
        <v>155.1</v>
      </c>
      <c r="N3421" s="22">
        <f t="shared" si="6"/>
        <v>65.141999999999996</v>
      </c>
    </row>
    <row r="3422" spans="1:14" ht="13.2" x14ac:dyDescent="0.25">
      <c r="A3422" s="171">
        <v>40753</v>
      </c>
      <c r="B3422" s="161">
        <v>118.2</v>
      </c>
      <c r="C3422" s="161"/>
      <c r="D3422" s="18">
        <v>115.93</v>
      </c>
      <c r="E3422" s="161">
        <v>95.7</v>
      </c>
      <c r="F3422" s="18">
        <v>20</v>
      </c>
      <c r="G3422" s="186">
        <f>SUM(B3403:B3422)/F3422</f>
        <v>115.49999999999997</v>
      </c>
      <c r="H3422" s="354">
        <f>SUM(D3403:D3422)/F3422</f>
        <v>116.97349999999999</v>
      </c>
      <c r="I3422" s="186">
        <f>SUM(E3403:E3422)/F3422</f>
        <v>97.185000000000016</v>
      </c>
      <c r="K3422" s="161">
        <v>92.25</v>
      </c>
      <c r="M3422" s="161">
        <v>155.80000000000001</v>
      </c>
      <c r="N3422" s="22">
        <f t="shared" si="6"/>
        <v>65.436000000000007</v>
      </c>
    </row>
    <row r="3423" spans="1:14" s="57" customFormat="1" x14ac:dyDescent="0.2">
      <c r="A3423" s="259">
        <v>40756</v>
      </c>
      <c r="B3423" s="214">
        <v>118.17</v>
      </c>
      <c r="C3423" s="214"/>
      <c r="D3423" s="223">
        <v>116.37</v>
      </c>
      <c r="E3423" s="214">
        <v>94.89</v>
      </c>
      <c r="K3423" s="214">
        <v>91.25</v>
      </c>
      <c r="M3423" s="332">
        <v>156.80000000000001</v>
      </c>
      <c r="N3423" s="262">
        <f t="shared" si="6"/>
        <v>65.856000000000009</v>
      </c>
    </row>
    <row r="3424" spans="1:14" x14ac:dyDescent="0.2">
      <c r="A3424" s="21">
        <v>40757</v>
      </c>
      <c r="B3424" s="161">
        <v>117.69</v>
      </c>
      <c r="C3424" s="161"/>
      <c r="D3424" s="18">
        <v>116.02</v>
      </c>
      <c r="E3424" s="18">
        <v>93.79</v>
      </c>
      <c r="K3424" s="161">
        <v>90.5</v>
      </c>
      <c r="M3424" s="161">
        <v>157.1</v>
      </c>
      <c r="N3424" s="22">
        <f t="shared" si="6"/>
        <v>65.981999999999999</v>
      </c>
    </row>
    <row r="3425" spans="1:14" x14ac:dyDescent="0.2">
      <c r="A3425" s="21">
        <v>40758</v>
      </c>
      <c r="B3425" s="161">
        <v>115.78</v>
      </c>
      <c r="C3425" s="161"/>
      <c r="D3425" s="18">
        <v>113.74</v>
      </c>
      <c r="E3425" s="18">
        <v>91.93</v>
      </c>
      <c r="K3425" s="161"/>
      <c r="M3425" s="161">
        <v>156.6</v>
      </c>
      <c r="N3425" s="22">
        <f t="shared" si="6"/>
        <v>65.771999999999991</v>
      </c>
    </row>
    <row r="3426" spans="1:14" ht="409.6" x14ac:dyDescent="0.2">
      <c r="A3426" s="21">
        <v>40759</v>
      </c>
      <c r="B3426" s="161">
        <v>109.63</v>
      </c>
      <c r="C3426" s="161"/>
      <c r="D3426" s="18">
        <v>110.22</v>
      </c>
      <c r="E3426" s="18">
        <v>86.63</v>
      </c>
      <c r="F3426" s="18"/>
      <c r="G3426" s="18"/>
      <c r="K3426" s="161"/>
      <c r="L3426" s="358" t="s">
        <v>1096</v>
      </c>
      <c r="M3426" s="161">
        <v>151.30000000000001</v>
      </c>
      <c r="N3426" s="22">
        <f t="shared" si="6"/>
        <v>63.546000000000006</v>
      </c>
    </row>
    <row r="3427" spans="1:14" x14ac:dyDescent="0.2">
      <c r="A3427" s="21">
        <v>40760</v>
      </c>
      <c r="B3427" s="161">
        <v>110.88</v>
      </c>
      <c r="C3427" s="161"/>
      <c r="D3427" s="18">
        <v>106.92</v>
      </c>
      <c r="E3427" s="18">
        <v>86.88</v>
      </c>
      <c r="F3427" s="18"/>
      <c r="G3427" s="18"/>
      <c r="K3427" s="161"/>
      <c r="M3427" s="161">
        <v>152</v>
      </c>
      <c r="N3427" s="22">
        <f t="shared" si="6"/>
        <v>63.84</v>
      </c>
    </row>
    <row r="3428" spans="1:14" x14ac:dyDescent="0.2">
      <c r="A3428" s="171">
        <v>40763</v>
      </c>
      <c r="B3428" s="161">
        <v>104.96</v>
      </c>
      <c r="C3428" s="161"/>
      <c r="D3428" s="18">
        <v>103.06</v>
      </c>
      <c r="E3428" s="161">
        <v>81.31</v>
      </c>
      <c r="F3428" s="18"/>
      <c r="G3428" s="18"/>
      <c r="K3428" s="161"/>
      <c r="M3428" s="161">
        <v>143.9</v>
      </c>
      <c r="N3428" s="22">
        <f t="shared" si="6"/>
        <v>60.438000000000002</v>
      </c>
    </row>
    <row r="3429" spans="1:14" x14ac:dyDescent="0.2">
      <c r="A3429" s="171">
        <v>40764</v>
      </c>
      <c r="B3429" s="161">
        <v>102.95</v>
      </c>
      <c r="C3429" s="161"/>
      <c r="D3429" s="18">
        <v>103.63</v>
      </c>
      <c r="E3429" s="161">
        <v>79.3</v>
      </c>
      <c r="F3429" s="18"/>
      <c r="G3429" s="18"/>
      <c r="K3429" s="161"/>
      <c r="M3429" s="161">
        <v>143.5</v>
      </c>
      <c r="N3429" s="22">
        <f t="shared" si="6"/>
        <v>60.27</v>
      </c>
    </row>
    <row r="3430" spans="1:14" x14ac:dyDescent="0.2">
      <c r="A3430" s="171">
        <v>40765</v>
      </c>
      <c r="B3430" s="161">
        <v>105.69</v>
      </c>
      <c r="C3430" s="161"/>
      <c r="D3430" s="18">
        <v>103.84</v>
      </c>
      <c r="E3430" s="161">
        <v>82.89</v>
      </c>
      <c r="F3430" s="18"/>
      <c r="G3430" s="18"/>
      <c r="K3430" s="161"/>
      <c r="M3430" s="161">
        <v>149.80000000000001</v>
      </c>
      <c r="N3430" s="22">
        <f t="shared" si="6"/>
        <v>62.916000000000011</v>
      </c>
    </row>
    <row r="3431" spans="1:14" x14ac:dyDescent="0.2">
      <c r="A3431" s="171">
        <v>40766</v>
      </c>
      <c r="B3431" s="161">
        <v>108.52</v>
      </c>
      <c r="C3431" s="161"/>
      <c r="D3431" s="18">
        <v>107.82</v>
      </c>
      <c r="E3431" s="161">
        <v>85.72</v>
      </c>
      <c r="F3431" s="18"/>
      <c r="G3431" s="18"/>
      <c r="K3431" s="161"/>
      <c r="M3431" s="161">
        <v>152.5</v>
      </c>
      <c r="N3431" s="22">
        <f t="shared" si="6"/>
        <v>64.05</v>
      </c>
    </row>
    <row r="3432" spans="1:14" x14ac:dyDescent="0.2">
      <c r="A3432" s="171">
        <v>40767</v>
      </c>
      <c r="B3432" s="161">
        <v>106.48</v>
      </c>
      <c r="C3432" s="161"/>
      <c r="D3432" s="18">
        <v>108.17</v>
      </c>
      <c r="E3432" s="161">
        <v>85.38</v>
      </c>
      <c r="F3432" s="18"/>
      <c r="G3432" s="18"/>
      <c r="K3432" s="161"/>
      <c r="M3432" s="161">
        <v>152.5</v>
      </c>
      <c r="N3432" s="22">
        <f t="shared" si="6"/>
        <v>64.05</v>
      </c>
    </row>
    <row r="3433" spans="1:14" x14ac:dyDescent="0.2">
      <c r="A3433" s="171">
        <v>40770</v>
      </c>
      <c r="B3433" s="161">
        <v>109.13</v>
      </c>
      <c r="C3433" s="161"/>
      <c r="D3433" s="18">
        <v>108.89</v>
      </c>
      <c r="E3433" s="161">
        <v>87.88</v>
      </c>
      <c r="F3433" s="18"/>
      <c r="G3433" s="18"/>
      <c r="K3433" s="161"/>
      <c r="M3433" s="161">
        <v>153.80000000000001</v>
      </c>
      <c r="N3433" s="22">
        <f t="shared" si="6"/>
        <v>64.596000000000004</v>
      </c>
    </row>
    <row r="3434" spans="1:14" x14ac:dyDescent="0.2">
      <c r="A3434" s="171">
        <v>40771</v>
      </c>
      <c r="B3434" s="161">
        <v>107.5</v>
      </c>
      <c r="C3434" s="161"/>
      <c r="D3434" s="18">
        <v>109.69</v>
      </c>
      <c r="E3434" s="161">
        <v>86.65</v>
      </c>
      <c r="F3434" s="18"/>
      <c r="G3434" s="18"/>
      <c r="K3434" s="161"/>
      <c r="M3434" s="161">
        <v>152.5</v>
      </c>
      <c r="N3434" s="22">
        <f t="shared" si="6"/>
        <v>64.05</v>
      </c>
    </row>
    <row r="3435" spans="1:14" x14ac:dyDescent="0.2">
      <c r="A3435" s="171">
        <v>40772</v>
      </c>
      <c r="B3435" s="161">
        <v>109.58</v>
      </c>
      <c r="C3435" s="161"/>
      <c r="D3435" s="161">
        <v>111.37</v>
      </c>
      <c r="E3435" s="161">
        <v>87.58</v>
      </c>
      <c r="F3435" s="18"/>
      <c r="G3435" s="18"/>
      <c r="K3435" s="161"/>
      <c r="M3435" s="161">
        <v>154.9</v>
      </c>
      <c r="N3435" s="22">
        <f t="shared" si="6"/>
        <v>65.058000000000007</v>
      </c>
    </row>
    <row r="3436" spans="1:14" x14ac:dyDescent="0.2">
      <c r="A3436" s="171">
        <v>40773</v>
      </c>
      <c r="B3436" s="161">
        <v>104.93</v>
      </c>
      <c r="C3436" s="161"/>
      <c r="D3436" s="161">
        <v>108.36</v>
      </c>
      <c r="E3436" s="161">
        <v>82.38</v>
      </c>
      <c r="F3436" s="18"/>
      <c r="G3436" s="18"/>
      <c r="K3436" s="161"/>
      <c r="M3436" s="161">
        <v>152.5</v>
      </c>
      <c r="N3436" s="22">
        <f t="shared" si="6"/>
        <v>64.05</v>
      </c>
    </row>
    <row r="3437" spans="1:14" x14ac:dyDescent="0.2">
      <c r="A3437" s="171">
        <v>40774</v>
      </c>
      <c r="B3437" s="161">
        <v>105.61</v>
      </c>
      <c r="C3437" s="161"/>
      <c r="D3437" s="161">
        <v>109.37</v>
      </c>
      <c r="E3437" s="161">
        <v>82.26</v>
      </c>
      <c r="F3437" s="18"/>
      <c r="G3437" s="18"/>
      <c r="K3437" s="161"/>
      <c r="M3437" s="161">
        <v>153.4</v>
      </c>
      <c r="N3437" s="22">
        <f t="shared" si="6"/>
        <v>64.427999999999997</v>
      </c>
    </row>
    <row r="3438" spans="1:14" x14ac:dyDescent="0.2">
      <c r="A3438" s="21">
        <v>40777</v>
      </c>
      <c r="B3438" s="161">
        <v>106.12</v>
      </c>
      <c r="C3438" s="161"/>
      <c r="D3438" s="161">
        <v>108.83</v>
      </c>
      <c r="E3438" s="161">
        <v>84.12</v>
      </c>
      <c r="F3438" s="18"/>
      <c r="G3438" s="18"/>
      <c r="K3438" s="161">
        <v>80.75</v>
      </c>
      <c r="M3438" s="161">
        <v>152.9</v>
      </c>
      <c r="N3438" s="22">
        <f t="shared" si="6"/>
        <v>64.218000000000004</v>
      </c>
    </row>
    <row r="3439" spans="1:14" x14ac:dyDescent="0.2">
      <c r="A3439" s="21">
        <v>40778</v>
      </c>
      <c r="B3439" s="161">
        <v>106.84</v>
      </c>
      <c r="C3439" s="161"/>
      <c r="D3439" s="161">
        <v>110.35</v>
      </c>
      <c r="E3439" s="161">
        <v>85.29</v>
      </c>
      <c r="F3439" s="18"/>
      <c r="G3439" s="18"/>
      <c r="K3439" s="161">
        <v>81.75</v>
      </c>
      <c r="M3439" s="161">
        <v>152.5</v>
      </c>
      <c r="N3439" s="22">
        <f t="shared" si="6"/>
        <v>64.05</v>
      </c>
    </row>
    <row r="3440" spans="1:14" x14ac:dyDescent="0.2">
      <c r="A3440" s="171">
        <v>40779</v>
      </c>
      <c r="B3440" s="161">
        <v>106.06</v>
      </c>
      <c r="C3440" s="161"/>
      <c r="D3440" s="161">
        <v>111.91</v>
      </c>
      <c r="E3440" s="161">
        <v>85.16</v>
      </c>
      <c r="F3440" s="18"/>
      <c r="G3440" s="18"/>
      <c r="K3440" s="161">
        <v>81.75</v>
      </c>
      <c r="M3440" s="161">
        <v>153.30000000000001</v>
      </c>
      <c r="N3440" s="22">
        <f t="shared" si="6"/>
        <v>64.38600000000001</v>
      </c>
    </row>
    <row r="3441" spans="1:14" x14ac:dyDescent="0.2">
      <c r="A3441" s="171">
        <v>40780</v>
      </c>
      <c r="B3441" s="161">
        <v>108.65</v>
      </c>
      <c r="C3441" s="161"/>
      <c r="D3441" s="161">
        <v>111.91</v>
      </c>
      <c r="E3441" s="161">
        <v>85.3</v>
      </c>
      <c r="F3441" s="18"/>
      <c r="G3441" s="18"/>
      <c r="K3441" s="161">
        <v>81.75</v>
      </c>
      <c r="M3441" s="161">
        <v>153.80000000000001</v>
      </c>
      <c r="N3441" s="22">
        <f t="shared" si="6"/>
        <v>64.596000000000004</v>
      </c>
    </row>
    <row r="3442" spans="1:14" x14ac:dyDescent="0.2">
      <c r="A3442" s="171">
        <v>40781</v>
      </c>
      <c r="B3442" s="161">
        <v>111.37</v>
      </c>
      <c r="C3442" s="161"/>
      <c r="D3442" s="161">
        <v>112.29</v>
      </c>
      <c r="E3442" s="161">
        <v>85.37</v>
      </c>
      <c r="F3442" s="18"/>
      <c r="G3442" s="18"/>
      <c r="K3442" s="161">
        <v>81.75</v>
      </c>
      <c r="M3442" s="161">
        <v>153.80000000000001</v>
      </c>
      <c r="N3442" s="22">
        <f t="shared" si="6"/>
        <v>64.596000000000004</v>
      </c>
    </row>
    <row r="3443" spans="1:14" x14ac:dyDescent="0.2">
      <c r="A3443" s="171">
        <v>40784</v>
      </c>
      <c r="B3443" s="161">
        <v>112.27</v>
      </c>
      <c r="C3443" s="161"/>
      <c r="D3443" s="161"/>
      <c r="E3443" s="161">
        <v>87.27</v>
      </c>
      <c r="F3443" s="18"/>
      <c r="G3443" s="18"/>
      <c r="K3443" s="161">
        <v>84</v>
      </c>
      <c r="M3443" s="161">
        <v>153.6</v>
      </c>
      <c r="N3443" s="22">
        <f t="shared" si="6"/>
        <v>64.512</v>
      </c>
    </row>
    <row r="3444" spans="1:14" x14ac:dyDescent="0.2">
      <c r="A3444" s="171">
        <v>40785</v>
      </c>
      <c r="B3444" s="161">
        <v>114.4</v>
      </c>
      <c r="C3444" s="161"/>
      <c r="D3444" s="161">
        <v>115.59</v>
      </c>
      <c r="E3444" s="161">
        <v>88.9</v>
      </c>
      <c r="F3444" s="18">
        <v>22</v>
      </c>
      <c r="G3444" s="18"/>
      <c r="K3444" s="161">
        <v>85.5</v>
      </c>
      <c r="M3444" s="161">
        <v>154.80000000000001</v>
      </c>
      <c r="N3444" s="22">
        <f t="shared" si="6"/>
        <v>65.016000000000005</v>
      </c>
    </row>
    <row r="3445" spans="1:14" ht="13.2" x14ac:dyDescent="0.25">
      <c r="A3445" s="171">
        <v>40786</v>
      </c>
      <c r="B3445" s="161">
        <v>115.21</v>
      </c>
      <c r="C3445" s="161"/>
      <c r="D3445" s="161">
        <v>116.48</v>
      </c>
      <c r="E3445" s="161">
        <v>88.81</v>
      </c>
      <c r="F3445" s="18">
        <v>23</v>
      </c>
      <c r="G3445" s="186">
        <f>SUM(B3423:B3445)/F3445</f>
        <v>109.49652173913042</v>
      </c>
      <c r="H3445" s="354">
        <f>SUM(D3423:D3445)/F3444</f>
        <v>110.21954545454547</v>
      </c>
      <c r="I3445" s="186">
        <f>SUM(E3423:E3445)/F3445</f>
        <v>86.334347826086955</v>
      </c>
      <c r="K3445" s="161">
        <v>85.25</v>
      </c>
      <c r="M3445" s="161">
        <v>156.1</v>
      </c>
      <c r="N3445" s="22">
        <f t="shared" si="6"/>
        <v>65.561999999999998</v>
      </c>
    </row>
    <row r="3446" spans="1:14" s="57" customFormat="1" x14ac:dyDescent="0.2">
      <c r="A3446" s="259">
        <v>40787</v>
      </c>
      <c r="B3446" s="214">
        <v>115.33</v>
      </c>
      <c r="C3446" s="214"/>
      <c r="D3446" s="214">
        <v>116.43</v>
      </c>
      <c r="E3446" s="214">
        <v>88.93</v>
      </c>
      <c r="K3446" s="214">
        <v>85.5</v>
      </c>
      <c r="M3446" s="214">
        <v>157.69999999999999</v>
      </c>
      <c r="N3446" s="262">
        <f t="shared" si="6"/>
        <v>66.233999999999995</v>
      </c>
    </row>
    <row r="3447" spans="1:14" x14ac:dyDescent="0.2">
      <c r="A3447" s="171">
        <v>40788</v>
      </c>
      <c r="B3447" s="161">
        <v>113.9</v>
      </c>
      <c r="C3447" s="161"/>
      <c r="D3447" s="161">
        <v>115.92</v>
      </c>
      <c r="E3447" s="161">
        <v>86.45</v>
      </c>
      <c r="K3447" s="161">
        <v>83</v>
      </c>
      <c r="M3447" s="161">
        <v>156.6</v>
      </c>
      <c r="N3447" s="22">
        <f t="shared" si="6"/>
        <v>65.771999999999991</v>
      </c>
    </row>
    <row r="3448" spans="1:14" x14ac:dyDescent="0.2">
      <c r="A3448" s="171">
        <v>40792</v>
      </c>
      <c r="B3448" s="161">
        <v>114.97</v>
      </c>
      <c r="C3448" s="161"/>
      <c r="D3448" s="161">
        <v>113.29</v>
      </c>
      <c r="E3448" s="161">
        <v>86.02</v>
      </c>
      <c r="K3448" s="161"/>
      <c r="M3448" s="161">
        <v>155.9</v>
      </c>
      <c r="N3448" s="22">
        <f t="shared" si="6"/>
        <v>65.478000000000009</v>
      </c>
    </row>
    <row r="3449" spans="1:14" x14ac:dyDescent="0.2">
      <c r="A3449" s="171">
        <v>40793</v>
      </c>
      <c r="B3449" s="161">
        <v>118.54</v>
      </c>
      <c r="C3449" s="161"/>
      <c r="D3449" s="161">
        <v>117.5</v>
      </c>
      <c r="E3449" s="161">
        <v>89.34</v>
      </c>
      <c r="K3449" s="161"/>
      <c r="M3449" s="161">
        <v>158.5</v>
      </c>
      <c r="N3449" s="22">
        <f t="shared" si="6"/>
        <v>66.569999999999993</v>
      </c>
    </row>
    <row r="3450" spans="1:14" x14ac:dyDescent="0.2">
      <c r="A3450" s="171">
        <v>40794</v>
      </c>
      <c r="B3450" s="161">
        <v>118.4</v>
      </c>
      <c r="C3450" s="161"/>
      <c r="D3450" s="161">
        <v>117.99</v>
      </c>
      <c r="E3450" s="161">
        <v>89.05</v>
      </c>
      <c r="K3450" s="161"/>
      <c r="M3450" s="161">
        <v>159.4</v>
      </c>
      <c r="N3450" s="22">
        <f t="shared" si="6"/>
        <v>66.948000000000008</v>
      </c>
    </row>
    <row r="3451" spans="1:14" x14ac:dyDescent="0.2">
      <c r="A3451" s="171">
        <v>40795</v>
      </c>
      <c r="B3451" s="161">
        <v>115.49</v>
      </c>
      <c r="C3451" s="161"/>
      <c r="D3451" s="161">
        <v>115.1</v>
      </c>
      <c r="E3451" s="187">
        <v>87.24</v>
      </c>
      <c r="K3451" s="161"/>
      <c r="M3451" s="161">
        <v>158.30000000000001</v>
      </c>
      <c r="N3451" s="22">
        <f t="shared" si="6"/>
        <v>66.486000000000004</v>
      </c>
    </row>
    <row r="3452" spans="1:14" x14ac:dyDescent="0.2">
      <c r="A3452" s="171">
        <v>40798</v>
      </c>
      <c r="B3452" s="161">
        <v>118.89</v>
      </c>
      <c r="C3452" s="161"/>
      <c r="D3452" s="161">
        <v>114.75</v>
      </c>
      <c r="E3452" s="187">
        <v>88.19</v>
      </c>
      <c r="K3452" s="161"/>
      <c r="M3452" s="161">
        <v>158.4</v>
      </c>
      <c r="N3452" s="22">
        <f t="shared" si="6"/>
        <v>66.528000000000006</v>
      </c>
    </row>
    <row r="3453" spans="1:14" x14ac:dyDescent="0.2">
      <c r="A3453" s="171">
        <v>40799</v>
      </c>
      <c r="B3453" s="161">
        <v>115.31</v>
      </c>
      <c r="C3453" s="161"/>
      <c r="D3453" s="161">
        <v>114.08</v>
      </c>
      <c r="E3453" s="187">
        <v>90.21</v>
      </c>
      <c r="K3453" s="161"/>
      <c r="M3453" s="161">
        <v>159.80000000000001</v>
      </c>
      <c r="N3453" s="22">
        <f t="shared" si="6"/>
        <v>67.116</v>
      </c>
    </row>
    <row r="3454" spans="1:14" x14ac:dyDescent="0.2">
      <c r="A3454" s="171">
        <v>40800</v>
      </c>
      <c r="B3454" s="161">
        <v>114.01</v>
      </c>
      <c r="C3454" s="161"/>
      <c r="D3454" s="161">
        <v>113.1</v>
      </c>
      <c r="E3454" s="187">
        <v>88.91</v>
      </c>
      <c r="K3454" s="161"/>
      <c r="M3454" s="161">
        <v>160.9</v>
      </c>
      <c r="N3454" s="22">
        <f t="shared" si="6"/>
        <v>67.578000000000003</v>
      </c>
    </row>
    <row r="3455" spans="1:14" x14ac:dyDescent="0.2">
      <c r="A3455" s="171">
        <v>40801</v>
      </c>
      <c r="B3455" s="161">
        <v>116.85</v>
      </c>
      <c r="C3455" s="161"/>
      <c r="D3455" s="161">
        <v>116.71</v>
      </c>
      <c r="E3455" s="187">
        <v>89.4</v>
      </c>
      <c r="K3455" s="161"/>
      <c r="M3455" s="161">
        <v>162.5</v>
      </c>
      <c r="N3455" s="22">
        <f t="shared" ref="N3455:N3525" si="7">(M3455/100)*42</f>
        <v>68.25</v>
      </c>
    </row>
    <row r="3456" spans="1:14" x14ac:dyDescent="0.2">
      <c r="A3456" s="171">
        <v>40802</v>
      </c>
      <c r="B3456" s="161">
        <v>116.86</v>
      </c>
      <c r="C3456" s="161"/>
      <c r="D3456" s="161">
        <v>116.26</v>
      </c>
      <c r="E3456" s="187">
        <v>87.96</v>
      </c>
      <c r="K3456" s="161"/>
      <c r="M3456" s="161">
        <v>161.30000000000001</v>
      </c>
      <c r="N3456" s="22">
        <f t="shared" si="7"/>
        <v>67.746000000000009</v>
      </c>
    </row>
    <row r="3457" spans="1:14" x14ac:dyDescent="0.2">
      <c r="A3457" s="171">
        <v>40805</v>
      </c>
      <c r="B3457" s="161">
        <v>113.7</v>
      </c>
      <c r="C3457" s="161"/>
      <c r="D3457" s="161">
        <v>112.89</v>
      </c>
      <c r="E3457" s="187">
        <v>85.7</v>
      </c>
      <c r="K3457" s="161"/>
      <c r="M3457" s="161">
        <v>156.5</v>
      </c>
      <c r="N3457" s="22">
        <f t="shared" si="7"/>
        <v>65.73</v>
      </c>
    </row>
    <row r="3458" spans="1:14" x14ac:dyDescent="0.2">
      <c r="A3458" s="171">
        <v>40806</v>
      </c>
      <c r="B3458" s="161">
        <v>115.14</v>
      </c>
      <c r="C3458" s="161"/>
      <c r="D3458" s="161">
        <v>114.39</v>
      </c>
      <c r="E3458" s="187">
        <v>86.89</v>
      </c>
      <c r="K3458" s="161"/>
      <c r="M3458" s="161">
        <v>156.6</v>
      </c>
      <c r="N3458" s="22">
        <f t="shared" si="7"/>
        <v>65.771999999999991</v>
      </c>
    </row>
    <row r="3459" spans="1:14" x14ac:dyDescent="0.2">
      <c r="A3459" s="171">
        <v>40807</v>
      </c>
      <c r="B3459" s="161">
        <v>114.77</v>
      </c>
      <c r="C3459" s="161"/>
      <c r="D3459" s="161">
        <v>114.26</v>
      </c>
      <c r="E3459" s="187">
        <v>85.92</v>
      </c>
      <c r="K3459" s="161">
        <v>82.25</v>
      </c>
      <c r="M3459" s="161">
        <v>154</v>
      </c>
      <c r="N3459" s="22">
        <f t="shared" si="7"/>
        <v>64.680000000000007</v>
      </c>
    </row>
    <row r="3460" spans="1:14" x14ac:dyDescent="0.2">
      <c r="A3460" s="171">
        <v>40808</v>
      </c>
      <c r="B3460" s="161">
        <v>109.36</v>
      </c>
      <c r="C3460" s="161"/>
      <c r="D3460" s="161">
        <v>109.21</v>
      </c>
      <c r="E3460" s="187">
        <v>80.510000000000005</v>
      </c>
      <c r="K3460" s="161">
        <v>77</v>
      </c>
      <c r="M3460" s="161">
        <v>149.80000000000001</v>
      </c>
      <c r="N3460" s="22">
        <f t="shared" si="7"/>
        <v>62.916000000000011</v>
      </c>
    </row>
    <row r="3461" spans="1:14" x14ac:dyDescent="0.2">
      <c r="A3461" s="171">
        <v>40809</v>
      </c>
      <c r="B3461" s="161">
        <v>108.7</v>
      </c>
      <c r="C3461" s="161"/>
      <c r="D3461" s="161">
        <v>109.17</v>
      </c>
      <c r="E3461" s="187">
        <v>79.849999999999994</v>
      </c>
      <c r="K3461" s="161">
        <v>76.25</v>
      </c>
      <c r="M3461" s="161">
        <v>149.80000000000001</v>
      </c>
      <c r="N3461" s="22">
        <f t="shared" si="7"/>
        <v>62.916000000000011</v>
      </c>
    </row>
    <row r="3462" spans="1:14" x14ac:dyDescent="0.2">
      <c r="A3462" s="171">
        <v>40812</v>
      </c>
      <c r="B3462" s="161">
        <v>106.99</v>
      </c>
      <c r="C3462" s="161"/>
      <c r="D3462" s="161">
        <v>107.9</v>
      </c>
      <c r="E3462" s="187">
        <v>80.239999999999995</v>
      </c>
      <c r="K3462" s="161">
        <v>77</v>
      </c>
      <c r="M3462" s="161">
        <v>150</v>
      </c>
      <c r="N3462" s="22">
        <f t="shared" si="7"/>
        <v>63</v>
      </c>
    </row>
    <row r="3463" spans="1:14" x14ac:dyDescent="0.2">
      <c r="A3463" s="171">
        <v>40813</v>
      </c>
      <c r="B3463" s="161">
        <v>109.45</v>
      </c>
      <c r="C3463" s="161"/>
      <c r="D3463" s="161">
        <v>109.54</v>
      </c>
      <c r="E3463" s="187">
        <v>84.45</v>
      </c>
      <c r="K3463" s="161">
        <v>81</v>
      </c>
      <c r="M3463" s="161">
        <v>154.4</v>
      </c>
      <c r="N3463" s="22">
        <f t="shared" si="7"/>
        <v>64.847999999999999</v>
      </c>
    </row>
    <row r="3464" spans="1:14" x14ac:dyDescent="0.2">
      <c r="A3464" s="171">
        <v>40814</v>
      </c>
      <c r="B3464" s="161">
        <v>106.36</v>
      </c>
      <c r="C3464" s="161"/>
      <c r="D3464" s="161">
        <v>108.52</v>
      </c>
      <c r="E3464" s="187">
        <v>81.209999999999994</v>
      </c>
      <c r="K3464" s="161">
        <v>77.5</v>
      </c>
      <c r="M3464" s="36">
        <v>152</v>
      </c>
      <c r="N3464" s="22">
        <f t="shared" si="7"/>
        <v>63.84</v>
      </c>
    </row>
    <row r="3465" spans="1:14" x14ac:dyDescent="0.2">
      <c r="A3465" s="171">
        <v>40815</v>
      </c>
      <c r="B3465" s="161">
        <v>107.29</v>
      </c>
      <c r="C3465" s="161"/>
      <c r="D3465" s="161">
        <v>107.08</v>
      </c>
      <c r="E3465" s="187">
        <v>82.14</v>
      </c>
      <c r="K3465" s="161">
        <v>78.75</v>
      </c>
      <c r="M3465" s="36">
        <v>152.19999999999999</v>
      </c>
      <c r="N3465" s="22">
        <f t="shared" si="7"/>
        <v>63.923999999999992</v>
      </c>
    </row>
    <row r="3466" spans="1:14" s="57" customFormat="1" ht="13.2" x14ac:dyDescent="0.25">
      <c r="A3466" s="259">
        <v>40816</v>
      </c>
      <c r="B3466" s="214">
        <v>103.7</v>
      </c>
      <c r="C3466" s="214"/>
      <c r="D3466" s="223">
        <v>105.42</v>
      </c>
      <c r="E3466" s="361">
        <v>79.2</v>
      </c>
      <c r="F3466" s="18">
        <v>21</v>
      </c>
      <c r="G3466" s="186">
        <f>SUM(B3446:B3466)/F3466</f>
        <v>113.04809523809523</v>
      </c>
      <c r="H3466" s="354">
        <f>SUM(D3446:D3466)/F3466</f>
        <v>112.83380952380955</v>
      </c>
      <c r="I3466" s="186">
        <f>SUM(E3446:E3466)/F3466</f>
        <v>85.610000000000014</v>
      </c>
      <c r="K3466" s="214">
        <v>75.75</v>
      </c>
      <c r="M3466" s="332">
        <v>151</v>
      </c>
      <c r="N3466" s="262">
        <f t="shared" si="7"/>
        <v>63.42</v>
      </c>
    </row>
    <row r="3467" spans="1:14" x14ac:dyDescent="0.2">
      <c r="A3467" s="171">
        <v>40819</v>
      </c>
      <c r="B3467" s="161">
        <v>101.11</v>
      </c>
      <c r="C3467" s="161"/>
      <c r="D3467" s="161">
        <v>103.61</v>
      </c>
      <c r="E3467" s="187">
        <v>77.61</v>
      </c>
      <c r="F3467" s="18"/>
      <c r="G3467" s="18"/>
      <c r="K3467" s="161">
        <v>74</v>
      </c>
      <c r="M3467" s="161">
        <v>147.6</v>
      </c>
      <c r="N3467" s="22">
        <f t="shared" si="7"/>
        <v>61.991999999999997</v>
      </c>
    </row>
    <row r="3468" spans="1:14" x14ac:dyDescent="0.2">
      <c r="A3468" s="21">
        <v>40820</v>
      </c>
      <c r="B3468" s="161">
        <v>101.92</v>
      </c>
      <c r="C3468" s="161"/>
      <c r="D3468" s="161">
        <v>101.84</v>
      </c>
      <c r="E3468" s="187">
        <v>75.67</v>
      </c>
      <c r="F3468" s="18"/>
      <c r="G3468" s="18"/>
      <c r="K3468" s="161"/>
      <c r="M3468" s="161">
        <v>145</v>
      </c>
      <c r="N3468" s="22">
        <f t="shared" si="7"/>
        <v>60.9</v>
      </c>
    </row>
    <row r="3469" spans="1:14" x14ac:dyDescent="0.2">
      <c r="A3469" s="171">
        <v>40821</v>
      </c>
      <c r="B3469" s="161">
        <v>106.18</v>
      </c>
      <c r="C3469" s="161"/>
      <c r="D3469" s="161">
        <v>103.77</v>
      </c>
      <c r="E3469" s="187">
        <v>79.680000000000007</v>
      </c>
      <c r="F3469" s="18"/>
      <c r="G3469" s="18"/>
      <c r="K3469" s="161"/>
      <c r="M3469" s="161">
        <v>145.5</v>
      </c>
      <c r="N3469" s="22">
        <f t="shared" si="7"/>
        <v>61.11</v>
      </c>
    </row>
    <row r="3470" spans="1:14" x14ac:dyDescent="0.2">
      <c r="A3470" s="21">
        <v>40822</v>
      </c>
      <c r="B3470" s="161">
        <v>108.34</v>
      </c>
      <c r="C3470" s="161"/>
      <c r="D3470" s="161">
        <v>104.38</v>
      </c>
      <c r="E3470" s="187">
        <v>82.59</v>
      </c>
      <c r="F3470" s="18"/>
      <c r="G3470" s="18"/>
      <c r="K3470" s="161"/>
      <c r="M3470" s="161">
        <v>145.4</v>
      </c>
      <c r="N3470" s="22">
        <f t="shared" si="7"/>
        <v>61.067999999999998</v>
      </c>
    </row>
    <row r="3471" spans="1:14" x14ac:dyDescent="0.2">
      <c r="A3471" s="171">
        <v>40823</v>
      </c>
      <c r="B3471" s="161">
        <v>109.48</v>
      </c>
      <c r="C3471" s="161"/>
      <c r="D3471" s="161">
        <v>106.56</v>
      </c>
      <c r="E3471" s="187">
        <v>82.98</v>
      </c>
      <c r="F3471" s="18"/>
      <c r="G3471" s="18"/>
      <c r="K3471" s="161"/>
      <c r="M3471" s="161">
        <v>143.80000000000001</v>
      </c>
      <c r="N3471" s="22">
        <f t="shared" si="7"/>
        <v>60.396000000000008</v>
      </c>
    </row>
    <row r="3472" spans="1:14" x14ac:dyDescent="0.2">
      <c r="A3472" s="21">
        <v>40826</v>
      </c>
      <c r="B3472" s="161">
        <v>112.01</v>
      </c>
      <c r="C3472" s="161"/>
      <c r="D3472" s="161">
        <v>109.49</v>
      </c>
      <c r="E3472" s="187">
        <v>85.41</v>
      </c>
      <c r="F3472" s="18"/>
      <c r="G3472" s="18"/>
      <c r="K3472" s="161"/>
      <c r="M3472" s="161">
        <v>143.80000000000001</v>
      </c>
      <c r="N3472" s="22">
        <f t="shared" si="7"/>
        <v>60.396000000000008</v>
      </c>
    </row>
    <row r="3473" spans="1:14" x14ac:dyDescent="0.2">
      <c r="A3473" s="21">
        <v>40827</v>
      </c>
      <c r="B3473" s="161">
        <v>113.91</v>
      </c>
      <c r="C3473" s="161"/>
      <c r="D3473" s="161">
        <v>109.22</v>
      </c>
      <c r="E3473" s="187">
        <v>85.81</v>
      </c>
      <c r="F3473" s="18"/>
      <c r="G3473" s="18"/>
      <c r="K3473" s="161"/>
      <c r="M3473" s="161">
        <v>146.1</v>
      </c>
      <c r="N3473" s="22">
        <f t="shared" si="7"/>
        <v>61.361999999999995</v>
      </c>
    </row>
    <row r="3474" spans="1:14" x14ac:dyDescent="0.2">
      <c r="A3474" s="21">
        <v>40828</v>
      </c>
      <c r="B3474" s="161">
        <v>114.72</v>
      </c>
      <c r="C3474" s="161"/>
      <c r="D3474" s="161">
        <v>112.44</v>
      </c>
      <c r="E3474" s="187">
        <v>85.57</v>
      </c>
      <c r="F3474" s="18"/>
      <c r="G3474" s="18"/>
      <c r="K3474" s="79"/>
      <c r="M3474" s="161">
        <v>147.1</v>
      </c>
      <c r="N3474" s="22">
        <f t="shared" si="7"/>
        <v>61.781999999999996</v>
      </c>
    </row>
    <row r="3475" spans="1:14" x14ac:dyDescent="0.2">
      <c r="A3475" s="21">
        <v>40829</v>
      </c>
      <c r="B3475" s="161">
        <v>113.03</v>
      </c>
      <c r="C3475" s="161"/>
      <c r="D3475" s="161">
        <v>112.45</v>
      </c>
      <c r="E3475" s="187">
        <v>84.23</v>
      </c>
      <c r="F3475" s="18"/>
      <c r="G3475" s="18"/>
      <c r="K3475" s="79"/>
      <c r="M3475" s="161">
        <v>150.4</v>
      </c>
      <c r="N3475" s="22">
        <f t="shared" si="7"/>
        <v>63.167999999999999</v>
      </c>
    </row>
    <row r="3476" spans="1:14" x14ac:dyDescent="0.2">
      <c r="A3476" s="21">
        <v>40830</v>
      </c>
      <c r="B3476" s="161">
        <v>115.6</v>
      </c>
      <c r="C3476" s="161"/>
      <c r="D3476" s="161">
        <v>114.33</v>
      </c>
      <c r="E3476" s="187">
        <v>86.8</v>
      </c>
      <c r="F3476" s="18"/>
      <c r="G3476" s="18"/>
      <c r="K3476" s="79"/>
      <c r="M3476" s="161">
        <v>153.5</v>
      </c>
      <c r="N3476" s="22">
        <f t="shared" si="7"/>
        <v>64.47</v>
      </c>
    </row>
    <row r="3477" spans="1:14" x14ac:dyDescent="0.2">
      <c r="A3477" s="21">
        <v>40833</v>
      </c>
      <c r="B3477" s="161">
        <v>114.18</v>
      </c>
      <c r="C3477" s="161"/>
      <c r="D3477" s="161">
        <v>112.92</v>
      </c>
      <c r="E3477" s="187">
        <v>86.38</v>
      </c>
      <c r="F3477" s="18"/>
      <c r="G3477" s="18"/>
      <c r="K3477"/>
      <c r="M3477" s="161">
        <v>150</v>
      </c>
      <c r="N3477" s="22">
        <f t="shared" si="7"/>
        <v>63</v>
      </c>
    </row>
    <row r="3478" spans="1:14" x14ac:dyDescent="0.2">
      <c r="A3478" s="21">
        <v>40834</v>
      </c>
      <c r="B3478" s="161">
        <v>113.94</v>
      </c>
      <c r="C3478" s="161"/>
      <c r="D3478" s="161">
        <v>112.08</v>
      </c>
      <c r="E3478" s="187">
        <v>88.34</v>
      </c>
      <c r="F3478" s="18"/>
      <c r="G3478" s="18"/>
      <c r="K3478"/>
      <c r="M3478" s="161">
        <v>150</v>
      </c>
      <c r="N3478" s="22">
        <f t="shared" si="7"/>
        <v>63</v>
      </c>
    </row>
    <row r="3479" spans="1:14" x14ac:dyDescent="0.2">
      <c r="A3479" s="21">
        <v>40835</v>
      </c>
      <c r="B3479" s="161">
        <v>111.36</v>
      </c>
      <c r="C3479" s="161"/>
      <c r="D3479" s="161">
        <v>111.76</v>
      </c>
      <c r="E3479" s="187">
        <v>86.11</v>
      </c>
      <c r="F3479" s="18"/>
      <c r="G3479" s="18"/>
      <c r="K3479"/>
      <c r="M3479" s="161">
        <v>144.5</v>
      </c>
      <c r="N3479" s="22">
        <f t="shared" si="7"/>
        <v>60.690000000000005</v>
      </c>
    </row>
    <row r="3480" spans="1:14" x14ac:dyDescent="0.2">
      <c r="A3480" s="21">
        <v>40836</v>
      </c>
      <c r="B3480" s="161">
        <v>113.35</v>
      </c>
      <c r="C3480" s="161"/>
      <c r="D3480" s="161">
        <v>109</v>
      </c>
      <c r="E3480" s="187">
        <v>85.3</v>
      </c>
      <c r="F3480" s="18"/>
      <c r="G3480" s="18"/>
      <c r="K3480" s="36"/>
      <c r="M3480" s="161">
        <v>146.5</v>
      </c>
      <c r="N3480" s="22">
        <f t="shared" si="7"/>
        <v>61.53</v>
      </c>
    </row>
    <row r="3481" spans="1:14" x14ac:dyDescent="0.2">
      <c r="A3481" s="21">
        <v>40837</v>
      </c>
      <c r="B3481" s="161">
        <v>115.45</v>
      </c>
      <c r="C3481" s="161"/>
      <c r="D3481" s="161">
        <v>111.6</v>
      </c>
      <c r="E3481" s="187">
        <v>87.4</v>
      </c>
      <c r="F3481" s="18"/>
      <c r="G3481" s="18"/>
      <c r="K3481" s="161">
        <v>84</v>
      </c>
      <c r="M3481" s="161">
        <v>148</v>
      </c>
      <c r="N3481" s="22">
        <f t="shared" si="7"/>
        <v>62.16</v>
      </c>
    </row>
    <row r="3482" spans="1:14" x14ac:dyDescent="0.2">
      <c r="A3482" s="21">
        <v>40840</v>
      </c>
      <c r="B3482" s="161">
        <v>117.5</v>
      </c>
      <c r="C3482" s="161"/>
      <c r="D3482" s="161">
        <v>111.67</v>
      </c>
      <c r="E3482" s="187">
        <v>91.1</v>
      </c>
      <c r="F3482" s="18"/>
      <c r="G3482" s="18"/>
      <c r="K3482" s="161">
        <v>87.5</v>
      </c>
      <c r="M3482" s="161">
        <v>148.4</v>
      </c>
      <c r="N3482" s="22">
        <f t="shared" si="7"/>
        <v>62.328000000000003</v>
      </c>
    </row>
    <row r="3483" spans="1:14" x14ac:dyDescent="0.2">
      <c r="A3483" s="21">
        <v>40841</v>
      </c>
      <c r="B3483" s="161">
        <v>115.5</v>
      </c>
      <c r="C3483" s="161"/>
      <c r="D3483" s="161">
        <v>112.11</v>
      </c>
      <c r="E3483" s="187">
        <v>93</v>
      </c>
      <c r="F3483" s="18"/>
      <c r="G3483" s="18"/>
      <c r="K3483" s="161">
        <v>89.5</v>
      </c>
      <c r="M3483" s="161">
        <v>146.5</v>
      </c>
      <c r="N3483" s="22">
        <f t="shared" si="7"/>
        <v>61.53</v>
      </c>
    </row>
    <row r="3484" spans="1:14" x14ac:dyDescent="0.2">
      <c r="A3484" s="21">
        <v>40842</v>
      </c>
      <c r="B3484" s="161">
        <v>110.55</v>
      </c>
      <c r="C3484" s="161"/>
      <c r="D3484" s="161">
        <v>110.43</v>
      </c>
      <c r="E3484" s="187">
        <v>90.2</v>
      </c>
      <c r="F3484" s="18"/>
      <c r="G3484" s="18"/>
      <c r="K3484" s="161">
        <v>86.75</v>
      </c>
      <c r="M3484" s="161">
        <v>146.5</v>
      </c>
      <c r="N3484" s="22">
        <f t="shared" si="7"/>
        <v>61.53</v>
      </c>
    </row>
    <row r="3485" spans="1:14" x14ac:dyDescent="0.2">
      <c r="A3485" s="21">
        <v>40843</v>
      </c>
      <c r="B3485" s="161">
        <v>114.31</v>
      </c>
      <c r="C3485" s="161"/>
      <c r="D3485" s="161">
        <v>112.45</v>
      </c>
      <c r="E3485" s="187">
        <v>93.96</v>
      </c>
      <c r="F3485" s="18"/>
      <c r="G3485" s="18"/>
      <c r="K3485" s="161">
        <v>90.5</v>
      </c>
      <c r="M3485" s="161">
        <v>148.4</v>
      </c>
      <c r="N3485" s="22">
        <f t="shared" si="7"/>
        <v>62.328000000000003</v>
      </c>
    </row>
    <row r="3486" spans="1:14" x14ac:dyDescent="0.2">
      <c r="A3486" s="21">
        <v>40844</v>
      </c>
      <c r="B3486" s="161">
        <v>112.72</v>
      </c>
      <c r="C3486" s="161"/>
      <c r="D3486" s="161">
        <v>110.01</v>
      </c>
      <c r="E3486" s="187">
        <v>93.32</v>
      </c>
      <c r="F3486" s="18"/>
      <c r="G3486" s="18"/>
      <c r="K3486" s="161">
        <v>89.75</v>
      </c>
      <c r="M3486" s="161">
        <v>147.80000000000001</v>
      </c>
      <c r="N3486" s="22">
        <f t="shared" si="7"/>
        <v>62.076000000000008</v>
      </c>
    </row>
    <row r="3487" spans="1:14" ht="13.2" x14ac:dyDescent="0.25">
      <c r="A3487" s="21">
        <v>40847</v>
      </c>
      <c r="B3487" s="161">
        <v>111.94</v>
      </c>
      <c r="C3487" s="161"/>
      <c r="D3487" s="161">
        <v>108.43</v>
      </c>
      <c r="E3487" s="187">
        <v>93.19</v>
      </c>
      <c r="F3487" s="18">
        <v>21</v>
      </c>
      <c r="G3487" s="186">
        <f>SUM(B3467:B3487)/F3487</f>
        <v>111.76666666666667</v>
      </c>
      <c r="H3487" s="354">
        <f>SUM(D3467:D3487)/F3487</f>
        <v>109.54999999999998</v>
      </c>
      <c r="I3487" s="186">
        <f>SUM(E3467:E3487)/F3487</f>
        <v>86.411904761904751</v>
      </c>
      <c r="K3487" s="161">
        <v>89.75</v>
      </c>
      <c r="M3487" s="161">
        <v>147.30000000000001</v>
      </c>
      <c r="N3487" s="22">
        <f t="shared" si="7"/>
        <v>61.866000000000007</v>
      </c>
    </row>
    <row r="3488" spans="1:14" s="57" customFormat="1" x14ac:dyDescent="0.2">
      <c r="A3488" s="275">
        <v>40848</v>
      </c>
      <c r="B3488" s="214">
        <v>110.69</v>
      </c>
      <c r="C3488" s="214"/>
      <c r="D3488" s="214">
        <v>106.97</v>
      </c>
      <c r="E3488" s="333">
        <v>92.19</v>
      </c>
      <c r="F3488" s="263"/>
      <c r="G3488" s="263"/>
      <c r="K3488" s="362">
        <v>88.75</v>
      </c>
      <c r="M3488" s="363">
        <v>145</v>
      </c>
      <c r="N3488" s="262">
        <f t="shared" si="7"/>
        <v>60.9</v>
      </c>
    </row>
    <row r="3489" spans="1:18" x14ac:dyDescent="0.2">
      <c r="A3489" s="21">
        <v>40849</v>
      </c>
      <c r="B3489" s="161">
        <v>110.51</v>
      </c>
      <c r="C3489" s="161"/>
      <c r="D3489" s="161">
        <v>110.82</v>
      </c>
      <c r="E3489" s="366">
        <v>92.51</v>
      </c>
      <c r="K3489" s="36"/>
      <c r="M3489" s="161">
        <v>144.80000000000001</v>
      </c>
      <c r="N3489" s="22">
        <f t="shared" si="7"/>
        <v>60.81600000000001</v>
      </c>
    </row>
    <row r="3490" spans="1:18" x14ac:dyDescent="0.2">
      <c r="A3490" s="21">
        <v>40850</v>
      </c>
      <c r="B3490" s="161">
        <v>111.57</v>
      </c>
      <c r="C3490" s="161"/>
      <c r="D3490" s="161">
        <v>110.76</v>
      </c>
      <c r="E3490" s="366">
        <v>94.07</v>
      </c>
      <c r="K3490" s="36"/>
      <c r="M3490" s="161">
        <v>143.80000000000001</v>
      </c>
      <c r="N3490" s="22">
        <f t="shared" si="7"/>
        <v>60.396000000000008</v>
      </c>
    </row>
    <row r="3491" spans="1:18" x14ac:dyDescent="0.2">
      <c r="A3491" s="21">
        <v>40851</v>
      </c>
      <c r="B3491" s="161">
        <v>112.66</v>
      </c>
      <c r="C3491" s="161"/>
      <c r="D3491" s="161">
        <v>112.22</v>
      </c>
      <c r="E3491" s="366">
        <v>94.26</v>
      </c>
      <c r="K3491" s="36"/>
      <c r="M3491" s="161">
        <v>144</v>
      </c>
      <c r="N3491" s="22">
        <f t="shared" si="7"/>
        <v>60.48</v>
      </c>
    </row>
    <row r="3492" spans="1:18" x14ac:dyDescent="0.2">
      <c r="A3492" s="21">
        <v>40854</v>
      </c>
      <c r="B3492" s="161">
        <v>115.82</v>
      </c>
      <c r="C3492" s="161"/>
      <c r="D3492" s="161">
        <v>114.75</v>
      </c>
      <c r="E3492" s="366">
        <v>95.52</v>
      </c>
      <c r="K3492" s="36"/>
      <c r="M3492" s="161">
        <v>144.80000000000001</v>
      </c>
      <c r="N3492" s="22">
        <f t="shared" si="7"/>
        <v>60.81600000000001</v>
      </c>
    </row>
    <row r="3493" spans="1:18" x14ac:dyDescent="0.2">
      <c r="A3493" s="21">
        <v>40855</v>
      </c>
      <c r="B3493" s="161">
        <v>117.2</v>
      </c>
      <c r="C3493" s="161"/>
      <c r="D3493" s="161">
        <v>115.61</v>
      </c>
      <c r="E3493" s="366">
        <v>96.8</v>
      </c>
      <c r="K3493" s="36"/>
      <c r="M3493" s="161">
        <v>145.80000000000001</v>
      </c>
      <c r="N3493" s="22">
        <f t="shared" si="7"/>
        <v>61.236000000000004</v>
      </c>
    </row>
    <row r="3494" spans="1:18" x14ac:dyDescent="0.2">
      <c r="A3494" s="21">
        <v>40856</v>
      </c>
      <c r="B3494" s="161">
        <v>114.24</v>
      </c>
      <c r="C3494" s="161"/>
      <c r="D3494" s="161">
        <v>115.29</v>
      </c>
      <c r="E3494" s="366">
        <v>95.74</v>
      </c>
      <c r="K3494" s="36"/>
      <c r="M3494" s="161">
        <v>146</v>
      </c>
      <c r="N3494" s="22">
        <f t="shared" si="7"/>
        <v>61.32</v>
      </c>
    </row>
    <row r="3495" spans="1:18" x14ac:dyDescent="0.2">
      <c r="A3495" s="21">
        <v>40857</v>
      </c>
      <c r="B3495" s="161">
        <v>116.28</v>
      </c>
      <c r="C3495" s="161"/>
      <c r="D3495" s="161">
        <v>113.32</v>
      </c>
      <c r="E3495" s="366">
        <v>97.78</v>
      </c>
      <c r="K3495" s="36"/>
      <c r="M3495" s="161">
        <v>148.4</v>
      </c>
      <c r="N3495" s="22">
        <f t="shared" si="7"/>
        <v>62.328000000000003</v>
      </c>
    </row>
    <row r="3496" spans="1:18" x14ac:dyDescent="0.2">
      <c r="A3496" s="21">
        <v>40858</v>
      </c>
      <c r="B3496" s="161">
        <v>115.84</v>
      </c>
      <c r="C3496" s="161"/>
      <c r="D3496" s="161">
        <v>114.43</v>
      </c>
      <c r="E3496" s="366">
        <v>98.99</v>
      </c>
      <c r="K3496" s="36"/>
      <c r="M3496" s="161">
        <v>149.9</v>
      </c>
      <c r="N3496" s="22">
        <f t="shared" si="7"/>
        <v>62.958000000000006</v>
      </c>
    </row>
    <row r="3497" spans="1:18" x14ac:dyDescent="0.2">
      <c r="A3497" s="21">
        <v>40861</v>
      </c>
      <c r="B3497" s="161">
        <v>113.89</v>
      </c>
      <c r="C3497" s="161"/>
      <c r="D3497" s="161">
        <v>112.57</v>
      </c>
      <c r="E3497" s="366">
        <v>98.14</v>
      </c>
      <c r="K3497" s="36"/>
      <c r="M3497" s="161">
        <v>146.5</v>
      </c>
      <c r="N3497" s="22">
        <f t="shared" si="7"/>
        <v>61.53</v>
      </c>
    </row>
    <row r="3498" spans="1:18" x14ac:dyDescent="0.2">
      <c r="A3498" s="21">
        <v>40862</v>
      </c>
      <c r="B3498" s="161">
        <v>113.62</v>
      </c>
      <c r="C3498" s="161"/>
      <c r="D3498" s="161">
        <v>111.9</v>
      </c>
      <c r="E3498" s="366">
        <v>99.37</v>
      </c>
      <c r="K3498" s="36"/>
      <c r="M3498" s="161">
        <v>147.6</v>
      </c>
      <c r="N3498" s="22">
        <f t="shared" si="7"/>
        <v>61.991999999999997</v>
      </c>
    </row>
    <row r="3499" spans="1:18" x14ac:dyDescent="0.2">
      <c r="A3499" s="21">
        <v>40863</v>
      </c>
      <c r="B3499" s="161">
        <v>114.14</v>
      </c>
      <c r="C3499" s="161"/>
      <c r="D3499" s="161">
        <v>111.91</v>
      </c>
      <c r="E3499" s="366">
        <v>102.59</v>
      </c>
      <c r="K3499" s="36"/>
      <c r="M3499" s="161">
        <v>147.9</v>
      </c>
      <c r="N3499" s="22">
        <f t="shared" si="7"/>
        <v>62.118000000000002</v>
      </c>
      <c r="R3499" s="57"/>
    </row>
    <row r="3500" spans="1:18" x14ac:dyDescent="0.2">
      <c r="A3500" s="21">
        <v>40864</v>
      </c>
      <c r="B3500" s="161">
        <v>110.37</v>
      </c>
      <c r="C3500" s="161"/>
      <c r="D3500" s="161">
        <v>109.25</v>
      </c>
      <c r="E3500" s="366">
        <v>98.82</v>
      </c>
      <c r="K3500" s="36"/>
      <c r="M3500" s="161">
        <v>146</v>
      </c>
      <c r="N3500" s="22">
        <f t="shared" si="7"/>
        <v>61.32</v>
      </c>
    </row>
    <row r="3501" spans="1:18" x14ac:dyDescent="0.2">
      <c r="A3501" s="21">
        <v>40865</v>
      </c>
      <c r="B3501" s="161">
        <v>108.96</v>
      </c>
      <c r="C3501" s="161"/>
      <c r="D3501" s="161">
        <v>107.82</v>
      </c>
      <c r="E3501" s="366">
        <v>97.41</v>
      </c>
      <c r="K3501" s="36"/>
      <c r="M3501" s="161">
        <v>146</v>
      </c>
      <c r="N3501" s="22">
        <f t="shared" si="7"/>
        <v>61.32</v>
      </c>
    </row>
    <row r="3502" spans="1:18" x14ac:dyDescent="0.2">
      <c r="A3502" s="21">
        <v>40868</v>
      </c>
      <c r="B3502" s="161">
        <v>108.2</v>
      </c>
      <c r="C3502" s="161"/>
      <c r="D3502" s="161">
        <v>105.98</v>
      </c>
      <c r="E3502" s="368">
        <v>96.72</v>
      </c>
      <c r="K3502" s="36"/>
      <c r="M3502" s="161">
        <v>144.5</v>
      </c>
      <c r="N3502" s="22">
        <f t="shared" si="7"/>
        <v>60.690000000000005</v>
      </c>
    </row>
    <row r="3503" spans="1:18" x14ac:dyDescent="0.2">
      <c r="A3503" s="21">
        <v>40869</v>
      </c>
      <c r="B3503" s="161">
        <v>109.49</v>
      </c>
      <c r="C3503" s="161"/>
      <c r="D3503" s="161">
        <v>107.77</v>
      </c>
      <c r="E3503" s="368">
        <v>98.01</v>
      </c>
      <c r="K3503" s="161">
        <v>94.5</v>
      </c>
      <c r="M3503" s="161">
        <v>144.9</v>
      </c>
      <c r="N3503" s="22">
        <f t="shared" si="7"/>
        <v>60.858000000000004</v>
      </c>
    </row>
    <row r="3504" spans="1:18" x14ac:dyDescent="0.2">
      <c r="A3504" s="21">
        <v>40870</v>
      </c>
      <c r="B3504" s="161">
        <v>107.62</v>
      </c>
      <c r="C3504" s="161"/>
      <c r="D3504" s="161">
        <v>106.83</v>
      </c>
      <c r="E3504" s="368">
        <v>96.17</v>
      </c>
      <c r="K3504" s="161">
        <v>92.75</v>
      </c>
      <c r="M3504" s="161">
        <v>145.30000000000001</v>
      </c>
      <c r="N3504" s="22">
        <f t="shared" si="7"/>
        <v>61.026000000000003</v>
      </c>
    </row>
    <row r="3505" spans="1:14" x14ac:dyDescent="0.2">
      <c r="A3505" s="21">
        <v>40872</v>
      </c>
      <c r="B3505" s="161"/>
      <c r="C3505" s="161"/>
      <c r="D3505" s="161">
        <v>106.08</v>
      </c>
      <c r="E3505" s="367"/>
      <c r="K3505" s="161">
        <v>93.25</v>
      </c>
      <c r="M3505" s="161">
        <v>145.30000000000001</v>
      </c>
      <c r="N3505" s="22">
        <f t="shared" si="7"/>
        <v>61.026000000000003</v>
      </c>
    </row>
    <row r="3506" spans="1:14" x14ac:dyDescent="0.2">
      <c r="A3506" s="21">
        <v>40875</v>
      </c>
      <c r="B3506" s="161">
        <v>110.46</v>
      </c>
      <c r="C3506" s="161"/>
      <c r="D3506" s="161">
        <v>109.38</v>
      </c>
      <c r="E3506" s="368">
        <v>98.21</v>
      </c>
      <c r="F3506" s="18"/>
      <c r="G3506" s="18"/>
      <c r="K3506" s="161">
        <v>94.5</v>
      </c>
      <c r="M3506" s="161">
        <v>144.80000000000001</v>
      </c>
      <c r="N3506" s="22">
        <f t="shared" si="7"/>
        <v>60.81600000000001</v>
      </c>
    </row>
    <row r="3507" spans="1:14" ht="13.2" x14ac:dyDescent="0.25">
      <c r="A3507" s="21">
        <v>40876</v>
      </c>
      <c r="B3507" s="161">
        <v>112.69</v>
      </c>
      <c r="C3507" s="161"/>
      <c r="D3507" s="18">
        <v>111.25</v>
      </c>
      <c r="E3507" s="368">
        <v>99.79</v>
      </c>
      <c r="F3507" s="18">
        <v>20</v>
      </c>
      <c r="G3507" s="18"/>
      <c r="I3507" s="186"/>
      <c r="K3507" s="161">
        <v>96.25</v>
      </c>
      <c r="M3507" s="161">
        <v>145.5</v>
      </c>
      <c r="N3507" s="22">
        <f t="shared" si="7"/>
        <v>61.11</v>
      </c>
    </row>
    <row r="3508" spans="1:14" ht="13.2" x14ac:dyDescent="0.25">
      <c r="A3508" s="21">
        <v>40877</v>
      </c>
      <c r="B3508" s="161">
        <v>111.86</v>
      </c>
      <c r="C3508" s="161"/>
      <c r="D3508" s="18">
        <v>111.22</v>
      </c>
      <c r="E3508" s="18">
        <v>100.36</v>
      </c>
      <c r="F3508" s="18">
        <v>21</v>
      </c>
      <c r="G3508" s="186">
        <f>SUM(B3488:B3508)/F3507</f>
        <v>112.30550000000002</v>
      </c>
      <c r="H3508" s="354">
        <f>SUM(D3488:D3508)/F3508</f>
        <v>110.76809523809523</v>
      </c>
      <c r="I3508" s="186">
        <f>SUM(E3488:E3508)/F3507</f>
        <v>97.172499999999985</v>
      </c>
      <c r="K3508" s="161">
        <v>96.75</v>
      </c>
      <c r="M3508" s="161">
        <v>144.80000000000001</v>
      </c>
      <c r="N3508" s="22">
        <f t="shared" si="7"/>
        <v>60.81600000000001</v>
      </c>
    </row>
    <row r="3509" spans="1:14" s="57" customFormat="1" x14ac:dyDescent="0.2">
      <c r="A3509" s="369">
        <v>40878</v>
      </c>
      <c r="B3509" s="372">
        <v>111.15</v>
      </c>
      <c r="C3509" s="372"/>
      <c r="D3509" s="370">
        <v>108.83</v>
      </c>
      <c r="E3509" s="372">
        <v>100.2</v>
      </c>
      <c r="F3509" s="263"/>
      <c r="G3509" s="263"/>
      <c r="K3509" s="373">
        <v>96.75</v>
      </c>
      <c r="M3509" s="332">
        <v>145</v>
      </c>
      <c r="N3509" s="371">
        <f t="shared" si="7"/>
        <v>60.9</v>
      </c>
    </row>
    <row r="3510" spans="1:14" x14ac:dyDescent="0.2">
      <c r="A3510" s="21">
        <v>40879</v>
      </c>
      <c r="B3510" s="161">
        <v>111.36</v>
      </c>
      <c r="C3510" s="161"/>
      <c r="D3510" s="18">
        <v>109.59</v>
      </c>
      <c r="E3510" s="368">
        <v>100.96</v>
      </c>
      <c r="F3510" s="18"/>
      <c r="G3510" s="18"/>
      <c r="K3510" s="161">
        <v>97.5</v>
      </c>
      <c r="M3510" s="161">
        <v>144.1</v>
      </c>
      <c r="N3510" s="22">
        <f t="shared" si="7"/>
        <v>60.521999999999991</v>
      </c>
    </row>
    <row r="3511" spans="1:14" x14ac:dyDescent="0.2">
      <c r="A3511" s="21">
        <v>40882</v>
      </c>
      <c r="B3511" s="161">
        <v>111.49</v>
      </c>
      <c r="C3511" s="161"/>
      <c r="D3511" s="161">
        <v>110.18</v>
      </c>
      <c r="E3511" s="368">
        <v>100.99</v>
      </c>
      <c r="F3511" s="18"/>
      <c r="G3511" s="18"/>
      <c r="K3511" s="161"/>
      <c r="M3511" s="161">
        <v>143.1</v>
      </c>
      <c r="N3511" s="22">
        <f t="shared" si="7"/>
        <v>60.102000000000004</v>
      </c>
    </row>
    <row r="3512" spans="1:14" x14ac:dyDescent="0.2">
      <c r="A3512" s="21">
        <v>40883</v>
      </c>
      <c r="B3512" s="161">
        <v>112.18</v>
      </c>
      <c r="C3512" s="161"/>
      <c r="D3512" s="161">
        <v>110.16</v>
      </c>
      <c r="E3512" s="368">
        <v>101.28</v>
      </c>
      <c r="F3512" s="18"/>
      <c r="G3512" s="18"/>
      <c r="K3512" s="161"/>
      <c r="M3512" s="161">
        <v>144.80000000000001</v>
      </c>
      <c r="N3512" s="22">
        <f t="shared" si="7"/>
        <v>60.81600000000001</v>
      </c>
    </row>
    <row r="3513" spans="1:14" x14ac:dyDescent="0.2">
      <c r="A3513" s="21">
        <v>40884</v>
      </c>
      <c r="B3513" s="161">
        <v>111.34</v>
      </c>
      <c r="C3513" s="161"/>
      <c r="D3513" s="161">
        <v>110.07</v>
      </c>
      <c r="E3513" s="368">
        <v>100.49</v>
      </c>
      <c r="F3513" s="18"/>
      <c r="G3513" s="18"/>
      <c r="K3513" s="161"/>
      <c r="M3513" s="161">
        <v>144.4</v>
      </c>
      <c r="N3513" s="22">
        <f t="shared" si="7"/>
        <v>60.647999999999996</v>
      </c>
    </row>
    <row r="3514" spans="1:14" x14ac:dyDescent="0.2">
      <c r="A3514" s="21">
        <v>40885</v>
      </c>
      <c r="B3514" s="161">
        <v>109.19</v>
      </c>
      <c r="C3514" s="161"/>
      <c r="D3514" s="161">
        <v>108.23</v>
      </c>
      <c r="E3514" s="368">
        <v>98.34</v>
      </c>
      <c r="F3514" s="18"/>
      <c r="G3514" s="18"/>
      <c r="K3514" s="161"/>
      <c r="M3514" s="161">
        <v>144</v>
      </c>
      <c r="N3514" s="22">
        <f t="shared" si="7"/>
        <v>60.48</v>
      </c>
    </row>
    <row r="3515" spans="1:14" x14ac:dyDescent="0.2">
      <c r="A3515" s="21">
        <v>40886</v>
      </c>
      <c r="B3515" s="161">
        <v>110.86</v>
      </c>
      <c r="C3515" s="161"/>
      <c r="D3515" s="161">
        <v>107.91</v>
      </c>
      <c r="E3515" s="368">
        <v>99.41</v>
      </c>
      <c r="F3515" s="18"/>
      <c r="G3515" s="18"/>
      <c r="M3515" s="161">
        <v>143.80000000000001</v>
      </c>
      <c r="N3515" s="22">
        <f t="shared" si="7"/>
        <v>60.396000000000008</v>
      </c>
    </row>
    <row r="3516" spans="1:14" x14ac:dyDescent="0.2">
      <c r="A3516" s="21">
        <v>40889</v>
      </c>
      <c r="B3516" s="161">
        <v>109.02</v>
      </c>
      <c r="C3516" s="161"/>
      <c r="D3516" s="161">
        <v>107.82</v>
      </c>
      <c r="E3516" s="368">
        <v>97.77</v>
      </c>
      <c r="F3516" s="18"/>
      <c r="G3516" s="18"/>
      <c r="M3516" s="161">
        <v>141.5</v>
      </c>
      <c r="N3516" s="22">
        <f t="shared" si="7"/>
        <v>59.43</v>
      </c>
    </row>
    <row r="3517" spans="1:14" x14ac:dyDescent="0.2">
      <c r="A3517" s="21">
        <v>40890</v>
      </c>
      <c r="B3517" s="161">
        <v>111.44</v>
      </c>
      <c r="C3517" s="161"/>
      <c r="D3517" s="161">
        <v>109.25</v>
      </c>
      <c r="E3517" s="368">
        <v>100.14</v>
      </c>
      <c r="F3517" s="18"/>
      <c r="G3517" s="18"/>
      <c r="M3517" s="161">
        <v>140.6</v>
      </c>
      <c r="N3517" s="22">
        <f t="shared" si="7"/>
        <v>59.052</v>
      </c>
    </row>
    <row r="3518" spans="1:14" x14ac:dyDescent="0.2">
      <c r="A3518" s="21">
        <v>40891</v>
      </c>
      <c r="B3518" s="161">
        <v>106.55</v>
      </c>
      <c r="C3518" s="161"/>
      <c r="D3518" s="161">
        <v>105.72</v>
      </c>
      <c r="E3518" s="368">
        <v>94.95</v>
      </c>
      <c r="F3518" s="18"/>
      <c r="G3518" s="18"/>
      <c r="M3518" s="161">
        <v>136.4</v>
      </c>
      <c r="N3518" s="22">
        <f t="shared" si="7"/>
        <v>57.288000000000004</v>
      </c>
    </row>
    <row r="3519" spans="1:14" x14ac:dyDescent="0.2">
      <c r="A3519" s="21">
        <v>40892</v>
      </c>
      <c r="B3519" s="161">
        <v>105.32</v>
      </c>
      <c r="C3519" s="161"/>
      <c r="D3519" s="161">
        <v>104.52</v>
      </c>
      <c r="E3519" s="368">
        <v>93.22</v>
      </c>
      <c r="F3519" s="18"/>
      <c r="G3519" s="18"/>
      <c r="M3519" s="161">
        <v>134</v>
      </c>
      <c r="N3519" s="22">
        <f t="shared" si="7"/>
        <v>56.28</v>
      </c>
    </row>
    <row r="3520" spans="1:14" x14ac:dyDescent="0.2">
      <c r="A3520" s="21">
        <v>40893</v>
      </c>
      <c r="B3520" s="161">
        <v>104.03</v>
      </c>
      <c r="C3520" s="161"/>
      <c r="D3520" s="161">
        <v>104</v>
      </c>
      <c r="E3520" s="368">
        <v>92.88</v>
      </c>
      <c r="F3520" s="18"/>
      <c r="G3520" s="18"/>
      <c r="M3520" s="161">
        <v>133.9</v>
      </c>
      <c r="N3520" s="22">
        <f t="shared" si="7"/>
        <v>56.238</v>
      </c>
    </row>
    <row r="3521" spans="1:14" x14ac:dyDescent="0.2">
      <c r="A3521" s="21">
        <v>40896</v>
      </c>
      <c r="B3521" s="161">
        <v>104.08</v>
      </c>
      <c r="C3521" s="161"/>
      <c r="D3521" s="161">
        <v>104.55</v>
      </c>
      <c r="E3521" s="368">
        <v>93.88</v>
      </c>
      <c r="F3521" s="18"/>
      <c r="G3521" s="18"/>
      <c r="M3521" s="161">
        <v>132.30000000000001</v>
      </c>
      <c r="N3521" s="22">
        <f t="shared" si="7"/>
        <v>55.56600000000001</v>
      </c>
    </row>
    <row r="3522" spans="1:14" x14ac:dyDescent="0.2">
      <c r="A3522" s="21">
        <v>40897</v>
      </c>
      <c r="B3522" s="161">
        <v>107.42</v>
      </c>
      <c r="C3522" s="161"/>
      <c r="D3522" s="161">
        <v>107.8</v>
      </c>
      <c r="E3522" s="368">
        <v>97.22</v>
      </c>
      <c r="F3522" s="18"/>
      <c r="G3522" s="18"/>
      <c r="K3522" s="161">
        <v>93.75</v>
      </c>
      <c r="M3522" s="161">
        <v>134</v>
      </c>
      <c r="N3522" s="22">
        <f t="shared" si="7"/>
        <v>56.28</v>
      </c>
    </row>
    <row r="3523" spans="1:14" x14ac:dyDescent="0.2">
      <c r="A3523" s="21">
        <v>40898</v>
      </c>
      <c r="B3523" s="161">
        <v>108.02</v>
      </c>
      <c r="C3523" s="161"/>
      <c r="D3523" s="161">
        <v>108</v>
      </c>
      <c r="E3523" s="368">
        <v>98.67</v>
      </c>
      <c r="F3523" s="18"/>
      <c r="G3523" s="18"/>
      <c r="K3523" s="161">
        <v>95</v>
      </c>
      <c r="M3523" s="161">
        <v>135</v>
      </c>
      <c r="N3523" s="22">
        <f t="shared" si="7"/>
        <v>56.7</v>
      </c>
    </row>
    <row r="3524" spans="1:14" x14ac:dyDescent="0.2">
      <c r="A3524" s="21">
        <v>40899</v>
      </c>
      <c r="B3524" s="161">
        <v>108.48</v>
      </c>
      <c r="C3524" s="161"/>
      <c r="D3524" s="161">
        <v>108.98</v>
      </c>
      <c r="E3524" s="368">
        <v>99.53</v>
      </c>
      <c r="F3524" s="18"/>
      <c r="G3524" s="18"/>
      <c r="K3524" s="161">
        <v>96</v>
      </c>
      <c r="M3524" s="161">
        <v>136.1</v>
      </c>
      <c r="N3524" s="22">
        <f t="shared" si="7"/>
        <v>57.161999999999999</v>
      </c>
    </row>
    <row r="3525" spans="1:14" x14ac:dyDescent="0.2">
      <c r="A3525" s="21">
        <v>40900</v>
      </c>
      <c r="B3525" s="161">
        <v>108.63</v>
      </c>
      <c r="C3525" s="161"/>
      <c r="D3525" s="161">
        <v>109.28</v>
      </c>
      <c r="E3525" s="368">
        <v>99.68</v>
      </c>
      <c r="F3525" s="18"/>
      <c r="G3525" s="18"/>
      <c r="K3525" s="161">
        <v>96.25</v>
      </c>
      <c r="M3525" s="161">
        <v>136.6</v>
      </c>
      <c r="N3525" s="22">
        <f t="shared" si="7"/>
        <v>57.371999999999993</v>
      </c>
    </row>
    <row r="3526" spans="1:14" x14ac:dyDescent="0.2">
      <c r="A3526" s="21">
        <v>40904</v>
      </c>
      <c r="B3526" s="161">
        <v>109.69</v>
      </c>
      <c r="C3526" s="161"/>
      <c r="D3526" s="161"/>
      <c r="E3526" s="368">
        <v>101.34</v>
      </c>
      <c r="F3526" s="18"/>
      <c r="G3526" s="18"/>
      <c r="K3526" s="161">
        <v>97.75</v>
      </c>
      <c r="M3526" s="161">
        <v>140</v>
      </c>
      <c r="N3526" s="22">
        <f t="shared" ref="N3526:N3591" si="8">(M3526/100)*42</f>
        <v>58.8</v>
      </c>
    </row>
    <row r="3527" spans="1:14" x14ac:dyDescent="0.2">
      <c r="A3527" s="21">
        <v>40905</v>
      </c>
      <c r="B3527" s="161">
        <v>107.71</v>
      </c>
      <c r="C3527" s="161"/>
      <c r="D3527" s="161">
        <v>107.54</v>
      </c>
      <c r="E3527" s="368">
        <v>99.36</v>
      </c>
      <c r="F3527" s="18"/>
      <c r="G3527" s="18"/>
      <c r="K3527" s="161">
        <v>95.75</v>
      </c>
      <c r="M3527" s="161">
        <v>140.19999999999999</v>
      </c>
      <c r="N3527" s="22">
        <f t="shared" si="8"/>
        <v>58.883999999999993</v>
      </c>
    </row>
    <row r="3528" spans="1:14" x14ac:dyDescent="0.2">
      <c r="A3528" s="21">
        <v>40906</v>
      </c>
      <c r="B3528" s="161">
        <v>108.35</v>
      </c>
      <c r="C3528" s="161"/>
      <c r="D3528" s="161">
        <v>106.89</v>
      </c>
      <c r="E3528" s="368">
        <v>99.65</v>
      </c>
      <c r="F3528" s="18">
        <v>20</v>
      </c>
      <c r="G3528" s="18"/>
      <c r="K3528" s="161">
        <v>96</v>
      </c>
      <c r="M3528" s="161">
        <v>140.19999999999999</v>
      </c>
      <c r="N3528" s="22">
        <f t="shared" si="8"/>
        <v>58.883999999999993</v>
      </c>
    </row>
    <row r="3529" spans="1:14" s="57" customFormat="1" ht="13.2" x14ac:dyDescent="0.25">
      <c r="A3529" s="369">
        <v>40907</v>
      </c>
      <c r="B3529" s="372">
        <v>107.58</v>
      </c>
      <c r="C3529" s="372"/>
      <c r="D3529" s="372">
        <v>108.09</v>
      </c>
      <c r="E3529" s="381">
        <v>98.83</v>
      </c>
      <c r="F3529" s="263">
        <v>21</v>
      </c>
      <c r="G3529" s="383">
        <f>SUM(B3509:B3529)/F3529</f>
        <v>108.75666666666666</v>
      </c>
      <c r="H3529" s="388">
        <f>SUM(D3509:D3529)/F3528</f>
        <v>107.87049999999999</v>
      </c>
      <c r="I3529" s="383">
        <f>SUM(E3509:E3529)/F3529</f>
        <v>98.513809523809542</v>
      </c>
      <c r="K3529" s="372">
        <v>95.25</v>
      </c>
      <c r="M3529" s="332">
        <v>139.5</v>
      </c>
      <c r="N3529" s="371">
        <f t="shared" si="8"/>
        <v>58.59</v>
      </c>
    </row>
    <row r="3530" spans="1:14" x14ac:dyDescent="0.2">
      <c r="A3530" s="21">
        <v>40911</v>
      </c>
      <c r="B3530" s="161">
        <v>112.66</v>
      </c>
      <c r="C3530" s="161"/>
      <c r="D3530" s="161">
        <v>111.12</v>
      </c>
      <c r="E3530" s="368">
        <v>102.96</v>
      </c>
      <c r="K3530" s="161">
        <v>99.5</v>
      </c>
      <c r="M3530" s="161">
        <v>140.1</v>
      </c>
      <c r="N3530" s="22">
        <f t="shared" si="8"/>
        <v>58.841999999999999</v>
      </c>
    </row>
    <row r="3531" spans="1:14" x14ac:dyDescent="0.2">
      <c r="A3531" s="21">
        <v>40912</v>
      </c>
      <c r="B3531" s="161">
        <v>114.57</v>
      </c>
      <c r="C3531" s="161"/>
      <c r="D3531" s="161">
        <v>113.37</v>
      </c>
      <c r="E3531" s="368">
        <v>103.22</v>
      </c>
      <c r="K3531" s="161">
        <v>99.75</v>
      </c>
      <c r="M3531" s="161">
        <v>137.6</v>
      </c>
      <c r="N3531" s="22">
        <f t="shared" si="8"/>
        <v>57.791999999999994</v>
      </c>
    </row>
    <row r="3532" spans="1:14" x14ac:dyDescent="0.2">
      <c r="A3532" s="21">
        <v>40913</v>
      </c>
      <c r="B3532" s="161">
        <v>113.16</v>
      </c>
      <c r="C3532" s="161"/>
      <c r="D3532" s="161">
        <v>113.59</v>
      </c>
      <c r="E3532" s="366">
        <v>101.81</v>
      </c>
      <c r="K3532" s="161"/>
      <c r="M3532" s="161">
        <v>134.80000000000001</v>
      </c>
      <c r="N3532" s="22">
        <f t="shared" si="8"/>
        <v>56.616000000000007</v>
      </c>
    </row>
    <row r="3533" spans="1:14" x14ac:dyDescent="0.2">
      <c r="A3533" s="21">
        <v>40914</v>
      </c>
      <c r="B3533" s="161">
        <v>112.91</v>
      </c>
      <c r="C3533" s="161"/>
      <c r="D3533" s="161">
        <v>111.96</v>
      </c>
      <c r="E3533" s="366">
        <v>101.56</v>
      </c>
      <c r="K3533" s="161"/>
      <c r="M3533" s="161">
        <v>132.4</v>
      </c>
      <c r="N3533" s="22">
        <f t="shared" si="8"/>
        <v>55.608000000000004</v>
      </c>
    </row>
    <row r="3534" spans="1:14" x14ac:dyDescent="0.2">
      <c r="A3534" s="21">
        <v>40917</v>
      </c>
      <c r="B3534" s="161">
        <v>112.81</v>
      </c>
      <c r="C3534" s="161"/>
      <c r="D3534" s="161">
        <v>111.07</v>
      </c>
      <c r="E3534" s="366">
        <v>101.31</v>
      </c>
      <c r="K3534" s="161"/>
      <c r="M3534" s="161">
        <v>130.4</v>
      </c>
      <c r="N3534" s="22">
        <f t="shared" si="8"/>
        <v>54.768000000000001</v>
      </c>
    </row>
    <row r="3535" spans="1:14" x14ac:dyDescent="0.2">
      <c r="A3535" s="21">
        <v>40918</v>
      </c>
      <c r="B3535" s="161">
        <v>112.74</v>
      </c>
      <c r="C3535" s="161"/>
      <c r="D3535" s="161">
        <v>113.3</v>
      </c>
      <c r="E3535" s="366">
        <v>102.24</v>
      </c>
      <c r="K3535" s="161"/>
      <c r="M3535" s="161">
        <v>125.6</v>
      </c>
      <c r="N3535" s="22">
        <f t="shared" si="8"/>
        <v>52.752000000000002</v>
      </c>
    </row>
    <row r="3536" spans="1:14" x14ac:dyDescent="0.2">
      <c r="A3536" s="21">
        <v>40919</v>
      </c>
      <c r="B3536" s="161">
        <v>111.87</v>
      </c>
      <c r="C3536" s="161"/>
      <c r="D3536" s="161">
        <v>111.66</v>
      </c>
      <c r="E3536" s="366">
        <v>100.87</v>
      </c>
      <c r="K3536" s="161"/>
      <c r="M3536" s="161">
        <v>122.6</v>
      </c>
      <c r="N3536" s="22">
        <f t="shared" si="8"/>
        <v>51.491999999999997</v>
      </c>
    </row>
    <row r="3537" spans="1:14" x14ac:dyDescent="0.2">
      <c r="A3537" s="21">
        <v>40920</v>
      </c>
      <c r="B3537" s="161">
        <v>109.85</v>
      </c>
      <c r="C3537" s="161"/>
      <c r="D3537" s="161">
        <v>112.97</v>
      </c>
      <c r="E3537" s="366">
        <v>99.1</v>
      </c>
      <c r="K3537" s="161"/>
      <c r="M3537" s="161">
        <v>124</v>
      </c>
      <c r="N3537" s="22">
        <f t="shared" si="8"/>
        <v>52.08</v>
      </c>
    </row>
    <row r="3538" spans="1:14" x14ac:dyDescent="0.2">
      <c r="A3538" s="21">
        <v>40921</v>
      </c>
      <c r="B3538" s="161">
        <v>109.45</v>
      </c>
      <c r="C3538" s="161"/>
      <c r="D3538" s="161">
        <v>109.88</v>
      </c>
      <c r="E3538" s="366">
        <v>98.7</v>
      </c>
      <c r="K3538" s="161"/>
      <c r="M3538" s="161">
        <v>128.5</v>
      </c>
      <c r="N3538" s="22">
        <f t="shared" si="8"/>
        <v>53.97</v>
      </c>
    </row>
    <row r="3539" spans="1:14" x14ac:dyDescent="0.2">
      <c r="A3539" s="21">
        <v>40925</v>
      </c>
      <c r="B3539" s="161">
        <v>110.26</v>
      </c>
      <c r="C3539" s="161"/>
      <c r="D3539" s="161">
        <v>110.55</v>
      </c>
      <c r="E3539" s="368">
        <v>100.71</v>
      </c>
      <c r="K3539" s="161"/>
      <c r="M3539" s="161">
        <v>129.30000000000001</v>
      </c>
      <c r="N3539" s="22">
        <f t="shared" si="8"/>
        <v>54.306000000000004</v>
      </c>
    </row>
    <row r="3540" spans="1:14" x14ac:dyDescent="0.2">
      <c r="A3540" s="21">
        <v>40926</v>
      </c>
      <c r="B3540" s="161">
        <v>109.09</v>
      </c>
      <c r="C3540" s="161"/>
      <c r="D3540" s="161">
        <v>109.81</v>
      </c>
      <c r="E3540" s="368">
        <v>100.59</v>
      </c>
      <c r="K3540" s="161"/>
      <c r="M3540" s="161">
        <v>129.4</v>
      </c>
      <c r="N3540" s="22">
        <f t="shared" si="8"/>
        <v>54.347999999999999</v>
      </c>
    </row>
    <row r="3541" spans="1:14" x14ac:dyDescent="0.2">
      <c r="A3541" s="21">
        <v>40927</v>
      </c>
      <c r="B3541" s="161">
        <v>110.14</v>
      </c>
      <c r="C3541" s="161"/>
      <c r="D3541" s="161">
        <v>109.54</v>
      </c>
      <c r="E3541" s="366">
        <v>100.39</v>
      </c>
      <c r="K3541" s="161"/>
      <c r="M3541" s="161">
        <v>127.4</v>
      </c>
      <c r="N3541" s="22">
        <f t="shared" si="8"/>
        <v>53.508000000000003</v>
      </c>
    </row>
    <row r="3542" spans="1:14" x14ac:dyDescent="0.2">
      <c r="A3542" s="21">
        <v>40928</v>
      </c>
      <c r="B3542" s="161">
        <v>108.21</v>
      </c>
      <c r="C3542" s="161"/>
      <c r="D3542" s="161">
        <v>108.5</v>
      </c>
      <c r="E3542" s="366">
        <v>98.46</v>
      </c>
      <c r="F3542" s="18"/>
      <c r="G3542" s="18"/>
      <c r="K3542" s="161">
        <v>95</v>
      </c>
      <c r="M3542" s="161">
        <v>128.5</v>
      </c>
      <c r="N3542" s="22">
        <f t="shared" si="8"/>
        <v>53.97</v>
      </c>
    </row>
    <row r="3543" spans="1:14" x14ac:dyDescent="0.2">
      <c r="A3543" s="21">
        <v>40931</v>
      </c>
      <c r="B3543" s="161">
        <v>107.93</v>
      </c>
      <c r="C3543" s="161"/>
      <c r="D3543" s="161">
        <v>109.46</v>
      </c>
      <c r="E3543" s="366">
        <v>98.18</v>
      </c>
      <c r="F3543" s="18"/>
      <c r="G3543" s="18"/>
      <c r="K3543" s="161">
        <v>95.75</v>
      </c>
      <c r="M3543" s="161">
        <v>127.4</v>
      </c>
      <c r="N3543" s="22">
        <f t="shared" si="8"/>
        <v>53.508000000000003</v>
      </c>
    </row>
    <row r="3544" spans="1:14" x14ac:dyDescent="0.2">
      <c r="A3544" s="21">
        <v>40932</v>
      </c>
      <c r="B3544" s="161">
        <v>109.8</v>
      </c>
      <c r="C3544" s="161"/>
      <c r="D3544" s="161">
        <v>108.38</v>
      </c>
      <c r="E3544" s="366">
        <v>98.7</v>
      </c>
      <c r="F3544" s="18"/>
      <c r="G3544" s="18"/>
      <c r="K3544" s="161">
        <v>95.5</v>
      </c>
      <c r="M3544" s="161">
        <v>126.4</v>
      </c>
      <c r="N3544" s="22">
        <f t="shared" si="8"/>
        <v>53.088000000000001</v>
      </c>
    </row>
    <row r="3545" spans="1:14" x14ac:dyDescent="0.2">
      <c r="A3545" s="21">
        <v>40933</v>
      </c>
      <c r="B3545" s="161">
        <v>110.5</v>
      </c>
      <c r="C3545" s="161"/>
      <c r="D3545" s="161">
        <v>108.48</v>
      </c>
      <c r="E3545" s="366">
        <v>99.4</v>
      </c>
      <c r="F3545" s="18"/>
      <c r="G3545" s="18"/>
      <c r="K3545" s="161">
        <v>96</v>
      </c>
      <c r="M3545" s="161">
        <v>127.3</v>
      </c>
      <c r="N3545" s="22">
        <f t="shared" si="8"/>
        <v>53.465999999999994</v>
      </c>
    </row>
    <row r="3546" spans="1:14" x14ac:dyDescent="0.2">
      <c r="A3546" s="21">
        <v>40934</v>
      </c>
      <c r="B3546" s="161">
        <v>109.35</v>
      </c>
      <c r="C3546" s="161"/>
      <c r="D3546" s="161">
        <v>109.08</v>
      </c>
      <c r="E3546" s="366">
        <v>99.7</v>
      </c>
      <c r="F3546" s="18"/>
      <c r="G3546" s="18"/>
      <c r="K3546" s="161"/>
      <c r="M3546" s="161">
        <v>129</v>
      </c>
      <c r="N3546" s="22">
        <f t="shared" si="8"/>
        <v>54.18</v>
      </c>
    </row>
    <row r="3547" spans="1:14" x14ac:dyDescent="0.2">
      <c r="A3547" s="21">
        <v>40935</v>
      </c>
      <c r="B3547" s="161">
        <v>109.41</v>
      </c>
      <c r="C3547" s="161"/>
      <c r="D3547" s="161">
        <v>110.5</v>
      </c>
      <c r="E3547" s="366">
        <v>99.56</v>
      </c>
      <c r="F3547" s="18"/>
      <c r="G3547" s="18"/>
      <c r="K3547" s="161"/>
      <c r="M3547" s="161">
        <v>129.4</v>
      </c>
      <c r="N3547" s="22">
        <f t="shared" si="8"/>
        <v>54.347999999999999</v>
      </c>
    </row>
    <row r="3548" spans="1:14" x14ac:dyDescent="0.2">
      <c r="A3548" s="21">
        <v>40938</v>
      </c>
      <c r="B3548" s="161">
        <v>109.08</v>
      </c>
      <c r="C3548" s="161"/>
      <c r="D3548" s="161">
        <v>110.24</v>
      </c>
      <c r="E3548" s="366">
        <v>98.78</v>
      </c>
      <c r="F3548" s="18"/>
      <c r="G3548" s="18"/>
      <c r="K3548" s="161">
        <v>95.5</v>
      </c>
      <c r="M3548" s="161">
        <v>129.80000000000001</v>
      </c>
      <c r="N3548" s="22">
        <f t="shared" si="8"/>
        <v>54.516000000000005</v>
      </c>
    </row>
    <row r="3549" spans="1:14" ht="13.2" x14ac:dyDescent="0.25">
      <c r="A3549" s="21">
        <v>40939</v>
      </c>
      <c r="B3549" s="161">
        <v>108.78</v>
      </c>
      <c r="C3549" s="161"/>
      <c r="D3549" s="161">
        <v>110.26</v>
      </c>
      <c r="E3549" s="366">
        <v>98.48</v>
      </c>
      <c r="F3549" s="263">
        <v>20</v>
      </c>
      <c r="G3549" s="383">
        <f>SUM(B3530:B3549)/F3549</f>
        <v>110.6285</v>
      </c>
      <c r="H3549" s="387">
        <f>SUM(D3530:D3549)/F3549</f>
        <v>110.68599999999999</v>
      </c>
      <c r="I3549" s="383">
        <f>SUM(E3530:E3549)/F3549</f>
        <v>100.23600000000002</v>
      </c>
      <c r="K3549" s="161">
        <v>95</v>
      </c>
      <c r="M3549" s="161">
        <v>128.6</v>
      </c>
      <c r="N3549" s="22">
        <f t="shared" si="8"/>
        <v>54.012</v>
      </c>
    </row>
    <row r="3550" spans="1:14" s="57" customFormat="1" x14ac:dyDescent="0.2">
      <c r="A3550" s="369">
        <v>40940</v>
      </c>
      <c r="B3550" s="372">
        <v>109.51</v>
      </c>
      <c r="C3550" s="372"/>
      <c r="D3550" s="372">
        <v>111.96</v>
      </c>
      <c r="E3550" s="394">
        <v>97.61</v>
      </c>
      <c r="K3550" s="372">
        <v>94</v>
      </c>
      <c r="M3550" s="332">
        <v>127.5</v>
      </c>
      <c r="N3550" s="371">
        <f t="shared" si="8"/>
        <v>53.55</v>
      </c>
    </row>
    <row r="3551" spans="1:14" x14ac:dyDescent="0.2">
      <c r="A3551" s="21">
        <v>40941</v>
      </c>
      <c r="B3551" s="161">
        <v>109.36</v>
      </c>
      <c r="C3551" s="161"/>
      <c r="D3551" s="161">
        <v>110.96</v>
      </c>
      <c r="E3551" s="366">
        <v>96.36</v>
      </c>
      <c r="F3551" s="18"/>
      <c r="G3551" s="18"/>
      <c r="K3551" s="161">
        <v>93</v>
      </c>
      <c r="M3551" s="161">
        <v>125.6</v>
      </c>
      <c r="N3551" s="22">
        <f t="shared" si="8"/>
        <v>52.752000000000002</v>
      </c>
    </row>
    <row r="3552" spans="1:14" x14ac:dyDescent="0.2">
      <c r="A3552" s="21">
        <v>40942</v>
      </c>
      <c r="B3552" s="161">
        <v>113.19</v>
      </c>
      <c r="C3552" s="161"/>
      <c r="D3552" s="161">
        <v>112.56</v>
      </c>
      <c r="E3552" s="368">
        <v>97.84</v>
      </c>
      <c r="F3552" s="18"/>
      <c r="G3552" s="18"/>
      <c r="K3552" s="161"/>
      <c r="M3552" s="161">
        <v>125.5</v>
      </c>
      <c r="N3552" s="22">
        <f t="shared" si="8"/>
        <v>52.709999999999994</v>
      </c>
    </row>
    <row r="3553" spans="1:14" x14ac:dyDescent="0.2">
      <c r="A3553" s="21">
        <v>40945</v>
      </c>
      <c r="B3553" s="161">
        <v>114.21</v>
      </c>
      <c r="C3553" s="161"/>
      <c r="D3553" s="161">
        <v>115.47</v>
      </c>
      <c r="E3553" s="368">
        <v>96.91</v>
      </c>
      <c r="F3553" s="18"/>
      <c r="G3553" s="18"/>
      <c r="K3553" s="161"/>
      <c r="M3553" s="161">
        <v>124.6</v>
      </c>
      <c r="N3553" s="22">
        <f t="shared" si="8"/>
        <v>52.332000000000001</v>
      </c>
    </row>
    <row r="3554" spans="1:14" x14ac:dyDescent="0.2">
      <c r="A3554" s="21">
        <v>40946</v>
      </c>
      <c r="B3554" s="161">
        <v>115.76</v>
      </c>
      <c r="C3554" s="161"/>
      <c r="D3554" s="161">
        <v>116.86</v>
      </c>
      <c r="E3554" s="368">
        <v>98.41</v>
      </c>
      <c r="F3554" s="18"/>
      <c r="G3554" s="18"/>
      <c r="K3554" s="161"/>
      <c r="M3554" s="161">
        <v>124</v>
      </c>
      <c r="N3554" s="22">
        <f t="shared" si="8"/>
        <v>52.08</v>
      </c>
    </row>
    <row r="3555" spans="1:14" x14ac:dyDescent="0.2">
      <c r="A3555" s="21">
        <v>40947</v>
      </c>
      <c r="B3555" s="161">
        <v>115.31</v>
      </c>
      <c r="C3555" s="161"/>
      <c r="D3555" s="161">
        <v>117.18</v>
      </c>
      <c r="E3555" s="368">
        <v>98.71</v>
      </c>
      <c r="F3555" s="18"/>
      <c r="G3555" s="18"/>
      <c r="K3555" s="161"/>
      <c r="M3555" s="161">
        <v>123.6</v>
      </c>
      <c r="N3555" s="22">
        <f t="shared" si="8"/>
        <v>51.911999999999999</v>
      </c>
    </row>
    <row r="3556" spans="1:14" x14ac:dyDescent="0.2">
      <c r="A3556" s="21">
        <v>40948</v>
      </c>
      <c r="B3556" s="161">
        <v>119.04</v>
      </c>
      <c r="C3556" s="161"/>
      <c r="D3556" s="161">
        <v>118.4</v>
      </c>
      <c r="E3556" s="368">
        <v>99.84</v>
      </c>
      <c r="F3556" s="18"/>
      <c r="G3556" s="18"/>
      <c r="K3556" s="161"/>
      <c r="M3556" s="161">
        <v>122.9</v>
      </c>
      <c r="N3556" s="22">
        <f t="shared" si="8"/>
        <v>51.618000000000002</v>
      </c>
    </row>
    <row r="3557" spans="1:14" x14ac:dyDescent="0.2">
      <c r="A3557" s="21">
        <v>40949</v>
      </c>
      <c r="B3557" s="161">
        <v>118.67</v>
      </c>
      <c r="C3557" s="161"/>
      <c r="D3557" s="161">
        <v>118.13</v>
      </c>
      <c r="E3557" s="368">
        <v>98.67</v>
      </c>
      <c r="F3557" s="18"/>
      <c r="G3557" s="18"/>
      <c r="K3557" s="161"/>
      <c r="M3557" s="161">
        <v>119.5</v>
      </c>
      <c r="N3557" s="22">
        <f t="shared" si="8"/>
        <v>50.190000000000005</v>
      </c>
    </row>
    <row r="3558" spans="1:14" x14ac:dyDescent="0.2">
      <c r="A3558" s="21">
        <v>40952</v>
      </c>
      <c r="B3558" s="161">
        <v>121.91</v>
      </c>
      <c r="C3558" s="161"/>
      <c r="D3558" s="161">
        <v>118.73</v>
      </c>
      <c r="E3558" s="368">
        <v>100.91</v>
      </c>
      <c r="F3558" s="18"/>
      <c r="G3558" s="18"/>
      <c r="K3558" s="161"/>
      <c r="M3558" s="161">
        <v>119</v>
      </c>
      <c r="N3558" s="22">
        <f t="shared" si="8"/>
        <v>49.98</v>
      </c>
    </row>
    <row r="3559" spans="1:14" x14ac:dyDescent="0.2">
      <c r="A3559" s="21">
        <v>40953</v>
      </c>
      <c r="B3559" s="161">
        <v>121.99</v>
      </c>
      <c r="C3559" s="161"/>
      <c r="D3559" s="161">
        <v>118.3</v>
      </c>
      <c r="E3559" s="366">
        <v>100.74</v>
      </c>
      <c r="F3559" s="18"/>
      <c r="G3559" s="18"/>
      <c r="K3559" s="161"/>
      <c r="M3559" s="161">
        <v>118.8</v>
      </c>
      <c r="N3559" s="22">
        <f t="shared" si="8"/>
        <v>49.896000000000001</v>
      </c>
    </row>
    <row r="3560" spans="1:14" x14ac:dyDescent="0.2">
      <c r="A3560" s="21">
        <v>40954</v>
      </c>
      <c r="B3560" s="161">
        <v>123.05</v>
      </c>
      <c r="C3560" s="161"/>
      <c r="D3560" s="161">
        <v>120.25</v>
      </c>
      <c r="E3560" s="366">
        <v>101.8</v>
      </c>
      <c r="F3560" s="18"/>
      <c r="G3560" s="18"/>
      <c r="K3560" s="161"/>
      <c r="M3560" s="161">
        <v>117.8</v>
      </c>
      <c r="N3560" s="22">
        <f t="shared" si="8"/>
        <v>49.475999999999999</v>
      </c>
    </row>
    <row r="3561" spans="1:14" x14ac:dyDescent="0.2">
      <c r="A3561" s="21">
        <v>40955</v>
      </c>
      <c r="B3561" s="161">
        <v>123.41</v>
      </c>
      <c r="C3561" s="161"/>
      <c r="D3561" s="161">
        <v>121</v>
      </c>
      <c r="E3561" s="366">
        <v>102.31</v>
      </c>
      <c r="F3561" s="392" t="s">
        <v>3158</v>
      </c>
      <c r="G3561" s="392"/>
      <c r="K3561" s="161"/>
      <c r="M3561" s="161">
        <v>116.8</v>
      </c>
      <c r="N3561" s="22">
        <f t="shared" si="8"/>
        <v>49.055999999999997</v>
      </c>
    </row>
    <row r="3562" spans="1:14" x14ac:dyDescent="0.2">
      <c r="A3562" s="21">
        <v>40956</v>
      </c>
      <c r="B3562" s="161">
        <v>121.99</v>
      </c>
      <c r="C3562" s="161"/>
      <c r="D3562" s="161">
        <v>120.69</v>
      </c>
      <c r="E3562" s="366">
        <v>103.24</v>
      </c>
      <c r="F3562" s="18"/>
      <c r="G3562" s="18"/>
      <c r="K3562" s="161"/>
      <c r="M3562" s="161">
        <v>117.6</v>
      </c>
      <c r="N3562" s="22">
        <f t="shared" si="8"/>
        <v>49.391999999999996</v>
      </c>
    </row>
    <row r="3563" spans="1:14" x14ac:dyDescent="0.2">
      <c r="A3563" s="391">
        <v>40960</v>
      </c>
      <c r="B3563" s="357">
        <v>123.59</v>
      </c>
      <c r="C3563" s="357"/>
      <c r="D3563" s="161">
        <v>120.85</v>
      </c>
      <c r="E3563" s="366">
        <v>105.84</v>
      </c>
      <c r="F3563" s="392" t="s">
        <v>3159</v>
      </c>
      <c r="G3563" s="392"/>
      <c r="K3563" s="161"/>
      <c r="M3563" s="161">
        <v>119.3</v>
      </c>
      <c r="N3563" s="22">
        <f t="shared" si="8"/>
        <v>50.106000000000002</v>
      </c>
    </row>
    <row r="3564" spans="1:14" x14ac:dyDescent="0.2">
      <c r="A3564" s="21">
        <v>40961</v>
      </c>
      <c r="B3564" s="161">
        <v>124.53</v>
      </c>
      <c r="C3564" s="161"/>
      <c r="D3564" s="161">
        <v>123.07</v>
      </c>
      <c r="E3564" s="366">
        <v>106.28</v>
      </c>
      <c r="F3564" s="18"/>
      <c r="G3564" s="18"/>
      <c r="K3564" s="161">
        <v>102.75</v>
      </c>
      <c r="M3564" s="161">
        <v>120.9</v>
      </c>
      <c r="N3564" s="22">
        <f t="shared" si="8"/>
        <v>50.778000000000006</v>
      </c>
    </row>
    <row r="3565" spans="1:14" x14ac:dyDescent="0.2">
      <c r="A3565" s="391">
        <v>40962</v>
      </c>
      <c r="B3565" s="357">
        <v>127.98</v>
      </c>
      <c r="C3565" s="357"/>
      <c r="D3565" s="161">
        <v>124.53</v>
      </c>
      <c r="E3565" s="366">
        <v>107.83</v>
      </c>
      <c r="F3565" s="18"/>
      <c r="G3565" s="18"/>
      <c r="K3565" s="161">
        <v>104.25</v>
      </c>
      <c r="M3565" s="161">
        <v>122.9</v>
      </c>
      <c r="N3565" s="22">
        <f t="shared" si="8"/>
        <v>51.618000000000002</v>
      </c>
    </row>
    <row r="3566" spans="1:14" x14ac:dyDescent="0.2">
      <c r="A3566" s="21">
        <v>40963</v>
      </c>
      <c r="B3566" s="161">
        <v>129.91999999999999</v>
      </c>
      <c r="C3566" s="161"/>
      <c r="D3566" s="161">
        <v>124.89</v>
      </c>
      <c r="E3566" s="366">
        <v>109.77</v>
      </c>
      <c r="F3566" s="18"/>
      <c r="G3566" s="18"/>
      <c r="K3566" s="161">
        <v>106.25</v>
      </c>
      <c r="M3566" s="161">
        <v>124.8</v>
      </c>
      <c r="N3566" s="22">
        <f t="shared" si="8"/>
        <v>52.415999999999997</v>
      </c>
    </row>
    <row r="3567" spans="1:14" x14ac:dyDescent="0.2">
      <c r="A3567" s="391">
        <v>40966</v>
      </c>
      <c r="B3567" s="357">
        <v>125.26</v>
      </c>
      <c r="C3567" s="357"/>
      <c r="D3567" s="161">
        <v>126.46</v>
      </c>
      <c r="E3567" s="366">
        <v>108.56</v>
      </c>
      <c r="F3567" s="18"/>
      <c r="G3567" s="18"/>
      <c r="K3567" s="161">
        <v>105</v>
      </c>
      <c r="M3567" s="161">
        <v>123.8</v>
      </c>
      <c r="N3567" s="22">
        <f t="shared" si="8"/>
        <v>51.996000000000002</v>
      </c>
    </row>
    <row r="3568" spans="1:14" x14ac:dyDescent="0.2">
      <c r="A3568" s="391">
        <v>40967</v>
      </c>
      <c r="B3568" s="357">
        <v>123.05</v>
      </c>
      <c r="C3568" s="357"/>
      <c r="D3568" s="161">
        <v>124.02</v>
      </c>
      <c r="E3568" s="366">
        <v>106.3</v>
      </c>
      <c r="F3568" s="18"/>
      <c r="G3568" s="18"/>
      <c r="K3568" s="161">
        <v>103.25</v>
      </c>
      <c r="M3568" s="161">
        <v>123</v>
      </c>
      <c r="N3568" s="22">
        <f t="shared" si="8"/>
        <v>51.66</v>
      </c>
    </row>
    <row r="3569" spans="1:14" ht="13.2" x14ac:dyDescent="0.25">
      <c r="A3569" s="391">
        <v>40968</v>
      </c>
      <c r="B3569" s="357">
        <v>124.37</v>
      </c>
      <c r="C3569" s="357"/>
      <c r="D3569" s="397">
        <v>122.23</v>
      </c>
      <c r="E3569" s="366">
        <v>107.07</v>
      </c>
      <c r="F3569">
        <v>20</v>
      </c>
      <c r="G3569" s="383">
        <f>SUM(B3550:B3569)/F3569</f>
        <v>120.30499999999999</v>
      </c>
      <c r="H3569" s="395">
        <f>SUM(D3550:D3569)/F3569</f>
        <v>119.327</v>
      </c>
      <c r="I3569" s="383">
        <f>SUM(E3550:E3569)/F3569</f>
        <v>102.24999999999997</v>
      </c>
      <c r="K3569" s="161">
        <v>103.5</v>
      </c>
      <c r="M3569" s="161">
        <v>122.6</v>
      </c>
      <c r="N3569" s="22">
        <f t="shared" si="8"/>
        <v>51.491999999999997</v>
      </c>
    </row>
    <row r="3570" spans="1:14" s="57" customFormat="1" x14ac:dyDescent="0.2">
      <c r="A3570" s="393">
        <v>40969</v>
      </c>
      <c r="B3570" s="420">
        <v>127.34</v>
      </c>
      <c r="C3570" s="420"/>
      <c r="D3570" s="372">
        <v>125.76</v>
      </c>
      <c r="E3570" s="394">
        <v>108.84</v>
      </c>
      <c r="K3570" s="372">
        <v>105.25</v>
      </c>
      <c r="M3570" s="365">
        <v>123.5</v>
      </c>
      <c r="N3570" s="371">
        <f>(M3570/100)*42</f>
        <v>51.870000000000005</v>
      </c>
    </row>
    <row r="3571" spans="1:14" x14ac:dyDescent="0.2">
      <c r="A3571" s="391">
        <v>40970</v>
      </c>
      <c r="B3571" s="357">
        <v>125.3</v>
      </c>
      <c r="C3571" s="357"/>
      <c r="D3571" s="161">
        <v>125.93</v>
      </c>
      <c r="E3571" s="366">
        <v>106.7</v>
      </c>
      <c r="K3571" s="161">
        <v>103.25</v>
      </c>
      <c r="M3571" s="161">
        <v>122.1</v>
      </c>
      <c r="N3571" s="22">
        <f t="shared" si="8"/>
        <v>51.281999999999996</v>
      </c>
    </row>
    <row r="3572" spans="1:14" x14ac:dyDescent="0.2">
      <c r="A3572" s="391">
        <v>40973</v>
      </c>
      <c r="B3572" s="357">
        <v>126.17</v>
      </c>
      <c r="C3572" s="357"/>
      <c r="D3572" s="161">
        <v>126.68</v>
      </c>
      <c r="E3572" s="368">
        <v>106.72</v>
      </c>
      <c r="K3572" s="161"/>
      <c r="M3572" s="161">
        <v>122.1</v>
      </c>
      <c r="N3572" s="22">
        <f t="shared" si="8"/>
        <v>51.281999999999996</v>
      </c>
    </row>
    <row r="3573" spans="1:14" x14ac:dyDescent="0.2">
      <c r="A3573" s="391">
        <v>40974</v>
      </c>
      <c r="B3573" s="357">
        <v>121.5</v>
      </c>
      <c r="C3573" s="357"/>
      <c r="D3573" s="161">
        <v>125.03</v>
      </c>
      <c r="E3573" s="366">
        <v>104.7</v>
      </c>
      <c r="F3573" s="18">
        <v>4</v>
      </c>
      <c r="G3573" s="18"/>
      <c r="H3573" s="398">
        <f>SUM(D3570:D3573)/F3573</f>
        <v>125.85</v>
      </c>
      <c r="I3573" s="379">
        <f>SUM(E3570:E3573)/F3573</f>
        <v>106.74</v>
      </c>
      <c r="K3573" s="161"/>
      <c r="M3573" s="161">
        <v>122.8</v>
      </c>
      <c r="N3573" s="22">
        <f t="shared" si="8"/>
        <v>51.576000000000001</v>
      </c>
    </row>
    <row r="3574" spans="1:14" x14ac:dyDescent="0.2">
      <c r="A3574" s="391">
        <v>40975</v>
      </c>
      <c r="B3574" s="357">
        <v>125.91</v>
      </c>
      <c r="C3574" s="357"/>
      <c r="D3574" s="161">
        <v>125.37</v>
      </c>
      <c r="E3574" s="368">
        <v>106.16</v>
      </c>
      <c r="K3574" s="161"/>
      <c r="M3574" s="161">
        <v>125.6</v>
      </c>
      <c r="N3574" s="22">
        <f t="shared" si="8"/>
        <v>52.752000000000002</v>
      </c>
    </row>
    <row r="3575" spans="1:14" x14ac:dyDescent="0.2">
      <c r="A3575" s="391">
        <v>40976</v>
      </c>
      <c r="B3575" s="357">
        <v>126.68</v>
      </c>
      <c r="C3575" s="357"/>
      <c r="D3575" s="161">
        <v>127.96</v>
      </c>
      <c r="E3575" s="368">
        <v>106.58</v>
      </c>
      <c r="F3575">
        <v>6</v>
      </c>
      <c r="I3575" s="379">
        <f>SUM(E3570:E3575)/F3575</f>
        <v>106.61666666666667</v>
      </c>
      <c r="K3575" s="161"/>
      <c r="M3575" s="161">
        <v>131</v>
      </c>
      <c r="N3575" s="22">
        <f t="shared" si="8"/>
        <v>55.02</v>
      </c>
    </row>
    <row r="3576" spans="1:14" x14ac:dyDescent="0.2">
      <c r="A3576" s="391">
        <v>40977</v>
      </c>
      <c r="B3576" s="357">
        <v>126.5</v>
      </c>
      <c r="C3576" s="357"/>
      <c r="D3576" s="161">
        <v>128.08000000000001</v>
      </c>
      <c r="E3576" s="366">
        <v>107.4</v>
      </c>
      <c r="K3576" s="161"/>
      <c r="M3576" s="161">
        <v>132.80000000000001</v>
      </c>
      <c r="N3576" s="22">
        <f t="shared" si="8"/>
        <v>55.776000000000003</v>
      </c>
    </row>
    <row r="3577" spans="1:14" x14ac:dyDescent="0.2">
      <c r="A3577" s="21">
        <v>40980</v>
      </c>
      <c r="B3577" s="161">
        <v>126.14</v>
      </c>
      <c r="C3577" s="161"/>
      <c r="D3577" s="161">
        <v>127.27</v>
      </c>
      <c r="E3577" s="366">
        <v>106.34</v>
      </c>
      <c r="F3577" s="18"/>
      <c r="G3577" s="18"/>
      <c r="H3577" s="18"/>
      <c r="I3577" s="18"/>
      <c r="K3577" s="161"/>
      <c r="M3577" s="161">
        <v>128.19999999999999</v>
      </c>
      <c r="N3577" s="22">
        <f t="shared" si="8"/>
        <v>53.843999999999994</v>
      </c>
    </row>
    <row r="3578" spans="1:14" x14ac:dyDescent="0.2">
      <c r="A3578" s="21">
        <v>40981</v>
      </c>
      <c r="B3578" s="161">
        <v>126.51</v>
      </c>
      <c r="C3578" s="161"/>
      <c r="D3578" s="161">
        <v>128.13999999999999</v>
      </c>
      <c r="E3578" s="366">
        <v>106.71</v>
      </c>
      <c r="F3578" s="18"/>
      <c r="G3578" s="18"/>
      <c r="H3578" s="18"/>
      <c r="I3578" s="18"/>
      <c r="K3578" s="161"/>
      <c r="M3578" s="161">
        <v>125.9</v>
      </c>
      <c r="N3578" s="22">
        <f t="shared" si="8"/>
        <v>52.878000000000007</v>
      </c>
    </row>
    <row r="3579" spans="1:14" x14ac:dyDescent="0.2">
      <c r="A3579" s="21">
        <v>40982</v>
      </c>
      <c r="B3579" s="161">
        <v>127.23</v>
      </c>
      <c r="C3579" s="161"/>
      <c r="D3579" s="161">
        <v>126.98</v>
      </c>
      <c r="E3579" s="366">
        <v>105.43</v>
      </c>
      <c r="F3579" s="18"/>
      <c r="G3579" s="18"/>
      <c r="H3579" s="18"/>
      <c r="I3579" s="18"/>
      <c r="K3579" s="161"/>
      <c r="M3579" s="161">
        <v>125.4</v>
      </c>
      <c r="N3579" s="22">
        <f t="shared" si="8"/>
        <v>52.667999999999999</v>
      </c>
    </row>
    <row r="3580" spans="1:14" x14ac:dyDescent="0.2">
      <c r="A3580" s="21">
        <v>40983</v>
      </c>
      <c r="B3580" s="161">
        <v>126.21</v>
      </c>
      <c r="C3580" s="161"/>
      <c r="D3580" s="161">
        <v>123.63</v>
      </c>
      <c r="E3580" s="366">
        <v>105.11</v>
      </c>
      <c r="F3580" s="18"/>
      <c r="G3580" s="18"/>
      <c r="H3580" s="18"/>
      <c r="I3580" s="18"/>
      <c r="K3580" s="161"/>
      <c r="M3580" s="161">
        <v>124.1</v>
      </c>
      <c r="N3580" s="22">
        <f t="shared" si="8"/>
        <v>52.121999999999993</v>
      </c>
    </row>
    <row r="3581" spans="1:14" x14ac:dyDescent="0.2">
      <c r="A3581" s="21">
        <v>40984</v>
      </c>
      <c r="B3581" s="161">
        <v>128.56</v>
      </c>
      <c r="C3581" s="161"/>
      <c r="D3581" s="161">
        <v>125.09</v>
      </c>
      <c r="E3581" s="366">
        <v>107.06</v>
      </c>
      <c r="F3581" s="18"/>
      <c r="G3581" s="18"/>
      <c r="H3581" s="18"/>
      <c r="I3581" s="18"/>
      <c r="K3581" s="161"/>
      <c r="M3581" s="161">
        <v>126.5</v>
      </c>
      <c r="N3581" s="22">
        <f t="shared" si="8"/>
        <v>53.129999999999995</v>
      </c>
    </row>
    <row r="3582" spans="1:14" x14ac:dyDescent="0.2">
      <c r="A3582" s="21">
        <v>40987</v>
      </c>
      <c r="B3582" s="161">
        <v>130.79</v>
      </c>
      <c r="C3582" s="161"/>
      <c r="D3582" s="161">
        <v>125.76</v>
      </c>
      <c r="E3582" s="366">
        <v>108.09</v>
      </c>
      <c r="F3582" s="18"/>
      <c r="G3582" s="18"/>
      <c r="H3582" s="18"/>
      <c r="I3582" s="18"/>
      <c r="K3582" s="161"/>
      <c r="M3582" s="161">
        <v>127.1</v>
      </c>
      <c r="N3582" s="22">
        <f t="shared" si="8"/>
        <v>53.381999999999998</v>
      </c>
    </row>
    <row r="3583" spans="1:14" x14ac:dyDescent="0.2">
      <c r="A3583" s="21">
        <v>40988</v>
      </c>
      <c r="B3583" s="161">
        <v>128.31</v>
      </c>
      <c r="C3583" s="161"/>
      <c r="D3583" s="161">
        <v>124.38</v>
      </c>
      <c r="E3583" s="366">
        <v>105.61</v>
      </c>
      <c r="F3583" s="18"/>
      <c r="G3583" s="18"/>
      <c r="H3583" s="18"/>
      <c r="I3583" s="18"/>
      <c r="K3583" s="161">
        <v>102</v>
      </c>
      <c r="M3583" s="161">
        <v>125.6</v>
      </c>
      <c r="N3583" s="22">
        <f t="shared" si="8"/>
        <v>52.752000000000002</v>
      </c>
    </row>
    <row r="3584" spans="1:14" x14ac:dyDescent="0.2">
      <c r="A3584" s="21">
        <v>40989</v>
      </c>
      <c r="B3584" s="161">
        <v>129.62</v>
      </c>
      <c r="C3584" s="161"/>
      <c r="D3584" s="161">
        <v>123.89</v>
      </c>
      <c r="E3584" s="366">
        <v>106.87</v>
      </c>
      <c r="F3584" s="18"/>
      <c r="G3584" s="18"/>
      <c r="H3584" s="18"/>
      <c r="I3584" s="18"/>
      <c r="K3584" s="161">
        <v>103.75</v>
      </c>
      <c r="M3584" s="161">
        <v>126.8</v>
      </c>
      <c r="N3584" s="22">
        <f t="shared" si="8"/>
        <v>53.256</v>
      </c>
    </row>
    <row r="3585" spans="1:14" x14ac:dyDescent="0.2">
      <c r="A3585" s="21">
        <v>40990</v>
      </c>
      <c r="B3585" s="161">
        <v>128.6</v>
      </c>
      <c r="C3585" s="161"/>
      <c r="D3585" s="161">
        <v>122.49</v>
      </c>
      <c r="E3585" s="366">
        <v>105.35</v>
      </c>
      <c r="F3585" s="18"/>
      <c r="G3585" s="18"/>
      <c r="H3585" s="18"/>
      <c r="I3585" s="18"/>
      <c r="K3585" s="161">
        <v>102</v>
      </c>
      <c r="M3585" s="161">
        <v>127.1</v>
      </c>
      <c r="N3585" s="22">
        <f t="shared" si="8"/>
        <v>53.381999999999998</v>
      </c>
    </row>
    <row r="3586" spans="1:14" x14ac:dyDescent="0.2">
      <c r="A3586" s="21">
        <v>40991</v>
      </c>
      <c r="B3586" s="161">
        <v>130.91999999999999</v>
      </c>
      <c r="C3586" s="161"/>
      <c r="D3586" s="161">
        <v>125.21</v>
      </c>
      <c r="E3586" s="366">
        <v>106.87</v>
      </c>
      <c r="F3586" s="18"/>
      <c r="G3586" s="18"/>
      <c r="H3586" s="18"/>
      <c r="I3586" s="18"/>
      <c r="K3586" s="161">
        <v>103.25</v>
      </c>
      <c r="M3586" s="161">
        <v>128.4</v>
      </c>
      <c r="N3586" s="22">
        <f t="shared" si="8"/>
        <v>53.928000000000004</v>
      </c>
    </row>
    <row r="3587" spans="1:14" x14ac:dyDescent="0.2">
      <c r="A3587" s="21">
        <v>40994</v>
      </c>
      <c r="B3587" s="161">
        <v>131.08000000000001</v>
      </c>
      <c r="C3587" s="161"/>
      <c r="D3587" s="161">
        <v>125.85</v>
      </c>
      <c r="E3587" s="368">
        <v>107.03</v>
      </c>
      <c r="F3587" s="18"/>
      <c r="G3587" s="18"/>
      <c r="H3587" s="18"/>
      <c r="I3587" s="18"/>
      <c r="K3587" s="161">
        <v>103.75</v>
      </c>
      <c r="M3587" s="161">
        <v>127.9</v>
      </c>
      <c r="N3587" s="22">
        <f t="shared" si="8"/>
        <v>53.718000000000004</v>
      </c>
    </row>
    <row r="3588" spans="1:14" x14ac:dyDescent="0.2">
      <c r="A3588" s="21">
        <v>40995</v>
      </c>
      <c r="B3588" s="161">
        <v>128.03</v>
      </c>
      <c r="C3588" s="161"/>
      <c r="D3588" s="161">
        <v>125.25</v>
      </c>
      <c r="E3588" s="368">
        <v>107.33</v>
      </c>
      <c r="F3588" s="18"/>
      <c r="G3588" s="18"/>
      <c r="H3588" s="18"/>
      <c r="I3588" s="18"/>
      <c r="K3588" s="161"/>
      <c r="M3588" s="161">
        <v>128.30000000000001</v>
      </c>
      <c r="N3588" s="22">
        <f t="shared" si="8"/>
        <v>53.886000000000003</v>
      </c>
    </row>
    <row r="3589" spans="1:14" x14ac:dyDescent="0.2">
      <c r="A3589" s="21">
        <v>40996</v>
      </c>
      <c r="B3589" s="161">
        <v>127.3</v>
      </c>
      <c r="C3589" s="161"/>
      <c r="D3589" s="161">
        <v>124.41</v>
      </c>
      <c r="E3589" s="366">
        <v>105.5</v>
      </c>
      <c r="H3589" s="18"/>
      <c r="I3589" s="18"/>
      <c r="K3589" s="161">
        <v>102</v>
      </c>
      <c r="M3589" s="161">
        <v>126.5</v>
      </c>
      <c r="N3589" s="22">
        <f t="shared" si="8"/>
        <v>53.129999999999995</v>
      </c>
    </row>
    <row r="3590" spans="1:14" x14ac:dyDescent="0.2">
      <c r="A3590" s="21">
        <v>40997</v>
      </c>
      <c r="B3590" s="161">
        <v>124.78</v>
      </c>
      <c r="C3590" s="161"/>
      <c r="D3590" s="161">
        <v>123.23</v>
      </c>
      <c r="E3590" s="366">
        <v>102.78</v>
      </c>
      <c r="F3590" s="392" t="s">
        <v>3160</v>
      </c>
      <c r="G3590" s="392"/>
      <c r="H3590" s="18"/>
      <c r="I3590" s="18"/>
      <c r="K3590" s="161">
        <v>99.25</v>
      </c>
      <c r="M3590" s="161">
        <v>123.5</v>
      </c>
      <c r="N3590" s="22">
        <f t="shared" si="8"/>
        <v>51.870000000000005</v>
      </c>
    </row>
    <row r="3591" spans="1:14" s="57" customFormat="1" ht="13.2" x14ac:dyDescent="0.25">
      <c r="A3591" s="369">
        <v>40998</v>
      </c>
      <c r="B3591" s="372">
        <v>125.62</v>
      </c>
      <c r="C3591" s="372"/>
      <c r="D3591" s="372">
        <v>123.41</v>
      </c>
      <c r="E3591" s="381">
        <v>103.02</v>
      </c>
      <c r="F3591" s="57">
        <v>22</v>
      </c>
      <c r="G3591" s="383">
        <f>SUM(B3570:B3591)/F3591</f>
        <v>127.2318181818182</v>
      </c>
      <c r="H3591" s="395">
        <f>SUM(D3570:D3591)/F3591</f>
        <v>125.44545454545454</v>
      </c>
      <c r="I3591" s="383">
        <f>SUM(E3570:E3591)/F3591</f>
        <v>106.19090909090909</v>
      </c>
      <c r="K3591" s="372">
        <v>99.5</v>
      </c>
      <c r="M3591" s="332">
        <v>123.9</v>
      </c>
      <c r="N3591" s="401">
        <f t="shared" si="8"/>
        <v>52.038000000000004</v>
      </c>
    </row>
    <row r="3592" spans="1:14" s="57" customFormat="1" ht="13.2" x14ac:dyDescent="0.25">
      <c r="A3592" s="21">
        <v>40999</v>
      </c>
      <c r="B3592" s="856" t="s">
        <v>3161</v>
      </c>
      <c r="C3592" s="856"/>
      <c r="D3592" s="856"/>
      <c r="E3592" s="856"/>
      <c r="H3592" s="399"/>
      <c r="I3592" s="400"/>
      <c r="K3592" s="856" t="s">
        <v>3161</v>
      </c>
      <c r="L3592" s="856"/>
      <c r="M3592" s="856" t="s">
        <v>3161</v>
      </c>
      <c r="N3592" s="856"/>
    </row>
    <row r="3593" spans="1:14" s="57" customFormat="1" ht="13.2" x14ac:dyDescent="0.25">
      <c r="A3593" s="369">
        <v>41000</v>
      </c>
      <c r="B3593" s="856" t="s">
        <v>3161</v>
      </c>
      <c r="C3593" s="856"/>
      <c r="D3593" s="856"/>
      <c r="E3593" s="856"/>
      <c r="H3593" s="399"/>
      <c r="I3593" s="400"/>
      <c r="K3593" s="856" t="s">
        <v>3161</v>
      </c>
      <c r="L3593" s="856"/>
      <c r="M3593" s="856" t="s">
        <v>3161</v>
      </c>
      <c r="N3593" s="856"/>
    </row>
    <row r="3594" spans="1:14" ht="11.4" x14ac:dyDescent="0.2">
      <c r="A3594" s="21">
        <v>41001</v>
      </c>
      <c r="B3594" s="161">
        <v>126.23</v>
      </c>
      <c r="C3594" s="161"/>
      <c r="D3594" s="161">
        <v>124.44</v>
      </c>
      <c r="E3594" s="402">
        <v>105.23</v>
      </c>
      <c r="F3594" s="18"/>
      <c r="G3594" s="18"/>
      <c r="H3594" s="18"/>
      <c r="I3594" s="18"/>
      <c r="K3594" s="161">
        <v>101.75</v>
      </c>
      <c r="M3594" s="161">
        <v>122.8</v>
      </c>
      <c r="N3594" s="22">
        <f t="shared" ref="N3594:N3725" si="9">(M3594/100)*42</f>
        <v>51.576000000000001</v>
      </c>
    </row>
    <row r="3595" spans="1:14" ht="11.4" x14ac:dyDescent="0.2">
      <c r="A3595" s="21">
        <v>41002</v>
      </c>
      <c r="B3595" s="161">
        <v>126.36</v>
      </c>
      <c r="C3595" s="161"/>
      <c r="D3595" s="161">
        <v>125.66</v>
      </c>
      <c r="E3595" s="402">
        <v>104.01</v>
      </c>
      <c r="F3595" s="18"/>
      <c r="G3595" s="18"/>
      <c r="H3595" s="18"/>
      <c r="I3595" s="18"/>
      <c r="K3595" s="161">
        <v>100.5</v>
      </c>
      <c r="M3595" s="161">
        <v>121.3</v>
      </c>
      <c r="N3595" s="22">
        <f t="shared" si="9"/>
        <v>50.946000000000005</v>
      </c>
    </row>
    <row r="3596" spans="1:14" x14ac:dyDescent="0.2">
      <c r="A3596" s="21">
        <v>41003</v>
      </c>
      <c r="B3596" s="161">
        <v>123.97</v>
      </c>
      <c r="C3596" s="161"/>
      <c r="D3596" s="161">
        <v>123.04</v>
      </c>
      <c r="E3596" s="366">
        <v>101.47</v>
      </c>
      <c r="F3596" s="367"/>
      <c r="G3596" s="367"/>
      <c r="K3596" s="161"/>
      <c r="M3596" s="161">
        <v>119.4</v>
      </c>
      <c r="N3596" s="22">
        <f t="shared" si="9"/>
        <v>50.147999999999996</v>
      </c>
    </row>
    <row r="3597" spans="1:14" x14ac:dyDescent="0.2">
      <c r="A3597" s="21">
        <v>41004</v>
      </c>
      <c r="B3597" s="161">
        <v>125.81</v>
      </c>
      <c r="C3597" s="161"/>
      <c r="D3597" s="161">
        <v>123.58</v>
      </c>
      <c r="E3597" s="366">
        <v>103.31</v>
      </c>
      <c r="F3597" s="367"/>
      <c r="G3597" s="367"/>
      <c r="H3597" t="s">
        <v>472</v>
      </c>
      <c r="K3597" s="161"/>
      <c r="M3597" s="161">
        <v>120.9</v>
      </c>
      <c r="N3597" s="22">
        <f t="shared" si="9"/>
        <v>50.778000000000006</v>
      </c>
    </row>
    <row r="3598" spans="1:14" x14ac:dyDescent="0.2">
      <c r="A3598" s="21">
        <v>41005</v>
      </c>
      <c r="B3598" s="161"/>
      <c r="C3598" s="161"/>
      <c r="D3598" s="161"/>
      <c r="E3598"/>
      <c r="F3598" s="403" t="s">
        <v>3162</v>
      </c>
      <c r="G3598" s="403"/>
      <c r="K3598" s="161"/>
      <c r="M3598" s="161"/>
      <c r="N3598" s="22"/>
    </row>
    <row r="3599" spans="1:14" x14ac:dyDescent="0.2">
      <c r="A3599" s="21">
        <v>41008</v>
      </c>
      <c r="B3599" s="161">
        <v>124.31</v>
      </c>
      <c r="C3599" s="161"/>
      <c r="D3599" s="161"/>
      <c r="E3599" s="366">
        <v>102.46</v>
      </c>
      <c r="F3599" s="367"/>
      <c r="G3599" s="367"/>
      <c r="K3599" s="161"/>
      <c r="M3599" s="161">
        <v>119.1</v>
      </c>
      <c r="N3599" s="22">
        <f t="shared" si="9"/>
        <v>50.021999999999991</v>
      </c>
    </row>
    <row r="3600" spans="1:14" x14ac:dyDescent="0.2">
      <c r="A3600" s="21">
        <v>41009</v>
      </c>
      <c r="B3600" s="161">
        <v>122.27</v>
      </c>
      <c r="C3600" s="161"/>
      <c r="D3600" s="161">
        <v>121.89</v>
      </c>
      <c r="E3600" s="366">
        <v>101.02</v>
      </c>
      <c r="K3600" s="161"/>
      <c r="M3600" s="161">
        <v>118.8</v>
      </c>
      <c r="N3600" s="22">
        <f t="shared" si="9"/>
        <v>49.896000000000001</v>
      </c>
    </row>
    <row r="3601" spans="1:14" x14ac:dyDescent="0.2">
      <c r="A3601" s="21">
        <v>41010</v>
      </c>
      <c r="B3601" s="161">
        <v>122.75</v>
      </c>
      <c r="C3601" s="161"/>
      <c r="D3601" s="161">
        <v>120.41</v>
      </c>
      <c r="E3601" s="366">
        <v>102.7</v>
      </c>
      <c r="K3601" s="161"/>
      <c r="M3601" s="161">
        <v>120.5</v>
      </c>
      <c r="N3601" s="22">
        <f t="shared" si="9"/>
        <v>50.61</v>
      </c>
    </row>
    <row r="3602" spans="1:14" x14ac:dyDescent="0.2">
      <c r="A3602" s="21">
        <v>41011</v>
      </c>
      <c r="B3602" s="161">
        <v>123.64</v>
      </c>
      <c r="C3602" s="161"/>
      <c r="D3602" s="161">
        <v>120.57</v>
      </c>
      <c r="E3602" s="366">
        <v>103.64</v>
      </c>
      <c r="K3602" s="161"/>
      <c r="M3602" s="161">
        <v>120.8</v>
      </c>
      <c r="N3602" s="22">
        <f t="shared" si="9"/>
        <v>50.735999999999997</v>
      </c>
    </row>
    <row r="3603" spans="1:14" x14ac:dyDescent="0.2">
      <c r="A3603" s="21">
        <v>41012</v>
      </c>
      <c r="B3603" s="161">
        <v>122.83</v>
      </c>
      <c r="C3603" s="161"/>
      <c r="D3603" s="161">
        <v>120.62</v>
      </c>
      <c r="E3603" s="366">
        <v>102.83</v>
      </c>
      <c r="K3603" s="161"/>
      <c r="M3603" s="161">
        <v>120.9</v>
      </c>
      <c r="N3603" s="22">
        <f t="shared" si="9"/>
        <v>50.778000000000006</v>
      </c>
    </row>
    <row r="3604" spans="1:14" x14ac:dyDescent="0.2">
      <c r="A3604" s="21">
        <v>41015</v>
      </c>
      <c r="B3604" s="161">
        <v>122.83</v>
      </c>
      <c r="C3604" s="161"/>
      <c r="D3604" s="161">
        <v>118.23</v>
      </c>
      <c r="E3604" s="366">
        <v>102.93</v>
      </c>
      <c r="K3604" s="161"/>
      <c r="M3604" s="161">
        <v>121.1</v>
      </c>
      <c r="N3604" s="22">
        <f t="shared" si="9"/>
        <v>50.861999999999995</v>
      </c>
    </row>
    <row r="3605" spans="1:14" x14ac:dyDescent="0.2">
      <c r="A3605" s="21">
        <v>41016</v>
      </c>
      <c r="B3605" s="161">
        <v>122.3</v>
      </c>
      <c r="C3605" s="161"/>
      <c r="D3605" s="161">
        <v>117.41</v>
      </c>
      <c r="E3605" s="366">
        <v>104.2</v>
      </c>
      <c r="K3605" s="161"/>
      <c r="M3605" s="161">
        <v>121.5</v>
      </c>
      <c r="N3605" s="22">
        <f t="shared" si="9"/>
        <v>51.03</v>
      </c>
    </row>
    <row r="3606" spans="1:14" x14ac:dyDescent="0.2">
      <c r="A3606" s="21">
        <v>41017</v>
      </c>
      <c r="B3606" s="161">
        <v>120.77</v>
      </c>
      <c r="C3606" s="161"/>
      <c r="D3606" s="161">
        <v>115.18</v>
      </c>
      <c r="E3606" s="366">
        <v>102.67</v>
      </c>
      <c r="K3606" s="161"/>
      <c r="M3606" s="161">
        <v>119.9</v>
      </c>
      <c r="N3606" s="22">
        <f t="shared" si="9"/>
        <v>50.358000000000004</v>
      </c>
    </row>
    <row r="3607" spans="1:14" x14ac:dyDescent="0.2">
      <c r="A3607" s="21">
        <v>41018</v>
      </c>
      <c r="B3607" s="161">
        <v>120.67</v>
      </c>
      <c r="C3607" s="161"/>
      <c r="D3607" s="161">
        <v>117</v>
      </c>
      <c r="E3607" s="366">
        <v>102.27</v>
      </c>
      <c r="K3607" s="161"/>
      <c r="M3607" s="161">
        <v>119</v>
      </c>
      <c r="N3607" s="22">
        <f t="shared" si="9"/>
        <v>49.98</v>
      </c>
    </row>
    <row r="3608" spans="1:14" x14ac:dyDescent="0.2">
      <c r="A3608" s="21">
        <v>41019</v>
      </c>
      <c r="B3608" s="161">
        <v>120.75</v>
      </c>
      <c r="C3608" s="161"/>
      <c r="D3608" s="161">
        <v>118.08</v>
      </c>
      <c r="E3608" s="366">
        <v>103.05</v>
      </c>
      <c r="K3608" s="161">
        <v>99.5</v>
      </c>
      <c r="M3608" s="161">
        <v>119.3</v>
      </c>
      <c r="N3608" s="22">
        <f t="shared" si="9"/>
        <v>50.106000000000002</v>
      </c>
    </row>
    <row r="3609" spans="1:14" x14ac:dyDescent="0.2">
      <c r="A3609" s="21">
        <v>41022</v>
      </c>
      <c r="B3609" s="161">
        <v>120.61</v>
      </c>
      <c r="C3609" s="161"/>
      <c r="D3609" s="161">
        <v>116.66</v>
      </c>
      <c r="E3609" s="366">
        <v>103.11</v>
      </c>
      <c r="K3609" s="161">
        <v>99.75</v>
      </c>
      <c r="M3609" s="161">
        <v>118.8</v>
      </c>
      <c r="N3609" s="22">
        <f t="shared" si="9"/>
        <v>49.896000000000001</v>
      </c>
    </row>
    <row r="3610" spans="1:14" x14ac:dyDescent="0.2">
      <c r="A3610" s="21">
        <v>41023</v>
      </c>
      <c r="B3610" s="161">
        <v>120.56</v>
      </c>
      <c r="C3610" s="161"/>
      <c r="D3610" s="161">
        <v>117.74</v>
      </c>
      <c r="E3610" s="368">
        <v>103.16</v>
      </c>
      <c r="K3610" s="161">
        <v>100</v>
      </c>
      <c r="M3610" s="161">
        <v>118.9</v>
      </c>
      <c r="N3610" s="22">
        <f t="shared" si="9"/>
        <v>49.938000000000002</v>
      </c>
    </row>
    <row r="3611" spans="1:14" x14ac:dyDescent="0.2">
      <c r="A3611" s="21">
        <v>41024</v>
      </c>
      <c r="B3611" s="161">
        <v>121.37</v>
      </c>
      <c r="C3611" s="161"/>
      <c r="D3611" s="161">
        <v>117.45</v>
      </c>
      <c r="E3611" s="368">
        <v>104.12</v>
      </c>
      <c r="K3611" s="161">
        <v>100.5</v>
      </c>
      <c r="M3611" s="161">
        <v>118</v>
      </c>
      <c r="N3611" s="22">
        <f t="shared" si="9"/>
        <v>49.559999999999995</v>
      </c>
    </row>
    <row r="3612" spans="1:14" x14ac:dyDescent="0.2">
      <c r="A3612" s="21">
        <v>41025</v>
      </c>
      <c r="B3612" s="161">
        <v>121.15</v>
      </c>
      <c r="C3612" s="161"/>
      <c r="D3612" s="161">
        <v>119.33</v>
      </c>
      <c r="E3612" s="368">
        <v>104.55</v>
      </c>
      <c r="K3612" s="161">
        <v>101</v>
      </c>
      <c r="M3612" s="161">
        <v>118.1</v>
      </c>
      <c r="N3612" s="22">
        <f t="shared" si="9"/>
        <v>49.602000000000004</v>
      </c>
    </row>
    <row r="3613" spans="1:14" x14ac:dyDescent="0.2">
      <c r="A3613" s="21">
        <v>41026</v>
      </c>
      <c r="B3613" s="161">
        <v>121.53</v>
      </c>
      <c r="C3613" s="161"/>
      <c r="D3613" s="161">
        <v>119.3</v>
      </c>
      <c r="E3613" s="368">
        <v>104.93</v>
      </c>
      <c r="F3613">
        <v>19</v>
      </c>
      <c r="K3613" s="161">
        <v>101.5</v>
      </c>
      <c r="M3613" s="161">
        <v>116.9</v>
      </c>
      <c r="N3613" s="22">
        <f t="shared" si="9"/>
        <v>49.097999999999999</v>
      </c>
    </row>
    <row r="3614" spans="1:14" ht="13.2" x14ac:dyDescent="0.25">
      <c r="A3614" s="21">
        <v>41029</v>
      </c>
      <c r="B3614" s="161">
        <v>121.47</v>
      </c>
      <c r="C3614" s="161"/>
      <c r="D3614" s="161">
        <v>118.66</v>
      </c>
      <c r="E3614" s="368">
        <v>104.87</v>
      </c>
      <c r="F3614" s="367">
        <v>20</v>
      </c>
      <c r="G3614" s="383">
        <f>SUM(B3594:B3614)/F3614</f>
        <v>122.60899999999999</v>
      </c>
      <c r="H3614" s="395">
        <f>SUM(D3594:D3614)/F3613</f>
        <v>119.75</v>
      </c>
      <c r="I3614" s="383">
        <f>SUM(E3594:E3614)/F3614</f>
        <v>103.32650000000001</v>
      </c>
      <c r="K3614" s="161">
        <v>101.25</v>
      </c>
      <c r="M3614" s="161">
        <v>115.5</v>
      </c>
      <c r="N3614" s="22">
        <f t="shared" si="9"/>
        <v>48.51</v>
      </c>
    </row>
    <row r="3615" spans="1:14" ht="12" x14ac:dyDescent="0.25">
      <c r="A3615" s="369">
        <v>41030</v>
      </c>
      <c r="B3615" s="372">
        <v>121.21</v>
      </c>
      <c r="C3615" s="372"/>
      <c r="D3615" s="405">
        <v>119.57</v>
      </c>
      <c r="E3615" s="404">
        <v>106.16</v>
      </c>
      <c r="K3615" s="407">
        <v>102.75</v>
      </c>
      <c r="M3615" s="408">
        <v>112.5</v>
      </c>
      <c r="N3615" s="409">
        <f t="shared" si="9"/>
        <v>47.25</v>
      </c>
    </row>
    <row r="3616" spans="1:14" x14ac:dyDescent="0.2">
      <c r="A3616" s="410">
        <v>41031</v>
      </c>
      <c r="B3616" s="162">
        <v>120.12</v>
      </c>
      <c r="C3616" s="162"/>
      <c r="D3616" s="161">
        <v>117.57</v>
      </c>
      <c r="E3616" s="368">
        <v>105.22</v>
      </c>
      <c r="K3616"/>
      <c r="M3616" s="161">
        <v>108.9</v>
      </c>
      <c r="N3616" s="22">
        <f t="shared" si="9"/>
        <v>45.738</v>
      </c>
    </row>
    <row r="3617" spans="1:14" x14ac:dyDescent="0.2">
      <c r="A3617" s="410">
        <v>41032</v>
      </c>
      <c r="B3617" s="162">
        <v>118.19</v>
      </c>
      <c r="C3617" s="162"/>
      <c r="D3617" s="161">
        <v>115.91</v>
      </c>
      <c r="E3617" s="161">
        <v>102.54</v>
      </c>
      <c r="K3617"/>
      <c r="M3617" s="161">
        <v>104</v>
      </c>
      <c r="N3617" s="22">
        <f t="shared" si="9"/>
        <v>43.68</v>
      </c>
    </row>
    <row r="3618" spans="1:14" x14ac:dyDescent="0.2">
      <c r="A3618" s="410">
        <v>41033</v>
      </c>
      <c r="B3618" s="162">
        <v>114.99</v>
      </c>
      <c r="C3618" s="162"/>
      <c r="D3618" s="161">
        <v>111.66</v>
      </c>
      <c r="E3618" s="368">
        <v>98.49</v>
      </c>
      <c r="K3618"/>
      <c r="M3618" s="161">
        <v>102</v>
      </c>
      <c r="N3618" s="22">
        <f t="shared" si="9"/>
        <v>42.84</v>
      </c>
    </row>
    <row r="3619" spans="1:14" x14ac:dyDescent="0.2">
      <c r="A3619" s="410">
        <v>41036</v>
      </c>
      <c r="B3619" s="162">
        <v>114.44</v>
      </c>
      <c r="C3619" s="162"/>
      <c r="D3619" s="161"/>
      <c r="E3619" s="368">
        <v>97.94</v>
      </c>
      <c r="K3619" s="161"/>
      <c r="M3619" s="161">
        <v>100</v>
      </c>
      <c r="N3619" s="22">
        <f t="shared" si="9"/>
        <v>42</v>
      </c>
    </row>
    <row r="3620" spans="1:14" x14ac:dyDescent="0.2">
      <c r="A3620" s="410">
        <v>41037</v>
      </c>
      <c r="B3620" s="162">
        <v>113.01</v>
      </c>
      <c r="C3620" s="162"/>
      <c r="D3620" s="161">
        <v>110.47</v>
      </c>
      <c r="E3620" s="368">
        <v>97.01</v>
      </c>
      <c r="K3620" s="161"/>
      <c r="M3620" s="161">
        <v>99</v>
      </c>
      <c r="N3620" s="22">
        <f t="shared" si="9"/>
        <v>41.58</v>
      </c>
    </row>
    <row r="3621" spans="1:14" x14ac:dyDescent="0.2">
      <c r="A3621" s="410">
        <v>41038</v>
      </c>
      <c r="B3621" s="162">
        <v>112.76</v>
      </c>
      <c r="C3621" s="162"/>
      <c r="D3621" s="161">
        <v>111.89</v>
      </c>
      <c r="E3621" s="368">
        <v>96.81</v>
      </c>
      <c r="K3621" s="161"/>
      <c r="M3621" s="161">
        <v>100.3</v>
      </c>
      <c r="N3621" s="22">
        <f t="shared" si="9"/>
        <v>42.125999999999998</v>
      </c>
    </row>
    <row r="3622" spans="1:14" x14ac:dyDescent="0.2">
      <c r="A3622" s="410">
        <v>41039</v>
      </c>
      <c r="B3622" s="162">
        <v>113.03</v>
      </c>
      <c r="C3622" s="162"/>
      <c r="D3622" s="161">
        <v>112.24</v>
      </c>
      <c r="E3622" s="368">
        <v>97.08</v>
      </c>
      <c r="K3622" s="161"/>
      <c r="M3622" s="161">
        <v>102.5</v>
      </c>
      <c r="N3622" s="22">
        <f t="shared" si="9"/>
        <v>43.05</v>
      </c>
    </row>
    <row r="3623" spans="1:14" x14ac:dyDescent="0.2">
      <c r="A3623" s="410">
        <v>41040</v>
      </c>
      <c r="B3623" s="162">
        <v>109.83</v>
      </c>
      <c r="C3623" s="162"/>
      <c r="D3623" s="161">
        <v>112.5</v>
      </c>
      <c r="E3623" s="368">
        <v>96.13</v>
      </c>
      <c r="K3623" s="161"/>
      <c r="M3623" s="161">
        <v>102.8</v>
      </c>
      <c r="N3623" s="22">
        <f t="shared" si="9"/>
        <v>43.176000000000002</v>
      </c>
    </row>
    <row r="3624" spans="1:14" x14ac:dyDescent="0.2">
      <c r="A3624" s="410">
        <v>41043</v>
      </c>
      <c r="B3624" s="162">
        <v>107.43</v>
      </c>
      <c r="C3624" s="162"/>
      <c r="D3624" s="161">
        <v>110.79</v>
      </c>
      <c r="E3624" s="368">
        <v>94.78</v>
      </c>
      <c r="K3624" s="161"/>
      <c r="M3624" s="161">
        <v>99.8</v>
      </c>
      <c r="N3624" s="22">
        <f t="shared" si="9"/>
        <v>41.915999999999997</v>
      </c>
    </row>
    <row r="3625" spans="1:14" x14ac:dyDescent="0.2">
      <c r="A3625" s="410">
        <v>41044</v>
      </c>
      <c r="B3625" s="162">
        <v>106.63</v>
      </c>
      <c r="C3625" s="162"/>
      <c r="D3625" s="161">
        <v>111.4</v>
      </c>
      <c r="E3625" s="368">
        <v>93.98</v>
      </c>
      <c r="K3625" s="161"/>
      <c r="M3625" s="161">
        <v>97.8</v>
      </c>
      <c r="N3625" s="22">
        <f t="shared" si="9"/>
        <v>41.076000000000001</v>
      </c>
    </row>
    <row r="3626" spans="1:14" x14ac:dyDescent="0.2">
      <c r="A3626" s="410">
        <v>41045</v>
      </c>
      <c r="B3626" s="162">
        <v>105.26</v>
      </c>
      <c r="C3626" s="162"/>
      <c r="D3626" s="161">
        <v>109.8</v>
      </c>
      <c r="E3626" s="368">
        <v>92.81</v>
      </c>
      <c r="K3626" s="161"/>
      <c r="M3626" s="161">
        <v>94.3</v>
      </c>
      <c r="N3626" s="22">
        <f t="shared" si="9"/>
        <v>39.605999999999995</v>
      </c>
    </row>
    <row r="3627" spans="1:14" x14ac:dyDescent="0.2">
      <c r="A3627" s="410">
        <v>41046</v>
      </c>
      <c r="B3627" s="162">
        <v>104.81</v>
      </c>
      <c r="C3627" s="162"/>
      <c r="D3627" s="161">
        <v>109.31</v>
      </c>
      <c r="E3627" s="368">
        <v>92.56</v>
      </c>
      <c r="K3627" s="161"/>
      <c r="M3627" s="161">
        <v>93.5</v>
      </c>
      <c r="N3627" s="22">
        <f t="shared" si="9"/>
        <v>39.270000000000003</v>
      </c>
    </row>
    <row r="3628" spans="1:14" x14ac:dyDescent="0.2">
      <c r="A3628" s="410">
        <v>41047</v>
      </c>
      <c r="B3628" s="162">
        <v>103.58</v>
      </c>
      <c r="C3628" s="162"/>
      <c r="D3628" s="161">
        <v>108.03</v>
      </c>
      <c r="E3628" s="368">
        <v>91.48</v>
      </c>
      <c r="K3628" s="161"/>
      <c r="M3628" s="161">
        <v>93</v>
      </c>
      <c r="N3628" s="22">
        <f t="shared" si="9"/>
        <v>39.06</v>
      </c>
    </row>
    <row r="3629" spans="1:14" x14ac:dyDescent="0.2">
      <c r="A3629" s="410">
        <v>41050</v>
      </c>
      <c r="B3629" s="162">
        <v>105.57</v>
      </c>
      <c r="C3629" s="162"/>
      <c r="D3629" s="161">
        <v>109.02</v>
      </c>
      <c r="E3629" s="368">
        <v>92.57</v>
      </c>
      <c r="K3629" s="161">
        <v>88.75</v>
      </c>
      <c r="M3629" s="161">
        <v>93.8</v>
      </c>
      <c r="N3629" s="22">
        <f t="shared" si="9"/>
        <v>39.396000000000001</v>
      </c>
    </row>
    <row r="3630" spans="1:14" x14ac:dyDescent="0.2">
      <c r="A3630" s="410">
        <v>41051</v>
      </c>
      <c r="B3630" s="162">
        <v>105.31</v>
      </c>
      <c r="C3630" s="162"/>
      <c r="D3630" s="161">
        <v>109.76</v>
      </c>
      <c r="E3630" s="368">
        <v>91.66</v>
      </c>
      <c r="K3630" s="161">
        <v>88.25</v>
      </c>
      <c r="M3630" s="161">
        <v>90.8</v>
      </c>
      <c r="N3630" s="22">
        <f t="shared" si="9"/>
        <v>38.135999999999996</v>
      </c>
    </row>
    <row r="3631" spans="1:14" ht="11.4" x14ac:dyDescent="0.2">
      <c r="A3631" s="410">
        <v>41052</v>
      </c>
      <c r="B3631" s="162">
        <v>102.34</v>
      </c>
      <c r="C3631" s="162"/>
      <c r="D3631" s="161">
        <v>106.88</v>
      </c>
      <c r="E3631" s="411">
        <v>89.59</v>
      </c>
      <c r="K3631" s="161">
        <v>86.25</v>
      </c>
      <c r="M3631" s="161">
        <v>83.3</v>
      </c>
      <c r="N3631" s="22">
        <f t="shared" si="9"/>
        <v>34.985999999999997</v>
      </c>
    </row>
    <row r="3632" spans="1:14" ht="11.4" x14ac:dyDescent="0.2">
      <c r="A3632" s="410">
        <v>41053</v>
      </c>
      <c r="B3632" s="162">
        <v>103.41</v>
      </c>
      <c r="C3632" s="162"/>
      <c r="D3632" s="161">
        <v>107.2</v>
      </c>
      <c r="E3632" s="411">
        <v>90.66</v>
      </c>
      <c r="K3632" s="161">
        <v>87.25</v>
      </c>
      <c r="M3632" s="161">
        <v>83</v>
      </c>
      <c r="N3632" s="22">
        <f t="shared" si="9"/>
        <v>34.86</v>
      </c>
    </row>
    <row r="3633" spans="1:14" ht="10.5" customHeight="1" x14ac:dyDescent="0.2">
      <c r="A3633" s="410">
        <v>41054</v>
      </c>
      <c r="B3633" s="162">
        <v>103.61</v>
      </c>
      <c r="C3633" s="162"/>
      <c r="D3633" s="161">
        <v>107.86</v>
      </c>
      <c r="E3633" s="411">
        <v>90.86</v>
      </c>
      <c r="K3633" s="161"/>
      <c r="M3633" s="161">
        <v>82.8</v>
      </c>
      <c r="N3633" s="22">
        <f t="shared" si="9"/>
        <v>34.775999999999996</v>
      </c>
    </row>
    <row r="3634" spans="1:14" ht="11.4" x14ac:dyDescent="0.2">
      <c r="A3634" s="21">
        <v>41058</v>
      </c>
      <c r="B3634" s="161">
        <v>102.71</v>
      </c>
      <c r="C3634" s="161"/>
      <c r="D3634" s="161">
        <v>107.55</v>
      </c>
      <c r="E3634" s="411">
        <v>90.76</v>
      </c>
      <c r="K3634" s="161">
        <v>87.5</v>
      </c>
      <c r="M3634" s="161"/>
      <c r="N3634" s="22"/>
    </row>
    <row r="3635" spans="1:14" ht="11.4" x14ac:dyDescent="0.2">
      <c r="A3635" s="21">
        <v>41059</v>
      </c>
      <c r="B3635" s="161">
        <v>99.72</v>
      </c>
      <c r="C3635" s="161"/>
      <c r="D3635" s="161">
        <v>103.85</v>
      </c>
      <c r="E3635" s="411">
        <v>87.82</v>
      </c>
      <c r="F3635" s="18">
        <v>21</v>
      </c>
      <c r="G3635" s="18"/>
      <c r="H3635" s="166"/>
      <c r="K3635" s="161">
        <v>84.5</v>
      </c>
      <c r="M3635" s="161">
        <v>83</v>
      </c>
      <c r="N3635" s="22">
        <f t="shared" si="9"/>
        <v>34.86</v>
      </c>
    </row>
    <row r="3636" spans="1:14" ht="13.2" x14ac:dyDescent="0.25">
      <c r="A3636" s="21">
        <v>41060</v>
      </c>
      <c r="B3636" s="161">
        <v>98.38</v>
      </c>
      <c r="C3636" s="161"/>
      <c r="D3636" s="162">
        <v>103.86</v>
      </c>
      <c r="E3636" s="411">
        <v>86.53</v>
      </c>
      <c r="F3636" s="18">
        <v>22</v>
      </c>
      <c r="G3636" s="383">
        <f>SUM(B3615:B3636)/F3636</f>
        <v>108.46999999999998</v>
      </c>
      <c r="H3636" s="395">
        <f>SUM(D3615:D3636)/F3635</f>
        <v>110.33904761904762</v>
      </c>
      <c r="I3636" s="383">
        <f>SUM(E3615:E3636)/F3636</f>
        <v>94.701818181818183</v>
      </c>
      <c r="K3636" s="161">
        <v>83</v>
      </c>
      <c r="M3636" s="162">
        <v>75.8</v>
      </c>
      <c r="N3636" s="287">
        <f t="shared" si="9"/>
        <v>31.835999999999999</v>
      </c>
    </row>
    <row r="3637" spans="1:14" s="57" customFormat="1" ht="12" x14ac:dyDescent="0.25">
      <c r="A3637" s="369">
        <v>41061</v>
      </c>
      <c r="B3637" s="372">
        <v>95.08</v>
      </c>
      <c r="C3637" s="372"/>
      <c r="D3637" s="405">
        <v>98.63</v>
      </c>
      <c r="E3637" s="404">
        <v>83.23</v>
      </c>
      <c r="K3637" s="372">
        <v>79.75</v>
      </c>
      <c r="M3637" s="365">
        <v>71.400000000000006</v>
      </c>
      <c r="N3637" s="371">
        <f t="shared" si="9"/>
        <v>29.988000000000003</v>
      </c>
    </row>
    <row r="3638" spans="1:14" x14ac:dyDescent="0.2">
      <c r="A3638" s="21">
        <v>41064</v>
      </c>
      <c r="B3638" s="161">
        <v>95.73</v>
      </c>
      <c r="C3638" s="161"/>
      <c r="D3638" s="162">
        <v>97.74</v>
      </c>
      <c r="E3638" s="366">
        <v>83.98</v>
      </c>
      <c r="K3638" s="161"/>
      <c r="M3638" s="162">
        <v>73.5</v>
      </c>
      <c r="N3638" s="287">
        <f t="shared" si="9"/>
        <v>30.87</v>
      </c>
    </row>
    <row r="3639" spans="1:14" x14ac:dyDescent="0.2">
      <c r="A3639" s="21">
        <v>41065</v>
      </c>
      <c r="B3639" s="161">
        <v>96.44</v>
      </c>
      <c r="C3639" s="161"/>
      <c r="D3639" s="161">
        <v>98.65</v>
      </c>
      <c r="E3639" s="366">
        <v>84.29</v>
      </c>
      <c r="K3639" s="161"/>
      <c r="M3639" s="162">
        <v>80</v>
      </c>
      <c r="N3639" s="287">
        <f t="shared" si="9"/>
        <v>33.6</v>
      </c>
    </row>
    <row r="3640" spans="1:14" x14ac:dyDescent="0.2">
      <c r="A3640" s="21">
        <v>41066</v>
      </c>
      <c r="B3640" s="161">
        <v>98.64</v>
      </c>
      <c r="C3640" s="161"/>
      <c r="D3640" s="161">
        <v>101.14</v>
      </c>
      <c r="E3640" s="366">
        <v>85.02</v>
      </c>
      <c r="K3640" s="161"/>
      <c r="M3640" s="161">
        <v>78.5</v>
      </c>
      <c r="N3640" s="22">
        <f t="shared" si="9"/>
        <v>32.97</v>
      </c>
    </row>
    <row r="3641" spans="1:14" x14ac:dyDescent="0.2">
      <c r="A3641" s="21">
        <v>41067</v>
      </c>
      <c r="B3641" s="161">
        <v>98.52</v>
      </c>
      <c r="C3641" s="161"/>
      <c r="D3641" s="161">
        <v>100.05</v>
      </c>
      <c r="E3641" s="366">
        <v>84.82</v>
      </c>
      <c r="K3641" s="161"/>
      <c r="M3641" s="161"/>
      <c r="N3641" s="22"/>
    </row>
    <row r="3642" spans="1:14" x14ac:dyDescent="0.2">
      <c r="A3642" s="21">
        <v>41068</v>
      </c>
      <c r="B3642" s="161">
        <v>97.75</v>
      </c>
      <c r="C3642" s="161"/>
      <c r="D3642" s="161">
        <v>97.57</v>
      </c>
      <c r="E3642" s="366">
        <v>84.1</v>
      </c>
      <c r="K3642" s="161"/>
      <c r="M3642" s="161">
        <v>77.099999999999994</v>
      </c>
      <c r="N3642" s="22">
        <f t="shared" si="9"/>
        <v>32.381999999999998</v>
      </c>
    </row>
    <row r="3643" spans="1:14" x14ac:dyDescent="0.2">
      <c r="A3643" s="21">
        <v>41071</v>
      </c>
      <c r="B3643" s="161">
        <v>96.35</v>
      </c>
      <c r="C3643" s="161"/>
      <c r="D3643" s="161">
        <v>98.6</v>
      </c>
      <c r="E3643" s="366">
        <v>82.7</v>
      </c>
      <c r="K3643" s="161"/>
      <c r="M3643" s="161">
        <v>75.400000000000006</v>
      </c>
      <c r="N3643" s="22">
        <f t="shared" si="9"/>
        <v>31.667999999999999</v>
      </c>
    </row>
    <row r="3644" spans="1:14" x14ac:dyDescent="0.2">
      <c r="A3644" s="21">
        <v>41072</v>
      </c>
      <c r="B3644" s="161">
        <v>95.07</v>
      </c>
      <c r="C3644" s="161"/>
      <c r="D3644" s="161">
        <v>96.59</v>
      </c>
      <c r="E3644" s="366">
        <v>83.32</v>
      </c>
      <c r="K3644" s="161"/>
      <c r="M3644" s="161">
        <v>76.3</v>
      </c>
      <c r="N3644" s="22">
        <f t="shared" si="9"/>
        <v>32.045999999999999</v>
      </c>
    </row>
    <row r="3645" spans="1:14" x14ac:dyDescent="0.2">
      <c r="A3645" s="21">
        <v>41073</v>
      </c>
      <c r="B3645" s="161">
        <v>94.77</v>
      </c>
      <c r="C3645" s="161"/>
      <c r="D3645" s="161">
        <v>97.29</v>
      </c>
      <c r="E3645" s="366">
        <v>82.62</v>
      </c>
      <c r="K3645" s="161"/>
      <c r="M3645" s="161">
        <v>76.2</v>
      </c>
      <c r="N3645" s="22">
        <f t="shared" si="9"/>
        <v>32.003999999999998</v>
      </c>
    </row>
    <row r="3646" spans="1:14" x14ac:dyDescent="0.2">
      <c r="A3646" s="21">
        <v>41074</v>
      </c>
      <c r="B3646" s="161">
        <v>96.06</v>
      </c>
      <c r="C3646" s="161"/>
      <c r="D3646" s="161">
        <v>96.46</v>
      </c>
      <c r="E3646" s="366">
        <v>83.91</v>
      </c>
      <c r="K3646" s="161"/>
      <c r="M3646" s="161">
        <v>79</v>
      </c>
      <c r="N3646" s="22">
        <f t="shared" si="9"/>
        <v>33.18</v>
      </c>
    </row>
    <row r="3647" spans="1:14" x14ac:dyDescent="0.2">
      <c r="A3647" s="21">
        <v>41075</v>
      </c>
      <c r="B3647" s="161">
        <v>96.13</v>
      </c>
      <c r="C3647" s="161"/>
      <c r="D3647" s="161">
        <v>97.13</v>
      </c>
      <c r="E3647" s="366">
        <v>84.03</v>
      </c>
      <c r="K3647" s="161"/>
      <c r="M3647" s="161">
        <v>80.3</v>
      </c>
      <c r="N3647" s="22">
        <f t="shared" si="9"/>
        <v>33.725999999999999</v>
      </c>
    </row>
    <row r="3648" spans="1:14" x14ac:dyDescent="0.2">
      <c r="A3648" s="21">
        <v>41078</v>
      </c>
      <c r="B3648" s="161">
        <v>95.42</v>
      </c>
      <c r="C3648" s="161"/>
      <c r="D3648" s="161">
        <v>95.21</v>
      </c>
      <c r="E3648" s="366">
        <v>83.27</v>
      </c>
      <c r="K3648" s="161"/>
      <c r="M3648" s="161">
        <v>79.7</v>
      </c>
      <c r="N3648" s="22">
        <f t="shared" si="9"/>
        <v>33.474000000000004</v>
      </c>
    </row>
    <row r="3649" spans="1:14" x14ac:dyDescent="0.2">
      <c r="A3649" s="21">
        <v>41079</v>
      </c>
      <c r="B3649" s="161">
        <v>96.13</v>
      </c>
      <c r="C3649" s="161"/>
      <c r="D3649" s="161">
        <v>95.14</v>
      </c>
      <c r="E3649" s="366">
        <v>84.03</v>
      </c>
      <c r="K3649" s="161">
        <v>80.5</v>
      </c>
      <c r="M3649" s="161">
        <v>83</v>
      </c>
      <c r="N3649" s="22">
        <f t="shared" si="9"/>
        <v>34.86</v>
      </c>
    </row>
    <row r="3650" spans="1:14" x14ac:dyDescent="0.2">
      <c r="A3650" s="21">
        <v>41080</v>
      </c>
      <c r="B3650" s="161">
        <v>93.9</v>
      </c>
      <c r="C3650" s="161"/>
      <c r="D3650" s="161">
        <v>93.5</v>
      </c>
      <c r="E3650" s="366">
        <v>81.8</v>
      </c>
      <c r="K3650" s="161">
        <v>78.25</v>
      </c>
      <c r="M3650" s="161">
        <v>83</v>
      </c>
      <c r="N3650" s="22">
        <f t="shared" si="9"/>
        <v>34.86</v>
      </c>
    </row>
    <row r="3651" spans="1:14" x14ac:dyDescent="0.2">
      <c r="A3651" s="21">
        <v>41081</v>
      </c>
      <c r="B3651" s="161">
        <v>91.8</v>
      </c>
      <c r="C3651" s="161"/>
      <c r="D3651" s="161">
        <v>89.22</v>
      </c>
      <c r="E3651" s="366">
        <v>78.2</v>
      </c>
      <c r="K3651" s="161">
        <v>74.5</v>
      </c>
      <c r="M3651" s="161">
        <v>80.5</v>
      </c>
      <c r="N3651" s="22">
        <f t="shared" si="9"/>
        <v>33.81</v>
      </c>
    </row>
    <row r="3652" spans="1:14" x14ac:dyDescent="0.2">
      <c r="A3652" s="21">
        <v>41082</v>
      </c>
      <c r="B3652" s="161">
        <v>94.61</v>
      </c>
      <c r="C3652" s="161"/>
      <c r="D3652" s="161">
        <v>89.22</v>
      </c>
      <c r="E3652" s="161">
        <v>79.760000000000005</v>
      </c>
      <c r="K3652" s="161">
        <v>76.25</v>
      </c>
      <c r="M3652" s="161">
        <v>81.5</v>
      </c>
      <c r="N3652" s="22">
        <f t="shared" si="9"/>
        <v>34.229999999999997</v>
      </c>
    </row>
    <row r="3653" spans="1:14" x14ac:dyDescent="0.2">
      <c r="A3653" s="21">
        <v>41085</v>
      </c>
      <c r="B3653" s="161">
        <v>92.96</v>
      </c>
      <c r="C3653" s="161"/>
      <c r="D3653" s="161">
        <v>88.69</v>
      </c>
      <c r="E3653" s="161">
        <v>79.209999999999994</v>
      </c>
      <c r="K3653" s="161">
        <v>75.75</v>
      </c>
      <c r="M3653" s="161">
        <v>79.5</v>
      </c>
      <c r="N3653" s="22">
        <f t="shared" si="9"/>
        <v>33.39</v>
      </c>
    </row>
    <row r="3654" spans="1:14" x14ac:dyDescent="0.2">
      <c r="A3654" s="21">
        <v>41086</v>
      </c>
      <c r="B3654" s="161">
        <v>92.96</v>
      </c>
      <c r="C3654" s="161"/>
      <c r="D3654" s="161">
        <v>90.19</v>
      </c>
      <c r="E3654" s="161">
        <v>79.36</v>
      </c>
      <c r="K3654" s="161"/>
      <c r="M3654" s="161">
        <v>79.7</v>
      </c>
      <c r="N3654" s="22">
        <f t="shared" si="9"/>
        <v>33.474000000000004</v>
      </c>
    </row>
    <row r="3655" spans="1:14" x14ac:dyDescent="0.2">
      <c r="A3655" s="21">
        <v>41087</v>
      </c>
      <c r="B3655" s="368">
        <v>93.96</v>
      </c>
      <c r="C3655" s="368"/>
      <c r="D3655" s="161">
        <v>92.06</v>
      </c>
      <c r="E3655" s="368">
        <v>80.209999999999994</v>
      </c>
      <c r="K3655" s="161">
        <v>76.75</v>
      </c>
      <c r="M3655" s="161">
        <v>79.8</v>
      </c>
      <c r="N3655" s="22">
        <f t="shared" si="9"/>
        <v>33.515999999999998</v>
      </c>
    </row>
    <row r="3656" spans="1:14" x14ac:dyDescent="0.2">
      <c r="A3656" s="21">
        <v>41088</v>
      </c>
      <c r="B3656" s="368">
        <v>89.69</v>
      </c>
      <c r="C3656" s="368"/>
      <c r="D3656" s="161">
        <v>91.02</v>
      </c>
      <c r="E3656" s="368">
        <v>77.69</v>
      </c>
      <c r="K3656" s="161">
        <v>74.25</v>
      </c>
      <c r="M3656" s="161">
        <v>78.900000000000006</v>
      </c>
      <c r="N3656" s="22">
        <f t="shared" si="9"/>
        <v>33.137999999999998</v>
      </c>
    </row>
    <row r="3657" spans="1:14" s="57" customFormat="1" ht="13.2" x14ac:dyDescent="0.25">
      <c r="A3657" s="369">
        <v>41089</v>
      </c>
      <c r="B3657" s="404">
        <v>96.96</v>
      </c>
      <c r="C3657" s="404"/>
      <c r="D3657" s="372">
        <v>94.17</v>
      </c>
      <c r="E3657" s="404">
        <v>84.96</v>
      </c>
      <c r="F3657" s="18">
        <v>21</v>
      </c>
      <c r="G3657" s="383">
        <f>SUM(B3637:B3657)/F3657</f>
        <v>95.187142857142874</v>
      </c>
      <c r="H3657" s="383">
        <f>SUM(D3637:D3657)/F3657</f>
        <v>95.155714285714296</v>
      </c>
      <c r="I3657" s="383">
        <f>SUM(E3637:E3657)/F3657</f>
        <v>82.40523809523809</v>
      </c>
      <c r="K3657" s="372">
        <v>81.5</v>
      </c>
      <c r="M3657" s="332">
        <v>82.1</v>
      </c>
      <c r="N3657" s="371">
        <f t="shared" si="9"/>
        <v>34.481999999999999</v>
      </c>
    </row>
    <row r="3658" spans="1:14" x14ac:dyDescent="0.2">
      <c r="A3658" s="21">
        <v>41092</v>
      </c>
      <c r="B3658" s="368">
        <v>95.75</v>
      </c>
      <c r="C3658" s="368"/>
      <c r="D3658" s="161">
        <v>95.28</v>
      </c>
      <c r="E3658" s="368">
        <v>83.75</v>
      </c>
      <c r="K3658" s="161">
        <v>80.25</v>
      </c>
      <c r="M3658" s="161">
        <v>78.8</v>
      </c>
      <c r="N3658" s="22">
        <f t="shared" si="9"/>
        <v>33.095999999999997</v>
      </c>
    </row>
    <row r="3659" spans="1:14" x14ac:dyDescent="0.2">
      <c r="A3659" s="21">
        <v>41093</v>
      </c>
      <c r="B3659" s="368">
        <v>99.66</v>
      </c>
      <c r="C3659" s="368"/>
      <c r="D3659" s="161">
        <v>99.89</v>
      </c>
      <c r="E3659" s="368">
        <v>87.66</v>
      </c>
      <c r="K3659" s="161"/>
      <c r="M3659" s="161">
        <v>81.900000000000006</v>
      </c>
      <c r="N3659" s="22">
        <f t="shared" si="9"/>
        <v>34.398000000000003</v>
      </c>
    </row>
    <row r="3660" spans="1:14" x14ac:dyDescent="0.2">
      <c r="A3660" s="21">
        <v>41095</v>
      </c>
      <c r="B3660" s="368">
        <v>100.17</v>
      </c>
      <c r="C3660" s="368"/>
      <c r="D3660" s="161">
        <v>101.54</v>
      </c>
      <c r="E3660" s="368">
        <v>87.22</v>
      </c>
      <c r="K3660" s="161"/>
      <c r="M3660" s="161">
        <v>81.8</v>
      </c>
      <c r="N3660" s="22">
        <f t="shared" si="9"/>
        <v>34.355999999999995</v>
      </c>
    </row>
    <row r="3661" spans="1:14" x14ac:dyDescent="0.2">
      <c r="A3661" s="21">
        <v>41096</v>
      </c>
      <c r="B3661" s="366">
        <v>97.6</v>
      </c>
      <c r="C3661" s="366"/>
      <c r="D3661" s="161">
        <v>98.5</v>
      </c>
      <c r="E3661" s="366">
        <v>84.45</v>
      </c>
      <c r="K3661" s="161"/>
      <c r="M3661" s="161">
        <v>81.5</v>
      </c>
      <c r="N3661" s="22">
        <f t="shared" si="9"/>
        <v>34.229999999999997</v>
      </c>
    </row>
    <row r="3662" spans="1:14" x14ac:dyDescent="0.2">
      <c r="A3662" s="21">
        <v>41099</v>
      </c>
      <c r="B3662" s="366">
        <v>99.14</v>
      </c>
      <c r="C3662" s="366"/>
      <c r="D3662" s="161">
        <v>99.94</v>
      </c>
      <c r="E3662" s="366">
        <v>85.99</v>
      </c>
      <c r="K3662" s="161"/>
      <c r="M3662" s="161">
        <v>83.5</v>
      </c>
      <c r="N3662" s="22">
        <f t="shared" si="9"/>
        <v>35.07</v>
      </c>
    </row>
    <row r="3663" spans="1:14" x14ac:dyDescent="0.2">
      <c r="A3663" s="21">
        <v>41100</v>
      </c>
      <c r="B3663" s="366">
        <v>97.41</v>
      </c>
      <c r="C3663" s="366"/>
      <c r="D3663" s="161">
        <v>99.15</v>
      </c>
      <c r="E3663" s="366">
        <v>83.91</v>
      </c>
      <c r="K3663" s="161"/>
      <c r="M3663" s="161">
        <v>82.1</v>
      </c>
      <c r="N3663" s="22">
        <f t="shared" si="9"/>
        <v>34.481999999999999</v>
      </c>
    </row>
    <row r="3664" spans="1:14" x14ac:dyDescent="0.2">
      <c r="A3664" s="21">
        <v>41101</v>
      </c>
      <c r="B3664" s="366">
        <v>100.46</v>
      </c>
      <c r="C3664" s="366"/>
      <c r="D3664" s="161">
        <v>99.23</v>
      </c>
      <c r="E3664" s="366">
        <v>85.81</v>
      </c>
      <c r="K3664" s="161"/>
      <c r="M3664" s="161">
        <v>83.9</v>
      </c>
      <c r="N3664" s="22">
        <f t="shared" si="9"/>
        <v>35.238000000000007</v>
      </c>
    </row>
    <row r="3665" spans="1:16" x14ac:dyDescent="0.2">
      <c r="A3665" s="21">
        <v>41102</v>
      </c>
      <c r="B3665" s="366">
        <v>101.88</v>
      </c>
      <c r="C3665" s="366"/>
      <c r="D3665" s="161">
        <v>99.18</v>
      </c>
      <c r="E3665" s="366">
        <v>86.08</v>
      </c>
      <c r="K3665" s="161"/>
      <c r="M3665" s="161">
        <v>85.9</v>
      </c>
      <c r="N3665" s="22">
        <f t="shared" si="9"/>
        <v>36.078000000000003</v>
      </c>
    </row>
    <row r="3666" spans="1:16" x14ac:dyDescent="0.2">
      <c r="A3666" s="21">
        <v>41103</v>
      </c>
      <c r="B3666" s="366">
        <v>103.75</v>
      </c>
      <c r="C3666" s="366"/>
      <c r="D3666" s="161">
        <v>101.91</v>
      </c>
      <c r="E3666" s="366">
        <v>87.1</v>
      </c>
      <c r="K3666" s="161"/>
      <c r="M3666" s="161">
        <v>86.3</v>
      </c>
      <c r="N3666" s="22">
        <f t="shared" si="9"/>
        <v>36.246000000000002</v>
      </c>
    </row>
    <row r="3667" spans="1:16" x14ac:dyDescent="0.2">
      <c r="A3667" s="21">
        <v>41106</v>
      </c>
      <c r="B3667" s="366">
        <v>105.08</v>
      </c>
      <c r="C3667" s="366"/>
      <c r="D3667" s="161">
        <v>102.1</v>
      </c>
      <c r="E3667" s="366">
        <v>88.43</v>
      </c>
      <c r="K3667" s="161"/>
      <c r="M3667" s="161">
        <v>90.6</v>
      </c>
      <c r="N3667" s="22">
        <f t="shared" si="9"/>
        <v>38.052</v>
      </c>
    </row>
    <row r="3668" spans="1:16" x14ac:dyDescent="0.2">
      <c r="A3668" s="21">
        <v>41107</v>
      </c>
      <c r="B3668" s="366">
        <v>107.12</v>
      </c>
      <c r="C3668" s="366"/>
      <c r="D3668" s="161">
        <v>104.21</v>
      </c>
      <c r="E3668" s="366">
        <v>89.22</v>
      </c>
      <c r="K3668" s="161"/>
      <c r="M3668" s="161">
        <v>92</v>
      </c>
      <c r="N3668" s="22">
        <f t="shared" si="9"/>
        <v>38.64</v>
      </c>
    </row>
    <row r="3669" spans="1:16" x14ac:dyDescent="0.2">
      <c r="A3669" s="21">
        <v>41108</v>
      </c>
      <c r="B3669" s="366">
        <v>106.52</v>
      </c>
      <c r="C3669" s="366"/>
      <c r="D3669" s="161">
        <v>105.92</v>
      </c>
      <c r="E3669" s="366">
        <v>89.87</v>
      </c>
      <c r="K3669" s="161"/>
      <c r="M3669" s="161">
        <v>93.3</v>
      </c>
      <c r="N3669" s="22">
        <f t="shared" si="9"/>
        <v>39.186</v>
      </c>
    </row>
    <row r="3670" spans="1:16" x14ac:dyDescent="0.2">
      <c r="A3670" s="21">
        <v>41109</v>
      </c>
      <c r="B3670" s="366">
        <v>108.46</v>
      </c>
      <c r="C3670" s="366"/>
      <c r="D3670" s="161">
        <v>107.79</v>
      </c>
      <c r="E3670" s="366">
        <v>92.66</v>
      </c>
      <c r="K3670" s="161">
        <v>89.25</v>
      </c>
      <c r="M3670" s="161">
        <v>95.6</v>
      </c>
      <c r="N3670" s="22">
        <f t="shared" si="9"/>
        <v>40.152000000000001</v>
      </c>
    </row>
    <row r="3671" spans="1:16" x14ac:dyDescent="0.2">
      <c r="A3671" s="21">
        <v>41110</v>
      </c>
      <c r="B3671" s="366">
        <v>107.44</v>
      </c>
      <c r="C3671" s="366"/>
      <c r="D3671" s="161">
        <v>106.98</v>
      </c>
      <c r="E3671" s="366">
        <v>91.44</v>
      </c>
      <c r="K3671" s="161">
        <v>88</v>
      </c>
      <c r="M3671" s="161">
        <v>94.3</v>
      </c>
      <c r="N3671" s="22">
        <f t="shared" si="9"/>
        <v>39.605999999999995</v>
      </c>
    </row>
    <row r="3672" spans="1:16" x14ac:dyDescent="0.2">
      <c r="A3672" s="21">
        <v>41113</v>
      </c>
      <c r="B3672" s="366">
        <v>104.14</v>
      </c>
      <c r="C3672" s="366"/>
      <c r="D3672" s="161">
        <v>103.91</v>
      </c>
      <c r="E3672" s="366">
        <v>88.14</v>
      </c>
      <c r="K3672" s="18">
        <v>84.25</v>
      </c>
      <c r="M3672" s="161">
        <v>90</v>
      </c>
      <c r="N3672" s="22">
        <f t="shared" si="9"/>
        <v>37.800000000000004</v>
      </c>
    </row>
    <row r="3673" spans="1:16" ht="13.2" x14ac:dyDescent="0.25">
      <c r="A3673" s="21">
        <v>41114</v>
      </c>
      <c r="B3673" s="366">
        <v>105.45</v>
      </c>
      <c r="C3673" s="366"/>
      <c r="D3673" s="161">
        <v>103.57</v>
      </c>
      <c r="E3673" s="366">
        <v>88.5</v>
      </c>
      <c r="F3673" s="18">
        <v>16</v>
      </c>
      <c r="G3673" s="383">
        <f>SUM(B3658:B3673)/F3673</f>
        <v>102.50187500000001</v>
      </c>
      <c r="H3673" s="383">
        <f>SUM(D3658:D3673)/F3673</f>
        <v>101.81875000000001</v>
      </c>
      <c r="I3673" s="383">
        <f>SUM(E3658:E3673)/F3673</f>
        <v>87.51437500000003</v>
      </c>
      <c r="J3673" s="424" t="s">
        <v>1974</v>
      </c>
      <c r="K3673" s="161">
        <v>85</v>
      </c>
      <c r="M3673" s="161">
        <v>90.5</v>
      </c>
      <c r="N3673" s="22">
        <f t="shared" si="9"/>
        <v>38.01</v>
      </c>
    </row>
    <row r="3674" spans="1:16" x14ac:dyDescent="0.2">
      <c r="A3674" s="21">
        <v>41115</v>
      </c>
      <c r="B3674" s="368">
        <v>106.47</v>
      </c>
      <c r="C3674" s="368"/>
      <c r="D3674" s="161">
        <v>102.35</v>
      </c>
      <c r="E3674" s="368">
        <v>88.97</v>
      </c>
      <c r="K3674" s="161">
        <v>85.5</v>
      </c>
      <c r="M3674" s="161">
        <v>90.2</v>
      </c>
      <c r="N3674" s="22">
        <f t="shared" si="9"/>
        <v>37.884</v>
      </c>
    </row>
    <row r="3675" spans="1:16" x14ac:dyDescent="0.2">
      <c r="A3675" s="21">
        <v>41116</v>
      </c>
      <c r="B3675" s="368">
        <v>105.89</v>
      </c>
      <c r="C3675" s="368"/>
      <c r="D3675" s="161">
        <v>104.77</v>
      </c>
      <c r="E3675" s="368">
        <v>89.39</v>
      </c>
      <c r="K3675" s="161">
        <v>86</v>
      </c>
      <c r="M3675" s="161">
        <v>89.4</v>
      </c>
      <c r="N3675" s="22">
        <f t="shared" si="9"/>
        <v>37.548000000000002</v>
      </c>
    </row>
    <row r="3676" spans="1:16" x14ac:dyDescent="0.2">
      <c r="A3676" s="21">
        <v>41117</v>
      </c>
      <c r="B3676" s="368">
        <v>107.08</v>
      </c>
      <c r="C3676" s="368"/>
      <c r="D3676" s="161">
        <v>106.3</v>
      </c>
      <c r="E3676" s="368">
        <v>90.13</v>
      </c>
      <c r="K3676" s="161">
        <v>86.5</v>
      </c>
      <c r="M3676" s="161">
        <v>89.6</v>
      </c>
      <c r="N3676" s="22">
        <f t="shared" si="9"/>
        <v>37.631999999999998</v>
      </c>
    </row>
    <row r="3677" spans="1:16" x14ac:dyDescent="0.2">
      <c r="A3677" s="21">
        <v>41120</v>
      </c>
      <c r="B3677" s="368">
        <v>107.03</v>
      </c>
      <c r="C3677" s="368"/>
      <c r="D3677" s="161">
        <v>106.54</v>
      </c>
      <c r="E3677" s="368">
        <v>89.78</v>
      </c>
      <c r="M3677" s="161">
        <v>87.8</v>
      </c>
      <c r="N3677" s="22">
        <f t="shared" si="9"/>
        <v>36.875999999999998</v>
      </c>
    </row>
    <row r="3678" spans="1:16" ht="13.2" x14ac:dyDescent="0.25">
      <c r="A3678" s="21">
        <v>41121</v>
      </c>
      <c r="B3678" s="368">
        <v>105.51</v>
      </c>
      <c r="C3678" s="368"/>
      <c r="D3678" s="18">
        <v>105.93</v>
      </c>
      <c r="E3678" s="368">
        <v>88.06</v>
      </c>
      <c r="F3678">
        <v>21</v>
      </c>
      <c r="G3678" s="383">
        <f>SUM(B3658:B3678)/F3678</f>
        <v>103.42904761904765</v>
      </c>
      <c r="H3678" s="383">
        <f>SUM(D3658:D3678)/F3678</f>
        <v>102.61857142857141</v>
      </c>
      <c r="I3678" s="383">
        <f>SUM(E3658:E3678)/F3678</f>
        <v>87.931428571428597</v>
      </c>
      <c r="K3678" s="161">
        <v>84.5</v>
      </c>
      <c r="M3678" s="161">
        <v>87.5</v>
      </c>
      <c r="N3678" s="22">
        <f t="shared" si="9"/>
        <v>36.75</v>
      </c>
    </row>
    <row r="3679" spans="1:16" s="57" customFormat="1" ht="12" x14ac:dyDescent="0.25">
      <c r="A3679" s="369">
        <v>41122</v>
      </c>
      <c r="B3679" s="404">
        <v>106.36</v>
      </c>
      <c r="C3679" s="404"/>
      <c r="D3679" s="370">
        <v>106.78</v>
      </c>
      <c r="E3679" s="404">
        <v>88.91</v>
      </c>
      <c r="K3679" s="372">
        <v>85.5</v>
      </c>
      <c r="M3679" s="332">
        <v>87.4</v>
      </c>
      <c r="N3679" s="401">
        <f t="shared" si="9"/>
        <v>36.708000000000006</v>
      </c>
      <c r="P3679"/>
    </row>
    <row r="3680" spans="1:16" x14ac:dyDescent="0.2">
      <c r="A3680" s="21">
        <v>41123</v>
      </c>
      <c r="B3680" s="368">
        <v>105.98</v>
      </c>
      <c r="C3680" s="368"/>
      <c r="D3680" s="18">
        <v>107.55</v>
      </c>
      <c r="E3680" s="368">
        <v>87.13</v>
      </c>
      <c r="K3680" s="161">
        <v>83.5</v>
      </c>
      <c r="M3680" s="161">
        <v>86.5</v>
      </c>
      <c r="N3680" s="22">
        <f t="shared" si="9"/>
        <v>36.33</v>
      </c>
    </row>
    <row r="3681" spans="1:14" x14ac:dyDescent="0.2">
      <c r="A3681" s="410">
        <v>41124</v>
      </c>
      <c r="B3681" s="366">
        <v>110.25</v>
      </c>
      <c r="C3681" s="366"/>
      <c r="D3681" s="18">
        <v>109.57</v>
      </c>
      <c r="E3681" s="366">
        <v>91.4</v>
      </c>
      <c r="K3681" s="161">
        <v>88</v>
      </c>
      <c r="M3681" s="161">
        <v>90.3</v>
      </c>
      <c r="N3681" s="22">
        <f t="shared" si="9"/>
        <v>37.926000000000002</v>
      </c>
    </row>
    <row r="3682" spans="1:14" x14ac:dyDescent="0.2">
      <c r="A3682" s="21">
        <v>41127</v>
      </c>
      <c r="B3682" s="366">
        <v>109.8</v>
      </c>
      <c r="C3682" s="366"/>
      <c r="D3682" s="18">
        <v>110.01</v>
      </c>
      <c r="E3682" s="366">
        <v>92.2</v>
      </c>
      <c r="K3682" s="161">
        <v>88.25</v>
      </c>
      <c r="M3682" s="161">
        <v>89.7</v>
      </c>
      <c r="N3682" s="22">
        <f t="shared" si="9"/>
        <v>37.673999999999999</v>
      </c>
    </row>
    <row r="3683" spans="1:14" x14ac:dyDescent="0.2">
      <c r="A3683" s="21">
        <v>41128</v>
      </c>
      <c r="B3683" s="366">
        <v>111.57</v>
      </c>
      <c r="C3683" s="366"/>
      <c r="D3683" s="18">
        <v>112.39</v>
      </c>
      <c r="E3683" s="366">
        <v>93.67</v>
      </c>
      <c r="K3683" s="161">
        <v>90.25</v>
      </c>
      <c r="M3683" s="161">
        <v>92.9</v>
      </c>
      <c r="N3683" s="22">
        <f t="shared" si="9"/>
        <v>39.018000000000001</v>
      </c>
    </row>
    <row r="3684" spans="1:14" x14ac:dyDescent="0.2">
      <c r="A3684" s="21">
        <v>41129</v>
      </c>
      <c r="B3684" s="368">
        <v>111.25</v>
      </c>
      <c r="C3684" s="368"/>
      <c r="D3684" s="161">
        <v>113.42</v>
      </c>
      <c r="E3684" s="368">
        <v>93.35</v>
      </c>
      <c r="K3684" s="161"/>
      <c r="M3684" s="161">
        <v>93.8</v>
      </c>
      <c r="N3684" s="22">
        <f t="shared" si="9"/>
        <v>39.396000000000001</v>
      </c>
    </row>
    <row r="3685" spans="1:14" x14ac:dyDescent="0.2">
      <c r="A3685" s="21">
        <v>41130</v>
      </c>
      <c r="B3685" s="368">
        <v>110.11</v>
      </c>
      <c r="C3685" s="368"/>
      <c r="D3685" s="161">
        <v>113.52</v>
      </c>
      <c r="E3685" s="368">
        <v>93.36</v>
      </c>
      <c r="K3685" s="161"/>
      <c r="M3685" s="161">
        <v>94.6</v>
      </c>
      <c r="N3685" s="22">
        <f t="shared" si="9"/>
        <v>39.731999999999999</v>
      </c>
    </row>
    <row r="3686" spans="1:14" x14ac:dyDescent="0.2">
      <c r="A3686" s="21">
        <v>41131</v>
      </c>
      <c r="B3686" s="368">
        <v>110.87</v>
      </c>
      <c r="C3686" s="368"/>
      <c r="D3686" s="161">
        <v>113.13</v>
      </c>
      <c r="E3686" s="368">
        <v>92.87</v>
      </c>
      <c r="K3686" s="161"/>
      <c r="M3686" s="161">
        <v>94.3</v>
      </c>
      <c r="N3686" s="22">
        <f t="shared" si="9"/>
        <v>39.605999999999995</v>
      </c>
    </row>
    <row r="3687" spans="1:14" x14ac:dyDescent="0.2">
      <c r="A3687" s="21">
        <v>41134</v>
      </c>
      <c r="B3687" s="368">
        <v>112.73</v>
      </c>
      <c r="C3687" s="368"/>
      <c r="D3687" s="161">
        <v>114.48</v>
      </c>
      <c r="E3687" s="368">
        <v>92.73</v>
      </c>
      <c r="K3687" s="161"/>
      <c r="M3687" s="161">
        <v>94.9</v>
      </c>
      <c r="N3687" s="22">
        <f t="shared" si="9"/>
        <v>39.858000000000004</v>
      </c>
    </row>
    <row r="3688" spans="1:14" x14ac:dyDescent="0.2">
      <c r="A3688" s="21">
        <v>41135</v>
      </c>
      <c r="B3688" s="368">
        <v>112.48</v>
      </c>
      <c r="C3688" s="368"/>
      <c r="D3688" s="161">
        <v>113.9</v>
      </c>
      <c r="E3688" s="368">
        <v>93.43</v>
      </c>
      <c r="K3688" s="161"/>
      <c r="M3688" s="161">
        <v>94.9</v>
      </c>
      <c r="N3688" s="22">
        <f t="shared" si="9"/>
        <v>39.858000000000004</v>
      </c>
    </row>
    <row r="3689" spans="1:14" x14ac:dyDescent="0.2">
      <c r="A3689" s="21">
        <v>41136</v>
      </c>
      <c r="B3689" s="366">
        <v>113.93</v>
      </c>
      <c r="C3689" s="366"/>
      <c r="D3689" s="161">
        <v>115.51</v>
      </c>
      <c r="E3689" s="366">
        <v>94.33</v>
      </c>
      <c r="K3689" s="161"/>
      <c r="M3689" s="161">
        <v>94.8</v>
      </c>
      <c r="N3689" s="22">
        <f t="shared" si="9"/>
        <v>39.815999999999995</v>
      </c>
    </row>
    <row r="3690" spans="1:14" x14ac:dyDescent="0.2">
      <c r="A3690" s="21">
        <v>41137</v>
      </c>
      <c r="B3690" s="366">
        <v>114.2</v>
      </c>
      <c r="C3690" s="366"/>
      <c r="D3690" s="161">
        <v>116.12</v>
      </c>
      <c r="E3690" s="366">
        <v>95.6</v>
      </c>
      <c r="K3690" s="161"/>
      <c r="M3690" s="161">
        <v>94.3</v>
      </c>
      <c r="N3690" s="22">
        <f t="shared" si="9"/>
        <v>39.605999999999995</v>
      </c>
    </row>
    <row r="3691" spans="1:14" x14ac:dyDescent="0.2">
      <c r="A3691" s="21">
        <v>41138</v>
      </c>
      <c r="B3691" s="366">
        <v>114.01</v>
      </c>
      <c r="C3691" s="366"/>
      <c r="D3691" s="161">
        <v>115.2</v>
      </c>
      <c r="E3691" s="366">
        <v>96.01</v>
      </c>
      <c r="K3691" s="161"/>
      <c r="M3691" s="161">
        <v>92.6</v>
      </c>
      <c r="N3691" s="22">
        <f t="shared" si="9"/>
        <v>38.891999999999996</v>
      </c>
    </row>
    <row r="3692" spans="1:14" x14ac:dyDescent="0.2">
      <c r="A3692" s="21">
        <v>41141</v>
      </c>
      <c r="B3692" s="368">
        <v>112.42</v>
      </c>
      <c r="C3692" s="368"/>
      <c r="D3692" s="161">
        <v>115.5</v>
      </c>
      <c r="E3692" s="368">
        <v>95.97</v>
      </c>
      <c r="K3692" s="161">
        <v>92.25</v>
      </c>
      <c r="M3692" s="161">
        <v>91.5</v>
      </c>
      <c r="N3692" s="22">
        <f t="shared" si="9"/>
        <v>38.43</v>
      </c>
    </row>
    <row r="3693" spans="1:14" x14ac:dyDescent="0.2">
      <c r="A3693" s="21">
        <v>41142</v>
      </c>
      <c r="B3693" s="368">
        <v>113.13</v>
      </c>
      <c r="C3693" s="368"/>
      <c r="D3693" s="161">
        <v>116.03</v>
      </c>
      <c r="E3693" s="368">
        <v>96.68</v>
      </c>
      <c r="K3693" s="161">
        <v>93.25</v>
      </c>
      <c r="M3693" s="161">
        <v>91.8</v>
      </c>
      <c r="N3693" s="22">
        <f t="shared" si="9"/>
        <v>38.555999999999997</v>
      </c>
    </row>
    <row r="3694" spans="1:14" x14ac:dyDescent="0.2">
      <c r="A3694" s="21">
        <v>41143</v>
      </c>
      <c r="B3694" s="366">
        <v>114.41</v>
      </c>
      <c r="C3694" s="366"/>
      <c r="D3694" s="161">
        <v>115.77</v>
      </c>
      <c r="E3694" s="366">
        <v>97.26</v>
      </c>
      <c r="K3694" s="161">
        <v>93.75</v>
      </c>
      <c r="M3694" s="161">
        <v>90.2</v>
      </c>
      <c r="N3694" s="22">
        <f t="shared" si="9"/>
        <v>37.884</v>
      </c>
    </row>
    <row r="3695" spans="1:14" x14ac:dyDescent="0.2">
      <c r="A3695" s="21">
        <v>41144</v>
      </c>
      <c r="B3695" s="366">
        <v>115.92</v>
      </c>
      <c r="C3695" s="366"/>
      <c r="D3695" s="161">
        <v>117.45</v>
      </c>
      <c r="E3695" s="366">
        <v>96.27</v>
      </c>
      <c r="K3695" s="161">
        <v>92.75</v>
      </c>
      <c r="M3695" s="161">
        <v>85</v>
      </c>
      <c r="N3695" s="22">
        <f t="shared" si="9"/>
        <v>35.699999999999996</v>
      </c>
    </row>
    <row r="3696" spans="1:14" x14ac:dyDescent="0.2">
      <c r="A3696" s="21">
        <v>41145</v>
      </c>
      <c r="B3696" s="366">
        <v>114.8</v>
      </c>
      <c r="C3696" s="366"/>
      <c r="D3696" s="161">
        <v>115.76</v>
      </c>
      <c r="E3696" s="366">
        <v>96.15</v>
      </c>
      <c r="K3696" s="161"/>
      <c r="M3696" s="161">
        <v>81.3</v>
      </c>
      <c r="N3696" s="22">
        <f t="shared" si="9"/>
        <v>34.146000000000001</v>
      </c>
    </row>
    <row r="3697" spans="1:14" x14ac:dyDescent="0.2">
      <c r="A3697" s="21">
        <v>41148</v>
      </c>
      <c r="B3697" s="368">
        <v>113.47</v>
      </c>
      <c r="C3697" s="368"/>
      <c r="D3697" s="18">
        <v>113.74</v>
      </c>
      <c r="E3697" s="368">
        <v>95.47</v>
      </c>
      <c r="F3697" s="424" t="s">
        <v>3165</v>
      </c>
      <c r="K3697" s="161">
        <v>91.5</v>
      </c>
      <c r="M3697" s="161">
        <v>80.900000000000006</v>
      </c>
      <c r="N3697" s="22">
        <f t="shared" si="9"/>
        <v>33.978000000000002</v>
      </c>
    </row>
    <row r="3698" spans="1:14" x14ac:dyDescent="0.2">
      <c r="A3698" s="21">
        <v>41149</v>
      </c>
      <c r="B3698" s="368">
        <v>110.68</v>
      </c>
      <c r="C3698" s="368"/>
      <c r="D3698" s="18">
        <v>112.62</v>
      </c>
      <c r="E3698" s="368">
        <v>96.33</v>
      </c>
      <c r="K3698" s="161">
        <v>93</v>
      </c>
      <c r="M3698" s="161">
        <v>84.6</v>
      </c>
      <c r="N3698" s="22">
        <f t="shared" si="9"/>
        <v>35.531999999999996</v>
      </c>
    </row>
    <row r="3699" spans="1:14" x14ac:dyDescent="0.2">
      <c r="A3699" s="21">
        <v>41150</v>
      </c>
      <c r="B3699" s="368">
        <v>110.99</v>
      </c>
      <c r="C3699" s="368"/>
      <c r="D3699" s="161">
        <v>112.53</v>
      </c>
      <c r="E3699" s="368">
        <v>95.49</v>
      </c>
      <c r="K3699" s="161">
        <v>92</v>
      </c>
      <c r="M3699" s="161">
        <v>88.3</v>
      </c>
      <c r="N3699" s="22">
        <f t="shared" si="9"/>
        <v>37.085999999999999</v>
      </c>
    </row>
    <row r="3700" spans="1:14" x14ac:dyDescent="0.2">
      <c r="A3700" s="21">
        <v>41151</v>
      </c>
      <c r="B3700" s="368">
        <v>111.52</v>
      </c>
      <c r="C3700" s="368"/>
      <c r="D3700" s="161">
        <v>112.28</v>
      </c>
      <c r="E3700" s="368">
        <v>94.62</v>
      </c>
      <c r="K3700" s="161">
        <v>91</v>
      </c>
      <c r="M3700" s="161">
        <v>88.5</v>
      </c>
      <c r="N3700" s="22">
        <f t="shared" si="9"/>
        <v>37.17</v>
      </c>
    </row>
    <row r="3701" spans="1:14" s="57" customFormat="1" ht="13.2" x14ac:dyDescent="0.25">
      <c r="A3701" s="369">
        <v>41152</v>
      </c>
      <c r="B3701" s="381">
        <v>112.87</v>
      </c>
      <c r="C3701" s="381"/>
      <c r="D3701" s="429">
        <v>113.93</v>
      </c>
      <c r="E3701" s="381">
        <v>96.47</v>
      </c>
      <c r="F3701">
        <v>23</v>
      </c>
      <c r="G3701" s="383">
        <f>SUM(B3679:B3701)/F3701</f>
        <v>111.90217391304346</v>
      </c>
      <c r="H3701" s="383">
        <f>SUM(D3679:D3701)/F3701</f>
        <v>113.35608695652174</v>
      </c>
      <c r="I3701" s="383">
        <f>SUM(E3679:E3701)/F3701</f>
        <v>94.160869565217382</v>
      </c>
      <c r="K3701" s="372">
        <v>93</v>
      </c>
      <c r="M3701" s="332">
        <v>90.5</v>
      </c>
      <c r="N3701" s="401">
        <f t="shared" si="9"/>
        <v>38.01</v>
      </c>
    </row>
    <row r="3702" spans="1:14" x14ac:dyDescent="0.2">
      <c r="A3702" s="21">
        <v>41156</v>
      </c>
      <c r="B3702" s="366">
        <v>111.7</v>
      </c>
      <c r="C3702" s="366"/>
      <c r="D3702" s="161">
        <v>114.98</v>
      </c>
      <c r="E3702" s="366">
        <v>95.3</v>
      </c>
      <c r="K3702" s="161">
        <v>91.75</v>
      </c>
      <c r="M3702" s="161">
        <v>94.1</v>
      </c>
      <c r="N3702" s="22">
        <f t="shared" si="9"/>
        <v>39.521999999999998</v>
      </c>
    </row>
    <row r="3703" spans="1:14" x14ac:dyDescent="0.2">
      <c r="A3703" s="21">
        <v>41157</v>
      </c>
      <c r="B3703" s="366">
        <v>112.16</v>
      </c>
      <c r="C3703" s="366"/>
      <c r="D3703" s="161">
        <v>113.32</v>
      </c>
      <c r="E3703" s="366">
        <v>95.36</v>
      </c>
      <c r="K3703" s="161"/>
      <c r="M3703" s="161">
        <v>98.9</v>
      </c>
      <c r="N3703" s="22">
        <f t="shared" si="9"/>
        <v>41.538000000000004</v>
      </c>
    </row>
    <row r="3704" spans="1:14" x14ac:dyDescent="0.2">
      <c r="A3704" s="21">
        <v>41158</v>
      </c>
      <c r="B3704" s="366">
        <v>112.23</v>
      </c>
      <c r="C3704" s="366"/>
      <c r="D3704" s="161">
        <v>114.5</v>
      </c>
      <c r="E3704" s="366">
        <v>95.53</v>
      </c>
      <c r="K3704" s="161"/>
      <c r="M3704" s="161">
        <v>97.6</v>
      </c>
      <c r="N3704" s="22">
        <f t="shared" si="9"/>
        <v>40.991999999999997</v>
      </c>
    </row>
    <row r="3705" spans="1:14" x14ac:dyDescent="0.2">
      <c r="A3705" s="21">
        <v>41159</v>
      </c>
      <c r="B3705" s="366">
        <v>113.12</v>
      </c>
      <c r="C3705" s="366"/>
      <c r="D3705" s="161">
        <v>113.64</v>
      </c>
      <c r="E3705" s="366">
        <v>96.42</v>
      </c>
      <c r="K3705" s="161"/>
      <c r="M3705" s="161">
        <v>94</v>
      </c>
      <c r="N3705" s="22">
        <f t="shared" si="9"/>
        <v>39.479999999999997</v>
      </c>
    </row>
    <row r="3706" spans="1:14" ht="11.4" x14ac:dyDescent="0.2">
      <c r="A3706" s="21">
        <v>41162</v>
      </c>
      <c r="B3706" s="411">
        <v>113.24</v>
      </c>
      <c r="C3706" s="411"/>
      <c r="D3706" s="161">
        <v>113.84</v>
      </c>
      <c r="E3706" s="411">
        <v>96.54</v>
      </c>
      <c r="K3706" s="161"/>
      <c r="M3706" s="161">
        <v>92</v>
      </c>
      <c r="N3706" s="22">
        <f t="shared" si="9"/>
        <v>38.64</v>
      </c>
    </row>
    <row r="3707" spans="1:14" x14ac:dyDescent="0.2">
      <c r="A3707" s="21">
        <v>41163</v>
      </c>
      <c r="B3707" s="366">
        <v>113.87</v>
      </c>
      <c r="C3707" s="366"/>
      <c r="D3707" s="161">
        <v>114.86</v>
      </c>
      <c r="E3707" s="366">
        <v>97.17</v>
      </c>
      <c r="M3707" s="161">
        <v>93.4</v>
      </c>
      <c r="N3707" s="22">
        <f t="shared" si="9"/>
        <v>39.228000000000002</v>
      </c>
    </row>
    <row r="3708" spans="1:14" x14ac:dyDescent="0.2">
      <c r="A3708" s="21">
        <v>41164</v>
      </c>
      <c r="B3708" s="366">
        <v>115.11</v>
      </c>
      <c r="C3708" s="366"/>
      <c r="D3708" s="161">
        <v>114.86</v>
      </c>
      <c r="E3708" s="366">
        <v>97.01</v>
      </c>
      <c r="K3708" s="161"/>
      <c r="M3708" s="161">
        <v>92</v>
      </c>
      <c r="N3708" s="22">
        <f t="shared" si="9"/>
        <v>38.64</v>
      </c>
    </row>
    <row r="3709" spans="1:14" x14ac:dyDescent="0.2">
      <c r="A3709" s="21">
        <v>41165</v>
      </c>
      <c r="B3709" s="366">
        <v>115.81</v>
      </c>
      <c r="C3709" s="366"/>
      <c r="D3709" s="161">
        <v>116</v>
      </c>
      <c r="E3709" s="366">
        <v>98.31</v>
      </c>
      <c r="F3709" s="424" t="s">
        <v>3166</v>
      </c>
      <c r="K3709" s="161"/>
      <c r="M3709" s="161">
        <v>92</v>
      </c>
      <c r="N3709" s="22">
        <f t="shared" si="9"/>
        <v>38.64</v>
      </c>
    </row>
    <row r="3710" spans="1:14" x14ac:dyDescent="0.2">
      <c r="A3710" s="21">
        <v>41166</v>
      </c>
      <c r="B3710" s="366">
        <v>118.1</v>
      </c>
      <c r="C3710" s="366"/>
      <c r="D3710" s="161">
        <v>117.48</v>
      </c>
      <c r="E3710" s="366">
        <v>99</v>
      </c>
      <c r="K3710" s="161"/>
      <c r="M3710" s="161">
        <v>91.8</v>
      </c>
      <c r="N3710" s="22">
        <f t="shared" si="9"/>
        <v>38.555999999999997</v>
      </c>
    </row>
    <row r="3711" spans="1:14" x14ac:dyDescent="0.2">
      <c r="A3711" s="21">
        <v>41169</v>
      </c>
      <c r="B3711" s="368">
        <v>115.47</v>
      </c>
      <c r="C3711" s="368"/>
      <c r="D3711" s="161">
        <v>116.7</v>
      </c>
      <c r="E3711" s="368">
        <v>96.62</v>
      </c>
      <c r="K3711" s="161"/>
      <c r="M3711" s="161">
        <v>87.3</v>
      </c>
      <c r="N3711" s="22">
        <f t="shared" si="9"/>
        <v>36.665999999999997</v>
      </c>
    </row>
    <row r="3712" spans="1:14" x14ac:dyDescent="0.2">
      <c r="A3712" s="21">
        <v>41170</v>
      </c>
      <c r="B3712" s="368">
        <v>114.04</v>
      </c>
      <c r="C3712" s="368"/>
      <c r="D3712" s="161">
        <v>113.29</v>
      </c>
      <c r="E3712" s="368">
        <v>95.29</v>
      </c>
      <c r="F3712" s="424" t="s">
        <v>3167</v>
      </c>
      <c r="K3712" s="161"/>
      <c r="M3712" s="161">
        <v>87.5</v>
      </c>
      <c r="N3712" s="22">
        <f t="shared" si="9"/>
        <v>36.75</v>
      </c>
    </row>
    <row r="3713" spans="1:14" x14ac:dyDescent="0.2">
      <c r="A3713" s="21">
        <v>41171</v>
      </c>
      <c r="B3713" s="368">
        <v>111.53</v>
      </c>
      <c r="C3713" s="368"/>
      <c r="D3713" s="161">
        <v>108.49</v>
      </c>
      <c r="E3713" s="368">
        <v>94.98</v>
      </c>
      <c r="K3713" s="161">
        <v>88.5</v>
      </c>
      <c r="M3713" s="161">
        <v>87.5</v>
      </c>
      <c r="N3713" s="22">
        <f t="shared" si="9"/>
        <v>36.75</v>
      </c>
    </row>
    <row r="3714" spans="1:14" x14ac:dyDescent="0.2">
      <c r="A3714" s="21">
        <v>41172</v>
      </c>
      <c r="B3714" s="368">
        <v>111.57</v>
      </c>
      <c r="C3714" s="368"/>
      <c r="D3714" s="161">
        <v>109.41</v>
      </c>
      <c r="E3714" s="368">
        <v>91.87</v>
      </c>
      <c r="K3714" s="161">
        <v>88.25</v>
      </c>
      <c r="M3714" s="161">
        <v>88.3</v>
      </c>
      <c r="N3714" s="22">
        <f t="shared" si="9"/>
        <v>37.085999999999999</v>
      </c>
    </row>
    <row r="3715" spans="1:14" x14ac:dyDescent="0.2">
      <c r="A3715" s="21">
        <v>41173</v>
      </c>
      <c r="B3715" s="368">
        <v>112.74</v>
      </c>
      <c r="C3715" s="368"/>
      <c r="D3715" s="161">
        <v>111.27</v>
      </c>
      <c r="E3715" s="368">
        <v>92.89</v>
      </c>
      <c r="K3715" s="161">
        <v>89.25</v>
      </c>
      <c r="M3715" s="161">
        <v>88.3</v>
      </c>
      <c r="N3715" s="22">
        <f t="shared" si="9"/>
        <v>37.085999999999999</v>
      </c>
    </row>
    <row r="3716" spans="1:14" x14ac:dyDescent="0.2">
      <c r="A3716" s="21">
        <v>41176</v>
      </c>
      <c r="B3716" s="368">
        <v>112.63</v>
      </c>
      <c r="C3716" s="368"/>
      <c r="D3716" s="161">
        <v>109.2</v>
      </c>
      <c r="E3716" s="368">
        <v>91.93</v>
      </c>
      <c r="K3716" s="161">
        <v>88.75</v>
      </c>
      <c r="M3716" s="161">
        <v>86.9</v>
      </c>
      <c r="N3716" s="22">
        <f t="shared" si="9"/>
        <v>36.498000000000005</v>
      </c>
    </row>
    <row r="3717" spans="1:14" x14ac:dyDescent="0.2">
      <c r="A3717" s="21">
        <v>41177</v>
      </c>
      <c r="B3717" s="368">
        <v>112.37</v>
      </c>
      <c r="C3717" s="368"/>
      <c r="D3717" s="161">
        <v>110.77</v>
      </c>
      <c r="E3717" s="368">
        <v>91.37</v>
      </c>
      <c r="K3717" s="161">
        <v>87.75</v>
      </c>
      <c r="M3717" s="162">
        <v>87.5</v>
      </c>
      <c r="N3717" s="287">
        <f t="shared" si="9"/>
        <v>36.75</v>
      </c>
    </row>
    <row r="3718" spans="1:14" x14ac:dyDescent="0.2">
      <c r="A3718" s="21">
        <v>41178</v>
      </c>
      <c r="B3718" s="368">
        <v>109.03</v>
      </c>
      <c r="C3718" s="368"/>
      <c r="D3718" s="151">
        <v>108.99</v>
      </c>
      <c r="E3718" s="368">
        <v>89.98</v>
      </c>
      <c r="K3718" s="161">
        <v>86.5</v>
      </c>
      <c r="M3718" s="162">
        <v>88</v>
      </c>
      <c r="N3718" s="287">
        <f t="shared" si="9"/>
        <v>36.96</v>
      </c>
    </row>
    <row r="3719" spans="1:14" x14ac:dyDescent="0.2">
      <c r="A3719" s="21">
        <v>41179</v>
      </c>
      <c r="B3719" s="368">
        <v>111.65</v>
      </c>
      <c r="C3719" s="368"/>
      <c r="D3719" s="151">
        <v>111.45</v>
      </c>
      <c r="E3719" s="368">
        <v>91.85</v>
      </c>
      <c r="K3719" s="161">
        <v>88.5</v>
      </c>
      <c r="M3719" s="162">
        <v>91.1</v>
      </c>
      <c r="N3719" s="287">
        <f t="shared" si="9"/>
        <v>38.261999999999993</v>
      </c>
    </row>
    <row r="3720" spans="1:14" ht="13.2" x14ac:dyDescent="0.25">
      <c r="A3720" s="21">
        <v>41180</v>
      </c>
      <c r="B3720" s="368">
        <v>112.09</v>
      </c>
      <c r="C3720" s="368"/>
      <c r="D3720" s="151">
        <v>111.36</v>
      </c>
      <c r="E3720" s="368">
        <v>92.19</v>
      </c>
      <c r="F3720">
        <v>19</v>
      </c>
      <c r="G3720" s="383">
        <f>SUM(B3702:B3720)/F3720</f>
        <v>113.07684210526314</v>
      </c>
      <c r="H3720" s="383">
        <f>SUM(D3702:D3720)/F3720</f>
        <v>112.86368421052633</v>
      </c>
      <c r="I3720" s="383">
        <f>SUM(E3702:E3720)/F3720</f>
        <v>94.716315789473697</v>
      </c>
      <c r="K3720" s="161">
        <v>88.75</v>
      </c>
      <c r="M3720" s="162">
        <v>91.8</v>
      </c>
      <c r="N3720" s="287">
        <f t="shared" si="9"/>
        <v>38.555999999999997</v>
      </c>
    </row>
    <row r="3721" spans="1:14" s="57" customFormat="1" ht="12" x14ac:dyDescent="0.25">
      <c r="A3721" s="369">
        <v>41183</v>
      </c>
      <c r="B3721" s="404">
        <v>111.58</v>
      </c>
      <c r="C3721" s="404"/>
      <c r="D3721" s="429">
        <v>112.58</v>
      </c>
      <c r="E3721" s="404">
        <v>92.48</v>
      </c>
      <c r="K3721" s="372">
        <v>89</v>
      </c>
      <c r="M3721" s="365">
        <v>93.9</v>
      </c>
      <c r="N3721" s="371">
        <f t="shared" si="9"/>
        <v>39.438000000000002</v>
      </c>
    </row>
    <row r="3722" spans="1:14" x14ac:dyDescent="0.2">
      <c r="A3722" s="410">
        <v>41184</v>
      </c>
      <c r="B3722" s="368">
        <v>111.07</v>
      </c>
      <c r="C3722" s="368"/>
      <c r="D3722" s="162">
        <v>112.49</v>
      </c>
      <c r="E3722" s="366">
        <v>91.89</v>
      </c>
      <c r="K3722" s="161"/>
      <c r="M3722" s="162">
        <v>96</v>
      </c>
      <c r="N3722" s="287">
        <f t="shared" si="9"/>
        <v>40.32</v>
      </c>
    </row>
    <row r="3723" spans="1:14" x14ac:dyDescent="0.2">
      <c r="A3723" s="410">
        <v>41185</v>
      </c>
      <c r="B3723" s="368">
        <v>106.99</v>
      </c>
      <c r="C3723" s="368"/>
      <c r="D3723" s="162">
        <v>109.32</v>
      </c>
      <c r="E3723" s="366">
        <v>88.14</v>
      </c>
      <c r="K3723" s="161"/>
      <c r="M3723" s="162">
        <v>94.3</v>
      </c>
      <c r="N3723" s="287">
        <f t="shared" si="9"/>
        <v>39.605999999999995</v>
      </c>
    </row>
    <row r="3724" spans="1:14" x14ac:dyDescent="0.2">
      <c r="A3724" s="410">
        <v>41186</v>
      </c>
      <c r="B3724" s="368">
        <v>110.66</v>
      </c>
      <c r="C3724" s="368"/>
      <c r="D3724" s="162">
        <v>110.48</v>
      </c>
      <c r="E3724" s="366">
        <v>91.71</v>
      </c>
      <c r="K3724" s="161"/>
      <c r="M3724" s="161">
        <v>96.6</v>
      </c>
      <c r="N3724" s="287">
        <f t="shared" si="9"/>
        <v>40.571999999999996</v>
      </c>
    </row>
    <row r="3725" spans="1:14" x14ac:dyDescent="0.2">
      <c r="A3725" s="410">
        <v>41187</v>
      </c>
      <c r="B3725" s="368">
        <v>108.83</v>
      </c>
      <c r="C3725" s="368"/>
      <c r="D3725" s="162">
        <v>112.17</v>
      </c>
      <c r="E3725" s="366">
        <v>89.88</v>
      </c>
      <c r="K3725" s="161"/>
      <c r="M3725" s="161">
        <v>96</v>
      </c>
      <c r="N3725" s="287">
        <f t="shared" si="9"/>
        <v>40.32</v>
      </c>
    </row>
    <row r="3726" spans="1:14" x14ac:dyDescent="0.2">
      <c r="A3726" s="21">
        <v>41190</v>
      </c>
      <c r="B3726" s="368">
        <v>110.28</v>
      </c>
      <c r="C3726" s="368"/>
      <c r="D3726" s="162">
        <v>112.6</v>
      </c>
      <c r="E3726" s="366">
        <v>89.33</v>
      </c>
      <c r="K3726" s="161"/>
      <c r="M3726" s="161">
        <v>95.3</v>
      </c>
      <c r="N3726" s="287">
        <f t="shared" ref="N3726:N3781" si="10">(M3726/100)*42</f>
        <v>40.025999999999996</v>
      </c>
    </row>
    <row r="3727" spans="1:14" x14ac:dyDescent="0.2">
      <c r="A3727" s="21">
        <v>41191</v>
      </c>
      <c r="B3727" s="368">
        <v>113.84</v>
      </c>
      <c r="C3727" s="368"/>
      <c r="D3727" s="162">
        <v>114.32</v>
      </c>
      <c r="E3727" s="366">
        <v>92.39</v>
      </c>
      <c r="F3727" s="424" t="s">
        <v>3168</v>
      </c>
      <c r="K3727" s="161"/>
      <c r="M3727" s="161">
        <v>96.8</v>
      </c>
      <c r="N3727" s="287">
        <f t="shared" si="10"/>
        <v>40.655999999999999</v>
      </c>
    </row>
    <row r="3728" spans="1:14" x14ac:dyDescent="0.2">
      <c r="A3728" s="21">
        <v>41192</v>
      </c>
      <c r="B3728" s="366">
        <v>111.3</v>
      </c>
      <c r="C3728" s="366"/>
      <c r="D3728" s="161">
        <v>116.11</v>
      </c>
      <c r="E3728" s="366">
        <v>91.25</v>
      </c>
      <c r="K3728" s="161"/>
      <c r="M3728" s="161">
        <v>94.6</v>
      </c>
      <c r="N3728" s="287">
        <f t="shared" si="10"/>
        <v>39.731999999999999</v>
      </c>
    </row>
    <row r="3729" spans="1:14" x14ac:dyDescent="0.2">
      <c r="A3729" s="21">
        <v>41193</v>
      </c>
      <c r="B3729" s="366">
        <v>113.77</v>
      </c>
      <c r="C3729" s="366"/>
      <c r="D3729" s="161">
        <v>116.18</v>
      </c>
      <c r="E3729" s="366">
        <v>92.07</v>
      </c>
      <c r="K3729" s="161"/>
      <c r="M3729" s="161">
        <v>94.6</v>
      </c>
      <c r="N3729" s="287">
        <f t="shared" si="10"/>
        <v>39.731999999999999</v>
      </c>
    </row>
    <row r="3730" spans="1:14" x14ac:dyDescent="0.2">
      <c r="A3730" s="21">
        <v>41194</v>
      </c>
      <c r="B3730" s="366">
        <v>112.51</v>
      </c>
      <c r="C3730" s="366"/>
      <c r="D3730" s="161">
        <v>115.17</v>
      </c>
      <c r="E3730" s="366">
        <v>91.86</v>
      </c>
      <c r="K3730" s="161"/>
      <c r="M3730" s="161">
        <v>94.1</v>
      </c>
      <c r="N3730" s="287">
        <f t="shared" si="10"/>
        <v>39.521999999999998</v>
      </c>
    </row>
    <row r="3731" spans="1:14" x14ac:dyDescent="0.2">
      <c r="A3731" s="21">
        <v>41197</v>
      </c>
      <c r="B3731" s="366">
        <v>112.5</v>
      </c>
      <c r="C3731" s="366"/>
      <c r="D3731" s="161">
        <v>115</v>
      </c>
      <c r="E3731" s="366">
        <v>91.85</v>
      </c>
      <c r="K3731" s="161"/>
      <c r="M3731" s="161">
        <v>94</v>
      </c>
      <c r="N3731" s="287">
        <f t="shared" si="10"/>
        <v>39.479999999999997</v>
      </c>
    </row>
    <row r="3732" spans="1:14" x14ac:dyDescent="0.2">
      <c r="A3732" s="21">
        <v>41198</v>
      </c>
      <c r="B3732" s="366">
        <v>113.34</v>
      </c>
      <c r="C3732" s="366"/>
      <c r="D3732" s="161">
        <v>115</v>
      </c>
      <c r="E3732" s="366">
        <v>92.09</v>
      </c>
      <c r="K3732" s="161"/>
      <c r="M3732" s="161">
        <v>93.8</v>
      </c>
      <c r="N3732" s="287">
        <f t="shared" si="10"/>
        <v>39.396000000000001</v>
      </c>
    </row>
    <row r="3733" spans="1:14" x14ac:dyDescent="0.2">
      <c r="A3733" s="21">
        <v>41199</v>
      </c>
      <c r="B3733" s="366">
        <v>111.62</v>
      </c>
      <c r="C3733" s="366"/>
      <c r="D3733" s="161">
        <v>113.49</v>
      </c>
      <c r="E3733" s="366">
        <v>92.12</v>
      </c>
      <c r="K3733" s="161"/>
      <c r="M3733" s="161">
        <v>95.4</v>
      </c>
      <c r="N3733" s="287">
        <f t="shared" si="10"/>
        <v>40.068000000000005</v>
      </c>
    </row>
    <row r="3734" spans="1:14" x14ac:dyDescent="0.2">
      <c r="A3734" s="21">
        <v>41200</v>
      </c>
      <c r="B3734" s="366">
        <v>111.8</v>
      </c>
      <c r="C3734" s="366"/>
      <c r="D3734" s="161">
        <v>112.58</v>
      </c>
      <c r="E3734" s="366">
        <v>92.1</v>
      </c>
      <c r="K3734" s="161"/>
      <c r="M3734" s="161">
        <v>96</v>
      </c>
      <c r="N3734" s="287">
        <f t="shared" si="10"/>
        <v>40.32</v>
      </c>
    </row>
    <row r="3735" spans="1:14" x14ac:dyDescent="0.2">
      <c r="A3735" s="21">
        <v>41201</v>
      </c>
      <c r="B3735" s="366">
        <v>109.75</v>
      </c>
      <c r="C3735" s="366"/>
      <c r="D3735" s="161">
        <v>111.89</v>
      </c>
      <c r="E3735" s="366">
        <v>90.05</v>
      </c>
      <c r="K3735" s="161">
        <v>86.5</v>
      </c>
      <c r="M3735" s="161">
        <v>97</v>
      </c>
      <c r="N3735" s="287">
        <f t="shared" si="10"/>
        <v>40.74</v>
      </c>
    </row>
    <row r="3736" spans="1:14" x14ac:dyDescent="0.2">
      <c r="A3736" s="21">
        <v>41204</v>
      </c>
      <c r="B3736" s="366">
        <v>109.03</v>
      </c>
      <c r="C3736" s="366"/>
      <c r="D3736" s="161">
        <v>109.62</v>
      </c>
      <c r="E3736" s="366">
        <v>88.73</v>
      </c>
      <c r="K3736" s="161">
        <v>85.25</v>
      </c>
      <c r="M3736" s="161">
        <v>95.5</v>
      </c>
      <c r="N3736" s="287">
        <f t="shared" si="10"/>
        <v>40.11</v>
      </c>
    </row>
    <row r="3737" spans="1:14" x14ac:dyDescent="0.2">
      <c r="A3737" s="21">
        <v>41205</v>
      </c>
      <c r="B3737" s="366">
        <v>108.32</v>
      </c>
      <c r="C3737" s="366"/>
      <c r="D3737" s="161">
        <v>107.53</v>
      </c>
      <c r="E3737" s="366">
        <v>86.67</v>
      </c>
      <c r="K3737" s="161">
        <v>83.25</v>
      </c>
      <c r="M3737" s="161"/>
      <c r="N3737" s="287"/>
    </row>
    <row r="3738" spans="1:14" x14ac:dyDescent="0.2">
      <c r="A3738" s="21">
        <v>41206</v>
      </c>
      <c r="B3738" s="366">
        <v>106.88</v>
      </c>
      <c r="C3738" s="366"/>
      <c r="D3738" s="161">
        <v>107.66</v>
      </c>
      <c r="E3738" s="366">
        <v>85.73</v>
      </c>
      <c r="K3738" s="161">
        <v>82.25</v>
      </c>
      <c r="M3738" s="161">
        <v>96.5</v>
      </c>
      <c r="N3738" s="287">
        <f t="shared" si="10"/>
        <v>40.53</v>
      </c>
    </row>
    <row r="3739" spans="1:14" x14ac:dyDescent="0.2">
      <c r="A3739" s="21">
        <v>41207</v>
      </c>
      <c r="B3739" s="366">
        <v>108.8</v>
      </c>
      <c r="C3739" s="366"/>
      <c r="D3739" s="161">
        <v>107.64</v>
      </c>
      <c r="E3739" s="366">
        <v>86.05</v>
      </c>
      <c r="K3739" s="161">
        <v>82.5</v>
      </c>
      <c r="M3739" s="161">
        <v>97.8</v>
      </c>
      <c r="N3739" s="287">
        <f t="shared" si="10"/>
        <v>41.076000000000001</v>
      </c>
    </row>
    <row r="3740" spans="1:14" x14ac:dyDescent="0.2">
      <c r="A3740" s="21">
        <v>41208</v>
      </c>
      <c r="B3740" s="366">
        <v>107.28</v>
      </c>
      <c r="C3740" s="366"/>
      <c r="D3740" s="161">
        <v>108.9</v>
      </c>
      <c r="E3740" s="366">
        <v>86.28</v>
      </c>
      <c r="K3740" s="161">
        <v>82.75</v>
      </c>
      <c r="M3740" s="161">
        <v>99.5</v>
      </c>
      <c r="N3740" s="287">
        <f t="shared" si="10"/>
        <v>41.79</v>
      </c>
    </row>
    <row r="3741" spans="1:14" x14ac:dyDescent="0.2">
      <c r="A3741" s="21">
        <v>41211</v>
      </c>
      <c r="B3741" s="368">
        <v>107.74</v>
      </c>
      <c r="C3741" s="368"/>
      <c r="D3741" s="161">
        <v>109.33</v>
      </c>
      <c r="E3741" s="368">
        <v>85.54</v>
      </c>
      <c r="F3741" s="437" t="s">
        <v>3169</v>
      </c>
      <c r="K3741" s="161">
        <v>82</v>
      </c>
      <c r="M3741" s="161">
        <v>100.8</v>
      </c>
      <c r="N3741" s="287">
        <f t="shared" si="10"/>
        <v>42.335999999999999</v>
      </c>
    </row>
    <row r="3742" spans="1:14" x14ac:dyDescent="0.2">
      <c r="A3742" s="21">
        <v>41212</v>
      </c>
      <c r="B3742" s="368">
        <v>107.18</v>
      </c>
      <c r="C3742" s="368"/>
      <c r="D3742" s="161">
        <v>109.4</v>
      </c>
      <c r="E3742" s="368">
        <v>85.68</v>
      </c>
      <c r="K3742" s="161">
        <v>82.25</v>
      </c>
      <c r="M3742" s="161">
        <v>99.6</v>
      </c>
      <c r="N3742" s="287">
        <f t="shared" si="10"/>
        <v>41.832000000000001</v>
      </c>
    </row>
    <row r="3743" spans="1:14" ht="13.2" x14ac:dyDescent="0.25">
      <c r="A3743" s="21">
        <v>41213</v>
      </c>
      <c r="B3743" s="368">
        <v>107.49</v>
      </c>
      <c r="C3743" s="368"/>
      <c r="D3743" s="161">
        <v>109.89</v>
      </c>
      <c r="E3743" s="368">
        <v>86.24</v>
      </c>
      <c r="F3743">
        <v>23</v>
      </c>
      <c r="G3743" s="383">
        <f>SUM(B3721:B3743)/F3743</f>
        <v>110.11130434782606</v>
      </c>
      <c r="H3743" s="383">
        <f>SUM(D3721:D3743)/F3743</f>
        <v>111.71086956521739</v>
      </c>
      <c r="I3743" s="383">
        <f>SUM(E3721:E3743)/F3743</f>
        <v>89.570869565217379</v>
      </c>
      <c r="K3743" s="161">
        <v>82.75</v>
      </c>
      <c r="M3743" s="161">
        <v>99</v>
      </c>
      <c r="N3743" s="287">
        <f t="shared" si="10"/>
        <v>41.58</v>
      </c>
    </row>
    <row r="3744" spans="1:14" s="57" customFormat="1" x14ac:dyDescent="0.2">
      <c r="A3744" s="369">
        <v>41214</v>
      </c>
      <c r="B3744" s="381">
        <v>106.79</v>
      </c>
      <c r="C3744" s="381"/>
      <c r="D3744" s="372">
        <v>108.84</v>
      </c>
      <c r="E3744" s="381">
        <v>87.09</v>
      </c>
      <c r="K3744" s="372">
        <v>83.5</v>
      </c>
      <c r="M3744" s="332">
        <v>99.5</v>
      </c>
      <c r="N3744" s="371">
        <f t="shared" si="10"/>
        <v>41.79</v>
      </c>
    </row>
    <row r="3745" spans="1:14" x14ac:dyDescent="0.2">
      <c r="A3745" s="21">
        <v>41215</v>
      </c>
      <c r="B3745" s="368">
        <v>104.56</v>
      </c>
      <c r="C3745" s="368"/>
      <c r="D3745" s="161">
        <v>106.79</v>
      </c>
      <c r="E3745" s="368">
        <v>84.86</v>
      </c>
      <c r="K3745" s="161">
        <v>81.25</v>
      </c>
      <c r="M3745" s="161">
        <v>97.1</v>
      </c>
      <c r="N3745" s="287">
        <f t="shared" si="10"/>
        <v>40.781999999999996</v>
      </c>
    </row>
    <row r="3746" spans="1:14" x14ac:dyDescent="0.2">
      <c r="A3746" s="21">
        <v>41218</v>
      </c>
      <c r="B3746" s="368">
        <v>104.35</v>
      </c>
      <c r="C3746" s="368"/>
      <c r="D3746" s="161">
        <v>105.59</v>
      </c>
      <c r="E3746" s="368">
        <v>85.65</v>
      </c>
      <c r="K3746" s="161"/>
      <c r="M3746"/>
      <c r="N3746" s="287"/>
    </row>
    <row r="3747" spans="1:14" x14ac:dyDescent="0.2">
      <c r="A3747" s="21">
        <v>41219</v>
      </c>
      <c r="B3747" s="368">
        <v>109.91</v>
      </c>
      <c r="C3747" s="368"/>
      <c r="D3747" s="161">
        <v>109.27</v>
      </c>
      <c r="E3747" s="368">
        <v>88.71</v>
      </c>
      <c r="K3747" s="161"/>
      <c r="M3747" s="161">
        <v>94.4</v>
      </c>
      <c r="N3747" s="287">
        <f t="shared" si="10"/>
        <v>39.648000000000003</v>
      </c>
    </row>
    <row r="3748" spans="1:14" x14ac:dyDescent="0.2">
      <c r="A3748" s="21">
        <v>41220</v>
      </c>
      <c r="B3748" s="368">
        <v>105.39</v>
      </c>
      <c r="C3748" s="368"/>
      <c r="D3748" s="161">
        <v>108.21</v>
      </c>
      <c r="E3748" s="368">
        <v>84.44</v>
      </c>
      <c r="K3748" s="161"/>
      <c r="M3748" s="161">
        <v>95.6</v>
      </c>
      <c r="N3748" s="287">
        <f t="shared" si="10"/>
        <v>40.152000000000001</v>
      </c>
    </row>
    <row r="3749" spans="1:14" x14ac:dyDescent="0.2">
      <c r="A3749" s="21">
        <v>41221</v>
      </c>
      <c r="B3749" s="368">
        <v>106.04</v>
      </c>
      <c r="C3749" s="368"/>
      <c r="D3749" s="18">
        <v>107.23</v>
      </c>
      <c r="E3749" s="368">
        <v>85.09</v>
      </c>
      <c r="K3749" s="161"/>
      <c r="M3749" s="161">
        <v>93.2</v>
      </c>
      <c r="N3749" s="287">
        <f t="shared" si="10"/>
        <v>39.144000000000005</v>
      </c>
    </row>
    <row r="3750" spans="1:14" x14ac:dyDescent="0.2">
      <c r="A3750" s="21">
        <v>41222</v>
      </c>
      <c r="B3750" s="368">
        <v>106.57</v>
      </c>
      <c r="C3750" s="368"/>
      <c r="D3750" s="18">
        <v>108.61</v>
      </c>
      <c r="E3750" s="368">
        <v>86.07</v>
      </c>
      <c r="K3750" s="161">
        <v>82.5</v>
      </c>
      <c r="M3750" s="161">
        <v>91.1</v>
      </c>
      <c r="N3750" s="287">
        <f t="shared" si="10"/>
        <v>38.261999999999993</v>
      </c>
    </row>
    <row r="3751" spans="1:14" x14ac:dyDescent="0.2">
      <c r="A3751" s="21">
        <v>41225</v>
      </c>
      <c r="B3751" s="368">
        <v>107.67</v>
      </c>
      <c r="C3751" s="368"/>
      <c r="D3751" s="18">
        <v>110.23</v>
      </c>
      <c r="E3751" s="368">
        <v>85.57</v>
      </c>
      <c r="K3751" s="161">
        <v>82</v>
      </c>
      <c r="M3751" s="161">
        <v>90.1</v>
      </c>
      <c r="N3751" s="287">
        <f t="shared" si="10"/>
        <v>37.841999999999999</v>
      </c>
    </row>
    <row r="3752" spans="1:14" x14ac:dyDescent="0.2">
      <c r="A3752" s="21">
        <v>41226</v>
      </c>
      <c r="B3752" s="368">
        <v>106.88</v>
      </c>
      <c r="C3752" s="368"/>
      <c r="D3752" s="18">
        <v>108.82</v>
      </c>
      <c r="E3752" s="368">
        <v>85.38</v>
      </c>
      <c r="K3752" s="161"/>
      <c r="M3752" s="161">
        <v>90.1</v>
      </c>
      <c r="N3752" s="287">
        <f t="shared" si="10"/>
        <v>37.841999999999999</v>
      </c>
    </row>
    <row r="3753" spans="1:14" x14ac:dyDescent="0.2">
      <c r="A3753" s="21">
        <v>41227</v>
      </c>
      <c r="B3753" s="368">
        <v>108.22</v>
      </c>
      <c r="C3753" s="368"/>
      <c r="D3753" s="18">
        <v>109.66</v>
      </c>
      <c r="E3753" s="368">
        <v>86.32</v>
      </c>
      <c r="K3753" s="161">
        <v>82.75</v>
      </c>
      <c r="M3753" s="161">
        <v>88.8</v>
      </c>
      <c r="N3753" s="287">
        <f t="shared" si="10"/>
        <v>37.295999999999999</v>
      </c>
    </row>
    <row r="3754" spans="1:14" x14ac:dyDescent="0.2">
      <c r="A3754" s="21">
        <v>41228</v>
      </c>
      <c r="B3754" s="368">
        <v>107.35</v>
      </c>
      <c r="C3754" s="368"/>
      <c r="D3754" s="18">
        <v>110.07</v>
      </c>
      <c r="E3754" s="368">
        <v>85.45</v>
      </c>
      <c r="K3754" s="161">
        <v>82</v>
      </c>
      <c r="M3754" s="161">
        <v>91</v>
      </c>
      <c r="N3754" s="287">
        <f t="shared" si="10"/>
        <v>38.22</v>
      </c>
    </row>
    <row r="3755" spans="1:14" x14ac:dyDescent="0.2">
      <c r="A3755" s="21">
        <v>41229</v>
      </c>
      <c r="B3755" s="368">
        <v>111.67</v>
      </c>
      <c r="C3755" s="368"/>
      <c r="D3755" s="18">
        <v>106.81</v>
      </c>
      <c r="E3755" s="368">
        <v>86.67</v>
      </c>
      <c r="K3755" s="161">
        <v>83.25</v>
      </c>
      <c r="M3755" s="161">
        <v>87.7</v>
      </c>
      <c r="N3755" s="287">
        <f t="shared" si="10"/>
        <v>36.834000000000003</v>
      </c>
    </row>
    <row r="3756" spans="1:14" x14ac:dyDescent="0.2">
      <c r="A3756" s="21">
        <v>41232</v>
      </c>
      <c r="B3756" s="368">
        <v>114.93</v>
      </c>
      <c r="C3756" s="368"/>
      <c r="D3756" s="18">
        <v>110.06</v>
      </c>
      <c r="E3756" s="368">
        <v>89.28</v>
      </c>
      <c r="K3756" s="161">
        <v>85.5</v>
      </c>
      <c r="M3756" s="161">
        <v>87.5</v>
      </c>
      <c r="N3756" s="287">
        <f t="shared" si="10"/>
        <v>36.75</v>
      </c>
    </row>
    <row r="3757" spans="1:14" x14ac:dyDescent="0.2">
      <c r="A3757" s="21">
        <v>41233</v>
      </c>
      <c r="B3757" s="368">
        <v>112.25</v>
      </c>
      <c r="C3757" s="368"/>
      <c r="D3757" s="18">
        <v>110.01</v>
      </c>
      <c r="E3757" s="368">
        <v>86.75</v>
      </c>
      <c r="K3757" s="161">
        <v>83.25</v>
      </c>
      <c r="M3757" s="161">
        <v>83.8</v>
      </c>
      <c r="N3757" s="287">
        <f t="shared" si="10"/>
        <v>35.195999999999998</v>
      </c>
    </row>
    <row r="3758" spans="1:14" x14ac:dyDescent="0.2">
      <c r="A3758" s="21">
        <v>41234</v>
      </c>
      <c r="B3758" s="368">
        <v>112.88</v>
      </c>
      <c r="C3758" s="368"/>
      <c r="D3758" s="18">
        <v>110.81</v>
      </c>
      <c r="E3758" s="368">
        <v>87.38</v>
      </c>
      <c r="K3758" s="161">
        <v>83.75</v>
      </c>
      <c r="M3758" s="161">
        <v>85.5</v>
      </c>
      <c r="N3758" s="287">
        <f t="shared" si="10"/>
        <v>35.909999999999997</v>
      </c>
    </row>
    <row r="3759" spans="1:14" x14ac:dyDescent="0.2">
      <c r="A3759" s="21">
        <v>41236</v>
      </c>
      <c r="B3759" s="438" t="s">
        <v>3170</v>
      </c>
      <c r="C3759" s="438"/>
      <c r="D3759" s="18">
        <v>110.14</v>
      </c>
      <c r="E3759" s="439" t="s">
        <v>3170</v>
      </c>
      <c r="K3759" s="357">
        <v>84.75</v>
      </c>
      <c r="M3759" s="161">
        <v>85.5</v>
      </c>
      <c r="N3759" s="287">
        <f t="shared" si="10"/>
        <v>35.909999999999997</v>
      </c>
    </row>
    <row r="3760" spans="1:14" x14ac:dyDescent="0.2">
      <c r="A3760" s="21">
        <v>41239</v>
      </c>
      <c r="B3760" s="368">
        <v>109.44</v>
      </c>
      <c r="C3760" s="368"/>
      <c r="D3760" s="18">
        <v>110.18</v>
      </c>
      <c r="E3760" s="368">
        <v>87.74</v>
      </c>
      <c r="K3760" s="161">
        <v>84.25</v>
      </c>
      <c r="M3760" s="161">
        <v>84</v>
      </c>
      <c r="N3760" s="287">
        <f t="shared" si="10"/>
        <v>35.28</v>
      </c>
    </row>
    <row r="3761" spans="1:14" x14ac:dyDescent="0.2">
      <c r="A3761" s="21">
        <v>41240</v>
      </c>
      <c r="B3761" s="368">
        <v>109.13</v>
      </c>
      <c r="C3761" s="368"/>
      <c r="D3761" s="18">
        <v>109.33</v>
      </c>
      <c r="E3761" s="368">
        <v>87.18</v>
      </c>
      <c r="K3761" s="161">
        <v>83.75</v>
      </c>
      <c r="M3761" s="161">
        <v>84.4</v>
      </c>
      <c r="N3761" s="287">
        <f t="shared" si="10"/>
        <v>35.448</v>
      </c>
    </row>
    <row r="3762" spans="1:14" x14ac:dyDescent="0.2">
      <c r="A3762" s="21">
        <v>41241</v>
      </c>
      <c r="B3762" s="368">
        <v>108.99</v>
      </c>
      <c r="C3762" s="368"/>
      <c r="D3762" s="18">
        <v>108.26</v>
      </c>
      <c r="E3762" s="368">
        <v>86.49</v>
      </c>
      <c r="K3762" s="161">
        <v>83</v>
      </c>
      <c r="M3762" s="161">
        <v>83.8</v>
      </c>
      <c r="N3762" s="287">
        <f t="shared" si="10"/>
        <v>35.195999999999998</v>
      </c>
    </row>
    <row r="3763" spans="1:14" x14ac:dyDescent="0.2">
      <c r="A3763" s="21">
        <v>41242</v>
      </c>
      <c r="B3763" s="368">
        <v>110.17</v>
      </c>
      <c r="C3763" s="368"/>
      <c r="D3763" s="18">
        <v>110.47</v>
      </c>
      <c r="E3763" s="368">
        <v>88.07</v>
      </c>
      <c r="F3763">
        <v>21</v>
      </c>
      <c r="K3763" s="161">
        <v>84.5</v>
      </c>
      <c r="M3763" s="161">
        <v>82.5</v>
      </c>
      <c r="N3763" s="287">
        <f t="shared" si="10"/>
        <v>34.65</v>
      </c>
    </row>
    <row r="3764" spans="1:14" s="57" customFormat="1" ht="13.2" x14ac:dyDescent="0.25">
      <c r="A3764" s="369">
        <v>41243</v>
      </c>
      <c r="B3764" s="381">
        <v>111.41</v>
      </c>
      <c r="C3764" s="381"/>
      <c r="D3764" s="429">
        <v>110.84</v>
      </c>
      <c r="E3764" s="381">
        <v>88.91</v>
      </c>
      <c r="F3764">
        <v>20</v>
      </c>
      <c r="G3764" s="383">
        <f>SUM(B3744:B3764)/F3764</f>
        <v>108.72999999999999</v>
      </c>
      <c r="H3764" s="383">
        <f>SUM(D3744:D3764)/F3763</f>
        <v>109.05857142857143</v>
      </c>
      <c r="I3764" s="383">
        <f>SUM(E3744:E3764)/F3764</f>
        <v>86.655000000000001</v>
      </c>
      <c r="K3764" s="372">
        <v>85.5</v>
      </c>
      <c r="M3764" s="161">
        <v>83.8</v>
      </c>
      <c r="N3764" s="371">
        <f t="shared" si="10"/>
        <v>35.195999999999998</v>
      </c>
    </row>
    <row r="3765" spans="1:14" s="57" customFormat="1" x14ac:dyDescent="0.2">
      <c r="A3765" s="369">
        <v>41244</v>
      </c>
      <c r="B3765" s="440"/>
      <c r="C3765" s="440"/>
      <c r="D3765" s="441" t="s">
        <v>3171</v>
      </c>
      <c r="E3765" s="440"/>
      <c r="K3765" s="441" t="s">
        <v>3171</v>
      </c>
      <c r="N3765" s="441" t="s">
        <v>3171</v>
      </c>
    </row>
    <row r="3766" spans="1:14" x14ac:dyDescent="0.2">
      <c r="A3766" s="410">
        <v>41246</v>
      </c>
      <c r="B3766" s="161">
        <v>110.89</v>
      </c>
      <c r="C3766" s="161"/>
      <c r="D3766" s="18">
        <v>111.27</v>
      </c>
      <c r="E3766" s="368">
        <v>89.09</v>
      </c>
      <c r="K3766" s="161">
        <v>85.25</v>
      </c>
      <c r="M3766" s="161">
        <v>83</v>
      </c>
      <c r="N3766" s="287">
        <f t="shared" si="10"/>
        <v>34.86</v>
      </c>
    </row>
    <row r="3767" spans="1:14" x14ac:dyDescent="0.2">
      <c r="A3767" s="21">
        <v>41247</v>
      </c>
      <c r="B3767" s="366">
        <v>110</v>
      </c>
      <c r="C3767" s="366"/>
      <c r="D3767" s="161">
        <v>109.99</v>
      </c>
      <c r="E3767" s="366">
        <v>88.5</v>
      </c>
      <c r="K3767" s="161">
        <v>85</v>
      </c>
      <c r="M3767" s="161">
        <v>80.599999999999994</v>
      </c>
      <c r="N3767" s="287">
        <f t="shared" si="10"/>
        <v>33.851999999999997</v>
      </c>
    </row>
    <row r="3768" spans="1:14" x14ac:dyDescent="0.2">
      <c r="A3768" s="410">
        <v>41248</v>
      </c>
      <c r="B3768" s="368">
        <v>109.53</v>
      </c>
      <c r="C3768" s="368"/>
      <c r="D3768" s="161">
        <v>108.96</v>
      </c>
      <c r="E3768" s="368">
        <v>87.88</v>
      </c>
      <c r="K3768" s="161"/>
      <c r="M3768" s="161">
        <v>76.400000000000006</v>
      </c>
      <c r="N3768" s="287">
        <f t="shared" si="10"/>
        <v>32.088000000000001</v>
      </c>
    </row>
    <row r="3769" spans="1:14" x14ac:dyDescent="0.2">
      <c r="A3769" s="21">
        <v>41249</v>
      </c>
      <c r="B3769" s="368">
        <v>107.91</v>
      </c>
      <c r="C3769" s="368"/>
      <c r="D3769" s="161">
        <v>108.01</v>
      </c>
      <c r="E3769" s="368">
        <v>86.26</v>
      </c>
      <c r="K3769" s="161"/>
      <c r="M3769" s="161">
        <v>76.599999999999994</v>
      </c>
      <c r="N3769" s="287">
        <f t="shared" si="10"/>
        <v>32.171999999999997</v>
      </c>
    </row>
    <row r="3770" spans="1:14" x14ac:dyDescent="0.2">
      <c r="A3770" s="410">
        <v>41250</v>
      </c>
      <c r="B3770" s="368">
        <v>107.53</v>
      </c>
      <c r="C3770" s="368"/>
      <c r="D3770" s="161">
        <v>107.16</v>
      </c>
      <c r="E3770" s="368">
        <v>85.93</v>
      </c>
      <c r="K3770" s="161"/>
      <c r="M3770" s="161">
        <v>73.599999999999994</v>
      </c>
      <c r="N3770" s="287">
        <f t="shared" si="10"/>
        <v>30.911999999999999</v>
      </c>
    </row>
    <row r="3771" spans="1:14" x14ac:dyDescent="0.2">
      <c r="A3771" s="21">
        <v>41253</v>
      </c>
      <c r="B3771" s="368">
        <v>108.26</v>
      </c>
      <c r="C3771" s="368"/>
      <c r="D3771" s="161">
        <v>108.25</v>
      </c>
      <c r="E3771" s="368">
        <v>85.56</v>
      </c>
      <c r="K3771" s="161"/>
      <c r="M3771" s="161">
        <v>72.8</v>
      </c>
      <c r="N3771" s="287">
        <f t="shared" si="10"/>
        <v>30.576000000000001</v>
      </c>
    </row>
    <row r="3772" spans="1:14" x14ac:dyDescent="0.2">
      <c r="A3772" s="410">
        <v>41254</v>
      </c>
      <c r="B3772" s="368">
        <v>109.19</v>
      </c>
      <c r="C3772" s="368"/>
      <c r="D3772" s="161">
        <v>107.6</v>
      </c>
      <c r="E3772" s="368">
        <v>85.79</v>
      </c>
      <c r="K3772" s="161"/>
      <c r="M3772" s="161">
        <v>73</v>
      </c>
      <c r="N3772" s="287">
        <f t="shared" si="10"/>
        <v>30.66</v>
      </c>
    </row>
    <row r="3773" spans="1:14" x14ac:dyDescent="0.2">
      <c r="A3773" s="21">
        <v>41255</v>
      </c>
      <c r="B3773" s="366">
        <v>109.77</v>
      </c>
      <c r="C3773" s="366"/>
      <c r="D3773" s="161">
        <v>110.17</v>
      </c>
      <c r="E3773" s="366">
        <v>86.77</v>
      </c>
      <c r="K3773" s="161"/>
      <c r="M3773" s="161">
        <v>73.2</v>
      </c>
      <c r="N3773" s="287">
        <f t="shared" si="10"/>
        <v>30.744</v>
      </c>
    </row>
    <row r="3774" spans="1:14" x14ac:dyDescent="0.2">
      <c r="A3774" s="410">
        <v>41256</v>
      </c>
      <c r="B3774" s="366">
        <v>108.89</v>
      </c>
      <c r="C3774" s="366"/>
      <c r="D3774" s="161">
        <v>110.18</v>
      </c>
      <c r="E3774" s="366">
        <v>85.89</v>
      </c>
      <c r="K3774" s="161"/>
      <c r="M3774" s="161">
        <v>73.8</v>
      </c>
      <c r="N3774" s="287">
        <f t="shared" si="10"/>
        <v>30.995999999999999</v>
      </c>
    </row>
    <row r="3775" spans="1:14" x14ac:dyDescent="0.2">
      <c r="A3775" s="21">
        <v>41257</v>
      </c>
      <c r="B3775" s="366">
        <v>109.58</v>
      </c>
      <c r="C3775" s="366"/>
      <c r="D3775" s="161">
        <v>109.28</v>
      </c>
      <c r="E3775" s="366">
        <v>86.73</v>
      </c>
      <c r="K3775" s="161">
        <v>83.25</v>
      </c>
      <c r="M3775" s="161">
        <v>76.2</v>
      </c>
      <c r="N3775" s="287">
        <f t="shared" si="10"/>
        <v>32.003999999999998</v>
      </c>
    </row>
    <row r="3776" spans="1:14" x14ac:dyDescent="0.2">
      <c r="A3776" s="410">
        <v>41260</v>
      </c>
      <c r="B3776" s="366">
        <v>108.05</v>
      </c>
      <c r="C3776" s="366"/>
      <c r="D3776" s="161">
        <v>109.35</v>
      </c>
      <c r="E3776" s="366">
        <v>87.2</v>
      </c>
      <c r="K3776" s="161">
        <v>83.75</v>
      </c>
      <c r="M3776" s="161">
        <v>78.099999999999994</v>
      </c>
      <c r="N3776" s="287">
        <f t="shared" si="10"/>
        <v>32.802</v>
      </c>
    </row>
    <row r="3777" spans="1:14" x14ac:dyDescent="0.2">
      <c r="A3777" s="21">
        <v>41261</v>
      </c>
      <c r="B3777" s="366">
        <v>109.43</v>
      </c>
      <c r="C3777" s="366"/>
      <c r="D3777" s="161">
        <v>109.96</v>
      </c>
      <c r="E3777" s="366">
        <v>87.93</v>
      </c>
      <c r="K3777" s="161">
        <v>84.25</v>
      </c>
      <c r="M3777" s="161">
        <v>78.400000000000006</v>
      </c>
      <c r="N3777" s="287">
        <f t="shared" si="10"/>
        <v>32.928000000000004</v>
      </c>
    </row>
    <row r="3778" spans="1:14" x14ac:dyDescent="0.2">
      <c r="A3778" s="410">
        <v>41262</v>
      </c>
      <c r="B3778" s="368">
        <v>111.61</v>
      </c>
      <c r="C3778" s="368"/>
      <c r="D3778" s="161">
        <v>109.95</v>
      </c>
      <c r="E3778" s="368">
        <v>89.51</v>
      </c>
      <c r="K3778" s="161"/>
      <c r="M3778" s="161">
        <v>80.3</v>
      </c>
      <c r="N3778" s="287">
        <f t="shared" si="10"/>
        <v>33.725999999999999</v>
      </c>
    </row>
    <row r="3779" spans="1:14" x14ac:dyDescent="0.2">
      <c r="A3779" s="21">
        <v>41263</v>
      </c>
      <c r="B3779" s="368">
        <v>110.48</v>
      </c>
      <c r="C3779" s="368"/>
      <c r="D3779" s="161">
        <v>110.57</v>
      </c>
      <c r="E3779" s="368">
        <v>90.13</v>
      </c>
      <c r="K3779" s="161">
        <v>86.75</v>
      </c>
      <c r="M3779" s="161">
        <v>82.5</v>
      </c>
      <c r="N3779" s="287">
        <f t="shared" si="10"/>
        <v>34.65</v>
      </c>
    </row>
    <row r="3780" spans="1:14" x14ac:dyDescent="0.2">
      <c r="A3780" s="410">
        <v>41264</v>
      </c>
      <c r="B3780" s="368">
        <v>110.01</v>
      </c>
      <c r="C3780" s="368"/>
      <c r="D3780" s="161">
        <v>109.13</v>
      </c>
      <c r="E3780" s="368">
        <v>88.66</v>
      </c>
      <c r="K3780" s="161">
        <v>85</v>
      </c>
      <c r="M3780" s="161">
        <v>83.9</v>
      </c>
      <c r="N3780" s="287">
        <f t="shared" si="10"/>
        <v>35.238000000000007</v>
      </c>
    </row>
    <row r="3781" spans="1:14" x14ac:dyDescent="0.2">
      <c r="A3781" s="21">
        <v>41267</v>
      </c>
      <c r="B3781" s="368">
        <v>109.96</v>
      </c>
      <c r="C3781" s="368"/>
      <c r="D3781" s="161">
        <v>108.44</v>
      </c>
      <c r="E3781" s="368">
        <v>88.61</v>
      </c>
      <c r="K3781" s="161">
        <v>85.25</v>
      </c>
      <c r="M3781" s="161">
        <v>85.2</v>
      </c>
      <c r="N3781" s="287">
        <f t="shared" si="10"/>
        <v>35.783999999999999</v>
      </c>
    </row>
    <row r="3782" spans="1:14" x14ac:dyDescent="0.2">
      <c r="A3782" s="21">
        <v>41269</v>
      </c>
      <c r="B3782" s="368">
        <v>110.48</v>
      </c>
      <c r="C3782" s="368"/>
      <c r="D3782" s="161">
        <v>110.72</v>
      </c>
      <c r="E3782" s="368">
        <v>90.98</v>
      </c>
      <c r="K3782" s="161">
        <v>87.5</v>
      </c>
      <c r="M3782"/>
    </row>
    <row r="3783" spans="1:14" x14ac:dyDescent="0.2">
      <c r="A3783" s="410">
        <v>41270</v>
      </c>
      <c r="B3783" s="368">
        <v>110.37</v>
      </c>
      <c r="C3783" s="368"/>
      <c r="D3783" s="161">
        <v>110.04</v>
      </c>
      <c r="E3783" s="368">
        <v>90.87</v>
      </c>
      <c r="K3783" s="161">
        <v>87.25</v>
      </c>
      <c r="M3783" s="161">
        <v>89.6</v>
      </c>
      <c r="N3783" s="287">
        <f>(M3783/100)*42</f>
        <v>37.631999999999998</v>
      </c>
    </row>
    <row r="3784" spans="1:14" x14ac:dyDescent="0.2">
      <c r="A3784" s="21">
        <v>41271</v>
      </c>
      <c r="B3784" s="366">
        <v>110.1</v>
      </c>
      <c r="C3784" s="366"/>
      <c r="D3784" s="161">
        <v>110.05</v>
      </c>
      <c r="E3784" s="366">
        <v>90.8</v>
      </c>
      <c r="K3784" s="161"/>
      <c r="M3784" s="161">
        <v>88.9</v>
      </c>
      <c r="N3784" s="287">
        <f>(M3784/100)*42</f>
        <v>37.338000000000001</v>
      </c>
    </row>
    <row r="3785" spans="1:14" s="57" customFormat="1" ht="13.2" x14ac:dyDescent="0.25">
      <c r="A3785" s="369">
        <v>41274</v>
      </c>
      <c r="B3785" s="381">
        <v>110.87</v>
      </c>
      <c r="C3785" s="381"/>
      <c r="D3785" s="372">
        <v>110.8</v>
      </c>
      <c r="E3785" s="381">
        <v>91.82</v>
      </c>
      <c r="F3785" s="57">
        <v>20</v>
      </c>
      <c r="G3785" s="383">
        <f>SUM(B3766:B3785)/F3785</f>
        <v>109.6455</v>
      </c>
      <c r="H3785" s="383">
        <f>SUM(D3766:D3785)/F3785</f>
        <v>109.494</v>
      </c>
      <c r="I3785" s="383">
        <f>SUM(E3766:E3785)/F3785</f>
        <v>88.245499999999993</v>
      </c>
      <c r="K3785" s="372">
        <v>88.5</v>
      </c>
      <c r="M3785" s="161">
        <v>88.3</v>
      </c>
      <c r="N3785" s="371">
        <f>(M3785/100)*42</f>
        <v>37.085999999999999</v>
      </c>
    </row>
    <row r="3786" spans="1:14" x14ac:dyDescent="0.2">
      <c r="A3786" s="369">
        <v>41275</v>
      </c>
      <c r="B3786" s="443"/>
      <c r="C3786" s="443"/>
      <c r="D3786" s="443"/>
      <c r="E3786" s="443"/>
      <c r="K3786" s="443"/>
      <c r="M3786"/>
      <c r="N3786" s="444"/>
    </row>
    <row r="3787" spans="1:14" x14ac:dyDescent="0.2">
      <c r="A3787" s="410">
        <v>41276</v>
      </c>
      <c r="B3787" s="368">
        <v>111.87</v>
      </c>
      <c r="C3787" s="368"/>
      <c r="D3787" s="161">
        <v>112.98</v>
      </c>
      <c r="E3787" s="368">
        <v>93.12</v>
      </c>
      <c r="K3787" s="161">
        <v>89.5</v>
      </c>
      <c r="M3787" s="161">
        <v>86.9</v>
      </c>
      <c r="N3787" s="287">
        <f t="shared" ref="N3787:N3848" si="11">(M3787/100)*42</f>
        <v>36.498000000000005</v>
      </c>
    </row>
    <row r="3788" spans="1:14" x14ac:dyDescent="0.2">
      <c r="A3788" s="410">
        <v>41277</v>
      </c>
      <c r="B3788" s="368">
        <v>111.57</v>
      </c>
      <c r="C3788" s="368"/>
      <c r="D3788" s="161">
        <v>113.03</v>
      </c>
      <c r="E3788" s="368">
        <v>92.92</v>
      </c>
      <c r="K3788" s="161"/>
      <c r="M3788" s="161">
        <v>87.2</v>
      </c>
      <c r="N3788" s="287">
        <f t="shared" si="11"/>
        <v>36.624000000000002</v>
      </c>
    </row>
    <row r="3789" spans="1:14" x14ac:dyDescent="0.2">
      <c r="A3789" s="410">
        <v>41278</v>
      </c>
      <c r="B3789" s="366">
        <v>110.24</v>
      </c>
      <c r="C3789" s="366"/>
      <c r="D3789" s="161">
        <v>112.58</v>
      </c>
      <c r="E3789" s="366">
        <v>93.09</v>
      </c>
      <c r="K3789" s="161"/>
      <c r="M3789" s="161">
        <v>84</v>
      </c>
      <c r="N3789" s="287">
        <f t="shared" si="11"/>
        <v>35.28</v>
      </c>
    </row>
    <row r="3790" spans="1:14" x14ac:dyDescent="0.2">
      <c r="A3790" s="410">
        <v>41281</v>
      </c>
      <c r="B3790" s="366">
        <v>110.44</v>
      </c>
      <c r="C3790" s="366"/>
      <c r="D3790" s="161">
        <v>112.49</v>
      </c>
      <c r="E3790" s="366">
        <v>93.19</v>
      </c>
      <c r="K3790" s="161"/>
      <c r="M3790" s="161">
        <v>84.3</v>
      </c>
      <c r="N3790" s="287">
        <f t="shared" si="11"/>
        <v>35.405999999999999</v>
      </c>
    </row>
    <row r="3791" spans="1:14" x14ac:dyDescent="0.2">
      <c r="A3791" s="410">
        <v>41282</v>
      </c>
      <c r="B3791" s="366">
        <v>111</v>
      </c>
      <c r="C3791" s="366"/>
      <c r="D3791" s="161">
        <v>113.03</v>
      </c>
      <c r="E3791" s="366">
        <v>93.15</v>
      </c>
      <c r="K3791" s="161"/>
      <c r="M3791" s="161">
        <v>84.2</v>
      </c>
      <c r="N3791" s="287">
        <f t="shared" si="11"/>
        <v>35.364000000000004</v>
      </c>
    </row>
    <row r="3792" spans="1:14" x14ac:dyDescent="0.2">
      <c r="A3792" s="410">
        <v>41283</v>
      </c>
      <c r="B3792" s="366">
        <v>110.35</v>
      </c>
      <c r="C3792" s="366"/>
      <c r="D3792" s="161">
        <v>113.07</v>
      </c>
      <c r="E3792" s="366">
        <v>93.1</v>
      </c>
      <c r="K3792" s="161"/>
      <c r="M3792" s="161">
        <v>82.5</v>
      </c>
      <c r="N3792" s="287">
        <f t="shared" si="11"/>
        <v>34.65</v>
      </c>
    </row>
    <row r="3793" spans="1:14" x14ac:dyDescent="0.2">
      <c r="A3793" s="410">
        <v>41284</v>
      </c>
      <c r="B3793" s="366">
        <v>110.77</v>
      </c>
      <c r="C3793" s="366"/>
      <c r="D3793" s="161">
        <v>112.97</v>
      </c>
      <c r="E3793" s="366">
        <v>93.82</v>
      </c>
      <c r="K3793" s="161"/>
      <c r="M3793" s="161">
        <v>82.8</v>
      </c>
      <c r="N3793" s="287">
        <f t="shared" si="11"/>
        <v>34.775999999999996</v>
      </c>
    </row>
    <row r="3794" spans="1:14" x14ac:dyDescent="0.2">
      <c r="A3794" s="410">
        <v>41285</v>
      </c>
      <c r="B3794" s="366">
        <v>109.51</v>
      </c>
      <c r="C3794" s="366"/>
      <c r="D3794" s="161">
        <v>110.3</v>
      </c>
      <c r="E3794" s="366">
        <v>93.56</v>
      </c>
      <c r="K3794" s="161"/>
      <c r="M3794" s="161">
        <v>80.8</v>
      </c>
      <c r="N3794" s="287">
        <f t="shared" si="11"/>
        <v>33.936</v>
      </c>
    </row>
    <row r="3795" spans="1:14" x14ac:dyDescent="0.2">
      <c r="A3795" s="410">
        <v>41288</v>
      </c>
      <c r="B3795" s="366">
        <v>110.59</v>
      </c>
      <c r="C3795" s="366"/>
      <c r="D3795" s="161">
        <v>111.32</v>
      </c>
      <c r="E3795" s="366">
        <v>94.14</v>
      </c>
      <c r="K3795" s="161"/>
      <c r="M3795" s="161">
        <v>79.8</v>
      </c>
      <c r="N3795" s="287">
        <f t="shared" si="11"/>
        <v>33.515999999999998</v>
      </c>
    </row>
    <row r="3796" spans="1:14" x14ac:dyDescent="0.2">
      <c r="A3796" s="410">
        <v>41289</v>
      </c>
      <c r="B3796" s="366">
        <v>109.78</v>
      </c>
      <c r="C3796" s="366"/>
      <c r="D3796" s="161">
        <v>111.72</v>
      </c>
      <c r="E3796" s="366">
        <v>93.28</v>
      </c>
      <c r="K3796" s="161"/>
      <c r="M3796" s="161">
        <v>80.3</v>
      </c>
      <c r="N3796" s="287">
        <f t="shared" si="11"/>
        <v>33.725999999999999</v>
      </c>
    </row>
    <row r="3797" spans="1:14" x14ac:dyDescent="0.2">
      <c r="A3797" s="410">
        <v>41290</v>
      </c>
      <c r="B3797" s="368">
        <v>110.59</v>
      </c>
      <c r="C3797" s="368"/>
      <c r="D3797" s="161">
        <v>110.97</v>
      </c>
      <c r="E3797" s="368">
        <v>94.24</v>
      </c>
      <c r="K3797" s="161"/>
      <c r="M3797" s="161">
        <v>80.400000000000006</v>
      </c>
      <c r="N3797" s="287">
        <f t="shared" si="11"/>
        <v>33.768000000000001</v>
      </c>
    </row>
    <row r="3798" spans="1:14" x14ac:dyDescent="0.2">
      <c r="A3798" s="410">
        <v>41291</v>
      </c>
      <c r="B3798" s="368">
        <v>111.79</v>
      </c>
      <c r="C3798" s="368"/>
      <c r="D3798" s="161">
        <v>111.01</v>
      </c>
      <c r="E3798" s="368">
        <v>95.49</v>
      </c>
      <c r="K3798" s="161">
        <v>92</v>
      </c>
      <c r="M3798" s="161">
        <v>80.7</v>
      </c>
      <c r="N3798" s="287">
        <f t="shared" si="11"/>
        <v>33.894000000000005</v>
      </c>
    </row>
    <row r="3799" spans="1:14" x14ac:dyDescent="0.2">
      <c r="A3799" s="410">
        <v>41292</v>
      </c>
      <c r="B3799" s="368">
        <v>112.71</v>
      </c>
      <c r="C3799" s="368"/>
      <c r="D3799" s="161">
        <v>111.71</v>
      </c>
      <c r="E3799" s="368">
        <v>95.56</v>
      </c>
      <c r="K3799" s="161"/>
      <c r="M3799" s="161">
        <v>83.3</v>
      </c>
      <c r="N3799" s="287">
        <f t="shared" si="11"/>
        <v>34.985999999999997</v>
      </c>
    </row>
    <row r="3800" spans="1:14" x14ac:dyDescent="0.2">
      <c r="A3800" s="410">
        <v>41295</v>
      </c>
      <c r="B3800" s="442"/>
      <c r="C3800" s="442"/>
      <c r="D3800" s="161"/>
      <c r="E3800" s="442"/>
      <c r="F3800" s="432" t="s">
        <v>3172</v>
      </c>
      <c r="K3800" s="161"/>
      <c r="N3800" s="287"/>
    </row>
    <row r="3801" spans="1:14" ht="11.4" x14ac:dyDescent="0.2">
      <c r="A3801" s="410">
        <v>41296</v>
      </c>
      <c r="B3801" s="411">
        <v>114.49</v>
      </c>
      <c r="C3801" s="411"/>
      <c r="D3801" s="161">
        <v>112.72</v>
      </c>
      <c r="E3801" s="411">
        <v>96.24</v>
      </c>
      <c r="K3801" s="161">
        <v>92.75</v>
      </c>
      <c r="M3801" s="161">
        <v>86.6</v>
      </c>
      <c r="N3801" s="287">
        <f t="shared" si="11"/>
        <v>36.372</v>
      </c>
    </row>
    <row r="3802" spans="1:14" x14ac:dyDescent="0.2">
      <c r="A3802" s="410">
        <v>41297</v>
      </c>
      <c r="B3802" s="368">
        <v>115.38</v>
      </c>
      <c r="C3802" s="368"/>
      <c r="D3802" s="161">
        <v>113.68</v>
      </c>
      <c r="E3802" s="368">
        <v>95.23</v>
      </c>
      <c r="K3802" s="161">
        <v>91.75</v>
      </c>
      <c r="M3802" s="161">
        <v>86</v>
      </c>
      <c r="N3802" s="287">
        <f t="shared" si="11"/>
        <v>36.119999999999997</v>
      </c>
    </row>
    <row r="3803" spans="1:14" x14ac:dyDescent="0.2">
      <c r="A3803" s="410">
        <v>41298</v>
      </c>
      <c r="B3803" s="368">
        <v>115.25</v>
      </c>
      <c r="C3803" s="368"/>
      <c r="D3803" s="161">
        <v>114.59</v>
      </c>
      <c r="E3803" s="368">
        <v>95.95</v>
      </c>
      <c r="K3803" s="161">
        <v>92.5</v>
      </c>
      <c r="M3803" s="161">
        <v>86.4</v>
      </c>
      <c r="N3803" s="22">
        <f t="shared" si="11"/>
        <v>36.288000000000004</v>
      </c>
    </row>
    <row r="3804" spans="1:14" x14ac:dyDescent="0.2">
      <c r="A3804" s="410">
        <v>41299</v>
      </c>
      <c r="B3804" s="368">
        <v>116.03</v>
      </c>
      <c r="C3804" s="368"/>
      <c r="D3804" s="161">
        <v>113.88</v>
      </c>
      <c r="E3804" s="368">
        <v>95.88</v>
      </c>
      <c r="K3804" s="161">
        <v>92.25</v>
      </c>
      <c r="M3804" s="161">
        <v>85.8</v>
      </c>
      <c r="N3804" s="22">
        <f t="shared" si="11"/>
        <v>36.036000000000001</v>
      </c>
    </row>
    <row r="3805" spans="1:14" x14ac:dyDescent="0.2">
      <c r="A3805" s="410">
        <v>41302</v>
      </c>
      <c r="B3805" s="368">
        <v>113.74</v>
      </c>
      <c r="C3805" s="368"/>
      <c r="D3805" s="161">
        <v>113.92</v>
      </c>
      <c r="E3805" s="368">
        <v>96.44</v>
      </c>
      <c r="K3805" s="161">
        <v>93.25</v>
      </c>
      <c r="M3805" s="161">
        <v>83</v>
      </c>
      <c r="N3805" s="22">
        <f t="shared" si="11"/>
        <v>34.86</v>
      </c>
    </row>
    <row r="3806" spans="1:14" x14ac:dyDescent="0.2">
      <c r="A3806" s="410">
        <v>41303</v>
      </c>
      <c r="B3806" s="368">
        <v>114.97</v>
      </c>
      <c r="C3806" s="368"/>
      <c r="D3806" s="162">
        <v>115.22</v>
      </c>
      <c r="E3806" s="368">
        <v>97.57</v>
      </c>
      <c r="K3806" s="161">
        <v>94</v>
      </c>
      <c r="M3806" s="161">
        <v>83.6</v>
      </c>
      <c r="N3806" s="22">
        <f t="shared" si="11"/>
        <v>35.112000000000002</v>
      </c>
    </row>
    <row r="3807" spans="1:14" x14ac:dyDescent="0.2">
      <c r="A3807" s="410">
        <v>41304</v>
      </c>
      <c r="B3807" s="368">
        <v>115.64</v>
      </c>
      <c r="C3807" s="368"/>
      <c r="D3807" s="162">
        <v>115.42</v>
      </c>
      <c r="E3807" s="368">
        <v>97.94</v>
      </c>
      <c r="K3807" s="161">
        <v>94.25</v>
      </c>
      <c r="M3807" s="161">
        <v>85.9</v>
      </c>
      <c r="N3807" s="22">
        <f t="shared" si="11"/>
        <v>36.078000000000003</v>
      </c>
    </row>
    <row r="3808" spans="1:14" ht="13.2" x14ac:dyDescent="0.25">
      <c r="A3808" s="410">
        <v>41305</v>
      </c>
      <c r="B3808" s="368">
        <v>115.99</v>
      </c>
      <c r="C3808" s="368"/>
      <c r="D3808" s="162">
        <v>115.55</v>
      </c>
      <c r="E3808" s="368">
        <v>97.49</v>
      </c>
      <c r="F3808" s="367">
        <v>21</v>
      </c>
      <c r="G3808" s="383">
        <f>SUM(B3787:B3808)/F3808</f>
        <v>112.50952380952378</v>
      </c>
      <c r="H3808" s="383">
        <f>SUM(D3787:D3808)/F3808</f>
        <v>112.96000000000001</v>
      </c>
      <c r="I3808" s="383">
        <f>SUM(E3787:E3808)/F3808</f>
        <v>94.828571428571436</v>
      </c>
      <c r="K3808" s="161">
        <v>94</v>
      </c>
      <c r="M3808" s="161">
        <v>85.6</v>
      </c>
      <c r="N3808" s="22">
        <f t="shared" si="11"/>
        <v>35.951999999999998</v>
      </c>
    </row>
    <row r="3809" spans="1:14" s="57" customFormat="1" x14ac:dyDescent="0.2">
      <c r="A3809" s="369">
        <v>41306</v>
      </c>
      <c r="B3809" s="381">
        <v>117.37</v>
      </c>
      <c r="C3809" s="381"/>
      <c r="D3809" s="370">
        <v>115.55</v>
      </c>
      <c r="E3809" s="381">
        <v>97.77</v>
      </c>
      <c r="K3809" s="372">
        <v>94.25</v>
      </c>
      <c r="M3809" s="332">
        <v>87.8</v>
      </c>
      <c r="N3809" s="371">
        <f t="shared" si="11"/>
        <v>36.875999999999998</v>
      </c>
    </row>
    <row r="3810" spans="1:14" x14ac:dyDescent="0.2">
      <c r="A3810" s="410">
        <v>41309</v>
      </c>
      <c r="B3810" s="368">
        <v>115.82</v>
      </c>
      <c r="C3810" s="368"/>
      <c r="D3810" s="161">
        <v>116.06</v>
      </c>
      <c r="E3810" s="368">
        <v>96.17</v>
      </c>
      <c r="F3810" s="18"/>
      <c r="K3810" s="161"/>
      <c r="M3810" s="161">
        <v>85.5</v>
      </c>
      <c r="N3810" s="22">
        <f t="shared" si="11"/>
        <v>35.909999999999997</v>
      </c>
    </row>
    <row r="3811" spans="1:14" x14ac:dyDescent="0.2">
      <c r="A3811" s="21">
        <v>41310</v>
      </c>
      <c r="B3811" s="368">
        <v>116.69</v>
      </c>
      <c r="C3811" s="368"/>
      <c r="D3811" s="161">
        <v>117.03</v>
      </c>
      <c r="E3811" s="368">
        <v>96.64</v>
      </c>
      <c r="F3811" s="18"/>
      <c r="K3811" s="161"/>
      <c r="M3811" s="161">
        <v>86.6</v>
      </c>
      <c r="N3811" s="22">
        <f t="shared" si="11"/>
        <v>36.372</v>
      </c>
    </row>
    <row r="3812" spans="1:14" x14ac:dyDescent="0.2">
      <c r="A3812" s="410">
        <v>41311</v>
      </c>
      <c r="B3812" s="368">
        <v>117.17</v>
      </c>
      <c r="C3812" s="368"/>
      <c r="D3812" s="161"/>
      <c r="E3812" s="368">
        <v>96.62</v>
      </c>
      <c r="F3812" s="18"/>
      <c r="K3812" s="161"/>
      <c r="M3812" s="161">
        <v>85.4</v>
      </c>
      <c r="N3812" s="22">
        <f t="shared" si="11"/>
        <v>35.868000000000002</v>
      </c>
    </row>
    <row r="3813" spans="1:14" x14ac:dyDescent="0.2">
      <c r="A3813" s="21">
        <v>41312</v>
      </c>
      <c r="B3813" s="368">
        <v>116.68</v>
      </c>
      <c r="C3813" s="368"/>
      <c r="D3813" s="161">
        <v>117.17</v>
      </c>
      <c r="E3813" s="368">
        <v>95.83</v>
      </c>
      <c r="F3813" s="18"/>
      <c r="K3813" s="161"/>
      <c r="M3813" s="161">
        <v>85.6</v>
      </c>
      <c r="N3813" s="22">
        <f t="shared" si="11"/>
        <v>35.951999999999998</v>
      </c>
    </row>
    <row r="3814" spans="1:14" x14ac:dyDescent="0.2">
      <c r="A3814" s="410">
        <v>41313</v>
      </c>
      <c r="B3814" s="368">
        <v>117.67</v>
      </c>
      <c r="C3814" s="368"/>
      <c r="D3814" s="161">
        <v>118.9</v>
      </c>
      <c r="E3814" s="368">
        <v>95.72</v>
      </c>
      <c r="F3814" s="18"/>
      <c r="K3814" s="161"/>
      <c r="M3814" s="161">
        <v>83.9</v>
      </c>
      <c r="N3814" s="22">
        <f t="shared" si="11"/>
        <v>35.238000000000007</v>
      </c>
    </row>
    <row r="3815" spans="1:14" x14ac:dyDescent="0.2">
      <c r="A3815" s="21">
        <v>41316</v>
      </c>
      <c r="B3815" s="368">
        <v>117.31</v>
      </c>
      <c r="C3815" s="368"/>
      <c r="D3815" s="161">
        <v>118.29</v>
      </c>
      <c r="E3815" s="368">
        <v>97.03</v>
      </c>
      <c r="F3815" s="18"/>
      <c r="K3815" s="161"/>
      <c r="M3815" s="161">
        <v>84.5</v>
      </c>
      <c r="N3815" s="22">
        <f t="shared" si="11"/>
        <v>35.49</v>
      </c>
    </row>
    <row r="3816" spans="1:14" x14ac:dyDescent="0.2">
      <c r="A3816" s="410">
        <v>41317</v>
      </c>
      <c r="B3816" s="368">
        <v>117.96</v>
      </c>
      <c r="C3816" s="368"/>
      <c r="D3816" s="161">
        <v>117.89</v>
      </c>
      <c r="E3816" s="368">
        <v>97.51</v>
      </c>
      <c r="F3816" s="18"/>
      <c r="K3816" s="161"/>
      <c r="M3816" s="161">
        <v>84.9</v>
      </c>
      <c r="N3816" s="22">
        <f t="shared" si="11"/>
        <v>35.658000000000001</v>
      </c>
    </row>
    <row r="3817" spans="1:14" x14ac:dyDescent="0.2">
      <c r="A3817" s="21">
        <v>41318</v>
      </c>
      <c r="B3817" s="368">
        <v>117.56</v>
      </c>
      <c r="C3817" s="368"/>
      <c r="D3817" s="161">
        <v>118.43</v>
      </c>
      <c r="E3817" s="368">
        <v>97.01</v>
      </c>
      <c r="F3817" s="18"/>
      <c r="K3817" s="161"/>
      <c r="M3817" s="161">
        <v>85.9</v>
      </c>
      <c r="N3817" s="22">
        <f t="shared" si="11"/>
        <v>36.078000000000003</v>
      </c>
    </row>
    <row r="3818" spans="1:14" x14ac:dyDescent="0.2">
      <c r="A3818" s="410">
        <v>41319</v>
      </c>
      <c r="B3818" s="368">
        <v>117.86</v>
      </c>
      <c r="C3818" s="368"/>
      <c r="D3818" s="161">
        <v>118.48</v>
      </c>
      <c r="E3818" s="368">
        <v>97.31</v>
      </c>
      <c r="F3818" s="18"/>
      <c r="K3818" s="161"/>
      <c r="M3818" s="161">
        <v>85.5</v>
      </c>
      <c r="N3818" s="22">
        <f t="shared" si="11"/>
        <v>35.909999999999997</v>
      </c>
    </row>
    <row r="3819" spans="1:14" x14ac:dyDescent="0.2">
      <c r="A3819" s="21">
        <v>41320</v>
      </c>
      <c r="B3819" s="368">
        <v>116.41</v>
      </c>
      <c r="C3819" s="368"/>
      <c r="D3819" s="161">
        <v>117.4</v>
      </c>
      <c r="E3819" s="368">
        <v>95.86</v>
      </c>
      <c r="F3819" s="18"/>
      <c r="K3819" s="161">
        <v>92.25</v>
      </c>
      <c r="M3819" s="161">
        <v>86.6</v>
      </c>
      <c r="N3819" s="22">
        <f t="shared" si="11"/>
        <v>36.372</v>
      </c>
    </row>
    <row r="3820" spans="1:14" x14ac:dyDescent="0.2">
      <c r="A3820" s="410">
        <v>41323</v>
      </c>
      <c r="B3820" s="161"/>
      <c r="C3820" s="161"/>
      <c r="D3820" s="161"/>
      <c r="F3820" s="432" t="s">
        <v>3173</v>
      </c>
      <c r="K3820" s="161"/>
      <c r="M3820"/>
      <c r="N3820" s="22"/>
    </row>
    <row r="3821" spans="1:14" x14ac:dyDescent="0.2">
      <c r="A3821" s="21">
        <v>41324</v>
      </c>
      <c r="B3821" s="368">
        <v>114.16</v>
      </c>
      <c r="C3821" s="368"/>
      <c r="D3821" s="161">
        <v>117.04</v>
      </c>
      <c r="E3821" s="368">
        <v>96.66</v>
      </c>
      <c r="F3821" s="18"/>
      <c r="K3821" s="161">
        <v>93.5</v>
      </c>
      <c r="M3821" s="161">
        <v>88.2</v>
      </c>
      <c r="N3821" s="22">
        <f t="shared" si="11"/>
        <v>37.043999999999997</v>
      </c>
    </row>
    <row r="3822" spans="1:14" x14ac:dyDescent="0.2">
      <c r="A3822" s="410">
        <v>41325</v>
      </c>
      <c r="B3822" s="368">
        <v>111.96</v>
      </c>
      <c r="C3822" s="368"/>
      <c r="D3822" s="161">
        <v>116.23</v>
      </c>
      <c r="E3822" s="368">
        <v>94.46</v>
      </c>
      <c r="F3822" s="18"/>
      <c r="K3822" s="161">
        <v>91</v>
      </c>
      <c r="M3822" s="161">
        <v>87.5</v>
      </c>
      <c r="N3822" s="22">
        <f t="shared" si="11"/>
        <v>36.75</v>
      </c>
    </row>
    <row r="3823" spans="1:14" x14ac:dyDescent="0.2">
      <c r="A3823" s="21">
        <v>41326</v>
      </c>
      <c r="B3823" s="366">
        <v>114.84</v>
      </c>
      <c r="C3823" s="366"/>
      <c r="D3823" s="161">
        <v>114.19</v>
      </c>
      <c r="E3823" s="366">
        <v>92.84</v>
      </c>
      <c r="F3823" s="18"/>
      <c r="K3823" s="161">
        <v>89.25</v>
      </c>
      <c r="M3823" s="161">
        <v>87.6</v>
      </c>
      <c r="N3823" s="22">
        <f t="shared" si="11"/>
        <v>36.791999999999994</v>
      </c>
    </row>
    <row r="3824" spans="1:14" x14ac:dyDescent="0.2">
      <c r="A3824" s="410">
        <v>41327</v>
      </c>
      <c r="B3824" s="366">
        <v>115.88</v>
      </c>
      <c r="C3824" s="366"/>
      <c r="D3824" s="161">
        <v>113.74</v>
      </c>
      <c r="E3824" s="366">
        <v>93.13</v>
      </c>
      <c r="F3824" s="18"/>
      <c r="K3824" s="161">
        <v>89.75</v>
      </c>
      <c r="M3824" s="161">
        <v>86.3</v>
      </c>
      <c r="N3824" s="22">
        <f t="shared" si="11"/>
        <v>36.246000000000002</v>
      </c>
    </row>
    <row r="3825" spans="1:14" x14ac:dyDescent="0.2">
      <c r="A3825" s="21">
        <v>41330</v>
      </c>
      <c r="B3825" s="366">
        <v>113.81</v>
      </c>
      <c r="C3825" s="366"/>
      <c r="D3825" s="161">
        <v>114.55</v>
      </c>
      <c r="E3825" s="366">
        <v>93.11</v>
      </c>
      <c r="K3825" s="161">
        <v>89.25</v>
      </c>
      <c r="M3825" s="161">
        <v>87.2</v>
      </c>
      <c r="N3825" s="22">
        <f t="shared" si="11"/>
        <v>36.624000000000002</v>
      </c>
    </row>
    <row r="3826" spans="1:14" x14ac:dyDescent="0.2">
      <c r="A3826" s="410">
        <v>41331</v>
      </c>
      <c r="B3826" s="366">
        <v>113.28</v>
      </c>
      <c r="C3826" s="366"/>
      <c r="D3826" s="161">
        <v>112.96</v>
      </c>
      <c r="E3826" s="366">
        <v>92.63</v>
      </c>
      <c r="K3826" s="161">
        <v>89</v>
      </c>
      <c r="M3826" s="161">
        <v>86.1</v>
      </c>
      <c r="N3826" s="22">
        <f t="shared" si="11"/>
        <v>36.161999999999999</v>
      </c>
    </row>
    <row r="3827" spans="1:14" x14ac:dyDescent="0.2">
      <c r="A3827" s="21">
        <v>41332</v>
      </c>
      <c r="B3827" s="366">
        <v>113.46</v>
      </c>
      <c r="C3827" s="366"/>
      <c r="D3827" s="161">
        <v>112.24</v>
      </c>
      <c r="E3827" s="366">
        <v>92.76</v>
      </c>
      <c r="F3827">
        <v>18</v>
      </c>
      <c r="K3827" s="18">
        <v>89.25</v>
      </c>
      <c r="M3827" s="161">
        <v>86.4</v>
      </c>
      <c r="N3827" s="22">
        <f t="shared" si="11"/>
        <v>36.288000000000004</v>
      </c>
    </row>
    <row r="3828" spans="1:14" ht="13.2" x14ac:dyDescent="0.25">
      <c r="A3828" s="410">
        <v>41333</v>
      </c>
      <c r="B3828" s="366">
        <v>112.3</v>
      </c>
      <c r="C3828" s="366"/>
      <c r="D3828" s="161">
        <v>112.2</v>
      </c>
      <c r="E3828" s="366">
        <v>92.05</v>
      </c>
      <c r="F3828">
        <v>19</v>
      </c>
      <c r="G3828" s="383">
        <f>SUM(B3809:B3828)/F3828</f>
        <v>115.69421052631579</v>
      </c>
      <c r="H3828" s="383">
        <f>SUM(D3809:D3828)/F3827</f>
        <v>116.01944444444445</v>
      </c>
      <c r="I3828" s="383">
        <f>SUM(E3809:E3828)/F3828</f>
        <v>95.321578947368408</v>
      </c>
      <c r="K3828" s="161">
        <v>88.5</v>
      </c>
      <c r="M3828" s="161">
        <v>86.3</v>
      </c>
      <c r="N3828" s="22">
        <f t="shared" si="11"/>
        <v>36.246000000000002</v>
      </c>
    </row>
    <row r="3829" spans="1:14" s="57" customFormat="1" x14ac:dyDescent="0.2">
      <c r="A3829" s="369">
        <v>41334</v>
      </c>
      <c r="B3829" s="381">
        <v>109.83</v>
      </c>
      <c r="C3829" s="381"/>
      <c r="D3829" s="372">
        <v>110.14</v>
      </c>
      <c r="E3829" s="381">
        <v>90.68</v>
      </c>
      <c r="K3829" s="370">
        <v>87.25</v>
      </c>
      <c r="M3829" s="332">
        <v>84.8</v>
      </c>
      <c r="N3829" s="371">
        <f>(M3829/100)*42</f>
        <v>35.616</v>
      </c>
    </row>
    <row r="3830" spans="1:14" x14ac:dyDescent="0.2">
      <c r="A3830" s="410">
        <v>41337</v>
      </c>
      <c r="B3830" s="368">
        <v>111.77</v>
      </c>
      <c r="C3830" s="368"/>
      <c r="D3830" s="161">
        <v>109.9</v>
      </c>
      <c r="E3830" s="368">
        <v>90.12</v>
      </c>
      <c r="K3830" s="18">
        <v>86.25</v>
      </c>
      <c r="M3830" s="161">
        <v>84</v>
      </c>
      <c r="N3830" s="22">
        <f t="shared" si="11"/>
        <v>35.28</v>
      </c>
    </row>
    <row r="3831" spans="1:14" x14ac:dyDescent="0.2">
      <c r="A3831" s="410">
        <v>41338</v>
      </c>
      <c r="B3831" s="445"/>
      <c r="C3831" s="445"/>
      <c r="D3831" s="426">
        <v>110.42</v>
      </c>
      <c r="E3831" s="445"/>
      <c r="F3831" s="375" t="s">
        <v>3175</v>
      </c>
      <c r="M3831" s="161">
        <v>84</v>
      </c>
      <c r="N3831" s="22">
        <f t="shared" si="11"/>
        <v>35.28</v>
      </c>
    </row>
    <row r="3832" spans="1:14" x14ac:dyDescent="0.2">
      <c r="A3832" s="410">
        <v>41339</v>
      </c>
      <c r="B3832" s="368">
        <v>112.58</v>
      </c>
      <c r="C3832" s="368"/>
      <c r="D3832" s="161">
        <v>110.27</v>
      </c>
      <c r="E3832" s="368">
        <v>90.43</v>
      </c>
      <c r="K3832" s="161"/>
      <c r="M3832" s="161">
        <v>84.3</v>
      </c>
      <c r="N3832" s="22">
        <f t="shared" si="11"/>
        <v>35.405999999999999</v>
      </c>
    </row>
    <row r="3833" spans="1:14" x14ac:dyDescent="0.2">
      <c r="A3833" s="410">
        <v>41340</v>
      </c>
      <c r="B3833" s="368">
        <v>113.71</v>
      </c>
      <c r="C3833" s="368"/>
      <c r="D3833" s="161">
        <v>110.42</v>
      </c>
      <c r="E3833" s="368">
        <v>91.56</v>
      </c>
      <c r="K3833" s="161"/>
      <c r="M3833" s="161"/>
      <c r="N3833" s="22"/>
    </row>
    <row r="3834" spans="1:14" x14ac:dyDescent="0.2">
      <c r="A3834" s="410">
        <v>41341</v>
      </c>
      <c r="B3834" s="368">
        <v>112.45</v>
      </c>
      <c r="C3834" s="368"/>
      <c r="D3834" s="161">
        <v>108.91</v>
      </c>
      <c r="E3834" s="368">
        <v>91.95</v>
      </c>
      <c r="K3834" s="161"/>
      <c r="M3834" s="161">
        <v>86.3</v>
      </c>
      <c r="N3834" s="22">
        <f t="shared" si="11"/>
        <v>36.246000000000002</v>
      </c>
    </row>
    <row r="3835" spans="1:14" x14ac:dyDescent="0.2">
      <c r="A3835" s="410">
        <v>41344</v>
      </c>
      <c r="B3835" s="368">
        <v>112.66</v>
      </c>
      <c r="C3835" s="368"/>
      <c r="D3835" s="161">
        <v>108.64</v>
      </c>
      <c r="E3835" s="368">
        <v>92.06</v>
      </c>
      <c r="K3835" s="161"/>
      <c r="M3835" s="161">
        <v>86.5</v>
      </c>
      <c r="N3835" s="22">
        <f t="shared" si="11"/>
        <v>36.33</v>
      </c>
    </row>
    <row r="3836" spans="1:14" x14ac:dyDescent="0.2">
      <c r="A3836" s="410">
        <v>41345</v>
      </c>
      <c r="B3836" s="368">
        <v>112.74</v>
      </c>
      <c r="C3836" s="368"/>
      <c r="D3836" s="161">
        <v>108.48</v>
      </c>
      <c r="E3836" s="368">
        <v>92.54</v>
      </c>
      <c r="K3836" s="161"/>
      <c r="M3836" s="161">
        <v>86.8</v>
      </c>
      <c r="N3836" s="22">
        <f t="shared" si="11"/>
        <v>36.456000000000003</v>
      </c>
    </row>
    <row r="3837" spans="1:14" x14ac:dyDescent="0.2">
      <c r="A3837" s="410">
        <v>41346</v>
      </c>
      <c r="B3837" s="368">
        <v>112.27</v>
      </c>
      <c r="C3837" s="368"/>
      <c r="D3837" s="161">
        <v>107.51</v>
      </c>
      <c r="E3837" s="368">
        <v>92.52</v>
      </c>
      <c r="K3837" s="161"/>
      <c r="M3837" s="161">
        <v>87.2</v>
      </c>
      <c r="N3837" s="22">
        <f t="shared" si="11"/>
        <v>36.624000000000002</v>
      </c>
    </row>
    <row r="3838" spans="1:14" x14ac:dyDescent="0.2">
      <c r="A3838" s="410">
        <v>41347</v>
      </c>
      <c r="B3838" s="368">
        <v>113.43</v>
      </c>
      <c r="C3838" s="368"/>
      <c r="D3838" s="161">
        <v>108.1</v>
      </c>
      <c r="E3838" s="368">
        <v>93.03</v>
      </c>
      <c r="K3838" s="161"/>
      <c r="M3838" s="161">
        <v>88.8</v>
      </c>
      <c r="N3838" s="22">
        <f t="shared" si="11"/>
        <v>37.295999999999999</v>
      </c>
    </row>
    <row r="3839" spans="1:14" x14ac:dyDescent="0.2">
      <c r="A3839" s="410">
        <v>41348</v>
      </c>
      <c r="B3839" s="368">
        <v>113.43</v>
      </c>
      <c r="C3839" s="368"/>
      <c r="D3839" s="161">
        <v>109.32</v>
      </c>
      <c r="E3839" s="368">
        <v>93.03</v>
      </c>
      <c r="K3839" s="161"/>
      <c r="M3839" s="161">
        <v>90.3</v>
      </c>
      <c r="N3839" s="22">
        <f t="shared" si="11"/>
        <v>37.926000000000002</v>
      </c>
    </row>
    <row r="3840" spans="1:14" x14ac:dyDescent="0.2">
      <c r="A3840" s="410">
        <v>41351</v>
      </c>
      <c r="B3840" s="368">
        <v>115.29</v>
      </c>
      <c r="C3840" s="368"/>
      <c r="D3840" s="161">
        <v>108.54</v>
      </c>
      <c r="E3840" s="368">
        <v>93.74</v>
      </c>
      <c r="K3840" s="161"/>
      <c r="M3840" s="161">
        <v>90.5</v>
      </c>
      <c r="N3840" s="22">
        <f t="shared" si="11"/>
        <v>38.01</v>
      </c>
    </row>
    <row r="3841" spans="1:14" x14ac:dyDescent="0.2">
      <c r="A3841" s="410">
        <v>41352</v>
      </c>
      <c r="B3841" s="368">
        <v>114.11</v>
      </c>
      <c r="C3841" s="368"/>
      <c r="D3841" s="161"/>
      <c r="E3841" s="368">
        <v>92.16</v>
      </c>
      <c r="K3841" s="161"/>
      <c r="M3841" s="161">
        <v>91.3</v>
      </c>
      <c r="N3841" s="22">
        <f t="shared" si="11"/>
        <v>38.345999999999997</v>
      </c>
    </row>
    <row r="3842" spans="1:14" x14ac:dyDescent="0.2">
      <c r="A3842" s="410">
        <v>41353</v>
      </c>
      <c r="B3842" s="368">
        <v>115.66</v>
      </c>
      <c r="C3842" s="368"/>
      <c r="D3842" s="161">
        <v>108.27</v>
      </c>
      <c r="E3842" s="368">
        <v>92.96</v>
      </c>
      <c r="K3842" s="161"/>
      <c r="M3842" s="161">
        <v>91.6</v>
      </c>
      <c r="N3842" s="22">
        <f t="shared" si="11"/>
        <v>38.471999999999994</v>
      </c>
    </row>
    <row r="3843" spans="1:14" x14ac:dyDescent="0.2">
      <c r="A3843" s="410">
        <v>41354</v>
      </c>
      <c r="B3843" s="368">
        <v>112.35</v>
      </c>
      <c r="C3843" s="368"/>
      <c r="D3843" s="161">
        <v>106.41</v>
      </c>
      <c r="E3843" s="368">
        <v>92.45</v>
      </c>
      <c r="K3843" s="161"/>
      <c r="M3843" s="161">
        <v>90.9</v>
      </c>
      <c r="N3843" s="22">
        <f t="shared" si="11"/>
        <v>38.178000000000004</v>
      </c>
    </row>
    <row r="3844" spans="1:14" x14ac:dyDescent="0.2">
      <c r="A3844" s="410">
        <v>41355</v>
      </c>
      <c r="B3844" s="368">
        <v>113.61</v>
      </c>
      <c r="C3844" s="368"/>
      <c r="D3844" s="161">
        <v>106.51</v>
      </c>
      <c r="E3844" s="368">
        <v>93.71</v>
      </c>
      <c r="K3844" s="161">
        <v>90.25</v>
      </c>
      <c r="M3844" s="161">
        <v>92.5</v>
      </c>
      <c r="N3844" s="22">
        <f t="shared" si="11"/>
        <v>38.85</v>
      </c>
    </row>
    <row r="3845" spans="1:14" ht="11.4" x14ac:dyDescent="0.2">
      <c r="A3845" s="410">
        <v>41358</v>
      </c>
      <c r="B3845" s="411">
        <v>114.81</v>
      </c>
      <c r="C3845" s="411"/>
      <c r="D3845" s="161">
        <v>106.66</v>
      </c>
      <c r="E3845" s="411">
        <v>94.81</v>
      </c>
      <c r="K3845" s="161">
        <v>91</v>
      </c>
      <c r="M3845" s="161">
        <v>93.8</v>
      </c>
      <c r="N3845" s="22">
        <f t="shared" si="11"/>
        <v>39.396000000000001</v>
      </c>
    </row>
    <row r="3846" spans="1:14" ht="11.4" x14ac:dyDescent="0.2">
      <c r="A3846" s="410">
        <v>41359</v>
      </c>
      <c r="B3846" s="411">
        <v>111.74</v>
      </c>
      <c r="C3846" s="411"/>
      <c r="D3846" s="161">
        <v>107.1</v>
      </c>
      <c r="E3846" s="411">
        <v>96.34</v>
      </c>
      <c r="K3846" s="161">
        <v>93</v>
      </c>
      <c r="M3846" s="161">
        <v>96.3</v>
      </c>
      <c r="N3846" s="22">
        <f t="shared" si="11"/>
        <v>40.445999999999998</v>
      </c>
    </row>
    <row r="3847" spans="1:14" ht="11.4" x14ac:dyDescent="0.2">
      <c r="A3847" s="410">
        <v>41360</v>
      </c>
      <c r="B3847" s="411">
        <v>112.88</v>
      </c>
      <c r="C3847" s="411"/>
      <c r="D3847" s="161">
        <v>108.51</v>
      </c>
      <c r="E3847" s="411">
        <v>96.58</v>
      </c>
      <c r="K3847" s="161"/>
      <c r="M3847" s="161">
        <v>96</v>
      </c>
      <c r="N3847" s="22">
        <f t="shared" si="11"/>
        <v>40.32</v>
      </c>
    </row>
    <row r="3848" spans="1:14" ht="13.2" x14ac:dyDescent="0.25">
      <c r="A3848" s="410">
        <v>41361</v>
      </c>
      <c r="B3848" s="411">
        <v>112.83</v>
      </c>
      <c r="C3848" s="411"/>
      <c r="D3848" s="161">
        <v>108.45</v>
      </c>
      <c r="E3848" s="411">
        <v>97.23</v>
      </c>
      <c r="F3848">
        <v>19</v>
      </c>
      <c r="G3848" s="383">
        <f>SUM(B3829:B3848)/F3848</f>
        <v>113.06052631578946</v>
      </c>
      <c r="H3848" s="383">
        <f>SUM(D3829:D3848)/F3848</f>
        <v>108.55578947368421</v>
      </c>
      <c r="I3848" s="383">
        <f>SUM(E3829:E3848)/F3848</f>
        <v>93.047368421052624</v>
      </c>
      <c r="K3848" s="161">
        <v>93.75</v>
      </c>
      <c r="M3848" s="161">
        <v>95.4</v>
      </c>
      <c r="N3848" s="22">
        <f t="shared" si="11"/>
        <v>40.068000000000005</v>
      </c>
    </row>
    <row r="3849" spans="1:14" x14ac:dyDescent="0.2">
      <c r="A3849" s="410">
        <v>41362</v>
      </c>
      <c r="B3849" s="368"/>
      <c r="C3849" s="368"/>
      <c r="D3849" s="161"/>
      <c r="E3849" s="368"/>
      <c r="F3849" s="432" t="s">
        <v>3174</v>
      </c>
      <c r="K3849" s="161"/>
      <c r="M3849"/>
      <c r="N3849" s="22"/>
    </row>
    <row r="3850" spans="1:14" s="57" customFormat="1" ht="12" x14ac:dyDescent="0.25">
      <c r="A3850" s="369">
        <v>41365</v>
      </c>
      <c r="B3850" s="404">
        <v>113.92</v>
      </c>
      <c r="C3850" s="404"/>
      <c r="D3850" s="372">
        <v>108.76</v>
      </c>
      <c r="E3850" s="404">
        <v>97.07</v>
      </c>
      <c r="K3850" s="372">
        <v>93.5</v>
      </c>
      <c r="M3850" s="332">
        <v>94.1</v>
      </c>
      <c r="N3850" s="371">
        <f t="shared" ref="N3850:N3917" si="12">(M3850/100)*42</f>
        <v>39.521999999999998</v>
      </c>
    </row>
    <row r="3851" spans="1:14" x14ac:dyDescent="0.2">
      <c r="A3851" s="410">
        <v>41366</v>
      </c>
      <c r="B3851" s="366">
        <v>114.94</v>
      </c>
      <c r="C3851" s="366"/>
      <c r="D3851" s="161">
        <v>109.66</v>
      </c>
      <c r="E3851" s="366">
        <v>97.19</v>
      </c>
      <c r="K3851" s="161"/>
      <c r="M3851" s="161">
        <v>92.9</v>
      </c>
      <c r="N3851" s="22">
        <f t="shared" si="12"/>
        <v>39.018000000000001</v>
      </c>
    </row>
    <row r="3852" spans="1:14" x14ac:dyDescent="0.2">
      <c r="A3852" s="410">
        <v>41367</v>
      </c>
      <c r="B3852" s="366">
        <v>111.1</v>
      </c>
      <c r="C3852" s="366"/>
      <c r="D3852" s="161">
        <v>107.82</v>
      </c>
      <c r="E3852" s="366">
        <v>94.45</v>
      </c>
      <c r="K3852" s="161"/>
      <c r="M3852" s="161">
        <v>90.8</v>
      </c>
      <c r="N3852" s="22">
        <f t="shared" si="12"/>
        <v>38.135999999999996</v>
      </c>
    </row>
    <row r="3853" spans="1:14" x14ac:dyDescent="0.2">
      <c r="A3853" s="410">
        <v>41368</v>
      </c>
      <c r="B3853" s="366">
        <v>109.91</v>
      </c>
      <c r="C3853" s="366"/>
      <c r="D3853" s="161">
        <v>105.09</v>
      </c>
      <c r="E3853" s="366">
        <v>93.26</v>
      </c>
      <c r="K3853" s="161"/>
      <c r="M3853" s="161">
        <v>90.1</v>
      </c>
      <c r="N3853" s="22">
        <f t="shared" si="12"/>
        <v>37.841999999999999</v>
      </c>
    </row>
    <row r="3854" spans="1:14" x14ac:dyDescent="0.2">
      <c r="A3854" s="410">
        <v>41369</v>
      </c>
      <c r="B3854" s="366">
        <v>108.15</v>
      </c>
      <c r="C3854" s="366"/>
      <c r="D3854" s="161">
        <v>103.98</v>
      </c>
      <c r="E3854" s="366">
        <v>92.7</v>
      </c>
      <c r="K3854" s="161"/>
      <c r="M3854" s="161">
        <v>90.9</v>
      </c>
      <c r="N3854" s="22">
        <f t="shared" si="12"/>
        <v>38.178000000000004</v>
      </c>
    </row>
    <row r="3855" spans="1:14" x14ac:dyDescent="0.2">
      <c r="A3855" s="410">
        <v>41372</v>
      </c>
      <c r="B3855" s="366">
        <v>107.41</v>
      </c>
      <c r="C3855" s="366"/>
      <c r="D3855" s="161">
        <v>103.16</v>
      </c>
      <c r="E3855" s="366">
        <v>93.36</v>
      </c>
      <c r="K3855" s="161"/>
      <c r="M3855" s="161">
        <v>92.4</v>
      </c>
      <c r="N3855" s="22">
        <f t="shared" si="12"/>
        <v>38.808</v>
      </c>
    </row>
    <row r="3856" spans="1:14" x14ac:dyDescent="0.2">
      <c r="A3856" s="410">
        <v>41373</v>
      </c>
      <c r="B3856" s="366">
        <v>108.15</v>
      </c>
      <c r="C3856" s="366"/>
      <c r="D3856" s="161">
        <v>104.08</v>
      </c>
      <c r="E3856" s="366">
        <v>94.2</v>
      </c>
      <c r="K3856" s="161"/>
      <c r="M3856" s="161">
        <v>93.6</v>
      </c>
      <c r="N3856" s="22">
        <f t="shared" si="12"/>
        <v>39.311999999999998</v>
      </c>
    </row>
    <row r="3857" spans="1:14" x14ac:dyDescent="0.2">
      <c r="A3857" s="410">
        <v>41374</v>
      </c>
      <c r="B3857" s="366">
        <v>109.39</v>
      </c>
      <c r="C3857" s="366"/>
      <c r="D3857" s="161">
        <v>104.8</v>
      </c>
      <c r="E3857" s="366">
        <v>94.64</v>
      </c>
      <c r="K3857" s="161"/>
      <c r="M3857" s="161">
        <v>93.6</v>
      </c>
      <c r="N3857" s="22">
        <f t="shared" si="12"/>
        <v>39.311999999999998</v>
      </c>
    </row>
    <row r="3858" spans="1:14" x14ac:dyDescent="0.2">
      <c r="A3858" s="410">
        <v>41375</v>
      </c>
      <c r="B3858" s="366">
        <v>107.46</v>
      </c>
      <c r="C3858" s="366"/>
      <c r="D3858" s="161">
        <v>103.62</v>
      </c>
      <c r="E3858" s="366">
        <v>93.51</v>
      </c>
      <c r="K3858" s="161"/>
      <c r="M3858" s="161">
        <v>94</v>
      </c>
      <c r="N3858" s="22">
        <f t="shared" si="12"/>
        <v>39.479999999999997</v>
      </c>
    </row>
    <row r="3859" spans="1:14" x14ac:dyDescent="0.2">
      <c r="A3859" s="410">
        <v>41376</v>
      </c>
      <c r="B3859" s="366">
        <v>105.54</v>
      </c>
      <c r="C3859" s="366"/>
      <c r="D3859" s="161">
        <v>100.58</v>
      </c>
      <c r="E3859" s="366">
        <v>91.29</v>
      </c>
      <c r="K3859" s="161"/>
      <c r="M3859" s="161">
        <v>95.8</v>
      </c>
      <c r="N3859" s="22">
        <f t="shared" si="12"/>
        <v>40.235999999999997</v>
      </c>
    </row>
    <row r="3860" spans="1:14" x14ac:dyDescent="0.2">
      <c r="A3860" s="410">
        <v>41379</v>
      </c>
      <c r="B3860" s="366">
        <v>103.11</v>
      </c>
      <c r="C3860" s="366"/>
      <c r="D3860" s="161">
        <v>99.32</v>
      </c>
      <c r="E3860" s="366">
        <v>88.71</v>
      </c>
      <c r="K3860" s="161"/>
      <c r="M3860" s="161">
        <v>94.7</v>
      </c>
      <c r="N3860" s="22">
        <f t="shared" si="12"/>
        <v>39.774000000000001</v>
      </c>
    </row>
    <row r="3861" spans="1:14" x14ac:dyDescent="0.2">
      <c r="A3861" s="410">
        <v>41380</v>
      </c>
      <c r="B3861" s="366">
        <v>102.92</v>
      </c>
      <c r="C3861" s="366"/>
      <c r="D3861" s="161">
        <v>97.88</v>
      </c>
      <c r="E3861" s="366">
        <v>88.72</v>
      </c>
      <c r="K3861" s="161"/>
      <c r="M3861" s="161">
        <v>94.1</v>
      </c>
      <c r="N3861" s="22">
        <f t="shared" si="12"/>
        <v>39.521999999999998</v>
      </c>
    </row>
    <row r="3862" spans="1:14" x14ac:dyDescent="0.2">
      <c r="A3862" s="410">
        <v>41381</v>
      </c>
      <c r="B3862" s="368">
        <v>100.88</v>
      </c>
      <c r="C3862" s="368"/>
      <c r="D3862" s="161">
        <v>96.84</v>
      </c>
      <c r="E3862" s="368">
        <v>86.68</v>
      </c>
      <c r="K3862" s="161">
        <v>83.25</v>
      </c>
      <c r="M3862" s="161">
        <v>94.3</v>
      </c>
      <c r="N3862" s="22">
        <f t="shared" si="12"/>
        <v>39.605999999999995</v>
      </c>
    </row>
    <row r="3863" spans="1:14" x14ac:dyDescent="0.2">
      <c r="A3863" s="410">
        <v>41382</v>
      </c>
      <c r="B3863" s="368">
        <v>99.58</v>
      </c>
      <c r="C3863" s="368"/>
      <c r="D3863" s="161">
        <v>97.48</v>
      </c>
      <c r="E3863" s="368">
        <v>87.73</v>
      </c>
      <c r="K3863" s="161">
        <v>84.25</v>
      </c>
      <c r="M3863" s="161">
        <v>95</v>
      </c>
      <c r="N3863" s="22">
        <f t="shared" si="12"/>
        <v>39.9</v>
      </c>
    </row>
    <row r="3864" spans="1:14" x14ac:dyDescent="0.2">
      <c r="A3864" s="410">
        <v>41383</v>
      </c>
      <c r="B3864" s="368">
        <v>99.86</v>
      </c>
      <c r="C3864" s="368"/>
      <c r="D3864" s="161">
        <v>98.94</v>
      </c>
      <c r="E3864" s="368">
        <v>88.01</v>
      </c>
      <c r="K3864" s="161">
        <v>84.5</v>
      </c>
      <c r="M3864" s="161">
        <v>94.5</v>
      </c>
      <c r="N3864" s="22">
        <f t="shared" si="12"/>
        <v>39.69</v>
      </c>
    </row>
    <row r="3865" spans="1:14" x14ac:dyDescent="0.2">
      <c r="A3865" s="410">
        <v>41386</v>
      </c>
      <c r="B3865" s="368">
        <v>101.21</v>
      </c>
      <c r="C3865" s="368"/>
      <c r="D3865" s="161">
        <v>99.07</v>
      </c>
      <c r="E3865" s="368">
        <v>88.76</v>
      </c>
      <c r="K3865" s="161">
        <v>85</v>
      </c>
      <c r="M3865" s="161">
        <v>94.8</v>
      </c>
      <c r="N3865" s="22">
        <f t="shared" si="12"/>
        <v>39.815999999999995</v>
      </c>
    </row>
    <row r="3866" spans="1:14" x14ac:dyDescent="0.2">
      <c r="A3866" s="410">
        <v>41387</v>
      </c>
      <c r="B3866" s="368">
        <v>101.43</v>
      </c>
      <c r="C3866" s="368"/>
      <c r="D3866" s="161">
        <v>99.25</v>
      </c>
      <c r="E3866" s="368">
        <v>89.18</v>
      </c>
      <c r="K3866" s="161">
        <v>85.75</v>
      </c>
      <c r="M3866" s="161">
        <v>93.3</v>
      </c>
      <c r="N3866" s="22">
        <f t="shared" si="12"/>
        <v>39.186</v>
      </c>
    </row>
    <row r="3867" spans="1:14" ht="11.4" x14ac:dyDescent="0.2">
      <c r="A3867" s="410">
        <v>41388</v>
      </c>
      <c r="B3867" s="411">
        <v>102.98</v>
      </c>
      <c r="C3867" s="411"/>
      <c r="D3867" s="161">
        <v>100.71</v>
      </c>
      <c r="E3867" s="411">
        <v>91.43</v>
      </c>
      <c r="K3867" s="161">
        <v>88</v>
      </c>
      <c r="M3867" s="161">
        <v>94.8</v>
      </c>
      <c r="N3867" s="22">
        <f t="shared" si="12"/>
        <v>39.815999999999995</v>
      </c>
    </row>
    <row r="3868" spans="1:14" ht="11.4" x14ac:dyDescent="0.2">
      <c r="A3868" s="410">
        <v>41389</v>
      </c>
      <c r="B3868" s="402">
        <v>104.89</v>
      </c>
      <c r="C3868" s="402"/>
      <c r="D3868" s="161">
        <v>101.62</v>
      </c>
      <c r="E3868" s="402">
        <v>93.64</v>
      </c>
      <c r="K3868" s="161">
        <v>90</v>
      </c>
      <c r="M3868" s="161">
        <v>94.8</v>
      </c>
      <c r="N3868" s="22">
        <f t="shared" si="12"/>
        <v>39.815999999999995</v>
      </c>
    </row>
    <row r="3869" spans="1:14" ht="11.4" x14ac:dyDescent="0.2">
      <c r="A3869" s="410">
        <v>41390</v>
      </c>
      <c r="B3869" s="402">
        <v>103.9</v>
      </c>
      <c r="C3869" s="402"/>
      <c r="D3869" s="161">
        <v>102.39</v>
      </c>
      <c r="E3869" s="402">
        <v>93</v>
      </c>
      <c r="K3869" s="162">
        <v>89.5</v>
      </c>
      <c r="M3869" s="161">
        <v>96.5</v>
      </c>
      <c r="N3869" s="22">
        <f t="shared" si="12"/>
        <v>40.53</v>
      </c>
    </row>
    <row r="3870" spans="1:14" ht="11.4" x14ac:dyDescent="0.2">
      <c r="A3870" s="410">
        <v>41393</v>
      </c>
      <c r="B3870" s="411">
        <v>105.05</v>
      </c>
      <c r="C3870" s="411"/>
      <c r="D3870" s="161">
        <v>102.88</v>
      </c>
      <c r="E3870" s="402">
        <v>94.5</v>
      </c>
      <c r="K3870" s="161">
        <v>91</v>
      </c>
      <c r="M3870" s="161">
        <v>96.6</v>
      </c>
      <c r="N3870" s="22">
        <f t="shared" si="12"/>
        <v>40.571999999999996</v>
      </c>
    </row>
    <row r="3871" spans="1:14" ht="13.2" x14ac:dyDescent="0.25">
      <c r="A3871" s="410">
        <v>41394</v>
      </c>
      <c r="B3871" s="411">
        <v>104.01</v>
      </c>
      <c r="C3871" s="411"/>
      <c r="D3871" s="161">
        <v>101.53</v>
      </c>
      <c r="E3871" s="411">
        <v>93.46</v>
      </c>
      <c r="F3871" s="18">
        <v>22</v>
      </c>
      <c r="G3871" s="383">
        <f>SUM(B3850:B3871)/F3871</f>
        <v>105.71772727272729</v>
      </c>
      <c r="H3871" s="383">
        <f>SUM(D3850:D3871)/F3871</f>
        <v>102.24818181818182</v>
      </c>
      <c r="I3871" s="383">
        <f>SUM(E3850:E3871)/F3871</f>
        <v>92.067727272727282</v>
      </c>
      <c r="K3871" s="161">
        <v>90</v>
      </c>
      <c r="M3871" s="161">
        <v>94.5</v>
      </c>
      <c r="N3871" s="22">
        <f t="shared" si="12"/>
        <v>39.69</v>
      </c>
    </row>
    <row r="3872" spans="1:14" s="57" customFormat="1" ht="12" x14ac:dyDescent="0.25">
      <c r="A3872" s="369">
        <v>41395</v>
      </c>
      <c r="B3872" s="404">
        <v>102.03</v>
      </c>
      <c r="C3872" s="404"/>
      <c r="D3872" s="372">
        <v>98.34</v>
      </c>
      <c r="E3872" s="404">
        <v>91.03</v>
      </c>
      <c r="K3872" s="372">
        <v>87.5</v>
      </c>
      <c r="M3872" s="332">
        <v>92.5</v>
      </c>
      <c r="N3872" s="371">
        <f t="shared" si="12"/>
        <v>38.85</v>
      </c>
    </row>
    <row r="3873" spans="1:14" ht="11.4" x14ac:dyDescent="0.2">
      <c r="A3873" s="410">
        <v>41396</v>
      </c>
      <c r="B3873" s="411">
        <v>104.99</v>
      </c>
      <c r="C3873" s="411"/>
      <c r="D3873" s="161">
        <v>100.32</v>
      </c>
      <c r="E3873" s="411">
        <v>93.99</v>
      </c>
      <c r="K3873" s="161">
        <v>90.5</v>
      </c>
      <c r="M3873" s="161">
        <v>93.6</v>
      </c>
      <c r="N3873" s="22">
        <f t="shared" si="12"/>
        <v>39.311999999999998</v>
      </c>
    </row>
    <row r="3874" spans="1:14" ht="11.4" x14ac:dyDescent="0.2">
      <c r="A3874" s="410">
        <v>41397</v>
      </c>
      <c r="B3874" s="411">
        <v>106.61</v>
      </c>
      <c r="C3874" s="411"/>
      <c r="D3874" s="161">
        <v>104.6</v>
      </c>
      <c r="E3874" s="411">
        <v>95.61</v>
      </c>
      <c r="M3874" s="161">
        <v>95.5</v>
      </c>
      <c r="N3874" s="22">
        <f t="shared" si="12"/>
        <v>40.11</v>
      </c>
    </row>
    <row r="3875" spans="1:14" ht="11.4" x14ac:dyDescent="0.2">
      <c r="A3875" s="410">
        <v>41400</v>
      </c>
      <c r="B3875" s="411">
        <v>107.36</v>
      </c>
      <c r="C3875" s="411"/>
      <c r="D3875" s="161">
        <v>105</v>
      </c>
      <c r="E3875" s="411">
        <v>96.16</v>
      </c>
      <c r="M3875" s="161">
        <v>95.8</v>
      </c>
      <c r="N3875" s="22">
        <f t="shared" si="12"/>
        <v>40.235999999999997</v>
      </c>
    </row>
    <row r="3876" spans="1:14" ht="11.4" x14ac:dyDescent="0.2">
      <c r="A3876" s="410">
        <v>41401</v>
      </c>
      <c r="B3876" s="366">
        <v>107.27</v>
      </c>
      <c r="C3876" s="366"/>
      <c r="D3876" s="161">
        <v>105.18</v>
      </c>
      <c r="E3876" s="411">
        <v>95.62</v>
      </c>
      <c r="M3876" s="161">
        <v>90.2</v>
      </c>
      <c r="N3876" s="22">
        <f t="shared" si="12"/>
        <v>37.884</v>
      </c>
    </row>
    <row r="3877" spans="1:14" ht="11.4" x14ac:dyDescent="0.2">
      <c r="A3877" s="410">
        <v>41402</v>
      </c>
      <c r="B3877" s="366">
        <v>104.47</v>
      </c>
      <c r="C3877" s="366"/>
      <c r="D3877" s="161">
        <v>103.79</v>
      </c>
      <c r="E3877" s="411">
        <v>96.62</v>
      </c>
      <c r="M3877" s="161">
        <v>96.8</v>
      </c>
      <c r="N3877" s="22">
        <f t="shared" si="12"/>
        <v>40.655999999999999</v>
      </c>
    </row>
    <row r="3878" spans="1:14" ht="11.4" x14ac:dyDescent="0.2">
      <c r="A3878" s="410">
        <v>41403</v>
      </c>
      <c r="B3878" s="366">
        <v>104.24</v>
      </c>
      <c r="C3878" s="366"/>
      <c r="D3878" s="161">
        <v>103.59</v>
      </c>
      <c r="E3878" s="411">
        <v>96.39</v>
      </c>
      <c r="K3878" s="161"/>
      <c r="M3878" s="161">
        <v>95.8</v>
      </c>
      <c r="N3878" s="22">
        <f t="shared" si="12"/>
        <v>40.235999999999997</v>
      </c>
    </row>
    <row r="3879" spans="1:14" ht="11.4" x14ac:dyDescent="0.2">
      <c r="A3879" s="410">
        <v>41404</v>
      </c>
      <c r="B3879" s="366">
        <v>105.24</v>
      </c>
      <c r="C3879" s="366"/>
      <c r="D3879" s="161">
        <v>101.31</v>
      </c>
      <c r="E3879" s="411">
        <v>96.04</v>
      </c>
      <c r="K3879" s="161"/>
      <c r="M3879" s="161">
        <v>95.1</v>
      </c>
      <c r="N3879" s="22">
        <f t="shared" si="12"/>
        <v>39.942</v>
      </c>
    </row>
    <row r="3880" spans="1:14" ht="11.4" x14ac:dyDescent="0.2">
      <c r="A3880" s="410">
        <v>41407</v>
      </c>
      <c r="B3880" s="366">
        <v>103.92</v>
      </c>
      <c r="C3880" s="366"/>
      <c r="D3880" s="161">
        <v>102.17</v>
      </c>
      <c r="E3880" s="411">
        <v>95.17</v>
      </c>
      <c r="K3880" s="161"/>
      <c r="M3880" s="161">
        <v>93.4</v>
      </c>
      <c r="N3880" s="22">
        <f t="shared" si="12"/>
        <v>39.228000000000002</v>
      </c>
    </row>
    <row r="3881" spans="1:14" ht="11.4" x14ac:dyDescent="0.2">
      <c r="A3881" s="410">
        <v>41408</v>
      </c>
      <c r="B3881" s="402">
        <v>102.96</v>
      </c>
      <c r="C3881" s="402"/>
      <c r="D3881" s="161">
        <v>102.7</v>
      </c>
      <c r="E3881" s="411">
        <v>94.21</v>
      </c>
      <c r="K3881" s="161"/>
      <c r="M3881" s="161">
        <v>92.9</v>
      </c>
      <c r="N3881" s="22">
        <f t="shared" si="12"/>
        <v>39.018000000000001</v>
      </c>
    </row>
    <row r="3882" spans="1:14" x14ac:dyDescent="0.2">
      <c r="A3882" s="410">
        <v>41409</v>
      </c>
      <c r="B3882" s="366">
        <v>104.25</v>
      </c>
      <c r="C3882" s="366"/>
      <c r="D3882" s="161">
        <v>101.57</v>
      </c>
      <c r="E3882" s="366">
        <v>94.3</v>
      </c>
      <c r="K3882" s="161"/>
      <c r="M3882" s="161">
        <v>93.6</v>
      </c>
      <c r="N3882" s="22">
        <f t="shared" si="12"/>
        <v>39.311999999999998</v>
      </c>
    </row>
    <row r="3883" spans="1:14" x14ac:dyDescent="0.2">
      <c r="A3883" s="410">
        <v>41410</v>
      </c>
      <c r="B3883" s="366">
        <v>105.71</v>
      </c>
      <c r="C3883" s="366"/>
      <c r="D3883" s="161">
        <v>104.27</v>
      </c>
      <c r="E3883" s="366">
        <v>95.16</v>
      </c>
      <c r="K3883" s="161"/>
      <c r="M3883" s="161">
        <v>94.1</v>
      </c>
      <c r="N3883" s="22">
        <f t="shared" si="12"/>
        <v>39.521999999999998</v>
      </c>
    </row>
    <row r="3884" spans="1:14" x14ac:dyDescent="0.2">
      <c r="A3884" s="410">
        <v>41411</v>
      </c>
      <c r="B3884" s="366">
        <v>106.87</v>
      </c>
      <c r="C3884" s="366"/>
      <c r="D3884" s="161">
        <v>103.83</v>
      </c>
      <c r="E3884" s="366">
        <v>96.02</v>
      </c>
      <c r="K3884" s="161">
        <v>92.5</v>
      </c>
      <c r="M3884" s="161">
        <v>95.3</v>
      </c>
      <c r="N3884" s="22">
        <f t="shared" si="12"/>
        <v>40.025999999999996</v>
      </c>
    </row>
    <row r="3885" spans="1:14" x14ac:dyDescent="0.2">
      <c r="A3885" s="410">
        <v>41414</v>
      </c>
      <c r="B3885" s="366">
        <v>107.26</v>
      </c>
      <c r="C3885" s="366"/>
      <c r="D3885" s="161">
        <v>104.55</v>
      </c>
      <c r="E3885" s="366">
        <v>96.61</v>
      </c>
      <c r="K3885" s="161">
        <v>93.25</v>
      </c>
      <c r="M3885" s="161">
        <v>95.1</v>
      </c>
      <c r="N3885" s="22">
        <f t="shared" si="12"/>
        <v>39.942</v>
      </c>
    </row>
    <row r="3886" spans="1:14" x14ac:dyDescent="0.2">
      <c r="A3886" s="410">
        <v>41415</v>
      </c>
      <c r="B3886" s="368">
        <v>106.81</v>
      </c>
      <c r="C3886" s="368"/>
      <c r="D3886" s="161">
        <v>103.1</v>
      </c>
      <c r="E3886" s="368">
        <v>96.16</v>
      </c>
      <c r="K3886" s="161">
        <v>92.5</v>
      </c>
      <c r="M3886" s="161">
        <v>94.1</v>
      </c>
      <c r="N3886" s="22">
        <f t="shared" si="12"/>
        <v>39.521999999999998</v>
      </c>
    </row>
    <row r="3887" spans="1:14" x14ac:dyDescent="0.2">
      <c r="A3887" s="410">
        <v>41416</v>
      </c>
      <c r="B3887" s="366">
        <v>103.76</v>
      </c>
      <c r="C3887" s="366"/>
      <c r="D3887" s="161">
        <v>102.14</v>
      </c>
      <c r="E3887" s="368">
        <v>94.28</v>
      </c>
      <c r="K3887" s="161">
        <v>90.75</v>
      </c>
      <c r="M3887" s="161">
        <v>91.5</v>
      </c>
      <c r="N3887" s="22">
        <f t="shared" si="12"/>
        <v>38.43</v>
      </c>
    </row>
    <row r="3888" spans="1:14" x14ac:dyDescent="0.2">
      <c r="A3888" s="410">
        <v>41417</v>
      </c>
      <c r="B3888" s="366">
        <v>103.5</v>
      </c>
      <c r="C3888" s="366"/>
      <c r="D3888" s="161">
        <v>100.46</v>
      </c>
      <c r="E3888" s="368">
        <v>94.25</v>
      </c>
      <c r="K3888" s="161"/>
      <c r="M3888" s="161">
        <v>91.1</v>
      </c>
      <c r="N3888" s="22">
        <f t="shared" si="12"/>
        <v>38.261999999999993</v>
      </c>
    </row>
    <row r="3889" spans="1:17" x14ac:dyDescent="0.2">
      <c r="A3889" s="410">
        <v>41418</v>
      </c>
      <c r="B3889" s="366">
        <v>102.6</v>
      </c>
      <c r="C3889" s="366"/>
      <c r="D3889" s="161">
        <v>101.24</v>
      </c>
      <c r="E3889" s="368">
        <v>94.15</v>
      </c>
      <c r="K3889" s="161"/>
      <c r="M3889" s="161">
        <v>91.4</v>
      </c>
      <c r="N3889" s="22">
        <f t="shared" si="12"/>
        <v>38.387999999999998</v>
      </c>
    </row>
    <row r="3890" spans="1:17" x14ac:dyDescent="0.2">
      <c r="A3890" s="410">
        <v>41421</v>
      </c>
      <c r="B3890" s="366"/>
      <c r="C3890" s="366"/>
      <c r="D3890" s="366"/>
      <c r="E3890" s="366"/>
      <c r="F3890" s="424" t="s">
        <v>3176</v>
      </c>
      <c r="K3890" s="161"/>
      <c r="M3890" s="161"/>
      <c r="N3890" s="22">
        <f t="shared" si="12"/>
        <v>0</v>
      </c>
    </row>
    <row r="3891" spans="1:17" x14ac:dyDescent="0.2">
      <c r="A3891" s="410">
        <v>41422</v>
      </c>
      <c r="B3891" s="366">
        <v>103.96</v>
      </c>
      <c r="C3891" s="366"/>
      <c r="D3891" s="366">
        <v>103.77</v>
      </c>
      <c r="E3891" s="366">
        <v>95.01</v>
      </c>
      <c r="K3891" s="161">
        <v>91</v>
      </c>
      <c r="M3891" s="161">
        <v>92.4</v>
      </c>
      <c r="N3891" s="22">
        <f t="shared" si="12"/>
        <v>38.808</v>
      </c>
    </row>
    <row r="3892" spans="1:17" x14ac:dyDescent="0.2">
      <c r="A3892" s="410">
        <v>41423</v>
      </c>
      <c r="B3892" s="366">
        <v>101.93</v>
      </c>
      <c r="C3892" s="366"/>
      <c r="D3892" s="366">
        <v>102.14</v>
      </c>
      <c r="E3892" s="366">
        <v>93.13</v>
      </c>
      <c r="K3892" s="161">
        <v>89.75</v>
      </c>
      <c r="M3892" s="161">
        <v>90.3</v>
      </c>
      <c r="N3892" s="22">
        <f t="shared" si="12"/>
        <v>37.926000000000002</v>
      </c>
    </row>
    <row r="3893" spans="1:17" x14ac:dyDescent="0.2">
      <c r="A3893" s="410">
        <v>41424</v>
      </c>
      <c r="B3893" s="366">
        <v>101.96</v>
      </c>
      <c r="C3893" s="366"/>
      <c r="D3893" s="366">
        <v>101.79</v>
      </c>
      <c r="E3893" s="366">
        <v>93.61</v>
      </c>
      <c r="K3893" s="161">
        <v>90</v>
      </c>
      <c r="M3893" s="161">
        <v>90.7</v>
      </c>
      <c r="N3893" s="22">
        <f t="shared" si="12"/>
        <v>38.094000000000001</v>
      </c>
    </row>
    <row r="3894" spans="1:17" s="57" customFormat="1" ht="13.2" x14ac:dyDescent="0.25">
      <c r="A3894" s="369">
        <v>41425</v>
      </c>
      <c r="B3894" s="447">
        <v>100.12</v>
      </c>
      <c r="C3894" s="447"/>
      <c r="D3894" s="447">
        <v>100.43</v>
      </c>
      <c r="E3894" s="447">
        <v>91.97</v>
      </c>
      <c r="F3894" s="367">
        <v>22</v>
      </c>
      <c r="G3894" s="383">
        <f>SUM(B3872:B3894)/F3894</f>
        <v>104.44636363636363</v>
      </c>
      <c r="H3894" s="383">
        <f>SUM(D3872:D3894)/F3894</f>
        <v>102.55863636363634</v>
      </c>
      <c r="I3894" s="383">
        <f>SUM(E3872:E3894)/F3894</f>
        <v>94.794999999999987</v>
      </c>
      <c r="K3894" s="372">
        <v>88.5</v>
      </c>
      <c r="M3894" s="365">
        <v>89.5</v>
      </c>
      <c r="N3894" s="371">
        <f t="shared" si="12"/>
        <v>37.590000000000003</v>
      </c>
    </row>
    <row r="3895" spans="1:17" x14ac:dyDescent="0.2">
      <c r="A3895" s="410">
        <v>41428</v>
      </c>
      <c r="B3895" s="366">
        <v>102.2</v>
      </c>
      <c r="C3895" s="366"/>
      <c r="D3895" s="366">
        <v>101.63</v>
      </c>
      <c r="E3895" s="366">
        <v>93.45</v>
      </c>
      <c r="K3895" s="161">
        <v>89.75</v>
      </c>
      <c r="M3895" s="161">
        <v>90.8</v>
      </c>
      <c r="N3895" s="22">
        <f t="shared" si="12"/>
        <v>38.135999999999996</v>
      </c>
    </row>
    <row r="3896" spans="1:17" x14ac:dyDescent="0.2">
      <c r="A3896" s="410">
        <v>41429</v>
      </c>
      <c r="B3896" s="366">
        <v>102.41</v>
      </c>
      <c r="C3896" s="366"/>
      <c r="D3896" s="366">
        <v>102.04</v>
      </c>
      <c r="E3896" s="366">
        <v>93.31</v>
      </c>
      <c r="K3896" s="161"/>
      <c r="M3896" s="161">
        <v>90.3</v>
      </c>
      <c r="N3896" s="22">
        <f t="shared" si="12"/>
        <v>37.926000000000002</v>
      </c>
    </row>
    <row r="3897" spans="1:17" x14ac:dyDescent="0.2">
      <c r="A3897" s="410">
        <v>41430</v>
      </c>
      <c r="B3897" s="366">
        <v>102.99</v>
      </c>
      <c r="C3897" s="366"/>
      <c r="D3897" s="366">
        <v>103.51</v>
      </c>
      <c r="E3897" s="366">
        <v>93.74</v>
      </c>
      <c r="K3897" s="161">
        <v>90.25</v>
      </c>
      <c r="M3897" s="161">
        <v>90.3</v>
      </c>
      <c r="N3897" s="22">
        <f t="shared" si="12"/>
        <v>37.926000000000002</v>
      </c>
    </row>
    <row r="3898" spans="1:17" x14ac:dyDescent="0.2">
      <c r="A3898" s="410">
        <v>41431</v>
      </c>
      <c r="B3898" s="366">
        <v>103.66</v>
      </c>
      <c r="C3898" s="366"/>
      <c r="D3898" s="366">
        <v>103.37</v>
      </c>
      <c r="E3898" s="366">
        <v>94.76</v>
      </c>
      <c r="K3898" s="161"/>
      <c r="M3898" s="161">
        <v>90.8</v>
      </c>
      <c r="N3898" s="22">
        <f t="shared" si="12"/>
        <v>38.135999999999996</v>
      </c>
    </row>
    <row r="3899" spans="1:17" x14ac:dyDescent="0.2">
      <c r="A3899" s="410">
        <v>41432</v>
      </c>
      <c r="B3899" s="366">
        <v>105.63</v>
      </c>
      <c r="C3899" s="366"/>
      <c r="D3899" s="366">
        <v>104.07</v>
      </c>
      <c r="E3899" s="366">
        <v>96.03</v>
      </c>
      <c r="K3899" s="161"/>
      <c r="M3899" s="161">
        <v>90.8</v>
      </c>
      <c r="N3899" s="22">
        <f t="shared" si="12"/>
        <v>38.135999999999996</v>
      </c>
    </row>
    <row r="3900" spans="1:17" x14ac:dyDescent="0.2">
      <c r="A3900" s="410">
        <v>41435</v>
      </c>
      <c r="B3900" s="366">
        <v>105.02</v>
      </c>
      <c r="C3900" s="366"/>
      <c r="D3900" s="366">
        <v>103.87</v>
      </c>
      <c r="E3900" s="366">
        <v>95.77</v>
      </c>
      <c r="K3900" s="161"/>
      <c r="M3900" s="161">
        <v>89</v>
      </c>
      <c r="N3900" s="22">
        <f t="shared" si="12"/>
        <v>37.380000000000003</v>
      </c>
    </row>
    <row r="3901" spans="1:17" x14ac:dyDescent="0.2">
      <c r="A3901" s="410">
        <v>41436</v>
      </c>
      <c r="B3901" s="366">
        <v>104.03</v>
      </c>
      <c r="C3901" s="366"/>
      <c r="D3901" s="366">
        <v>101.5</v>
      </c>
      <c r="E3901" s="366">
        <v>95.38</v>
      </c>
      <c r="K3901" s="161"/>
      <c r="M3901" s="161">
        <v>88.1</v>
      </c>
      <c r="N3901" s="22">
        <f t="shared" si="12"/>
        <v>37.001999999999995</v>
      </c>
    </row>
    <row r="3902" spans="1:17" x14ac:dyDescent="0.2">
      <c r="A3902" s="410">
        <v>41437</v>
      </c>
      <c r="B3902" s="366">
        <v>104.53</v>
      </c>
      <c r="C3902" s="366"/>
      <c r="D3902" s="366">
        <v>103.11</v>
      </c>
      <c r="E3902" s="366">
        <v>95.88</v>
      </c>
      <c r="K3902" s="161">
        <v>92.25</v>
      </c>
      <c r="M3902" s="161">
        <v>86.5</v>
      </c>
      <c r="N3902" s="22">
        <f t="shared" si="12"/>
        <v>36.33</v>
      </c>
    </row>
    <row r="3903" spans="1:17" x14ac:dyDescent="0.2">
      <c r="A3903" s="410">
        <v>41438</v>
      </c>
      <c r="D3903" s="366">
        <v>103.38</v>
      </c>
      <c r="E3903" s="366">
        <v>96.69</v>
      </c>
      <c r="F3903" s="424" t="s">
        <v>3183</v>
      </c>
      <c r="K3903" s="161">
        <v>93.25</v>
      </c>
      <c r="M3903" s="161">
        <v>86.3</v>
      </c>
      <c r="N3903" s="22">
        <f t="shared" si="12"/>
        <v>36.246000000000002</v>
      </c>
      <c r="Q3903" s="453"/>
    </row>
    <row r="3904" spans="1:17" x14ac:dyDescent="0.2">
      <c r="A3904" s="410">
        <v>41439</v>
      </c>
      <c r="B3904" s="366">
        <v>106.5</v>
      </c>
      <c r="C3904" s="366"/>
      <c r="D3904" s="366">
        <v>105.1</v>
      </c>
      <c r="E3904" s="366">
        <v>97.85</v>
      </c>
      <c r="K3904" s="161">
        <v>94.25</v>
      </c>
      <c r="M3904" s="161">
        <v>86.3</v>
      </c>
      <c r="N3904" s="22">
        <f t="shared" si="12"/>
        <v>36.246000000000002</v>
      </c>
    </row>
    <row r="3905" spans="1:14" x14ac:dyDescent="0.2">
      <c r="A3905" s="410">
        <v>41442</v>
      </c>
      <c r="B3905" s="366">
        <v>106.32</v>
      </c>
      <c r="C3905" s="366"/>
      <c r="D3905" s="366">
        <v>105.8</v>
      </c>
      <c r="E3905" s="366">
        <v>97.77</v>
      </c>
      <c r="K3905" s="161">
        <v>94.5</v>
      </c>
      <c r="M3905" s="161">
        <v>83.9</v>
      </c>
      <c r="N3905" s="22">
        <f t="shared" si="12"/>
        <v>35.238000000000007</v>
      </c>
    </row>
    <row r="3906" spans="1:14" x14ac:dyDescent="0.2">
      <c r="A3906" s="410">
        <v>41443</v>
      </c>
      <c r="B3906" s="366">
        <v>106.39</v>
      </c>
      <c r="C3906" s="366"/>
      <c r="D3906" s="366">
        <v>105.21</v>
      </c>
      <c r="E3906" s="366">
        <v>98.44</v>
      </c>
      <c r="K3906" s="161">
        <v>95</v>
      </c>
      <c r="M3906" s="161">
        <v>82.6</v>
      </c>
      <c r="N3906" s="22">
        <f t="shared" si="12"/>
        <v>34.692</v>
      </c>
    </row>
    <row r="3907" spans="1:14" x14ac:dyDescent="0.2">
      <c r="A3907" s="410">
        <v>41444</v>
      </c>
      <c r="B3907" s="366">
        <v>106.59</v>
      </c>
      <c r="C3907" s="366"/>
      <c r="D3907" s="366">
        <v>105.56</v>
      </c>
      <c r="E3907" s="366">
        <v>98.24</v>
      </c>
      <c r="K3907" s="161">
        <v>94.75</v>
      </c>
      <c r="M3907" s="161">
        <v>82</v>
      </c>
      <c r="N3907" s="22">
        <f t="shared" si="12"/>
        <v>34.44</v>
      </c>
    </row>
    <row r="3908" spans="1:14" x14ac:dyDescent="0.2">
      <c r="A3908" s="410">
        <v>41445</v>
      </c>
      <c r="B3908" s="366">
        <v>103.7</v>
      </c>
      <c r="C3908" s="366"/>
      <c r="D3908" s="366">
        <v>102.72</v>
      </c>
      <c r="E3908" s="366">
        <v>95.4</v>
      </c>
      <c r="K3908" s="161">
        <v>91.75</v>
      </c>
      <c r="M3908" s="161">
        <v>81.400000000000006</v>
      </c>
      <c r="N3908" s="22">
        <f t="shared" si="12"/>
        <v>34.188000000000002</v>
      </c>
    </row>
    <row r="3909" spans="1:14" x14ac:dyDescent="0.2">
      <c r="A3909" s="410">
        <v>41446</v>
      </c>
      <c r="B3909" s="366">
        <v>102.04</v>
      </c>
      <c r="C3909" s="366"/>
      <c r="D3909" s="366">
        <v>100.36</v>
      </c>
      <c r="E3909" s="366">
        <v>93.69</v>
      </c>
      <c r="K3909" s="161">
        <v>90.25</v>
      </c>
      <c r="M3909" s="161">
        <v>82.9</v>
      </c>
      <c r="N3909" s="22">
        <f t="shared" si="12"/>
        <v>34.818000000000005</v>
      </c>
    </row>
    <row r="3910" spans="1:14" x14ac:dyDescent="0.2">
      <c r="A3910" s="410">
        <v>41449</v>
      </c>
      <c r="B3910" s="366">
        <v>101.73</v>
      </c>
      <c r="C3910" s="366"/>
      <c r="D3910" s="366">
        <v>99.8</v>
      </c>
      <c r="E3910" s="366">
        <v>95.18</v>
      </c>
      <c r="K3910" s="161">
        <v>91.5</v>
      </c>
      <c r="M3910" s="161">
        <v>84.5</v>
      </c>
      <c r="N3910" s="22">
        <f t="shared" si="12"/>
        <v>35.49</v>
      </c>
    </row>
    <row r="3911" spans="1:14" x14ac:dyDescent="0.2">
      <c r="A3911" s="410">
        <v>41450</v>
      </c>
      <c r="B3911" s="366">
        <v>103.17</v>
      </c>
      <c r="C3911" s="366"/>
      <c r="D3911" s="366">
        <v>101.51</v>
      </c>
      <c r="E3911" s="366">
        <v>95.32</v>
      </c>
      <c r="K3911" s="161">
        <v>91.75</v>
      </c>
      <c r="M3911" s="161">
        <v>84.8</v>
      </c>
      <c r="N3911" s="22">
        <f t="shared" si="12"/>
        <v>35.616</v>
      </c>
    </row>
    <row r="3912" spans="1:14" x14ac:dyDescent="0.2">
      <c r="A3912" s="410">
        <v>41451</v>
      </c>
      <c r="B3912" s="366">
        <v>103.35</v>
      </c>
      <c r="C3912" s="366"/>
      <c r="D3912" s="366">
        <v>100.62</v>
      </c>
      <c r="E3912" s="366">
        <v>95.5</v>
      </c>
      <c r="K3912" s="161">
        <v>92</v>
      </c>
      <c r="M3912" s="161">
        <v>84.8</v>
      </c>
      <c r="N3912" s="22">
        <f t="shared" si="12"/>
        <v>35.616</v>
      </c>
    </row>
    <row r="3913" spans="1:14" x14ac:dyDescent="0.2">
      <c r="A3913" s="410">
        <v>41452</v>
      </c>
      <c r="B3913" s="366">
        <v>104.45</v>
      </c>
      <c r="C3913" s="366"/>
      <c r="D3913" s="366">
        <v>102.74</v>
      </c>
      <c r="E3913" s="366">
        <v>97.05</v>
      </c>
      <c r="F3913">
        <v>19</v>
      </c>
      <c r="K3913" s="161">
        <v>93.5</v>
      </c>
      <c r="M3913" s="161">
        <v>84.8</v>
      </c>
      <c r="N3913" s="22">
        <f t="shared" si="12"/>
        <v>35.616</v>
      </c>
    </row>
    <row r="3914" spans="1:14" ht="13.2" x14ac:dyDescent="0.25">
      <c r="A3914" s="410">
        <v>41453</v>
      </c>
      <c r="B3914" s="366">
        <v>103.91</v>
      </c>
      <c r="C3914" s="366"/>
      <c r="D3914" s="366">
        <v>102.49</v>
      </c>
      <c r="E3914" s="411">
        <v>96.56</v>
      </c>
      <c r="F3914">
        <v>20</v>
      </c>
      <c r="G3914" s="383">
        <f>SUM(B3895:B3914)/F3913</f>
        <v>104.13789473684211</v>
      </c>
      <c r="H3914" s="383">
        <f>SUM(D3895:D3914)/F3914</f>
        <v>102.9195</v>
      </c>
      <c r="I3914" s="383">
        <f>SUM(E3895:E3914)/F3914</f>
        <v>95.800500000000014</v>
      </c>
      <c r="K3914" s="161">
        <v>93</v>
      </c>
      <c r="M3914" s="161">
        <v>84.9</v>
      </c>
      <c r="N3914" s="22">
        <f t="shared" si="12"/>
        <v>35.658000000000001</v>
      </c>
    </row>
    <row r="3915" spans="1:14" s="57" customFormat="1" ht="12" x14ac:dyDescent="0.25">
      <c r="A3915" s="369">
        <v>41456</v>
      </c>
      <c r="B3915" s="404">
        <v>103.27</v>
      </c>
      <c r="C3915" s="404"/>
      <c r="D3915" s="394">
        <v>103.19</v>
      </c>
      <c r="E3915" s="447">
        <v>96.07</v>
      </c>
      <c r="K3915" s="372">
        <v>94.5</v>
      </c>
      <c r="M3915" s="332">
        <v>85.3</v>
      </c>
      <c r="N3915" s="371">
        <f>(M3915/100)*42</f>
        <v>35.826000000000001</v>
      </c>
    </row>
    <row r="3916" spans="1:14" x14ac:dyDescent="0.2">
      <c r="A3916" s="410">
        <v>41457</v>
      </c>
      <c r="B3916" s="368">
        <v>106.35</v>
      </c>
      <c r="C3916" s="368"/>
      <c r="D3916" s="366">
        <v>103.96</v>
      </c>
      <c r="E3916" s="366">
        <v>99.6</v>
      </c>
      <c r="K3916" s="161"/>
      <c r="M3916" s="161">
        <v>86.3</v>
      </c>
      <c r="N3916" s="22">
        <f t="shared" si="12"/>
        <v>36.246000000000002</v>
      </c>
    </row>
    <row r="3917" spans="1:14" x14ac:dyDescent="0.2">
      <c r="A3917" s="410">
        <v>41458</v>
      </c>
      <c r="B3917" s="368">
        <v>107.99</v>
      </c>
      <c r="C3917" s="368"/>
      <c r="D3917" s="366">
        <v>106.12</v>
      </c>
      <c r="E3917" s="368">
        <v>101.24</v>
      </c>
      <c r="K3917" s="161"/>
      <c r="M3917" s="161">
        <v>87.9</v>
      </c>
      <c r="N3917" s="22">
        <f t="shared" si="12"/>
        <v>36.917999999999999</v>
      </c>
    </row>
    <row r="3918" spans="1:14" x14ac:dyDescent="0.2">
      <c r="A3918" s="410">
        <v>41459</v>
      </c>
      <c r="B3918" s="368"/>
      <c r="C3918" s="368"/>
      <c r="D3918" s="367"/>
      <c r="E3918" s="368"/>
      <c r="F3918" s="424" t="s">
        <v>3177</v>
      </c>
      <c r="K3918" s="161"/>
      <c r="M3918"/>
      <c r="N3918" s="22"/>
    </row>
    <row r="3919" spans="1:14" ht="11.4" x14ac:dyDescent="0.2">
      <c r="A3919" s="410">
        <v>41460</v>
      </c>
      <c r="B3919" s="368">
        <v>109.97</v>
      </c>
      <c r="C3919" s="368"/>
      <c r="D3919" s="366">
        <v>107.46</v>
      </c>
      <c r="E3919" s="368">
        <v>103.22</v>
      </c>
      <c r="K3919" s="161"/>
      <c r="M3919" s="408">
        <v>87.9</v>
      </c>
      <c r="N3919" s="450">
        <f t="shared" ref="N3919:N3993" si="13">(M3919/100)*42</f>
        <v>36.917999999999999</v>
      </c>
    </row>
    <row r="3920" spans="1:14" ht="11.4" x14ac:dyDescent="0.2">
      <c r="A3920" s="410">
        <v>41463</v>
      </c>
      <c r="B3920" s="368">
        <v>109.89</v>
      </c>
      <c r="C3920" s="368"/>
      <c r="D3920" s="366">
        <v>107.75</v>
      </c>
      <c r="E3920" s="368">
        <v>103.14</v>
      </c>
      <c r="K3920" s="161"/>
      <c r="M3920" s="408">
        <v>88.6</v>
      </c>
      <c r="N3920" s="450">
        <f t="shared" si="13"/>
        <v>37.211999999999996</v>
      </c>
    </row>
    <row r="3921" spans="1:14" ht="11.4" x14ac:dyDescent="0.2">
      <c r="A3921" s="410">
        <v>41464</v>
      </c>
      <c r="B3921" s="368">
        <v>110.28</v>
      </c>
      <c r="C3921" s="368"/>
      <c r="D3921" s="366">
        <v>107.9</v>
      </c>
      <c r="E3921" s="368">
        <v>103.53</v>
      </c>
      <c r="K3921" s="161"/>
      <c r="M3921" s="408">
        <v>90.3</v>
      </c>
      <c r="N3921" s="450">
        <f t="shared" si="13"/>
        <v>37.926000000000002</v>
      </c>
    </row>
    <row r="3922" spans="1:14" ht="11.4" x14ac:dyDescent="0.2">
      <c r="A3922" s="410">
        <v>41465</v>
      </c>
      <c r="B3922" s="368">
        <v>111.07</v>
      </c>
      <c r="C3922" s="368"/>
      <c r="D3922" s="366">
        <v>108.43</v>
      </c>
      <c r="E3922" s="368">
        <v>106.52</v>
      </c>
      <c r="K3922" s="161"/>
      <c r="M3922" s="408">
        <v>92.6</v>
      </c>
      <c r="N3922" s="450">
        <f t="shared" si="13"/>
        <v>38.891999999999996</v>
      </c>
    </row>
    <row r="3923" spans="1:14" ht="11.4" x14ac:dyDescent="0.2">
      <c r="A3923" s="410">
        <v>41466</v>
      </c>
      <c r="B3923" s="368">
        <v>109.56</v>
      </c>
      <c r="C3923" s="368"/>
      <c r="D3923" s="366">
        <v>108.18</v>
      </c>
      <c r="E3923" s="368">
        <v>104.91</v>
      </c>
      <c r="K3923" s="161"/>
      <c r="M3923" s="408">
        <v>91.4</v>
      </c>
      <c r="N3923" s="450">
        <f t="shared" si="13"/>
        <v>38.387999999999998</v>
      </c>
    </row>
    <row r="3924" spans="1:14" ht="11.4" x14ac:dyDescent="0.2">
      <c r="A3924" s="410">
        <v>41467</v>
      </c>
      <c r="B3924" s="366">
        <v>110.3</v>
      </c>
      <c r="C3924" s="366"/>
      <c r="D3924" s="161">
        <v>109.03</v>
      </c>
      <c r="E3924" s="366">
        <v>105.95</v>
      </c>
      <c r="K3924" s="161"/>
      <c r="M3924" s="408">
        <v>93</v>
      </c>
      <c r="N3924" s="450">
        <f t="shared" si="13"/>
        <v>39.06</v>
      </c>
    </row>
    <row r="3925" spans="1:14" x14ac:dyDescent="0.2">
      <c r="A3925" s="410">
        <v>41470</v>
      </c>
      <c r="B3925" s="366">
        <v>111.97</v>
      </c>
      <c r="C3925" s="366"/>
      <c r="D3925" s="161">
        <v>109.05</v>
      </c>
      <c r="E3925" s="366">
        <v>106.32</v>
      </c>
      <c r="K3925" s="161">
        <v>102.75</v>
      </c>
      <c r="M3925" s="161">
        <v>93.1</v>
      </c>
      <c r="N3925" s="22">
        <f t="shared" si="13"/>
        <v>39.101999999999997</v>
      </c>
    </row>
    <row r="3926" spans="1:14" x14ac:dyDescent="0.2">
      <c r="A3926" s="410">
        <v>41471</v>
      </c>
      <c r="B3926" s="366">
        <v>110.8</v>
      </c>
      <c r="C3926" s="366"/>
      <c r="D3926" s="161">
        <v>109.29</v>
      </c>
      <c r="E3926" s="366">
        <v>106</v>
      </c>
      <c r="K3926" s="161">
        <v>102.5</v>
      </c>
      <c r="M3926" s="161">
        <v>93.6</v>
      </c>
      <c r="N3926" s="22">
        <f t="shared" si="13"/>
        <v>39.311999999999998</v>
      </c>
    </row>
    <row r="3927" spans="1:14" x14ac:dyDescent="0.2">
      <c r="A3927" s="410">
        <v>41472</v>
      </c>
      <c r="B3927" s="366">
        <v>113.03</v>
      </c>
      <c r="C3927" s="366"/>
      <c r="D3927" s="161">
        <v>109.67</v>
      </c>
      <c r="E3927" s="366">
        <v>106.48</v>
      </c>
      <c r="K3927" s="161">
        <v>103</v>
      </c>
      <c r="M3927" s="161">
        <v>95</v>
      </c>
      <c r="N3927" s="22">
        <f t="shared" si="13"/>
        <v>39.9</v>
      </c>
    </row>
    <row r="3928" spans="1:14" x14ac:dyDescent="0.2">
      <c r="A3928" s="410">
        <v>41473</v>
      </c>
      <c r="B3928" s="366">
        <v>114.49</v>
      </c>
      <c r="C3928" s="366"/>
      <c r="D3928" s="161">
        <v>109.71</v>
      </c>
      <c r="E3928" s="366">
        <v>108.04</v>
      </c>
      <c r="K3928" s="161">
        <v>104.5</v>
      </c>
      <c r="M3928" s="161">
        <v>96.8</v>
      </c>
      <c r="N3928" s="22">
        <f t="shared" si="13"/>
        <v>40.655999999999999</v>
      </c>
    </row>
    <row r="3929" spans="1:14" x14ac:dyDescent="0.2">
      <c r="A3929" s="410">
        <v>41474</v>
      </c>
      <c r="B3929" s="366">
        <v>114.3</v>
      </c>
      <c r="C3929" s="366"/>
      <c r="D3929" s="161">
        <v>109.34</v>
      </c>
      <c r="E3929" s="366">
        <v>108.05</v>
      </c>
      <c r="K3929" s="161"/>
      <c r="M3929" s="161">
        <v>96.7</v>
      </c>
      <c r="N3929" s="22">
        <f t="shared" si="13"/>
        <v>40.614000000000004</v>
      </c>
    </row>
    <row r="3930" spans="1:14" x14ac:dyDescent="0.2">
      <c r="A3930" s="410">
        <v>41477</v>
      </c>
      <c r="B3930" s="368">
        <v>113.16</v>
      </c>
      <c r="C3930" s="368"/>
      <c r="D3930" s="161">
        <v>108.82</v>
      </c>
      <c r="E3930" s="368">
        <v>106.91</v>
      </c>
      <c r="K3930" s="161">
        <v>103.5</v>
      </c>
      <c r="M3930" s="161">
        <v>94.5</v>
      </c>
      <c r="N3930" s="22">
        <f t="shared" si="13"/>
        <v>39.69</v>
      </c>
    </row>
    <row r="3931" spans="1:14" x14ac:dyDescent="0.2">
      <c r="A3931" s="410">
        <v>41478</v>
      </c>
      <c r="B3931" s="366">
        <v>113.88</v>
      </c>
      <c r="C3931" s="366"/>
      <c r="D3931" s="161">
        <v>109.27</v>
      </c>
      <c r="E3931" s="366">
        <v>107.23</v>
      </c>
      <c r="K3931" s="161"/>
      <c r="M3931" s="161">
        <v>93.8</v>
      </c>
      <c r="N3931" s="22">
        <f t="shared" si="13"/>
        <v>39.396000000000001</v>
      </c>
    </row>
    <row r="3932" spans="1:14" x14ac:dyDescent="0.2">
      <c r="A3932" s="410">
        <v>41479</v>
      </c>
      <c r="B3932" s="366">
        <v>111.69</v>
      </c>
      <c r="C3932" s="366"/>
      <c r="D3932" s="161">
        <v>108.23</v>
      </c>
      <c r="E3932" s="366">
        <v>105.39</v>
      </c>
      <c r="K3932" s="161">
        <v>102</v>
      </c>
      <c r="M3932" s="161">
        <v>92.8</v>
      </c>
      <c r="N3932" s="22">
        <f t="shared" si="13"/>
        <v>38.975999999999999</v>
      </c>
    </row>
    <row r="3933" spans="1:14" x14ac:dyDescent="0.2">
      <c r="A3933" s="410">
        <v>41480</v>
      </c>
      <c r="B3933" s="366">
        <v>110.74</v>
      </c>
      <c r="C3933" s="366"/>
      <c r="D3933" s="161">
        <v>108.1</v>
      </c>
      <c r="E3933" s="366">
        <v>105.49</v>
      </c>
      <c r="K3933" s="161"/>
      <c r="M3933" s="161">
        <v>92.1</v>
      </c>
      <c r="N3933" s="22">
        <f t="shared" si="13"/>
        <v>38.681999999999995</v>
      </c>
    </row>
    <row r="3934" spans="1:14" x14ac:dyDescent="0.2">
      <c r="A3934" s="410">
        <v>41481</v>
      </c>
      <c r="B3934" s="366">
        <v>109.7</v>
      </c>
      <c r="C3934" s="366"/>
      <c r="D3934" s="161">
        <v>107.57</v>
      </c>
      <c r="E3934" s="366">
        <v>104.7</v>
      </c>
      <c r="K3934" s="161">
        <v>101.25</v>
      </c>
      <c r="M3934" s="161">
        <v>91.9</v>
      </c>
      <c r="N3934" s="22">
        <f t="shared" si="13"/>
        <v>38.597999999999999</v>
      </c>
    </row>
    <row r="3935" spans="1:14" x14ac:dyDescent="0.2">
      <c r="A3935" s="410">
        <v>41484</v>
      </c>
      <c r="B3935" s="366">
        <v>110.35</v>
      </c>
      <c r="C3935" s="366"/>
      <c r="D3935" s="161">
        <v>108.1</v>
      </c>
      <c r="E3935" s="366">
        <v>104.55</v>
      </c>
      <c r="F3935">
        <v>21</v>
      </c>
      <c r="K3935" s="161">
        <v>100.75</v>
      </c>
      <c r="M3935" s="161">
        <v>93.2</v>
      </c>
      <c r="N3935" s="22">
        <f t="shared" si="13"/>
        <v>39.144000000000005</v>
      </c>
    </row>
    <row r="3936" spans="1:14" ht="11.4" x14ac:dyDescent="0.2">
      <c r="A3936" s="410">
        <v>41485</v>
      </c>
      <c r="B3936" s="454"/>
      <c r="C3936" s="454"/>
      <c r="D3936" s="161">
        <v>107.47</v>
      </c>
      <c r="E3936" s="411">
        <v>103.08</v>
      </c>
      <c r="F3936" s="432" t="s">
        <v>3178</v>
      </c>
      <c r="K3936" s="161">
        <v>99.5</v>
      </c>
      <c r="M3936" s="161">
        <v>94.1</v>
      </c>
      <c r="N3936" s="22">
        <f t="shared" si="13"/>
        <v>39.521999999999998</v>
      </c>
    </row>
    <row r="3937" spans="1:18" ht="13.2" x14ac:dyDescent="0.25">
      <c r="A3937" s="410">
        <v>41486</v>
      </c>
      <c r="B3937" s="411">
        <v>110.58</v>
      </c>
      <c r="C3937" s="411"/>
      <c r="D3937" s="161">
        <v>107.89</v>
      </c>
      <c r="E3937" s="411">
        <v>105.03</v>
      </c>
      <c r="F3937">
        <v>22</v>
      </c>
      <c r="G3937" s="383">
        <f>SUM(B3915:B3937)/F3935</f>
        <v>110.63666666666666</v>
      </c>
      <c r="H3937" s="383">
        <f>SUM(D3915:D3937)/F3937</f>
        <v>107.93318181818178</v>
      </c>
      <c r="I3937" s="383">
        <f>SUM(E3915:E3937)/F3937</f>
        <v>104.61136363636365</v>
      </c>
      <c r="K3937" s="161">
        <v>101.5</v>
      </c>
      <c r="M3937" s="161">
        <v>94.3</v>
      </c>
      <c r="N3937" s="22">
        <f t="shared" si="13"/>
        <v>39.605999999999995</v>
      </c>
    </row>
    <row r="3938" spans="1:18" s="57" customFormat="1" ht="12" x14ac:dyDescent="0.25">
      <c r="A3938" s="369">
        <v>41487</v>
      </c>
      <c r="B3938" s="404">
        <v>112.84</v>
      </c>
      <c r="C3938" s="404"/>
      <c r="D3938" s="372">
        <v>109.94</v>
      </c>
      <c r="E3938" s="404">
        <v>107.89</v>
      </c>
      <c r="K3938" s="372">
        <v>104.25</v>
      </c>
      <c r="M3938" s="332">
        <v>97.1</v>
      </c>
      <c r="N3938" s="371">
        <f t="shared" si="13"/>
        <v>40.781999999999996</v>
      </c>
    </row>
    <row r="3939" spans="1:18" ht="10.8" thickBot="1" x14ac:dyDescent="0.25">
      <c r="A3939" s="410">
        <v>41488</v>
      </c>
      <c r="B3939" s="368">
        <v>111.74</v>
      </c>
      <c r="C3939" s="368"/>
      <c r="D3939" s="161">
        <v>109.63</v>
      </c>
      <c r="E3939" s="366">
        <v>106.94</v>
      </c>
      <c r="K3939" s="161">
        <v>103.5</v>
      </c>
      <c r="M3939" s="161">
        <v>96.9</v>
      </c>
      <c r="N3939" s="22">
        <f t="shared" si="13"/>
        <v>40.698</v>
      </c>
    </row>
    <row r="3940" spans="1:18" ht="11.4" thickTop="1" thickBot="1" x14ac:dyDescent="0.25">
      <c r="A3940" s="410">
        <v>41491</v>
      </c>
      <c r="B3940" s="483">
        <f>(D3940*0.2961)+77.454</f>
        <v>109.96874099999999</v>
      </c>
      <c r="C3940" s="483"/>
      <c r="D3940" s="161">
        <v>109.81</v>
      </c>
      <c r="E3940" s="451">
        <v>106.56</v>
      </c>
      <c r="F3940" s="424" t="s">
        <v>3179</v>
      </c>
      <c r="K3940"/>
      <c r="M3940" s="161">
        <v>96.3</v>
      </c>
      <c r="N3940" s="22">
        <f t="shared" si="13"/>
        <v>40.445999999999998</v>
      </c>
    </row>
    <row r="3941" spans="1:18" ht="10.8" thickTop="1" x14ac:dyDescent="0.2">
      <c r="A3941" s="410">
        <v>41492</v>
      </c>
      <c r="B3941" s="483">
        <f t="shared" ref="B3941:B3949" si="14">(D3941*0.2961)+77.454</f>
        <v>109.66079699999999</v>
      </c>
      <c r="C3941" s="483"/>
      <c r="D3941" s="161">
        <v>108.77</v>
      </c>
      <c r="E3941" s="366">
        <v>105.3</v>
      </c>
      <c r="F3941" s="424" t="s">
        <v>3180</v>
      </c>
      <c r="K3941"/>
      <c r="M3941" s="161">
        <v>96.4</v>
      </c>
      <c r="N3941" s="22">
        <f t="shared" si="13"/>
        <v>40.488000000000007</v>
      </c>
    </row>
    <row r="3942" spans="1:18" x14ac:dyDescent="0.2">
      <c r="A3942" s="410">
        <v>41493</v>
      </c>
      <c r="B3942" s="483">
        <f t="shared" si="14"/>
        <v>109.54827899999999</v>
      </c>
      <c r="C3942" s="483"/>
      <c r="D3942" s="161">
        <v>108.39</v>
      </c>
      <c r="E3942" s="366">
        <v>104.37</v>
      </c>
      <c r="F3942" s="424" t="s">
        <v>3188</v>
      </c>
      <c r="K3942" s="36"/>
      <c r="M3942" s="161">
        <v>99.8</v>
      </c>
      <c r="N3942" s="22">
        <f t="shared" si="13"/>
        <v>41.915999999999997</v>
      </c>
    </row>
    <row r="3943" spans="1:18" x14ac:dyDescent="0.2">
      <c r="A3943" s="410">
        <v>41494</v>
      </c>
      <c r="B3943" s="483">
        <f t="shared" si="14"/>
        <v>109.23145199999999</v>
      </c>
      <c r="C3943" s="483"/>
      <c r="D3943" s="161">
        <v>107.32</v>
      </c>
      <c r="E3943" s="366">
        <v>103.4</v>
      </c>
      <c r="F3943" s="463" t="s">
        <v>3190</v>
      </c>
      <c r="K3943" s="36"/>
      <c r="M3943" s="161">
        <v>100.1</v>
      </c>
      <c r="N3943" s="22">
        <f t="shared" si="13"/>
        <v>42.041999999999994</v>
      </c>
    </row>
    <row r="3944" spans="1:18" x14ac:dyDescent="0.2">
      <c r="A3944" s="410">
        <v>41495</v>
      </c>
      <c r="B3944" s="483">
        <f t="shared" si="14"/>
        <v>109.577889</v>
      </c>
      <c r="C3944" s="483"/>
      <c r="D3944" s="161">
        <v>108.49</v>
      </c>
      <c r="E3944" s="366">
        <v>105.97</v>
      </c>
      <c r="K3944" s="36"/>
      <c r="M3944" s="161">
        <v>101.8</v>
      </c>
      <c r="N3944" s="22">
        <f t="shared" si="13"/>
        <v>42.756</v>
      </c>
    </row>
    <row r="3945" spans="1:18" x14ac:dyDescent="0.2">
      <c r="A3945" s="410">
        <v>41498</v>
      </c>
      <c r="B3945" s="483">
        <f t="shared" si="14"/>
        <v>109.81180799999998</v>
      </c>
      <c r="C3945" s="483"/>
      <c r="D3945" s="161">
        <v>109.28</v>
      </c>
      <c r="E3945" s="366">
        <v>106.11</v>
      </c>
      <c r="F3945" s="462" t="s">
        <v>3187</v>
      </c>
      <c r="K3945" s="36"/>
      <c r="M3945" s="161">
        <v>102</v>
      </c>
      <c r="N3945" s="22">
        <f t="shared" si="13"/>
        <v>42.84</v>
      </c>
    </row>
    <row r="3946" spans="1:18" x14ac:dyDescent="0.2">
      <c r="A3946" s="410">
        <v>41499</v>
      </c>
      <c r="B3946" s="483">
        <f t="shared" si="14"/>
        <v>110.229309</v>
      </c>
      <c r="C3946" s="483"/>
      <c r="D3946" s="161">
        <v>110.69</v>
      </c>
      <c r="E3946" s="366">
        <v>106.83</v>
      </c>
      <c r="K3946" s="36"/>
      <c r="M3946" s="161">
        <v>103</v>
      </c>
      <c r="N3946" s="22">
        <f t="shared" si="13"/>
        <v>43.26</v>
      </c>
    </row>
    <row r="3947" spans="1:18" x14ac:dyDescent="0.2">
      <c r="A3947" s="410">
        <v>41500</v>
      </c>
      <c r="B3947" s="483">
        <f t="shared" si="14"/>
        <v>110.10198599999998</v>
      </c>
      <c r="C3947" s="483"/>
      <c r="D3947" s="161">
        <v>110.26</v>
      </c>
      <c r="E3947" s="366">
        <v>106.85</v>
      </c>
      <c r="K3947" s="36"/>
      <c r="M3947" s="161">
        <v>104.6</v>
      </c>
      <c r="N3947" s="22">
        <f t="shared" si="13"/>
        <v>43.932000000000002</v>
      </c>
    </row>
    <row r="3948" spans="1:18" x14ac:dyDescent="0.2">
      <c r="A3948" s="410">
        <v>41501</v>
      </c>
      <c r="B3948" s="483">
        <f t="shared" si="14"/>
        <v>110.49283799999999</v>
      </c>
      <c r="C3948" s="483"/>
      <c r="D3948" s="161">
        <v>111.58</v>
      </c>
      <c r="E3948" s="366">
        <v>107.33</v>
      </c>
      <c r="K3948" s="161">
        <v>103.75</v>
      </c>
      <c r="M3948" s="161">
        <v>105.9</v>
      </c>
      <c r="N3948" s="22">
        <f t="shared" si="13"/>
        <v>44.478000000000009</v>
      </c>
      <c r="Q3948" s="864" t="s">
        <v>3186</v>
      </c>
      <c r="R3948" s="865"/>
    </row>
    <row r="3949" spans="1:18" ht="10.8" thickBot="1" x14ac:dyDescent="0.25">
      <c r="A3949" s="410">
        <v>41502</v>
      </c>
      <c r="B3949" s="483">
        <f t="shared" si="14"/>
        <v>110.56390199999998</v>
      </c>
      <c r="C3949" s="483"/>
      <c r="D3949" s="161">
        <v>111.82</v>
      </c>
      <c r="E3949" s="366">
        <v>107.46</v>
      </c>
      <c r="K3949" s="161">
        <v>104</v>
      </c>
      <c r="M3949" s="161">
        <v>107.3</v>
      </c>
      <c r="N3949" s="22">
        <f t="shared" si="13"/>
        <v>45.065999999999995</v>
      </c>
      <c r="Q3949" s="452" t="s">
        <v>3184</v>
      </c>
      <c r="R3949" s="457" t="s">
        <v>3185</v>
      </c>
    </row>
    <row r="3950" spans="1:18" ht="11.4" thickTop="1" thickBot="1" x14ac:dyDescent="0.25">
      <c r="A3950" s="410">
        <v>41505</v>
      </c>
      <c r="B3950" s="454">
        <v>110.93</v>
      </c>
      <c r="C3950" s="454"/>
      <c r="D3950" s="161">
        <v>111.41</v>
      </c>
      <c r="E3950" s="366">
        <v>107.1</v>
      </c>
      <c r="F3950" s="861" t="s">
        <v>3189</v>
      </c>
      <c r="G3950" s="862"/>
      <c r="H3950" s="863"/>
      <c r="K3950" s="161">
        <v>103.5</v>
      </c>
      <c r="M3950" s="161">
        <v>108.8</v>
      </c>
      <c r="N3950" s="22">
        <f t="shared" si="13"/>
        <v>45.696000000000005</v>
      </c>
      <c r="Q3950" s="456">
        <v>110.35</v>
      </c>
      <c r="R3950" s="455">
        <v>110.93</v>
      </c>
    </row>
    <row r="3951" spans="1:18" ht="10.8" thickTop="1" x14ac:dyDescent="0.2">
      <c r="A3951" s="472">
        <v>41506</v>
      </c>
      <c r="B3951" s="454">
        <v>110.51</v>
      </c>
      <c r="C3951" s="454"/>
      <c r="D3951" s="161">
        <v>110.74</v>
      </c>
      <c r="E3951" s="366">
        <v>104.96</v>
      </c>
      <c r="F3951" s="457"/>
      <c r="K3951" s="161">
        <v>101.5</v>
      </c>
      <c r="M3951" s="161">
        <v>107.8</v>
      </c>
      <c r="N3951" s="22">
        <f t="shared" si="13"/>
        <v>45.276000000000003</v>
      </c>
      <c r="Q3951" s="474">
        <v>108.26</v>
      </c>
      <c r="R3951" s="475">
        <v>110.51</v>
      </c>
    </row>
    <row r="3952" spans="1:18" x14ac:dyDescent="0.2">
      <c r="A3952" s="473">
        <v>41507</v>
      </c>
      <c r="B3952" s="454">
        <v>110.09</v>
      </c>
      <c r="C3952" s="454"/>
      <c r="D3952" s="161">
        <v>110.82</v>
      </c>
      <c r="E3952" s="366">
        <v>103.85</v>
      </c>
      <c r="K3952" s="161">
        <v>100.25</v>
      </c>
      <c r="M3952" s="161">
        <v>111.1</v>
      </c>
      <c r="N3952" s="22">
        <f t="shared" si="13"/>
        <v>46.661999999999999</v>
      </c>
      <c r="Q3952" s="476">
        <v>107.21</v>
      </c>
      <c r="R3952" s="477">
        <v>110.09</v>
      </c>
    </row>
    <row r="3953" spans="1:18" x14ac:dyDescent="0.2">
      <c r="A3953" s="473">
        <v>41508</v>
      </c>
      <c r="B3953" s="454">
        <v>110.25</v>
      </c>
      <c r="C3953" s="454"/>
      <c r="D3953" s="161">
        <v>110.51</v>
      </c>
      <c r="E3953" s="366">
        <v>105.03</v>
      </c>
      <c r="K3953" s="161">
        <v>101.5</v>
      </c>
      <c r="M3953" s="161">
        <v>111.1</v>
      </c>
      <c r="N3953" s="22">
        <f t="shared" si="13"/>
        <v>46.661999999999999</v>
      </c>
      <c r="Q3953" s="476">
        <v>108.59</v>
      </c>
      <c r="R3953" s="477">
        <v>110.25</v>
      </c>
    </row>
    <row r="3954" spans="1:18" x14ac:dyDescent="0.2">
      <c r="A3954" s="473">
        <v>41509</v>
      </c>
      <c r="B3954" s="454">
        <v>110.52</v>
      </c>
      <c r="C3954" s="454"/>
      <c r="D3954" s="161">
        <v>112.12</v>
      </c>
      <c r="E3954" s="366">
        <v>106.42</v>
      </c>
      <c r="K3954" s="161">
        <v>103</v>
      </c>
      <c r="M3954" s="161">
        <v>112.3</v>
      </c>
      <c r="N3954" s="22">
        <f t="shared" si="13"/>
        <v>47.165999999999997</v>
      </c>
      <c r="Q3954" s="476">
        <v>109.57</v>
      </c>
      <c r="R3954" s="477">
        <v>110.52</v>
      </c>
    </row>
    <row r="3955" spans="1:18" x14ac:dyDescent="0.2">
      <c r="A3955" s="470">
        <v>41512</v>
      </c>
      <c r="B3955" s="454">
        <v>110.29</v>
      </c>
      <c r="C3955" s="454"/>
      <c r="D3955" s="161">
        <v>112.23</v>
      </c>
      <c r="E3955" s="366">
        <v>105.92</v>
      </c>
      <c r="K3955" s="161">
        <v>102</v>
      </c>
      <c r="M3955" s="161">
        <v>111.1</v>
      </c>
      <c r="N3955" s="22">
        <f t="shared" si="13"/>
        <v>46.661999999999999</v>
      </c>
      <c r="Q3955" s="476">
        <v>109.12</v>
      </c>
      <c r="R3955" s="477">
        <v>110.29</v>
      </c>
    </row>
    <row r="3956" spans="1:18" x14ac:dyDescent="0.2">
      <c r="A3956" s="470">
        <v>41513</v>
      </c>
      <c r="B3956" s="454">
        <v>110.83</v>
      </c>
      <c r="C3956" s="454"/>
      <c r="D3956" s="161">
        <v>115.21</v>
      </c>
      <c r="E3956" s="366">
        <v>109.01</v>
      </c>
      <c r="F3956" s="432" t="s">
        <v>3182</v>
      </c>
      <c r="K3956" s="161">
        <v>105.5</v>
      </c>
      <c r="M3956" s="161">
        <v>111.1</v>
      </c>
      <c r="N3956" s="22">
        <f t="shared" si="13"/>
        <v>46.661999999999999</v>
      </c>
      <c r="Q3956" s="476">
        <v>111.81</v>
      </c>
      <c r="R3956" s="477">
        <v>110.83</v>
      </c>
    </row>
    <row r="3957" spans="1:18" ht="10.8" thickBot="1" x14ac:dyDescent="0.25">
      <c r="A3957" s="471">
        <v>41514</v>
      </c>
      <c r="B3957" s="454">
        <v>111.02</v>
      </c>
      <c r="C3957" s="454"/>
      <c r="D3957" s="161">
        <v>116.27</v>
      </c>
      <c r="E3957" s="366">
        <v>110.1</v>
      </c>
      <c r="K3957" s="161">
        <v>106.75</v>
      </c>
      <c r="M3957" s="161">
        <v>116.3</v>
      </c>
      <c r="N3957" s="22">
        <f t="shared" si="13"/>
        <v>48.846000000000004</v>
      </c>
      <c r="Q3957" s="478">
        <v>113.35</v>
      </c>
      <c r="R3957" s="479">
        <v>111.02</v>
      </c>
    </row>
    <row r="3958" spans="1:18" x14ac:dyDescent="0.2">
      <c r="A3958" s="21">
        <v>41515</v>
      </c>
      <c r="B3958" s="454">
        <v>112.28</v>
      </c>
      <c r="C3958" s="454"/>
      <c r="D3958" s="161">
        <v>116.91</v>
      </c>
      <c r="E3958" s="366">
        <v>108.8</v>
      </c>
      <c r="K3958" s="161">
        <v>105.25</v>
      </c>
      <c r="M3958" s="161">
        <v>116.6</v>
      </c>
      <c r="N3958" s="22">
        <f t="shared" si="13"/>
        <v>48.971999999999994</v>
      </c>
      <c r="Q3958" s="456">
        <v>112.3</v>
      </c>
      <c r="R3958" s="455">
        <v>112.28</v>
      </c>
    </row>
    <row r="3959" spans="1:18" s="57" customFormat="1" ht="13.2" x14ac:dyDescent="0.25">
      <c r="A3959" s="369">
        <v>41516</v>
      </c>
      <c r="B3959" s="464">
        <v>111.32</v>
      </c>
      <c r="C3959" s="464"/>
      <c r="D3959" s="429">
        <v>115.97</v>
      </c>
      <c r="E3959" s="394">
        <v>107.65</v>
      </c>
      <c r="F3959">
        <v>22</v>
      </c>
      <c r="G3959" s="383">
        <f>SUM(B3938:B3959)/F3959</f>
        <v>110.53668186363637</v>
      </c>
      <c r="H3959" s="383">
        <f>SUM(D3938:D3959)/F3959</f>
        <v>111.28045454545453</v>
      </c>
      <c r="I3959" s="383">
        <f>SUM(E3938:E3959)/F3959</f>
        <v>106.53863636363639</v>
      </c>
      <c r="K3959" s="373">
        <v>104</v>
      </c>
      <c r="M3959" s="332">
        <v>117.5</v>
      </c>
      <c r="N3959" s="371">
        <f t="shared" si="13"/>
        <v>49.35</v>
      </c>
      <c r="Q3959" s="456">
        <v>111.75</v>
      </c>
      <c r="R3959" s="455">
        <v>111.32</v>
      </c>
    </row>
    <row r="3960" spans="1:18" x14ac:dyDescent="0.2">
      <c r="A3960" s="410">
        <v>41519</v>
      </c>
      <c r="D3960" s="458"/>
      <c r="E3960" s="459"/>
      <c r="F3960" s="460" t="s">
        <v>3181</v>
      </c>
      <c r="K3960" s="36"/>
      <c r="M3960" s="161"/>
      <c r="N3960" s="22"/>
    </row>
    <row r="3961" spans="1:18" x14ac:dyDescent="0.2">
      <c r="A3961" s="21">
        <v>41520</v>
      </c>
      <c r="B3961" s="454">
        <v>112.58</v>
      </c>
      <c r="C3961" s="454"/>
      <c r="D3961" s="161">
        <v>115.49</v>
      </c>
      <c r="E3961" s="366">
        <v>108.54</v>
      </c>
      <c r="K3961" s="161">
        <v>105.25</v>
      </c>
      <c r="M3961" s="161">
        <v>119.1</v>
      </c>
      <c r="N3961" s="22">
        <f t="shared" si="13"/>
        <v>50.021999999999991</v>
      </c>
      <c r="Q3961" s="456">
        <v>112.74</v>
      </c>
      <c r="R3961" s="455">
        <v>112.58</v>
      </c>
    </row>
    <row r="3962" spans="1:18" x14ac:dyDescent="0.2">
      <c r="A3962" s="410">
        <v>41521</v>
      </c>
      <c r="B3962" s="454">
        <v>111.61</v>
      </c>
      <c r="C3962" s="454"/>
      <c r="D3962" s="161">
        <v>115.65</v>
      </c>
      <c r="E3962" s="366">
        <v>107.23</v>
      </c>
      <c r="K3962" s="161"/>
      <c r="M3962" s="161">
        <v>118.2</v>
      </c>
      <c r="N3962" s="22">
        <f t="shared" si="13"/>
        <v>49.643999999999998</v>
      </c>
      <c r="Q3962" s="456">
        <v>111.63</v>
      </c>
      <c r="R3962" s="455">
        <v>111.61</v>
      </c>
    </row>
    <row r="3963" spans="1:18" x14ac:dyDescent="0.2">
      <c r="A3963" s="21">
        <v>41522</v>
      </c>
      <c r="B3963" s="454">
        <v>112.1</v>
      </c>
      <c r="C3963" s="454"/>
      <c r="D3963" s="161">
        <v>115.81</v>
      </c>
      <c r="E3963" s="366">
        <v>108.37</v>
      </c>
      <c r="K3963" s="161"/>
      <c r="M3963" s="161">
        <v>113.6</v>
      </c>
      <c r="N3963" s="22">
        <f t="shared" si="13"/>
        <v>47.711999999999996</v>
      </c>
      <c r="Q3963" s="455">
        <v>112.1</v>
      </c>
      <c r="R3963" s="455">
        <v>112.1</v>
      </c>
    </row>
    <row r="3964" spans="1:18" x14ac:dyDescent="0.2">
      <c r="A3964" s="410">
        <v>41523</v>
      </c>
      <c r="B3964" s="454">
        <v>112.89</v>
      </c>
      <c r="C3964" s="454"/>
      <c r="D3964" s="161">
        <v>117.15</v>
      </c>
      <c r="E3964" s="366">
        <v>110.53</v>
      </c>
      <c r="K3964" s="161"/>
      <c r="M3964" s="161">
        <v>113.4</v>
      </c>
      <c r="N3964" s="22">
        <f t="shared" si="13"/>
        <v>47.628000000000007</v>
      </c>
      <c r="Q3964" s="456">
        <v>113.28</v>
      </c>
      <c r="R3964" s="455">
        <v>112.89</v>
      </c>
    </row>
    <row r="3965" spans="1:18" x14ac:dyDescent="0.2">
      <c r="A3965" s="21">
        <v>41526</v>
      </c>
      <c r="B3965" s="454">
        <v>111.41</v>
      </c>
      <c r="C3965" s="454"/>
      <c r="D3965" s="161">
        <v>115.2</v>
      </c>
      <c r="E3965" s="366">
        <v>109.52</v>
      </c>
      <c r="K3965" s="161"/>
      <c r="M3965" s="161">
        <v>111.5</v>
      </c>
      <c r="N3965" s="22">
        <f t="shared" si="13"/>
        <v>46.83</v>
      </c>
      <c r="Q3965" s="456">
        <v>111.17</v>
      </c>
      <c r="R3965" s="455">
        <v>111.41</v>
      </c>
    </row>
    <row r="3966" spans="1:18" x14ac:dyDescent="0.2">
      <c r="A3966" s="410">
        <v>41527</v>
      </c>
      <c r="B3966" s="454">
        <v>109.84</v>
      </c>
      <c r="C3966" s="454"/>
      <c r="D3966" s="161">
        <v>112.1</v>
      </c>
      <c r="E3966" s="366">
        <v>107.39</v>
      </c>
      <c r="K3966" s="161"/>
      <c r="M3966" s="161">
        <v>106.6</v>
      </c>
      <c r="N3966" s="22">
        <f t="shared" si="13"/>
        <v>44.771999999999991</v>
      </c>
      <c r="Q3966" s="456">
        <v>109.14</v>
      </c>
      <c r="R3966" s="455">
        <v>109.84</v>
      </c>
    </row>
    <row r="3967" spans="1:18" x14ac:dyDescent="0.2">
      <c r="A3967" s="21">
        <v>41528</v>
      </c>
      <c r="B3967" s="454">
        <v>109.95</v>
      </c>
      <c r="C3967" s="454"/>
      <c r="D3967" s="161">
        <v>112.37</v>
      </c>
      <c r="E3967" s="366">
        <v>107.56</v>
      </c>
      <c r="K3967" s="161"/>
      <c r="M3967" s="161">
        <v>111.3</v>
      </c>
      <c r="N3967" s="22">
        <f t="shared" si="13"/>
        <v>46.746000000000002</v>
      </c>
      <c r="Q3967" s="456">
        <v>109.21</v>
      </c>
      <c r="R3967" s="455">
        <v>109.95</v>
      </c>
    </row>
    <row r="3968" spans="1:18" x14ac:dyDescent="0.2">
      <c r="A3968" s="410">
        <v>41529</v>
      </c>
      <c r="B3968" s="454">
        <v>110.59</v>
      </c>
      <c r="C3968" s="454"/>
      <c r="D3968" s="161">
        <v>113.11</v>
      </c>
      <c r="E3968" s="366">
        <v>108.6</v>
      </c>
      <c r="K3968" s="161"/>
      <c r="M3968" s="161">
        <v>114.4</v>
      </c>
      <c r="N3968" s="22">
        <f t="shared" si="13"/>
        <v>48.048000000000002</v>
      </c>
      <c r="Q3968" s="456">
        <v>110.2</v>
      </c>
      <c r="R3968" s="455">
        <v>110.59</v>
      </c>
    </row>
    <row r="3969" spans="1:18" ht="10.8" thickBot="1" x14ac:dyDescent="0.25">
      <c r="A3969" s="21">
        <v>41530</v>
      </c>
      <c r="B3969" s="454">
        <v>110.34</v>
      </c>
      <c r="C3969" s="454"/>
      <c r="D3969" s="161">
        <v>113.31</v>
      </c>
      <c r="E3969" s="366">
        <v>108.21</v>
      </c>
      <c r="K3969" s="161"/>
      <c r="M3969" s="161">
        <v>114</v>
      </c>
      <c r="N3969" s="22">
        <f t="shared" si="13"/>
        <v>47.879999999999995</v>
      </c>
      <c r="Q3969" s="456">
        <v>109.76</v>
      </c>
      <c r="R3969" s="455">
        <v>110.34</v>
      </c>
    </row>
    <row r="3970" spans="1:18" x14ac:dyDescent="0.2">
      <c r="A3970" s="469">
        <v>41533</v>
      </c>
      <c r="B3970" s="454">
        <v>109.34</v>
      </c>
      <c r="C3970" s="454"/>
      <c r="D3970" s="161">
        <v>110.86</v>
      </c>
      <c r="E3970" s="366">
        <v>106.59</v>
      </c>
      <c r="K3970" s="161"/>
      <c r="M3970" s="161">
        <v>113.4</v>
      </c>
      <c r="N3970" s="22">
        <f t="shared" si="13"/>
        <v>47.628000000000007</v>
      </c>
      <c r="Q3970" s="474">
        <v>107.74</v>
      </c>
      <c r="R3970" s="475">
        <v>109.34</v>
      </c>
    </row>
    <row r="3971" spans="1:18" x14ac:dyDescent="0.2">
      <c r="A3971" s="470">
        <v>41534</v>
      </c>
      <c r="B3971" s="454">
        <v>108.6</v>
      </c>
      <c r="C3971" s="454"/>
      <c r="D3971" s="161">
        <v>109.05</v>
      </c>
      <c r="E3971" s="366">
        <v>105.42</v>
      </c>
      <c r="K3971" s="161"/>
      <c r="M3971" s="161">
        <v>111.6</v>
      </c>
      <c r="N3971" s="22">
        <f t="shared" si="13"/>
        <v>46.871999999999993</v>
      </c>
      <c r="Q3971" s="476">
        <v>106.42</v>
      </c>
      <c r="R3971" s="477">
        <v>108.6</v>
      </c>
    </row>
    <row r="3972" spans="1:18" x14ac:dyDescent="0.2">
      <c r="A3972" s="470">
        <v>41535</v>
      </c>
      <c r="B3972" s="454">
        <v>109.75</v>
      </c>
      <c r="C3972" s="454"/>
      <c r="D3972" s="161">
        <v>109.09</v>
      </c>
      <c r="E3972" s="366">
        <v>108.07</v>
      </c>
      <c r="K3972" s="161"/>
      <c r="M3972" s="161">
        <v>113.7</v>
      </c>
      <c r="N3972" s="22">
        <f t="shared" si="13"/>
        <v>47.753999999999998</v>
      </c>
      <c r="Q3972" s="476">
        <v>108.82</v>
      </c>
      <c r="R3972" s="477">
        <v>109.75</v>
      </c>
    </row>
    <row r="3973" spans="1:18" x14ac:dyDescent="0.2">
      <c r="A3973" s="470">
        <v>41536</v>
      </c>
      <c r="B3973" s="454">
        <v>109.07</v>
      </c>
      <c r="C3973" s="454"/>
      <c r="D3973" s="161">
        <v>110.66</v>
      </c>
      <c r="E3973" s="366">
        <v>106.39</v>
      </c>
      <c r="K3973" s="161"/>
      <c r="M3973" s="161">
        <v>110.6</v>
      </c>
      <c r="N3973" s="22">
        <f t="shared" si="13"/>
        <v>46.451999999999998</v>
      </c>
      <c r="Q3973" s="476">
        <v>107.24</v>
      </c>
      <c r="R3973" s="477">
        <v>109.07</v>
      </c>
    </row>
    <row r="3974" spans="1:18" x14ac:dyDescent="0.2">
      <c r="A3974" s="470">
        <v>41537</v>
      </c>
      <c r="B3974" s="454">
        <v>108.77</v>
      </c>
      <c r="C3974" s="454"/>
      <c r="D3974" s="161">
        <v>110.22</v>
      </c>
      <c r="E3974" s="366">
        <v>104.67</v>
      </c>
      <c r="K3974" s="161">
        <v>101.25</v>
      </c>
      <c r="M3974" s="161">
        <v>109.9</v>
      </c>
      <c r="N3974" s="22">
        <f t="shared" si="13"/>
        <v>46.158000000000001</v>
      </c>
      <c r="Q3974" s="476">
        <v>105.87</v>
      </c>
      <c r="R3974" s="477">
        <v>108.77</v>
      </c>
    </row>
    <row r="3975" spans="1:18" ht="13.2" x14ac:dyDescent="0.25">
      <c r="A3975" s="470">
        <v>41540</v>
      </c>
      <c r="B3975" s="454">
        <v>108.29</v>
      </c>
      <c r="C3975" s="454"/>
      <c r="D3975" s="161">
        <v>108.56</v>
      </c>
      <c r="E3975" s="366">
        <v>103.59</v>
      </c>
      <c r="F3975">
        <v>15</v>
      </c>
      <c r="G3975" s="383">
        <f>SUM(B3961:B3975)/F3975</f>
        <v>110.342</v>
      </c>
      <c r="H3975" s="383">
        <f>SUM(D3961:D3975)/F3975</f>
        <v>112.57533333333332</v>
      </c>
      <c r="I3975" s="383">
        <f>SUM(E3961:E3975)/F3975</f>
        <v>107.37866666666667</v>
      </c>
      <c r="J3975" s="424" t="s">
        <v>1974</v>
      </c>
      <c r="K3975" s="161">
        <v>99.75</v>
      </c>
      <c r="M3975" s="161">
        <v>107.8</v>
      </c>
      <c r="N3975" s="22">
        <f t="shared" si="13"/>
        <v>45.276000000000003</v>
      </c>
      <c r="Q3975" s="476">
        <v>104.94</v>
      </c>
      <c r="R3975" s="477">
        <v>108.29</v>
      </c>
    </row>
    <row r="3976" spans="1:18" x14ac:dyDescent="0.2">
      <c r="A3976" s="470">
        <v>41541</v>
      </c>
      <c r="B3976" s="454">
        <v>108.19</v>
      </c>
      <c r="C3976" s="454"/>
      <c r="D3976" s="161">
        <v>107.68</v>
      </c>
      <c r="E3976" s="366">
        <v>103.13</v>
      </c>
      <c r="K3976" s="161"/>
      <c r="M3976" s="161">
        <v>105.5</v>
      </c>
      <c r="N3976" s="22">
        <f t="shared" si="13"/>
        <v>44.309999999999995</v>
      </c>
      <c r="Q3976" s="476">
        <v>104.22</v>
      </c>
      <c r="R3976" s="477">
        <v>108.19</v>
      </c>
    </row>
    <row r="3977" spans="1:18" x14ac:dyDescent="0.2">
      <c r="A3977" s="470">
        <v>41542</v>
      </c>
      <c r="B3977" s="454">
        <v>108.18</v>
      </c>
      <c r="C3977" s="454"/>
      <c r="D3977" s="161">
        <v>109.46</v>
      </c>
      <c r="E3977" s="366">
        <v>102.66</v>
      </c>
      <c r="K3977" s="161">
        <v>99</v>
      </c>
      <c r="M3977" s="161">
        <v>102.8</v>
      </c>
      <c r="N3977" s="22">
        <f t="shared" si="13"/>
        <v>43.176000000000002</v>
      </c>
      <c r="Q3977" s="476">
        <v>104.76</v>
      </c>
      <c r="R3977" s="477">
        <v>108.18</v>
      </c>
    </row>
    <row r="3978" spans="1:18" x14ac:dyDescent="0.2">
      <c r="A3978" s="470">
        <v>41543</v>
      </c>
      <c r="B3978" s="454">
        <v>108.28</v>
      </c>
      <c r="C3978" s="454"/>
      <c r="D3978" s="161">
        <v>108.86</v>
      </c>
      <c r="E3978" s="366">
        <v>103.03</v>
      </c>
      <c r="K3978" s="161">
        <v>99.5</v>
      </c>
      <c r="M3978" s="161">
        <v>103.8</v>
      </c>
      <c r="N3978" s="22">
        <f t="shared" si="13"/>
        <v>43.596000000000004</v>
      </c>
      <c r="Q3978" s="476">
        <v>105.43</v>
      </c>
      <c r="R3978" s="477">
        <v>108.28</v>
      </c>
    </row>
    <row r="3979" spans="1:18" ht="10.8" thickBot="1" x14ac:dyDescent="0.25">
      <c r="A3979" s="471">
        <v>41544</v>
      </c>
      <c r="B3979" s="454">
        <v>108.25</v>
      </c>
      <c r="C3979" s="454"/>
      <c r="D3979" s="161">
        <v>109.45</v>
      </c>
      <c r="E3979" s="366">
        <v>102.87</v>
      </c>
      <c r="K3979" s="161"/>
      <c r="M3979" s="161">
        <v>105.9</v>
      </c>
      <c r="N3979" s="22">
        <f t="shared" si="13"/>
        <v>44.478000000000009</v>
      </c>
      <c r="Q3979" s="478">
        <v>105.32</v>
      </c>
      <c r="R3979" s="479">
        <v>108.25</v>
      </c>
    </row>
    <row r="3980" spans="1:18" ht="13.2" x14ac:dyDescent="0.25">
      <c r="A3980" s="21">
        <v>41547</v>
      </c>
      <c r="B3980" s="454">
        <v>105.46</v>
      </c>
      <c r="C3980" s="454"/>
      <c r="D3980" s="161">
        <v>107.85</v>
      </c>
      <c r="E3980" s="366">
        <v>102.33</v>
      </c>
      <c r="F3980">
        <v>20</v>
      </c>
      <c r="G3980" s="383">
        <f>SUM(B3961:B3980)/F3980</f>
        <v>109.67449999999999</v>
      </c>
      <c r="H3980" s="383">
        <f>SUM(D3961:D3980)/F3980</f>
        <v>111.59649999999999</v>
      </c>
      <c r="I3980" s="383">
        <f>SUM(E3961:E3980)/F3980</f>
        <v>106.23499999999999</v>
      </c>
      <c r="K3980" s="161">
        <v>98.5</v>
      </c>
      <c r="M3980" s="161">
        <v>105.9</v>
      </c>
      <c r="N3980" s="22">
        <f t="shared" si="13"/>
        <v>44.478000000000009</v>
      </c>
      <c r="Q3980" s="456">
        <v>105.43</v>
      </c>
      <c r="R3980" s="455">
        <v>105.46</v>
      </c>
    </row>
    <row r="3981" spans="1:18" s="57" customFormat="1" x14ac:dyDescent="0.2">
      <c r="A3981" s="369">
        <v>41548</v>
      </c>
      <c r="B3981" s="484">
        <v>105.09</v>
      </c>
      <c r="C3981" s="484"/>
      <c r="D3981" s="429">
        <v>107.32</v>
      </c>
      <c r="E3981" s="394">
        <v>102.04</v>
      </c>
      <c r="F3981" s="424" t="s">
        <v>3194</v>
      </c>
      <c r="K3981" s="372">
        <v>98.5</v>
      </c>
      <c r="M3981" s="332">
        <v>108.2</v>
      </c>
      <c r="N3981" s="371">
        <f t="shared" si="13"/>
        <v>45.444000000000003</v>
      </c>
      <c r="Q3981" s="456">
        <v>105.14</v>
      </c>
      <c r="R3981" s="455">
        <v>105.09</v>
      </c>
    </row>
    <row r="3982" spans="1:18" x14ac:dyDescent="0.2">
      <c r="A3982" s="21">
        <v>41549</v>
      </c>
      <c r="B3982" s="453">
        <v>107.05</v>
      </c>
      <c r="C3982" s="453"/>
      <c r="D3982" s="161">
        <v>109.09</v>
      </c>
      <c r="E3982" s="366">
        <v>104.1</v>
      </c>
      <c r="K3982" s="161"/>
      <c r="M3982" s="161">
        <v>108.4</v>
      </c>
      <c r="N3982" s="22">
        <f t="shared" si="13"/>
        <v>45.528000000000006</v>
      </c>
      <c r="Q3982" s="456">
        <v>107.35</v>
      </c>
      <c r="R3982" s="455">
        <v>107.05</v>
      </c>
    </row>
    <row r="3983" spans="1:18" x14ac:dyDescent="0.2">
      <c r="A3983" s="21">
        <v>41550</v>
      </c>
      <c r="B3983" s="453">
        <v>106.77</v>
      </c>
      <c r="C3983" s="453"/>
      <c r="D3983" s="161">
        <v>109.49</v>
      </c>
      <c r="E3983" s="366">
        <v>103.31</v>
      </c>
      <c r="K3983" s="161"/>
      <c r="M3983" s="161">
        <v>109.4</v>
      </c>
      <c r="N3983" s="22">
        <f t="shared" si="13"/>
        <v>45.948</v>
      </c>
      <c r="Q3983" s="456">
        <v>106.81</v>
      </c>
      <c r="R3983" s="455">
        <v>106.77</v>
      </c>
    </row>
    <row r="3984" spans="1:18" x14ac:dyDescent="0.2">
      <c r="A3984" s="21">
        <v>41551</v>
      </c>
      <c r="B3984" s="453">
        <v>106.99</v>
      </c>
      <c r="C3984" s="453"/>
      <c r="D3984" s="161">
        <v>109.42</v>
      </c>
      <c r="E3984" s="366">
        <v>103.84</v>
      </c>
      <c r="K3984" s="161"/>
      <c r="M3984" s="161">
        <v>109.5</v>
      </c>
      <c r="N3984" s="22">
        <f t="shared" si="13"/>
        <v>45.99</v>
      </c>
      <c r="Q3984" s="456">
        <v>106.94</v>
      </c>
      <c r="R3984" s="455">
        <v>106.99</v>
      </c>
    </row>
    <row r="3985" spans="1:18" x14ac:dyDescent="0.2">
      <c r="A3985" s="21">
        <v>41554</v>
      </c>
      <c r="B3985" s="453">
        <v>106.71</v>
      </c>
      <c r="C3985" s="453"/>
      <c r="D3985" s="161">
        <v>109.66</v>
      </c>
      <c r="E3985" s="366">
        <v>103.03</v>
      </c>
      <c r="K3985" s="161"/>
      <c r="M3985" s="161">
        <v>109.3</v>
      </c>
      <c r="N3985" s="22">
        <f t="shared" si="13"/>
        <v>45.905999999999999</v>
      </c>
      <c r="Q3985" s="456">
        <v>107.03</v>
      </c>
      <c r="R3985" s="455">
        <v>106.71</v>
      </c>
    </row>
    <row r="3986" spans="1:18" x14ac:dyDescent="0.2">
      <c r="A3986" s="21">
        <v>41555</v>
      </c>
      <c r="B3986" s="453">
        <v>107.02</v>
      </c>
      <c r="C3986" s="453"/>
      <c r="D3986" s="161">
        <v>110.56</v>
      </c>
      <c r="E3986" s="366">
        <v>103.49</v>
      </c>
      <c r="K3986" s="161"/>
      <c r="M3986" s="161">
        <v>110.6</v>
      </c>
      <c r="N3986" s="22">
        <f t="shared" si="13"/>
        <v>46.451999999999998</v>
      </c>
      <c r="Q3986" s="456">
        <v>107.09</v>
      </c>
      <c r="R3986" s="455">
        <v>107.02</v>
      </c>
    </row>
    <row r="3987" spans="1:18" x14ac:dyDescent="0.2">
      <c r="A3987" s="21">
        <v>41556</v>
      </c>
      <c r="B3987" s="453">
        <v>105.58</v>
      </c>
      <c r="C3987" s="453"/>
      <c r="D3987" s="161">
        <v>109.02</v>
      </c>
      <c r="E3987" s="366">
        <v>101.61</v>
      </c>
      <c r="K3987" s="161"/>
      <c r="M3987" s="161">
        <v>110.3</v>
      </c>
      <c r="N3987" s="22">
        <f t="shared" si="13"/>
        <v>46.326000000000001</v>
      </c>
      <c r="Q3987" s="456">
        <v>105.21</v>
      </c>
      <c r="R3987" s="455">
        <v>105.58</v>
      </c>
    </row>
    <row r="3988" spans="1:18" x14ac:dyDescent="0.2">
      <c r="A3988" s="21">
        <v>41557</v>
      </c>
      <c r="B3988" s="453">
        <v>106.23</v>
      </c>
      <c r="C3988" s="453"/>
      <c r="D3988" s="161">
        <v>111.63</v>
      </c>
      <c r="E3988" s="366">
        <v>103.01</v>
      </c>
      <c r="K3988" s="161"/>
      <c r="M3988" s="161">
        <v>113.3</v>
      </c>
      <c r="N3988" s="22">
        <f t="shared" si="13"/>
        <v>47.585999999999999</v>
      </c>
      <c r="Q3988" s="456">
        <v>106.01</v>
      </c>
      <c r="R3988" s="455">
        <v>106.23</v>
      </c>
    </row>
    <row r="3989" spans="1:18" x14ac:dyDescent="0.2">
      <c r="A3989" s="21">
        <v>41558</v>
      </c>
      <c r="B3989" s="453">
        <v>105.31</v>
      </c>
      <c r="C3989" s="453"/>
      <c r="D3989" s="161">
        <v>110.65</v>
      </c>
      <c r="E3989" s="366">
        <v>102.02</v>
      </c>
      <c r="K3989" s="161"/>
      <c r="M3989" s="161">
        <v>113.6</v>
      </c>
      <c r="N3989" s="22">
        <f t="shared" si="13"/>
        <v>47.711999999999996</v>
      </c>
      <c r="Q3989" s="456">
        <v>105.22</v>
      </c>
      <c r="R3989" s="455">
        <v>105.31</v>
      </c>
    </row>
    <row r="3990" spans="1:18" ht="10.8" thickBot="1" x14ac:dyDescent="0.25">
      <c r="A3990" s="21">
        <v>41561</v>
      </c>
      <c r="B3990" s="453">
        <v>105.63</v>
      </c>
      <c r="C3990" s="453"/>
      <c r="D3990" s="161">
        <v>110.13</v>
      </c>
      <c r="E3990" s="366">
        <v>102.41</v>
      </c>
      <c r="K3990" s="161"/>
      <c r="M3990" s="161">
        <v>114.5</v>
      </c>
      <c r="N3990" s="22">
        <f t="shared" si="13"/>
        <v>48.09</v>
      </c>
      <c r="Q3990" s="456">
        <v>104.91</v>
      </c>
      <c r="R3990" s="455">
        <v>105.63</v>
      </c>
    </row>
    <row r="3991" spans="1:18" x14ac:dyDescent="0.2">
      <c r="A3991" s="482">
        <v>41562</v>
      </c>
      <c r="B3991" s="453">
        <v>104.56</v>
      </c>
      <c r="C3991" s="453"/>
      <c r="D3991" s="161">
        <v>110.67</v>
      </c>
      <c r="E3991" s="366">
        <v>101.21</v>
      </c>
      <c r="K3991" s="161"/>
      <c r="M3991" s="161">
        <v>115.4</v>
      </c>
      <c r="N3991" s="22">
        <f t="shared" si="13"/>
        <v>48.468000000000004</v>
      </c>
      <c r="Q3991" s="480">
        <v>102.96</v>
      </c>
      <c r="R3991" s="481">
        <v>104.56</v>
      </c>
    </row>
    <row r="3992" spans="1:18" x14ac:dyDescent="0.2">
      <c r="A3992" s="470">
        <v>41563</v>
      </c>
      <c r="B3992" s="453">
        <v>104.85</v>
      </c>
      <c r="C3992" s="453"/>
      <c r="D3992" s="161">
        <v>110.79</v>
      </c>
      <c r="E3992" s="366">
        <v>102.29</v>
      </c>
      <c r="K3992" s="161"/>
      <c r="M3992" s="161">
        <v>116.5</v>
      </c>
      <c r="N3992" s="22">
        <f t="shared" si="13"/>
        <v>48.93</v>
      </c>
      <c r="Q3992" s="476">
        <v>103.44</v>
      </c>
      <c r="R3992" s="477">
        <v>104.85</v>
      </c>
    </row>
    <row r="3993" spans="1:18" x14ac:dyDescent="0.2">
      <c r="A3993" s="470">
        <v>41564</v>
      </c>
      <c r="B3993" s="453">
        <v>104.18</v>
      </c>
      <c r="C3993" s="453"/>
      <c r="D3993" s="161">
        <v>109.55</v>
      </c>
      <c r="E3993" s="366">
        <v>100.67</v>
      </c>
      <c r="K3993" s="161"/>
      <c r="M3993" s="161">
        <v>114.8</v>
      </c>
      <c r="N3993" s="22">
        <f t="shared" si="13"/>
        <v>48.215999999999994</v>
      </c>
      <c r="Q3993" s="476">
        <v>102.17</v>
      </c>
      <c r="R3993" s="477">
        <v>104.18</v>
      </c>
    </row>
    <row r="3994" spans="1:18" x14ac:dyDescent="0.2">
      <c r="A3994" s="470">
        <v>41565</v>
      </c>
      <c r="B3994" s="453">
        <v>104.35</v>
      </c>
      <c r="C3994" s="453"/>
      <c r="D3994"/>
      <c r="E3994" s="366">
        <v>100.81</v>
      </c>
      <c r="K3994" s="161"/>
      <c r="M3994"/>
      <c r="Q3994" s="476">
        <v>102.61</v>
      </c>
      <c r="R3994" s="477">
        <v>104.35</v>
      </c>
    </row>
    <row r="3995" spans="1:18" x14ac:dyDescent="0.2">
      <c r="A3995" s="470">
        <v>41568</v>
      </c>
      <c r="B3995" s="453">
        <v>103.81</v>
      </c>
      <c r="C3995" s="453"/>
      <c r="D3995" s="161">
        <v>109.47</v>
      </c>
      <c r="E3995" s="366">
        <v>99.22</v>
      </c>
      <c r="K3995" s="161">
        <v>95.75</v>
      </c>
      <c r="M3995" s="161">
        <v>115.3</v>
      </c>
      <c r="N3995" s="22">
        <f t="shared" ref="N3995:N4024" si="15">(M3995/100)*42</f>
        <v>48.426000000000002</v>
      </c>
      <c r="Q3995" s="476">
        <v>101.22</v>
      </c>
      <c r="R3995" s="477">
        <v>103.81</v>
      </c>
    </row>
    <row r="3996" spans="1:18" x14ac:dyDescent="0.2">
      <c r="A3996" s="470">
        <v>41569</v>
      </c>
      <c r="B3996" s="453">
        <v>103.45</v>
      </c>
      <c r="C3996" s="453"/>
      <c r="D3996" s="161">
        <v>109.57</v>
      </c>
      <c r="E3996" s="366">
        <v>97.8</v>
      </c>
      <c r="K3996" s="161">
        <v>94.25</v>
      </c>
      <c r="M3996" s="161">
        <v>114.8</v>
      </c>
      <c r="N3996" s="22">
        <f t="shared" si="15"/>
        <v>48.215999999999994</v>
      </c>
      <c r="Q3996" s="476">
        <v>100.3</v>
      </c>
      <c r="R3996" s="477">
        <v>103.45</v>
      </c>
    </row>
    <row r="3997" spans="1:18" x14ac:dyDescent="0.2">
      <c r="A3997" s="470">
        <v>41570</v>
      </c>
      <c r="B3997" s="453">
        <v>102.81</v>
      </c>
      <c r="C3997" s="453"/>
      <c r="D3997" s="161">
        <v>107.74</v>
      </c>
      <c r="E3997" s="366">
        <v>96.86</v>
      </c>
      <c r="K3997" s="161">
        <v>93.25</v>
      </c>
      <c r="M3997" s="161">
        <v>114.5</v>
      </c>
      <c r="N3997" s="22">
        <f t="shared" si="15"/>
        <v>48.09</v>
      </c>
      <c r="Q3997" s="476">
        <v>97.36</v>
      </c>
      <c r="R3997" s="477">
        <v>102.81</v>
      </c>
    </row>
    <row r="3998" spans="1:18" x14ac:dyDescent="0.2">
      <c r="A3998" s="470">
        <v>41571</v>
      </c>
      <c r="B3998" s="453">
        <v>102.79</v>
      </c>
      <c r="C3998" s="453"/>
      <c r="D3998" s="161">
        <v>106.63</v>
      </c>
      <c r="E3998" s="366">
        <v>97.11</v>
      </c>
      <c r="K3998" s="161">
        <v>93.75</v>
      </c>
      <c r="M3998" s="161">
        <v>114.4</v>
      </c>
      <c r="N3998" s="22">
        <f t="shared" si="15"/>
        <v>48.048000000000002</v>
      </c>
      <c r="Q3998" s="476">
        <v>97.81</v>
      </c>
      <c r="R3998" s="477">
        <v>102.79</v>
      </c>
    </row>
    <row r="3999" spans="1:18" x14ac:dyDescent="0.2">
      <c r="A3999" s="470">
        <v>41572</v>
      </c>
      <c r="B3999" s="453">
        <v>102.97</v>
      </c>
      <c r="C3999" s="453"/>
      <c r="D3999" s="161">
        <v>105.7</v>
      </c>
      <c r="E3999" s="366">
        <v>97.85</v>
      </c>
      <c r="K3999" s="161">
        <v>94.25</v>
      </c>
      <c r="M3999" s="161">
        <v>115.6</v>
      </c>
      <c r="N3999" s="22">
        <f t="shared" si="15"/>
        <v>48.552</v>
      </c>
      <c r="Q3999" s="476"/>
      <c r="R3999" s="477">
        <v>102.97</v>
      </c>
    </row>
    <row r="4000" spans="1:18" x14ac:dyDescent="0.2">
      <c r="A4000" s="470">
        <v>41575</v>
      </c>
      <c r="B4000" s="453">
        <v>103.14</v>
      </c>
      <c r="C4000" s="453"/>
      <c r="D4000" s="161">
        <v>108.29</v>
      </c>
      <c r="E4000" s="366">
        <v>98.68</v>
      </c>
      <c r="K4000" s="161">
        <v>95.25</v>
      </c>
      <c r="M4000" s="161">
        <v>117.1</v>
      </c>
      <c r="N4000" s="22">
        <f t="shared" si="15"/>
        <v>49.182000000000002</v>
      </c>
      <c r="Q4000" s="476">
        <v>100.68</v>
      </c>
      <c r="R4000" s="477">
        <v>103.14</v>
      </c>
    </row>
    <row r="4001" spans="1:18" x14ac:dyDescent="0.2">
      <c r="A4001" s="470">
        <v>41576</v>
      </c>
      <c r="B4001" s="453">
        <v>103.09</v>
      </c>
      <c r="C4001" s="453"/>
      <c r="D4001" s="161">
        <v>108.04</v>
      </c>
      <c r="E4001" s="366">
        <v>98.2</v>
      </c>
      <c r="K4001" s="161">
        <v>94.75</v>
      </c>
      <c r="M4001" s="161">
        <v>116.5</v>
      </c>
      <c r="N4001" s="22">
        <f t="shared" si="15"/>
        <v>48.93</v>
      </c>
      <c r="Q4001" s="476">
        <v>100.35</v>
      </c>
      <c r="R4001" s="477">
        <v>103.09</v>
      </c>
    </row>
    <row r="4002" spans="1:18" ht="10.8" thickBot="1" x14ac:dyDescent="0.25">
      <c r="A4002" s="471">
        <v>41577</v>
      </c>
      <c r="B4002" s="453">
        <v>102.96</v>
      </c>
      <c r="C4002" s="453"/>
      <c r="D4002" s="161">
        <v>108.41</v>
      </c>
      <c r="E4002" s="366">
        <v>96.77</v>
      </c>
      <c r="F4002">
        <v>22</v>
      </c>
      <c r="K4002" s="161">
        <v>93.25</v>
      </c>
      <c r="M4002" s="161">
        <v>117.6</v>
      </c>
      <c r="N4002" s="22">
        <f t="shared" si="15"/>
        <v>49.391999999999996</v>
      </c>
      <c r="Q4002" s="478">
        <v>98.97</v>
      </c>
      <c r="R4002" s="479">
        <v>102.96</v>
      </c>
    </row>
    <row r="4003" spans="1:18" ht="13.2" x14ac:dyDescent="0.25">
      <c r="A4003" s="21">
        <v>41578</v>
      </c>
      <c r="B4003" s="453">
        <v>99.26</v>
      </c>
      <c r="C4003" s="453"/>
      <c r="D4003" s="161">
        <v>107.53</v>
      </c>
      <c r="E4003" s="366">
        <v>96.38</v>
      </c>
      <c r="F4003">
        <v>23</v>
      </c>
      <c r="G4003" s="383">
        <f>SUM(B3981:B4003)/F4003</f>
        <v>104.54782608695653</v>
      </c>
      <c r="H4003" s="383">
        <f>SUM(D3981:D4003)/F4002</f>
        <v>109.06181818181818</v>
      </c>
      <c r="I4003" s="383">
        <f>SUM(E3981:E4003)/F4003</f>
        <v>100.55260869565215</v>
      </c>
      <c r="K4003" s="161">
        <v>93</v>
      </c>
      <c r="M4003" s="161">
        <v>117.1</v>
      </c>
      <c r="N4003" s="22">
        <f t="shared" si="15"/>
        <v>49.182000000000002</v>
      </c>
      <c r="Q4003" s="485">
        <v>98.88</v>
      </c>
      <c r="R4003" s="486">
        <v>99.26</v>
      </c>
    </row>
    <row r="4004" spans="1:18" s="57" customFormat="1" x14ac:dyDescent="0.2">
      <c r="A4004" s="369">
        <v>41579</v>
      </c>
      <c r="B4004" s="484">
        <v>97.96</v>
      </c>
      <c r="C4004" s="484"/>
      <c r="D4004" s="429">
        <v>105.78</v>
      </c>
      <c r="E4004" s="394">
        <v>94.61</v>
      </c>
      <c r="K4004" s="372">
        <v>91</v>
      </c>
      <c r="M4004" s="332">
        <v>116.3</v>
      </c>
      <c r="N4004" s="371">
        <f t="shared" si="15"/>
        <v>48.846000000000004</v>
      </c>
      <c r="Q4004" s="485">
        <v>97.76</v>
      </c>
      <c r="R4004" s="486">
        <v>97.96</v>
      </c>
    </row>
    <row r="4005" spans="1:18" x14ac:dyDescent="0.2">
      <c r="A4005" s="21">
        <v>41582</v>
      </c>
      <c r="B4005" s="453">
        <v>97.74</v>
      </c>
      <c r="C4005" s="453"/>
      <c r="D4005" s="161">
        <v>104.85</v>
      </c>
      <c r="E4005" s="366">
        <v>94.62</v>
      </c>
      <c r="K4005" s="161">
        <v>91.25</v>
      </c>
      <c r="M4005" s="161">
        <v>116.9</v>
      </c>
      <c r="N4005" s="22">
        <f t="shared" si="15"/>
        <v>49.097999999999999</v>
      </c>
      <c r="Q4005" s="487">
        <v>97.62</v>
      </c>
      <c r="R4005" s="488">
        <v>97.74</v>
      </c>
    </row>
    <row r="4006" spans="1:18" x14ac:dyDescent="0.2">
      <c r="A4006" s="21">
        <v>41583</v>
      </c>
      <c r="B4006" s="453">
        <v>96.49</v>
      </c>
      <c r="C4006" s="453"/>
      <c r="D4006" s="161">
        <v>105.01</v>
      </c>
      <c r="E4006" s="366">
        <v>93.37</v>
      </c>
      <c r="K4006" s="161"/>
      <c r="M4006" s="161">
        <v>116.7</v>
      </c>
      <c r="N4006" s="22">
        <f t="shared" si="15"/>
        <v>49.014000000000003</v>
      </c>
      <c r="Q4006" s="487">
        <v>96.37</v>
      </c>
      <c r="R4006" s="488">
        <v>96.49</v>
      </c>
    </row>
    <row r="4007" spans="1:18" x14ac:dyDescent="0.2">
      <c r="A4007" s="21">
        <v>41584</v>
      </c>
      <c r="B4007" s="453">
        <v>97.98</v>
      </c>
      <c r="C4007" s="453"/>
      <c r="D4007" s="161">
        <v>105.46</v>
      </c>
      <c r="E4007" s="366">
        <v>94.8</v>
      </c>
      <c r="K4007" s="161"/>
      <c r="M4007" s="161">
        <v>119.3</v>
      </c>
      <c r="N4007" s="22">
        <f t="shared" si="15"/>
        <v>50.106000000000002</v>
      </c>
      <c r="Q4007" s="487">
        <v>98.2</v>
      </c>
      <c r="R4007" s="488">
        <v>97.98</v>
      </c>
    </row>
    <row r="4008" spans="1:18" x14ac:dyDescent="0.2">
      <c r="A4008" s="21">
        <v>41585</v>
      </c>
      <c r="B4008" s="453">
        <v>97.66</v>
      </c>
      <c r="C4008" s="453"/>
      <c r="D4008" s="161">
        <v>103.08</v>
      </c>
      <c r="E4008" s="366">
        <v>94.2</v>
      </c>
      <c r="K4008" s="161"/>
      <c r="M4008" s="161">
        <v>117.5</v>
      </c>
      <c r="N4008" s="22">
        <f t="shared" si="15"/>
        <v>49.35</v>
      </c>
      <c r="Q4008" s="487">
        <v>97.45</v>
      </c>
      <c r="R4008" s="488">
        <v>97.66</v>
      </c>
    </row>
    <row r="4009" spans="1:18" x14ac:dyDescent="0.2">
      <c r="A4009" s="21">
        <v>41586</v>
      </c>
      <c r="B4009" s="453">
        <v>98.12</v>
      </c>
      <c r="C4009" s="453"/>
      <c r="D4009" s="161">
        <v>104.29</v>
      </c>
      <c r="E4009" s="366">
        <v>94.6</v>
      </c>
      <c r="K4009" s="161"/>
      <c r="M4009" s="161">
        <v>118.3</v>
      </c>
      <c r="N4009" s="22">
        <f t="shared" si="15"/>
        <v>49.686</v>
      </c>
      <c r="Q4009" s="487">
        <v>98.5</v>
      </c>
      <c r="R4009" s="488">
        <v>98.12</v>
      </c>
    </row>
    <row r="4010" spans="1:18" x14ac:dyDescent="0.2">
      <c r="A4010" s="21">
        <v>41589</v>
      </c>
      <c r="B4010" s="453">
        <v>98.58</v>
      </c>
      <c r="C4010" s="453"/>
      <c r="D4010" s="161">
        <v>105.76</v>
      </c>
      <c r="E4010" s="366">
        <v>95.14</v>
      </c>
      <c r="K4010" s="161"/>
      <c r="M4010" s="161">
        <v>118.6</v>
      </c>
      <c r="N4010" s="22">
        <f t="shared" si="15"/>
        <v>49.811999999999998</v>
      </c>
      <c r="Q4010" s="487">
        <v>98.89</v>
      </c>
      <c r="R4010" s="488">
        <v>98.58</v>
      </c>
    </row>
    <row r="4011" spans="1:18" x14ac:dyDescent="0.2">
      <c r="A4011" s="21">
        <v>41590</v>
      </c>
      <c r="B4011" s="453">
        <v>97.12</v>
      </c>
      <c r="C4011" s="453"/>
      <c r="D4011" s="161">
        <v>106.29</v>
      </c>
      <c r="E4011" s="366">
        <v>93.04</v>
      </c>
      <c r="K4011" s="161"/>
      <c r="M4011" s="161">
        <v>118</v>
      </c>
      <c r="N4011" s="22">
        <f t="shared" si="15"/>
        <v>49.559999999999995</v>
      </c>
      <c r="Q4011" s="487">
        <v>96.69</v>
      </c>
      <c r="R4011" s="488">
        <v>97.12</v>
      </c>
    </row>
    <row r="4012" spans="1:18" ht="10.8" thickBot="1" x14ac:dyDescent="0.25">
      <c r="A4012" s="21">
        <v>41591</v>
      </c>
      <c r="B4012" s="453">
        <v>97.11</v>
      </c>
      <c r="C4012" s="453"/>
      <c r="D4012" s="161">
        <v>106.9</v>
      </c>
      <c r="E4012" s="366">
        <v>93.88</v>
      </c>
      <c r="K4012" s="161"/>
      <c r="M4012" s="161">
        <v>119.4</v>
      </c>
      <c r="N4012" s="22">
        <f t="shared" si="15"/>
        <v>50.147999999999996</v>
      </c>
      <c r="Q4012" s="487">
        <v>96.73</v>
      </c>
      <c r="R4012" s="488">
        <v>97.11</v>
      </c>
    </row>
    <row r="4013" spans="1:18" ht="10.8" thickTop="1" x14ac:dyDescent="0.2">
      <c r="A4013" s="495">
        <v>41592</v>
      </c>
      <c r="B4013" s="453">
        <v>96.9</v>
      </c>
      <c r="C4013" s="453"/>
      <c r="D4013" s="161">
        <v>108.29</v>
      </c>
      <c r="E4013" s="366">
        <v>93.76</v>
      </c>
      <c r="K4013" s="161">
        <v>90.25</v>
      </c>
      <c r="M4013" s="161">
        <v>119.3</v>
      </c>
      <c r="N4013" s="22">
        <f t="shared" si="15"/>
        <v>50.106000000000002</v>
      </c>
      <c r="Q4013" s="489">
        <v>96.01</v>
      </c>
      <c r="R4013" s="490">
        <v>96.9</v>
      </c>
    </row>
    <row r="4014" spans="1:18" x14ac:dyDescent="0.2">
      <c r="A4014" s="496">
        <v>41593</v>
      </c>
      <c r="B4014" s="453">
        <v>96.86</v>
      </c>
      <c r="C4014" s="453"/>
      <c r="D4014" s="161">
        <v>108.25</v>
      </c>
      <c r="E4014" s="366">
        <v>93.84</v>
      </c>
      <c r="K4014" s="161"/>
      <c r="M4014" s="161">
        <v>119</v>
      </c>
      <c r="N4014" s="22">
        <f t="shared" si="15"/>
        <v>49.98</v>
      </c>
      <c r="Q4014" s="491">
        <v>95.43</v>
      </c>
      <c r="R4014" s="492">
        <v>96.86</v>
      </c>
    </row>
    <row r="4015" spans="1:18" x14ac:dyDescent="0.2">
      <c r="A4015" s="496">
        <v>41596</v>
      </c>
      <c r="B4015" s="453">
        <v>96.74</v>
      </c>
      <c r="C4015" s="453"/>
      <c r="D4015" s="161">
        <v>108.8</v>
      </c>
      <c r="E4015" s="366">
        <v>93.03</v>
      </c>
      <c r="K4015" s="161">
        <v>89.75</v>
      </c>
      <c r="M4015" s="161">
        <v>118.6</v>
      </c>
      <c r="N4015" s="22">
        <f t="shared" si="15"/>
        <v>49.811999999999998</v>
      </c>
      <c r="Q4015" s="491">
        <v>95.73</v>
      </c>
      <c r="R4015" s="492">
        <v>96.74</v>
      </c>
    </row>
    <row r="4016" spans="1:18" x14ac:dyDescent="0.2">
      <c r="A4016" s="496">
        <v>41597</v>
      </c>
      <c r="B4016" s="453">
        <v>97.12</v>
      </c>
      <c r="C4016" s="453"/>
      <c r="D4016" s="161">
        <v>108.29</v>
      </c>
      <c r="E4016" s="366">
        <v>93.34</v>
      </c>
      <c r="K4016" s="161"/>
      <c r="M4016" s="161">
        <v>118.8</v>
      </c>
      <c r="N4016" s="22">
        <f t="shared" si="15"/>
        <v>49.896000000000001</v>
      </c>
      <c r="Q4016" s="491">
        <v>96.99</v>
      </c>
      <c r="R4016" s="492">
        <v>97.12</v>
      </c>
    </row>
    <row r="4017" spans="1:18" x14ac:dyDescent="0.2">
      <c r="A4017" s="496">
        <v>41598</v>
      </c>
      <c r="B4017" s="453">
        <v>97.17</v>
      </c>
      <c r="C4017" s="453"/>
      <c r="D4017" s="161">
        <v>108.27</v>
      </c>
      <c r="E4017" s="366">
        <v>93.33</v>
      </c>
      <c r="K4017" s="161"/>
      <c r="M4017" s="161">
        <v>119.7</v>
      </c>
      <c r="N4017" s="22">
        <f t="shared" si="15"/>
        <v>50.274000000000001</v>
      </c>
      <c r="Q4017" s="491">
        <v>97.33</v>
      </c>
      <c r="R4017" s="492">
        <v>97.17</v>
      </c>
    </row>
    <row r="4018" spans="1:18" x14ac:dyDescent="0.2">
      <c r="A4018" s="496">
        <v>41599</v>
      </c>
      <c r="B4018" s="453">
        <v>97.53</v>
      </c>
      <c r="C4018" s="453"/>
      <c r="D4018" s="161">
        <v>109.9</v>
      </c>
      <c r="E4018" s="366">
        <v>95.44</v>
      </c>
      <c r="K4018" s="161">
        <v>92</v>
      </c>
      <c r="M4018" s="161">
        <v>120</v>
      </c>
      <c r="N4018" s="22">
        <f t="shared" si="15"/>
        <v>50.4</v>
      </c>
      <c r="Q4018" s="491">
        <v>98.84</v>
      </c>
      <c r="R4018" s="492">
        <v>97.53</v>
      </c>
    </row>
    <row r="4019" spans="1:18" x14ac:dyDescent="0.2">
      <c r="A4019" s="496">
        <v>41600</v>
      </c>
      <c r="B4019" s="453">
        <v>97.4</v>
      </c>
      <c r="C4019" s="453"/>
      <c r="D4019" s="161">
        <v>111.36</v>
      </c>
      <c r="E4019" s="366">
        <v>94.84</v>
      </c>
      <c r="K4019" s="161">
        <v>91.25</v>
      </c>
      <c r="M4019" s="161">
        <v>119.5</v>
      </c>
      <c r="N4019" s="22">
        <f t="shared" si="15"/>
        <v>50.190000000000005</v>
      </c>
      <c r="Q4019" s="491">
        <v>97.99</v>
      </c>
      <c r="R4019" s="492">
        <v>97.4</v>
      </c>
    </row>
    <row r="4020" spans="1:18" x14ac:dyDescent="0.2">
      <c r="A4020" s="496">
        <v>41603</v>
      </c>
      <c r="B4020" s="453">
        <v>97.28</v>
      </c>
      <c r="C4020" s="453"/>
      <c r="D4020" s="161">
        <v>110.83</v>
      </c>
      <c r="E4020" s="366">
        <v>94.09</v>
      </c>
      <c r="K4020" s="161">
        <v>90.75</v>
      </c>
      <c r="M4020" s="161">
        <v>117.2</v>
      </c>
      <c r="N4020" s="22">
        <f t="shared" si="15"/>
        <v>49.223999999999997</v>
      </c>
      <c r="Q4020" s="491">
        <v>97.12</v>
      </c>
      <c r="R4020" s="492">
        <v>97.28</v>
      </c>
    </row>
    <row r="4021" spans="1:18" x14ac:dyDescent="0.2">
      <c r="A4021" s="496">
        <v>41604</v>
      </c>
      <c r="B4021" s="453">
        <v>97.25</v>
      </c>
      <c r="C4021" s="453"/>
      <c r="D4021" s="161">
        <v>112.04</v>
      </c>
      <c r="E4021" s="366">
        <v>93.68</v>
      </c>
      <c r="K4021" s="161">
        <v>90</v>
      </c>
      <c r="M4021" s="161">
        <v>115.5</v>
      </c>
      <c r="N4021" s="22">
        <f t="shared" si="15"/>
        <v>48.51</v>
      </c>
      <c r="Q4021" s="491">
        <v>96.83</v>
      </c>
      <c r="R4021" s="492">
        <v>97.25</v>
      </c>
    </row>
    <row r="4022" spans="1:18" ht="10.8" thickBot="1" x14ac:dyDescent="0.25">
      <c r="A4022" s="497">
        <v>41605</v>
      </c>
      <c r="B4022" s="453">
        <v>97.18</v>
      </c>
      <c r="C4022" s="453"/>
      <c r="D4022" s="161">
        <v>111.32</v>
      </c>
      <c r="E4022" s="366">
        <v>92.3</v>
      </c>
      <c r="K4022" s="161">
        <v>88.75</v>
      </c>
      <c r="M4022" s="161">
        <v>116.7</v>
      </c>
      <c r="N4022" s="22">
        <f t="shared" si="15"/>
        <v>49.014000000000003</v>
      </c>
      <c r="Q4022" s="493">
        <v>95.75</v>
      </c>
      <c r="R4022" s="494">
        <v>97.18</v>
      </c>
    </row>
    <row r="4023" spans="1:18" x14ac:dyDescent="0.2">
      <c r="A4023" s="21">
        <v>41606</v>
      </c>
      <c r="B4023" s="453"/>
      <c r="C4023" s="453"/>
      <c r="D4023"/>
      <c r="E4023" s="366"/>
      <c r="F4023" s="424" t="s">
        <v>3195</v>
      </c>
      <c r="K4023" s="161"/>
      <c r="M4023"/>
      <c r="N4023" s="22"/>
      <c r="Q4023" s="487"/>
      <c r="R4023" s="488"/>
    </row>
    <row r="4024" spans="1:18" s="57" customFormat="1" ht="13.2" x14ac:dyDescent="0.25">
      <c r="A4024" s="369">
        <v>41607</v>
      </c>
      <c r="B4024" s="484">
        <v>96.13</v>
      </c>
      <c r="C4024" s="484"/>
      <c r="D4024" s="429">
        <v>111.07</v>
      </c>
      <c r="E4024" s="429">
        <v>92.72</v>
      </c>
      <c r="F4024">
        <v>20</v>
      </c>
      <c r="G4024" s="383">
        <f>SUM(B4004:B4024)/F4024</f>
        <v>97.316000000000003</v>
      </c>
      <c r="H4024" s="383">
        <f>SUM(D4004:D4024)/F4024</f>
        <v>107.79199999999999</v>
      </c>
      <c r="I4024" s="383">
        <f>SUM(E4004:E4024)/F4024</f>
        <v>93.931499999999986</v>
      </c>
      <c r="K4024" s="372">
        <v>89.25</v>
      </c>
      <c r="M4024" s="57">
        <v>116.7</v>
      </c>
      <c r="N4024" s="371">
        <f t="shared" si="15"/>
        <v>49.014000000000003</v>
      </c>
      <c r="Q4024" s="487"/>
      <c r="R4024" s="488">
        <v>96.13</v>
      </c>
    </row>
    <row r="4025" spans="1:18" x14ac:dyDescent="0.2">
      <c r="A4025" s="21">
        <v>41610</v>
      </c>
      <c r="B4025" s="453">
        <v>97.66</v>
      </c>
      <c r="C4025" s="453"/>
      <c r="D4025" s="161">
        <v>111.49</v>
      </c>
      <c r="E4025" s="366">
        <v>93.82</v>
      </c>
      <c r="K4025" s="161">
        <v>90.25</v>
      </c>
      <c r="M4025" s="161">
        <v>120</v>
      </c>
      <c r="N4025" s="22">
        <f t="shared" ref="N4025:N4044" si="16">(M4025/100)*42</f>
        <v>50.4</v>
      </c>
      <c r="Q4025" s="487">
        <v>97.82</v>
      </c>
      <c r="R4025" s="488">
        <v>97.66</v>
      </c>
    </row>
    <row r="4026" spans="1:18" x14ac:dyDescent="0.2">
      <c r="A4026" s="21">
        <v>41611</v>
      </c>
      <c r="B4026" s="453">
        <v>100.18</v>
      </c>
      <c r="C4026" s="453"/>
      <c r="D4026" s="161">
        <v>113.06</v>
      </c>
      <c r="E4026" s="366">
        <v>96.04</v>
      </c>
      <c r="K4026" s="161"/>
      <c r="M4026" s="161">
        <v>123.4</v>
      </c>
      <c r="N4026" s="22">
        <f t="shared" si="16"/>
        <v>51.828000000000003</v>
      </c>
      <c r="Q4026" s="487">
        <v>100.54</v>
      </c>
      <c r="R4026" s="488">
        <v>100.18</v>
      </c>
    </row>
    <row r="4027" spans="1:18" x14ac:dyDescent="0.2">
      <c r="A4027" s="21">
        <v>41612</v>
      </c>
      <c r="B4027" s="453">
        <v>102.06</v>
      </c>
      <c r="C4027" s="453"/>
      <c r="D4027" s="161">
        <v>113.27</v>
      </c>
      <c r="E4027" s="366">
        <v>97.2</v>
      </c>
      <c r="K4027" s="161"/>
      <c r="M4027" s="161">
        <v>126.5</v>
      </c>
      <c r="N4027" s="22">
        <f t="shared" si="16"/>
        <v>53.129999999999995</v>
      </c>
      <c r="Q4027" s="487">
        <v>102.4</v>
      </c>
      <c r="R4027" s="488">
        <v>102.06</v>
      </c>
    </row>
    <row r="4028" spans="1:18" x14ac:dyDescent="0.2">
      <c r="A4028" s="21">
        <v>41613</v>
      </c>
      <c r="B4028" s="453">
        <v>101.91</v>
      </c>
      <c r="C4028" s="453"/>
      <c r="D4028" s="161">
        <v>112.07</v>
      </c>
      <c r="E4028" s="366">
        <v>97.38</v>
      </c>
      <c r="K4028" s="161"/>
      <c r="M4028" s="161">
        <v>126.3</v>
      </c>
      <c r="N4028" s="22">
        <f t="shared" si="16"/>
        <v>53.045999999999992</v>
      </c>
      <c r="Q4028" s="487"/>
      <c r="R4028" s="488">
        <v>101.91</v>
      </c>
    </row>
    <row r="4029" spans="1:18" x14ac:dyDescent="0.2">
      <c r="A4029" s="21">
        <v>41614</v>
      </c>
      <c r="B4029" s="453">
        <v>101.98</v>
      </c>
      <c r="C4029" s="453"/>
      <c r="D4029" s="161">
        <v>111.5</v>
      </c>
      <c r="E4029" s="366">
        <v>97.65</v>
      </c>
      <c r="K4029" s="161"/>
      <c r="M4029" s="161">
        <v>126.9</v>
      </c>
      <c r="N4029" s="22">
        <f t="shared" si="16"/>
        <v>53.298000000000002</v>
      </c>
      <c r="Q4029" s="487"/>
      <c r="R4029" s="488">
        <v>101.98</v>
      </c>
    </row>
    <row r="4030" spans="1:18" x14ac:dyDescent="0.2">
      <c r="A4030" s="21">
        <v>41617</v>
      </c>
      <c r="B4030" s="453">
        <v>101.62</v>
      </c>
      <c r="C4030" s="453"/>
      <c r="D4030" s="161">
        <v>110.07</v>
      </c>
      <c r="E4030" s="366">
        <v>97.34</v>
      </c>
      <c r="K4030" s="161"/>
      <c r="M4030" s="161">
        <v>130.1</v>
      </c>
      <c r="N4030" s="22">
        <f t="shared" si="16"/>
        <v>54.641999999999996</v>
      </c>
      <c r="Q4030" s="487">
        <v>101.94</v>
      </c>
      <c r="R4030" s="488">
        <v>101.62</v>
      </c>
    </row>
    <row r="4031" spans="1:18" x14ac:dyDescent="0.2">
      <c r="A4031" s="21">
        <v>41618</v>
      </c>
      <c r="B4031" s="453">
        <v>102.32</v>
      </c>
      <c r="C4031" s="453"/>
      <c r="D4031" s="161">
        <v>108.91</v>
      </c>
      <c r="E4031" s="366">
        <v>98.51</v>
      </c>
      <c r="K4031" s="161"/>
      <c r="M4031" s="161">
        <v>131.4</v>
      </c>
      <c r="N4031" s="22">
        <f t="shared" si="16"/>
        <v>55.188000000000002</v>
      </c>
      <c r="Q4031" s="487">
        <v>102.86</v>
      </c>
      <c r="R4031" s="488">
        <v>102.32</v>
      </c>
    </row>
    <row r="4032" spans="1:18" x14ac:dyDescent="0.2">
      <c r="A4032" s="21">
        <v>41619</v>
      </c>
      <c r="B4032" s="453">
        <v>101.69</v>
      </c>
      <c r="C4032" s="453"/>
      <c r="D4032" s="161">
        <v>109.47</v>
      </c>
      <c r="E4032" s="366">
        <v>97.44</v>
      </c>
      <c r="K4032" s="161"/>
      <c r="M4032" s="161">
        <v>131.1</v>
      </c>
      <c r="N4032" s="22">
        <f t="shared" si="16"/>
        <v>55.061999999999998</v>
      </c>
      <c r="Q4032" s="487">
        <v>102.04</v>
      </c>
      <c r="R4032" s="488">
        <v>101.69</v>
      </c>
    </row>
    <row r="4033" spans="1:18" x14ac:dyDescent="0.2">
      <c r="A4033" s="21">
        <v>41620</v>
      </c>
      <c r="B4033" s="453">
        <v>101.74</v>
      </c>
      <c r="C4033" s="453"/>
      <c r="D4033" s="161">
        <v>108.99</v>
      </c>
      <c r="E4033" s="366">
        <v>97.5</v>
      </c>
      <c r="K4033" s="161"/>
      <c r="M4033" s="161">
        <v>131.4</v>
      </c>
      <c r="N4033" s="22">
        <f t="shared" si="16"/>
        <v>55.188000000000002</v>
      </c>
      <c r="Q4033" s="487">
        <v>101.95</v>
      </c>
      <c r="R4033" s="488">
        <v>101.74</v>
      </c>
    </row>
    <row r="4034" spans="1:18" ht="10.8" thickBot="1" x14ac:dyDescent="0.25">
      <c r="A4034" s="21">
        <v>41621</v>
      </c>
      <c r="B4034" s="453">
        <v>101.27</v>
      </c>
      <c r="C4034" s="453"/>
      <c r="D4034" s="161">
        <v>108.08</v>
      </c>
      <c r="E4034" s="366">
        <v>96.6</v>
      </c>
      <c r="K4034" s="161"/>
      <c r="M4034" s="161">
        <v>130.6</v>
      </c>
      <c r="N4034" s="22">
        <f t="shared" si="16"/>
        <v>54.852000000000004</v>
      </c>
      <c r="Q4034" s="487">
        <v>101.05</v>
      </c>
      <c r="R4034" s="488">
        <v>101.27</v>
      </c>
    </row>
    <row r="4035" spans="1:18" ht="10.8" thickTop="1" x14ac:dyDescent="0.2">
      <c r="A4035" s="500">
        <v>41624</v>
      </c>
      <c r="B4035" s="453">
        <v>101.93</v>
      </c>
      <c r="C4035" s="453"/>
      <c r="D4035" s="161">
        <v>110.3</v>
      </c>
      <c r="E4035" s="366">
        <v>97.48</v>
      </c>
      <c r="K4035" s="161">
        <v>94</v>
      </c>
      <c r="M4035" s="161">
        <v>130.5</v>
      </c>
      <c r="N4035" s="22">
        <f t="shared" si="16"/>
        <v>54.809999999999995</v>
      </c>
      <c r="Q4035" s="489">
        <v>102.63</v>
      </c>
      <c r="R4035" s="490">
        <v>101.93</v>
      </c>
    </row>
    <row r="4036" spans="1:18" x14ac:dyDescent="0.2">
      <c r="A4036" s="501">
        <v>41625</v>
      </c>
      <c r="B4036" s="453">
        <v>101.75</v>
      </c>
      <c r="C4036" s="453"/>
      <c r="D4036" s="161">
        <v>108.91</v>
      </c>
      <c r="E4036" s="366">
        <v>97.22</v>
      </c>
      <c r="K4036" s="161">
        <v>93.75</v>
      </c>
      <c r="M4036" s="161">
        <v>129.4</v>
      </c>
      <c r="N4036" s="22">
        <f t="shared" si="16"/>
        <v>54.347999999999999</v>
      </c>
      <c r="Q4036" s="491">
        <v>102.22</v>
      </c>
      <c r="R4036" s="492">
        <v>101.75</v>
      </c>
    </row>
    <row r="4037" spans="1:18" x14ac:dyDescent="0.2">
      <c r="A4037" s="501">
        <v>41626</v>
      </c>
      <c r="B4037" s="453">
        <v>102.22</v>
      </c>
      <c r="C4037" s="453"/>
      <c r="D4037" s="161">
        <v>109.56</v>
      </c>
      <c r="E4037" s="366">
        <v>97.8</v>
      </c>
      <c r="K4037" s="161">
        <v>94.25</v>
      </c>
      <c r="M4037" s="161">
        <v>129</v>
      </c>
      <c r="N4037" s="22">
        <f t="shared" si="16"/>
        <v>54.18</v>
      </c>
      <c r="Q4037" s="491">
        <v>103.5</v>
      </c>
      <c r="R4037" s="492">
        <v>102.22</v>
      </c>
    </row>
    <row r="4038" spans="1:18" x14ac:dyDescent="0.2">
      <c r="A4038" s="501">
        <v>41627</v>
      </c>
      <c r="B4038" s="453">
        <v>103.35</v>
      </c>
      <c r="C4038" s="453"/>
      <c r="D4038" s="161">
        <v>110.78</v>
      </c>
      <c r="E4038" s="366">
        <v>98.77</v>
      </c>
      <c r="K4038" s="161">
        <v>95.25</v>
      </c>
      <c r="M4038" s="161">
        <v>125.5</v>
      </c>
      <c r="N4038" s="22">
        <f t="shared" si="16"/>
        <v>52.709999999999994</v>
      </c>
      <c r="P4038" s="487" t="s">
        <v>3196</v>
      </c>
      <c r="Q4038" s="491">
        <v>108.77</v>
      </c>
      <c r="R4038" s="492">
        <v>103.35</v>
      </c>
    </row>
    <row r="4039" spans="1:18" x14ac:dyDescent="0.2">
      <c r="A4039" s="501">
        <v>41628</v>
      </c>
      <c r="B4039" s="453">
        <v>102.87</v>
      </c>
      <c r="C4039" s="453"/>
      <c r="D4039" s="161">
        <v>112.15</v>
      </c>
      <c r="E4039" s="366">
        <v>99.32</v>
      </c>
      <c r="K4039" s="161">
        <v>95.75</v>
      </c>
      <c r="M4039" s="161">
        <v>126.4</v>
      </c>
      <c r="N4039" s="22">
        <f t="shared" si="16"/>
        <v>53.088000000000001</v>
      </c>
      <c r="Q4039" s="491">
        <v>106.92</v>
      </c>
      <c r="R4039" s="492">
        <v>102.87</v>
      </c>
    </row>
    <row r="4040" spans="1:18" x14ac:dyDescent="0.2">
      <c r="A4040" s="501">
        <v>41631</v>
      </c>
      <c r="B4040" s="453">
        <v>102.74</v>
      </c>
      <c r="C4040" s="453"/>
      <c r="D4040" s="161">
        <v>111.58</v>
      </c>
      <c r="E4040" s="366">
        <v>98.91</v>
      </c>
      <c r="K4040" s="161"/>
      <c r="M4040" s="161">
        <v>126.4</v>
      </c>
      <c r="N4040" s="22">
        <f t="shared" si="16"/>
        <v>53.088000000000001</v>
      </c>
      <c r="Q4040" s="491"/>
      <c r="R4040" s="492">
        <v>102.74</v>
      </c>
    </row>
    <row r="4041" spans="1:18" x14ac:dyDescent="0.2">
      <c r="A4041" s="501">
        <v>41632</v>
      </c>
      <c r="B4041" s="453">
        <v>102.87</v>
      </c>
      <c r="C4041" s="453"/>
      <c r="D4041" s="161">
        <v>111.57</v>
      </c>
      <c r="E4041" s="366">
        <v>99.22</v>
      </c>
      <c r="K4041" s="161"/>
      <c r="M4041" s="161">
        <v>126</v>
      </c>
      <c r="N4041" s="22">
        <f t="shared" si="16"/>
        <v>52.92</v>
      </c>
      <c r="Q4041" s="491"/>
      <c r="R4041" s="492">
        <v>102.87</v>
      </c>
    </row>
    <row r="4042" spans="1:18" x14ac:dyDescent="0.2">
      <c r="A4042" s="501">
        <v>41634</v>
      </c>
      <c r="B4042" s="453">
        <v>102.91</v>
      </c>
      <c r="C4042" s="453"/>
      <c r="D4042" s="161">
        <v>111.65</v>
      </c>
      <c r="E4042" s="366">
        <v>99.55</v>
      </c>
      <c r="K4042" s="161"/>
      <c r="M4042"/>
      <c r="N4042" s="22"/>
      <c r="Q4042" s="491">
        <v>104.05</v>
      </c>
      <c r="R4042" s="492">
        <v>102.91</v>
      </c>
    </row>
    <row r="4043" spans="1:18" x14ac:dyDescent="0.2">
      <c r="A4043" s="501">
        <v>41635</v>
      </c>
      <c r="B4043" s="453">
        <v>102.99</v>
      </c>
      <c r="C4043" s="453"/>
      <c r="D4043" s="161">
        <v>112.06</v>
      </c>
      <c r="E4043" s="366">
        <v>100.32</v>
      </c>
      <c r="K4043" s="161">
        <v>96.75</v>
      </c>
      <c r="M4043" s="161">
        <v>126</v>
      </c>
      <c r="N4043" s="22">
        <f t="shared" si="16"/>
        <v>52.92</v>
      </c>
      <c r="Q4043" s="491">
        <v>104.82</v>
      </c>
      <c r="R4043" s="492">
        <v>102.99</v>
      </c>
    </row>
    <row r="4044" spans="1:18" x14ac:dyDescent="0.2">
      <c r="A4044" s="501">
        <v>41638</v>
      </c>
      <c r="B4044" s="453">
        <v>103.04</v>
      </c>
      <c r="C4044" s="453"/>
      <c r="D4044" s="161">
        <v>110.47</v>
      </c>
      <c r="E4044" s="366">
        <v>99.29</v>
      </c>
      <c r="K4044" s="161">
        <v>96</v>
      </c>
      <c r="M4044" s="161">
        <v>127.4</v>
      </c>
      <c r="N4044" s="22">
        <f t="shared" si="16"/>
        <v>53.508000000000003</v>
      </c>
      <c r="Q4044" s="491">
        <v>103.84</v>
      </c>
      <c r="R4044" s="492">
        <v>103.04</v>
      </c>
    </row>
    <row r="4045" spans="1:18" s="57" customFormat="1" ht="13.8" thickBot="1" x14ac:dyDescent="0.3">
      <c r="A4045" s="502">
        <v>41639</v>
      </c>
      <c r="B4045" s="484">
        <v>102.97</v>
      </c>
      <c r="C4045" s="534">
        <v>80.19</v>
      </c>
      <c r="D4045" s="372">
        <v>109.95</v>
      </c>
      <c r="E4045" s="394">
        <v>98.42</v>
      </c>
      <c r="F4045" s="57">
        <v>21</v>
      </c>
      <c r="G4045" s="383">
        <f>SUM(B4025:B4045)/F4045</f>
        <v>102.00333333333334</v>
      </c>
      <c r="H4045" s="383">
        <f>SUM(D4025:D4045)/F4045</f>
        <v>110.75666666666666</v>
      </c>
      <c r="I4045" s="383">
        <f>SUM(E4025:E4045)/F4045</f>
        <v>97.894285714285701</v>
      </c>
      <c r="K4045" s="373">
        <v>95</v>
      </c>
      <c r="M4045" s="332">
        <v>126.5</v>
      </c>
      <c r="N4045" s="371">
        <f t="shared" ref="N4045:N4121" si="17">(M4045/100)*42</f>
        <v>53.129999999999995</v>
      </c>
      <c r="Q4045" s="493"/>
      <c r="R4045" s="494">
        <v>102.97</v>
      </c>
    </row>
    <row r="4046" spans="1:18" ht="10.8" thickTop="1" x14ac:dyDescent="0.2">
      <c r="A4046" s="21">
        <v>41641</v>
      </c>
      <c r="B4046" s="453">
        <v>100.37</v>
      </c>
      <c r="C4046" s="535">
        <v>76.94</v>
      </c>
      <c r="D4046" s="161">
        <v>107.94</v>
      </c>
      <c r="E4046" s="366">
        <v>95.44</v>
      </c>
      <c r="K4046" s="161">
        <v>91.75</v>
      </c>
      <c r="M4046" s="161">
        <v>125.3</v>
      </c>
      <c r="N4046" s="22">
        <f t="shared" si="17"/>
        <v>52.625999999999998</v>
      </c>
      <c r="Q4046" s="487"/>
      <c r="R4046" s="488">
        <v>100.37</v>
      </c>
    </row>
    <row r="4047" spans="1:18" x14ac:dyDescent="0.2">
      <c r="A4047" s="21">
        <v>41642</v>
      </c>
      <c r="B4047" s="453">
        <v>100.12</v>
      </c>
      <c r="C4047" s="535">
        <v>75.69</v>
      </c>
      <c r="D4047" s="161">
        <v>106.57</v>
      </c>
      <c r="E4047" s="366">
        <v>93.96</v>
      </c>
      <c r="K4047" s="161"/>
      <c r="M4047" s="161">
        <v>122.5</v>
      </c>
      <c r="N4047" s="22">
        <f t="shared" si="17"/>
        <v>51.45</v>
      </c>
      <c r="Q4047" s="487">
        <v>100.46</v>
      </c>
      <c r="R4047" s="488">
        <v>100.12</v>
      </c>
    </row>
    <row r="4048" spans="1:18" x14ac:dyDescent="0.2">
      <c r="A4048" s="21">
        <v>41645</v>
      </c>
      <c r="B4048" s="453">
        <v>99.55</v>
      </c>
      <c r="C4048" s="453"/>
      <c r="D4048" s="161">
        <v>106.71</v>
      </c>
      <c r="E4048" s="366">
        <v>93.43</v>
      </c>
      <c r="K4048" s="161"/>
      <c r="M4048" s="161">
        <v>124.1</v>
      </c>
      <c r="N4048" s="22">
        <f t="shared" si="17"/>
        <v>52.121999999999993</v>
      </c>
      <c r="Q4048" s="487">
        <v>99.63</v>
      </c>
      <c r="R4048" s="488">
        <v>99.55</v>
      </c>
    </row>
    <row r="4049" spans="1:18" x14ac:dyDescent="0.2">
      <c r="A4049" s="21">
        <v>41646</v>
      </c>
      <c r="B4049" s="453">
        <v>99.99</v>
      </c>
      <c r="C4049" s="453"/>
      <c r="D4049" s="161">
        <v>107.01</v>
      </c>
      <c r="E4049" s="366">
        <v>93.67</v>
      </c>
      <c r="K4049" s="161"/>
      <c r="M4049" s="161">
        <v>124.6</v>
      </c>
      <c r="N4049" s="22">
        <f t="shared" si="17"/>
        <v>52.332000000000001</v>
      </c>
      <c r="Q4049" s="487">
        <v>100.37</v>
      </c>
      <c r="R4049" s="488">
        <v>99.99</v>
      </c>
    </row>
    <row r="4050" spans="1:18" x14ac:dyDescent="0.2">
      <c r="A4050" s="21">
        <v>41647</v>
      </c>
      <c r="B4050" s="453">
        <v>99.07</v>
      </c>
      <c r="C4050" s="453"/>
      <c r="D4050" s="161">
        <v>107.42</v>
      </c>
      <c r="E4050" s="366">
        <v>92.33</v>
      </c>
      <c r="K4050" s="161"/>
      <c r="M4050" s="161">
        <v>127.9</v>
      </c>
      <c r="N4050" s="22">
        <f t="shared" si="17"/>
        <v>53.718000000000004</v>
      </c>
      <c r="Q4050" s="487">
        <v>99.23</v>
      </c>
      <c r="R4050" s="488">
        <f>B4050</f>
        <v>99.07</v>
      </c>
    </row>
    <row r="4051" spans="1:18" x14ac:dyDescent="0.2">
      <c r="A4051" s="21">
        <v>41648</v>
      </c>
      <c r="B4051" s="453">
        <v>98.75</v>
      </c>
      <c r="C4051" s="453"/>
      <c r="D4051" s="161">
        <v>107.49</v>
      </c>
      <c r="E4051" s="366">
        <v>91.66</v>
      </c>
      <c r="K4051" s="161"/>
      <c r="M4051" s="161">
        <v>127.9</v>
      </c>
      <c r="N4051" s="22">
        <f t="shared" si="17"/>
        <v>53.718000000000004</v>
      </c>
      <c r="Q4051" s="487">
        <v>98.96</v>
      </c>
      <c r="R4051" s="488">
        <f t="shared" ref="R4051:R4121" si="18">B4051</f>
        <v>98.75</v>
      </c>
    </row>
    <row r="4052" spans="1:18" x14ac:dyDescent="0.2">
      <c r="A4052" s="21">
        <v>41649</v>
      </c>
      <c r="B4052" s="453">
        <v>99.25</v>
      </c>
      <c r="C4052" s="453"/>
      <c r="D4052" s="161">
        <v>106.44</v>
      </c>
      <c r="E4052" s="366">
        <v>92.72</v>
      </c>
      <c r="K4052" s="161"/>
      <c r="M4052" s="161">
        <v>127.9</v>
      </c>
      <c r="N4052" s="22">
        <f t="shared" si="17"/>
        <v>53.718000000000004</v>
      </c>
      <c r="Q4052" s="487">
        <v>99.72</v>
      </c>
      <c r="R4052" s="488">
        <f t="shared" si="18"/>
        <v>99.25</v>
      </c>
    </row>
    <row r="4053" spans="1:18" ht="10.8" thickBot="1" x14ac:dyDescent="0.25">
      <c r="A4053" s="21">
        <v>41652</v>
      </c>
      <c r="B4053" s="453">
        <v>99.14</v>
      </c>
      <c r="C4053" s="453"/>
      <c r="D4053" s="161">
        <v>108.02</v>
      </c>
      <c r="E4053" s="366">
        <v>91.8</v>
      </c>
      <c r="K4053" s="161"/>
      <c r="M4053" s="161">
        <v>126.9</v>
      </c>
      <c r="N4053" s="22">
        <f t="shared" si="17"/>
        <v>53.298000000000002</v>
      </c>
      <c r="Q4053" s="487">
        <v>99.9</v>
      </c>
      <c r="R4053" s="488">
        <f t="shared" si="18"/>
        <v>99.14</v>
      </c>
    </row>
    <row r="4054" spans="1:18" ht="10.8" thickTop="1" x14ac:dyDescent="0.2">
      <c r="A4054" s="500">
        <v>41653</v>
      </c>
      <c r="B4054" s="453">
        <v>100.46</v>
      </c>
      <c r="C4054" s="453"/>
      <c r="D4054" s="161">
        <v>107.12</v>
      </c>
      <c r="E4054" s="366">
        <v>92.59</v>
      </c>
      <c r="K4054" s="161"/>
      <c r="M4054" s="161">
        <v>126.5</v>
      </c>
      <c r="N4054" s="22">
        <f t="shared" si="17"/>
        <v>53.129999999999995</v>
      </c>
      <c r="Q4054" s="489">
        <v>102.19</v>
      </c>
      <c r="R4054" s="490">
        <f t="shared" si="18"/>
        <v>100.46</v>
      </c>
    </row>
    <row r="4055" spans="1:18" x14ac:dyDescent="0.2">
      <c r="A4055" s="501">
        <v>41654</v>
      </c>
      <c r="B4055" s="453">
        <v>102.36</v>
      </c>
      <c r="C4055" s="453"/>
      <c r="D4055" s="161">
        <v>108.09</v>
      </c>
      <c r="E4055" s="366">
        <v>94.17</v>
      </c>
      <c r="K4055" s="161">
        <v>90.75</v>
      </c>
      <c r="M4055" s="161">
        <v>128.5</v>
      </c>
      <c r="N4055" s="22">
        <f t="shared" si="17"/>
        <v>53.97</v>
      </c>
      <c r="Q4055" s="491">
        <v>106.17</v>
      </c>
      <c r="R4055" s="492">
        <f t="shared" si="18"/>
        <v>102.36</v>
      </c>
    </row>
    <row r="4056" spans="1:18" x14ac:dyDescent="0.2">
      <c r="A4056" s="501">
        <v>41655</v>
      </c>
      <c r="B4056" s="453">
        <v>102.31</v>
      </c>
      <c r="C4056" s="453"/>
      <c r="D4056" s="161">
        <v>107.46</v>
      </c>
      <c r="E4056" s="366">
        <v>93.96</v>
      </c>
      <c r="K4056" s="161">
        <v>90.5</v>
      </c>
      <c r="M4056" s="161">
        <v>130.80000000000001</v>
      </c>
      <c r="N4056" s="22">
        <f t="shared" si="17"/>
        <v>54.936</v>
      </c>
      <c r="Q4056" s="491">
        <v>104.96</v>
      </c>
      <c r="R4056" s="492">
        <f t="shared" si="18"/>
        <v>102.31</v>
      </c>
    </row>
    <row r="4057" spans="1:18" x14ac:dyDescent="0.2">
      <c r="A4057" s="501">
        <v>41656</v>
      </c>
      <c r="B4057" s="453">
        <v>101.51</v>
      </c>
      <c r="C4057" s="453"/>
      <c r="D4057" s="161">
        <v>108.45</v>
      </c>
      <c r="E4057" s="366">
        <v>94.37</v>
      </c>
      <c r="K4057" s="161">
        <v>90.75</v>
      </c>
      <c r="M4057" s="161">
        <v>139.30000000000001</v>
      </c>
      <c r="N4057" s="22">
        <f t="shared" si="17"/>
        <v>58.506</v>
      </c>
      <c r="Q4057" s="491">
        <v>104.97</v>
      </c>
      <c r="R4057" s="492">
        <f t="shared" si="18"/>
        <v>101.51</v>
      </c>
    </row>
    <row r="4058" spans="1:18" x14ac:dyDescent="0.2">
      <c r="A4058" s="501">
        <v>41659</v>
      </c>
      <c r="B4058" s="453"/>
      <c r="C4058" s="453"/>
      <c r="D4058" s="161">
        <v>108.01</v>
      </c>
      <c r="E4058"/>
      <c r="F4058" s="424" t="s">
        <v>3198</v>
      </c>
      <c r="K4058" s="161"/>
      <c r="M4058"/>
      <c r="Q4058" s="491"/>
      <c r="R4058" s="492"/>
    </row>
    <row r="4059" spans="1:18" x14ac:dyDescent="0.2">
      <c r="A4059" s="501">
        <v>41660</v>
      </c>
      <c r="B4059" s="453">
        <v>102.5</v>
      </c>
      <c r="C4059" s="453"/>
      <c r="D4059" s="161">
        <v>109.17</v>
      </c>
      <c r="E4059" s="366">
        <v>94.99</v>
      </c>
      <c r="K4059" s="161">
        <v>91.75</v>
      </c>
      <c r="M4059" s="161">
        <v>148</v>
      </c>
      <c r="N4059" s="22">
        <f t="shared" si="17"/>
        <v>62.16</v>
      </c>
      <c r="Q4059" s="491">
        <v>107.24</v>
      </c>
      <c r="R4059" s="492">
        <f t="shared" si="18"/>
        <v>102.5</v>
      </c>
    </row>
    <row r="4060" spans="1:18" x14ac:dyDescent="0.2">
      <c r="A4060" s="501">
        <v>41661</v>
      </c>
      <c r="B4060" s="453">
        <v>103.33</v>
      </c>
      <c r="C4060" s="453"/>
      <c r="D4060" s="161">
        <v>109.69</v>
      </c>
      <c r="E4060" s="366">
        <v>96.73</v>
      </c>
      <c r="F4060" s="424" t="s">
        <v>3199</v>
      </c>
      <c r="K4060" s="161">
        <v>93.25</v>
      </c>
      <c r="M4060" s="161">
        <v>150.6</v>
      </c>
      <c r="N4060" s="22">
        <f t="shared" si="17"/>
        <v>63.252000000000002</v>
      </c>
      <c r="Q4060" s="491">
        <v>109.28</v>
      </c>
      <c r="R4060" s="492">
        <f t="shared" si="18"/>
        <v>103.33</v>
      </c>
    </row>
    <row r="4061" spans="1:18" x14ac:dyDescent="0.2">
      <c r="A4061" s="501">
        <v>41662</v>
      </c>
      <c r="B4061" s="453">
        <v>103.15</v>
      </c>
      <c r="C4061" s="453"/>
      <c r="D4061" s="161">
        <v>109.69</v>
      </c>
      <c r="E4061" s="366">
        <v>97.32</v>
      </c>
      <c r="K4061" s="161">
        <v>93.75</v>
      </c>
      <c r="M4061" s="161">
        <v>152.5</v>
      </c>
      <c r="N4061" s="22">
        <f t="shared" si="17"/>
        <v>64.05</v>
      </c>
      <c r="Q4061" s="491">
        <v>109.87</v>
      </c>
      <c r="R4061" s="492">
        <f t="shared" si="18"/>
        <v>103.15</v>
      </c>
    </row>
    <row r="4062" spans="1:18" x14ac:dyDescent="0.2">
      <c r="A4062" s="501">
        <v>41663</v>
      </c>
      <c r="B4062" s="453">
        <v>102.79</v>
      </c>
      <c r="C4062" s="453"/>
      <c r="D4062" s="161">
        <v>109.14</v>
      </c>
      <c r="E4062" s="366">
        <v>96.64</v>
      </c>
      <c r="K4062" s="161">
        <v>93.25</v>
      </c>
      <c r="M4062" s="161">
        <v>152</v>
      </c>
      <c r="N4062" s="22">
        <f t="shared" si="17"/>
        <v>63.84</v>
      </c>
      <c r="Q4062" s="491">
        <v>106.68</v>
      </c>
      <c r="R4062" s="492">
        <f t="shared" si="18"/>
        <v>102.79</v>
      </c>
    </row>
    <row r="4063" spans="1:18" x14ac:dyDescent="0.2">
      <c r="A4063" s="501">
        <v>41666</v>
      </c>
      <c r="B4063" s="453">
        <v>102.45</v>
      </c>
      <c r="C4063" s="453"/>
      <c r="D4063" s="161">
        <v>108.72</v>
      </c>
      <c r="E4063" s="366">
        <v>95.72</v>
      </c>
      <c r="K4063" s="161">
        <v>92</v>
      </c>
      <c r="M4063" s="161">
        <v>151.5</v>
      </c>
      <c r="N4063" s="22">
        <f t="shared" si="17"/>
        <v>63.629999999999995</v>
      </c>
      <c r="Q4063" s="491">
        <v>101.22</v>
      </c>
      <c r="R4063" s="492">
        <f t="shared" si="18"/>
        <v>102.45</v>
      </c>
    </row>
    <row r="4064" spans="1:18" x14ac:dyDescent="0.2">
      <c r="A4064" s="501">
        <v>41667</v>
      </c>
      <c r="B4064" s="453">
        <v>102.69</v>
      </c>
      <c r="C4064" s="453"/>
      <c r="D4064" s="161">
        <v>109.1</v>
      </c>
      <c r="E4064" s="366">
        <v>97.41</v>
      </c>
      <c r="K4064" s="161">
        <v>93.75</v>
      </c>
      <c r="M4064" s="161">
        <v>153.5</v>
      </c>
      <c r="N4064" s="22">
        <f t="shared" si="17"/>
        <v>64.47</v>
      </c>
      <c r="Q4064" s="491">
        <v>102.3</v>
      </c>
      <c r="R4064" s="492">
        <f t="shared" si="18"/>
        <v>102.69</v>
      </c>
    </row>
    <row r="4065" spans="1:18" x14ac:dyDescent="0.2">
      <c r="A4065" s="501">
        <v>41668</v>
      </c>
      <c r="B4065" s="453">
        <v>102.58</v>
      </c>
      <c r="C4065" s="453"/>
      <c r="D4065" s="161">
        <v>108.83</v>
      </c>
      <c r="E4065" s="366">
        <v>97.36</v>
      </c>
      <c r="K4065" s="161"/>
      <c r="M4065" s="161">
        <v>164.5</v>
      </c>
      <c r="N4065" s="22">
        <f t="shared" si="17"/>
        <v>69.09</v>
      </c>
      <c r="Q4065" s="491">
        <v>102.11</v>
      </c>
      <c r="R4065" s="492">
        <f t="shared" si="18"/>
        <v>102.58</v>
      </c>
    </row>
    <row r="4066" spans="1:18" x14ac:dyDescent="0.2">
      <c r="A4066" s="501">
        <v>41669</v>
      </c>
      <c r="B4066" s="453">
        <v>103.07</v>
      </c>
      <c r="C4066" s="453"/>
      <c r="D4066" s="161">
        <v>109.36</v>
      </c>
      <c r="E4066" s="366">
        <v>98.23</v>
      </c>
      <c r="F4066" s="57">
        <v>22</v>
      </c>
      <c r="K4066" s="161">
        <v>94.75</v>
      </c>
      <c r="M4066" s="161">
        <v>169.5</v>
      </c>
      <c r="N4066" s="22">
        <f t="shared" si="17"/>
        <v>71.19</v>
      </c>
      <c r="Q4066" s="491">
        <v>102.53</v>
      </c>
      <c r="R4066" s="492">
        <f t="shared" si="18"/>
        <v>103.07</v>
      </c>
    </row>
    <row r="4067" spans="1:18" s="57" customFormat="1" ht="13.8" thickBot="1" x14ac:dyDescent="0.3">
      <c r="A4067" s="502">
        <v>41670</v>
      </c>
      <c r="B4067" s="484">
        <v>102.27</v>
      </c>
      <c r="C4067" s="534">
        <v>79.19</v>
      </c>
      <c r="D4067" s="372">
        <v>108.16</v>
      </c>
      <c r="E4067" s="429">
        <v>97.49</v>
      </c>
      <c r="F4067" s="57">
        <v>21</v>
      </c>
      <c r="G4067" s="383">
        <f>SUM(B4046:B4067)/F4067</f>
        <v>101.31952380952382</v>
      </c>
      <c r="H4067" s="383">
        <f>SUM(D4046:D4067)/F4066</f>
        <v>108.11772727272728</v>
      </c>
      <c r="I4067" s="383">
        <f>SUM(E4046:E4067)/F4067</f>
        <v>94.856666666666669</v>
      </c>
      <c r="K4067" s="372">
        <v>94</v>
      </c>
      <c r="M4067" s="363">
        <v>155.69999999999999</v>
      </c>
      <c r="N4067" s="371">
        <f t="shared" si="17"/>
        <v>65.393999999999991</v>
      </c>
      <c r="Q4067" s="493">
        <v>102.79</v>
      </c>
      <c r="R4067" s="494">
        <f t="shared" si="18"/>
        <v>102.27</v>
      </c>
    </row>
    <row r="4068" spans="1:18" ht="10.8" thickTop="1" x14ac:dyDescent="0.2">
      <c r="A4068" s="21">
        <v>41673</v>
      </c>
      <c r="B4068" s="453">
        <v>101.18</v>
      </c>
      <c r="C4068" s="535">
        <v>77.94</v>
      </c>
      <c r="D4068" s="161">
        <v>106.55</v>
      </c>
      <c r="E4068" s="366">
        <v>96.43</v>
      </c>
      <c r="K4068" s="161">
        <v>92.75</v>
      </c>
      <c r="M4068" s="161">
        <v>154</v>
      </c>
      <c r="N4068" s="22">
        <f t="shared" si="17"/>
        <v>64.680000000000007</v>
      </c>
      <c r="Q4068" s="487">
        <v>101.33</v>
      </c>
      <c r="R4068" s="488">
        <f t="shared" si="18"/>
        <v>101.18</v>
      </c>
    </row>
    <row r="4069" spans="1:18" x14ac:dyDescent="0.2">
      <c r="A4069" s="21">
        <v>41674</v>
      </c>
      <c r="B4069" s="453">
        <v>101.86</v>
      </c>
      <c r="C4069" s="535">
        <v>78.94</v>
      </c>
      <c r="D4069" s="161">
        <v>107.04</v>
      </c>
      <c r="E4069" s="366">
        <v>97.19</v>
      </c>
      <c r="K4069" s="161">
        <v>93.75</v>
      </c>
      <c r="M4069" s="161">
        <v>157</v>
      </c>
      <c r="N4069" s="22">
        <f t="shared" si="17"/>
        <v>65.94</v>
      </c>
      <c r="Q4069" s="487">
        <v>102.19</v>
      </c>
      <c r="R4069" s="488">
        <f t="shared" si="18"/>
        <v>101.86</v>
      </c>
    </row>
    <row r="4070" spans="1:18" x14ac:dyDescent="0.2">
      <c r="A4070" s="21">
        <v>41675</v>
      </c>
      <c r="B4070" s="453">
        <v>102.37</v>
      </c>
      <c r="C4070" s="453"/>
      <c r="D4070" s="161">
        <v>106.81</v>
      </c>
      <c r="E4070" s="366">
        <v>97.38</v>
      </c>
      <c r="K4070" s="161">
        <v>94</v>
      </c>
      <c r="M4070" s="161">
        <v>158</v>
      </c>
      <c r="N4070" s="22">
        <f t="shared" si="17"/>
        <v>66.36</v>
      </c>
      <c r="Q4070" s="487">
        <v>102.78</v>
      </c>
      <c r="R4070" s="488">
        <f t="shared" si="18"/>
        <v>102.37</v>
      </c>
    </row>
    <row r="4071" spans="1:18" x14ac:dyDescent="0.2">
      <c r="A4071" s="21">
        <v>41676</v>
      </c>
      <c r="B4071" s="453">
        <v>103.29</v>
      </c>
      <c r="C4071" s="453"/>
      <c r="D4071" s="161">
        <v>108.15</v>
      </c>
      <c r="E4071" s="366">
        <v>97.84</v>
      </c>
      <c r="K4071" s="161"/>
      <c r="M4071" s="161">
        <v>156.9</v>
      </c>
      <c r="N4071" s="22">
        <f t="shared" si="17"/>
        <v>65.897999999999996</v>
      </c>
      <c r="Q4071" s="487">
        <v>103.99</v>
      </c>
      <c r="R4071" s="488">
        <f t="shared" si="18"/>
        <v>103.29</v>
      </c>
    </row>
    <row r="4072" spans="1:18" x14ac:dyDescent="0.2">
      <c r="A4072" s="21">
        <v>41677</v>
      </c>
      <c r="B4072" s="453">
        <v>105.22</v>
      </c>
      <c r="C4072" s="453"/>
      <c r="D4072" s="161">
        <v>110.12</v>
      </c>
      <c r="E4072" s="366">
        <v>99.88</v>
      </c>
      <c r="K4072" s="161"/>
      <c r="M4072" s="161">
        <v>167</v>
      </c>
      <c r="N4072" s="22">
        <f t="shared" si="17"/>
        <v>70.14</v>
      </c>
      <c r="Q4072" s="487">
        <v>106.48</v>
      </c>
      <c r="R4072" s="488">
        <f t="shared" si="18"/>
        <v>105.22</v>
      </c>
    </row>
    <row r="4073" spans="1:18" x14ac:dyDescent="0.2">
      <c r="A4073" s="21">
        <v>41680</v>
      </c>
      <c r="B4073" s="453">
        <v>105.02</v>
      </c>
      <c r="C4073" s="453"/>
      <c r="D4073" s="161">
        <v>110.18</v>
      </c>
      <c r="E4073" s="366">
        <v>100.06</v>
      </c>
      <c r="K4073" s="161"/>
      <c r="M4073" s="161">
        <v>169.5</v>
      </c>
      <c r="N4073" s="22">
        <f t="shared" si="17"/>
        <v>71.19</v>
      </c>
      <c r="Q4073" s="487">
        <v>106.06</v>
      </c>
      <c r="R4073" s="488">
        <f t="shared" si="18"/>
        <v>105.02</v>
      </c>
    </row>
    <row r="4074" spans="1:18" x14ac:dyDescent="0.2">
      <c r="A4074" s="21">
        <v>41681</v>
      </c>
      <c r="B4074" s="453">
        <v>104.55</v>
      </c>
      <c r="C4074" s="453"/>
      <c r="D4074" s="161">
        <v>109.21</v>
      </c>
      <c r="E4074" s="366">
        <v>99.94</v>
      </c>
      <c r="K4074" s="161"/>
      <c r="M4074" s="161">
        <v>154.5</v>
      </c>
      <c r="N4074" s="22">
        <f t="shared" si="17"/>
        <v>64.89</v>
      </c>
      <c r="Q4074" s="487">
        <v>104.99</v>
      </c>
      <c r="R4074" s="488">
        <f t="shared" si="18"/>
        <v>104.55</v>
      </c>
    </row>
    <row r="4075" spans="1:18" ht="10.8" thickBot="1" x14ac:dyDescent="0.25">
      <c r="A4075" s="21">
        <v>41682</v>
      </c>
      <c r="B4075" s="453">
        <v>104.76</v>
      </c>
      <c r="C4075" s="453"/>
      <c r="D4075" s="161">
        <v>108.62</v>
      </c>
      <c r="E4075" s="366">
        <v>100.37</v>
      </c>
      <c r="K4075" s="161"/>
      <c r="M4075" s="161">
        <v>136</v>
      </c>
      <c r="N4075" s="22">
        <f t="shared" si="17"/>
        <v>57.120000000000005</v>
      </c>
      <c r="Q4075" s="487">
        <v>105.47</v>
      </c>
      <c r="R4075" s="488">
        <f t="shared" si="18"/>
        <v>104.76</v>
      </c>
    </row>
    <row r="4076" spans="1:18" ht="10.8" thickTop="1" x14ac:dyDescent="0.2">
      <c r="A4076" s="505">
        <v>41683</v>
      </c>
      <c r="B4076" s="503">
        <v>104.85</v>
      </c>
      <c r="C4076" s="503"/>
      <c r="D4076" s="161">
        <v>108.98</v>
      </c>
      <c r="E4076" s="366">
        <v>100.35</v>
      </c>
      <c r="K4076" s="161"/>
      <c r="M4076" s="161">
        <v>149.5</v>
      </c>
      <c r="N4076" s="22">
        <f t="shared" si="17"/>
        <v>62.790000000000006</v>
      </c>
      <c r="Q4076" s="489">
        <v>106.1</v>
      </c>
      <c r="R4076" s="504">
        <f t="shared" si="18"/>
        <v>104.85</v>
      </c>
    </row>
    <row r="4077" spans="1:18" x14ac:dyDescent="0.2">
      <c r="A4077" s="506">
        <v>41684</v>
      </c>
      <c r="B4077" s="453">
        <v>104.94</v>
      </c>
      <c r="C4077" s="453"/>
      <c r="D4077" s="161">
        <v>108.63</v>
      </c>
      <c r="E4077" s="366">
        <v>100.3</v>
      </c>
      <c r="K4077" s="161">
        <v>96.75</v>
      </c>
      <c r="M4077" s="161">
        <v>155.4</v>
      </c>
      <c r="N4077" s="22">
        <f t="shared" si="17"/>
        <v>65.268000000000001</v>
      </c>
      <c r="Q4077" s="491">
        <v>105.8</v>
      </c>
      <c r="R4077" s="492">
        <f t="shared" si="18"/>
        <v>104.94</v>
      </c>
    </row>
    <row r="4078" spans="1:18" x14ac:dyDescent="0.2">
      <c r="A4078" s="506">
        <v>41687</v>
      </c>
      <c r="B4078" s="453"/>
      <c r="C4078" s="453"/>
      <c r="D4078" s="161"/>
      <c r="E4078"/>
      <c r="F4078" s="424" t="s">
        <v>3173</v>
      </c>
      <c r="K4078" s="161">
        <v>96.75</v>
      </c>
      <c r="M4078"/>
      <c r="N4078" s="22"/>
      <c r="Q4078" s="491"/>
      <c r="R4078" s="492"/>
    </row>
    <row r="4079" spans="1:18" x14ac:dyDescent="0.2">
      <c r="A4079" s="506">
        <v>41688</v>
      </c>
      <c r="B4079" s="453">
        <v>105.88</v>
      </c>
      <c r="C4079" s="453"/>
      <c r="D4079" s="161">
        <v>110.14</v>
      </c>
      <c r="E4079" s="366">
        <v>102.43</v>
      </c>
      <c r="K4079" s="161">
        <v>99</v>
      </c>
      <c r="M4079" s="161">
        <v>160.5</v>
      </c>
      <c r="N4079" s="22">
        <f t="shared" si="17"/>
        <v>67.41</v>
      </c>
      <c r="Q4079" s="491">
        <v>107.68</v>
      </c>
      <c r="R4079" s="492">
        <f t="shared" si="18"/>
        <v>105.88</v>
      </c>
    </row>
    <row r="4080" spans="1:18" x14ac:dyDescent="0.2">
      <c r="A4080" s="506">
        <v>41689</v>
      </c>
      <c r="B4080" s="453">
        <v>106.24</v>
      </c>
      <c r="C4080" s="453"/>
      <c r="D4080" s="161">
        <v>110.37</v>
      </c>
      <c r="E4080" s="366">
        <v>103.31</v>
      </c>
      <c r="K4080" s="161">
        <v>99.75</v>
      </c>
      <c r="M4080" s="161">
        <v>156.80000000000001</v>
      </c>
      <c r="N4080" s="22">
        <f t="shared" si="17"/>
        <v>65.856000000000009</v>
      </c>
      <c r="Q4080" s="491">
        <v>108.41</v>
      </c>
      <c r="R4080" s="492">
        <f t="shared" si="18"/>
        <v>106.24</v>
      </c>
    </row>
    <row r="4081" spans="1:19" x14ac:dyDescent="0.2">
      <c r="A4081" s="506">
        <v>41690</v>
      </c>
      <c r="B4081" s="453">
        <v>106.16</v>
      </c>
      <c r="C4081" s="453"/>
      <c r="D4081" s="161">
        <v>109.42</v>
      </c>
      <c r="E4081" s="366">
        <v>102.92</v>
      </c>
      <c r="K4081" s="161">
        <v>99.5</v>
      </c>
      <c r="M4081" s="161">
        <v>139.6</v>
      </c>
      <c r="N4081" s="22">
        <f t="shared" si="17"/>
        <v>58.631999999999998</v>
      </c>
      <c r="Q4081" s="491">
        <v>108.07</v>
      </c>
      <c r="R4081" s="492">
        <f t="shared" si="18"/>
        <v>106.16</v>
      </c>
    </row>
    <row r="4082" spans="1:19" x14ac:dyDescent="0.2">
      <c r="A4082" s="506">
        <v>41691</v>
      </c>
      <c r="B4082" s="453">
        <v>106.05</v>
      </c>
      <c r="C4082" s="453"/>
      <c r="D4082" s="161">
        <v>109.03</v>
      </c>
      <c r="E4082" s="366">
        <v>102.2</v>
      </c>
      <c r="K4082" s="161">
        <v>98.75</v>
      </c>
      <c r="M4082" s="161">
        <v>135.5</v>
      </c>
      <c r="N4082" s="22">
        <f t="shared" si="17"/>
        <v>56.91</v>
      </c>
      <c r="Q4082" s="491">
        <v>108.4</v>
      </c>
      <c r="R4082" s="492">
        <f t="shared" si="18"/>
        <v>106.05</v>
      </c>
    </row>
    <row r="4083" spans="1:19" x14ac:dyDescent="0.2">
      <c r="A4083" s="506">
        <v>41694</v>
      </c>
      <c r="B4083" s="453">
        <v>106.17</v>
      </c>
      <c r="C4083" s="453"/>
      <c r="D4083" s="161">
        <v>109.76</v>
      </c>
      <c r="E4083" s="366">
        <v>102.82</v>
      </c>
      <c r="K4083" s="161">
        <v>99</v>
      </c>
      <c r="M4083" s="161">
        <v>129.5</v>
      </c>
      <c r="N4083" s="22">
        <f t="shared" si="17"/>
        <v>54.39</v>
      </c>
      <c r="Q4083" s="491">
        <v>108.42</v>
      </c>
      <c r="R4083" s="492">
        <f t="shared" si="18"/>
        <v>106.17</v>
      </c>
    </row>
    <row r="4084" spans="1:19" x14ac:dyDescent="0.2">
      <c r="A4084" s="506">
        <v>41695</v>
      </c>
      <c r="B4084" s="453">
        <v>105.99</v>
      </c>
      <c r="C4084" s="453"/>
      <c r="D4084" s="161">
        <v>109.19</v>
      </c>
      <c r="E4084" s="366">
        <v>101.83</v>
      </c>
      <c r="K4084" s="161">
        <v>98.25</v>
      </c>
      <c r="M4084" s="161">
        <v>121.4</v>
      </c>
      <c r="N4084" s="22">
        <f t="shared" si="17"/>
        <v>50.988</v>
      </c>
      <c r="Q4084" s="491">
        <v>107.13</v>
      </c>
      <c r="R4084" s="492">
        <f t="shared" si="18"/>
        <v>105.99</v>
      </c>
    </row>
    <row r="4085" spans="1:19" ht="10.8" thickBot="1" x14ac:dyDescent="0.25">
      <c r="A4085" s="507">
        <v>41696</v>
      </c>
      <c r="B4085" s="453">
        <v>106.31</v>
      </c>
      <c r="C4085" s="453"/>
      <c r="D4085" s="161">
        <v>109.39</v>
      </c>
      <c r="E4085" s="366">
        <v>102.59</v>
      </c>
      <c r="K4085" s="372">
        <v>99</v>
      </c>
      <c r="M4085" s="161">
        <v>116.8</v>
      </c>
      <c r="N4085" s="22">
        <f t="shared" si="17"/>
        <v>49.055999999999997</v>
      </c>
      <c r="Q4085" s="493">
        <v>108.89</v>
      </c>
      <c r="R4085" s="494">
        <f t="shared" si="18"/>
        <v>106.31</v>
      </c>
    </row>
    <row r="4086" spans="1:19" ht="10.8" thickTop="1" x14ac:dyDescent="0.2">
      <c r="A4086" s="21">
        <v>41697</v>
      </c>
      <c r="B4086" s="453">
        <v>108.44</v>
      </c>
      <c r="C4086" s="453"/>
      <c r="D4086" s="161">
        <v>108.54</v>
      </c>
      <c r="E4086" s="366">
        <v>102.4</v>
      </c>
      <c r="K4086" s="161"/>
      <c r="M4086" s="161">
        <v>112.3</v>
      </c>
      <c r="N4086" s="22">
        <f t="shared" si="17"/>
        <v>47.165999999999997</v>
      </c>
      <c r="Q4086" s="487">
        <v>108.65</v>
      </c>
      <c r="R4086" s="488">
        <f t="shared" si="18"/>
        <v>108.44</v>
      </c>
    </row>
    <row r="4087" spans="1:19" s="57" customFormat="1" ht="13.2" x14ac:dyDescent="0.25">
      <c r="A4087" s="369">
        <v>41698</v>
      </c>
      <c r="B4087" s="484">
        <v>108.11</v>
      </c>
      <c r="C4087" s="534">
        <v>79.69</v>
      </c>
      <c r="D4087" s="429">
        <v>108.98</v>
      </c>
      <c r="E4087" s="394">
        <v>102.59</v>
      </c>
      <c r="F4087" s="57">
        <v>19</v>
      </c>
      <c r="G4087" s="383">
        <f>SUM(B4068:B4087)/F4087</f>
        <v>105.12578947368422</v>
      </c>
      <c r="H4087" s="383">
        <f>SUM(D4068:D4087)/F4087</f>
        <v>108.90052631578948</v>
      </c>
      <c r="I4087" s="383">
        <f>SUM(E4068:E4087)/F4087</f>
        <v>100.67526315789473</v>
      </c>
      <c r="K4087" s="365"/>
      <c r="M4087" s="363">
        <v>111.5</v>
      </c>
      <c r="N4087" s="371">
        <f t="shared" si="17"/>
        <v>46.83</v>
      </c>
      <c r="Q4087" s="487">
        <v>108.39</v>
      </c>
      <c r="R4087" s="488">
        <f t="shared" si="18"/>
        <v>108.11</v>
      </c>
    </row>
    <row r="4088" spans="1:19" x14ac:dyDescent="0.2">
      <c r="A4088" s="21">
        <v>41701</v>
      </c>
      <c r="B4088" s="453">
        <v>110.28</v>
      </c>
      <c r="C4088" s="535">
        <v>86.69</v>
      </c>
      <c r="D4088" s="161">
        <v>111.26</v>
      </c>
      <c r="E4088" s="366">
        <v>104.92</v>
      </c>
      <c r="F4088" s="424" t="s">
        <v>3200</v>
      </c>
      <c r="K4088" s="161">
        <v>101.5</v>
      </c>
      <c r="M4088" s="161">
        <v>110.9</v>
      </c>
      <c r="N4088" s="22">
        <f t="shared" si="17"/>
        <v>46.578000000000003</v>
      </c>
      <c r="Q4088" s="487">
        <v>110.87</v>
      </c>
      <c r="R4088" s="488">
        <f t="shared" si="18"/>
        <v>110.28</v>
      </c>
      <c r="S4088" s="5"/>
    </row>
    <row r="4089" spans="1:19" x14ac:dyDescent="0.2">
      <c r="A4089" s="21">
        <v>41702</v>
      </c>
      <c r="B4089" s="453">
        <v>108.37</v>
      </c>
      <c r="C4089" s="535">
        <v>84.94</v>
      </c>
      <c r="D4089" s="161">
        <v>109.17</v>
      </c>
      <c r="E4089" s="366">
        <v>103.33</v>
      </c>
      <c r="K4089" s="161">
        <v>99.75</v>
      </c>
      <c r="M4089" s="161">
        <v>110</v>
      </c>
      <c r="N4089" s="22">
        <f t="shared" si="17"/>
        <v>46.2</v>
      </c>
      <c r="R4089" s="488">
        <f t="shared" si="18"/>
        <v>108.37</v>
      </c>
      <c r="S4089" s="5"/>
    </row>
    <row r="4090" spans="1:19" x14ac:dyDescent="0.2">
      <c r="A4090" s="21">
        <v>41703</v>
      </c>
      <c r="B4090" s="453">
        <v>106.32</v>
      </c>
      <c r="C4090" s="453"/>
      <c r="D4090" s="161">
        <v>108.15</v>
      </c>
      <c r="E4090" s="366">
        <v>101.45</v>
      </c>
      <c r="K4090" s="161">
        <v>98</v>
      </c>
      <c r="M4090" s="161">
        <v>106.9</v>
      </c>
      <c r="N4090" s="22">
        <f t="shared" si="17"/>
        <v>44.897999999999996</v>
      </c>
      <c r="Q4090" s="487">
        <v>105.95</v>
      </c>
      <c r="R4090" s="488">
        <f t="shared" si="18"/>
        <v>106.32</v>
      </c>
      <c r="S4090" s="5"/>
    </row>
    <row r="4091" spans="1:19" x14ac:dyDescent="0.2">
      <c r="A4091" s="21">
        <v>41704</v>
      </c>
      <c r="B4091" s="453">
        <v>105.93</v>
      </c>
      <c r="C4091" s="453"/>
      <c r="D4091" s="161">
        <v>107.99</v>
      </c>
      <c r="E4091" s="366">
        <v>101.56</v>
      </c>
      <c r="K4091" s="161"/>
      <c r="M4091" s="161">
        <v>106.8</v>
      </c>
      <c r="N4091" s="22">
        <f t="shared" si="17"/>
        <v>44.856000000000002</v>
      </c>
      <c r="Q4091" s="487">
        <v>104.81</v>
      </c>
      <c r="R4091" s="488">
        <f t="shared" si="18"/>
        <v>105.93</v>
      </c>
      <c r="S4091" s="5"/>
    </row>
    <row r="4092" spans="1:19" x14ac:dyDescent="0.2">
      <c r="A4092" s="21">
        <v>41705</v>
      </c>
      <c r="B4092" s="453">
        <v>106.91</v>
      </c>
      <c r="C4092" s="453"/>
      <c r="D4092" s="161">
        <v>109.14</v>
      </c>
      <c r="E4092" s="366">
        <v>102.58</v>
      </c>
      <c r="K4092" s="161"/>
      <c r="M4092" s="161">
        <v>106.8</v>
      </c>
      <c r="N4092" s="22">
        <f t="shared" si="17"/>
        <v>44.856000000000002</v>
      </c>
      <c r="R4092" s="488">
        <f t="shared" si="18"/>
        <v>106.91</v>
      </c>
      <c r="S4092" s="5"/>
    </row>
    <row r="4093" spans="1:19" x14ac:dyDescent="0.2">
      <c r="A4093" s="21">
        <v>41708</v>
      </c>
      <c r="B4093" s="453">
        <v>105.52</v>
      </c>
      <c r="C4093" s="453"/>
      <c r="D4093" s="161">
        <v>108.27</v>
      </c>
      <c r="E4093" s="366">
        <v>101.12</v>
      </c>
      <c r="K4093" s="161"/>
      <c r="M4093" s="161">
        <v>108.3</v>
      </c>
      <c r="N4093" s="22">
        <f t="shared" si="17"/>
        <v>45.485999999999997</v>
      </c>
      <c r="Q4093" s="487">
        <v>105.12</v>
      </c>
      <c r="R4093" s="488">
        <f t="shared" si="18"/>
        <v>105.52</v>
      </c>
      <c r="S4093" s="5"/>
    </row>
    <row r="4094" spans="1:19" x14ac:dyDescent="0.2">
      <c r="A4094" s="21">
        <v>41709</v>
      </c>
      <c r="B4094" s="453">
        <v>105.27</v>
      </c>
      <c r="C4094" s="453"/>
      <c r="D4094" s="161">
        <v>108.35</v>
      </c>
      <c r="E4094" s="366">
        <v>100.03</v>
      </c>
      <c r="K4094" s="161"/>
      <c r="M4094" s="161">
        <v>109.4</v>
      </c>
      <c r="N4094" s="22">
        <f t="shared" si="17"/>
        <v>45.948</v>
      </c>
      <c r="Q4094" s="487">
        <v>104.33</v>
      </c>
      <c r="R4094" s="488">
        <f t="shared" si="18"/>
        <v>105.27</v>
      </c>
      <c r="S4094" s="5"/>
    </row>
    <row r="4095" spans="1:19" x14ac:dyDescent="0.2">
      <c r="A4095" s="21">
        <v>41710</v>
      </c>
      <c r="B4095" s="453">
        <v>103.76</v>
      </c>
      <c r="C4095" s="453"/>
      <c r="D4095" s="161">
        <v>107.88</v>
      </c>
      <c r="E4095" s="366">
        <v>97.99</v>
      </c>
      <c r="K4095" s="161"/>
      <c r="M4095" s="161">
        <v>109</v>
      </c>
      <c r="N4095" s="22">
        <f t="shared" si="17"/>
        <v>45.78</v>
      </c>
      <c r="Q4095" s="487">
        <v>101.99</v>
      </c>
      <c r="R4095" s="488">
        <f t="shared" si="18"/>
        <v>103.76</v>
      </c>
      <c r="S4095" s="5"/>
    </row>
    <row r="4096" spans="1:19" x14ac:dyDescent="0.2">
      <c r="A4096" s="21">
        <v>41711</v>
      </c>
      <c r="B4096" s="453">
        <v>103.1</v>
      </c>
      <c r="C4096" s="453"/>
      <c r="D4096" s="161">
        <v>107.48</v>
      </c>
      <c r="E4096" s="366">
        <v>98.2</v>
      </c>
      <c r="K4096" s="161"/>
      <c r="M4096" s="161">
        <v>108.6</v>
      </c>
      <c r="N4096" s="22">
        <f t="shared" si="17"/>
        <v>45.611999999999995</v>
      </c>
      <c r="Q4096" s="487">
        <v>101.05</v>
      </c>
      <c r="R4096" s="488">
        <f t="shared" si="18"/>
        <v>103.1</v>
      </c>
      <c r="S4096" s="5"/>
    </row>
    <row r="4097" spans="1:19" x14ac:dyDescent="0.2">
      <c r="A4097" s="21">
        <v>41712</v>
      </c>
      <c r="B4097" s="453">
        <v>103.53</v>
      </c>
      <c r="C4097" s="453"/>
      <c r="D4097" s="161">
        <v>108.08</v>
      </c>
      <c r="E4097" s="366">
        <v>98.89</v>
      </c>
      <c r="K4097" s="161"/>
      <c r="M4097" s="161">
        <v>106.3</v>
      </c>
      <c r="N4097" s="22">
        <f t="shared" si="17"/>
        <v>44.646000000000001</v>
      </c>
      <c r="Q4097" s="487">
        <v>101.74</v>
      </c>
      <c r="R4097" s="488">
        <f t="shared" si="18"/>
        <v>103.53</v>
      </c>
      <c r="S4097" s="5"/>
    </row>
    <row r="4098" spans="1:19" x14ac:dyDescent="0.2">
      <c r="A4098" s="21">
        <v>41715</v>
      </c>
      <c r="B4098" s="453">
        <v>103.39</v>
      </c>
      <c r="C4098" s="453"/>
      <c r="D4098" s="161">
        <v>106.99</v>
      </c>
      <c r="E4098" s="366">
        <v>98.08</v>
      </c>
      <c r="K4098" s="161"/>
      <c r="M4098" s="161">
        <v>105.1</v>
      </c>
      <c r="N4098" s="22">
        <f t="shared" si="17"/>
        <v>44.141999999999996</v>
      </c>
      <c r="Q4098" s="487">
        <v>101.58</v>
      </c>
      <c r="R4098" s="488">
        <f t="shared" si="18"/>
        <v>103.39</v>
      </c>
      <c r="S4098" s="5"/>
    </row>
    <row r="4099" spans="1:19" x14ac:dyDescent="0.2">
      <c r="A4099" s="21">
        <v>41716</v>
      </c>
      <c r="B4099" s="453">
        <v>104.41</v>
      </c>
      <c r="C4099" s="453"/>
      <c r="D4099" s="161">
        <v>106.79</v>
      </c>
      <c r="E4099" s="366">
        <v>99.7</v>
      </c>
      <c r="K4099" s="161"/>
      <c r="M4099" s="161">
        <v>105.9</v>
      </c>
      <c r="N4099" s="22">
        <f t="shared" si="17"/>
        <v>44.478000000000009</v>
      </c>
      <c r="Q4099" s="487">
        <v>104.2</v>
      </c>
      <c r="R4099" s="488">
        <f t="shared" si="18"/>
        <v>104.41</v>
      </c>
      <c r="S4099" s="5"/>
    </row>
    <row r="4100" spans="1:19" x14ac:dyDescent="0.2">
      <c r="A4100" s="21">
        <v>41717</v>
      </c>
      <c r="B4100" s="453">
        <v>104.2</v>
      </c>
      <c r="C4100" s="453"/>
      <c r="D4100" s="161">
        <v>105.95</v>
      </c>
      <c r="E4100" s="366">
        <v>100.37</v>
      </c>
      <c r="K4100" s="161"/>
      <c r="M4100" s="161">
        <v>104.4</v>
      </c>
      <c r="N4100" s="22">
        <f t="shared" si="17"/>
        <v>43.847999999999999</v>
      </c>
      <c r="Q4100" s="487">
        <v>103.47</v>
      </c>
      <c r="R4100" s="488">
        <f t="shared" si="18"/>
        <v>104.2</v>
      </c>
      <c r="S4100" s="5"/>
    </row>
    <row r="4101" spans="1:19" x14ac:dyDescent="0.2">
      <c r="A4101" s="21">
        <v>41718</v>
      </c>
      <c r="B4101" s="453">
        <v>103.84</v>
      </c>
      <c r="C4101" s="453"/>
      <c r="D4101" s="161">
        <v>105.73</v>
      </c>
      <c r="E4101" s="366">
        <v>99.43</v>
      </c>
      <c r="K4101" s="161"/>
      <c r="M4101" s="161">
        <v>103.7</v>
      </c>
      <c r="N4101" s="22">
        <f t="shared" si="17"/>
        <v>43.553999999999995</v>
      </c>
      <c r="Q4101" s="487">
        <v>101.93</v>
      </c>
      <c r="R4101" s="488">
        <f t="shared" si="18"/>
        <v>103.84</v>
      </c>
      <c r="S4101" s="5"/>
    </row>
    <row r="4102" spans="1:19" x14ac:dyDescent="0.2">
      <c r="A4102" s="21">
        <v>41719</v>
      </c>
      <c r="B4102" s="453">
        <v>104.13</v>
      </c>
      <c r="C4102" s="453"/>
      <c r="D4102" s="161">
        <v>107.2</v>
      </c>
      <c r="E4102" s="366">
        <v>99.46</v>
      </c>
      <c r="K4102" s="161">
        <v>96</v>
      </c>
      <c r="M4102" s="161">
        <v>104.2</v>
      </c>
      <c r="N4102" s="22">
        <f t="shared" si="17"/>
        <v>43.764000000000003</v>
      </c>
      <c r="Q4102" s="487">
        <v>102.96</v>
      </c>
      <c r="R4102" s="488">
        <f t="shared" si="18"/>
        <v>104.13</v>
      </c>
      <c r="S4102" s="5"/>
    </row>
    <row r="4103" spans="1:19" x14ac:dyDescent="0.2">
      <c r="A4103" s="21">
        <v>41722</v>
      </c>
      <c r="B4103" s="453">
        <v>103.9</v>
      </c>
      <c r="C4103" s="453"/>
      <c r="D4103" s="161">
        <v>106.59</v>
      </c>
      <c r="E4103" s="366">
        <v>99.6</v>
      </c>
      <c r="K4103" s="161"/>
      <c r="M4103" s="161">
        <v>102.7</v>
      </c>
      <c r="N4103" s="22">
        <f t="shared" si="17"/>
        <v>43.134000000000007</v>
      </c>
      <c r="Q4103" s="487">
        <v>102.35</v>
      </c>
      <c r="R4103" s="488">
        <f t="shared" si="18"/>
        <v>103.9</v>
      </c>
      <c r="S4103" s="5"/>
    </row>
    <row r="4104" spans="1:19" x14ac:dyDescent="0.2">
      <c r="A4104" s="21">
        <v>41723</v>
      </c>
      <c r="B4104" s="453">
        <v>103.97</v>
      </c>
      <c r="C4104" s="453"/>
      <c r="D4104" s="161">
        <v>107.01</v>
      </c>
      <c r="E4104" s="366">
        <v>99.19</v>
      </c>
      <c r="K4104" s="161">
        <v>95.75</v>
      </c>
      <c r="M4104" s="161">
        <v>103.5</v>
      </c>
      <c r="N4104" s="22">
        <f t="shared" si="17"/>
        <v>43.47</v>
      </c>
      <c r="Q4104" s="487">
        <v>102.54</v>
      </c>
      <c r="R4104" s="488">
        <f t="shared" si="18"/>
        <v>103.97</v>
      </c>
      <c r="S4104" s="5"/>
    </row>
    <row r="4105" spans="1:19" x14ac:dyDescent="0.2">
      <c r="A4105" s="21">
        <v>41724</v>
      </c>
      <c r="B4105" s="509">
        <v>104.17</v>
      </c>
      <c r="C4105" s="509"/>
      <c r="D4105" s="161">
        <v>105.9</v>
      </c>
      <c r="E4105" s="366">
        <v>100.26</v>
      </c>
      <c r="K4105" s="161">
        <v>96.75</v>
      </c>
      <c r="M4105" s="161">
        <v>104.1</v>
      </c>
      <c r="N4105" s="22">
        <f t="shared" si="17"/>
        <v>43.721999999999994</v>
      </c>
      <c r="Q4105" s="487">
        <v>103.16</v>
      </c>
      <c r="R4105" s="488">
        <f t="shared" si="18"/>
        <v>104.17</v>
      </c>
    </row>
    <row r="4106" spans="1:19" x14ac:dyDescent="0.2">
      <c r="A4106" s="21">
        <v>41725</v>
      </c>
      <c r="B4106" s="509">
        <v>104.2</v>
      </c>
      <c r="C4106" s="509"/>
      <c r="D4106" s="161">
        <v>106.58</v>
      </c>
      <c r="E4106" s="366">
        <v>101.28</v>
      </c>
      <c r="K4106" s="161">
        <v>97.75</v>
      </c>
      <c r="M4106" s="161">
        <v>105.3</v>
      </c>
      <c r="N4106" s="22">
        <f t="shared" si="17"/>
        <v>44.225999999999999</v>
      </c>
      <c r="Q4106" s="487">
        <v>103.88</v>
      </c>
      <c r="R4106" s="488">
        <f t="shared" si="18"/>
        <v>104.2</v>
      </c>
    </row>
    <row r="4107" spans="1:19" x14ac:dyDescent="0.2">
      <c r="A4107" s="21">
        <v>41726</v>
      </c>
      <c r="B4107" s="509">
        <v>104.38</v>
      </c>
      <c r="C4107" s="509"/>
      <c r="D4107" s="161">
        <v>106.64</v>
      </c>
      <c r="E4107" s="366">
        <v>101.67</v>
      </c>
      <c r="K4107" s="161">
        <v>98.25</v>
      </c>
      <c r="M4107" s="161">
        <v>106.5</v>
      </c>
      <c r="N4107" s="22">
        <f t="shared" si="17"/>
        <v>44.73</v>
      </c>
      <c r="Q4107" s="487">
        <v>104.17</v>
      </c>
      <c r="R4107" s="488">
        <f t="shared" si="18"/>
        <v>104.38</v>
      </c>
    </row>
    <row r="4108" spans="1:19" ht="13.2" x14ac:dyDescent="0.25">
      <c r="A4108" s="21">
        <v>41729</v>
      </c>
      <c r="B4108" s="509">
        <v>103.94</v>
      </c>
      <c r="C4108" s="535">
        <v>87.94</v>
      </c>
      <c r="D4108" s="161">
        <v>105.95</v>
      </c>
      <c r="E4108" s="366">
        <v>101.58</v>
      </c>
      <c r="F4108" s="57">
        <v>21</v>
      </c>
      <c r="G4108" s="383">
        <f>SUM(B4088:B4108)/F4108</f>
        <v>104.92952380952383</v>
      </c>
      <c r="H4108" s="383">
        <f>SUM(D4088:D4108)/F4108</f>
        <v>107.48095238095237</v>
      </c>
      <c r="I4108" s="383">
        <f>SUM(E4088:E4108)/F4108</f>
        <v>100.50904761904765</v>
      </c>
      <c r="K4108" s="161">
        <v>97.75</v>
      </c>
      <c r="M4108" s="161">
        <v>106.1</v>
      </c>
      <c r="N4108" s="22">
        <f t="shared" si="17"/>
        <v>44.561999999999998</v>
      </c>
      <c r="Q4108" s="487">
        <v>103.98</v>
      </c>
      <c r="R4108" s="488">
        <f t="shared" si="18"/>
        <v>103.94</v>
      </c>
    </row>
    <row r="4109" spans="1:19" s="57" customFormat="1" x14ac:dyDescent="0.2">
      <c r="A4109" s="369">
        <v>41730</v>
      </c>
      <c r="B4109" s="508">
        <v>102.46</v>
      </c>
      <c r="C4109" s="534">
        <v>86.44</v>
      </c>
      <c r="D4109" s="373">
        <v>105.7</v>
      </c>
      <c r="E4109" s="429">
        <v>99.74</v>
      </c>
      <c r="K4109" s="372">
        <v>96.25</v>
      </c>
      <c r="M4109" s="363">
        <v>106.1</v>
      </c>
      <c r="N4109" s="371">
        <f t="shared" si="17"/>
        <v>44.561999999999998</v>
      </c>
      <c r="Q4109" s="487">
        <v>102.59</v>
      </c>
      <c r="R4109" s="488">
        <f t="shared" si="18"/>
        <v>102.46</v>
      </c>
    </row>
    <row r="4110" spans="1:19" x14ac:dyDescent="0.2">
      <c r="A4110" s="21">
        <v>41731</v>
      </c>
      <c r="B4110" s="509">
        <v>103.11</v>
      </c>
      <c r="C4110" s="535">
        <v>86.19</v>
      </c>
      <c r="D4110" s="161">
        <v>103.37</v>
      </c>
      <c r="E4110" s="366">
        <v>99.62</v>
      </c>
      <c r="K4110" s="161"/>
      <c r="M4110" s="161">
        <v>106.1</v>
      </c>
      <c r="N4110" s="22">
        <f t="shared" si="17"/>
        <v>44.561999999999998</v>
      </c>
      <c r="Q4110" s="487">
        <v>102.47</v>
      </c>
      <c r="R4110" s="488">
        <f t="shared" si="18"/>
        <v>103.11</v>
      </c>
    </row>
    <row r="4111" spans="1:19" x14ac:dyDescent="0.2">
      <c r="A4111" s="21">
        <v>41732</v>
      </c>
      <c r="B4111" s="509">
        <v>103.81</v>
      </c>
      <c r="C4111" s="535">
        <v>86.94</v>
      </c>
      <c r="D4111" s="161">
        <v>104.88</v>
      </c>
      <c r="E4111" s="366">
        <v>100.29</v>
      </c>
      <c r="K4111" s="161"/>
      <c r="M4111" s="161">
        <v>106.8</v>
      </c>
      <c r="N4111" s="22">
        <f t="shared" si="17"/>
        <v>44.856000000000002</v>
      </c>
      <c r="Q4111" s="487">
        <v>103.19</v>
      </c>
      <c r="R4111" s="488">
        <f t="shared" si="18"/>
        <v>103.81</v>
      </c>
    </row>
    <row r="4112" spans="1:19" x14ac:dyDescent="0.2">
      <c r="A4112" s="21">
        <v>41733</v>
      </c>
      <c r="B4112" s="509">
        <v>103.14</v>
      </c>
      <c r="C4112" s="509"/>
      <c r="D4112" s="161">
        <v>106.41</v>
      </c>
      <c r="E4112" s="366">
        <v>101.14</v>
      </c>
      <c r="K4112" s="161"/>
      <c r="M4112" s="161">
        <v>108</v>
      </c>
      <c r="N4112" s="22">
        <f t="shared" si="17"/>
        <v>45.36</v>
      </c>
      <c r="Q4112" s="487">
        <v>104.04</v>
      </c>
      <c r="R4112" s="488">
        <f t="shared" si="18"/>
        <v>103.14</v>
      </c>
    </row>
    <row r="4113" spans="1:18" x14ac:dyDescent="0.2">
      <c r="A4113" s="21">
        <v>41736</v>
      </c>
      <c r="B4113" s="509">
        <v>104.7</v>
      </c>
      <c r="C4113" s="509"/>
      <c r="D4113" s="161">
        <v>104.89</v>
      </c>
      <c r="E4113" s="366">
        <v>100.44</v>
      </c>
      <c r="K4113" s="36"/>
      <c r="M4113" s="161">
        <v>107.8</v>
      </c>
      <c r="N4113" s="22">
        <f t="shared" si="17"/>
        <v>45.276000000000003</v>
      </c>
      <c r="Q4113" s="487">
        <v>103.09</v>
      </c>
      <c r="R4113" s="488">
        <f t="shared" si="18"/>
        <v>104.7</v>
      </c>
    </row>
    <row r="4114" spans="1:18" x14ac:dyDescent="0.2">
      <c r="A4114" s="21">
        <v>41737</v>
      </c>
      <c r="B4114" s="509">
        <v>105.42</v>
      </c>
      <c r="C4114" s="509"/>
      <c r="D4114" s="161">
        <v>105.83</v>
      </c>
      <c r="E4114" s="366">
        <v>102.56</v>
      </c>
      <c r="K4114" s="36"/>
      <c r="M4114" s="161">
        <v>109.6</v>
      </c>
      <c r="N4114" s="22">
        <f t="shared" si="17"/>
        <v>46.031999999999996</v>
      </c>
      <c r="Q4114" s="487">
        <v>105.06</v>
      </c>
      <c r="R4114" s="488">
        <f t="shared" si="18"/>
        <v>105.42</v>
      </c>
    </row>
    <row r="4115" spans="1:18" x14ac:dyDescent="0.2">
      <c r="A4115" s="21">
        <v>41738</v>
      </c>
      <c r="B4115" s="509">
        <v>105.09</v>
      </c>
      <c r="C4115" s="509"/>
      <c r="D4115" s="161">
        <v>107.39</v>
      </c>
      <c r="E4115" s="366">
        <v>103.6</v>
      </c>
      <c r="K4115" s="161"/>
      <c r="M4115" s="161">
        <v>110.8</v>
      </c>
      <c r="N4115" s="22">
        <f t="shared" si="17"/>
        <v>46.535999999999994</v>
      </c>
      <c r="Q4115" s="487">
        <v>106.1</v>
      </c>
      <c r="R4115" s="488">
        <f t="shared" si="18"/>
        <v>105.09</v>
      </c>
    </row>
    <row r="4116" spans="1:18" x14ac:dyDescent="0.2">
      <c r="A4116" s="21">
        <v>41739</v>
      </c>
      <c r="B4116" s="509">
        <v>105.03</v>
      </c>
      <c r="C4116" s="509"/>
      <c r="D4116" s="161">
        <v>107.1</v>
      </c>
      <c r="E4116" s="366">
        <v>103.4</v>
      </c>
      <c r="K4116" s="161"/>
      <c r="M4116" s="161">
        <v>110.3</v>
      </c>
      <c r="N4116" s="22">
        <f t="shared" si="17"/>
        <v>46.326000000000001</v>
      </c>
      <c r="Q4116" s="487">
        <v>105.9</v>
      </c>
      <c r="R4116" s="488">
        <f t="shared" si="18"/>
        <v>105.03</v>
      </c>
    </row>
    <row r="4117" spans="1:18" x14ac:dyDescent="0.2">
      <c r="A4117" s="21">
        <v>41740</v>
      </c>
      <c r="B4117" s="509">
        <v>105.2</v>
      </c>
      <c r="C4117" s="509"/>
      <c r="D4117" s="161">
        <v>107.34</v>
      </c>
      <c r="E4117" s="366">
        <v>103.74</v>
      </c>
      <c r="K4117" s="161"/>
      <c r="M4117" s="161">
        <v>111.5</v>
      </c>
      <c r="N4117" s="22">
        <f t="shared" si="17"/>
        <v>46.83</v>
      </c>
      <c r="Q4117" s="487">
        <v>105.59</v>
      </c>
      <c r="R4117" s="488">
        <f t="shared" si="18"/>
        <v>105.2</v>
      </c>
    </row>
    <row r="4118" spans="1:18" x14ac:dyDescent="0.2">
      <c r="A4118" s="21">
        <v>41743</v>
      </c>
      <c r="B4118" s="509">
        <v>104.94</v>
      </c>
      <c r="C4118" s="509"/>
      <c r="D4118" s="161">
        <v>107.68</v>
      </c>
      <c r="E4118" s="366">
        <v>104.05</v>
      </c>
      <c r="K4118" s="161"/>
      <c r="M4118" s="161">
        <v>112</v>
      </c>
      <c r="N4118" s="22">
        <f t="shared" si="17"/>
        <v>47.040000000000006</v>
      </c>
      <c r="Q4118" s="487">
        <v>105.85</v>
      </c>
      <c r="R4118" s="488">
        <f t="shared" si="18"/>
        <v>104.94</v>
      </c>
    </row>
    <row r="4119" spans="1:18" x14ac:dyDescent="0.2">
      <c r="A4119" s="21">
        <v>41744</v>
      </c>
      <c r="B4119" s="509">
        <v>104.99</v>
      </c>
      <c r="C4119" s="509"/>
      <c r="D4119" s="161">
        <v>109.1</v>
      </c>
      <c r="E4119" s="366">
        <v>103.75</v>
      </c>
      <c r="K4119" s="161">
        <v>100.25</v>
      </c>
      <c r="M4119" s="161">
        <v>112.5</v>
      </c>
      <c r="N4119" s="22">
        <f t="shared" si="17"/>
        <v>47.25</v>
      </c>
      <c r="Q4119" s="487">
        <v>105.35</v>
      </c>
      <c r="R4119" s="488">
        <f t="shared" si="18"/>
        <v>104.99</v>
      </c>
    </row>
    <row r="4120" spans="1:18" x14ac:dyDescent="0.2">
      <c r="A4120" s="21">
        <v>41745</v>
      </c>
      <c r="B4120" s="509">
        <v>105.08</v>
      </c>
      <c r="C4120" s="509"/>
      <c r="D4120" s="161">
        <v>109.71</v>
      </c>
      <c r="E4120" s="366">
        <v>103.76</v>
      </c>
      <c r="K4120" s="161"/>
      <c r="M4120" s="161">
        <v>112.8</v>
      </c>
      <c r="N4120" s="22">
        <f t="shared" si="17"/>
        <v>47.375999999999998</v>
      </c>
      <c r="Q4120" s="487">
        <v>105.51</v>
      </c>
      <c r="R4120" s="488">
        <f t="shared" si="18"/>
        <v>105.08</v>
      </c>
    </row>
    <row r="4121" spans="1:18" x14ac:dyDescent="0.2">
      <c r="A4121" s="21">
        <v>41746</v>
      </c>
      <c r="B4121" s="509"/>
      <c r="C4121" s="509"/>
      <c r="D4121" s="161">
        <v>109.79</v>
      </c>
      <c r="E4121" s="366">
        <v>104.3</v>
      </c>
      <c r="K4121" s="161">
        <v>100.75</v>
      </c>
      <c r="M4121" s="161">
        <v>112.7</v>
      </c>
      <c r="N4121" s="22">
        <f t="shared" si="17"/>
        <v>47.334000000000003</v>
      </c>
      <c r="Q4121" s="487">
        <v>105.7</v>
      </c>
      <c r="R4121" s="488">
        <f t="shared" si="18"/>
        <v>0</v>
      </c>
    </row>
    <row r="4122" spans="1:18" x14ac:dyDescent="0.2">
      <c r="A4122" s="21">
        <v>41747</v>
      </c>
      <c r="B4122" s="509">
        <v>105.13</v>
      </c>
      <c r="C4122" s="509"/>
      <c r="D4122"/>
      <c r="E4122"/>
      <c r="F4122" s="424" t="s">
        <v>3202</v>
      </c>
      <c r="K4122" s="161"/>
      <c r="M4122"/>
      <c r="N4122" s="22"/>
      <c r="Q4122" s="487"/>
      <c r="R4122" s="488"/>
    </row>
    <row r="4123" spans="1:18" x14ac:dyDescent="0.2">
      <c r="A4123" s="21">
        <v>41750</v>
      </c>
      <c r="B4123" s="509">
        <v>104.49</v>
      </c>
      <c r="C4123" s="509"/>
      <c r="D4123" s="161">
        <v>109.69</v>
      </c>
      <c r="E4123" s="366">
        <v>104.37</v>
      </c>
      <c r="K4123" s="161">
        <v>101</v>
      </c>
      <c r="M4123" s="161">
        <v>112.7</v>
      </c>
      <c r="N4123" s="22">
        <f t="shared" ref="N4123:N4217" si="19">(M4123/100)*42</f>
        <v>47.334000000000003</v>
      </c>
      <c r="Q4123" s="487">
        <v>105.77</v>
      </c>
      <c r="R4123" s="488">
        <f t="shared" ref="R4123:R4216" si="20">B4123</f>
        <v>104.49</v>
      </c>
    </row>
    <row r="4124" spans="1:18" x14ac:dyDescent="0.2">
      <c r="A4124" s="21">
        <v>41751</v>
      </c>
      <c r="B4124" s="509">
        <v>104.4</v>
      </c>
      <c r="C4124" s="509"/>
      <c r="D4124" s="161">
        <v>108.54</v>
      </c>
      <c r="E4124" s="366">
        <v>102.13</v>
      </c>
      <c r="K4124" s="161">
        <v>98.5</v>
      </c>
      <c r="M4124" s="161">
        <v>111</v>
      </c>
      <c r="N4124" s="22">
        <f t="shared" si="19"/>
        <v>46.620000000000005</v>
      </c>
      <c r="Q4124" s="487">
        <v>103.33</v>
      </c>
      <c r="R4124" s="488">
        <f t="shared" si="20"/>
        <v>104.4</v>
      </c>
    </row>
    <row r="4125" spans="1:18" x14ac:dyDescent="0.2">
      <c r="A4125" s="21">
        <v>41752</v>
      </c>
      <c r="B4125" s="453">
        <v>104.46</v>
      </c>
      <c r="C4125" s="453"/>
      <c r="D4125" s="161">
        <v>108.48</v>
      </c>
      <c r="E4125" s="366">
        <v>101.44</v>
      </c>
      <c r="K4125" s="161">
        <v>98</v>
      </c>
      <c r="M4125" s="161">
        <v>111.7</v>
      </c>
      <c r="N4125" s="22">
        <f t="shared" si="19"/>
        <v>46.914000000000001</v>
      </c>
      <c r="Q4125" s="487">
        <v>103.49</v>
      </c>
      <c r="R4125" s="488">
        <f t="shared" si="20"/>
        <v>104.46</v>
      </c>
    </row>
    <row r="4126" spans="1:18" x14ac:dyDescent="0.2">
      <c r="A4126" s="21">
        <v>41753</v>
      </c>
      <c r="B4126" s="453">
        <v>104.19</v>
      </c>
      <c r="C4126" s="453"/>
      <c r="D4126" s="161">
        <v>109.79</v>
      </c>
      <c r="E4126" s="366">
        <v>101.94</v>
      </c>
      <c r="K4126" s="161">
        <v>98.5</v>
      </c>
      <c r="M4126" s="161">
        <v>112.1</v>
      </c>
      <c r="N4126" s="22">
        <f t="shared" si="19"/>
        <v>47.082000000000001</v>
      </c>
      <c r="Q4126" s="487">
        <v>103.59</v>
      </c>
      <c r="R4126" s="488">
        <f t="shared" si="20"/>
        <v>104.19</v>
      </c>
    </row>
    <row r="4127" spans="1:18" x14ac:dyDescent="0.2">
      <c r="A4127" s="21">
        <v>41754</v>
      </c>
      <c r="B4127" s="453">
        <v>104.22</v>
      </c>
      <c r="C4127" s="453"/>
      <c r="D4127" s="161">
        <v>109.53</v>
      </c>
      <c r="E4127" s="366">
        <v>100.6</v>
      </c>
      <c r="K4127" s="161">
        <v>97</v>
      </c>
      <c r="M4127" s="161">
        <v>110.8</v>
      </c>
      <c r="N4127" s="22">
        <f t="shared" si="19"/>
        <v>46.535999999999994</v>
      </c>
      <c r="Q4127" s="487">
        <v>102.3</v>
      </c>
      <c r="R4127" s="488">
        <f t="shared" si="20"/>
        <v>104.22</v>
      </c>
    </row>
    <row r="4128" spans="1:18" x14ac:dyDescent="0.2">
      <c r="A4128" s="21">
        <v>41757</v>
      </c>
      <c r="B4128" s="453">
        <v>103.28</v>
      </c>
      <c r="C4128" s="453"/>
      <c r="D4128" s="161">
        <v>109.12</v>
      </c>
      <c r="E4128" s="366">
        <v>100.84</v>
      </c>
      <c r="K4128" s="161">
        <v>97.5</v>
      </c>
      <c r="M4128" s="161">
        <v>109.3</v>
      </c>
      <c r="N4128" s="22">
        <f t="shared" si="19"/>
        <v>45.905999999999999</v>
      </c>
      <c r="Q4128" s="487">
        <v>102.94</v>
      </c>
      <c r="R4128" s="488">
        <f t="shared" si="20"/>
        <v>103.28</v>
      </c>
    </row>
    <row r="4129" spans="1:18" x14ac:dyDescent="0.2">
      <c r="A4129" s="21">
        <v>41758</v>
      </c>
      <c r="B4129" s="453">
        <v>101.7</v>
      </c>
      <c r="C4129" s="453"/>
      <c r="D4129" s="161">
        <v>109.89</v>
      </c>
      <c r="E4129" s="366">
        <v>101.28</v>
      </c>
      <c r="K4129" s="161">
        <v>97.75</v>
      </c>
      <c r="M4129" s="161">
        <v>109.3</v>
      </c>
      <c r="N4129" s="22">
        <f t="shared" si="19"/>
        <v>45.905999999999999</v>
      </c>
      <c r="Q4129" s="487">
        <v>103.43</v>
      </c>
      <c r="R4129" s="488">
        <f t="shared" si="20"/>
        <v>101.7</v>
      </c>
    </row>
    <row r="4130" spans="1:18" ht="13.2" x14ac:dyDescent="0.25">
      <c r="A4130" s="21">
        <v>41759</v>
      </c>
      <c r="B4130" s="453">
        <v>101.21</v>
      </c>
      <c r="C4130" s="535">
        <v>86.44</v>
      </c>
      <c r="D4130" s="161">
        <v>108.63</v>
      </c>
      <c r="E4130" s="366">
        <v>99.74</v>
      </c>
      <c r="F4130" s="57">
        <v>21</v>
      </c>
      <c r="G4130" s="383">
        <f>SUM(B4109:B4130)/F4130</f>
        <v>104.09761904761906</v>
      </c>
      <c r="H4130" s="383">
        <f>SUM(D4109:D4130)/F4130</f>
        <v>107.7552380952381</v>
      </c>
      <c r="I4130" s="383">
        <f>SUM(E4109:E4130)/F4130</f>
        <v>102.03476190476188</v>
      </c>
      <c r="K4130" s="161">
        <v>96.25</v>
      </c>
      <c r="M4130" s="161">
        <v>108.6</v>
      </c>
      <c r="N4130" s="22">
        <f t="shared" si="19"/>
        <v>45.611999999999995</v>
      </c>
      <c r="Q4130" s="487">
        <v>101.79</v>
      </c>
      <c r="R4130" s="488">
        <f t="shared" si="20"/>
        <v>101.21</v>
      </c>
    </row>
    <row r="4131" spans="1:18" s="57" customFormat="1" x14ac:dyDescent="0.2">
      <c r="A4131" s="369">
        <v>41760</v>
      </c>
      <c r="B4131" s="508">
        <v>101.44</v>
      </c>
      <c r="C4131" s="534">
        <v>86.19</v>
      </c>
      <c r="D4131" s="429">
        <v>108.63</v>
      </c>
      <c r="E4131" s="394">
        <v>99.42</v>
      </c>
      <c r="K4131" s="372">
        <v>96</v>
      </c>
      <c r="M4131" s="363">
        <v>107.1</v>
      </c>
      <c r="N4131" s="371">
        <f t="shared" si="19"/>
        <v>44.981999999999999</v>
      </c>
      <c r="Q4131" s="487">
        <v>101.33</v>
      </c>
      <c r="R4131" s="488">
        <f t="shared" si="20"/>
        <v>101.44</v>
      </c>
    </row>
    <row r="4132" spans="1:18" x14ac:dyDescent="0.2">
      <c r="A4132" s="21">
        <v>41761</v>
      </c>
      <c r="B4132" s="453">
        <v>101</v>
      </c>
      <c r="C4132" s="535">
        <v>86.44</v>
      </c>
      <c r="D4132" s="161">
        <v>109.48</v>
      </c>
      <c r="E4132" s="366">
        <v>99.76</v>
      </c>
      <c r="K4132" s="161">
        <v>96.25</v>
      </c>
      <c r="M4132" s="161">
        <v>107.3</v>
      </c>
      <c r="N4132" s="22">
        <f t="shared" si="19"/>
        <v>45.065999999999995</v>
      </c>
      <c r="Q4132" s="487"/>
      <c r="R4132" s="488">
        <f t="shared" si="20"/>
        <v>101</v>
      </c>
    </row>
    <row r="4133" spans="1:18" x14ac:dyDescent="0.2">
      <c r="A4133" s="21">
        <v>41764</v>
      </c>
      <c r="B4133" s="453">
        <v>100.87</v>
      </c>
      <c r="C4133" s="535">
        <v>85.94</v>
      </c>
      <c r="D4133" s="161">
        <v>109.48</v>
      </c>
      <c r="E4133" s="366">
        <v>99.48</v>
      </c>
      <c r="K4133" s="161">
        <v>95.75</v>
      </c>
      <c r="M4133" s="161">
        <v>105.8</v>
      </c>
      <c r="N4133" s="22">
        <f t="shared" si="19"/>
        <v>44.436</v>
      </c>
      <c r="Q4133" s="487">
        <v>101.03</v>
      </c>
      <c r="R4133" s="488">
        <f t="shared" si="20"/>
        <v>100.87</v>
      </c>
    </row>
    <row r="4134" spans="1:18" ht="11.25" customHeight="1" x14ac:dyDescent="0.2">
      <c r="A4134" s="21">
        <v>41765</v>
      </c>
      <c r="B4134" s="509">
        <v>102</v>
      </c>
      <c r="C4134" s="509"/>
      <c r="D4134" s="161">
        <v>108.3</v>
      </c>
      <c r="E4134" s="366">
        <v>99.5</v>
      </c>
      <c r="K4134" s="161"/>
      <c r="M4134" s="161">
        <v>105.6</v>
      </c>
      <c r="N4134" s="22">
        <f t="shared" si="19"/>
        <v>44.352000000000004</v>
      </c>
      <c r="Q4134" s="487">
        <v>100.9</v>
      </c>
      <c r="R4134" s="488">
        <f t="shared" si="20"/>
        <v>102</v>
      </c>
    </row>
    <row r="4135" spans="1:18" ht="11.25" customHeight="1" x14ac:dyDescent="0.2">
      <c r="A4135" s="21">
        <v>41766</v>
      </c>
      <c r="B4135" s="509">
        <v>101.7</v>
      </c>
      <c r="C4135" s="509"/>
      <c r="D4135" s="161">
        <v>108.17</v>
      </c>
      <c r="E4135" s="366">
        <v>100.77</v>
      </c>
      <c r="K4135" s="161"/>
      <c r="M4135" s="161">
        <v>104.9</v>
      </c>
      <c r="N4135" s="22">
        <f t="shared" si="19"/>
        <v>44.058000000000007</v>
      </c>
      <c r="Q4135" s="487">
        <v>102.22</v>
      </c>
      <c r="R4135" s="488">
        <f t="shared" si="20"/>
        <v>101.7</v>
      </c>
    </row>
    <row r="4136" spans="1:18" x14ac:dyDescent="0.2">
      <c r="A4136" s="21">
        <v>41767</v>
      </c>
      <c r="B4136" s="453">
        <v>101.53</v>
      </c>
      <c r="C4136" s="453"/>
      <c r="D4136" s="161">
        <v>108.19</v>
      </c>
      <c r="E4136" s="366">
        <v>100.26</v>
      </c>
      <c r="K4136" s="161"/>
      <c r="M4136" s="161">
        <v>104.9</v>
      </c>
      <c r="N4136" s="22">
        <f t="shared" si="19"/>
        <v>44.058000000000007</v>
      </c>
      <c r="Q4136" s="487"/>
      <c r="R4136" s="488">
        <f t="shared" si="20"/>
        <v>101.53</v>
      </c>
    </row>
    <row r="4137" spans="1:18" x14ac:dyDescent="0.2">
      <c r="A4137" s="21">
        <v>41768</v>
      </c>
      <c r="B4137" s="453">
        <v>102.01</v>
      </c>
      <c r="C4137" s="453"/>
      <c r="D4137" s="161">
        <v>108.26</v>
      </c>
      <c r="E4137" s="366">
        <v>99.99</v>
      </c>
      <c r="K4137" s="161"/>
      <c r="M4137" s="161">
        <v>104.1</v>
      </c>
      <c r="N4137" s="22">
        <f t="shared" si="19"/>
        <v>43.721999999999994</v>
      </c>
      <c r="Q4137" s="487">
        <v>101.59</v>
      </c>
      <c r="R4137" s="488">
        <f t="shared" si="20"/>
        <v>102.01</v>
      </c>
    </row>
    <row r="4138" spans="1:18" x14ac:dyDescent="0.2">
      <c r="A4138" s="21">
        <v>41771</v>
      </c>
      <c r="B4138" s="453">
        <v>102.8</v>
      </c>
      <c r="C4138" s="453"/>
      <c r="D4138" s="161">
        <v>108.37</v>
      </c>
      <c r="E4138" s="366">
        <v>100.59</v>
      </c>
      <c r="K4138" s="161"/>
      <c r="M4138" s="161">
        <v>104.1</v>
      </c>
      <c r="N4138" s="22">
        <f t="shared" si="19"/>
        <v>43.721999999999994</v>
      </c>
      <c r="Q4138" s="487">
        <v>102.39</v>
      </c>
      <c r="R4138" s="488">
        <f t="shared" si="20"/>
        <v>102.8</v>
      </c>
    </row>
    <row r="4139" spans="1:18" x14ac:dyDescent="0.2">
      <c r="A4139" s="21">
        <v>41772</v>
      </c>
      <c r="B4139" s="453">
        <v>103.17</v>
      </c>
      <c r="C4139" s="453"/>
      <c r="D4139" s="161">
        <v>108.78</v>
      </c>
      <c r="E4139" s="366">
        <v>101.7</v>
      </c>
      <c r="K4139" s="161"/>
      <c r="M4139" s="161">
        <v>103.4</v>
      </c>
      <c r="N4139" s="22">
        <f t="shared" si="19"/>
        <v>43.428000000000004</v>
      </c>
      <c r="Q4139" s="487">
        <v>103.6</v>
      </c>
      <c r="R4139" s="488">
        <f t="shared" si="20"/>
        <v>103.17</v>
      </c>
    </row>
    <row r="4140" spans="1:18" x14ac:dyDescent="0.2">
      <c r="A4140" s="21">
        <v>41773</v>
      </c>
      <c r="B4140" s="453">
        <v>102.93</v>
      </c>
      <c r="C4140" s="453"/>
      <c r="D4140" s="161">
        <v>109.87</v>
      </c>
      <c r="E4140" s="366">
        <v>102.37</v>
      </c>
      <c r="K4140" s="161"/>
      <c r="M4140" s="161">
        <v>101.7</v>
      </c>
      <c r="N4140" s="22">
        <f t="shared" si="19"/>
        <v>42.714000000000006</v>
      </c>
      <c r="Q4140" s="487">
        <v>104.27</v>
      </c>
      <c r="R4140" s="488">
        <f t="shared" si="20"/>
        <v>102.93</v>
      </c>
    </row>
    <row r="4141" spans="1:18" x14ac:dyDescent="0.2">
      <c r="A4141" s="21">
        <v>41774</v>
      </c>
      <c r="B4141" s="453">
        <v>103.31</v>
      </c>
      <c r="C4141" s="453"/>
      <c r="D4141" s="161">
        <v>109.74</v>
      </c>
      <c r="E4141" s="366">
        <v>101.5</v>
      </c>
      <c r="K4141" s="161"/>
      <c r="M4141" s="161">
        <v>100.5</v>
      </c>
      <c r="N4141" s="22">
        <f t="shared" si="19"/>
        <v>42.209999999999994</v>
      </c>
      <c r="Q4141" s="487">
        <v>103.75</v>
      </c>
      <c r="R4141" s="488">
        <f t="shared" si="20"/>
        <v>103.31</v>
      </c>
    </row>
    <row r="4142" spans="1:18" x14ac:dyDescent="0.2">
      <c r="A4142" s="21">
        <v>41775</v>
      </c>
      <c r="B4142" s="453">
        <v>103.75</v>
      </c>
      <c r="C4142" s="453"/>
      <c r="D4142" s="161">
        <v>110.9</v>
      </c>
      <c r="E4142" s="366">
        <v>102.02</v>
      </c>
      <c r="K4142" s="161"/>
      <c r="M4142" s="161">
        <v>100.5</v>
      </c>
      <c r="N4142" s="22">
        <f t="shared" si="19"/>
        <v>42.209999999999994</v>
      </c>
      <c r="Q4142" s="487">
        <v>104.72</v>
      </c>
      <c r="R4142" s="488">
        <f t="shared" si="20"/>
        <v>103.75</v>
      </c>
    </row>
    <row r="4143" spans="1:18" x14ac:dyDescent="0.2">
      <c r="A4143" s="21">
        <v>41778</v>
      </c>
      <c r="B4143" s="453">
        <v>103.96</v>
      </c>
      <c r="C4143" s="453"/>
      <c r="D4143" s="161">
        <v>110.84</v>
      </c>
      <c r="E4143" s="366">
        <v>102.61</v>
      </c>
      <c r="K4143" s="161"/>
      <c r="M4143" s="161">
        <v>102</v>
      </c>
      <c r="N4143" s="22">
        <f t="shared" si="19"/>
        <v>42.84</v>
      </c>
      <c r="Q4143" s="487">
        <v>106.36</v>
      </c>
      <c r="R4143" s="488">
        <f t="shared" si="20"/>
        <v>103.96</v>
      </c>
    </row>
    <row r="4144" spans="1:18" x14ac:dyDescent="0.2">
      <c r="A4144" s="21">
        <v>41779</v>
      </c>
      <c r="B4144" s="453">
        <v>104.51</v>
      </c>
      <c r="C4144" s="453"/>
      <c r="D4144" s="161">
        <v>110.35</v>
      </c>
      <c r="E4144" s="366">
        <v>102.44</v>
      </c>
      <c r="K4144" s="161">
        <v>98.75</v>
      </c>
      <c r="M4144" s="161">
        <v>103</v>
      </c>
      <c r="N4144" s="22">
        <f t="shared" si="19"/>
        <v>43.26</v>
      </c>
      <c r="Q4144" s="487">
        <v>106.59</v>
      </c>
      <c r="R4144" s="488">
        <f t="shared" si="20"/>
        <v>104.51</v>
      </c>
    </row>
    <row r="4145" spans="1:18" x14ac:dyDescent="0.2">
      <c r="A4145" s="21">
        <v>41780</v>
      </c>
      <c r="B4145" s="453">
        <v>104.39</v>
      </c>
      <c r="C4145" s="453"/>
      <c r="D4145" s="161">
        <v>111.32</v>
      </c>
      <c r="E4145" s="366">
        <v>104.07</v>
      </c>
      <c r="K4145" s="161">
        <v>100.5</v>
      </c>
      <c r="M4145" s="161">
        <v>104</v>
      </c>
      <c r="N4145" s="22">
        <f t="shared" si="19"/>
        <v>43.68</v>
      </c>
      <c r="Q4145" s="487">
        <v>108.62</v>
      </c>
      <c r="R4145" s="488">
        <f t="shared" si="20"/>
        <v>104.39</v>
      </c>
    </row>
    <row r="4146" spans="1:18" x14ac:dyDescent="0.2">
      <c r="A4146" s="21">
        <v>41781</v>
      </c>
      <c r="B4146" s="453">
        <v>104.68</v>
      </c>
      <c r="C4146" s="453"/>
      <c r="D4146" s="161">
        <v>110.89</v>
      </c>
      <c r="E4146" s="366">
        <v>103.74</v>
      </c>
      <c r="K4146" s="161">
        <v>100.25</v>
      </c>
      <c r="M4146" s="161">
        <v>104.6</v>
      </c>
      <c r="N4146" s="22">
        <f t="shared" si="19"/>
        <v>43.932000000000002</v>
      </c>
      <c r="Q4146" s="487">
        <v>107.87</v>
      </c>
      <c r="R4146" s="488">
        <f t="shared" si="20"/>
        <v>104.68</v>
      </c>
    </row>
    <row r="4147" spans="1:18" x14ac:dyDescent="0.2">
      <c r="A4147" s="21">
        <v>41782</v>
      </c>
      <c r="B4147" s="453"/>
      <c r="C4147" s="453"/>
      <c r="D4147" s="161">
        <v>110.19</v>
      </c>
      <c r="E4147" s="366">
        <v>104.35</v>
      </c>
      <c r="K4147" s="161">
        <v>100.75</v>
      </c>
      <c r="M4147" s="161">
        <v>105.6</v>
      </c>
      <c r="N4147" s="22">
        <f t="shared" si="19"/>
        <v>44.352000000000004</v>
      </c>
      <c r="Q4147" s="487">
        <v>108.05</v>
      </c>
      <c r="R4147" s="488">
        <f t="shared" si="20"/>
        <v>0</v>
      </c>
    </row>
    <row r="4148" spans="1:18" x14ac:dyDescent="0.2">
      <c r="A4148" s="21">
        <v>41785</v>
      </c>
      <c r="B4148" s="453">
        <v>104.54</v>
      </c>
      <c r="C4148" s="453"/>
      <c r="D4148" s="161">
        <v>110.01</v>
      </c>
      <c r="E4148"/>
      <c r="F4148" s="424" t="s">
        <v>3203</v>
      </c>
      <c r="K4148" s="161"/>
      <c r="M4148"/>
      <c r="N4148" s="22">
        <f t="shared" si="19"/>
        <v>0</v>
      </c>
      <c r="Q4148" s="487"/>
      <c r="R4148" s="488">
        <f t="shared" si="20"/>
        <v>104.54</v>
      </c>
    </row>
    <row r="4149" spans="1:18" x14ac:dyDescent="0.2">
      <c r="A4149" s="21">
        <v>41786</v>
      </c>
      <c r="B4149" s="453">
        <v>104.21</v>
      </c>
      <c r="C4149" s="453"/>
      <c r="D4149" s="161">
        <v>109.81</v>
      </c>
      <c r="E4149" s="366">
        <v>104.11</v>
      </c>
      <c r="K4149" s="161">
        <v>101</v>
      </c>
      <c r="M4149" s="161">
        <v>105.9</v>
      </c>
      <c r="N4149" s="22">
        <f t="shared" si="19"/>
        <v>44.478000000000009</v>
      </c>
      <c r="Q4149" s="487">
        <v>107.36</v>
      </c>
      <c r="R4149" s="488">
        <f t="shared" si="20"/>
        <v>104.21</v>
      </c>
    </row>
    <row r="4150" spans="1:18" x14ac:dyDescent="0.2">
      <c r="A4150" s="21">
        <v>41787</v>
      </c>
      <c r="B4150" s="453">
        <v>105.71</v>
      </c>
      <c r="C4150" s="453"/>
      <c r="D4150" s="161">
        <v>109.09</v>
      </c>
      <c r="E4150" s="366">
        <v>102.72</v>
      </c>
      <c r="K4150" s="161">
        <v>99.25</v>
      </c>
      <c r="M4150" s="161">
        <v>105.1</v>
      </c>
      <c r="N4150" s="22">
        <f t="shared" si="19"/>
        <v>44.141999999999996</v>
      </c>
      <c r="Q4150" s="487"/>
      <c r="R4150" s="488">
        <f t="shared" si="20"/>
        <v>105.71</v>
      </c>
    </row>
    <row r="4151" spans="1:18" x14ac:dyDescent="0.2">
      <c r="A4151" s="21">
        <v>41788</v>
      </c>
      <c r="B4151" s="453">
        <v>105.11</v>
      </c>
      <c r="C4151" s="535"/>
      <c r="D4151" s="161">
        <v>109.98</v>
      </c>
      <c r="E4151" s="366">
        <v>103.58</v>
      </c>
      <c r="F4151">
        <v>22</v>
      </c>
      <c r="K4151" s="161">
        <v>100</v>
      </c>
      <c r="M4151" s="161">
        <v>105.1</v>
      </c>
      <c r="N4151" s="22">
        <f t="shared" si="19"/>
        <v>44.141999999999996</v>
      </c>
      <c r="Q4151" s="487"/>
      <c r="R4151" s="488">
        <f t="shared" si="20"/>
        <v>105.11</v>
      </c>
    </row>
    <row r="4152" spans="1:18" s="57" customFormat="1" ht="13.2" x14ac:dyDescent="0.25">
      <c r="A4152" s="369">
        <v>41789</v>
      </c>
      <c r="B4152" s="484">
        <v>104.97</v>
      </c>
      <c r="C4152" s="534">
        <v>89.44</v>
      </c>
      <c r="D4152" s="429">
        <v>109.21</v>
      </c>
      <c r="E4152" s="394">
        <v>102.71</v>
      </c>
      <c r="F4152" s="57">
        <v>21</v>
      </c>
      <c r="G4152" s="383">
        <f>SUM(B4131:B4152)/F4152</f>
        <v>103.26619047619046</v>
      </c>
      <c r="H4152" s="383">
        <f>SUM(D4131:D4152)/F4151</f>
        <v>109.53909090909092</v>
      </c>
      <c r="I4152" s="383">
        <f>SUM(E4131:E4152)/F4152</f>
        <v>101.79476190476188</v>
      </c>
      <c r="K4152" s="372">
        <v>99.25</v>
      </c>
      <c r="M4152" s="161">
        <v>104.6</v>
      </c>
      <c r="N4152" s="371">
        <f t="shared" si="19"/>
        <v>43.932000000000002</v>
      </c>
      <c r="Q4152" s="487"/>
      <c r="R4152" s="488">
        <f t="shared" si="20"/>
        <v>104.97</v>
      </c>
    </row>
    <row r="4153" spans="1:18" x14ac:dyDescent="0.2">
      <c r="A4153" s="21">
        <v>41792</v>
      </c>
      <c r="B4153" s="453">
        <v>105.41</v>
      </c>
      <c r="C4153" s="535">
        <v>89.19</v>
      </c>
      <c r="D4153" s="161">
        <v>109.34</v>
      </c>
      <c r="E4153" s="366">
        <v>102.47</v>
      </c>
      <c r="K4153" s="161">
        <v>99</v>
      </c>
      <c r="M4153" s="161">
        <v>103.3</v>
      </c>
      <c r="N4153" s="22">
        <f t="shared" si="19"/>
        <v>43.385999999999996</v>
      </c>
      <c r="Q4153" s="487"/>
      <c r="R4153" s="488">
        <f t="shared" si="20"/>
        <v>105.41</v>
      </c>
    </row>
    <row r="4154" spans="1:18" x14ac:dyDescent="0.2">
      <c r="A4154" s="21">
        <v>41793</v>
      </c>
      <c r="B4154" s="453">
        <v>105.39</v>
      </c>
      <c r="C4154" s="535"/>
      <c r="D4154" s="161">
        <v>108.87</v>
      </c>
      <c r="E4154" s="366">
        <v>102.66</v>
      </c>
      <c r="K4154" s="161"/>
      <c r="M4154" s="161">
        <v>103.6</v>
      </c>
      <c r="N4154" s="22">
        <f t="shared" si="19"/>
        <v>43.512</v>
      </c>
      <c r="Q4154" s="487"/>
      <c r="R4154" s="488">
        <f t="shared" si="20"/>
        <v>105.39</v>
      </c>
    </row>
    <row r="4155" spans="1:18" x14ac:dyDescent="0.2">
      <c r="A4155" s="21">
        <v>41794</v>
      </c>
      <c r="B4155" s="453">
        <v>105.45</v>
      </c>
      <c r="C4155" s="535">
        <v>89.44</v>
      </c>
      <c r="D4155" s="161">
        <v>109.07</v>
      </c>
      <c r="E4155" s="366">
        <v>102.64</v>
      </c>
      <c r="K4155" s="161">
        <v>99.25</v>
      </c>
      <c r="M4155" s="161">
        <v>100.9</v>
      </c>
      <c r="N4155" s="22">
        <f t="shared" si="19"/>
        <v>42.378000000000007</v>
      </c>
      <c r="Q4155" s="487"/>
      <c r="R4155" s="488">
        <f t="shared" si="20"/>
        <v>105.45</v>
      </c>
    </row>
    <row r="4156" spans="1:18" x14ac:dyDescent="0.2">
      <c r="A4156" s="21">
        <v>41795</v>
      </c>
      <c r="B4156" s="453">
        <v>105.65</v>
      </c>
      <c r="C4156" s="535">
        <v>88.94</v>
      </c>
      <c r="D4156" s="161">
        <v>108.43</v>
      </c>
      <c r="E4156" s="366">
        <v>102.48</v>
      </c>
      <c r="K4156" s="161"/>
      <c r="M4156" s="161">
        <v>100.5</v>
      </c>
      <c r="N4156" s="22">
        <f t="shared" si="19"/>
        <v>42.209999999999994</v>
      </c>
      <c r="Q4156" s="487"/>
      <c r="R4156" s="488">
        <f t="shared" si="20"/>
        <v>105.65</v>
      </c>
    </row>
    <row r="4157" spans="1:18" x14ac:dyDescent="0.2">
      <c r="A4157" s="21">
        <v>41796</v>
      </c>
      <c r="B4157" s="453">
        <v>106.96</v>
      </c>
      <c r="C4157" s="453"/>
      <c r="D4157" s="161">
        <v>109.21</v>
      </c>
      <c r="E4157" s="366">
        <v>102.66</v>
      </c>
      <c r="K4157" s="161"/>
      <c r="M4157" s="161">
        <v>100.8</v>
      </c>
      <c r="N4157" s="22">
        <f t="shared" si="19"/>
        <v>42.335999999999999</v>
      </c>
      <c r="Q4157" s="487">
        <v>105.81</v>
      </c>
      <c r="R4157" s="488">
        <f t="shared" si="20"/>
        <v>106.96</v>
      </c>
    </row>
    <row r="4158" spans="1:18" x14ac:dyDescent="0.2">
      <c r="A4158" s="21">
        <v>41799</v>
      </c>
      <c r="B4158" s="453">
        <v>106.76</v>
      </c>
      <c r="C4158" s="453"/>
      <c r="D4158" s="161">
        <v>110.55</v>
      </c>
      <c r="E4158" s="366">
        <v>104.41</v>
      </c>
      <c r="K4158" s="161"/>
      <c r="M4158" s="161">
        <v>101.8</v>
      </c>
      <c r="N4158" s="22">
        <f t="shared" si="19"/>
        <v>42.756</v>
      </c>
      <c r="Q4158" s="487">
        <v>107.66</v>
      </c>
      <c r="R4158" s="488">
        <f t="shared" si="20"/>
        <v>106.76</v>
      </c>
    </row>
    <row r="4159" spans="1:18" x14ac:dyDescent="0.2">
      <c r="A4159" s="21">
        <v>41800</v>
      </c>
      <c r="B4159" s="453">
        <v>106.64</v>
      </c>
      <c r="C4159" s="453"/>
      <c r="D4159" s="161">
        <v>109.18</v>
      </c>
      <c r="E4159" s="366">
        <v>104.35</v>
      </c>
      <c r="K4159" s="161"/>
      <c r="M4159" s="161">
        <v>101.8</v>
      </c>
      <c r="N4159" s="22">
        <f t="shared" si="19"/>
        <v>42.756</v>
      </c>
      <c r="Q4159" s="487">
        <v>107.3</v>
      </c>
      <c r="R4159" s="488">
        <f t="shared" si="20"/>
        <v>106.64</v>
      </c>
    </row>
    <row r="4160" spans="1:18" x14ac:dyDescent="0.2">
      <c r="A4160" s="21">
        <v>41801</v>
      </c>
      <c r="B4160" s="453">
        <v>108.12</v>
      </c>
      <c r="C4160" s="453"/>
      <c r="D4160" s="161">
        <v>109.83</v>
      </c>
      <c r="E4160" s="366">
        <v>104.4</v>
      </c>
      <c r="K4160" s="161"/>
      <c r="M4160" s="161">
        <v>100.9</v>
      </c>
      <c r="N4160" s="22">
        <f t="shared" si="19"/>
        <v>42.378000000000007</v>
      </c>
      <c r="Q4160" s="487">
        <v>107.3</v>
      </c>
      <c r="R4160" s="488">
        <f t="shared" si="20"/>
        <v>108.12</v>
      </c>
    </row>
    <row r="4161" spans="1:18" x14ac:dyDescent="0.2">
      <c r="A4161" s="21">
        <v>41802</v>
      </c>
      <c r="B4161" s="453">
        <v>108.34</v>
      </c>
      <c r="C4161" s="453"/>
      <c r="D4161" s="161">
        <v>112.18</v>
      </c>
      <c r="E4161" s="366">
        <v>106.53</v>
      </c>
      <c r="F4161" s="424" t="s">
        <v>3204</v>
      </c>
      <c r="K4161" s="161"/>
      <c r="M4161" s="161">
        <v>100.9</v>
      </c>
      <c r="N4161" s="22">
        <f t="shared" si="19"/>
        <v>42.378000000000007</v>
      </c>
      <c r="Q4161" s="487">
        <v>109.48</v>
      </c>
      <c r="R4161" s="488">
        <f t="shared" si="20"/>
        <v>108.34</v>
      </c>
    </row>
    <row r="4162" spans="1:18" x14ac:dyDescent="0.2">
      <c r="A4162" s="21">
        <v>41803</v>
      </c>
      <c r="B4162" s="453">
        <v>108.31</v>
      </c>
      <c r="C4162" s="453"/>
      <c r="D4162" s="161">
        <v>113.15</v>
      </c>
      <c r="E4162" s="366">
        <v>106.91</v>
      </c>
      <c r="K4162" s="161"/>
      <c r="M4162" s="161">
        <v>103.3</v>
      </c>
      <c r="N4162" s="22">
        <f t="shared" si="19"/>
        <v>43.385999999999996</v>
      </c>
      <c r="Q4162" s="487">
        <v>109.91</v>
      </c>
      <c r="R4162" s="488">
        <f t="shared" si="20"/>
        <v>108.31</v>
      </c>
    </row>
    <row r="4163" spans="1:18" x14ac:dyDescent="0.2">
      <c r="A4163" s="21">
        <v>41806</v>
      </c>
      <c r="B4163" s="453">
        <v>107.96</v>
      </c>
      <c r="C4163" s="453"/>
      <c r="D4163" s="161">
        <v>113.42</v>
      </c>
      <c r="E4163" s="366">
        <v>106.9</v>
      </c>
      <c r="K4163" s="161"/>
      <c r="M4163" s="161">
        <v>103.9</v>
      </c>
      <c r="N4163" s="22">
        <f t="shared" si="19"/>
        <v>43.638000000000005</v>
      </c>
      <c r="Q4163" s="487">
        <v>109.8</v>
      </c>
      <c r="R4163" s="488">
        <f t="shared" si="20"/>
        <v>107.96</v>
      </c>
    </row>
    <row r="4164" spans="1:18" x14ac:dyDescent="0.2">
      <c r="A4164" s="21">
        <v>41807</v>
      </c>
      <c r="B4164" s="453">
        <v>107.77</v>
      </c>
      <c r="C4164" s="453"/>
      <c r="D4164" s="161">
        <v>114.02</v>
      </c>
      <c r="E4164" s="366">
        <v>106.36</v>
      </c>
      <c r="K4164" s="161"/>
      <c r="M4164" s="161">
        <v>105</v>
      </c>
      <c r="N4164" s="22">
        <f t="shared" si="19"/>
        <v>44.1</v>
      </c>
      <c r="Q4164" s="487">
        <v>108.86</v>
      </c>
      <c r="R4164" s="488">
        <f t="shared" si="20"/>
        <v>107.77</v>
      </c>
    </row>
    <row r="4165" spans="1:18" x14ac:dyDescent="0.2">
      <c r="A4165" s="21">
        <v>41808</v>
      </c>
      <c r="B4165" s="453">
        <v>108.12</v>
      </c>
      <c r="C4165" s="453"/>
      <c r="D4165" s="161">
        <v>114.25</v>
      </c>
      <c r="E4165" s="366">
        <v>105.97</v>
      </c>
      <c r="K4165" s="161">
        <v>102.5</v>
      </c>
      <c r="M4165" s="161">
        <v>106.6</v>
      </c>
      <c r="N4165" s="22">
        <f t="shared" si="19"/>
        <v>44.771999999999991</v>
      </c>
      <c r="Q4165" s="487"/>
      <c r="R4165" s="488">
        <f t="shared" si="20"/>
        <v>108.12</v>
      </c>
    </row>
    <row r="4166" spans="1:18" x14ac:dyDescent="0.2">
      <c r="A4166" s="21">
        <v>41809</v>
      </c>
      <c r="B4166" s="453">
        <v>108.39</v>
      </c>
      <c r="C4166" s="453"/>
      <c r="D4166" s="161">
        <v>115.19</v>
      </c>
      <c r="E4166" s="366">
        <v>106.43</v>
      </c>
      <c r="K4166" s="161">
        <v>103</v>
      </c>
      <c r="M4166" s="161">
        <v>108.4</v>
      </c>
      <c r="N4166" s="22">
        <f t="shared" si="19"/>
        <v>45.528000000000006</v>
      </c>
      <c r="Q4166" s="487"/>
      <c r="R4166" s="488">
        <f t="shared" si="20"/>
        <v>108.39</v>
      </c>
    </row>
    <row r="4167" spans="1:18" x14ac:dyDescent="0.2">
      <c r="A4167" s="21">
        <v>41810</v>
      </c>
      <c r="B4167" s="453">
        <v>108.25</v>
      </c>
      <c r="C4167" s="453"/>
      <c r="D4167" s="161">
        <v>114.55</v>
      </c>
      <c r="E4167" s="366">
        <v>107.26</v>
      </c>
      <c r="K4167" s="161">
        <v>103.75</v>
      </c>
      <c r="M4167" s="161">
        <v>108.8</v>
      </c>
      <c r="N4167" s="22">
        <f t="shared" si="19"/>
        <v>45.696000000000005</v>
      </c>
      <c r="Q4167" s="487"/>
      <c r="R4167" s="488">
        <f t="shared" si="20"/>
        <v>108.25</v>
      </c>
    </row>
    <row r="4168" spans="1:18" x14ac:dyDescent="0.2">
      <c r="A4168" s="21">
        <v>41813</v>
      </c>
      <c r="B4168" s="453">
        <v>108.23</v>
      </c>
      <c r="C4168" s="453"/>
      <c r="D4168" s="161">
        <v>113.62</v>
      </c>
      <c r="E4168" s="366">
        <v>106.17</v>
      </c>
      <c r="K4168" s="161">
        <v>102.5</v>
      </c>
      <c r="M4168" s="161">
        <v>108.2</v>
      </c>
      <c r="N4168" s="22">
        <f t="shared" si="19"/>
        <v>45.444000000000003</v>
      </c>
      <c r="Q4168" s="487"/>
      <c r="R4168" s="488">
        <f t="shared" si="20"/>
        <v>108.23</v>
      </c>
    </row>
    <row r="4169" spans="1:18" x14ac:dyDescent="0.2">
      <c r="A4169" s="21">
        <v>41814</v>
      </c>
      <c r="B4169" s="453">
        <v>108.3</v>
      </c>
      <c r="C4169" s="453"/>
      <c r="D4169" s="161">
        <v>113.74</v>
      </c>
      <c r="E4169" s="366">
        <v>106.03</v>
      </c>
      <c r="K4169" s="161"/>
      <c r="M4169" s="161">
        <v>108.3</v>
      </c>
      <c r="N4169" s="22">
        <f t="shared" si="19"/>
        <v>45.485999999999997</v>
      </c>
      <c r="Q4169" s="487">
        <v>109.63</v>
      </c>
      <c r="R4169" s="488">
        <f t="shared" si="20"/>
        <v>108.3</v>
      </c>
    </row>
    <row r="4170" spans="1:18" x14ac:dyDescent="0.2">
      <c r="A4170" s="21">
        <v>41815</v>
      </c>
      <c r="B4170" s="453">
        <v>108.25</v>
      </c>
      <c r="C4170" s="453"/>
      <c r="D4170" s="161">
        <v>112.84</v>
      </c>
      <c r="E4170" s="366">
        <v>106.5</v>
      </c>
      <c r="K4170" s="161">
        <v>103</v>
      </c>
      <c r="M4170" s="161">
        <v>108.4</v>
      </c>
      <c r="N4170" s="22">
        <f t="shared" si="19"/>
        <v>45.528000000000006</v>
      </c>
      <c r="Q4170" s="487">
        <v>110.4</v>
      </c>
      <c r="R4170" s="488">
        <f t="shared" si="20"/>
        <v>108.25</v>
      </c>
    </row>
    <row r="4171" spans="1:18" x14ac:dyDescent="0.2">
      <c r="A4171" s="21">
        <v>41816</v>
      </c>
      <c r="B4171" s="453">
        <v>108.23</v>
      </c>
      <c r="C4171" s="453"/>
      <c r="D4171" s="161">
        <v>112.61</v>
      </c>
      <c r="E4171" s="366">
        <v>105.84</v>
      </c>
      <c r="K4171" s="161">
        <v>102.25</v>
      </c>
      <c r="M4171" s="161">
        <v>107.5</v>
      </c>
      <c r="N4171" s="22">
        <f t="shared" si="19"/>
        <v>45.15</v>
      </c>
      <c r="Q4171" s="487">
        <v>109.24</v>
      </c>
      <c r="R4171" s="488">
        <f t="shared" si="20"/>
        <v>108.23</v>
      </c>
    </row>
    <row r="4172" spans="1:18" x14ac:dyDescent="0.2">
      <c r="A4172" s="21">
        <v>41817</v>
      </c>
      <c r="B4172" s="453">
        <v>108.37</v>
      </c>
      <c r="C4172" s="453"/>
      <c r="D4172" s="161">
        <v>112.62</v>
      </c>
      <c r="E4172" s="366">
        <v>105.74</v>
      </c>
      <c r="K4172" s="161"/>
      <c r="M4172" s="161">
        <v>108.4</v>
      </c>
      <c r="N4172" s="22">
        <f t="shared" si="19"/>
        <v>45.528000000000006</v>
      </c>
      <c r="Q4172" s="487">
        <v>108.89</v>
      </c>
      <c r="R4172" s="488">
        <f t="shared" si="20"/>
        <v>108.37</v>
      </c>
    </row>
    <row r="4173" spans="1:18" ht="13.2" x14ac:dyDescent="0.25">
      <c r="A4173" s="21">
        <v>41820</v>
      </c>
      <c r="B4173" s="453">
        <v>108.21</v>
      </c>
      <c r="C4173" s="535">
        <v>91.94</v>
      </c>
      <c r="D4173" s="161">
        <v>111.03</v>
      </c>
      <c r="E4173" s="366">
        <v>105.37</v>
      </c>
      <c r="F4173" s="57">
        <v>21</v>
      </c>
      <c r="G4173" s="383">
        <f>SUM(B4153:B4173)/F4173</f>
        <v>107.48142857142858</v>
      </c>
      <c r="H4173" s="383">
        <f>SUM(D4153:D4173)/F4173</f>
        <v>111.7952380952381</v>
      </c>
      <c r="I4173" s="383">
        <f>SUM(E4153:E4173)/F4173</f>
        <v>105.14666666666666</v>
      </c>
      <c r="K4173" s="161">
        <v>101.75</v>
      </c>
      <c r="M4173" s="161">
        <v>105.6</v>
      </c>
      <c r="N4173" s="22">
        <f t="shared" si="19"/>
        <v>44.352000000000004</v>
      </c>
      <c r="Q4173" s="487">
        <v>108.62</v>
      </c>
      <c r="R4173" s="488">
        <f t="shared" si="20"/>
        <v>108.21</v>
      </c>
    </row>
    <row r="4174" spans="1:18" s="57" customFormat="1" x14ac:dyDescent="0.2">
      <c r="A4174" s="369">
        <v>41821</v>
      </c>
      <c r="B4174" s="484">
        <v>107.21</v>
      </c>
      <c r="C4174" s="534">
        <v>91.94</v>
      </c>
      <c r="D4174" s="372">
        <v>110.84</v>
      </c>
      <c r="E4174" s="372">
        <v>105.34</v>
      </c>
      <c r="K4174" s="372">
        <v>101.75</v>
      </c>
      <c r="M4174" s="363">
        <v>105.9</v>
      </c>
      <c r="N4174" s="371">
        <f t="shared" si="19"/>
        <v>44.478000000000009</v>
      </c>
      <c r="Q4174" s="487">
        <v>108.44</v>
      </c>
      <c r="R4174" s="488">
        <f t="shared" si="20"/>
        <v>107.21</v>
      </c>
    </row>
    <row r="4175" spans="1:18" x14ac:dyDescent="0.2">
      <c r="A4175" s="21">
        <v>41822</v>
      </c>
      <c r="B4175" s="453">
        <v>106.84</v>
      </c>
      <c r="C4175" s="535">
        <v>91.19</v>
      </c>
      <c r="D4175" s="161">
        <v>110.18</v>
      </c>
      <c r="E4175" s="366">
        <v>104.48</v>
      </c>
      <c r="K4175" s="161">
        <v>101</v>
      </c>
      <c r="M4175" s="161">
        <v>104.4</v>
      </c>
      <c r="N4175" s="22">
        <f t="shared" si="19"/>
        <v>43.847999999999999</v>
      </c>
      <c r="Q4175" s="487"/>
      <c r="R4175" s="488">
        <f t="shared" si="20"/>
        <v>106.84</v>
      </c>
    </row>
    <row r="4176" spans="1:18" x14ac:dyDescent="0.2">
      <c r="A4176" s="21">
        <v>41823</v>
      </c>
      <c r="B4176" s="453"/>
      <c r="C4176" s="535">
        <v>90.69</v>
      </c>
      <c r="D4176" s="161">
        <v>108.98</v>
      </c>
      <c r="E4176" s="366">
        <v>104.06</v>
      </c>
      <c r="K4176" s="161">
        <v>100.5</v>
      </c>
      <c r="M4176" s="161">
        <v>104.1</v>
      </c>
      <c r="N4176" s="22">
        <f t="shared" si="19"/>
        <v>43.721999999999994</v>
      </c>
      <c r="Q4176" s="487">
        <v>106.81</v>
      </c>
      <c r="R4176" s="488"/>
    </row>
    <row r="4177" spans="1:18" x14ac:dyDescent="0.2">
      <c r="A4177" s="21">
        <v>41824</v>
      </c>
      <c r="B4177" s="453">
        <v>106.56</v>
      </c>
      <c r="C4177" s="535"/>
      <c r="D4177"/>
      <c r="E4177"/>
      <c r="F4177" s="424" t="s">
        <v>3205</v>
      </c>
      <c r="K4177" s="161"/>
      <c r="M4177"/>
      <c r="N4177" s="22"/>
      <c r="Q4177" s="487"/>
      <c r="R4177" s="488">
        <f t="shared" si="20"/>
        <v>106.56</v>
      </c>
    </row>
    <row r="4178" spans="1:18" x14ac:dyDescent="0.2">
      <c r="A4178" s="21">
        <v>41827</v>
      </c>
      <c r="B4178" s="453">
        <v>106.51</v>
      </c>
      <c r="C4178" s="535"/>
      <c r="D4178" s="161">
        <v>108.7</v>
      </c>
      <c r="E4178" s="366">
        <v>103.53</v>
      </c>
      <c r="K4178" s="161">
        <v>100.25</v>
      </c>
      <c r="M4178" s="161">
        <v>103.5</v>
      </c>
      <c r="N4178" s="22">
        <f t="shared" si="19"/>
        <v>43.47</v>
      </c>
      <c r="Q4178" s="487">
        <v>106.53</v>
      </c>
      <c r="R4178" s="488">
        <f t="shared" si="20"/>
        <v>106.51</v>
      </c>
    </row>
    <row r="4179" spans="1:18" x14ac:dyDescent="0.2">
      <c r="A4179" s="21">
        <v>41828</v>
      </c>
      <c r="B4179" s="453">
        <v>105.61</v>
      </c>
      <c r="C4179" s="453"/>
      <c r="D4179" s="161">
        <v>107.65</v>
      </c>
      <c r="E4179" s="366">
        <v>103.4</v>
      </c>
      <c r="K4179" s="161">
        <v>99.75</v>
      </c>
      <c r="M4179" s="161">
        <v>103.3</v>
      </c>
      <c r="N4179" s="22">
        <f t="shared" si="19"/>
        <v>43.385999999999996</v>
      </c>
      <c r="Q4179" s="487">
        <v>106.55</v>
      </c>
      <c r="R4179" s="488">
        <f t="shared" si="20"/>
        <v>105.61</v>
      </c>
    </row>
    <row r="4180" spans="1:18" x14ac:dyDescent="0.2">
      <c r="A4180" s="21">
        <v>41829</v>
      </c>
      <c r="B4180" s="453">
        <v>106.18</v>
      </c>
      <c r="C4180" s="453"/>
      <c r="D4180" s="161">
        <v>106.84</v>
      </c>
      <c r="E4180" s="366">
        <v>102.29</v>
      </c>
      <c r="K4180" s="161"/>
      <c r="M4180" s="161">
        <v>103.1</v>
      </c>
      <c r="N4180" s="22">
        <f t="shared" si="19"/>
        <v>43.302</v>
      </c>
      <c r="Q4180" s="487"/>
      <c r="R4180" s="488">
        <f t="shared" si="20"/>
        <v>106.18</v>
      </c>
    </row>
    <row r="4181" spans="1:18" x14ac:dyDescent="0.2">
      <c r="A4181" s="21">
        <v>41830</v>
      </c>
      <c r="B4181" s="453">
        <v>104.78</v>
      </c>
      <c r="C4181" s="453"/>
      <c r="D4181" s="161">
        <v>106.2</v>
      </c>
      <c r="E4181" s="366">
        <v>102.93</v>
      </c>
      <c r="K4181" s="161"/>
      <c r="M4181" s="161">
        <v>104.5</v>
      </c>
      <c r="N4181" s="22">
        <f t="shared" si="19"/>
        <v>43.89</v>
      </c>
      <c r="Q4181" s="487">
        <v>106.08</v>
      </c>
      <c r="R4181" s="488">
        <f t="shared" si="20"/>
        <v>104.78</v>
      </c>
    </row>
    <row r="4182" spans="1:18" x14ac:dyDescent="0.2">
      <c r="A4182" s="21">
        <v>41831</v>
      </c>
      <c r="B4182" s="453">
        <v>105</v>
      </c>
      <c r="C4182" s="453"/>
      <c r="D4182" s="161">
        <v>105.77</v>
      </c>
      <c r="E4182" s="366">
        <v>100.83</v>
      </c>
      <c r="K4182" s="161"/>
      <c r="M4182" s="161">
        <v>103.5</v>
      </c>
      <c r="N4182" s="22">
        <f t="shared" si="19"/>
        <v>43.47</v>
      </c>
      <c r="Q4182" s="487">
        <v>104.13</v>
      </c>
      <c r="R4182" s="488">
        <f t="shared" si="20"/>
        <v>105</v>
      </c>
    </row>
    <row r="4183" spans="1:18" x14ac:dyDescent="0.2">
      <c r="A4183" s="21">
        <v>41834</v>
      </c>
      <c r="B4183" s="453">
        <v>104.52</v>
      </c>
      <c r="C4183" s="453"/>
      <c r="D4183" s="161">
        <v>104.73</v>
      </c>
      <c r="E4183" s="366">
        <v>100.91</v>
      </c>
      <c r="K4183" s="161"/>
      <c r="M4183" s="161">
        <v>103.7</v>
      </c>
      <c r="N4183" s="22">
        <f t="shared" si="19"/>
        <v>43.553999999999995</v>
      </c>
      <c r="Q4183" s="487">
        <v>104.01</v>
      </c>
      <c r="R4183" s="488">
        <f t="shared" si="20"/>
        <v>104.52</v>
      </c>
    </row>
    <row r="4184" spans="1:18" x14ac:dyDescent="0.2">
      <c r="A4184" s="21">
        <v>41835</v>
      </c>
      <c r="B4184" s="453">
        <v>105.43</v>
      </c>
      <c r="C4184" s="453"/>
      <c r="D4184" s="161">
        <v>104.73</v>
      </c>
      <c r="E4184" s="366">
        <v>99.96</v>
      </c>
      <c r="K4184" s="161">
        <v>96.5</v>
      </c>
      <c r="M4184" s="161">
        <v>103.6</v>
      </c>
      <c r="N4184" s="22">
        <f t="shared" si="19"/>
        <v>43.512</v>
      </c>
      <c r="Q4184" s="487">
        <v>103.76</v>
      </c>
      <c r="R4184" s="488">
        <f t="shared" si="20"/>
        <v>105.43</v>
      </c>
    </row>
    <row r="4185" spans="1:18" x14ac:dyDescent="0.2">
      <c r="A4185" s="21">
        <v>41836</v>
      </c>
      <c r="B4185" s="453">
        <v>106.96</v>
      </c>
      <c r="C4185" s="453"/>
      <c r="D4185" s="161">
        <v>105.41</v>
      </c>
      <c r="E4185" s="366">
        <v>101.2</v>
      </c>
      <c r="K4185" s="161">
        <v>97.75</v>
      </c>
      <c r="M4185" s="161">
        <v>103.9</v>
      </c>
      <c r="N4185" s="22">
        <f t="shared" si="19"/>
        <v>43.638000000000005</v>
      </c>
      <c r="Q4185" s="487">
        <v>105.4</v>
      </c>
      <c r="R4185" s="488">
        <f t="shared" si="20"/>
        <v>106.96</v>
      </c>
    </row>
    <row r="4186" spans="1:18" x14ac:dyDescent="0.2">
      <c r="A4186" s="21">
        <v>41837</v>
      </c>
      <c r="B4186" s="453">
        <v>106.94</v>
      </c>
      <c r="C4186" s="453"/>
      <c r="D4186" s="161">
        <v>106.04</v>
      </c>
      <c r="E4186" s="366">
        <v>103.19</v>
      </c>
      <c r="F4186" s="424" t="s">
        <v>3207</v>
      </c>
      <c r="K4186" s="161">
        <v>99.5</v>
      </c>
      <c r="M4186" s="161">
        <v>103.5</v>
      </c>
      <c r="N4186" s="22">
        <f t="shared" si="19"/>
        <v>43.47</v>
      </c>
      <c r="Q4186" s="487">
        <v>108.79</v>
      </c>
      <c r="R4186" s="488">
        <f t="shared" si="20"/>
        <v>106.94</v>
      </c>
    </row>
    <row r="4187" spans="1:18" x14ac:dyDescent="0.2">
      <c r="A4187" s="21">
        <v>41838</v>
      </c>
      <c r="B4187" s="453">
        <v>107.42</v>
      </c>
      <c r="C4187" s="453"/>
      <c r="D4187" s="161">
        <v>106.03</v>
      </c>
      <c r="E4187" s="366">
        <v>103.13</v>
      </c>
      <c r="K4187" s="161">
        <v>99.75</v>
      </c>
      <c r="M4187" s="161">
        <v>103.3</v>
      </c>
      <c r="N4187" s="22">
        <f t="shared" si="19"/>
        <v>43.385999999999996</v>
      </c>
      <c r="Q4187" s="487">
        <v>109.03</v>
      </c>
      <c r="R4187" s="488">
        <f t="shared" si="20"/>
        <v>107.42</v>
      </c>
    </row>
    <row r="4188" spans="1:18" x14ac:dyDescent="0.2">
      <c r="A4188" s="21">
        <v>41841</v>
      </c>
      <c r="B4188" s="453">
        <v>107.06</v>
      </c>
      <c r="C4188" s="453"/>
      <c r="D4188" s="161">
        <v>105.71</v>
      </c>
      <c r="E4188" s="366">
        <v>104.59</v>
      </c>
      <c r="K4188" s="161">
        <v>100.75</v>
      </c>
      <c r="M4188" s="161">
        <v>103.7</v>
      </c>
      <c r="N4188" s="22">
        <f t="shared" si="19"/>
        <v>43.553999999999995</v>
      </c>
      <c r="Q4188" s="487">
        <v>110.79</v>
      </c>
      <c r="R4188" s="488">
        <f t="shared" si="20"/>
        <v>107.06</v>
      </c>
    </row>
    <row r="4189" spans="1:18" x14ac:dyDescent="0.2">
      <c r="A4189" s="21">
        <v>41842</v>
      </c>
      <c r="B4189" s="453">
        <v>106.9</v>
      </c>
      <c r="C4189" s="453"/>
      <c r="D4189" s="161">
        <v>106.48</v>
      </c>
      <c r="E4189" s="366">
        <v>104.42</v>
      </c>
      <c r="K4189" s="161">
        <v>101</v>
      </c>
      <c r="M4189" s="161">
        <v>104.1</v>
      </c>
      <c r="N4189" s="22">
        <f t="shared" si="19"/>
        <v>43.721999999999994</v>
      </c>
      <c r="Q4189" s="487">
        <v>108.67</v>
      </c>
      <c r="R4189" s="488">
        <f t="shared" si="20"/>
        <v>106.9</v>
      </c>
    </row>
    <row r="4190" spans="1:18" x14ac:dyDescent="0.2">
      <c r="A4190" s="21">
        <v>41843</v>
      </c>
      <c r="B4190" s="453">
        <v>106.7</v>
      </c>
      <c r="C4190" s="453"/>
      <c r="D4190" s="161">
        <v>106.85</v>
      </c>
      <c r="E4190" s="366">
        <v>103.12</v>
      </c>
      <c r="K4190" s="161">
        <v>99.5</v>
      </c>
      <c r="M4190" s="161">
        <v>104.5</v>
      </c>
      <c r="N4190" s="22">
        <f t="shared" si="19"/>
        <v>43.89</v>
      </c>
      <c r="Q4190" s="487">
        <v>111.37</v>
      </c>
      <c r="R4190" s="488">
        <f t="shared" si="20"/>
        <v>106.7</v>
      </c>
    </row>
    <row r="4191" spans="1:18" x14ac:dyDescent="0.2">
      <c r="A4191" s="21">
        <v>41844</v>
      </c>
      <c r="B4191" s="453">
        <v>106.67</v>
      </c>
      <c r="C4191" s="453"/>
      <c r="D4191" s="161">
        <v>105.78</v>
      </c>
      <c r="E4191" s="366">
        <v>102.07</v>
      </c>
      <c r="K4191" s="161">
        <v>98.5</v>
      </c>
      <c r="M4191" s="161">
        <v>103.9</v>
      </c>
      <c r="N4191" s="22">
        <f t="shared" si="19"/>
        <v>43.638000000000005</v>
      </c>
      <c r="Q4191" s="487">
        <v>106.62</v>
      </c>
      <c r="R4191" s="488">
        <f t="shared" si="20"/>
        <v>106.67</v>
      </c>
    </row>
    <row r="4192" spans="1:18" x14ac:dyDescent="0.2">
      <c r="A4192" s="21">
        <v>41845</v>
      </c>
      <c r="B4192" s="453">
        <v>106.62</v>
      </c>
      <c r="C4192" s="453"/>
      <c r="D4192" s="161">
        <v>106.89</v>
      </c>
      <c r="E4192" s="366">
        <v>102.09</v>
      </c>
      <c r="K4192" s="161"/>
      <c r="M4192" s="161">
        <v>104.3</v>
      </c>
      <c r="N4192" s="22">
        <f t="shared" si="19"/>
        <v>43.805999999999997</v>
      </c>
      <c r="Q4192" s="487">
        <v>105.84</v>
      </c>
      <c r="R4192" s="488">
        <f t="shared" si="20"/>
        <v>106.62</v>
      </c>
    </row>
    <row r="4193" spans="1:18" x14ac:dyDescent="0.2">
      <c r="A4193" s="21">
        <v>41848</v>
      </c>
      <c r="B4193" s="453">
        <v>106.72</v>
      </c>
      <c r="C4193" s="453"/>
      <c r="D4193" s="161">
        <v>106.7</v>
      </c>
      <c r="E4193" s="366">
        <v>101.67</v>
      </c>
      <c r="K4193" s="161"/>
      <c r="M4193" s="161">
        <v>103.4</v>
      </c>
      <c r="N4193" s="22">
        <f t="shared" si="19"/>
        <v>43.428000000000004</v>
      </c>
      <c r="Q4193" s="487">
        <v>104.37</v>
      </c>
      <c r="R4193" s="488">
        <f t="shared" si="20"/>
        <v>106.72</v>
      </c>
    </row>
    <row r="4194" spans="1:18" x14ac:dyDescent="0.2">
      <c r="A4194" s="21">
        <v>41849</v>
      </c>
      <c r="B4194" s="453">
        <v>103.34</v>
      </c>
      <c r="C4194" s="453"/>
      <c r="D4194" s="161">
        <v>106.98</v>
      </c>
      <c r="E4194" s="366">
        <v>100.97</v>
      </c>
      <c r="K4194" s="161">
        <v>97.5</v>
      </c>
      <c r="M4194" s="161">
        <v>102.6</v>
      </c>
      <c r="N4194" s="22">
        <f t="shared" si="19"/>
        <v>43.091999999999999</v>
      </c>
      <c r="Q4194" s="487">
        <v>104.82</v>
      </c>
      <c r="R4194" s="488">
        <f t="shared" si="20"/>
        <v>103.34</v>
      </c>
    </row>
    <row r="4195" spans="1:18" x14ac:dyDescent="0.2">
      <c r="A4195" s="21">
        <v>41850</v>
      </c>
      <c r="B4195" s="453">
        <v>101.38</v>
      </c>
      <c r="C4195" s="453"/>
      <c r="D4195" s="161">
        <v>106.47</v>
      </c>
      <c r="E4195" s="366">
        <v>100.27</v>
      </c>
      <c r="F4195" s="424" t="s">
        <v>3208</v>
      </c>
      <c r="K4195" s="161">
        <v>96.75</v>
      </c>
      <c r="M4195" s="161">
        <v>102.4</v>
      </c>
      <c r="N4195" s="22">
        <f t="shared" si="19"/>
        <v>43.008000000000003</v>
      </c>
      <c r="Q4195" s="487">
        <v>104.47</v>
      </c>
      <c r="R4195" s="488">
        <f t="shared" si="20"/>
        <v>101.38</v>
      </c>
    </row>
    <row r="4196" spans="1:18" ht="13.2" x14ac:dyDescent="0.25">
      <c r="A4196" s="21">
        <v>41851</v>
      </c>
      <c r="B4196" s="453">
        <v>101.1</v>
      </c>
      <c r="C4196" s="535">
        <v>84.69</v>
      </c>
      <c r="D4196" s="161">
        <v>104.94</v>
      </c>
      <c r="E4196" s="366">
        <v>98.17</v>
      </c>
      <c r="F4196" s="57">
        <v>22</v>
      </c>
      <c r="G4196" s="383">
        <f>SUM(B4174:B4196)/F4196</f>
        <v>105.74772727272729</v>
      </c>
      <c r="H4196" s="383">
        <f>SUM(D4174:D4196)/F4196</f>
        <v>106.76818181818182</v>
      </c>
      <c r="I4196" s="383">
        <f>SUM(E4174:E4196)/F4196</f>
        <v>102.39181818181818</v>
      </c>
      <c r="K4196" s="161">
        <v>94.5</v>
      </c>
      <c r="M4196" s="161">
        <v>100.8</v>
      </c>
      <c r="N4196" s="22">
        <f t="shared" si="19"/>
        <v>42.335999999999999</v>
      </c>
      <c r="Q4196" s="487">
        <v>102.07</v>
      </c>
      <c r="R4196" s="488">
        <f t="shared" si="20"/>
        <v>101.1</v>
      </c>
    </row>
    <row r="4197" spans="1:18" s="57" customFormat="1" x14ac:dyDescent="0.2">
      <c r="A4197" s="369">
        <v>41852</v>
      </c>
      <c r="B4197" s="484">
        <v>101.74</v>
      </c>
      <c r="C4197" s="534">
        <v>84.44</v>
      </c>
      <c r="D4197" s="372">
        <v>103.45</v>
      </c>
      <c r="E4197" s="372">
        <v>97.88</v>
      </c>
      <c r="K4197" s="372">
        <v>94.25</v>
      </c>
      <c r="M4197" s="363">
        <v>100.1</v>
      </c>
      <c r="N4197" s="371">
        <f t="shared" si="19"/>
        <v>42.041999999999994</v>
      </c>
      <c r="Q4197" s="487">
        <v>101.63</v>
      </c>
      <c r="R4197" s="488">
        <f t="shared" si="20"/>
        <v>101.74</v>
      </c>
    </row>
    <row r="4198" spans="1:18" x14ac:dyDescent="0.2">
      <c r="A4198" s="21">
        <v>41855</v>
      </c>
      <c r="B4198" s="453">
        <v>100.63</v>
      </c>
      <c r="C4198" s="535">
        <v>85.19</v>
      </c>
      <c r="D4198" s="161">
        <v>103.63</v>
      </c>
      <c r="E4198" s="366">
        <v>98.29</v>
      </c>
      <c r="K4198" s="161"/>
      <c r="M4198" s="161">
        <v>99.8</v>
      </c>
      <c r="N4198" s="22">
        <f t="shared" si="19"/>
        <v>41.915999999999997</v>
      </c>
      <c r="Q4198" s="487">
        <v>102.04</v>
      </c>
      <c r="R4198" s="488">
        <f t="shared" si="20"/>
        <v>100.63</v>
      </c>
    </row>
    <row r="4199" spans="1:18" x14ac:dyDescent="0.2">
      <c r="A4199" s="21">
        <v>41856</v>
      </c>
      <c r="B4199" s="453">
        <v>100.37</v>
      </c>
      <c r="C4199" s="535">
        <v>84.19</v>
      </c>
      <c r="D4199" s="161">
        <v>102.82</v>
      </c>
      <c r="E4199" s="366">
        <v>97.38</v>
      </c>
      <c r="K4199" s="161"/>
      <c r="M4199" s="161">
        <v>99.5</v>
      </c>
      <c r="N4199" s="22">
        <f t="shared" si="19"/>
        <v>41.79</v>
      </c>
      <c r="Q4199" s="487"/>
      <c r="R4199" s="488">
        <f t="shared" si="20"/>
        <v>100.37</v>
      </c>
    </row>
    <row r="4200" spans="1:18" x14ac:dyDescent="0.2">
      <c r="A4200" s="21">
        <v>41857</v>
      </c>
      <c r="B4200" s="453">
        <v>101.03</v>
      </c>
      <c r="C4200" s="535">
        <v>83.44</v>
      </c>
      <c r="D4200" s="161">
        <v>104.17</v>
      </c>
      <c r="E4200" s="366">
        <v>96.92</v>
      </c>
      <c r="K4200" s="161"/>
      <c r="M4200" s="161">
        <v>100.3</v>
      </c>
      <c r="N4200" s="22">
        <f t="shared" si="19"/>
        <v>42.125999999999998</v>
      </c>
      <c r="Q4200" s="487"/>
      <c r="R4200" s="488">
        <f t="shared" si="20"/>
        <v>101.03</v>
      </c>
    </row>
    <row r="4201" spans="1:18" x14ac:dyDescent="0.2">
      <c r="A4201" s="21">
        <v>41858</v>
      </c>
      <c r="B4201" s="453">
        <v>101.6</v>
      </c>
      <c r="C4201" s="535"/>
      <c r="D4201" s="161">
        <v>104.02</v>
      </c>
      <c r="E4201" s="366">
        <v>97.34</v>
      </c>
      <c r="K4201" s="161"/>
      <c r="M4201" s="161">
        <v>101.4</v>
      </c>
      <c r="N4201" s="22">
        <f t="shared" si="19"/>
        <v>42.588000000000001</v>
      </c>
      <c r="Q4201" s="487"/>
      <c r="R4201" s="488">
        <f t="shared" si="20"/>
        <v>101.6</v>
      </c>
    </row>
    <row r="4202" spans="1:18" x14ac:dyDescent="0.2">
      <c r="A4202" s="21">
        <v>41859</v>
      </c>
      <c r="B4202" s="453">
        <v>101.89</v>
      </c>
      <c r="C4202" s="453"/>
      <c r="D4202" s="161">
        <v>103.36</v>
      </c>
      <c r="E4202" s="366">
        <v>97.65</v>
      </c>
      <c r="K4202" s="161"/>
      <c r="M4202" s="161">
        <v>101.8</v>
      </c>
      <c r="N4202" s="22">
        <f t="shared" si="19"/>
        <v>42.756</v>
      </c>
      <c r="Q4202" s="487"/>
      <c r="R4202" s="488">
        <f t="shared" si="20"/>
        <v>101.89</v>
      </c>
    </row>
    <row r="4203" spans="1:18" x14ac:dyDescent="0.2">
      <c r="A4203" s="21">
        <v>41862</v>
      </c>
      <c r="B4203" s="453">
        <v>101.34</v>
      </c>
      <c r="C4203" s="453"/>
      <c r="D4203" s="161">
        <v>103.47</v>
      </c>
      <c r="E4203" s="366">
        <v>98.08</v>
      </c>
      <c r="K4203" s="161"/>
      <c r="M4203" s="161">
        <v>103.6</v>
      </c>
      <c r="N4203" s="22">
        <f t="shared" si="19"/>
        <v>43.512</v>
      </c>
      <c r="Q4203" s="487">
        <v>102.83</v>
      </c>
      <c r="R4203" s="488">
        <f t="shared" si="20"/>
        <v>101.34</v>
      </c>
    </row>
    <row r="4204" spans="1:18" x14ac:dyDescent="0.2">
      <c r="A4204" s="21">
        <v>41863</v>
      </c>
      <c r="B4204" s="453">
        <v>101.35</v>
      </c>
      <c r="C4204" s="453"/>
      <c r="D4204" s="161">
        <v>101.68</v>
      </c>
      <c r="E4204" s="366">
        <v>97.37</v>
      </c>
      <c r="K4204" s="161"/>
      <c r="M4204" s="161">
        <v>103.3</v>
      </c>
      <c r="N4204" s="22">
        <f t="shared" si="19"/>
        <v>43.385999999999996</v>
      </c>
      <c r="Q4204" s="487">
        <v>101.57</v>
      </c>
      <c r="R4204" s="488">
        <f t="shared" si="20"/>
        <v>101.35</v>
      </c>
    </row>
    <row r="4205" spans="1:18" x14ac:dyDescent="0.2">
      <c r="A4205" s="21">
        <v>41864</v>
      </c>
      <c r="B4205" s="453">
        <v>99.95</v>
      </c>
      <c r="C4205" s="453"/>
      <c r="D4205" s="161">
        <v>102.27</v>
      </c>
      <c r="E4205" s="366">
        <v>97.59</v>
      </c>
      <c r="K4205" s="161"/>
      <c r="M4205" s="161">
        <v>103.4</v>
      </c>
      <c r="N4205" s="22">
        <f t="shared" si="19"/>
        <v>43.428000000000004</v>
      </c>
      <c r="Q4205" s="487">
        <v>101.89</v>
      </c>
      <c r="R4205" s="488">
        <f t="shared" si="20"/>
        <v>99.95</v>
      </c>
    </row>
    <row r="4206" spans="1:18" x14ac:dyDescent="0.2">
      <c r="A4206" s="21">
        <v>41865</v>
      </c>
      <c r="B4206" s="453">
        <v>100.77</v>
      </c>
      <c r="C4206" s="453"/>
      <c r="D4206" s="161">
        <v>101.15</v>
      </c>
      <c r="E4206" s="366">
        <v>95.58</v>
      </c>
      <c r="K4206" s="161"/>
      <c r="M4206" s="161">
        <v>102</v>
      </c>
      <c r="N4206" s="22">
        <f t="shared" si="19"/>
        <v>42.84</v>
      </c>
      <c r="Q4206" s="487">
        <v>99.58</v>
      </c>
      <c r="R4206" s="488">
        <f t="shared" si="20"/>
        <v>100.77</v>
      </c>
    </row>
    <row r="4207" spans="1:18" x14ac:dyDescent="0.2">
      <c r="A4207" s="21">
        <v>41866</v>
      </c>
      <c r="B4207" s="453">
        <v>99.89</v>
      </c>
      <c r="C4207" s="453"/>
      <c r="D4207" s="161">
        <v>101.13</v>
      </c>
      <c r="E4207" s="366">
        <v>97.35</v>
      </c>
      <c r="K4207" s="161"/>
      <c r="M4207" s="161">
        <v>102.6</v>
      </c>
      <c r="N4207" s="22">
        <f t="shared" si="19"/>
        <v>43.091999999999999</v>
      </c>
      <c r="Q4207" s="487">
        <v>101.9</v>
      </c>
      <c r="R4207" s="488">
        <f t="shared" si="20"/>
        <v>99.89</v>
      </c>
    </row>
    <row r="4208" spans="1:18" x14ac:dyDescent="0.2">
      <c r="A4208" s="21">
        <v>41869</v>
      </c>
      <c r="B4208" s="453">
        <v>99.28</v>
      </c>
      <c r="C4208" s="453"/>
      <c r="D4208" s="161">
        <v>99.37</v>
      </c>
      <c r="E4208" s="366">
        <v>96.41</v>
      </c>
      <c r="K4208" s="161">
        <v>93.25</v>
      </c>
      <c r="M4208" s="161">
        <v>101.4</v>
      </c>
      <c r="N4208" s="22">
        <f t="shared" si="19"/>
        <v>42.588000000000001</v>
      </c>
      <c r="Q4208" s="487">
        <v>99.41</v>
      </c>
      <c r="R4208" s="488">
        <f t="shared" si="20"/>
        <v>99.28</v>
      </c>
    </row>
    <row r="4209" spans="1:18" x14ac:dyDescent="0.2">
      <c r="A4209" s="21">
        <v>41870</v>
      </c>
      <c r="B4209" s="453">
        <v>99.84</v>
      </c>
      <c r="C4209" s="453"/>
      <c r="D4209" s="161">
        <v>99.74</v>
      </c>
      <c r="E4209" s="366">
        <v>94.48</v>
      </c>
      <c r="K4209" s="161">
        <v>91</v>
      </c>
      <c r="M4209" s="161">
        <v>102</v>
      </c>
      <c r="N4209" s="22">
        <f t="shared" si="19"/>
        <v>42.84</v>
      </c>
      <c r="Q4209" s="487">
        <v>97.48</v>
      </c>
      <c r="R4209" s="488">
        <f t="shared" si="20"/>
        <v>99.84</v>
      </c>
    </row>
    <row r="4210" spans="1:18" x14ac:dyDescent="0.2">
      <c r="A4210" s="21">
        <v>41871</v>
      </c>
      <c r="B4210" s="453">
        <v>100</v>
      </c>
      <c r="C4210" s="453"/>
      <c r="D4210" s="161">
        <v>99.92</v>
      </c>
      <c r="E4210" s="366">
        <v>96.07</v>
      </c>
      <c r="K4210" s="161">
        <v>92.5</v>
      </c>
      <c r="M4210" s="161">
        <v>102.3</v>
      </c>
      <c r="N4210" s="22">
        <f t="shared" si="19"/>
        <v>42.965999999999994</v>
      </c>
      <c r="Q4210" s="487">
        <v>100.07</v>
      </c>
      <c r="R4210" s="488">
        <f t="shared" si="20"/>
        <v>100</v>
      </c>
    </row>
    <row r="4211" spans="1:18" x14ac:dyDescent="0.2">
      <c r="A4211" s="21">
        <v>41872</v>
      </c>
      <c r="B4211" s="453">
        <v>99.97</v>
      </c>
      <c r="C4211" s="453"/>
      <c r="D4211" s="161">
        <v>100.28</v>
      </c>
      <c r="E4211" s="366">
        <v>93.96</v>
      </c>
      <c r="K4211" s="161">
        <v>90.5</v>
      </c>
      <c r="M4211" s="161">
        <v>102.1</v>
      </c>
      <c r="N4211" s="22">
        <f t="shared" si="19"/>
        <v>42.881999999999998</v>
      </c>
      <c r="Q4211" s="487">
        <v>99.81</v>
      </c>
      <c r="R4211" s="488">
        <f t="shared" si="20"/>
        <v>99.97</v>
      </c>
    </row>
    <row r="4212" spans="1:18" x14ac:dyDescent="0.2">
      <c r="A4212" s="21">
        <v>41873</v>
      </c>
      <c r="B4212" s="453">
        <v>99.87</v>
      </c>
      <c r="C4212" s="453"/>
      <c r="D4212" s="161">
        <v>100.09</v>
      </c>
      <c r="E4212" s="366">
        <v>93.65</v>
      </c>
      <c r="K4212" s="161">
        <v>90</v>
      </c>
      <c r="M4212" s="161">
        <v>101.7</v>
      </c>
      <c r="N4212" s="22">
        <f t="shared" si="19"/>
        <v>42.714000000000006</v>
      </c>
      <c r="Q4212" s="487">
        <v>100.05</v>
      </c>
      <c r="R4212" s="488">
        <f t="shared" si="20"/>
        <v>99.87</v>
      </c>
    </row>
    <row r="4213" spans="1:18" x14ac:dyDescent="0.2">
      <c r="A4213" s="21">
        <v>41876</v>
      </c>
      <c r="B4213" s="453">
        <v>99.9</v>
      </c>
      <c r="C4213" s="453"/>
      <c r="D4213" s="161">
        <v>100.49</v>
      </c>
      <c r="E4213" s="366">
        <v>93.35</v>
      </c>
      <c r="K4213" s="161">
        <v>90.25</v>
      </c>
      <c r="M4213" s="161">
        <v>101.6</v>
      </c>
      <c r="N4213" s="22">
        <f t="shared" si="19"/>
        <v>42.671999999999997</v>
      </c>
      <c r="Q4213" s="487">
        <v>99.1</v>
      </c>
      <c r="R4213" s="488">
        <f t="shared" si="20"/>
        <v>99.9</v>
      </c>
    </row>
    <row r="4214" spans="1:18" x14ac:dyDescent="0.2">
      <c r="A4214" s="21">
        <v>41877</v>
      </c>
      <c r="B4214" s="453">
        <v>99.94</v>
      </c>
      <c r="C4214" s="453"/>
      <c r="D4214" s="161">
        <v>100.5</v>
      </c>
      <c r="E4214" s="366">
        <v>93.86</v>
      </c>
      <c r="K4214" s="161"/>
      <c r="M4214" s="161">
        <v>101.8</v>
      </c>
      <c r="N4214" s="22">
        <f t="shared" si="19"/>
        <v>42.756</v>
      </c>
      <c r="Q4214" s="487">
        <v>96.46</v>
      </c>
      <c r="R4214" s="488">
        <f t="shared" si="20"/>
        <v>99.94</v>
      </c>
    </row>
    <row r="4215" spans="1:18" x14ac:dyDescent="0.2">
      <c r="A4215" s="21">
        <v>41878</v>
      </c>
      <c r="B4215" s="453">
        <v>97.51</v>
      </c>
      <c r="C4215" s="535"/>
      <c r="D4215" s="161">
        <v>100.4</v>
      </c>
      <c r="E4215" s="366">
        <v>93.88</v>
      </c>
      <c r="K4215" s="161"/>
      <c r="M4215" s="161">
        <v>101.7</v>
      </c>
      <c r="N4215" s="22">
        <f t="shared" si="19"/>
        <v>42.714000000000006</v>
      </c>
      <c r="Q4215" s="487">
        <v>96.78</v>
      </c>
      <c r="R4215" s="488">
        <f t="shared" si="20"/>
        <v>97.51</v>
      </c>
    </row>
    <row r="4216" spans="1:18" ht="13.2" x14ac:dyDescent="0.25">
      <c r="A4216" s="286">
        <v>41879</v>
      </c>
      <c r="B4216" s="484">
        <v>99.09</v>
      </c>
      <c r="C4216" s="536"/>
      <c r="D4216" s="161">
        <v>100.71</v>
      </c>
      <c r="E4216" s="366">
        <v>94.55</v>
      </c>
      <c r="F4216" s="57">
        <v>20</v>
      </c>
      <c r="G4216" s="383">
        <f>SUM(B4197:B4216)/F4216</f>
        <v>100.298</v>
      </c>
      <c r="K4216" s="161">
        <v>91.25</v>
      </c>
      <c r="M4216" s="161">
        <v>102.1</v>
      </c>
      <c r="N4216" s="22">
        <f t="shared" si="19"/>
        <v>42.881999999999998</v>
      </c>
      <c r="Q4216" s="487">
        <v>97.85</v>
      </c>
      <c r="R4216" s="488">
        <f t="shared" si="20"/>
        <v>99.09</v>
      </c>
    </row>
    <row r="4217" spans="1:18" s="57" customFormat="1" x14ac:dyDescent="0.2">
      <c r="A4217" s="369">
        <v>41880</v>
      </c>
      <c r="B4217" s="521"/>
      <c r="C4217" s="534">
        <v>82.69</v>
      </c>
      <c r="D4217" s="429">
        <v>101.12</v>
      </c>
      <c r="E4217" s="394">
        <v>95.96</v>
      </c>
      <c r="F4217" s="452"/>
      <c r="K4217" s="372">
        <v>92.5</v>
      </c>
      <c r="M4217" s="363">
        <v>103.5</v>
      </c>
      <c r="N4217" s="371">
        <f t="shared" si="19"/>
        <v>43.47</v>
      </c>
      <c r="Q4217" s="487">
        <v>99.36</v>
      </c>
      <c r="R4217" s="520"/>
    </row>
    <row r="4218" spans="1:18" s="298" customFormat="1" ht="13.2" x14ac:dyDescent="0.25">
      <c r="A4218" s="410">
        <v>41881</v>
      </c>
      <c r="B4218" s="521"/>
      <c r="C4218" s="535"/>
      <c r="E4218" s="522"/>
      <c r="F4218" s="57">
        <v>21</v>
      </c>
      <c r="G4218" s="383"/>
      <c r="H4218" s="383">
        <f>SUM(D4197:D4217)/F4218</f>
        <v>101.60809523809523</v>
      </c>
      <c r="I4218" s="383">
        <f>SUM(E4197:E4217)/F4218</f>
        <v>96.076190476190476</v>
      </c>
      <c r="K4218" s="365"/>
      <c r="Q4218" s="487"/>
      <c r="R4218" s="520"/>
    </row>
    <row r="4219" spans="1:18" s="57" customFormat="1" x14ac:dyDescent="0.2">
      <c r="A4219" s="410">
        <v>41883</v>
      </c>
      <c r="B4219" s="521"/>
      <c r="C4219" s="535"/>
      <c r="D4219" s="458"/>
      <c r="E4219" s="459"/>
      <c r="F4219" s="424" t="s">
        <v>3181</v>
      </c>
      <c r="G4219" s="523"/>
      <c r="K4219" s="161"/>
      <c r="L4219" s="298"/>
      <c r="M4219" s="298"/>
      <c r="N4219" s="298"/>
      <c r="Q4219" s="487"/>
      <c r="R4219" s="520"/>
    </row>
    <row r="4220" spans="1:18" x14ac:dyDescent="0.2">
      <c r="A4220" s="21">
        <v>41884</v>
      </c>
      <c r="B4220" s="453">
        <v>98.62</v>
      </c>
      <c r="C4220" s="535">
        <v>79.44</v>
      </c>
      <c r="D4220" s="161">
        <v>100.21</v>
      </c>
      <c r="E4220" s="366">
        <v>92.88</v>
      </c>
      <c r="K4220" s="161">
        <v>89.25</v>
      </c>
      <c r="M4220" s="161">
        <v>102.1</v>
      </c>
      <c r="N4220" s="22">
        <f>(M4220/100)*42</f>
        <v>42.881999999999998</v>
      </c>
      <c r="Q4220" s="487">
        <v>96.38</v>
      </c>
      <c r="R4220" s="488">
        <f t="shared" ref="R4220:R4288" si="21">B4220</f>
        <v>98.62</v>
      </c>
    </row>
    <row r="4221" spans="1:18" x14ac:dyDescent="0.2">
      <c r="A4221" s="21">
        <v>41885</v>
      </c>
      <c r="B4221" s="453">
        <v>97.35</v>
      </c>
      <c r="C4221" s="535">
        <v>82.19</v>
      </c>
      <c r="D4221" s="161">
        <v>100.88</v>
      </c>
      <c r="E4221" s="366">
        <v>95.54</v>
      </c>
      <c r="K4221" s="161">
        <v>92</v>
      </c>
      <c r="M4221" s="161">
        <v>103.4</v>
      </c>
      <c r="N4221" s="22">
        <f t="shared" ref="N4221:N4249" si="22">(M4221/100)*42</f>
        <v>43.428000000000004</v>
      </c>
      <c r="Q4221" s="487">
        <v>98.94</v>
      </c>
      <c r="R4221" s="488">
        <f t="shared" si="21"/>
        <v>97.35</v>
      </c>
    </row>
    <row r="4222" spans="1:18" x14ac:dyDescent="0.2">
      <c r="A4222" s="21">
        <v>41886</v>
      </c>
      <c r="B4222" s="453">
        <v>96.29</v>
      </c>
      <c r="C4222" s="535">
        <v>81.19</v>
      </c>
      <c r="D4222" s="161">
        <v>101.21</v>
      </c>
      <c r="E4222" s="366">
        <v>94.45</v>
      </c>
      <c r="K4222" s="161">
        <v>91</v>
      </c>
      <c r="M4222" s="161">
        <v>104.7</v>
      </c>
      <c r="N4222" s="22">
        <f t="shared" si="22"/>
        <v>43.973999999999997</v>
      </c>
      <c r="Q4222" s="487">
        <v>97.45</v>
      </c>
      <c r="R4222" s="488">
        <f t="shared" si="21"/>
        <v>96.29</v>
      </c>
    </row>
    <row r="4223" spans="1:18" x14ac:dyDescent="0.2">
      <c r="A4223" s="21">
        <v>41887</v>
      </c>
      <c r="B4223" s="453">
        <v>95.78</v>
      </c>
      <c r="C4223" s="453"/>
      <c r="D4223" s="161">
        <v>99.51</v>
      </c>
      <c r="E4223" s="366">
        <v>93.29</v>
      </c>
      <c r="K4223" s="161">
        <v>89.75</v>
      </c>
      <c r="M4223" s="161">
        <v>105.8</v>
      </c>
      <c r="N4223" s="22">
        <f t="shared" si="22"/>
        <v>44.436</v>
      </c>
      <c r="Q4223" s="487">
        <v>96.24</v>
      </c>
      <c r="R4223" s="488">
        <f t="shared" si="21"/>
        <v>95.78</v>
      </c>
    </row>
    <row r="4224" spans="1:18" x14ac:dyDescent="0.2">
      <c r="A4224" s="21">
        <v>41890</v>
      </c>
      <c r="B4224" s="453">
        <v>95.94</v>
      </c>
      <c r="C4224" s="453"/>
      <c r="D4224" s="161">
        <v>99.53</v>
      </c>
      <c r="E4224" s="366">
        <v>92.66</v>
      </c>
      <c r="K4224" s="161">
        <v>89.25</v>
      </c>
      <c r="M4224" s="161">
        <v>106.3</v>
      </c>
      <c r="N4224" s="22">
        <f t="shared" si="22"/>
        <v>44.646000000000001</v>
      </c>
      <c r="Q4224" s="487">
        <v>95.31</v>
      </c>
      <c r="R4224" s="488">
        <f t="shared" si="21"/>
        <v>95.94</v>
      </c>
    </row>
    <row r="4225" spans="1:18" x14ac:dyDescent="0.2">
      <c r="A4225" s="21">
        <v>41891</v>
      </c>
      <c r="B4225" s="453">
        <v>95.45</v>
      </c>
      <c r="C4225" s="453"/>
      <c r="D4225" s="161">
        <v>98.08</v>
      </c>
      <c r="E4225" s="366">
        <v>92.75</v>
      </c>
      <c r="K4225" s="161"/>
      <c r="M4225" s="161">
        <v>106.3</v>
      </c>
      <c r="N4225" s="22">
        <f t="shared" si="22"/>
        <v>44.646000000000001</v>
      </c>
      <c r="Q4225" s="487">
        <v>95.9</v>
      </c>
      <c r="R4225" s="488">
        <f t="shared" si="21"/>
        <v>95.45</v>
      </c>
    </row>
    <row r="4226" spans="1:18" x14ac:dyDescent="0.2">
      <c r="A4226" s="21">
        <v>41892</v>
      </c>
      <c r="B4226" s="453">
        <v>96.27</v>
      </c>
      <c r="C4226" s="453"/>
      <c r="D4226" s="161">
        <v>96.26</v>
      </c>
      <c r="E4226" s="366">
        <v>91.67</v>
      </c>
      <c r="K4226" s="161"/>
      <c r="M4226" s="161">
        <v>107.1</v>
      </c>
      <c r="N4226" s="22">
        <f t="shared" si="22"/>
        <v>44.981999999999999</v>
      </c>
      <c r="Q4226" s="487"/>
      <c r="R4226" s="488">
        <f t="shared" si="21"/>
        <v>96.27</v>
      </c>
    </row>
    <row r="4227" spans="1:18" x14ac:dyDescent="0.2">
      <c r="A4227" s="21">
        <v>41893</v>
      </c>
      <c r="B4227" s="453">
        <v>95.94</v>
      </c>
      <c r="C4227" s="453"/>
      <c r="D4227" s="161">
        <v>96.42</v>
      </c>
      <c r="E4227" s="366">
        <v>92.83</v>
      </c>
      <c r="K4227" s="161"/>
      <c r="M4227" s="161">
        <v>107.7</v>
      </c>
      <c r="N4227" s="22">
        <f t="shared" si="22"/>
        <v>45.233999999999995</v>
      </c>
      <c r="Q4227" s="487">
        <v>96.48</v>
      </c>
      <c r="R4227" s="488">
        <f t="shared" si="21"/>
        <v>95.94</v>
      </c>
    </row>
    <row r="4228" spans="1:18" x14ac:dyDescent="0.2">
      <c r="A4228" s="21">
        <v>41894</v>
      </c>
      <c r="B4228" s="453">
        <v>96.11</v>
      </c>
      <c r="C4228" s="453"/>
      <c r="D4228" s="161">
        <v>96.31</v>
      </c>
      <c r="E4228" s="366">
        <v>92.27</v>
      </c>
      <c r="K4228" s="161"/>
      <c r="M4228" s="161">
        <v>108.2</v>
      </c>
      <c r="N4228" s="22">
        <f t="shared" si="22"/>
        <v>45.444000000000003</v>
      </c>
      <c r="Q4228" s="487">
        <v>96.5</v>
      </c>
      <c r="R4228" s="488">
        <f t="shared" si="21"/>
        <v>96.11</v>
      </c>
    </row>
    <row r="4229" spans="1:18" x14ac:dyDescent="0.2">
      <c r="A4229" s="21">
        <v>41897</v>
      </c>
      <c r="B4229" s="453">
        <v>97.09</v>
      </c>
      <c r="C4229" s="453"/>
      <c r="D4229" s="161">
        <v>96.43</v>
      </c>
      <c r="E4229" s="366">
        <v>92.92</v>
      </c>
      <c r="K4229" s="161"/>
      <c r="M4229" s="161">
        <v>110.1</v>
      </c>
      <c r="N4229" s="22">
        <f t="shared" si="22"/>
        <v>46.241999999999997</v>
      </c>
      <c r="Q4229" s="487">
        <v>96.17</v>
      </c>
      <c r="R4229" s="488">
        <f t="shared" si="21"/>
        <v>97.09</v>
      </c>
    </row>
    <row r="4230" spans="1:18" x14ac:dyDescent="0.2">
      <c r="A4230" s="21">
        <v>41898</v>
      </c>
      <c r="B4230" s="453">
        <v>96.82</v>
      </c>
      <c r="C4230" s="453"/>
      <c r="D4230" s="161">
        <v>97.39</v>
      </c>
      <c r="E4230" s="366">
        <v>94.88</v>
      </c>
      <c r="K4230" s="161"/>
      <c r="M4230" s="161">
        <v>110.8</v>
      </c>
      <c r="N4230" s="22">
        <f t="shared" si="22"/>
        <v>46.535999999999994</v>
      </c>
      <c r="Q4230" s="487"/>
      <c r="R4230" s="488">
        <f t="shared" si="21"/>
        <v>96.82</v>
      </c>
    </row>
    <row r="4231" spans="1:18" x14ac:dyDescent="0.2">
      <c r="A4231" s="21">
        <v>41899</v>
      </c>
      <c r="B4231" s="453">
        <v>96.16</v>
      </c>
      <c r="C4231" s="453"/>
      <c r="D4231" s="161">
        <v>97.7</v>
      </c>
      <c r="E4231" s="366">
        <v>94.42</v>
      </c>
      <c r="K4231" s="161"/>
      <c r="M4231" s="161">
        <v>108.8</v>
      </c>
      <c r="N4231" s="22">
        <f t="shared" si="22"/>
        <v>45.696000000000005</v>
      </c>
      <c r="Q4231" s="487"/>
      <c r="R4231" s="488">
        <f t="shared" si="21"/>
        <v>96.16</v>
      </c>
    </row>
    <row r="4232" spans="1:18" x14ac:dyDescent="0.2">
      <c r="A4232" s="21">
        <v>41900</v>
      </c>
      <c r="B4232" s="453">
        <v>96.07</v>
      </c>
      <c r="C4232" s="453"/>
      <c r="D4232" s="161">
        <v>96.82</v>
      </c>
      <c r="E4232" s="366">
        <v>93.07</v>
      </c>
      <c r="K4232" s="161">
        <v>89.5</v>
      </c>
      <c r="M4232" s="161">
        <v>108.3</v>
      </c>
      <c r="N4232" s="22">
        <f t="shared" si="22"/>
        <v>45.485999999999997</v>
      </c>
      <c r="Q4232" s="487"/>
      <c r="R4232" s="488">
        <f t="shared" si="21"/>
        <v>96.07</v>
      </c>
    </row>
    <row r="4233" spans="1:18" x14ac:dyDescent="0.2">
      <c r="A4233" s="21">
        <v>41901</v>
      </c>
      <c r="B4233" s="453">
        <v>95.85</v>
      </c>
      <c r="C4233" s="453"/>
      <c r="D4233" s="161">
        <v>96.75</v>
      </c>
      <c r="E4233" s="366">
        <v>92.41</v>
      </c>
      <c r="K4233" s="161">
        <v>89</v>
      </c>
      <c r="M4233" s="161">
        <v>108</v>
      </c>
      <c r="N4233" s="22">
        <f t="shared" si="22"/>
        <v>45.36</v>
      </c>
      <c r="Q4233" s="487">
        <v>95.66</v>
      </c>
      <c r="R4233" s="488">
        <f t="shared" si="21"/>
        <v>95.85</v>
      </c>
    </row>
    <row r="4234" spans="1:18" x14ac:dyDescent="0.2">
      <c r="A4234" s="21">
        <v>41904</v>
      </c>
      <c r="B4234" s="453">
        <v>96.02</v>
      </c>
      <c r="C4234" s="453"/>
      <c r="D4234" s="161">
        <v>95.37</v>
      </c>
      <c r="E4234" s="366">
        <v>91.52</v>
      </c>
      <c r="K4234" s="161">
        <v>87.75</v>
      </c>
      <c r="M4234" s="161">
        <v>106.7</v>
      </c>
      <c r="N4234" s="22">
        <f t="shared" si="22"/>
        <v>44.814</v>
      </c>
      <c r="Q4234" s="487">
        <v>94.92</v>
      </c>
      <c r="R4234" s="488">
        <f t="shared" si="21"/>
        <v>96.02</v>
      </c>
    </row>
    <row r="4235" spans="1:18" x14ac:dyDescent="0.2">
      <c r="A4235" s="21">
        <v>41905</v>
      </c>
      <c r="B4235" s="453">
        <v>96.28</v>
      </c>
      <c r="C4235" s="453"/>
      <c r="D4235" s="161">
        <v>94.87</v>
      </c>
      <c r="E4235" s="366">
        <v>91.56</v>
      </c>
      <c r="K4235" s="161">
        <v>88</v>
      </c>
      <c r="M4235" s="161">
        <v>106.6</v>
      </c>
      <c r="N4235" s="22">
        <f t="shared" si="22"/>
        <v>44.771999999999991</v>
      </c>
      <c r="Q4235" s="487">
        <v>95.56</v>
      </c>
      <c r="R4235" s="488">
        <f t="shared" si="21"/>
        <v>96.28</v>
      </c>
    </row>
    <row r="4236" spans="1:18" x14ac:dyDescent="0.2">
      <c r="A4236" s="21">
        <v>41906</v>
      </c>
      <c r="B4236" s="453">
        <v>96.13</v>
      </c>
      <c r="C4236" s="453"/>
      <c r="D4236" s="161">
        <v>94.53</v>
      </c>
      <c r="E4236" s="366">
        <v>92.8</v>
      </c>
      <c r="K4236" s="161">
        <v>89.25</v>
      </c>
      <c r="M4236" s="161">
        <v>105.9</v>
      </c>
      <c r="N4236" s="22">
        <f t="shared" si="22"/>
        <v>44.478000000000009</v>
      </c>
      <c r="Q4236" s="487">
        <v>96.75</v>
      </c>
      <c r="R4236" s="488">
        <f t="shared" si="21"/>
        <v>96.13</v>
      </c>
    </row>
    <row r="4237" spans="1:18" x14ac:dyDescent="0.2">
      <c r="A4237" s="21">
        <v>41907</v>
      </c>
      <c r="B4237" s="453">
        <v>96.36</v>
      </c>
      <c r="C4237" s="453"/>
      <c r="D4237" s="161">
        <v>95.2</v>
      </c>
      <c r="E4237" s="366">
        <v>92.53</v>
      </c>
      <c r="K4237" s="161">
        <v>89</v>
      </c>
      <c r="M4237" s="161">
        <v>103.5</v>
      </c>
      <c r="N4237" s="22">
        <f t="shared" si="22"/>
        <v>43.47</v>
      </c>
      <c r="Q4237" s="487">
        <v>95.33</v>
      </c>
      <c r="R4237" s="488">
        <f t="shared" si="21"/>
        <v>96.36</v>
      </c>
    </row>
    <row r="4238" spans="1:18" x14ac:dyDescent="0.2">
      <c r="A4238" s="21">
        <v>41908</v>
      </c>
      <c r="B4238" s="453">
        <v>96.92</v>
      </c>
      <c r="C4238" s="453"/>
      <c r="D4238" s="161">
        <v>95.08</v>
      </c>
      <c r="E4238" s="366">
        <v>93.54</v>
      </c>
      <c r="K4238" s="161">
        <v>90</v>
      </c>
      <c r="M4238" s="161">
        <v>103.3</v>
      </c>
      <c r="N4238" s="22">
        <f t="shared" si="22"/>
        <v>43.385999999999996</v>
      </c>
      <c r="Q4238" s="487">
        <v>96.49</v>
      </c>
      <c r="R4238" s="488">
        <f t="shared" si="21"/>
        <v>96.92</v>
      </c>
    </row>
    <row r="4239" spans="1:18" x14ac:dyDescent="0.2">
      <c r="A4239" s="21">
        <v>41911</v>
      </c>
      <c r="B4239" s="453">
        <v>93.88</v>
      </c>
      <c r="C4239" s="453"/>
      <c r="D4239" s="161">
        <v>95.7</v>
      </c>
      <c r="E4239" s="366">
        <v>94.57</v>
      </c>
      <c r="K4239" s="161">
        <v>91.25</v>
      </c>
      <c r="M4239" s="161">
        <v>103.3</v>
      </c>
      <c r="N4239" s="22">
        <f t="shared" si="22"/>
        <v>43.385999999999996</v>
      </c>
      <c r="Q4239" s="487">
        <v>97.27</v>
      </c>
      <c r="R4239" s="488">
        <f t="shared" si="21"/>
        <v>93.88</v>
      </c>
    </row>
    <row r="4240" spans="1:18" ht="13.2" x14ac:dyDescent="0.25">
      <c r="A4240" s="21">
        <v>41912</v>
      </c>
      <c r="B4240" s="453">
        <v>93.45</v>
      </c>
      <c r="C4240" s="537">
        <v>72.69</v>
      </c>
      <c r="D4240" s="161">
        <v>94.67</v>
      </c>
      <c r="E4240" s="366">
        <v>91.15</v>
      </c>
      <c r="F4240" s="57">
        <v>21</v>
      </c>
      <c r="G4240" s="383">
        <f>SUM(B4220:B4240)/F4240</f>
        <v>96.132380952380927</v>
      </c>
      <c r="H4240" s="383">
        <f>SUM(D4220:D4240)/F4240</f>
        <v>97.091428571428565</v>
      </c>
      <c r="I4240" s="383">
        <f>SUM(E4220:E4240)/F4240</f>
        <v>93.033809523809509</v>
      </c>
      <c r="K4240" s="161">
        <v>87.5</v>
      </c>
      <c r="M4240" s="161">
        <v>103.3</v>
      </c>
      <c r="N4240" s="22">
        <f t="shared" si="22"/>
        <v>43.385999999999996</v>
      </c>
      <c r="Q4240" s="487">
        <v>94.26</v>
      </c>
      <c r="R4240" s="488">
        <f t="shared" si="21"/>
        <v>93.45</v>
      </c>
    </row>
    <row r="4241" spans="1:18" s="57" customFormat="1" x14ac:dyDescent="0.2">
      <c r="A4241" s="369">
        <v>41913</v>
      </c>
      <c r="B4241" s="484">
        <v>93.69</v>
      </c>
      <c r="C4241" s="534">
        <v>72.44</v>
      </c>
      <c r="D4241" s="372">
        <v>94.57</v>
      </c>
      <c r="E4241" s="394">
        <v>90.73</v>
      </c>
      <c r="K4241" s="372">
        <v>87.25</v>
      </c>
      <c r="M4241" s="332">
        <v>103.3</v>
      </c>
      <c r="N4241" s="371">
        <f t="shared" si="22"/>
        <v>43.385999999999996</v>
      </c>
      <c r="Q4241" s="487">
        <v>93.83</v>
      </c>
      <c r="R4241" s="488">
        <f t="shared" si="21"/>
        <v>93.69</v>
      </c>
    </row>
    <row r="4242" spans="1:18" x14ac:dyDescent="0.2">
      <c r="A4242" s="21">
        <v>41914</v>
      </c>
      <c r="B4242" s="453">
        <v>92.39</v>
      </c>
      <c r="C4242" s="535">
        <v>72.69</v>
      </c>
      <c r="D4242" s="161">
        <v>91.29</v>
      </c>
      <c r="E4242" s="366">
        <v>91.01</v>
      </c>
      <c r="K4242" s="161">
        <v>87.5</v>
      </c>
      <c r="M4242" s="161">
        <v>103.3</v>
      </c>
      <c r="N4242" s="22">
        <f t="shared" si="22"/>
        <v>43.385999999999996</v>
      </c>
      <c r="Q4242" s="487">
        <v>93.76</v>
      </c>
      <c r="R4242" s="488">
        <f t="shared" si="21"/>
        <v>92.39</v>
      </c>
    </row>
    <row r="4243" spans="1:18" x14ac:dyDescent="0.2">
      <c r="A4243" s="21">
        <v>41915</v>
      </c>
      <c r="B4243" s="453">
        <v>92.93</v>
      </c>
      <c r="C4243" s="535">
        <v>71.44</v>
      </c>
      <c r="D4243" s="161">
        <v>90.8</v>
      </c>
      <c r="E4243" s="366">
        <v>89.74</v>
      </c>
      <c r="K4243" s="161">
        <v>86.25</v>
      </c>
      <c r="M4243" s="161">
        <v>106.4</v>
      </c>
      <c r="N4243" s="22">
        <f t="shared" si="22"/>
        <v>44.688000000000002</v>
      </c>
      <c r="Q4243" s="487">
        <v>92.59</v>
      </c>
      <c r="R4243" s="488">
        <f t="shared" si="21"/>
        <v>92.93</v>
      </c>
    </row>
    <row r="4244" spans="1:18" x14ac:dyDescent="0.2">
      <c r="A4244" s="21">
        <v>41918</v>
      </c>
      <c r="B4244" s="453">
        <v>91.8</v>
      </c>
      <c r="C4244" s="535">
        <v>71.94</v>
      </c>
      <c r="D4244" s="161">
        <v>90.65</v>
      </c>
      <c r="E4244" s="366">
        <v>90.34</v>
      </c>
      <c r="K4244" s="161"/>
      <c r="M4244" s="161">
        <v>106.6</v>
      </c>
      <c r="N4244" s="22">
        <f t="shared" si="22"/>
        <v>44.771999999999991</v>
      </c>
      <c r="Q4244" s="487">
        <v>93.09</v>
      </c>
      <c r="R4244" s="488">
        <f t="shared" si="21"/>
        <v>91.8</v>
      </c>
    </row>
    <row r="4245" spans="1:18" x14ac:dyDescent="0.2">
      <c r="A4245" s="21">
        <v>41919</v>
      </c>
      <c r="B4245" s="453">
        <v>90.58</v>
      </c>
      <c r="C4245" s="535"/>
      <c r="D4245" s="161">
        <v>90.9</v>
      </c>
      <c r="E4245" s="366">
        <v>88.85</v>
      </c>
      <c r="K4245" s="161"/>
      <c r="M4245" s="161">
        <v>105.5</v>
      </c>
      <c r="N4245" s="22">
        <f t="shared" si="22"/>
        <v>44.309999999999995</v>
      </c>
      <c r="Q4245" s="487">
        <v>91.75</v>
      </c>
      <c r="R4245" s="488">
        <f t="shared" si="21"/>
        <v>90.58</v>
      </c>
    </row>
    <row r="4246" spans="1:18" x14ac:dyDescent="0.2">
      <c r="A4246" s="21">
        <v>41920</v>
      </c>
      <c r="B4246" s="453">
        <v>89.44</v>
      </c>
      <c r="C4246" s="535"/>
      <c r="D4246" s="161">
        <v>90.25</v>
      </c>
      <c r="E4246" s="366">
        <v>87.31</v>
      </c>
      <c r="K4246" s="161"/>
      <c r="M4246" s="161">
        <v>103.3</v>
      </c>
      <c r="N4246" s="22">
        <f t="shared" si="22"/>
        <v>43.385999999999996</v>
      </c>
      <c r="Q4246" s="487">
        <v>90.11</v>
      </c>
      <c r="R4246" s="488">
        <f t="shared" si="21"/>
        <v>89.44</v>
      </c>
    </row>
    <row r="4247" spans="1:18" x14ac:dyDescent="0.2">
      <c r="A4247" s="21">
        <v>41921</v>
      </c>
      <c r="B4247" s="453">
        <v>89.46</v>
      </c>
      <c r="C4247" s="453"/>
      <c r="D4247" s="161">
        <v>90.47</v>
      </c>
      <c r="E4247" s="366">
        <v>85.77</v>
      </c>
      <c r="K4247" s="161"/>
      <c r="M4247" s="161">
        <v>96.4</v>
      </c>
      <c r="N4247" s="22">
        <f t="shared" si="22"/>
        <v>40.488000000000007</v>
      </c>
      <c r="Q4247" s="487">
        <v>88.67</v>
      </c>
      <c r="R4247" s="488">
        <f t="shared" si="21"/>
        <v>89.46</v>
      </c>
    </row>
    <row r="4248" spans="1:18" x14ac:dyDescent="0.2">
      <c r="A4248" s="21">
        <v>41922</v>
      </c>
      <c r="B4248" s="453">
        <v>89.41</v>
      </c>
      <c r="C4248" s="453"/>
      <c r="D4248" s="161">
        <v>88.66</v>
      </c>
      <c r="E4248" s="366">
        <v>85.82</v>
      </c>
      <c r="K4248" s="161"/>
      <c r="M4248" s="161">
        <v>93.6</v>
      </c>
      <c r="N4248" s="22">
        <f t="shared" si="22"/>
        <v>39.311999999999998</v>
      </c>
      <c r="Q4248" s="487">
        <v>88.72</v>
      </c>
      <c r="R4248" s="488">
        <f t="shared" si="21"/>
        <v>89.41</v>
      </c>
    </row>
    <row r="4249" spans="1:18" x14ac:dyDescent="0.2">
      <c r="A4249" s="21">
        <v>41925</v>
      </c>
      <c r="B4249" s="453">
        <v>87.12</v>
      </c>
      <c r="C4249" s="453"/>
      <c r="D4249" s="161">
        <v>87.82</v>
      </c>
      <c r="E4249" s="366">
        <v>85.74</v>
      </c>
      <c r="K4249" s="161"/>
      <c r="M4249" s="161">
        <v>94.8</v>
      </c>
      <c r="N4249" s="22">
        <f t="shared" si="22"/>
        <v>39.815999999999995</v>
      </c>
      <c r="Q4249" s="487">
        <v>88.71</v>
      </c>
      <c r="R4249" s="488">
        <f t="shared" si="21"/>
        <v>87.12</v>
      </c>
    </row>
    <row r="4250" spans="1:18" x14ac:dyDescent="0.2">
      <c r="A4250" s="21">
        <v>41926</v>
      </c>
      <c r="B4250" s="453">
        <v>87.06</v>
      </c>
      <c r="C4250" s="453"/>
      <c r="D4250" s="161">
        <v>86.36</v>
      </c>
      <c r="E4250" s="366">
        <v>81.84</v>
      </c>
      <c r="K4250" s="161"/>
      <c r="M4250" s="161">
        <v>90.3</v>
      </c>
      <c r="N4250" s="22">
        <f t="shared" ref="N4250:N4318" si="23">(M4250/100)*42</f>
        <v>37.926000000000002</v>
      </c>
      <c r="Q4250" s="487">
        <v>84.94</v>
      </c>
      <c r="R4250" s="488">
        <f t="shared" si="21"/>
        <v>87.06</v>
      </c>
    </row>
    <row r="4251" spans="1:18" x14ac:dyDescent="0.2">
      <c r="A4251" s="21">
        <v>41927</v>
      </c>
      <c r="B4251" s="453">
        <v>87.54</v>
      </c>
      <c r="C4251" s="453"/>
      <c r="D4251" s="161">
        <v>84.02</v>
      </c>
      <c r="E4251" s="366">
        <v>81.78</v>
      </c>
      <c r="K4251" s="161"/>
      <c r="M4251" s="161">
        <v>90.4</v>
      </c>
      <c r="N4251" s="22">
        <f t="shared" si="23"/>
        <v>37.968000000000004</v>
      </c>
      <c r="Q4251" s="487">
        <v>84.98</v>
      </c>
      <c r="R4251" s="488">
        <f t="shared" si="21"/>
        <v>87.54</v>
      </c>
    </row>
    <row r="4252" spans="1:18" x14ac:dyDescent="0.2">
      <c r="A4252" s="21">
        <v>41928</v>
      </c>
      <c r="B4252" s="453">
        <v>87.62</v>
      </c>
      <c r="C4252" s="453"/>
      <c r="D4252" s="161">
        <v>84.02</v>
      </c>
      <c r="E4252" s="366">
        <v>82.7</v>
      </c>
      <c r="K4252" s="161"/>
      <c r="M4252" s="161">
        <v>91</v>
      </c>
      <c r="N4252" s="22">
        <f t="shared" si="23"/>
        <v>38.22</v>
      </c>
      <c r="Q4252" s="487">
        <v>85.8</v>
      </c>
      <c r="R4252" s="488">
        <f t="shared" si="21"/>
        <v>87.62</v>
      </c>
    </row>
    <row r="4253" spans="1:18" x14ac:dyDescent="0.2">
      <c r="A4253" s="21">
        <v>41929</v>
      </c>
      <c r="B4253" s="453">
        <v>87.61</v>
      </c>
      <c r="C4253" s="453"/>
      <c r="D4253" s="161">
        <v>85.27</v>
      </c>
      <c r="E4253" s="366">
        <v>82.75</v>
      </c>
      <c r="K4253" s="161"/>
      <c r="M4253" s="161">
        <v>91</v>
      </c>
      <c r="N4253" s="22">
        <f t="shared" si="23"/>
        <v>38.22</v>
      </c>
      <c r="Q4253" s="487">
        <v>85.9</v>
      </c>
      <c r="R4253" s="488">
        <f t="shared" si="21"/>
        <v>87.61</v>
      </c>
    </row>
    <row r="4254" spans="1:18" x14ac:dyDescent="0.2">
      <c r="A4254" s="21">
        <v>41932</v>
      </c>
      <c r="B4254" s="453">
        <v>86.71</v>
      </c>
      <c r="C4254" s="453"/>
      <c r="D4254" s="161">
        <v>84.42</v>
      </c>
      <c r="E4254" s="366">
        <v>82.71</v>
      </c>
      <c r="K4254" s="161">
        <v>79</v>
      </c>
      <c r="M4254" s="161">
        <v>88.8</v>
      </c>
      <c r="N4254" s="22">
        <f t="shared" si="23"/>
        <v>37.295999999999999</v>
      </c>
      <c r="Q4254" s="487">
        <v>86</v>
      </c>
      <c r="R4254" s="488">
        <f t="shared" si="21"/>
        <v>86.71</v>
      </c>
    </row>
    <row r="4255" spans="1:18" x14ac:dyDescent="0.2">
      <c r="A4255" s="21">
        <v>41933</v>
      </c>
      <c r="B4255" s="453">
        <v>87.11</v>
      </c>
      <c r="C4255" s="453"/>
      <c r="D4255" s="161">
        <v>85.17</v>
      </c>
      <c r="E4255" s="366">
        <v>82.81</v>
      </c>
      <c r="K4255" s="161">
        <v>79.25</v>
      </c>
      <c r="M4255" s="161">
        <v>87</v>
      </c>
      <c r="N4255" s="22">
        <f t="shared" si="23"/>
        <v>36.54</v>
      </c>
      <c r="Q4255" s="487">
        <v>86.71</v>
      </c>
      <c r="R4255" s="488">
        <f t="shared" si="21"/>
        <v>87.11</v>
      </c>
    </row>
    <row r="4256" spans="1:18" x14ac:dyDescent="0.2">
      <c r="A4256" s="21">
        <v>41934</v>
      </c>
      <c r="B4256" s="453">
        <v>87.61</v>
      </c>
      <c r="C4256" s="453"/>
      <c r="D4256" s="161">
        <v>86.38</v>
      </c>
      <c r="E4256" s="366">
        <v>80.52</v>
      </c>
      <c r="K4256" s="161">
        <v>77</v>
      </c>
      <c r="M4256" s="161">
        <v>84.3</v>
      </c>
      <c r="N4256" s="22">
        <f t="shared" si="23"/>
        <v>35.405999999999999</v>
      </c>
      <c r="Q4256" s="487">
        <v>84.97</v>
      </c>
      <c r="R4256" s="488">
        <f t="shared" si="21"/>
        <v>87.61</v>
      </c>
    </row>
    <row r="4257" spans="1:18" x14ac:dyDescent="0.2">
      <c r="A4257" s="21">
        <v>41935</v>
      </c>
      <c r="B4257" s="453">
        <v>87.4</v>
      </c>
      <c r="C4257" s="453"/>
      <c r="D4257" s="161">
        <v>85.94</v>
      </c>
      <c r="E4257" s="366">
        <v>82.09</v>
      </c>
      <c r="K4257" s="161">
        <v>78.75</v>
      </c>
      <c r="M4257" s="161">
        <v>86.4</v>
      </c>
      <c r="N4257" s="22">
        <f t="shared" si="23"/>
        <v>36.288000000000004</v>
      </c>
      <c r="Q4257" s="487">
        <v>85.09</v>
      </c>
      <c r="R4257" s="488">
        <f t="shared" si="21"/>
        <v>87.4</v>
      </c>
    </row>
    <row r="4258" spans="1:18" x14ac:dyDescent="0.2">
      <c r="A4258" s="21">
        <v>41936</v>
      </c>
      <c r="B4258" s="453">
        <v>87.47</v>
      </c>
      <c r="C4258" s="453"/>
      <c r="D4258" s="161">
        <v>86</v>
      </c>
      <c r="E4258" s="366">
        <v>81.010000000000005</v>
      </c>
      <c r="K4258" s="161">
        <v>77.5</v>
      </c>
      <c r="M4258" s="161">
        <v>86</v>
      </c>
      <c r="N4258" s="22">
        <f t="shared" si="23"/>
        <v>36.119999999999997</v>
      </c>
      <c r="Q4258" s="487">
        <v>85.06</v>
      </c>
      <c r="R4258" s="488">
        <f t="shared" si="21"/>
        <v>87.47</v>
      </c>
    </row>
    <row r="4259" spans="1:18" x14ac:dyDescent="0.2">
      <c r="A4259" s="21">
        <v>41939</v>
      </c>
      <c r="B4259" s="453">
        <v>87.53</v>
      </c>
      <c r="C4259" s="453"/>
      <c r="D4259" s="161">
        <v>85.64</v>
      </c>
      <c r="E4259" s="366">
        <v>81</v>
      </c>
      <c r="K4259" s="161">
        <v>77.25</v>
      </c>
      <c r="M4259" s="161">
        <v>86.8</v>
      </c>
      <c r="N4259" s="22">
        <f t="shared" si="23"/>
        <v>36.456000000000003</v>
      </c>
      <c r="Q4259" s="487">
        <v>83.9</v>
      </c>
      <c r="R4259" s="488">
        <f t="shared" si="21"/>
        <v>87.53</v>
      </c>
    </row>
    <row r="4260" spans="1:18" x14ac:dyDescent="0.2">
      <c r="A4260" s="21">
        <v>41940</v>
      </c>
      <c r="B4260" s="453">
        <v>87.63</v>
      </c>
      <c r="C4260" s="453"/>
      <c r="D4260" s="161">
        <v>85.57</v>
      </c>
      <c r="E4260" s="366">
        <v>81.42</v>
      </c>
      <c r="K4260" s="161">
        <v>78</v>
      </c>
      <c r="M4260" s="161">
        <v>87.8</v>
      </c>
      <c r="N4260" s="22">
        <f t="shared" si="23"/>
        <v>36.875999999999998</v>
      </c>
      <c r="Q4260" s="487">
        <v>84.37</v>
      </c>
      <c r="R4260" s="488">
        <f t="shared" si="21"/>
        <v>87.63</v>
      </c>
    </row>
    <row r="4261" spans="1:18" x14ac:dyDescent="0.2">
      <c r="A4261" s="21">
        <v>41941</v>
      </c>
      <c r="B4261" s="453">
        <v>84.03</v>
      </c>
      <c r="C4261" s="453"/>
      <c r="D4261" s="161">
        <v>86.91</v>
      </c>
      <c r="E4261" s="366">
        <v>82.2</v>
      </c>
      <c r="K4261" s="161">
        <v>78.75</v>
      </c>
      <c r="M4261" s="161">
        <v>91.2</v>
      </c>
      <c r="N4261" s="22">
        <f t="shared" si="23"/>
        <v>38.304000000000002</v>
      </c>
      <c r="Q4261" s="487">
        <v>85.15</v>
      </c>
      <c r="R4261" s="488">
        <f t="shared" si="21"/>
        <v>84.03</v>
      </c>
    </row>
    <row r="4262" spans="1:18" x14ac:dyDescent="0.2">
      <c r="A4262" s="21">
        <v>41942</v>
      </c>
      <c r="B4262" s="453">
        <v>83.56</v>
      </c>
      <c r="C4262" s="537"/>
      <c r="D4262" s="161">
        <v>85.5</v>
      </c>
      <c r="E4262" s="366">
        <v>81.12</v>
      </c>
      <c r="K4262" s="161">
        <v>77.5</v>
      </c>
      <c r="M4262" s="161">
        <v>90.1</v>
      </c>
      <c r="N4262" s="22">
        <f t="shared" si="23"/>
        <v>37.841999999999999</v>
      </c>
      <c r="Q4262" s="487">
        <v>84.17</v>
      </c>
      <c r="R4262" s="488">
        <f t="shared" si="21"/>
        <v>83.56</v>
      </c>
    </row>
    <row r="4263" spans="1:18" s="57" customFormat="1" ht="13.2" x14ac:dyDescent="0.25">
      <c r="A4263" s="286">
        <v>41943</v>
      </c>
      <c r="B4263" s="484">
        <v>81.87</v>
      </c>
      <c r="C4263" s="534">
        <v>62.19</v>
      </c>
      <c r="D4263" s="372">
        <v>84.17</v>
      </c>
      <c r="E4263" s="429">
        <v>80.540000000000006</v>
      </c>
      <c r="F4263" s="57">
        <v>23</v>
      </c>
      <c r="G4263" s="383">
        <f>SUM(B4241:B4263)/F4263</f>
        <v>88.155217391304333</v>
      </c>
      <c r="H4263" s="383">
        <f>SUM(D4241:D4263)/F4263</f>
        <v>87.425217391304372</v>
      </c>
      <c r="I4263" s="383">
        <f>SUM(E4241:E4263)/F4263</f>
        <v>84.339130434782604</v>
      </c>
      <c r="K4263" s="372">
        <v>77</v>
      </c>
      <c r="M4263" s="332">
        <v>89.5</v>
      </c>
      <c r="N4263" s="371">
        <f>(M4263/100)*42</f>
        <v>37.590000000000003</v>
      </c>
      <c r="Q4263" s="487">
        <v>83.17</v>
      </c>
      <c r="R4263" s="488">
        <f t="shared" si="21"/>
        <v>81.87</v>
      </c>
    </row>
    <row r="4264" spans="1:18" x14ac:dyDescent="0.2">
      <c r="A4264" s="21">
        <v>41946</v>
      </c>
      <c r="B4264" s="453">
        <v>80.430000000000007</v>
      </c>
      <c r="C4264" s="535">
        <v>60.44</v>
      </c>
      <c r="D4264" s="161">
        <v>84.9</v>
      </c>
      <c r="E4264" s="366">
        <v>78.78</v>
      </c>
      <c r="K4264" s="161">
        <v>75.25</v>
      </c>
      <c r="M4264" s="161">
        <v>88.5</v>
      </c>
      <c r="N4264" s="22">
        <f t="shared" si="23"/>
        <v>37.17</v>
      </c>
      <c r="Q4264" s="487">
        <v>81.93</v>
      </c>
      <c r="R4264" s="488">
        <f t="shared" si="21"/>
        <v>80.430000000000007</v>
      </c>
    </row>
    <row r="4265" spans="1:18" x14ac:dyDescent="0.2">
      <c r="A4265" s="21">
        <v>41947</v>
      </c>
      <c r="B4265" s="453">
        <v>81.760000000000005</v>
      </c>
      <c r="C4265" s="535">
        <v>58.94</v>
      </c>
      <c r="D4265" s="161">
        <v>82.12</v>
      </c>
      <c r="E4265" s="366">
        <v>77.19</v>
      </c>
      <c r="K4265"/>
      <c r="M4265" s="161">
        <v>87.4</v>
      </c>
      <c r="N4265" s="22">
        <f t="shared" si="23"/>
        <v>36.708000000000006</v>
      </c>
      <c r="Q4265" s="487">
        <v>80.34</v>
      </c>
      <c r="R4265" s="488">
        <f t="shared" si="21"/>
        <v>81.760000000000005</v>
      </c>
    </row>
    <row r="4266" spans="1:18" x14ac:dyDescent="0.2">
      <c r="A4266" s="21">
        <v>41948</v>
      </c>
      <c r="B4266" s="453">
        <v>81.150000000000006</v>
      </c>
      <c r="C4266" s="535">
        <v>60.44</v>
      </c>
      <c r="D4266" s="161">
        <v>82.88</v>
      </c>
      <c r="E4266" s="366">
        <v>78.680000000000007</v>
      </c>
      <c r="K4266"/>
      <c r="M4266" s="161">
        <v>86.9</v>
      </c>
      <c r="N4266" s="22">
        <f t="shared" si="23"/>
        <v>36.498000000000005</v>
      </c>
      <c r="Q4266" s="487">
        <v>81.83</v>
      </c>
      <c r="R4266" s="488">
        <f t="shared" si="21"/>
        <v>81.150000000000006</v>
      </c>
    </row>
    <row r="4267" spans="1:18" x14ac:dyDescent="0.2">
      <c r="A4267" s="21">
        <v>41949</v>
      </c>
      <c r="B4267" s="453">
        <v>81.790000000000006</v>
      </c>
      <c r="C4267" s="535">
        <v>59.44</v>
      </c>
      <c r="D4267" s="161">
        <v>82.08</v>
      </c>
      <c r="E4267" s="366">
        <v>77.91</v>
      </c>
      <c r="K4267"/>
      <c r="M4267" s="161">
        <v>84.4</v>
      </c>
      <c r="N4267" s="22">
        <f t="shared" si="23"/>
        <v>35.448</v>
      </c>
      <c r="Q4267" s="487"/>
      <c r="R4267" s="488">
        <f t="shared" si="21"/>
        <v>81.790000000000006</v>
      </c>
    </row>
    <row r="4268" spans="1:18" x14ac:dyDescent="0.2">
      <c r="A4268" s="21">
        <v>41950</v>
      </c>
      <c r="B4268" s="453">
        <v>80.930000000000007</v>
      </c>
      <c r="C4268" s="453"/>
      <c r="D4268" s="161">
        <v>83.2</v>
      </c>
      <c r="E4268" s="366">
        <v>78.650000000000006</v>
      </c>
      <c r="K4268"/>
      <c r="M4268" s="161">
        <v>83.7</v>
      </c>
      <c r="N4268" s="22">
        <f t="shared" si="23"/>
        <v>35.154000000000003</v>
      </c>
      <c r="Q4268" s="487">
        <v>81.95</v>
      </c>
      <c r="R4268" s="488">
        <f t="shared" si="21"/>
        <v>80.930000000000007</v>
      </c>
    </row>
    <row r="4269" spans="1:18" x14ac:dyDescent="0.2">
      <c r="A4269" s="21">
        <v>41953</v>
      </c>
      <c r="B4269" s="453">
        <v>81.349999999999994</v>
      </c>
      <c r="C4269" s="453"/>
      <c r="D4269" s="161">
        <v>82.9</v>
      </c>
      <c r="E4269" s="366">
        <v>77.400000000000006</v>
      </c>
      <c r="K4269" s="161"/>
      <c r="M4269" s="161">
        <v>83.9</v>
      </c>
      <c r="N4269" s="22">
        <f t="shared" si="23"/>
        <v>35.238000000000007</v>
      </c>
      <c r="Q4269" s="487">
        <v>80.7</v>
      </c>
      <c r="R4269" s="488">
        <f t="shared" si="21"/>
        <v>81.349999999999994</v>
      </c>
    </row>
    <row r="4270" spans="1:18" x14ac:dyDescent="0.2">
      <c r="A4270" s="21">
        <v>41954</v>
      </c>
      <c r="B4270" s="453">
        <v>80.97</v>
      </c>
      <c r="C4270" s="453"/>
      <c r="D4270" s="161">
        <v>80.94</v>
      </c>
      <c r="E4270" s="366">
        <v>77.94</v>
      </c>
      <c r="K4270" s="161"/>
      <c r="M4270" s="161">
        <v>84.1</v>
      </c>
      <c r="N4270" s="22">
        <f t="shared" si="23"/>
        <v>35.321999999999996</v>
      </c>
      <c r="Q4270" s="487">
        <v>81.34</v>
      </c>
      <c r="R4270" s="488">
        <f t="shared" si="21"/>
        <v>80.97</v>
      </c>
    </row>
    <row r="4271" spans="1:18" x14ac:dyDescent="0.2">
      <c r="A4271" s="21">
        <v>41955</v>
      </c>
      <c r="B4271" s="453">
        <v>79.36</v>
      </c>
      <c r="C4271" s="453"/>
      <c r="D4271" s="161">
        <v>80.42</v>
      </c>
      <c r="E4271" s="366">
        <v>77.180000000000007</v>
      </c>
      <c r="K4271" s="161"/>
      <c r="M4271" s="161">
        <v>84.9</v>
      </c>
      <c r="N4271" s="22">
        <f t="shared" si="23"/>
        <v>35.658000000000001</v>
      </c>
      <c r="Q4271" s="487"/>
      <c r="R4271" s="488">
        <f t="shared" si="21"/>
        <v>79.36</v>
      </c>
    </row>
    <row r="4272" spans="1:18" x14ac:dyDescent="0.2">
      <c r="A4272" s="21">
        <v>41956</v>
      </c>
      <c r="B4272" s="453">
        <v>80.14</v>
      </c>
      <c r="C4272" s="453"/>
      <c r="D4272" s="161">
        <v>77.739999999999995</v>
      </c>
      <c r="E4272" s="366">
        <v>74.209999999999994</v>
      </c>
      <c r="K4272" s="161"/>
      <c r="M4272" s="161">
        <v>80</v>
      </c>
      <c r="N4272" s="22">
        <f t="shared" si="23"/>
        <v>33.6</v>
      </c>
      <c r="Q4272" s="487">
        <v>78.010000000000005</v>
      </c>
      <c r="R4272" s="488">
        <f t="shared" si="21"/>
        <v>80.14</v>
      </c>
    </row>
    <row r="4273" spans="1:18" x14ac:dyDescent="0.2">
      <c r="A4273" s="21">
        <v>41957</v>
      </c>
      <c r="B4273" s="453">
        <v>80.2</v>
      </c>
      <c r="C4273" s="453"/>
      <c r="D4273" s="161">
        <v>77.510000000000005</v>
      </c>
      <c r="E4273" s="366">
        <v>75.819999999999993</v>
      </c>
      <c r="K4273" s="161"/>
      <c r="M4273" s="161">
        <v>80.599999999999994</v>
      </c>
      <c r="N4273" s="22">
        <f t="shared" si="23"/>
        <v>33.851999999999997</v>
      </c>
      <c r="Q4273" s="487">
        <v>78.88</v>
      </c>
      <c r="R4273" s="488">
        <f t="shared" si="21"/>
        <v>80.2</v>
      </c>
    </row>
    <row r="4274" spans="1:18" x14ac:dyDescent="0.2">
      <c r="A4274" s="21">
        <v>41960</v>
      </c>
      <c r="B4274" s="453">
        <v>79.92</v>
      </c>
      <c r="C4274" s="453"/>
      <c r="D4274" s="161">
        <v>76.86</v>
      </c>
      <c r="E4274" s="366">
        <v>75.64</v>
      </c>
      <c r="K4274" s="161"/>
      <c r="M4274" s="161">
        <v>79.099999999999994</v>
      </c>
      <c r="N4274" s="22">
        <f t="shared" si="23"/>
        <v>33.221999999999994</v>
      </c>
      <c r="Q4274" s="487">
        <v>79.59</v>
      </c>
      <c r="R4274" s="488">
        <f t="shared" si="21"/>
        <v>79.92</v>
      </c>
    </row>
    <row r="4275" spans="1:18" x14ac:dyDescent="0.2">
      <c r="A4275" s="21">
        <v>41961</v>
      </c>
      <c r="B4275" s="453">
        <v>79.73</v>
      </c>
      <c r="C4275" s="453"/>
      <c r="D4275" s="161">
        <v>77.23</v>
      </c>
      <c r="E4275" s="366">
        <v>74.61</v>
      </c>
      <c r="K4275" s="161"/>
      <c r="M4275" s="161">
        <v>76.599999999999994</v>
      </c>
      <c r="N4275" s="22">
        <f t="shared" si="23"/>
        <v>32.171999999999997</v>
      </c>
      <c r="Q4275" s="487">
        <v>79.010000000000005</v>
      </c>
      <c r="R4275" s="488">
        <f t="shared" si="21"/>
        <v>79.73</v>
      </c>
    </row>
    <row r="4276" spans="1:18" x14ac:dyDescent="0.2">
      <c r="A4276" s="21">
        <v>41962</v>
      </c>
      <c r="B4276" s="453">
        <v>80.010000000000005</v>
      </c>
      <c r="C4276" s="453"/>
      <c r="D4276" s="161">
        <v>77.209999999999994</v>
      </c>
      <c r="E4276" s="366">
        <v>74.58</v>
      </c>
      <c r="K4276" s="161">
        <v>71</v>
      </c>
      <c r="M4276" s="161">
        <v>71.400000000000006</v>
      </c>
      <c r="N4276" s="22">
        <f t="shared" si="23"/>
        <v>29.988000000000003</v>
      </c>
      <c r="Q4276" s="487">
        <v>78.58</v>
      </c>
      <c r="R4276" s="488">
        <f t="shared" si="21"/>
        <v>80.010000000000005</v>
      </c>
    </row>
    <row r="4277" spans="1:18" x14ac:dyDescent="0.2">
      <c r="A4277" s="21">
        <v>41963</v>
      </c>
      <c r="B4277" s="453">
        <v>80.08</v>
      </c>
      <c r="C4277" s="453"/>
      <c r="D4277" s="161">
        <v>77.61</v>
      </c>
      <c r="E4277" s="366">
        <v>75.58</v>
      </c>
      <c r="K4277" s="161">
        <v>72</v>
      </c>
      <c r="M4277" s="161">
        <v>73.900000000000006</v>
      </c>
      <c r="N4277" s="22">
        <f t="shared" si="23"/>
        <v>31.038000000000004</v>
      </c>
      <c r="Q4277" s="487">
        <v>79.180000000000007</v>
      </c>
      <c r="R4277" s="488">
        <f t="shared" si="21"/>
        <v>80.08</v>
      </c>
    </row>
    <row r="4278" spans="1:18" x14ac:dyDescent="0.2">
      <c r="A4278" s="21">
        <v>41964</v>
      </c>
      <c r="B4278" s="453">
        <v>79.900000000000006</v>
      </c>
      <c r="C4278" s="453"/>
      <c r="D4278" s="161">
        <v>79.2</v>
      </c>
      <c r="E4278" s="366">
        <v>76.510000000000005</v>
      </c>
      <c r="K4278" s="161">
        <v>73</v>
      </c>
      <c r="M4278" s="161">
        <v>75.900000000000006</v>
      </c>
      <c r="N4278" s="22">
        <f t="shared" si="23"/>
        <v>31.878</v>
      </c>
      <c r="Q4278" s="487">
        <v>79.59</v>
      </c>
      <c r="R4278" s="488">
        <f t="shared" si="21"/>
        <v>79.900000000000006</v>
      </c>
    </row>
    <row r="4279" spans="1:18" x14ac:dyDescent="0.2">
      <c r="A4279" s="21">
        <v>41967</v>
      </c>
      <c r="B4279" s="453">
        <v>79.69</v>
      </c>
      <c r="C4279" s="453"/>
      <c r="D4279" s="161">
        <v>79.62</v>
      </c>
      <c r="E4279" s="366">
        <v>75.78</v>
      </c>
      <c r="K4279" s="161">
        <v>72.25</v>
      </c>
      <c r="M4279" s="161">
        <v>76.400000000000006</v>
      </c>
      <c r="N4279" s="22">
        <f t="shared" si="23"/>
        <v>32.088000000000001</v>
      </c>
      <c r="Q4279" s="487">
        <v>78.459999999999994</v>
      </c>
      <c r="R4279" s="488">
        <f t="shared" si="21"/>
        <v>79.69</v>
      </c>
    </row>
    <row r="4280" spans="1:18" x14ac:dyDescent="0.2">
      <c r="A4280" s="21">
        <v>41968</v>
      </c>
      <c r="B4280" s="453">
        <v>79.66</v>
      </c>
      <c r="C4280" s="453"/>
      <c r="D4280" s="161">
        <v>77.62</v>
      </c>
      <c r="E4280" s="366">
        <v>74.09</v>
      </c>
      <c r="K4280" s="161">
        <v>70.5</v>
      </c>
      <c r="M4280" s="161">
        <v>75.8</v>
      </c>
      <c r="N4280" s="22">
        <f t="shared" si="23"/>
        <v>31.835999999999999</v>
      </c>
      <c r="Q4280" s="487">
        <v>78.28</v>
      </c>
      <c r="R4280" s="488">
        <f t="shared" si="21"/>
        <v>79.66</v>
      </c>
    </row>
    <row r="4281" spans="1:18" x14ac:dyDescent="0.2">
      <c r="A4281" s="21">
        <v>41969</v>
      </c>
      <c r="D4281" s="161">
        <v>77.39</v>
      </c>
      <c r="E4281" s="366">
        <v>73.69</v>
      </c>
      <c r="K4281" s="161">
        <v>70.25</v>
      </c>
      <c r="M4281" s="161">
        <v>75.3</v>
      </c>
      <c r="N4281" s="22">
        <f t="shared" si="23"/>
        <v>31.626000000000001</v>
      </c>
      <c r="Q4281" s="487">
        <v>76.44</v>
      </c>
      <c r="R4281" s="488"/>
    </row>
    <row r="4282" spans="1:18" x14ac:dyDescent="0.2">
      <c r="A4282" s="21">
        <v>41970</v>
      </c>
      <c r="B4282" s="453">
        <v>68.790000000000006</v>
      </c>
      <c r="C4282" s="453"/>
      <c r="D4282" s="161"/>
      <c r="E4282"/>
      <c r="F4282" s="424" t="s">
        <v>3195</v>
      </c>
      <c r="K4282" s="161"/>
      <c r="M4282"/>
      <c r="N4282" s="22"/>
      <c r="Q4282" s="487"/>
      <c r="R4282" s="488">
        <f t="shared" si="21"/>
        <v>68.790000000000006</v>
      </c>
    </row>
    <row r="4283" spans="1:18" ht="13.2" x14ac:dyDescent="0.25">
      <c r="A4283" s="21">
        <v>41971</v>
      </c>
      <c r="B4283" s="453">
        <v>71.61</v>
      </c>
      <c r="C4283" s="537">
        <v>49.69</v>
      </c>
      <c r="D4283" s="161">
        <v>71.89</v>
      </c>
      <c r="E4283" s="366">
        <v>66.150000000000006</v>
      </c>
      <c r="F4283" s="57">
        <v>19</v>
      </c>
      <c r="G4283" s="383">
        <f>SUM(B4264:B4283)/F4283</f>
        <v>79.340526315789475</v>
      </c>
      <c r="H4283" s="383">
        <f>SUM(D4264:D4283)/F4283</f>
        <v>79.437894736842111</v>
      </c>
      <c r="I4283" s="383">
        <f>SUM(E4264:E4283)/F4283</f>
        <v>75.81</v>
      </c>
      <c r="K4283" s="161">
        <v>62.5</v>
      </c>
      <c r="M4283" s="161">
        <v>75.3</v>
      </c>
      <c r="N4283" s="22">
        <f t="shared" si="23"/>
        <v>31.626000000000001</v>
      </c>
      <c r="Q4283" s="487"/>
      <c r="R4283" s="488">
        <f t="shared" si="21"/>
        <v>71.61</v>
      </c>
    </row>
    <row r="4284" spans="1:18" s="57" customFormat="1" x14ac:dyDescent="0.2">
      <c r="A4284" s="286">
        <v>41974</v>
      </c>
      <c r="B4284" s="484">
        <v>69.5</v>
      </c>
      <c r="C4284" s="534">
        <v>52.69</v>
      </c>
      <c r="D4284" s="372">
        <v>70.87</v>
      </c>
      <c r="E4284" s="373">
        <v>69</v>
      </c>
      <c r="K4284" s="372">
        <v>65.5</v>
      </c>
      <c r="M4284" s="332">
        <v>67.3</v>
      </c>
      <c r="N4284" s="371">
        <f t="shared" si="23"/>
        <v>28.265999999999998</v>
      </c>
      <c r="Q4284" s="487">
        <v>71.55</v>
      </c>
      <c r="R4284" s="488">
        <f t="shared" si="21"/>
        <v>69.5</v>
      </c>
    </row>
    <row r="4285" spans="1:18" x14ac:dyDescent="0.2">
      <c r="A4285" s="21">
        <v>41975</v>
      </c>
      <c r="B4285" s="453">
        <v>69.91</v>
      </c>
      <c r="C4285" s="535">
        <v>50.44</v>
      </c>
      <c r="D4285" s="161">
        <v>71.13</v>
      </c>
      <c r="E4285" s="366">
        <v>66.88</v>
      </c>
      <c r="K4285" s="161">
        <v>63.25</v>
      </c>
      <c r="M4285" s="161">
        <v>67.3</v>
      </c>
      <c r="N4285" s="22">
        <f t="shared" si="23"/>
        <v>28.265999999999998</v>
      </c>
      <c r="Q4285" s="487">
        <v>69.28</v>
      </c>
      <c r="R4285" s="488">
        <f t="shared" si="21"/>
        <v>69.91</v>
      </c>
    </row>
    <row r="4286" spans="1:18" x14ac:dyDescent="0.2">
      <c r="A4286" s="21">
        <v>41976</v>
      </c>
      <c r="B4286" s="453">
        <v>69.430000000000007</v>
      </c>
      <c r="C4286" s="535">
        <v>51.19</v>
      </c>
      <c r="D4286" s="161">
        <v>70.13</v>
      </c>
      <c r="E4286" s="366">
        <v>67.38</v>
      </c>
      <c r="K4286" s="161"/>
      <c r="M4286" s="161">
        <v>67.3</v>
      </c>
      <c r="N4286" s="22">
        <f t="shared" si="23"/>
        <v>28.265999999999998</v>
      </c>
      <c r="Q4286" s="487">
        <v>69.88</v>
      </c>
      <c r="R4286" s="488">
        <f t="shared" si="21"/>
        <v>69.430000000000007</v>
      </c>
    </row>
    <row r="4287" spans="1:18" x14ac:dyDescent="0.2">
      <c r="A4287" s="21">
        <v>41977</v>
      </c>
      <c r="B4287" s="453">
        <v>68.63</v>
      </c>
      <c r="C4287" s="535">
        <v>50.44</v>
      </c>
      <c r="D4287" s="161">
        <v>68.48</v>
      </c>
      <c r="E4287" s="366">
        <v>66.81</v>
      </c>
      <c r="K4287" s="161"/>
      <c r="M4287" s="161">
        <v>60.8</v>
      </c>
      <c r="N4287" s="22">
        <f t="shared" si="23"/>
        <v>25.535999999999998</v>
      </c>
      <c r="Q4287" s="487"/>
      <c r="R4287" s="488">
        <f t="shared" si="21"/>
        <v>68.63</v>
      </c>
    </row>
    <row r="4288" spans="1:18" x14ac:dyDescent="0.2">
      <c r="A4288" s="21">
        <v>41978</v>
      </c>
      <c r="B4288" s="453">
        <v>66.55</v>
      </c>
      <c r="C4288" s="535">
        <v>49.44</v>
      </c>
      <c r="D4288" s="161">
        <v>68</v>
      </c>
      <c r="E4288" s="366">
        <v>65.84</v>
      </c>
      <c r="K4288" s="161"/>
      <c r="M4288" s="161">
        <v>57.3</v>
      </c>
      <c r="N4288" s="22">
        <f t="shared" si="23"/>
        <v>24.065999999999999</v>
      </c>
      <c r="Q4288" s="487">
        <v>68.34</v>
      </c>
      <c r="R4288" s="488">
        <f t="shared" si="21"/>
        <v>66.55</v>
      </c>
    </row>
    <row r="4289" spans="1:19" x14ac:dyDescent="0.2">
      <c r="A4289" s="21">
        <v>41981</v>
      </c>
      <c r="B4289" s="453">
        <v>67.08</v>
      </c>
      <c r="C4289" s="453"/>
      <c r="D4289" s="161">
        <v>65.64</v>
      </c>
      <c r="E4289" s="366">
        <v>63.05</v>
      </c>
      <c r="K4289" s="161"/>
      <c r="M4289" s="161">
        <v>50.6</v>
      </c>
      <c r="N4289" s="22">
        <f t="shared" si="23"/>
        <v>21.251999999999999</v>
      </c>
      <c r="Q4289" s="487">
        <v>65.650000000000006</v>
      </c>
      <c r="R4289" s="488">
        <f t="shared" ref="R4289:R4311" si="24">B4289</f>
        <v>67.08</v>
      </c>
    </row>
    <row r="4290" spans="1:19" x14ac:dyDescent="0.2">
      <c r="A4290" s="21">
        <v>41982</v>
      </c>
      <c r="B4290" s="453">
        <v>65.16</v>
      </c>
      <c r="C4290" s="453"/>
      <c r="D4290" s="161">
        <v>66.11</v>
      </c>
      <c r="E4290" s="366">
        <v>63.82</v>
      </c>
      <c r="K4290" s="161"/>
      <c r="M4290" s="161">
        <v>53</v>
      </c>
      <c r="N4290" s="22">
        <f t="shared" si="23"/>
        <v>22.26</v>
      </c>
      <c r="Q4290" s="487">
        <v>66.319999999999993</v>
      </c>
      <c r="R4290" s="488">
        <f t="shared" si="24"/>
        <v>65.16</v>
      </c>
    </row>
    <row r="4291" spans="1:19" x14ac:dyDescent="0.2">
      <c r="A4291" s="21">
        <v>41983</v>
      </c>
      <c r="B4291" s="453">
        <v>64.510000000000005</v>
      </c>
      <c r="C4291" s="453"/>
      <c r="D4291" s="161">
        <v>63.32</v>
      </c>
      <c r="E4291" s="366">
        <v>60.94</v>
      </c>
      <c r="K4291" s="161"/>
      <c r="M4291" s="161">
        <v>52.1</v>
      </c>
      <c r="N4291" s="22">
        <f t="shared" si="23"/>
        <v>21.882000000000001</v>
      </c>
      <c r="Q4291" s="487">
        <v>63.26</v>
      </c>
      <c r="R4291" s="488">
        <f t="shared" si="24"/>
        <v>64.510000000000005</v>
      </c>
    </row>
    <row r="4292" spans="1:19" x14ac:dyDescent="0.2">
      <c r="A4292" s="21">
        <v>41984</v>
      </c>
      <c r="B4292" s="453">
        <v>63.28</v>
      </c>
      <c r="C4292" s="453"/>
      <c r="D4292" s="161">
        <v>63.65</v>
      </c>
      <c r="E4292" s="366">
        <v>59.95</v>
      </c>
      <c r="K4292" s="161"/>
      <c r="M4292" s="161">
        <v>53.8</v>
      </c>
      <c r="N4292" s="22">
        <f t="shared" si="23"/>
        <v>22.595999999999997</v>
      </c>
      <c r="Q4292" s="487">
        <v>62.35</v>
      </c>
      <c r="R4292" s="488">
        <f t="shared" si="24"/>
        <v>63.28</v>
      </c>
    </row>
    <row r="4293" spans="1:19" x14ac:dyDescent="0.2">
      <c r="A4293" s="21">
        <v>41985</v>
      </c>
      <c r="B4293" s="453">
        <v>62.26</v>
      </c>
      <c r="C4293" s="453"/>
      <c r="D4293" s="161">
        <v>61.67</v>
      </c>
      <c r="E4293" s="366">
        <v>57.81</v>
      </c>
      <c r="K4293" s="161"/>
      <c r="M4293" s="161">
        <v>54.8</v>
      </c>
      <c r="N4293" s="22">
        <f t="shared" si="23"/>
        <v>23.015999999999998</v>
      </c>
      <c r="Q4293" s="487">
        <v>60.21</v>
      </c>
      <c r="R4293" s="488">
        <f t="shared" si="24"/>
        <v>62.26</v>
      </c>
    </row>
    <row r="4294" spans="1:19" ht="13.2" x14ac:dyDescent="0.25">
      <c r="A4294" s="21">
        <v>41988</v>
      </c>
      <c r="B4294" s="453">
        <v>62.3</v>
      </c>
      <c r="C4294" s="453"/>
      <c r="D4294" s="161">
        <v>61.09</v>
      </c>
      <c r="E4294" s="366">
        <v>55.91</v>
      </c>
      <c r="F4294" s="525" t="s">
        <v>1974</v>
      </c>
      <c r="H4294" s="526">
        <v>66.37</v>
      </c>
      <c r="K4294" s="161"/>
      <c r="M4294" s="161">
        <v>55.7</v>
      </c>
      <c r="N4294" s="22">
        <f t="shared" si="23"/>
        <v>23.394000000000002</v>
      </c>
      <c r="Q4294" s="487">
        <v>58.31</v>
      </c>
      <c r="R4294" s="488">
        <f t="shared" si="24"/>
        <v>62.3</v>
      </c>
    </row>
    <row r="4295" spans="1:19" x14ac:dyDescent="0.2">
      <c r="A4295" s="21">
        <v>41989</v>
      </c>
      <c r="B4295" s="453">
        <v>62.55</v>
      </c>
      <c r="C4295" s="453"/>
      <c r="D4295" s="161">
        <v>60.26</v>
      </c>
      <c r="E4295" s="366">
        <v>55.93</v>
      </c>
      <c r="K4295" s="161"/>
      <c r="M4295" s="161">
        <v>54.4</v>
      </c>
      <c r="N4295" s="22">
        <f t="shared" si="23"/>
        <v>22.848000000000003</v>
      </c>
      <c r="Q4295" s="487">
        <v>58.38</v>
      </c>
      <c r="R4295" s="488">
        <f t="shared" si="24"/>
        <v>62.55</v>
      </c>
    </row>
    <row r="4296" spans="1:19" x14ac:dyDescent="0.2">
      <c r="A4296" s="21">
        <v>41990</v>
      </c>
      <c r="B4296" s="453">
        <v>61.67</v>
      </c>
      <c r="C4296" s="453"/>
      <c r="D4296" s="161">
        <v>59.84</v>
      </c>
      <c r="E4296" s="366">
        <v>56.47</v>
      </c>
      <c r="K4296" s="161"/>
      <c r="M4296" s="161">
        <v>55.3</v>
      </c>
      <c r="N4296" s="22">
        <f t="shared" si="23"/>
        <v>23.225999999999999</v>
      </c>
      <c r="Q4296" s="487">
        <v>58.97</v>
      </c>
      <c r="R4296" s="488">
        <f t="shared" si="24"/>
        <v>61.67</v>
      </c>
    </row>
    <row r="4297" spans="1:19" x14ac:dyDescent="0.2">
      <c r="A4297" s="21">
        <v>41991</v>
      </c>
      <c r="B4297" s="453">
        <v>62.41</v>
      </c>
      <c r="C4297" s="453"/>
      <c r="D4297" s="161">
        <v>58.81</v>
      </c>
      <c r="E4297" s="366">
        <v>54.11</v>
      </c>
      <c r="K4297" s="161">
        <v>50.5</v>
      </c>
      <c r="M4297" s="161">
        <v>54.3</v>
      </c>
      <c r="N4297" s="22">
        <f t="shared" si="23"/>
        <v>22.805999999999997</v>
      </c>
      <c r="Q4297" s="487">
        <v>57.49</v>
      </c>
      <c r="R4297" s="488">
        <f t="shared" si="24"/>
        <v>62.41</v>
      </c>
    </row>
    <row r="4298" spans="1:19" ht="13.2" x14ac:dyDescent="0.25">
      <c r="A4298" s="21">
        <v>41992</v>
      </c>
      <c r="B4298" s="453">
        <v>62.02</v>
      </c>
      <c r="C4298" s="453"/>
      <c r="D4298" s="161">
        <v>58.87</v>
      </c>
      <c r="E4298" s="366">
        <v>56.52</v>
      </c>
      <c r="F4298" s="525" t="s">
        <v>1974</v>
      </c>
      <c r="I4298" s="526">
        <v>61.36</v>
      </c>
      <c r="K4298" s="161">
        <v>53</v>
      </c>
      <c r="M4298" s="161">
        <v>56.5</v>
      </c>
      <c r="N4298" s="22">
        <f t="shared" si="23"/>
        <v>23.729999999999997</v>
      </c>
      <c r="Q4298" s="487">
        <v>59.17</v>
      </c>
      <c r="R4298" s="488">
        <f t="shared" si="24"/>
        <v>62.02</v>
      </c>
    </row>
    <row r="4299" spans="1:19" x14ac:dyDescent="0.2">
      <c r="A4299" s="21">
        <v>41995</v>
      </c>
      <c r="B4299" s="453">
        <v>62.46</v>
      </c>
      <c r="C4299" s="453"/>
      <c r="D4299" s="161">
        <v>58.31</v>
      </c>
      <c r="E4299" s="366">
        <v>55.26</v>
      </c>
      <c r="K4299" s="161">
        <v>51.75</v>
      </c>
      <c r="M4299" s="161">
        <v>55.5</v>
      </c>
      <c r="N4299" s="22">
        <f t="shared" si="23"/>
        <v>23.310000000000002</v>
      </c>
      <c r="Q4299" s="487">
        <v>57.16</v>
      </c>
      <c r="R4299" s="488">
        <f t="shared" si="24"/>
        <v>62.46</v>
      </c>
    </row>
    <row r="4300" spans="1:19" x14ac:dyDescent="0.2">
      <c r="A4300" s="21">
        <v>41996</v>
      </c>
      <c r="B4300" s="453">
        <v>62.2</v>
      </c>
      <c r="C4300" s="453"/>
      <c r="D4300" s="161">
        <v>59.07</v>
      </c>
      <c r="E4300" s="366">
        <v>57.12</v>
      </c>
      <c r="K4300" s="161">
        <v>53.75</v>
      </c>
      <c r="M4300" s="161">
        <v>56.2</v>
      </c>
      <c r="N4300" s="22">
        <f t="shared" si="23"/>
        <v>23.604000000000003</v>
      </c>
      <c r="Q4300" s="487">
        <v>59.3</v>
      </c>
      <c r="R4300" s="488">
        <f t="shared" si="24"/>
        <v>62.2</v>
      </c>
    </row>
    <row r="4301" spans="1:19" x14ac:dyDescent="0.2">
      <c r="A4301" s="21">
        <v>41997</v>
      </c>
      <c r="B4301" s="453">
        <v>62.03</v>
      </c>
      <c r="C4301" s="453"/>
      <c r="D4301" s="161">
        <v>58.67</v>
      </c>
      <c r="E4301" s="366">
        <v>55.84</v>
      </c>
      <c r="K4301" s="161">
        <v>52.25</v>
      </c>
      <c r="M4301" s="161">
        <v>52.8</v>
      </c>
      <c r="N4301" s="22">
        <f t="shared" si="23"/>
        <v>22.176000000000002</v>
      </c>
      <c r="Q4301" s="487"/>
      <c r="R4301" s="488">
        <f t="shared" si="24"/>
        <v>62.03</v>
      </c>
    </row>
    <row r="4302" spans="1:19" x14ac:dyDescent="0.2">
      <c r="A4302" s="21">
        <v>41998</v>
      </c>
      <c r="B4302" s="453">
        <v>61.86</v>
      </c>
      <c r="C4302" s="453"/>
      <c r="D4302" s="161"/>
      <c r="E4302"/>
      <c r="F4302" s="424" t="s">
        <v>3209</v>
      </c>
      <c r="K4302" s="161"/>
      <c r="M4302"/>
      <c r="N4302" s="22"/>
      <c r="Q4302" s="487"/>
      <c r="R4302" s="488">
        <f t="shared" si="24"/>
        <v>61.86</v>
      </c>
      <c r="S4302" s="457" t="s">
        <v>3212</v>
      </c>
    </row>
    <row r="4303" spans="1:19" x14ac:dyDescent="0.2">
      <c r="A4303" s="21">
        <v>41999</v>
      </c>
      <c r="D4303" s="161">
        <v>58.72</v>
      </c>
      <c r="E4303" s="366">
        <v>54.73</v>
      </c>
      <c r="K4303" s="161">
        <v>51.25</v>
      </c>
      <c r="M4303" s="161">
        <v>52.8</v>
      </c>
      <c r="N4303" s="22">
        <f t="shared" si="23"/>
        <v>22.176000000000002</v>
      </c>
      <c r="Q4303" s="487"/>
      <c r="R4303" s="488"/>
    </row>
    <row r="4304" spans="1:19" x14ac:dyDescent="0.2">
      <c r="A4304" s="21">
        <v>42002</v>
      </c>
      <c r="B4304" s="527">
        <v>61.86</v>
      </c>
      <c r="C4304" s="527"/>
      <c r="D4304" s="161">
        <v>57.86</v>
      </c>
      <c r="E4304" s="366">
        <v>53.61</v>
      </c>
      <c r="K4304" s="161">
        <v>50</v>
      </c>
      <c r="M4304" s="161">
        <v>51.2</v>
      </c>
      <c r="N4304" s="22">
        <f t="shared" si="23"/>
        <v>21.504000000000001</v>
      </c>
      <c r="Q4304" s="487"/>
      <c r="R4304" s="527">
        <f t="shared" si="24"/>
        <v>61.86</v>
      </c>
      <c r="S4304" s="529" t="s">
        <v>3211</v>
      </c>
    </row>
    <row r="4305" spans="1:18" x14ac:dyDescent="0.2">
      <c r="A4305" s="21">
        <v>42003</v>
      </c>
      <c r="B4305" s="527">
        <v>61.9</v>
      </c>
      <c r="C4305" s="537">
        <v>37.94</v>
      </c>
      <c r="D4305" s="161">
        <v>55.6</v>
      </c>
      <c r="E4305" s="366">
        <v>54.12</v>
      </c>
      <c r="K4305" s="161">
        <v>50.75</v>
      </c>
      <c r="M4305" s="161">
        <v>50.7</v>
      </c>
      <c r="N4305" s="22">
        <f t="shared" si="23"/>
        <v>21.294</v>
      </c>
      <c r="Q4305" s="487"/>
      <c r="R4305" s="527">
        <f t="shared" si="24"/>
        <v>61.9</v>
      </c>
    </row>
    <row r="4306" spans="1:18" s="57" customFormat="1" ht="13.2" x14ac:dyDescent="0.25">
      <c r="A4306" s="286">
        <v>42004</v>
      </c>
      <c r="B4306" s="528">
        <v>61.86</v>
      </c>
      <c r="C4306" s="429">
        <v>36.94</v>
      </c>
      <c r="D4306" s="161">
        <v>55.27</v>
      </c>
      <c r="E4306" s="429">
        <v>53.27</v>
      </c>
      <c r="F4306" s="57">
        <v>22</v>
      </c>
      <c r="G4306" s="383">
        <f>SUM(B4284:B4306)/F4306</f>
        <v>64.155909090909077</v>
      </c>
      <c r="H4306" s="383">
        <f>SUM(D4284:D4306)/F4306</f>
        <v>62.334999999999994</v>
      </c>
      <c r="I4306" s="383">
        <f>SUM(E4284:E4306)/F4306</f>
        <v>59.28954545454544</v>
      </c>
      <c r="K4306" s="429">
        <v>49.75</v>
      </c>
      <c r="M4306" s="161">
        <v>48.6</v>
      </c>
      <c r="N4306" s="22">
        <f t="shared" si="23"/>
        <v>20.411999999999999</v>
      </c>
      <c r="Q4306" s="487"/>
      <c r="R4306" s="527">
        <f t="shared" si="24"/>
        <v>61.86</v>
      </c>
    </row>
    <row r="4307" spans="1:18" x14ac:dyDescent="0.2">
      <c r="A4307" s="286">
        <v>42005</v>
      </c>
      <c r="B4307" s="527">
        <v>61.86</v>
      </c>
      <c r="C4307" s="535"/>
      <c r="D4307" s="429">
        <v>55.27</v>
      </c>
      <c r="E4307"/>
      <c r="F4307" s="424" t="s">
        <v>3210</v>
      </c>
      <c r="K4307"/>
      <c r="M4307" s="332">
        <v>48.6</v>
      </c>
      <c r="N4307" s="373">
        <f t="shared" si="23"/>
        <v>20.411999999999999</v>
      </c>
      <c r="Q4307" s="487"/>
      <c r="R4307" s="527">
        <f t="shared" si="24"/>
        <v>61.86</v>
      </c>
    </row>
    <row r="4308" spans="1:18" x14ac:dyDescent="0.2">
      <c r="A4308" s="21">
        <v>42006</v>
      </c>
      <c r="C4308" s="535">
        <v>36.44</v>
      </c>
      <c r="D4308" s="161">
        <v>55.38</v>
      </c>
      <c r="E4308" s="366">
        <v>52.69</v>
      </c>
      <c r="K4308" s="161">
        <v>49.25</v>
      </c>
      <c r="M4308" s="161">
        <v>49</v>
      </c>
      <c r="N4308" s="22">
        <f t="shared" si="23"/>
        <v>20.58</v>
      </c>
      <c r="Q4308" s="487">
        <v>54.74</v>
      </c>
      <c r="R4308" s="527"/>
    </row>
    <row r="4309" spans="1:18" x14ac:dyDescent="0.2">
      <c r="A4309" s="21">
        <v>42009</v>
      </c>
      <c r="B4309" s="532" t="s">
        <v>3213</v>
      </c>
      <c r="C4309" s="535">
        <v>33.44</v>
      </c>
      <c r="D4309" s="161">
        <v>51.08</v>
      </c>
      <c r="E4309" s="366">
        <v>50.04</v>
      </c>
      <c r="K4309" s="161">
        <v>46.25</v>
      </c>
      <c r="M4309" s="161">
        <v>46.5</v>
      </c>
      <c r="N4309" s="22">
        <f t="shared" si="23"/>
        <v>19.53</v>
      </c>
      <c r="Q4309" s="487">
        <v>51.84</v>
      </c>
      <c r="R4309" s="527" t="str">
        <f t="shared" si="24"/>
        <v>??</v>
      </c>
    </row>
    <row r="4310" spans="1:18" x14ac:dyDescent="0.2">
      <c r="A4310" s="21">
        <v>42010</v>
      </c>
      <c r="B4310" s="532" t="s">
        <v>3213</v>
      </c>
      <c r="C4310" s="535">
        <v>31.69</v>
      </c>
      <c r="D4310" s="161">
        <v>50.12</v>
      </c>
      <c r="E4310" s="366">
        <v>47.93</v>
      </c>
      <c r="K4310" s="161">
        <v>44.5</v>
      </c>
      <c r="M4310" s="161">
        <v>44.9</v>
      </c>
      <c r="N4310" s="22">
        <f t="shared" si="23"/>
        <v>18.858000000000001</v>
      </c>
      <c r="Q4310" s="487"/>
      <c r="R4310" s="527" t="str">
        <f t="shared" si="24"/>
        <v>??</v>
      </c>
    </row>
    <row r="4311" spans="1:18" x14ac:dyDescent="0.2">
      <c r="A4311" s="21">
        <v>42011</v>
      </c>
      <c r="B4311" s="527">
        <v>50.55</v>
      </c>
      <c r="C4311" s="535">
        <v>32.19</v>
      </c>
      <c r="D4311" s="161">
        <v>49.06</v>
      </c>
      <c r="E4311" s="366">
        <v>48.65</v>
      </c>
      <c r="K4311" s="161">
        <v>45</v>
      </c>
      <c r="M4311" s="161">
        <v>45.1</v>
      </c>
      <c r="N4311" s="22">
        <f t="shared" si="23"/>
        <v>18.942</v>
      </c>
      <c r="Q4311" s="487">
        <v>50.3</v>
      </c>
      <c r="R4311" s="527">
        <f t="shared" si="24"/>
        <v>50.55</v>
      </c>
    </row>
    <row r="4312" spans="1:18" x14ac:dyDescent="0.2">
      <c r="A4312" s="21">
        <v>42012</v>
      </c>
      <c r="B4312" s="437" t="s">
        <v>3214</v>
      </c>
      <c r="C4312" s="535">
        <v>32.44</v>
      </c>
      <c r="D4312" s="161">
        <v>49.43</v>
      </c>
      <c r="E4312" s="366">
        <v>48.79</v>
      </c>
      <c r="K4312" s="161">
        <v>45.25</v>
      </c>
      <c r="M4312" s="161">
        <v>45.1</v>
      </c>
      <c r="N4312" s="22">
        <f t="shared" si="23"/>
        <v>18.942</v>
      </c>
      <c r="Q4312" s="487">
        <v>49.89</v>
      </c>
      <c r="R4312" s="527"/>
    </row>
    <row r="4313" spans="1:18" x14ac:dyDescent="0.2">
      <c r="A4313" s="21">
        <v>42013</v>
      </c>
      <c r="B4313" s="437" t="s">
        <v>3218</v>
      </c>
      <c r="C4313" s="535">
        <v>31.94</v>
      </c>
      <c r="D4313" s="161">
        <v>47.64</v>
      </c>
      <c r="E4313" s="366">
        <v>48.36</v>
      </c>
      <c r="K4313" s="161">
        <v>44.75</v>
      </c>
      <c r="M4313" s="161">
        <v>45.3</v>
      </c>
      <c r="N4313" s="22">
        <f t="shared" si="23"/>
        <v>19.026</v>
      </c>
      <c r="Q4313" s="487"/>
      <c r="R4313" s="527"/>
    </row>
    <row r="4314" spans="1:18" x14ac:dyDescent="0.2">
      <c r="A4314" s="21">
        <v>42016</v>
      </c>
      <c r="C4314" s="535">
        <v>30.19</v>
      </c>
      <c r="D4314" s="161">
        <v>46.9</v>
      </c>
      <c r="E4314" s="366">
        <v>46.07</v>
      </c>
      <c r="K4314" s="161">
        <v>43</v>
      </c>
      <c r="M4314" s="161">
        <v>45.2</v>
      </c>
      <c r="N4314" s="22">
        <f t="shared" si="23"/>
        <v>18.984000000000002</v>
      </c>
      <c r="Q4314" s="487">
        <v>47.42</v>
      </c>
      <c r="R4314" s="527"/>
    </row>
    <row r="4315" spans="1:18" x14ac:dyDescent="0.2">
      <c r="A4315" s="21">
        <v>42017</v>
      </c>
      <c r="C4315" s="535">
        <v>29.44</v>
      </c>
      <c r="D4315" s="161">
        <v>45.13</v>
      </c>
      <c r="E4315" s="366">
        <v>45.89</v>
      </c>
      <c r="K4315" s="161">
        <v>42.25</v>
      </c>
      <c r="M4315" s="161">
        <v>46.1</v>
      </c>
      <c r="N4315" s="22">
        <f t="shared" si="23"/>
        <v>19.362000000000002</v>
      </c>
      <c r="Q4315" s="487">
        <v>46.28</v>
      </c>
      <c r="R4315" s="527"/>
    </row>
    <row r="4316" spans="1:18" x14ac:dyDescent="0.2">
      <c r="A4316" s="21">
        <v>42018</v>
      </c>
      <c r="C4316" s="535">
        <v>32.19</v>
      </c>
      <c r="D4316" s="161">
        <v>45.82</v>
      </c>
      <c r="E4316" s="366">
        <v>48.48</v>
      </c>
      <c r="K4316" s="161">
        <v>45</v>
      </c>
      <c r="M4316" s="161">
        <v>46.9</v>
      </c>
      <c r="N4316" s="22">
        <f t="shared" si="23"/>
        <v>19.698</v>
      </c>
      <c r="Q4316" s="487">
        <v>48.73</v>
      </c>
      <c r="R4316" s="527"/>
    </row>
    <row r="4317" spans="1:18" x14ac:dyDescent="0.2">
      <c r="A4317" s="21">
        <v>42019</v>
      </c>
      <c r="C4317" s="535">
        <v>29.94</v>
      </c>
      <c r="D4317" s="161">
        <v>47.66</v>
      </c>
      <c r="E4317" s="366">
        <v>46.25</v>
      </c>
      <c r="K4317" s="161">
        <v>42.75</v>
      </c>
      <c r="M4317" s="161">
        <v>46.5</v>
      </c>
      <c r="N4317" s="22">
        <f t="shared" si="23"/>
        <v>19.53</v>
      </c>
      <c r="Q4317" s="487"/>
      <c r="R4317" s="527"/>
    </row>
    <row r="4318" spans="1:18" x14ac:dyDescent="0.2">
      <c r="A4318" s="21">
        <v>42020</v>
      </c>
      <c r="C4318" s="535">
        <v>32.44</v>
      </c>
      <c r="D4318" s="161">
        <v>47.38</v>
      </c>
      <c r="E4318" s="366">
        <v>48.69</v>
      </c>
      <c r="K4318" s="161">
        <v>45.25</v>
      </c>
      <c r="M4318" s="161">
        <v>48</v>
      </c>
      <c r="N4318" s="22">
        <f t="shared" si="23"/>
        <v>20.16</v>
      </c>
      <c r="Q4318" s="487"/>
      <c r="R4318" s="527"/>
    </row>
    <row r="4319" spans="1:18" x14ac:dyDescent="0.2">
      <c r="A4319" s="21">
        <v>42023</v>
      </c>
      <c r="D4319"/>
      <c r="E4319"/>
      <c r="F4319" s="424" t="s">
        <v>3219</v>
      </c>
      <c r="K4319"/>
      <c r="M4319"/>
      <c r="Q4319" s="487"/>
      <c r="R4319" s="527"/>
    </row>
    <row r="4320" spans="1:18" x14ac:dyDescent="0.2">
      <c r="A4320" s="21">
        <v>42024</v>
      </c>
      <c r="C4320" s="535">
        <v>29.69</v>
      </c>
      <c r="D4320" s="161">
        <v>46.49</v>
      </c>
      <c r="E4320" s="366">
        <v>46.39</v>
      </c>
      <c r="K4320" s="161">
        <v>42.5</v>
      </c>
      <c r="M4320" s="161">
        <v>48.4</v>
      </c>
      <c r="N4320" s="22">
        <f t="shared" ref="N4320:N4372" si="25">(M4320/100)*42</f>
        <v>20.327999999999999</v>
      </c>
      <c r="Q4320" s="487"/>
      <c r="R4320" s="527"/>
    </row>
    <row r="4321" spans="1:18" x14ac:dyDescent="0.2">
      <c r="A4321" s="21">
        <v>42025</v>
      </c>
      <c r="C4321" s="535">
        <v>31.44</v>
      </c>
      <c r="D4321" s="161">
        <v>46.5</v>
      </c>
      <c r="E4321" s="366">
        <v>47.78</v>
      </c>
      <c r="K4321" s="161">
        <v>44.25</v>
      </c>
      <c r="M4321" s="161">
        <v>51.1</v>
      </c>
      <c r="N4321" s="22">
        <f t="shared" si="25"/>
        <v>21.462</v>
      </c>
      <c r="Q4321" s="487"/>
      <c r="R4321" s="527"/>
    </row>
    <row r="4322" spans="1:18" x14ac:dyDescent="0.2">
      <c r="A4322" s="21">
        <v>42026</v>
      </c>
      <c r="C4322" s="535">
        <v>29.94</v>
      </c>
      <c r="D4322" s="161">
        <v>46.09</v>
      </c>
      <c r="E4322" s="366">
        <v>46.31</v>
      </c>
      <c r="K4322" s="161">
        <v>42.75</v>
      </c>
      <c r="M4322" s="161">
        <v>52.1</v>
      </c>
      <c r="N4322" s="22">
        <f t="shared" si="25"/>
        <v>21.882000000000001</v>
      </c>
      <c r="Q4322" s="487"/>
      <c r="R4322" s="527"/>
    </row>
    <row r="4323" spans="1:18" x14ac:dyDescent="0.2">
      <c r="A4323" s="21">
        <v>42027</v>
      </c>
      <c r="C4323" s="535">
        <v>29.19</v>
      </c>
      <c r="D4323" s="161">
        <v>46.69</v>
      </c>
      <c r="E4323" s="366">
        <v>45.59</v>
      </c>
      <c r="K4323" s="161">
        <v>42</v>
      </c>
      <c r="M4323" s="161">
        <v>50.7</v>
      </c>
      <c r="N4323" s="22">
        <f t="shared" si="25"/>
        <v>21.294</v>
      </c>
      <c r="Q4323" s="487"/>
      <c r="R4323" s="488"/>
    </row>
    <row r="4324" spans="1:18" x14ac:dyDescent="0.2">
      <c r="A4324" s="21">
        <v>42030</v>
      </c>
      <c r="C4324" s="535">
        <v>29.19</v>
      </c>
      <c r="D4324" s="161">
        <v>46.07</v>
      </c>
      <c r="E4324" s="366">
        <v>45.15</v>
      </c>
      <c r="K4324" s="161">
        <v>42</v>
      </c>
      <c r="M4324" s="161">
        <v>50.1</v>
      </c>
      <c r="N4324" s="22">
        <f t="shared" si="25"/>
        <v>21.042000000000002</v>
      </c>
      <c r="Q4324" s="487"/>
      <c r="R4324" s="488"/>
    </row>
    <row r="4325" spans="1:18" x14ac:dyDescent="0.2">
      <c r="A4325" s="21">
        <v>42031</v>
      </c>
      <c r="C4325" s="535">
        <v>29.69</v>
      </c>
      <c r="D4325" s="161">
        <v>46.55</v>
      </c>
      <c r="E4325" s="366">
        <v>46.23</v>
      </c>
      <c r="K4325" s="161">
        <v>42.5</v>
      </c>
      <c r="M4325" s="161">
        <v>49.8</v>
      </c>
      <c r="N4325" s="22">
        <f t="shared" si="25"/>
        <v>20.916</v>
      </c>
      <c r="Q4325" s="487">
        <v>48.23</v>
      </c>
      <c r="R4325" s="488"/>
    </row>
    <row r="4326" spans="1:18" x14ac:dyDescent="0.2">
      <c r="A4326" s="21">
        <v>42032</v>
      </c>
      <c r="C4326" s="535">
        <v>28.19</v>
      </c>
      <c r="D4326" s="161">
        <v>47.07</v>
      </c>
      <c r="E4326" s="366">
        <v>44.45</v>
      </c>
      <c r="K4326" s="161">
        <v>41</v>
      </c>
      <c r="M4326" s="161">
        <v>47.3</v>
      </c>
      <c r="N4326" s="22">
        <f t="shared" si="25"/>
        <v>19.866</v>
      </c>
      <c r="Q4326" s="487">
        <v>46.75</v>
      </c>
      <c r="R4326" s="488"/>
    </row>
    <row r="4327" spans="1:18" x14ac:dyDescent="0.2">
      <c r="A4327" s="21">
        <v>42033</v>
      </c>
      <c r="D4327" s="161">
        <v>46.61</v>
      </c>
      <c r="E4327" s="366">
        <v>44.53</v>
      </c>
      <c r="F4327" s="57">
        <v>21</v>
      </c>
      <c r="K4327"/>
      <c r="M4327" s="161">
        <v>47.2</v>
      </c>
      <c r="N4327" s="22">
        <f t="shared" si="25"/>
        <v>19.824000000000002</v>
      </c>
      <c r="Q4327" s="487"/>
      <c r="R4327" s="488"/>
    </row>
    <row r="4328" spans="1:18" s="57" customFormat="1" ht="13.2" x14ac:dyDescent="0.25">
      <c r="A4328" s="286">
        <v>42034</v>
      </c>
      <c r="C4328" s="429">
        <v>31.94</v>
      </c>
      <c r="D4328" s="429">
        <v>47.52</v>
      </c>
      <c r="E4328" s="429">
        <v>48.24</v>
      </c>
      <c r="F4328" s="57">
        <v>20</v>
      </c>
      <c r="G4328" s="224" t="s">
        <v>3170</v>
      </c>
      <c r="H4328" s="383">
        <f>SUM(D4307:D4328)/F4327</f>
        <v>48.117142857142866</v>
      </c>
      <c r="I4328" s="383">
        <f>SUM(E4308:E4328)/F4328</f>
        <v>47.325499999999998</v>
      </c>
      <c r="K4328" s="429">
        <v>44.75</v>
      </c>
      <c r="M4328" s="57">
        <v>50.1</v>
      </c>
      <c r="N4328" s="373">
        <f t="shared" si="25"/>
        <v>21.042000000000002</v>
      </c>
      <c r="Q4328" s="487"/>
      <c r="R4328" s="488"/>
    </row>
    <row r="4329" spans="1:18" x14ac:dyDescent="0.2">
      <c r="A4329" s="21">
        <v>42037</v>
      </c>
      <c r="C4329" s="535">
        <v>33.19</v>
      </c>
      <c r="D4329" s="161">
        <v>51.74</v>
      </c>
      <c r="E4329" s="366">
        <v>49.57</v>
      </c>
      <c r="K4329" s="161">
        <v>46</v>
      </c>
      <c r="M4329" s="161">
        <v>52.5</v>
      </c>
      <c r="N4329" s="22">
        <f t="shared" si="25"/>
        <v>22.05</v>
      </c>
      <c r="Q4329" s="487">
        <v>52.72</v>
      </c>
      <c r="R4329" s="488"/>
    </row>
    <row r="4330" spans="1:18" x14ac:dyDescent="0.2">
      <c r="A4330" s="21">
        <v>42038</v>
      </c>
      <c r="C4330" s="535">
        <v>36.69</v>
      </c>
      <c r="D4330" s="161">
        <v>54.41</v>
      </c>
      <c r="E4330" s="366">
        <v>53.05</v>
      </c>
      <c r="K4330" s="161">
        <v>49.5</v>
      </c>
      <c r="M4330" s="161">
        <v>54.8</v>
      </c>
      <c r="N4330" s="22">
        <f t="shared" si="25"/>
        <v>23.015999999999998</v>
      </c>
      <c r="Q4330" s="487">
        <v>56.7</v>
      </c>
      <c r="R4330" s="488"/>
    </row>
    <row r="4331" spans="1:18" x14ac:dyDescent="0.2">
      <c r="A4331" s="21">
        <v>42039</v>
      </c>
      <c r="C4331" s="535">
        <v>32.19</v>
      </c>
      <c r="D4331" s="161">
        <v>55.07</v>
      </c>
      <c r="E4331" s="366">
        <v>48.45</v>
      </c>
      <c r="K4331" s="161">
        <v>45</v>
      </c>
      <c r="M4331" s="161">
        <v>51.7</v>
      </c>
      <c r="N4331" s="22">
        <f t="shared" si="25"/>
        <v>21.714000000000002</v>
      </c>
      <c r="Q4331" s="487"/>
      <c r="R4331" s="488"/>
    </row>
    <row r="4332" spans="1:18" x14ac:dyDescent="0.2">
      <c r="A4332" s="21">
        <v>42040</v>
      </c>
      <c r="C4332" s="535">
        <v>34.19</v>
      </c>
      <c r="D4332" s="161">
        <v>55.98</v>
      </c>
      <c r="E4332" s="366">
        <v>50.48</v>
      </c>
      <c r="K4332" s="161">
        <v>47</v>
      </c>
      <c r="M4332" s="161">
        <v>53.3</v>
      </c>
      <c r="N4332" s="22">
        <f t="shared" si="25"/>
        <v>22.385999999999996</v>
      </c>
      <c r="Q4332" s="487">
        <v>55.28</v>
      </c>
      <c r="R4332" s="488"/>
    </row>
    <row r="4333" spans="1:18" x14ac:dyDescent="0.2">
      <c r="A4333" s="21">
        <v>42041</v>
      </c>
      <c r="C4333" s="535">
        <v>35.44</v>
      </c>
      <c r="D4333" s="161">
        <v>55.88</v>
      </c>
      <c r="E4333" s="366">
        <v>51.69</v>
      </c>
      <c r="K4333" s="161">
        <v>48.25</v>
      </c>
      <c r="M4333" s="161">
        <v>55.1</v>
      </c>
      <c r="N4333" s="22">
        <f t="shared" si="25"/>
        <v>23.142000000000003</v>
      </c>
      <c r="Q4333" s="487">
        <v>56.49</v>
      </c>
      <c r="R4333" s="488"/>
    </row>
    <row r="4334" spans="1:18" x14ac:dyDescent="0.2">
      <c r="A4334" s="21">
        <v>42044</v>
      </c>
      <c r="C4334" s="535">
        <v>36.19</v>
      </c>
      <c r="D4334" s="161">
        <v>57</v>
      </c>
      <c r="E4334" s="366">
        <v>52.86</v>
      </c>
      <c r="K4334" s="161">
        <v>49</v>
      </c>
      <c r="M4334" s="161">
        <v>56</v>
      </c>
      <c r="N4334" s="22">
        <f t="shared" si="25"/>
        <v>23.520000000000003</v>
      </c>
      <c r="Q4334" s="487">
        <v>56.36</v>
      </c>
      <c r="R4334" s="488"/>
    </row>
    <row r="4335" spans="1:18" x14ac:dyDescent="0.2">
      <c r="A4335" s="21">
        <v>42045</v>
      </c>
      <c r="C4335" s="535">
        <v>33.69</v>
      </c>
      <c r="D4335" s="161">
        <v>55.79</v>
      </c>
      <c r="E4335" s="366">
        <v>50.02</v>
      </c>
      <c r="K4335" s="161">
        <v>46.5</v>
      </c>
      <c r="M4335" s="161">
        <v>54.6</v>
      </c>
      <c r="N4335" s="22">
        <f t="shared" si="25"/>
        <v>22.932000000000002</v>
      </c>
      <c r="Q4335" s="487">
        <v>54.02</v>
      </c>
      <c r="R4335" s="488"/>
    </row>
    <row r="4336" spans="1:18" x14ac:dyDescent="0.2">
      <c r="A4336" s="21">
        <v>42046</v>
      </c>
      <c r="C4336" s="535">
        <v>32.44</v>
      </c>
      <c r="D4336" s="161">
        <v>53.48</v>
      </c>
      <c r="E4336" s="366">
        <v>48.84</v>
      </c>
      <c r="K4336" s="161">
        <v>45.25</v>
      </c>
      <c r="M4336" s="161">
        <v>54.7</v>
      </c>
      <c r="N4336" s="22">
        <f t="shared" si="25"/>
        <v>22.974</v>
      </c>
      <c r="Q4336" s="487">
        <v>53.14</v>
      </c>
      <c r="R4336" s="488"/>
    </row>
    <row r="4337" spans="1:18" x14ac:dyDescent="0.2">
      <c r="A4337" s="21">
        <v>42047</v>
      </c>
      <c r="C4337" s="535">
        <v>34.94</v>
      </c>
      <c r="D4337" s="161">
        <v>56.23</v>
      </c>
      <c r="E4337" s="366">
        <v>51.21</v>
      </c>
      <c r="K4337" s="161">
        <v>47.75</v>
      </c>
      <c r="M4337" s="161">
        <v>57.4</v>
      </c>
      <c r="N4337" s="22">
        <f t="shared" si="25"/>
        <v>24.107999999999997</v>
      </c>
      <c r="Q4337" s="487">
        <v>55.81</v>
      </c>
      <c r="R4337" s="488"/>
    </row>
    <row r="4338" spans="1:18" x14ac:dyDescent="0.2">
      <c r="A4338" s="21">
        <v>42048</v>
      </c>
      <c r="C4338" s="535">
        <v>36.44</v>
      </c>
      <c r="D4338" s="161">
        <v>60.33</v>
      </c>
      <c r="E4338" s="366">
        <v>52.78</v>
      </c>
      <c r="K4338" s="161">
        <v>49.25</v>
      </c>
      <c r="M4338" s="161">
        <v>59.4</v>
      </c>
      <c r="N4338" s="22">
        <f t="shared" si="25"/>
        <v>24.948</v>
      </c>
      <c r="Q4338" s="487"/>
      <c r="R4338" s="488"/>
    </row>
    <row r="4339" spans="1:18" x14ac:dyDescent="0.2">
      <c r="A4339" s="21">
        <v>42051</v>
      </c>
      <c r="D4339" s="161">
        <v>61.57</v>
      </c>
      <c r="E4339"/>
      <c r="F4339" s="424" t="s">
        <v>3173</v>
      </c>
      <c r="K4339"/>
      <c r="M4339"/>
      <c r="N4339" s="22">
        <f t="shared" si="25"/>
        <v>0</v>
      </c>
      <c r="Q4339" s="487">
        <v>58.28</v>
      </c>
      <c r="R4339" s="488"/>
    </row>
    <row r="4340" spans="1:18" x14ac:dyDescent="0.2">
      <c r="A4340" s="21">
        <v>42052</v>
      </c>
      <c r="C4340" s="535">
        <v>37.19</v>
      </c>
      <c r="D4340" s="161">
        <v>60.78</v>
      </c>
      <c r="E4340" s="366">
        <v>53.53</v>
      </c>
      <c r="K4340" s="161">
        <v>50</v>
      </c>
      <c r="M4340" s="161">
        <v>60.4</v>
      </c>
      <c r="N4340" s="22">
        <f t="shared" si="25"/>
        <v>25.367999999999999</v>
      </c>
      <c r="Q4340" s="487">
        <v>58.53</v>
      </c>
      <c r="R4340" s="488"/>
    </row>
    <row r="4341" spans="1:18" x14ac:dyDescent="0.2">
      <c r="A4341" s="21">
        <v>42053</v>
      </c>
      <c r="C4341" s="535">
        <v>35.94</v>
      </c>
      <c r="D4341" s="161">
        <v>60.72</v>
      </c>
      <c r="E4341" s="366">
        <v>52.14</v>
      </c>
      <c r="K4341" s="161">
        <v>48.75</v>
      </c>
      <c r="M4341" s="161">
        <v>59.9</v>
      </c>
      <c r="N4341" s="22">
        <f t="shared" si="25"/>
        <v>25.157999999999998</v>
      </c>
      <c r="Q4341" s="487">
        <v>56.99</v>
      </c>
      <c r="R4341" s="488"/>
    </row>
    <row r="4342" spans="1:18" x14ac:dyDescent="0.2">
      <c r="A4342" s="21">
        <v>42054</v>
      </c>
      <c r="C4342" s="535">
        <v>34.69</v>
      </c>
      <c r="D4342" s="161">
        <v>58.78</v>
      </c>
      <c r="E4342" s="366">
        <v>51.16</v>
      </c>
      <c r="K4342" s="161">
        <v>47.5</v>
      </c>
      <c r="M4342" s="161">
        <v>59</v>
      </c>
      <c r="N4342" s="22">
        <f t="shared" si="25"/>
        <v>24.779999999999998</v>
      </c>
      <c r="Q4342" s="487">
        <v>55.96</v>
      </c>
      <c r="R4342" s="488"/>
    </row>
    <row r="4343" spans="1:18" x14ac:dyDescent="0.2">
      <c r="A4343" s="21">
        <v>42055</v>
      </c>
      <c r="C4343" s="535">
        <v>33.94</v>
      </c>
      <c r="D4343" s="161">
        <v>60.99</v>
      </c>
      <c r="E4343" s="366">
        <v>50.34</v>
      </c>
      <c r="K4343" s="161">
        <v>46.75</v>
      </c>
      <c r="M4343" s="161">
        <v>59.6</v>
      </c>
      <c r="N4343" s="22">
        <f t="shared" si="25"/>
        <v>25.032</v>
      </c>
      <c r="Q4343" s="487">
        <v>54.94</v>
      </c>
      <c r="R4343" s="488"/>
    </row>
    <row r="4344" spans="1:18" x14ac:dyDescent="0.2">
      <c r="A4344" s="21">
        <v>42058</v>
      </c>
      <c r="C4344" s="535">
        <v>33.44</v>
      </c>
      <c r="D4344" s="161">
        <v>59.78</v>
      </c>
      <c r="E4344" s="366">
        <v>49.45</v>
      </c>
      <c r="K4344" s="161">
        <v>46.25</v>
      </c>
      <c r="M4344" s="161">
        <v>59.2</v>
      </c>
      <c r="N4344" s="22">
        <f t="shared" si="25"/>
        <v>24.864000000000004</v>
      </c>
      <c r="Q4344" s="487">
        <v>52.8</v>
      </c>
      <c r="R4344" s="488"/>
    </row>
    <row r="4345" spans="1:18" x14ac:dyDescent="0.2">
      <c r="A4345" s="21">
        <v>42059</v>
      </c>
      <c r="C4345" s="535">
        <v>32.94</v>
      </c>
      <c r="D4345" s="161">
        <v>60.33</v>
      </c>
      <c r="E4345" s="366">
        <v>49.28</v>
      </c>
      <c r="K4345" s="161">
        <v>45.75</v>
      </c>
      <c r="M4345" s="161">
        <v>59.5</v>
      </c>
      <c r="N4345" s="22">
        <f t="shared" si="25"/>
        <v>24.99</v>
      </c>
      <c r="Q4345" s="487"/>
      <c r="R4345" s="488"/>
    </row>
    <row r="4346" spans="1:18" x14ac:dyDescent="0.2">
      <c r="A4346" s="21">
        <v>42060</v>
      </c>
      <c r="C4346" s="535">
        <v>34.69</v>
      </c>
      <c r="D4346" s="161">
        <v>59.77</v>
      </c>
      <c r="E4346" s="366">
        <v>50.99</v>
      </c>
      <c r="K4346" s="161">
        <v>47.5</v>
      </c>
      <c r="M4346" s="161">
        <v>60.3</v>
      </c>
      <c r="N4346" s="22">
        <f t="shared" si="25"/>
        <v>25.326000000000001</v>
      </c>
      <c r="Q4346" s="487"/>
      <c r="R4346" s="488"/>
    </row>
    <row r="4347" spans="1:18" x14ac:dyDescent="0.2">
      <c r="A4347" s="21">
        <v>42061</v>
      </c>
      <c r="C4347" s="535">
        <v>31.94</v>
      </c>
      <c r="D4347" s="161">
        <v>61.39</v>
      </c>
      <c r="E4347" s="366">
        <v>48.17</v>
      </c>
      <c r="F4347" s="57">
        <v>20</v>
      </c>
      <c r="K4347" s="161">
        <v>44.75</v>
      </c>
      <c r="M4347" s="161">
        <v>60</v>
      </c>
      <c r="N4347" s="22">
        <f t="shared" si="25"/>
        <v>25.2</v>
      </c>
      <c r="Q4347" s="487"/>
      <c r="R4347" s="488"/>
    </row>
    <row r="4348" spans="1:18" s="57" customFormat="1" ht="13.2" x14ac:dyDescent="0.25">
      <c r="A4348" s="286">
        <v>42062</v>
      </c>
      <c r="C4348" s="429">
        <v>33.44</v>
      </c>
      <c r="D4348" s="429">
        <v>61.89</v>
      </c>
      <c r="E4348" s="429">
        <v>49.76</v>
      </c>
      <c r="F4348" s="57">
        <v>19</v>
      </c>
      <c r="G4348" s="224" t="s">
        <v>3170</v>
      </c>
      <c r="H4348" s="383">
        <f>SUM(D4329:D4348)/F4347</f>
        <v>58.095500000000015</v>
      </c>
      <c r="I4348" s="383">
        <f>SUM(E4329:E4348)/F4348</f>
        <v>50.724736842105258</v>
      </c>
      <c r="K4348" s="429">
        <v>46.25</v>
      </c>
      <c r="M4348" s="363">
        <v>61.5</v>
      </c>
      <c r="N4348" s="373">
        <f>(M4348/100)*42</f>
        <v>25.83</v>
      </c>
      <c r="Q4348" s="487"/>
      <c r="R4348" s="488"/>
    </row>
    <row r="4349" spans="1:18" x14ac:dyDescent="0.2">
      <c r="A4349" s="21">
        <v>42065</v>
      </c>
      <c r="C4349" s="535">
        <v>33.19</v>
      </c>
      <c r="D4349" s="161">
        <v>60.75</v>
      </c>
      <c r="E4349" s="366">
        <v>49.59</v>
      </c>
      <c r="K4349" s="161">
        <v>46</v>
      </c>
      <c r="M4349" s="161">
        <v>60.8</v>
      </c>
      <c r="N4349" s="22">
        <f t="shared" si="25"/>
        <v>25.535999999999998</v>
      </c>
      <c r="Q4349" s="487"/>
      <c r="R4349" s="488"/>
    </row>
    <row r="4350" spans="1:18" x14ac:dyDescent="0.2">
      <c r="A4350" s="21">
        <v>42066</v>
      </c>
      <c r="C4350" s="535">
        <v>34.19</v>
      </c>
      <c r="D4350" s="161">
        <v>61.18</v>
      </c>
      <c r="E4350" s="366">
        <v>50.52</v>
      </c>
      <c r="K4350" s="161">
        <v>47</v>
      </c>
      <c r="M4350" s="161">
        <v>61.6</v>
      </c>
      <c r="N4350" s="22">
        <f t="shared" si="25"/>
        <v>25.872</v>
      </c>
      <c r="Q4350" s="487"/>
      <c r="R4350" s="488"/>
    </row>
    <row r="4351" spans="1:18" x14ac:dyDescent="0.2">
      <c r="A4351" s="21">
        <v>42067</v>
      </c>
      <c r="D4351" s="161">
        <v>59.18</v>
      </c>
      <c r="E4351" s="366">
        <v>51.53</v>
      </c>
      <c r="K4351"/>
      <c r="M4351" s="161">
        <v>61</v>
      </c>
      <c r="N4351" s="22">
        <f t="shared" si="25"/>
        <v>25.62</v>
      </c>
      <c r="Q4351" s="487"/>
      <c r="R4351" s="488"/>
    </row>
    <row r="4352" spans="1:18" x14ac:dyDescent="0.2">
      <c r="A4352" s="21">
        <v>42068</v>
      </c>
      <c r="D4352" s="161">
        <v>60.33</v>
      </c>
      <c r="E4352" s="366">
        <v>50.76</v>
      </c>
      <c r="K4352"/>
      <c r="M4352" s="161">
        <v>59.4</v>
      </c>
      <c r="N4352" s="22">
        <f t="shared" si="25"/>
        <v>24.948</v>
      </c>
      <c r="Q4352" s="487"/>
      <c r="R4352" s="488"/>
    </row>
    <row r="4353" spans="1:18" x14ac:dyDescent="0.2">
      <c r="A4353" s="21">
        <v>42069</v>
      </c>
      <c r="D4353" s="161">
        <v>59.15</v>
      </c>
      <c r="E4353" s="366">
        <v>49.61</v>
      </c>
      <c r="K4353"/>
      <c r="M4353" s="161">
        <v>57.8</v>
      </c>
      <c r="N4353" s="22">
        <f t="shared" si="25"/>
        <v>24.276</v>
      </c>
      <c r="Q4353" s="487"/>
      <c r="R4353" s="488"/>
    </row>
    <row r="4354" spans="1:18" x14ac:dyDescent="0.2">
      <c r="A4354" s="21">
        <v>42072</v>
      </c>
      <c r="D4354" s="161">
        <v>58.67</v>
      </c>
      <c r="E4354" s="366">
        <v>50</v>
      </c>
      <c r="K4354"/>
      <c r="M4354" s="161">
        <v>55.8</v>
      </c>
      <c r="N4354" s="22">
        <f t="shared" si="25"/>
        <v>23.435999999999996</v>
      </c>
      <c r="Q4354" s="487"/>
      <c r="R4354" s="488"/>
    </row>
    <row r="4355" spans="1:18" x14ac:dyDescent="0.2">
      <c r="A4355" s="21">
        <v>42073</v>
      </c>
      <c r="D4355" s="161">
        <v>55.95</v>
      </c>
      <c r="E4355" s="366">
        <v>48.29</v>
      </c>
      <c r="K4355" s="161"/>
      <c r="M4355" s="161">
        <v>53.4</v>
      </c>
      <c r="N4355" s="22">
        <f t="shared" si="25"/>
        <v>22.428000000000001</v>
      </c>
      <c r="Q4355" s="487"/>
      <c r="R4355" s="488"/>
    </row>
    <row r="4356" spans="1:18" x14ac:dyDescent="0.2">
      <c r="A4356" s="21">
        <v>42074</v>
      </c>
      <c r="D4356" s="161">
        <v>56.46</v>
      </c>
      <c r="E4356" s="366">
        <v>48.17</v>
      </c>
      <c r="K4356" s="161"/>
      <c r="M4356" s="161">
        <v>53.9</v>
      </c>
      <c r="N4356" s="22">
        <f t="shared" si="25"/>
        <v>22.638000000000002</v>
      </c>
      <c r="Q4356" s="487"/>
      <c r="R4356" s="488"/>
    </row>
    <row r="4357" spans="1:18" x14ac:dyDescent="0.2">
      <c r="A4357" s="21">
        <v>42075</v>
      </c>
      <c r="D4357" s="161">
        <v>56.66</v>
      </c>
      <c r="E4357" s="366">
        <v>47.05</v>
      </c>
      <c r="K4357" s="161"/>
      <c r="M4357" s="161">
        <v>54.4</v>
      </c>
      <c r="N4357" s="22">
        <f t="shared" si="25"/>
        <v>22.848000000000003</v>
      </c>
      <c r="Q4357" s="487"/>
      <c r="R4357" s="488"/>
    </row>
    <row r="4358" spans="1:18" x14ac:dyDescent="0.2">
      <c r="A4358" s="21">
        <v>42076</v>
      </c>
      <c r="D4358" s="161">
        <v>54.8</v>
      </c>
      <c r="E4358" s="366">
        <v>44.84</v>
      </c>
      <c r="F4358" s="424" t="s">
        <v>3220</v>
      </c>
      <c r="K4358" s="161"/>
      <c r="M4358" s="161">
        <v>52.8</v>
      </c>
      <c r="N4358" s="22">
        <f t="shared" si="25"/>
        <v>22.176000000000002</v>
      </c>
      <c r="Q4358" s="487"/>
      <c r="R4358" s="488"/>
    </row>
    <row r="4359" spans="1:18" x14ac:dyDescent="0.2">
      <c r="A4359" s="21">
        <v>42079</v>
      </c>
      <c r="D4359" s="161">
        <v>52</v>
      </c>
      <c r="E4359" s="366">
        <v>43.88</v>
      </c>
      <c r="K4359" s="161"/>
      <c r="M4359" s="161">
        <v>51.7</v>
      </c>
      <c r="N4359" s="22">
        <f t="shared" si="25"/>
        <v>21.714000000000002</v>
      </c>
      <c r="Q4359" s="487"/>
      <c r="R4359" s="488"/>
    </row>
    <row r="4360" spans="1:18" x14ac:dyDescent="0.2">
      <c r="A4360" s="21">
        <v>42080</v>
      </c>
      <c r="C4360" s="535">
        <v>27.19</v>
      </c>
      <c r="D4360" s="161">
        <v>52.17</v>
      </c>
      <c r="E4360" s="366">
        <v>43.46</v>
      </c>
      <c r="K4360" s="161">
        <v>40</v>
      </c>
      <c r="M4360" s="161">
        <v>50.5</v>
      </c>
      <c r="N4360" s="22">
        <f t="shared" si="25"/>
        <v>21.21</v>
      </c>
      <c r="Q4360" s="487"/>
      <c r="R4360" s="488"/>
    </row>
    <row r="4361" spans="1:18" x14ac:dyDescent="0.2">
      <c r="A4361" s="21">
        <v>42081</v>
      </c>
      <c r="C4361" s="535">
        <v>28.44</v>
      </c>
      <c r="D4361" s="161">
        <v>52.59</v>
      </c>
      <c r="E4361" s="366">
        <v>44.66</v>
      </c>
      <c r="K4361" s="161">
        <v>41.25</v>
      </c>
      <c r="M4361" s="161">
        <v>51</v>
      </c>
      <c r="N4361" s="22">
        <f t="shared" si="25"/>
        <v>21.42</v>
      </c>
      <c r="Q4361" s="487"/>
      <c r="R4361" s="488"/>
    </row>
    <row r="4362" spans="1:18" x14ac:dyDescent="0.2">
      <c r="A4362" s="21">
        <v>42082</v>
      </c>
      <c r="C4362" s="535">
        <v>27.44</v>
      </c>
      <c r="D4362" s="161">
        <v>52.96</v>
      </c>
      <c r="E4362" s="366">
        <v>43.96</v>
      </c>
      <c r="K4362" s="161">
        <v>40.25</v>
      </c>
      <c r="M4362" s="161">
        <v>49.5</v>
      </c>
      <c r="N4362" s="22">
        <f t="shared" si="25"/>
        <v>20.79</v>
      </c>
      <c r="Q4362" s="487"/>
      <c r="R4362" s="488"/>
    </row>
    <row r="4363" spans="1:18" x14ac:dyDescent="0.2">
      <c r="A4363" s="21">
        <v>42083</v>
      </c>
      <c r="C4363" s="535">
        <v>29.44</v>
      </c>
      <c r="D4363" s="161">
        <v>53.88</v>
      </c>
      <c r="E4363" s="366">
        <v>45.72</v>
      </c>
      <c r="K4363" s="161">
        <v>42.25</v>
      </c>
      <c r="M4363" s="161">
        <v>50.2</v>
      </c>
      <c r="N4363" s="22">
        <f t="shared" si="25"/>
        <v>21.084</v>
      </c>
      <c r="Q4363" s="487"/>
      <c r="R4363" s="488"/>
    </row>
    <row r="4364" spans="1:18" x14ac:dyDescent="0.2">
      <c r="A4364" s="21">
        <v>42086</v>
      </c>
      <c r="C4364" s="535">
        <v>31.19</v>
      </c>
      <c r="D4364" s="161">
        <v>53.82</v>
      </c>
      <c r="E4364" s="366">
        <v>47.45</v>
      </c>
      <c r="F4364" s="424" t="s">
        <v>3222</v>
      </c>
      <c r="K4364" s="161">
        <v>44</v>
      </c>
      <c r="M4364" s="161">
        <v>51.1</v>
      </c>
      <c r="N4364" s="22">
        <f t="shared" si="25"/>
        <v>21.462</v>
      </c>
      <c r="Q4364" s="487"/>
      <c r="R4364" s="488"/>
    </row>
    <row r="4365" spans="1:18" x14ac:dyDescent="0.2">
      <c r="A4365" s="21">
        <v>42087</v>
      </c>
      <c r="C4365" s="535">
        <v>30.94</v>
      </c>
      <c r="D4365" s="161">
        <v>53.61</v>
      </c>
      <c r="E4365" s="366">
        <v>47.51</v>
      </c>
      <c r="K4365" s="161">
        <v>43.75</v>
      </c>
      <c r="M4365" s="161">
        <v>51.6</v>
      </c>
      <c r="N4365" s="22">
        <f t="shared" si="25"/>
        <v>21.672000000000001</v>
      </c>
      <c r="Q4365" s="487"/>
      <c r="R4365" s="488"/>
    </row>
    <row r="4366" spans="1:18" x14ac:dyDescent="0.2">
      <c r="A4366" s="21">
        <v>42088</v>
      </c>
      <c r="C4366" s="535">
        <v>32.94</v>
      </c>
      <c r="D4366" s="161">
        <v>54.18</v>
      </c>
      <c r="E4366" s="366">
        <v>49.21</v>
      </c>
      <c r="F4366" s="424" t="s">
        <v>3221</v>
      </c>
      <c r="K4366" s="161">
        <v>45.75</v>
      </c>
      <c r="M4366" s="161">
        <v>53.3</v>
      </c>
      <c r="N4366" s="22">
        <f t="shared" si="25"/>
        <v>22.385999999999996</v>
      </c>
      <c r="Q4366" s="487"/>
      <c r="R4366" s="488"/>
    </row>
    <row r="4367" spans="1:18" x14ac:dyDescent="0.2">
      <c r="A4367" s="21">
        <v>42089</v>
      </c>
      <c r="C4367" s="535">
        <v>35.19</v>
      </c>
      <c r="D4367" s="161">
        <v>57.02</v>
      </c>
      <c r="E4367" s="366">
        <v>51.43</v>
      </c>
      <c r="K4367" s="161">
        <v>48</v>
      </c>
      <c r="M4367" s="161">
        <v>55.8</v>
      </c>
      <c r="N4367" s="22">
        <f t="shared" si="25"/>
        <v>23.435999999999996</v>
      </c>
      <c r="R4367" s="488"/>
    </row>
    <row r="4368" spans="1:18" x14ac:dyDescent="0.2">
      <c r="A4368" s="21">
        <v>42090</v>
      </c>
      <c r="C4368" s="535">
        <v>32.44</v>
      </c>
      <c r="D4368" s="161">
        <v>56.44</v>
      </c>
      <c r="E4368" s="366">
        <v>48.87</v>
      </c>
      <c r="K4368" s="161">
        <v>45.25</v>
      </c>
      <c r="M4368" s="161">
        <v>54</v>
      </c>
      <c r="N4368" s="22">
        <f t="shared" si="25"/>
        <v>22.68</v>
      </c>
      <c r="R4368" s="488"/>
    </row>
    <row r="4369" spans="1:18" x14ac:dyDescent="0.2">
      <c r="A4369" s="21">
        <v>42093</v>
      </c>
      <c r="C4369" s="535">
        <v>32.69</v>
      </c>
      <c r="D4369" s="161">
        <v>53.99</v>
      </c>
      <c r="E4369" s="366">
        <v>48.68</v>
      </c>
      <c r="K4369" s="161">
        <v>45.5</v>
      </c>
      <c r="M4369" s="161">
        <v>52.3</v>
      </c>
      <c r="N4369" s="22">
        <f t="shared" si="25"/>
        <v>21.966000000000001</v>
      </c>
      <c r="R4369" s="488"/>
    </row>
    <row r="4370" spans="1:18" ht="13.2" x14ac:dyDescent="0.25">
      <c r="A4370" s="21">
        <v>42094</v>
      </c>
      <c r="C4370" s="535">
        <v>31.19</v>
      </c>
      <c r="D4370" s="161">
        <v>53.69</v>
      </c>
      <c r="E4370" s="366">
        <v>47.6</v>
      </c>
      <c r="F4370" s="57">
        <v>22</v>
      </c>
      <c r="G4370" s="224" t="s">
        <v>3170</v>
      </c>
      <c r="H4370" s="383">
        <f>SUM(D4349:D4370)/F4370</f>
        <v>55.885454545454543</v>
      </c>
      <c r="I4370" s="383">
        <f>SUM(E4349:E4370)/F4370</f>
        <v>47.854090909090907</v>
      </c>
      <c r="K4370" s="161">
        <v>44</v>
      </c>
      <c r="M4370" s="161">
        <v>51.6</v>
      </c>
      <c r="N4370" s="22">
        <f t="shared" si="25"/>
        <v>21.672000000000001</v>
      </c>
      <c r="R4370" s="488"/>
    </row>
    <row r="4371" spans="1:18" s="57" customFormat="1" ht="10.5" customHeight="1" x14ac:dyDescent="0.2">
      <c r="A4371" s="286">
        <v>42095</v>
      </c>
      <c r="C4371" s="534">
        <v>33.69</v>
      </c>
      <c r="D4371" s="429">
        <v>55.73</v>
      </c>
      <c r="E4371" s="429">
        <v>50.09</v>
      </c>
      <c r="K4371" s="372">
        <v>46.5</v>
      </c>
      <c r="M4371" s="363">
        <v>53.1</v>
      </c>
      <c r="N4371" s="373">
        <f t="shared" si="25"/>
        <v>22.302</v>
      </c>
      <c r="R4371" s="488"/>
    </row>
    <row r="4372" spans="1:18" x14ac:dyDescent="0.2">
      <c r="A4372" s="21">
        <v>42096</v>
      </c>
      <c r="C4372" s="535">
        <v>32.94</v>
      </c>
      <c r="D4372" s="161">
        <v>55.73</v>
      </c>
      <c r="E4372" s="366">
        <v>49.14</v>
      </c>
      <c r="F4372" s="424" t="s">
        <v>3223</v>
      </c>
      <c r="K4372" s="161">
        <v>45.75</v>
      </c>
      <c r="M4372" s="161">
        <v>51.4</v>
      </c>
      <c r="N4372" s="22">
        <f t="shared" si="25"/>
        <v>21.588000000000001</v>
      </c>
      <c r="R4372" s="488"/>
    </row>
    <row r="4373" spans="1:18" x14ac:dyDescent="0.2">
      <c r="A4373" s="21">
        <v>42097</v>
      </c>
      <c r="C4373" s="535"/>
      <c r="D4373"/>
      <c r="E4373" s="366">
        <v>50.34</v>
      </c>
      <c r="K4373" s="161"/>
      <c r="M4373"/>
      <c r="R4373" s="488"/>
    </row>
    <row r="4374" spans="1:18" x14ac:dyDescent="0.2">
      <c r="A4374" s="21">
        <v>42100</v>
      </c>
      <c r="C4374" s="535"/>
      <c r="D4374" s="161">
        <v>55.73</v>
      </c>
      <c r="E4374" s="366">
        <v>52.14</v>
      </c>
      <c r="K4374" s="161"/>
      <c r="M4374" s="161">
        <v>52.9</v>
      </c>
      <c r="N4374" s="22">
        <f t="shared" ref="N4374:N4587" si="26">(M4374/100)*42</f>
        <v>22.218</v>
      </c>
      <c r="R4374" s="488"/>
    </row>
    <row r="4375" spans="1:18" x14ac:dyDescent="0.2">
      <c r="A4375" s="21">
        <v>42101</v>
      </c>
      <c r="C4375" s="535"/>
      <c r="D4375" s="161">
        <v>57.55</v>
      </c>
      <c r="E4375" s="366">
        <v>53.98</v>
      </c>
      <c r="K4375" s="161"/>
      <c r="M4375" s="161">
        <v>53.9</v>
      </c>
      <c r="N4375" s="22">
        <f t="shared" si="26"/>
        <v>22.638000000000002</v>
      </c>
      <c r="R4375" s="488"/>
    </row>
    <row r="4376" spans="1:18" x14ac:dyDescent="0.2">
      <c r="A4376" s="21">
        <v>42102</v>
      </c>
      <c r="C4376" s="535"/>
      <c r="D4376" s="161">
        <v>56.42</v>
      </c>
      <c r="E4376" s="366">
        <v>50.42</v>
      </c>
      <c r="K4376" s="161"/>
      <c r="M4376" s="161">
        <v>51.9</v>
      </c>
      <c r="N4376" s="22">
        <f t="shared" si="26"/>
        <v>21.798000000000002</v>
      </c>
      <c r="R4376" s="488"/>
    </row>
    <row r="4377" spans="1:18" x14ac:dyDescent="0.2">
      <c r="A4377" s="21">
        <v>42103</v>
      </c>
      <c r="C4377" s="535"/>
      <c r="D4377" s="161">
        <v>56.04</v>
      </c>
      <c r="E4377" s="366">
        <v>50.79</v>
      </c>
      <c r="K4377" s="161"/>
      <c r="M4377" s="161">
        <v>52.5</v>
      </c>
      <c r="N4377" s="22">
        <f t="shared" si="26"/>
        <v>22.05</v>
      </c>
      <c r="R4377" s="488"/>
    </row>
    <row r="4378" spans="1:18" x14ac:dyDescent="0.2">
      <c r="A4378" s="21">
        <v>42104</v>
      </c>
      <c r="C4378" s="535"/>
      <c r="D4378" s="161">
        <v>56.82</v>
      </c>
      <c r="E4378" s="366">
        <v>51.64</v>
      </c>
      <c r="K4378" s="161"/>
      <c r="M4378" s="161">
        <v>53.3</v>
      </c>
      <c r="N4378" s="22">
        <f t="shared" si="26"/>
        <v>22.385999999999996</v>
      </c>
      <c r="R4378" s="488"/>
    </row>
    <row r="4379" spans="1:18" x14ac:dyDescent="0.2">
      <c r="A4379" s="21">
        <v>42107</v>
      </c>
      <c r="C4379" s="535"/>
      <c r="D4379" s="161">
        <v>57.14</v>
      </c>
      <c r="E4379" s="366">
        <v>51.91</v>
      </c>
      <c r="K4379" s="161"/>
      <c r="M4379" s="161">
        <v>54.1</v>
      </c>
      <c r="N4379" s="22">
        <f t="shared" si="26"/>
        <v>22.722000000000001</v>
      </c>
      <c r="R4379" s="488"/>
    </row>
    <row r="4380" spans="1:18" x14ac:dyDescent="0.2">
      <c r="A4380" s="21">
        <v>42108</v>
      </c>
      <c r="C4380" s="535"/>
      <c r="D4380" s="161">
        <v>57.69</v>
      </c>
      <c r="E4380" s="366">
        <v>53.29</v>
      </c>
      <c r="K4380" s="161"/>
      <c r="M4380" s="161">
        <v>54.9</v>
      </c>
      <c r="N4380" s="22">
        <f t="shared" si="26"/>
        <v>23.057999999999996</v>
      </c>
      <c r="R4380" s="488"/>
    </row>
    <row r="4381" spans="1:18" x14ac:dyDescent="0.2">
      <c r="A4381" s="21">
        <v>42109</v>
      </c>
      <c r="C4381" s="535"/>
      <c r="D4381" s="161">
        <v>59.32</v>
      </c>
      <c r="E4381" s="366">
        <v>56.39</v>
      </c>
      <c r="K4381" s="161"/>
      <c r="M4381" s="161">
        <v>56.3</v>
      </c>
      <c r="N4381" s="22">
        <f t="shared" si="26"/>
        <v>23.645999999999997</v>
      </c>
      <c r="R4381" s="488"/>
    </row>
    <row r="4382" spans="1:18" x14ac:dyDescent="0.2">
      <c r="A4382" s="21">
        <v>42110</v>
      </c>
      <c r="C4382" s="535"/>
      <c r="D4382" s="161">
        <v>60.13</v>
      </c>
      <c r="E4382" s="366">
        <v>56.71</v>
      </c>
      <c r="K4382" s="161"/>
      <c r="M4382" s="161">
        <v>57.5</v>
      </c>
      <c r="N4382" s="22">
        <f t="shared" si="26"/>
        <v>24.15</v>
      </c>
      <c r="R4382" s="488"/>
    </row>
    <row r="4383" spans="1:18" x14ac:dyDescent="0.2">
      <c r="A4383" s="21">
        <v>42111</v>
      </c>
      <c r="C4383" s="535"/>
      <c r="D4383" s="161">
        <v>61.31</v>
      </c>
      <c r="E4383" s="366">
        <v>55.74</v>
      </c>
      <c r="K4383" s="161"/>
      <c r="M4383" s="161">
        <v>57</v>
      </c>
      <c r="N4383" s="22">
        <f t="shared" si="26"/>
        <v>23.939999999999998</v>
      </c>
      <c r="R4383" s="488"/>
    </row>
    <row r="4384" spans="1:18" x14ac:dyDescent="0.2">
      <c r="A4384" s="21">
        <v>42114</v>
      </c>
      <c r="C4384" s="535"/>
      <c r="D4384" s="161">
        <v>61.2</v>
      </c>
      <c r="E4384" s="366">
        <v>56.38</v>
      </c>
      <c r="K4384" s="161"/>
      <c r="M4384" s="161">
        <v>56.5</v>
      </c>
      <c r="N4384" s="22">
        <f t="shared" si="26"/>
        <v>23.729999999999997</v>
      </c>
      <c r="R4384" s="488"/>
    </row>
    <row r="4385" spans="1:18" x14ac:dyDescent="0.2">
      <c r="A4385" s="21">
        <v>42115</v>
      </c>
      <c r="C4385" s="535">
        <v>44.44</v>
      </c>
      <c r="D4385" s="161">
        <v>60.12</v>
      </c>
      <c r="E4385" s="366">
        <v>55.26</v>
      </c>
      <c r="K4385" s="161">
        <v>51.75</v>
      </c>
      <c r="M4385" s="161">
        <v>54.5</v>
      </c>
      <c r="N4385" s="22">
        <f t="shared" si="26"/>
        <v>22.89</v>
      </c>
      <c r="R4385" s="488"/>
    </row>
    <row r="4386" spans="1:18" x14ac:dyDescent="0.2">
      <c r="A4386" s="21">
        <v>42116</v>
      </c>
      <c r="C4386" s="535">
        <v>45.19</v>
      </c>
      <c r="D4386" s="161">
        <v>60.12</v>
      </c>
      <c r="E4386" s="366">
        <v>56.16</v>
      </c>
      <c r="K4386" s="161">
        <v>52.5</v>
      </c>
      <c r="M4386" s="161">
        <v>54.8</v>
      </c>
      <c r="N4386" s="22">
        <f t="shared" si="26"/>
        <v>23.015999999999998</v>
      </c>
      <c r="R4386" s="488"/>
    </row>
    <row r="4387" spans="1:18" x14ac:dyDescent="0.2">
      <c r="A4387" s="21">
        <v>42117</v>
      </c>
      <c r="C4387" s="535">
        <v>46.94</v>
      </c>
      <c r="D4387" s="161">
        <v>62.66</v>
      </c>
      <c r="E4387" s="366">
        <v>57.74</v>
      </c>
      <c r="K4387" s="161">
        <v>54.25</v>
      </c>
      <c r="M4387" s="161">
        <v>56.9</v>
      </c>
      <c r="N4387" s="22">
        <f t="shared" si="26"/>
        <v>23.897999999999996</v>
      </c>
      <c r="R4387" s="488"/>
    </row>
    <row r="4388" spans="1:18" x14ac:dyDescent="0.2">
      <c r="A4388" s="21">
        <v>42118</v>
      </c>
      <c r="C4388" s="535">
        <v>46.44</v>
      </c>
      <c r="D4388" s="161">
        <v>62.96</v>
      </c>
      <c r="E4388" s="366">
        <v>57.15</v>
      </c>
      <c r="K4388" s="161">
        <v>53.75</v>
      </c>
      <c r="M4388" s="161">
        <v>56.9</v>
      </c>
      <c r="N4388" s="22">
        <f t="shared" si="26"/>
        <v>23.897999999999996</v>
      </c>
      <c r="R4388" s="488"/>
    </row>
    <row r="4389" spans="1:18" x14ac:dyDescent="0.2">
      <c r="A4389" s="21">
        <v>42121</v>
      </c>
      <c r="C4389" s="535">
        <v>45.69</v>
      </c>
      <c r="D4389" s="161">
        <v>62.86</v>
      </c>
      <c r="E4389" s="366">
        <v>56.99</v>
      </c>
      <c r="K4389" s="161">
        <v>53</v>
      </c>
      <c r="M4389" s="161">
        <v>56.1</v>
      </c>
      <c r="N4389" s="22">
        <f t="shared" si="26"/>
        <v>23.562000000000001</v>
      </c>
      <c r="R4389" s="488"/>
    </row>
    <row r="4390" spans="1:18" x14ac:dyDescent="0.2">
      <c r="A4390" s="21">
        <v>42122</v>
      </c>
      <c r="C4390" s="535">
        <v>46.44</v>
      </c>
      <c r="D4390" s="161">
        <v>62.61</v>
      </c>
      <c r="E4390" s="366">
        <v>57.06</v>
      </c>
      <c r="K4390" s="161">
        <v>53.75</v>
      </c>
      <c r="M4390" s="161">
        <v>56</v>
      </c>
      <c r="N4390" s="22">
        <f t="shared" si="26"/>
        <v>23.520000000000003</v>
      </c>
      <c r="R4390" s="488"/>
    </row>
    <row r="4391" spans="1:18" x14ac:dyDescent="0.2">
      <c r="A4391" s="21">
        <v>42123</v>
      </c>
      <c r="C4391" s="535">
        <v>47.69</v>
      </c>
      <c r="D4391" s="161">
        <v>63.97</v>
      </c>
      <c r="E4391" s="366">
        <v>58.58</v>
      </c>
      <c r="F4391" s="57">
        <v>21</v>
      </c>
      <c r="K4391" s="161">
        <v>55</v>
      </c>
      <c r="M4391" s="161">
        <v>55.4</v>
      </c>
      <c r="N4391" s="22">
        <f t="shared" si="26"/>
        <v>23.267999999999997</v>
      </c>
      <c r="R4391" s="488"/>
    </row>
    <row r="4392" spans="1:18" ht="13.2" x14ac:dyDescent="0.25">
      <c r="A4392" s="21">
        <v>42124</v>
      </c>
      <c r="C4392" s="535">
        <v>48.69</v>
      </c>
      <c r="D4392" s="161">
        <v>63.9</v>
      </c>
      <c r="E4392" s="366">
        <v>59.63</v>
      </c>
      <c r="F4392" s="57">
        <v>22</v>
      </c>
      <c r="H4392" s="383">
        <f>SUM(D4371:D4392)/F4391</f>
        <v>59.524285714285725</v>
      </c>
      <c r="I4392" s="383">
        <f>SUM(E4371:E4392)/F4392</f>
        <v>54.433181818181815</v>
      </c>
      <c r="K4392" s="161">
        <v>56</v>
      </c>
      <c r="M4392" s="161">
        <v>55.4</v>
      </c>
      <c r="N4392" s="22">
        <f t="shared" si="26"/>
        <v>23.267999999999997</v>
      </c>
      <c r="R4392" s="488"/>
    </row>
    <row r="4393" spans="1:18" s="57" customFormat="1" x14ac:dyDescent="0.2">
      <c r="A4393" s="286">
        <v>42125</v>
      </c>
      <c r="C4393" s="429">
        <v>48.44</v>
      </c>
      <c r="D4393" s="429">
        <v>64.13</v>
      </c>
      <c r="E4393" s="394">
        <v>59.15</v>
      </c>
      <c r="K4393" s="372">
        <v>55.75</v>
      </c>
      <c r="M4393" s="363">
        <v>54.3</v>
      </c>
      <c r="N4393" s="371">
        <f t="shared" si="26"/>
        <v>22.805999999999997</v>
      </c>
      <c r="R4393" s="488"/>
    </row>
    <row r="4394" spans="1:18" x14ac:dyDescent="0.2">
      <c r="A4394" s="21">
        <v>42128</v>
      </c>
      <c r="C4394" s="535">
        <v>47.69</v>
      </c>
      <c r="D4394" s="161">
        <v>64.62</v>
      </c>
      <c r="E4394" s="366">
        <v>58.93</v>
      </c>
      <c r="K4394" s="161">
        <v>55</v>
      </c>
      <c r="M4394" s="161">
        <v>52.2</v>
      </c>
      <c r="N4394" s="22">
        <f t="shared" si="26"/>
        <v>21.923999999999999</v>
      </c>
      <c r="R4394" s="488"/>
    </row>
    <row r="4395" spans="1:18" x14ac:dyDescent="0.2">
      <c r="A4395" s="21">
        <v>42129</v>
      </c>
      <c r="C4395" s="535">
        <v>49.69</v>
      </c>
      <c r="D4395" s="161">
        <v>65.44</v>
      </c>
      <c r="E4395" s="366">
        <v>60.4</v>
      </c>
      <c r="K4395" s="161">
        <v>57</v>
      </c>
      <c r="M4395" s="161">
        <v>52.7</v>
      </c>
      <c r="N4395" s="22">
        <f t="shared" si="26"/>
        <v>22.134</v>
      </c>
      <c r="R4395" s="488"/>
    </row>
    <row r="4396" spans="1:18" x14ac:dyDescent="0.2">
      <c r="A4396" s="21">
        <v>42130</v>
      </c>
      <c r="D4396" s="161">
        <v>66.22</v>
      </c>
      <c r="E4396" s="366">
        <v>60.93</v>
      </c>
      <c r="K4396" s="161"/>
      <c r="M4396" s="161">
        <v>51.8</v>
      </c>
      <c r="N4396" s="22">
        <f t="shared" si="26"/>
        <v>21.756</v>
      </c>
      <c r="R4396" s="488"/>
    </row>
    <row r="4397" spans="1:18" x14ac:dyDescent="0.2">
      <c r="A4397" s="21">
        <v>42131</v>
      </c>
      <c r="C4397" s="535"/>
      <c r="D4397" s="161">
        <v>64.930000000000007</v>
      </c>
      <c r="E4397" s="366">
        <v>58.94</v>
      </c>
      <c r="K4397" s="161"/>
      <c r="M4397" s="161">
        <v>49.1</v>
      </c>
      <c r="N4397" s="22">
        <f t="shared" si="26"/>
        <v>20.622</v>
      </c>
      <c r="R4397" s="488"/>
    </row>
    <row r="4398" spans="1:18" x14ac:dyDescent="0.2">
      <c r="A4398" s="21">
        <v>42132</v>
      </c>
      <c r="C4398" s="535"/>
      <c r="D4398" s="161">
        <v>63.82</v>
      </c>
      <c r="E4398" s="366">
        <v>59.39</v>
      </c>
      <c r="K4398" s="161"/>
      <c r="M4398" s="161">
        <v>49.1</v>
      </c>
      <c r="N4398" s="22">
        <f t="shared" si="26"/>
        <v>20.622</v>
      </c>
      <c r="R4398" s="488"/>
    </row>
    <row r="4399" spans="1:18" x14ac:dyDescent="0.2">
      <c r="A4399" s="21">
        <v>42135</v>
      </c>
      <c r="C4399" s="535"/>
      <c r="D4399" s="161">
        <v>62.82</v>
      </c>
      <c r="E4399" s="366">
        <v>59.25</v>
      </c>
      <c r="K4399" s="161"/>
      <c r="M4399" s="161">
        <v>49.6</v>
      </c>
      <c r="N4399" s="22">
        <f t="shared" si="26"/>
        <v>20.832000000000001</v>
      </c>
      <c r="R4399" s="488"/>
    </row>
    <row r="4400" spans="1:18" x14ac:dyDescent="0.2">
      <c r="A4400" s="21">
        <v>42136</v>
      </c>
      <c r="C4400" s="535"/>
      <c r="D4400" s="161">
        <v>65.09</v>
      </c>
      <c r="E4400" s="366">
        <v>60.75</v>
      </c>
      <c r="K4400" s="161"/>
      <c r="M4400" s="161">
        <v>51.4</v>
      </c>
      <c r="N4400" s="22">
        <f t="shared" si="26"/>
        <v>21.588000000000001</v>
      </c>
      <c r="R4400" s="488"/>
    </row>
    <row r="4401" spans="1:18" x14ac:dyDescent="0.2">
      <c r="A4401" s="21">
        <v>42137</v>
      </c>
      <c r="C4401" s="535"/>
      <c r="D4401" s="161">
        <v>66.33</v>
      </c>
      <c r="E4401" s="366">
        <v>60.5</v>
      </c>
      <c r="K4401" s="161"/>
      <c r="M4401" s="161">
        <v>50.4</v>
      </c>
      <c r="N4401" s="22">
        <f t="shared" si="26"/>
        <v>21.167999999999999</v>
      </c>
      <c r="R4401" s="488"/>
    </row>
    <row r="4402" spans="1:18" x14ac:dyDescent="0.2">
      <c r="A4402" s="21">
        <v>42138</v>
      </c>
      <c r="C4402" s="535"/>
      <c r="D4402" s="161">
        <v>65.58</v>
      </c>
      <c r="E4402" s="366">
        <v>59.88</v>
      </c>
      <c r="K4402" s="161"/>
      <c r="M4402" s="161">
        <v>48</v>
      </c>
      <c r="N4402" s="22">
        <f t="shared" si="26"/>
        <v>20.16</v>
      </c>
      <c r="R4402" s="488"/>
    </row>
    <row r="4403" spans="1:18" x14ac:dyDescent="0.2">
      <c r="A4403" s="21">
        <v>42139</v>
      </c>
      <c r="C4403" s="535"/>
      <c r="D4403" s="161">
        <v>64.69</v>
      </c>
      <c r="E4403" s="366">
        <v>59.69</v>
      </c>
      <c r="K4403" s="161"/>
      <c r="M4403" s="161">
        <v>47.9</v>
      </c>
      <c r="N4403" s="22">
        <f t="shared" si="26"/>
        <v>20.117999999999999</v>
      </c>
      <c r="R4403" s="488"/>
    </row>
    <row r="4404" spans="1:18" x14ac:dyDescent="0.2">
      <c r="A4404" s="21">
        <v>42142</v>
      </c>
      <c r="C4404" s="535"/>
      <c r="D4404" s="161">
        <v>65.150000000000006</v>
      </c>
      <c r="E4404" s="366">
        <v>59.43</v>
      </c>
      <c r="K4404" s="161"/>
      <c r="M4404" s="161">
        <v>46.9</v>
      </c>
      <c r="N4404" s="22">
        <f t="shared" si="26"/>
        <v>19.698</v>
      </c>
      <c r="R4404" s="488"/>
    </row>
    <row r="4405" spans="1:18" x14ac:dyDescent="0.2">
      <c r="A4405" s="21">
        <v>42143</v>
      </c>
      <c r="C4405" s="535"/>
      <c r="D4405" s="161">
        <v>63.48</v>
      </c>
      <c r="E4405" s="366">
        <v>57.26</v>
      </c>
      <c r="F4405" s="424" t="s">
        <v>3224</v>
      </c>
      <c r="K4405" s="161"/>
      <c r="M4405" s="161">
        <v>45.4</v>
      </c>
      <c r="N4405" s="22">
        <f t="shared" si="26"/>
        <v>19.067999999999998</v>
      </c>
      <c r="R4405" s="488"/>
    </row>
    <row r="4406" spans="1:18" x14ac:dyDescent="0.2">
      <c r="A4406" s="21">
        <v>42144</v>
      </c>
      <c r="C4406" s="535">
        <v>48.19</v>
      </c>
      <c r="D4406" s="161">
        <v>63.52</v>
      </c>
      <c r="E4406" s="366">
        <v>58.98</v>
      </c>
      <c r="K4406" s="161">
        <v>55.5</v>
      </c>
      <c r="M4406" s="161">
        <v>44.1</v>
      </c>
      <c r="N4406" s="22">
        <f t="shared" si="26"/>
        <v>18.521999999999998</v>
      </c>
      <c r="R4406" s="488"/>
    </row>
    <row r="4407" spans="1:18" x14ac:dyDescent="0.2">
      <c r="A4407" s="21">
        <v>42145</v>
      </c>
      <c r="C4407" s="535">
        <v>49.94</v>
      </c>
      <c r="D4407" s="161">
        <v>64.7</v>
      </c>
      <c r="E4407" s="366">
        <v>60.72</v>
      </c>
      <c r="K4407" s="161">
        <v>57.25</v>
      </c>
      <c r="M4407" s="161">
        <v>44.1</v>
      </c>
      <c r="N4407" s="22">
        <f t="shared" si="26"/>
        <v>18.521999999999998</v>
      </c>
      <c r="R4407" s="488"/>
    </row>
    <row r="4408" spans="1:18" x14ac:dyDescent="0.2">
      <c r="A4408" s="21">
        <v>42146</v>
      </c>
      <c r="C4408" s="535">
        <v>48.94</v>
      </c>
      <c r="D4408" s="161">
        <v>64.7</v>
      </c>
      <c r="E4408" s="366">
        <v>59.72</v>
      </c>
      <c r="K4408" s="161">
        <v>56.25</v>
      </c>
      <c r="M4408" s="161">
        <v>42.5</v>
      </c>
      <c r="N4408" s="22">
        <f t="shared" si="26"/>
        <v>17.849999999999998</v>
      </c>
      <c r="R4408" s="488"/>
    </row>
    <row r="4409" spans="1:18" x14ac:dyDescent="0.2">
      <c r="A4409" s="21">
        <v>42149</v>
      </c>
      <c r="C4409" s="535"/>
      <c r="D4409" s="161">
        <v>64.52</v>
      </c>
      <c r="E4409"/>
      <c r="F4409" s="424" t="s">
        <v>3225</v>
      </c>
      <c r="K4409" s="161"/>
      <c r="M4409" s="161">
        <v>42.5</v>
      </c>
      <c r="N4409" s="22">
        <f t="shared" si="26"/>
        <v>17.849999999999998</v>
      </c>
      <c r="R4409" s="488"/>
    </row>
    <row r="4410" spans="1:18" x14ac:dyDescent="0.2">
      <c r="A4410" s="21">
        <v>42150</v>
      </c>
      <c r="C4410" s="535">
        <v>46.94</v>
      </c>
      <c r="D4410" s="161">
        <v>61.65</v>
      </c>
      <c r="E4410" s="366">
        <v>58.03</v>
      </c>
      <c r="K4410" s="161">
        <v>54.25</v>
      </c>
      <c r="M4410" s="161">
        <v>39</v>
      </c>
      <c r="N4410" s="22">
        <f t="shared" si="26"/>
        <v>16.38</v>
      </c>
      <c r="R4410" s="488"/>
    </row>
    <row r="4411" spans="1:18" x14ac:dyDescent="0.2">
      <c r="A4411" s="21">
        <v>42151</v>
      </c>
      <c r="C4411" s="535">
        <v>46.69</v>
      </c>
      <c r="D4411" s="161">
        <v>61.35</v>
      </c>
      <c r="E4411" s="366">
        <v>57.51</v>
      </c>
      <c r="K4411" s="161">
        <v>54</v>
      </c>
      <c r="M4411" s="161">
        <v>38.5</v>
      </c>
      <c r="N4411" s="22">
        <f t="shared" si="26"/>
        <v>16.170000000000002</v>
      </c>
      <c r="R4411" s="488"/>
    </row>
    <row r="4412" spans="1:18" x14ac:dyDescent="0.2">
      <c r="A4412" s="21">
        <v>42152</v>
      </c>
      <c r="C4412" s="535">
        <v>46.94</v>
      </c>
      <c r="D4412" s="161">
        <v>60.12</v>
      </c>
      <c r="E4412" s="366">
        <v>57.68</v>
      </c>
      <c r="F4412" s="57">
        <v>20</v>
      </c>
      <c r="K4412" s="161">
        <v>54.25</v>
      </c>
      <c r="M4412" s="161">
        <v>39.6</v>
      </c>
      <c r="N4412" s="22">
        <f t="shared" si="26"/>
        <v>16.632000000000001</v>
      </c>
      <c r="R4412" s="488"/>
    </row>
    <row r="4413" spans="1:18" ht="13.2" x14ac:dyDescent="0.25">
      <c r="A4413" s="21">
        <v>42153</v>
      </c>
      <c r="C4413" s="535">
        <v>49.44</v>
      </c>
      <c r="D4413" s="161">
        <v>63.16</v>
      </c>
      <c r="E4413" s="366">
        <v>60.3</v>
      </c>
      <c r="F4413" s="57">
        <v>21</v>
      </c>
      <c r="H4413" s="383">
        <f>SUM(D4393:D4413)/F4413</f>
        <v>64.096190476190472</v>
      </c>
      <c r="I4413" s="383">
        <f>SUM(E4393:E4413)/F4412</f>
        <v>59.372</v>
      </c>
      <c r="K4413" s="161">
        <v>56.75</v>
      </c>
      <c r="M4413" s="161">
        <v>44.1</v>
      </c>
      <c r="N4413" s="22">
        <f t="shared" si="26"/>
        <v>18.521999999999998</v>
      </c>
      <c r="R4413" s="488"/>
    </row>
    <row r="4414" spans="1:18" s="57" customFormat="1" x14ac:dyDescent="0.2">
      <c r="A4414" s="286">
        <v>42156</v>
      </c>
      <c r="C4414" s="539" t="s">
        <v>3226</v>
      </c>
      <c r="D4414" s="429">
        <v>62.87</v>
      </c>
      <c r="E4414" s="373">
        <v>60.2</v>
      </c>
      <c r="K4414" s="372">
        <v>56.75</v>
      </c>
      <c r="M4414" s="363">
        <v>45.3</v>
      </c>
      <c r="N4414" s="371">
        <f t="shared" si="26"/>
        <v>19.026</v>
      </c>
      <c r="R4414" s="488"/>
    </row>
    <row r="4415" spans="1:18" x14ac:dyDescent="0.2">
      <c r="A4415" s="21">
        <v>42157</v>
      </c>
      <c r="C4415" s="539" t="s">
        <v>3227</v>
      </c>
      <c r="D4415" s="161">
        <v>63.14</v>
      </c>
      <c r="E4415" s="366">
        <v>61.26</v>
      </c>
      <c r="K4415" s="161">
        <v>57.75</v>
      </c>
      <c r="M4415" s="161">
        <v>45.3</v>
      </c>
      <c r="N4415" s="22">
        <f t="shared" si="26"/>
        <v>19.026</v>
      </c>
      <c r="R4415" s="488"/>
    </row>
    <row r="4416" spans="1:18" x14ac:dyDescent="0.2">
      <c r="A4416" s="21">
        <v>42158</v>
      </c>
      <c r="C4416" s="539" t="s">
        <v>3228</v>
      </c>
      <c r="D4416" s="161">
        <v>62.78</v>
      </c>
      <c r="E4416" s="366">
        <v>59.64</v>
      </c>
      <c r="K4416" s="161">
        <v>56</v>
      </c>
      <c r="M4416" s="161">
        <v>41.3</v>
      </c>
      <c r="N4416" s="22">
        <f t="shared" si="26"/>
        <v>17.346</v>
      </c>
      <c r="R4416" s="488"/>
    </row>
    <row r="4417" spans="1:18" x14ac:dyDescent="0.2">
      <c r="A4417" s="21">
        <v>42159</v>
      </c>
      <c r="C4417" s="535"/>
      <c r="D4417" s="161">
        <v>60.34</v>
      </c>
      <c r="E4417" s="366">
        <v>58</v>
      </c>
      <c r="K4417" s="161"/>
      <c r="M4417" s="161">
        <v>36.700000000000003</v>
      </c>
      <c r="N4417" s="22">
        <f t="shared" si="26"/>
        <v>15.414000000000001</v>
      </c>
      <c r="R4417" s="488"/>
    </row>
    <row r="4418" spans="1:18" x14ac:dyDescent="0.2">
      <c r="A4418" s="21">
        <v>42160</v>
      </c>
      <c r="C4418" s="535"/>
      <c r="D4418" s="161">
        <v>60.36</v>
      </c>
      <c r="E4418" s="366">
        <v>59.13</v>
      </c>
      <c r="K4418" s="161"/>
      <c r="M4418" s="161">
        <v>33.4</v>
      </c>
      <c r="N4418" s="22">
        <f t="shared" si="26"/>
        <v>14.027999999999999</v>
      </c>
      <c r="R4418" s="488"/>
    </row>
    <row r="4419" spans="1:18" x14ac:dyDescent="0.2">
      <c r="A4419" s="21">
        <v>42163</v>
      </c>
      <c r="C4419" s="535"/>
      <c r="D4419" s="161">
        <v>61.33</v>
      </c>
      <c r="E4419" s="366">
        <v>58.14</v>
      </c>
      <c r="K4419" s="161"/>
      <c r="M4419" s="161">
        <v>34</v>
      </c>
      <c r="N4419" s="22">
        <f t="shared" si="26"/>
        <v>14.280000000000001</v>
      </c>
      <c r="R4419" s="488"/>
    </row>
    <row r="4420" spans="1:18" x14ac:dyDescent="0.2">
      <c r="A4420" s="21">
        <v>42164</v>
      </c>
      <c r="C4420" s="535"/>
      <c r="D4420" s="161">
        <v>63.23</v>
      </c>
      <c r="E4420" s="366">
        <v>60.14</v>
      </c>
      <c r="K4420" s="161"/>
      <c r="M4420" s="161">
        <v>37.9</v>
      </c>
      <c r="N4420" s="22">
        <f t="shared" si="26"/>
        <v>15.917999999999999</v>
      </c>
      <c r="R4420" s="488"/>
    </row>
    <row r="4421" spans="1:18" x14ac:dyDescent="0.2">
      <c r="A4421" s="21">
        <v>42165</v>
      </c>
      <c r="D4421" s="161">
        <v>64.680000000000007</v>
      </c>
      <c r="E4421" s="366">
        <v>61.43</v>
      </c>
      <c r="K4421" s="161"/>
      <c r="M4421" s="161">
        <v>39.9</v>
      </c>
      <c r="N4421" s="22">
        <f t="shared" si="26"/>
        <v>16.757999999999999</v>
      </c>
      <c r="R4421" s="488"/>
    </row>
    <row r="4422" spans="1:18" x14ac:dyDescent="0.2">
      <c r="A4422" s="21">
        <v>42166</v>
      </c>
      <c r="D4422" s="161">
        <v>63.76</v>
      </c>
      <c r="E4422" s="366">
        <v>60.77</v>
      </c>
      <c r="K4422" s="161"/>
      <c r="M4422" s="161">
        <v>40.9</v>
      </c>
      <c r="N4422" s="22">
        <f t="shared" si="26"/>
        <v>17.177999999999997</v>
      </c>
      <c r="R4422" s="488"/>
    </row>
    <row r="4423" spans="1:18" x14ac:dyDescent="0.2">
      <c r="A4423" s="21">
        <v>42167</v>
      </c>
      <c r="D4423" s="161">
        <v>63.19</v>
      </c>
      <c r="E4423" s="366">
        <v>59.96</v>
      </c>
      <c r="K4423" s="161"/>
      <c r="M4423" s="161">
        <v>41.4</v>
      </c>
      <c r="N4423" s="22">
        <f t="shared" si="26"/>
        <v>17.387999999999998</v>
      </c>
      <c r="R4423" s="488"/>
    </row>
    <row r="4424" spans="1:18" x14ac:dyDescent="0.2">
      <c r="A4424" s="21">
        <v>42170</v>
      </c>
      <c r="D4424" s="161">
        <v>60.99</v>
      </c>
      <c r="E4424" s="366">
        <v>59.52</v>
      </c>
      <c r="K4424" s="161"/>
      <c r="M4424" s="161">
        <v>35.700000000000003</v>
      </c>
      <c r="N4424" s="22">
        <f t="shared" si="26"/>
        <v>14.994000000000002</v>
      </c>
      <c r="R4424" s="488"/>
    </row>
    <row r="4425" spans="1:18" x14ac:dyDescent="0.2">
      <c r="A4425" s="21">
        <v>42171</v>
      </c>
      <c r="D4425" s="161">
        <v>60.75</v>
      </c>
      <c r="E4425" s="366">
        <v>59.97</v>
      </c>
      <c r="K4425" s="161"/>
      <c r="M4425" s="161">
        <v>35</v>
      </c>
      <c r="N4425" s="22">
        <f t="shared" si="26"/>
        <v>14.7</v>
      </c>
      <c r="R4425" s="488"/>
    </row>
    <row r="4426" spans="1:18" x14ac:dyDescent="0.2">
      <c r="A4426" s="21">
        <v>42172</v>
      </c>
      <c r="D4426" s="161">
        <v>60.75</v>
      </c>
      <c r="E4426" s="366">
        <v>59.92</v>
      </c>
      <c r="K4426" s="161"/>
      <c r="M4426" s="161">
        <v>35</v>
      </c>
      <c r="N4426" s="22">
        <f t="shared" si="26"/>
        <v>14.7</v>
      </c>
      <c r="R4426" s="488"/>
    </row>
    <row r="4427" spans="1:18" x14ac:dyDescent="0.2">
      <c r="A4427" s="21">
        <v>42173</v>
      </c>
      <c r="D4427" s="161">
        <v>61.37</v>
      </c>
      <c r="E4427" s="366">
        <v>60.45</v>
      </c>
      <c r="K4427" s="161"/>
      <c r="M4427" s="161">
        <v>34.4</v>
      </c>
      <c r="N4427" s="22">
        <f t="shared" si="26"/>
        <v>14.447999999999999</v>
      </c>
      <c r="R4427" s="488"/>
    </row>
    <row r="4428" spans="1:18" x14ac:dyDescent="0.2">
      <c r="A4428" s="21">
        <v>42174</v>
      </c>
      <c r="D4428" s="161">
        <v>59.41</v>
      </c>
      <c r="E4428" s="366">
        <v>59.61</v>
      </c>
      <c r="K4428" s="161">
        <v>56</v>
      </c>
      <c r="M4428" s="161">
        <v>35.1</v>
      </c>
      <c r="N4428" s="22">
        <f t="shared" si="26"/>
        <v>14.742000000000001</v>
      </c>
      <c r="R4428" s="488"/>
    </row>
    <row r="4429" spans="1:18" x14ac:dyDescent="0.2">
      <c r="A4429" s="21">
        <v>42177</v>
      </c>
      <c r="D4429" s="161">
        <v>60.54</v>
      </c>
      <c r="E4429" s="366">
        <v>59.68</v>
      </c>
      <c r="K4429">
        <v>56.5</v>
      </c>
      <c r="M4429" s="161">
        <v>35.4</v>
      </c>
      <c r="N4429" s="22">
        <f t="shared" si="26"/>
        <v>14.867999999999999</v>
      </c>
      <c r="R4429" s="488"/>
    </row>
    <row r="4430" spans="1:18" x14ac:dyDescent="0.2">
      <c r="A4430" s="21">
        <v>42178</v>
      </c>
      <c r="D4430" s="161">
        <v>61.67</v>
      </c>
      <c r="E4430" s="366">
        <v>61.01</v>
      </c>
      <c r="K4430">
        <v>57.5</v>
      </c>
      <c r="M4430" s="161">
        <v>38.4</v>
      </c>
      <c r="N4430" s="22">
        <f t="shared" si="26"/>
        <v>16.128</v>
      </c>
      <c r="R4430" s="488"/>
    </row>
    <row r="4431" spans="1:18" x14ac:dyDescent="0.2">
      <c r="A4431" s="21">
        <v>42179</v>
      </c>
      <c r="D4431" s="161">
        <v>61.63</v>
      </c>
      <c r="E4431" s="366">
        <v>60.27</v>
      </c>
      <c r="K4431" s="161">
        <v>56.75</v>
      </c>
      <c r="M4431" s="161">
        <v>40</v>
      </c>
      <c r="N4431" s="22">
        <f t="shared" si="26"/>
        <v>16.8</v>
      </c>
      <c r="R4431" s="488"/>
    </row>
    <row r="4432" spans="1:18" x14ac:dyDescent="0.2">
      <c r="A4432" s="21">
        <v>42180</v>
      </c>
      <c r="D4432" s="161">
        <v>60.24</v>
      </c>
      <c r="E4432" s="366">
        <v>59.7</v>
      </c>
      <c r="K4432" s="161">
        <v>56.25</v>
      </c>
      <c r="M4432" s="161">
        <v>40.5</v>
      </c>
      <c r="N4432" s="22">
        <f t="shared" si="26"/>
        <v>17.010000000000002</v>
      </c>
      <c r="R4432" s="488"/>
    </row>
    <row r="4433" spans="1:14" x14ac:dyDescent="0.2">
      <c r="A4433" s="21">
        <v>42181</v>
      </c>
      <c r="D4433" s="161">
        <v>60.14</v>
      </c>
      <c r="E4433" s="366">
        <v>59.63</v>
      </c>
      <c r="K4433" s="161">
        <v>56</v>
      </c>
      <c r="M4433" s="161">
        <v>40.799999999999997</v>
      </c>
      <c r="N4433" s="22">
        <f t="shared" si="26"/>
        <v>17.135999999999999</v>
      </c>
    </row>
    <row r="4434" spans="1:14" x14ac:dyDescent="0.2">
      <c r="A4434" s="21">
        <v>42184</v>
      </c>
      <c r="D4434" s="161">
        <v>59.03</v>
      </c>
      <c r="E4434" s="366">
        <v>58.33</v>
      </c>
      <c r="F4434" s="424" t="s">
        <v>3229</v>
      </c>
      <c r="K4434" s="161">
        <v>55</v>
      </c>
      <c r="M4434" s="161">
        <v>40.799999999999997</v>
      </c>
      <c r="N4434" s="22">
        <f t="shared" si="26"/>
        <v>17.135999999999999</v>
      </c>
    </row>
    <row r="4435" spans="1:14" ht="13.2" x14ac:dyDescent="0.25">
      <c r="A4435" s="21">
        <v>42185</v>
      </c>
      <c r="D4435" s="161">
        <v>60.31</v>
      </c>
      <c r="E4435" s="366">
        <v>59.47</v>
      </c>
      <c r="F4435" s="57">
        <v>22</v>
      </c>
      <c r="H4435" s="383">
        <f>SUM(D4414:D4435)/F4435</f>
        <v>61.477727272727286</v>
      </c>
      <c r="I4435" s="383">
        <f>SUM(E4414:E4435)/F4435</f>
        <v>59.828636363636377</v>
      </c>
      <c r="K4435" s="161">
        <v>56</v>
      </c>
      <c r="M4435" s="161">
        <v>43.1</v>
      </c>
      <c r="N4435" s="22">
        <f t="shared" si="26"/>
        <v>18.102</v>
      </c>
    </row>
    <row r="4436" spans="1:14" s="57" customFormat="1" x14ac:dyDescent="0.2">
      <c r="A4436" s="286">
        <v>42186</v>
      </c>
      <c r="D4436" s="429">
        <v>61.65</v>
      </c>
      <c r="E4436" s="429">
        <v>56.96</v>
      </c>
      <c r="K4436" s="372">
        <v>53.5</v>
      </c>
      <c r="M4436" s="363">
        <v>41.8</v>
      </c>
      <c r="N4436" s="371">
        <f t="shared" si="26"/>
        <v>17.556000000000001</v>
      </c>
    </row>
    <row r="4437" spans="1:14" x14ac:dyDescent="0.2">
      <c r="A4437" s="21">
        <v>42187</v>
      </c>
      <c r="D4437" s="161">
        <v>61.73</v>
      </c>
      <c r="E4437" s="366">
        <v>56.93</v>
      </c>
      <c r="K4437"/>
      <c r="M4437" s="161">
        <v>42.5</v>
      </c>
      <c r="N4437" s="22">
        <f t="shared" si="26"/>
        <v>17.849999999999998</v>
      </c>
    </row>
    <row r="4438" spans="1:14" x14ac:dyDescent="0.2">
      <c r="A4438" s="21">
        <v>42188</v>
      </c>
      <c r="D4438" s="161">
        <v>59.06</v>
      </c>
      <c r="E4438"/>
      <c r="F4438" s="424" t="s">
        <v>3230</v>
      </c>
      <c r="K4438"/>
      <c r="M4438" s="161">
        <v>42.5</v>
      </c>
      <c r="N4438" s="22">
        <f t="shared" si="26"/>
        <v>17.849999999999998</v>
      </c>
    </row>
    <row r="4439" spans="1:14" x14ac:dyDescent="0.2">
      <c r="A4439" s="21">
        <v>42191</v>
      </c>
      <c r="D4439" s="161">
        <v>57.19</v>
      </c>
      <c r="E4439" s="366">
        <v>52.53</v>
      </c>
      <c r="F4439" s="424" t="s">
        <v>3231</v>
      </c>
      <c r="K4439" s="161">
        <v>48.5</v>
      </c>
      <c r="M4439" s="161">
        <v>40.1</v>
      </c>
      <c r="N4439" s="22">
        <f t="shared" si="26"/>
        <v>16.842000000000002</v>
      </c>
    </row>
    <row r="4440" spans="1:14" x14ac:dyDescent="0.2">
      <c r="A4440" s="21">
        <v>42192</v>
      </c>
      <c r="D4440" s="161">
        <v>54.72</v>
      </c>
      <c r="E4440" s="366">
        <v>52.33</v>
      </c>
      <c r="F4440" s="424" t="s">
        <v>3232</v>
      </c>
      <c r="K4440" s="161">
        <v>49</v>
      </c>
      <c r="M4440" s="161">
        <v>39.5</v>
      </c>
      <c r="N4440" s="22">
        <f t="shared" si="26"/>
        <v>16.59</v>
      </c>
    </row>
    <row r="4441" spans="1:14" x14ac:dyDescent="0.2">
      <c r="A4441" s="21">
        <v>42193</v>
      </c>
      <c r="D4441" s="161">
        <v>55.7</v>
      </c>
      <c r="E4441" s="366">
        <v>51.65</v>
      </c>
      <c r="K4441" s="161"/>
      <c r="M4441" s="161">
        <v>37.799999999999997</v>
      </c>
      <c r="N4441" s="22">
        <f t="shared" si="26"/>
        <v>15.875999999999998</v>
      </c>
    </row>
    <row r="4442" spans="1:14" x14ac:dyDescent="0.2">
      <c r="A4442" s="21">
        <v>42194</v>
      </c>
      <c r="D4442" s="161">
        <v>57.83</v>
      </c>
      <c r="E4442" s="366">
        <v>52.78</v>
      </c>
      <c r="K4442" s="161"/>
      <c r="M4442" s="161">
        <v>42.3</v>
      </c>
      <c r="N4442" s="22">
        <f t="shared" si="26"/>
        <v>17.765999999999998</v>
      </c>
    </row>
    <row r="4443" spans="1:14" x14ac:dyDescent="0.2">
      <c r="A4443" s="21">
        <v>42195</v>
      </c>
      <c r="D4443" s="161">
        <v>57.72</v>
      </c>
      <c r="E4443" s="366">
        <v>52.74</v>
      </c>
      <c r="K4443" s="161"/>
      <c r="M4443" s="161">
        <v>42</v>
      </c>
      <c r="N4443" s="22">
        <f t="shared" si="26"/>
        <v>17.64</v>
      </c>
    </row>
    <row r="4444" spans="1:14" x14ac:dyDescent="0.2">
      <c r="A4444" s="21">
        <v>42198</v>
      </c>
      <c r="D4444" s="161">
        <v>57.63</v>
      </c>
      <c r="E4444" s="366">
        <v>52.2</v>
      </c>
      <c r="K4444" s="161"/>
      <c r="M4444" s="161">
        <v>40.9</v>
      </c>
      <c r="N4444" s="22">
        <f t="shared" si="26"/>
        <v>17.177999999999997</v>
      </c>
    </row>
    <row r="4445" spans="1:14" x14ac:dyDescent="0.2">
      <c r="A4445" s="21">
        <v>42199</v>
      </c>
      <c r="D4445" s="161">
        <v>57.2</v>
      </c>
      <c r="E4445" s="366">
        <v>53.04</v>
      </c>
      <c r="F4445" s="424" t="s">
        <v>3233</v>
      </c>
      <c r="K4445" s="161"/>
      <c r="M4445" s="161">
        <v>41.5</v>
      </c>
      <c r="N4445" s="22">
        <f t="shared" si="26"/>
        <v>17.43</v>
      </c>
    </row>
    <row r="4446" spans="1:14" x14ac:dyDescent="0.2">
      <c r="A4446" s="21">
        <v>42200</v>
      </c>
      <c r="D4446" s="161">
        <v>57.34</v>
      </c>
      <c r="E4446" s="366">
        <v>51.41</v>
      </c>
      <c r="F4446" s="424" t="s">
        <v>3234</v>
      </c>
      <c r="K4446" s="161"/>
      <c r="M4446" s="161">
        <v>42</v>
      </c>
      <c r="N4446" s="22">
        <f t="shared" si="26"/>
        <v>17.64</v>
      </c>
    </row>
    <row r="4447" spans="1:14" x14ac:dyDescent="0.2">
      <c r="A4447" s="21">
        <v>42201</v>
      </c>
      <c r="D4447" s="161">
        <v>57.31</v>
      </c>
      <c r="E4447" s="366">
        <v>50.91</v>
      </c>
      <c r="K4447" s="161"/>
      <c r="M4447" s="161">
        <v>39.799999999999997</v>
      </c>
      <c r="N4447" s="22">
        <f t="shared" si="26"/>
        <v>16.715999999999998</v>
      </c>
    </row>
    <row r="4448" spans="1:14" x14ac:dyDescent="0.2">
      <c r="A4448" s="21">
        <v>42202</v>
      </c>
      <c r="D4448" s="161">
        <v>56.38</v>
      </c>
      <c r="E4448" s="366">
        <v>50.89</v>
      </c>
      <c r="K4448" s="161"/>
      <c r="M4448" s="161">
        <v>43.3</v>
      </c>
      <c r="N4448" s="22">
        <f t="shared" si="26"/>
        <v>18.186</v>
      </c>
    </row>
    <row r="4449" spans="1:14" x14ac:dyDescent="0.2">
      <c r="A4449" s="21">
        <v>42205</v>
      </c>
      <c r="D4449" s="161">
        <v>56.42</v>
      </c>
      <c r="E4449" s="366">
        <v>50.15</v>
      </c>
      <c r="K4449" s="161">
        <v>47</v>
      </c>
      <c r="M4449" s="161">
        <v>41.8</v>
      </c>
      <c r="N4449" s="22">
        <f t="shared" si="26"/>
        <v>17.556000000000001</v>
      </c>
    </row>
    <row r="4450" spans="1:14" x14ac:dyDescent="0.2">
      <c r="A4450" s="21">
        <v>42206</v>
      </c>
      <c r="D4450" s="161">
        <v>55.94</v>
      </c>
      <c r="E4450" s="366">
        <v>50.36</v>
      </c>
      <c r="K4450" s="161">
        <v>46.75</v>
      </c>
      <c r="M4450" s="161">
        <v>42.1</v>
      </c>
      <c r="N4450" s="22">
        <f t="shared" si="26"/>
        <v>17.682000000000002</v>
      </c>
    </row>
    <row r="4451" spans="1:14" x14ac:dyDescent="0.2">
      <c r="A4451" s="21">
        <v>42207</v>
      </c>
      <c r="D4451" s="161">
        <v>56.36</v>
      </c>
      <c r="E4451" s="366">
        <v>49.19</v>
      </c>
      <c r="K4451" s="161">
        <v>45.75</v>
      </c>
      <c r="M4451" s="161">
        <v>42.6</v>
      </c>
      <c r="N4451" s="22">
        <f t="shared" si="26"/>
        <v>17.891999999999999</v>
      </c>
    </row>
    <row r="4452" spans="1:14" x14ac:dyDescent="0.2">
      <c r="A4452" s="21">
        <v>42208</v>
      </c>
      <c r="D4452" s="161">
        <v>55.76</v>
      </c>
      <c r="E4452" s="366">
        <v>48.45</v>
      </c>
      <c r="K4452" s="161">
        <v>44.75</v>
      </c>
      <c r="M4452" s="161">
        <v>41.9</v>
      </c>
      <c r="N4452" s="22">
        <f t="shared" si="26"/>
        <v>17.597999999999999</v>
      </c>
    </row>
    <row r="4453" spans="1:14" x14ac:dyDescent="0.2">
      <c r="A4453" s="21">
        <v>42209</v>
      </c>
      <c r="D4453" s="161">
        <v>54.29</v>
      </c>
      <c r="E4453" s="366">
        <v>48.14</v>
      </c>
      <c r="K4453" s="161">
        <v>44.75</v>
      </c>
      <c r="M4453" s="161">
        <v>41.5</v>
      </c>
      <c r="N4453" s="22">
        <f t="shared" si="26"/>
        <v>17.43</v>
      </c>
    </row>
    <row r="4454" spans="1:14" x14ac:dyDescent="0.2">
      <c r="A4454" s="21">
        <v>42212</v>
      </c>
      <c r="D4454" s="161">
        <v>54.07</v>
      </c>
      <c r="E4454" s="366">
        <v>47.39</v>
      </c>
      <c r="K4454" s="161">
        <v>43.5</v>
      </c>
      <c r="M4454" s="161">
        <v>39.799999999999997</v>
      </c>
      <c r="N4454" s="22">
        <f t="shared" si="26"/>
        <v>16.715999999999998</v>
      </c>
    </row>
    <row r="4455" spans="1:14" x14ac:dyDescent="0.2">
      <c r="A4455" s="21">
        <v>42213</v>
      </c>
      <c r="D4455" s="161">
        <v>54.3</v>
      </c>
      <c r="E4455" s="366">
        <v>47.98</v>
      </c>
      <c r="K4455" s="161">
        <v>44.5</v>
      </c>
      <c r="M4455" s="161">
        <v>39.700000000000003</v>
      </c>
      <c r="N4455" s="22">
        <f t="shared" si="26"/>
        <v>16.673999999999999</v>
      </c>
    </row>
    <row r="4456" spans="1:14" x14ac:dyDescent="0.2">
      <c r="A4456" s="21">
        <v>42214</v>
      </c>
      <c r="D4456" s="161">
        <v>54.73</v>
      </c>
      <c r="E4456" s="366">
        <v>48.79</v>
      </c>
      <c r="K4456" s="161">
        <v>45.25</v>
      </c>
      <c r="M4456" s="161">
        <v>40</v>
      </c>
      <c r="N4456" s="22">
        <f t="shared" si="26"/>
        <v>16.8</v>
      </c>
    </row>
    <row r="4457" spans="1:14" x14ac:dyDescent="0.2">
      <c r="A4457" s="21">
        <v>42215</v>
      </c>
      <c r="D4457" s="161">
        <v>54.29</v>
      </c>
      <c r="E4457" s="366">
        <v>48.52</v>
      </c>
      <c r="F4457" s="57">
        <v>23</v>
      </c>
      <c r="K4457" s="161">
        <v>45</v>
      </c>
      <c r="M4457" s="161">
        <v>38.6</v>
      </c>
      <c r="N4457" s="22">
        <f t="shared" si="26"/>
        <v>16.212</v>
      </c>
    </row>
    <row r="4458" spans="1:14" s="57" customFormat="1" ht="13.2" x14ac:dyDescent="0.25">
      <c r="A4458" s="286">
        <v>42216</v>
      </c>
      <c r="D4458" s="429">
        <v>53.29</v>
      </c>
      <c r="E4458" s="429">
        <v>47.12</v>
      </c>
      <c r="F4458" s="57">
        <v>22</v>
      </c>
      <c r="G4458"/>
      <c r="H4458" s="383">
        <f>SUM(D4436:D4458)/F4457</f>
        <v>56.561304347826088</v>
      </c>
      <c r="I4458" s="383">
        <f>SUM(E4436:E4458)/F4458</f>
        <v>50.929999999999993</v>
      </c>
      <c r="K4458" s="372">
        <v>43.75</v>
      </c>
      <c r="M4458" s="363">
        <v>37.9</v>
      </c>
      <c r="N4458" s="371">
        <f t="shared" si="26"/>
        <v>15.917999999999999</v>
      </c>
    </row>
    <row r="4459" spans="1:14" x14ac:dyDescent="0.2">
      <c r="A4459" s="21">
        <v>42219</v>
      </c>
      <c r="D4459" s="161">
        <v>49.49</v>
      </c>
      <c r="E4459" s="366">
        <v>45.17</v>
      </c>
      <c r="K4459" s="161">
        <v>41.25</v>
      </c>
      <c r="M4459" s="161">
        <v>36.4</v>
      </c>
      <c r="N4459" s="22">
        <f t="shared" si="26"/>
        <v>15.288</v>
      </c>
    </row>
    <row r="4460" spans="1:14" x14ac:dyDescent="0.2">
      <c r="A4460" s="21">
        <v>42220</v>
      </c>
      <c r="D4460" s="161">
        <v>49.08</v>
      </c>
      <c r="E4460" s="366">
        <v>45.74</v>
      </c>
      <c r="K4460" s="161">
        <v>42.25</v>
      </c>
      <c r="M4460" s="161">
        <v>37.6</v>
      </c>
      <c r="N4460" s="22">
        <f t="shared" si="26"/>
        <v>15.792</v>
      </c>
    </row>
    <row r="4461" spans="1:14" x14ac:dyDescent="0.2">
      <c r="A4461" s="21">
        <v>42221</v>
      </c>
      <c r="D4461" s="161">
        <v>49.04</v>
      </c>
      <c r="E4461" s="366">
        <v>45.15</v>
      </c>
      <c r="K4461" s="161"/>
      <c r="M4461" s="161">
        <v>37.299999999999997</v>
      </c>
      <c r="N4461" s="22">
        <f t="shared" si="26"/>
        <v>15.666</v>
      </c>
    </row>
    <row r="4462" spans="1:14" x14ac:dyDescent="0.2">
      <c r="A4462" s="21">
        <v>42222</v>
      </c>
      <c r="D4462" s="161">
        <v>47.8</v>
      </c>
      <c r="E4462" s="366">
        <v>44.66</v>
      </c>
      <c r="K4462" s="161"/>
      <c r="M4462" s="161">
        <v>37.1</v>
      </c>
      <c r="N4462" s="22">
        <f t="shared" si="26"/>
        <v>15.582000000000001</v>
      </c>
    </row>
    <row r="4463" spans="1:14" x14ac:dyDescent="0.2">
      <c r="A4463" s="21">
        <v>42223</v>
      </c>
      <c r="D4463" s="161">
        <v>47.54</v>
      </c>
      <c r="E4463" s="366">
        <v>43.87</v>
      </c>
      <c r="K4463" s="161"/>
      <c r="M4463" s="161">
        <v>36.6</v>
      </c>
      <c r="N4463" s="22">
        <f t="shared" si="26"/>
        <v>15.372</v>
      </c>
    </row>
    <row r="4464" spans="1:14" x14ac:dyDescent="0.2">
      <c r="A4464" s="21">
        <v>42226</v>
      </c>
      <c r="D4464" s="161">
        <v>48.3</v>
      </c>
      <c r="E4464" s="366">
        <v>44.96</v>
      </c>
      <c r="K4464" s="161"/>
      <c r="M4464" s="161">
        <v>38</v>
      </c>
      <c r="N4464" s="22">
        <f t="shared" si="26"/>
        <v>15.96</v>
      </c>
    </row>
    <row r="4465" spans="1:14" x14ac:dyDescent="0.2">
      <c r="A4465" s="21">
        <v>42227</v>
      </c>
      <c r="D4465" s="161">
        <v>47.33</v>
      </c>
      <c r="E4465" s="366">
        <v>43.08</v>
      </c>
      <c r="K4465" s="161"/>
      <c r="M4465" s="161">
        <v>37.1</v>
      </c>
      <c r="N4465" s="22">
        <f t="shared" si="26"/>
        <v>15.582000000000001</v>
      </c>
    </row>
    <row r="4466" spans="1:14" x14ac:dyDescent="0.2">
      <c r="A4466" s="21">
        <v>42228</v>
      </c>
      <c r="D4466" s="161">
        <v>48.29</v>
      </c>
      <c r="E4466" s="366">
        <v>43.3</v>
      </c>
      <c r="K4466" s="161"/>
      <c r="M4466" s="161">
        <v>37.4</v>
      </c>
      <c r="N4466" s="22">
        <f t="shared" si="26"/>
        <v>15.708</v>
      </c>
    </row>
    <row r="4467" spans="1:14" x14ac:dyDescent="0.2">
      <c r="A4467" s="21">
        <v>42229</v>
      </c>
      <c r="D4467" s="161">
        <v>48.01</v>
      </c>
      <c r="E4467" s="366">
        <v>42.23</v>
      </c>
      <c r="K4467" s="161"/>
      <c r="M4467" s="161">
        <v>36.799999999999997</v>
      </c>
      <c r="N4467" s="22">
        <f t="shared" si="26"/>
        <v>15.456</v>
      </c>
    </row>
    <row r="4468" spans="1:14" x14ac:dyDescent="0.2">
      <c r="A4468" s="21">
        <v>42230</v>
      </c>
      <c r="D4468" s="161">
        <v>47.79</v>
      </c>
      <c r="E4468" s="366">
        <v>42.5</v>
      </c>
      <c r="K4468" s="161"/>
      <c r="M4468" s="161">
        <v>37.799999999999997</v>
      </c>
      <c r="N4468" s="22">
        <f t="shared" si="26"/>
        <v>15.875999999999998</v>
      </c>
    </row>
    <row r="4469" spans="1:14" x14ac:dyDescent="0.2">
      <c r="A4469" s="21">
        <v>42233</v>
      </c>
      <c r="D4469" s="161">
        <v>47.77</v>
      </c>
      <c r="E4469" s="366">
        <v>41.87</v>
      </c>
      <c r="F4469" s="424" t="s">
        <v>3235</v>
      </c>
      <c r="K4469" s="161"/>
      <c r="M4469" s="161">
        <v>37.700000000000003</v>
      </c>
      <c r="N4469" s="22">
        <f t="shared" si="26"/>
        <v>15.834</v>
      </c>
    </row>
    <row r="4470" spans="1:14" x14ac:dyDescent="0.2">
      <c r="A4470" s="21">
        <v>42234</v>
      </c>
      <c r="D4470" s="161">
        <v>47</v>
      </c>
      <c r="E4470" s="366">
        <v>42.62</v>
      </c>
      <c r="F4470" s="424" t="s">
        <v>3236</v>
      </c>
      <c r="K4470" s="161"/>
      <c r="M4470" s="161">
        <v>37.799999999999997</v>
      </c>
      <c r="N4470" s="22">
        <f t="shared" si="26"/>
        <v>15.875999999999998</v>
      </c>
    </row>
    <row r="4471" spans="1:14" x14ac:dyDescent="0.2">
      <c r="A4471" s="21">
        <v>42235</v>
      </c>
      <c r="D4471" s="161">
        <v>45.75</v>
      </c>
      <c r="E4471" s="366">
        <v>40.799999999999997</v>
      </c>
      <c r="F4471" s="424" t="s">
        <v>3237</v>
      </c>
      <c r="K4471" s="161"/>
      <c r="M4471" s="161">
        <v>37</v>
      </c>
      <c r="N4471" s="22">
        <f t="shared" si="26"/>
        <v>15.54</v>
      </c>
    </row>
    <row r="4472" spans="1:14" x14ac:dyDescent="0.2">
      <c r="A4472" s="21">
        <v>42236</v>
      </c>
      <c r="D4472" s="161">
        <v>45.63</v>
      </c>
      <c r="E4472" s="366">
        <v>41.14</v>
      </c>
      <c r="K4472" s="161">
        <v>37.75</v>
      </c>
      <c r="M4472" s="161">
        <v>37.9</v>
      </c>
      <c r="N4472" s="22">
        <f t="shared" si="26"/>
        <v>15.917999999999999</v>
      </c>
    </row>
    <row r="4473" spans="1:14" x14ac:dyDescent="0.2">
      <c r="A4473" s="21">
        <v>42237</v>
      </c>
      <c r="D4473" s="161">
        <v>43.84</v>
      </c>
      <c r="E4473" s="366">
        <v>40.450000000000003</v>
      </c>
      <c r="F4473" s="424" t="s">
        <v>3238</v>
      </c>
      <c r="K4473" s="161">
        <v>37</v>
      </c>
      <c r="M4473" s="161">
        <v>37.1</v>
      </c>
      <c r="N4473" s="22">
        <f t="shared" si="26"/>
        <v>15.582000000000001</v>
      </c>
    </row>
    <row r="4474" spans="1:14" x14ac:dyDescent="0.2">
      <c r="A4474" s="21">
        <v>42240</v>
      </c>
      <c r="D4474" s="161">
        <v>41.59</v>
      </c>
      <c r="E4474" s="366">
        <v>38.24</v>
      </c>
      <c r="F4474" s="424" t="s">
        <v>3239</v>
      </c>
      <c r="K4474" s="161">
        <v>34.5</v>
      </c>
      <c r="M4474" s="161">
        <v>35.6</v>
      </c>
      <c r="N4474" s="22">
        <f t="shared" si="26"/>
        <v>14.952000000000002</v>
      </c>
    </row>
    <row r="4475" spans="1:14" x14ac:dyDescent="0.2">
      <c r="A4475" s="21">
        <v>42241</v>
      </c>
      <c r="D4475" s="161">
        <v>41.86</v>
      </c>
      <c r="E4475" s="366">
        <v>39.31</v>
      </c>
      <c r="K4475" s="161">
        <v>35.75</v>
      </c>
      <c r="M4475" s="161">
        <v>35.799999999999997</v>
      </c>
      <c r="N4475" s="22">
        <f t="shared" si="26"/>
        <v>15.036</v>
      </c>
    </row>
    <row r="4476" spans="1:14" x14ac:dyDescent="0.2">
      <c r="A4476" s="21">
        <v>42242</v>
      </c>
      <c r="D4476" s="161">
        <v>41.76</v>
      </c>
      <c r="E4476" s="366">
        <v>38.6</v>
      </c>
      <c r="F4476" s="424" t="s">
        <v>3240</v>
      </c>
      <c r="K4476" s="161">
        <v>35</v>
      </c>
      <c r="M4476" s="161">
        <v>34.1</v>
      </c>
      <c r="N4476" s="22">
        <f t="shared" si="26"/>
        <v>14.322000000000001</v>
      </c>
    </row>
    <row r="4477" spans="1:14" x14ac:dyDescent="0.2">
      <c r="A4477" s="21">
        <v>42243</v>
      </c>
      <c r="D4477" s="161">
        <v>44.46</v>
      </c>
      <c r="E4477" s="366">
        <v>42.56</v>
      </c>
      <c r="F4477" s="424" t="s">
        <v>3241</v>
      </c>
      <c r="K4477" s="161">
        <v>39</v>
      </c>
      <c r="M4477" s="161">
        <v>36.799999999999997</v>
      </c>
      <c r="N4477" s="22">
        <f t="shared" si="26"/>
        <v>15.456</v>
      </c>
    </row>
    <row r="4478" spans="1:14" x14ac:dyDescent="0.2">
      <c r="A4478" s="21">
        <v>42244</v>
      </c>
      <c r="D4478" s="161">
        <v>47.97</v>
      </c>
      <c r="E4478" s="366">
        <v>45.22</v>
      </c>
      <c r="K4478" s="161">
        <v>41.75</v>
      </c>
      <c r="M4478" s="161">
        <v>40.299999999999997</v>
      </c>
      <c r="N4478" s="22">
        <f t="shared" si="26"/>
        <v>16.925999999999998</v>
      </c>
    </row>
    <row r="4479" spans="1:14" ht="13.2" x14ac:dyDescent="0.25">
      <c r="A4479" s="21">
        <v>42247</v>
      </c>
      <c r="D4479" s="161">
        <v>47.97</v>
      </c>
      <c r="E4479" s="366">
        <v>49.2</v>
      </c>
      <c r="F4479" s="57">
        <v>21</v>
      </c>
      <c r="G4479" s="383"/>
      <c r="H4479" s="383">
        <f>SUM(D4459:D4479)/F4479</f>
        <v>46.58428571428572</v>
      </c>
      <c r="I4479" s="383">
        <f>SUM(E4459:E4479)/F4479</f>
        <v>42.889047619047624</v>
      </c>
      <c r="K4479" s="161">
        <v>45.5</v>
      </c>
      <c r="M4479" s="161">
        <v>43.6</v>
      </c>
      <c r="N4479" s="22">
        <f t="shared" si="26"/>
        <v>18.312000000000001</v>
      </c>
    </row>
    <row r="4480" spans="1:14" s="57" customFormat="1" x14ac:dyDescent="0.2">
      <c r="A4480" s="286">
        <v>42248</v>
      </c>
      <c r="D4480" s="373">
        <v>48.8</v>
      </c>
      <c r="E4480" s="429">
        <v>45.41</v>
      </c>
      <c r="K4480" s="372">
        <v>42</v>
      </c>
      <c r="M4480" s="363">
        <v>41.8</v>
      </c>
      <c r="N4480" s="371">
        <f t="shared" si="26"/>
        <v>17.556000000000001</v>
      </c>
    </row>
    <row r="4481" spans="1:14" x14ac:dyDescent="0.2">
      <c r="A4481" s="21">
        <v>42249</v>
      </c>
      <c r="D4481" s="161">
        <v>47.67</v>
      </c>
      <c r="E4481" s="366">
        <v>46.25</v>
      </c>
      <c r="K4481" s="161">
        <v>42.5</v>
      </c>
      <c r="M4481" s="161">
        <v>44</v>
      </c>
      <c r="N4481" s="22">
        <f t="shared" si="26"/>
        <v>18.48</v>
      </c>
    </row>
    <row r="4482" spans="1:14" x14ac:dyDescent="0.2">
      <c r="A4482" s="21">
        <v>42250</v>
      </c>
      <c r="D4482" s="161">
        <v>50.41</v>
      </c>
      <c r="E4482" s="366">
        <v>46.75</v>
      </c>
      <c r="K4482" s="161"/>
      <c r="M4482" s="161">
        <v>44.1</v>
      </c>
      <c r="N4482" s="22">
        <f t="shared" si="26"/>
        <v>18.521999999999998</v>
      </c>
    </row>
    <row r="4483" spans="1:14" x14ac:dyDescent="0.2">
      <c r="A4483" s="21">
        <v>42251</v>
      </c>
      <c r="D4483" s="161">
        <v>48.59</v>
      </c>
      <c r="E4483" s="366">
        <v>46.05</v>
      </c>
      <c r="K4483" s="161"/>
      <c r="M4483" s="161">
        <v>43.3</v>
      </c>
      <c r="N4483" s="22">
        <f t="shared" si="26"/>
        <v>18.186</v>
      </c>
    </row>
    <row r="4484" spans="1:14" x14ac:dyDescent="0.2">
      <c r="A4484" s="21">
        <v>42254</v>
      </c>
      <c r="D4484" s="161">
        <v>46.42</v>
      </c>
      <c r="E4484"/>
      <c r="F4484" s="424" t="s">
        <v>3242</v>
      </c>
      <c r="K4484" s="161"/>
      <c r="M4484" s="161">
        <v>43.3</v>
      </c>
      <c r="N4484" s="22">
        <f t="shared" si="26"/>
        <v>18.186</v>
      </c>
    </row>
    <row r="4485" spans="1:14" x14ac:dyDescent="0.2">
      <c r="A4485" s="21">
        <v>42255</v>
      </c>
      <c r="D4485" s="161">
        <v>48.88</v>
      </c>
      <c r="E4485" s="366">
        <v>45.94</v>
      </c>
      <c r="K4485" s="161"/>
      <c r="M4485" s="161">
        <v>43.6</v>
      </c>
      <c r="N4485" s="22">
        <f t="shared" si="26"/>
        <v>18.312000000000001</v>
      </c>
    </row>
    <row r="4486" spans="1:14" x14ac:dyDescent="0.2">
      <c r="A4486" s="21">
        <v>42256</v>
      </c>
      <c r="D4486" s="161">
        <v>48.04</v>
      </c>
      <c r="E4486" s="366">
        <v>44.15</v>
      </c>
      <c r="K4486" s="161"/>
      <c r="M4486" s="161">
        <v>43.4</v>
      </c>
      <c r="N4486" s="22">
        <f t="shared" si="26"/>
        <v>18.228000000000002</v>
      </c>
    </row>
    <row r="4487" spans="1:14" x14ac:dyDescent="0.2">
      <c r="A4487" s="21">
        <v>42257</v>
      </c>
      <c r="D4487" s="161">
        <v>47.77</v>
      </c>
      <c r="E4487" s="366">
        <v>45.92</v>
      </c>
      <c r="K4487" s="161"/>
      <c r="M4487" s="161">
        <v>44.7</v>
      </c>
      <c r="N4487" s="22">
        <f t="shared" si="26"/>
        <v>18.774000000000001</v>
      </c>
    </row>
    <row r="4488" spans="1:14" x14ac:dyDescent="0.2">
      <c r="A4488" s="21">
        <v>42258</v>
      </c>
      <c r="D4488" s="161">
        <v>46.87</v>
      </c>
      <c r="E4488" s="366">
        <v>44.93</v>
      </c>
      <c r="K4488" s="161"/>
      <c r="M4488" s="161">
        <v>44.4</v>
      </c>
      <c r="N4488" s="22">
        <f t="shared" si="26"/>
        <v>18.648</v>
      </c>
    </row>
    <row r="4489" spans="1:14" x14ac:dyDescent="0.2">
      <c r="A4489" s="21">
        <v>42261</v>
      </c>
      <c r="D4489" s="161">
        <v>45.87</v>
      </c>
      <c r="E4489" s="366">
        <v>44</v>
      </c>
      <c r="F4489" s="424" t="s">
        <v>3243</v>
      </c>
      <c r="K4489" s="161"/>
      <c r="M4489" s="161">
        <v>43.9</v>
      </c>
      <c r="N4489" s="22">
        <f t="shared" si="26"/>
        <v>18.437999999999999</v>
      </c>
    </row>
    <row r="4490" spans="1:14" x14ac:dyDescent="0.2">
      <c r="A4490" s="21">
        <v>42262</v>
      </c>
      <c r="D4490" s="161">
        <v>45.91</v>
      </c>
      <c r="E4490" s="366">
        <v>44.59</v>
      </c>
      <c r="K4490" s="161"/>
      <c r="M4490" s="161">
        <v>44.5</v>
      </c>
      <c r="N4490" s="22">
        <f t="shared" si="26"/>
        <v>18.690000000000001</v>
      </c>
    </row>
    <row r="4491" spans="1:14" x14ac:dyDescent="0.2">
      <c r="A4491" s="21">
        <v>42263</v>
      </c>
      <c r="D4491" s="161">
        <v>49.35</v>
      </c>
      <c r="E4491" s="366">
        <v>47.15</v>
      </c>
      <c r="K4491" s="161"/>
      <c r="M4491" s="161">
        <v>46.1</v>
      </c>
      <c r="N4491" s="22">
        <f t="shared" si="26"/>
        <v>19.362000000000002</v>
      </c>
    </row>
    <row r="4492" spans="1:14" x14ac:dyDescent="0.2">
      <c r="A4492" s="21">
        <v>42264</v>
      </c>
      <c r="D4492" s="161">
        <v>48.27</v>
      </c>
      <c r="E4492" s="366">
        <v>46.9</v>
      </c>
      <c r="K4492" s="161"/>
      <c r="M4492" s="161">
        <v>46.1</v>
      </c>
      <c r="N4492" s="22">
        <f t="shared" si="26"/>
        <v>19.362000000000002</v>
      </c>
    </row>
    <row r="4493" spans="1:14" x14ac:dyDescent="0.2">
      <c r="A4493" s="21">
        <v>42265</v>
      </c>
      <c r="D4493" s="161">
        <v>47.28</v>
      </c>
      <c r="E4493" s="366">
        <v>44.68</v>
      </c>
      <c r="F4493" s="424" t="s">
        <v>3244</v>
      </c>
      <c r="K4493" s="161"/>
      <c r="M4493" s="161">
        <v>45.8</v>
      </c>
      <c r="N4493" s="22">
        <f t="shared" si="26"/>
        <v>19.235999999999997</v>
      </c>
    </row>
    <row r="4494" spans="1:14" x14ac:dyDescent="0.2">
      <c r="A4494" s="21">
        <v>42268</v>
      </c>
      <c r="D4494" s="161">
        <v>47.64</v>
      </c>
      <c r="E4494" s="366">
        <v>46.68</v>
      </c>
      <c r="K4494" s="161">
        <v>43</v>
      </c>
      <c r="M4494" s="161">
        <v>46.8</v>
      </c>
      <c r="N4494" s="22">
        <f t="shared" si="26"/>
        <v>19.655999999999999</v>
      </c>
    </row>
    <row r="4495" spans="1:14" x14ac:dyDescent="0.2">
      <c r="A4495" s="21">
        <v>42269</v>
      </c>
      <c r="D4495" s="161">
        <v>46.69</v>
      </c>
      <c r="E4495" s="366">
        <v>45.83</v>
      </c>
      <c r="K4495" s="161">
        <v>42.25</v>
      </c>
      <c r="M4495" s="161">
        <v>47.3</v>
      </c>
      <c r="N4495" s="22">
        <f t="shared" si="26"/>
        <v>19.866</v>
      </c>
    </row>
    <row r="4496" spans="1:14" x14ac:dyDescent="0.2">
      <c r="A4496" s="21">
        <v>42270</v>
      </c>
      <c r="D4496" s="161">
        <v>48</v>
      </c>
      <c r="E4496" s="366">
        <v>44.48</v>
      </c>
      <c r="K4496" s="161">
        <v>41</v>
      </c>
      <c r="M4496" s="161">
        <v>47.8</v>
      </c>
      <c r="N4496" s="22">
        <f t="shared" si="26"/>
        <v>20.076000000000001</v>
      </c>
    </row>
    <row r="4497" spans="1:14" x14ac:dyDescent="0.2">
      <c r="A4497" s="21">
        <v>42271</v>
      </c>
      <c r="D4497" s="161">
        <v>47.06</v>
      </c>
      <c r="E4497" s="366">
        <v>44.91</v>
      </c>
      <c r="K4497" s="161">
        <v>41.25</v>
      </c>
      <c r="M4497" s="161">
        <v>47.9</v>
      </c>
      <c r="N4497" s="22">
        <f t="shared" si="26"/>
        <v>20.117999999999999</v>
      </c>
    </row>
    <row r="4498" spans="1:14" x14ac:dyDescent="0.2">
      <c r="A4498" s="21">
        <v>42272</v>
      </c>
      <c r="D4498" s="161">
        <v>47.28</v>
      </c>
      <c r="E4498" s="366">
        <v>45.7</v>
      </c>
      <c r="K4498" s="161">
        <v>42.25</v>
      </c>
      <c r="M4498" s="161">
        <v>47.9</v>
      </c>
      <c r="N4498" s="22">
        <f t="shared" si="26"/>
        <v>20.117999999999999</v>
      </c>
    </row>
    <row r="4499" spans="1:14" x14ac:dyDescent="0.2">
      <c r="A4499" s="21">
        <v>42275</v>
      </c>
      <c r="D4499" s="161">
        <v>46.04</v>
      </c>
      <c r="E4499" s="366">
        <v>44.43</v>
      </c>
      <c r="K4499" s="161">
        <v>40.75</v>
      </c>
      <c r="M4499" s="161">
        <v>47.3</v>
      </c>
      <c r="N4499" s="22">
        <f t="shared" si="26"/>
        <v>19.866</v>
      </c>
    </row>
    <row r="4500" spans="1:14" x14ac:dyDescent="0.2">
      <c r="A4500" s="21">
        <v>42276</v>
      </c>
      <c r="D4500" s="161">
        <v>47.58</v>
      </c>
      <c r="E4500" s="366">
        <v>45.23</v>
      </c>
      <c r="F4500">
        <v>22</v>
      </c>
      <c r="K4500" s="161">
        <v>41.75</v>
      </c>
      <c r="M4500" s="161">
        <v>46.9</v>
      </c>
      <c r="N4500" s="22">
        <f t="shared" si="26"/>
        <v>19.698</v>
      </c>
    </row>
    <row r="4501" spans="1:14" ht="13.2" x14ac:dyDescent="0.25">
      <c r="A4501" s="21">
        <v>42277</v>
      </c>
      <c r="D4501" s="161">
        <v>47.29</v>
      </c>
      <c r="E4501" s="366">
        <v>45.09</v>
      </c>
      <c r="F4501">
        <v>21</v>
      </c>
      <c r="H4501" s="383">
        <f>SUM(D4480:D4501)/F4500</f>
        <v>47.62318181818182</v>
      </c>
      <c r="I4501" s="383">
        <f>SUM(E4480:E4501)/F4501</f>
        <v>45.479523809523805</v>
      </c>
      <c r="K4501" s="161">
        <v>41.5</v>
      </c>
      <c r="M4501" s="161">
        <v>46.4</v>
      </c>
      <c r="N4501" s="22">
        <f t="shared" si="26"/>
        <v>19.488</v>
      </c>
    </row>
    <row r="4502" spans="1:14" s="57" customFormat="1" x14ac:dyDescent="0.2">
      <c r="A4502" s="286">
        <v>42278</v>
      </c>
      <c r="D4502" s="429">
        <v>47.48</v>
      </c>
      <c r="E4502" s="429">
        <v>44.74</v>
      </c>
      <c r="K4502" s="429">
        <v>41.25</v>
      </c>
      <c r="M4502" s="363">
        <v>46.6</v>
      </c>
      <c r="N4502" s="371">
        <f t="shared" si="26"/>
        <v>19.572000000000003</v>
      </c>
    </row>
    <row r="4503" spans="1:14" x14ac:dyDescent="0.2">
      <c r="A4503" s="21">
        <v>42279</v>
      </c>
      <c r="D4503" s="161">
        <v>46.55</v>
      </c>
      <c r="E4503" s="366">
        <v>45.54</v>
      </c>
      <c r="K4503" s="161">
        <v>42</v>
      </c>
      <c r="M4503" s="161">
        <v>46.8</v>
      </c>
      <c r="N4503" s="22">
        <f t="shared" si="26"/>
        <v>19.655999999999999</v>
      </c>
    </row>
    <row r="4504" spans="1:14" x14ac:dyDescent="0.2">
      <c r="A4504" s="21">
        <v>42282</v>
      </c>
      <c r="D4504" s="161">
        <v>49.45</v>
      </c>
      <c r="E4504" s="366">
        <v>46.26</v>
      </c>
      <c r="K4504" s="161"/>
      <c r="M4504" s="161">
        <v>48.5</v>
      </c>
      <c r="N4504" s="22">
        <f t="shared" si="26"/>
        <v>20.37</v>
      </c>
    </row>
    <row r="4505" spans="1:14" x14ac:dyDescent="0.2">
      <c r="A4505" s="21">
        <v>42283</v>
      </c>
      <c r="D4505" s="161">
        <v>51.34</v>
      </c>
      <c r="E4505" s="366">
        <v>48.53</v>
      </c>
      <c r="K4505" s="161"/>
      <c r="M4505" s="161">
        <v>50</v>
      </c>
      <c r="N4505" s="22">
        <f t="shared" si="26"/>
        <v>21</v>
      </c>
    </row>
    <row r="4506" spans="1:14" x14ac:dyDescent="0.2">
      <c r="A4506" s="21">
        <v>42284</v>
      </c>
      <c r="D4506" s="161">
        <v>51.66</v>
      </c>
      <c r="E4506" s="366">
        <v>47.81</v>
      </c>
      <c r="K4506" s="161"/>
      <c r="M4506" s="161">
        <v>49.7</v>
      </c>
      <c r="N4506" s="22">
        <f t="shared" si="26"/>
        <v>20.874000000000002</v>
      </c>
    </row>
    <row r="4507" spans="1:14" x14ac:dyDescent="0.2">
      <c r="A4507" s="21">
        <v>42285</v>
      </c>
      <c r="D4507" s="161">
        <v>52.13</v>
      </c>
      <c r="E4507" s="366">
        <v>49.43</v>
      </c>
      <c r="K4507" s="161"/>
      <c r="M4507" s="161">
        <v>50.3</v>
      </c>
      <c r="N4507" s="22">
        <f t="shared" si="26"/>
        <v>21.126000000000001</v>
      </c>
    </row>
    <row r="4508" spans="1:14" x14ac:dyDescent="0.2">
      <c r="A4508" s="21">
        <v>42286</v>
      </c>
      <c r="D4508" s="161">
        <v>52.08</v>
      </c>
      <c r="E4508" s="366">
        <v>49.63</v>
      </c>
      <c r="K4508" s="161"/>
      <c r="M4508" s="161">
        <v>49</v>
      </c>
      <c r="N4508" s="22">
        <f t="shared" si="26"/>
        <v>20.58</v>
      </c>
    </row>
    <row r="4509" spans="1:14" x14ac:dyDescent="0.2">
      <c r="A4509" s="21">
        <v>42289</v>
      </c>
      <c r="D4509" s="161">
        <v>50.95</v>
      </c>
      <c r="E4509" s="366">
        <v>47.1</v>
      </c>
      <c r="K4509" s="161"/>
      <c r="M4509" s="161">
        <v>46.6</v>
      </c>
      <c r="N4509" s="22">
        <f t="shared" si="26"/>
        <v>19.572000000000003</v>
      </c>
    </row>
    <row r="4510" spans="1:14" x14ac:dyDescent="0.2">
      <c r="A4510" s="21">
        <v>42290</v>
      </c>
      <c r="D4510" s="161">
        <v>48.94</v>
      </c>
      <c r="E4510" s="366">
        <v>46.66</v>
      </c>
      <c r="K4510" s="161"/>
      <c r="M4510" s="161">
        <v>45.6</v>
      </c>
      <c r="N4510" s="22">
        <f t="shared" si="26"/>
        <v>19.152000000000001</v>
      </c>
    </row>
    <row r="4511" spans="1:14" x14ac:dyDescent="0.2">
      <c r="A4511" s="21">
        <v>42291</v>
      </c>
      <c r="D4511" s="161">
        <v>48.25</v>
      </c>
      <c r="E4511" s="366">
        <v>46.64</v>
      </c>
      <c r="K4511" s="161"/>
      <c r="M4511" s="161">
        <v>44.4</v>
      </c>
      <c r="N4511" s="22">
        <f t="shared" si="26"/>
        <v>18.648</v>
      </c>
    </row>
    <row r="4512" spans="1:14" x14ac:dyDescent="0.2">
      <c r="A4512" s="21">
        <v>42292</v>
      </c>
      <c r="D4512" s="161">
        <v>47.87</v>
      </c>
      <c r="E4512" s="366">
        <v>46.38</v>
      </c>
      <c r="K4512" s="161"/>
      <c r="M4512" s="161">
        <v>43.4</v>
      </c>
      <c r="N4512" s="22">
        <f t="shared" si="26"/>
        <v>18.228000000000002</v>
      </c>
    </row>
    <row r="4513" spans="1:14" x14ac:dyDescent="0.2">
      <c r="A4513" s="21">
        <v>42293</v>
      </c>
      <c r="D4513" s="161">
        <v>48.96</v>
      </c>
      <c r="E4513" s="366">
        <v>47.26</v>
      </c>
      <c r="K4513" s="161"/>
      <c r="M4513" s="161">
        <v>44.3</v>
      </c>
      <c r="N4513" s="22">
        <f t="shared" si="26"/>
        <v>18.605999999999998</v>
      </c>
    </row>
    <row r="4514" spans="1:14" x14ac:dyDescent="0.2">
      <c r="A4514" s="21">
        <v>42296</v>
      </c>
      <c r="D4514" s="161">
        <v>47.51</v>
      </c>
      <c r="E4514" s="366">
        <v>45.89</v>
      </c>
      <c r="K4514" s="161">
        <v>42.25</v>
      </c>
      <c r="M4514" s="161">
        <v>42.3</v>
      </c>
      <c r="N4514" s="22">
        <f t="shared" si="26"/>
        <v>17.765999999999998</v>
      </c>
    </row>
    <row r="4515" spans="1:14" x14ac:dyDescent="0.2">
      <c r="A4515" s="21">
        <v>42297</v>
      </c>
      <c r="D4515" s="161">
        <v>46.93</v>
      </c>
      <c r="E4515" s="366">
        <v>45.55</v>
      </c>
      <c r="K4515" s="161"/>
      <c r="M4515" s="161">
        <v>42.4</v>
      </c>
      <c r="N4515" s="22">
        <f t="shared" si="26"/>
        <v>17.808</v>
      </c>
    </row>
    <row r="4516" spans="1:14" x14ac:dyDescent="0.2">
      <c r="A4516" s="21">
        <v>42298</v>
      </c>
      <c r="D4516" s="161">
        <v>46.72</v>
      </c>
      <c r="E4516" s="366">
        <v>45.2</v>
      </c>
      <c r="K4516" s="161">
        <v>41.5</v>
      </c>
      <c r="M4516" s="161">
        <v>42</v>
      </c>
      <c r="N4516" s="22">
        <f t="shared" si="26"/>
        <v>17.64</v>
      </c>
    </row>
    <row r="4517" spans="1:14" x14ac:dyDescent="0.2">
      <c r="A4517" s="21">
        <v>42299</v>
      </c>
      <c r="D4517" s="161">
        <v>46.59</v>
      </c>
      <c r="E4517" s="366">
        <v>45.38</v>
      </c>
      <c r="K4517" s="161">
        <v>42</v>
      </c>
      <c r="M4517" s="161">
        <v>42.8</v>
      </c>
      <c r="N4517" s="22">
        <f t="shared" si="26"/>
        <v>17.975999999999999</v>
      </c>
    </row>
    <row r="4518" spans="1:14" x14ac:dyDescent="0.2">
      <c r="A4518" s="21">
        <v>42300</v>
      </c>
      <c r="D4518" s="161">
        <v>46.3</v>
      </c>
      <c r="E4518" s="366">
        <v>44.6</v>
      </c>
      <c r="K4518" s="161">
        <v>41</v>
      </c>
      <c r="M4518" s="161">
        <v>42.6</v>
      </c>
      <c r="N4518" s="22">
        <f t="shared" si="26"/>
        <v>17.891999999999999</v>
      </c>
    </row>
    <row r="4519" spans="1:14" x14ac:dyDescent="0.2">
      <c r="A4519" s="21">
        <v>42303</v>
      </c>
      <c r="D4519" s="161">
        <v>46.57</v>
      </c>
      <c r="E4519" s="366">
        <v>43.98</v>
      </c>
      <c r="K4519" s="161">
        <v>40.5</v>
      </c>
      <c r="M4519" s="161">
        <v>41.8</v>
      </c>
      <c r="N4519" s="22">
        <f t="shared" si="26"/>
        <v>17.556000000000001</v>
      </c>
    </row>
    <row r="4520" spans="1:14" x14ac:dyDescent="0.2">
      <c r="A4520" s="21">
        <v>42304</v>
      </c>
      <c r="D4520" s="161">
        <v>45.54</v>
      </c>
      <c r="E4520" s="366">
        <v>43.2</v>
      </c>
      <c r="K4520" s="161">
        <v>39.75</v>
      </c>
      <c r="M4520" s="161">
        <v>41.1</v>
      </c>
      <c r="N4520" s="22">
        <f t="shared" si="26"/>
        <v>17.262</v>
      </c>
    </row>
    <row r="4521" spans="1:14" x14ac:dyDescent="0.2">
      <c r="A4521" s="21">
        <v>42305</v>
      </c>
      <c r="D4521" s="161">
        <v>47.6</v>
      </c>
      <c r="E4521" s="366">
        <v>45.94</v>
      </c>
      <c r="K4521" s="161">
        <v>42.5</v>
      </c>
      <c r="M4521" s="161">
        <v>43.5</v>
      </c>
      <c r="N4521" s="22">
        <f t="shared" si="26"/>
        <v>18.27</v>
      </c>
    </row>
    <row r="4522" spans="1:14" x14ac:dyDescent="0.2">
      <c r="A4522" s="21">
        <v>42306</v>
      </c>
      <c r="D4522" s="161">
        <v>48.04</v>
      </c>
      <c r="E4522" s="366">
        <v>46.06</v>
      </c>
      <c r="K4522"/>
      <c r="M4522" s="161">
        <v>44</v>
      </c>
      <c r="N4522" s="22">
        <f t="shared" si="26"/>
        <v>18.48</v>
      </c>
    </row>
    <row r="4523" spans="1:14" s="57" customFormat="1" ht="13.2" x14ac:dyDescent="0.25">
      <c r="A4523" s="286">
        <v>42307</v>
      </c>
      <c r="D4523" s="373">
        <v>48</v>
      </c>
      <c r="E4523" s="394">
        <v>46.59</v>
      </c>
      <c r="F4523">
        <v>22</v>
      </c>
      <c r="G4523"/>
      <c r="H4523" s="383">
        <f>SUM(D4502:D4523)/F4523</f>
        <v>48.43</v>
      </c>
      <c r="I4523" s="383">
        <f>SUM(E4502:E4523)/F4523</f>
        <v>46.289545454545454</v>
      </c>
      <c r="K4523" s="372">
        <v>43</v>
      </c>
      <c r="M4523" s="363">
        <v>44.5</v>
      </c>
      <c r="N4523" s="371">
        <f t="shared" si="26"/>
        <v>18.690000000000001</v>
      </c>
    </row>
    <row r="4524" spans="1:14" x14ac:dyDescent="0.2">
      <c r="A4524" s="21">
        <v>42310</v>
      </c>
      <c r="D4524" s="161">
        <v>47.91</v>
      </c>
      <c r="E4524" s="366">
        <v>46.14</v>
      </c>
      <c r="K4524" s="161">
        <v>42.75</v>
      </c>
      <c r="M4524" s="161">
        <v>44.8</v>
      </c>
      <c r="N4524" s="22">
        <f t="shared" si="26"/>
        <v>18.815999999999999</v>
      </c>
    </row>
    <row r="4525" spans="1:14" x14ac:dyDescent="0.2">
      <c r="A4525" s="21">
        <v>42311</v>
      </c>
      <c r="D4525" s="161">
        <v>48</v>
      </c>
      <c r="E4525" s="366">
        <v>47.9</v>
      </c>
      <c r="K4525" s="161"/>
      <c r="M4525" s="161">
        <v>46.7</v>
      </c>
      <c r="N4525" s="22">
        <f t="shared" si="26"/>
        <v>19.614000000000001</v>
      </c>
    </row>
    <row r="4526" spans="1:14" x14ac:dyDescent="0.2">
      <c r="A4526" s="21">
        <v>42312</v>
      </c>
      <c r="D4526" s="161">
        <v>46.96</v>
      </c>
      <c r="E4526" s="366">
        <v>46.32</v>
      </c>
      <c r="K4526" s="161"/>
      <c r="M4526" s="161">
        <v>46.3</v>
      </c>
      <c r="N4526" s="22">
        <f t="shared" si="26"/>
        <v>19.445999999999998</v>
      </c>
    </row>
    <row r="4527" spans="1:14" x14ac:dyDescent="0.2">
      <c r="A4527" s="21">
        <v>42313</v>
      </c>
      <c r="D4527" s="161">
        <v>47.19</v>
      </c>
      <c r="E4527" s="366">
        <v>45.2</v>
      </c>
      <c r="K4527" s="161"/>
      <c r="M4527" s="161">
        <v>45.5</v>
      </c>
      <c r="N4527" s="22">
        <f t="shared" si="26"/>
        <v>19.11</v>
      </c>
    </row>
    <row r="4528" spans="1:14" x14ac:dyDescent="0.2">
      <c r="A4528" s="21">
        <v>42314</v>
      </c>
      <c r="D4528" s="161">
        <v>46.09</v>
      </c>
      <c r="E4528" s="366">
        <v>44.29</v>
      </c>
      <c r="F4528" s="424" t="s">
        <v>3246</v>
      </c>
      <c r="K4528" s="161"/>
      <c r="M4528" s="161">
        <v>44.3</v>
      </c>
      <c r="N4528" s="22">
        <f t="shared" si="26"/>
        <v>18.605999999999998</v>
      </c>
    </row>
    <row r="4529" spans="1:14" x14ac:dyDescent="0.2">
      <c r="A4529" s="21">
        <v>42317</v>
      </c>
      <c r="D4529" s="161">
        <v>45.38</v>
      </c>
      <c r="E4529" s="366">
        <v>43.87</v>
      </c>
      <c r="K4529" s="161"/>
      <c r="M4529" s="161">
        <v>44.3</v>
      </c>
      <c r="N4529" s="22">
        <f t="shared" si="26"/>
        <v>18.605999999999998</v>
      </c>
    </row>
    <row r="4530" spans="1:14" x14ac:dyDescent="0.2">
      <c r="A4530" s="21">
        <v>42318</v>
      </c>
      <c r="D4530" s="161">
        <v>46.44</v>
      </c>
      <c r="E4530" s="366">
        <v>44.21</v>
      </c>
      <c r="K4530" s="161"/>
      <c r="M4530" s="161">
        <v>44.1</v>
      </c>
      <c r="N4530" s="22">
        <f t="shared" si="26"/>
        <v>18.521999999999998</v>
      </c>
    </row>
    <row r="4531" spans="1:14" x14ac:dyDescent="0.2">
      <c r="A4531" s="21">
        <v>42319</v>
      </c>
      <c r="D4531" s="161">
        <v>44.98</v>
      </c>
      <c r="E4531" s="366">
        <v>42.93</v>
      </c>
      <c r="K4531" s="161"/>
      <c r="M4531" s="161">
        <v>43.5</v>
      </c>
      <c r="N4531" s="22">
        <f t="shared" si="26"/>
        <v>18.27</v>
      </c>
    </row>
    <row r="4532" spans="1:14" x14ac:dyDescent="0.2">
      <c r="A4532" s="21">
        <v>42320</v>
      </c>
      <c r="D4532" s="161">
        <v>44.98</v>
      </c>
      <c r="E4532" s="366">
        <v>41.75</v>
      </c>
      <c r="F4532" s="424" t="s">
        <v>3247</v>
      </c>
      <c r="K4532" s="161"/>
      <c r="M4532" s="161">
        <v>42.4</v>
      </c>
      <c r="N4532" s="22">
        <f t="shared" si="26"/>
        <v>17.808</v>
      </c>
    </row>
    <row r="4533" spans="1:14" x14ac:dyDescent="0.2">
      <c r="A4533" s="21">
        <v>42321</v>
      </c>
      <c r="D4533" s="161">
        <v>41.98</v>
      </c>
      <c r="E4533" s="366">
        <v>40.74</v>
      </c>
      <c r="F4533" s="424" t="s">
        <v>3248</v>
      </c>
      <c r="K4533" s="161"/>
      <c r="M4533" s="161">
        <v>40.299999999999997</v>
      </c>
      <c r="N4533" s="22">
        <f t="shared" si="26"/>
        <v>16.925999999999998</v>
      </c>
    </row>
    <row r="4534" spans="1:14" x14ac:dyDescent="0.2">
      <c r="A4534" s="21">
        <v>42324</v>
      </c>
      <c r="D4534" s="161">
        <v>40.28</v>
      </c>
      <c r="E4534" s="366">
        <v>41.74</v>
      </c>
      <c r="K4534" s="161"/>
      <c r="M4534" s="161">
        <v>41</v>
      </c>
      <c r="N4534" s="22">
        <f t="shared" si="26"/>
        <v>17.22</v>
      </c>
    </row>
    <row r="4535" spans="1:14" x14ac:dyDescent="0.2">
      <c r="A4535" s="21">
        <v>42325</v>
      </c>
      <c r="D4535" s="161">
        <v>41.28</v>
      </c>
      <c r="E4535" s="366">
        <v>40.67</v>
      </c>
      <c r="K4535" s="161"/>
      <c r="M4535" s="161">
        <v>40.5</v>
      </c>
      <c r="N4535" s="22">
        <f t="shared" si="26"/>
        <v>17.010000000000002</v>
      </c>
    </row>
    <row r="4536" spans="1:14" x14ac:dyDescent="0.2">
      <c r="A4536" s="21">
        <v>42326</v>
      </c>
      <c r="D4536" s="161">
        <v>41.45</v>
      </c>
      <c r="E4536" s="366">
        <v>40.75</v>
      </c>
      <c r="K4536" s="161">
        <v>37.25</v>
      </c>
      <c r="M4536" s="161">
        <v>41.1</v>
      </c>
      <c r="N4536" s="22">
        <f t="shared" si="26"/>
        <v>17.262</v>
      </c>
    </row>
    <row r="4537" spans="1:14" x14ac:dyDescent="0.2">
      <c r="A4537" s="21">
        <v>42327</v>
      </c>
      <c r="D4537" s="161">
        <v>42.22</v>
      </c>
      <c r="E4537" s="366">
        <v>40.54</v>
      </c>
      <c r="K4537" s="161">
        <v>37</v>
      </c>
      <c r="M4537" s="161">
        <v>41.3</v>
      </c>
      <c r="N4537" s="22">
        <f t="shared" si="26"/>
        <v>17.346</v>
      </c>
    </row>
    <row r="4538" spans="1:14" x14ac:dyDescent="0.2">
      <c r="A4538" s="21">
        <v>42328</v>
      </c>
      <c r="D4538" s="161">
        <v>42.49</v>
      </c>
      <c r="E4538" s="366">
        <v>40.39</v>
      </c>
      <c r="K4538" s="161"/>
      <c r="M4538" s="161">
        <v>41.5</v>
      </c>
      <c r="N4538" s="22">
        <f t="shared" si="26"/>
        <v>17.43</v>
      </c>
    </row>
    <row r="4539" spans="1:14" x14ac:dyDescent="0.2">
      <c r="A4539" s="21">
        <v>42331</v>
      </c>
      <c r="D4539" s="161">
        <v>43.7</v>
      </c>
      <c r="E4539" s="366">
        <v>41.75</v>
      </c>
      <c r="K4539" s="161">
        <v>38</v>
      </c>
      <c r="M4539" s="161">
        <v>41.8</v>
      </c>
      <c r="N4539" s="22">
        <f t="shared" si="26"/>
        <v>17.556000000000001</v>
      </c>
    </row>
    <row r="4540" spans="1:14" x14ac:dyDescent="0.2">
      <c r="A4540" s="21">
        <v>42332</v>
      </c>
      <c r="D4540" s="161">
        <v>44.38</v>
      </c>
      <c r="E4540" s="366">
        <v>42.87</v>
      </c>
      <c r="K4540" s="161">
        <v>39.25</v>
      </c>
      <c r="M4540" s="161">
        <v>43.5</v>
      </c>
      <c r="N4540" s="22">
        <f t="shared" si="26"/>
        <v>18.27</v>
      </c>
    </row>
    <row r="4541" spans="1:14" x14ac:dyDescent="0.2">
      <c r="A4541" s="21">
        <v>42333</v>
      </c>
      <c r="D4541" s="161">
        <v>43.56</v>
      </c>
      <c r="E4541" s="366">
        <v>43.04</v>
      </c>
      <c r="K4541" s="161">
        <v>39.5</v>
      </c>
      <c r="M4541" s="161">
        <v>42.8</v>
      </c>
      <c r="N4541" s="22">
        <f t="shared" si="26"/>
        <v>17.975999999999999</v>
      </c>
    </row>
    <row r="4542" spans="1:14" x14ac:dyDescent="0.2">
      <c r="A4542" s="21">
        <v>42334</v>
      </c>
      <c r="D4542" s="161">
        <v>43.55</v>
      </c>
      <c r="E4542"/>
      <c r="F4542" s="424" t="s">
        <v>3249</v>
      </c>
      <c r="K4542" s="161"/>
      <c r="M4542" s="161">
        <v>42.8</v>
      </c>
      <c r="N4542" s="22">
        <f t="shared" si="26"/>
        <v>17.975999999999999</v>
      </c>
    </row>
    <row r="4543" spans="1:14" x14ac:dyDescent="0.2">
      <c r="A4543" s="21">
        <v>42335</v>
      </c>
      <c r="D4543" s="161">
        <v>43.07</v>
      </c>
      <c r="E4543" s="366">
        <v>41.71</v>
      </c>
      <c r="F4543">
        <v>21</v>
      </c>
      <c r="K4543" s="161">
        <v>38.25</v>
      </c>
      <c r="M4543" s="161">
        <v>42.8</v>
      </c>
      <c r="N4543" s="22">
        <f t="shared" si="26"/>
        <v>17.975999999999999</v>
      </c>
    </row>
    <row r="4544" spans="1:14" ht="13.2" x14ac:dyDescent="0.25">
      <c r="A4544" s="21">
        <v>42338</v>
      </c>
      <c r="D4544" s="161">
        <v>43.73</v>
      </c>
      <c r="E4544" s="366">
        <v>41.65</v>
      </c>
      <c r="F4544">
        <v>20</v>
      </c>
      <c r="H4544" s="383">
        <f>SUM(D4524:D4544)/F4543</f>
        <v>44.267619047619057</v>
      </c>
      <c r="I4544" s="383">
        <f>SUM(E4524:E4544)/F4544</f>
        <v>42.922999999999995</v>
      </c>
      <c r="K4544" s="161">
        <v>38</v>
      </c>
      <c r="M4544" s="161">
        <v>42.8</v>
      </c>
      <c r="N4544" s="22">
        <f t="shared" si="26"/>
        <v>17.975999999999999</v>
      </c>
    </row>
    <row r="4545" spans="1:14" s="57" customFormat="1" x14ac:dyDescent="0.2">
      <c r="A4545" s="286">
        <v>42339</v>
      </c>
      <c r="D4545" s="429">
        <v>42.97</v>
      </c>
      <c r="E4545" s="429">
        <v>41.85</v>
      </c>
      <c r="K4545" s="372">
        <v>38.25</v>
      </c>
      <c r="M4545" s="363">
        <v>43.1</v>
      </c>
      <c r="N4545" s="371">
        <f t="shared" si="26"/>
        <v>18.102</v>
      </c>
    </row>
    <row r="4546" spans="1:14" x14ac:dyDescent="0.2">
      <c r="A4546" s="21">
        <v>42340</v>
      </c>
      <c r="D4546" s="161">
        <v>41.92</v>
      </c>
      <c r="E4546" s="366">
        <v>39.94</v>
      </c>
      <c r="K4546" s="161">
        <v>36.5</v>
      </c>
      <c r="M4546" s="161">
        <v>42.8</v>
      </c>
      <c r="N4546" s="22">
        <f t="shared" si="26"/>
        <v>17.975999999999999</v>
      </c>
    </row>
    <row r="4547" spans="1:14" x14ac:dyDescent="0.2">
      <c r="A4547" s="21">
        <v>42341</v>
      </c>
      <c r="D4547" s="161">
        <v>42</v>
      </c>
      <c r="E4547" s="366">
        <v>41.08</v>
      </c>
      <c r="K4547" s="161">
        <v>37.5</v>
      </c>
      <c r="M4547" s="161">
        <v>43.4</v>
      </c>
      <c r="N4547" s="22">
        <f t="shared" si="26"/>
        <v>18.228000000000002</v>
      </c>
    </row>
    <row r="4548" spans="1:14" x14ac:dyDescent="0.2">
      <c r="A4548" s="21">
        <v>42342</v>
      </c>
      <c r="D4548" s="161">
        <v>41.44</v>
      </c>
      <c r="E4548" s="366">
        <v>39.97</v>
      </c>
      <c r="F4548" s="424" t="s">
        <v>3250</v>
      </c>
      <c r="K4548" s="161">
        <v>36.5</v>
      </c>
      <c r="M4548" s="161">
        <v>42.6</v>
      </c>
      <c r="N4548" s="22">
        <f t="shared" si="26"/>
        <v>17.891999999999999</v>
      </c>
    </row>
    <row r="4549" spans="1:14" x14ac:dyDescent="0.2">
      <c r="A4549" s="21">
        <v>42345</v>
      </c>
      <c r="D4549" s="161">
        <v>39.69</v>
      </c>
      <c r="E4549" s="366">
        <v>37.65</v>
      </c>
      <c r="F4549" s="424" t="s">
        <v>3251</v>
      </c>
      <c r="K4549" s="161">
        <v>34</v>
      </c>
      <c r="M4549" s="161">
        <v>41.3</v>
      </c>
      <c r="N4549" s="22">
        <f t="shared" si="26"/>
        <v>17.346</v>
      </c>
    </row>
    <row r="4550" spans="1:14" x14ac:dyDescent="0.2">
      <c r="A4550" s="21">
        <v>42346</v>
      </c>
      <c r="D4550" s="161">
        <v>39.44</v>
      </c>
      <c r="E4550" s="366">
        <v>37.51</v>
      </c>
      <c r="F4550" s="424" t="s">
        <v>3252</v>
      </c>
      <c r="K4550" s="161"/>
      <c r="M4550" s="161">
        <v>40.299999999999997</v>
      </c>
      <c r="N4550" s="22">
        <f t="shared" si="26"/>
        <v>16.925999999999998</v>
      </c>
    </row>
    <row r="4551" spans="1:14" x14ac:dyDescent="0.2">
      <c r="A4551" s="21">
        <v>42347</v>
      </c>
      <c r="D4551" s="161">
        <v>39.04</v>
      </c>
      <c r="E4551" s="366">
        <v>37.159999999999997</v>
      </c>
      <c r="F4551" s="424" t="s">
        <v>3253</v>
      </c>
      <c r="K4551" s="161"/>
      <c r="M4551" s="161">
        <v>40.1</v>
      </c>
      <c r="N4551" s="22">
        <f t="shared" si="26"/>
        <v>16.842000000000002</v>
      </c>
    </row>
    <row r="4552" spans="1:14" x14ac:dyDescent="0.2">
      <c r="A4552" s="21">
        <v>42348</v>
      </c>
      <c r="D4552" s="161">
        <v>38.65</v>
      </c>
      <c r="E4552" s="366">
        <v>36.76</v>
      </c>
      <c r="F4552" s="424" t="s">
        <v>3253</v>
      </c>
      <c r="K4552" s="161"/>
      <c r="M4552" s="161">
        <v>39.799999999999997</v>
      </c>
      <c r="N4552" s="22">
        <f t="shared" si="26"/>
        <v>16.715999999999998</v>
      </c>
    </row>
    <row r="4553" spans="1:14" x14ac:dyDescent="0.2">
      <c r="A4553" s="21">
        <v>42349</v>
      </c>
      <c r="D4553" s="161">
        <v>36.99</v>
      </c>
      <c r="E4553" s="426">
        <v>35.619999999999997</v>
      </c>
      <c r="F4553" s="424" t="s">
        <v>3253</v>
      </c>
      <c r="K4553" s="161"/>
      <c r="M4553" s="161">
        <v>38.6</v>
      </c>
      <c r="N4553" s="22">
        <f t="shared" si="26"/>
        <v>16.212</v>
      </c>
    </row>
    <row r="4554" spans="1:14" x14ac:dyDescent="0.2">
      <c r="A4554" s="21">
        <v>42352</v>
      </c>
      <c r="D4554" s="161">
        <v>36.51</v>
      </c>
      <c r="E4554" s="366">
        <v>36.31</v>
      </c>
      <c r="K4554" s="161"/>
      <c r="M4554" s="161">
        <v>36.799999999999997</v>
      </c>
      <c r="N4554" s="22">
        <f t="shared" si="26"/>
        <v>15.456</v>
      </c>
    </row>
    <row r="4555" spans="1:14" x14ac:dyDescent="0.2">
      <c r="A4555" s="21">
        <v>42353</v>
      </c>
      <c r="D4555" s="161">
        <v>37.659999999999997</v>
      </c>
      <c r="E4555" s="366">
        <v>37.35</v>
      </c>
      <c r="F4555" s="544" t="s">
        <v>3255</v>
      </c>
      <c r="G4555" s="545"/>
      <c r="H4555" s="545"/>
      <c r="I4555" s="545"/>
      <c r="J4555" s="545"/>
      <c r="K4555" s="546"/>
      <c r="M4555" s="161">
        <v>36.1</v>
      </c>
      <c r="N4555" s="22">
        <f t="shared" si="26"/>
        <v>15.161999999999999</v>
      </c>
    </row>
    <row r="4556" spans="1:14" x14ac:dyDescent="0.2">
      <c r="A4556" s="21">
        <v>42354</v>
      </c>
      <c r="D4556" s="161">
        <v>36.96</v>
      </c>
      <c r="E4556" s="366">
        <v>35.520000000000003</v>
      </c>
      <c r="F4556" s="452" t="s">
        <v>3254</v>
      </c>
      <c r="K4556" s="161"/>
      <c r="M4556" s="161">
        <v>35</v>
      </c>
      <c r="N4556" s="22">
        <f t="shared" si="26"/>
        <v>14.7</v>
      </c>
    </row>
    <row r="4557" spans="1:14" x14ac:dyDescent="0.2">
      <c r="A4557" s="21">
        <v>42355</v>
      </c>
      <c r="D4557" s="161">
        <v>36.29</v>
      </c>
      <c r="E4557" s="366">
        <v>34.950000000000003</v>
      </c>
      <c r="F4557" s="424" t="s">
        <v>3253</v>
      </c>
      <c r="K4557" s="161"/>
      <c r="M4557" s="161">
        <v>35.1</v>
      </c>
      <c r="N4557" s="22">
        <f t="shared" si="26"/>
        <v>14.742000000000001</v>
      </c>
    </row>
    <row r="4558" spans="1:14" x14ac:dyDescent="0.2">
      <c r="A4558" s="21">
        <v>42356</v>
      </c>
      <c r="D4558" s="161">
        <v>36.76</v>
      </c>
      <c r="E4558" s="426">
        <v>34.729999999999997</v>
      </c>
      <c r="F4558" s="424" t="s">
        <v>3253</v>
      </c>
      <c r="K4558" s="161"/>
      <c r="M4558" s="161">
        <v>35.799999999999997</v>
      </c>
      <c r="N4558" s="22">
        <f t="shared" si="26"/>
        <v>15.036</v>
      </c>
    </row>
    <row r="4559" spans="1:14" x14ac:dyDescent="0.2">
      <c r="A4559" s="21">
        <v>42359</v>
      </c>
      <c r="D4559" s="161">
        <v>35.340000000000003</v>
      </c>
      <c r="E4559" s="366">
        <v>34.74</v>
      </c>
      <c r="K4559" s="161">
        <v>31</v>
      </c>
      <c r="M4559" s="161">
        <v>35.299999999999997</v>
      </c>
      <c r="N4559" s="22">
        <f t="shared" si="26"/>
        <v>14.825999999999999</v>
      </c>
    </row>
    <row r="4560" spans="1:14" x14ac:dyDescent="0.2">
      <c r="A4560" s="21">
        <v>42360</v>
      </c>
      <c r="D4560" s="161">
        <v>35.26</v>
      </c>
      <c r="E4560" s="366">
        <v>36.14</v>
      </c>
      <c r="K4560" s="161">
        <v>32.75</v>
      </c>
      <c r="M4560" s="161">
        <v>36.1</v>
      </c>
      <c r="N4560" s="22">
        <f t="shared" si="26"/>
        <v>15.161999999999999</v>
      </c>
    </row>
    <row r="4561" spans="1:14" x14ac:dyDescent="0.2">
      <c r="A4561" s="21">
        <v>42361</v>
      </c>
      <c r="D4561" s="161">
        <v>35.79</v>
      </c>
      <c r="E4561" s="366">
        <v>37.5</v>
      </c>
      <c r="K4561" s="161">
        <v>34</v>
      </c>
      <c r="M4561" s="161">
        <v>37.799999999999997</v>
      </c>
      <c r="N4561" s="22">
        <f t="shared" si="26"/>
        <v>15.875999999999998</v>
      </c>
    </row>
    <row r="4562" spans="1:14" x14ac:dyDescent="0.2">
      <c r="A4562" s="21">
        <v>42362</v>
      </c>
      <c r="D4562" s="161">
        <v>37.22</v>
      </c>
      <c r="E4562" s="366">
        <v>38.1</v>
      </c>
      <c r="K4562" s="161">
        <v>34.5</v>
      </c>
      <c r="M4562" s="161">
        <v>38.5</v>
      </c>
      <c r="N4562" s="22">
        <f t="shared" si="26"/>
        <v>16.170000000000002</v>
      </c>
    </row>
    <row r="4563" spans="1:14" x14ac:dyDescent="0.2">
      <c r="A4563" s="21">
        <v>42366</v>
      </c>
      <c r="D4563" s="161">
        <v>37.08</v>
      </c>
      <c r="E4563" s="366">
        <v>36.81</v>
      </c>
      <c r="K4563" s="161">
        <v>33.5</v>
      </c>
      <c r="M4563" s="161">
        <v>38</v>
      </c>
      <c r="N4563" s="22">
        <f t="shared" si="26"/>
        <v>15.96</v>
      </c>
    </row>
    <row r="4564" spans="1:14" x14ac:dyDescent="0.2">
      <c r="A4564" s="21">
        <v>42367</v>
      </c>
      <c r="D4564" s="161">
        <v>36.85</v>
      </c>
      <c r="E4564" s="366">
        <v>37.869999999999997</v>
      </c>
      <c r="K4564" s="161">
        <v>34.5</v>
      </c>
      <c r="M4564" s="161">
        <v>37.9</v>
      </c>
      <c r="N4564" s="22">
        <f t="shared" si="26"/>
        <v>15.917999999999999</v>
      </c>
    </row>
    <row r="4565" spans="1:14" x14ac:dyDescent="0.2">
      <c r="A4565" s="21">
        <v>42368</v>
      </c>
      <c r="D4565" s="161">
        <v>35.65</v>
      </c>
      <c r="E4565" s="366">
        <v>36.6</v>
      </c>
      <c r="K4565" s="161">
        <v>33</v>
      </c>
      <c r="M4565" s="161">
        <v>38.299999999999997</v>
      </c>
      <c r="N4565" s="22">
        <f t="shared" si="26"/>
        <v>16.085999999999999</v>
      </c>
    </row>
    <row r="4566" spans="1:14" s="57" customFormat="1" ht="13.2" x14ac:dyDescent="0.25">
      <c r="A4566" s="286">
        <v>42369</v>
      </c>
      <c r="D4566" s="372">
        <v>36.61</v>
      </c>
      <c r="E4566" s="394">
        <v>37.04</v>
      </c>
      <c r="F4566" s="57">
        <v>22</v>
      </c>
      <c r="H4566" s="383">
        <f>SUM(D4545:D4566)/F4566</f>
        <v>38.005454545454548</v>
      </c>
      <c r="I4566" s="383">
        <f>SUM(E4545:E4566)/F4566</f>
        <v>37.327272727272728</v>
      </c>
      <c r="K4566" s="372">
        <v>33.5</v>
      </c>
      <c r="M4566" s="363">
        <v>40.299999999999997</v>
      </c>
      <c r="N4566" s="371">
        <f t="shared" si="26"/>
        <v>16.925999999999998</v>
      </c>
    </row>
    <row r="4567" spans="1:14" x14ac:dyDescent="0.2">
      <c r="A4567" s="21">
        <v>42373</v>
      </c>
      <c r="D4567" s="161">
        <v>36.28</v>
      </c>
      <c r="E4567" s="366">
        <v>36.76</v>
      </c>
      <c r="K4567" s="161">
        <v>33.25</v>
      </c>
      <c r="M4567" s="161">
        <v>39.799999999999997</v>
      </c>
      <c r="N4567" s="22">
        <f t="shared" si="26"/>
        <v>16.715999999999998</v>
      </c>
    </row>
    <row r="4568" spans="1:14" x14ac:dyDescent="0.2">
      <c r="A4568" s="21">
        <v>42374</v>
      </c>
      <c r="D4568" s="161">
        <v>35.56</v>
      </c>
      <c r="E4568" s="366">
        <v>35.97</v>
      </c>
      <c r="K4568" s="161"/>
      <c r="M4568" s="161">
        <v>39.299999999999997</v>
      </c>
      <c r="N4568" s="22">
        <f t="shared" si="26"/>
        <v>16.505999999999997</v>
      </c>
    </row>
    <row r="4569" spans="1:14" x14ac:dyDescent="0.2">
      <c r="A4569" s="21">
        <v>42375</v>
      </c>
      <c r="D4569" s="161">
        <v>33.89</v>
      </c>
      <c r="E4569" s="426">
        <v>33.97</v>
      </c>
      <c r="F4569" s="424" t="s">
        <v>3256</v>
      </c>
      <c r="K4569" s="161"/>
      <c r="M4569" s="161">
        <v>36.5</v>
      </c>
      <c r="N4569" s="22">
        <f t="shared" si="26"/>
        <v>15.33</v>
      </c>
    </row>
    <row r="4570" spans="1:14" x14ac:dyDescent="0.2">
      <c r="A4570" s="21">
        <v>42376</v>
      </c>
      <c r="D4570" s="161">
        <v>33.57</v>
      </c>
      <c r="E4570" s="426">
        <v>33.270000000000003</v>
      </c>
      <c r="F4570" s="424" t="s">
        <v>3256</v>
      </c>
      <c r="K4570" s="161"/>
      <c r="M4570" s="161">
        <v>35.5</v>
      </c>
      <c r="N4570" s="22">
        <f t="shared" si="26"/>
        <v>14.91</v>
      </c>
    </row>
    <row r="4571" spans="1:14" x14ac:dyDescent="0.2">
      <c r="A4571" s="21">
        <v>42377</v>
      </c>
      <c r="D4571" s="161">
        <v>31.67</v>
      </c>
      <c r="E4571" s="426">
        <v>33.159999999999997</v>
      </c>
      <c r="F4571" s="424" t="s">
        <v>3256</v>
      </c>
      <c r="K4571" s="161"/>
      <c r="M4571" s="161">
        <v>34.299999999999997</v>
      </c>
      <c r="N4571" s="22">
        <f t="shared" si="26"/>
        <v>14.405999999999999</v>
      </c>
    </row>
    <row r="4572" spans="1:14" x14ac:dyDescent="0.2">
      <c r="A4572" s="21">
        <v>42380</v>
      </c>
      <c r="D4572" s="161">
        <v>30.14</v>
      </c>
      <c r="E4572" s="426">
        <v>31.41</v>
      </c>
      <c r="F4572" s="424" t="s">
        <v>3257</v>
      </c>
      <c r="K4572" s="161"/>
      <c r="M4572" s="161">
        <v>32.799999999999997</v>
      </c>
      <c r="N4572" s="22">
        <f t="shared" si="26"/>
        <v>13.775999999999998</v>
      </c>
    </row>
    <row r="4573" spans="1:14" x14ac:dyDescent="0.2">
      <c r="A4573" s="21">
        <v>42381</v>
      </c>
      <c r="D4573" s="161">
        <v>29.14</v>
      </c>
      <c r="E4573" s="426">
        <v>30.44</v>
      </c>
      <c r="F4573" s="424" t="s">
        <v>3257</v>
      </c>
      <c r="K4573" s="161"/>
      <c r="M4573" s="161">
        <v>32.6</v>
      </c>
      <c r="N4573" s="22">
        <f t="shared" si="26"/>
        <v>13.692</v>
      </c>
    </row>
    <row r="4574" spans="1:14" x14ac:dyDescent="0.2">
      <c r="A4574" s="21">
        <v>42382</v>
      </c>
      <c r="D4574" s="161">
        <v>28.58</v>
      </c>
      <c r="E4574" s="366">
        <v>30.48</v>
      </c>
      <c r="K4574" s="161"/>
      <c r="M4574" s="161">
        <v>33.299999999999997</v>
      </c>
      <c r="N4574" s="22">
        <f t="shared" si="26"/>
        <v>13.985999999999999</v>
      </c>
    </row>
    <row r="4575" spans="1:14" x14ac:dyDescent="0.2">
      <c r="A4575" s="21">
        <v>42383</v>
      </c>
      <c r="D4575" s="161">
        <v>28.84</v>
      </c>
      <c r="E4575" s="366">
        <v>31.2</v>
      </c>
      <c r="K4575" s="161"/>
      <c r="M4575" s="161">
        <v>32.799999999999997</v>
      </c>
      <c r="N4575" s="22">
        <f t="shared" si="26"/>
        <v>13.775999999999998</v>
      </c>
    </row>
    <row r="4576" spans="1:14" x14ac:dyDescent="0.2">
      <c r="A4576" s="21">
        <v>42384</v>
      </c>
      <c r="D4576" s="161">
        <v>28.8</v>
      </c>
      <c r="E4576" s="366">
        <v>29.42</v>
      </c>
      <c r="F4576" s="424" t="s">
        <v>3257</v>
      </c>
      <c r="K4576" s="161"/>
      <c r="M4576" s="161">
        <v>29.6</v>
      </c>
      <c r="N4576" s="22">
        <f t="shared" si="26"/>
        <v>12.432000000000002</v>
      </c>
    </row>
    <row r="4577" spans="1:14" x14ac:dyDescent="0.2">
      <c r="A4577" s="21">
        <v>42387</v>
      </c>
      <c r="D4577" s="161">
        <v>27.36</v>
      </c>
      <c r="E4577" s="366"/>
      <c r="F4577" s="452" t="s">
        <v>3172</v>
      </c>
      <c r="K4577" s="161"/>
      <c r="M4577" s="161">
        <v>29.6</v>
      </c>
      <c r="N4577" s="22">
        <f t="shared" si="26"/>
        <v>12.432000000000002</v>
      </c>
    </row>
    <row r="4578" spans="1:14" x14ac:dyDescent="0.2">
      <c r="A4578" s="21">
        <v>42388</v>
      </c>
      <c r="D4578" s="161">
        <v>27.36</v>
      </c>
      <c r="E4578" s="366">
        <v>28.46</v>
      </c>
      <c r="F4578" s="424" t="s">
        <v>3257</v>
      </c>
      <c r="K4578" s="161">
        <v>24.5</v>
      </c>
      <c r="M4578" s="161">
        <v>30</v>
      </c>
      <c r="N4578" s="22">
        <f t="shared" si="26"/>
        <v>12.6</v>
      </c>
    </row>
    <row r="4579" spans="1:14" ht="22.5" customHeight="1" x14ac:dyDescent="0.2">
      <c r="A4579" s="21">
        <v>42389</v>
      </c>
      <c r="D4579" s="161">
        <v>26.01</v>
      </c>
      <c r="E4579" s="366">
        <v>26.55</v>
      </c>
      <c r="F4579" s="851" t="s">
        <v>3258</v>
      </c>
      <c r="G4579" s="851"/>
      <c r="H4579" s="851"/>
      <c r="K4579" s="161">
        <v>23.25</v>
      </c>
      <c r="M4579" s="161">
        <v>30.1</v>
      </c>
      <c r="N4579" s="22">
        <f t="shared" si="26"/>
        <v>12.641999999999999</v>
      </c>
    </row>
    <row r="4580" spans="1:14" x14ac:dyDescent="0.2">
      <c r="A4580" s="21">
        <v>42390</v>
      </c>
      <c r="D4580" s="161">
        <v>27.59</v>
      </c>
      <c r="E4580" s="366">
        <v>29.53</v>
      </c>
      <c r="K4580" s="161">
        <v>26</v>
      </c>
      <c r="M4580" s="161">
        <v>30.9</v>
      </c>
      <c r="N4580" s="22">
        <f t="shared" si="26"/>
        <v>12.978</v>
      </c>
    </row>
    <row r="4581" spans="1:14" x14ac:dyDescent="0.2">
      <c r="A4581" s="21">
        <v>42391</v>
      </c>
      <c r="D4581" s="161">
        <v>30.46</v>
      </c>
      <c r="E4581" s="366">
        <v>32.19</v>
      </c>
      <c r="K4581" s="161">
        <v>28.75</v>
      </c>
      <c r="M4581" s="161">
        <v>33.5</v>
      </c>
      <c r="N4581" s="22">
        <f t="shared" si="26"/>
        <v>14.07</v>
      </c>
    </row>
    <row r="4582" spans="1:14" x14ac:dyDescent="0.2">
      <c r="A4582" s="21">
        <v>42394</v>
      </c>
      <c r="D4582" s="161">
        <v>29.82</v>
      </c>
      <c r="E4582" s="366">
        <v>30.34</v>
      </c>
      <c r="K4582" s="161">
        <v>26.5</v>
      </c>
      <c r="M4582" s="161">
        <v>32</v>
      </c>
      <c r="N4582" s="22">
        <f t="shared" si="26"/>
        <v>13.44</v>
      </c>
    </row>
    <row r="4583" spans="1:14" x14ac:dyDescent="0.2">
      <c r="A4583" s="21">
        <v>42395</v>
      </c>
      <c r="D4583" s="161">
        <v>30.94</v>
      </c>
      <c r="E4583" s="366">
        <v>31.45</v>
      </c>
      <c r="K4583" s="161">
        <v>28</v>
      </c>
      <c r="M4583" s="161">
        <v>31.6</v>
      </c>
      <c r="N4583" s="22">
        <f t="shared" si="26"/>
        <v>13.272</v>
      </c>
    </row>
    <row r="4584" spans="1:14" ht="21" customHeight="1" x14ac:dyDescent="0.2">
      <c r="A4584" s="21">
        <v>42396</v>
      </c>
      <c r="D4584" s="161">
        <v>31.83</v>
      </c>
      <c r="E4584" s="366">
        <v>32.299999999999997</v>
      </c>
      <c r="F4584" s="850" t="s">
        <v>3259</v>
      </c>
      <c r="G4584" s="850"/>
      <c r="H4584" s="850"/>
      <c r="K4584" s="161">
        <v>28.75</v>
      </c>
      <c r="M4584" s="161">
        <v>31.6</v>
      </c>
      <c r="N4584" s="22">
        <f t="shared" si="26"/>
        <v>13.272</v>
      </c>
    </row>
    <row r="4585" spans="1:14" x14ac:dyDescent="0.2">
      <c r="A4585" s="21">
        <v>42397</v>
      </c>
      <c r="D4585" s="161">
        <v>33.01</v>
      </c>
      <c r="E4585" s="366">
        <v>33.22</v>
      </c>
      <c r="F4585" s="57">
        <v>20</v>
      </c>
      <c r="K4585" s="161">
        <v>29.75</v>
      </c>
      <c r="M4585" s="161">
        <v>34.9</v>
      </c>
      <c r="N4585" s="22">
        <f t="shared" si="26"/>
        <v>14.657999999999999</v>
      </c>
    </row>
    <row r="4586" spans="1:14" ht="13.2" x14ac:dyDescent="0.25">
      <c r="A4586" s="21">
        <v>42398</v>
      </c>
      <c r="D4586" s="161">
        <v>33.14</v>
      </c>
      <c r="E4586" s="366">
        <v>33.619999999999997</v>
      </c>
      <c r="F4586" s="57">
        <v>19</v>
      </c>
      <c r="G4586" s="57"/>
      <c r="H4586" s="383">
        <f>SUM(D4567:D4586)/F4585</f>
        <v>30.6995</v>
      </c>
      <c r="I4586" s="383">
        <f>SUM(E4567:E4586)/F4586</f>
        <v>31.77578947368421</v>
      </c>
      <c r="K4586" s="161">
        <v>30</v>
      </c>
      <c r="M4586" s="161">
        <v>34.9</v>
      </c>
      <c r="N4586" s="22">
        <f t="shared" si="26"/>
        <v>14.657999999999999</v>
      </c>
    </row>
    <row r="4587" spans="1:14" s="57" customFormat="1" x14ac:dyDescent="0.2">
      <c r="A4587" s="286">
        <v>42401</v>
      </c>
      <c r="D4587" s="372">
        <v>32.450000000000003</v>
      </c>
      <c r="E4587" s="429">
        <v>31.62</v>
      </c>
      <c r="K4587" s="372">
        <v>28</v>
      </c>
      <c r="M4587" s="363">
        <v>34.5</v>
      </c>
      <c r="N4587" s="371">
        <f t="shared" si="26"/>
        <v>14.489999999999998</v>
      </c>
    </row>
    <row r="4588" spans="1:14" x14ac:dyDescent="0.2">
      <c r="A4588" s="21">
        <v>42402</v>
      </c>
      <c r="D4588" s="161">
        <v>30.98</v>
      </c>
      <c r="E4588" s="366">
        <v>29.88</v>
      </c>
      <c r="K4588" s="161">
        <v>26.5</v>
      </c>
      <c r="M4588"/>
    </row>
    <row r="4589" spans="1:14" x14ac:dyDescent="0.2">
      <c r="A4589" s="21">
        <v>42403</v>
      </c>
      <c r="D4589" s="161">
        <v>32.380000000000003</v>
      </c>
      <c r="E4589" s="366">
        <v>32.28</v>
      </c>
      <c r="K4589" s="161"/>
      <c r="M4589"/>
    </row>
    <row r="4590" spans="1:14" x14ac:dyDescent="0.2">
      <c r="A4590" s="21">
        <v>42404</v>
      </c>
      <c r="D4590" s="161">
        <v>32.76</v>
      </c>
      <c r="E4590" s="366">
        <v>31.72</v>
      </c>
      <c r="K4590" s="161"/>
      <c r="M4590"/>
    </row>
    <row r="4591" spans="1:14" x14ac:dyDescent="0.2">
      <c r="A4591" s="21">
        <v>42405</v>
      </c>
      <c r="D4591" s="161">
        <v>32.35</v>
      </c>
      <c r="E4591" s="366">
        <v>30.89</v>
      </c>
      <c r="K4591" s="161"/>
      <c r="M4591"/>
    </row>
    <row r="4592" spans="1:14" x14ac:dyDescent="0.2">
      <c r="A4592" s="21">
        <v>42408</v>
      </c>
      <c r="D4592" s="161">
        <v>31.64</v>
      </c>
      <c r="E4592" s="366">
        <v>29.69</v>
      </c>
      <c r="K4592" s="161"/>
      <c r="M4592"/>
    </row>
    <row r="4593" spans="1:14" x14ac:dyDescent="0.2">
      <c r="A4593" s="21">
        <v>42409</v>
      </c>
      <c r="D4593" s="161">
        <v>30.15</v>
      </c>
      <c r="E4593" s="366">
        <v>27.94</v>
      </c>
      <c r="K4593" s="161"/>
      <c r="M4593"/>
    </row>
    <row r="4594" spans="1:14" x14ac:dyDescent="0.2">
      <c r="A4594" s="21">
        <v>42410</v>
      </c>
      <c r="D4594" s="161">
        <v>29.64</v>
      </c>
      <c r="E4594" s="366">
        <v>27.45</v>
      </c>
      <c r="K4594" s="161"/>
      <c r="M4594"/>
    </row>
    <row r="4595" spans="1:14" x14ac:dyDescent="0.2">
      <c r="A4595" s="21">
        <v>42411</v>
      </c>
      <c r="D4595" s="161">
        <v>28.82</v>
      </c>
      <c r="E4595" s="433">
        <v>26.21</v>
      </c>
      <c r="F4595" s="424" t="s">
        <v>3257</v>
      </c>
      <c r="K4595" s="161"/>
      <c r="M4595"/>
    </row>
    <row r="4596" spans="1:14" x14ac:dyDescent="0.2">
      <c r="A4596" s="21">
        <v>42412</v>
      </c>
      <c r="D4596" s="161">
        <v>31.8</v>
      </c>
      <c r="E4596" s="366">
        <v>29.44</v>
      </c>
      <c r="K4596" s="161"/>
      <c r="M4596"/>
    </row>
    <row r="4597" spans="1:14" x14ac:dyDescent="0.2">
      <c r="A4597" s="21">
        <v>42415</v>
      </c>
      <c r="D4597" s="161"/>
      <c r="E4597"/>
      <c r="F4597" s="424" t="s">
        <v>3173</v>
      </c>
      <c r="K4597" s="161"/>
      <c r="M4597"/>
    </row>
    <row r="4598" spans="1:14" x14ac:dyDescent="0.2">
      <c r="A4598" s="21">
        <v>42416</v>
      </c>
      <c r="D4598" s="161">
        <v>31.09</v>
      </c>
      <c r="E4598" s="366">
        <v>29.04</v>
      </c>
      <c r="K4598" s="161"/>
      <c r="M4598"/>
    </row>
    <row r="4599" spans="1:14" x14ac:dyDescent="0.2">
      <c r="A4599" s="21">
        <v>42417</v>
      </c>
      <c r="D4599" s="161">
        <v>33.21</v>
      </c>
      <c r="E4599" s="366">
        <v>30.66</v>
      </c>
      <c r="K4599" s="161">
        <v>27</v>
      </c>
      <c r="M4599" s="161">
        <v>37.5</v>
      </c>
      <c r="N4599" s="22">
        <f t="shared" ref="N4599:N4671" si="27">(M4599/100)*42</f>
        <v>15.75</v>
      </c>
    </row>
    <row r="4600" spans="1:14" x14ac:dyDescent="0.2">
      <c r="A4600" s="21">
        <v>42418</v>
      </c>
      <c r="D4600" s="161">
        <v>33.200000000000003</v>
      </c>
      <c r="E4600" s="366">
        <v>30.77</v>
      </c>
      <c r="K4600" s="161">
        <v>27.25</v>
      </c>
      <c r="M4600" s="161">
        <v>38</v>
      </c>
      <c r="N4600" s="22">
        <f t="shared" si="27"/>
        <v>15.96</v>
      </c>
    </row>
    <row r="4601" spans="1:14" x14ac:dyDescent="0.2">
      <c r="A4601" s="21">
        <v>42419</v>
      </c>
      <c r="D4601" s="161">
        <v>31.66</v>
      </c>
      <c r="E4601" s="366">
        <v>29.64</v>
      </c>
      <c r="K4601" s="161">
        <v>26.25</v>
      </c>
      <c r="M4601" s="161">
        <v>38</v>
      </c>
      <c r="N4601" s="22">
        <f t="shared" si="27"/>
        <v>15.96</v>
      </c>
    </row>
    <row r="4602" spans="1:14" x14ac:dyDescent="0.2">
      <c r="A4602" s="21">
        <v>42422</v>
      </c>
      <c r="D4602" s="161">
        <v>33.590000000000003</v>
      </c>
      <c r="E4602" s="366">
        <v>31.48</v>
      </c>
      <c r="K4602" s="161">
        <v>27.75</v>
      </c>
      <c r="M4602" s="161">
        <v>39.1</v>
      </c>
      <c r="N4602" s="22">
        <f t="shared" si="27"/>
        <v>16.422000000000001</v>
      </c>
    </row>
    <row r="4603" spans="1:14" x14ac:dyDescent="0.2">
      <c r="A4603" s="21">
        <v>42423</v>
      </c>
      <c r="D4603" s="161">
        <v>31.9</v>
      </c>
      <c r="E4603" s="366">
        <v>31.87</v>
      </c>
      <c r="F4603" s="424" t="s">
        <v>3260</v>
      </c>
      <c r="K4603" s="161">
        <v>28.25</v>
      </c>
      <c r="M4603" s="161">
        <v>38.799999999999997</v>
      </c>
      <c r="N4603" s="22">
        <f t="shared" si="27"/>
        <v>16.295999999999999</v>
      </c>
    </row>
    <row r="4604" spans="1:14" x14ac:dyDescent="0.2">
      <c r="A4604" s="21">
        <v>42424</v>
      </c>
      <c r="D4604" s="161">
        <v>31.5</v>
      </c>
      <c r="E4604" s="366">
        <v>32.15</v>
      </c>
      <c r="K4604" s="161">
        <v>28.75</v>
      </c>
      <c r="M4604" s="161">
        <v>40.299999999999997</v>
      </c>
      <c r="N4604" s="22">
        <f t="shared" si="27"/>
        <v>16.925999999999998</v>
      </c>
    </row>
    <row r="4605" spans="1:14" x14ac:dyDescent="0.2">
      <c r="A4605" s="21">
        <v>42425</v>
      </c>
      <c r="D4605" s="161">
        <v>32.83</v>
      </c>
      <c r="E4605" s="366">
        <v>33.07</v>
      </c>
      <c r="K4605" s="161">
        <v>29.5</v>
      </c>
      <c r="M4605" s="161">
        <v>41</v>
      </c>
      <c r="N4605" s="22">
        <f t="shared" si="27"/>
        <v>17.22</v>
      </c>
    </row>
    <row r="4606" spans="1:14" x14ac:dyDescent="0.2">
      <c r="A4606" s="21">
        <v>42426</v>
      </c>
      <c r="D4606" s="161">
        <v>35.76</v>
      </c>
      <c r="E4606" s="366">
        <v>32.78</v>
      </c>
      <c r="K4606" s="161">
        <v>29.25</v>
      </c>
      <c r="M4606" s="161">
        <v>41.9</v>
      </c>
      <c r="N4606" s="22">
        <f t="shared" si="27"/>
        <v>17.597999999999999</v>
      </c>
    </row>
    <row r="4607" spans="1:14" ht="13.2" x14ac:dyDescent="0.25">
      <c r="A4607" s="21">
        <v>42429</v>
      </c>
      <c r="D4607" s="161">
        <v>35.92</v>
      </c>
      <c r="E4607" s="366">
        <v>33.75</v>
      </c>
      <c r="F4607" s="57">
        <v>20</v>
      </c>
      <c r="H4607" s="383">
        <f>SUM(D4587:D4607)/F4607</f>
        <v>32.1815</v>
      </c>
      <c r="I4607" s="383">
        <f>SUM(E4587:E4607)/F4607</f>
        <v>30.616500000000002</v>
      </c>
      <c r="K4607" s="161">
        <v>30.25</v>
      </c>
      <c r="M4607" s="161">
        <v>42.5</v>
      </c>
      <c r="N4607" s="22">
        <f t="shared" si="27"/>
        <v>17.849999999999998</v>
      </c>
    </row>
    <row r="4608" spans="1:14" s="57" customFormat="1" x14ac:dyDescent="0.2">
      <c r="A4608" s="286">
        <v>42430</v>
      </c>
      <c r="D4608" s="372">
        <v>35.729999999999997</v>
      </c>
      <c r="E4608" s="373">
        <v>34.4</v>
      </c>
      <c r="K4608" s="372">
        <v>31</v>
      </c>
      <c r="M4608" s="161">
        <v>42.9</v>
      </c>
      <c r="N4608" s="371">
        <f t="shared" si="27"/>
        <v>18.018000000000001</v>
      </c>
    </row>
    <row r="4609" spans="1:14" x14ac:dyDescent="0.2">
      <c r="A4609" s="21">
        <v>42431</v>
      </c>
      <c r="D4609" s="161">
        <v>36.380000000000003</v>
      </c>
      <c r="E4609" s="366">
        <v>34.659999999999997</v>
      </c>
      <c r="K4609" s="161">
        <v>30.75</v>
      </c>
      <c r="M4609" s="161">
        <v>43</v>
      </c>
      <c r="N4609" s="22">
        <f t="shared" si="27"/>
        <v>18.059999999999999</v>
      </c>
    </row>
    <row r="4610" spans="1:14" x14ac:dyDescent="0.2">
      <c r="A4610" s="21">
        <v>42432</v>
      </c>
      <c r="D4610" s="161">
        <v>35.75</v>
      </c>
      <c r="E4610" s="366">
        <v>34.57</v>
      </c>
      <c r="K4610" s="161"/>
      <c r="M4610" s="161">
        <v>43.3</v>
      </c>
      <c r="N4610" s="22">
        <f t="shared" si="27"/>
        <v>18.186</v>
      </c>
    </row>
    <row r="4611" spans="1:14" x14ac:dyDescent="0.2">
      <c r="A4611" s="21">
        <v>42433</v>
      </c>
      <c r="D4611" s="161">
        <v>37.61</v>
      </c>
      <c r="E4611" s="366">
        <v>35.92</v>
      </c>
      <c r="K4611" s="161"/>
      <c r="M4611" s="161">
        <v>45</v>
      </c>
      <c r="N4611" s="22">
        <f t="shared" si="27"/>
        <v>18.900000000000002</v>
      </c>
    </row>
    <row r="4612" spans="1:14" x14ac:dyDescent="0.2">
      <c r="A4612" s="21">
        <v>42436</v>
      </c>
      <c r="D4612" s="161">
        <v>39.020000000000003</v>
      </c>
      <c r="E4612" s="426">
        <v>37.9</v>
      </c>
      <c r="F4612" s="549" t="s">
        <v>3263</v>
      </c>
      <c r="K4612" s="161"/>
      <c r="M4612" s="161">
        <v>47.6</v>
      </c>
      <c r="N4612" s="22">
        <f t="shared" si="27"/>
        <v>19.992000000000001</v>
      </c>
    </row>
    <row r="4613" spans="1:14" x14ac:dyDescent="0.2">
      <c r="A4613" s="21">
        <v>42437</v>
      </c>
      <c r="D4613" s="161">
        <v>39.159999999999997</v>
      </c>
      <c r="E4613" s="366">
        <v>36.5</v>
      </c>
      <c r="K4613" s="161"/>
      <c r="M4613" s="161">
        <v>46.5</v>
      </c>
      <c r="N4613" s="22">
        <f t="shared" si="27"/>
        <v>19.53</v>
      </c>
    </row>
    <row r="4614" spans="1:14" x14ac:dyDescent="0.2">
      <c r="A4614" s="21">
        <v>42438</v>
      </c>
      <c r="D4614" s="161">
        <v>40.26</v>
      </c>
      <c r="E4614" s="366">
        <v>38.29</v>
      </c>
      <c r="K4614" s="161"/>
      <c r="M4614" s="161">
        <v>47.8</v>
      </c>
      <c r="N4614" s="22">
        <f t="shared" si="27"/>
        <v>20.076000000000001</v>
      </c>
    </row>
    <row r="4615" spans="1:14" x14ac:dyDescent="0.2">
      <c r="A4615" s="21">
        <v>42439</v>
      </c>
      <c r="D4615" s="161">
        <v>38.630000000000003</v>
      </c>
      <c r="E4615" s="366">
        <v>37.840000000000003</v>
      </c>
      <c r="K4615" s="161"/>
      <c r="M4615" s="161">
        <v>47.2</v>
      </c>
      <c r="N4615" s="22">
        <f t="shared" si="27"/>
        <v>19.824000000000002</v>
      </c>
    </row>
    <row r="4616" spans="1:14" x14ac:dyDescent="0.2">
      <c r="A4616" s="21">
        <v>42440</v>
      </c>
      <c r="D4616" s="161">
        <v>39.409999999999997</v>
      </c>
      <c r="E4616" s="366">
        <v>38.5</v>
      </c>
      <c r="F4616" s="452"/>
      <c r="K4616" s="161"/>
      <c r="M4616" s="161">
        <v>47.5</v>
      </c>
      <c r="N4616" s="22">
        <f t="shared" si="27"/>
        <v>19.95</v>
      </c>
    </row>
    <row r="4617" spans="1:14" x14ac:dyDescent="0.2">
      <c r="A4617" s="21">
        <v>42443</v>
      </c>
      <c r="D4617" s="161">
        <v>38.06</v>
      </c>
      <c r="E4617" s="366">
        <v>37.18</v>
      </c>
      <c r="K4617" s="161"/>
      <c r="M4617" s="161">
        <v>45.8</v>
      </c>
      <c r="N4617" s="22">
        <f t="shared" si="27"/>
        <v>19.235999999999997</v>
      </c>
    </row>
    <row r="4618" spans="1:14" x14ac:dyDescent="0.2">
      <c r="A4618" s="21">
        <v>42444</v>
      </c>
      <c r="D4618" s="161">
        <v>37.49</v>
      </c>
      <c r="E4618" s="366">
        <v>36.340000000000003</v>
      </c>
      <c r="K4618" s="161">
        <v>33</v>
      </c>
      <c r="M4618" s="161">
        <v>44.8</v>
      </c>
      <c r="N4618" s="22">
        <f t="shared" si="27"/>
        <v>18.815999999999999</v>
      </c>
    </row>
    <row r="4619" spans="1:14" x14ac:dyDescent="0.2">
      <c r="A4619" s="21">
        <v>42445</v>
      </c>
      <c r="D4619" s="161">
        <v>38.380000000000003</v>
      </c>
      <c r="E4619" s="366">
        <v>38.46</v>
      </c>
      <c r="K4619" s="161">
        <v>34.75</v>
      </c>
      <c r="M4619" s="161">
        <v>46.1</v>
      </c>
      <c r="N4619" s="22">
        <f t="shared" si="27"/>
        <v>19.362000000000002</v>
      </c>
    </row>
    <row r="4620" spans="1:14" x14ac:dyDescent="0.2">
      <c r="A4620" s="21">
        <v>42446</v>
      </c>
      <c r="D4620" s="161">
        <v>39.29</v>
      </c>
      <c r="E4620" s="366">
        <v>40.200000000000003</v>
      </c>
      <c r="F4620" s="452"/>
      <c r="K4620" s="161">
        <v>36.75</v>
      </c>
      <c r="M4620" s="161">
        <v>47</v>
      </c>
      <c r="N4620" s="22">
        <f t="shared" si="27"/>
        <v>19.739999999999998</v>
      </c>
    </row>
    <row r="4621" spans="1:14" x14ac:dyDescent="0.2">
      <c r="A4621" s="21">
        <v>42447</v>
      </c>
      <c r="D4621" s="161">
        <v>39.26</v>
      </c>
      <c r="E4621" s="366">
        <v>39.44</v>
      </c>
      <c r="K4621" s="161">
        <v>36</v>
      </c>
      <c r="M4621" s="161">
        <v>46</v>
      </c>
      <c r="N4621" s="22">
        <f t="shared" si="27"/>
        <v>19.32</v>
      </c>
    </row>
    <row r="4622" spans="1:14" x14ac:dyDescent="0.2">
      <c r="A4622" s="21">
        <v>42450</v>
      </c>
      <c r="D4622" s="161">
        <v>39.909999999999997</v>
      </c>
      <c r="E4622" s="366">
        <v>39.909999999999997</v>
      </c>
      <c r="F4622" s="424" t="s">
        <v>3265</v>
      </c>
      <c r="K4622" s="161">
        <v>36.25</v>
      </c>
      <c r="M4622" s="161">
        <v>46.1</v>
      </c>
      <c r="N4622" s="22">
        <f t="shared" si="27"/>
        <v>19.362000000000002</v>
      </c>
    </row>
    <row r="4623" spans="1:14" x14ac:dyDescent="0.2">
      <c r="A4623" s="21">
        <v>42451</v>
      </c>
      <c r="D4623" s="161">
        <v>40.54</v>
      </c>
      <c r="E4623" s="548">
        <v>41.45</v>
      </c>
      <c r="F4623" s="452" t="s">
        <v>3264</v>
      </c>
      <c r="K4623" s="161">
        <v>37.75</v>
      </c>
      <c r="M4623" s="161">
        <v>45.6</v>
      </c>
      <c r="N4623" s="22">
        <f t="shared" si="27"/>
        <v>19.152000000000001</v>
      </c>
    </row>
    <row r="4624" spans="1:14" x14ac:dyDescent="0.2">
      <c r="A4624" s="21">
        <v>42452</v>
      </c>
      <c r="D4624" s="161">
        <v>38.840000000000003</v>
      </c>
      <c r="E4624" s="366">
        <v>39.79</v>
      </c>
      <c r="K4624" s="161">
        <v>36.25</v>
      </c>
      <c r="M4624" s="161">
        <v>45</v>
      </c>
      <c r="N4624" s="22">
        <f t="shared" si="27"/>
        <v>18.900000000000002</v>
      </c>
    </row>
    <row r="4625" spans="1:14" x14ac:dyDescent="0.2">
      <c r="A4625" s="21">
        <v>42453</v>
      </c>
      <c r="D4625" s="161">
        <v>38.33</v>
      </c>
      <c r="E4625" s="366">
        <v>39.46</v>
      </c>
      <c r="K4625" s="161">
        <v>36</v>
      </c>
      <c r="M4625" s="161">
        <v>44.5</v>
      </c>
      <c r="N4625" s="22">
        <f t="shared" si="27"/>
        <v>18.690000000000001</v>
      </c>
    </row>
    <row r="4626" spans="1:14" x14ac:dyDescent="0.2">
      <c r="A4626" s="21">
        <v>42454</v>
      </c>
      <c r="D4626"/>
      <c r="E4626"/>
      <c r="F4626" s="424" t="s">
        <v>3202</v>
      </c>
      <c r="K4626" s="161"/>
      <c r="M4626" s="161">
        <v>44.5</v>
      </c>
      <c r="N4626" s="22">
        <f t="shared" si="27"/>
        <v>18.690000000000001</v>
      </c>
    </row>
    <row r="4627" spans="1:14" x14ac:dyDescent="0.2">
      <c r="A4627" s="21">
        <v>42457</v>
      </c>
      <c r="D4627" s="161">
        <v>38.33</v>
      </c>
      <c r="E4627" s="366">
        <v>39.39</v>
      </c>
      <c r="K4627" s="161">
        <v>35.75</v>
      </c>
      <c r="M4627" s="161">
        <v>43.9</v>
      </c>
      <c r="N4627" s="22">
        <f t="shared" si="27"/>
        <v>18.437999999999999</v>
      </c>
    </row>
    <row r="4628" spans="1:14" x14ac:dyDescent="0.2">
      <c r="A4628" s="21">
        <v>42458</v>
      </c>
      <c r="D4628" s="161">
        <v>36.75</v>
      </c>
      <c r="E4628" s="366">
        <v>38.28</v>
      </c>
      <c r="K4628" s="161">
        <v>34.75</v>
      </c>
      <c r="M4628" s="161">
        <v>43.1</v>
      </c>
      <c r="N4628" s="22">
        <f t="shared" si="27"/>
        <v>18.102</v>
      </c>
    </row>
    <row r="4629" spans="1:14" x14ac:dyDescent="0.2">
      <c r="A4629" s="21">
        <v>42459</v>
      </c>
      <c r="D4629" s="161">
        <v>36.75</v>
      </c>
      <c r="E4629" s="366">
        <v>38.32</v>
      </c>
      <c r="K4629" s="161"/>
      <c r="M4629" s="161">
        <v>43.5</v>
      </c>
      <c r="N4629" s="22">
        <f t="shared" si="27"/>
        <v>18.27</v>
      </c>
    </row>
    <row r="4630" spans="1:14" ht="13.2" x14ac:dyDescent="0.25">
      <c r="A4630" s="21">
        <v>42460</v>
      </c>
      <c r="D4630" s="161">
        <v>36.75</v>
      </c>
      <c r="E4630" s="366">
        <v>38.340000000000003</v>
      </c>
      <c r="F4630" s="57">
        <v>22</v>
      </c>
      <c r="H4630" s="383">
        <f>SUM(D4608:D4630)/F4630</f>
        <v>38.210454545454553</v>
      </c>
      <c r="I4630" s="383">
        <f>SUM(E4608:E4630)/F4630</f>
        <v>37.960909090909098</v>
      </c>
      <c r="K4630" s="161"/>
      <c r="M4630" s="161">
        <v>43.9</v>
      </c>
      <c r="N4630" s="22">
        <f t="shared" si="27"/>
        <v>18.437999999999999</v>
      </c>
    </row>
    <row r="4631" spans="1:14" s="57" customFormat="1" x14ac:dyDescent="0.2">
      <c r="A4631" s="286">
        <v>42461</v>
      </c>
      <c r="D4631" s="429">
        <v>36.42</v>
      </c>
      <c r="E4631" s="429">
        <v>36.79</v>
      </c>
      <c r="K4631" s="372">
        <v>33.25</v>
      </c>
      <c r="M4631" s="332">
        <v>43.5</v>
      </c>
      <c r="N4631" s="371">
        <f t="shared" si="27"/>
        <v>18.27</v>
      </c>
    </row>
    <row r="4632" spans="1:14" x14ac:dyDescent="0.2">
      <c r="A4632" s="21">
        <v>42464</v>
      </c>
      <c r="D4632" s="161">
        <v>36.049999999999997</v>
      </c>
      <c r="E4632" s="366">
        <v>35.700000000000003</v>
      </c>
      <c r="K4632" s="161">
        <v>32.25</v>
      </c>
      <c r="M4632" s="161">
        <v>42.8</v>
      </c>
      <c r="N4632" s="22">
        <f t="shared" si="27"/>
        <v>17.975999999999999</v>
      </c>
    </row>
    <row r="4633" spans="1:14" x14ac:dyDescent="0.2">
      <c r="A4633" s="21">
        <v>42465</v>
      </c>
      <c r="D4633" s="161">
        <v>35.880000000000003</v>
      </c>
      <c r="E4633" s="366">
        <v>35.89</v>
      </c>
      <c r="K4633" s="161"/>
      <c r="M4633" s="161">
        <v>42.5</v>
      </c>
      <c r="N4633" s="22">
        <f t="shared" si="27"/>
        <v>17.849999999999998</v>
      </c>
    </row>
    <row r="4634" spans="1:14" x14ac:dyDescent="0.2">
      <c r="A4634" s="21">
        <v>42466</v>
      </c>
      <c r="D4634" s="161">
        <v>37.770000000000003</v>
      </c>
      <c r="E4634" s="366">
        <v>37.75</v>
      </c>
      <c r="K4634" s="161">
        <v>34.25</v>
      </c>
      <c r="M4634" s="161">
        <v>43</v>
      </c>
      <c r="N4634" s="22">
        <f t="shared" si="27"/>
        <v>18.059999999999999</v>
      </c>
    </row>
    <row r="4635" spans="1:14" x14ac:dyDescent="0.2">
      <c r="A4635" s="21">
        <v>42467</v>
      </c>
      <c r="D4635" s="161">
        <v>37.15</v>
      </c>
      <c r="E4635" s="366">
        <v>37.26</v>
      </c>
      <c r="K4635" s="161"/>
      <c r="M4635" s="161">
        <v>42.8</v>
      </c>
      <c r="N4635" s="22">
        <f t="shared" si="27"/>
        <v>17.975999999999999</v>
      </c>
    </row>
    <row r="4636" spans="1:14" x14ac:dyDescent="0.2">
      <c r="A4636" s="21">
        <v>42468</v>
      </c>
      <c r="D4636" s="161">
        <v>40.71</v>
      </c>
      <c r="E4636" s="366">
        <v>39.72</v>
      </c>
      <c r="K4636" s="161"/>
      <c r="M4636" s="161">
        <v>44.3</v>
      </c>
      <c r="N4636" s="22">
        <f t="shared" si="27"/>
        <v>18.605999999999998</v>
      </c>
    </row>
    <row r="4637" spans="1:14" x14ac:dyDescent="0.2">
      <c r="A4637" s="21">
        <v>42471</v>
      </c>
      <c r="D4637" s="161">
        <v>41.58</v>
      </c>
      <c r="E4637" s="366">
        <v>40.36</v>
      </c>
      <c r="K4637" s="161"/>
      <c r="M4637" s="161">
        <v>44.8</v>
      </c>
      <c r="N4637" s="22">
        <f t="shared" si="27"/>
        <v>18.815999999999999</v>
      </c>
    </row>
    <row r="4638" spans="1:14" x14ac:dyDescent="0.2">
      <c r="A4638" s="21">
        <v>42472</v>
      </c>
      <c r="D4638" s="161">
        <v>43.02</v>
      </c>
      <c r="E4638" s="366">
        <v>42.17</v>
      </c>
      <c r="K4638" s="161">
        <v>38.75</v>
      </c>
      <c r="M4638" s="161">
        <v>46.3</v>
      </c>
      <c r="N4638" s="22">
        <f t="shared" si="27"/>
        <v>19.445999999999998</v>
      </c>
    </row>
    <row r="4639" spans="1:14" x14ac:dyDescent="0.2">
      <c r="A4639" s="21">
        <v>42473</v>
      </c>
      <c r="D4639" s="161">
        <v>42.81</v>
      </c>
      <c r="E4639" s="366">
        <v>41.76</v>
      </c>
      <c r="K4639" s="161">
        <v>38.25</v>
      </c>
      <c r="M4639" s="161">
        <v>45.4</v>
      </c>
      <c r="N4639" s="22">
        <f t="shared" si="27"/>
        <v>19.067999999999998</v>
      </c>
    </row>
    <row r="4640" spans="1:14" x14ac:dyDescent="0.2">
      <c r="A4640" s="21">
        <v>42474</v>
      </c>
      <c r="D4640" s="161">
        <v>43.02</v>
      </c>
      <c r="E4640" s="366">
        <v>41.5</v>
      </c>
      <c r="K4640" s="161">
        <v>38</v>
      </c>
      <c r="M4640" s="161">
        <v>45.5</v>
      </c>
      <c r="N4640" s="22">
        <f t="shared" si="27"/>
        <v>19.11</v>
      </c>
    </row>
    <row r="4641" spans="1:14" x14ac:dyDescent="0.2">
      <c r="A4641" s="21">
        <v>42475</v>
      </c>
      <c r="D4641" s="161">
        <v>41.32</v>
      </c>
      <c r="E4641" s="366">
        <v>40.36</v>
      </c>
      <c r="F4641" s="424" t="s">
        <v>3266</v>
      </c>
      <c r="K4641" s="161">
        <v>36.75</v>
      </c>
      <c r="M4641" s="161">
        <v>45.3</v>
      </c>
      <c r="N4641" s="22">
        <f t="shared" si="27"/>
        <v>19.026</v>
      </c>
    </row>
    <row r="4642" spans="1:14" x14ac:dyDescent="0.2">
      <c r="A4642" s="21">
        <v>42478</v>
      </c>
      <c r="D4642" s="161">
        <v>41.64</v>
      </c>
      <c r="E4642" s="366">
        <v>39.78</v>
      </c>
      <c r="K4642" s="161">
        <v>36.5</v>
      </c>
      <c r="M4642" s="161">
        <v>44.5</v>
      </c>
      <c r="N4642" s="22">
        <f t="shared" si="27"/>
        <v>18.690000000000001</v>
      </c>
    </row>
    <row r="4643" spans="1:14" x14ac:dyDescent="0.2">
      <c r="A4643" s="21">
        <v>42479</v>
      </c>
      <c r="D4643" s="161">
        <v>43.02</v>
      </c>
      <c r="E4643" s="366">
        <v>41.08</v>
      </c>
      <c r="K4643" s="161">
        <v>37.5</v>
      </c>
      <c r="M4643" s="161">
        <v>45.1</v>
      </c>
      <c r="N4643" s="22">
        <f t="shared" si="27"/>
        <v>18.942</v>
      </c>
    </row>
    <row r="4644" spans="1:14" x14ac:dyDescent="0.2">
      <c r="A4644" s="21">
        <v>42480</v>
      </c>
      <c r="D4644" s="161">
        <v>43.09</v>
      </c>
      <c r="E4644" s="366">
        <v>42.63</v>
      </c>
      <c r="K4644" s="161">
        <v>39</v>
      </c>
      <c r="M4644" s="161">
        <v>46.1</v>
      </c>
      <c r="N4644" s="22">
        <f t="shared" si="27"/>
        <v>19.362000000000002</v>
      </c>
    </row>
    <row r="4645" spans="1:14" x14ac:dyDescent="0.2">
      <c r="A4645" s="21">
        <v>42481</v>
      </c>
      <c r="D4645" s="161">
        <v>43.48</v>
      </c>
      <c r="E4645" s="366">
        <v>43.18</v>
      </c>
      <c r="K4645" s="161">
        <v>39.75</v>
      </c>
      <c r="M4645" s="161">
        <v>46.3</v>
      </c>
      <c r="N4645" s="22">
        <f t="shared" si="27"/>
        <v>19.445999999999998</v>
      </c>
    </row>
    <row r="4646" spans="1:14" x14ac:dyDescent="0.2">
      <c r="A4646" s="21">
        <v>42482</v>
      </c>
      <c r="D4646" s="161">
        <v>43.97</v>
      </c>
      <c r="E4646" s="366">
        <v>43.73</v>
      </c>
      <c r="K4646" s="161">
        <v>40.25</v>
      </c>
      <c r="M4646" s="161">
        <v>47.2</v>
      </c>
      <c r="N4646" s="22">
        <f t="shared" si="27"/>
        <v>19.824000000000002</v>
      </c>
    </row>
    <row r="4647" spans="1:14" x14ac:dyDescent="0.2">
      <c r="A4647" s="21">
        <v>42485</v>
      </c>
      <c r="D4647" s="161">
        <v>42.97</v>
      </c>
      <c r="E4647" s="366">
        <v>42.64</v>
      </c>
      <c r="K4647" s="161">
        <v>39</v>
      </c>
      <c r="M4647" s="161">
        <v>47</v>
      </c>
      <c r="N4647" s="22">
        <f t="shared" si="27"/>
        <v>19.739999999999998</v>
      </c>
    </row>
    <row r="4648" spans="1:14" x14ac:dyDescent="0.2">
      <c r="A4648" s="21">
        <v>42486</v>
      </c>
      <c r="D4648" s="161">
        <v>43.94</v>
      </c>
      <c r="E4648" s="366">
        <v>44.04</v>
      </c>
      <c r="K4648" s="161">
        <v>40.5</v>
      </c>
      <c r="M4648" s="161">
        <v>48.3</v>
      </c>
      <c r="N4648" s="22">
        <f t="shared" si="27"/>
        <v>20.285999999999998</v>
      </c>
    </row>
    <row r="4649" spans="1:14" x14ac:dyDescent="0.2">
      <c r="A4649" s="21">
        <v>42487</v>
      </c>
      <c r="D4649" s="161">
        <v>44.17</v>
      </c>
      <c r="E4649" s="366">
        <v>45.33</v>
      </c>
      <c r="K4649" s="161">
        <v>41.75</v>
      </c>
      <c r="M4649" s="161">
        <v>49.5</v>
      </c>
      <c r="N4649" s="22">
        <f t="shared" si="27"/>
        <v>20.79</v>
      </c>
    </row>
    <row r="4650" spans="1:14" x14ac:dyDescent="0.2">
      <c r="A4650" s="21">
        <v>42488</v>
      </c>
      <c r="D4650" s="161">
        <v>45.6</v>
      </c>
      <c r="E4650" s="366">
        <v>46.03</v>
      </c>
      <c r="K4650" s="372">
        <v>42.5</v>
      </c>
      <c r="M4650" s="161">
        <v>49.8</v>
      </c>
      <c r="N4650" s="22">
        <f t="shared" si="27"/>
        <v>20.916</v>
      </c>
    </row>
    <row r="4651" spans="1:14" s="57" customFormat="1" ht="13.2" x14ac:dyDescent="0.25">
      <c r="A4651" s="286">
        <v>42489</v>
      </c>
      <c r="D4651" s="429">
        <v>45.64</v>
      </c>
      <c r="E4651" s="429">
        <v>45.92</v>
      </c>
      <c r="F4651" s="57">
        <v>21</v>
      </c>
      <c r="H4651" s="383">
        <f>SUM(D4631:D4651)/F4651</f>
        <v>41.583333333333336</v>
      </c>
      <c r="I4651" s="383">
        <f>SUM(E4631:E4651)/F4651</f>
        <v>41.124761904761897</v>
      </c>
      <c r="K4651" s="365"/>
      <c r="M4651" s="332">
        <v>49.8</v>
      </c>
      <c r="N4651" s="371">
        <f t="shared" si="27"/>
        <v>20.916</v>
      </c>
    </row>
    <row r="4652" spans="1:14" x14ac:dyDescent="0.2">
      <c r="A4652" s="21">
        <v>42492</v>
      </c>
      <c r="D4652" s="161">
        <v>45.82</v>
      </c>
      <c r="E4652" s="366">
        <v>44.78</v>
      </c>
      <c r="K4652" s="161">
        <v>41.25</v>
      </c>
      <c r="M4652" s="161">
        <v>49.3</v>
      </c>
      <c r="N4652" s="22">
        <f t="shared" si="27"/>
        <v>20.706</v>
      </c>
    </row>
    <row r="4653" spans="1:14" x14ac:dyDescent="0.2">
      <c r="A4653" s="21">
        <v>42493</v>
      </c>
      <c r="D4653" s="161">
        <v>43.09</v>
      </c>
      <c r="E4653" s="366">
        <v>43.65</v>
      </c>
      <c r="K4653" s="161">
        <v>40</v>
      </c>
      <c r="M4653" s="161">
        <v>48.9</v>
      </c>
      <c r="N4653" s="22">
        <f t="shared" si="27"/>
        <v>20.538</v>
      </c>
    </row>
    <row r="4654" spans="1:14" x14ac:dyDescent="0.2">
      <c r="A4654" s="21">
        <v>42494</v>
      </c>
      <c r="D4654" s="161">
        <v>43.08</v>
      </c>
      <c r="E4654" s="366">
        <v>43.78</v>
      </c>
      <c r="K4654" s="161">
        <v>40.25</v>
      </c>
      <c r="M4654" s="161">
        <v>48.8</v>
      </c>
      <c r="N4654" s="22">
        <f t="shared" si="27"/>
        <v>20.495999999999999</v>
      </c>
    </row>
    <row r="4655" spans="1:14" x14ac:dyDescent="0.2">
      <c r="A4655" s="21">
        <v>42495</v>
      </c>
      <c r="D4655" s="161">
        <v>44.39</v>
      </c>
      <c r="E4655" s="366">
        <v>44.32</v>
      </c>
      <c r="K4655" s="161">
        <v>40.75</v>
      </c>
      <c r="M4655" s="161">
        <v>48.9</v>
      </c>
      <c r="N4655" s="22">
        <f t="shared" si="27"/>
        <v>20.538</v>
      </c>
    </row>
    <row r="4656" spans="1:14" x14ac:dyDescent="0.2">
      <c r="A4656" s="21">
        <v>42496</v>
      </c>
      <c r="D4656" s="161">
        <v>44.6</v>
      </c>
      <c r="E4656" s="366">
        <v>44.66</v>
      </c>
      <c r="K4656" s="161">
        <v>41.25</v>
      </c>
      <c r="M4656" s="161">
        <v>48.8</v>
      </c>
      <c r="N4656" s="22">
        <f t="shared" si="27"/>
        <v>20.495999999999999</v>
      </c>
    </row>
    <row r="4657" spans="1:14" x14ac:dyDescent="0.2">
      <c r="A4657" s="21">
        <v>42499</v>
      </c>
      <c r="D4657" s="161">
        <v>42.43</v>
      </c>
      <c r="E4657" s="366">
        <v>43.44</v>
      </c>
      <c r="K4657" s="161"/>
      <c r="M4657" s="161">
        <v>46.9</v>
      </c>
      <c r="N4657" s="22">
        <f t="shared" si="27"/>
        <v>19.698</v>
      </c>
    </row>
    <row r="4658" spans="1:14" x14ac:dyDescent="0.2">
      <c r="A4658" s="21">
        <v>42500</v>
      </c>
      <c r="D4658" s="161">
        <v>44.01</v>
      </c>
      <c r="E4658" s="366">
        <v>44.66</v>
      </c>
      <c r="K4658" s="161"/>
      <c r="M4658" s="161">
        <v>48.4</v>
      </c>
      <c r="N4658" s="22">
        <f t="shared" si="27"/>
        <v>20.327999999999999</v>
      </c>
    </row>
    <row r="4659" spans="1:14" x14ac:dyDescent="0.2">
      <c r="A4659" s="21">
        <v>42501</v>
      </c>
      <c r="D4659" s="161">
        <v>46.08</v>
      </c>
      <c r="E4659" s="366">
        <v>46.23</v>
      </c>
      <c r="K4659" s="161"/>
      <c r="M4659" s="161">
        <v>51.3</v>
      </c>
      <c r="N4659" s="22">
        <f t="shared" si="27"/>
        <v>21.545999999999999</v>
      </c>
    </row>
    <row r="4660" spans="1:14" x14ac:dyDescent="0.2">
      <c r="A4660" s="21">
        <v>42502</v>
      </c>
      <c r="D4660" s="161">
        <v>46.43</v>
      </c>
      <c r="E4660" s="366">
        <v>46.7</v>
      </c>
      <c r="K4660" s="161"/>
      <c r="M4660" s="161">
        <v>52.8</v>
      </c>
      <c r="N4660" s="22">
        <f t="shared" si="27"/>
        <v>22.176000000000002</v>
      </c>
    </row>
    <row r="4661" spans="1:14" x14ac:dyDescent="0.2">
      <c r="A4661" s="21">
        <v>42503</v>
      </c>
      <c r="D4661" s="161">
        <v>47.05</v>
      </c>
      <c r="E4661" s="366">
        <v>46.21</v>
      </c>
      <c r="K4661" s="161"/>
      <c r="M4661" s="161">
        <v>52.3</v>
      </c>
      <c r="N4661" s="22">
        <f t="shared" si="27"/>
        <v>21.966000000000001</v>
      </c>
    </row>
    <row r="4662" spans="1:14" x14ac:dyDescent="0.2">
      <c r="A4662" s="21">
        <v>42506</v>
      </c>
      <c r="D4662" s="161">
        <v>48.49</v>
      </c>
      <c r="E4662" s="366">
        <v>47.72</v>
      </c>
      <c r="K4662" s="161">
        <v>44</v>
      </c>
      <c r="M4662" s="161">
        <v>56</v>
      </c>
      <c r="N4662" s="22">
        <f t="shared" si="27"/>
        <v>23.520000000000003</v>
      </c>
    </row>
    <row r="4663" spans="1:14" x14ac:dyDescent="0.2">
      <c r="A4663" s="21">
        <v>42507</v>
      </c>
      <c r="D4663" s="161">
        <v>48.71</v>
      </c>
      <c r="E4663" s="366">
        <v>48.31</v>
      </c>
      <c r="K4663" s="161">
        <v>44.75</v>
      </c>
      <c r="M4663" s="161">
        <v>56.1</v>
      </c>
      <c r="N4663" s="22">
        <f t="shared" si="27"/>
        <v>23.562000000000001</v>
      </c>
    </row>
    <row r="4664" spans="1:14" x14ac:dyDescent="0.2">
      <c r="A4664" s="21">
        <v>42508</v>
      </c>
      <c r="D4664" s="161">
        <v>48.93</v>
      </c>
      <c r="E4664" s="366">
        <v>48.19</v>
      </c>
      <c r="K4664" s="161"/>
      <c r="M4664" s="161">
        <v>55.5</v>
      </c>
      <c r="N4664" s="22">
        <f t="shared" si="27"/>
        <v>23.310000000000002</v>
      </c>
    </row>
    <row r="4665" spans="1:14" x14ac:dyDescent="0.2">
      <c r="A4665" s="21">
        <v>42509</v>
      </c>
      <c r="D4665" s="161">
        <v>47.01</v>
      </c>
      <c r="E4665" s="366">
        <v>48.16</v>
      </c>
      <c r="K4665" s="161">
        <v>44.5</v>
      </c>
      <c r="M4665" s="161">
        <v>54.1</v>
      </c>
      <c r="N4665" s="22">
        <f t="shared" si="27"/>
        <v>22.722000000000001</v>
      </c>
    </row>
    <row r="4666" spans="1:14" x14ac:dyDescent="0.2">
      <c r="A4666" s="21">
        <v>42510</v>
      </c>
      <c r="D4666" s="161">
        <v>48.54</v>
      </c>
      <c r="E4666" s="366">
        <v>47.75</v>
      </c>
      <c r="K4666" s="161">
        <v>44.25</v>
      </c>
      <c r="M4666" s="161">
        <v>52.3</v>
      </c>
      <c r="N4666" s="22">
        <f t="shared" si="27"/>
        <v>21.966000000000001</v>
      </c>
    </row>
    <row r="4667" spans="1:14" x14ac:dyDescent="0.2">
      <c r="A4667" s="21">
        <v>42513</v>
      </c>
      <c r="D4667" s="161">
        <v>47.77</v>
      </c>
      <c r="E4667" s="366">
        <v>48.08</v>
      </c>
      <c r="K4667" s="161">
        <v>44.5</v>
      </c>
      <c r="M4667" s="161">
        <v>50.8</v>
      </c>
      <c r="N4667" s="22">
        <f t="shared" si="27"/>
        <v>21.335999999999999</v>
      </c>
    </row>
    <row r="4668" spans="1:14" x14ac:dyDescent="0.2">
      <c r="A4668" s="21">
        <v>42514</v>
      </c>
      <c r="D4668" s="161">
        <v>48.42</v>
      </c>
      <c r="E4668" s="366">
        <v>48.62</v>
      </c>
      <c r="K4668" s="161">
        <v>45.25</v>
      </c>
      <c r="M4668" s="161">
        <v>51.2</v>
      </c>
      <c r="N4668" s="22">
        <f t="shared" si="27"/>
        <v>21.504000000000001</v>
      </c>
    </row>
    <row r="4669" spans="1:14" x14ac:dyDescent="0.2">
      <c r="A4669" s="21">
        <v>42515</v>
      </c>
      <c r="D4669" s="161">
        <v>48.87</v>
      </c>
      <c r="E4669" s="366">
        <v>49.56</v>
      </c>
      <c r="K4669" s="161">
        <v>46</v>
      </c>
      <c r="M4669" s="161">
        <v>52.7</v>
      </c>
      <c r="N4669" s="22">
        <f t="shared" si="27"/>
        <v>22.134</v>
      </c>
    </row>
    <row r="4670" spans="1:14" x14ac:dyDescent="0.2">
      <c r="A4670" s="21">
        <v>42516</v>
      </c>
      <c r="D4670" s="161">
        <v>49.52</v>
      </c>
      <c r="E4670" s="366">
        <v>49.48</v>
      </c>
      <c r="K4670" s="161"/>
      <c r="M4670" s="161">
        <v>53.7</v>
      </c>
      <c r="N4670" s="22">
        <f t="shared" si="27"/>
        <v>22.554000000000002</v>
      </c>
    </row>
    <row r="4671" spans="1:14" x14ac:dyDescent="0.2">
      <c r="A4671" s="21">
        <v>42517</v>
      </c>
      <c r="D4671" s="161">
        <v>49.09</v>
      </c>
      <c r="E4671" s="366">
        <v>49.33</v>
      </c>
      <c r="K4671" s="161">
        <v>45.75</v>
      </c>
      <c r="M4671" s="161">
        <v>52.7</v>
      </c>
      <c r="N4671" s="22">
        <f t="shared" si="27"/>
        <v>22.134</v>
      </c>
    </row>
    <row r="4672" spans="1:14" x14ac:dyDescent="0.2">
      <c r="A4672" s="21">
        <v>42520</v>
      </c>
      <c r="D4672"/>
      <c r="E4672"/>
      <c r="F4672" s="424" t="s">
        <v>3203</v>
      </c>
      <c r="K4672" s="161"/>
      <c r="M4672" s="161"/>
      <c r="N4672" s="22"/>
    </row>
    <row r="4673" spans="1:14" ht="13.2" x14ac:dyDescent="0.25">
      <c r="A4673" s="21">
        <v>42521</v>
      </c>
      <c r="D4673" s="161">
        <v>49.26</v>
      </c>
      <c r="E4673" s="366">
        <v>49.1</v>
      </c>
      <c r="F4673">
        <v>21</v>
      </c>
      <c r="H4673" s="383">
        <f>SUM(D4652:D4673)/F4673</f>
        <v>46.742380952380941</v>
      </c>
      <c r="I4673" s="383">
        <f>SUM(E4652:E4673)/F4673</f>
        <v>46.796666666666681</v>
      </c>
      <c r="K4673" s="161"/>
      <c r="M4673" s="161">
        <v>52</v>
      </c>
      <c r="N4673" s="22">
        <f t="shared" ref="N4673:N4736" si="28">(M4673/100)*42</f>
        <v>21.84</v>
      </c>
    </row>
    <row r="4674" spans="1:14" s="57" customFormat="1" x14ac:dyDescent="0.2">
      <c r="A4674" s="286">
        <v>42522</v>
      </c>
      <c r="D4674" s="429">
        <v>48.81</v>
      </c>
      <c r="E4674" s="394">
        <v>49.01</v>
      </c>
      <c r="K4674" s="372">
        <v>45.5</v>
      </c>
      <c r="M4674" s="332">
        <v>50.6</v>
      </c>
      <c r="N4674" s="371">
        <f t="shared" si="28"/>
        <v>21.251999999999999</v>
      </c>
    </row>
    <row r="4675" spans="1:14" x14ac:dyDescent="0.2">
      <c r="A4675" s="21">
        <v>42523</v>
      </c>
      <c r="D4675" s="161">
        <v>49.05</v>
      </c>
      <c r="E4675" s="366">
        <v>49.17</v>
      </c>
      <c r="K4675" s="161">
        <v>45.75</v>
      </c>
      <c r="M4675" s="161">
        <v>49.6</v>
      </c>
      <c r="N4675" s="22">
        <f t="shared" si="28"/>
        <v>20.832000000000001</v>
      </c>
    </row>
    <row r="4676" spans="1:14" x14ac:dyDescent="0.2">
      <c r="A4676" s="21">
        <v>42524</v>
      </c>
      <c r="D4676" s="161">
        <v>48.5</v>
      </c>
      <c r="E4676" s="366">
        <v>48.62</v>
      </c>
      <c r="K4676" s="161">
        <v>45</v>
      </c>
      <c r="M4676" s="161">
        <v>48.6</v>
      </c>
      <c r="N4676" s="22">
        <f t="shared" si="28"/>
        <v>20.411999999999999</v>
      </c>
    </row>
    <row r="4677" spans="1:14" x14ac:dyDescent="0.2">
      <c r="A4677" s="21">
        <v>42527</v>
      </c>
      <c r="D4677" s="161">
        <v>48.94</v>
      </c>
      <c r="E4677" s="366">
        <v>49.69</v>
      </c>
      <c r="K4677" s="161"/>
      <c r="M4677" s="161">
        <v>48.8</v>
      </c>
      <c r="N4677" s="22">
        <f t="shared" si="28"/>
        <v>20.495999999999999</v>
      </c>
    </row>
    <row r="4678" spans="1:14" x14ac:dyDescent="0.2">
      <c r="A4678" s="21">
        <v>42528</v>
      </c>
      <c r="D4678" s="161">
        <v>49.76</v>
      </c>
      <c r="E4678" s="426">
        <v>50.36</v>
      </c>
      <c r="F4678" s="452"/>
      <c r="K4678" s="161"/>
      <c r="M4678" s="161">
        <v>49.4</v>
      </c>
      <c r="N4678" s="22">
        <f t="shared" si="28"/>
        <v>20.748000000000001</v>
      </c>
    </row>
    <row r="4679" spans="1:14" x14ac:dyDescent="0.2">
      <c r="A4679" s="21">
        <v>42529</v>
      </c>
      <c r="D4679" s="161">
        <v>50.73</v>
      </c>
      <c r="E4679" s="548">
        <v>51.23</v>
      </c>
      <c r="F4679" s="452" t="s">
        <v>3267</v>
      </c>
      <c r="K4679" s="161"/>
      <c r="M4679" s="161">
        <v>51.4</v>
      </c>
      <c r="N4679" s="22">
        <f t="shared" si="28"/>
        <v>21.588000000000001</v>
      </c>
    </row>
    <row r="4680" spans="1:14" x14ac:dyDescent="0.2">
      <c r="A4680" s="21">
        <v>42530</v>
      </c>
      <c r="D4680" s="161">
        <v>50.59</v>
      </c>
      <c r="E4680" s="366">
        <v>50.56</v>
      </c>
      <c r="K4680" s="161"/>
      <c r="M4680" s="161">
        <v>51.1</v>
      </c>
      <c r="N4680" s="22">
        <f t="shared" si="28"/>
        <v>21.462</v>
      </c>
    </row>
    <row r="4681" spans="1:14" x14ac:dyDescent="0.2">
      <c r="A4681" s="21">
        <v>42531</v>
      </c>
      <c r="D4681" s="161">
        <v>49.7</v>
      </c>
      <c r="E4681" s="366">
        <v>49.07</v>
      </c>
      <c r="K4681" s="161"/>
      <c r="M4681" s="161">
        <v>49.5</v>
      </c>
      <c r="N4681" s="22">
        <f t="shared" si="28"/>
        <v>20.79</v>
      </c>
    </row>
    <row r="4682" spans="1:14" x14ac:dyDescent="0.2">
      <c r="A4682" s="21">
        <v>42534</v>
      </c>
      <c r="D4682" s="161">
        <v>49.36</v>
      </c>
      <c r="E4682" s="366">
        <v>48.88</v>
      </c>
      <c r="K4682" s="161"/>
      <c r="M4682" s="161">
        <v>48.1</v>
      </c>
      <c r="N4682" s="22">
        <f t="shared" si="28"/>
        <v>20.202000000000002</v>
      </c>
    </row>
    <row r="4683" spans="1:14" x14ac:dyDescent="0.2">
      <c r="A4683" s="21">
        <v>42535</v>
      </c>
      <c r="D4683" s="161">
        <v>47.88</v>
      </c>
      <c r="E4683" s="366">
        <v>48.49</v>
      </c>
      <c r="K4683" s="161"/>
      <c r="M4683" s="161">
        <v>48.4</v>
      </c>
      <c r="N4683" s="22">
        <f t="shared" si="28"/>
        <v>20.327999999999999</v>
      </c>
    </row>
    <row r="4684" spans="1:14" x14ac:dyDescent="0.2">
      <c r="A4684" s="21">
        <v>42536</v>
      </c>
      <c r="D4684" s="161">
        <v>47.47</v>
      </c>
      <c r="E4684" s="366">
        <v>48.01</v>
      </c>
      <c r="K4684" s="161"/>
      <c r="M4684" s="161">
        <v>49.5</v>
      </c>
      <c r="N4684" s="22">
        <f t="shared" si="28"/>
        <v>20.79</v>
      </c>
    </row>
    <row r="4685" spans="1:14" x14ac:dyDescent="0.2">
      <c r="A4685" s="21">
        <v>42537</v>
      </c>
      <c r="D4685" s="161">
        <v>45.66</v>
      </c>
      <c r="E4685" s="366">
        <v>46.21</v>
      </c>
      <c r="K4685" s="161">
        <v>42.5</v>
      </c>
      <c r="M4685" s="161">
        <v>48.4</v>
      </c>
      <c r="N4685" s="22">
        <f t="shared" si="28"/>
        <v>20.327999999999999</v>
      </c>
    </row>
    <row r="4686" spans="1:14" x14ac:dyDescent="0.2">
      <c r="A4686" s="21">
        <v>42538</v>
      </c>
      <c r="D4686" s="161">
        <v>46.57</v>
      </c>
      <c r="E4686" s="366">
        <v>47.98</v>
      </c>
      <c r="K4686" s="161">
        <v>44.5</v>
      </c>
      <c r="M4686" s="161">
        <v>49.3</v>
      </c>
      <c r="N4686" s="22">
        <f t="shared" si="28"/>
        <v>20.706</v>
      </c>
    </row>
    <row r="4687" spans="1:14" x14ac:dyDescent="0.2">
      <c r="A4687" s="21">
        <v>42541</v>
      </c>
      <c r="D4687" s="161">
        <v>48.68</v>
      </c>
      <c r="E4687" s="366">
        <v>49.37</v>
      </c>
      <c r="K4687" s="161">
        <v>45.75</v>
      </c>
      <c r="M4687" s="161">
        <v>51.1</v>
      </c>
      <c r="N4687" s="22">
        <f t="shared" si="28"/>
        <v>21.462</v>
      </c>
    </row>
    <row r="4688" spans="1:14" x14ac:dyDescent="0.2">
      <c r="A4688" s="21">
        <v>42542</v>
      </c>
      <c r="D4688" s="161">
        <v>48.18</v>
      </c>
      <c r="E4688" s="366">
        <v>48.85</v>
      </c>
      <c r="K4688" s="161">
        <v>45.5</v>
      </c>
      <c r="M4688" s="161">
        <v>52.9</v>
      </c>
      <c r="N4688" s="22">
        <f t="shared" si="28"/>
        <v>22.218</v>
      </c>
    </row>
    <row r="4689" spans="1:14" x14ac:dyDescent="0.2">
      <c r="A4689" s="21">
        <v>42543</v>
      </c>
      <c r="D4689" s="161">
        <v>48.43</v>
      </c>
      <c r="E4689" s="366">
        <v>49.13</v>
      </c>
      <c r="K4689" s="161"/>
      <c r="M4689" s="161">
        <v>51.9</v>
      </c>
      <c r="N4689" s="22">
        <f t="shared" si="28"/>
        <v>21.798000000000002</v>
      </c>
    </row>
    <row r="4690" spans="1:14" x14ac:dyDescent="0.2">
      <c r="A4690" s="21">
        <v>42544</v>
      </c>
      <c r="D4690" s="161">
        <v>48.63</v>
      </c>
      <c r="E4690" s="366">
        <v>50.11</v>
      </c>
      <c r="K4690" s="161">
        <v>46.5</v>
      </c>
      <c r="M4690" s="161">
        <v>53.5</v>
      </c>
      <c r="N4690" s="22">
        <f t="shared" si="28"/>
        <v>22.470000000000002</v>
      </c>
    </row>
    <row r="4691" spans="1:14" x14ac:dyDescent="0.2">
      <c r="A4691" s="21">
        <v>42545</v>
      </c>
      <c r="D4691" s="161">
        <v>46.69</v>
      </c>
      <c r="E4691" s="366">
        <v>47.64</v>
      </c>
      <c r="K4691" s="161">
        <v>44.25</v>
      </c>
      <c r="M4691" s="161">
        <v>52.4</v>
      </c>
      <c r="N4691" s="22">
        <f t="shared" si="28"/>
        <v>22.008000000000003</v>
      </c>
    </row>
    <row r="4692" spans="1:14" x14ac:dyDescent="0.2">
      <c r="A4692" s="21">
        <v>42548</v>
      </c>
      <c r="D4692" s="161">
        <v>45.07</v>
      </c>
      <c r="E4692" s="366">
        <v>46.33</v>
      </c>
      <c r="K4692" s="161">
        <v>42.5</v>
      </c>
      <c r="M4692" s="161">
        <v>51.8</v>
      </c>
      <c r="N4692" s="22">
        <f t="shared" si="28"/>
        <v>21.756</v>
      </c>
    </row>
    <row r="4693" spans="1:14" x14ac:dyDescent="0.2">
      <c r="A4693" s="21">
        <v>42549</v>
      </c>
      <c r="D4693" s="161">
        <v>46.29</v>
      </c>
      <c r="E4693" s="366">
        <v>47.85</v>
      </c>
      <c r="K4693" s="161">
        <v>44.25</v>
      </c>
      <c r="M4693" s="161">
        <v>53.3</v>
      </c>
      <c r="N4693" s="22">
        <f t="shared" si="28"/>
        <v>22.385999999999996</v>
      </c>
    </row>
    <row r="4694" spans="1:14" x14ac:dyDescent="0.2">
      <c r="A4694" s="21">
        <v>42550</v>
      </c>
      <c r="D4694" s="161">
        <v>48.4</v>
      </c>
      <c r="E4694" s="366">
        <v>49.88</v>
      </c>
      <c r="K4694" s="161">
        <v>46.5</v>
      </c>
      <c r="M4694" s="161">
        <v>54.3</v>
      </c>
      <c r="N4694" s="22">
        <f t="shared" si="28"/>
        <v>22.805999999999997</v>
      </c>
    </row>
    <row r="4695" spans="1:14" ht="13.2" x14ac:dyDescent="0.25">
      <c r="A4695" s="21">
        <v>42551</v>
      </c>
      <c r="D4695" s="161">
        <v>48.05</v>
      </c>
      <c r="E4695" s="366">
        <v>48.33</v>
      </c>
      <c r="F4695">
        <v>22</v>
      </c>
      <c r="H4695" s="383">
        <f>SUM(D4674:D4695)/F4695</f>
        <v>48.247272727272723</v>
      </c>
      <c r="I4695" s="383">
        <f>SUM(E4674:E4695)/F4695</f>
        <v>48.853181818181831</v>
      </c>
      <c r="K4695" s="161">
        <v>44.75</v>
      </c>
      <c r="M4695" s="161">
        <v>52</v>
      </c>
      <c r="N4695" s="22">
        <f t="shared" si="28"/>
        <v>21.84</v>
      </c>
    </row>
    <row r="4696" spans="1:14" s="57" customFormat="1" ht="13.2" x14ac:dyDescent="0.25">
      <c r="A4696" s="286">
        <v>42552</v>
      </c>
      <c r="D4696" s="429">
        <v>47.65</v>
      </c>
      <c r="E4696" s="394">
        <v>48.99</v>
      </c>
      <c r="F4696"/>
      <c r="G4696"/>
      <c r="H4696" s="383"/>
      <c r="I4696" s="383"/>
      <c r="K4696" s="372">
        <v>45.5</v>
      </c>
      <c r="M4696" s="332">
        <v>50.9</v>
      </c>
      <c r="N4696" s="371">
        <f t="shared" si="28"/>
        <v>21.378</v>
      </c>
    </row>
    <row r="4697" spans="1:14" s="57" customFormat="1" ht="13.2" x14ac:dyDescent="0.25">
      <c r="A4697" s="21">
        <v>42555</v>
      </c>
      <c r="D4697" s="458">
        <v>48.02</v>
      </c>
      <c r="E4697" s="522"/>
      <c r="F4697"/>
      <c r="G4697"/>
      <c r="H4697" s="383"/>
      <c r="I4697" s="383"/>
      <c r="K4697" s="365"/>
      <c r="L4697" s="298"/>
      <c r="M4697" s="365"/>
      <c r="N4697" s="266"/>
    </row>
    <row r="4698" spans="1:14" x14ac:dyDescent="0.2">
      <c r="A4698" s="21">
        <v>42556</v>
      </c>
      <c r="D4698" s="161">
        <v>45.64</v>
      </c>
      <c r="E4698" s="366">
        <v>46.6</v>
      </c>
      <c r="K4698" s="161"/>
      <c r="M4698" s="161">
        <v>49.3</v>
      </c>
      <c r="N4698" s="22">
        <f t="shared" si="28"/>
        <v>20.706</v>
      </c>
    </row>
    <row r="4699" spans="1:14" x14ac:dyDescent="0.2">
      <c r="A4699" s="21">
        <v>42557</v>
      </c>
      <c r="D4699" s="161">
        <v>45.7</v>
      </c>
      <c r="E4699" s="366">
        <v>47.73</v>
      </c>
      <c r="K4699" s="161"/>
      <c r="M4699" s="161">
        <v>49.4</v>
      </c>
      <c r="N4699" s="22">
        <f t="shared" si="28"/>
        <v>20.748000000000001</v>
      </c>
    </row>
    <row r="4700" spans="1:14" x14ac:dyDescent="0.2">
      <c r="A4700" s="21">
        <v>42558</v>
      </c>
      <c r="D4700" s="161">
        <v>45.93</v>
      </c>
      <c r="E4700" s="366">
        <v>45.14</v>
      </c>
      <c r="K4700" s="161"/>
      <c r="M4700" s="161">
        <v>48.8</v>
      </c>
      <c r="N4700" s="22">
        <f t="shared" si="28"/>
        <v>20.495999999999999</v>
      </c>
    </row>
    <row r="4701" spans="1:14" x14ac:dyDescent="0.2">
      <c r="A4701" s="21">
        <v>42559</v>
      </c>
      <c r="D4701" s="161">
        <v>44.53</v>
      </c>
      <c r="E4701" s="366">
        <v>45.41</v>
      </c>
      <c r="K4701" s="161"/>
      <c r="M4701" s="161">
        <v>49.4</v>
      </c>
      <c r="N4701" s="22">
        <f t="shared" si="28"/>
        <v>20.748000000000001</v>
      </c>
    </row>
    <row r="4702" spans="1:14" x14ac:dyDescent="0.2">
      <c r="A4702" s="21">
        <v>42562</v>
      </c>
      <c r="D4702" s="161">
        <v>44.04</v>
      </c>
      <c r="E4702" s="366">
        <v>44.76</v>
      </c>
      <c r="K4702" s="161"/>
      <c r="M4702" s="161">
        <v>49.5</v>
      </c>
      <c r="N4702" s="22">
        <f t="shared" si="28"/>
        <v>20.79</v>
      </c>
    </row>
    <row r="4703" spans="1:14" x14ac:dyDescent="0.2">
      <c r="A4703" s="21">
        <v>42563</v>
      </c>
      <c r="D4703" s="161">
        <v>46.72</v>
      </c>
      <c r="E4703" s="366">
        <v>46.8</v>
      </c>
      <c r="K4703" s="161"/>
      <c r="M4703" s="161">
        <v>50.8</v>
      </c>
      <c r="N4703" s="22">
        <f t="shared" si="28"/>
        <v>21.335999999999999</v>
      </c>
    </row>
    <row r="4704" spans="1:14" x14ac:dyDescent="0.2">
      <c r="A4704" s="21">
        <v>42564</v>
      </c>
      <c r="D4704" s="161">
        <v>44.67</v>
      </c>
      <c r="E4704" s="366">
        <v>44.75</v>
      </c>
      <c r="K4704" s="161"/>
      <c r="M4704" s="161">
        <v>49</v>
      </c>
      <c r="N4704" s="22">
        <f t="shared" si="28"/>
        <v>20.58</v>
      </c>
    </row>
    <row r="4705" spans="1:14" x14ac:dyDescent="0.2">
      <c r="A4705" s="21">
        <v>42565</v>
      </c>
      <c r="D4705" s="161">
        <v>46.01</v>
      </c>
      <c r="E4705" s="366">
        <v>45.68</v>
      </c>
      <c r="K4705" s="161"/>
      <c r="M4705" s="161">
        <v>49.4</v>
      </c>
      <c r="N4705" s="22">
        <f t="shared" si="28"/>
        <v>20.748000000000001</v>
      </c>
    </row>
    <row r="4706" spans="1:14" x14ac:dyDescent="0.2">
      <c r="A4706" s="21">
        <v>42566</v>
      </c>
      <c r="D4706" s="161">
        <v>46.25</v>
      </c>
      <c r="E4706" s="366">
        <v>45.95</v>
      </c>
      <c r="K4706" s="161">
        <v>42.5</v>
      </c>
      <c r="M4706" s="161">
        <v>48.3</v>
      </c>
      <c r="N4706" s="22">
        <f t="shared" si="28"/>
        <v>20.285999999999998</v>
      </c>
    </row>
    <row r="4707" spans="1:14" x14ac:dyDescent="0.2">
      <c r="A4707" s="21">
        <v>42569</v>
      </c>
      <c r="D4707" s="161">
        <v>45.35</v>
      </c>
      <c r="E4707" s="366">
        <v>45.24</v>
      </c>
      <c r="K4707" s="161">
        <v>41.5</v>
      </c>
      <c r="M4707" s="161">
        <v>48</v>
      </c>
      <c r="N4707" s="22">
        <f t="shared" si="28"/>
        <v>20.16</v>
      </c>
    </row>
    <row r="4708" spans="1:14" x14ac:dyDescent="0.2">
      <c r="A4708" s="21">
        <v>42570</v>
      </c>
      <c r="D4708" s="161">
        <v>45.7</v>
      </c>
      <c r="E4708" s="366">
        <v>44.65</v>
      </c>
      <c r="K4708" s="161">
        <v>41.25</v>
      </c>
      <c r="M4708" s="161">
        <v>47.8</v>
      </c>
      <c r="N4708" s="22">
        <f t="shared" si="28"/>
        <v>20.076000000000001</v>
      </c>
    </row>
    <row r="4709" spans="1:14" x14ac:dyDescent="0.2">
      <c r="A4709" s="21">
        <v>42571</v>
      </c>
      <c r="D4709" s="161">
        <v>45.82</v>
      </c>
      <c r="E4709" s="366">
        <v>44.94</v>
      </c>
      <c r="K4709" s="161">
        <v>41.5</v>
      </c>
      <c r="M4709" s="161">
        <v>48.2</v>
      </c>
      <c r="N4709" s="22">
        <f t="shared" si="28"/>
        <v>20.244000000000003</v>
      </c>
    </row>
    <row r="4710" spans="1:14" x14ac:dyDescent="0.2">
      <c r="A4710" s="21">
        <v>42572</v>
      </c>
      <c r="D4710" s="161">
        <v>44.99</v>
      </c>
      <c r="E4710" s="366">
        <v>44.75</v>
      </c>
      <c r="K4710" s="161">
        <v>41</v>
      </c>
      <c r="M4710" s="161">
        <v>47.8</v>
      </c>
      <c r="N4710" s="22">
        <f t="shared" si="28"/>
        <v>20.076000000000001</v>
      </c>
    </row>
    <row r="4711" spans="1:14" x14ac:dyDescent="0.2">
      <c r="A4711" s="21">
        <v>42573</v>
      </c>
      <c r="D4711" s="161">
        <v>44.24</v>
      </c>
      <c r="E4711" s="366">
        <v>44.19</v>
      </c>
      <c r="K4711" s="161">
        <v>40.75</v>
      </c>
      <c r="M4711" s="161">
        <v>47.3</v>
      </c>
      <c r="N4711" s="22">
        <f t="shared" si="28"/>
        <v>19.866</v>
      </c>
    </row>
    <row r="4712" spans="1:14" x14ac:dyDescent="0.2">
      <c r="A4712" s="21">
        <v>42576</v>
      </c>
      <c r="D4712" s="161">
        <v>43.76</v>
      </c>
      <c r="E4712" s="366">
        <v>43.13</v>
      </c>
      <c r="K4712" s="161">
        <v>39.5</v>
      </c>
      <c r="M4712" s="161">
        <v>46.6</v>
      </c>
      <c r="N4712" s="22">
        <f t="shared" si="28"/>
        <v>19.572000000000003</v>
      </c>
    </row>
    <row r="4713" spans="1:14" x14ac:dyDescent="0.2">
      <c r="A4713" s="21">
        <v>42577</v>
      </c>
      <c r="D4713" s="161">
        <v>43.56</v>
      </c>
      <c r="E4713" s="366">
        <v>42.92</v>
      </c>
      <c r="K4713" s="161"/>
      <c r="M4713" s="161">
        <v>45.8</v>
      </c>
      <c r="N4713" s="22">
        <f t="shared" si="28"/>
        <v>19.235999999999997</v>
      </c>
    </row>
    <row r="4714" spans="1:14" x14ac:dyDescent="0.2">
      <c r="A4714" s="21">
        <v>42578</v>
      </c>
      <c r="D4714" s="161">
        <v>42.78</v>
      </c>
      <c r="E4714" s="366">
        <v>41.92</v>
      </c>
      <c r="K4714" s="161">
        <v>38.25</v>
      </c>
      <c r="M4714" s="161">
        <v>43.5</v>
      </c>
      <c r="N4714" s="22">
        <f t="shared" si="28"/>
        <v>18.27</v>
      </c>
    </row>
    <row r="4715" spans="1:14" x14ac:dyDescent="0.2">
      <c r="A4715" s="21">
        <v>42579</v>
      </c>
      <c r="D4715" s="161">
        <v>41.87</v>
      </c>
      <c r="E4715" s="366">
        <v>41.14</v>
      </c>
      <c r="F4715">
        <v>21</v>
      </c>
      <c r="K4715" s="161">
        <v>37.75</v>
      </c>
      <c r="M4715" s="161">
        <v>42.3</v>
      </c>
      <c r="N4715" s="22">
        <f t="shared" si="28"/>
        <v>17.765999999999998</v>
      </c>
    </row>
    <row r="4716" spans="1:14" ht="13.2" x14ac:dyDescent="0.25">
      <c r="A4716" s="21">
        <v>42580</v>
      </c>
      <c r="D4716" s="161">
        <v>40.76</v>
      </c>
      <c r="E4716" s="366">
        <v>41.6</v>
      </c>
      <c r="F4716">
        <v>20</v>
      </c>
      <c r="H4716" s="383">
        <f>SUM(D4696:D4716)/F4715</f>
        <v>44.951904761904771</v>
      </c>
      <c r="I4716" s="383">
        <f>SUM(E4696:E4716)/F4716</f>
        <v>44.814500000000002</v>
      </c>
      <c r="K4716" s="161">
        <v>38</v>
      </c>
      <c r="M4716" s="161">
        <v>42.3</v>
      </c>
      <c r="N4716" s="22">
        <f t="shared" si="28"/>
        <v>17.765999999999998</v>
      </c>
    </row>
    <row r="4717" spans="1:14" s="57" customFormat="1" x14ac:dyDescent="0.2">
      <c r="A4717" s="286">
        <v>42583</v>
      </c>
      <c r="D4717" s="429">
        <v>40.17</v>
      </c>
      <c r="E4717" s="429">
        <v>40.06</v>
      </c>
      <c r="K4717" s="372">
        <v>36.5</v>
      </c>
      <c r="M4717" s="363">
        <v>42.8</v>
      </c>
      <c r="N4717" s="371">
        <f t="shared" si="28"/>
        <v>17.975999999999999</v>
      </c>
    </row>
    <row r="4718" spans="1:14" x14ac:dyDescent="0.2">
      <c r="A4718" s="21">
        <v>42584</v>
      </c>
      <c r="D4718" s="161">
        <v>40</v>
      </c>
      <c r="E4718" s="366">
        <v>39.51</v>
      </c>
      <c r="K4718" s="161">
        <v>36</v>
      </c>
      <c r="M4718" s="161">
        <v>42.3</v>
      </c>
      <c r="N4718" s="22">
        <f t="shared" si="28"/>
        <v>17.765999999999998</v>
      </c>
    </row>
    <row r="4719" spans="1:14" x14ac:dyDescent="0.2">
      <c r="A4719" s="21">
        <v>42585</v>
      </c>
      <c r="D4719" s="161">
        <v>40.450000000000003</v>
      </c>
      <c r="E4719" s="366">
        <v>40.83</v>
      </c>
      <c r="K4719" s="161">
        <v>37.25</v>
      </c>
      <c r="M4719" s="161">
        <v>43.8</v>
      </c>
      <c r="N4719" s="22">
        <f t="shared" si="28"/>
        <v>18.395999999999997</v>
      </c>
    </row>
    <row r="4720" spans="1:14" x14ac:dyDescent="0.2">
      <c r="A4720" s="21">
        <v>42586</v>
      </c>
      <c r="D4720" s="161">
        <v>41.33</v>
      </c>
      <c r="E4720" s="366">
        <v>41.93</v>
      </c>
      <c r="K4720" s="161"/>
      <c r="M4720" s="161">
        <v>42.8</v>
      </c>
      <c r="N4720" s="22">
        <f t="shared" si="28"/>
        <v>17.975999999999999</v>
      </c>
    </row>
    <row r="4721" spans="1:14" x14ac:dyDescent="0.2">
      <c r="A4721" s="21">
        <v>42587</v>
      </c>
      <c r="D4721" s="161">
        <v>42.47</v>
      </c>
      <c r="E4721" s="366">
        <v>41.8</v>
      </c>
      <c r="K4721" s="161"/>
      <c r="M4721" s="161">
        <v>43.3</v>
      </c>
      <c r="N4721" s="22">
        <f t="shared" si="28"/>
        <v>18.186</v>
      </c>
    </row>
    <row r="4722" spans="1:14" x14ac:dyDescent="0.2">
      <c r="A4722" s="21">
        <v>42590</v>
      </c>
      <c r="D4722" s="161">
        <v>43.24</v>
      </c>
      <c r="E4722" s="366">
        <v>43.02</v>
      </c>
      <c r="K4722" s="161"/>
      <c r="M4722" s="161">
        <v>44.3</v>
      </c>
      <c r="N4722" s="22">
        <f t="shared" si="28"/>
        <v>18.605999999999998</v>
      </c>
    </row>
    <row r="4723" spans="1:14" x14ac:dyDescent="0.2">
      <c r="A4723" s="21">
        <v>42591</v>
      </c>
      <c r="D4723" s="161">
        <v>43.37</v>
      </c>
      <c r="E4723" s="366">
        <v>42.77</v>
      </c>
      <c r="K4723" s="161"/>
      <c r="M4723" s="161">
        <v>43.5</v>
      </c>
      <c r="N4723" s="22">
        <f t="shared" si="28"/>
        <v>18.27</v>
      </c>
    </row>
    <row r="4724" spans="1:14" x14ac:dyDescent="0.2">
      <c r="A4724" s="21">
        <v>42592</v>
      </c>
      <c r="D4724" s="161">
        <v>42.19</v>
      </c>
      <c r="E4724" s="366">
        <v>41.71</v>
      </c>
      <c r="K4724" s="161"/>
      <c r="M4724" s="161">
        <v>41.6</v>
      </c>
      <c r="N4724" s="22">
        <f t="shared" si="28"/>
        <v>17.472000000000001</v>
      </c>
    </row>
    <row r="4725" spans="1:14" x14ac:dyDescent="0.2">
      <c r="A4725" s="21">
        <v>42593</v>
      </c>
      <c r="D4725" s="161">
        <v>44.23</v>
      </c>
      <c r="E4725" s="366">
        <v>43.49</v>
      </c>
      <c r="K4725" s="161"/>
      <c r="M4725" s="161">
        <v>42.9</v>
      </c>
      <c r="N4725" s="22">
        <f t="shared" si="28"/>
        <v>18.018000000000001</v>
      </c>
    </row>
    <row r="4726" spans="1:14" x14ac:dyDescent="0.2">
      <c r="A4726" s="21">
        <v>42594</v>
      </c>
      <c r="D4726" s="161">
        <v>45.12</v>
      </c>
      <c r="E4726" s="366">
        <v>44.49</v>
      </c>
      <c r="K4726" s="161"/>
      <c r="M4726" s="161">
        <v>44.6</v>
      </c>
      <c r="N4726" s="22">
        <f t="shared" si="28"/>
        <v>18.731999999999999</v>
      </c>
    </row>
    <row r="4727" spans="1:14" x14ac:dyDescent="0.2">
      <c r="A4727" s="21">
        <v>42597</v>
      </c>
      <c r="D4727" s="161">
        <v>47.31</v>
      </c>
      <c r="E4727" s="366">
        <v>45.74</v>
      </c>
      <c r="K4727" s="161"/>
      <c r="M4727" s="161">
        <v>44.9</v>
      </c>
      <c r="N4727" s="22">
        <f t="shared" si="28"/>
        <v>18.858000000000001</v>
      </c>
    </row>
    <row r="4728" spans="1:14" x14ac:dyDescent="0.2">
      <c r="A4728" s="21">
        <v>42598</v>
      </c>
      <c r="D4728" s="161">
        <v>48.27</v>
      </c>
      <c r="E4728" s="366">
        <v>46.58</v>
      </c>
      <c r="K4728" s="161"/>
      <c r="M4728" s="161">
        <v>45.1</v>
      </c>
      <c r="N4728" s="22">
        <f t="shared" si="28"/>
        <v>18.942</v>
      </c>
    </row>
    <row r="4729" spans="1:14" x14ac:dyDescent="0.2">
      <c r="A4729" s="21">
        <v>42599</v>
      </c>
      <c r="D4729" s="161">
        <v>48.58</v>
      </c>
      <c r="E4729" s="366">
        <v>46.79</v>
      </c>
      <c r="K4729" s="161"/>
      <c r="M4729" s="161">
        <v>45</v>
      </c>
      <c r="N4729" s="22">
        <f t="shared" si="28"/>
        <v>18.900000000000002</v>
      </c>
    </row>
    <row r="4730" spans="1:14" x14ac:dyDescent="0.2">
      <c r="A4730" s="21">
        <v>42600</v>
      </c>
      <c r="D4730" s="161">
        <v>49.46</v>
      </c>
      <c r="E4730" s="366">
        <v>48.22</v>
      </c>
      <c r="K4730" s="161">
        <v>44.75</v>
      </c>
      <c r="M4730" s="161">
        <v>46.1</v>
      </c>
      <c r="N4730" s="22">
        <f t="shared" si="28"/>
        <v>19.362000000000002</v>
      </c>
    </row>
    <row r="4731" spans="1:14" x14ac:dyDescent="0.2">
      <c r="A4731" s="21">
        <v>42601</v>
      </c>
      <c r="D4731" s="161">
        <v>49.39</v>
      </c>
      <c r="E4731" s="366">
        <v>48.52</v>
      </c>
      <c r="K4731" s="161">
        <v>45</v>
      </c>
      <c r="M4731" s="161">
        <v>46</v>
      </c>
      <c r="N4731" s="22">
        <f t="shared" si="28"/>
        <v>19.32</v>
      </c>
    </row>
    <row r="4732" spans="1:14" x14ac:dyDescent="0.2">
      <c r="A4732" s="21">
        <v>42604</v>
      </c>
      <c r="D4732" s="161">
        <v>48.1</v>
      </c>
      <c r="E4732" s="366">
        <v>47.05</v>
      </c>
      <c r="K4732">
        <v>43.5</v>
      </c>
      <c r="M4732" s="161">
        <v>45.5</v>
      </c>
      <c r="N4732" s="22">
        <f t="shared" si="28"/>
        <v>19.11</v>
      </c>
    </row>
    <row r="4733" spans="1:14" x14ac:dyDescent="0.2">
      <c r="A4733" s="21">
        <v>42605</v>
      </c>
      <c r="D4733" s="161">
        <v>48.7</v>
      </c>
      <c r="E4733" s="366">
        <v>48.1</v>
      </c>
      <c r="K4733" s="161">
        <v>44.5</v>
      </c>
      <c r="M4733" s="161">
        <v>46.9</v>
      </c>
      <c r="N4733" s="22">
        <f t="shared" si="28"/>
        <v>19.698</v>
      </c>
    </row>
    <row r="4734" spans="1:14" x14ac:dyDescent="0.2">
      <c r="A4734" s="21">
        <v>42606</v>
      </c>
      <c r="D4734" s="161">
        <v>47.56</v>
      </c>
      <c r="E4734" s="366">
        <v>46.77</v>
      </c>
      <c r="K4734" s="161">
        <v>43.25</v>
      </c>
      <c r="M4734" s="161">
        <v>46.5</v>
      </c>
      <c r="N4734" s="22">
        <f t="shared" si="28"/>
        <v>19.53</v>
      </c>
    </row>
    <row r="4735" spans="1:14" x14ac:dyDescent="0.2">
      <c r="A4735" s="21">
        <v>42607</v>
      </c>
      <c r="D4735" s="161">
        <v>49.25</v>
      </c>
      <c r="E4735" s="366">
        <v>47.33</v>
      </c>
      <c r="K4735" s="161">
        <v>43.75</v>
      </c>
      <c r="M4735" s="161">
        <v>47.5</v>
      </c>
      <c r="N4735" s="22">
        <f t="shared" si="28"/>
        <v>19.95</v>
      </c>
    </row>
    <row r="4736" spans="1:14" x14ac:dyDescent="0.2">
      <c r="A4736" s="21">
        <v>42608</v>
      </c>
      <c r="D4736" s="161">
        <v>49.66</v>
      </c>
      <c r="E4736" s="366">
        <v>47.64</v>
      </c>
      <c r="K4736" s="161">
        <v>44.25</v>
      </c>
      <c r="M4736" s="161">
        <v>47.8</v>
      </c>
      <c r="N4736" s="22">
        <f t="shared" si="28"/>
        <v>20.076000000000001</v>
      </c>
    </row>
    <row r="4737" spans="1:14" x14ac:dyDescent="0.2">
      <c r="A4737" s="21">
        <v>42611</v>
      </c>
      <c r="D4737" s="161">
        <v>49.66</v>
      </c>
      <c r="E4737" s="366">
        <v>46.98</v>
      </c>
      <c r="K4737" s="161">
        <v>43.25</v>
      </c>
      <c r="M4737" s="161">
        <v>47.5</v>
      </c>
      <c r="N4737" s="22">
        <f t="shared" ref="N4737:N4757" si="29">(M4737/100)*42</f>
        <v>19.95</v>
      </c>
    </row>
    <row r="4738" spans="1:14" x14ac:dyDescent="0.2">
      <c r="A4738" s="21">
        <v>42612</v>
      </c>
      <c r="D4738" s="161">
        <v>47.94</v>
      </c>
      <c r="E4738" s="366">
        <v>46.35</v>
      </c>
      <c r="K4738" s="161">
        <v>42.75</v>
      </c>
      <c r="M4738" s="161">
        <v>47.1</v>
      </c>
      <c r="N4738" s="22">
        <f t="shared" si="29"/>
        <v>19.782</v>
      </c>
    </row>
    <row r="4739" spans="1:14" ht="13.2" x14ac:dyDescent="0.25">
      <c r="A4739" s="21">
        <v>42613</v>
      </c>
      <c r="D4739" s="161">
        <v>47.94</v>
      </c>
      <c r="E4739" s="366">
        <v>44.7</v>
      </c>
      <c r="F4739">
        <v>23</v>
      </c>
      <c r="H4739" s="383">
        <f>SUM(D4717:D4739)/F4739</f>
        <v>45.843043478260874</v>
      </c>
      <c r="I4739" s="383">
        <f>SUM(E4717:E4739)/F4739</f>
        <v>44.799130434782612</v>
      </c>
      <c r="K4739" s="161">
        <v>41.25</v>
      </c>
      <c r="M4739" s="161">
        <v>45</v>
      </c>
      <c r="N4739" s="22">
        <f t="shared" si="29"/>
        <v>18.900000000000002</v>
      </c>
    </row>
    <row r="4740" spans="1:14" s="57" customFormat="1" x14ac:dyDescent="0.2">
      <c r="A4740" s="286">
        <v>42614</v>
      </c>
      <c r="D4740" s="429">
        <v>45.05</v>
      </c>
      <c r="E4740" s="429">
        <v>43.16</v>
      </c>
      <c r="K4740" s="429">
        <v>39.75</v>
      </c>
      <c r="M4740" s="363">
        <v>43.6</v>
      </c>
      <c r="N4740" s="371">
        <f t="shared" si="29"/>
        <v>18.312000000000001</v>
      </c>
    </row>
    <row r="4741" spans="1:14" x14ac:dyDescent="0.2">
      <c r="A4741" s="21">
        <v>42615</v>
      </c>
      <c r="D4741" s="376">
        <v>45.96</v>
      </c>
      <c r="E4741" s="376">
        <v>44.44</v>
      </c>
      <c r="K4741" s="161">
        <v>41</v>
      </c>
      <c r="M4741" s="376">
        <v>45.7</v>
      </c>
      <c r="N4741" s="379">
        <f t="shared" si="29"/>
        <v>19.193999999999999</v>
      </c>
    </row>
    <row r="4742" spans="1:14" x14ac:dyDescent="0.2">
      <c r="A4742" s="21">
        <v>42616</v>
      </c>
      <c r="D4742" s="376">
        <v>45.96</v>
      </c>
      <c r="E4742" s="376">
        <v>44.44</v>
      </c>
      <c r="K4742" s="161"/>
      <c r="M4742" s="376">
        <v>45.7</v>
      </c>
      <c r="N4742" s="379">
        <f t="shared" si="29"/>
        <v>19.193999999999999</v>
      </c>
    </row>
    <row r="4743" spans="1:14" x14ac:dyDescent="0.2">
      <c r="A4743" s="21">
        <v>42617</v>
      </c>
      <c r="D4743" s="376">
        <v>45.96</v>
      </c>
      <c r="E4743" s="376">
        <v>44.44</v>
      </c>
      <c r="K4743" s="161"/>
      <c r="M4743" s="376">
        <v>45.7</v>
      </c>
      <c r="N4743" s="379">
        <f t="shared" si="29"/>
        <v>19.193999999999999</v>
      </c>
    </row>
    <row r="4744" spans="1:14" x14ac:dyDescent="0.2">
      <c r="A4744" s="21">
        <v>42618</v>
      </c>
      <c r="D4744" s="161">
        <v>46.72</v>
      </c>
      <c r="E4744" s="376">
        <v>44.44</v>
      </c>
      <c r="F4744" s="424" t="s">
        <v>3242</v>
      </c>
      <c r="K4744" s="161"/>
      <c r="M4744" s="376">
        <v>45.7</v>
      </c>
      <c r="N4744" s="379">
        <f t="shared" si="29"/>
        <v>19.193999999999999</v>
      </c>
    </row>
    <row r="4745" spans="1:14" x14ac:dyDescent="0.2">
      <c r="A4745" s="21">
        <v>42619</v>
      </c>
      <c r="D4745" s="161">
        <v>46.21</v>
      </c>
      <c r="E4745" s="366">
        <v>44.83</v>
      </c>
      <c r="K4745" s="161"/>
      <c r="M4745" s="161">
        <v>46.1</v>
      </c>
      <c r="N4745" s="22">
        <f t="shared" si="29"/>
        <v>19.362000000000002</v>
      </c>
    </row>
    <row r="4746" spans="1:14" x14ac:dyDescent="0.2">
      <c r="A4746" s="21">
        <v>42620</v>
      </c>
      <c r="D4746" s="161">
        <v>47</v>
      </c>
      <c r="E4746" s="366">
        <v>45.5</v>
      </c>
      <c r="K4746" s="161">
        <v>41.75</v>
      </c>
      <c r="M4746" s="161">
        <v>47</v>
      </c>
      <c r="N4746" s="22">
        <f t="shared" si="29"/>
        <v>19.739999999999998</v>
      </c>
    </row>
    <row r="4747" spans="1:14" x14ac:dyDescent="0.2">
      <c r="A4747" s="21">
        <v>42621</v>
      </c>
      <c r="D4747" s="161">
        <v>49.23</v>
      </c>
      <c r="E4747" s="366">
        <v>47.62</v>
      </c>
      <c r="K4747" s="161"/>
      <c r="M4747" s="161">
        <v>48</v>
      </c>
      <c r="N4747" s="22">
        <f t="shared" si="29"/>
        <v>20.16</v>
      </c>
    </row>
    <row r="4748" spans="1:14" x14ac:dyDescent="0.2">
      <c r="A4748" s="21">
        <v>42622</v>
      </c>
      <c r="D4748" s="376">
        <v>48.37</v>
      </c>
      <c r="E4748" s="376">
        <v>45.88</v>
      </c>
      <c r="K4748" s="161"/>
      <c r="M4748" s="376">
        <v>48.6</v>
      </c>
      <c r="N4748" s="379">
        <f t="shared" si="29"/>
        <v>20.411999999999999</v>
      </c>
    </row>
    <row r="4749" spans="1:14" x14ac:dyDescent="0.2">
      <c r="A4749" s="21">
        <v>42623</v>
      </c>
      <c r="D4749" s="376">
        <v>48.37</v>
      </c>
      <c r="E4749" s="376">
        <v>45.88</v>
      </c>
      <c r="K4749" s="161"/>
      <c r="M4749" s="376">
        <v>48.6</v>
      </c>
      <c r="N4749" s="379">
        <f t="shared" si="29"/>
        <v>20.411999999999999</v>
      </c>
    </row>
    <row r="4750" spans="1:14" x14ac:dyDescent="0.2">
      <c r="A4750" s="21">
        <v>42624</v>
      </c>
      <c r="D4750" s="376">
        <v>48.37</v>
      </c>
      <c r="E4750" s="376">
        <v>45.88</v>
      </c>
      <c r="K4750" s="161"/>
      <c r="M4750" s="376">
        <v>48.6</v>
      </c>
      <c r="N4750" s="379">
        <f t="shared" si="29"/>
        <v>20.411999999999999</v>
      </c>
    </row>
    <row r="4751" spans="1:14" x14ac:dyDescent="0.2">
      <c r="A4751" s="21">
        <v>42625</v>
      </c>
      <c r="D4751" s="161">
        <v>47.82</v>
      </c>
      <c r="E4751" s="366">
        <v>46.29</v>
      </c>
      <c r="K4751" s="161"/>
      <c r="M4751" s="161">
        <v>48.8</v>
      </c>
      <c r="N4751" s="22">
        <f t="shared" si="29"/>
        <v>20.495999999999999</v>
      </c>
    </row>
    <row r="4752" spans="1:14" x14ac:dyDescent="0.2">
      <c r="A4752" s="21">
        <v>42626</v>
      </c>
      <c r="D4752" s="426">
        <v>46.48</v>
      </c>
      <c r="E4752" s="366">
        <v>44.9</v>
      </c>
      <c r="K4752" s="161">
        <v>41.5</v>
      </c>
      <c r="M4752" s="426">
        <v>47.8</v>
      </c>
      <c r="N4752" s="389">
        <f t="shared" si="29"/>
        <v>20.076000000000001</v>
      </c>
    </row>
    <row r="4753" spans="1:14" x14ac:dyDescent="0.2">
      <c r="A4753" s="21">
        <v>42627</v>
      </c>
      <c r="D4753" s="426">
        <v>45.65</v>
      </c>
      <c r="E4753" s="366">
        <v>43.58</v>
      </c>
      <c r="K4753" s="161">
        <v>40</v>
      </c>
      <c r="M4753" s="426">
        <v>47.8</v>
      </c>
      <c r="N4753" s="389">
        <f t="shared" si="29"/>
        <v>20.076000000000001</v>
      </c>
    </row>
    <row r="4754" spans="1:14" x14ac:dyDescent="0.2">
      <c r="A4754" s="21">
        <v>42628</v>
      </c>
      <c r="D4754" s="426">
        <v>45.83</v>
      </c>
      <c r="E4754" s="366">
        <v>43.91</v>
      </c>
      <c r="K4754" s="161">
        <v>40.5</v>
      </c>
      <c r="M4754" s="426">
        <v>49.8</v>
      </c>
      <c r="N4754" s="389">
        <f t="shared" si="29"/>
        <v>20.916</v>
      </c>
    </row>
    <row r="4755" spans="1:14" x14ac:dyDescent="0.2">
      <c r="A4755" s="21">
        <v>42629</v>
      </c>
      <c r="D4755" s="376">
        <v>45.26</v>
      </c>
      <c r="E4755" s="376">
        <v>43.03</v>
      </c>
      <c r="K4755" s="376">
        <v>39.5</v>
      </c>
      <c r="M4755" s="376">
        <v>48.8</v>
      </c>
      <c r="N4755" s="379">
        <f t="shared" si="29"/>
        <v>20.495999999999999</v>
      </c>
    </row>
    <row r="4756" spans="1:14" x14ac:dyDescent="0.2">
      <c r="A4756" s="21">
        <v>42630</v>
      </c>
      <c r="D4756" s="376">
        <v>45.26</v>
      </c>
      <c r="E4756" s="376">
        <v>43.03</v>
      </c>
      <c r="K4756" s="376">
        <v>39.5</v>
      </c>
      <c r="M4756" s="376">
        <v>48.8</v>
      </c>
      <c r="N4756" s="379">
        <f t="shared" si="29"/>
        <v>20.495999999999999</v>
      </c>
    </row>
    <row r="4757" spans="1:14" x14ac:dyDescent="0.2">
      <c r="A4757" s="21">
        <v>42631</v>
      </c>
      <c r="D4757" s="376">
        <v>45.26</v>
      </c>
      <c r="E4757" s="376">
        <v>43.03</v>
      </c>
      <c r="K4757" s="376">
        <v>39.5</v>
      </c>
      <c r="M4757" s="376">
        <v>48.8</v>
      </c>
      <c r="N4757" s="379">
        <f t="shared" si="29"/>
        <v>20.495999999999999</v>
      </c>
    </row>
    <row r="4758" spans="1:14" x14ac:dyDescent="0.2">
      <c r="A4758" s="21">
        <v>42632</v>
      </c>
      <c r="D4758" s="426">
        <v>46.04</v>
      </c>
      <c r="E4758" s="366">
        <v>43.3</v>
      </c>
      <c r="K4758" s="376">
        <v>39.75</v>
      </c>
      <c r="M4758" s="426">
        <v>50.4</v>
      </c>
      <c r="N4758" s="389">
        <f t="shared" ref="N4758:N4826" si="30">(M4758/100)*42</f>
        <v>21.167999999999999</v>
      </c>
    </row>
    <row r="4759" spans="1:14" x14ac:dyDescent="0.2">
      <c r="A4759" s="21">
        <v>42633</v>
      </c>
      <c r="D4759" s="426">
        <v>45.24</v>
      </c>
      <c r="E4759" s="366">
        <v>43.44</v>
      </c>
      <c r="K4759" s="376">
        <v>39.75</v>
      </c>
      <c r="M4759" s="426">
        <v>50.5</v>
      </c>
      <c r="N4759" s="389">
        <f t="shared" si="30"/>
        <v>21.21</v>
      </c>
    </row>
    <row r="4760" spans="1:14" x14ac:dyDescent="0.2">
      <c r="A4760" s="21">
        <v>42634</v>
      </c>
      <c r="D4760" s="426">
        <v>45.99</v>
      </c>
      <c r="E4760" s="366">
        <v>45.34</v>
      </c>
      <c r="K4760" s="161">
        <v>42</v>
      </c>
      <c r="M4760" s="426">
        <v>52.4</v>
      </c>
      <c r="N4760" s="389">
        <f t="shared" si="30"/>
        <v>22.008000000000003</v>
      </c>
    </row>
    <row r="4761" spans="1:14" x14ac:dyDescent="0.2">
      <c r="A4761" s="21">
        <v>42635</v>
      </c>
      <c r="D4761" s="426">
        <v>47.21</v>
      </c>
      <c r="E4761" s="366">
        <v>46.32</v>
      </c>
      <c r="K4761" s="161">
        <v>42.75</v>
      </c>
      <c r="M4761" s="426">
        <v>52.4</v>
      </c>
      <c r="N4761" s="389">
        <f t="shared" si="30"/>
        <v>22.008000000000003</v>
      </c>
    </row>
    <row r="4762" spans="1:14" x14ac:dyDescent="0.2">
      <c r="A4762" s="21">
        <v>42636</v>
      </c>
      <c r="D4762" s="376">
        <v>46.71</v>
      </c>
      <c r="E4762" s="376">
        <v>44.48</v>
      </c>
      <c r="K4762" s="376">
        <v>41</v>
      </c>
      <c r="M4762" s="376">
        <v>52.5</v>
      </c>
      <c r="N4762" s="379">
        <f t="shared" si="30"/>
        <v>22.05</v>
      </c>
    </row>
    <row r="4763" spans="1:14" x14ac:dyDescent="0.2">
      <c r="A4763" s="21">
        <v>42637</v>
      </c>
      <c r="D4763" s="376">
        <v>46.71</v>
      </c>
      <c r="E4763" s="376">
        <v>44.48</v>
      </c>
      <c r="K4763" s="376">
        <v>41</v>
      </c>
      <c r="M4763" s="376">
        <v>52.5</v>
      </c>
      <c r="N4763" s="379">
        <f t="shared" si="30"/>
        <v>22.05</v>
      </c>
    </row>
    <row r="4764" spans="1:14" x14ac:dyDescent="0.2">
      <c r="A4764" s="21">
        <v>42638</v>
      </c>
      <c r="D4764" s="376">
        <v>46.71</v>
      </c>
      <c r="E4764" s="376">
        <v>44.48</v>
      </c>
      <c r="K4764" s="376">
        <v>41</v>
      </c>
      <c r="M4764" s="376">
        <v>52.5</v>
      </c>
      <c r="N4764" s="379">
        <f t="shared" si="30"/>
        <v>22.05</v>
      </c>
    </row>
    <row r="4765" spans="1:14" x14ac:dyDescent="0.2">
      <c r="A4765" s="21">
        <v>42639</v>
      </c>
      <c r="D4765" s="426">
        <v>46.61</v>
      </c>
      <c r="E4765" s="366">
        <v>45.93</v>
      </c>
      <c r="F4765" s="424" t="s">
        <v>3270</v>
      </c>
      <c r="K4765" s="161">
        <v>42.25</v>
      </c>
      <c r="M4765" s="426">
        <v>52.8</v>
      </c>
      <c r="N4765" s="389">
        <f t="shared" si="30"/>
        <v>22.176000000000002</v>
      </c>
    </row>
    <row r="4766" spans="1:14" x14ac:dyDescent="0.2">
      <c r="A4766" s="21">
        <v>42640</v>
      </c>
      <c r="D4766" s="426">
        <v>44.95</v>
      </c>
      <c r="E4766" s="161">
        <v>44.67</v>
      </c>
      <c r="K4766" s="161">
        <v>41.25</v>
      </c>
      <c r="M4766" s="426">
        <v>51</v>
      </c>
      <c r="N4766" s="389">
        <f t="shared" si="30"/>
        <v>21.42</v>
      </c>
    </row>
    <row r="4767" spans="1:14" x14ac:dyDescent="0.2">
      <c r="A4767" s="21">
        <v>42641</v>
      </c>
      <c r="D4767" s="426">
        <v>45.49</v>
      </c>
      <c r="E4767" s="426">
        <v>47.05</v>
      </c>
      <c r="F4767" s="424" t="s">
        <v>3271</v>
      </c>
      <c r="K4767" s="161">
        <v>43.5</v>
      </c>
      <c r="M4767" s="426">
        <v>52</v>
      </c>
      <c r="N4767" s="389">
        <f t="shared" si="30"/>
        <v>21.84</v>
      </c>
    </row>
    <row r="4768" spans="1:14" x14ac:dyDescent="0.2">
      <c r="A4768" s="21">
        <v>42642</v>
      </c>
      <c r="D4768" s="426">
        <v>48.43</v>
      </c>
      <c r="E4768" s="426">
        <v>47.83</v>
      </c>
      <c r="K4768" s="161">
        <v>44.25</v>
      </c>
      <c r="M4768" s="426">
        <v>53.5</v>
      </c>
      <c r="N4768" s="389">
        <f t="shared" si="30"/>
        <v>22.470000000000002</v>
      </c>
    </row>
    <row r="4769" spans="1:14" ht="13.2" x14ac:dyDescent="0.25">
      <c r="A4769" s="21">
        <v>42643</v>
      </c>
      <c r="D4769" s="376">
        <v>48.24</v>
      </c>
      <c r="E4769" s="376">
        <v>48.24</v>
      </c>
      <c r="H4769" s="383">
        <f>AVERAGE(D4740:D4769)</f>
        <v>46.56966666666667</v>
      </c>
      <c r="I4769" s="383">
        <f>AVERAGE(E4740:E4769)</f>
        <v>44.994666666666667</v>
      </c>
      <c r="K4769" s="376">
        <v>44.75</v>
      </c>
      <c r="M4769" s="376">
        <v>54.5</v>
      </c>
      <c r="N4769" s="379">
        <f>(M4769/100)*42</f>
        <v>22.89</v>
      </c>
    </row>
    <row r="4770" spans="1:14" s="57" customFormat="1" x14ac:dyDescent="0.2">
      <c r="A4770" s="286">
        <v>42644</v>
      </c>
      <c r="D4770" s="551">
        <v>48.24</v>
      </c>
      <c r="E4770" s="550">
        <v>48.24</v>
      </c>
      <c r="K4770" s="431">
        <v>44.75</v>
      </c>
      <c r="M4770" s="376">
        <v>54.5</v>
      </c>
      <c r="N4770" s="434">
        <f t="shared" si="30"/>
        <v>22.89</v>
      </c>
    </row>
    <row r="4771" spans="1:14" x14ac:dyDescent="0.2">
      <c r="A4771" s="21">
        <v>42645</v>
      </c>
      <c r="D4771" s="376">
        <v>48.24</v>
      </c>
      <c r="E4771" s="376">
        <v>48.24</v>
      </c>
      <c r="K4771" s="376">
        <v>44.75</v>
      </c>
      <c r="M4771" s="376">
        <v>54.5</v>
      </c>
      <c r="N4771" s="379">
        <f t="shared" si="30"/>
        <v>22.89</v>
      </c>
    </row>
    <row r="4772" spans="1:14" x14ac:dyDescent="0.2">
      <c r="A4772" s="21">
        <v>42646</v>
      </c>
      <c r="D4772" s="426">
        <v>48.61</v>
      </c>
      <c r="E4772" s="366">
        <v>48.81</v>
      </c>
      <c r="K4772" s="161">
        <v>45.25</v>
      </c>
      <c r="M4772" s="426">
        <v>55</v>
      </c>
      <c r="N4772" s="389">
        <f t="shared" si="30"/>
        <v>23.1</v>
      </c>
    </row>
    <row r="4773" spans="1:14" x14ac:dyDescent="0.2">
      <c r="A4773" s="21">
        <v>42647</v>
      </c>
      <c r="D4773" s="426">
        <v>48.81</v>
      </c>
      <c r="E4773" s="366">
        <v>48.69</v>
      </c>
      <c r="K4773" s="161"/>
      <c r="M4773" s="426">
        <v>55.4</v>
      </c>
      <c r="N4773" s="389">
        <f t="shared" si="30"/>
        <v>23.267999999999997</v>
      </c>
    </row>
    <row r="4774" spans="1:14" x14ac:dyDescent="0.2">
      <c r="A4774" s="21">
        <v>42648</v>
      </c>
      <c r="D4774" s="426">
        <v>49.57</v>
      </c>
      <c r="E4774" s="366">
        <v>49.83</v>
      </c>
      <c r="K4774" s="161"/>
      <c r="M4774" s="426">
        <v>55.4</v>
      </c>
      <c r="N4774" s="389">
        <f t="shared" si="30"/>
        <v>23.267999999999997</v>
      </c>
    </row>
    <row r="4775" spans="1:14" x14ac:dyDescent="0.2">
      <c r="A4775" s="21">
        <v>42649</v>
      </c>
      <c r="D4775" s="426">
        <v>50.14</v>
      </c>
      <c r="E4775" s="366">
        <v>50.44</v>
      </c>
      <c r="K4775" s="161"/>
      <c r="M4775" s="426">
        <v>57.4</v>
      </c>
      <c r="N4775" s="389">
        <f t="shared" si="30"/>
        <v>24.107999999999997</v>
      </c>
    </row>
    <row r="4776" spans="1:14" x14ac:dyDescent="0.2">
      <c r="A4776" s="21">
        <v>42650</v>
      </c>
      <c r="D4776" s="376">
        <v>50.49</v>
      </c>
      <c r="E4776" s="376">
        <v>49.81</v>
      </c>
      <c r="K4776" s="161"/>
      <c r="M4776" s="376">
        <v>57.5</v>
      </c>
      <c r="N4776" s="379">
        <f t="shared" si="30"/>
        <v>24.15</v>
      </c>
    </row>
    <row r="4777" spans="1:14" x14ac:dyDescent="0.2">
      <c r="A4777" s="21">
        <v>42651</v>
      </c>
      <c r="D4777" s="376">
        <v>50.49</v>
      </c>
      <c r="E4777" s="376">
        <v>49.81</v>
      </c>
      <c r="K4777" s="161"/>
      <c r="M4777" s="376">
        <v>57.5</v>
      </c>
      <c r="N4777" s="379">
        <f t="shared" si="30"/>
        <v>24.15</v>
      </c>
    </row>
    <row r="4778" spans="1:14" x14ac:dyDescent="0.2">
      <c r="A4778" s="21">
        <v>42652</v>
      </c>
      <c r="D4778" s="376">
        <v>50.49</v>
      </c>
      <c r="E4778" s="376">
        <v>49.81</v>
      </c>
      <c r="K4778" s="161"/>
      <c r="M4778" s="376">
        <v>57.5</v>
      </c>
      <c r="N4778" s="379">
        <f t="shared" si="30"/>
        <v>24.15</v>
      </c>
    </row>
    <row r="4779" spans="1:14" x14ac:dyDescent="0.2">
      <c r="A4779" s="21">
        <v>42653</v>
      </c>
      <c r="D4779" s="426">
        <v>51.54</v>
      </c>
      <c r="E4779" s="366">
        <v>51.35</v>
      </c>
      <c r="K4779" s="161"/>
      <c r="M4779" s="426">
        <v>58.8</v>
      </c>
      <c r="N4779" s="389">
        <f t="shared" si="30"/>
        <v>24.695999999999998</v>
      </c>
    </row>
    <row r="4780" spans="1:14" x14ac:dyDescent="0.2">
      <c r="A4780" s="21">
        <v>42654</v>
      </c>
      <c r="D4780" s="426">
        <v>50.48</v>
      </c>
      <c r="E4780" s="366">
        <v>50.79</v>
      </c>
      <c r="K4780" s="161"/>
      <c r="M4780" s="426">
        <v>58</v>
      </c>
      <c r="N4780" s="389">
        <f t="shared" si="30"/>
        <v>24.36</v>
      </c>
    </row>
    <row r="4781" spans="1:14" x14ac:dyDescent="0.2">
      <c r="A4781" s="21">
        <v>42655</v>
      </c>
      <c r="D4781" s="426">
        <v>49.53</v>
      </c>
      <c r="E4781" s="366">
        <v>50.18</v>
      </c>
      <c r="K4781" s="161"/>
      <c r="M4781" s="426">
        <v>57.8</v>
      </c>
      <c r="N4781" s="389">
        <f t="shared" si="30"/>
        <v>24.276</v>
      </c>
    </row>
    <row r="4782" spans="1:14" x14ac:dyDescent="0.2">
      <c r="A4782" s="21">
        <v>42656</v>
      </c>
      <c r="D4782" s="426">
        <v>49.29</v>
      </c>
      <c r="E4782" s="366">
        <v>50.44</v>
      </c>
      <c r="K4782" s="161"/>
      <c r="M4782" s="426">
        <v>58.3</v>
      </c>
      <c r="N4782" s="389">
        <f t="shared" si="30"/>
        <v>24.485999999999997</v>
      </c>
    </row>
    <row r="4783" spans="1:14" x14ac:dyDescent="0.2">
      <c r="A4783" s="21">
        <v>42657</v>
      </c>
      <c r="D4783" s="376">
        <v>48.87</v>
      </c>
      <c r="E4783" s="376">
        <v>50.35</v>
      </c>
      <c r="K4783" s="161"/>
      <c r="M4783" s="376">
        <v>58.4</v>
      </c>
      <c r="N4783" s="379">
        <f t="shared" si="30"/>
        <v>24.527999999999999</v>
      </c>
    </row>
    <row r="4784" spans="1:14" x14ac:dyDescent="0.2">
      <c r="A4784" s="21">
        <v>42658</v>
      </c>
      <c r="D4784" s="376">
        <v>48.87</v>
      </c>
      <c r="E4784" s="376">
        <v>50.35</v>
      </c>
      <c r="K4784" s="161"/>
      <c r="M4784" s="376">
        <v>58.4</v>
      </c>
      <c r="N4784" s="379">
        <f t="shared" si="30"/>
        <v>24.527999999999999</v>
      </c>
    </row>
    <row r="4785" spans="1:14" x14ac:dyDescent="0.2">
      <c r="A4785" s="21">
        <v>42659</v>
      </c>
      <c r="D4785" s="376">
        <v>48.87</v>
      </c>
      <c r="E4785" s="376">
        <v>50.35</v>
      </c>
      <c r="K4785" s="161"/>
      <c r="M4785" s="376">
        <v>58.4</v>
      </c>
      <c r="N4785" s="379">
        <f t="shared" si="30"/>
        <v>24.527999999999999</v>
      </c>
    </row>
    <row r="4786" spans="1:14" x14ac:dyDescent="0.2">
      <c r="A4786" s="21">
        <v>42660</v>
      </c>
      <c r="D4786" s="426">
        <v>49.31</v>
      </c>
      <c r="E4786" s="366">
        <v>49.94</v>
      </c>
      <c r="K4786" s="161">
        <v>46.5</v>
      </c>
      <c r="M4786" s="426">
        <v>53.1</v>
      </c>
      <c r="N4786" s="389">
        <f t="shared" si="30"/>
        <v>22.302</v>
      </c>
    </row>
    <row r="4787" spans="1:14" x14ac:dyDescent="0.2">
      <c r="A4787" s="21">
        <v>42661</v>
      </c>
      <c r="D4787" s="426">
        <v>49.81</v>
      </c>
      <c r="E4787" s="366">
        <v>50.29</v>
      </c>
      <c r="K4787" s="161">
        <v>46.75</v>
      </c>
      <c r="M4787" s="426">
        <v>53.1</v>
      </c>
      <c r="N4787" s="389">
        <f t="shared" si="30"/>
        <v>22.302</v>
      </c>
    </row>
    <row r="4788" spans="1:14" x14ac:dyDescent="0.2">
      <c r="A4788" s="21">
        <v>42662</v>
      </c>
      <c r="D4788" s="426">
        <v>51.85</v>
      </c>
      <c r="E4788" s="366">
        <v>51.6</v>
      </c>
      <c r="K4788" s="161">
        <v>48.25</v>
      </c>
      <c r="M4788" s="426">
        <v>60.5</v>
      </c>
      <c r="N4788" s="389">
        <f t="shared" si="30"/>
        <v>25.41</v>
      </c>
    </row>
    <row r="4789" spans="1:14" x14ac:dyDescent="0.2">
      <c r="A4789" s="21">
        <v>42663</v>
      </c>
      <c r="D4789" s="426">
        <v>50.42</v>
      </c>
      <c r="E4789" s="366">
        <v>50.43</v>
      </c>
      <c r="K4789" s="161">
        <v>46.75</v>
      </c>
      <c r="M4789" s="426">
        <v>59.3</v>
      </c>
      <c r="N4789" s="389">
        <f t="shared" si="30"/>
        <v>24.905999999999999</v>
      </c>
    </row>
    <row r="4790" spans="1:14" x14ac:dyDescent="0.2">
      <c r="A4790" s="21">
        <v>42664</v>
      </c>
      <c r="D4790" s="376">
        <v>50.28</v>
      </c>
      <c r="E4790" s="376">
        <v>50.85</v>
      </c>
      <c r="K4790" s="376">
        <v>47.25</v>
      </c>
      <c r="M4790" s="376">
        <v>59.6</v>
      </c>
      <c r="N4790" s="379">
        <f t="shared" si="30"/>
        <v>25.032</v>
      </c>
    </row>
    <row r="4791" spans="1:14" x14ac:dyDescent="0.2">
      <c r="A4791" s="21">
        <v>42665</v>
      </c>
      <c r="D4791" s="376">
        <v>50.28</v>
      </c>
      <c r="E4791" s="376">
        <v>50.85</v>
      </c>
      <c r="K4791" s="376">
        <v>47.25</v>
      </c>
      <c r="M4791" s="376">
        <v>59.6</v>
      </c>
      <c r="N4791" s="379">
        <f t="shared" si="30"/>
        <v>25.032</v>
      </c>
    </row>
    <row r="4792" spans="1:14" x14ac:dyDescent="0.2">
      <c r="A4792" s="21">
        <v>42666</v>
      </c>
      <c r="D4792" s="376">
        <v>50.28</v>
      </c>
      <c r="E4792" s="376">
        <v>50.85</v>
      </c>
      <c r="K4792" s="376">
        <v>47.25</v>
      </c>
      <c r="M4792" s="376">
        <v>59.6</v>
      </c>
      <c r="N4792" s="379">
        <f t="shared" si="30"/>
        <v>25.032</v>
      </c>
    </row>
    <row r="4793" spans="1:14" x14ac:dyDescent="0.2">
      <c r="A4793" s="21">
        <v>42667</v>
      </c>
      <c r="D4793" s="426">
        <v>49.8</v>
      </c>
      <c r="E4793" s="366">
        <v>50.52</v>
      </c>
      <c r="K4793" s="376">
        <v>47.25</v>
      </c>
      <c r="M4793" s="426">
        <v>59.5</v>
      </c>
      <c r="N4793" s="389">
        <f t="shared" si="30"/>
        <v>24.99</v>
      </c>
    </row>
    <row r="4794" spans="1:14" x14ac:dyDescent="0.2">
      <c r="A4794" s="21">
        <v>42668</v>
      </c>
      <c r="D4794" s="426">
        <v>49.08</v>
      </c>
      <c r="E4794" s="366">
        <v>49.96</v>
      </c>
      <c r="K4794" s="161">
        <v>46.5</v>
      </c>
      <c r="M4794" s="426">
        <v>58.8</v>
      </c>
      <c r="N4794" s="389">
        <f t="shared" si="30"/>
        <v>24.695999999999998</v>
      </c>
    </row>
    <row r="4795" spans="1:14" x14ac:dyDescent="0.2">
      <c r="A4795" s="21">
        <v>42669</v>
      </c>
      <c r="D4795" s="426">
        <v>48.98</v>
      </c>
      <c r="E4795" s="366">
        <v>49.18</v>
      </c>
      <c r="K4795" s="161">
        <v>45.75</v>
      </c>
      <c r="M4795" s="426">
        <v>58.3</v>
      </c>
      <c r="N4795" s="389">
        <f t="shared" si="30"/>
        <v>24.485999999999997</v>
      </c>
    </row>
    <row r="4796" spans="1:14" x14ac:dyDescent="0.2">
      <c r="A4796" s="21">
        <v>42670</v>
      </c>
      <c r="D4796" s="426">
        <v>49.13</v>
      </c>
      <c r="E4796" s="366">
        <v>49.72</v>
      </c>
      <c r="K4796" s="161">
        <v>46.25</v>
      </c>
      <c r="M4796" s="426">
        <v>57.3</v>
      </c>
      <c r="N4796" s="389">
        <f t="shared" si="30"/>
        <v>24.065999999999999</v>
      </c>
    </row>
    <row r="4797" spans="1:14" x14ac:dyDescent="0.2">
      <c r="A4797" s="21">
        <v>42671</v>
      </c>
      <c r="D4797" s="376">
        <v>47.78</v>
      </c>
      <c r="E4797" s="376">
        <v>48.7</v>
      </c>
      <c r="K4797" s="376">
        <v>45.25</v>
      </c>
      <c r="M4797" s="376">
        <v>57.3</v>
      </c>
      <c r="N4797" s="379">
        <f t="shared" si="30"/>
        <v>24.065999999999999</v>
      </c>
    </row>
    <row r="4798" spans="1:14" x14ac:dyDescent="0.2">
      <c r="A4798" s="21">
        <v>42672</v>
      </c>
      <c r="D4798" s="376">
        <v>47.78</v>
      </c>
      <c r="E4798" s="376">
        <v>48.7</v>
      </c>
      <c r="K4798" s="376">
        <v>45.25</v>
      </c>
      <c r="M4798" s="376">
        <v>57.3</v>
      </c>
      <c r="N4798" s="379">
        <f t="shared" si="30"/>
        <v>24.065999999999999</v>
      </c>
    </row>
    <row r="4799" spans="1:14" x14ac:dyDescent="0.2">
      <c r="A4799" s="21">
        <v>42673</v>
      </c>
      <c r="D4799" s="376">
        <v>47.78</v>
      </c>
      <c r="E4799" s="376">
        <v>48.7</v>
      </c>
      <c r="K4799" s="376">
        <v>45.25</v>
      </c>
      <c r="M4799" s="376">
        <v>57.3</v>
      </c>
      <c r="N4799" s="379">
        <f t="shared" si="30"/>
        <v>24.065999999999999</v>
      </c>
    </row>
    <row r="4800" spans="1:14" ht="13.2" x14ac:dyDescent="0.25">
      <c r="A4800" s="21">
        <v>42674</v>
      </c>
      <c r="D4800" s="426">
        <v>46.2</v>
      </c>
      <c r="E4800" s="366">
        <v>46.86</v>
      </c>
      <c r="H4800" s="383">
        <f>AVERAGE(D4770:D4800)</f>
        <v>49.396451612903221</v>
      </c>
      <c r="I4800" s="383">
        <f>AVERAGE(E4770:E4800)</f>
        <v>49.827096774193542</v>
      </c>
      <c r="K4800" s="161">
        <v>43</v>
      </c>
      <c r="M4800" s="426">
        <v>55.5</v>
      </c>
      <c r="N4800" s="389">
        <f t="shared" si="30"/>
        <v>23.310000000000002</v>
      </c>
    </row>
    <row r="4801" spans="1:14" s="57" customFormat="1" x14ac:dyDescent="0.2">
      <c r="A4801" s="286">
        <v>42675</v>
      </c>
      <c r="D4801" s="552">
        <v>45.77</v>
      </c>
      <c r="E4801" s="394">
        <v>46.67</v>
      </c>
      <c r="K4801" s="372">
        <v>43.25</v>
      </c>
      <c r="M4801" s="542">
        <v>56.6</v>
      </c>
      <c r="N4801" s="385">
        <f t="shared" si="30"/>
        <v>23.772000000000002</v>
      </c>
    </row>
    <row r="4802" spans="1:14" x14ac:dyDescent="0.2">
      <c r="A4802" s="21">
        <v>42676</v>
      </c>
      <c r="D4802" s="426">
        <v>44.26</v>
      </c>
      <c r="E4802" s="366">
        <v>45.34</v>
      </c>
      <c r="K4802" s="161"/>
      <c r="M4802" s="426">
        <v>55.8</v>
      </c>
      <c r="N4802" s="389">
        <f t="shared" si="30"/>
        <v>23.435999999999996</v>
      </c>
    </row>
    <row r="4803" spans="1:14" x14ac:dyDescent="0.2">
      <c r="A4803" s="21">
        <v>42677</v>
      </c>
      <c r="D4803" s="426">
        <v>43.84</v>
      </c>
      <c r="E4803" s="366">
        <v>44.66</v>
      </c>
      <c r="K4803" s="161"/>
      <c r="M4803" s="426">
        <v>55.8</v>
      </c>
      <c r="N4803" s="389">
        <f t="shared" si="30"/>
        <v>23.435999999999996</v>
      </c>
    </row>
    <row r="4804" spans="1:14" x14ac:dyDescent="0.2">
      <c r="A4804" s="21">
        <v>42678</v>
      </c>
      <c r="D4804" s="376">
        <v>43.06</v>
      </c>
      <c r="E4804" s="376">
        <v>44.07</v>
      </c>
      <c r="K4804" s="161"/>
      <c r="M4804" s="376">
        <v>55.8</v>
      </c>
      <c r="N4804" s="379">
        <f t="shared" si="30"/>
        <v>23.435999999999996</v>
      </c>
    </row>
    <row r="4805" spans="1:14" x14ac:dyDescent="0.2">
      <c r="A4805" s="21">
        <v>42679</v>
      </c>
      <c r="D4805" s="376">
        <v>43.06</v>
      </c>
      <c r="E4805" s="376">
        <v>44.07</v>
      </c>
      <c r="K4805" s="161"/>
      <c r="M4805" s="376">
        <v>55.8</v>
      </c>
      <c r="N4805" s="379">
        <f t="shared" si="30"/>
        <v>23.435999999999996</v>
      </c>
    </row>
    <row r="4806" spans="1:14" x14ac:dyDescent="0.2">
      <c r="A4806" s="21">
        <v>42680</v>
      </c>
      <c r="D4806" s="376">
        <v>43.06</v>
      </c>
      <c r="E4806" s="376">
        <v>44.07</v>
      </c>
      <c r="K4806" s="161"/>
      <c r="M4806" s="376">
        <v>55.8</v>
      </c>
      <c r="N4806" s="379">
        <f t="shared" si="30"/>
        <v>23.435999999999996</v>
      </c>
    </row>
    <row r="4807" spans="1:14" x14ac:dyDescent="0.2">
      <c r="A4807" s="21">
        <v>42681</v>
      </c>
      <c r="D4807" s="426">
        <v>42.83</v>
      </c>
      <c r="E4807" s="366">
        <v>44.89</v>
      </c>
      <c r="K4807" s="161"/>
      <c r="M4807" s="426">
        <v>55.3</v>
      </c>
      <c r="N4807" s="389">
        <f t="shared" si="30"/>
        <v>23.225999999999999</v>
      </c>
    </row>
    <row r="4808" spans="1:14" x14ac:dyDescent="0.2">
      <c r="A4808" s="21">
        <v>42682</v>
      </c>
      <c r="D4808" s="426">
        <v>43.47</v>
      </c>
      <c r="E4808" s="366">
        <v>44.98</v>
      </c>
      <c r="F4808" s="424" t="s">
        <v>3272</v>
      </c>
      <c r="K4808" s="161"/>
      <c r="M4808" s="426">
        <v>55</v>
      </c>
      <c r="N4808" s="389">
        <f t="shared" si="30"/>
        <v>23.1</v>
      </c>
    </row>
    <row r="4809" spans="1:14" x14ac:dyDescent="0.2">
      <c r="A4809" s="21">
        <v>42683</v>
      </c>
      <c r="D4809" s="426">
        <v>43.88</v>
      </c>
      <c r="E4809" s="366">
        <v>45.27</v>
      </c>
      <c r="K4809" s="161"/>
      <c r="M4809" s="426">
        <v>51.8</v>
      </c>
      <c r="N4809" s="389">
        <f t="shared" si="30"/>
        <v>21.756</v>
      </c>
    </row>
    <row r="4810" spans="1:14" x14ac:dyDescent="0.2">
      <c r="A4810" s="21">
        <v>42684</v>
      </c>
      <c r="D4810" s="426">
        <v>43.67</v>
      </c>
      <c r="E4810" s="366">
        <v>44.66</v>
      </c>
      <c r="K4810" s="161"/>
      <c r="M4810" s="426">
        <v>50.8</v>
      </c>
      <c r="N4810" s="389">
        <f t="shared" si="30"/>
        <v>21.335999999999999</v>
      </c>
    </row>
    <row r="4811" spans="1:14" x14ac:dyDescent="0.2">
      <c r="A4811" s="21">
        <v>42685</v>
      </c>
      <c r="D4811" s="376">
        <v>41.61</v>
      </c>
      <c r="E4811" s="376">
        <v>43.41</v>
      </c>
      <c r="K4811" s="161"/>
      <c r="M4811" s="376">
        <v>52</v>
      </c>
      <c r="N4811" s="379">
        <f t="shared" si="30"/>
        <v>21.84</v>
      </c>
    </row>
    <row r="4812" spans="1:14" x14ac:dyDescent="0.2">
      <c r="A4812" s="21">
        <v>42686</v>
      </c>
      <c r="D4812" s="376">
        <v>41.61</v>
      </c>
      <c r="E4812" s="376">
        <v>43.41</v>
      </c>
      <c r="K4812" s="161"/>
      <c r="M4812" s="376">
        <v>52</v>
      </c>
      <c r="N4812" s="379">
        <f t="shared" si="30"/>
        <v>21.84</v>
      </c>
    </row>
    <row r="4813" spans="1:14" x14ac:dyDescent="0.2">
      <c r="A4813" s="21">
        <v>42687</v>
      </c>
      <c r="D4813" s="376">
        <v>41.61</v>
      </c>
      <c r="E4813" s="376">
        <v>43.41</v>
      </c>
      <c r="K4813" s="161"/>
      <c r="M4813" s="376">
        <v>52</v>
      </c>
      <c r="N4813" s="379">
        <f t="shared" si="30"/>
        <v>21.84</v>
      </c>
    </row>
    <row r="4814" spans="1:14" x14ac:dyDescent="0.2">
      <c r="A4814" s="21">
        <v>42688</v>
      </c>
      <c r="D4814" s="426">
        <v>41.83</v>
      </c>
      <c r="E4814" s="366">
        <v>43.32</v>
      </c>
      <c r="K4814" s="161"/>
      <c r="M4814" s="426">
        <v>51</v>
      </c>
      <c r="N4814" s="389">
        <f t="shared" si="30"/>
        <v>21.42</v>
      </c>
    </row>
    <row r="4815" spans="1:14" x14ac:dyDescent="0.2">
      <c r="A4815" s="21">
        <v>42689</v>
      </c>
      <c r="D4815" s="426">
        <v>44.15</v>
      </c>
      <c r="E4815" s="366">
        <v>45.81</v>
      </c>
      <c r="K4815" s="161"/>
      <c r="M4815" s="426">
        <v>52.3</v>
      </c>
      <c r="N4815" s="389">
        <f t="shared" si="30"/>
        <v>21.966000000000001</v>
      </c>
    </row>
    <row r="4816" spans="1:14" x14ac:dyDescent="0.2">
      <c r="A4816" s="21">
        <v>42690</v>
      </c>
      <c r="D4816" s="426">
        <v>45.07</v>
      </c>
      <c r="E4816" s="366">
        <v>45.57</v>
      </c>
      <c r="K4816" s="161"/>
      <c r="M4816" s="426">
        <v>53.5</v>
      </c>
      <c r="N4816" s="389">
        <f t="shared" si="30"/>
        <v>22.470000000000002</v>
      </c>
    </row>
    <row r="4817" spans="1:14" x14ac:dyDescent="0.2">
      <c r="A4817" s="21">
        <v>42691</v>
      </c>
      <c r="D4817" s="426">
        <v>44.57</v>
      </c>
      <c r="E4817" s="366">
        <v>45.42</v>
      </c>
      <c r="K4817" s="161"/>
      <c r="M4817" s="426">
        <v>50.4</v>
      </c>
      <c r="N4817" s="389">
        <f t="shared" si="30"/>
        <v>21.167999999999999</v>
      </c>
    </row>
    <row r="4818" spans="1:14" x14ac:dyDescent="0.2">
      <c r="A4818" s="553">
        <v>42692</v>
      </c>
      <c r="D4818" s="376">
        <v>44.41</v>
      </c>
      <c r="E4818" s="376">
        <v>45.69</v>
      </c>
      <c r="K4818" s="376">
        <v>42.25</v>
      </c>
      <c r="M4818" s="376">
        <v>52.3</v>
      </c>
      <c r="N4818" s="379">
        <f t="shared" si="30"/>
        <v>21.966000000000001</v>
      </c>
    </row>
    <row r="4819" spans="1:14" x14ac:dyDescent="0.2">
      <c r="A4819" s="553">
        <v>42693</v>
      </c>
      <c r="D4819" s="376">
        <v>44.41</v>
      </c>
      <c r="E4819" s="376">
        <v>45.69</v>
      </c>
      <c r="K4819" s="376">
        <v>42.25</v>
      </c>
      <c r="M4819" s="376">
        <v>52.3</v>
      </c>
      <c r="N4819" s="379">
        <f t="shared" si="30"/>
        <v>21.966000000000001</v>
      </c>
    </row>
    <row r="4820" spans="1:14" x14ac:dyDescent="0.2">
      <c r="A4820" s="553">
        <v>42694</v>
      </c>
      <c r="D4820" s="376">
        <v>44.41</v>
      </c>
      <c r="E4820" s="376">
        <v>45.69</v>
      </c>
      <c r="K4820" s="376">
        <v>42.25</v>
      </c>
      <c r="M4820" s="376">
        <v>52.3</v>
      </c>
      <c r="N4820" s="379">
        <f t="shared" si="30"/>
        <v>21.966000000000001</v>
      </c>
    </row>
    <row r="4821" spans="1:14" x14ac:dyDescent="0.2">
      <c r="A4821" s="553">
        <v>42695</v>
      </c>
      <c r="D4821" s="426">
        <v>45.96</v>
      </c>
      <c r="E4821" s="366">
        <v>47.49</v>
      </c>
      <c r="K4821" s="161">
        <v>43.75</v>
      </c>
      <c r="M4821" s="426">
        <v>54.3</v>
      </c>
      <c r="N4821" s="389">
        <f t="shared" si="30"/>
        <v>22.805999999999997</v>
      </c>
    </row>
    <row r="4822" spans="1:14" x14ac:dyDescent="0.2">
      <c r="A4822" s="21">
        <v>42696</v>
      </c>
      <c r="D4822" s="426">
        <v>46.1</v>
      </c>
      <c r="E4822" s="366">
        <v>48.03</v>
      </c>
      <c r="K4822" s="376">
        <v>44.5</v>
      </c>
      <c r="M4822" s="426">
        <v>54.5</v>
      </c>
      <c r="N4822" s="389">
        <f t="shared" si="30"/>
        <v>22.89</v>
      </c>
    </row>
    <row r="4823" spans="1:14" x14ac:dyDescent="0.2">
      <c r="A4823" s="21">
        <v>42697</v>
      </c>
      <c r="D4823" s="426">
        <v>46.54</v>
      </c>
      <c r="E4823" s="376">
        <v>47.96</v>
      </c>
      <c r="K4823" s="376">
        <v>44.5</v>
      </c>
      <c r="M4823" s="426">
        <v>54.1</v>
      </c>
      <c r="N4823" s="389">
        <f t="shared" si="30"/>
        <v>22.722000000000001</v>
      </c>
    </row>
    <row r="4824" spans="1:14" x14ac:dyDescent="0.2">
      <c r="A4824" s="21">
        <v>42698</v>
      </c>
      <c r="D4824" s="426">
        <v>47.54</v>
      </c>
      <c r="E4824" s="376">
        <v>47.96</v>
      </c>
      <c r="F4824" s="424" t="s">
        <v>3273</v>
      </c>
      <c r="K4824" s="376">
        <v>44.5</v>
      </c>
      <c r="M4824" s="426">
        <v>54.1</v>
      </c>
      <c r="N4824" s="389">
        <f t="shared" si="30"/>
        <v>22.722000000000001</v>
      </c>
    </row>
    <row r="4825" spans="1:14" x14ac:dyDescent="0.2">
      <c r="A4825" s="21">
        <v>42699</v>
      </c>
      <c r="D4825" s="376">
        <v>46.32</v>
      </c>
      <c r="E4825" s="376">
        <v>46.06</v>
      </c>
      <c r="K4825" s="376">
        <v>42.5</v>
      </c>
      <c r="M4825" s="376">
        <v>54.1</v>
      </c>
      <c r="N4825" s="379">
        <f t="shared" si="30"/>
        <v>22.722000000000001</v>
      </c>
    </row>
    <row r="4826" spans="1:14" x14ac:dyDescent="0.2">
      <c r="A4826" s="21">
        <v>42700</v>
      </c>
      <c r="D4826" s="376">
        <v>46.32</v>
      </c>
      <c r="E4826" s="376">
        <v>46.06</v>
      </c>
      <c r="K4826" s="376">
        <v>42.5</v>
      </c>
      <c r="M4826" s="376">
        <v>54.1</v>
      </c>
      <c r="N4826" s="379">
        <f t="shared" si="30"/>
        <v>22.722000000000001</v>
      </c>
    </row>
    <row r="4827" spans="1:14" x14ac:dyDescent="0.2">
      <c r="A4827" s="21">
        <v>42701</v>
      </c>
      <c r="D4827" s="376">
        <v>46.32</v>
      </c>
      <c r="E4827" s="376">
        <v>46.06</v>
      </c>
      <c r="K4827" s="376">
        <v>42.5</v>
      </c>
      <c r="M4827" s="376">
        <v>54.1</v>
      </c>
      <c r="N4827" s="379">
        <f t="shared" ref="N4827:N4890" si="31">(M4827/100)*42</f>
        <v>22.722000000000001</v>
      </c>
    </row>
    <row r="4828" spans="1:14" x14ac:dyDescent="0.2">
      <c r="A4828" s="21">
        <v>42702</v>
      </c>
      <c r="D4828" s="426">
        <v>46.64</v>
      </c>
      <c r="E4828" s="366">
        <v>47.08</v>
      </c>
      <c r="K4828" s="161">
        <v>43.5</v>
      </c>
      <c r="M4828" s="426">
        <v>54.3</v>
      </c>
      <c r="N4828" s="389">
        <f t="shared" si="31"/>
        <v>22.805999999999997</v>
      </c>
    </row>
    <row r="4829" spans="1:14" x14ac:dyDescent="0.2">
      <c r="A4829" s="21">
        <v>42703</v>
      </c>
      <c r="D4829" s="426">
        <v>44.68</v>
      </c>
      <c r="E4829" s="366">
        <v>45.23</v>
      </c>
      <c r="K4829" s="161">
        <v>41.75</v>
      </c>
      <c r="M4829" s="426">
        <v>53.8</v>
      </c>
      <c r="N4829" s="389">
        <f t="shared" si="31"/>
        <v>22.595999999999997</v>
      </c>
    </row>
    <row r="4830" spans="1:14" ht="13.2" x14ac:dyDescent="0.25">
      <c r="A4830" s="21">
        <v>42704</v>
      </c>
      <c r="D4830" s="426">
        <v>47.95</v>
      </c>
      <c r="E4830" s="366">
        <v>49.44</v>
      </c>
      <c r="F4830" s="437" t="s">
        <v>3274</v>
      </c>
      <c r="H4830" s="383">
        <f>AVERAGE(D4801:D4830)</f>
        <v>44.498333333333335</v>
      </c>
      <c r="I4830" s="383">
        <f>AVERAGE(E4801:E4830)</f>
        <v>45.582333333333331</v>
      </c>
      <c r="K4830" s="161">
        <v>45.75</v>
      </c>
      <c r="M4830" s="426">
        <v>57.3</v>
      </c>
      <c r="N4830" s="389">
        <f t="shared" si="31"/>
        <v>24.065999999999999</v>
      </c>
    </row>
    <row r="4831" spans="1:14" s="57" customFormat="1" x14ac:dyDescent="0.2">
      <c r="A4831" s="286">
        <v>42705</v>
      </c>
      <c r="D4831" s="435">
        <v>52.28</v>
      </c>
      <c r="E4831" s="394">
        <v>51.06</v>
      </c>
      <c r="K4831" s="372">
        <v>47.5</v>
      </c>
      <c r="M4831" s="426">
        <v>60.4</v>
      </c>
      <c r="N4831" s="385">
        <f t="shared" si="31"/>
        <v>25.367999999999999</v>
      </c>
    </row>
    <row r="4832" spans="1:14" x14ac:dyDescent="0.2">
      <c r="A4832" s="21">
        <v>42706</v>
      </c>
      <c r="D4832" s="376">
        <v>52.35</v>
      </c>
      <c r="E4832" s="376">
        <v>51.68</v>
      </c>
      <c r="K4832" s="376">
        <v>48.25</v>
      </c>
      <c r="M4832" s="376">
        <v>59.9</v>
      </c>
      <c r="N4832" s="379">
        <f t="shared" si="31"/>
        <v>25.157999999999998</v>
      </c>
    </row>
    <row r="4833" spans="1:14" x14ac:dyDescent="0.2">
      <c r="A4833" s="21">
        <v>42707</v>
      </c>
      <c r="D4833" s="376">
        <v>52.35</v>
      </c>
      <c r="E4833" s="376">
        <v>51.68</v>
      </c>
      <c r="K4833" s="376">
        <v>48.25</v>
      </c>
      <c r="M4833" s="376">
        <v>59.9</v>
      </c>
      <c r="N4833" s="379">
        <f t="shared" si="31"/>
        <v>25.157999999999998</v>
      </c>
    </row>
    <row r="4834" spans="1:14" x14ac:dyDescent="0.2">
      <c r="A4834" s="21">
        <v>42708</v>
      </c>
      <c r="D4834" s="376">
        <v>52.35</v>
      </c>
      <c r="E4834" s="376">
        <v>51.68</v>
      </c>
      <c r="K4834" s="376">
        <v>48.25</v>
      </c>
      <c r="M4834" s="376">
        <v>59.9</v>
      </c>
      <c r="N4834" s="379">
        <f t="shared" si="31"/>
        <v>25.157999999999998</v>
      </c>
    </row>
    <row r="4835" spans="1:14" x14ac:dyDescent="0.2">
      <c r="A4835" s="21">
        <v>42709</v>
      </c>
      <c r="D4835" s="426">
        <v>53.3</v>
      </c>
      <c r="E4835" s="366">
        <v>51.79</v>
      </c>
      <c r="K4835" s="161"/>
      <c r="M4835" s="426">
        <v>61.8</v>
      </c>
      <c r="N4835" s="389">
        <f t="shared" si="31"/>
        <v>25.956</v>
      </c>
    </row>
    <row r="4836" spans="1:14" x14ac:dyDescent="0.2">
      <c r="A4836" s="21">
        <v>42710</v>
      </c>
      <c r="D4836" s="426">
        <v>52.31</v>
      </c>
      <c r="E4836" s="366">
        <v>50.93</v>
      </c>
      <c r="K4836" s="161"/>
      <c r="M4836" s="426">
        <v>61.8</v>
      </c>
      <c r="N4836" s="389">
        <f t="shared" si="31"/>
        <v>25.956</v>
      </c>
    </row>
    <row r="4837" spans="1:14" x14ac:dyDescent="0.2">
      <c r="A4837" s="21">
        <v>42711</v>
      </c>
      <c r="D4837" s="426">
        <v>51.9</v>
      </c>
      <c r="E4837" s="366">
        <v>49.77</v>
      </c>
      <c r="K4837" s="161"/>
      <c r="M4837" s="426">
        <v>61.5</v>
      </c>
      <c r="N4837" s="389">
        <f t="shared" si="31"/>
        <v>25.83</v>
      </c>
    </row>
    <row r="4838" spans="1:14" x14ac:dyDescent="0.2">
      <c r="A4838" s="21">
        <v>42712</v>
      </c>
      <c r="D4838" s="426">
        <v>51.6</v>
      </c>
      <c r="E4838" s="366">
        <v>50.84</v>
      </c>
      <c r="K4838" s="161"/>
      <c r="M4838" s="426">
        <v>61.8</v>
      </c>
      <c r="N4838" s="389">
        <f t="shared" si="31"/>
        <v>25.956</v>
      </c>
    </row>
    <row r="4839" spans="1:14" x14ac:dyDescent="0.2">
      <c r="A4839" s="21">
        <v>42713</v>
      </c>
      <c r="D4839" s="376">
        <v>52.19</v>
      </c>
      <c r="E4839" s="376">
        <v>51.5</v>
      </c>
      <c r="K4839" s="161"/>
      <c r="M4839" s="376">
        <v>62.6</v>
      </c>
      <c r="N4839" s="379">
        <f t="shared" si="31"/>
        <v>26.292000000000002</v>
      </c>
    </row>
    <row r="4840" spans="1:14" x14ac:dyDescent="0.2">
      <c r="A4840" s="21">
        <v>42714</v>
      </c>
      <c r="D4840" s="376">
        <v>52.19</v>
      </c>
      <c r="E4840" s="376">
        <v>51.5</v>
      </c>
      <c r="K4840" s="161"/>
      <c r="M4840" s="376">
        <v>62.6</v>
      </c>
      <c r="N4840" s="379">
        <f t="shared" si="31"/>
        <v>26.292000000000002</v>
      </c>
    </row>
    <row r="4841" spans="1:14" x14ac:dyDescent="0.2">
      <c r="A4841" s="21">
        <v>42715</v>
      </c>
      <c r="D4841" s="376">
        <v>52.19</v>
      </c>
      <c r="E4841" s="376">
        <v>51.5</v>
      </c>
      <c r="K4841" s="36"/>
      <c r="M4841" s="376">
        <v>62.6</v>
      </c>
      <c r="N4841" s="379">
        <f t="shared" si="31"/>
        <v>26.292000000000002</v>
      </c>
    </row>
    <row r="4842" spans="1:14" x14ac:dyDescent="0.2">
      <c r="A4842" s="21">
        <v>42716</v>
      </c>
      <c r="D4842" s="426">
        <v>53.99</v>
      </c>
      <c r="E4842" s="366">
        <v>52.83</v>
      </c>
      <c r="K4842" s="36"/>
      <c r="M4842" s="426">
        <v>62.9</v>
      </c>
      <c r="N4842" s="389">
        <f t="shared" si="31"/>
        <v>26.417999999999999</v>
      </c>
    </row>
    <row r="4843" spans="1:14" x14ac:dyDescent="0.2">
      <c r="A4843" s="21">
        <v>42717</v>
      </c>
      <c r="D4843" s="426">
        <v>53.28</v>
      </c>
      <c r="E4843" s="366">
        <v>52.98</v>
      </c>
      <c r="K4843" s="36"/>
      <c r="M4843" s="426">
        <v>62.1</v>
      </c>
      <c r="N4843" s="389">
        <f t="shared" si="31"/>
        <v>26.082000000000001</v>
      </c>
    </row>
    <row r="4844" spans="1:14" x14ac:dyDescent="0.2">
      <c r="A4844" s="21">
        <v>42718</v>
      </c>
      <c r="D4844" s="426">
        <v>53.15</v>
      </c>
      <c r="E4844" s="366">
        <v>51.04</v>
      </c>
      <c r="K4844" s="376">
        <v>47.5</v>
      </c>
      <c r="M4844" s="426">
        <v>62.1</v>
      </c>
      <c r="N4844" s="389">
        <f t="shared" si="31"/>
        <v>26.082000000000001</v>
      </c>
    </row>
    <row r="4845" spans="1:14" x14ac:dyDescent="0.2">
      <c r="A4845" s="21">
        <v>42719</v>
      </c>
      <c r="D4845" s="426">
        <v>51.72</v>
      </c>
      <c r="E4845" s="366">
        <v>50.9</v>
      </c>
      <c r="K4845" s="376">
        <v>47.5</v>
      </c>
      <c r="M4845" s="426">
        <v>61.8</v>
      </c>
      <c r="N4845" s="389">
        <f t="shared" si="31"/>
        <v>25.956</v>
      </c>
    </row>
    <row r="4846" spans="1:14" x14ac:dyDescent="0.2">
      <c r="A4846" s="21">
        <v>42720</v>
      </c>
      <c r="D4846" s="376">
        <v>54.15</v>
      </c>
      <c r="E4846" s="376">
        <v>51.9</v>
      </c>
      <c r="K4846" s="376">
        <v>48.25</v>
      </c>
      <c r="M4846" s="376">
        <v>62.9</v>
      </c>
      <c r="N4846" s="389">
        <f t="shared" si="31"/>
        <v>26.417999999999999</v>
      </c>
    </row>
    <row r="4847" spans="1:14" x14ac:dyDescent="0.2">
      <c r="A4847" s="21">
        <v>42721</v>
      </c>
      <c r="D4847" s="376">
        <v>54.15</v>
      </c>
      <c r="E4847" s="376">
        <v>51.9</v>
      </c>
      <c r="K4847" s="376">
        <v>48.25</v>
      </c>
      <c r="M4847" s="376">
        <v>62.9</v>
      </c>
      <c r="N4847" s="389">
        <f t="shared" si="31"/>
        <v>26.417999999999999</v>
      </c>
    </row>
    <row r="4848" spans="1:14" x14ac:dyDescent="0.2">
      <c r="A4848" s="21">
        <v>42722</v>
      </c>
      <c r="D4848" s="376">
        <v>54.15</v>
      </c>
      <c r="E4848" s="376">
        <v>51.9</v>
      </c>
      <c r="K4848" s="376">
        <v>48.25</v>
      </c>
      <c r="M4848" s="376">
        <v>62.9</v>
      </c>
      <c r="N4848" s="389">
        <f t="shared" si="31"/>
        <v>26.417999999999999</v>
      </c>
    </row>
    <row r="4849" spans="1:14" x14ac:dyDescent="0.2">
      <c r="A4849" s="21">
        <v>42723</v>
      </c>
      <c r="D4849" s="426">
        <v>53.53</v>
      </c>
      <c r="E4849" s="366">
        <v>52.12</v>
      </c>
      <c r="K4849" s="376">
        <v>48.75</v>
      </c>
      <c r="M4849" s="426">
        <v>62.5</v>
      </c>
      <c r="N4849" s="389">
        <f t="shared" si="31"/>
        <v>26.25</v>
      </c>
    </row>
    <row r="4850" spans="1:14" x14ac:dyDescent="0.2">
      <c r="A4850" s="21">
        <v>42724</v>
      </c>
      <c r="D4850" s="426">
        <v>54.56</v>
      </c>
      <c r="E4850" s="366">
        <v>52.23</v>
      </c>
      <c r="K4850" s="376">
        <v>48.75</v>
      </c>
      <c r="M4850" s="426">
        <v>64.3</v>
      </c>
      <c r="N4850" s="389">
        <f t="shared" si="31"/>
        <v>27.006</v>
      </c>
    </row>
    <row r="4851" spans="1:14" x14ac:dyDescent="0.2">
      <c r="A4851" s="21">
        <v>42725</v>
      </c>
      <c r="D4851" s="426">
        <v>53.01</v>
      </c>
      <c r="E4851" s="366">
        <v>52.49</v>
      </c>
      <c r="K4851" s="161">
        <v>49</v>
      </c>
      <c r="M4851" s="426">
        <v>63.8</v>
      </c>
      <c r="N4851" s="389">
        <f t="shared" si="31"/>
        <v>26.795999999999999</v>
      </c>
    </row>
    <row r="4852" spans="1:14" x14ac:dyDescent="0.2">
      <c r="A4852" s="21">
        <v>42726</v>
      </c>
      <c r="D4852" s="426">
        <v>54.04</v>
      </c>
      <c r="E4852" s="366">
        <v>52.95</v>
      </c>
      <c r="K4852" s="376">
        <v>49.5</v>
      </c>
      <c r="M4852" s="426">
        <v>64.5</v>
      </c>
      <c r="N4852" s="389">
        <f t="shared" si="31"/>
        <v>27.09</v>
      </c>
    </row>
    <row r="4853" spans="1:14" x14ac:dyDescent="0.2">
      <c r="A4853" s="21">
        <v>42727</v>
      </c>
      <c r="D4853" s="376">
        <v>53.93</v>
      </c>
      <c r="E4853" s="376">
        <v>53.02</v>
      </c>
      <c r="K4853" s="376">
        <v>49.5</v>
      </c>
      <c r="M4853" s="376">
        <v>65</v>
      </c>
      <c r="N4853" s="379">
        <f t="shared" si="31"/>
        <v>27.3</v>
      </c>
    </row>
    <row r="4854" spans="1:14" x14ac:dyDescent="0.2">
      <c r="A4854" s="21">
        <v>42728</v>
      </c>
      <c r="D4854" s="376">
        <v>53.93</v>
      </c>
      <c r="E4854" s="376">
        <v>53.02</v>
      </c>
      <c r="K4854" s="376">
        <v>49.5</v>
      </c>
      <c r="M4854" s="376">
        <v>65</v>
      </c>
      <c r="N4854" s="379">
        <f t="shared" si="31"/>
        <v>27.3</v>
      </c>
    </row>
    <row r="4855" spans="1:14" x14ac:dyDescent="0.2">
      <c r="A4855" s="21">
        <v>42729</v>
      </c>
      <c r="D4855" s="376">
        <v>53.93</v>
      </c>
      <c r="E4855" s="376">
        <v>53.02</v>
      </c>
      <c r="K4855" s="376">
        <v>49.5</v>
      </c>
      <c r="M4855" s="376">
        <v>65</v>
      </c>
      <c r="N4855" s="379">
        <f t="shared" si="31"/>
        <v>27.3</v>
      </c>
    </row>
    <row r="4856" spans="1:14" x14ac:dyDescent="0.2">
      <c r="A4856" s="21">
        <v>42730</v>
      </c>
      <c r="D4856" s="376">
        <v>53.93</v>
      </c>
      <c r="E4856" s="376">
        <v>53.02</v>
      </c>
      <c r="F4856" s="437" t="s">
        <v>3275</v>
      </c>
      <c r="K4856" s="376">
        <v>49.5</v>
      </c>
      <c r="M4856" s="376">
        <v>65</v>
      </c>
      <c r="N4856" s="379">
        <f t="shared" si="31"/>
        <v>27.3</v>
      </c>
    </row>
    <row r="4857" spans="1:14" x14ac:dyDescent="0.2">
      <c r="A4857" s="21">
        <v>42731</v>
      </c>
      <c r="D4857" s="426">
        <v>53.93</v>
      </c>
      <c r="E4857" s="366">
        <v>53.9</v>
      </c>
      <c r="K4857" s="161">
        <v>50.25</v>
      </c>
      <c r="M4857" s="426">
        <v>65.900000000000006</v>
      </c>
      <c r="N4857" s="389">
        <f t="shared" si="31"/>
        <v>27.678000000000001</v>
      </c>
    </row>
    <row r="4858" spans="1:14" x14ac:dyDescent="0.2">
      <c r="A4858" s="21">
        <v>42732</v>
      </c>
      <c r="D4858" s="426">
        <v>53.93</v>
      </c>
      <c r="E4858" s="366">
        <v>54.06</v>
      </c>
      <c r="K4858" s="161">
        <v>50.75</v>
      </c>
      <c r="M4858" s="426">
        <v>68.900000000000006</v>
      </c>
      <c r="N4858" s="389">
        <f t="shared" si="31"/>
        <v>28.938000000000002</v>
      </c>
    </row>
    <row r="4859" spans="1:14" x14ac:dyDescent="0.2">
      <c r="A4859" s="21">
        <v>42733</v>
      </c>
      <c r="D4859" s="426">
        <v>54.95</v>
      </c>
      <c r="E4859" s="366">
        <v>53.77</v>
      </c>
      <c r="K4859" s="376">
        <v>50.25</v>
      </c>
      <c r="M4859" s="426">
        <v>71.3</v>
      </c>
      <c r="N4859" s="389">
        <f t="shared" si="31"/>
        <v>29.945999999999998</v>
      </c>
    </row>
    <row r="4860" spans="1:14" x14ac:dyDescent="0.2">
      <c r="A4860" s="21">
        <v>42734</v>
      </c>
      <c r="D4860" s="376">
        <v>54.96</v>
      </c>
      <c r="E4860" s="376">
        <v>53.72</v>
      </c>
      <c r="K4860" s="376">
        <v>50.25</v>
      </c>
      <c r="M4860" s="376">
        <v>69.900000000000006</v>
      </c>
      <c r="N4860" s="379">
        <f t="shared" si="31"/>
        <v>29.358000000000004</v>
      </c>
    </row>
    <row r="4861" spans="1:14" ht="13.2" x14ac:dyDescent="0.25">
      <c r="A4861" s="21">
        <v>42735</v>
      </c>
      <c r="D4861" s="376">
        <v>54.96</v>
      </c>
      <c r="E4861" s="376">
        <v>53.72</v>
      </c>
      <c r="H4861" s="383">
        <f>AVERAGE(D4831:D4861)</f>
        <v>53.328709677419361</v>
      </c>
      <c r="I4861" s="383">
        <f>AVERAGE(E4831:E4861)</f>
        <v>52.207096774193552</v>
      </c>
      <c r="K4861" s="376">
        <v>50.25</v>
      </c>
      <c r="M4861" s="376">
        <v>69.900000000000006</v>
      </c>
      <c r="N4861" s="379">
        <f t="shared" si="31"/>
        <v>29.358000000000004</v>
      </c>
    </row>
    <row r="4862" spans="1:14" s="57" customFormat="1" x14ac:dyDescent="0.2">
      <c r="A4862" s="286">
        <v>42736</v>
      </c>
      <c r="D4862" s="431">
        <v>54.96</v>
      </c>
      <c r="E4862" s="431">
        <v>53.72</v>
      </c>
      <c r="K4862" s="431">
        <v>50.25</v>
      </c>
      <c r="M4862" s="376">
        <v>69.900000000000006</v>
      </c>
      <c r="N4862" s="434">
        <f t="shared" si="31"/>
        <v>29.358000000000004</v>
      </c>
    </row>
    <row r="4863" spans="1:14" x14ac:dyDescent="0.2">
      <c r="A4863" s="21">
        <v>42737</v>
      </c>
      <c r="D4863" s="376">
        <v>54.96</v>
      </c>
      <c r="E4863" s="376">
        <v>53.72</v>
      </c>
      <c r="K4863" s="376">
        <v>50.25</v>
      </c>
      <c r="M4863" s="376">
        <v>69.900000000000006</v>
      </c>
      <c r="N4863" s="379">
        <f t="shared" si="31"/>
        <v>29.358000000000004</v>
      </c>
    </row>
    <row r="4864" spans="1:14" x14ac:dyDescent="0.2">
      <c r="A4864" s="21">
        <v>42738</v>
      </c>
      <c r="D4864" s="426">
        <v>55.05</v>
      </c>
      <c r="E4864" s="366">
        <v>52.33</v>
      </c>
      <c r="K4864" s="161">
        <v>48.75</v>
      </c>
      <c r="M4864" s="426">
        <v>69.8</v>
      </c>
      <c r="N4864" s="389">
        <f t="shared" si="31"/>
        <v>29.315999999999999</v>
      </c>
    </row>
    <row r="4865" spans="1:14" x14ac:dyDescent="0.2">
      <c r="A4865" s="21">
        <v>42739</v>
      </c>
      <c r="D4865" s="426">
        <v>54.57</v>
      </c>
      <c r="E4865" s="366">
        <v>53.26</v>
      </c>
      <c r="K4865" s="161">
        <v>49.75</v>
      </c>
      <c r="M4865" s="426">
        <v>69.599999999999994</v>
      </c>
      <c r="N4865" s="389">
        <f t="shared" si="31"/>
        <v>29.231999999999999</v>
      </c>
    </row>
    <row r="4866" spans="1:14" x14ac:dyDescent="0.2">
      <c r="A4866" s="21">
        <v>42740</v>
      </c>
      <c r="D4866" s="426">
        <v>54.99</v>
      </c>
      <c r="E4866" s="366">
        <v>53.76</v>
      </c>
      <c r="K4866" s="161">
        <v>50.25</v>
      </c>
      <c r="M4866" s="426">
        <v>70.5</v>
      </c>
      <c r="N4866" s="389">
        <f t="shared" si="31"/>
        <v>29.61</v>
      </c>
    </row>
    <row r="4867" spans="1:14" x14ac:dyDescent="0.2">
      <c r="A4867" s="21">
        <v>42741</v>
      </c>
      <c r="D4867" s="376">
        <v>55.9</v>
      </c>
      <c r="E4867" s="376">
        <v>53.99</v>
      </c>
      <c r="K4867" s="161"/>
      <c r="M4867" s="376">
        <v>71.8</v>
      </c>
      <c r="N4867" s="379">
        <f t="shared" si="31"/>
        <v>30.155999999999999</v>
      </c>
    </row>
    <row r="4868" spans="1:14" x14ac:dyDescent="0.2">
      <c r="A4868" s="21">
        <v>42742</v>
      </c>
      <c r="D4868" s="376">
        <v>55.9</v>
      </c>
      <c r="E4868" s="376">
        <v>53.99</v>
      </c>
      <c r="K4868" s="161"/>
      <c r="M4868" s="376">
        <v>71.8</v>
      </c>
      <c r="N4868" s="379">
        <f t="shared" si="31"/>
        <v>30.155999999999999</v>
      </c>
    </row>
    <row r="4869" spans="1:14" x14ac:dyDescent="0.2">
      <c r="A4869" s="21">
        <v>42743</v>
      </c>
      <c r="D4869" s="376">
        <v>55.9</v>
      </c>
      <c r="E4869" s="376">
        <v>53.99</v>
      </c>
      <c r="K4869" s="161"/>
      <c r="M4869" s="376">
        <v>71.8</v>
      </c>
      <c r="N4869" s="379">
        <f t="shared" si="31"/>
        <v>30.155999999999999</v>
      </c>
    </row>
    <row r="4870" spans="1:14" x14ac:dyDescent="0.2">
      <c r="A4870" s="21">
        <v>42744</v>
      </c>
      <c r="D4870" s="426">
        <v>54.39</v>
      </c>
      <c r="E4870" s="366">
        <v>51.96</v>
      </c>
      <c r="K4870" s="161"/>
      <c r="M4870" s="426">
        <v>70.2</v>
      </c>
      <c r="N4870" s="389">
        <f t="shared" si="31"/>
        <v>29.484000000000002</v>
      </c>
    </row>
    <row r="4871" spans="1:14" x14ac:dyDescent="0.2">
      <c r="A4871" s="21">
        <v>42745</v>
      </c>
      <c r="D4871" s="426">
        <v>53.2</v>
      </c>
      <c r="E4871" s="366">
        <v>50.82</v>
      </c>
      <c r="K4871" s="161"/>
      <c r="M4871" s="426">
        <v>70</v>
      </c>
      <c r="N4871" s="389">
        <f t="shared" si="31"/>
        <v>29.4</v>
      </c>
    </row>
    <row r="4872" spans="1:14" x14ac:dyDescent="0.2">
      <c r="A4872" s="21">
        <v>42746</v>
      </c>
      <c r="D4872" s="426">
        <v>53.61</v>
      </c>
      <c r="E4872" s="366">
        <v>52.25</v>
      </c>
      <c r="K4872" s="161"/>
      <c r="M4872" s="426">
        <v>72.5</v>
      </c>
      <c r="N4872" s="389">
        <f t="shared" si="31"/>
        <v>30.45</v>
      </c>
    </row>
    <row r="4873" spans="1:14" x14ac:dyDescent="0.2">
      <c r="A4873" s="21">
        <v>42747</v>
      </c>
      <c r="D4873" s="426">
        <v>54.51</v>
      </c>
      <c r="E4873" s="366">
        <v>53.01</v>
      </c>
      <c r="K4873" s="161"/>
      <c r="M4873" s="426">
        <v>73.8</v>
      </c>
      <c r="N4873" s="389">
        <f t="shared" si="31"/>
        <v>30.995999999999999</v>
      </c>
    </row>
    <row r="4874" spans="1:14" x14ac:dyDescent="0.2">
      <c r="A4874" s="21">
        <v>42748</v>
      </c>
      <c r="D4874" s="376">
        <v>54.37</v>
      </c>
      <c r="E4874" s="376">
        <v>52.37</v>
      </c>
      <c r="K4874" s="161"/>
      <c r="M4874" s="376">
        <v>72.5</v>
      </c>
      <c r="N4874" s="379">
        <f t="shared" si="31"/>
        <v>30.45</v>
      </c>
    </row>
    <row r="4875" spans="1:14" x14ac:dyDescent="0.2">
      <c r="A4875" s="21">
        <v>42749</v>
      </c>
      <c r="D4875" s="376">
        <v>54.37</v>
      </c>
      <c r="E4875" s="376">
        <v>52.37</v>
      </c>
      <c r="K4875" s="161"/>
      <c r="M4875" s="376">
        <v>72.5</v>
      </c>
      <c r="N4875" s="379">
        <f t="shared" si="31"/>
        <v>30.45</v>
      </c>
    </row>
    <row r="4876" spans="1:14" x14ac:dyDescent="0.2">
      <c r="A4876" s="21">
        <v>42750</v>
      </c>
      <c r="D4876" s="376">
        <v>54.37</v>
      </c>
      <c r="E4876" s="376">
        <v>52.37</v>
      </c>
      <c r="K4876" s="161"/>
      <c r="M4876" s="376">
        <v>72.5</v>
      </c>
      <c r="N4876" s="379">
        <f t="shared" si="31"/>
        <v>30.45</v>
      </c>
    </row>
    <row r="4877" spans="1:14" x14ac:dyDescent="0.2">
      <c r="A4877" s="21">
        <v>42751</v>
      </c>
      <c r="D4877" s="426">
        <v>54.3</v>
      </c>
      <c r="E4877" s="376">
        <v>52.37</v>
      </c>
      <c r="F4877" s="424" t="s">
        <v>3276</v>
      </c>
      <c r="K4877" s="161"/>
      <c r="M4877" s="426">
        <v>72.5</v>
      </c>
      <c r="N4877" s="389">
        <f t="shared" si="31"/>
        <v>30.45</v>
      </c>
    </row>
    <row r="4878" spans="1:14" x14ac:dyDescent="0.2">
      <c r="A4878" s="21">
        <v>42752</v>
      </c>
      <c r="D4878" s="426">
        <v>54.68</v>
      </c>
      <c r="E4878" s="366">
        <v>52.48</v>
      </c>
      <c r="K4878" s="161">
        <v>49.5</v>
      </c>
      <c r="M4878" s="426">
        <v>73.8</v>
      </c>
      <c r="N4878" s="389">
        <f t="shared" si="31"/>
        <v>30.995999999999999</v>
      </c>
    </row>
    <row r="4879" spans="1:14" x14ac:dyDescent="0.2">
      <c r="A4879" s="21">
        <v>42753</v>
      </c>
      <c r="D4879" s="426">
        <v>53.77</v>
      </c>
      <c r="E4879" s="366">
        <v>51.08</v>
      </c>
      <c r="K4879" s="161">
        <v>47.5</v>
      </c>
      <c r="M4879" s="426">
        <v>72.8</v>
      </c>
      <c r="N4879" s="389">
        <f t="shared" si="31"/>
        <v>30.576000000000001</v>
      </c>
    </row>
    <row r="4880" spans="1:14" x14ac:dyDescent="0.2">
      <c r="A4880" s="21">
        <v>42754</v>
      </c>
      <c r="D4880" s="426">
        <v>53.18</v>
      </c>
      <c r="E4880" s="366">
        <v>51.37</v>
      </c>
      <c r="K4880" s="161">
        <v>47.75</v>
      </c>
      <c r="M4880" s="426">
        <v>74.599999999999994</v>
      </c>
      <c r="N4880" s="389">
        <f t="shared" si="31"/>
        <v>31.332000000000001</v>
      </c>
    </row>
    <row r="4881" spans="1:14" x14ac:dyDescent="0.2">
      <c r="A4881" s="21">
        <v>42755</v>
      </c>
      <c r="D4881" s="376">
        <v>55.04</v>
      </c>
      <c r="E4881" s="376">
        <v>52.42</v>
      </c>
      <c r="K4881" s="376">
        <v>49</v>
      </c>
      <c r="M4881" s="376">
        <v>76.099999999999994</v>
      </c>
      <c r="N4881" s="379">
        <f t="shared" si="31"/>
        <v>31.961999999999996</v>
      </c>
    </row>
    <row r="4882" spans="1:14" x14ac:dyDescent="0.2">
      <c r="A4882" s="21">
        <v>42756</v>
      </c>
      <c r="D4882" s="376">
        <v>55.04</v>
      </c>
      <c r="E4882" s="376">
        <v>52.42</v>
      </c>
      <c r="K4882" s="376">
        <v>49</v>
      </c>
      <c r="M4882" s="376">
        <v>76.099999999999994</v>
      </c>
      <c r="N4882" s="379">
        <f t="shared" si="31"/>
        <v>31.961999999999996</v>
      </c>
    </row>
    <row r="4883" spans="1:14" x14ac:dyDescent="0.2">
      <c r="A4883" s="21">
        <v>42757</v>
      </c>
      <c r="D4883" s="376">
        <v>55.04</v>
      </c>
      <c r="E4883" s="376">
        <v>52.42</v>
      </c>
      <c r="K4883" s="376">
        <v>49</v>
      </c>
      <c r="M4883" s="376">
        <v>76.099999999999994</v>
      </c>
      <c r="N4883" s="379">
        <f t="shared" si="31"/>
        <v>31.961999999999996</v>
      </c>
    </row>
    <row r="4884" spans="1:14" x14ac:dyDescent="0.2">
      <c r="A4884" s="21">
        <v>42758</v>
      </c>
      <c r="D4884" s="426">
        <v>54.8</v>
      </c>
      <c r="E4884" s="366">
        <v>52.75</v>
      </c>
      <c r="K4884" s="376">
        <v>49</v>
      </c>
      <c r="M4884" s="426">
        <v>77.099999999999994</v>
      </c>
      <c r="N4884" s="389">
        <f t="shared" si="31"/>
        <v>32.381999999999998</v>
      </c>
    </row>
    <row r="4885" spans="1:14" x14ac:dyDescent="0.2">
      <c r="A4885" s="21">
        <v>42759</v>
      </c>
      <c r="D4885" s="426">
        <v>54.7</v>
      </c>
      <c r="E4885" s="366">
        <v>53.18</v>
      </c>
      <c r="K4885" s="161">
        <v>49.75</v>
      </c>
      <c r="M4885" s="426">
        <v>77.400000000000006</v>
      </c>
      <c r="N4885" s="389">
        <f t="shared" si="31"/>
        <v>32.508000000000003</v>
      </c>
    </row>
    <row r="4886" spans="1:14" x14ac:dyDescent="0.2">
      <c r="A4886" s="21">
        <v>42760</v>
      </c>
      <c r="D4886" s="426">
        <v>54.34</v>
      </c>
      <c r="E4886" s="366">
        <v>52.75</v>
      </c>
      <c r="K4886" s="161">
        <v>49.25</v>
      </c>
      <c r="M4886" s="426">
        <v>78.400000000000006</v>
      </c>
      <c r="N4886" s="389">
        <f t="shared" si="31"/>
        <v>32.928000000000004</v>
      </c>
    </row>
    <row r="4887" spans="1:14" x14ac:dyDescent="0.2">
      <c r="A4887" s="21">
        <v>42761</v>
      </c>
      <c r="D4887" s="426">
        <v>55.89</v>
      </c>
      <c r="E4887" s="366">
        <v>53.78</v>
      </c>
      <c r="K4887" s="161">
        <v>50.25</v>
      </c>
      <c r="M4887" s="426">
        <v>81.8</v>
      </c>
      <c r="N4887" s="389">
        <f t="shared" si="31"/>
        <v>34.355999999999995</v>
      </c>
    </row>
    <row r="4888" spans="1:14" x14ac:dyDescent="0.2">
      <c r="A4888" s="21">
        <v>42762</v>
      </c>
      <c r="D4888" s="376">
        <v>54.8</v>
      </c>
      <c r="E4888" s="376">
        <v>53.17</v>
      </c>
      <c r="K4888" s="376">
        <v>49.5</v>
      </c>
      <c r="M4888" s="376">
        <v>83.4</v>
      </c>
      <c r="N4888" s="379">
        <f t="shared" si="31"/>
        <v>35.028000000000006</v>
      </c>
    </row>
    <row r="4889" spans="1:14" x14ac:dyDescent="0.2">
      <c r="A4889" s="21">
        <v>42763</v>
      </c>
      <c r="D4889" s="376">
        <v>54.8</v>
      </c>
      <c r="E4889" s="376">
        <v>53.17</v>
      </c>
      <c r="K4889" s="376">
        <v>49.5</v>
      </c>
      <c r="M4889" s="376">
        <v>83.4</v>
      </c>
      <c r="N4889" s="379">
        <f t="shared" si="31"/>
        <v>35.028000000000006</v>
      </c>
    </row>
    <row r="4890" spans="1:14" x14ac:dyDescent="0.2">
      <c r="A4890" s="21">
        <v>42764</v>
      </c>
      <c r="D4890" s="376">
        <v>54.8</v>
      </c>
      <c r="E4890" s="376">
        <v>53.17</v>
      </c>
      <c r="K4890" s="376">
        <v>49.5</v>
      </c>
      <c r="M4890" s="376">
        <v>83.4</v>
      </c>
      <c r="N4890" s="379">
        <f t="shared" si="31"/>
        <v>35.028000000000006</v>
      </c>
    </row>
    <row r="4891" spans="1:14" x14ac:dyDescent="0.2">
      <c r="A4891" s="21">
        <v>42765</v>
      </c>
      <c r="D4891" s="426">
        <v>54.77</v>
      </c>
      <c r="E4891" s="366">
        <v>52.63</v>
      </c>
      <c r="K4891" s="376">
        <v>49.5</v>
      </c>
      <c r="M4891" s="426">
        <v>82</v>
      </c>
      <c r="N4891" s="389">
        <f t="shared" ref="N4891:N4955" si="32">(M4891/100)*42</f>
        <v>34.44</v>
      </c>
    </row>
    <row r="4892" spans="1:14" ht="13.2" x14ac:dyDescent="0.25">
      <c r="A4892" s="21">
        <v>42766</v>
      </c>
      <c r="D4892" s="426">
        <v>55.25</v>
      </c>
      <c r="E4892" s="366">
        <v>52.81</v>
      </c>
      <c r="H4892" s="383">
        <f>AVERAGE(D4862:D4892)</f>
        <v>54.717741935483858</v>
      </c>
      <c r="I4892" s="383">
        <f>AVERAGE(E4862:E4892)</f>
        <v>52.770322580645178</v>
      </c>
      <c r="K4892" s="161">
        <v>49.25</v>
      </c>
      <c r="M4892" s="426">
        <v>84</v>
      </c>
      <c r="N4892" s="389">
        <f t="shared" si="32"/>
        <v>35.28</v>
      </c>
    </row>
    <row r="4893" spans="1:14" s="57" customFormat="1" x14ac:dyDescent="0.2">
      <c r="A4893" s="286">
        <v>42767</v>
      </c>
      <c r="D4893" s="429">
        <v>55.79</v>
      </c>
      <c r="E4893" s="394">
        <v>53.88</v>
      </c>
      <c r="K4893" s="373">
        <v>50.25</v>
      </c>
      <c r="M4893" s="542">
        <v>91.5</v>
      </c>
      <c r="N4893" s="385">
        <f t="shared" si="32"/>
        <v>38.43</v>
      </c>
    </row>
    <row r="4894" spans="1:14" x14ac:dyDescent="0.2">
      <c r="A4894" s="21">
        <v>42768</v>
      </c>
      <c r="D4894" s="426">
        <v>55.94</v>
      </c>
      <c r="E4894" s="366">
        <v>53.54</v>
      </c>
      <c r="K4894" s="36"/>
      <c r="M4894" s="426">
        <v>91.8</v>
      </c>
      <c r="N4894" s="555">
        <f t="shared" si="32"/>
        <v>38.555999999999997</v>
      </c>
    </row>
    <row r="4895" spans="1:14" x14ac:dyDescent="0.2">
      <c r="A4895" s="21">
        <v>42769</v>
      </c>
      <c r="D4895" s="376">
        <v>55.92</v>
      </c>
      <c r="E4895" s="376">
        <v>53.83</v>
      </c>
      <c r="K4895" s="36"/>
      <c r="M4895" s="376">
        <v>88.3</v>
      </c>
      <c r="N4895" s="382">
        <f t="shared" si="32"/>
        <v>37.085999999999999</v>
      </c>
    </row>
    <row r="4896" spans="1:14" x14ac:dyDescent="0.2">
      <c r="A4896" s="21">
        <v>42770</v>
      </c>
      <c r="D4896" s="376">
        <v>55.92</v>
      </c>
      <c r="E4896" s="376">
        <v>53.83</v>
      </c>
      <c r="K4896" s="36"/>
      <c r="M4896" s="376">
        <v>88.3</v>
      </c>
      <c r="N4896" s="382">
        <f t="shared" si="32"/>
        <v>37.085999999999999</v>
      </c>
    </row>
    <row r="4897" spans="1:14" x14ac:dyDescent="0.2">
      <c r="A4897" s="21">
        <v>42771</v>
      </c>
      <c r="D4897" s="376">
        <v>55.92</v>
      </c>
      <c r="E4897" s="376">
        <v>53.83</v>
      </c>
      <c r="K4897" s="36"/>
      <c r="M4897" s="376">
        <v>88.3</v>
      </c>
      <c r="N4897" s="382">
        <f t="shared" si="32"/>
        <v>37.085999999999999</v>
      </c>
    </row>
    <row r="4898" spans="1:14" x14ac:dyDescent="0.2">
      <c r="A4898" s="21">
        <v>42772</v>
      </c>
      <c r="D4898" s="426">
        <v>55.02</v>
      </c>
      <c r="E4898" s="366">
        <v>53.01</v>
      </c>
      <c r="K4898" s="36"/>
      <c r="M4898" s="426">
        <v>81.400000000000006</v>
      </c>
      <c r="N4898" s="555">
        <f t="shared" si="32"/>
        <v>34.188000000000002</v>
      </c>
    </row>
    <row r="4899" spans="1:14" x14ac:dyDescent="0.2">
      <c r="A4899" s="21">
        <v>42773</v>
      </c>
      <c r="D4899" s="426">
        <v>53.79</v>
      </c>
      <c r="E4899" s="366">
        <v>52.17</v>
      </c>
      <c r="K4899" s="36"/>
      <c r="M4899" s="426">
        <v>77.599999999999994</v>
      </c>
      <c r="N4899" s="389">
        <f t="shared" si="32"/>
        <v>32.591999999999999</v>
      </c>
    </row>
    <row r="4900" spans="1:14" x14ac:dyDescent="0.2">
      <c r="A4900" s="21">
        <v>42774</v>
      </c>
      <c r="D4900" s="426">
        <v>54.42</v>
      </c>
      <c r="E4900" s="366">
        <v>52.34</v>
      </c>
      <c r="K4900" s="36"/>
      <c r="M4900" s="426">
        <v>81</v>
      </c>
      <c r="N4900" s="389">
        <f t="shared" si="32"/>
        <v>34.020000000000003</v>
      </c>
    </row>
    <row r="4901" spans="1:14" x14ac:dyDescent="0.2">
      <c r="A4901" s="21">
        <v>42775</v>
      </c>
      <c r="D4901" s="426">
        <v>53.98</v>
      </c>
      <c r="E4901" s="366">
        <v>53</v>
      </c>
      <c r="K4901" s="36"/>
      <c r="M4901" s="426">
        <v>81</v>
      </c>
      <c r="N4901" s="389">
        <f t="shared" si="32"/>
        <v>34.020000000000003</v>
      </c>
    </row>
    <row r="4902" spans="1:14" x14ac:dyDescent="0.2">
      <c r="A4902" s="21">
        <v>42776</v>
      </c>
      <c r="D4902" s="376">
        <v>55.2</v>
      </c>
      <c r="E4902" s="376">
        <v>53.86</v>
      </c>
      <c r="K4902" s="36"/>
      <c r="M4902" s="376">
        <v>80.8</v>
      </c>
      <c r="N4902" s="379">
        <f t="shared" si="32"/>
        <v>33.936</v>
      </c>
    </row>
    <row r="4903" spans="1:14" x14ac:dyDescent="0.2">
      <c r="A4903" s="21">
        <v>42777</v>
      </c>
      <c r="D4903" s="376">
        <v>55.2</v>
      </c>
      <c r="E4903" s="376">
        <v>53.86</v>
      </c>
      <c r="K4903" s="36"/>
      <c r="M4903" s="376">
        <v>80.8</v>
      </c>
      <c r="N4903" s="379">
        <f t="shared" si="32"/>
        <v>33.936</v>
      </c>
    </row>
    <row r="4904" spans="1:14" x14ac:dyDescent="0.2">
      <c r="A4904" s="21">
        <v>42778</v>
      </c>
      <c r="D4904" s="376">
        <v>55.2</v>
      </c>
      <c r="E4904" s="376">
        <v>53.86</v>
      </c>
      <c r="K4904" s="36"/>
      <c r="M4904" s="376">
        <v>80.8</v>
      </c>
      <c r="N4904" s="379">
        <f t="shared" si="32"/>
        <v>33.936</v>
      </c>
    </row>
    <row r="4905" spans="1:14" x14ac:dyDescent="0.2">
      <c r="A4905" s="21">
        <v>42779</v>
      </c>
      <c r="D4905" s="426">
        <v>54.15</v>
      </c>
      <c r="E4905" s="366">
        <v>52.93</v>
      </c>
      <c r="K4905" s="36"/>
      <c r="M4905" s="426">
        <v>77.099999999999994</v>
      </c>
      <c r="N4905" s="389">
        <f t="shared" si="32"/>
        <v>32.381999999999998</v>
      </c>
    </row>
    <row r="4906" spans="1:14" x14ac:dyDescent="0.2">
      <c r="A4906" s="21">
        <v>42780</v>
      </c>
      <c r="D4906" s="426">
        <v>54.96</v>
      </c>
      <c r="E4906" s="366">
        <v>53.2</v>
      </c>
      <c r="K4906" s="36"/>
      <c r="M4906" s="426">
        <v>80.5</v>
      </c>
      <c r="N4906" s="389">
        <f t="shared" si="32"/>
        <v>33.81</v>
      </c>
    </row>
    <row r="4907" spans="1:14" x14ac:dyDescent="0.2">
      <c r="A4907" s="21">
        <v>42781</v>
      </c>
      <c r="D4907" s="426">
        <v>54.57</v>
      </c>
      <c r="E4907" s="366">
        <v>53.11</v>
      </c>
      <c r="K4907" s="36"/>
      <c r="M4907" s="426">
        <v>81.400000000000006</v>
      </c>
      <c r="N4907" s="389">
        <f t="shared" si="32"/>
        <v>34.188000000000002</v>
      </c>
    </row>
    <row r="4908" spans="1:14" x14ac:dyDescent="0.2">
      <c r="A4908" s="21">
        <v>42782</v>
      </c>
      <c r="D4908" s="426">
        <v>54.16</v>
      </c>
      <c r="E4908" s="366">
        <v>53.36</v>
      </c>
      <c r="K4908" s="36"/>
      <c r="M4908" s="426">
        <v>77</v>
      </c>
      <c r="N4908" s="389">
        <f t="shared" si="32"/>
        <v>32.340000000000003</v>
      </c>
    </row>
    <row r="4909" spans="1:14" x14ac:dyDescent="0.2">
      <c r="A4909" s="21">
        <v>42783</v>
      </c>
      <c r="D4909" s="376">
        <v>54.48</v>
      </c>
      <c r="E4909" s="376">
        <v>53.4</v>
      </c>
      <c r="K4909" s="36"/>
      <c r="M4909" s="376">
        <v>73.3</v>
      </c>
      <c r="N4909" s="379">
        <f t="shared" si="32"/>
        <v>30.785999999999998</v>
      </c>
    </row>
    <row r="4910" spans="1:14" x14ac:dyDescent="0.2">
      <c r="A4910" s="21">
        <v>42784</v>
      </c>
      <c r="D4910" s="376">
        <v>54.48</v>
      </c>
      <c r="E4910" s="376">
        <v>53.4</v>
      </c>
      <c r="K4910" s="36"/>
      <c r="M4910" s="376">
        <v>73.3</v>
      </c>
      <c r="N4910" s="379">
        <f t="shared" si="32"/>
        <v>30.785999999999998</v>
      </c>
    </row>
    <row r="4911" spans="1:14" x14ac:dyDescent="0.2">
      <c r="A4911" s="21">
        <v>42785</v>
      </c>
      <c r="D4911" s="376">
        <v>54.48</v>
      </c>
      <c r="E4911" s="376">
        <v>53.4</v>
      </c>
      <c r="K4911" s="36"/>
      <c r="M4911" s="376">
        <v>73.3</v>
      </c>
      <c r="N4911" s="379">
        <f t="shared" si="32"/>
        <v>30.785999999999998</v>
      </c>
    </row>
    <row r="4912" spans="1:14" x14ac:dyDescent="0.2">
      <c r="A4912" s="21">
        <v>42786</v>
      </c>
      <c r="D4912" s="426">
        <v>55.25</v>
      </c>
      <c r="E4912" s="376">
        <v>53.4</v>
      </c>
      <c r="F4912" s="424" t="s">
        <v>3277</v>
      </c>
      <c r="K4912" s="36"/>
      <c r="M4912" s="376">
        <v>73.3</v>
      </c>
      <c r="N4912" s="379">
        <f t="shared" si="32"/>
        <v>30.785999999999998</v>
      </c>
    </row>
    <row r="4913" spans="1:14" x14ac:dyDescent="0.2">
      <c r="A4913" s="21">
        <v>42787</v>
      </c>
      <c r="D4913" s="426">
        <v>56.34</v>
      </c>
      <c r="E4913" s="366">
        <v>54.06</v>
      </c>
      <c r="K4913" s="36"/>
      <c r="M4913" s="426">
        <v>72.900000000000006</v>
      </c>
      <c r="N4913" s="389">
        <f t="shared" si="32"/>
        <v>30.618000000000002</v>
      </c>
    </row>
    <row r="4914" spans="1:14" x14ac:dyDescent="0.2">
      <c r="A4914" s="21">
        <v>42788</v>
      </c>
      <c r="D4914" s="426">
        <v>54.9</v>
      </c>
      <c r="E4914" s="366">
        <v>53.59</v>
      </c>
      <c r="K4914" s="36"/>
      <c r="M4914" s="426">
        <v>65.8</v>
      </c>
      <c r="N4914" s="389">
        <f t="shared" si="32"/>
        <v>27.635999999999996</v>
      </c>
    </row>
    <row r="4915" spans="1:14" x14ac:dyDescent="0.2">
      <c r="A4915" s="21">
        <v>42789</v>
      </c>
      <c r="D4915" s="426">
        <v>55.82</v>
      </c>
      <c r="E4915" s="366">
        <v>54.45</v>
      </c>
      <c r="K4915" s="36"/>
      <c r="M4915" s="426">
        <v>65.900000000000006</v>
      </c>
      <c r="N4915" s="389">
        <f t="shared" si="32"/>
        <v>27.678000000000001</v>
      </c>
    </row>
    <row r="4916" spans="1:14" x14ac:dyDescent="0.2">
      <c r="A4916" s="21">
        <v>42790</v>
      </c>
      <c r="D4916" s="376">
        <v>54.69</v>
      </c>
      <c r="E4916" s="376">
        <v>53.99</v>
      </c>
      <c r="K4916" s="36"/>
      <c r="M4916" s="376">
        <v>65.3</v>
      </c>
      <c r="N4916" s="379">
        <f t="shared" si="32"/>
        <v>27.426000000000002</v>
      </c>
    </row>
    <row r="4917" spans="1:14" x14ac:dyDescent="0.2">
      <c r="A4917" s="21">
        <v>42791</v>
      </c>
      <c r="D4917" s="376">
        <v>54.69</v>
      </c>
      <c r="E4917" s="376">
        <v>53.99</v>
      </c>
      <c r="K4917" s="36"/>
      <c r="M4917" s="376">
        <v>65.3</v>
      </c>
      <c r="N4917" s="379">
        <f t="shared" si="32"/>
        <v>27.426000000000002</v>
      </c>
    </row>
    <row r="4918" spans="1:14" x14ac:dyDescent="0.2">
      <c r="A4918" s="21">
        <v>42792</v>
      </c>
      <c r="D4918" s="376">
        <v>54.69</v>
      </c>
      <c r="E4918" s="376">
        <v>53.99</v>
      </c>
      <c r="K4918" s="36"/>
      <c r="M4918" s="376">
        <v>65.3</v>
      </c>
      <c r="N4918" s="379">
        <f t="shared" si="32"/>
        <v>27.426000000000002</v>
      </c>
    </row>
    <row r="4919" spans="1:14" x14ac:dyDescent="0.2">
      <c r="A4919" s="21">
        <v>42793</v>
      </c>
      <c r="D4919" s="426">
        <v>54.65</v>
      </c>
      <c r="E4919" s="366">
        <v>54.05</v>
      </c>
      <c r="K4919" s="36"/>
      <c r="M4919" s="426">
        <v>65.5</v>
      </c>
      <c r="N4919" s="389">
        <f t="shared" si="32"/>
        <v>27.51</v>
      </c>
    </row>
    <row r="4920" spans="1:14" ht="13.2" x14ac:dyDescent="0.25">
      <c r="A4920" s="21">
        <v>42794</v>
      </c>
      <c r="D4920" s="426">
        <v>53.36</v>
      </c>
      <c r="E4920" s="366">
        <v>54.01</v>
      </c>
      <c r="H4920" s="383">
        <f>AVERAGE(D4893:D4920)</f>
        <v>54.927500000000009</v>
      </c>
      <c r="I4920" s="383">
        <f>AVERAGE(E4893:E4920)</f>
        <v>53.54785714285714</v>
      </c>
      <c r="K4920" s="36"/>
      <c r="M4920" s="426">
        <v>65.099999999999994</v>
      </c>
      <c r="N4920" s="389">
        <f t="shared" si="32"/>
        <v>27.341999999999995</v>
      </c>
    </row>
    <row r="4921" spans="1:14" s="57" customFormat="1" x14ac:dyDescent="0.2">
      <c r="A4921" s="286">
        <v>42795</v>
      </c>
      <c r="D4921" s="435">
        <v>55.72</v>
      </c>
      <c r="E4921" s="394">
        <v>53.83</v>
      </c>
      <c r="K4921" s="373">
        <v>50.25</v>
      </c>
      <c r="M4921" s="542">
        <v>61.8</v>
      </c>
      <c r="N4921" s="385">
        <f t="shared" si="32"/>
        <v>25.956</v>
      </c>
    </row>
    <row r="4922" spans="1:14" x14ac:dyDescent="0.2">
      <c r="A4922" s="21">
        <v>42796</v>
      </c>
      <c r="D4922" s="426">
        <v>54.16</v>
      </c>
      <c r="E4922" s="366">
        <v>52.61</v>
      </c>
      <c r="K4922" s="366">
        <v>49.25</v>
      </c>
      <c r="M4922" s="426">
        <v>59.1</v>
      </c>
      <c r="N4922" s="389">
        <f t="shared" si="32"/>
        <v>24.821999999999999</v>
      </c>
    </row>
    <row r="4923" spans="1:14" x14ac:dyDescent="0.2">
      <c r="A4923" s="21">
        <v>42797</v>
      </c>
      <c r="D4923" s="376">
        <v>54.12</v>
      </c>
      <c r="E4923" s="376">
        <v>53.33</v>
      </c>
      <c r="K4923" s="36"/>
      <c r="M4923" s="376">
        <v>61.3</v>
      </c>
      <c r="N4923" s="379">
        <f t="shared" si="32"/>
        <v>25.745999999999999</v>
      </c>
    </row>
    <row r="4924" spans="1:14" x14ac:dyDescent="0.2">
      <c r="A4924" s="21">
        <v>42798</v>
      </c>
      <c r="D4924" s="376">
        <v>54.12</v>
      </c>
      <c r="E4924" s="376">
        <v>53.33</v>
      </c>
      <c r="K4924" s="36"/>
      <c r="M4924" s="376">
        <v>61.3</v>
      </c>
      <c r="N4924" s="379">
        <f t="shared" si="32"/>
        <v>25.745999999999999</v>
      </c>
    </row>
    <row r="4925" spans="1:14" x14ac:dyDescent="0.2">
      <c r="A4925" s="21">
        <v>42799</v>
      </c>
      <c r="D4925" s="376">
        <v>54.12</v>
      </c>
      <c r="E4925" s="376">
        <v>53.33</v>
      </c>
      <c r="K4925" s="36"/>
      <c r="M4925" s="376">
        <v>61.3</v>
      </c>
      <c r="N4925" s="379">
        <f t="shared" si="32"/>
        <v>25.745999999999999</v>
      </c>
    </row>
    <row r="4926" spans="1:14" x14ac:dyDescent="0.2">
      <c r="A4926" s="21">
        <v>42800</v>
      </c>
      <c r="D4926" s="426">
        <v>54.73</v>
      </c>
      <c r="E4926" s="366">
        <v>53.2</v>
      </c>
      <c r="K4926" s="36"/>
      <c r="M4926" s="426">
        <v>62.8</v>
      </c>
      <c r="N4926" s="389">
        <f t="shared" si="32"/>
        <v>26.376000000000001</v>
      </c>
    </row>
    <row r="4927" spans="1:14" x14ac:dyDescent="0.2">
      <c r="A4927" s="21">
        <v>42801</v>
      </c>
      <c r="D4927" s="426">
        <v>54.61</v>
      </c>
      <c r="E4927" s="366">
        <v>53.14</v>
      </c>
      <c r="K4927" s="36"/>
      <c r="M4927" s="426">
        <v>64</v>
      </c>
      <c r="N4927" s="389">
        <f t="shared" si="32"/>
        <v>26.88</v>
      </c>
    </row>
    <row r="4928" spans="1:14" x14ac:dyDescent="0.2">
      <c r="A4928" s="21">
        <v>42802</v>
      </c>
      <c r="D4928" s="426">
        <v>53.3</v>
      </c>
      <c r="E4928" s="366">
        <v>50.28</v>
      </c>
      <c r="K4928" s="36"/>
      <c r="M4928" s="426">
        <v>64.3</v>
      </c>
      <c r="N4928" s="389">
        <f t="shared" si="32"/>
        <v>27.006</v>
      </c>
    </row>
    <row r="4929" spans="1:14" x14ac:dyDescent="0.2">
      <c r="A4929" s="21">
        <v>42803</v>
      </c>
      <c r="D4929" s="426">
        <v>50.65</v>
      </c>
      <c r="E4929" s="366">
        <v>49.28</v>
      </c>
      <c r="K4929" s="36"/>
      <c r="M4929" s="426">
        <v>65.5</v>
      </c>
      <c r="N4929" s="389">
        <f t="shared" si="32"/>
        <v>27.51</v>
      </c>
    </row>
    <row r="4930" spans="1:14" x14ac:dyDescent="0.2">
      <c r="A4930" s="21">
        <v>42804</v>
      </c>
      <c r="D4930" s="376">
        <v>50.63</v>
      </c>
      <c r="E4930" s="376">
        <v>48.49</v>
      </c>
      <c r="K4930" s="36"/>
      <c r="M4930" s="376">
        <v>66.5</v>
      </c>
      <c r="N4930" s="379">
        <f t="shared" si="32"/>
        <v>27.93</v>
      </c>
    </row>
    <row r="4931" spans="1:14" x14ac:dyDescent="0.2">
      <c r="A4931" s="21">
        <v>42805</v>
      </c>
      <c r="D4931" s="376">
        <v>50.63</v>
      </c>
      <c r="E4931" s="376">
        <v>48.49</v>
      </c>
      <c r="K4931" s="36"/>
      <c r="M4931" s="376">
        <v>66.5</v>
      </c>
      <c r="N4931" s="379">
        <f t="shared" si="32"/>
        <v>27.93</v>
      </c>
    </row>
    <row r="4932" spans="1:14" x14ac:dyDescent="0.2">
      <c r="A4932" s="21">
        <v>42806</v>
      </c>
      <c r="D4932" s="376">
        <v>50.63</v>
      </c>
      <c r="E4932" s="376">
        <v>48.49</v>
      </c>
      <c r="K4932" s="36"/>
      <c r="M4932" s="376">
        <v>66.5</v>
      </c>
      <c r="N4932" s="379">
        <f t="shared" si="32"/>
        <v>27.93</v>
      </c>
    </row>
    <row r="4933" spans="1:14" x14ac:dyDescent="0.2">
      <c r="A4933" s="21">
        <v>42807</v>
      </c>
      <c r="D4933" s="426">
        <v>50.1</v>
      </c>
      <c r="E4933" s="366">
        <v>48.4</v>
      </c>
      <c r="K4933" s="36"/>
      <c r="M4933" s="426">
        <v>67.599999999999994</v>
      </c>
      <c r="N4933" s="389">
        <f t="shared" si="32"/>
        <v>28.391999999999996</v>
      </c>
    </row>
    <row r="4934" spans="1:14" x14ac:dyDescent="0.2">
      <c r="A4934" s="21">
        <v>42808</v>
      </c>
      <c r="D4934" s="426">
        <v>49.6</v>
      </c>
      <c r="E4934" s="366">
        <v>47.72</v>
      </c>
      <c r="K4934" s="36"/>
      <c r="M4934" s="426">
        <v>66.8</v>
      </c>
      <c r="N4934" s="389">
        <f t="shared" si="32"/>
        <v>28.055999999999997</v>
      </c>
    </row>
    <row r="4935" spans="1:14" x14ac:dyDescent="0.2">
      <c r="A4935" s="21">
        <v>42809</v>
      </c>
      <c r="D4935" s="426">
        <v>50.63</v>
      </c>
      <c r="E4935" s="366">
        <v>48.86</v>
      </c>
      <c r="K4935" s="376">
        <v>45.25</v>
      </c>
      <c r="M4935" s="426">
        <v>63.3</v>
      </c>
      <c r="N4935" s="389">
        <f t="shared" si="32"/>
        <v>26.585999999999999</v>
      </c>
    </row>
    <row r="4936" spans="1:14" x14ac:dyDescent="0.2">
      <c r="A4936" s="21">
        <v>42810</v>
      </c>
      <c r="D4936" s="426">
        <v>50.56</v>
      </c>
      <c r="E4936" s="366">
        <v>48.75</v>
      </c>
      <c r="K4936" s="376">
        <v>45.25</v>
      </c>
      <c r="M4936" s="426">
        <v>61</v>
      </c>
      <c r="N4936" s="389">
        <f t="shared" si="32"/>
        <v>25.62</v>
      </c>
    </row>
    <row r="4937" spans="1:14" x14ac:dyDescent="0.2">
      <c r="A4937" s="21">
        <v>42811</v>
      </c>
      <c r="D4937" s="376">
        <v>50.58</v>
      </c>
      <c r="E4937" s="376">
        <v>48.78</v>
      </c>
      <c r="K4937" s="376">
        <v>45.25</v>
      </c>
      <c r="M4937" s="376">
        <v>60</v>
      </c>
      <c r="N4937" s="379">
        <f t="shared" si="32"/>
        <v>25.2</v>
      </c>
    </row>
    <row r="4938" spans="1:14" x14ac:dyDescent="0.2">
      <c r="A4938" s="21">
        <v>42812</v>
      </c>
      <c r="D4938" s="376">
        <v>50.58</v>
      </c>
      <c r="E4938" s="376">
        <v>48.78</v>
      </c>
      <c r="K4938" s="376">
        <v>45.25</v>
      </c>
      <c r="M4938" s="376">
        <v>60</v>
      </c>
      <c r="N4938" s="379">
        <f t="shared" si="32"/>
        <v>25.2</v>
      </c>
    </row>
    <row r="4939" spans="1:14" x14ac:dyDescent="0.2">
      <c r="A4939" s="21">
        <v>42813</v>
      </c>
      <c r="D4939" s="376">
        <v>50.58</v>
      </c>
      <c r="E4939" s="376">
        <v>48.78</v>
      </c>
      <c r="K4939" s="376">
        <v>45.25</v>
      </c>
      <c r="M4939" s="376">
        <v>60</v>
      </c>
      <c r="N4939" s="379">
        <f t="shared" si="32"/>
        <v>25.2</v>
      </c>
    </row>
    <row r="4940" spans="1:14" x14ac:dyDescent="0.2">
      <c r="A4940" s="21">
        <v>42814</v>
      </c>
      <c r="D4940" s="426">
        <v>50.67</v>
      </c>
      <c r="E4940" s="366">
        <v>48.22</v>
      </c>
      <c r="I4940" s="366"/>
      <c r="K4940" s="366">
        <v>44.75</v>
      </c>
      <c r="M4940" s="426">
        <v>59.8</v>
      </c>
      <c r="N4940" s="389">
        <f t="shared" si="32"/>
        <v>25.116</v>
      </c>
    </row>
    <row r="4941" spans="1:14" x14ac:dyDescent="0.2">
      <c r="A4941" s="21">
        <v>42815</v>
      </c>
      <c r="D4941" s="426">
        <v>50.14</v>
      </c>
      <c r="E4941" s="366">
        <v>47.34</v>
      </c>
      <c r="I4941" s="366"/>
      <c r="K4941" s="366">
        <v>43.75</v>
      </c>
      <c r="M4941" s="426">
        <v>60.5</v>
      </c>
      <c r="N4941" s="389">
        <f t="shared" si="32"/>
        <v>25.41</v>
      </c>
    </row>
    <row r="4942" spans="1:14" x14ac:dyDescent="0.2">
      <c r="A4942" s="21">
        <v>42816</v>
      </c>
      <c r="D4942" s="426">
        <v>49.56</v>
      </c>
      <c r="E4942" s="366">
        <v>48.04</v>
      </c>
      <c r="I4942" s="366"/>
      <c r="K4942" s="366">
        <v>44.5</v>
      </c>
      <c r="M4942" s="426">
        <v>59.4</v>
      </c>
      <c r="N4942" s="389">
        <f t="shared" si="32"/>
        <v>24.948</v>
      </c>
    </row>
    <row r="4943" spans="1:14" x14ac:dyDescent="0.2">
      <c r="A4943" s="21">
        <v>42817</v>
      </c>
      <c r="D4943" s="426">
        <v>50.17</v>
      </c>
      <c r="E4943" s="366">
        <v>47.7</v>
      </c>
      <c r="I4943" s="366"/>
      <c r="K4943" s="366">
        <v>44.25</v>
      </c>
      <c r="M4943" s="426">
        <v>58.1</v>
      </c>
      <c r="N4943" s="389">
        <f t="shared" si="32"/>
        <v>24.401999999999997</v>
      </c>
    </row>
    <row r="4944" spans="1:14" x14ac:dyDescent="0.2">
      <c r="A4944" s="21">
        <v>42818</v>
      </c>
      <c r="D4944" s="376">
        <v>49.97</v>
      </c>
      <c r="E4944" s="376">
        <v>47.97</v>
      </c>
      <c r="K4944" s="376">
        <v>44.5</v>
      </c>
      <c r="M4944" s="376">
        <v>57.1</v>
      </c>
      <c r="N4944" s="389">
        <f t="shared" si="32"/>
        <v>23.982000000000003</v>
      </c>
    </row>
    <row r="4945" spans="1:14" x14ac:dyDescent="0.2">
      <c r="A4945" s="21">
        <v>42819</v>
      </c>
      <c r="D4945" s="376">
        <v>49.97</v>
      </c>
      <c r="E4945" s="376">
        <v>47.97</v>
      </c>
      <c r="K4945" s="376">
        <v>44.5</v>
      </c>
      <c r="M4945" s="376">
        <v>57.1</v>
      </c>
      <c r="N4945" s="389">
        <f t="shared" si="32"/>
        <v>23.982000000000003</v>
      </c>
    </row>
    <row r="4946" spans="1:14" x14ac:dyDescent="0.2">
      <c r="A4946" s="21">
        <v>42820</v>
      </c>
      <c r="D4946" s="376">
        <v>49.97</v>
      </c>
      <c r="E4946" s="376">
        <v>47.97</v>
      </c>
      <c r="K4946" s="376">
        <v>44.5</v>
      </c>
      <c r="M4946" s="376">
        <v>57.1</v>
      </c>
      <c r="N4946" s="389">
        <f t="shared" si="32"/>
        <v>23.982000000000003</v>
      </c>
    </row>
    <row r="4947" spans="1:14" x14ac:dyDescent="0.2">
      <c r="A4947" s="21">
        <v>42821</v>
      </c>
      <c r="D4947" s="426">
        <v>50.12</v>
      </c>
      <c r="E4947" s="366">
        <v>47.73</v>
      </c>
      <c r="K4947" s="366">
        <v>44</v>
      </c>
      <c r="M4947" s="426">
        <v>55.6</v>
      </c>
      <c r="N4947" s="389">
        <f t="shared" si="32"/>
        <v>23.352000000000004</v>
      </c>
    </row>
    <row r="4948" spans="1:14" x14ac:dyDescent="0.2">
      <c r="A4948" s="21">
        <v>42822</v>
      </c>
      <c r="D4948" s="426">
        <v>50.72</v>
      </c>
      <c r="E4948" s="366">
        <v>48.37</v>
      </c>
      <c r="K4948" s="366">
        <v>44.75</v>
      </c>
      <c r="M4948" s="376">
        <v>59</v>
      </c>
      <c r="N4948" s="389">
        <f t="shared" si="32"/>
        <v>24.779999999999998</v>
      </c>
    </row>
    <row r="4949" spans="1:14" x14ac:dyDescent="0.2">
      <c r="A4949" s="21">
        <v>42823</v>
      </c>
      <c r="D4949" s="426">
        <v>51.36</v>
      </c>
      <c r="E4949" s="366">
        <v>49.51</v>
      </c>
      <c r="K4949" s="366">
        <v>46</v>
      </c>
      <c r="M4949" s="376">
        <v>59</v>
      </c>
      <c r="N4949" s="389">
        <f t="shared" si="32"/>
        <v>24.779999999999998</v>
      </c>
    </row>
    <row r="4950" spans="1:14" x14ac:dyDescent="0.2">
      <c r="A4950" s="21">
        <v>42824</v>
      </c>
      <c r="D4950" s="426">
        <v>52.25</v>
      </c>
      <c r="E4950" s="366">
        <v>50.35</v>
      </c>
      <c r="K4950" s="376">
        <v>47</v>
      </c>
      <c r="M4950" s="376">
        <v>61.1</v>
      </c>
      <c r="N4950" s="389">
        <f t="shared" si="32"/>
        <v>25.661999999999999</v>
      </c>
    </row>
    <row r="4951" spans="1:14" ht="13.2" x14ac:dyDescent="0.25">
      <c r="A4951" s="21">
        <v>42825</v>
      </c>
      <c r="D4951" s="376">
        <v>52.2</v>
      </c>
      <c r="E4951" s="376">
        <v>50.6</v>
      </c>
      <c r="H4951" s="383">
        <f>AVERAGE(D4921:D4951)</f>
        <v>51.520967741935493</v>
      </c>
      <c r="I4951" s="383">
        <f>AVERAGE(E4921:E4951)</f>
        <v>49.665806451612895</v>
      </c>
      <c r="K4951" s="376">
        <v>47</v>
      </c>
      <c r="M4951" s="376">
        <v>61</v>
      </c>
      <c r="N4951" s="379">
        <f t="shared" si="32"/>
        <v>25.62</v>
      </c>
    </row>
    <row r="4952" spans="1:14" s="57" customFormat="1" x14ac:dyDescent="0.2">
      <c r="A4952" s="286">
        <v>42826</v>
      </c>
      <c r="D4952" s="431">
        <v>52.2</v>
      </c>
      <c r="E4952" s="431">
        <v>50.6</v>
      </c>
      <c r="K4952" s="431">
        <v>47</v>
      </c>
      <c r="M4952" s="376">
        <v>61</v>
      </c>
      <c r="N4952" s="434">
        <f t="shared" si="32"/>
        <v>25.62</v>
      </c>
    </row>
    <row r="4953" spans="1:14" x14ac:dyDescent="0.2">
      <c r="A4953" s="21">
        <v>42827</v>
      </c>
      <c r="D4953" s="376">
        <v>52.2</v>
      </c>
      <c r="E4953" s="376">
        <v>50.6</v>
      </c>
      <c r="K4953" s="376">
        <v>47</v>
      </c>
      <c r="M4953" s="376">
        <v>61</v>
      </c>
      <c r="N4953" s="379">
        <f t="shared" si="32"/>
        <v>25.62</v>
      </c>
    </row>
    <row r="4954" spans="1:14" x14ac:dyDescent="0.2">
      <c r="A4954" s="21">
        <v>42828</v>
      </c>
      <c r="D4954" s="426">
        <v>52.04</v>
      </c>
      <c r="E4954" s="366">
        <v>50.24</v>
      </c>
      <c r="K4954" s="366">
        <v>47</v>
      </c>
      <c r="M4954" s="426">
        <v>60.8</v>
      </c>
      <c r="N4954" s="389">
        <f t="shared" si="32"/>
        <v>25.535999999999998</v>
      </c>
    </row>
    <row r="4955" spans="1:14" x14ac:dyDescent="0.2">
      <c r="A4955" s="21">
        <v>42829</v>
      </c>
      <c r="D4955" s="426">
        <v>53.08</v>
      </c>
      <c r="E4955" s="366">
        <v>51.03</v>
      </c>
      <c r="F4955" s="424" t="s">
        <v>3278</v>
      </c>
      <c r="K4955" s="366">
        <v>47.5</v>
      </c>
      <c r="M4955" s="426">
        <v>61.3</v>
      </c>
      <c r="N4955" s="389">
        <f t="shared" si="32"/>
        <v>25.745999999999999</v>
      </c>
    </row>
    <row r="4956" spans="1:14" x14ac:dyDescent="0.2">
      <c r="A4956" s="21">
        <v>42830</v>
      </c>
      <c r="D4956" s="426">
        <v>53.41</v>
      </c>
      <c r="E4956" s="366">
        <v>51.15</v>
      </c>
      <c r="K4956" s="36"/>
      <c r="M4956" s="426">
        <v>63.3</v>
      </c>
      <c r="N4956" s="389">
        <f t="shared" ref="N4956:N5022" si="33">(M4956/100)*42</f>
        <v>26.585999999999999</v>
      </c>
    </row>
    <row r="4957" spans="1:14" x14ac:dyDescent="0.2">
      <c r="A4957" s="21">
        <v>42831</v>
      </c>
      <c r="D4957" s="426">
        <v>53.62</v>
      </c>
      <c r="E4957" s="366">
        <v>51.7</v>
      </c>
      <c r="F4957" s="424" t="s">
        <v>3279</v>
      </c>
      <c r="K4957" s="36"/>
      <c r="M4957" s="426">
        <v>64</v>
      </c>
      <c r="N4957" s="389">
        <f t="shared" si="33"/>
        <v>26.88</v>
      </c>
    </row>
    <row r="4958" spans="1:14" x14ac:dyDescent="0.2">
      <c r="A4958" s="21">
        <v>42832</v>
      </c>
      <c r="D4958" s="376">
        <v>54.24</v>
      </c>
      <c r="E4958" s="376">
        <v>52.24</v>
      </c>
      <c r="K4958" s="36"/>
      <c r="M4958" s="376">
        <v>65</v>
      </c>
      <c r="N4958" s="379">
        <f t="shared" si="33"/>
        <v>27.3</v>
      </c>
    </row>
    <row r="4959" spans="1:14" x14ac:dyDescent="0.2">
      <c r="A4959" s="21">
        <v>42833</v>
      </c>
      <c r="D4959" s="376">
        <v>54.24</v>
      </c>
      <c r="E4959" s="376">
        <v>52.24</v>
      </c>
      <c r="K4959" s="36"/>
      <c r="M4959" s="376">
        <v>65</v>
      </c>
      <c r="N4959" s="379">
        <f t="shared" si="33"/>
        <v>27.3</v>
      </c>
    </row>
    <row r="4960" spans="1:14" x14ac:dyDescent="0.2">
      <c r="A4960" s="21">
        <v>42834</v>
      </c>
      <c r="D4960" s="376">
        <v>54.24</v>
      </c>
      <c r="E4960" s="376">
        <v>52.24</v>
      </c>
      <c r="K4960" s="36"/>
      <c r="M4960" s="376">
        <v>65</v>
      </c>
      <c r="N4960" s="379">
        <f t="shared" si="33"/>
        <v>27.3</v>
      </c>
    </row>
    <row r="4961" spans="1:14" x14ac:dyDescent="0.2">
      <c r="A4961" s="21">
        <v>42835</v>
      </c>
      <c r="D4961" s="426">
        <v>54.79</v>
      </c>
      <c r="E4961" s="366">
        <v>53.08</v>
      </c>
      <c r="K4961" s="36"/>
      <c r="M4961" s="426">
        <v>67</v>
      </c>
      <c r="N4961" s="389">
        <f t="shared" si="33"/>
        <v>28.14</v>
      </c>
    </row>
    <row r="4962" spans="1:14" x14ac:dyDescent="0.2">
      <c r="A4962" s="21">
        <v>42836</v>
      </c>
      <c r="D4962" s="426">
        <v>54.73</v>
      </c>
      <c r="E4962" s="366">
        <v>53.4</v>
      </c>
      <c r="K4962" s="376">
        <v>49.75</v>
      </c>
      <c r="M4962" s="426">
        <v>67.400000000000006</v>
      </c>
      <c r="N4962" s="389">
        <f t="shared" si="33"/>
        <v>28.308000000000003</v>
      </c>
    </row>
    <row r="4963" spans="1:14" x14ac:dyDescent="0.2">
      <c r="A4963" s="21">
        <v>42837</v>
      </c>
      <c r="D4963" s="426">
        <v>54.75</v>
      </c>
      <c r="E4963" s="366">
        <v>53.11</v>
      </c>
      <c r="K4963" s="376">
        <v>49.75</v>
      </c>
      <c r="M4963" s="426">
        <v>68.599999999999994</v>
      </c>
      <c r="N4963" s="389">
        <f t="shared" si="33"/>
        <v>28.811999999999998</v>
      </c>
    </row>
    <row r="4964" spans="1:14" x14ac:dyDescent="0.2">
      <c r="A4964" s="21">
        <v>42838</v>
      </c>
      <c r="D4964" s="376">
        <v>55.05</v>
      </c>
      <c r="E4964" s="376">
        <v>53.18</v>
      </c>
      <c r="K4964" s="376">
        <v>49.75</v>
      </c>
      <c r="M4964" s="376">
        <v>68.599999999999994</v>
      </c>
      <c r="N4964" s="379">
        <f t="shared" si="33"/>
        <v>28.811999999999998</v>
      </c>
    </row>
    <row r="4965" spans="1:14" x14ac:dyDescent="0.2">
      <c r="A4965" s="21">
        <v>42839</v>
      </c>
      <c r="D4965" s="376">
        <v>55.05</v>
      </c>
      <c r="E4965" s="376">
        <v>53.18</v>
      </c>
      <c r="F4965" s="424" t="s">
        <v>3280</v>
      </c>
      <c r="K4965" s="376">
        <v>49.75</v>
      </c>
      <c r="M4965" s="376">
        <v>68.599999999999994</v>
      </c>
      <c r="N4965" s="379">
        <f t="shared" si="33"/>
        <v>28.811999999999998</v>
      </c>
    </row>
    <row r="4966" spans="1:14" x14ac:dyDescent="0.2">
      <c r="A4966" s="21">
        <v>42840</v>
      </c>
      <c r="D4966" s="376">
        <v>55.05</v>
      </c>
      <c r="E4966" s="376">
        <v>53.18</v>
      </c>
      <c r="K4966" s="376">
        <v>49.75</v>
      </c>
      <c r="M4966" s="376">
        <v>68.599999999999994</v>
      </c>
      <c r="N4966" s="379">
        <f t="shared" si="33"/>
        <v>28.811999999999998</v>
      </c>
    </row>
    <row r="4967" spans="1:14" x14ac:dyDescent="0.2">
      <c r="A4967" s="21">
        <v>42841</v>
      </c>
      <c r="D4967" s="376">
        <v>55.05</v>
      </c>
      <c r="E4967" s="376">
        <v>53.18</v>
      </c>
      <c r="F4967" s="424" t="s">
        <v>3281</v>
      </c>
      <c r="K4967" s="376">
        <v>49.75</v>
      </c>
      <c r="M4967" s="376">
        <v>68.599999999999994</v>
      </c>
      <c r="N4967" s="379">
        <f t="shared" si="33"/>
        <v>28.811999999999998</v>
      </c>
    </row>
    <row r="4968" spans="1:14" x14ac:dyDescent="0.2">
      <c r="A4968" s="21">
        <v>42842</v>
      </c>
      <c r="D4968" s="426">
        <v>54.79</v>
      </c>
      <c r="E4968" s="366">
        <v>52.65</v>
      </c>
      <c r="K4968" s="376">
        <v>48.75</v>
      </c>
      <c r="M4968" s="426">
        <v>68.5</v>
      </c>
      <c r="N4968" s="389">
        <f t="shared" si="33"/>
        <v>28.770000000000003</v>
      </c>
    </row>
    <row r="4969" spans="1:14" x14ac:dyDescent="0.2">
      <c r="A4969" s="21">
        <v>42843</v>
      </c>
      <c r="D4969" s="426">
        <v>52.6</v>
      </c>
      <c r="E4969" s="366">
        <v>52.41</v>
      </c>
      <c r="K4969" s="376">
        <v>48.75</v>
      </c>
      <c r="M4969" s="426">
        <v>68.8</v>
      </c>
      <c r="N4969" s="389">
        <f t="shared" si="33"/>
        <v>28.895999999999997</v>
      </c>
    </row>
    <row r="4970" spans="1:14" x14ac:dyDescent="0.2">
      <c r="A4970" s="21">
        <v>42844</v>
      </c>
      <c r="D4970" s="426">
        <v>52.43</v>
      </c>
      <c r="E4970" s="366">
        <v>50.44</v>
      </c>
      <c r="K4970" s="161">
        <v>47</v>
      </c>
      <c r="M4970" s="426">
        <v>65.900000000000006</v>
      </c>
      <c r="N4970" s="389">
        <f t="shared" si="33"/>
        <v>27.678000000000001</v>
      </c>
    </row>
    <row r="4971" spans="1:14" x14ac:dyDescent="0.2">
      <c r="A4971" s="21">
        <v>42845</v>
      </c>
      <c r="D4971" s="426">
        <v>50.66</v>
      </c>
      <c r="E4971" s="366">
        <v>50.27</v>
      </c>
      <c r="K4971" s="161">
        <v>46.75</v>
      </c>
      <c r="M4971" s="426">
        <v>65.8</v>
      </c>
      <c r="N4971" s="389">
        <f t="shared" si="33"/>
        <v>27.635999999999996</v>
      </c>
    </row>
    <row r="4972" spans="1:14" x14ac:dyDescent="0.2">
      <c r="A4972" s="21">
        <v>42846</v>
      </c>
      <c r="D4972" s="376">
        <v>49.93</v>
      </c>
      <c r="E4972" s="376">
        <v>49.62</v>
      </c>
      <c r="K4972" s="376">
        <v>46</v>
      </c>
      <c r="M4972" s="376">
        <v>63</v>
      </c>
      <c r="N4972" s="379">
        <f t="shared" si="33"/>
        <v>26.46</v>
      </c>
    </row>
    <row r="4973" spans="1:14" x14ac:dyDescent="0.2">
      <c r="A4973" s="21">
        <v>42847</v>
      </c>
      <c r="D4973" s="376">
        <v>49.93</v>
      </c>
      <c r="E4973" s="376">
        <v>49.62</v>
      </c>
      <c r="K4973" s="376">
        <v>46</v>
      </c>
      <c r="M4973" s="376">
        <v>63</v>
      </c>
      <c r="N4973" s="379">
        <f t="shared" si="33"/>
        <v>26.46</v>
      </c>
    </row>
    <row r="4974" spans="1:14" x14ac:dyDescent="0.2">
      <c r="A4974" s="21">
        <v>42848</v>
      </c>
      <c r="D4974" s="376">
        <v>49.93</v>
      </c>
      <c r="E4974" s="376">
        <v>49.62</v>
      </c>
      <c r="K4974" s="376">
        <v>46</v>
      </c>
      <c r="M4974" s="376">
        <v>63</v>
      </c>
      <c r="N4974" s="379">
        <f t="shared" si="33"/>
        <v>26.46</v>
      </c>
    </row>
    <row r="4975" spans="1:14" x14ac:dyDescent="0.2">
      <c r="A4975" s="21">
        <v>42849</v>
      </c>
      <c r="D4975" s="426">
        <v>49.45</v>
      </c>
      <c r="E4975" s="366">
        <v>49.23</v>
      </c>
      <c r="K4975" s="376">
        <v>46</v>
      </c>
      <c r="M4975" s="426">
        <v>63.4</v>
      </c>
      <c r="N4975" s="389">
        <f t="shared" si="33"/>
        <v>26.628</v>
      </c>
    </row>
    <row r="4976" spans="1:14" x14ac:dyDescent="0.2">
      <c r="A4976" s="21">
        <v>42850</v>
      </c>
      <c r="D4976" s="426">
        <v>49.37</v>
      </c>
      <c r="E4976" s="366">
        <v>49.56</v>
      </c>
      <c r="K4976" s="376">
        <v>46</v>
      </c>
      <c r="M4976" s="426">
        <v>63.8</v>
      </c>
      <c r="N4976" s="389">
        <f t="shared" si="33"/>
        <v>26.795999999999999</v>
      </c>
    </row>
    <row r="4977" spans="1:14" x14ac:dyDescent="0.2">
      <c r="A4977" s="21">
        <v>42851</v>
      </c>
      <c r="D4977" s="426">
        <v>49.99</v>
      </c>
      <c r="E4977" s="366">
        <v>49.62</v>
      </c>
      <c r="K4977" s="376">
        <v>46</v>
      </c>
      <c r="M4977" s="426">
        <v>63.5</v>
      </c>
      <c r="N4977" s="389">
        <f t="shared" si="33"/>
        <v>26.67</v>
      </c>
    </row>
    <row r="4978" spans="1:14" x14ac:dyDescent="0.2">
      <c r="A4978" s="21">
        <v>42852</v>
      </c>
      <c r="D4978" s="426">
        <v>49.46</v>
      </c>
      <c r="E4978" s="366">
        <v>48.97</v>
      </c>
      <c r="K4978" s="161">
        <v>45.5</v>
      </c>
      <c r="M4978" s="426">
        <v>62.1</v>
      </c>
      <c r="N4978" s="389">
        <f t="shared" si="33"/>
        <v>26.082000000000001</v>
      </c>
    </row>
    <row r="4979" spans="1:14" x14ac:dyDescent="0.2">
      <c r="A4979" s="21">
        <v>42853</v>
      </c>
      <c r="D4979" s="376">
        <v>49.46</v>
      </c>
      <c r="E4979" s="376">
        <v>49.33</v>
      </c>
      <c r="K4979" s="376">
        <v>45.75</v>
      </c>
      <c r="M4979" s="376">
        <v>62</v>
      </c>
      <c r="N4979" s="379">
        <f t="shared" si="33"/>
        <v>26.04</v>
      </c>
    </row>
    <row r="4980" spans="1:14" x14ac:dyDescent="0.2">
      <c r="A4980" s="21">
        <v>42854</v>
      </c>
      <c r="D4980" s="376">
        <v>49.46</v>
      </c>
      <c r="E4980" s="376">
        <v>49.33</v>
      </c>
      <c r="K4980" s="376">
        <v>45.75</v>
      </c>
      <c r="M4980" s="376">
        <v>62</v>
      </c>
      <c r="N4980" s="379">
        <f t="shared" si="33"/>
        <v>26.04</v>
      </c>
    </row>
    <row r="4981" spans="1:14" ht="13.2" x14ac:dyDescent="0.25">
      <c r="A4981" s="21">
        <v>42855</v>
      </c>
      <c r="D4981" s="376">
        <v>49.46</v>
      </c>
      <c r="E4981" s="376">
        <v>49.33</v>
      </c>
      <c r="H4981" s="383">
        <f>AVERAGE(D4952:D4981)</f>
        <v>52.355333333333334</v>
      </c>
      <c r="I4981" s="383">
        <f>AVERAGE(E4952:E4981)</f>
        <v>51.144999999999968</v>
      </c>
      <c r="K4981" s="376">
        <v>45.75</v>
      </c>
      <c r="M4981" s="376">
        <v>62</v>
      </c>
      <c r="N4981" s="379">
        <f t="shared" si="33"/>
        <v>26.04</v>
      </c>
    </row>
    <row r="4982" spans="1:14" s="57" customFormat="1" x14ac:dyDescent="0.2">
      <c r="A4982" s="286">
        <v>42856</v>
      </c>
      <c r="D4982" s="552">
        <v>50.41</v>
      </c>
      <c r="E4982" s="394">
        <v>48.84</v>
      </c>
      <c r="K4982" s="394">
        <v>45.25</v>
      </c>
      <c r="M4982" s="542">
        <v>60.5</v>
      </c>
      <c r="N4982" s="385">
        <f t="shared" si="33"/>
        <v>25.41</v>
      </c>
    </row>
    <row r="4983" spans="1:14" x14ac:dyDescent="0.2">
      <c r="A4983" s="21">
        <v>42857</v>
      </c>
      <c r="D4983" s="557">
        <v>49.31</v>
      </c>
      <c r="E4983" s="366">
        <v>47.66</v>
      </c>
      <c r="K4983" s="366">
        <v>44.25</v>
      </c>
      <c r="M4983" s="426">
        <v>60</v>
      </c>
      <c r="N4983" s="389">
        <f t="shared" si="33"/>
        <v>25.2</v>
      </c>
    </row>
    <row r="4984" spans="1:14" x14ac:dyDescent="0.2">
      <c r="A4984" s="21">
        <v>42858</v>
      </c>
      <c r="D4984" s="557">
        <v>48.82</v>
      </c>
      <c r="E4984" s="366">
        <v>47.82</v>
      </c>
      <c r="K4984" s="36"/>
      <c r="M4984" s="426">
        <v>61.8</v>
      </c>
      <c r="N4984" s="389">
        <f t="shared" si="33"/>
        <v>25.956</v>
      </c>
    </row>
    <row r="4985" spans="1:14" x14ac:dyDescent="0.2">
      <c r="A4985" s="21">
        <v>42859</v>
      </c>
      <c r="D4985" s="557">
        <v>47.53</v>
      </c>
      <c r="E4985" s="366">
        <v>45.52</v>
      </c>
      <c r="K4985" s="36"/>
      <c r="M4985" s="426">
        <v>58.3</v>
      </c>
      <c r="N4985" s="389">
        <f t="shared" si="33"/>
        <v>24.485999999999997</v>
      </c>
    </row>
    <row r="4986" spans="1:14" x14ac:dyDescent="0.2">
      <c r="A4986" s="21">
        <v>42860</v>
      </c>
      <c r="D4986" s="375">
        <v>47.45</v>
      </c>
      <c r="E4986" s="376">
        <v>46.22</v>
      </c>
      <c r="K4986" s="36"/>
      <c r="M4986" s="376">
        <v>63</v>
      </c>
      <c r="N4986" s="379">
        <f t="shared" si="33"/>
        <v>26.46</v>
      </c>
    </row>
    <row r="4987" spans="1:14" x14ac:dyDescent="0.2">
      <c r="A4987" s="21">
        <v>42861</v>
      </c>
      <c r="D4987" s="375">
        <v>47.45</v>
      </c>
      <c r="E4987" s="376">
        <v>46.22</v>
      </c>
      <c r="K4987" s="36"/>
      <c r="M4987" s="376">
        <v>63</v>
      </c>
      <c r="N4987" s="379">
        <f t="shared" si="33"/>
        <v>26.46</v>
      </c>
    </row>
    <row r="4988" spans="1:14" x14ac:dyDescent="0.2">
      <c r="A4988" s="21">
        <v>42862</v>
      </c>
      <c r="D4988" s="375">
        <v>47.45</v>
      </c>
      <c r="E4988" s="376">
        <v>46.22</v>
      </c>
      <c r="K4988" s="36"/>
      <c r="M4988" s="376">
        <v>63</v>
      </c>
      <c r="N4988" s="379">
        <f t="shared" si="33"/>
        <v>26.46</v>
      </c>
    </row>
    <row r="4989" spans="1:14" x14ac:dyDescent="0.2">
      <c r="A4989" s="21">
        <v>42863</v>
      </c>
      <c r="D4989" s="557">
        <v>46.61</v>
      </c>
      <c r="E4989" s="366">
        <v>46.43</v>
      </c>
      <c r="K4989" s="36"/>
      <c r="M4989" s="426">
        <v>63.1</v>
      </c>
      <c r="N4989" s="389">
        <f t="shared" si="33"/>
        <v>26.501999999999999</v>
      </c>
    </row>
    <row r="4990" spans="1:14" x14ac:dyDescent="0.2">
      <c r="A4990" s="21">
        <v>42864</v>
      </c>
      <c r="D4990" s="557">
        <v>47.06</v>
      </c>
      <c r="E4990" s="426">
        <v>45.88</v>
      </c>
      <c r="K4990" s="36"/>
      <c r="M4990" s="426">
        <v>63.1</v>
      </c>
      <c r="N4990" s="389">
        <f t="shared" si="33"/>
        <v>26.501999999999999</v>
      </c>
    </row>
    <row r="4991" spans="1:14" x14ac:dyDescent="0.2">
      <c r="A4991" s="21">
        <v>42865</v>
      </c>
      <c r="D4991" s="557">
        <v>48.09</v>
      </c>
      <c r="E4991" s="426">
        <v>47.33</v>
      </c>
      <c r="K4991" s="36"/>
      <c r="M4991" s="426">
        <v>64</v>
      </c>
      <c r="N4991" s="389">
        <f t="shared" si="33"/>
        <v>26.88</v>
      </c>
    </row>
    <row r="4992" spans="1:14" x14ac:dyDescent="0.2">
      <c r="A4992" s="21">
        <v>42866</v>
      </c>
      <c r="D4992" s="18">
        <v>49.18</v>
      </c>
      <c r="E4992" s="426">
        <v>47.83</v>
      </c>
      <c r="K4992" s="376">
        <v>44.25</v>
      </c>
      <c r="M4992" s="426">
        <v>62.9</v>
      </c>
      <c r="N4992" s="389">
        <f t="shared" si="33"/>
        <v>26.417999999999999</v>
      </c>
    </row>
    <row r="4993" spans="1:14" x14ac:dyDescent="0.2">
      <c r="A4993" s="21">
        <v>42867</v>
      </c>
      <c r="D4993" s="375">
        <v>49.08</v>
      </c>
      <c r="E4993" s="376">
        <v>47.84</v>
      </c>
      <c r="K4993" s="376">
        <v>44.25</v>
      </c>
      <c r="M4993" s="376">
        <v>62.9</v>
      </c>
      <c r="N4993" s="379">
        <f t="shared" si="33"/>
        <v>26.417999999999999</v>
      </c>
    </row>
    <row r="4994" spans="1:14" x14ac:dyDescent="0.2">
      <c r="A4994" s="21">
        <v>42868</v>
      </c>
      <c r="D4994" s="375">
        <v>49.08</v>
      </c>
      <c r="E4994" s="376">
        <v>47.84</v>
      </c>
      <c r="K4994" s="376">
        <v>44.25</v>
      </c>
      <c r="M4994" s="376">
        <v>62.9</v>
      </c>
      <c r="N4994" s="379">
        <f t="shared" si="33"/>
        <v>26.417999999999999</v>
      </c>
    </row>
    <row r="4995" spans="1:14" x14ac:dyDescent="0.2">
      <c r="A4995" s="21">
        <v>42869</v>
      </c>
      <c r="D4995" s="375">
        <v>49.08</v>
      </c>
      <c r="E4995" s="376">
        <v>47.84</v>
      </c>
      <c r="K4995" s="376">
        <v>44.25</v>
      </c>
      <c r="M4995" s="376">
        <v>62.9</v>
      </c>
      <c r="N4995" s="379">
        <f t="shared" si="33"/>
        <v>26.417999999999999</v>
      </c>
    </row>
    <row r="4996" spans="1:14" x14ac:dyDescent="0.2">
      <c r="A4996" s="21">
        <v>42870</v>
      </c>
      <c r="D4996" s="18">
        <v>51.29</v>
      </c>
      <c r="E4996" s="426">
        <v>48.85</v>
      </c>
      <c r="K4996" s="161">
        <v>45.5</v>
      </c>
      <c r="M4996" s="426">
        <v>64.099999999999994</v>
      </c>
      <c r="N4996" s="389">
        <f t="shared" si="33"/>
        <v>26.921999999999997</v>
      </c>
    </row>
    <row r="4997" spans="1:14" x14ac:dyDescent="0.2">
      <c r="A4997" s="21">
        <v>42871</v>
      </c>
      <c r="D4997" s="18">
        <v>51.21</v>
      </c>
      <c r="E4997" s="426">
        <v>48.66</v>
      </c>
      <c r="K4997" s="161">
        <v>45.25</v>
      </c>
      <c r="M4997" s="426">
        <v>63.9</v>
      </c>
      <c r="N4997" s="389">
        <f t="shared" si="33"/>
        <v>26.838000000000001</v>
      </c>
    </row>
    <row r="4998" spans="1:14" x14ac:dyDescent="0.2">
      <c r="A4998" s="21">
        <v>42872</v>
      </c>
      <c r="D4998" s="18">
        <v>51.76</v>
      </c>
      <c r="E4998" s="426">
        <v>49.07</v>
      </c>
      <c r="K4998" s="161">
        <v>45.5</v>
      </c>
      <c r="M4998" s="426">
        <v>64.900000000000006</v>
      </c>
      <c r="N4998" s="389">
        <f t="shared" si="33"/>
        <v>27.258000000000003</v>
      </c>
    </row>
    <row r="4999" spans="1:14" x14ac:dyDescent="0.2">
      <c r="A4999" s="21">
        <v>42873</v>
      </c>
      <c r="D4999" s="18">
        <v>51.71</v>
      </c>
      <c r="E4999" s="426">
        <v>49.35</v>
      </c>
      <c r="K4999" s="161">
        <v>45.75</v>
      </c>
      <c r="M4999" s="426">
        <v>66</v>
      </c>
      <c r="N4999" s="389">
        <f t="shared" si="33"/>
        <v>27.720000000000002</v>
      </c>
    </row>
    <row r="5000" spans="1:14" x14ac:dyDescent="0.2">
      <c r="A5000" s="21">
        <v>42874</v>
      </c>
      <c r="D5000" s="375">
        <v>52.78</v>
      </c>
      <c r="E5000" s="376">
        <v>50.33</v>
      </c>
      <c r="K5000" s="376">
        <v>46.75</v>
      </c>
      <c r="M5000" s="376">
        <v>66.900000000000006</v>
      </c>
      <c r="N5000" s="379">
        <f t="shared" si="33"/>
        <v>28.098000000000003</v>
      </c>
    </row>
    <row r="5001" spans="1:14" x14ac:dyDescent="0.2">
      <c r="A5001" s="21">
        <v>42875</v>
      </c>
      <c r="D5001" s="375">
        <v>52.78</v>
      </c>
      <c r="E5001" s="376">
        <v>50.33</v>
      </c>
      <c r="K5001" s="376">
        <v>46.75</v>
      </c>
      <c r="M5001" s="376">
        <v>66.900000000000006</v>
      </c>
      <c r="N5001" s="379">
        <f t="shared" si="33"/>
        <v>28.098000000000003</v>
      </c>
    </row>
    <row r="5002" spans="1:14" x14ac:dyDescent="0.2">
      <c r="A5002" s="21">
        <v>42876</v>
      </c>
      <c r="D5002" s="375">
        <v>52.78</v>
      </c>
      <c r="E5002" s="376">
        <v>50.33</v>
      </c>
      <c r="K5002" s="376">
        <v>46.75</v>
      </c>
      <c r="M5002" s="376">
        <v>66.900000000000006</v>
      </c>
      <c r="N5002" s="379">
        <f t="shared" si="33"/>
        <v>28.098000000000003</v>
      </c>
    </row>
    <row r="5003" spans="1:14" x14ac:dyDescent="0.2">
      <c r="A5003" s="21">
        <v>42877</v>
      </c>
      <c r="D5003" s="18">
        <v>53.35</v>
      </c>
      <c r="E5003" s="426">
        <v>50.73</v>
      </c>
      <c r="K5003" s="161">
        <v>47.5</v>
      </c>
      <c r="M5003" s="426">
        <v>66.900000000000006</v>
      </c>
      <c r="N5003" s="389">
        <f t="shared" si="33"/>
        <v>28.098000000000003</v>
      </c>
    </row>
    <row r="5004" spans="1:14" x14ac:dyDescent="0.2">
      <c r="A5004" s="21">
        <v>42878</v>
      </c>
      <c r="D5004" s="18">
        <v>53.19</v>
      </c>
      <c r="E5004" s="426">
        <v>51.47</v>
      </c>
      <c r="K5004" s="161">
        <v>48</v>
      </c>
      <c r="M5004" s="426">
        <v>66</v>
      </c>
      <c r="N5004" s="389">
        <f t="shared" si="33"/>
        <v>27.720000000000002</v>
      </c>
    </row>
    <row r="5005" spans="1:14" x14ac:dyDescent="0.2">
      <c r="A5005" s="21">
        <v>42879</v>
      </c>
      <c r="D5005" s="18">
        <v>53.29</v>
      </c>
      <c r="E5005" s="426">
        <v>51.36</v>
      </c>
      <c r="K5005" s="161">
        <v>47.75</v>
      </c>
      <c r="M5005" s="426">
        <v>66.5</v>
      </c>
      <c r="N5005" s="389">
        <f t="shared" si="33"/>
        <v>27.93</v>
      </c>
    </row>
    <row r="5006" spans="1:14" x14ac:dyDescent="0.2">
      <c r="A5006" s="21">
        <v>42880</v>
      </c>
      <c r="D5006" s="18">
        <v>52.25</v>
      </c>
      <c r="E5006" s="426">
        <v>48.9</v>
      </c>
      <c r="F5006" s="424" t="s">
        <v>3282</v>
      </c>
      <c r="K5006" s="161">
        <v>45.25</v>
      </c>
      <c r="M5006" s="426">
        <v>65.5</v>
      </c>
      <c r="N5006" s="389">
        <f t="shared" si="33"/>
        <v>27.51</v>
      </c>
    </row>
    <row r="5007" spans="1:14" x14ac:dyDescent="0.2">
      <c r="A5007" s="21">
        <v>42881</v>
      </c>
      <c r="D5007" s="375">
        <v>50.84</v>
      </c>
      <c r="E5007" s="376">
        <v>49.8</v>
      </c>
      <c r="K5007" s="376">
        <v>46.25</v>
      </c>
      <c r="M5007" s="376">
        <v>66.3</v>
      </c>
      <c r="N5007" s="379">
        <f t="shared" si="33"/>
        <v>27.845999999999997</v>
      </c>
    </row>
    <row r="5008" spans="1:14" x14ac:dyDescent="0.2">
      <c r="A5008" s="21">
        <v>42882</v>
      </c>
      <c r="D5008" s="375">
        <v>50.84</v>
      </c>
      <c r="E5008" s="376">
        <v>49.8</v>
      </c>
      <c r="K5008" s="376">
        <v>46.25</v>
      </c>
      <c r="M5008" s="376">
        <v>66.3</v>
      </c>
      <c r="N5008" s="379">
        <f t="shared" si="33"/>
        <v>27.845999999999997</v>
      </c>
    </row>
    <row r="5009" spans="1:14" x14ac:dyDescent="0.2">
      <c r="A5009" s="21">
        <v>42883</v>
      </c>
      <c r="D5009" s="375">
        <v>50.84</v>
      </c>
      <c r="E5009" s="376">
        <v>49.8</v>
      </c>
      <c r="K5009" s="376">
        <v>46.25</v>
      </c>
      <c r="M5009" s="376">
        <v>66.3</v>
      </c>
      <c r="N5009" s="379">
        <f t="shared" si="33"/>
        <v>27.845999999999997</v>
      </c>
    </row>
    <row r="5010" spans="1:14" x14ac:dyDescent="0.2">
      <c r="A5010" s="21">
        <v>42884</v>
      </c>
      <c r="D5010" s="18">
        <v>52.25</v>
      </c>
      <c r="E5010" s="376">
        <v>49.8</v>
      </c>
      <c r="F5010" s="424" t="s">
        <v>3225</v>
      </c>
      <c r="K5010" s="376">
        <v>46.25</v>
      </c>
      <c r="M5010" s="426">
        <v>66.3</v>
      </c>
      <c r="N5010" s="389">
        <f t="shared" si="33"/>
        <v>27.845999999999997</v>
      </c>
    </row>
    <row r="5011" spans="1:14" x14ac:dyDescent="0.2">
      <c r="A5011" s="21">
        <v>42885</v>
      </c>
      <c r="D5011" s="18">
        <v>50.65</v>
      </c>
      <c r="E5011" s="426">
        <v>49.66</v>
      </c>
      <c r="K5011" s="161">
        <v>46.5</v>
      </c>
      <c r="M5011" s="426">
        <v>65.3</v>
      </c>
      <c r="N5011" s="389">
        <f t="shared" si="33"/>
        <v>27.426000000000002</v>
      </c>
    </row>
    <row r="5012" spans="1:14" ht="13.2" x14ac:dyDescent="0.25">
      <c r="A5012" s="21">
        <v>42886</v>
      </c>
      <c r="D5012" s="161">
        <v>49.4</v>
      </c>
      <c r="E5012" s="426">
        <v>48.32</v>
      </c>
      <c r="H5012" s="383">
        <f>AVERAGE(D4983:D5012)</f>
        <v>50.246666666666663</v>
      </c>
      <c r="I5012" s="383">
        <f>AVERAGE(E4982:E5012)</f>
        <v>48.582258064516132</v>
      </c>
      <c r="K5012" s="161">
        <v>44.75</v>
      </c>
      <c r="M5012" s="426">
        <v>63.4</v>
      </c>
      <c r="N5012" s="389">
        <f t="shared" si="33"/>
        <v>26.628</v>
      </c>
    </row>
    <row r="5013" spans="1:14" s="57" customFormat="1" x14ac:dyDescent="0.2">
      <c r="A5013" s="286">
        <v>42887</v>
      </c>
      <c r="D5013" s="370">
        <v>50.41</v>
      </c>
      <c r="E5013" s="435">
        <v>48.36</v>
      </c>
      <c r="K5013" s="429">
        <v>44.75</v>
      </c>
      <c r="M5013" s="542">
        <v>62</v>
      </c>
      <c r="N5013" s="385">
        <f>(M5013/100)*42</f>
        <v>26.04</v>
      </c>
    </row>
    <row r="5014" spans="1:14" x14ac:dyDescent="0.2">
      <c r="A5014" s="21">
        <v>42888</v>
      </c>
      <c r="D5014" s="375">
        <v>48.46</v>
      </c>
      <c r="E5014" s="376">
        <v>47.66</v>
      </c>
      <c r="K5014" s="558">
        <v>44.25</v>
      </c>
      <c r="M5014" s="376">
        <v>61</v>
      </c>
      <c r="N5014" s="379">
        <f t="shared" si="33"/>
        <v>25.62</v>
      </c>
    </row>
    <row r="5015" spans="1:14" x14ac:dyDescent="0.2">
      <c r="A5015" s="21">
        <v>42889</v>
      </c>
      <c r="D5015" s="375">
        <v>48.46</v>
      </c>
      <c r="E5015" s="376">
        <v>47.66</v>
      </c>
      <c r="K5015" s="558">
        <v>44.25</v>
      </c>
      <c r="M5015" s="376">
        <v>61</v>
      </c>
      <c r="N5015" s="379">
        <f t="shared" si="33"/>
        <v>25.62</v>
      </c>
    </row>
    <row r="5016" spans="1:14" x14ac:dyDescent="0.2">
      <c r="A5016" s="21">
        <v>42890</v>
      </c>
      <c r="D5016" s="375">
        <v>48.46</v>
      </c>
      <c r="E5016" s="376">
        <v>47.66</v>
      </c>
      <c r="K5016" s="558">
        <v>44.25</v>
      </c>
      <c r="M5016" s="376">
        <v>61</v>
      </c>
      <c r="N5016" s="379">
        <f t="shared" si="33"/>
        <v>25.62</v>
      </c>
    </row>
    <row r="5017" spans="1:14" x14ac:dyDescent="0.2">
      <c r="A5017" s="21">
        <v>42891</v>
      </c>
      <c r="D5017" s="18">
        <v>48.25</v>
      </c>
      <c r="E5017" s="426">
        <v>47.4</v>
      </c>
      <c r="K5017" s="36">
        <v>43.75</v>
      </c>
      <c r="M5017" s="426">
        <v>60.8</v>
      </c>
      <c r="N5017" s="389">
        <f t="shared" si="33"/>
        <v>25.535999999999998</v>
      </c>
    </row>
    <row r="5018" spans="1:14" x14ac:dyDescent="0.2">
      <c r="A5018" s="21">
        <v>42892</v>
      </c>
      <c r="D5018" s="18">
        <v>48.11</v>
      </c>
      <c r="E5018" s="426">
        <v>48.19</v>
      </c>
      <c r="K5018" s="36">
        <v>44.5</v>
      </c>
      <c r="M5018" s="426">
        <v>60.8</v>
      </c>
      <c r="N5018" s="389">
        <f t="shared" si="33"/>
        <v>25.535999999999998</v>
      </c>
    </row>
    <row r="5019" spans="1:14" x14ac:dyDescent="0.2">
      <c r="A5019" s="21">
        <v>42893</v>
      </c>
      <c r="D5019" s="18">
        <v>47.08</v>
      </c>
      <c r="E5019" s="426">
        <v>45.72</v>
      </c>
      <c r="K5019" s="36">
        <v>42.25</v>
      </c>
      <c r="M5019" s="426">
        <v>58.6</v>
      </c>
      <c r="N5019" s="389">
        <f t="shared" si="33"/>
        <v>24.611999999999998</v>
      </c>
    </row>
    <row r="5020" spans="1:14" x14ac:dyDescent="0.2">
      <c r="A5020" s="21">
        <v>42894</v>
      </c>
      <c r="D5020" s="161">
        <v>46.3</v>
      </c>
      <c r="E5020" s="426">
        <v>45.64</v>
      </c>
      <c r="K5020" s="36"/>
      <c r="M5020" s="426">
        <v>58.3</v>
      </c>
      <c r="N5020" s="389">
        <f t="shared" si="33"/>
        <v>24.485999999999997</v>
      </c>
    </row>
    <row r="5021" spans="1:14" x14ac:dyDescent="0.2">
      <c r="A5021" s="21">
        <v>42895</v>
      </c>
      <c r="D5021" s="375">
        <v>46.64</v>
      </c>
      <c r="E5021" s="376">
        <v>45.83</v>
      </c>
      <c r="K5021" s="36"/>
      <c r="M5021" s="376">
        <v>59.5</v>
      </c>
      <c r="N5021" s="379">
        <f t="shared" si="33"/>
        <v>24.99</v>
      </c>
    </row>
    <row r="5022" spans="1:14" x14ac:dyDescent="0.2">
      <c r="A5022" s="21">
        <v>42896</v>
      </c>
      <c r="D5022" s="375">
        <v>46.64</v>
      </c>
      <c r="E5022" s="376">
        <v>45.83</v>
      </c>
      <c r="K5022" s="36"/>
      <c r="M5022" s="376">
        <v>59.5</v>
      </c>
      <c r="N5022" s="379">
        <f t="shared" si="33"/>
        <v>24.99</v>
      </c>
    </row>
    <row r="5023" spans="1:14" x14ac:dyDescent="0.2">
      <c r="A5023" s="21">
        <v>42897</v>
      </c>
      <c r="D5023" s="375">
        <v>46.64</v>
      </c>
      <c r="E5023" s="376">
        <v>45.83</v>
      </c>
      <c r="K5023" s="36"/>
      <c r="M5023" s="376">
        <v>59.5</v>
      </c>
      <c r="N5023" s="379">
        <f t="shared" ref="N5023:N5086" si="34">(M5023/100)*42</f>
        <v>24.99</v>
      </c>
    </row>
    <row r="5024" spans="1:14" x14ac:dyDescent="0.2">
      <c r="A5024" s="21">
        <v>42898</v>
      </c>
      <c r="D5024" s="18">
        <v>47.18</v>
      </c>
      <c r="E5024" s="426">
        <v>46.08</v>
      </c>
      <c r="K5024" s="36"/>
      <c r="M5024" s="426">
        <v>60.6</v>
      </c>
      <c r="N5024" s="389">
        <f t="shared" si="34"/>
        <v>25.451999999999998</v>
      </c>
    </row>
    <row r="5025" spans="1:14" x14ac:dyDescent="0.2">
      <c r="A5025" s="21">
        <v>42899</v>
      </c>
      <c r="D5025" s="18">
        <v>46.95</v>
      </c>
      <c r="E5025" s="426">
        <v>46.46</v>
      </c>
      <c r="K5025" s="36"/>
      <c r="M5025" s="426">
        <v>61</v>
      </c>
      <c r="N5025" s="389">
        <f t="shared" si="34"/>
        <v>25.62</v>
      </c>
    </row>
    <row r="5026" spans="1:14" x14ac:dyDescent="0.2">
      <c r="A5026" s="21">
        <v>42900</v>
      </c>
      <c r="D5026" s="18">
        <v>45.47</v>
      </c>
      <c r="E5026" s="426">
        <v>44.73</v>
      </c>
      <c r="K5026" s="36"/>
      <c r="M5026" s="426">
        <v>59.3</v>
      </c>
      <c r="N5026" s="389">
        <f t="shared" si="34"/>
        <v>24.905999999999999</v>
      </c>
    </row>
    <row r="5027" spans="1:14" x14ac:dyDescent="0.2">
      <c r="A5027" s="21">
        <v>42901</v>
      </c>
      <c r="D5027" s="18">
        <v>45.61</v>
      </c>
      <c r="E5027" s="426">
        <v>44.46</v>
      </c>
      <c r="K5027" s="36">
        <v>41</v>
      </c>
      <c r="M5027" s="426">
        <v>59</v>
      </c>
      <c r="N5027" s="389">
        <f t="shared" si="34"/>
        <v>24.779999999999998</v>
      </c>
    </row>
    <row r="5028" spans="1:14" x14ac:dyDescent="0.2">
      <c r="A5028" s="21">
        <v>42902</v>
      </c>
      <c r="D5028" s="376">
        <v>45.7</v>
      </c>
      <c r="E5028" s="376">
        <v>44.74</v>
      </c>
      <c r="K5028" s="558">
        <v>41.25</v>
      </c>
      <c r="M5028" s="376">
        <v>59.3</v>
      </c>
      <c r="N5028" s="379">
        <f t="shared" si="34"/>
        <v>24.905999999999999</v>
      </c>
    </row>
    <row r="5029" spans="1:14" x14ac:dyDescent="0.2">
      <c r="A5029" s="21">
        <v>42903</v>
      </c>
      <c r="D5029" s="376">
        <v>45.7</v>
      </c>
      <c r="E5029" s="376">
        <v>44.74</v>
      </c>
      <c r="K5029" s="558">
        <v>41.25</v>
      </c>
      <c r="M5029" s="376">
        <v>59.3</v>
      </c>
      <c r="N5029" s="379">
        <f t="shared" si="34"/>
        <v>24.905999999999999</v>
      </c>
    </row>
    <row r="5030" spans="1:14" x14ac:dyDescent="0.2">
      <c r="A5030" s="21">
        <v>42904</v>
      </c>
      <c r="D5030" s="376">
        <v>45.7</v>
      </c>
      <c r="E5030" s="376">
        <v>44.74</v>
      </c>
      <c r="K5030" s="558">
        <v>41.25</v>
      </c>
      <c r="M5030" s="376">
        <v>59.3</v>
      </c>
      <c r="N5030" s="379">
        <f t="shared" si="34"/>
        <v>24.905999999999999</v>
      </c>
    </row>
    <row r="5031" spans="1:14" x14ac:dyDescent="0.2">
      <c r="A5031" s="21">
        <v>42905</v>
      </c>
      <c r="D5031" s="18">
        <v>45.93</v>
      </c>
      <c r="E5031" s="426">
        <v>44.2</v>
      </c>
      <c r="K5031" s="36">
        <v>40.5</v>
      </c>
      <c r="M5031" s="426">
        <v>58.8</v>
      </c>
      <c r="N5031" s="389">
        <f t="shared" si="34"/>
        <v>24.695999999999998</v>
      </c>
    </row>
    <row r="5032" spans="1:14" x14ac:dyDescent="0.2">
      <c r="A5032" s="21">
        <v>42906</v>
      </c>
      <c r="D5032" s="18">
        <v>43.98</v>
      </c>
      <c r="E5032" s="426">
        <v>43.23</v>
      </c>
      <c r="K5032" s="36">
        <v>39.75</v>
      </c>
      <c r="M5032" s="426">
        <v>57.8</v>
      </c>
      <c r="N5032" s="389">
        <f t="shared" si="34"/>
        <v>24.276</v>
      </c>
    </row>
    <row r="5033" spans="1:14" x14ac:dyDescent="0.2">
      <c r="A5033" s="21">
        <v>42907</v>
      </c>
      <c r="D5033" s="18">
        <v>44.62</v>
      </c>
      <c r="E5033" s="426">
        <v>42.53</v>
      </c>
      <c r="K5033" s="36">
        <v>39</v>
      </c>
      <c r="M5033" s="426">
        <v>56.5</v>
      </c>
      <c r="N5033" s="389">
        <f t="shared" si="34"/>
        <v>23.729999999999997</v>
      </c>
    </row>
    <row r="5034" spans="1:14" x14ac:dyDescent="0.2">
      <c r="A5034" s="21">
        <v>42908</v>
      </c>
      <c r="D5034" s="18">
        <v>44.46</v>
      </c>
      <c r="E5034" s="426">
        <v>42.74</v>
      </c>
      <c r="K5034" s="36">
        <v>39.25</v>
      </c>
      <c r="M5034" s="426">
        <v>56.5</v>
      </c>
      <c r="N5034" s="389">
        <f t="shared" si="34"/>
        <v>23.729999999999997</v>
      </c>
    </row>
    <row r="5035" spans="1:14" x14ac:dyDescent="0.2">
      <c r="A5035" s="21">
        <v>42909</v>
      </c>
      <c r="D5035" s="375">
        <v>44.14</v>
      </c>
      <c r="E5035" s="376">
        <v>43.01</v>
      </c>
      <c r="K5035" s="558">
        <v>39.5</v>
      </c>
      <c r="M5035" s="376">
        <v>57.5</v>
      </c>
      <c r="N5035" s="379">
        <f t="shared" si="34"/>
        <v>24.15</v>
      </c>
    </row>
    <row r="5036" spans="1:14" x14ac:dyDescent="0.2">
      <c r="A5036" s="21">
        <v>42910</v>
      </c>
      <c r="D5036" s="375">
        <v>44.14</v>
      </c>
      <c r="E5036" s="376">
        <v>43.01</v>
      </c>
      <c r="K5036" s="558">
        <v>39.5</v>
      </c>
      <c r="M5036" s="376">
        <v>57.5</v>
      </c>
      <c r="N5036" s="379">
        <f t="shared" si="34"/>
        <v>24.15</v>
      </c>
    </row>
    <row r="5037" spans="1:14" x14ac:dyDescent="0.2">
      <c r="A5037" s="21">
        <v>42911</v>
      </c>
      <c r="D5037" s="375">
        <v>44.14</v>
      </c>
      <c r="E5037" s="376">
        <v>43.01</v>
      </c>
      <c r="K5037" s="558">
        <v>39.5</v>
      </c>
      <c r="M5037" s="376">
        <v>57.5</v>
      </c>
      <c r="N5037" s="379">
        <f t="shared" si="34"/>
        <v>24.15</v>
      </c>
    </row>
    <row r="5038" spans="1:14" x14ac:dyDescent="0.2">
      <c r="A5038" s="21">
        <v>42912</v>
      </c>
      <c r="D5038" s="18">
        <v>44.09</v>
      </c>
      <c r="E5038" s="426">
        <v>43.38</v>
      </c>
      <c r="K5038" s="36">
        <v>39.75</v>
      </c>
      <c r="M5038" s="426">
        <v>57.5</v>
      </c>
      <c r="N5038" s="389">
        <f t="shared" si="34"/>
        <v>24.15</v>
      </c>
    </row>
    <row r="5039" spans="1:14" x14ac:dyDescent="0.2">
      <c r="A5039" s="21">
        <v>42913</v>
      </c>
      <c r="D5039" s="18">
        <v>46.17</v>
      </c>
      <c r="E5039" s="426">
        <v>44.24</v>
      </c>
      <c r="K5039" s="36">
        <v>40.75</v>
      </c>
      <c r="M5039" s="426">
        <v>57.3</v>
      </c>
      <c r="N5039" s="389">
        <f t="shared" si="34"/>
        <v>24.065999999999999</v>
      </c>
    </row>
    <row r="5040" spans="1:14" x14ac:dyDescent="0.2">
      <c r="A5040" s="21">
        <v>42914</v>
      </c>
      <c r="D5040" s="18">
        <v>46.45</v>
      </c>
      <c r="E5040" s="426">
        <v>44.74</v>
      </c>
      <c r="K5040" s="36">
        <v>41.25</v>
      </c>
      <c r="M5040" s="426">
        <v>58</v>
      </c>
      <c r="N5040" s="389">
        <f t="shared" si="34"/>
        <v>24.36</v>
      </c>
    </row>
    <row r="5041" spans="1:14" x14ac:dyDescent="0.2">
      <c r="A5041" s="21">
        <v>42915</v>
      </c>
      <c r="D5041" s="18">
        <v>47.02</v>
      </c>
      <c r="E5041" s="426">
        <v>44.93</v>
      </c>
      <c r="K5041" s="36">
        <v>41.5</v>
      </c>
      <c r="M5041" s="426">
        <v>58.5</v>
      </c>
      <c r="N5041" s="389">
        <f t="shared" si="34"/>
        <v>24.57</v>
      </c>
    </row>
    <row r="5042" spans="1:14" ht="13.2" x14ac:dyDescent="0.25">
      <c r="A5042" s="21">
        <v>42916</v>
      </c>
      <c r="D5042" s="375">
        <v>47.08</v>
      </c>
      <c r="E5042" s="376">
        <v>46.04</v>
      </c>
      <c r="H5042" s="383">
        <f>AVERAGE(D5013:D5042)</f>
        <v>46.332666666666682</v>
      </c>
      <c r="I5042" s="383">
        <f>AVERAGE(E5013:E5042)</f>
        <v>45.226333333333351</v>
      </c>
      <c r="K5042" s="558">
        <v>42.5</v>
      </c>
      <c r="M5042" s="376">
        <v>60.3</v>
      </c>
      <c r="N5042" s="379">
        <f t="shared" si="34"/>
        <v>25.326000000000001</v>
      </c>
    </row>
    <row r="5043" spans="1:14" s="57" customFormat="1" x14ac:dyDescent="0.2">
      <c r="A5043" s="286">
        <v>42917</v>
      </c>
      <c r="D5043" s="430">
        <v>47.08</v>
      </c>
      <c r="E5043" s="431">
        <v>46.04</v>
      </c>
      <c r="F5043" s="562">
        <f>D5043/E5043</f>
        <v>1.0225890529973936</v>
      </c>
      <c r="K5043" s="550">
        <v>42.5</v>
      </c>
      <c r="M5043" s="376">
        <v>60.3</v>
      </c>
      <c r="N5043" s="434">
        <f t="shared" si="34"/>
        <v>25.326000000000001</v>
      </c>
    </row>
    <row r="5044" spans="1:14" x14ac:dyDescent="0.2">
      <c r="A5044" s="21">
        <v>42918</v>
      </c>
      <c r="D5044" s="375">
        <v>47.08</v>
      </c>
      <c r="E5044" s="376">
        <v>46.04</v>
      </c>
      <c r="F5044" s="562">
        <f t="shared" ref="F5044:F5073" si="35">D5044/E5044</f>
        <v>1.0225890529973936</v>
      </c>
      <c r="K5044" s="376">
        <v>42.5</v>
      </c>
      <c r="M5044" s="376">
        <v>60.3</v>
      </c>
      <c r="N5044" s="379">
        <f t="shared" si="34"/>
        <v>25.326000000000001</v>
      </c>
    </row>
    <row r="5045" spans="1:14" x14ac:dyDescent="0.2">
      <c r="A5045" s="21">
        <v>42919</v>
      </c>
      <c r="D5045" s="18">
        <v>49.13</v>
      </c>
      <c r="E5045" s="376">
        <v>47.07</v>
      </c>
      <c r="F5045" s="562">
        <f t="shared" si="35"/>
        <v>1.0437646059060974</v>
      </c>
      <c r="K5045" s="376">
        <v>43.5</v>
      </c>
      <c r="M5045" s="426">
        <v>60.3</v>
      </c>
      <c r="N5045" s="389">
        <f t="shared" si="34"/>
        <v>25.326000000000001</v>
      </c>
    </row>
    <row r="5046" spans="1:14" x14ac:dyDescent="0.2">
      <c r="A5046" s="21">
        <v>42920</v>
      </c>
      <c r="D5046" s="18">
        <v>49.15</v>
      </c>
      <c r="E5046" s="376">
        <v>47.07</v>
      </c>
      <c r="F5046" s="562">
        <f t="shared" si="35"/>
        <v>1.0441895049925642</v>
      </c>
      <c r="K5046" s="376">
        <v>43.5</v>
      </c>
      <c r="M5046" s="426">
        <v>60.3</v>
      </c>
      <c r="N5046" s="389">
        <f t="shared" si="34"/>
        <v>25.326000000000001</v>
      </c>
    </row>
    <row r="5047" spans="1:14" x14ac:dyDescent="0.2">
      <c r="A5047" s="21">
        <v>42921</v>
      </c>
      <c r="D5047" s="18">
        <v>47.58</v>
      </c>
      <c r="E5047" s="426">
        <v>45.13</v>
      </c>
      <c r="F5047" s="562">
        <f t="shared" si="35"/>
        <v>1.0542876135608241</v>
      </c>
      <c r="K5047" s="161">
        <v>41.75</v>
      </c>
      <c r="M5047" s="426">
        <v>60.3</v>
      </c>
      <c r="N5047" s="389">
        <f t="shared" si="34"/>
        <v>25.326000000000001</v>
      </c>
    </row>
    <row r="5048" spans="1:14" x14ac:dyDescent="0.2">
      <c r="A5048" s="21">
        <v>42922</v>
      </c>
      <c r="D5048" s="18">
        <v>48.53</v>
      </c>
      <c r="E5048" s="426">
        <v>45.52</v>
      </c>
      <c r="F5048" s="562">
        <f t="shared" si="35"/>
        <v>1.0661247803163445</v>
      </c>
      <c r="K5048" s="161">
        <v>42</v>
      </c>
      <c r="M5048" s="426">
        <v>60.8</v>
      </c>
      <c r="N5048" s="389">
        <f t="shared" si="34"/>
        <v>25.535999999999998</v>
      </c>
    </row>
    <row r="5049" spans="1:14" x14ac:dyDescent="0.2">
      <c r="A5049" s="21">
        <v>42923</v>
      </c>
      <c r="D5049" s="375">
        <v>46.47</v>
      </c>
      <c r="E5049" s="376">
        <v>44.23</v>
      </c>
      <c r="F5049" s="562">
        <f t="shared" si="35"/>
        <v>1.0506443590323311</v>
      </c>
      <c r="K5049" s="161"/>
      <c r="M5049" s="376">
        <v>60</v>
      </c>
      <c r="N5049" s="379">
        <f t="shared" si="34"/>
        <v>25.2</v>
      </c>
    </row>
    <row r="5050" spans="1:14" x14ac:dyDescent="0.2">
      <c r="A5050" s="21">
        <v>42924</v>
      </c>
      <c r="D5050" s="375">
        <v>46.47</v>
      </c>
      <c r="E5050" s="376">
        <v>44.23</v>
      </c>
      <c r="F5050" s="562">
        <f t="shared" si="35"/>
        <v>1.0506443590323311</v>
      </c>
      <c r="K5050" s="161"/>
      <c r="M5050" s="376">
        <v>60</v>
      </c>
      <c r="N5050" s="379">
        <f t="shared" si="34"/>
        <v>25.2</v>
      </c>
    </row>
    <row r="5051" spans="1:14" x14ac:dyDescent="0.2">
      <c r="A5051" s="21">
        <v>42925</v>
      </c>
      <c r="D5051" s="375">
        <v>46.47</v>
      </c>
      <c r="E5051" s="376">
        <v>44.23</v>
      </c>
      <c r="F5051" s="562">
        <f t="shared" si="35"/>
        <v>1.0506443590323311</v>
      </c>
      <c r="K5051" s="161"/>
      <c r="M5051" s="376">
        <v>60</v>
      </c>
      <c r="N5051" s="379">
        <f t="shared" si="34"/>
        <v>25.2</v>
      </c>
    </row>
    <row r="5052" spans="1:14" x14ac:dyDescent="0.2">
      <c r="A5052" s="21">
        <v>42926</v>
      </c>
      <c r="D5052" s="18">
        <v>46.57</v>
      </c>
      <c r="E5052" s="426">
        <v>44.4</v>
      </c>
      <c r="F5052" s="562">
        <f t="shared" si="35"/>
        <v>1.0488738738738739</v>
      </c>
      <c r="K5052" s="161"/>
      <c r="M5052" s="426">
        <v>60.6</v>
      </c>
      <c r="N5052" s="389">
        <f t="shared" si="34"/>
        <v>25.451999999999998</v>
      </c>
    </row>
    <row r="5053" spans="1:14" x14ac:dyDescent="0.2">
      <c r="A5053" s="21">
        <v>42927</v>
      </c>
      <c r="D5053" s="18">
        <v>46.68</v>
      </c>
      <c r="E5053" s="426">
        <v>45.04</v>
      </c>
      <c r="F5053" s="562">
        <f t="shared" si="35"/>
        <v>1.036412078152753</v>
      </c>
      <c r="K5053" s="161"/>
      <c r="M5053" s="426">
        <v>52</v>
      </c>
      <c r="N5053" s="389">
        <f t="shared" si="34"/>
        <v>21.84</v>
      </c>
    </row>
    <row r="5054" spans="1:14" x14ac:dyDescent="0.2">
      <c r="A5054" s="21">
        <v>42928</v>
      </c>
      <c r="D5054" s="18">
        <v>46.73</v>
      </c>
      <c r="E5054" s="426">
        <v>45.49</v>
      </c>
      <c r="F5054" s="562">
        <f t="shared" si="35"/>
        <v>1.0272587381842162</v>
      </c>
      <c r="K5054" s="161"/>
      <c r="M5054" s="426">
        <v>63.5</v>
      </c>
      <c r="N5054" s="389">
        <f t="shared" si="34"/>
        <v>26.67</v>
      </c>
    </row>
    <row r="5055" spans="1:14" x14ac:dyDescent="0.2">
      <c r="A5055" s="21">
        <v>42929</v>
      </c>
      <c r="D5055" s="18">
        <v>47.65</v>
      </c>
      <c r="E5055" s="426">
        <v>46.08</v>
      </c>
      <c r="F5055" s="562">
        <f t="shared" si="35"/>
        <v>1.0340711805555556</v>
      </c>
      <c r="K5055" s="161"/>
      <c r="M5055" s="426">
        <v>63.9</v>
      </c>
      <c r="N5055" s="389">
        <f t="shared" si="34"/>
        <v>26.838000000000001</v>
      </c>
    </row>
    <row r="5056" spans="1:14" x14ac:dyDescent="0.2">
      <c r="A5056" s="21">
        <v>42930</v>
      </c>
      <c r="D5056" s="375">
        <v>47.89</v>
      </c>
      <c r="E5056" s="376">
        <v>46.54</v>
      </c>
      <c r="F5056" s="562">
        <f t="shared" si="35"/>
        <v>1.0290073055436184</v>
      </c>
      <c r="K5056" s="376">
        <v>43</v>
      </c>
      <c r="M5056" s="376">
        <v>64.3</v>
      </c>
      <c r="N5056" s="379">
        <f t="shared" si="34"/>
        <v>27.006</v>
      </c>
    </row>
    <row r="5057" spans="1:14" x14ac:dyDescent="0.2">
      <c r="A5057" s="21">
        <v>42931</v>
      </c>
      <c r="D5057" s="375">
        <v>47.89</v>
      </c>
      <c r="E5057" s="376">
        <v>46.54</v>
      </c>
      <c r="F5057" s="562">
        <f t="shared" si="35"/>
        <v>1.0290073055436184</v>
      </c>
      <c r="K5057" s="376">
        <v>43</v>
      </c>
      <c r="M5057" s="376">
        <v>64.3</v>
      </c>
      <c r="N5057" s="379">
        <f t="shared" si="34"/>
        <v>27.006</v>
      </c>
    </row>
    <row r="5058" spans="1:14" x14ac:dyDescent="0.2">
      <c r="A5058" s="21">
        <v>42932</v>
      </c>
      <c r="D5058" s="375">
        <v>47.89</v>
      </c>
      <c r="E5058" s="376">
        <v>46.54</v>
      </c>
      <c r="F5058" s="562">
        <f t="shared" si="35"/>
        <v>1.0290073055436184</v>
      </c>
      <c r="K5058" s="376">
        <v>43</v>
      </c>
      <c r="M5058" s="376">
        <v>64.3</v>
      </c>
      <c r="N5058" s="379">
        <f t="shared" si="34"/>
        <v>27.006</v>
      </c>
    </row>
    <row r="5059" spans="1:14" x14ac:dyDescent="0.2">
      <c r="A5059" s="21">
        <v>42933</v>
      </c>
      <c r="D5059" s="18">
        <v>47.66</v>
      </c>
      <c r="E5059" s="426">
        <v>46.02</v>
      </c>
      <c r="F5059" s="562">
        <f t="shared" si="35"/>
        <v>1.0356366797044763</v>
      </c>
      <c r="K5059" s="161">
        <v>42.5</v>
      </c>
      <c r="M5059" s="426">
        <v>63.9</v>
      </c>
      <c r="N5059" s="389">
        <f t="shared" si="34"/>
        <v>26.838000000000001</v>
      </c>
    </row>
    <row r="5060" spans="1:14" x14ac:dyDescent="0.2">
      <c r="A5060" s="21">
        <v>42934</v>
      </c>
      <c r="D5060" s="18">
        <v>47.92</v>
      </c>
      <c r="E5060" s="426">
        <v>46.4</v>
      </c>
      <c r="F5060" s="562">
        <f t="shared" si="35"/>
        <v>1.0327586206896553</v>
      </c>
      <c r="K5060" s="161">
        <v>43</v>
      </c>
      <c r="M5060" s="426">
        <v>65.400000000000006</v>
      </c>
      <c r="N5060" s="389">
        <f t="shared" si="34"/>
        <v>27.468</v>
      </c>
    </row>
    <row r="5061" spans="1:14" x14ac:dyDescent="0.2">
      <c r="A5061" s="21">
        <v>42935</v>
      </c>
      <c r="D5061" s="18">
        <v>48.34</v>
      </c>
      <c r="E5061" s="426">
        <v>47.12</v>
      </c>
      <c r="F5061" s="562">
        <f t="shared" si="35"/>
        <v>1.0258913412563668</v>
      </c>
      <c r="K5061" s="161">
        <v>43.5</v>
      </c>
      <c r="M5061" s="426">
        <v>66.400000000000006</v>
      </c>
      <c r="N5061" s="389">
        <f t="shared" si="34"/>
        <v>27.888000000000002</v>
      </c>
    </row>
    <row r="5062" spans="1:14" x14ac:dyDescent="0.2">
      <c r="A5062" s="21">
        <v>42936</v>
      </c>
      <c r="D5062" s="18">
        <v>48.54</v>
      </c>
      <c r="E5062" s="426">
        <v>46.79</v>
      </c>
      <c r="F5062" s="562">
        <f t="shared" si="35"/>
        <v>1.0374011540927548</v>
      </c>
      <c r="K5062" s="161">
        <v>43.25</v>
      </c>
      <c r="M5062" s="426">
        <v>67.5</v>
      </c>
      <c r="N5062" s="389">
        <f t="shared" si="34"/>
        <v>28.35</v>
      </c>
    </row>
    <row r="5063" spans="1:14" x14ac:dyDescent="0.2">
      <c r="A5063" s="21">
        <v>42937</v>
      </c>
      <c r="D5063" s="375">
        <v>47.47</v>
      </c>
      <c r="E5063" s="376">
        <v>45.77</v>
      </c>
      <c r="F5063" s="562">
        <f t="shared" si="35"/>
        <v>1.0371422329036486</v>
      </c>
      <c r="K5063" s="376">
        <v>42.25</v>
      </c>
      <c r="M5063" s="376">
        <v>65.900000000000006</v>
      </c>
      <c r="N5063" s="379">
        <f t="shared" si="34"/>
        <v>27.678000000000001</v>
      </c>
    </row>
    <row r="5064" spans="1:14" x14ac:dyDescent="0.2">
      <c r="A5064" s="21">
        <v>42938</v>
      </c>
      <c r="D5064" s="375">
        <v>47.47</v>
      </c>
      <c r="E5064" s="376">
        <v>45.77</v>
      </c>
      <c r="F5064" s="562">
        <f t="shared" si="35"/>
        <v>1.0371422329036486</v>
      </c>
      <c r="K5064" s="376">
        <v>42.25</v>
      </c>
      <c r="M5064" s="376">
        <v>65.900000000000006</v>
      </c>
      <c r="N5064" s="379">
        <f t="shared" si="34"/>
        <v>27.678000000000001</v>
      </c>
    </row>
    <row r="5065" spans="1:14" x14ac:dyDescent="0.2">
      <c r="A5065" s="21">
        <v>42939</v>
      </c>
      <c r="D5065" s="375">
        <v>47.47</v>
      </c>
      <c r="E5065" s="376">
        <v>45.77</v>
      </c>
      <c r="F5065" s="562">
        <f t="shared" si="35"/>
        <v>1.0371422329036486</v>
      </c>
      <c r="K5065" s="376">
        <v>42.25</v>
      </c>
      <c r="M5065" s="376">
        <v>65.900000000000006</v>
      </c>
      <c r="N5065" s="379">
        <f t="shared" si="34"/>
        <v>27.678000000000001</v>
      </c>
    </row>
    <row r="5066" spans="1:14" x14ac:dyDescent="0.2">
      <c r="A5066" s="21">
        <v>42940</v>
      </c>
      <c r="D5066" s="18">
        <v>47.81</v>
      </c>
      <c r="E5066" s="426">
        <v>46.34</v>
      </c>
      <c r="F5066" s="562">
        <f t="shared" si="35"/>
        <v>1.0317220543806647</v>
      </c>
      <c r="K5066" s="161">
        <v>43</v>
      </c>
      <c r="M5066" s="426">
        <v>66.5</v>
      </c>
      <c r="N5066" s="389">
        <f t="shared" si="34"/>
        <v>27.93</v>
      </c>
    </row>
    <row r="5067" spans="1:14" x14ac:dyDescent="0.2">
      <c r="A5067" s="21">
        <v>42941</v>
      </c>
      <c r="D5067" s="18">
        <v>49.19</v>
      </c>
      <c r="E5067" s="426">
        <v>47.89</v>
      </c>
      <c r="F5067" s="562">
        <f t="shared" si="35"/>
        <v>1.0271455418667779</v>
      </c>
      <c r="K5067" s="161">
        <v>44.25</v>
      </c>
      <c r="M5067" s="426">
        <v>68.400000000000006</v>
      </c>
      <c r="N5067" s="389">
        <f t="shared" si="34"/>
        <v>28.728000000000002</v>
      </c>
    </row>
    <row r="5068" spans="1:14" x14ac:dyDescent="0.2">
      <c r="A5068" s="21">
        <v>42942</v>
      </c>
      <c r="D5068" s="18">
        <v>50.08</v>
      </c>
      <c r="E5068" s="426">
        <v>48.75</v>
      </c>
      <c r="F5068" s="562">
        <f t="shared" si="35"/>
        <v>1.0272820512820513</v>
      </c>
      <c r="K5068" s="161">
        <v>45.25</v>
      </c>
      <c r="M5068" s="426">
        <v>70.5</v>
      </c>
      <c r="N5068" s="389">
        <f t="shared" si="34"/>
        <v>29.61</v>
      </c>
    </row>
    <row r="5069" spans="1:14" x14ac:dyDescent="0.2">
      <c r="A5069" s="21">
        <v>42943</v>
      </c>
      <c r="D5069" s="18">
        <v>50.67</v>
      </c>
      <c r="E5069" s="426">
        <v>49.04</v>
      </c>
      <c r="F5069" s="562">
        <f t="shared" si="35"/>
        <v>1.0332381729200653</v>
      </c>
      <c r="K5069" s="161">
        <v>45.5</v>
      </c>
      <c r="M5069" s="426">
        <v>72.400000000000006</v>
      </c>
      <c r="N5069" s="389">
        <f t="shared" si="34"/>
        <v>30.408000000000005</v>
      </c>
    </row>
    <row r="5070" spans="1:14" x14ac:dyDescent="0.2">
      <c r="A5070" s="21">
        <v>42944</v>
      </c>
      <c r="D5070" s="376">
        <v>52</v>
      </c>
      <c r="E5070" s="376">
        <v>49.71</v>
      </c>
      <c r="F5070" s="562">
        <f t="shared" si="35"/>
        <v>1.0460671897002616</v>
      </c>
      <c r="K5070" s="376">
        <v>46.25</v>
      </c>
      <c r="M5070" s="376">
        <v>72.599999999999994</v>
      </c>
      <c r="N5070" s="379">
        <f t="shared" si="34"/>
        <v>30.491999999999997</v>
      </c>
    </row>
    <row r="5071" spans="1:14" x14ac:dyDescent="0.2">
      <c r="A5071" s="21">
        <v>42945</v>
      </c>
      <c r="D5071" s="376">
        <v>52</v>
      </c>
      <c r="E5071" s="376">
        <v>49.71</v>
      </c>
      <c r="F5071" s="562">
        <f t="shared" si="35"/>
        <v>1.0460671897002616</v>
      </c>
      <c r="K5071" s="376">
        <v>46.25</v>
      </c>
      <c r="M5071" s="376">
        <v>72.599999999999994</v>
      </c>
      <c r="N5071" s="379">
        <f t="shared" si="34"/>
        <v>30.491999999999997</v>
      </c>
    </row>
    <row r="5072" spans="1:14" x14ac:dyDescent="0.2">
      <c r="A5072" s="21">
        <v>42946</v>
      </c>
      <c r="D5072" s="376">
        <v>52</v>
      </c>
      <c r="E5072" s="376">
        <v>49.71</v>
      </c>
      <c r="F5072" s="562">
        <f t="shared" si="35"/>
        <v>1.0460671897002616</v>
      </c>
      <c r="K5072" s="376">
        <v>46.25</v>
      </c>
      <c r="M5072" s="376">
        <v>72.599999999999994</v>
      </c>
      <c r="N5072" s="379">
        <f t="shared" si="34"/>
        <v>30.491999999999997</v>
      </c>
    </row>
    <row r="5073" spans="1:14" ht="13.2" x14ac:dyDescent="0.25">
      <c r="A5073" s="21">
        <v>42947</v>
      </c>
      <c r="D5073" s="18">
        <v>51.99</v>
      </c>
      <c r="E5073" s="426">
        <v>50.17</v>
      </c>
      <c r="F5073" s="562">
        <f t="shared" si="35"/>
        <v>1.0362766593581823</v>
      </c>
      <c r="H5073" s="383">
        <f>AVERAGE(D5043:D5073)</f>
        <v>48.382903225806452</v>
      </c>
      <c r="I5073" s="383">
        <f>AVERAGE(E5043:E5073)</f>
        <v>46.61774193548387</v>
      </c>
      <c r="K5073" s="161">
        <v>46.5</v>
      </c>
      <c r="M5073" s="426">
        <v>73.400000000000006</v>
      </c>
      <c r="N5073" s="389">
        <f t="shared" si="34"/>
        <v>30.828000000000003</v>
      </c>
    </row>
    <row r="5074" spans="1:14" s="57" customFormat="1" x14ac:dyDescent="0.2">
      <c r="A5074" s="286">
        <v>42948</v>
      </c>
      <c r="D5074" s="370">
        <v>50.77</v>
      </c>
      <c r="E5074" s="435">
        <v>49.16</v>
      </c>
      <c r="F5074" s="562">
        <f>D5074/E5074</f>
        <v>1.0327502034174127</v>
      </c>
      <c r="K5074" s="429">
        <v>45.75</v>
      </c>
      <c r="M5074" s="542">
        <v>73.900000000000006</v>
      </c>
      <c r="N5074" s="401">
        <f t="shared" si="34"/>
        <v>31.038000000000004</v>
      </c>
    </row>
    <row r="5075" spans="1:14" x14ac:dyDescent="0.2">
      <c r="A5075" s="21">
        <v>42949</v>
      </c>
      <c r="D5075" s="18">
        <v>52.09</v>
      </c>
      <c r="E5075" s="426">
        <v>49.59</v>
      </c>
      <c r="F5075" s="562">
        <f t="shared" ref="F5075:F5104" si="36">D5075/E5075</f>
        <v>1.0504133897963299</v>
      </c>
      <c r="K5075" s="426">
        <v>46</v>
      </c>
      <c r="M5075" s="426">
        <v>75.400000000000006</v>
      </c>
      <c r="N5075" s="389">
        <f t="shared" si="34"/>
        <v>31.667999999999999</v>
      </c>
    </row>
    <row r="5076" spans="1:14" x14ac:dyDescent="0.2">
      <c r="A5076" s="21">
        <v>42950</v>
      </c>
      <c r="D5076" s="18">
        <v>52.88</v>
      </c>
      <c r="E5076" s="426">
        <v>49.03</v>
      </c>
      <c r="F5076" s="562">
        <f t="shared" si="36"/>
        <v>1.0785233530491536</v>
      </c>
      <c r="K5076" s="426">
        <v>45.5</v>
      </c>
      <c r="M5076" s="426">
        <v>72.599999999999994</v>
      </c>
      <c r="N5076" s="389">
        <f t="shared" si="34"/>
        <v>30.491999999999997</v>
      </c>
    </row>
    <row r="5077" spans="1:14" x14ac:dyDescent="0.2">
      <c r="A5077" s="21">
        <v>42951</v>
      </c>
      <c r="D5077" s="375">
        <v>52.48</v>
      </c>
      <c r="E5077" s="376">
        <v>49.58</v>
      </c>
      <c r="F5077" s="562">
        <f t="shared" si="36"/>
        <v>1.0584913271480436</v>
      </c>
      <c r="K5077" s="376">
        <v>46</v>
      </c>
      <c r="M5077" s="376">
        <v>73.900000000000006</v>
      </c>
      <c r="N5077" s="379">
        <f t="shared" si="34"/>
        <v>31.038000000000004</v>
      </c>
    </row>
    <row r="5078" spans="1:14" x14ac:dyDescent="0.2">
      <c r="A5078" s="21">
        <v>42952</v>
      </c>
      <c r="D5078" s="375">
        <v>52.48</v>
      </c>
      <c r="E5078" s="376">
        <v>49.58</v>
      </c>
      <c r="F5078" s="562">
        <f t="shared" si="36"/>
        <v>1.0584913271480436</v>
      </c>
      <c r="K5078" s="376">
        <v>46</v>
      </c>
      <c r="M5078" s="376">
        <v>73.900000000000006</v>
      </c>
      <c r="N5078" s="379">
        <f t="shared" si="34"/>
        <v>31.038000000000004</v>
      </c>
    </row>
    <row r="5079" spans="1:14" x14ac:dyDescent="0.2">
      <c r="A5079" s="21">
        <v>42953</v>
      </c>
      <c r="D5079" s="375">
        <v>52.48</v>
      </c>
      <c r="E5079" s="376">
        <v>49.58</v>
      </c>
      <c r="F5079" s="562">
        <f t="shared" si="36"/>
        <v>1.0584913271480436</v>
      </c>
      <c r="K5079" s="376">
        <v>46</v>
      </c>
      <c r="M5079" s="376">
        <v>73.900000000000006</v>
      </c>
      <c r="N5079" s="379">
        <f t="shared" si="34"/>
        <v>31.038000000000004</v>
      </c>
    </row>
    <row r="5080" spans="1:14" x14ac:dyDescent="0.2">
      <c r="A5080" s="21">
        <v>42954</v>
      </c>
      <c r="D5080" s="18">
        <v>51.42</v>
      </c>
      <c r="E5080" s="426">
        <v>49.39</v>
      </c>
      <c r="F5080" s="562">
        <f t="shared" si="36"/>
        <v>1.0411014375379632</v>
      </c>
      <c r="K5080"/>
      <c r="M5080" s="426">
        <v>72.8</v>
      </c>
      <c r="N5080" s="389">
        <f t="shared" si="34"/>
        <v>30.576000000000001</v>
      </c>
    </row>
    <row r="5081" spans="1:14" x14ac:dyDescent="0.2">
      <c r="A5081" s="21">
        <v>42955</v>
      </c>
      <c r="D5081" s="18">
        <v>52.18</v>
      </c>
      <c r="E5081" s="426">
        <v>49.17</v>
      </c>
      <c r="F5081" s="562">
        <f t="shared" si="36"/>
        <v>1.0612161887329672</v>
      </c>
      <c r="K5081"/>
      <c r="M5081" s="426">
        <v>72.099999999999994</v>
      </c>
      <c r="N5081" s="389">
        <f t="shared" si="34"/>
        <v>30.282</v>
      </c>
    </row>
    <row r="5082" spans="1:14" x14ac:dyDescent="0.2">
      <c r="A5082" s="21">
        <v>42956</v>
      </c>
      <c r="D5082" s="18">
        <v>52.16</v>
      </c>
      <c r="E5082" s="426">
        <v>49.56</v>
      </c>
      <c r="F5082" s="562">
        <f t="shared" si="36"/>
        <v>1.052461662631154</v>
      </c>
      <c r="K5082"/>
      <c r="M5082" s="426">
        <v>76</v>
      </c>
      <c r="N5082" s="389">
        <f t="shared" si="34"/>
        <v>31.92</v>
      </c>
    </row>
    <row r="5083" spans="1:14" x14ac:dyDescent="0.2">
      <c r="A5083" s="21">
        <v>42957</v>
      </c>
      <c r="D5083" s="18">
        <v>52.59</v>
      </c>
      <c r="E5083" s="426">
        <v>48.59</v>
      </c>
      <c r="F5083" s="562">
        <f t="shared" si="36"/>
        <v>1.0823214653220827</v>
      </c>
      <c r="K5083"/>
      <c r="M5083" s="426">
        <v>77</v>
      </c>
      <c r="N5083" s="389">
        <f t="shared" si="34"/>
        <v>32.340000000000003</v>
      </c>
    </row>
    <row r="5084" spans="1:14" x14ac:dyDescent="0.2">
      <c r="A5084" s="21">
        <v>42958</v>
      </c>
      <c r="D5084" s="375">
        <v>51.47</v>
      </c>
      <c r="E5084" s="376">
        <v>48.82</v>
      </c>
      <c r="F5084" s="562">
        <f t="shared" si="36"/>
        <v>1.0542810323637852</v>
      </c>
      <c r="K5084"/>
      <c r="M5084" s="376">
        <v>77.5</v>
      </c>
      <c r="N5084" s="379">
        <f t="shared" si="34"/>
        <v>32.550000000000004</v>
      </c>
    </row>
    <row r="5085" spans="1:14" x14ac:dyDescent="0.2">
      <c r="A5085" s="21">
        <v>42959</v>
      </c>
      <c r="D5085" s="375">
        <v>51.47</v>
      </c>
      <c r="E5085" s="376">
        <v>48.82</v>
      </c>
      <c r="F5085" s="562">
        <f t="shared" si="36"/>
        <v>1.0542810323637852</v>
      </c>
      <c r="K5085"/>
      <c r="M5085" s="376">
        <v>77.5</v>
      </c>
      <c r="N5085" s="379">
        <f t="shared" si="34"/>
        <v>32.550000000000004</v>
      </c>
    </row>
    <row r="5086" spans="1:14" x14ac:dyDescent="0.2">
      <c r="A5086" s="21">
        <v>42960</v>
      </c>
      <c r="D5086" s="375">
        <v>51.47</v>
      </c>
      <c r="E5086" s="376">
        <v>48.82</v>
      </c>
      <c r="F5086" s="562">
        <f t="shared" si="36"/>
        <v>1.0542810323637852</v>
      </c>
      <c r="K5086"/>
      <c r="M5086" s="376">
        <v>77.5</v>
      </c>
      <c r="N5086" s="379">
        <f t="shared" si="34"/>
        <v>32.550000000000004</v>
      </c>
    </row>
    <row r="5087" spans="1:14" x14ac:dyDescent="0.2">
      <c r="A5087" s="21">
        <v>42961</v>
      </c>
      <c r="D5087" s="18">
        <v>51.29</v>
      </c>
      <c r="E5087" s="426">
        <v>47.59</v>
      </c>
      <c r="F5087" s="562">
        <f t="shared" si="36"/>
        <v>1.0777474259298172</v>
      </c>
      <c r="K5087"/>
      <c r="M5087" s="426">
        <v>75.5</v>
      </c>
      <c r="N5087" s="389">
        <f t="shared" ref="N5087:N5150" si="37">(M5087/100)*42</f>
        <v>31.71</v>
      </c>
    </row>
    <row r="5088" spans="1:14" x14ac:dyDescent="0.2">
      <c r="A5088" s="21">
        <v>42962</v>
      </c>
      <c r="D5088" s="161">
        <v>49.9</v>
      </c>
      <c r="E5088" s="426">
        <v>47.55</v>
      </c>
      <c r="F5088" s="562">
        <f t="shared" si="36"/>
        <v>1.0494216614090432</v>
      </c>
      <c r="K5088" s="426">
        <v>44</v>
      </c>
      <c r="M5088" s="426">
        <v>74.099999999999994</v>
      </c>
      <c r="N5088" s="389">
        <f t="shared" si="37"/>
        <v>31.122</v>
      </c>
    </row>
    <row r="5089" spans="1:14" x14ac:dyDescent="0.2">
      <c r="A5089" s="21">
        <v>42963</v>
      </c>
      <c r="D5089" s="18">
        <v>50.39</v>
      </c>
      <c r="E5089" s="426">
        <v>46.78</v>
      </c>
      <c r="F5089" s="562">
        <f t="shared" si="36"/>
        <v>1.0771697306541257</v>
      </c>
      <c r="K5089" s="426">
        <v>43.25</v>
      </c>
      <c r="M5089" s="426">
        <v>74.8</v>
      </c>
      <c r="N5089" s="389">
        <f t="shared" si="37"/>
        <v>31.416</v>
      </c>
    </row>
    <row r="5090" spans="1:14" x14ac:dyDescent="0.2">
      <c r="A5090" s="21">
        <v>42964</v>
      </c>
      <c r="D5090" s="18">
        <v>50.37</v>
      </c>
      <c r="E5090" s="426">
        <v>47.09</v>
      </c>
      <c r="F5090" s="562">
        <f t="shared" si="36"/>
        <v>1.0696538543215119</v>
      </c>
      <c r="K5090" s="426">
        <v>43.5</v>
      </c>
      <c r="M5090" s="426">
        <v>74.5</v>
      </c>
      <c r="N5090" s="389">
        <f t="shared" si="37"/>
        <v>31.29</v>
      </c>
    </row>
    <row r="5091" spans="1:14" x14ac:dyDescent="0.2">
      <c r="A5091" s="21">
        <v>42965</v>
      </c>
      <c r="D5091" s="375">
        <v>50.96</v>
      </c>
      <c r="E5091" s="376">
        <v>48.51</v>
      </c>
      <c r="F5091" s="562">
        <f t="shared" si="36"/>
        <v>1.0505050505050506</v>
      </c>
      <c r="K5091" s="376">
        <v>45</v>
      </c>
      <c r="M5091" s="376">
        <v>77</v>
      </c>
      <c r="N5091" s="379">
        <f t="shared" si="37"/>
        <v>32.340000000000003</v>
      </c>
    </row>
    <row r="5092" spans="1:14" x14ac:dyDescent="0.2">
      <c r="A5092" s="21">
        <v>42966</v>
      </c>
      <c r="D5092" s="375">
        <v>50.96</v>
      </c>
      <c r="E5092" s="376">
        <v>48.51</v>
      </c>
      <c r="F5092" s="562">
        <f t="shared" si="36"/>
        <v>1.0505050505050506</v>
      </c>
      <c r="K5092" s="376">
        <v>45</v>
      </c>
      <c r="M5092" s="376">
        <v>77</v>
      </c>
      <c r="N5092" s="379">
        <f t="shared" si="37"/>
        <v>32.340000000000003</v>
      </c>
    </row>
    <row r="5093" spans="1:14" x14ac:dyDescent="0.2">
      <c r="A5093" s="21">
        <v>42967</v>
      </c>
      <c r="D5093" s="375">
        <v>50.96</v>
      </c>
      <c r="E5093" s="376">
        <v>48.51</v>
      </c>
      <c r="F5093" s="562">
        <f t="shared" si="36"/>
        <v>1.0505050505050506</v>
      </c>
      <c r="K5093" s="376">
        <v>45</v>
      </c>
      <c r="M5093" s="376">
        <v>77</v>
      </c>
      <c r="N5093" s="379">
        <f t="shared" si="37"/>
        <v>32.340000000000003</v>
      </c>
    </row>
    <row r="5094" spans="1:14" x14ac:dyDescent="0.2">
      <c r="A5094" s="21">
        <v>42968</v>
      </c>
      <c r="D5094" s="18">
        <v>51.94</v>
      </c>
      <c r="E5094" s="426">
        <v>47.37</v>
      </c>
      <c r="F5094" s="564">
        <f t="shared" si="36"/>
        <v>1.0964745619590459</v>
      </c>
      <c r="G5094" s="563" t="s">
        <v>3283</v>
      </c>
      <c r="K5094" s="426">
        <v>44</v>
      </c>
      <c r="M5094" s="426">
        <v>75.5</v>
      </c>
      <c r="N5094" s="389">
        <f t="shared" si="37"/>
        <v>31.71</v>
      </c>
    </row>
    <row r="5095" spans="1:14" x14ac:dyDescent="0.2">
      <c r="A5095" s="21">
        <v>42969</v>
      </c>
      <c r="D5095" s="18">
        <v>52.29</v>
      </c>
      <c r="E5095" s="426">
        <v>47.64</v>
      </c>
      <c r="F5095" s="564">
        <f t="shared" si="36"/>
        <v>1.0976070528967254</v>
      </c>
      <c r="G5095" s="563" t="s">
        <v>3284</v>
      </c>
      <c r="K5095" s="426">
        <v>44</v>
      </c>
      <c r="M5095" s="426">
        <v>76</v>
      </c>
      <c r="N5095" s="389">
        <f t="shared" si="37"/>
        <v>31.92</v>
      </c>
    </row>
    <row r="5096" spans="1:14" x14ac:dyDescent="0.2">
      <c r="A5096" s="21">
        <v>42970</v>
      </c>
      <c r="D5096" s="18">
        <v>52.31</v>
      </c>
      <c r="E5096" s="426">
        <v>48.41</v>
      </c>
      <c r="F5096" s="564">
        <f t="shared" si="36"/>
        <v>1.0805618673827724</v>
      </c>
      <c r="G5096" s="563" t="s">
        <v>3285</v>
      </c>
      <c r="K5096" s="426">
        <v>45</v>
      </c>
      <c r="M5096" s="426">
        <v>76.900000000000006</v>
      </c>
      <c r="N5096" s="389">
        <f t="shared" si="37"/>
        <v>32.298000000000002</v>
      </c>
    </row>
    <row r="5097" spans="1:14" x14ac:dyDescent="0.2">
      <c r="A5097" s="21">
        <v>42971</v>
      </c>
      <c r="D5097" s="18">
        <v>51.73</v>
      </c>
      <c r="E5097" s="426">
        <v>47.43</v>
      </c>
      <c r="F5097" s="564">
        <f t="shared" si="36"/>
        <v>1.0906599198819311</v>
      </c>
      <c r="G5097" s="563" t="s">
        <v>3286</v>
      </c>
      <c r="K5097" s="426">
        <v>43.75</v>
      </c>
      <c r="M5097" s="426">
        <v>76</v>
      </c>
      <c r="N5097" s="389">
        <f t="shared" si="37"/>
        <v>31.92</v>
      </c>
    </row>
    <row r="5098" spans="1:14" x14ac:dyDescent="0.2">
      <c r="A5098" s="21">
        <v>42972</v>
      </c>
      <c r="D5098" s="375">
        <v>51.87</v>
      </c>
      <c r="E5098" s="376">
        <v>47.87</v>
      </c>
      <c r="F5098" s="564">
        <f t="shared" si="36"/>
        <v>1.083559640693545</v>
      </c>
      <c r="G5098" s="563" t="s">
        <v>3287</v>
      </c>
      <c r="K5098" s="376">
        <v>44.5</v>
      </c>
      <c r="M5098" s="376">
        <v>77.8</v>
      </c>
      <c r="N5098" s="379">
        <f t="shared" si="37"/>
        <v>32.676000000000002</v>
      </c>
    </row>
    <row r="5099" spans="1:14" x14ac:dyDescent="0.2">
      <c r="A5099" s="21">
        <v>42973</v>
      </c>
      <c r="D5099" s="375">
        <v>51.87</v>
      </c>
      <c r="E5099" s="376">
        <v>47.87</v>
      </c>
      <c r="F5099" s="564">
        <f t="shared" si="36"/>
        <v>1.083559640693545</v>
      </c>
      <c r="K5099" s="376">
        <v>44.5</v>
      </c>
      <c r="M5099" s="376">
        <v>77.8</v>
      </c>
      <c r="N5099" s="379">
        <f t="shared" si="37"/>
        <v>32.676000000000002</v>
      </c>
    </row>
    <row r="5100" spans="1:14" x14ac:dyDescent="0.2">
      <c r="A5100" s="21">
        <v>42974</v>
      </c>
      <c r="D5100" s="375">
        <v>51.87</v>
      </c>
      <c r="E5100" s="376">
        <v>47.87</v>
      </c>
      <c r="F5100" s="564">
        <f t="shared" si="36"/>
        <v>1.083559640693545</v>
      </c>
      <c r="K5100" s="376">
        <v>44.5</v>
      </c>
      <c r="M5100" s="376">
        <v>77.8</v>
      </c>
      <c r="N5100" s="379">
        <f t="shared" si="37"/>
        <v>32.676000000000002</v>
      </c>
    </row>
    <row r="5101" spans="1:14" x14ac:dyDescent="0.2">
      <c r="A5101" s="21">
        <v>42975</v>
      </c>
      <c r="D5101" s="18">
        <v>51.87</v>
      </c>
      <c r="E5101" s="426">
        <v>46.57</v>
      </c>
      <c r="F5101" s="564">
        <f t="shared" si="36"/>
        <v>1.1138071719991409</v>
      </c>
      <c r="K5101" s="426">
        <v>42.75</v>
      </c>
      <c r="M5101" s="426">
        <v>77.8</v>
      </c>
      <c r="N5101" s="389">
        <f t="shared" si="37"/>
        <v>32.676000000000002</v>
      </c>
    </row>
    <row r="5102" spans="1:14" x14ac:dyDescent="0.2">
      <c r="A5102" s="21">
        <v>42976</v>
      </c>
      <c r="D5102" s="18">
        <v>51.64</v>
      </c>
      <c r="E5102" s="426">
        <v>46.44</v>
      </c>
      <c r="F5102" s="564">
        <f t="shared" si="36"/>
        <v>1.1119724375538329</v>
      </c>
      <c r="K5102" s="426">
        <v>42.75</v>
      </c>
      <c r="M5102" s="426">
        <v>77.8</v>
      </c>
      <c r="N5102" s="389">
        <f t="shared" si="37"/>
        <v>32.676000000000002</v>
      </c>
    </row>
    <row r="5103" spans="1:14" x14ac:dyDescent="0.2">
      <c r="A5103" s="21">
        <v>42977</v>
      </c>
      <c r="D5103" s="18">
        <v>51.91</v>
      </c>
      <c r="E5103" s="426">
        <v>45.96</v>
      </c>
      <c r="F5103" s="564">
        <f t="shared" si="36"/>
        <v>1.1294604003481288</v>
      </c>
      <c r="K5103" s="426">
        <v>42.5</v>
      </c>
      <c r="M5103" s="426">
        <v>79.5</v>
      </c>
      <c r="N5103" s="389">
        <f t="shared" si="37"/>
        <v>33.39</v>
      </c>
    </row>
    <row r="5104" spans="1:14" ht="13.2" x14ac:dyDescent="0.25">
      <c r="A5104" s="21">
        <v>42978</v>
      </c>
      <c r="D5104" s="18">
        <v>52.69</v>
      </c>
      <c r="E5104" s="426">
        <v>47.23</v>
      </c>
      <c r="F5104" s="564">
        <f t="shared" si="36"/>
        <v>1.1156044886724539</v>
      </c>
      <c r="H5104" s="383">
        <f>AVERAGE(D5074:D5104)</f>
        <v>51.701935483870969</v>
      </c>
      <c r="I5104" s="383">
        <f>AVERAGE(E5074:E5104)</f>
        <v>48.222258064516133</v>
      </c>
      <c r="K5104" s="426">
        <v>43.75</v>
      </c>
      <c r="M5104" s="426">
        <v>80</v>
      </c>
      <c r="N5104" s="389">
        <f t="shared" si="37"/>
        <v>33.6</v>
      </c>
    </row>
    <row r="5105" spans="1:14" s="57" customFormat="1" x14ac:dyDescent="0.2">
      <c r="A5105" s="286">
        <v>42979</v>
      </c>
      <c r="D5105" s="430">
        <v>53.15</v>
      </c>
      <c r="E5105" s="431">
        <v>47.29</v>
      </c>
      <c r="F5105" s="564">
        <f>D5105/E5105</f>
        <v>1.1239162613660394</v>
      </c>
      <c r="K5105" s="431">
        <v>43.75</v>
      </c>
      <c r="M5105" s="433">
        <v>81.099999999999994</v>
      </c>
      <c r="N5105" s="560">
        <f t="shared" si="37"/>
        <v>34.061999999999998</v>
      </c>
    </row>
    <row r="5106" spans="1:14" x14ac:dyDescent="0.2">
      <c r="A5106" s="21">
        <v>42980</v>
      </c>
      <c r="D5106" s="375">
        <v>53.15</v>
      </c>
      <c r="E5106" s="376">
        <v>47.29</v>
      </c>
      <c r="F5106" s="564">
        <f t="shared" ref="F5106:F5169" si="38">D5106/E5106</f>
        <v>1.1239162613660394</v>
      </c>
      <c r="K5106" s="376">
        <v>43.75</v>
      </c>
      <c r="M5106" s="376">
        <v>81.099999999999994</v>
      </c>
      <c r="N5106" s="379">
        <f t="shared" si="37"/>
        <v>34.061999999999998</v>
      </c>
    </row>
    <row r="5107" spans="1:14" x14ac:dyDescent="0.2">
      <c r="A5107" s="21">
        <v>42981</v>
      </c>
      <c r="D5107" s="375">
        <v>53.15</v>
      </c>
      <c r="E5107" s="376">
        <v>47.29</v>
      </c>
      <c r="F5107" s="564">
        <f t="shared" si="38"/>
        <v>1.1239162613660394</v>
      </c>
      <c r="K5107" s="376">
        <v>43.75</v>
      </c>
      <c r="M5107" s="376">
        <v>81.099999999999994</v>
      </c>
      <c r="N5107" s="379">
        <f t="shared" si="37"/>
        <v>34.061999999999998</v>
      </c>
    </row>
    <row r="5108" spans="1:14" x14ac:dyDescent="0.2">
      <c r="A5108" s="21">
        <v>42982</v>
      </c>
      <c r="D5108" s="161">
        <v>52.6</v>
      </c>
      <c r="E5108" s="376">
        <v>47.29</v>
      </c>
      <c r="F5108" s="564">
        <f t="shared" si="38"/>
        <v>1.1122858955381687</v>
      </c>
      <c r="K5108" s="376">
        <v>43.75</v>
      </c>
      <c r="M5108" s="426">
        <v>81.099999999999994</v>
      </c>
      <c r="N5108" s="389">
        <f t="shared" si="37"/>
        <v>34.061999999999998</v>
      </c>
    </row>
    <row r="5109" spans="1:14" x14ac:dyDescent="0.2">
      <c r="A5109" s="21">
        <v>42983</v>
      </c>
      <c r="D5109" s="18">
        <v>53.63</v>
      </c>
      <c r="E5109" s="426">
        <v>48.66</v>
      </c>
      <c r="F5109" s="564">
        <f t="shared" si="38"/>
        <v>1.102137279079326</v>
      </c>
      <c r="K5109" s="426">
        <v>45.25</v>
      </c>
      <c r="M5109" s="426">
        <v>81.599999999999994</v>
      </c>
      <c r="N5109" s="389">
        <f t="shared" si="37"/>
        <v>34.271999999999998</v>
      </c>
    </row>
    <row r="5110" spans="1:14" x14ac:dyDescent="0.2">
      <c r="A5110" s="21">
        <v>42984</v>
      </c>
      <c r="D5110" s="18">
        <v>54.48</v>
      </c>
      <c r="E5110" s="426">
        <v>49.16</v>
      </c>
      <c r="F5110" s="564">
        <f t="shared" si="38"/>
        <v>1.1082180634662326</v>
      </c>
      <c r="K5110" s="426"/>
      <c r="M5110" s="426">
        <v>83</v>
      </c>
      <c r="N5110" s="389">
        <f t="shared" si="37"/>
        <v>34.86</v>
      </c>
    </row>
    <row r="5111" spans="1:14" x14ac:dyDescent="0.2">
      <c r="A5111" s="21">
        <v>42985</v>
      </c>
      <c r="D5111" s="18">
        <v>54.16</v>
      </c>
      <c r="E5111" s="426">
        <v>49.09</v>
      </c>
      <c r="F5111" s="564">
        <f t="shared" si="38"/>
        <v>1.1032796903646362</v>
      </c>
      <c r="K5111"/>
      <c r="M5111" s="426">
        <v>83</v>
      </c>
      <c r="N5111" s="389">
        <f t="shared" si="37"/>
        <v>34.86</v>
      </c>
    </row>
    <row r="5112" spans="1:14" x14ac:dyDescent="0.2">
      <c r="A5112" s="21">
        <v>42986</v>
      </c>
      <c r="D5112" s="375">
        <v>54.55</v>
      </c>
      <c r="E5112" s="376">
        <v>47.48</v>
      </c>
      <c r="F5112" s="564">
        <f t="shared" si="38"/>
        <v>1.1489048020219039</v>
      </c>
      <c r="K5112"/>
      <c r="M5112" s="376">
        <v>83.6</v>
      </c>
      <c r="N5112" s="379">
        <f t="shared" si="37"/>
        <v>35.112000000000002</v>
      </c>
    </row>
    <row r="5113" spans="1:14" x14ac:dyDescent="0.2">
      <c r="A5113" s="21">
        <v>42987</v>
      </c>
      <c r="D5113" s="375">
        <v>54.55</v>
      </c>
      <c r="E5113" s="376">
        <v>47.48</v>
      </c>
      <c r="F5113" s="564">
        <f t="shared" si="38"/>
        <v>1.1489048020219039</v>
      </c>
      <c r="K5113"/>
      <c r="M5113" s="376">
        <v>83.6</v>
      </c>
      <c r="N5113" s="379">
        <f t="shared" si="37"/>
        <v>35.112000000000002</v>
      </c>
    </row>
    <row r="5114" spans="1:14" x14ac:dyDescent="0.2">
      <c r="A5114" s="21">
        <v>42988</v>
      </c>
      <c r="D5114" s="375">
        <v>54.55</v>
      </c>
      <c r="E5114" s="376">
        <v>47.48</v>
      </c>
      <c r="F5114" s="564">
        <f t="shared" si="38"/>
        <v>1.1489048020219039</v>
      </c>
      <c r="K5114"/>
      <c r="M5114" s="376">
        <v>83.6</v>
      </c>
      <c r="N5114" s="379">
        <f t="shared" si="37"/>
        <v>35.112000000000002</v>
      </c>
    </row>
    <row r="5115" spans="1:14" x14ac:dyDescent="0.2">
      <c r="A5115" s="21">
        <v>42989</v>
      </c>
      <c r="D5115" s="161">
        <v>54.2</v>
      </c>
      <c r="E5115" s="426">
        <v>48.07</v>
      </c>
      <c r="F5115" s="564">
        <f t="shared" si="38"/>
        <v>1.1275223632203037</v>
      </c>
      <c r="K5115"/>
      <c r="M5115" s="426">
        <v>84.5</v>
      </c>
      <c r="N5115" s="389">
        <f t="shared" si="37"/>
        <v>35.49</v>
      </c>
    </row>
    <row r="5116" spans="1:14" x14ac:dyDescent="0.2">
      <c r="A5116" s="21">
        <v>42990</v>
      </c>
      <c r="D5116" s="18">
        <v>55.06</v>
      </c>
      <c r="E5116" s="426">
        <v>48.23</v>
      </c>
      <c r="F5116" s="564">
        <f t="shared" si="38"/>
        <v>1.141613103877255</v>
      </c>
      <c r="K5116"/>
      <c r="M5116" s="426">
        <v>85.9</v>
      </c>
      <c r="N5116" s="389">
        <f t="shared" si="37"/>
        <v>36.078000000000003</v>
      </c>
    </row>
    <row r="5117" spans="1:14" x14ac:dyDescent="0.2">
      <c r="A5117" s="21">
        <v>42991</v>
      </c>
      <c r="D5117" s="18">
        <v>55.52</v>
      </c>
      <c r="E5117" s="426">
        <v>49.3</v>
      </c>
      <c r="F5117" s="564">
        <f t="shared" si="38"/>
        <v>1.1261663286004058</v>
      </c>
      <c r="K5117"/>
      <c r="M5117" s="426">
        <v>87.6</v>
      </c>
      <c r="N5117" s="389">
        <f t="shared" si="37"/>
        <v>36.791999999999994</v>
      </c>
    </row>
    <row r="5118" spans="1:14" x14ac:dyDescent="0.2">
      <c r="A5118" s="21">
        <v>42992</v>
      </c>
      <c r="D5118" s="18">
        <v>56.76</v>
      </c>
      <c r="E5118" s="426">
        <v>49.89</v>
      </c>
      <c r="F5118" s="564">
        <f t="shared" si="38"/>
        <v>1.137702946482261</v>
      </c>
      <c r="K5118"/>
      <c r="M5118" s="426">
        <v>87.9</v>
      </c>
      <c r="N5118" s="389">
        <f t="shared" si="37"/>
        <v>36.917999999999999</v>
      </c>
    </row>
    <row r="5119" spans="1:14" x14ac:dyDescent="0.2">
      <c r="A5119" s="21">
        <v>42993</v>
      </c>
      <c r="D5119" s="375">
        <v>56.18</v>
      </c>
      <c r="E5119" s="376">
        <v>49.89</v>
      </c>
      <c r="F5119" s="564">
        <f t="shared" si="38"/>
        <v>1.1260773702144717</v>
      </c>
      <c r="K5119" s="376">
        <v>46.25</v>
      </c>
      <c r="M5119" s="376">
        <v>87.6</v>
      </c>
      <c r="N5119" s="379">
        <f t="shared" si="37"/>
        <v>36.791999999999994</v>
      </c>
    </row>
    <row r="5120" spans="1:14" x14ac:dyDescent="0.2">
      <c r="A5120" s="21">
        <v>42994</v>
      </c>
      <c r="D5120" s="375">
        <v>56.18</v>
      </c>
      <c r="E5120" s="376">
        <v>49.89</v>
      </c>
      <c r="F5120" s="564">
        <f t="shared" si="38"/>
        <v>1.1260773702144717</v>
      </c>
      <c r="K5120" s="376">
        <v>46.25</v>
      </c>
      <c r="M5120" s="376">
        <v>87.6</v>
      </c>
      <c r="N5120" s="379">
        <f t="shared" si="37"/>
        <v>36.791999999999994</v>
      </c>
    </row>
    <row r="5121" spans="1:14" x14ac:dyDescent="0.2">
      <c r="A5121" s="21">
        <v>42995</v>
      </c>
      <c r="D5121" s="375">
        <v>56.18</v>
      </c>
      <c r="E5121" s="376">
        <v>49.89</v>
      </c>
      <c r="F5121" s="564">
        <f t="shared" si="38"/>
        <v>1.1260773702144717</v>
      </c>
      <c r="K5121" s="376">
        <v>46.25</v>
      </c>
      <c r="M5121" s="376">
        <v>87.6</v>
      </c>
      <c r="N5121" s="379">
        <f t="shared" si="37"/>
        <v>36.791999999999994</v>
      </c>
    </row>
    <row r="5122" spans="1:14" x14ac:dyDescent="0.2">
      <c r="A5122" s="21">
        <v>42996</v>
      </c>
      <c r="D5122" s="161">
        <v>55.5</v>
      </c>
      <c r="E5122" s="426">
        <v>49.91</v>
      </c>
      <c r="F5122" s="564">
        <f t="shared" si="38"/>
        <v>1.1120016028851933</v>
      </c>
      <c r="K5122" s="426">
        <v>46.75</v>
      </c>
      <c r="M5122" s="426">
        <v>87.8</v>
      </c>
      <c r="N5122" s="389">
        <f t="shared" si="37"/>
        <v>36.875999999999998</v>
      </c>
    </row>
    <row r="5123" spans="1:14" x14ac:dyDescent="0.2">
      <c r="A5123" s="21">
        <v>42997</v>
      </c>
      <c r="D5123" s="18">
        <v>56.58</v>
      </c>
      <c r="E5123" s="426">
        <v>49.48</v>
      </c>
      <c r="F5123" s="564">
        <f t="shared" si="38"/>
        <v>1.1434923201293452</v>
      </c>
      <c r="K5123" s="426">
        <v>46</v>
      </c>
      <c r="M5123" s="426">
        <v>87.9</v>
      </c>
      <c r="N5123" s="389">
        <f t="shared" si="37"/>
        <v>36.917999999999999</v>
      </c>
    </row>
    <row r="5124" spans="1:14" x14ac:dyDescent="0.2">
      <c r="A5124" s="21">
        <v>42998</v>
      </c>
      <c r="D5124" s="161">
        <v>57.2</v>
      </c>
      <c r="E5124" s="426">
        <v>50.41</v>
      </c>
      <c r="F5124" s="564">
        <f t="shared" si="38"/>
        <v>1.1346954969252134</v>
      </c>
      <c r="K5124" s="426">
        <v>46.75</v>
      </c>
      <c r="M5124" s="426">
        <v>91</v>
      </c>
      <c r="N5124" s="389">
        <f t="shared" si="37"/>
        <v>38.22</v>
      </c>
    </row>
    <row r="5125" spans="1:14" x14ac:dyDescent="0.2">
      <c r="A5125" s="21">
        <v>42999</v>
      </c>
      <c r="D5125" s="18">
        <v>57.73</v>
      </c>
      <c r="E5125" s="426">
        <v>50.55</v>
      </c>
      <c r="F5125" s="564">
        <f t="shared" si="38"/>
        <v>1.1420375865479724</v>
      </c>
      <c r="K5125" s="426">
        <v>47</v>
      </c>
      <c r="M5125" s="426">
        <v>92.8</v>
      </c>
      <c r="N5125" s="389">
        <f t="shared" si="37"/>
        <v>38.975999999999999</v>
      </c>
    </row>
    <row r="5126" spans="1:14" x14ac:dyDescent="0.2">
      <c r="A5126" s="21">
        <v>43000</v>
      </c>
      <c r="D5126" s="375">
        <v>58.16</v>
      </c>
      <c r="E5126" s="376">
        <v>50.66</v>
      </c>
      <c r="F5126" s="564">
        <f t="shared" si="38"/>
        <v>1.1480457954994079</v>
      </c>
      <c r="G5126" s="563" t="s">
        <v>3283</v>
      </c>
      <c r="K5126" s="376">
        <v>47.25</v>
      </c>
      <c r="M5126" s="376">
        <v>93</v>
      </c>
      <c r="N5126" s="379">
        <f t="shared" si="37"/>
        <v>39.06</v>
      </c>
    </row>
    <row r="5127" spans="1:14" x14ac:dyDescent="0.2">
      <c r="A5127" s="21">
        <v>43001</v>
      </c>
      <c r="D5127" s="375">
        <v>58.16</v>
      </c>
      <c r="E5127" s="376">
        <v>50.66</v>
      </c>
      <c r="F5127" s="564">
        <f t="shared" si="38"/>
        <v>1.1480457954994079</v>
      </c>
      <c r="G5127" s="563" t="s">
        <v>3284</v>
      </c>
      <c r="K5127" s="376">
        <v>47.25</v>
      </c>
      <c r="M5127" s="376">
        <v>93</v>
      </c>
      <c r="N5127" s="379">
        <f t="shared" si="37"/>
        <v>39.06</v>
      </c>
    </row>
    <row r="5128" spans="1:14" x14ac:dyDescent="0.2">
      <c r="A5128" s="21">
        <v>43002</v>
      </c>
      <c r="D5128" s="375">
        <v>58.16</v>
      </c>
      <c r="E5128" s="376">
        <v>50.66</v>
      </c>
      <c r="F5128" s="564">
        <f t="shared" si="38"/>
        <v>1.1480457954994079</v>
      </c>
      <c r="G5128" s="563" t="s">
        <v>3285</v>
      </c>
      <c r="K5128" s="376">
        <v>47.25</v>
      </c>
      <c r="M5128" s="376">
        <v>93</v>
      </c>
      <c r="N5128" s="379">
        <f t="shared" si="37"/>
        <v>39.06</v>
      </c>
    </row>
    <row r="5129" spans="1:14" x14ac:dyDescent="0.2">
      <c r="A5129" s="21">
        <v>43003</v>
      </c>
      <c r="D5129" s="18">
        <v>59.42</v>
      </c>
      <c r="E5129" s="426">
        <v>52.22</v>
      </c>
      <c r="F5129" s="564">
        <f t="shared" si="38"/>
        <v>1.1378782075833014</v>
      </c>
      <c r="G5129" s="563" t="s">
        <v>3286</v>
      </c>
      <c r="K5129" s="426">
        <v>48.5</v>
      </c>
      <c r="M5129" s="426">
        <v>97</v>
      </c>
      <c r="N5129" s="389">
        <f t="shared" si="37"/>
        <v>40.74</v>
      </c>
    </row>
    <row r="5130" spans="1:14" x14ac:dyDescent="0.2">
      <c r="A5130" s="21">
        <v>43004</v>
      </c>
      <c r="D5130" s="18">
        <v>59.77</v>
      </c>
      <c r="E5130" s="426">
        <v>51.88</v>
      </c>
      <c r="F5130" s="564">
        <f t="shared" si="38"/>
        <v>1.1520817270624517</v>
      </c>
      <c r="G5130" s="563" t="s">
        <v>3287</v>
      </c>
      <c r="K5130" s="426">
        <v>48.25</v>
      </c>
      <c r="M5130" s="426">
        <v>97</v>
      </c>
      <c r="N5130" s="389">
        <f t="shared" si="37"/>
        <v>40.74</v>
      </c>
    </row>
    <row r="5131" spans="1:14" x14ac:dyDescent="0.2">
      <c r="A5131" s="21">
        <v>43005</v>
      </c>
      <c r="D5131" s="18">
        <v>58.74</v>
      </c>
      <c r="E5131" s="426">
        <v>52.14</v>
      </c>
      <c r="F5131" s="564">
        <f t="shared" si="38"/>
        <v>1.1265822784810127</v>
      </c>
      <c r="K5131" s="426">
        <v>48.75</v>
      </c>
      <c r="M5131" s="426">
        <v>96.3</v>
      </c>
      <c r="N5131" s="389">
        <f t="shared" si="37"/>
        <v>40.445999999999998</v>
      </c>
    </row>
    <row r="5132" spans="1:14" x14ac:dyDescent="0.2">
      <c r="A5132" s="21">
        <v>43006</v>
      </c>
      <c r="D5132" s="161">
        <v>58.8</v>
      </c>
      <c r="E5132" s="426">
        <v>51.56</v>
      </c>
      <c r="F5132" s="564">
        <f t="shared" si="38"/>
        <v>1.1404189294026377</v>
      </c>
      <c r="K5132" s="426">
        <v>48</v>
      </c>
      <c r="M5132" s="426">
        <v>94.1</v>
      </c>
      <c r="N5132" s="389">
        <f t="shared" si="37"/>
        <v>39.521999999999998</v>
      </c>
    </row>
    <row r="5133" spans="1:14" x14ac:dyDescent="0.2">
      <c r="A5133" s="21">
        <v>43007</v>
      </c>
      <c r="D5133" s="375">
        <v>57.02</v>
      </c>
      <c r="E5133" s="376">
        <v>51.67</v>
      </c>
      <c r="F5133" s="564">
        <f t="shared" si="38"/>
        <v>1.103541706986646</v>
      </c>
      <c r="K5133" s="376">
        <v>48.25</v>
      </c>
      <c r="M5133" s="376">
        <v>91.5</v>
      </c>
      <c r="N5133" s="379">
        <f t="shared" si="37"/>
        <v>38.43</v>
      </c>
    </row>
    <row r="5134" spans="1:14" ht="13.2" x14ac:dyDescent="0.25">
      <c r="A5134" s="21">
        <v>43008</v>
      </c>
      <c r="D5134" s="375">
        <v>57.02</v>
      </c>
      <c r="E5134" s="376">
        <v>51.67</v>
      </c>
      <c r="F5134" s="564">
        <f t="shared" si="38"/>
        <v>1.103541706986646</v>
      </c>
      <c r="H5134" s="383">
        <f>AVERAGE(D5105:D5134)</f>
        <v>56.010333333333342</v>
      </c>
      <c r="I5134" s="383">
        <f>AVERAGE(E5105:E5134)</f>
        <v>49.571333333333349</v>
      </c>
      <c r="K5134" s="376">
        <v>48.25</v>
      </c>
      <c r="M5134" s="376">
        <v>91.5</v>
      </c>
      <c r="N5134" s="379">
        <f t="shared" si="37"/>
        <v>38.43</v>
      </c>
    </row>
    <row r="5135" spans="1:14" s="57" customFormat="1" x14ac:dyDescent="0.2">
      <c r="A5135" s="286">
        <v>43009</v>
      </c>
      <c r="D5135" s="430">
        <v>57.02</v>
      </c>
      <c r="E5135" s="431">
        <v>51.67</v>
      </c>
      <c r="F5135" s="564">
        <f t="shared" si="38"/>
        <v>1.103541706986646</v>
      </c>
      <c r="K5135" s="431">
        <v>48.25</v>
      </c>
      <c r="M5135" s="376">
        <v>91.5</v>
      </c>
      <c r="N5135" s="434">
        <f t="shared" si="37"/>
        <v>38.43</v>
      </c>
    </row>
    <row r="5136" spans="1:14" x14ac:dyDescent="0.2">
      <c r="A5136" s="21">
        <v>43010</v>
      </c>
      <c r="D5136" s="18">
        <v>55.67</v>
      </c>
      <c r="E5136" s="426">
        <v>50.58</v>
      </c>
      <c r="F5136" s="564">
        <f t="shared" si="38"/>
        <v>1.1006326611308819</v>
      </c>
      <c r="K5136" s="426">
        <v>47</v>
      </c>
      <c r="M5136" s="426">
        <v>87</v>
      </c>
      <c r="N5136" s="389">
        <f t="shared" si="37"/>
        <v>36.54</v>
      </c>
    </row>
    <row r="5137" spans="1:14" x14ac:dyDescent="0.2">
      <c r="A5137" s="21">
        <v>43011</v>
      </c>
      <c r="D5137" s="18">
        <v>56.12</v>
      </c>
      <c r="E5137" s="426">
        <v>50.42</v>
      </c>
      <c r="F5137" s="564">
        <f t="shared" si="38"/>
        <v>1.1130503768345894</v>
      </c>
      <c r="K5137" s="426">
        <v>46.75</v>
      </c>
      <c r="M5137" s="426">
        <v>87</v>
      </c>
      <c r="N5137" s="389">
        <f t="shared" si="37"/>
        <v>36.54</v>
      </c>
    </row>
    <row r="5138" spans="1:14" x14ac:dyDescent="0.2">
      <c r="A5138" s="21">
        <v>43012</v>
      </c>
      <c r="D5138" s="161">
        <v>56</v>
      </c>
      <c r="E5138" s="426">
        <v>49.98</v>
      </c>
      <c r="F5138" s="564">
        <f t="shared" si="38"/>
        <v>1.1204481792717087</v>
      </c>
      <c r="K5138" s="426">
        <v>46.5</v>
      </c>
      <c r="M5138" s="426">
        <v>91.4</v>
      </c>
      <c r="N5138" s="389">
        <f t="shared" si="37"/>
        <v>38.387999999999998</v>
      </c>
    </row>
    <row r="5139" spans="1:14" x14ac:dyDescent="0.2">
      <c r="A5139" s="21">
        <v>43013</v>
      </c>
      <c r="D5139" s="18">
        <v>57.09</v>
      </c>
      <c r="E5139" s="426">
        <v>50.79</v>
      </c>
      <c r="F5139" s="564">
        <f t="shared" si="38"/>
        <v>1.1240401653868872</v>
      </c>
      <c r="K5139" s="426">
        <v>47.25</v>
      </c>
      <c r="M5139" s="426">
        <v>94</v>
      </c>
      <c r="N5139" s="389">
        <f t="shared" si="37"/>
        <v>39.479999999999997</v>
      </c>
    </row>
    <row r="5140" spans="1:14" x14ac:dyDescent="0.2">
      <c r="A5140" s="21">
        <v>43014</v>
      </c>
      <c r="D5140" s="376">
        <v>55.5</v>
      </c>
      <c r="E5140" s="376">
        <v>49.29</v>
      </c>
      <c r="F5140" s="564">
        <f t="shared" si="38"/>
        <v>1.1259890444309191</v>
      </c>
      <c r="K5140" s="426">
        <v>45.75</v>
      </c>
      <c r="M5140" s="376">
        <v>93</v>
      </c>
      <c r="N5140" s="379">
        <f t="shared" si="37"/>
        <v>39.06</v>
      </c>
    </row>
    <row r="5141" spans="1:14" x14ac:dyDescent="0.2">
      <c r="A5141" s="21">
        <v>43015</v>
      </c>
      <c r="D5141" s="376">
        <v>55.5</v>
      </c>
      <c r="E5141" s="376">
        <v>49.29</v>
      </c>
      <c r="F5141" s="564">
        <f t="shared" si="38"/>
        <v>1.1259890444309191</v>
      </c>
      <c r="K5141" s="426"/>
      <c r="M5141" s="376">
        <v>93</v>
      </c>
      <c r="N5141" s="379">
        <f t="shared" si="37"/>
        <v>39.06</v>
      </c>
    </row>
    <row r="5142" spans="1:14" x14ac:dyDescent="0.2">
      <c r="A5142" s="21">
        <v>43016</v>
      </c>
      <c r="D5142" s="376">
        <v>55.5</v>
      </c>
      <c r="E5142" s="376">
        <v>49.29</v>
      </c>
      <c r="F5142" s="564">
        <f t="shared" si="38"/>
        <v>1.1259890444309191</v>
      </c>
      <c r="K5142" s="426"/>
      <c r="M5142" s="376">
        <v>93</v>
      </c>
      <c r="N5142" s="379">
        <f t="shared" si="37"/>
        <v>39.06</v>
      </c>
    </row>
    <row r="5143" spans="1:14" x14ac:dyDescent="0.2">
      <c r="A5143" s="21">
        <v>43017</v>
      </c>
      <c r="D5143" s="18">
        <v>55.29</v>
      </c>
      <c r="E5143" s="426">
        <v>49.58</v>
      </c>
      <c r="F5143" s="564">
        <f t="shared" si="38"/>
        <v>1.1151674062121824</v>
      </c>
      <c r="G5143" s="424" t="s">
        <v>3288</v>
      </c>
      <c r="K5143" s="426"/>
      <c r="M5143" s="426">
        <v>94.4</v>
      </c>
      <c r="N5143" s="389">
        <f t="shared" si="37"/>
        <v>39.648000000000003</v>
      </c>
    </row>
    <row r="5144" spans="1:14" x14ac:dyDescent="0.2">
      <c r="A5144" s="21">
        <v>43018</v>
      </c>
      <c r="D5144" s="18">
        <v>56.62</v>
      </c>
      <c r="E5144" s="426">
        <v>50.92</v>
      </c>
      <c r="F5144" s="564">
        <f t="shared" si="38"/>
        <v>1.1119402985074627</v>
      </c>
      <c r="K5144" s="426"/>
      <c r="M5144" s="426">
        <v>95.5</v>
      </c>
      <c r="N5144" s="389">
        <f t="shared" si="37"/>
        <v>40.11</v>
      </c>
    </row>
    <row r="5145" spans="1:14" x14ac:dyDescent="0.2">
      <c r="A5145" s="21">
        <v>43019</v>
      </c>
      <c r="D5145" s="18">
        <v>56.13</v>
      </c>
      <c r="E5145" s="426">
        <v>51.3</v>
      </c>
      <c r="F5145" s="564">
        <f t="shared" si="38"/>
        <v>1.0941520467836259</v>
      </c>
      <c r="K5145" s="426"/>
      <c r="M5145" s="426">
        <v>96</v>
      </c>
      <c r="N5145" s="389">
        <f t="shared" si="37"/>
        <v>40.32</v>
      </c>
    </row>
    <row r="5146" spans="1:14" x14ac:dyDescent="0.2">
      <c r="A5146" s="21">
        <v>43020</v>
      </c>
      <c r="D5146" s="18">
        <v>56.13</v>
      </c>
      <c r="E5146" s="426">
        <v>50.6</v>
      </c>
      <c r="F5146" s="564">
        <f t="shared" si="38"/>
        <v>1.109288537549407</v>
      </c>
      <c r="K5146" s="426"/>
      <c r="M5146" s="426">
        <v>95.4</v>
      </c>
      <c r="N5146" s="389">
        <f t="shared" si="37"/>
        <v>40.068000000000005</v>
      </c>
    </row>
    <row r="5147" spans="1:14" x14ac:dyDescent="0.2">
      <c r="A5147" s="21">
        <v>43021</v>
      </c>
      <c r="D5147" s="375">
        <v>56.86</v>
      </c>
      <c r="E5147" s="376">
        <v>51.45</v>
      </c>
      <c r="F5147" s="564">
        <f t="shared" si="38"/>
        <v>1.1051506316812438</v>
      </c>
      <c r="K5147" s="376">
        <v>48</v>
      </c>
      <c r="M5147" s="376">
        <v>94.5</v>
      </c>
      <c r="N5147" s="379">
        <f t="shared" si="37"/>
        <v>39.69</v>
      </c>
    </row>
    <row r="5148" spans="1:14" x14ac:dyDescent="0.2">
      <c r="A5148" s="21">
        <v>43022</v>
      </c>
      <c r="D5148" s="375">
        <v>56.86</v>
      </c>
      <c r="E5148" s="376">
        <v>51.45</v>
      </c>
      <c r="F5148" s="564">
        <f t="shared" si="38"/>
        <v>1.1051506316812438</v>
      </c>
      <c r="K5148" s="376">
        <v>48</v>
      </c>
      <c r="M5148" s="376">
        <v>94.5</v>
      </c>
      <c r="N5148" s="379">
        <f t="shared" si="37"/>
        <v>39.69</v>
      </c>
    </row>
    <row r="5149" spans="1:14" x14ac:dyDescent="0.2">
      <c r="A5149" s="21">
        <v>43023</v>
      </c>
      <c r="D5149" s="375">
        <v>56.86</v>
      </c>
      <c r="E5149" s="376">
        <v>51.45</v>
      </c>
      <c r="F5149" s="564">
        <f t="shared" si="38"/>
        <v>1.1051506316812438</v>
      </c>
      <c r="K5149" s="376">
        <v>48</v>
      </c>
      <c r="M5149" s="376">
        <v>94.5</v>
      </c>
      <c r="N5149" s="379">
        <f t="shared" si="37"/>
        <v>39.69</v>
      </c>
    </row>
    <row r="5150" spans="1:14" x14ac:dyDescent="0.2">
      <c r="A5150" s="21">
        <v>43024</v>
      </c>
      <c r="D5150" s="18">
        <v>57.49</v>
      </c>
      <c r="E5150" s="426">
        <v>51.87</v>
      </c>
      <c r="F5150" s="564">
        <f t="shared" si="38"/>
        <v>1.1083477925583189</v>
      </c>
      <c r="K5150" s="376">
        <v>48</v>
      </c>
      <c r="M5150" s="426">
        <v>93.5</v>
      </c>
      <c r="N5150" s="389">
        <f t="shared" si="37"/>
        <v>39.270000000000003</v>
      </c>
    </row>
    <row r="5151" spans="1:14" x14ac:dyDescent="0.2">
      <c r="A5151" s="21">
        <v>43025</v>
      </c>
      <c r="D5151" s="18">
        <v>57.63</v>
      </c>
      <c r="E5151" s="426">
        <v>51.88</v>
      </c>
      <c r="F5151" s="564">
        <f t="shared" si="38"/>
        <v>1.1108326908249808</v>
      </c>
      <c r="K5151" s="376">
        <v>48.5</v>
      </c>
      <c r="M5151" s="426">
        <v>92.5</v>
      </c>
      <c r="N5151" s="389">
        <f t="shared" ref="N5151:N5218" si="39">(M5151/100)*42</f>
        <v>38.85</v>
      </c>
    </row>
    <row r="5152" spans="1:14" x14ac:dyDescent="0.2">
      <c r="A5152" s="21">
        <v>43026</v>
      </c>
      <c r="D5152" s="18">
        <v>58.05</v>
      </c>
      <c r="E5152" s="426">
        <v>52.04</v>
      </c>
      <c r="F5152" s="564">
        <f t="shared" si="38"/>
        <v>1.1154880860876248</v>
      </c>
      <c r="K5152" s="376">
        <v>48.5</v>
      </c>
      <c r="M5152" s="426">
        <v>91.4</v>
      </c>
      <c r="N5152" s="389">
        <f t="shared" si="39"/>
        <v>38.387999999999998</v>
      </c>
    </row>
    <row r="5153" spans="1:14" x14ac:dyDescent="0.2">
      <c r="A5153" s="21">
        <v>43027</v>
      </c>
      <c r="D5153" s="18">
        <v>57.82</v>
      </c>
      <c r="E5153" s="426">
        <v>51.29</v>
      </c>
      <c r="F5153" s="564">
        <f t="shared" si="38"/>
        <v>1.1273152661337493</v>
      </c>
      <c r="K5153" s="426">
        <v>47.75</v>
      </c>
      <c r="M5153" s="426">
        <v>90.3</v>
      </c>
      <c r="N5153" s="389">
        <f t="shared" si="39"/>
        <v>37.926000000000002</v>
      </c>
    </row>
    <row r="5154" spans="1:14" x14ac:dyDescent="0.2">
      <c r="A5154" s="21">
        <v>43028</v>
      </c>
      <c r="D5154" s="375">
        <v>57.89</v>
      </c>
      <c r="E5154" s="376">
        <v>51.47</v>
      </c>
      <c r="F5154" s="564">
        <f t="shared" si="38"/>
        <v>1.124732854089761</v>
      </c>
      <c r="K5154" s="376">
        <v>48</v>
      </c>
      <c r="M5154" s="376">
        <v>89.5</v>
      </c>
      <c r="N5154" s="379">
        <f t="shared" si="39"/>
        <v>37.590000000000003</v>
      </c>
    </row>
    <row r="5155" spans="1:14" x14ac:dyDescent="0.2">
      <c r="A5155" s="21">
        <v>43029</v>
      </c>
      <c r="D5155" s="375">
        <v>57.89</v>
      </c>
      <c r="E5155" s="376">
        <v>51.47</v>
      </c>
      <c r="F5155" s="564">
        <f t="shared" si="38"/>
        <v>1.124732854089761</v>
      </c>
      <c r="K5155" s="376">
        <v>48</v>
      </c>
      <c r="M5155" s="376">
        <v>89.5</v>
      </c>
      <c r="N5155" s="379">
        <f t="shared" si="39"/>
        <v>37.590000000000003</v>
      </c>
    </row>
    <row r="5156" spans="1:14" x14ac:dyDescent="0.2">
      <c r="A5156" s="21">
        <v>43030</v>
      </c>
      <c r="D5156" s="375">
        <v>57.89</v>
      </c>
      <c r="E5156" s="376">
        <v>51.47</v>
      </c>
      <c r="F5156" s="564">
        <f t="shared" si="38"/>
        <v>1.124732854089761</v>
      </c>
      <c r="K5156" s="376">
        <v>48</v>
      </c>
      <c r="M5156" s="376">
        <v>89.5</v>
      </c>
      <c r="N5156" s="379">
        <f t="shared" si="39"/>
        <v>37.590000000000003</v>
      </c>
    </row>
    <row r="5157" spans="1:14" x14ac:dyDescent="0.2">
      <c r="A5157" s="21">
        <v>43031</v>
      </c>
      <c r="D5157" s="18">
        <v>57.69</v>
      </c>
      <c r="E5157" s="426">
        <v>51.9</v>
      </c>
      <c r="F5157" s="564">
        <f t="shared" si="38"/>
        <v>1.1115606936416185</v>
      </c>
      <c r="K5157" s="426">
        <v>48.25</v>
      </c>
      <c r="M5157" s="426">
        <v>93.3</v>
      </c>
      <c r="N5157" s="389">
        <f t="shared" si="39"/>
        <v>39.186</v>
      </c>
    </row>
    <row r="5158" spans="1:14" x14ac:dyDescent="0.2">
      <c r="A5158" s="21">
        <v>43032</v>
      </c>
      <c r="D5158" s="18">
        <v>57.84</v>
      </c>
      <c r="E5158" s="426">
        <v>52.47</v>
      </c>
      <c r="F5158" s="564">
        <f t="shared" si="38"/>
        <v>1.1023441966838194</v>
      </c>
      <c r="K5158" s="426">
        <v>49</v>
      </c>
      <c r="M5158" s="426">
        <v>91.8</v>
      </c>
      <c r="N5158" s="389">
        <f t="shared" si="39"/>
        <v>38.555999999999997</v>
      </c>
    </row>
    <row r="5159" spans="1:14" x14ac:dyDescent="0.2">
      <c r="A5159" s="21">
        <v>43033</v>
      </c>
      <c r="D5159" s="18">
        <v>58.45</v>
      </c>
      <c r="E5159" s="426">
        <v>52.18</v>
      </c>
      <c r="F5159" s="564">
        <f t="shared" si="38"/>
        <v>1.1201609812188578</v>
      </c>
      <c r="K5159" s="426">
        <v>48.5</v>
      </c>
      <c r="M5159" s="426">
        <v>91.8</v>
      </c>
      <c r="N5159" s="389">
        <f t="shared" si="39"/>
        <v>38.555999999999997</v>
      </c>
    </row>
    <row r="5160" spans="1:14" x14ac:dyDescent="0.2">
      <c r="A5160" s="21">
        <v>43034</v>
      </c>
      <c r="D5160" s="18">
        <v>58.75</v>
      </c>
      <c r="E5160" s="426">
        <v>52.64</v>
      </c>
      <c r="F5160" s="564">
        <f t="shared" si="38"/>
        <v>1.1160714285714286</v>
      </c>
      <c r="K5160" s="426">
        <v>49.25</v>
      </c>
      <c r="M5160" s="426">
        <v>98</v>
      </c>
      <c r="N5160" s="389">
        <f t="shared" si="39"/>
        <v>41.16</v>
      </c>
    </row>
    <row r="5161" spans="1:14" x14ac:dyDescent="0.2">
      <c r="A5161" s="21">
        <v>43035</v>
      </c>
      <c r="D5161" s="375">
        <v>60.15</v>
      </c>
      <c r="E5161" s="376">
        <v>53.9</v>
      </c>
      <c r="F5161" s="564">
        <f t="shared" si="38"/>
        <v>1.1159554730983303</v>
      </c>
      <c r="K5161" s="376">
        <v>50.25</v>
      </c>
      <c r="M5161" s="376">
        <v>99.8</v>
      </c>
      <c r="N5161" s="379">
        <f t="shared" si="39"/>
        <v>41.915999999999997</v>
      </c>
    </row>
    <row r="5162" spans="1:14" x14ac:dyDescent="0.2">
      <c r="A5162" s="21">
        <v>43036</v>
      </c>
      <c r="D5162" s="375">
        <v>60.15</v>
      </c>
      <c r="E5162" s="376">
        <v>53.9</v>
      </c>
      <c r="F5162" s="564">
        <f t="shared" si="38"/>
        <v>1.1159554730983303</v>
      </c>
      <c r="K5162" s="376">
        <v>50.25</v>
      </c>
      <c r="M5162" s="376">
        <v>99.8</v>
      </c>
      <c r="N5162" s="379">
        <f t="shared" si="39"/>
        <v>41.915999999999997</v>
      </c>
    </row>
    <row r="5163" spans="1:14" x14ac:dyDescent="0.2">
      <c r="A5163" s="21">
        <v>43037</v>
      </c>
      <c r="D5163" s="375">
        <v>60.15</v>
      </c>
      <c r="E5163" s="376">
        <v>53.9</v>
      </c>
      <c r="F5163" s="564">
        <f t="shared" si="38"/>
        <v>1.1159554730983303</v>
      </c>
      <c r="K5163" s="376">
        <v>50.25</v>
      </c>
      <c r="M5163" s="376">
        <v>99.8</v>
      </c>
      <c r="N5163" s="379">
        <f t="shared" si="39"/>
        <v>41.915999999999997</v>
      </c>
    </row>
    <row r="5164" spans="1:14" x14ac:dyDescent="0.2">
      <c r="A5164" s="21">
        <v>43038</v>
      </c>
      <c r="D5164" s="18">
        <v>60.65</v>
      </c>
      <c r="E5164" s="426">
        <v>54.15</v>
      </c>
      <c r="F5164" s="564">
        <f t="shared" si="38"/>
        <v>1.1200369344413665</v>
      </c>
      <c r="K5164" s="426">
        <v>51</v>
      </c>
      <c r="M5164" s="426">
        <v>98.5</v>
      </c>
      <c r="N5164" s="389">
        <f t="shared" si="39"/>
        <v>41.37</v>
      </c>
    </row>
    <row r="5165" spans="1:14" ht="13.2" x14ac:dyDescent="0.25">
      <c r="A5165" s="21">
        <v>43039</v>
      </c>
      <c r="D5165" s="18">
        <v>61.35</v>
      </c>
      <c r="E5165" s="426">
        <v>54.38</v>
      </c>
      <c r="F5165" s="564">
        <f t="shared" si="38"/>
        <v>1.1281721221037146</v>
      </c>
      <c r="H5165" s="383">
        <f>AVERAGE(D5135:D5165)</f>
        <v>57.515806451612917</v>
      </c>
      <c r="I5165" s="383">
        <f>AVERAGE(E5135:E5165)</f>
        <v>51.579677419354866</v>
      </c>
      <c r="K5165" s="426">
        <v>50.75</v>
      </c>
      <c r="M5165" s="426">
        <v>97.3</v>
      </c>
      <c r="N5165" s="379">
        <f t="shared" si="39"/>
        <v>40.866</v>
      </c>
    </row>
    <row r="5166" spans="1:14" s="57" customFormat="1" x14ac:dyDescent="0.2">
      <c r="A5166" s="286">
        <v>43040</v>
      </c>
      <c r="D5166" s="370">
        <v>60.98</v>
      </c>
      <c r="E5166" s="435">
        <v>54.3</v>
      </c>
      <c r="F5166" s="564">
        <f t="shared" si="38"/>
        <v>1.1230202578268877</v>
      </c>
      <c r="K5166" s="429">
        <v>50.75</v>
      </c>
      <c r="M5166" s="542">
        <v>96.5</v>
      </c>
      <c r="N5166" s="401">
        <f t="shared" si="39"/>
        <v>40.53</v>
      </c>
    </row>
    <row r="5167" spans="1:14" x14ac:dyDescent="0.2">
      <c r="A5167" s="21">
        <v>43041</v>
      </c>
      <c r="D5167" s="18">
        <v>60.79</v>
      </c>
      <c r="E5167" s="426">
        <v>54.54</v>
      </c>
      <c r="F5167" s="564">
        <f t="shared" si="38"/>
        <v>1.1145947928126145</v>
      </c>
      <c r="G5167" s="426"/>
      <c r="H5167" s="426"/>
      <c r="I5167" s="426"/>
      <c r="J5167" s="426"/>
      <c r="K5167" s="426">
        <v>51</v>
      </c>
      <c r="L5167" s="426"/>
      <c r="M5167" s="426">
        <v>95</v>
      </c>
      <c r="N5167" s="389">
        <f t="shared" si="39"/>
        <v>39.9</v>
      </c>
    </row>
    <row r="5168" spans="1:14" x14ac:dyDescent="0.2">
      <c r="A5168" s="21">
        <v>43042</v>
      </c>
      <c r="D5168" s="375">
        <v>61.42</v>
      </c>
      <c r="E5168" s="376">
        <v>55.64</v>
      </c>
      <c r="F5168" s="564">
        <f t="shared" si="38"/>
        <v>1.103882099209202</v>
      </c>
      <c r="G5168" s="426"/>
      <c r="H5168" s="426"/>
      <c r="I5168" s="426"/>
      <c r="J5168" s="426"/>
      <c r="K5168" s="426">
        <v>52.25</v>
      </c>
      <c r="L5168" s="426"/>
      <c r="M5168" s="376">
        <v>95</v>
      </c>
      <c r="N5168" s="379">
        <f t="shared" si="39"/>
        <v>39.9</v>
      </c>
    </row>
    <row r="5169" spans="1:14" x14ac:dyDescent="0.2">
      <c r="A5169" s="21">
        <v>43043</v>
      </c>
      <c r="D5169" s="375">
        <v>61.42</v>
      </c>
      <c r="E5169" s="376">
        <v>55.64</v>
      </c>
      <c r="F5169" s="564">
        <f t="shared" si="38"/>
        <v>1.103882099209202</v>
      </c>
      <c r="G5169" s="426"/>
      <c r="H5169" s="426"/>
      <c r="I5169" s="426"/>
      <c r="J5169" s="426"/>
      <c r="K5169" s="426"/>
      <c r="L5169" s="426"/>
      <c r="M5169" s="376">
        <v>95</v>
      </c>
      <c r="N5169" s="379">
        <f t="shared" si="39"/>
        <v>39.9</v>
      </c>
    </row>
    <row r="5170" spans="1:14" x14ac:dyDescent="0.2">
      <c r="A5170" s="21">
        <v>43044</v>
      </c>
      <c r="D5170" s="375">
        <v>61.42</v>
      </c>
      <c r="E5170" s="376">
        <v>55.64</v>
      </c>
      <c r="F5170" s="564">
        <f t="shared" ref="F5170:F5187" si="40">D5170/E5170</f>
        <v>1.103882099209202</v>
      </c>
      <c r="G5170" s="426"/>
      <c r="H5170" s="426"/>
      <c r="I5170" s="426"/>
      <c r="J5170" s="426"/>
      <c r="K5170" s="426"/>
      <c r="L5170" s="426"/>
      <c r="M5170" s="376">
        <v>95</v>
      </c>
      <c r="N5170" s="379">
        <f t="shared" si="39"/>
        <v>39.9</v>
      </c>
    </row>
    <row r="5171" spans="1:14" x14ac:dyDescent="0.2">
      <c r="A5171" s="21">
        <v>43045</v>
      </c>
      <c r="D5171" s="18">
        <v>64.27</v>
      </c>
      <c r="E5171" s="426">
        <v>57.35</v>
      </c>
      <c r="F5171" s="564">
        <f t="shared" si="40"/>
        <v>1.1206625980819529</v>
      </c>
      <c r="K5171" s="426"/>
      <c r="M5171" s="426">
        <v>95</v>
      </c>
      <c r="N5171" s="389">
        <f t="shared" si="39"/>
        <v>39.9</v>
      </c>
    </row>
    <row r="5172" spans="1:14" x14ac:dyDescent="0.2">
      <c r="A5172" s="21">
        <v>43046</v>
      </c>
      <c r="D5172" s="18">
        <v>64.36</v>
      </c>
      <c r="E5172" s="426">
        <v>57.2</v>
      </c>
      <c r="F5172" s="564">
        <f t="shared" si="40"/>
        <v>1.125174825174825</v>
      </c>
      <c r="K5172" s="426"/>
      <c r="M5172" s="426">
        <v>95</v>
      </c>
      <c r="N5172" s="389">
        <f t="shared" si="39"/>
        <v>39.9</v>
      </c>
    </row>
    <row r="5173" spans="1:14" x14ac:dyDescent="0.2">
      <c r="A5173" s="21">
        <v>43047</v>
      </c>
      <c r="D5173" s="18">
        <v>63.96</v>
      </c>
      <c r="E5173" s="426">
        <v>56.81</v>
      </c>
      <c r="F5173" s="564">
        <f t="shared" si="40"/>
        <v>1.125858123569794</v>
      </c>
      <c r="K5173" s="426"/>
      <c r="M5173" s="426">
        <v>95</v>
      </c>
      <c r="N5173" s="389">
        <f t="shared" si="39"/>
        <v>39.9</v>
      </c>
    </row>
    <row r="5174" spans="1:14" x14ac:dyDescent="0.2">
      <c r="A5174" s="21">
        <v>43048</v>
      </c>
      <c r="D5174" s="18">
        <v>64.489999999999995</v>
      </c>
      <c r="E5174" s="426">
        <v>57.17</v>
      </c>
      <c r="F5174" s="564">
        <f t="shared" si="40"/>
        <v>1.1280391813888402</v>
      </c>
      <c r="K5174" s="426"/>
      <c r="M5174" s="426">
        <v>95</v>
      </c>
      <c r="N5174" s="389">
        <f t="shared" si="39"/>
        <v>39.9</v>
      </c>
    </row>
    <row r="5175" spans="1:14" x14ac:dyDescent="0.2">
      <c r="A5175" s="21">
        <v>43049</v>
      </c>
      <c r="D5175" s="375">
        <v>64.349999999999994</v>
      </c>
      <c r="E5175" s="376">
        <v>56.74</v>
      </c>
      <c r="F5175" s="564">
        <f t="shared" si="40"/>
        <v>1.13412054987663</v>
      </c>
      <c r="K5175" s="426"/>
      <c r="M5175" s="376">
        <v>97.9</v>
      </c>
      <c r="N5175" s="379">
        <f t="shared" si="39"/>
        <v>41.118000000000002</v>
      </c>
    </row>
    <row r="5176" spans="1:14" x14ac:dyDescent="0.2">
      <c r="A5176" s="21">
        <v>43050</v>
      </c>
      <c r="D5176" s="375">
        <v>64.349999999999994</v>
      </c>
      <c r="E5176" s="376">
        <v>56.74</v>
      </c>
      <c r="F5176" s="564">
        <f t="shared" si="40"/>
        <v>1.13412054987663</v>
      </c>
      <c r="K5176" s="426"/>
      <c r="M5176" s="376">
        <v>97.9</v>
      </c>
      <c r="N5176" s="379">
        <f t="shared" si="39"/>
        <v>41.118000000000002</v>
      </c>
    </row>
    <row r="5177" spans="1:14" x14ac:dyDescent="0.2">
      <c r="A5177" s="21">
        <v>43051</v>
      </c>
      <c r="D5177" s="375">
        <v>64.349999999999994</v>
      </c>
      <c r="E5177" s="376">
        <v>56.74</v>
      </c>
      <c r="F5177" s="564">
        <f t="shared" si="40"/>
        <v>1.13412054987663</v>
      </c>
      <c r="K5177" s="426"/>
      <c r="M5177" s="376">
        <v>97.9</v>
      </c>
      <c r="N5177" s="379">
        <f t="shared" si="39"/>
        <v>41.118000000000002</v>
      </c>
    </row>
    <row r="5178" spans="1:14" x14ac:dyDescent="0.2">
      <c r="A5178" s="21">
        <v>43052</v>
      </c>
      <c r="D5178" s="18">
        <v>62.94</v>
      </c>
      <c r="E5178" s="426">
        <v>56.76</v>
      </c>
      <c r="F5178" s="564">
        <f t="shared" si="40"/>
        <v>1.1088794926004228</v>
      </c>
      <c r="K5178" s="426"/>
      <c r="M5178" s="426">
        <v>98.4</v>
      </c>
      <c r="N5178" s="389">
        <f t="shared" si="39"/>
        <v>41.328000000000003</v>
      </c>
    </row>
    <row r="5179" spans="1:14" x14ac:dyDescent="0.2">
      <c r="A5179" s="21">
        <v>43053</v>
      </c>
      <c r="D5179" s="18">
        <v>60.91</v>
      </c>
      <c r="E5179" s="426">
        <v>55.7</v>
      </c>
      <c r="F5179" s="564">
        <f t="shared" si="40"/>
        <v>1.093536804308797</v>
      </c>
      <c r="K5179" s="426">
        <v>52.25</v>
      </c>
      <c r="M5179" s="426">
        <v>97.3</v>
      </c>
      <c r="N5179" s="389">
        <f t="shared" si="39"/>
        <v>40.866</v>
      </c>
    </row>
    <row r="5180" spans="1:14" x14ac:dyDescent="0.2">
      <c r="A5180" s="21">
        <v>43054</v>
      </c>
      <c r="D5180" s="18">
        <v>61.25</v>
      </c>
      <c r="E5180" s="426">
        <v>55.33</v>
      </c>
      <c r="F5180" s="564">
        <f t="shared" si="40"/>
        <v>1.1069943972528467</v>
      </c>
      <c r="K5180" s="426">
        <v>51.75</v>
      </c>
      <c r="M5180" s="426">
        <v>98.9</v>
      </c>
      <c r="N5180" s="389">
        <f t="shared" si="39"/>
        <v>41.538000000000004</v>
      </c>
    </row>
    <row r="5181" spans="1:14" x14ac:dyDescent="0.2">
      <c r="A5181" s="21">
        <v>43055</v>
      </c>
      <c r="D5181" s="18">
        <v>61.18</v>
      </c>
      <c r="E5181" s="426">
        <v>55.14</v>
      </c>
      <c r="F5181" s="564">
        <f t="shared" si="40"/>
        <v>1.1095393543706928</v>
      </c>
      <c r="K5181" s="426">
        <v>51.5</v>
      </c>
      <c r="M5181" s="426">
        <v>99.5</v>
      </c>
      <c r="N5181" s="389">
        <f t="shared" si="39"/>
        <v>41.79</v>
      </c>
    </row>
    <row r="5182" spans="1:14" x14ac:dyDescent="0.2">
      <c r="A5182" s="21">
        <v>43056</v>
      </c>
      <c r="D5182" s="375">
        <v>61.34</v>
      </c>
      <c r="E5182" s="376">
        <v>56.55</v>
      </c>
      <c r="F5182" s="564">
        <f t="shared" si="40"/>
        <v>1.0847038019451813</v>
      </c>
      <c r="K5182" s="376">
        <v>53</v>
      </c>
      <c r="M5182" s="376">
        <v>99.8</v>
      </c>
      <c r="N5182" s="379">
        <f t="shared" si="39"/>
        <v>41.915999999999997</v>
      </c>
    </row>
    <row r="5183" spans="1:14" x14ac:dyDescent="0.2">
      <c r="A5183" s="21">
        <v>43057</v>
      </c>
      <c r="D5183" s="375">
        <v>61.34</v>
      </c>
      <c r="E5183" s="376">
        <v>56.55</v>
      </c>
      <c r="F5183" s="564">
        <f t="shared" si="40"/>
        <v>1.0847038019451813</v>
      </c>
      <c r="K5183" s="376">
        <v>53</v>
      </c>
      <c r="M5183" s="376">
        <v>99.8</v>
      </c>
      <c r="N5183" s="379">
        <f t="shared" si="39"/>
        <v>41.915999999999997</v>
      </c>
    </row>
    <row r="5184" spans="1:14" x14ac:dyDescent="0.2">
      <c r="A5184" s="21">
        <v>43058</v>
      </c>
      <c r="D5184" s="375">
        <v>61.34</v>
      </c>
      <c r="E5184" s="376">
        <v>56.55</v>
      </c>
      <c r="F5184" s="564">
        <f t="shared" si="40"/>
        <v>1.0847038019451813</v>
      </c>
      <c r="K5184" s="376">
        <v>53</v>
      </c>
      <c r="M5184" s="376">
        <v>99.8</v>
      </c>
      <c r="N5184" s="379">
        <f t="shared" si="39"/>
        <v>41.915999999999997</v>
      </c>
    </row>
    <row r="5185" spans="1:14" x14ac:dyDescent="0.2">
      <c r="A5185" s="21">
        <v>43059</v>
      </c>
      <c r="D5185" s="18">
        <v>61.34</v>
      </c>
      <c r="E5185" s="426">
        <v>56.09</v>
      </c>
      <c r="F5185" s="564">
        <f t="shared" si="40"/>
        <v>1.0935995721162417</v>
      </c>
      <c r="K5185" s="426">
        <v>52.75</v>
      </c>
      <c r="M5185" s="426">
        <v>99.8</v>
      </c>
      <c r="N5185" s="389">
        <f t="shared" si="39"/>
        <v>41.915999999999997</v>
      </c>
    </row>
    <row r="5186" spans="1:14" x14ac:dyDescent="0.2">
      <c r="A5186" s="21">
        <v>43060</v>
      </c>
      <c r="D5186" s="18">
        <v>62.28</v>
      </c>
      <c r="E5186" s="426">
        <v>56.83</v>
      </c>
      <c r="F5186" s="564">
        <f t="shared" si="40"/>
        <v>1.0959000527890199</v>
      </c>
      <c r="K5186" s="426">
        <v>53.25</v>
      </c>
      <c r="M5186" s="376">
        <v>100</v>
      </c>
      <c r="N5186" s="379">
        <f t="shared" si="39"/>
        <v>42</v>
      </c>
    </row>
    <row r="5187" spans="1:14" x14ac:dyDescent="0.2">
      <c r="A5187" s="21">
        <v>43061</v>
      </c>
      <c r="D5187" s="18">
        <v>62.92</v>
      </c>
      <c r="E5187" s="376">
        <v>58.02</v>
      </c>
      <c r="F5187" s="564">
        <f t="shared" si="40"/>
        <v>1.0844536366770079</v>
      </c>
      <c r="K5187" s="376">
        <v>54.5</v>
      </c>
      <c r="M5187" s="376">
        <v>100</v>
      </c>
      <c r="N5187" s="379">
        <f t="shared" si="39"/>
        <v>42</v>
      </c>
    </row>
    <row r="5188" spans="1:14" x14ac:dyDescent="0.2">
      <c r="A5188" s="21">
        <v>43062</v>
      </c>
      <c r="D5188" s="18">
        <v>63.27</v>
      </c>
      <c r="E5188" s="376">
        <v>58.02</v>
      </c>
      <c r="F5188" s="424" t="s">
        <v>3291</v>
      </c>
      <c r="K5188" s="376">
        <v>54.5</v>
      </c>
      <c r="M5188" s="376">
        <v>100</v>
      </c>
      <c r="N5188" s="379">
        <f t="shared" si="39"/>
        <v>42</v>
      </c>
    </row>
    <row r="5189" spans="1:14" x14ac:dyDescent="0.2">
      <c r="A5189" s="21">
        <v>43063</v>
      </c>
      <c r="D5189" s="375">
        <v>63.58</v>
      </c>
      <c r="E5189" s="376">
        <v>58.95</v>
      </c>
      <c r="F5189" s="564">
        <f>D5189/E5189</f>
        <v>1.0785411365564037</v>
      </c>
      <c r="K5189" s="376">
        <v>55.5</v>
      </c>
      <c r="M5189" s="376">
        <v>100</v>
      </c>
      <c r="N5189" s="379">
        <f t="shared" si="39"/>
        <v>42</v>
      </c>
    </row>
    <row r="5190" spans="1:14" x14ac:dyDescent="0.2">
      <c r="A5190" s="21">
        <v>43064</v>
      </c>
      <c r="D5190" s="375">
        <v>63.58</v>
      </c>
      <c r="E5190" s="376">
        <v>58.95</v>
      </c>
      <c r="F5190" s="564">
        <f t="shared" ref="F5190:F5253" si="41">D5190/E5190</f>
        <v>1.0785411365564037</v>
      </c>
      <c r="K5190" s="376">
        <v>55.5</v>
      </c>
      <c r="M5190" s="376">
        <v>100</v>
      </c>
      <c r="N5190" s="379">
        <f t="shared" si="39"/>
        <v>42</v>
      </c>
    </row>
    <row r="5191" spans="1:14" x14ac:dyDescent="0.2">
      <c r="A5191" s="21">
        <v>43065</v>
      </c>
      <c r="D5191" s="375">
        <v>63.58</v>
      </c>
      <c r="E5191" s="376">
        <v>58.95</v>
      </c>
      <c r="F5191" s="564">
        <f t="shared" si="41"/>
        <v>1.0785411365564037</v>
      </c>
      <c r="K5191" s="376">
        <v>55.5</v>
      </c>
      <c r="M5191" s="376">
        <v>100</v>
      </c>
      <c r="N5191" s="379">
        <f t="shared" si="39"/>
        <v>42</v>
      </c>
    </row>
    <row r="5192" spans="1:14" x14ac:dyDescent="0.2">
      <c r="A5192" s="21">
        <v>43066</v>
      </c>
      <c r="D5192" s="18">
        <v>63.25</v>
      </c>
      <c r="E5192" s="426">
        <v>58.11</v>
      </c>
      <c r="F5192" s="564">
        <f t="shared" si="41"/>
        <v>1.088452934090518</v>
      </c>
      <c r="K5192" s="376">
        <v>54.5</v>
      </c>
      <c r="M5192" s="426">
        <v>101.8</v>
      </c>
      <c r="N5192" s="389">
        <f t="shared" si="39"/>
        <v>42.756</v>
      </c>
    </row>
    <row r="5193" spans="1:14" x14ac:dyDescent="0.2">
      <c r="A5193" s="21">
        <v>43067</v>
      </c>
      <c r="D5193" s="18">
        <v>63.56</v>
      </c>
      <c r="E5193" s="426">
        <v>57.99</v>
      </c>
      <c r="F5193" s="564">
        <f t="shared" si="41"/>
        <v>1.0960510432833248</v>
      </c>
      <c r="K5193" s="376">
        <v>54.5</v>
      </c>
      <c r="M5193" s="426">
        <v>100.5</v>
      </c>
      <c r="N5193" s="389">
        <f t="shared" si="39"/>
        <v>42.209999999999994</v>
      </c>
    </row>
    <row r="5194" spans="1:14" x14ac:dyDescent="0.2">
      <c r="A5194" s="21">
        <v>43068</v>
      </c>
      <c r="D5194" s="18">
        <v>63.74</v>
      </c>
      <c r="E5194" s="426">
        <v>57.3</v>
      </c>
      <c r="F5194" s="564">
        <f t="shared" si="41"/>
        <v>1.1123909249563702</v>
      </c>
      <c r="K5194" s="376">
        <v>53.75</v>
      </c>
      <c r="M5194" s="426">
        <v>98.8</v>
      </c>
      <c r="N5194" s="389">
        <f t="shared" si="39"/>
        <v>41.496000000000002</v>
      </c>
    </row>
    <row r="5195" spans="1:14" ht="22.5" customHeight="1" x14ac:dyDescent="0.25">
      <c r="A5195" s="21">
        <v>43069</v>
      </c>
      <c r="D5195" s="18">
        <v>63.53</v>
      </c>
      <c r="E5195" s="426">
        <v>57.4</v>
      </c>
      <c r="F5195" s="858" t="s">
        <v>3293</v>
      </c>
      <c r="G5195" s="858"/>
      <c r="H5195" s="383">
        <f>AVERAGE(D5166:D5195)</f>
        <v>62.702999999999982</v>
      </c>
      <c r="I5195" s="383">
        <f>AVERAGE(E5166:E5195)</f>
        <v>56.789999999999992</v>
      </c>
      <c r="K5195" s="376">
        <v>53.75</v>
      </c>
      <c r="M5195" s="426">
        <v>98</v>
      </c>
      <c r="N5195" s="389">
        <f t="shared" si="39"/>
        <v>41.16</v>
      </c>
    </row>
    <row r="5196" spans="1:14" s="57" customFormat="1" x14ac:dyDescent="0.2">
      <c r="A5196" s="286">
        <v>43070</v>
      </c>
      <c r="D5196" s="430">
        <v>64.569999999999993</v>
      </c>
      <c r="E5196" s="431">
        <v>58.36</v>
      </c>
      <c r="F5196" s="564">
        <f t="shared" si="41"/>
        <v>1.1064084989718985</v>
      </c>
      <c r="K5196" s="431">
        <v>54.75</v>
      </c>
      <c r="M5196" s="433">
        <v>99</v>
      </c>
      <c r="N5196" s="434">
        <f t="shared" si="39"/>
        <v>41.58</v>
      </c>
    </row>
    <row r="5197" spans="1:14" x14ac:dyDescent="0.2">
      <c r="A5197" s="21">
        <v>43071</v>
      </c>
      <c r="D5197" s="375">
        <v>64.569999999999993</v>
      </c>
      <c r="E5197" s="376">
        <v>58.36</v>
      </c>
      <c r="F5197" s="564">
        <f t="shared" si="41"/>
        <v>1.1064084989718985</v>
      </c>
      <c r="K5197" s="376">
        <v>54.75</v>
      </c>
      <c r="M5197" s="376">
        <v>99</v>
      </c>
      <c r="N5197" s="379">
        <f t="shared" si="39"/>
        <v>41.58</v>
      </c>
    </row>
    <row r="5198" spans="1:14" x14ac:dyDescent="0.2">
      <c r="A5198" s="21">
        <v>43072</v>
      </c>
      <c r="D5198" s="375">
        <v>64.569999999999993</v>
      </c>
      <c r="E5198" s="376">
        <v>58.36</v>
      </c>
      <c r="F5198" s="564">
        <f t="shared" si="41"/>
        <v>1.1064084989718985</v>
      </c>
      <c r="K5198" s="376">
        <v>54.75</v>
      </c>
      <c r="M5198" s="376">
        <v>99</v>
      </c>
      <c r="N5198" s="379">
        <f t="shared" si="39"/>
        <v>41.58</v>
      </c>
    </row>
    <row r="5199" spans="1:14" x14ac:dyDescent="0.2">
      <c r="A5199" s="21">
        <v>43073</v>
      </c>
      <c r="D5199" s="18">
        <v>63.45</v>
      </c>
      <c r="E5199" s="426">
        <v>57.47</v>
      </c>
      <c r="F5199" s="564">
        <f t="shared" si="41"/>
        <v>1.1040542891943623</v>
      </c>
      <c r="K5199" s="426">
        <v>54.25</v>
      </c>
      <c r="M5199" s="426">
        <v>97.5</v>
      </c>
      <c r="N5199" s="389">
        <f t="shared" si="39"/>
        <v>40.949999999999996</v>
      </c>
    </row>
    <row r="5200" spans="1:14" x14ac:dyDescent="0.2">
      <c r="A5200" s="21">
        <v>43074</v>
      </c>
      <c r="D5200" s="18">
        <v>63.45</v>
      </c>
      <c r="E5200" s="426">
        <v>57.62</v>
      </c>
      <c r="F5200" s="564">
        <f t="shared" si="41"/>
        <v>1.1011801457827144</v>
      </c>
      <c r="K5200" s="426">
        <v>54</v>
      </c>
      <c r="M5200" s="426">
        <v>98.8</v>
      </c>
      <c r="N5200" s="389">
        <f t="shared" si="39"/>
        <v>41.496000000000002</v>
      </c>
    </row>
    <row r="5201" spans="1:14" x14ac:dyDescent="0.2">
      <c r="A5201" s="21">
        <v>43075</v>
      </c>
      <c r="D5201" s="18">
        <v>62.25</v>
      </c>
      <c r="E5201" s="426">
        <v>55.96</v>
      </c>
      <c r="F5201" s="564">
        <f t="shared" si="41"/>
        <v>1.1124017155110792</v>
      </c>
      <c r="K5201" s="426"/>
      <c r="M5201" s="426">
        <v>97.7</v>
      </c>
      <c r="N5201" s="389">
        <f t="shared" si="39"/>
        <v>41.033999999999999</v>
      </c>
    </row>
    <row r="5202" spans="1:14" x14ac:dyDescent="0.2">
      <c r="A5202" s="21">
        <v>43076</v>
      </c>
      <c r="D5202" s="18">
        <v>62.37</v>
      </c>
      <c r="E5202" s="426">
        <v>56.69</v>
      </c>
      <c r="F5202" s="564">
        <f t="shared" si="41"/>
        <v>1.1001940377491621</v>
      </c>
      <c r="K5202" s="426"/>
      <c r="M5202" s="426">
        <v>97.3</v>
      </c>
      <c r="N5202" s="389">
        <f t="shared" si="39"/>
        <v>40.866</v>
      </c>
    </row>
    <row r="5203" spans="1:14" x14ac:dyDescent="0.2">
      <c r="A5203" s="21">
        <v>43077</v>
      </c>
      <c r="D5203" s="375">
        <v>63.86</v>
      </c>
      <c r="E5203" s="376">
        <v>57.36</v>
      </c>
      <c r="F5203" s="564">
        <f t="shared" si="41"/>
        <v>1.1133193863319386</v>
      </c>
      <c r="K5203" s="426"/>
      <c r="M5203" s="376">
        <v>97.4</v>
      </c>
      <c r="N5203" s="379">
        <f t="shared" si="39"/>
        <v>40.908000000000001</v>
      </c>
    </row>
    <row r="5204" spans="1:14" x14ac:dyDescent="0.2">
      <c r="A5204" s="21">
        <v>43078</v>
      </c>
      <c r="D5204" s="375">
        <v>63.86</v>
      </c>
      <c r="E5204" s="376">
        <v>57.36</v>
      </c>
      <c r="F5204" s="564">
        <f t="shared" si="41"/>
        <v>1.1133193863319386</v>
      </c>
      <c r="K5204" s="426"/>
      <c r="M5204" s="376">
        <v>97.4</v>
      </c>
      <c r="N5204" s="379">
        <f t="shared" si="39"/>
        <v>40.908000000000001</v>
      </c>
    </row>
    <row r="5205" spans="1:14" x14ac:dyDescent="0.2">
      <c r="A5205" s="21">
        <v>43079</v>
      </c>
      <c r="D5205" s="375">
        <v>63.86</v>
      </c>
      <c r="E5205" s="376">
        <v>57.36</v>
      </c>
      <c r="F5205" s="564">
        <f t="shared" si="41"/>
        <v>1.1133193863319386</v>
      </c>
      <c r="K5205" s="426"/>
      <c r="M5205" s="376">
        <v>97.4</v>
      </c>
      <c r="N5205" s="379">
        <f t="shared" si="39"/>
        <v>40.908000000000001</v>
      </c>
    </row>
    <row r="5206" spans="1:14" x14ac:dyDescent="0.2">
      <c r="A5206" s="21">
        <v>43080</v>
      </c>
      <c r="D5206" s="18">
        <v>65.62</v>
      </c>
      <c r="E5206" s="426">
        <v>57.99</v>
      </c>
      <c r="F5206" s="564">
        <f t="shared" si="41"/>
        <v>1.1315744093809277</v>
      </c>
      <c r="K5206" s="426"/>
      <c r="M5206" s="426">
        <v>95.5</v>
      </c>
      <c r="N5206" s="389">
        <f t="shared" si="39"/>
        <v>40.11</v>
      </c>
    </row>
    <row r="5207" spans="1:14" x14ac:dyDescent="0.2">
      <c r="A5207" s="21">
        <v>43081</v>
      </c>
      <c r="D5207" s="18">
        <v>64.959999999999994</v>
      </c>
      <c r="E5207" s="426">
        <v>57.14</v>
      </c>
      <c r="F5207" s="564">
        <f t="shared" si="41"/>
        <v>1.1368568428421419</v>
      </c>
      <c r="K5207" s="426"/>
      <c r="M5207" s="426">
        <v>93</v>
      </c>
      <c r="N5207" s="389">
        <f t="shared" si="39"/>
        <v>39.06</v>
      </c>
    </row>
    <row r="5208" spans="1:14" x14ac:dyDescent="0.2">
      <c r="A5208" s="21">
        <v>43082</v>
      </c>
      <c r="D5208" s="18">
        <v>63.66</v>
      </c>
      <c r="E5208" s="426">
        <v>56.6</v>
      </c>
      <c r="F5208" s="564">
        <f t="shared" si="41"/>
        <v>1.1247349823321553</v>
      </c>
      <c r="K5208" s="426"/>
      <c r="M5208" s="426">
        <v>91.6</v>
      </c>
      <c r="N5208" s="389">
        <f t="shared" si="39"/>
        <v>38.471999999999994</v>
      </c>
    </row>
    <row r="5209" spans="1:14" x14ac:dyDescent="0.2">
      <c r="A5209" s="21">
        <v>43083</v>
      </c>
      <c r="D5209" s="18">
        <v>63.72</v>
      </c>
      <c r="E5209" s="426">
        <v>57.04</v>
      </c>
      <c r="F5209" s="564">
        <f t="shared" si="41"/>
        <v>1.1171107994389902</v>
      </c>
      <c r="K5209" s="426">
        <v>53.75</v>
      </c>
      <c r="M5209" s="426">
        <v>89.1</v>
      </c>
      <c r="N5209" s="389">
        <f t="shared" si="39"/>
        <v>37.421999999999997</v>
      </c>
    </row>
    <row r="5210" spans="1:14" x14ac:dyDescent="0.2">
      <c r="A5210" s="21">
        <v>43084</v>
      </c>
      <c r="D5210" s="375">
        <v>63.81</v>
      </c>
      <c r="E5210" s="376">
        <v>57.3</v>
      </c>
      <c r="F5210" s="564">
        <f t="shared" si="41"/>
        <v>1.1136125654450262</v>
      </c>
      <c r="K5210" s="376">
        <v>53.75</v>
      </c>
      <c r="M5210" s="376">
        <v>90.8</v>
      </c>
      <c r="N5210" s="379">
        <f t="shared" si="39"/>
        <v>38.135999999999996</v>
      </c>
    </row>
    <row r="5211" spans="1:14" x14ac:dyDescent="0.2">
      <c r="A5211" s="21">
        <v>43085</v>
      </c>
      <c r="D5211" s="375">
        <v>63.81</v>
      </c>
      <c r="E5211" s="376">
        <v>57.3</v>
      </c>
      <c r="F5211" s="564">
        <f t="shared" si="41"/>
        <v>1.1136125654450262</v>
      </c>
      <c r="K5211" s="376">
        <v>53.75</v>
      </c>
      <c r="M5211" s="376">
        <v>90.8</v>
      </c>
      <c r="N5211" s="379">
        <f t="shared" si="39"/>
        <v>38.135999999999996</v>
      </c>
    </row>
    <row r="5212" spans="1:14" x14ac:dyDescent="0.2">
      <c r="A5212" s="21">
        <v>43086</v>
      </c>
      <c r="D5212" s="375">
        <v>63.81</v>
      </c>
      <c r="E5212" s="376">
        <v>57.3</v>
      </c>
      <c r="F5212" s="564">
        <f t="shared" si="41"/>
        <v>1.1136125654450262</v>
      </c>
      <c r="K5212" s="376">
        <v>53.75</v>
      </c>
      <c r="M5212" s="376">
        <v>90.8</v>
      </c>
      <c r="N5212" s="379">
        <f t="shared" si="39"/>
        <v>38.135999999999996</v>
      </c>
    </row>
    <row r="5213" spans="1:14" x14ac:dyDescent="0.2">
      <c r="A5213" s="21">
        <v>43087</v>
      </c>
      <c r="D5213" s="18">
        <v>64.45</v>
      </c>
      <c r="E5213" s="426">
        <v>57.16</v>
      </c>
      <c r="F5213" s="564">
        <f t="shared" si="41"/>
        <v>1.1275367389783066</v>
      </c>
      <c r="K5213" s="426">
        <v>53.5</v>
      </c>
      <c r="M5213" s="426">
        <v>92</v>
      </c>
      <c r="N5213" s="389">
        <f t="shared" si="39"/>
        <v>38.64</v>
      </c>
    </row>
    <row r="5214" spans="1:14" x14ac:dyDescent="0.2">
      <c r="A5214" s="21">
        <v>43088</v>
      </c>
      <c r="D5214" s="18">
        <v>63.69</v>
      </c>
      <c r="E5214" s="426">
        <v>57.46</v>
      </c>
      <c r="F5214" s="564">
        <f t="shared" si="41"/>
        <v>1.1084232509571876</v>
      </c>
      <c r="K5214" s="426">
        <v>54</v>
      </c>
      <c r="M5214" s="426">
        <v>93</v>
      </c>
      <c r="N5214" s="389">
        <f t="shared" si="39"/>
        <v>39.06</v>
      </c>
    </row>
    <row r="5215" spans="1:14" x14ac:dyDescent="0.2">
      <c r="A5215" s="21">
        <v>43089</v>
      </c>
      <c r="D5215" s="18">
        <v>64.430000000000007</v>
      </c>
      <c r="E5215" s="426">
        <v>58.09</v>
      </c>
      <c r="F5215" s="564">
        <f t="shared" si="41"/>
        <v>1.1091409881218799</v>
      </c>
      <c r="K5215" s="426">
        <v>54.75</v>
      </c>
      <c r="M5215" s="426">
        <v>96</v>
      </c>
      <c r="N5215" s="389">
        <f t="shared" si="39"/>
        <v>40.32</v>
      </c>
    </row>
    <row r="5216" spans="1:14" x14ac:dyDescent="0.2">
      <c r="A5216" s="21">
        <v>43090</v>
      </c>
      <c r="D5216" s="18">
        <v>64.64</v>
      </c>
      <c r="E5216" s="426">
        <v>58.36</v>
      </c>
      <c r="F5216" s="564">
        <f t="shared" si="41"/>
        <v>1.1076079506511309</v>
      </c>
      <c r="K5216" s="426">
        <v>54.75</v>
      </c>
      <c r="M5216" s="426">
        <v>96.3</v>
      </c>
      <c r="N5216" s="389">
        <f t="shared" si="39"/>
        <v>40.445999999999998</v>
      </c>
    </row>
    <row r="5217" spans="1:14" x14ac:dyDescent="0.2">
      <c r="A5217" s="21">
        <v>43091</v>
      </c>
      <c r="D5217" s="375">
        <v>64.61</v>
      </c>
      <c r="E5217" s="376">
        <v>58.47</v>
      </c>
      <c r="F5217" s="564">
        <f t="shared" si="41"/>
        <v>1.1050111168120405</v>
      </c>
      <c r="K5217" s="376">
        <v>55</v>
      </c>
      <c r="M5217" s="376">
        <v>96.5</v>
      </c>
      <c r="N5217" s="379">
        <f t="shared" si="39"/>
        <v>40.53</v>
      </c>
    </row>
    <row r="5218" spans="1:14" x14ac:dyDescent="0.2">
      <c r="A5218" s="21">
        <v>43092</v>
      </c>
      <c r="D5218" s="375">
        <v>64.61</v>
      </c>
      <c r="E5218" s="376">
        <v>58.47</v>
      </c>
      <c r="F5218" s="564">
        <f t="shared" si="41"/>
        <v>1.1050111168120405</v>
      </c>
      <c r="K5218" s="376">
        <v>55</v>
      </c>
      <c r="M5218" s="376">
        <v>96.5</v>
      </c>
      <c r="N5218" s="379">
        <f t="shared" si="39"/>
        <v>40.53</v>
      </c>
    </row>
    <row r="5219" spans="1:14" x14ac:dyDescent="0.2">
      <c r="A5219" s="21">
        <v>43093</v>
      </c>
      <c r="D5219" s="375">
        <v>64.61</v>
      </c>
      <c r="E5219" s="376">
        <v>58.47</v>
      </c>
      <c r="F5219" s="564">
        <f t="shared" si="41"/>
        <v>1.1050111168120405</v>
      </c>
      <c r="K5219" s="376">
        <v>55</v>
      </c>
      <c r="M5219" s="376">
        <v>96.5</v>
      </c>
      <c r="N5219" s="379">
        <f t="shared" ref="N5219:N5282" si="42">(M5219/100)*42</f>
        <v>40.53</v>
      </c>
    </row>
    <row r="5220" spans="1:14" x14ac:dyDescent="0.2">
      <c r="A5220" s="21">
        <v>43094</v>
      </c>
      <c r="D5220" s="375">
        <v>64.61</v>
      </c>
      <c r="E5220" s="376">
        <v>58.47</v>
      </c>
      <c r="F5220" s="564">
        <f t="shared" si="41"/>
        <v>1.1050111168120405</v>
      </c>
      <c r="K5220" s="376">
        <v>55</v>
      </c>
      <c r="M5220" s="376">
        <v>96.5</v>
      </c>
      <c r="N5220" s="379">
        <f t="shared" si="42"/>
        <v>40.53</v>
      </c>
    </row>
    <row r="5221" spans="1:14" x14ac:dyDescent="0.2">
      <c r="A5221" s="21">
        <v>43095</v>
      </c>
      <c r="D5221" s="375">
        <v>64.61</v>
      </c>
      <c r="E5221" s="426">
        <v>59.97</v>
      </c>
      <c r="F5221" s="564">
        <f t="shared" si="41"/>
        <v>1.0773720193430047</v>
      </c>
      <c r="K5221" s="426">
        <v>56.25</v>
      </c>
      <c r="M5221" s="426">
        <v>99</v>
      </c>
      <c r="N5221" s="389">
        <f t="shared" si="42"/>
        <v>41.58</v>
      </c>
    </row>
    <row r="5222" spans="1:14" x14ac:dyDescent="0.2">
      <c r="A5222" s="21">
        <v>43096</v>
      </c>
      <c r="D5222" s="18">
        <v>66.03</v>
      </c>
      <c r="E5222" s="426">
        <v>59.64</v>
      </c>
      <c r="F5222" s="564">
        <f t="shared" si="41"/>
        <v>1.1071428571428572</v>
      </c>
      <c r="K5222" s="426">
        <v>56</v>
      </c>
      <c r="M5222" s="426">
        <v>98.3</v>
      </c>
      <c r="N5222" s="389">
        <f t="shared" si="42"/>
        <v>41.286000000000001</v>
      </c>
    </row>
    <row r="5223" spans="1:14" x14ac:dyDescent="0.2">
      <c r="A5223" s="21">
        <v>43097</v>
      </c>
      <c r="D5223" s="161">
        <v>66.8</v>
      </c>
      <c r="E5223" s="426">
        <v>59.84</v>
      </c>
      <c r="F5223" s="564">
        <f t="shared" si="41"/>
        <v>1.1163101604278074</v>
      </c>
      <c r="K5223" s="426">
        <v>56.5</v>
      </c>
      <c r="M5223" s="426">
        <v>97.3</v>
      </c>
      <c r="N5223" s="389">
        <f t="shared" si="42"/>
        <v>40.866</v>
      </c>
    </row>
    <row r="5224" spans="1:14" x14ac:dyDescent="0.2">
      <c r="A5224" s="21">
        <v>43098</v>
      </c>
      <c r="D5224" s="375">
        <v>66.73</v>
      </c>
      <c r="E5224" s="376">
        <v>60.42</v>
      </c>
      <c r="F5224" s="564">
        <f t="shared" si="41"/>
        <v>1.1044356173452499</v>
      </c>
      <c r="K5224" s="376">
        <v>56.75</v>
      </c>
      <c r="M5224" s="376">
        <v>98.3</v>
      </c>
      <c r="N5224" s="379">
        <f t="shared" si="42"/>
        <v>41.286000000000001</v>
      </c>
    </row>
    <row r="5225" spans="1:14" x14ac:dyDescent="0.2">
      <c r="A5225" s="21">
        <v>43099</v>
      </c>
      <c r="D5225" s="375">
        <v>66.73</v>
      </c>
      <c r="E5225" s="376">
        <v>60.42</v>
      </c>
      <c r="F5225" s="564">
        <f t="shared" si="41"/>
        <v>1.1044356173452499</v>
      </c>
      <c r="K5225" s="376">
        <v>56.75</v>
      </c>
      <c r="M5225" s="376">
        <v>98.3</v>
      </c>
      <c r="N5225" s="379">
        <f t="shared" si="42"/>
        <v>41.286000000000001</v>
      </c>
    </row>
    <row r="5226" spans="1:14" ht="13.2" x14ac:dyDescent="0.25">
      <c r="A5226" s="21">
        <v>43100</v>
      </c>
      <c r="D5226" s="375">
        <v>66.73</v>
      </c>
      <c r="E5226" s="376">
        <v>60.42</v>
      </c>
      <c r="F5226" s="564">
        <f t="shared" si="41"/>
        <v>1.1044356173452499</v>
      </c>
      <c r="H5226" s="383">
        <f>AVERAGE(D5196:D5226)</f>
        <v>64.499354838709664</v>
      </c>
      <c r="I5226" s="383">
        <f>AVERAGE(E5196:E5226)</f>
        <v>58.104193548387094</v>
      </c>
      <c r="K5226" s="376">
        <v>56.75</v>
      </c>
      <c r="M5226" s="376">
        <v>98.3</v>
      </c>
      <c r="N5226" s="379">
        <f t="shared" si="42"/>
        <v>41.286000000000001</v>
      </c>
    </row>
    <row r="5227" spans="1:14" s="57" customFormat="1" x14ac:dyDescent="0.2">
      <c r="A5227" s="286">
        <v>43101</v>
      </c>
      <c r="D5227" s="430">
        <v>66.73</v>
      </c>
      <c r="E5227" s="431">
        <v>60.42</v>
      </c>
      <c r="F5227" s="564">
        <f t="shared" si="41"/>
        <v>1.1044356173452499</v>
      </c>
      <c r="K5227" s="431">
        <v>56.75</v>
      </c>
      <c r="M5227" s="433">
        <v>98.3</v>
      </c>
      <c r="N5227" s="434">
        <f t="shared" si="42"/>
        <v>41.286000000000001</v>
      </c>
    </row>
    <row r="5228" spans="1:14" x14ac:dyDescent="0.2">
      <c r="A5228" s="21">
        <v>43102</v>
      </c>
      <c r="D5228" s="18">
        <v>66.650000000000006</v>
      </c>
      <c r="E5228" s="426">
        <v>60.37</v>
      </c>
      <c r="F5228" s="564">
        <f t="shared" si="41"/>
        <v>1.1040251780685773</v>
      </c>
      <c r="K5228" s="426">
        <v>57</v>
      </c>
      <c r="M5228" s="426">
        <v>98.8</v>
      </c>
      <c r="N5228" s="389">
        <f t="shared" si="42"/>
        <v>41.496000000000002</v>
      </c>
    </row>
    <row r="5229" spans="1:14" x14ac:dyDescent="0.2">
      <c r="A5229" s="21">
        <v>43103</v>
      </c>
      <c r="D5229" s="18">
        <v>67.849999999999994</v>
      </c>
      <c r="E5229" s="426">
        <v>61.63</v>
      </c>
      <c r="F5229" s="564">
        <f t="shared" si="41"/>
        <v>1.1009248742495537</v>
      </c>
      <c r="K5229" s="426">
        <v>58</v>
      </c>
      <c r="M5229" s="426">
        <v>97.9</v>
      </c>
      <c r="N5229" s="389">
        <f t="shared" si="42"/>
        <v>41.118000000000002</v>
      </c>
    </row>
    <row r="5230" spans="1:14" x14ac:dyDescent="0.2">
      <c r="A5230" s="21">
        <v>43104</v>
      </c>
      <c r="D5230" s="18">
        <v>68.73</v>
      </c>
      <c r="E5230" s="426">
        <v>62.01</v>
      </c>
      <c r="F5230" s="564">
        <f t="shared" si="41"/>
        <v>1.1083696178035802</v>
      </c>
      <c r="K5230" s="426">
        <v>58.5</v>
      </c>
      <c r="M5230" s="426">
        <v>93.4</v>
      </c>
      <c r="N5230" s="389">
        <f t="shared" si="42"/>
        <v>39.228000000000002</v>
      </c>
    </row>
    <row r="5231" spans="1:14" x14ac:dyDescent="0.2">
      <c r="A5231" s="21">
        <v>43105</v>
      </c>
      <c r="D5231" s="375">
        <v>68.010000000000005</v>
      </c>
      <c r="E5231" s="376">
        <v>61.44</v>
      </c>
      <c r="F5231" s="564">
        <f t="shared" si="41"/>
        <v>1.1069335937500002</v>
      </c>
      <c r="K5231" s="426"/>
      <c r="M5231" s="376">
        <v>93.1</v>
      </c>
      <c r="N5231" s="379">
        <f t="shared" si="42"/>
        <v>39.101999999999997</v>
      </c>
    </row>
    <row r="5232" spans="1:14" x14ac:dyDescent="0.2">
      <c r="A5232" s="21">
        <v>43106</v>
      </c>
      <c r="D5232" s="375">
        <v>68.010000000000005</v>
      </c>
      <c r="E5232" s="376">
        <v>61.44</v>
      </c>
      <c r="F5232" s="564">
        <f t="shared" si="41"/>
        <v>1.1069335937500002</v>
      </c>
      <c r="K5232" s="426"/>
      <c r="M5232" s="376">
        <v>93.1</v>
      </c>
      <c r="N5232" s="379">
        <f t="shared" si="42"/>
        <v>39.101999999999997</v>
      </c>
    </row>
    <row r="5233" spans="1:14" x14ac:dyDescent="0.2">
      <c r="A5233" s="21">
        <v>43107</v>
      </c>
      <c r="D5233" s="375">
        <v>68.010000000000005</v>
      </c>
      <c r="E5233" s="376">
        <v>61.44</v>
      </c>
      <c r="F5233" s="564">
        <f t="shared" si="41"/>
        <v>1.1069335937500002</v>
      </c>
      <c r="K5233" s="426"/>
      <c r="M5233" s="376">
        <v>93.1</v>
      </c>
      <c r="N5233" s="379">
        <f t="shared" si="42"/>
        <v>39.101999999999997</v>
      </c>
    </row>
    <row r="5234" spans="1:14" x14ac:dyDescent="0.2">
      <c r="A5234" s="21">
        <v>43108</v>
      </c>
      <c r="D5234" s="18">
        <v>68.48</v>
      </c>
      <c r="E5234" s="426">
        <v>61.73</v>
      </c>
      <c r="F5234" s="564">
        <f t="shared" si="41"/>
        <v>1.1093471569739188</v>
      </c>
      <c r="K5234" s="426"/>
      <c r="M5234" s="426">
        <v>94.3</v>
      </c>
      <c r="N5234" s="389">
        <f t="shared" si="42"/>
        <v>39.605999999999995</v>
      </c>
    </row>
    <row r="5235" spans="1:14" x14ac:dyDescent="0.2">
      <c r="A5235" s="21">
        <v>43109</v>
      </c>
      <c r="D5235" s="18">
        <v>69.08</v>
      </c>
      <c r="E5235" s="426">
        <v>62.96</v>
      </c>
      <c r="F5235" s="564">
        <f t="shared" si="41"/>
        <v>1.0972045743329097</v>
      </c>
      <c r="K5235" s="426"/>
      <c r="M5235" s="426">
        <v>94.5</v>
      </c>
      <c r="N5235" s="389">
        <f t="shared" si="42"/>
        <v>39.69</v>
      </c>
    </row>
    <row r="5236" spans="1:14" x14ac:dyDescent="0.2">
      <c r="A5236" s="21">
        <v>43110</v>
      </c>
      <c r="D5236" s="18">
        <v>69.790000000000006</v>
      </c>
      <c r="E5236" s="426">
        <v>63.57</v>
      </c>
      <c r="F5236" s="564">
        <f t="shared" si="41"/>
        <v>1.0978448953909077</v>
      </c>
      <c r="K5236" s="426"/>
      <c r="M5236" s="426">
        <v>88.8</v>
      </c>
      <c r="N5236" s="389">
        <f t="shared" si="42"/>
        <v>37.295999999999999</v>
      </c>
    </row>
    <row r="5237" spans="1:14" x14ac:dyDescent="0.2">
      <c r="A5237" s="21">
        <v>43111</v>
      </c>
      <c r="D5237" s="18">
        <v>70.36</v>
      </c>
      <c r="E5237" s="426">
        <v>63.8</v>
      </c>
      <c r="F5237" s="564">
        <f t="shared" si="41"/>
        <v>1.1028213166144201</v>
      </c>
      <c r="K5237" s="426"/>
      <c r="M5237" s="426">
        <v>90</v>
      </c>
      <c r="N5237" s="389">
        <f t="shared" si="42"/>
        <v>37.800000000000004</v>
      </c>
    </row>
    <row r="5238" spans="1:14" x14ac:dyDescent="0.2">
      <c r="A5238" s="21">
        <v>43112</v>
      </c>
      <c r="D5238" s="375">
        <v>69.64</v>
      </c>
      <c r="E5238" s="376">
        <v>64.3</v>
      </c>
      <c r="F5238" s="564">
        <f t="shared" si="41"/>
        <v>1.0830482115085538</v>
      </c>
      <c r="K5238" s="426"/>
      <c r="M5238" s="376">
        <v>92.3</v>
      </c>
      <c r="N5238" s="379">
        <f t="shared" si="42"/>
        <v>38.765999999999998</v>
      </c>
    </row>
    <row r="5239" spans="1:14" x14ac:dyDescent="0.2">
      <c r="A5239" s="21">
        <v>43113</v>
      </c>
      <c r="D5239" s="375">
        <v>69.64</v>
      </c>
      <c r="E5239" s="376">
        <v>64.3</v>
      </c>
      <c r="F5239" s="564">
        <f t="shared" si="41"/>
        <v>1.0830482115085538</v>
      </c>
      <c r="K5239" s="426"/>
      <c r="M5239" s="376">
        <v>92.3</v>
      </c>
      <c r="N5239" s="379">
        <f t="shared" si="42"/>
        <v>38.765999999999998</v>
      </c>
    </row>
    <row r="5240" spans="1:14" x14ac:dyDescent="0.2">
      <c r="A5240" s="21">
        <v>43114</v>
      </c>
      <c r="D5240" s="375">
        <v>69.64</v>
      </c>
      <c r="E5240" s="376">
        <v>64.3</v>
      </c>
      <c r="F5240" s="564">
        <f t="shared" si="41"/>
        <v>1.0830482115085538</v>
      </c>
      <c r="K5240" s="426"/>
      <c r="M5240" s="376">
        <v>92.3</v>
      </c>
      <c r="N5240" s="379">
        <f t="shared" si="42"/>
        <v>38.765999999999998</v>
      </c>
    </row>
    <row r="5241" spans="1:14" x14ac:dyDescent="0.2">
      <c r="A5241" s="21">
        <v>43115</v>
      </c>
      <c r="D5241" s="18">
        <v>70.31</v>
      </c>
      <c r="E5241" s="376">
        <v>64.3</v>
      </c>
      <c r="F5241" s="424" t="s">
        <v>3219</v>
      </c>
      <c r="K5241" s="426"/>
      <c r="M5241" s="376">
        <v>92.3</v>
      </c>
      <c r="N5241" s="379">
        <f t="shared" si="42"/>
        <v>38.765999999999998</v>
      </c>
    </row>
    <row r="5242" spans="1:14" x14ac:dyDescent="0.2">
      <c r="A5242" s="21">
        <v>43116</v>
      </c>
      <c r="D5242" s="161">
        <v>69.400000000000006</v>
      </c>
      <c r="E5242" s="426">
        <v>63.73</v>
      </c>
      <c r="F5242" s="564">
        <f t="shared" si="41"/>
        <v>1.0889690883414407</v>
      </c>
      <c r="K5242" s="426">
        <v>60.5</v>
      </c>
      <c r="M5242" s="426">
        <v>92.3</v>
      </c>
      <c r="N5242" s="389">
        <f t="shared" si="42"/>
        <v>38.765999999999998</v>
      </c>
    </row>
    <row r="5243" spans="1:14" x14ac:dyDescent="0.2">
      <c r="A5243" s="21">
        <v>43117</v>
      </c>
      <c r="D5243" s="161">
        <v>69.19</v>
      </c>
      <c r="E5243" s="426">
        <v>63.97</v>
      </c>
      <c r="F5243" s="564">
        <f t="shared" si="41"/>
        <v>1.0816007503517273</v>
      </c>
      <c r="K5243" s="426">
        <v>60.25</v>
      </c>
      <c r="M5243" s="426">
        <v>93.6</v>
      </c>
      <c r="N5243" s="389">
        <f t="shared" si="42"/>
        <v>39.311999999999998</v>
      </c>
    </row>
    <row r="5244" spans="1:14" x14ac:dyDescent="0.2">
      <c r="A5244" s="21">
        <v>43118</v>
      </c>
      <c r="D5244" s="161">
        <v>69.48</v>
      </c>
      <c r="E5244" s="426">
        <v>63.95</v>
      </c>
      <c r="F5244" s="564">
        <f t="shared" si="41"/>
        <v>1.0864738076622362</v>
      </c>
      <c r="K5244" s="426">
        <v>60.5</v>
      </c>
      <c r="M5244" s="426">
        <v>93.8</v>
      </c>
      <c r="N5244" s="389">
        <f t="shared" si="42"/>
        <v>39.396000000000001</v>
      </c>
    </row>
    <row r="5245" spans="1:14" x14ac:dyDescent="0.2">
      <c r="A5245" s="21">
        <v>43119</v>
      </c>
      <c r="D5245" s="376">
        <v>68.56</v>
      </c>
      <c r="E5245" s="376">
        <v>63.37</v>
      </c>
      <c r="F5245" s="564">
        <f t="shared" si="41"/>
        <v>1.081899952658987</v>
      </c>
      <c r="K5245" s="376">
        <v>59.75</v>
      </c>
      <c r="M5245" s="376">
        <v>91.8</v>
      </c>
      <c r="N5245" s="379">
        <f t="shared" si="42"/>
        <v>38.555999999999997</v>
      </c>
    </row>
    <row r="5246" spans="1:14" x14ac:dyDescent="0.2">
      <c r="A5246" s="21">
        <v>43120</v>
      </c>
      <c r="D5246" s="376">
        <v>68.56</v>
      </c>
      <c r="E5246" s="376">
        <v>63.37</v>
      </c>
      <c r="F5246" s="564">
        <f t="shared" si="41"/>
        <v>1.081899952658987</v>
      </c>
      <c r="K5246" s="376">
        <v>59.75</v>
      </c>
      <c r="M5246" s="376">
        <v>91.8</v>
      </c>
      <c r="N5246" s="379">
        <f t="shared" si="42"/>
        <v>38.555999999999997</v>
      </c>
    </row>
    <row r="5247" spans="1:14" x14ac:dyDescent="0.2">
      <c r="A5247" s="21">
        <v>43121</v>
      </c>
      <c r="D5247" s="376">
        <v>68.56</v>
      </c>
      <c r="E5247" s="376">
        <v>63.37</v>
      </c>
      <c r="F5247" s="564">
        <f t="shared" si="41"/>
        <v>1.081899952658987</v>
      </c>
      <c r="K5247" s="376">
        <v>59.75</v>
      </c>
      <c r="M5247" s="376">
        <v>91.8</v>
      </c>
      <c r="N5247" s="379">
        <f t="shared" si="42"/>
        <v>38.555999999999997</v>
      </c>
    </row>
    <row r="5248" spans="1:14" x14ac:dyDescent="0.2">
      <c r="A5248" s="21">
        <v>43122</v>
      </c>
      <c r="D5248" s="161">
        <v>69.319999999999993</v>
      </c>
      <c r="E5248" s="426">
        <v>63.49</v>
      </c>
      <c r="F5248" s="564">
        <f t="shared" si="41"/>
        <v>1.0918254843282404</v>
      </c>
      <c r="K5248" s="426">
        <v>60.25</v>
      </c>
      <c r="M5248" s="426">
        <v>86.6</v>
      </c>
      <c r="N5248" s="389">
        <f t="shared" si="42"/>
        <v>36.372</v>
      </c>
    </row>
    <row r="5249" spans="1:14" x14ac:dyDescent="0.2">
      <c r="A5249" s="21">
        <v>43123</v>
      </c>
      <c r="D5249" s="161">
        <v>69.81</v>
      </c>
      <c r="E5249" s="426">
        <v>64.47</v>
      </c>
      <c r="F5249" s="564">
        <f t="shared" si="41"/>
        <v>1.0828292228943694</v>
      </c>
      <c r="K5249" s="426">
        <v>61</v>
      </c>
      <c r="M5249" s="426">
        <v>84.5</v>
      </c>
      <c r="N5249" s="389">
        <f t="shared" si="42"/>
        <v>35.49</v>
      </c>
    </row>
    <row r="5250" spans="1:14" x14ac:dyDescent="0.2">
      <c r="A5250" s="21">
        <v>43124</v>
      </c>
      <c r="D5250" s="161">
        <v>69.91</v>
      </c>
      <c r="E5250" s="426">
        <v>65.61</v>
      </c>
      <c r="F5250" s="564">
        <f t="shared" si="41"/>
        <v>1.0655387898186253</v>
      </c>
      <c r="K5250" s="426">
        <v>62</v>
      </c>
      <c r="M5250" s="426">
        <v>86</v>
      </c>
      <c r="N5250" s="389">
        <f t="shared" si="42"/>
        <v>36.119999999999997</v>
      </c>
    </row>
    <row r="5251" spans="1:14" x14ac:dyDescent="0.2">
      <c r="A5251" s="21">
        <v>43125</v>
      </c>
      <c r="D5251" s="161">
        <v>71.08</v>
      </c>
      <c r="E5251" s="426">
        <v>65.510000000000005</v>
      </c>
      <c r="F5251" s="564">
        <f t="shared" si="41"/>
        <v>1.0850251869943519</v>
      </c>
      <c r="K5251" s="426">
        <v>62</v>
      </c>
      <c r="M5251" s="426">
        <v>81.8</v>
      </c>
      <c r="N5251" s="389">
        <f t="shared" si="42"/>
        <v>34.355999999999995</v>
      </c>
    </row>
    <row r="5252" spans="1:14" x14ac:dyDescent="0.2">
      <c r="A5252" s="21">
        <v>43126</v>
      </c>
      <c r="D5252" s="376">
        <v>70.08</v>
      </c>
      <c r="E5252" s="376">
        <v>66.14</v>
      </c>
      <c r="F5252" s="564">
        <f t="shared" si="41"/>
        <v>1.0595706078016329</v>
      </c>
      <c r="K5252" s="376">
        <v>62.75</v>
      </c>
      <c r="M5252" s="376">
        <v>82.3</v>
      </c>
      <c r="N5252" s="379">
        <f t="shared" si="42"/>
        <v>34.565999999999995</v>
      </c>
    </row>
    <row r="5253" spans="1:14" x14ac:dyDescent="0.2">
      <c r="A5253" s="21">
        <v>43127</v>
      </c>
      <c r="D5253" s="376">
        <v>70.08</v>
      </c>
      <c r="E5253" s="376">
        <v>66.14</v>
      </c>
      <c r="F5253" s="564">
        <f t="shared" si="41"/>
        <v>1.0595706078016329</v>
      </c>
      <c r="K5253" s="376">
        <v>62.75</v>
      </c>
      <c r="M5253" s="376">
        <v>82.3</v>
      </c>
      <c r="N5253" s="379">
        <f t="shared" si="42"/>
        <v>34.565999999999995</v>
      </c>
    </row>
    <row r="5254" spans="1:14" x14ac:dyDescent="0.2">
      <c r="A5254" s="21">
        <v>43128</v>
      </c>
      <c r="D5254" s="376">
        <v>70.08</v>
      </c>
      <c r="E5254" s="376">
        <v>66.14</v>
      </c>
      <c r="F5254" s="564">
        <f t="shared" ref="F5254:F5303" si="43">D5254/E5254</f>
        <v>1.0595706078016329</v>
      </c>
      <c r="K5254" s="376">
        <v>62.75</v>
      </c>
      <c r="M5254" s="376">
        <v>82.3</v>
      </c>
      <c r="N5254" s="379">
        <f t="shared" si="42"/>
        <v>34.565999999999995</v>
      </c>
    </row>
    <row r="5255" spans="1:14" x14ac:dyDescent="0.2">
      <c r="A5255" s="21">
        <v>43129</v>
      </c>
      <c r="D5255" s="161">
        <v>68.41</v>
      </c>
      <c r="E5255" s="426">
        <v>65.56</v>
      </c>
      <c r="F5255" s="564">
        <f t="shared" si="43"/>
        <v>1.0434716290420987</v>
      </c>
      <c r="K5255" s="426">
        <v>61.75</v>
      </c>
      <c r="M5255" s="426">
        <v>83.3</v>
      </c>
      <c r="N5255" s="389">
        <f t="shared" si="42"/>
        <v>34.985999999999997</v>
      </c>
    </row>
    <row r="5256" spans="1:14" x14ac:dyDescent="0.2">
      <c r="A5256" s="21">
        <v>43130</v>
      </c>
      <c r="D5256" s="161">
        <v>67.78</v>
      </c>
      <c r="E5256" s="426">
        <v>64.5</v>
      </c>
      <c r="F5256" s="564">
        <f t="shared" si="43"/>
        <v>1.0508527131782945</v>
      </c>
      <c r="K5256" s="426">
        <v>61</v>
      </c>
      <c r="M5256" s="426">
        <v>85.3</v>
      </c>
      <c r="N5256" s="389">
        <f t="shared" si="42"/>
        <v>35.826000000000001</v>
      </c>
    </row>
    <row r="5257" spans="1:14" ht="13.2" x14ac:dyDescent="0.25">
      <c r="A5257" s="21">
        <v>43131</v>
      </c>
      <c r="D5257" s="161">
        <v>67.78</v>
      </c>
      <c r="E5257" s="426">
        <v>64.73</v>
      </c>
      <c r="F5257" s="564">
        <f t="shared" si="43"/>
        <v>1.0471188011741077</v>
      </c>
      <c r="H5257" s="383">
        <f>AVERAGE(D5227:D5257)</f>
        <v>69.000322580645147</v>
      </c>
      <c r="I5257" s="383">
        <f>AVERAGE(E5227:E5257)</f>
        <v>63.614838709677407</v>
      </c>
      <c r="K5257" s="426">
        <v>61.25</v>
      </c>
      <c r="M5257" s="426">
        <v>86.9</v>
      </c>
      <c r="N5257" s="389">
        <f t="shared" si="42"/>
        <v>36.498000000000005</v>
      </c>
    </row>
    <row r="5258" spans="1:14" s="57" customFormat="1" ht="13.2" x14ac:dyDescent="0.25">
      <c r="A5258" s="286">
        <v>43132</v>
      </c>
      <c r="D5258" s="372">
        <v>68.599999999999994</v>
      </c>
      <c r="E5258" s="435">
        <v>65.8</v>
      </c>
      <c r="F5258" s="564">
        <f t="shared" si="43"/>
        <v>1.0425531914893618</v>
      </c>
      <c r="I5258" s="383"/>
      <c r="K5258" s="435">
        <v>62.25</v>
      </c>
      <c r="M5258" s="542">
        <v>85.6</v>
      </c>
      <c r="N5258" s="385">
        <f t="shared" si="42"/>
        <v>35.951999999999998</v>
      </c>
    </row>
    <row r="5259" spans="1:14" x14ac:dyDescent="0.2">
      <c r="A5259" s="21">
        <v>43133</v>
      </c>
      <c r="D5259" s="376">
        <v>67.45</v>
      </c>
      <c r="E5259" s="376">
        <v>65.45</v>
      </c>
      <c r="F5259" s="564">
        <f t="shared" si="43"/>
        <v>1.0305576776165011</v>
      </c>
      <c r="K5259" s="376">
        <v>62</v>
      </c>
      <c r="M5259" s="376">
        <v>84</v>
      </c>
      <c r="N5259" s="379">
        <f t="shared" si="42"/>
        <v>35.28</v>
      </c>
    </row>
    <row r="5260" spans="1:14" x14ac:dyDescent="0.2">
      <c r="A5260" s="21">
        <v>43134</v>
      </c>
      <c r="D5260" s="376">
        <v>67.45</v>
      </c>
      <c r="E5260" s="376">
        <v>65.45</v>
      </c>
      <c r="F5260" s="564">
        <f t="shared" si="43"/>
        <v>1.0305576776165011</v>
      </c>
      <c r="K5260" s="376">
        <v>62</v>
      </c>
      <c r="M5260" s="376">
        <v>84</v>
      </c>
      <c r="N5260" s="379">
        <f t="shared" si="42"/>
        <v>35.28</v>
      </c>
    </row>
    <row r="5261" spans="1:14" x14ac:dyDescent="0.2">
      <c r="A5261" s="21">
        <v>43135</v>
      </c>
      <c r="D5261" s="376">
        <v>67.45</v>
      </c>
      <c r="E5261" s="376">
        <v>65.45</v>
      </c>
      <c r="F5261" s="564">
        <f t="shared" si="43"/>
        <v>1.0305576776165011</v>
      </c>
      <c r="K5261" s="376">
        <v>62</v>
      </c>
      <c r="M5261" s="376">
        <v>84</v>
      </c>
      <c r="N5261" s="379">
        <f t="shared" si="42"/>
        <v>35.28</v>
      </c>
    </row>
    <row r="5262" spans="1:14" x14ac:dyDescent="0.2">
      <c r="A5262" s="21">
        <v>43136</v>
      </c>
      <c r="D5262" s="161">
        <v>67.69</v>
      </c>
      <c r="E5262" s="426">
        <v>64.150000000000006</v>
      </c>
      <c r="F5262" s="564">
        <f t="shared" si="43"/>
        <v>1.0551831644583007</v>
      </c>
      <c r="K5262" s="426">
        <v>60.5</v>
      </c>
      <c r="M5262" s="426">
        <v>79.3</v>
      </c>
      <c r="N5262" s="389">
        <f t="shared" si="42"/>
        <v>33.305999999999997</v>
      </c>
    </row>
    <row r="5263" spans="1:14" x14ac:dyDescent="0.2">
      <c r="A5263" s="21">
        <v>43137</v>
      </c>
      <c r="D5263" s="161">
        <v>66.75</v>
      </c>
      <c r="E5263" s="426">
        <v>63.39</v>
      </c>
      <c r="F5263" s="564">
        <f t="shared" si="43"/>
        <v>1.0530052058684336</v>
      </c>
      <c r="K5263" s="426"/>
      <c r="M5263" s="426">
        <v>76.5</v>
      </c>
      <c r="N5263" s="389">
        <f t="shared" si="42"/>
        <v>32.130000000000003</v>
      </c>
    </row>
    <row r="5264" spans="1:14" x14ac:dyDescent="0.2">
      <c r="A5264" s="21">
        <v>43138</v>
      </c>
      <c r="D5264" s="161">
        <v>65.739999999999995</v>
      </c>
      <c r="E5264" s="426">
        <v>61.79</v>
      </c>
      <c r="F5264" s="564">
        <f t="shared" si="43"/>
        <v>1.0639262016507525</v>
      </c>
      <c r="K5264" s="426"/>
      <c r="M5264" s="426">
        <v>75.5</v>
      </c>
      <c r="N5264" s="389">
        <f t="shared" si="42"/>
        <v>31.71</v>
      </c>
    </row>
    <row r="5265" spans="1:14" x14ac:dyDescent="0.2">
      <c r="A5265" s="21">
        <v>43139</v>
      </c>
      <c r="D5265" s="161">
        <v>64.260000000000005</v>
      </c>
      <c r="E5265" s="426">
        <v>61.15</v>
      </c>
      <c r="F5265" s="564">
        <f t="shared" si="43"/>
        <v>1.0508585445625511</v>
      </c>
      <c r="K5265" s="426"/>
      <c r="M5265" s="426">
        <v>75</v>
      </c>
      <c r="N5265" s="389">
        <f t="shared" si="42"/>
        <v>31.5</v>
      </c>
    </row>
    <row r="5266" spans="1:14" x14ac:dyDescent="0.2">
      <c r="A5266" s="21">
        <v>43140</v>
      </c>
      <c r="D5266" s="376">
        <v>63.04</v>
      </c>
      <c r="E5266" s="376">
        <v>59.2</v>
      </c>
      <c r="F5266" s="564">
        <f t="shared" si="43"/>
        <v>1.0648648648648649</v>
      </c>
      <c r="K5266" s="426"/>
      <c r="M5266" s="376">
        <v>81.5</v>
      </c>
      <c r="N5266" s="379">
        <f t="shared" si="42"/>
        <v>34.229999999999997</v>
      </c>
    </row>
    <row r="5267" spans="1:14" x14ac:dyDescent="0.2">
      <c r="A5267" s="21">
        <v>43141</v>
      </c>
      <c r="D5267" s="376">
        <v>63.04</v>
      </c>
      <c r="E5267" s="376">
        <v>59.2</v>
      </c>
      <c r="F5267" s="564">
        <f t="shared" si="43"/>
        <v>1.0648648648648649</v>
      </c>
      <c r="K5267" s="426"/>
      <c r="M5267" s="376">
        <v>81.5</v>
      </c>
      <c r="N5267" s="379">
        <f t="shared" si="42"/>
        <v>34.229999999999997</v>
      </c>
    </row>
    <row r="5268" spans="1:14" x14ac:dyDescent="0.2">
      <c r="A5268" s="21">
        <v>43142</v>
      </c>
      <c r="D5268" s="376">
        <v>63.04</v>
      </c>
      <c r="E5268" s="376">
        <v>59.2</v>
      </c>
      <c r="F5268" s="564">
        <f t="shared" si="43"/>
        <v>1.0648648648648649</v>
      </c>
      <c r="K5268" s="426"/>
      <c r="M5268" s="376">
        <v>81.5</v>
      </c>
      <c r="N5268" s="379">
        <f t="shared" si="42"/>
        <v>34.229999999999997</v>
      </c>
    </row>
    <row r="5269" spans="1:14" x14ac:dyDescent="0.2">
      <c r="A5269" s="21">
        <v>43143</v>
      </c>
      <c r="D5269" s="161">
        <v>62.2</v>
      </c>
      <c r="E5269" s="426">
        <v>59.29</v>
      </c>
      <c r="F5269" s="564">
        <f t="shared" si="43"/>
        <v>1.0490807893405296</v>
      </c>
      <c r="K5269" s="426"/>
      <c r="M5269" s="426">
        <v>89</v>
      </c>
      <c r="N5269" s="389">
        <f t="shared" si="42"/>
        <v>37.380000000000003</v>
      </c>
    </row>
    <row r="5270" spans="1:14" x14ac:dyDescent="0.2">
      <c r="A5270" s="21">
        <v>43144</v>
      </c>
      <c r="D5270" s="161">
        <v>61.94</v>
      </c>
      <c r="E5270" s="426">
        <v>59.19</v>
      </c>
      <c r="F5270" s="564">
        <f t="shared" si="43"/>
        <v>1.046460550768711</v>
      </c>
      <c r="K5270" s="426"/>
      <c r="M5270" s="426">
        <v>82.5</v>
      </c>
      <c r="N5270" s="389">
        <f t="shared" si="42"/>
        <v>34.65</v>
      </c>
    </row>
    <row r="5271" spans="1:14" x14ac:dyDescent="0.2">
      <c r="A5271" s="21">
        <v>43145</v>
      </c>
      <c r="D5271" s="161">
        <v>62.29</v>
      </c>
      <c r="E5271" s="426">
        <v>60.6</v>
      </c>
      <c r="F5271" s="564">
        <f t="shared" si="43"/>
        <v>1.0278877887788778</v>
      </c>
      <c r="K5271" s="426"/>
      <c r="M5271" s="426">
        <v>84.3</v>
      </c>
      <c r="N5271" s="389">
        <f t="shared" si="42"/>
        <v>35.405999999999999</v>
      </c>
    </row>
    <row r="5272" spans="1:14" x14ac:dyDescent="0.2">
      <c r="A5272" s="21">
        <v>43146</v>
      </c>
      <c r="D5272" s="161">
        <v>62.86</v>
      </c>
      <c r="E5272" s="426">
        <v>61.34</v>
      </c>
      <c r="F5272" s="564">
        <f t="shared" si="43"/>
        <v>1.0247799152266057</v>
      </c>
      <c r="K5272" s="426">
        <v>57.75</v>
      </c>
      <c r="M5272" s="426">
        <v>81</v>
      </c>
      <c r="N5272" s="389">
        <f t="shared" si="42"/>
        <v>34.020000000000003</v>
      </c>
    </row>
    <row r="5273" spans="1:14" x14ac:dyDescent="0.2">
      <c r="A5273" s="21">
        <v>43147</v>
      </c>
      <c r="D5273" s="376">
        <v>64.3</v>
      </c>
      <c r="E5273" s="376">
        <v>61.68</v>
      </c>
      <c r="F5273" s="564">
        <f t="shared" si="43"/>
        <v>1.0424773022049285</v>
      </c>
      <c r="K5273" s="376">
        <v>58.25</v>
      </c>
      <c r="M5273" s="376">
        <v>83.8</v>
      </c>
      <c r="N5273" s="379">
        <f t="shared" si="42"/>
        <v>35.195999999999998</v>
      </c>
    </row>
    <row r="5274" spans="1:14" x14ac:dyDescent="0.2">
      <c r="A5274" s="21">
        <v>43148</v>
      </c>
      <c r="D5274" s="376">
        <v>64.3</v>
      </c>
      <c r="E5274" s="376">
        <v>61.68</v>
      </c>
      <c r="F5274" s="564">
        <f t="shared" si="43"/>
        <v>1.0424773022049285</v>
      </c>
      <c r="K5274" s="376">
        <v>58.25</v>
      </c>
      <c r="M5274" s="376">
        <v>83.8</v>
      </c>
      <c r="N5274" s="379">
        <f t="shared" si="42"/>
        <v>35.195999999999998</v>
      </c>
    </row>
    <row r="5275" spans="1:14" x14ac:dyDescent="0.2">
      <c r="A5275" s="21">
        <v>43149</v>
      </c>
      <c r="D5275" s="376">
        <v>64.3</v>
      </c>
      <c r="E5275" s="376">
        <v>61.68</v>
      </c>
      <c r="F5275" s="564">
        <f t="shared" si="43"/>
        <v>1.0424773022049285</v>
      </c>
      <c r="K5275" s="376">
        <v>58.25</v>
      </c>
      <c r="M5275" s="376">
        <v>83.8</v>
      </c>
      <c r="N5275" s="379">
        <f t="shared" si="42"/>
        <v>35.195999999999998</v>
      </c>
    </row>
    <row r="5276" spans="1:14" x14ac:dyDescent="0.2">
      <c r="A5276" s="21">
        <v>43150</v>
      </c>
      <c r="D5276" s="161">
        <v>64.95</v>
      </c>
      <c r="E5276" s="376">
        <v>61.68</v>
      </c>
      <c r="F5276" s="424" t="s">
        <v>3277</v>
      </c>
      <c r="K5276" s="376">
        <v>58.25</v>
      </c>
      <c r="M5276" s="376">
        <v>83.8</v>
      </c>
      <c r="N5276" s="379">
        <f t="shared" si="42"/>
        <v>35.195999999999998</v>
      </c>
    </row>
    <row r="5277" spans="1:14" x14ac:dyDescent="0.2">
      <c r="A5277" s="21">
        <v>43151</v>
      </c>
      <c r="D5277" s="161">
        <v>64.680000000000007</v>
      </c>
      <c r="E5277" s="426">
        <v>61.9</v>
      </c>
      <c r="F5277" s="564">
        <f t="shared" si="43"/>
        <v>1.0449111470113086</v>
      </c>
      <c r="K5277" s="426">
        <v>58</v>
      </c>
      <c r="M5277" s="426">
        <v>83.8</v>
      </c>
      <c r="N5277" s="389">
        <f t="shared" si="42"/>
        <v>35.195999999999998</v>
      </c>
    </row>
    <row r="5278" spans="1:14" x14ac:dyDescent="0.2">
      <c r="A5278" s="21">
        <v>43152</v>
      </c>
      <c r="D5278" s="161">
        <v>64.81</v>
      </c>
      <c r="E5278" s="426">
        <v>61.68</v>
      </c>
      <c r="F5278" s="564">
        <f t="shared" si="43"/>
        <v>1.0507457846952011</v>
      </c>
      <c r="K5278" s="426">
        <v>58.25</v>
      </c>
      <c r="M5278" s="426">
        <v>83.5</v>
      </c>
      <c r="N5278" s="389">
        <f t="shared" si="42"/>
        <v>35.07</v>
      </c>
    </row>
    <row r="5279" spans="1:14" x14ac:dyDescent="0.2">
      <c r="A5279" s="21">
        <v>43153</v>
      </c>
      <c r="D5279" s="161">
        <v>66.12</v>
      </c>
      <c r="E5279" s="426">
        <v>62.77</v>
      </c>
      <c r="F5279" s="564">
        <f t="shared" si="43"/>
        <v>1.0533694440019117</v>
      </c>
      <c r="K5279" s="426">
        <v>59.25</v>
      </c>
      <c r="M5279" s="426">
        <v>83.5</v>
      </c>
      <c r="N5279" s="389">
        <f t="shared" si="42"/>
        <v>35.07</v>
      </c>
    </row>
    <row r="5280" spans="1:14" x14ac:dyDescent="0.2">
      <c r="A5280" s="21">
        <v>43154</v>
      </c>
      <c r="D5280" s="376">
        <v>67.040000000000006</v>
      </c>
      <c r="E5280" s="376">
        <v>63.55</v>
      </c>
      <c r="F5280" s="564">
        <f t="shared" si="43"/>
        <v>1.0549173878835565</v>
      </c>
      <c r="K5280" s="376">
        <v>60</v>
      </c>
      <c r="M5280" s="376">
        <v>83.5</v>
      </c>
      <c r="N5280" s="389">
        <f t="shared" si="42"/>
        <v>35.07</v>
      </c>
    </row>
    <row r="5281" spans="1:14" x14ac:dyDescent="0.2">
      <c r="A5281" s="21">
        <v>43155</v>
      </c>
      <c r="D5281" s="376">
        <v>67.040000000000006</v>
      </c>
      <c r="E5281" s="376">
        <v>63.55</v>
      </c>
      <c r="F5281" s="564">
        <f t="shared" si="43"/>
        <v>1.0549173878835565</v>
      </c>
      <c r="K5281" s="376">
        <v>60</v>
      </c>
      <c r="M5281" s="376">
        <v>83.5</v>
      </c>
      <c r="N5281" s="389">
        <f t="shared" si="42"/>
        <v>35.07</v>
      </c>
    </row>
    <row r="5282" spans="1:14" x14ac:dyDescent="0.2">
      <c r="A5282" s="21">
        <v>43156</v>
      </c>
      <c r="D5282" s="376">
        <v>67.040000000000006</v>
      </c>
      <c r="E5282" s="376">
        <v>63.55</v>
      </c>
      <c r="F5282" s="564">
        <f t="shared" si="43"/>
        <v>1.0549173878835565</v>
      </c>
      <c r="K5282" s="376">
        <v>60</v>
      </c>
      <c r="M5282" s="376">
        <v>83.5</v>
      </c>
      <c r="N5282" s="389">
        <f t="shared" si="42"/>
        <v>35.07</v>
      </c>
    </row>
    <row r="5283" spans="1:14" x14ac:dyDescent="0.2">
      <c r="A5283" s="21">
        <v>43157</v>
      </c>
      <c r="D5283" s="161">
        <v>67.959999999999994</v>
      </c>
      <c r="E5283" s="426">
        <v>63.91</v>
      </c>
      <c r="F5283" s="564">
        <f t="shared" si="43"/>
        <v>1.0633703645751837</v>
      </c>
      <c r="K5283" s="426">
        <v>60.5</v>
      </c>
      <c r="M5283" s="426">
        <v>92.8</v>
      </c>
      <c r="N5283" s="389">
        <f t="shared" ref="N5283:N5349" si="44">(M5283/100)*42</f>
        <v>38.975999999999999</v>
      </c>
    </row>
    <row r="5284" spans="1:14" x14ac:dyDescent="0.2">
      <c r="A5284" s="21">
        <v>43158</v>
      </c>
      <c r="D5284" s="161">
        <v>67.59</v>
      </c>
      <c r="E5284" s="426">
        <v>63.01</v>
      </c>
      <c r="F5284" s="564">
        <f t="shared" si="43"/>
        <v>1.0726868750991907</v>
      </c>
      <c r="K5284" s="426">
        <v>59.5</v>
      </c>
      <c r="M5284" s="426">
        <v>84</v>
      </c>
      <c r="N5284" s="389">
        <f t="shared" si="44"/>
        <v>35.28</v>
      </c>
    </row>
    <row r="5285" spans="1:14" ht="13.2" x14ac:dyDescent="0.25">
      <c r="A5285" s="21">
        <v>43159</v>
      </c>
      <c r="D5285" s="161">
        <v>66.08</v>
      </c>
      <c r="E5285" s="426">
        <v>61.64</v>
      </c>
      <c r="F5285" s="564">
        <f t="shared" si="43"/>
        <v>1.072031148604802</v>
      </c>
      <c r="H5285" s="383">
        <f>AVERAGE(D5258:D5285)</f>
        <v>65.357499999999987</v>
      </c>
      <c r="I5285" s="383">
        <f>AVERAGE(E5258:E5285)</f>
        <v>62.247500000000009</v>
      </c>
      <c r="K5285" s="426">
        <v>58</v>
      </c>
      <c r="M5285" s="426">
        <v>81</v>
      </c>
      <c r="N5285" s="389">
        <f t="shared" si="44"/>
        <v>34.020000000000003</v>
      </c>
    </row>
    <row r="5286" spans="1:14" s="57" customFormat="1" x14ac:dyDescent="0.2">
      <c r="A5286" s="286">
        <v>43160</v>
      </c>
      <c r="D5286" s="372">
        <v>64.23</v>
      </c>
      <c r="E5286" s="429">
        <v>60.99</v>
      </c>
      <c r="F5286" s="564">
        <f t="shared" si="43"/>
        <v>1.0531234628627644</v>
      </c>
      <c r="K5286" s="373">
        <v>57.5</v>
      </c>
      <c r="M5286" s="542">
        <v>75.5</v>
      </c>
      <c r="N5286" s="385">
        <f t="shared" si="44"/>
        <v>31.71</v>
      </c>
    </row>
    <row r="5287" spans="1:14" x14ac:dyDescent="0.2">
      <c r="A5287" s="21">
        <v>43161</v>
      </c>
      <c r="D5287" s="376">
        <v>64.260000000000005</v>
      </c>
      <c r="E5287" s="376">
        <v>61.25</v>
      </c>
      <c r="F5287" s="564">
        <f t="shared" si="43"/>
        <v>1.0491428571428572</v>
      </c>
      <c r="K5287" s="376">
        <v>57.75</v>
      </c>
      <c r="M5287" s="376">
        <v>75.5</v>
      </c>
      <c r="N5287" s="389">
        <f t="shared" si="44"/>
        <v>31.71</v>
      </c>
    </row>
    <row r="5288" spans="1:14" x14ac:dyDescent="0.2">
      <c r="A5288" s="21">
        <v>43162</v>
      </c>
      <c r="D5288" s="376">
        <v>64.260000000000005</v>
      </c>
      <c r="E5288" s="376">
        <v>61.25</v>
      </c>
      <c r="F5288" s="564">
        <f t="shared" si="43"/>
        <v>1.0491428571428572</v>
      </c>
      <c r="K5288" s="376">
        <v>57.75</v>
      </c>
      <c r="M5288" s="376">
        <v>75.5</v>
      </c>
      <c r="N5288" s="389">
        <f t="shared" si="44"/>
        <v>31.71</v>
      </c>
    </row>
    <row r="5289" spans="1:14" x14ac:dyDescent="0.2">
      <c r="A5289" s="21">
        <v>43163</v>
      </c>
      <c r="D5289" s="376">
        <v>64.260000000000005</v>
      </c>
      <c r="E5289" s="376">
        <v>61.25</v>
      </c>
      <c r="F5289" s="564">
        <f t="shared" si="43"/>
        <v>1.0491428571428572</v>
      </c>
      <c r="K5289" s="376">
        <v>57.75</v>
      </c>
      <c r="M5289" s="376">
        <v>75.5</v>
      </c>
      <c r="N5289" s="389">
        <f t="shared" si="44"/>
        <v>31.71</v>
      </c>
    </row>
    <row r="5290" spans="1:14" x14ac:dyDescent="0.2">
      <c r="A5290" s="21">
        <v>43164</v>
      </c>
      <c r="D5290" s="161">
        <v>65.78</v>
      </c>
      <c r="E5290" s="426">
        <v>62.57</v>
      </c>
      <c r="F5290" s="564">
        <f t="shared" si="43"/>
        <v>1.0513025411539076</v>
      </c>
      <c r="K5290" s="426">
        <v>59</v>
      </c>
      <c r="M5290" s="426">
        <v>76</v>
      </c>
      <c r="N5290" s="389">
        <f t="shared" si="44"/>
        <v>31.92</v>
      </c>
    </row>
    <row r="5291" spans="1:14" x14ac:dyDescent="0.2">
      <c r="A5291" s="21">
        <v>43165</v>
      </c>
      <c r="D5291" s="161">
        <v>65.67</v>
      </c>
      <c r="E5291" s="426">
        <v>62.6</v>
      </c>
      <c r="F5291" s="564">
        <f t="shared" si="43"/>
        <v>1.0490415335463259</v>
      </c>
      <c r="K5291" s="426"/>
      <c r="M5291" s="426">
        <v>76.400000000000006</v>
      </c>
      <c r="N5291" s="389">
        <f t="shared" si="44"/>
        <v>32.088000000000001</v>
      </c>
    </row>
    <row r="5292" spans="1:14" x14ac:dyDescent="0.2">
      <c r="A5292" s="21">
        <v>43166</v>
      </c>
      <c r="D5292" s="161">
        <v>65.09</v>
      </c>
      <c r="E5292" s="426">
        <v>61.15</v>
      </c>
      <c r="F5292" s="564">
        <f t="shared" si="43"/>
        <v>1.06443172526574</v>
      </c>
      <c r="K5292" s="426"/>
      <c r="M5292" s="426">
        <v>73.5</v>
      </c>
      <c r="N5292" s="389">
        <f t="shared" si="44"/>
        <v>30.87</v>
      </c>
    </row>
    <row r="5293" spans="1:14" x14ac:dyDescent="0.2">
      <c r="A5293" s="21">
        <v>43167</v>
      </c>
      <c r="D5293" s="18">
        <v>63.87</v>
      </c>
      <c r="E5293" s="426">
        <v>60.12</v>
      </c>
      <c r="F5293" s="564">
        <f t="shared" si="43"/>
        <v>1.0623752495009979</v>
      </c>
      <c r="K5293" s="426"/>
      <c r="M5293" s="426">
        <v>73.3</v>
      </c>
      <c r="N5293" s="389">
        <f t="shared" si="44"/>
        <v>30.785999999999998</v>
      </c>
    </row>
    <row r="5294" spans="1:14" x14ac:dyDescent="0.2">
      <c r="A5294" s="21">
        <v>43168</v>
      </c>
      <c r="D5294" s="375">
        <v>65.19</v>
      </c>
      <c r="E5294" s="376">
        <v>62.04</v>
      </c>
      <c r="F5294" s="564">
        <f t="shared" si="43"/>
        <v>1.0507736943907156</v>
      </c>
      <c r="K5294" s="426"/>
      <c r="M5294" s="376">
        <v>76.3</v>
      </c>
      <c r="N5294" s="379">
        <f t="shared" si="44"/>
        <v>32.045999999999999</v>
      </c>
    </row>
    <row r="5295" spans="1:14" x14ac:dyDescent="0.2">
      <c r="A5295" s="21">
        <v>43169</v>
      </c>
      <c r="D5295" s="375">
        <v>65.19</v>
      </c>
      <c r="E5295" s="376">
        <v>62.04</v>
      </c>
      <c r="F5295" s="564">
        <f t="shared" si="43"/>
        <v>1.0507736943907156</v>
      </c>
      <c r="K5295" s="426"/>
      <c r="M5295" s="376">
        <v>76.3</v>
      </c>
      <c r="N5295" s="379">
        <f t="shared" si="44"/>
        <v>32.045999999999999</v>
      </c>
    </row>
    <row r="5296" spans="1:14" x14ac:dyDescent="0.2">
      <c r="A5296" s="21">
        <v>43170</v>
      </c>
      <c r="D5296" s="375">
        <v>65.19</v>
      </c>
      <c r="E5296" s="376">
        <v>62.04</v>
      </c>
      <c r="F5296" s="564">
        <f t="shared" si="43"/>
        <v>1.0507736943907156</v>
      </c>
      <c r="K5296" s="426"/>
      <c r="M5296" s="376">
        <v>76.3</v>
      </c>
      <c r="N5296" s="379">
        <f t="shared" si="44"/>
        <v>32.045999999999999</v>
      </c>
    </row>
    <row r="5297" spans="1:14" x14ac:dyDescent="0.2">
      <c r="A5297" s="21">
        <v>43171</v>
      </c>
      <c r="D5297" s="18">
        <v>64.53</v>
      </c>
      <c r="E5297" s="426">
        <v>61.36</v>
      </c>
      <c r="F5297" s="564">
        <f t="shared" si="43"/>
        <v>1.0516623207301175</v>
      </c>
      <c r="K5297" s="426"/>
      <c r="M5297" s="426">
        <v>76.3</v>
      </c>
      <c r="N5297" s="389">
        <f t="shared" si="44"/>
        <v>32.045999999999999</v>
      </c>
    </row>
    <row r="5298" spans="1:14" x14ac:dyDescent="0.2">
      <c r="A5298" s="21">
        <v>43172</v>
      </c>
      <c r="D5298" s="161">
        <v>64.2</v>
      </c>
      <c r="E5298" s="426">
        <v>60.71</v>
      </c>
      <c r="F5298" s="564">
        <f t="shared" si="43"/>
        <v>1.0574864108054687</v>
      </c>
      <c r="K5298" s="426"/>
      <c r="M5298" s="426">
        <v>79.599999999999994</v>
      </c>
      <c r="N5298" s="389">
        <f t="shared" si="44"/>
        <v>33.431999999999995</v>
      </c>
    </row>
    <row r="5299" spans="1:14" x14ac:dyDescent="0.2">
      <c r="A5299" s="21">
        <v>43173</v>
      </c>
      <c r="D5299" s="18">
        <v>63.61</v>
      </c>
      <c r="E5299" s="426">
        <v>60.96</v>
      </c>
      <c r="F5299" s="564">
        <f t="shared" si="43"/>
        <v>1.0434711286089238</v>
      </c>
      <c r="K5299" s="426">
        <v>57.5</v>
      </c>
      <c r="M5299" s="426">
        <v>79.599999999999994</v>
      </c>
      <c r="N5299" s="389">
        <f t="shared" si="44"/>
        <v>33.431999999999995</v>
      </c>
    </row>
    <row r="5300" spans="1:14" x14ac:dyDescent="0.2">
      <c r="A5300" s="21">
        <v>43174</v>
      </c>
      <c r="D5300" s="18">
        <v>63.67</v>
      </c>
      <c r="E5300" s="426">
        <v>61.19</v>
      </c>
      <c r="F5300" s="564">
        <f t="shared" si="43"/>
        <v>1.0405294982840334</v>
      </c>
      <c r="K5300" s="426">
        <v>57.75</v>
      </c>
      <c r="M5300" s="426">
        <v>82</v>
      </c>
      <c r="N5300" s="389">
        <f t="shared" si="44"/>
        <v>34.44</v>
      </c>
    </row>
    <row r="5301" spans="1:14" x14ac:dyDescent="0.2">
      <c r="A5301" s="21">
        <v>43175</v>
      </c>
      <c r="D5301" s="375">
        <v>64.680000000000007</v>
      </c>
      <c r="E5301" s="376">
        <v>62.34</v>
      </c>
      <c r="F5301" s="564">
        <f t="shared" si="43"/>
        <v>1.0375360923965351</v>
      </c>
      <c r="K5301" s="426">
        <v>58.75</v>
      </c>
      <c r="M5301" s="376">
        <v>80.5</v>
      </c>
      <c r="N5301" s="379">
        <f t="shared" si="44"/>
        <v>33.81</v>
      </c>
    </row>
    <row r="5302" spans="1:14" x14ac:dyDescent="0.2">
      <c r="A5302" s="21">
        <v>43176</v>
      </c>
      <c r="D5302" s="375">
        <v>64.680000000000007</v>
      </c>
      <c r="E5302" s="376">
        <v>62.34</v>
      </c>
      <c r="F5302" s="564">
        <f t="shared" si="43"/>
        <v>1.0375360923965351</v>
      </c>
      <c r="K5302" s="426"/>
      <c r="M5302" s="376">
        <v>80.5</v>
      </c>
      <c r="N5302" s="379">
        <f t="shared" si="44"/>
        <v>33.81</v>
      </c>
    </row>
    <row r="5303" spans="1:14" x14ac:dyDescent="0.2">
      <c r="A5303" s="21">
        <v>43177</v>
      </c>
      <c r="D5303" s="375">
        <v>64.680000000000007</v>
      </c>
      <c r="E5303" s="376">
        <v>62.34</v>
      </c>
      <c r="F5303" s="564">
        <f t="shared" si="43"/>
        <v>1.0375360923965351</v>
      </c>
      <c r="K5303" s="426"/>
      <c r="M5303" s="376">
        <v>80.5</v>
      </c>
      <c r="N5303" s="379">
        <f t="shared" si="44"/>
        <v>33.81</v>
      </c>
    </row>
    <row r="5304" spans="1:14" x14ac:dyDescent="0.2">
      <c r="A5304" s="21">
        <v>43178</v>
      </c>
      <c r="D5304" s="18">
        <v>64.819999999999993</v>
      </c>
      <c r="E5304" s="426">
        <v>62.06</v>
      </c>
      <c r="F5304" s="564">
        <f>D5304/E5304</f>
        <v>1.0444730905575248</v>
      </c>
      <c r="K5304" s="426">
        <v>58.75</v>
      </c>
      <c r="M5304" s="426">
        <v>78.8</v>
      </c>
      <c r="N5304" s="389">
        <f t="shared" si="44"/>
        <v>33.095999999999997</v>
      </c>
    </row>
    <row r="5305" spans="1:14" x14ac:dyDescent="0.2">
      <c r="A5305" s="21">
        <v>43179</v>
      </c>
      <c r="D5305" s="161">
        <v>66</v>
      </c>
      <c r="E5305" s="426">
        <v>63.4</v>
      </c>
      <c r="F5305" s="564">
        <f>D5305/E5305</f>
        <v>1.0410094637223974</v>
      </c>
      <c r="K5305" s="426">
        <v>59.75</v>
      </c>
      <c r="M5305" s="426">
        <v>80.3</v>
      </c>
      <c r="N5305" s="389">
        <f t="shared" si="44"/>
        <v>33.725999999999999</v>
      </c>
    </row>
    <row r="5306" spans="1:14" x14ac:dyDescent="0.2">
      <c r="A5306" s="21">
        <v>43180</v>
      </c>
      <c r="D5306" s="18">
        <v>68.150000000000006</v>
      </c>
      <c r="E5306" s="426">
        <v>65.17</v>
      </c>
      <c r="F5306" s="564">
        <f>D5306/E5306</f>
        <v>1.0457265613012123</v>
      </c>
      <c r="K5306" s="426">
        <v>61.75</v>
      </c>
      <c r="M5306" s="426">
        <v>81.8</v>
      </c>
      <c r="N5306" s="389">
        <f t="shared" si="44"/>
        <v>34.355999999999995</v>
      </c>
    </row>
    <row r="5307" spans="1:14" x14ac:dyDescent="0.2">
      <c r="A5307" s="21">
        <v>43181</v>
      </c>
      <c r="D5307" s="18">
        <v>68.98</v>
      </c>
      <c r="E5307" s="426">
        <v>64.3</v>
      </c>
      <c r="F5307" s="564">
        <f>D5307/E5307</f>
        <v>1.0727838258164852</v>
      </c>
      <c r="K5307" s="426">
        <v>60.75</v>
      </c>
      <c r="M5307" s="426">
        <v>80.5</v>
      </c>
      <c r="N5307" s="389">
        <f t="shared" si="44"/>
        <v>33.81</v>
      </c>
    </row>
    <row r="5308" spans="1:14" x14ac:dyDescent="0.2">
      <c r="A5308" s="21">
        <v>43182</v>
      </c>
      <c r="D5308" s="375">
        <v>69.03</v>
      </c>
      <c r="E5308" s="376">
        <v>65.88</v>
      </c>
      <c r="F5308" s="564">
        <f>D5308/E5308</f>
        <v>1.0478142076502732</v>
      </c>
      <c r="K5308" s="426">
        <v>62.25</v>
      </c>
      <c r="M5308" s="376">
        <v>82.8</v>
      </c>
      <c r="N5308" s="379">
        <f t="shared" si="44"/>
        <v>34.775999999999996</v>
      </c>
    </row>
    <row r="5309" spans="1:14" x14ac:dyDescent="0.2">
      <c r="A5309" s="21">
        <v>43183</v>
      </c>
      <c r="D5309" s="375">
        <v>69.03</v>
      </c>
      <c r="E5309" s="376">
        <v>65.88</v>
      </c>
      <c r="F5309" s="564">
        <f t="shared" ref="F5309:F5372" si="45">D5309/E5309</f>
        <v>1.0478142076502732</v>
      </c>
      <c r="K5309" s="426"/>
      <c r="M5309" s="376">
        <v>82.8</v>
      </c>
      <c r="N5309" s="379">
        <f t="shared" si="44"/>
        <v>34.775999999999996</v>
      </c>
    </row>
    <row r="5310" spans="1:14" x14ac:dyDescent="0.2">
      <c r="A5310" s="21">
        <v>43184</v>
      </c>
      <c r="D5310" s="375">
        <v>69.03</v>
      </c>
      <c r="E5310" s="376">
        <v>65.88</v>
      </c>
      <c r="F5310" s="564">
        <f t="shared" si="45"/>
        <v>1.0478142076502732</v>
      </c>
      <c r="K5310" s="426"/>
      <c r="M5310" s="376">
        <v>82.8</v>
      </c>
      <c r="N5310" s="379">
        <f t="shared" si="44"/>
        <v>34.775999999999996</v>
      </c>
    </row>
    <row r="5311" spans="1:14" x14ac:dyDescent="0.2">
      <c r="A5311" s="21">
        <v>43185</v>
      </c>
      <c r="D5311" s="18">
        <v>68.81</v>
      </c>
      <c r="E5311" s="426">
        <v>65.55</v>
      </c>
      <c r="F5311" s="564">
        <f t="shared" si="45"/>
        <v>1.0497330282227308</v>
      </c>
      <c r="K5311" s="426">
        <v>62.5</v>
      </c>
      <c r="M5311" s="426">
        <v>82.5</v>
      </c>
      <c r="N5311" s="389">
        <f t="shared" si="44"/>
        <v>34.65</v>
      </c>
    </row>
    <row r="5312" spans="1:14" x14ac:dyDescent="0.2">
      <c r="A5312" s="21">
        <v>43186</v>
      </c>
      <c r="D5312" s="18">
        <v>68.63</v>
      </c>
      <c r="E5312" s="426">
        <v>65.25</v>
      </c>
      <c r="F5312" s="564">
        <f t="shared" si="45"/>
        <v>1.0518007662835249</v>
      </c>
      <c r="K5312" s="426">
        <v>61.5</v>
      </c>
      <c r="M5312" s="426">
        <v>81</v>
      </c>
      <c r="N5312" s="389">
        <f t="shared" si="44"/>
        <v>34.020000000000003</v>
      </c>
    </row>
    <row r="5313" spans="1:14" x14ac:dyDescent="0.2">
      <c r="A5313" s="21">
        <v>43187</v>
      </c>
      <c r="D5313" s="18">
        <v>68.13</v>
      </c>
      <c r="E5313" s="426">
        <v>64.38</v>
      </c>
      <c r="F5313" s="564">
        <f t="shared" si="45"/>
        <v>1.0582479030754892</v>
      </c>
      <c r="K5313" s="426">
        <v>61</v>
      </c>
      <c r="M5313" s="426">
        <v>81</v>
      </c>
      <c r="N5313" s="389">
        <f t="shared" si="44"/>
        <v>34.020000000000003</v>
      </c>
    </row>
    <row r="5314" spans="1:14" x14ac:dyDescent="0.2">
      <c r="A5314" s="21">
        <v>43188</v>
      </c>
      <c r="D5314" s="375">
        <v>69.02</v>
      </c>
      <c r="E5314" s="376">
        <v>64.94</v>
      </c>
      <c r="F5314" s="564">
        <f t="shared" si="45"/>
        <v>1.0628272251308901</v>
      </c>
      <c r="K5314" s="376">
        <v>61.5</v>
      </c>
      <c r="M5314" s="426">
        <v>80.099999999999994</v>
      </c>
      <c r="N5314" s="389">
        <f t="shared" si="44"/>
        <v>33.641999999999996</v>
      </c>
    </row>
    <row r="5315" spans="1:14" x14ac:dyDescent="0.2">
      <c r="A5315" s="21">
        <v>43189</v>
      </c>
      <c r="D5315" s="375">
        <v>69.02</v>
      </c>
      <c r="E5315" s="376">
        <v>64.94</v>
      </c>
      <c r="F5315" s="424" t="s">
        <v>3174</v>
      </c>
      <c r="K5315" s="376">
        <v>61.5</v>
      </c>
      <c r="M5315" s="376">
        <v>80.099999999999994</v>
      </c>
      <c r="N5315" s="379">
        <f t="shared" si="44"/>
        <v>33.641999999999996</v>
      </c>
    </row>
    <row r="5316" spans="1:14" ht="13.2" x14ac:dyDescent="0.25">
      <c r="A5316" s="21">
        <v>43190</v>
      </c>
      <c r="D5316" s="375">
        <v>69.02</v>
      </c>
      <c r="E5316" s="376">
        <v>64.94</v>
      </c>
      <c r="F5316" s="564">
        <f t="shared" si="45"/>
        <v>1.0628272251308901</v>
      </c>
      <c r="H5316" s="383">
        <f>AVERAGE(D5286:D5316)</f>
        <v>66.151935483870972</v>
      </c>
      <c r="I5316" s="383">
        <f>AVERAGE(E5286:E5316)</f>
        <v>62.939032258064522</v>
      </c>
      <c r="K5316" s="376">
        <v>61.5</v>
      </c>
      <c r="M5316" s="376">
        <v>80.099999999999994</v>
      </c>
      <c r="N5316" s="379">
        <f t="shared" si="44"/>
        <v>33.641999999999996</v>
      </c>
    </row>
    <row r="5317" spans="1:14" s="57" customFormat="1" x14ac:dyDescent="0.2">
      <c r="A5317" s="286">
        <v>43191</v>
      </c>
      <c r="D5317" s="430">
        <v>69.02</v>
      </c>
      <c r="E5317" s="431">
        <v>64.94</v>
      </c>
      <c r="F5317" s="564">
        <f t="shared" si="45"/>
        <v>1.0628272251308901</v>
      </c>
      <c r="K5317" s="431">
        <v>61.5</v>
      </c>
      <c r="M5317" s="433">
        <v>80.099999999999994</v>
      </c>
      <c r="N5317" s="434">
        <f t="shared" si="44"/>
        <v>33.641999999999996</v>
      </c>
    </row>
    <row r="5318" spans="1:14" x14ac:dyDescent="0.2">
      <c r="A5318" s="21">
        <v>43192</v>
      </c>
      <c r="D5318" s="18">
        <v>69.02</v>
      </c>
      <c r="E5318" s="426">
        <v>63.01</v>
      </c>
      <c r="F5318" s="564">
        <f t="shared" si="45"/>
        <v>1.0953816854467544</v>
      </c>
      <c r="K5318" s="426">
        <v>59.5</v>
      </c>
      <c r="M5318" s="426">
        <v>77</v>
      </c>
      <c r="N5318" s="389">
        <f t="shared" si="44"/>
        <v>32.340000000000003</v>
      </c>
    </row>
    <row r="5319" spans="1:14" x14ac:dyDescent="0.2">
      <c r="A5319" s="21">
        <v>43193</v>
      </c>
      <c r="D5319" s="18">
        <v>69.02</v>
      </c>
      <c r="E5319" s="426">
        <v>63.51</v>
      </c>
      <c r="F5319" s="564">
        <f t="shared" si="45"/>
        <v>1.08675799086758</v>
      </c>
      <c r="K5319" s="426">
        <v>60</v>
      </c>
      <c r="M5319" s="426">
        <v>76.8</v>
      </c>
      <c r="N5319" s="389">
        <f t="shared" si="44"/>
        <v>32.256</v>
      </c>
    </row>
    <row r="5320" spans="1:14" x14ac:dyDescent="0.2">
      <c r="A5320" s="21">
        <v>43194</v>
      </c>
      <c r="D5320" s="18">
        <v>66.040000000000006</v>
      </c>
      <c r="E5320" s="426">
        <v>63.37</v>
      </c>
      <c r="F5320" s="564">
        <f t="shared" si="45"/>
        <v>1.0421335016569355</v>
      </c>
      <c r="K5320" s="426"/>
      <c r="M5320" s="426">
        <v>76.8</v>
      </c>
      <c r="N5320" s="389">
        <f t="shared" si="44"/>
        <v>32.256</v>
      </c>
    </row>
    <row r="5321" spans="1:14" x14ac:dyDescent="0.2">
      <c r="A5321" s="21">
        <v>43195</v>
      </c>
      <c r="D5321" s="18">
        <v>66.540000000000006</v>
      </c>
      <c r="E5321" s="426">
        <v>63.54</v>
      </c>
      <c r="F5321" s="564">
        <f t="shared" si="45"/>
        <v>1.0472143531633618</v>
      </c>
      <c r="K5321" s="426"/>
      <c r="M5321" s="426">
        <v>73.5</v>
      </c>
      <c r="N5321" s="389">
        <f t="shared" si="44"/>
        <v>30.87</v>
      </c>
    </row>
    <row r="5322" spans="1:14" x14ac:dyDescent="0.2">
      <c r="A5322" s="21">
        <v>43196</v>
      </c>
      <c r="D5322" s="375">
        <v>66.510000000000005</v>
      </c>
      <c r="E5322" s="376">
        <v>62.06</v>
      </c>
      <c r="F5322" s="564">
        <f t="shared" si="45"/>
        <v>1.0717048018047051</v>
      </c>
      <c r="K5322" s="426"/>
      <c r="M5322" s="376">
        <v>73.5</v>
      </c>
      <c r="N5322" s="379">
        <f t="shared" si="44"/>
        <v>30.87</v>
      </c>
    </row>
    <row r="5323" spans="1:14" x14ac:dyDescent="0.2">
      <c r="A5323" s="21">
        <v>43197</v>
      </c>
      <c r="D5323" s="375">
        <v>66.510000000000005</v>
      </c>
      <c r="E5323" s="376">
        <v>62.06</v>
      </c>
      <c r="F5323" s="564">
        <f t="shared" si="45"/>
        <v>1.0717048018047051</v>
      </c>
      <c r="K5323" s="426"/>
      <c r="M5323" s="376">
        <v>73.5</v>
      </c>
      <c r="N5323" s="379">
        <f t="shared" si="44"/>
        <v>30.87</v>
      </c>
    </row>
    <row r="5324" spans="1:14" x14ac:dyDescent="0.2">
      <c r="A5324" s="21">
        <v>43198</v>
      </c>
      <c r="D5324" s="375">
        <v>66.510000000000005</v>
      </c>
      <c r="E5324" s="376">
        <v>62.06</v>
      </c>
      <c r="F5324" s="564">
        <f t="shared" si="45"/>
        <v>1.0717048018047051</v>
      </c>
      <c r="K5324" s="426"/>
      <c r="M5324" s="376">
        <v>73.5</v>
      </c>
      <c r="N5324" s="379">
        <f t="shared" si="44"/>
        <v>30.87</v>
      </c>
    </row>
    <row r="5325" spans="1:14" x14ac:dyDescent="0.2">
      <c r="A5325" s="21">
        <v>43199</v>
      </c>
      <c r="D5325" s="18">
        <v>68.19</v>
      </c>
      <c r="E5325" s="426">
        <v>63.42</v>
      </c>
      <c r="F5325" s="564">
        <f t="shared" si="45"/>
        <v>1.0752128666035949</v>
      </c>
      <c r="K5325" s="426"/>
      <c r="M5325" s="426">
        <v>76.099999999999994</v>
      </c>
      <c r="N5325" s="389">
        <f t="shared" si="44"/>
        <v>31.961999999999996</v>
      </c>
    </row>
    <row r="5326" spans="1:14" x14ac:dyDescent="0.2">
      <c r="A5326" s="21">
        <v>43200</v>
      </c>
      <c r="D5326" s="18">
        <v>70.67</v>
      </c>
      <c r="E5326" s="426">
        <v>65.510000000000005</v>
      </c>
      <c r="F5326" s="564">
        <f t="shared" si="45"/>
        <v>1.0787666005190046</v>
      </c>
      <c r="K5326" s="426"/>
      <c r="M5326" s="426">
        <v>78.8</v>
      </c>
      <c r="N5326" s="389">
        <f t="shared" si="44"/>
        <v>33.095999999999997</v>
      </c>
    </row>
    <row r="5327" spans="1:14" x14ac:dyDescent="0.2">
      <c r="A5327" s="21">
        <v>43201</v>
      </c>
      <c r="D5327" s="18">
        <v>72.739999999999995</v>
      </c>
      <c r="E5327" s="426">
        <v>66.819999999999993</v>
      </c>
      <c r="F5327" s="564">
        <f t="shared" si="45"/>
        <v>1.0885962286740498</v>
      </c>
      <c r="K5327" s="426"/>
      <c r="M5327" s="426">
        <v>79.5</v>
      </c>
      <c r="N5327" s="389">
        <f t="shared" si="44"/>
        <v>33.39</v>
      </c>
    </row>
    <row r="5328" spans="1:14" x14ac:dyDescent="0.2">
      <c r="A5328" s="21">
        <v>43202</v>
      </c>
      <c r="D5328" s="18">
        <v>71.44</v>
      </c>
      <c r="E5328" s="426">
        <v>67.069999999999993</v>
      </c>
      <c r="F5328" s="564">
        <f t="shared" si="45"/>
        <v>1.0651558073654392</v>
      </c>
      <c r="K5328" s="426"/>
      <c r="M5328" s="426">
        <v>79.5</v>
      </c>
      <c r="N5328" s="389">
        <f t="shared" si="44"/>
        <v>33.39</v>
      </c>
    </row>
    <row r="5329" spans="1:14" x14ac:dyDescent="0.2">
      <c r="A5329" s="21">
        <v>43203</v>
      </c>
      <c r="D5329" s="375">
        <v>73.180000000000007</v>
      </c>
      <c r="E5329" s="376">
        <v>67.39</v>
      </c>
      <c r="F5329" s="564">
        <f t="shared" si="45"/>
        <v>1.0859177919572638</v>
      </c>
      <c r="K5329" s="376">
        <v>63.75</v>
      </c>
      <c r="M5329" s="376">
        <v>83.8</v>
      </c>
      <c r="N5329" s="379">
        <f t="shared" si="44"/>
        <v>35.195999999999998</v>
      </c>
    </row>
    <row r="5330" spans="1:14" x14ac:dyDescent="0.2">
      <c r="A5330" s="21">
        <v>43204</v>
      </c>
      <c r="D5330" s="375">
        <v>73.180000000000007</v>
      </c>
      <c r="E5330" s="376">
        <v>67.39</v>
      </c>
      <c r="F5330" s="564">
        <f t="shared" si="45"/>
        <v>1.0859177919572638</v>
      </c>
      <c r="K5330" s="376">
        <v>63.75</v>
      </c>
      <c r="M5330" s="376">
        <v>83.8</v>
      </c>
      <c r="N5330" s="379">
        <f t="shared" si="44"/>
        <v>35.195999999999998</v>
      </c>
    </row>
    <row r="5331" spans="1:14" x14ac:dyDescent="0.2">
      <c r="A5331" s="21">
        <v>43205</v>
      </c>
      <c r="D5331" s="375">
        <v>73.180000000000007</v>
      </c>
      <c r="E5331" s="376">
        <v>67.39</v>
      </c>
      <c r="F5331" s="564">
        <f t="shared" si="45"/>
        <v>1.0859177919572638</v>
      </c>
      <c r="K5331" s="376">
        <v>63.75</v>
      </c>
      <c r="M5331" s="376">
        <v>83.8</v>
      </c>
      <c r="N5331" s="379">
        <f t="shared" si="44"/>
        <v>35.195999999999998</v>
      </c>
    </row>
    <row r="5332" spans="1:14" x14ac:dyDescent="0.2">
      <c r="A5332" s="21">
        <v>43206</v>
      </c>
      <c r="D5332" s="18">
        <v>72.05</v>
      </c>
      <c r="E5332" s="426">
        <v>66.22</v>
      </c>
      <c r="F5332" s="564">
        <f t="shared" si="45"/>
        <v>1.0880398671096345</v>
      </c>
      <c r="K5332" s="426">
        <v>63</v>
      </c>
      <c r="M5332" s="426">
        <v>81.5</v>
      </c>
      <c r="N5332" s="389">
        <f t="shared" si="44"/>
        <v>34.229999999999997</v>
      </c>
    </row>
    <row r="5333" spans="1:14" x14ac:dyDescent="0.2">
      <c r="A5333" s="21">
        <v>43207</v>
      </c>
      <c r="D5333" s="18">
        <v>71.709999999999994</v>
      </c>
      <c r="E5333" s="426">
        <v>66.52</v>
      </c>
      <c r="F5333" s="564">
        <f t="shared" si="45"/>
        <v>1.0780216476247744</v>
      </c>
      <c r="K5333" s="426">
        <v>63</v>
      </c>
      <c r="M5333" s="426">
        <v>82.3</v>
      </c>
      <c r="N5333" s="389">
        <f t="shared" si="44"/>
        <v>34.565999999999995</v>
      </c>
    </row>
    <row r="5334" spans="1:14" x14ac:dyDescent="0.2">
      <c r="A5334" s="21">
        <v>43208</v>
      </c>
      <c r="D5334" s="18">
        <v>73.73</v>
      </c>
      <c r="E5334" s="426">
        <v>68.47</v>
      </c>
      <c r="F5334" s="564">
        <f t="shared" si="45"/>
        <v>1.0768219658244487</v>
      </c>
      <c r="K5334" s="426">
        <v>65</v>
      </c>
      <c r="M5334" s="426">
        <v>83.3</v>
      </c>
      <c r="N5334" s="389">
        <f t="shared" si="44"/>
        <v>34.985999999999997</v>
      </c>
    </row>
    <row r="5335" spans="1:14" x14ac:dyDescent="0.2">
      <c r="A5335" s="21">
        <v>43209</v>
      </c>
      <c r="D5335" s="18">
        <v>74.849999999999994</v>
      </c>
      <c r="E5335" s="426">
        <v>68.290000000000006</v>
      </c>
      <c r="F5335" s="564">
        <f t="shared" si="45"/>
        <v>1.0960609166788693</v>
      </c>
      <c r="K5335" s="426">
        <v>64.75</v>
      </c>
      <c r="M5335" s="426">
        <v>83</v>
      </c>
      <c r="N5335" s="389">
        <f t="shared" si="44"/>
        <v>34.86</v>
      </c>
    </row>
    <row r="5336" spans="1:14" x14ac:dyDescent="0.2">
      <c r="A5336" s="21">
        <v>43210</v>
      </c>
      <c r="D5336" s="375">
        <v>74.62</v>
      </c>
      <c r="E5336" s="426">
        <v>68.38</v>
      </c>
      <c r="F5336" s="564">
        <f t="shared" si="45"/>
        <v>1.0912547528517111</v>
      </c>
      <c r="K5336" s="376">
        <v>64.75</v>
      </c>
      <c r="M5336" s="376">
        <v>82.8</v>
      </c>
      <c r="N5336" s="379">
        <f t="shared" si="44"/>
        <v>34.775999999999996</v>
      </c>
    </row>
    <row r="5337" spans="1:14" x14ac:dyDescent="0.2">
      <c r="A5337" s="21">
        <v>43211</v>
      </c>
      <c r="D5337" s="375">
        <v>74.62</v>
      </c>
      <c r="E5337" s="426">
        <v>68.38</v>
      </c>
      <c r="F5337" s="564">
        <f t="shared" si="45"/>
        <v>1.0912547528517111</v>
      </c>
      <c r="K5337" s="376">
        <v>64.75</v>
      </c>
      <c r="M5337" s="376">
        <v>82.8</v>
      </c>
      <c r="N5337" s="379">
        <f t="shared" si="44"/>
        <v>34.775999999999996</v>
      </c>
    </row>
    <row r="5338" spans="1:14" x14ac:dyDescent="0.2">
      <c r="A5338" s="21">
        <v>43212</v>
      </c>
      <c r="D5338" s="375">
        <v>74.62</v>
      </c>
      <c r="E5338" s="426">
        <v>68.38</v>
      </c>
      <c r="F5338" s="564">
        <f t="shared" si="45"/>
        <v>1.0912547528517111</v>
      </c>
      <c r="K5338" s="376">
        <v>64.75</v>
      </c>
      <c r="M5338" s="376">
        <v>82.8</v>
      </c>
      <c r="N5338" s="379">
        <f t="shared" si="44"/>
        <v>34.775999999999996</v>
      </c>
    </row>
    <row r="5339" spans="1:14" x14ac:dyDescent="0.2">
      <c r="A5339" s="21">
        <v>43213</v>
      </c>
      <c r="D5339" s="18">
        <v>74.540000000000006</v>
      </c>
      <c r="E5339" s="426">
        <v>68.64</v>
      </c>
      <c r="F5339" s="564">
        <f t="shared" si="45"/>
        <v>1.085955710955711</v>
      </c>
      <c r="K5339" s="426">
        <v>65.25</v>
      </c>
      <c r="M5339" s="426">
        <v>83.8</v>
      </c>
      <c r="N5339" s="389">
        <f t="shared" si="44"/>
        <v>35.195999999999998</v>
      </c>
    </row>
    <row r="5340" spans="1:14" x14ac:dyDescent="0.2">
      <c r="A5340" s="21">
        <v>43214</v>
      </c>
      <c r="D5340" s="18">
        <v>75.86</v>
      </c>
      <c r="E5340" s="426">
        <v>67.7</v>
      </c>
      <c r="F5340" s="564">
        <f t="shared" si="45"/>
        <v>1.1205317577548006</v>
      </c>
      <c r="K5340" s="426">
        <v>64.25</v>
      </c>
      <c r="M5340" s="426">
        <v>84.9</v>
      </c>
      <c r="N5340" s="389">
        <f t="shared" si="44"/>
        <v>35.658000000000001</v>
      </c>
    </row>
    <row r="5341" spans="1:14" x14ac:dyDescent="0.2">
      <c r="A5341" s="21">
        <v>43215</v>
      </c>
      <c r="D5341" s="18">
        <v>73.790000000000006</v>
      </c>
      <c r="E5341" s="426">
        <v>68.05</v>
      </c>
      <c r="F5341" s="564">
        <f t="shared" si="45"/>
        <v>1.0843497428361499</v>
      </c>
      <c r="K5341" s="426">
        <v>64.5</v>
      </c>
      <c r="M5341" s="426">
        <v>87.5</v>
      </c>
      <c r="N5341" s="389">
        <f t="shared" si="44"/>
        <v>36.75</v>
      </c>
    </row>
    <row r="5342" spans="1:14" x14ac:dyDescent="0.2">
      <c r="A5342" s="21">
        <v>43216</v>
      </c>
      <c r="D5342" s="18">
        <v>75.39</v>
      </c>
      <c r="E5342" s="426">
        <v>68.19</v>
      </c>
      <c r="F5342" s="564">
        <f t="shared" si="45"/>
        <v>1.1055873295204577</v>
      </c>
      <c r="K5342" s="426">
        <v>64.75</v>
      </c>
      <c r="M5342" s="426">
        <v>91</v>
      </c>
      <c r="N5342" s="389">
        <f t="shared" si="44"/>
        <v>38.22</v>
      </c>
    </row>
    <row r="5343" spans="1:14" x14ac:dyDescent="0.2">
      <c r="A5343" s="21">
        <v>43217</v>
      </c>
      <c r="D5343" s="375">
        <v>75.33</v>
      </c>
      <c r="E5343" s="376">
        <v>68.099999999999994</v>
      </c>
      <c r="F5343" s="564">
        <f t="shared" si="45"/>
        <v>1.1061674008810574</v>
      </c>
      <c r="K5343" s="376">
        <v>64.5</v>
      </c>
      <c r="M5343" s="376">
        <v>93.5</v>
      </c>
      <c r="N5343" s="379">
        <f t="shared" si="44"/>
        <v>39.270000000000003</v>
      </c>
    </row>
    <row r="5344" spans="1:14" x14ac:dyDescent="0.2">
      <c r="A5344" s="21">
        <v>43218</v>
      </c>
      <c r="D5344" s="375">
        <v>75.33</v>
      </c>
      <c r="E5344" s="376">
        <v>68.099999999999994</v>
      </c>
      <c r="F5344" s="564">
        <f t="shared" si="45"/>
        <v>1.1061674008810574</v>
      </c>
      <c r="K5344" s="376">
        <v>64.5</v>
      </c>
      <c r="M5344" s="376">
        <v>93.5</v>
      </c>
      <c r="N5344" s="379">
        <f t="shared" si="44"/>
        <v>39.270000000000003</v>
      </c>
    </row>
    <row r="5345" spans="1:14" x14ac:dyDescent="0.2">
      <c r="A5345" s="21">
        <v>43219</v>
      </c>
      <c r="D5345" s="375">
        <v>75.33</v>
      </c>
      <c r="E5345" s="376">
        <v>68.099999999999994</v>
      </c>
      <c r="F5345" s="564">
        <f t="shared" si="45"/>
        <v>1.1061674008810574</v>
      </c>
      <c r="K5345" s="376">
        <v>64.5</v>
      </c>
      <c r="M5345" s="376">
        <v>93.5</v>
      </c>
      <c r="N5345" s="379">
        <f t="shared" si="44"/>
        <v>39.270000000000003</v>
      </c>
    </row>
    <row r="5346" spans="1:14" ht="13.2" x14ac:dyDescent="0.25">
      <c r="A5346" s="21">
        <v>43220</v>
      </c>
      <c r="D5346" s="18">
        <v>75.92</v>
      </c>
      <c r="E5346" s="426">
        <v>68.569999999999993</v>
      </c>
      <c r="F5346" s="564">
        <f t="shared" si="45"/>
        <v>1.10718973311944</v>
      </c>
      <c r="H5346" s="383">
        <f>AVERAGE(D5317:D5346)</f>
        <v>71.981333333333325</v>
      </c>
      <c r="I5346" s="383">
        <f>AVERAGE(E5317:E5346)</f>
        <v>66.320999999999984</v>
      </c>
      <c r="K5346" s="426">
        <v>65.25</v>
      </c>
      <c r="M5346" s="426">
        <v>96.3</v>
      </c>
      <c r="N5346" s="389">
        <f t="shared" si="44"/>
        <v>40.445999999999998</v>
      </c>
    </row>
    <row r="5347" spans="1:14" s="57" customFormat="1" x14ac:dyDescent="0.2">
      <c r="A5347" s="286">
        <v>43221</v>
      </c>
      <c r="D5347" s="370">
        <v>74.849999999999994</v>
      </c>
      <c r="E5347" s="435">
        <v>67.25</v>
      </c>
      <c r="F5347" s="564">
        <f t="shared" si="45"/>
        <v>1.1130111524163568</v>
      </c>
      <c r="K5347" s="435">
        <v>63.75</v>
      </c>
      <c r="M5347" s="542">
        <v>90.8</v>
      </c>
      <c r="N5347" s="385">
        <f t="shared" si="44"/>
        <v>38.135999999999996</v>
      </c>
    </row>
    <row r="5348" spans="1:14" x14ac:dyDescent="0.2">
      <c r="A5348" s="21">
        <v>43222</v>
      </c>
      <c r="D5348" s="18">
        <v>73.14</v>
      </c>
      <c r="E5348" s="426">
        <v>67.930000000000007</v>
      </c>
      <c r="F5348" s="564">
        <f t="shared" si="45"/>
        <v>1.0766965994406006</v>
      </c>
      <c r="K5348" s="426">
        <v>64.5</v>
      </c>
      <c r="M5348" s="426">
        <v>89.8</v>
      </c>
      <c r="N5348" s="389">
        <f t="shared" si="44"/>
        <v>37.716000000000001</v>
      </c>
    </row>
    <row r="5349" spans="1:14" x14ac:dyDescent="0.2">
      <c r="A5349" s="21">
        <v>43223</v>
      </c>
      <c r="D5349" s="18">
        <v>73.45</v>
      </c>
      <c r="E5349" s="426">
        <v>68.430000000000007</v>
      </c>
      <c r="F5349" s="564">
        <f t="shared" si="45"/>
        <v>1.0733596375858541</v>
      </c>
      <c r="K5349" s="426">
        <v>64.75</v>
      </c>
      <c r="M5349" s="426">
        <v>88.5</v>
      </c>
      <c r="N5349" s="389">
        <f t="shared" si="44"/>
        <v>37.17</v>
      </c>
    </row>
    <row r="5350" spans="1:14" x14ac:dyDescent="0.2">
      <c r="A5350" s="21">
        <v>43224</v>
      </c>
      <c r="D5350" s="375">
        <v>74.75</v>
      </c>
      <c r="E5350" s="376">
        <v>69.72</v>
      </c>
      <c r="F5350" s="564">
        <f t="shared" si="45"/>
        <v>1.0721457257601836</v>
      </c>
      <c r="K5350" s="376">
        <v>66.25</v>
      </c>
      <c r="M5350" s="376">
        <v>87.8</v>
      </c>
      <c r="N5350" s="379">
        <f t="shared" ref="N5350:N5413" si="46">(M5350/100)*42</f>
        <v>36.875999999999998</v>
      </c>
    </row>
    <row r="5351" spans="1:14" x14ac:dyDescent="0.2">
      <c r="A5351" s="21">
        <v>43225</v>
      </c>
      <c r="D5351" s="375">
        <v>74.75</v>
      </c>
      <c r="E5351" s="376">
        <v>69.72</v>
      </c>
      <c r="F5351" s="564">
        <f t="shared" si="45"/>
        <v>1.0721457257601836</v>
      </c>
      <c r="K5351" s="376">
        <v>66.25</v>
      </c>
      <c r="M5351" s="376">
        <v>87.8</v>
      </c>
      <c r="N5351" s="379">
        <f t="shared" si="46"/>
        <v>36.875999999999998</v>
      </c>
    </row>
    <row r="5352" spans="1:14" x14ac:dyDescent="0.2">
      <c r="A5352" s="21">
        <v>43226</v>
      </c>
      <c r="D5352" s="375">
        <v>74.75</v>
      </c>
      <c r="E5352" s="376">
        <v>69.72</v>
      </c>
      <c r="F5352" s="564">
        <f t="shared" si="45"/>
        <v>1.0721457257601836</v>
      </c>
      <c r="K5352" s="376">
        <v>66.25</v>
      </c>
      <c r="M5352" s="376">
        <v>87.8</v>
      </c>
      <c r="N5352" s="379">
        <f t="shared" si="46"/>
        <v>36.875999999999998</v>
      </c>
    </row>
    <row r="5353" spans="1:14" x14ac:dyDescent="0.2">
      <c r="A5353" s="21">
        <v>43227</v>
      </c>
      <c r="D5353" s="18">
        <v>74.75</v>
      </c>
      <c r="E5353" s="426">
        <v>70.73</v>
      </c>
      <c r="F5353" s="564">
        <f t="shared" si="45"/>
        <v>1.0568358546585606</v>
      </c>
      <c r="K5353" s="426">
        <v>67</v>
      </c>
      <c r="M5353" s="426">
        <v>87.3</v>
      </c>
      <c r="N5353" s="389">
        <f t="shared" si="46"/>
        <v>36.665999999999997</v>
      </c>
    </row>
    <row r="5354" spans="1:14" x14ac:dyDescent="0.2">
      <c r="A5354" s="21">
        <v>43228</v>
      </c>
      <c r="D5354" s="18">
        <v>74.16</v>
      </c>
      <c r="E5354" s="426">
        <v>69.06</v>
      </c>
      <c r="F5354" s="424" t="s">
        <v>3294</v>
      </c>
      <c r="K5354" s="426"/>
      <c r="M5354" s="426">
        <v>85.3</v>
      </c>
      <c r="N5354" s="389">
        <f t="shared" si="46"/>
        <v>35.826000000000001</v>
      </c>
    </row>
    <row r="5355" spans="1:14" x14ac:dyDescent="0.2">
      <c r="A5355" s="21">
        <v>43229</v>
      </c>
      <c r="D5355" s="161">
        <v>77.599999999999994</v>
      </c>
      <c r="E5355" s="426">
        <v>71.14</v>
      </c>
      <c r="F5355" s="564">
        <f t="shared" si="45"/>
        <v>1.0908068597132414</v>
      </c>
      <c r="K5355" s="426"/>
      <c r="M5355" s="426">
        <v>87.5</v>
      </c>
      <c r="N5355" s="389">
        <f t="shared" si="46"/>
        <v>36.75</v>
      </c>
    </row>
    <row r="5356" spans="1:14" x14ac:dyDescent="0.2">
      <c r="A5356" s="21">
        <v>43230</v>
      </c>
      <c r="D5356" s="18">
        <v>77.59</v>
      </c>
      <c r="E5356" s="426">
        <v>71.36</v>
      </c>
      <c r="F5356" s="564">
        <f t="shared" si="45"/>
        <v>1.0873038116591929</v>
      </c>
      <c r="K5356" s="426"/>
      <c r="M5356" s="426">
        <v>88.1</v>
      </c>
      <c r="N5356" s="389">
        <f t="shared" si="46"/>
        <v>37.001999999999995</v>
      </c>
    </row>
    <row r="5357" spans="1:14" x14ac:dyDescent="0.2">
      <c r="A5357" s="21">
        <v>43231</v>
      </c>
      <c r="D5357" s="375">
        <v>77.37</v>
      </c>
      <c r="E5357" s="376">
        <v>70.7</v>
      </c>
      <c r="F5357" s="564">
        <f t="shared" si="45"/>
        <v>1.0943422913719945</v>
      </c>
      <c r="K5357" s="426"/>
      <c r="M5357" s="376">
        <v>89</v>
      </c>
      <c r="N5357" s="379">
        <f t="shared" si="46"/>
        <v>37.380000000000003</v>
      </c>
    </row>
    <row r="5358" spans="1:14" x14ac:dyDescent="0.2">
      <c r="A5358" s="21">
        <v>43232</v>
      </c>
      <c r="D5358" s="375">
        <v>77.37</v>
      </c>
      <c r="E5358" s="376">
        <v>70.7</v>
      </c>
      <c r="F5358" s="564">
        <f t="shared" si="45"/>
        <v>1.0943422913719945</v>
      </c>
      <c r="K5358" s="426"/>
      <c r="M5358" s="376">
        <v>89</v>
      </c>
      <c r="N5358" s="379">
        <f t="shared" si="46"/>
        <v>37.380000000000003</v>
      </c>
    </row>
    <row r="5359" spans="1:14" x14ac:dyDescent="0.2">
      <c r="A5359" s="21">
        <v>43233</v>
      </c>
      <c r="D5359" s="375">
        <v>77.37</v>
      </c>
      <c r="E5359" s="376">
        <v>70.7</v>
      </c>
      <c r="F5359" s="564">
        <f t="shared" si="45"/>
        <v>1.0943422913719945</v>
      </c>
      <c r="K5359" s="426"/>
      <c r="M5359" s="376">
        <v>89</v>
      </c>
      <c r="N5359" s="379">
        <f t="shared" si="46"/>
        <v>37.380000000000003</v>
      </c>
    </row>
    <row r="5360" spans="1:14" x14ac:dyDescent="0.2">
      <c r="A5360" s="21">
        <v>43234</v>
      </c>
      <c r="D5360" s="18">
        <v>78.17</v>
      </c>
      <c r="E5360" s="426">
        <v>70.959999999999994</v>
      </c>
      <c r="F5360" s="564">
        <f t="shared" si="45"/>
        <v>1.1016065388951524</v>
      </c>
      <c r="K5360" s="426">
        <v>67.25</v>
      </c>
      <c r="M5360" s="426">
        <v>90.5</v>
      </c>
      <c r="N5360" s="389">
        <f t="shared" si="46"/>
        <v>38.01</v>
      </c>
    </row>
    <row r="5361" spans="1:14" x14ac:dyDescent="0.2">
      <c r="A5361" s="21">
        <v>43235</v>
      </c>
      <c r="D5361" s="18">
        <v>78.94</v>
      </c>
      <c r="E5361" s="426">
        <v>71.31</v>
      </c>
      <c r="F5361" s="564">
        <f t="shared" si="45"/>
        <v>1.1069976160426307</v>
      </c>
      <c r="K5361" s="426">
        <v>68</v>
      </c>
      <c r="M5361" s="426">
        <v>93.5</v>
      </c>
      <c r="N5361" s="389">
        <f t="shared" si="46"/>
        <v>39.270000000000003</v>
      </c>
    </row>
    <row r="5362" spans="1:14" x14ac:dyDescent="0.2">
      <c r="A5362" s="21">
        <v>43236</v>
      </c>
      <c r="D5362" s="18">
        <v>78.19</v>
      </c>
      <c r="E5362" s="426">
        <v>71.489999999999995</v>
      </c>
      <c r="F5362" s="564">
        <f t="shared" si="45"/>
        <v>1.0937194013148692</v>
      </c>
      <c r="K5362" s="426">
        <v>67.75</v>
      </c>
      <c r="M5362" s="426">
        <v>96</v>
      </c>
      <c r="N5362" s="389">
        <f t="shared" si="46"/>
        <v>40.32</v>
      </c>
    </row>
    <row r="5363" spans="1:14" x14ac:dyDescent="0.2">
      <c r="A5363" s="21">
        <v>43237</v>
      </c>
      <c r="D5363" s="18">
        <v>80.09</v>
      </c>
      <c r="E5363" s="426">
        <v>71.489999999999995</v>
      </c>
      <c r="F5363" s="564">
        <f t="shared" si="45"/>
        <v>1.1202965449713247</v>
      </c>
      <c r="K5363" s="426">
        <v>68</v>
      </c>
      <c r="M5363" s="426">
        <v>97.8</v>
      </c>
      <c r="N5363" s="389">
        <f t="shared" si="46"/>
        <v>41.076000000000001</v>
      </c>
    </row>
    <row r="5364" spans="1:14" x14ac:dyDescent="0.2">
      <c r="A5364" s="21">
        <v>43238</v>
      </c>
      <c r="D5364" s="375">
        <v>78.38</v>
      </c>
      <c r="E5364" s="376">
        <v>71.28</v>
      </c>
      <c r="F5364" s="564">
        <f t="shared" si="45"/>
        <v>1.0996071829405163</v>
      </c>
      <c r="K5364" s="426">
        <v>67.75</v>
      </c>
      <c r="M5364" s="376">
        <v>94.3</v>
      </c>
      <c r="N5364" s="379">
        <f t="shared" si="46"/>
        <v>39.605999999999995</v>
      </c>
    </row>
    <row r="5365" spans="1:14" x14ac:dyDescent="0.2">
      <c r="A5365" s="21">
        <v>43239</v>
      </c>
      <c r="D5365" s="375">
        <v>78.38</v>
      </c>
      <c r="E5365" s="376">
        <v>71.28</v>
      </c>
      <c r="F5365" s="564">
        <f t="shared" si="45"/>
        <v>1.0996071829405163</v>
      </c>
      <c r="K5365" s="426"/>
      <c r="M5365" s="376">
        <v>94.3</v>
      </c>
      <c r="N5365" s="379">
        <f t="shared" si="46"/>
        <v>39.605999999999995</v>
      </c>
    </row>
    <row r="5366" spans="1:14" x14ac:dyDescent="0.2">
      <c r="A5366" s="21">
        <v>43240</v>
      </c>
      <c r="D5366" s="375">
        <v>78.38</v>
      </c>
      <c r="E5366" s="376">
        <v>71.28</v>
      </c>
      <c r="F5366" s="564">
        <f t="shared" si="45"/>
        <v>1.0996071829405163</v>
      </c>
      <c r="K5366" s="426"/>
      <c r="M5366" s="376">
        <v>94.3</v>
      </c>
      <c r="N5366" s="379">
        <f t="shared" si="46"/>
        <v>39.605999999999995</v>
      </c>
    </row>
    <row r="5367" spans="1:14" x14ac:dyDescent="0.2">
      <c r="A5367" s="21">
        <v>43241</v>
      </c>
      <c r="D5367" s="18">
        <v>78.34</v>
      </c>
      <c r="E5367" s="426">
        <v>72.239999999999995</v>
      </c>
      <c r="F5367" s="564">
        <f t="shared" si="45"/>
        <v>1.0844407530454043</v>
      </c>
      <c r="K5367" s="426">
        <v>68.75</v>
      </c>
      <c r="M5367" s="426">
        <v>94.1</v>
      </c>
      <c r="N5367" s="389">
        <f t="shared" si="46"/>
        <v>39.521999999999998</v>
      </c>
    </row>
    <row r="5368" spans="1:14" x14ac:dyDescent="0.2">
      <c r="A5368" s="21">
        <v>43242</v>
      </c>
      <c r="D5368" s="18">
        <v>80.42</v>
      </c>
      <c r="E5368" s="426">
        <v>72.13</v>
      </c>
      <c r="F5368" s="564">
        <f t="shared" si="45"/>
        <v>1.1149313739082214</v>
      </c>
      <c r="K5368" s="426">
        <v>68.75</v>
      </c>
      <c r="M5368" s="426">
        <v>94</v>
      </c>
      <c r="N5368" s="389">
        <f t="shared" si="46"/>
        <v>39.479999999999997</v>
      </c>
    </row>
    <row r="5369" spans="1:14" x14ac:dyDescent="0.2">
      <c r="A5369" s="21">
        <v>43243</v>
      </c>
      <c r="D5369" s="161">
        <v>78.69</v>
      </c>
      <c r="E5369" s="426">
        <v>71.84</v>
      </c>
      <c r="F5369" s="564">
        <f t="shared" si="45"/>
        <v>1.0953507795100221</v>
      </c>
      <c r="K5369" s="426">
        <v>68.25</v>
      </c>
      <c r="M5369" s="426">
        <v>94.3</v>
      </c>
      <c r="N5369" s="389">
        <f t="shared" si="46"/>
        <v>39.605999999999995</v>
      </c>
    </row>
    <row r="5370" spans="1:14" x14ac:dyDescent="0.2">
      <c r="A5370" s="21">
        <v>43244</v>
      </c>
      <c r="D5370" s="161">
        <v>78.900000000000006</v>
      </c>
      <c r="E5370" s="426">
        <v>70.709999999999994</v>
      </c>
      <c r="F5370" s="564">
        <f t="shared" si="45"/>
        <v>1.1158252015273655</v>
      </c>
      <c r="K5370" s="426">
        <v>67.25</v>
      </c>
      <c r="M5370" s="426">
        <v>95</v>
      </c>
      <c r="N5370" s="389">
        <f t="shared" si="46"/>
        <v>39.9</v>
      </c>
    </row>
    <row r="5371" spans="1:14" x14ac:dyDescent="0.2">
      <c r="A5371" s="21">
        <v>43245</v>
      </c>
      <c r="D5371" s="376">
        <v>76.599999999999994</v>
      </c>
      <c r="E5371" s="376">
        <v>67.88</v>
      </c>
      <c r="F5371" s="564">
        <f t="shared" si="45"/>
        <v>1.1284619917501473</v>
      </c>
      <c r="K5371" s="376">
        <v>64.25</v>
      </c>
      <c r="M5371" s="376">
        <v>92.8</v>
      </c>
      <c r="N5371" s="379">
        <f t="shared" si="46"/>
        <v>38.975999999999999</v>
      </c>
    </row>
    <row r="5372" spans="1:14" x14ac:dyDescent="0.2">
      <c r="A5372" s="21">
        <v>43246</v>
      </c>
      <c r="D5372" s="376">
        <v>76.599999999999994</v>
      </c>
      <c r="E5372" s="376">
        <v>67.88</v>
      </c>
      <c r="F5372" s="564">
        <f t="shared" si="45"/>
        <v>1.1284619917501473</v>
      </c>
      <c r="K5372" s="376">
        <v>64.25</v>
      </c>
      <c r="M5372" s="376">
        <v>92.8</v>
      </c>
      <c r="N5372" s="379">
        <f t="shared" si="46"/>
        <v>38.975999999999999</v>
      </c>
    </row>
    <row r="5373" spans="1:14" x14ac:dyDescent="0.2">
      <c r="A5373" s="21">
        <v>43247</v>
      </c>
      <c r="D5373" s="376">
        <v>76.599999999999994</v>
      </c>
      <c r="E5373" s="376">
        <v>67.88</v>
      </c>
      <c r="F5373" s="564">
        <f t="shared" ref="F5373:F5398" si="47">D5373/E5373</f>
        <v>1.1284619917501473</v>
      </c>
      <c r="K5373" s="376">
        <v>64.25</v>
      </c>
      <c r="M5373" s="376">
        <v>92.8</v>
      </c>
      <c r="N5373" s="379">
        <f t="shared" si="46"/>
        <v>38.975999999999999</v>
      </c>
    </row>
    <row r="5374" spans="1:14" x14ac:dyDescent="0.2">
      <c r="A5374" s="21">
        <v>43248</v>
      </c>
      <c r="D5374" s="376">
        <v>76.599999999999994</v>
      </c>
      <c r="E5374" s="376">
        <v>67.88</v>
      </c>
      <c r="F5374" s="424" t="s">
        <v>3225</v>
      </c>
      <c r="K5374" s="376">
        <v>64.25</v>
      </c>
      <c r="M5374" s="376">
        <v>92.8</v>
      </c>
      <c r="N5374" s="379">
        <f t="shared" si="46"/>
        <v>38.975999999999999</v>
      </c>
    </row>
    <row r="5375" spans="1:14" x14ac:dyDescent="0.2">
      <c r="A5375" s="21">
        <v>43249</v>
      </c>
      <c r="D5375" s="161">
        <v>74.510000000000005</v>
      </c>
      <c r="E5375" s="426">
        <v>66.73</v>
      </c>
      <c r="F5375" s="564">
        <f t="shared" si="47"/>
        <v>1.1165892402217894</v>
      </c>
      <c r="K5375" s="426">
        <v>63.5</v>
      </c>
      <c r="M5375" s="426">
        <v>91.8</v>
      </c>
      <c r="N5375" s="389">
        <f t="shared" si="46"/>
        <v>38.555999999999997</v>
      </c>
    </row>
    <row r="5376" spans="1:14" x14ac:dyDescent="0.2">
      <c r="A5376" s="21">
        <v>43250</v>
      </c>
      <c r="D5376" s="161">
        <v>75.89</v>
      </c>
      <c r="E5376" s="426">
        <v>68.209999999999994</v>
      </c>
      <c r="F5376" s="564">
        <f t="shared" si="47"/>
        <v>1.1125934613693007</v>
      </c>
      <c r="K5376" s="426">
        <v>64.75</v>
      </c>
      <c r="M5376" s="426">
        <v>93</v>
      </c>
      <c r="N5376" s="389">
        <f t="shared" si="46"/>
        <v>39.06</v>
      </c>
    </row>
    <row r="5377" spans="1:14" ht="13.2" x14ac:dyDescent="0.25">
      <c r="A5377" s="21">
        <v>43251</v>
      </c>
      <c r="D5377" s="161">
        <v>76.45</v>
      </c>
      <c r="E5377" s="426">
        <v>67.040000000000006</v>
      </c>
      <c r="F5377" s="564">
        <f t="shared" si="47"/>
        <v>1.1403639618138424</v>
      </c>
      <c r="H5377" s="383">
        <f>AVERAGE(D5347:D5377)</f>
        <v>76.839677419354842</v>
      </c>
      <c r="I5377" s="383">
        <f>AVERAGE(E5347:E5377)</f>
        <v>69.892580645161303</v>
      </c>
      <c r="K5377" s="426">
        <v>63.5</v>
      </c>
      <c r="M5377" s="426">
        <v>94.9</v>
      </c>
      <c r="N5377" s="389">
        <f t="shared" si="46"/>
        <v>39.858000000000004</v>
      </c>
    </row>
    <row r="5378" spans="1:14" s="57" customFormat="1" ht="13.2" x14ac:dyDescent="0.25">
      <c r="A5378" s="286">
        <v>43252</v>
      </c>
      <c r="B5378" s="589"/>
      <c r="C5378" s="588"/>
      <c r="D5378" s="587">
        <v>74.540000000000006</v>
      </c>
      <c r="E5378" s="587">
        <v>65.81</v>
      </c>
      <c r="F5378" s="564">
        <f t="shared" si="47"/>
        <v>1.1326546117611307</v>
      </c>
      <c r="K5378" s="431">
        <v>62.25</v>
      </c>
      <c r="M5378" s="433">
        <v>92</v>
      </c>
      <c r="N5378" s="434">
        <f t="shared" si="46"/>
        <v>38.64</v>
      </c>
    </row>
    <row r="5379" spans="1:14" ht="13.2" x14ac:dyDescent="0.25">
      <c r="A5379" s="21">
        <v>43253</v>
      </c>
      <c r="B5379" s="589"/>
      <c r="C5379" s="588"/>
      <c r="D5379" s="376">
        <v>74.540000000000006</v>
      </c>
      <c r="E5379" s="376">
        <v>65.81</v>
      </c>
      <c r="F5379" s="564">
        <f t="shared" si="47"/>
        <v>1.1326546117611307</v>
      </c>
      <c r="K5379" s="376">
        <v>62.25</v>
      </c>
      <c r="M5379" s="376">
        <v>92</v>
      </c>
      <c r="N5379" s="379">
        <f t="shared" si="46"/>
        <v>38.64</v>
      </c>
    </row>
    <row r="5380" spans="1:14" ht="13.2" x14ac:dyDescent="0.25">
      <c r="A5380" s="21">
        <v>43254</v>
      </c>
      <c r="B5380" s="589"/>
      <c r="C5380" s="588"/>
      <c r="D5380" s="376">
        <v>74.540000000000006</v>
      </c>
      <c r="E5380" s="376">
        <v>65.81</v>
      </c>
      <c r="F5380" s="564">
        <f t="shared" si="47"/>
        <v>1.1326546117611307</v>
      </c>
      <c r="K5380" s="376">
        <v>62.25</v>
      </c>
      <c r="M5380" s="376">
        <v>92</v>
      </c>
      <c r="N5380" s="379">
        <f t="shared" si="46"/>
        <v>38.64</v>
      </c>
    </row>
    <row r="5381" spans="1:14" ht="13.2" x14ac:dyDescent="0.25">
      <c r="A5381" s="21">
        <v>43255</v>
      </c>
      <c r="B5381" s="589"/>
      <c r="C5381" s="588"/>
      <c r="D5381" s="161">
        <v>73.41</v>
      </c>
      <c r="E5381" s="426">
        <v>64.75</v>
      </c>
      <c r="F5381" s="564">
        <f t="shared" si="47"/>
        <v>1.1337451737451736</v>
      </c>
      <c r="K5381" s="426">
        <v>61.25</v>
      </c>
      <c r="M5381" s="426">
        <v>89.6</v>
      </c>
      <c r="N5381" s="389">
        <f t="shared" si="46"/>
        <v>37.631999999999998</v>
      </c>
    </row>
    <row r="5382" spans="1:14" ht="13.2" x14ac:dyDescent="0.25">
      <c r="A5382" s="21">
        <v>43256</v>
      </c>
      <c r="B5382" s="589"/>
      <c r="C5382" s="588"/>
      <c r="D5382" s="161">
        <v>72.91</v>
      </c>
      <c r="E5382" s="426">
        <v>65.52</v>
      </c>
      <c r="F5382" s="564">
        <f t="shared" si="47"/>
        <v>1.1127899877899878</v>
      </c>
      <c r="K5382" s="426">
        <v>62</v>
      </c>
      <c r="M5382" s="426">
        <v>88.3</v>
      </c>
      <c r="N5382" s="389">
        <f t="shared" si="46"/>
        <v>37.085999999999999</v>
      </c>
    </row>
    <row r="5383" spans="1:14" ht="13.2" x14ac:dyDescent="0.25">
      <c r="A5383" s="21">
        <v>43257</v>
      </c>
      <c r="B5383" s="589"/>
      <c r="C5383" s="588"/>
      <c r="D5383" s="161">
        <v>73.23</v>
      </c>
      <c r="E5383" s="426">
        <v>64.73</v>
      </c>
      <c r="F5383" s="564">
        <f t="shared" si="47"/>
        <v>1.1313146917966939</v>
      </c>
      <c r="K5383" s="426">
        <v>61.25</v>
      </c>
      <c r="M5383" s="426">
        <v>86.4</v>
      </c>
      <c r="N5383" s="389">
        <f t="shared" si="46"/>
        <v>36.288000000000004</v>
      </c>
    </row>
    <row r="5384" spans="1:14" ht="13.2" x14ac:dyDescent="0.25">
      <c r="A5384" s="21">
        <v>43258</v>
      </c>
      <c r="B5384" s="589"/>
      <c r="C5384" s="588"/>
      <c r="D5384" s="161">
        <v>75.23</v>
      </c>
      <c r="E5384" s="426">
        <v>65.95</v>
      </c>
      <c r="F5384" s="564">
        <f t="shared" si="47"/>
        <v>1.1407126611068992</v>
      </c>
      <c r="K5384" s="426">
        <v>62.5</v>
      </c>
      <c r="M5384" s="426">
        <v>88.8</v>
      </c>
      <c r="N5384" s="389">
        <f t="shared" si="46"/>
        <v>37.295999999999999</v>
      </c>
    </row>
    <row r="5385" spans="1:14" ht="13.2" x14ac:dyDescent="0.25">
      <c r="A5385" s="21">
        <v>43259</v>
      </c>
      <c r="B5385" s="589"/>
      <c r="C5385" s="588"/>
      <c r="D5385" s="376">
        <v>75.11</v>
      </c>
      <c r="E5385" s="376">
        <v>65.739999999999995</v>
      </c>
      <c r="F5385" s="564">
        <f t="shared" si="47"/>
        <v>1.1425311834499545</v>
      </c>
      <c r="K5385" s="426"/>
      <c r="M5385" s="376">
        <v>88.8</v>
      </c>
      <c r="N5385" s="379">
        <f t="shared" si="46"/>
        <v>37.295999999999999</v>
      </c>
    </row>
    <row r="5386" spans="1:14" ht="13.2" x14ac:dyDescent="0.25">
      <c r="A5386" s="21">
        <v>43260</v>
      </c>
      <c r="B5386" s="589"/>
      <c r="C5386" s="588"/>
      <c r="D5386" s="376">
        <v>75.11</v>
      </c>
      <c r="E5386" s="376">
        <v>65.739999999999995</v>
      </c>
      <c r="F5386" s="564">
        <f t="shared" si="47"/>
        <v>1.1425311834499545</v>
      </c>
      <c r="K5386" s="426"/>
      <c r="M5386" s="376">
        <v>88.8</v>
      </c>
      <c r="N5386" s="379">
        <f t="shared" si="46"/>
        <v>37.295999999999999</v>
      </c>
    </row>
    <row r="5387" spans="1:14" ht="13.2" x14ac:dyDescent="0.25">
      <c r="A5387" s="21">
        <v>43261</v>
      </c>
      <c r="B5387" s="589"/>
      <c r="C5387" s="588"/>
      <c r="D5387" s="376">
        <v>75.11</v>
      </c>
      <c r="E5387" s="376">
        <v>65.739999999999995</v>
      </c>
      <c r="F5387" s="564">
        <f t="shared" si="47"/>
        <v>1.1425311834499545</v>
      </c>
      <c r="K5387" s="426"/>
      <c r="M5387" s="376">
        <v>88.8</v>
      </c>
      <c r="N5387" s="379">
        <f t="shared" si="46"/>
        <v>37.295999999999999</v>
      </c>
    </row>
    <row r="5388" spans="1:14" ht="13.2" x14ac:dyDescent="0.25">
      <c r="A5388" s="21">
        <v>43262</v>
      </c>
      <c r="B5388" s="589"/>
      <c r="C5388" s="588"/>
      <c r="D5388" s="161">
        <v>74.58</v>
      </c>
      <c r="E5388" s="426">
        <v>66.099999999999994</v>
      </c>
      <c r="F5388" s="564">
        <f t="shared" si="47"/>
        <v>1.1282904689863844</v>
      </c>
      <c r="K5388" s="426"/>
      <c r="M5388" s="426">
        <v>89.6</v>
      </c>
      <c r="N5388" s="389">
        <f t="shared" si="46"/>
        <v>37.631999999999998</v>
      </c>
    </row>
    <row r="5389" spans="1:14" ht="13.2" x14ac:dyDescent="0.25">
      <c r="A5389" s="21">
        <v>43263</v>
      </c>
      <c r="B5389" s="589"/>
      <c r="C5389" s="588"/>
      <c r="D5389" s="161">
        <v>74.86</v>
      </c>
      <c r="E5389" s="426">
        <v>66.36</v>
      </c>
      <c r="F5389" s="564">
        <f t="shared" si="47"/>
        <v>1.1280892103676914</v>
      </c>
      <c r="K5389" s="426"/>
      <c r="M5389" s="426">
        <v>88.8</v>
      </c>
      <c r="N5389" s="389">
        <f t="shared" si="46"/>
        <v>37.295999999999999</v>
      </c>
    </row>
    <row r="5390" spans="1:14" ht="13.2" x14ac:dyDescent="0.25">
      <c r="A5390" s="21">
        <v>43264</v>
      </c>
      <c r="B5390" s="589"/>
      <c r="C5390" s="588"/>
      <c r="D5390" s="161">
        <v>75.069999999999993</v>
      </c>
      <c r="E5390" s="426">
        <v>66.64</v>
      </c>
      <c r="F5390" s="564">
        <f t="shared" si="47"/>
        <v>1.1265006002400959</v>
      </c>
      <c r="K5390" s="426"/>
      <c r="M5390" s="426">
        <v>88.3</v>
      </c>
      <c r="N5390" s="389">
        <f t="shared" si="46"/>
        <v>37.085999999999999</v>
      </c>
    </row>
    <row r="5391" spans="1:14" ht="13.2" x14ac:dyDescent="0.25">
      <c r="A5391" s="21">
        <v>43265</v>
      </c>
      <c r="B5391" s="589"/>
      <c r="C5391" s="588"/>
      <c r="D5391" s="426">
        <v>74.77</v>
      </c>
      <c r="E5391" s="426">
        <v>66.89</v>
      </c>
      <c r="F5391" s="564">
        <f t="shared" si="47"/>
        <v>1.1178053520705635</v>
      </c>
      <c r="K5391" s="426">
        <v>63.25</v>
      </c>
      <c r="M5391" s="426">
        <v>87.8</v>
      </c>
      <c r="N5391" s="389">
        <f t="shared" si="46"/>
        <v>36.875999999999998</v>
      </c>
    </row>
    <row r="5392" spans="1:14" ht="13.2" x14ac:dyDescent="0.25">
      <c r="A5392" s="21">
        <v>43266</v>
      </c>
      <c r="B5392" s="589"/>
      <c r="C5392" s="588"/>
      <c r="D5392" s="376">
        <v>72.02</v>
      </c>
      <c r="E5392" s="376">
        <v>65.06</v>
      </c>
      <c r="F5392" s="564">
        <f t="shared" si="47"/>
        <v>1.1069781739932369</v>
      </c>
      <c r="K5392" s="376">
        <v>61.5</v>
      </c>
      <c r="M5392" s="376">
        <v>85.8</v>
      </c>
      <c r="N5392" s="379">
        <f t="shared" si="46"/>
        <v>36.036000000000001</v>
      </c>
    </row>
    <row r="5393" spans="1:14" ht="13.2" x14ac:dyDescent="0.25">
      <c r="A5393" s="21">
        <v>43267</v>
      </c>
      <c r="B5393" s="589"/>
      <c r="C5393" s="588"/>
      <c r="D5393" s="376">
        <v>72.02</v>
      </c>
      <c r="E5393" s="376">
        <v>65.06</v>
      </c>
      <c r="F5393" s="564">
        <f t="shared" si="47"/>
        <v>1.1069781739932369</v>
      </c>
      <c r="K5393" s="376">
        <v>61.5</v>
      </c>
      <c r="M5393" s="376">
        <v>85.8</v>
      </c>
      <c r="N5393" s="379">
        <f t="shared" si="46"/>
        <v>36.036000000000001</v>
      </c>
    </row>
    <row r="5394" spans="1:14" ht="13.2" x14ac:dyDescent="0.25">
      <c r="A5394" s="21">
        <v>43268</v>
      </c>
      <c r="B5394" s="589"/>
      <c r="C5394" s="588"/>
      <c r="D5394" s="376">
        <v>72.02</v>
      </c>
      <c r="E5394" s="376">
        <v>65.06</v>
      </c>
      <c r="F5394" s="564">
        <f t="shared" si="47"/>
        <v>1.1069781739932369</v>
      </c>
      <c r="K5394" s="376">
        <v>61.5</v>
      </c>
      <c r="M5394" s="376">
        <v>85.8</v>
      </c>
      <c r="N5394" s="379">
        <f t="shared" si="46"/>
        <v>36.036000000000001</v>
      </c>
    </row>
    <row r="5395" spans="1:14" x14ac:dyDescent="0.2">
      <c r="A5395" s="21">
        <v>43269</v>
      </c>
      <c r="D5395" s="426">
        <v>74.87</v>
      </c>
      <c r="E5395" s="426">
        <v>65.849999999999994</v>
      </c>
      <c r="F5395" s="564">
        <f t="shared" si="47"/>
        <v>1.1369779802581628</v>
      </c>
      <c r="K5395" s="426">
        <v>62.5</v>
      </c>
      <c r="M5395" s="426">
        <v>86.1</v>
      </c>
      <c r="N5395" s="389">
        <f t="shared" si="46"/>
        <v>36.161999999999999</v>
      </c>
    </row>
    <row r="5396" spans="1:14" x14ac:dyDescent="0.2">
      <c r="A5396" s="21">
        <v>43270</v>
      </c>
      <c r="D5396" s="426">
        <v>74.92</v>
      </c>
      <c r="E5396" s="426">
        <v>65.069999999999993</v>
      </c>
      <c r="F5396" s="564">
        <f t="shared" si="47"/>
        <v>1.1513754418318736</v>
      </c>
      <c r="K5396" s="426">
        <v>61.5</v>
      </c>
      <c r="M5396" s="426">
        <v>85.5</v>
      </c>
      <c r="N5396" s="389">
        <f t="shared" si="46"/>
        <v>35.909999999999997</v>
      </c>
    </row>
    <row r="5397" spans="1:14" x14ac:dyDescent="0.2">
      <c r="A5397" s="21">
        <v>43271</v>
      </c>
      <c r="D5397" s="426">
        <v>74.25</v>
      </c>
      <c r="E5397" s="426">
        <v>66.22</v>
      </c>
      <c r="F5397" s="564">
        <f t="shared" si="47"/>
        <v>1.1212624584717608</v>
      </c>
      <c r="K5397" s="426">
        <v>62.75</v>
      </c>
      <c r="M5397" s="426">
        <v>85.3</v>
      </c>
      <c r="N5397" s="389">
        <f t="shared" si="46"/>
        <v>35.826000000000001</v>
      </c>
    </row>
    <row r="5398" spans="1:14" x14ac:dyDescent="0.2">
      <c r="A5398" s="21">
        <v>43272</v>
      </c>
      <c r="D5398" s="426">
        <v>72.87</v>
      </c>
      <c r="E5398" s="426">
        <v>65.540000000000006</v>
      </c>
      <c r="F5398" s="564">
        <f t="shared" si="47"/>
        <v>1.1118400976502898</v>
      </c>
      <c r="K5398" s="426">
        <v>62</v>
      </c>
      <c r="M5398" s="426">
        <v>83.9</v>
      </c>
      <c r="N5398" s="389">
        <f t="shared" si="46"/>
        <v>35.238000000000007</v>
      </c>
    </row>
    <row r="5399" spans="1:14" x14ac:dyDescent="0.2">
      <c r="A5399" s="21">
        <v>43273</v>
      </c>
      <c r="D5399" s="376">
        <v>73.67</v>
      </c>
      <c r="E5399" s="376">
        <v>68.58</v>
      </c>
      <c r="F5399" s="424" t="s">
        <v>3309</v>
      </c>
      <c r="K5399" s="376">
        <v>65</v>
      </c>
      <c r="M5399" s="376">
        <v>85.4</v>
      </c>
      <c r="N5399" s="379">
        <f t="shared" si="46"/>
        <v>35.868000000000002</v>
      </c>
    </row>
    <row r="5400" spans="1:14" ht="21.75" customHeight="1" x14ac:dyDescent="0.2">
      <c r="A5400" s="591">
        <v>43274</v>
      </c>
      <c r="D5400" s="590">
        <v>73.67</v>
      </c>
      <c r="E5400" s="590">
        <v>68.58</v>
      </c>
      <c r="F5400" s="858" t="s">
        <v>3310</v>
      </c>
      <c r="G5400" s="858"/>
      <c r="H5400" s="593"/>
      <c r="I5400" s="593"/>
      <c r="J5400" s="593"/>
      <c r="K5400" s="590">
        <v>65</v>
      </c>
      <c r="M5400" s="590">
        <v>85.4</v>
      </c>
      <c r="N5400" s="592">
        <f t="shared" si="46"/>
        <v>35.868000000000002</v>
      </c>
    </row>
    <row r="5401" spans="1:14" x14ac:dyDescent="0.2">
      <c r="A5401" s="21">
        <v>43275</v>
      </c>
      <c r="D5401" s="376">
        <v>73.67</v>
      </c>
      <c r="E5401" s="376">
        <v>68.58</v>
      </c>
      <c r="F5401" s="564">
        <f t="shared" ref="F5401" si="48">D5401/E5401</f>
        <v>1.0742198891805192</v>
      </c>
      <c r="K5401" s="376">
        <v>65</v>
      </c>
      <c r="M5401" s="376">
        <v>85.4</v>
      </c>
      <c r="N5401" s="379">
        <f t="shared" si="46"/>
        <v>35.868000000000002</v>
      </c>
    </row>
    <row r="5402" spans="1:14" x14ac:dyDescent="0.2">
      <c r="A5402" s="21">
        <v>43276</v>
      </c>
      <c r="D5402" s="426">
        <v>72.819999999999993</v>
      </c>
      <c r="E5402" s="426">
        <v>68.08</v>
      </c>
      <c r="F5402" s="564">
        <f t="shared" ref="F5402:F5453" si="49">D5402/E5402</f>
        <v>1.0696239717978848</v>
      </c>
      <c r="K5402" s="426">
        <v>64.75</v>
      </c>
      <c r="M5402" s="426">
        <v>85.3</v>
      </c>
      <c r="N5402" s="389">
        <f t="shared" si="46"/>
        <v>35.826000000000001</v>
      </c>
    </row>
    <row r="5403" spans="1:14" x14ac:dyDescent="0.2">
      <c r="A5403" s="21">
        <v>43277</v>
      </c>
      <c r="D5403" s="376">
        <v>73.58</v>
      </c>
      <c r="E5403" s="426">
        <v>70.53</v>
      </c>
      <c r="F5403" s="564">
        <f t="shared" si="49"/>
        <v>1.0432440096412874</v>
      </c>
      <c r="K5403" s="426">
        <v>67</v>
      </c>
      <c r="M5403" s="426">
        <v>88</v>
      </c>
      <c r="N5403" s="389">
        <f t="shared" si="46"/>
        <v>36.96</v>
      </c>
    </row>
    <row r="5404" spans="1:14" x14ac:dyDescent="0.2">
      <c r="A5404" s="21">
        <v>43278</v>
      </c>
      <c r="D5404" s="376">
        <v>76.09</v>
      </c>
      <c r="E5404" s="426">
        <v>72.760000000000005</v>
      </c>
      <c r="F5404" s="564">
        <f t="shared" si="49"/>
        <v>1.0457669048927982</v>
      </c>
      <c r="K5404" s="426">
        <v>69.25</v>
      </c>
      <c r="M5404" s="426">
        <v>90</v>
      </c>
      <c r="N5404" s="389">
        <f t="shared" si="46"/>
        <v>37.800000000000004</v>
      </c>
    </row>
    <row r="5405" spans="1:14" x14ac:dyDescent="0.2">
      <c r="A5405" s="21">
        <v>43279</v>
      </c>
      <c r="D5405" s="376">
        <v>76.260000000000005</v>
      </c>
      <c r="E5405" s="426">
        <v>73.45</v>
      </c>
      <c r="F5405" s="564">
        <f t="shared" si="49"/>
        <v>1.0382573179033356</v>
      </c>
      <c r="K5405" s="426">
        <v>70</v>
      </c>
      <c r="M5405" s="426">
        <v>91</v>
      </c>
      <c r="N5405" s="389">
        <f t="shared" si="46"/>
        <v>38.22</v>
      </c>
    </row>
    <row r="5406" spans="1:14" x14ac:dyDescent="0.2">
      <c r="A5406" s="21">
        <v>43280</v>
      </c>
      <c r="D5406" s="376">
        <v>77.44</v>
      </c>
      <c r="E5406" s="376">
        <v>74.150000000000006</v>
      </c>
      <c r="F5406" s="564">
        <f t="shared" si="49"/>
        <v>1.0443695212407282</v>
      </c>
      <c r="K5406" s="376">
        <v>70.5</v>
      </c>
      <c r="M5406" s="376">
        <v>93.8</v>
      </c>
      <c r="N5406" s="379">
        <f t="shared" si="46"/>
        <v>39.396000000000001</v>
      </c>
    </row>
    <row r="5407" spans="1:14" ht="13.2" x14ac:dyDescent="0.25">
      <c r="A5407" s="21">
        <v>43281</v>
      </c>
      <c r="D5407" s="376">
        <v>77.44</v>
      </c>
      <c r="E5407" s="376">
        <v>74.150000000000006</v>
      </c>
      <c r="F5407" s="564">
        <f t="shared" si="49"/>
        <v>1.0443695212407282</v>
      </c>
      <c r="H5407" s="383">
        <f>AVERAGE(D5378:D5407)</f>
        <v>74.354000000000013</v>
      </c>
      <c r="I5407" s="383">
        <f>AVERAGE(E5378:E5407)</f>
        <v>67.276999999999987</v>
      </c>
      <c r="K5407" s="376">
        <v>70.5</v>
      </c>
      <c r="M5407" s="376">
        <v>93.8</v>
      </c>
      <c r="N5407" s="379">
        <f t="shared" si="46"/>
        <v>39.396000000000001</v>
      </c>
    </row>
    <row r="5408" spans="1:14" s="57" customFormat="1" x14ac:dyDescent="0.2">
      <c r="A5408" s="286">
        <v>43282</v>
      </c>
      <c r="D5408" s="431">
        <v>77.44</v>
      </c>
      <c r="E5408" s="431">
        <v>74.150000000000006</v>
      </c>
      <c r="F5408" s="564">
        <f t="shared" si="49"/>
        <v>1.0443695212407282</v>
      </c>
      <c r="K5408" s="431">
        <v>70.5</v>
      </c>
      <c r="M5408" s="376">
        <v>93.8</v>
      </c>
      <c r="N5408" s="434">
        <f t="shared" si="46"/>
        <v>39.396000000000001</v>
      </c>
    </row>
    <row r="5409" spans="1:14" x14ac:dyDescent="0.2">
      <c r="A5409" s="21">
        <v>43283</v>
      </c>
      <c r="D5409" s="161">
        <v>76.709999999999994</v>
      </c>
      <c r="E5409" s="426">
        <v>73.94</v>
      </c>
      <c r="F5409" s="564">
        <f t="shared" si="49"/>
        <v>1.0374628076819041</v>
      </c>
      <c r="K5409" s="426">
        <v>70.5</v>
      </c>
      <c r="M5409" s="426">
        <v>93.8</v>
      </c>
      <c r="N5409" s="389">
        <f t="shared" si="46"/>
        <v>39.396000000000001</v>
      </c>
    </row>
    <row r="5410" spans="1:14" x14ac:dyDescent="0.2">
      <c r="A5410" s="21">
        <v>43284</v>
      </c>
      <c r="D5410" s="161">
        <v>75.87</v>
      </c>
      <c r="E5410" s="376">
        <v>74.14</v>
      </c>
      <c r="F5410" s="564">
        <f t="shared" si="49"/>
        <v>1.0233342325330457</v>
      </c>
      <c r="K5410" s="376">
        <v>70.75</v>
      </c>
      <c r="M5410" s="376">
        <v>95</v>
      </c>
      <c r="N5410" s="379">
        <f t="shared" si="46"/>
        <v>39.9</v>
      </c>
    </row>
    <row r="5411" spans="1:14" x14ac:dyDescent="0.2">
      <c r="A5411" s="21">
        <v>43285</v>
      </c>
      <c r="D5411" s="161">
        <v>76.989999999999995</v>
      </c>
      <c r="E5411" s="376">
        <v>74.14</v>
      </c>
      <c r="F5411" s="564">
        <f t="shared" si="49"/>
        <v>1.0384407876989479</v>
      </c>
      <c r="K5411" s="376">
        <v>70.75</v>
      </c>
      <c r="M5411" s="376">
        <v>95</v>
      </c>
      <c r="N5411" s="379">
        <f t="shared" si="46"/>
        <v>39.9</v>
      </c>
    </row>
    <row r="5412" spans="1:14" x14ac:dyDescent="0.2">
      <c r="A5412" s="21">
        <v>43286</v>
      </c>
      <c r="D5412" s="161">
        <v>77.09</v>
      </c>
      <c r="E5412" s="426">
        <v>72.94</v>
      </c>
      <c r="F5412" s="564">
        <f t="shared" si="49"/>
        <v>1.0568960789690156</v>
      </c>
      <c r="K5412" s="426">
        <v>69.25</v>
      </c>
      <c r="M5412" s="426">
        <v>96.8</v>
      </c>
      <c r="N5412" s="389">
        <f t="shared" si="46"/>
        <v>40.655999999999999</v>
      </c>
    </row>
    <row r="5413" spans="1:14" x14ac:dyDescent="0.2">
      <c r="A5413" s="21">
        <v>43287</v>
      </c>
      <c r="D5413" s="376">
        <v>74.98</v>
      </c>
      <c r="E5413" s="376">
        <v>73.8</v>
      </c>
      <c r="F5413" s="564">
        <f t="shared" si="49"/>
        <v>1.0159891598915991</v>
      </c>
      <c r="K5413" s="426"/>
      <c r="M5413" s="376">
        <v>95.5</v>
      </c>
      <c r="N5413" s="379">
        <f t="shared" si="46"/>
        <v>40.11</v>
      </c>
    </row>
    <row r="5414" spans="1:14" x14ac:dyDescent="0.2">
      <c r="A5414" s="21">
        <v>43288</v>
      </c>
      <c r="D5414" s="376">
        <v>74.98</v>
      </c>
      <c r="E5414" s="376">
        <v>73.8</v>
      </c>
      <c r="F5414" s="564">
        <f t="shared" si="49"/>
        <v>1.0159891598915991</v>
      </c>
      <c r="K5414" s="426"/>
      <c r="M5414" s="376">
        <v>95.5</v>
      </c>
      <c r="N5414" s="379">
        <f t="shared" ref="N5414:N5477" si="50">(M5414/100)*42</f>
        <v>40.11</v>
      </c>
    </row>
    <row r="5415" spans="1:14" x14ac:dyDescent="0.2">
      <c r="A5415" s="21">
        <v>43289</v>
      </c>
      <c r="D5415" s="376">
        <v>74.98</v>
      </c>
      <c r="E5415" s="376">
        <v>73.8</v>
      </c>
      <c r="F5415" s="564">
        <f t="shared" si="49"/>
        <v>1.0159891598915991</v>
      </c>
      <c r="K5415" s="426"/>
      <c r="M5415" s="376">
        <v>95.5</v>
      </c>
      <c r="N5415" s="379">
        <f t="shared" si="50"/>
        <v>40.11</v>
      </c>
    </row>
    <row r="5416" spans="1:14" x14ac:dyDescent="0.2">
      <c r="A5416" s="21">
        <v>43290</v>
      </c>
      <c r="D5416" s="161">
        <v>77.08</v>
      </c>
      <c r="E5416" s="426">
        <v>73.849999999999994</v>
      </c>
      <c r="F5416" s="564">
        <f t="shared" si="49"/>
        <v>1.0437373053486798</v>
      </c>
      <c r="K5416" s="426"/>
      <c r="M5416" s="426">
        <v>95.8</v>
      </c>
      <c r="N5416" s="389">
        <f t="shared" si="50"/>
        <v>40.235999999999997</v>
      </c>
    </row>
    <row r="5417" spans="1:14" x14ac:dyDescent="0.2">
      <c r="A5417" s="21">
        <v>43291</v>
      </c>
      <c r="D5417" s="161">
        <v>77.8</v>
      </c>
      <c r="E5417" s="426">
        <v>74.11</v>
      </c>
      <c r="F5417" s="564">
        <f t="shared" si="49"/>
        <v>1.0497908514370531</v>
      </c>
      <c r="K5417" s="426"/>
      <c r="M5417" s="426">
        <v>97.5</v>
      </c>
      <c r="N5417" s="389">
        <f t="shared" si="50"/>
        <v>40.949999999999996</v>
      </c>
    </row>
    <row r="5418" spans="1:14" x14ac:dyDescent="0.2">
      <c r="A5418" s="21">
        <v>43292</v>
      </c>
      <c r="D5418" s="161">
        <v>75.349999999999994</v>
      </c>
      <c r="E5418" s="426">
        <v>70.38</v>
      </c>
      <c r="F5418" s="564">
        <f t="shared" si="49"/>
        <v>1.0706166524580847</v>
      </c>
      <c r="K5418" s="426"/>
      <c r="M5418" s="426">
        <v>94.3</v>
      </c>
      <c r="N5418" s="389">
        <f t="shared" si="50"/>
        <v>39.605999999999995</v>
      </c>
    </row>
    <row r="5419" spans="1:14" x14ac:dyDescent="0.2">
      <c r="A5419" s="21">
        <v>43293</v>
      </c>
      <c r="D5419" s="161">
        <v>72.11</v>
      </c>
      <c r="E5419" s="426">
        <v>70.33</v>
      </c>
      <c r="F5419" s="564">
        <f t="shared" si="49"/>
        <v>1.0253092563628607</v>
      </c>
      <c r="K5419" s="426"/>
      <c r="M5419" s="426">
        <v>93</v>
      </c>
      <c r="N5419" s="389">
        <f t="shared" si="50"/>
        <v>39.06</v>
      </c>
    </row>
    <row r="5420" spans="1:14" x14ac:dyDescent="0.2">
      <c r="A5420" s="21">
        <v>43294</v>
      </c>
      <c r="D5420" s="376">
        <v>74.11</v>
      </c>
      <c r="E5420" s="376">
        <v>71.010000000000005</v>
      </c>
      <c r="F5420" s="564">
        <f t="shared" si="49"/>
        <v>1.0436558231235036</v>
      </c>
      <c r="K5420" s="376">
        <v>67.5</v>
      </c>
      <c r="M5420" s="376">
        <v>91.3</v>
      </c>
      <c r="N5420" s="379">
        <f t="shared" si="50"/>
        <v>38.345999999999997</v>
      </c>
    </row>
    <row r="5421" spans="1:14" x14ac:dyDescent="0.2">
      <c r="A5421" s="21">
        <v>43295</v>
      </c>
      <c r="D5421" s="376">
        <v>74.11</v>
      </c>
      <c r="E5421" s="376">
        <v>71.010000000000005</v>
      </c>
      <c r="F5421" s="564">
        <f t="shared" si="49"/>
        <v>1.0436558231235036</v>
      </c>
      <c r="K5421" s="376">
        <v>67.5</v>
      </c>
      <c r="M5421" s="376">
        <v>91.3</v>
      </c>
      <c r="N5421" s="379">
        <f t="shared" si="50"/>
        <v>38.345999999999997</v>
      </c>
    </row>
    <row r="5422" spans="1:14" x14ac:dyDescent="0.2">
      <c r="A5422" s="21">
        <v>43296</v>
      </c>
      <c r="D5422" s="376">
        <v>74.11</v>
      </c>
      <c r="E5422" s="376">
        <v>71.010000000000005</v>
      </c>
      <c r="F5422" s="564">
        <f t="shared" si="49"/>
        <v>1.0436558231235036</v>
      </c>
      <c r="K5422" s="376">
        <v>67.5</v>
      </c>
      <c r="M5422" s="376">
        <v>91.3</v>
      </c>
      <c r="N5422" s="379">
        <f t="shared" si="50"/>
        <v>38.345999999999997</v>
      </c>
    </row>
    <row r="5423" spans="1:14" x14ac:dyDescent="0.2">
      <c r="A5423" s="21">
        <v>43297</v>
      </c>
      <c r="D5423" s="161">
        <v>71.03</v>
      </c>
      <c r="E5423" s="426">
        <v>68.06</v>
      </c>
      <c r="F5423" s="564">
        <f t="shared" si="49"/>
        <v>1.043637966500147</v>
      </c>
      <c r="K5423" s="426">
        <v>64.5</v>
      </c>
      <c r="M5423" s="426">
        <v>87.8</v>
      </c>
      <c r="N5423" s="389">
        <f t="shared" si="50"/>
        <v>36.875999999999998</v>
      </c>
    </row>
    <row r="5424" spans="1:14" x14ac:dyDescent="0.2">
      <c r="A5424" s="21">
        <v>43298</v>
      </c>
      <c r="D5424" s="161">
        <v>70.87</v>
      </c>
      <c r="E5424" s="426">
        <v>68.08</v>
      </c>
      <c r="F5424" s="564">
        <f t="shared" si="49"/>
        <v>1.0409811985898942</v>
      </c>
      <c r="K5424" s="426">
        <v>64.5</v>
      </c>
      <c r="M5424" s="426">
        <v>87.5</v>
      </c>
      <c r="N5424" s="389">
        <f t="shared" si="50"/>
        <v>36.75</v>
      </c>
    </row>
    <row r="5425" spans="1:14" x14ac:dyDescent="0.2">
      <c r="A5425" s="21">
        <v>43299</v>
      </c>
      <c r="D5425" s="161">
        <v>70.52</v>
      </c>
      <c r="E5425" s="426">
        <v>68.760000000000005</v>
      </c>
      <c r="F5425" s="564">
        <f t="shared" si="49"/>
        <v>1.0255962769051772</v>
      </c>
      <c r="K5425" s="426">
        <v>65.25</v>
      </c>
      <c r="M5425" s="426">
        <v>88.8</v>
      </c>
      <c r="N5425" s="389">
        <f t="shared" si="50"/>
        <v>37.295999999999999</v>
      </c>
    </row>
    <row r="5426" spans="1:14" x14ac:dyDescent="0.2">
      <c r="A5426" s="21">
        <v>43300</v>
      </c>
      <c r="D5426" s="161">
        <v>71.94</v>
      </c>
      <c r="E5426" s="426">
        <v>69.459999999999994</v>
      </c>
      <c r="F5426" s="564">
        <f t="shared" si="49"/>
        <v>1.035704002303484</v>
      </c>
      <c r="K5426" s="426">
        <v>66</v>
      </c>
      <c r="M5426" s="426">
        <v>88.6</v>
      </c>
      <c r="N5426" s="389">
        <f t="shared" si="50"/>
        <v>37.211999999999996</v>
      </c>
    </row>
    <row r="5427" spans="1:14" x14ac:dyDescent="0.2">
      <c r="A5427" s="21">
        <v>43301</v>
      </c>
      <c r="D5427" s="376">
        <v>71.989999999999995</v>
      </c>
      <c r="E5427" s="376">
        <v>70.459999999999994</v>
      </c>
      <c r="F5427" s="564">
        <f t="shared" si="49"/>
        <v>1.0217144479137099</v>
      </c>
      <c r="K5427" s="376">
        <v>67</v>
      </c>
      <c r="M5427" s="376">
        <v>90.8</v>
      </c>
      <c r="N5427" s="379">
        <f t="shared" si="50"/>
        <v>38.135999999999996</v>
      </c>
    </row>
    <row r="5428" spans="1:14" x14ac:dyDescent="0.2">
      <c r="A5428" s="21">
        <v>43302</v>
      </c>
      <c r="D5428" s="376">
        <v>71.989999999999995</v>
      </c>
      <c r="E5428" s="376">
        <v>70.459999999999994</v>
      </c>
      <c r="F5428" s="564">
        <f t="shared" si="49"/>
        <v>1.0217144479137099</v>
      </c>
      <c r="K5428" s="376">
        <v>67</v>
      </c>
      <c r="M5428" s="376">
        <v>90.8</v>
      </c>
      <c r="N5428" s="379">
        <f t="shared" si="50"/>
        <v>38.135999999999996</v>
      </c>
    </row>
    <row r="5429" spans="1:14" x14ac:dyDescent="0.2">
      <c r="A5429" s="21">
        <v>43303</v>
      </c>
      <c r="D5429" s="376">
        <v>71.989999999999995</v>
      </c>
      <c r="E5429" s="376">
        <v>70.459999999999994</v>
      </c>
      <c r="F5429" s="564">
        <f t="shared" si="49"/>
        <v>1.0217144479137099</v>
      </c>
      <c r="K5429" s="376">
        <v>67</v>
      </c>
      <c r="M5429" s="376">
        <v>90.8</v>
      </c>
      <c r="N5429" s="379">
        <f t="shared" si="50"/>
        <v>38.135999999999996</v>
      </c>
    </row>
    <row r="5430" spans="1:14" x14ac:dyDescent="0.2">
      <c r="A5430" s="21">
        <v>43304</v>
      </c>
      <c r="D5430" s="161">
        <v>73.45</v>
      </c>
      <c r="E5430" s="426">
        <v>67.89</v>
      </c>
      <c r="F5430" s="564">
        <f t="shared" si="49"/>
        <v>1.0818971866254234</v>
      </c>
      <c r="K5430" s="426">
        <v>64</v>
      </c>
      <c r="M5430" s="426">
        <v>93.3</v>
      </c>
      <c r="N5430" s="389">
        <f t="shared" si="50"/>
        <v>39.186</v>
      </c>
    </row>
    <row r="5431" spans="1:14" x14ac:dyDescent="0.2">
      <c r="A5431" s="21">
        <v>43305</v>
      </c>
      <c r="D5431" s="161">
        <v>73.53</v>
      </c>
      <c r="E5431" s="426">
        <v>68.52</v>
      </c>
      <c r="F5431" s="564">
        <f t="shared" si="49"/>
        <v>1.0731173380035026</v>
      </c>
      <c r="K5431" s="426">
        <v>65</v>
      </c>
      <c r="M5431" s="426">
        <v>94.6</v>
      </c>
      <c r="N5431" s="389">
        <f t="shared" si="50"/>
        <v>39.731999999999999</v>
      </c>
    </row>
    <row r="5432" spans="1:14" x14ac:dyDescent="0.2">
      <c r="A5432" s="21">
        <v>43306</v>
      </c>
      <c r="D5432" s="161">
        <v>73.67</v>
      </c>
      <c r="E5432" s="426">
        <v>69.3</v>
      </c>
      <c r="F5432" s="564">
        <f t="shared" si="49"/>
        <v>1.063059163059163</v>
      </c>
      <c r="K5432" s="426">
        <v>65.75</v>
      </c>
      <c r="M5432" s="426">
        <v>98</v>
      </c>
      <c r="N5432" s="389">
        <f t="shared" si="50"/>
        <v>41.16</v>
      </c>
    </row>
    <row r="5433" spans="1:14" x14ac:dyDescent="0.2">
      <c r="A5433" s="21">
        <v>43307</v>
      </c>
      <c r="D5433" s="161">
        <v>74.510000000000005</v>
      </c>
      <c r="E5433" s="426">
        <v>69.61</v>
      </c>
      <c r="F5433" s="564">
        <f t="shared" si="49"/>
        <v>1.0703921850308864</v>
      </c>
      <c r="K5433" s="426">
        <v>66.25</v>
      </c>
      <c r="M5433" s="426">
        <v>97.4</v>
      </c>
      <c r="N5433" s="389">
        <f t="shared" si="50"/>
        <v>40.908000000000001</v>
      </c>
    </row>
    <row r="5434" spans="1:14" x14ac:dyDescent="0.2">
      <c r="A5434" s="21">
        <v>43308</v>
      </c>
      <c r="D5434" s="376">
        <v>74.84</v>
      </c>
      <c r="E5434" s="376">
        <v>68.69</v>
      </c>
      <c r="F5434" s="564">
        <f t="shared" si="49"/>
        <v>1.0895326830688601</v>
      </c>
      <c r="K5434" s="376">
        <v>65.25</v>
      </c>
      <c r="M5434" s="376">
        <v>97</v>
      </c>
      <c r="N5434" s="379">
        <f t="shared" si="50"/>
        <v>40.74</v>
      </c>
    </row>
    <row r="5435" spans="1:14" x14ac:dyDescent="0.2">
      <c r="A5435" s="21">
        <v>43309</v>
      </c>
      <c r="D5435" s="376">
        <v>74.84</v>
      </c>
      <c r="E5435" s="376">
        <v>68.69</v>
      </c>
      <c r="F5435" s="564">
        <f t="shared" si="49"/>
        <v>1.0895326830688601</v>
      </c>
      <c r="K5435" s="376">
        <v>65.25</v>
      </c>
      <c r="M5435" s="376">
        <v>97</v>
      </c>
      <c r="N5435" s="379">
        <f t="shared" si="50"/>
        <v>40.74</v>
      </c>
    </row>
    <row r="5436" spans="1:14" x14ac:dyDescent="0.2">
      <c r="A5436" s="21">
        <v>43310</v>
      </c>
      <c r="D5436" s="376">
        <v>74.84</v>
      </c>
      <c r="E5436" s="376">
        <v>68.69</v>
      </c>
      <c r="F5436" s="564">
        <f t="shared" si="49"/>
        <v>1.0895326830688601</v>
      </c>
      <c r="K5436" s="376">
        <v>65.25</v>
      </c>
      <c r="M5436" s="376">
        <v>97</v>
      </c>
      <c r="N5436" s="379">
        <f t="shared" si="50"/>
        <v>40.74</v>
      </c>
    </row>
    <row r="5437" spans="1:14" x14ac:dyDescent="0.2">
      <c r="A5437" s="21">
        <v>43311</v>
      </c>
      <c r="D5437" s="161">
        <v>74.989999999999995</v>
      </c>
      <c r="E5437" s="426">
        <v>70.13</v>
      </c>
      <c r="F5437" s="564">
        <f t="shared" si="49"/>
        <v>1.0692998716669042</v>
      </c>
      <c r="K5437" s="426">
        <v>66.25</v>
      </c>
      <c r="M5437" s="426">
        <v>97.8</v>
      </c>
      <c r="N5437" s="389">
        <f t="shared" si="50"/>
        <v>41.076000000000001</v>
      </c>
    </row>
    <row r="5438" spans="1:14" ht="13.2" x14ac:dyDescent="0.25">
      <c r="A5438" s="21">
        <v>43312</v>
      </c>
      <c r="D5438" s="161">
        <v>74.16</v>
      </c>
      <c r="E5438" s="426">
        <v>68.760000000000005</v>
      </c>
      <c r="F5438" s="564">
        <f t="shared" si="49"/>
        <v>1.0785340314136125</v>
      </c>
      <c r="H5438" s="383">
        <f>AVERAGE(D5408:D5438)</f>
        <v>74.28612903225806</v>
      </c>
      <c r="I5438" s="383">
        <f>AVERAGE(E5408:E5438)</f>
        <v>70.917096774193553</v>
      </c>
      <c r="K5438" s="426">
        <v>65.25</v>
      </c>
      <c r="M5438" s="426">
        <v>95.4</v>
      </c>
      <c r="N5438" s="389">
        <f t="shared" si="50"/>
        <v>40.068000000000005</v>
      </c>
    </row>
    <row r="5439" spans="1:14" s="57" customFormat="1" x14ac:dyDescent="0.2">
      <c r="A5439" s="286">
        <v>43313</v>
      </c>
      <c r="D5439" s="372">
        <v>72.28</v>
      </c>
      <c r="E5439" s="435">
        <v>67.66</v>
      </c>
      <c r="F5439" s="564">
        <f t="shared" si="49"/>
        <v>1.0682825894176766</v>
      </c>
      <c r="K5439" s="435">
        <v>64.25</v>
      </c>
      <c r="M5439" s="426">
        <v>93.6</v>
      </c>
      <c r="N5439" s="385">
        <f t="shared" si="50"/>
        <v>39.311999999999998</v>
      </c>
    </row>
    <row r="5440" spans="1:14" x14ac:dyDescent="0.2">
      <c r="A5440" s="21">
        <v>43314</v>
      </c>
      <c r="D5440" s="161">
        <v>72.95</v>
      </c>
      <c r="E5440" s="426">
        <v>68.959999999999994</v>
      </c>
      <c r="F5440" s="564">
        <f t="shared" si="49"/>
        <v>1.0578596287703017</v>
      </c>
      <c r="K5440" s="426">
        <v>65.25</v>
      </c>
      <c r="M5440" s="426">
        <v>94.3</v>
      </c>
      <c r="N5440" s="389">
        <f t="shared" si="50"/>
        <v>39.605999999999995</v>
      </c>
    </row>
    <row r="5441" spans="1:14" x14ac:dyDescent="0.2">
      <c r="A5441" s="21">
        <v>43315</v>
      </c>
      <c r="D5441" s="376">
        <v>72.48</v>
      </c>
      <c r="E5441" s="376">
        <v>68.489999999999995</v>
      </c>
      <c r="F5441" s="564">
        <f t="shared" si="49"/>
        <v>1.0582566798072712</v>
      </c>
      <c r="K5441" s="376">
        <v>65</v>
      </c>
      <c r="M5441" s="376">
        <v>94.3</v>
      </c>
      <c r="N5441" s="379">
        <f t="shared" si="50"/>
        <v>39.605999999999995</v>
      </c>
    </row>
    <row r="5442" spans="1:14" x14ac:dyDescent="0.2">
      <c r="A5442" s="21">
        <v>43316</v>
      </c>
      <c r="D5442" s="376">
        <v>72.48</v>
      </c>
      <c r="E5442" s="376">
        <v>68.489999999999995</v>
      </c>
      <c r="F5442" s="564">
        <f t="shared" si="49"/>
        <v>1.0582566798072712</v>
      </c>
      <c r="K5442" s="376">
        <v>65</v>
      </c>
      <c r="M5442" s="376">
        <v>94.3</v>
      </c>
      <c r="N5442" s="379">
        <f t="shared" si="50"/>
        <v>39.605999999999995</v>
      </c>
    </row>
    <row r="5443" spans="1:14" x14ac:dyDescent="0.2">
      <c r="A5443" s="21">
        <v>43317</v>
      </c>
      <c r="D5443" s="376">
        <v>72.48</v>
      </c>
      <c r="E5443" s="376">
        <v>68.489999999999995</v>
      </c>
      <c r="F5443" s="564">
        <f t="shared" si="49"/>
        <v>1.0582566798072712</v>
      </c>
      <c r="K5443" s="376">
        <v>65</v>
      </c>
      <c r="M5443" s="376">
        <v>94.3</v>
      </c>
      <c r="N5443" s="379">
        <f t="shared" si="50"/>
        <v>39.605999999999995</v>
      </c>
    </row>
    <row r="5444" spans="1:14" x14ac:dyDescent="0.2">
      <c r="A5444" s="21">
        <v>43318</v>
      </c>
      <c r="D5444" s="161">
        <v>72.510000000000005</v>
      </c>
      <c r="E5444" s="426">
        <v>69.010000000000005</v>
      </c>
      <c r="F5444" s="564">
        <f t="shared" si="49"/>
        <v>1.0507172873496595</v>
      </c>
      <c r="K5444" s="426">
        <v>65.5</v>
      </c>
      <c r="M5444" s="426">
        <v>96.8</v>
      </c>
      <c r="N5444" s="389">
        <f t="shared" si="50"/>
        <v>40.655999999999999</v>
      </c>
    </row>
    <row r="5445" spans="1:14" x14ac:dyDescent="0.2">
      <c r="A5445" s="21">
        <v>43319</v>
      </c>
      <c r="D5445" s="161">
        <v>72.31</v>
      </c>
      <c r="E5445" s="426">
        <v>69.17</v>
      </c>
      <c r="F5445" s="564">
        <f t="shared" si="49"/>
        <v>1.0453954026311985</v>
      </c>
      <c r="K5445" s="426">
        <v>65.75</v>
      </c>
      <c r="M5445" s="426">
        <v>98.4</v>
      </c>
      <c r="N5445" s="389">
        <f t="shared" si="50"/>
        <v>41.328000000000003</v>
      </c>
    </row>
    <row r="5446" spans="1:14" x14ac:dyDescent="0.2">
      <c r="A5446" s="21">
        <v>43320</v>
      </c>
      <c r="D5446" s="18">
        <v>70.709999999999994</v>
      </c>
      <c r="E5446" s="426">
        <v>66.94</v>
      </c>
      <c r="F5446" s="564">
        <f t="shared" si="49"/>
        <v>1.0563190917239318</v>
      </c>
      <c r="K5446" s="426"/>
      <c r="M5446" s="426">
        <v>95.6</v>
      </c>
      <c r="N5446" s="389">
        <f t="shared" si="50"/>
        <v>40.152000000000001</v>
      </c>
    </row>
    <row r="5447" spans="1:14" x14ac:dyDescent="0.2">
      <c r="A5447" s="21">
        <v>43321</v>
      </c>
      <c r="D5447" s="18">
        <v>70.55</v>
      </c>
      <c r="E5447" s="426">
        <v>66.81</v>
      </c>
      <c r="F5447" s="564">
        <f t="shared" si="49"/>
        <v>1.0559796437659033</v>
      </c>
      <c r="K5447" s="426"/>
      <c r="M5447" s="426">
        <v>95.6</v>
      </c>
      <c r="N5447" s="389">
        <f t="shared" si="50"/>
        <v>40.152000000000001</v>
      </c>
    </row>
    <row r="5448" spans="1:14" x14ac:dyDescent="0.2">
      <c r="A5448" s="21">
        <v>43322</v>
      </c>
      <c r="D5448" s="376">
        <v>71</v>
      </c>
      <c r="E5448" s="376">
        <v>67.63</v>
      </c>
      <c r="F5448" s="564">
        <f t="shared" si="49"/>
        <v>1.0498299571196215</v>
      </c>
      <c r="K5448" s="426"/>
      <c r="M5448" s="376">
        <v>96.4</v>
      </c>
      <c r="N5448" s="379">
        <f t="shared" si="50"/>
        <v>40.488000000000007</v>
      </c>
    </row>
    <row r="5449" spans="1:14" x14ac:dyDescent="0.2">
      <c r="A5449" s="21">
        <v>43323</v>
      </c>
      <c r="D5449" s="376">
        <v>71</v>
      </c>
      <c r="E5449" s="376">
        <v>67.63</v>
      </c>
      <c r="F5449" s="564">
        <f t="shared" si="49"/>
        <v>1.0498299571196215</v>
      </c>
      <c r="K5449" s="426"/>
      <c r="M5449" s="376">
        <v>96.4</v>
      </c>
      <c r="N5449" s="379">
        <f t="shared" si="50"/>
        <v>40.488000000000007</v>
      </c>
    </row>
    <row r="5450" spans="1:14" x14ac:dyDescent="0.2">
      <c r="A5450" s="21">
        <v>43324</v>
      </c>
      <c r="D5450" s="376">
        <v>71</v>
      </c>
      <c r="E5450" s="376">
        <v>67.63</v>
      </c>
      <c r="F5450" s="564">
        <f t="shared" si="49"/>
        <v>1.0498299571196215</v>
      </c>
      <c r="K5450" s="426"/>
      <c r="M5450" s="376">
        <v>96.4</v>
      </c>
      <c r="N5450" s="379">
        <f t="shared" si="50"/>
        <v>40.488000000000007</v>
      </c>
    </row>
    <row r="5451" spans="1:14" ht="58.5" customHeight="1" x14ac:dyDescent="0.2">
      <c r="A5451" s="21">
        <v>43325</v>
      </c>
      <c r="D5451" s="18">
        <v>70.62</v>
      </c>
      <c r="E5451" s="426">
        <v>67.2</v>
      </c>
      <c r="F5451" s="599" t="s">
        <v>3314</v>
      </c>
      <c r="K5451" s="426"/>
      <c r="M5451" s="426">
        <v>95.3</v>
      </c>
      <c r="N5451" s="389">
        <f t="shared" si="50"/>
        <v>40.025999999999996</v>
      </c>
    </row>
    <row r="5452" spans="1:14" x14ac:dyDescent="0.2">
      <c r="A5452" s="21">
        <v>43326</v>
      </c>
      <c r="D5452" s="18">
        <v>70.77</v>
      </c>
      <c r="E5452" s="417">
        <v>67.040000000000006</v>
      </c>
      <c r="F5452" s="600">
        <f t="shared" si="49"/>
        <v>1.0556384248210022</v>
      </c>
      <c r="K5452" s="426">
        <v>63.5</v>
      </c>
      <c r="M5452" s="426">
        <v>94.8</v>
      </c>
      <c r="N5452" s="389">
        <f t="shared" si="50"/>
        <v>39.815999999999995</v>
      </c>
    </row>
    <row r="5453" spans="1:14" x14ac:dyDescent="0.2">
      <c r="A5453" s="21">
        <v>43327</v>
      </c>
      <c r="D5453" s="18">
        <v>68.38</v>
      </c>
      <c r="E5453" s="417">
        <v>65.010000000000005</v>
      </c>
      <c r="F5453" s="600">
        <f t="shared" si="49"/>
        <v>1.0518381787417319</v>
      </c>
      <c r="K5453" s="426">
        <v>61.5</v>
      </c>
      <c r="M5453" s="426">
        <v>92.9</v>
      </c>
      <c r="N5453" s="389">
        <f t="shared" si="50"/>
        <v>39.018000000000001</v>
      </c>
    </row>
    <row r="5454" spans="1:14" x14ac:dyDescent="0.2">
      <c r="A5454" s="21">
        <v>43328</v>
      </c>
      <c r="D5454" s="18">
        <v>69.209999999999994</v>
      </c>
      <c r="E5454" s="426">
        <v>65.459999999999994</v>
      </c>
      <c r="F5454" s="564">
        <f>D5454/E5454</f>
        <v>1.0572868927589367</v>
      </c>
      <c r="K5454" s="426">
        <v>62</v>
      </c>
      <c r="M5454" s="426">
        <v>94</v>
      </c>
      <c r="N5454" s="389">
        <f t="shared" si="50"/>
        <v>39.479999999999997</v>
      </c>
    </row>
    <row r="5455" spans="1:14" x14ac:dyDescent="0.2">
      <c r="A5455" s="21">
        <v>43329</v>
      </c>
      <c r="D5455" s="375">
        <v>70.14</v>
      </c>
      <c r="E5455" s="376">
        <v>65.91</v>
      </c>
      <c r="F5455" s="564">
        <f t="shared" ref="F5455:F5457" si="51">D5455/E5455</f>
        <v>1.0641784251251707</v>
      </c>
      <c r="K5455" s="376">
        <v>62.5</v>
      </c>
      <c r="M5455" s="376">
        <v>94.8</v>
      </c>
      <c r="N5455" s="379">
        <f t="shared" si="50"/>
        <v>39.815999999999995</v>
      </c>
    </row>
    <row r="5456" spans="1:14" x14ac:dyDescent="0.2">
      <c r="A5456" s="21">
        <v>43330</v>
      </c>
      <c r="D5456" s="375">
        <v>70.14</v>
      </c>
      <c r="E5456" s="376">
        <v>65.91</v>
      </c>
      <c r="F5456" s="564">
        <f t="shared" si="51"/>
        <v>1.0641784251251707</v>
      </c>
      <c r="K5456" s="376">
        <v>62.5</v>
      </c>
      <c r="M5456" s="376">
        <v>94.8</v>
      </c>
      <c r="N5456" s="379">
        <f t="shared" si="50"/>
        <v>39.815999999999995</v>
      </c>
    </row>
    <row r="5457" spans="1:14" x14ac:dyDescent="0.2">
      <c r="A5457" s="21">
        <v>43331</v>
      </c>
      <c r="D5457" s="375">
        <v>70.14</v>
      </c>
      <c r="E5457" s="376">
        <v>65.91</v>
      </c>
      <c r="F5457" s="564">
        <f t="shared" si="51"/>
        <v>1.0641784251251707</v>
      </c>
      <c r="K5457" s="376">
        <v>62.5</v>
      </c>
      <c r="M5457" s="376">
        <v>94.8</v>
      </c>
      <c r="N5457" s="379">
        <f t="shared" si="50"/>
        <v>39.815999999999995</v>
      </c>
    </row>
    <row r="5458" spans="1:14" x14ac:dyDescent="0.2">
      <c r="A5458" s="21">
        <v>43332</v>
      </c>
      <c r="D5458" s="18">
        <v>71.11</v>
      </c>
      <c r="E5458" s="426">
        <v>66.430000000000007</v>
      </c>
      <c r="F5458" s="564">
        <f>D5458/E5458</f>
        <v>1.0704500978473579</v>
      </c>
      <c r="K5458" s="426">
        <v>62.75</v>
      </c>
      <c r="M5458" s="426">
        <v>95.8</v>
      </c>
      <c r="N5458" s="389">
        <f t="shared" si="50"/>
        <v>40.235999999999997</v>
      </c>
    </row>
    <row r="5459" spans="1:14" x14ac:dyDescent="0.2">
      <c r="A5459" s="21">
        <v>43333</v>
      </c>
      <c r="D5459" s="18">
        <v>71.650000000000006</v>
      </c>
      <c r="E5459" s="426">
        <v>67.349999999999994</v>
      </c>
      <c r="F5459" s="564">
        <f>D5459/E5459</f>
        <v>1.0638455827765407</v>
      </c>
      <c r="K5459" s="426">
        <v>63.75</v>
      </c>
      <c r="M5459" s="426">
        <v>96.3</v>
      </c>
      <c r="N5459" s="389">
        <f t="shared" si="50"/>
        <v>40.445999999999998</v>
      </c>
    </row>
    <row r="5460" spans="1:14" x14ac:dyDescent="0.2">
      <c r="A5460" s="21">
        <v>43334</v>
      </c>
      <c r="D5460" s="18">
        <v>72.959999999999994</v>
      </c>
      <c r="E5460" s="426">
        <v>67.86</v>
      </c>
      <c r="F5460" s="564">
        <f>D5460/E5460</f>
        <v>1.075154730327144</v>
      </c>
      <c r="K5460" s="426">
        <v>64.25</v>
      </c>
      <c r="M5460" s="426">
        <v>98.4</v>
      </c>
      <c r="N5460" s="389">
        <f t="shared" si="50"/>
        <v>41.328000000000003</v>
      </c>
    </row>
    <row r="5461" spans="1:14" x14ac:dyDescent="0.2">
      <c r="A5461" s="21">
        <v>43335</v>
      </c>
      <c r="D5461" s="18">
        <v>73.73</v>
      </c>
      <c r="E5461" s="426">
        <v>67.83</v>
      </c>
      <c r="F5461" s="564">
        <f>D5461/E5461</f>
        <v>1.086982161285567</v>
      </c>
      <c r="K5461" s="426">
        <v>64.25</v>
      </c>
      <c r="M5461" s="426">
        <v>98.3</v>
      </c>
      <c r="N5461" s="389">
        <f t="shared" si="50"/>
        <v>41.286000000000001</v>
      </c>
    </row>
    <row r="5462" spans="1:14" x14ac:dyDescent="0.2">
      <c r="A5462" s="21">
        <v>43336</v>
      </c>
      <c r="D5462" s="375">
        <v>74.41</v>
      </c>
      <c r="E5462" s="376">
        <v>68.72</v>
      </c>
      <c r="F5462" s="564">
        <f>D5462/E5462</f>
        <v>1.0827997671711291</v>
      </c>
      <c r="K5462" s="376">
        <v>65.25</v>
      </c>
      <c r="M5462" s="376">
        <v>101</v>
      </c>
      <c r="N5462" s="379">
        <f t="shared" si="50"/>
        <v>42.42</v>
      </c>
    </row>
    <row r="5463" spans="1:14" x14ac:dyDescent="0.2">
      <c r="A5463" s="21">
        <v>43337</v>
      </c>
      <c r="D5463" s="375">
        <v>74.41</v>
      </c>
      <c r="E5463" s="376">
        <v>68.72</v>
      </c>
      <c r="F5463" s="564">
        <f t="shared" ref="F5463:F5464" si="52">D5463/E5463</f>
        <v>1.0827997671711291</v>
      </c>
      <c r="K5463" s="376">
        <v>65.25</v>
      </c>
      <c r="M5463" s="376">
        <v>101</v>
      </c>
      <c r="N5463" s="379">
        <f t="shared" si="50"/>
        <v>42.42</v>
      </c>
    </row>
    <row r="5464" spans="1:14" x14ac:dyDescent="0.2">
      <c r="A5464" s="21">
        <v>43338</v>
      </c>
      <c r="D5464" s="375">
        <v>74.41</v>
      </c>
      <c r="E5464" s="376">
        <v>68.72</v>
      </c>
      <c r="F5464" s="564">
        <f t="shared" si="52"/>
        <v>1.0827997671711291</v>
      </c>
      <c r="K5464" s="376">
        <v>65.25</v>
      </c>
      <c r="M5464" s="376">
        <v>101</v>
      </c>
      <c r="N5464" s="379">
        <f t="shared" si="50"/>
        <v>42.42</v>
      </c>
    </row>
    <row r="5465" spans="1:14" x14ac:dyDescent="0.2">
      <c r="A5465" s="21">
        <v>43339</v>
      </c>
      <c r="D5465" s="375">
        <v>74.41</v>
      </c>
      <c r="E5465" s="426">
        <v>68.87</v>
      </c>
      <c r="F5465" s="564">
        <f>D5465/E5465</f>
        <v>1.0804414113547263</v>
      </c>
      <c r="K5465" s="426">
        <v>65.25</v>
      </c>
      <c r="M5465" s="426">
        <v>101.3</v>
      </c>
      <c r="N5465" s="389">
        <f t="shared" si="50"/>
        <v>42.545999999999992</v>
      </c>
    </row>
    <row r="5466" spans="1:14" x14ac:dyDescent="0.2">
      <c r="A5466" s="21">
        <v>43340</v>
      </c>
      <c r="D5466" s="18">
        <v>75.91</v>
      </c>
      <c r="E5466" s="426">
        <v>68.53</v>
      </c>
      <c r="F5466" s="564">
        <f>D5466/E5466</f>
        <v>1.1076900627462425</v>
      </c>
      <c r="K5466" s="426">
        <v>65</v>
      </c>
      <c r="M5466" s="426">
        <v>101.4</v>
      </c>
      <c r="N5466" s="389">
        <f t="shared" si="50"/>
        <v>42.588000000000001</v>
      </c>
    </row>
    <row r="5467" spans="1:14" x14ac:dyDescent="0.2">
      <c r="A5467" s="21">
        <v>43341</v>
      </c>
      <c r="D5467" s="18">
        <v>76.069999999999993</v>
      </c>
      <c r="E5467" s="426">
        <v>69.510000000000005</v>
      </c>
      <c r="F5467" s="564">
        <f>D5467/E5467</f>
        <v>1.0943749100848796</v>
      </c>
      <c r="K5467" s="426">
        <v>66</v>
      </c>
      <c r="M5467" s="426">
        <v>103.3</v>
      </c>
      <c r="N5467" s="389">
        <f t="shared" si="50"/>
        <v>43.385999999999996</v>
      </c>
    </row>
    <row r="5468" spans="1:14" x14ac:dyDescent="0.2">
      <c r="A5468" s="21">
        <v>43342</v>
      </c>
      <c r="D5468" s="18">
        <v>77.05</v>
      </c>
      <c r="E5468" s="426">
        <v>70.25</v>
      </c>
      <c r="F5468" s="564">
        <f>D5468/E5468</f>
        <v>1.096797153024911</v>
      </c>
      <c r="K5468" s="426">
        <v>66.75</v>
      </c>
      <c r="M5468" s="426">
        <v>103.8</v>
      </c>
      <c r="N5468" s="389">
        <f t="shared" si="50"/>
        <v>43.596000000000004</v>
      </c>
    </row>
    <row r="5469" spans="1:14" ht="13.2" x14ac:dyDescent="0.25">
      <c r="A5469" s="21">
        <v>43343</v>
      </c>
      <c r="D5469" s="375">
        <v>76.94</v>
      </c>
      <c r="E5469" s="376">
        <v>69.8</v>
      </c>
      <c r="F5469" s="564">
        <f>D5469/E5469</f>
        <v>1.1022922636103152</v>
      </c>
      <c r="H5469" s="383">
        <f>AVERAGE(D5439:D5469)</f>
        <v>72.393870967741961</v>
      </c>
      <c r="I5469" s="383">
        <f>AVERAGE(E5439:E5469)</f>
        <v>67.804516129032265</v>
      </c>
      <c r="K5469" s="376">
        <v>66.25</v>
      </c>
      <c r="M5469" s="376">
        <v>103.8</v>
      </c>
      <c r="N5469" s="379">
        <f t="shared" si="50"/>
        <v>43.596000000000004</v>
      </c>
    </row>
    <row r="5470" spans="1:14" s="57" customFormat="1" x14ac:dyDescent="0.2">
      <c r="A5470" s="286">
        <v>43344</v>
      </c>
      <c r="D5470" s="430">
        <v>76.94</v>
      </c>
      <c r="E5470" s="431">
        <v>69.8</v>
      </c>
      <c r="F5470" s="564">
        <f t="shared" ref="F5470:F5533" si="53">D5470/E5470</f>
        <v>1.1022922636103152</v>
      </c>
      <c r="K5470" s="431">
        <v>66.25</v>
      </c>
      <c r="M5470" s="376">
        <v>103.8</v>
      </c>
      <c r="N5470" s="434">
        <f t="shared" si="50"/>
        <v>43.596000000000004</v>
      </c>
    </row>
    <row r="5471" spans="1:14" x14ac:dyDescent="0.2">
      <c r="A5471" s="21">
        <v>43345</v>
      </c>
      <c r="D5471" s="375">
        <v>76.94</v>
      </c>
      <c r="E5471" s="376">
        <v>69.8</v>
      </c>
      <c r="F5471" s="564">
        <f t="shared" si="53"/>
        <v>1.1022922636103152</v>
      </c>
      <c r="K5471" s="376">
        <v>66.25</v>
      </c>
      <c r="M5471" s="376">
        <v>103.8</v>
      </c>
      <c r="N5471" s="379">
        <f t="shared" si="50"/>
        <v>43.596000000000004</v>
      </c>
    </row>
    <row r="5472" spans="1:14" x14ac:dyDescent="0.2">
      <c r="A5472" s="21">
        <v>43346</v>
      </c>
      <c r="D5472" s="18">
        <v>77.81</v>
      </c>
      <c r="E5472" s="376">
        <v>69.8</v>
      </c>
      <c r="F5472" s="424" t="s">
        <v>3316</v>
      </c>
      <c r="K5472" s="376">
        <v>66.25</v>
      </c>
      <c r="M5472" s="376">
        <v>103.8</v>
      </c>
      <c r="N5472" s="379">
        <f t="shared" si="50"/>
        <v>43.596000000000004</v>
      </c>
    </row>
    <row r="5473" spans="1:14" x14ac:dyDescent="0.2">
      <c r="A5473" s="21">
        <v>43347</v>
      </c>
      <c r="D5473" s="18">
        <v>77.510000000000005</v>
      </c>
      <c r="E5473" s="426">
        <v>69.87</v>
      </c>
      <c r="F5473" s="564">
        <f t="shared" si="53"/>
        <v>1.1093459281522828</v>
      </c>
      <c r="K5473" s="426"/>
      <c r="M5473" s="426">
        <v>105.5</v>
      </c>
      <c r="N5473" s="389">
        <f t="shared" si="50"/>
        <v>44.309999999999995</v>
      </c>
    </row>
    <row r="5474" spans="1:14" x14ac:dyDescent="0.2">
      <c r="A5474" s="21">
        <v>43348</v>
      </c>
      <c r="D5474" s="18">
        <v>76.680000000000007</v>
      </c>
      <c r="E5474" s="426">
        <v>68.72</v>
      </c>
      <c r="F5474" s="564">
        <f t="shared" si="53"/>
        <v>1.1158323632130385</v>
      </c>
      <c r="K5474" s="426"/>
      <c r="M5474" s="426">
        <v>105.5</v>
      </c>
      <c r="N5474" s="389">
        <f t="shared" si="50"/>
        <v>44.309999999999995</v>
      </c>
    </row>
    <row r="5475" spans="1:14" x14ac:dyDescent="0.2">
      <c r="A5475" s="21">
        <v>43349</v>
      </c>
      <c r="D5475" s="18">
        <v>75.67</v>
      </c>
      <c r="E5475" s="426">
        <v>67.77</v>
      </c>
      <c r="F5475" s="564">
        <f t="shared" si="53"/>
        <v>1.1165707540209533</v>
      </c>
      <c r="K5475" s="426"/>
      <c r="M5475" s="426">
        <v>105.5</v>
      </c>
      <c r="N5475" s="389">
        <f t="shared" si="50"/>
        <v>44.309999999999995</v>
      </c>
    </row>
    <row r="5476" spans="1:14" x14ac:dyDescent="0.2">
      <c r="A5476" s="21">
        <v>43350</v>
      </c>
      <c r="D5476" s="375">
        <v>75.55</v>
      </c>
      <c r="E5476" s="376">
        <v>67.75</v>
      </c>
      <c r="F5476" s="564">
        <f t="shared" si="53"/>
        <v>1.1151291512915129</v>
      </c>
      <c r="K5476" s="426"/>
      <c r="M5476" s="376">
        <v>105.3</v>
      </c>
      <c r="N5476" s="379">
        <f t="shared" si="50"/>
        <v>44.225999999999999</v>
      </c>
    </row>
    <row r="5477" spans="1:14" x14ac:dyDescent="0.2">
      <c r="A5477" s="21">
        <v>43351</v>
      </c>
      <c r="D5477" s="375">
        <v>75.55</v>
      </c>
      <c r="E5477" s="376">
        <v>67.75</v>
      </c>
      <c r="F5477" s="564">
        <f t="shared" si="53"/>
        <v>1.1151291512915129</v>
      </c>
      <c r="K5477" s="426"/>
      <c r="M5477" s="376">
        <v>105.3</v>
      </c>
      <c r="N5477" s="379">
        <f t="shared" si="50"/>
        <v>44.225999999999999</v>
      </c>
    </row>
    <row r="5478" spans="1:14" x14ac:dyDescent="0.2">
      <c r="A5478" s="21">
        <v>43352</v>
      </c>
      <c r="D5478" s="375">
        <v>75.55</v>
      </c>
      <c r="E5478" s="376">
        <v>67.75</v>
      </c>
      <c r="F5478" s="564">
        <f t="shared" si="53"/>
        <v>1.1151291512915129</v>
      </c>
      <c r="K5478" s="426"/>
      <c r="M5478" s="376">
        <v>105.3</v>
      </c>
      <c r="N5478" s="379">
        <f t="shared" ref="N5478:N5541" si="54">(M5478/100)*42</f>
        <v>44.225999999999999</v>
      </c>
    </row>
    <row r="5479" spans="1:14" x14ac:dyDescent="0.2">
      <c r="A5479" s="21">
        <v>43353</v>
      </c>
      <c r="D5479" s="18">
        <v>76.77</v>
      </c>
      <c r="E5479" s="426">
        <v>67.540000000000006</v>
      </c>
      <c r="F5479" s="564">
        <f t="shared" si="53"/>
        <v>1.1366597571809296</v>
      </c>
      <c r="K5479" s="426"/>
      <c r="M5479" s="426">
        <v>105.6</v>
      </c>
      <c r="N5479" s="389">
        <f t="shared" si="54"/>
        <v>44.352000000000004</v>
      </c>
    </row>
    <row r="5480" spans="1:14" x14ac:dyDescent="0.2">
      <c r="A5480" s="21">
        <v>43354</v>
      </c>
      <c r="D5480" s="557">
        <v>78.22</v>
      </c>
      <c r="E5480" s="426">
        <v>69.25</v>
      </c>
      <c r="F5480" s="564">
        <f t="shared" si="53"/>
        <v>1.1295306859205776</v>
      </c>
      <c r="K5480" s="426"/>
      <c r="M5480" s="426">
        <v>107.3</v>
      </c>
      <c r="N5480" s="389">
        <f t="shared" si="54"/>
        <v>45.065999999999995</v>
      </c>
    </row>
    <row r="5481" spans="1:14" x14ac:dyDescent="0.2">
      <c r="A5481" s="21">
        <v>43355</v>
      </c>
      <c r="D5481" s="557">
        <v>80.02</v>
      </c>
      <c r="E5481" s="426">
        <v>70.37</v>
      </c>
      <c r="F5481" s="564">
        <f t="shared" si="53"/>
        <v>1.1371323006963194</v>
      </c>
      <c r="K5481" s="426"/>
      <c r="M5481" s="426">
        <v>107.3</v>
      </c>
      <c r="N5481" s="389">
        <f t="shared" si="54"/>
        <v>45.065999999999995</v>
      </c>
    </row>
    <row r="5482" spans="1:14" x14ac:dyDescent="0.2">
      <c r="A5482" s="21">
        <v>43356</v>
      </c>
      <c r="D5482" s="557">
        <v>77.66</v>
      </c>
      <c r="E5482" s="426">
        <v>68.59</v>
      </c>
      <c r="F5482" s="564">
        <f t="shared" si="53"/>
        <v>1.1322350196821693</v>
      </c>
      <c r="K5482" s="426"/>
      <c r="M5482" s="426">
        <v>105.4</v>
      </c>
      <c r="N5482" s="389">
        <f t="shared" si="54"/>
        <v>44.268000000000001</v>
      </c>
    </row>
    <row r="5483" spans="1:14" x14ac:dyDescent="0.2">
      <c r="A5483" s="21">
        <v>43357</v>
      </c>
      <c r="D5483" s="375">
        <v>77.87</v>
      </c>
      <c r="E5483" s="376">
        <v>68.989999999999995</v>
      </c>
      <c r="F5483" s="564">
        <f t="shared" si="53"/>
        <v>1.1287143064212206</v>
      </c>
      <c r="K5483" s="376">
        <v>65.5</v>
      </c>
      <c r="M5483" s="376">
        <v>105.8</v>
      </c>
      <c r="N5483" s="379">
        <f t="shared" si="54"/>
        <v>44.436</v>
      </c>
    </row>
    <row r="5484" spans="1:14" x14ac:dyDescent="0.2">
      <c r="A5484" s="21">
        <v>43358</v>
      </c>
      <c r="D5484" s="375">
        <v>77.87</v>
      </c>
      <c r="E5484" s="376">
        <v>68.989999999999995</v>
      </c>
      <c r="F5484" s="564">
        <f t="shared" si="53"/>
        <v>1.1287143064212206</v>
      </c>
      <c r="K5484" s="376">
        <v>65.5</v>
      </c>
      <c r="M5484" s="376">
        <v>105.8</v>
      </c>
      <c r="N5484" s="379">
        <f t="shared" si="54"/>
        <v>44.436</v>
      </c>
    </row>
    <row r="5485" spans="1:14" x14ac:dyDescent="0.2">
      <c r="A5485" s="21">
        <v>43359</v>
      </c>
      <c r="D5485" s="375">
        <v>77.87</v>
      </c>
      <c r="E5485" s="376">
        <v>68.989999999999995</v>
      </c>
      <c r="F5485" s="564">
        <f t="shared" si="53"/>
        <v>1.1287143064212206</v>
      </c>
      <c r="K5485" s="376">
        <v>65.5</v>
      </c>
      <c r="M5485" s="376">
        <v>105.8</v>
      </c>
      <c r="N5485" s="379">
        <f t="shared" si="54"/>
        <v>44.436</v>
      </c>
    </row>
    <row r="5486" spans="1:14" x14ac:dyDescent="0.2">
      <c r="A5486" s="21">
        <v>43360</v>
      </c>
      <c r="D5486" s="557">
        <v>78.22</v>
      </c>
      <c r="E5486" s="426">
        <v>68.91</v>
      </c>
      <c r="F5486" s="564">
        <f t="shared" si="53"/>
        <v>1.1351037585256132</v>
      </c>
      <c r="K5486" s="426">
        <v>65.25</v>
      </c>
      <c r="M5486" s="426">
        <v>106.3</v>
      </c>
      <c r="N5486" s="389">
        <f t="shared" si="54"/>
        <v>44.646000000000001</v>
      </c>
    </row>
    <row r="5487" spans="1:14" x14ac:dyDescent="0.2">
      <c r="A5487" s="21">
        <v>43361</v>
      </c>
      <c r="D5487" s="161">
        <v>79.25</v>
      </c>
      <c r="E5487" s="426">
        <v>69.849999999999994</v>
      </c>
      <c r="F5487" s="564">
        <f t="shared" si="53"/>
        <v>1.134574087329993</v>
      </c>
      <c r="K5487" s="426">
        <v>66.5</v>
      </c>
      <c r="M5487" s="426">
        <v>106.4</v>
      </c>
      <c r="N5487" s="389">
        <f t="shared" si="54"/>
        <v>44.688000000000002</v>
      </c>
    </row>
    <row r="5488" spans="1:14" x14ac:dyDescent="0.2">
      <c r="A5488" s="21">
        <v>43362</v>
      </c>
      <c r="D5488" s="161">
        <v>79.430000000000007</v>
      </c>
      <c r="E5488" s="426">
        <v>71.12</v>
      </c>
      <c r="F5488" s="564">
        <f t="shared" si="53"/>
        <v>1.1168447694038246</v>
      </c>
      <c r="K5488" s="426">
        <v>67.5</v>
      </c>
      <c r="M5488" s="426">
        <v>105.8</v>
      </c>
      <c r="N5488" s="389">
        <f t="shared" si="54"/>
        <v>44.436</v>
      </c>
    </row>
    <row r="5489" spans="1:14" x14ac:dyDescent="0.2">
      <c r="A5489" s="21">
        <v>43363</v>
      </c>
      <c r="D5489" s="161">
        <v>79.03</v>
      </c>
      <c r="E5489" s="426">
        <v>70.8</v>
      </c>
      <c r="F5489" s="564">
        <f t="shared" si="53"/>
        <v>1.1162429378531074</v>
      </c>
      <c r="K5489" s="426">
        <v>67.25</v>
      </c>
      <c r="M5489" s="426">
        <v>104</v>
      </c>
      <c r="N5489" s="389">
        <f t="shared" si="54"/>
        <v>43.68</v>
      </c>
    </row>
    <row r="5490" spans="1:14" x14ac:dyDescent="0.2">
      <c r="A5490" s="21">
        <v>43364</v>
      </c>
      <c r="D5490" s="376">
        <v>78.900000000000006</v>
      </c>
      <c r="E5490" s="376">
        <v>70.78</v>
      </c>
      <c r="F5490" s="564">
        <f t="shared" si="53"/>
        <v>1.1147216727889235</v>
      </c>
      <c r="K5490" s="376">
        <v>67.25</v>
      </c>
      <c r="M5490" s="376">
        <v>104.5</v>
      </c>
      <c r="N5490" s="379">
        <f t="shared" si="54"/>
        <v>43.89</v>
      </c>
    </row>
    <row r="5491" spans="1:14" x14ac:dyDescent="0.2">
      <c r="A5491" s="21">
        <v>43365</v>
      </c>
      <c r="D5491" s="376">
        <v>78.900000000000006</v>
      </c>
      <c r="E5491" s="376">
        <v>70.78</v>
      </c>
      <c r="F5491" s="564">
        <f t="shared" si="53"/>
        <v>1.1147216727889235</v>
      </c>
      <c r="K5491" s="376">
        <v>67.25</v>
      </c>
      <c r="M5491" s="376">
        <v>104.5</v>
      </c>
      <c r="N5491" s="379">
        <f t="shared" si="54"/>
        <v>43.89</v>
      </c>
    </row>
    <row r="5492" spans="1:14" x14ac:dyDescent="0.2">
      <c r="A5492" s="21">
        <v>43366</v>
      </c>
      <c r="D5492" s="376">
        <v>78.900000000000006</v>
      </c>
      <c r="E5492" s="376">
        <v>70.78</v>
      </c>
      <c r="F5492" s="564">
        <f t="shared" si="53"/>
        <v>1.1147216727889235</v>
      </c>
      <c r="K5492" s="376">
        <v>67.25</v>
      </c>
      <c r="M5492" s="376">
        <v>104.5</v>
      </c>
      <c r="N5492" s="379">
        <f t="shared" si="54"/>
        <v>43.89</v>
      </c>
    </row>
    <row r="5493" spans="1:14" x14ac:dyDescent="0.2">
      <c r="A5493" s="21">
        <v>43367</v>
      </c>
      <c r="D5493" s="161">
        <v>80.89</v>
      </c>
      <c r="E5493" s="426">
        <v>72.08</v>
      </c>
      <c r="F5493" s="564">
        <f t="shared" si="53"/>
        <v>1.1222253052164262</v>
      </c>
      <c r="K5493" s="426">
        <v>68.5</v>
      </c>
      <c r="M5493" s="426">
        <v>105.8</v>
      </c>
      <c r="N5493" s="389">
        <f t="shared" si="54"/>
        <v>44.436</v>
      </c>
    </row>
    <row r="5494" spans="1:14" x14ac:dyDescent="0.2">
      <c r="A5494" s="21">
        <v>43368</v>
      </c>
      <c r="D5494" s="426">
        <v>82.21</v>
      </c>
      <c r="E5494" s="426">
        <v>72.28</v>
      </c>
      <c r="F5494" s="564">
        <f t="shared" si="53"/>
        <v>1.1373824017708909</v>
      </c>
      <c r="K5494" s="426">
        <v>68.75</v>
      </c>
      <c r="M5494" s="426">
        <v>105.8</v>
      </c>
      <c r="N5494" s="389">
        <f t="shared" si="54"/>
        <v>44.436</v>
      </c>
    </row>
    <row r="5495" spans="1:14" x14ac:dyDescent="0.2">
      <c r="A5495" s="21">
        <v>43369</v>
      </c>
      <c r="D5495" s="426">
        <v>81.87</v>
      </c>
      <c r="E5495" s="426">
        <v>71.569999999999993</v>
      </c>
      <c r="F5495" s="564">
        <f t="shared" si="53"/>
        <v>1.1439150482045553</v>
      </c>
      <c r="K5495" s="426">
        <v>68.25</v>
      </c>
      <c r="M5495" s="426">
        <v>105</v>
      </c>
      <c r="N5495" s="389">
        <f t="shared" si="54"/>
        <v>44.1</v>
      </c>
    </row>
    <row r="5496" spans="1:14" x14ac:dyDescent="0.2">
      <c r="A5496" s="21">
        <v>43370</v>
      </c>
      <c r="D5496" s="426">
        <v>81.540000000000006</v>
      </c>
      <c r="E5496" s="426">
        <v>72.12</v>
      </c>
      <c r="F5496" s="564">
        <f t="shared" si="53"/>
        <v>1.1306156405990018</v>
      </c>
      <c r="K5496" s="426">
        <v>68.5</v>
      </c>
      <c r="M5496" s="426">
        <v>106</v>
      </c>
      <c r="N5496" s="389">
        <f t="shared" si="54"/>
        <v>44.52</v>
      </c>
    </row>
    <row r="5497" spans="1:14" x14ac:dyDescent="0.2">
      <c r="A5497" s="21">
        <v>43371</v>
      </c>
      <c r="D5497" s="376">
        <v>82.72</v>
      </c>
      <c r="E5497" s="376">
        <v>73.25</v>
      </c>
      <c r="F5497" s="564">
        <f t="shared" si="53"/>
        <v>1.1292832764505119</v>
      </c>
      <c r="K5497" s="376">
        <v>69.75</v>
      </c>
      <c r="M5497" s="376">
        <v>108.3</v>
      </c>
      <c r="N5497" s="379">
        <f t="shared" si="54"/>
        <v>45.485999999999997</v>
      </c>
    </row>
    <row r="5498" spans="1:14" x14ac:dyDescent="0.2">
      <c r="A5498" s="21">
        <v>43372</v>
      </c>
      <c r="D5498" s="376">
        <v>82.72</v>
      </c>
      <c r="E5498" s="376">
        <v>73.25</v>
      </c>
      <c r="F5498" s="564">
        <f t="shared" si="53"/>
        <v>1.1292832764505119</v>
      </c>
      <c r="K5498" s="376">
        <v>69.75</v>
      </c>
      <c r="M5498" s="376">
        <v>108.3</v>
      </c>
      <c r="N5498" s="379">
        <f t="shared" si="54"/>
        <v>45.485999999999997</v>
      </c>
    </row>
    <row r="5499" spans="1:14" ht="13.2" x14ac:dyDescent="0.25">
      <c r="A5499" s="21">
        <v>43373</v>
      </c>
      <c r="D5499" s="376">
        <v>82.72</v>
      </c>
      <c r="E5499" s="376">
        <v>73.25</v>
      </c>
      <c r="F5499" s="564">
        <f t="shared" si="53"/>
        <v>1.1292832764505119</v>
      </c>
      <c r="H5499" s="383">
        <f>AVERAGE(D5470:D5499)</f>
        <v>78.725999999999971</v>
      </c>
      <c r="I5499" s="383">
        <f>AVERAGE(E5470:E5499)</f>
        <v>70.084999999999994</v>
      </c>
      <c r="K5499" s="376">
        <v>69.75</v>
      </c>
      <c r="M5499" s="376">
        <v>108.3</v>
      </c>
      <c r="N5499" s="379">
        <f t="shared" si="54"/>
        <v>45.485999999999997</v>
      </c>
    </row>
    <row r="5500" spans="1:14" s="57" customFormat="1" x14ac:dyDescent="0.2">
      <c r="A5500" s="286">
        <v>43374</v>
      </c>
      <c r="D5500" s="370">
        <v>84.94</v>
      </c>
      <c r="E5500" s="435">
        <v>75.3</v>
      </c>
      <c r="F5500" s="564">
        <f t="shared" si="53"/>
        <v>1.1280212483399734</v>
      </c>
      <c r="K5500" s="435">
        <v>71.75</v>
      </c>
      <c r="M5500" s="542">
        <v>110</v>
      </c>
      <c r="N5500" s="385">
        <f t="shared" si="54"/>
        <v>46.2</v>
      </c>
    </row>
    <row r="5501" spans="1:14" x14ac:dyDescent="0.2">
      <c r="A5501" s="21">
        <v>43375</v>
      </c>
      <c r="D5501" s="426">
        <v>85.63</v>
      </c>
      <c r="E5501" s="426">
        <v>75.23</v>
      </c>
      <c r="F5501" s="564">
        <f t="shared" si="53"/>
        <v>1.1382427223182241</v>
      </c>
      <c r="K5501" s="426">
        <v>71.75</v>
      </c>
      <c r="M5501" s="426">
        <v>107.5</v>
      </c>
      <c r="N5501" s="389">
        <f t="shared" si="54"/>
        <v>45.15</v>
      </c>
    </row>
    <row r="5502" spans="1:14" x14ac:dyDescent="0.2">
      <c r="A5502" s="21">
        <v>43376</v>
      </c>
      <c r="D5502" s="557">
        <v>85.45</v>
      </c>
      <c r="E5502" s="426">
        <v>76.41</v>
      </c>
      <c r="F5502" s="564">
        <f t="shared" si="53"/>
        <v>1.1183091218426908</v>
      </c>
      <c r="K5502" s="426">
        <v>73</v>
      </c>
      <c r="M5502" s="426">
        <v>106.3</v>
      </c>
      <c r="N5502" s="389">
        <f t="shared" si="54"/>
        <v>44.646000000000001</v>
      </c>
    </row>
    <row r="5503" spans="1:14" x14ac:dyDescent="0.2">
      <c r="A5503" s="21">
        <v>43377</v>
      </c>
      <c r="D5503" s="557">
        <v>86.07</v>
      </c>
      <c r="E5503" s="426">
        <v>74.33</v>
      </c>
      <c r="F5503" s="564">
        <f t="shared" si="53"/>
        <v>1.1579443024350866</v>
      </c>
      <c r="K5503" s="426">
        <v>70.75</v>
      </c>
      <c r="M5503" s="426">
        <v>103.5</v>
      </c>
      <c r="N5503" s="389">
        <f>(M5503/100)*42</f>
        <v>43.47</v>
      </c>
    </row>
    <row r="5504" spans="1:14" x14ac:dyDescent="0.2">
      <c r="A5504" s="21">
        <v>43378</v>
      </c>
      <c r="D5504" s="375">
        <v>85.12</v>
      </c>
      <c r="E5504" s="376">
        <v>74.34</v>
      </c>
      <c r="F5504" s="564">
        <f t="shared" si="53"/>
        <v>1.1450094161958568</v>
      </c>
      <c r="K5504" s="426"/>
      <c r="M5504" s="376">
        <v>104</v>
      </c>
      <c r="N5504" s="379">
        <f t="shared" si="54"/>
        <v>43.68</v>
      </c>
    </row>
    <row r="5505" spans="1:14" x14ac:dyDescent="0.2">
      <c r="A5505" s="21">
        <v>43379</v>
      </c>
      <c r="D5505" s="375">
        <v>85.12</v>
      </c>
      <c r="E5505" s="376">
        <v>74.34</v>
      </c>
      <c r="F5505" s="564">
        <f t="shared" si="53"/>
        <v>1.1450094161958568</v>
      </c>
      <c r="K5505" s="426"/>
      <c r="M5505" s="376">
        <v>104</v>
      </c>
      <c r="N5505" s="379">
        <f t="shared" si="54"/>
        <v>43.68</v>
      </c>
    </row>
    <row r="5506" spans="1:14" x14ac:dyDescent="0.2">
      <c r="A5506" s="21">
        <v>43380</v>
      </c>
      <c r="D5506" s="375">
        <v>85.12</v>
      </c>
      <c r="E5506" s="376">
        <v>74.34</v>
      </c>
      <c r="F5506" s="564">
        <f t="shared" si="53"/>
        <v>1.1450094161958568</v>
      </c>
      <c r="K5506" s="426"/>
      <c r="M5506" s="376">
        <v>104</v>
      </c>
      <c r="N5506" s="379">
        <f t="shared" si="54"/>
        <v>43.68</v>
      </c>
    </row>
    <row r="5507" spans="1:14" x14ac:dyDescent="0.2">
      <c r="A5507" s="21">
        <v>43381</v>
      </c>
      <c r="D5507" s="557">
        <v>84.22</v>
      </c>
      <c r="E5507" s="426">
        <v>74.290000000000006</v>
      </c>
      <c r="F5507" s="564">
        <f t="shared" si="53"/>
        <v>1.1336653654596849</v>
      </c>
      <c r="K5507" s="426"/>
      <c r="M5507" s="426">
        <v>104.1</v>
      </c>
      <c r="N5507" s="389">
        <f t="shared" si="54"/>
        <v>43.721999999999994</v>
      </c>
    </row>
    <row r="5508" spans="1:14" x14ac:dyDescent="0.2">
      <c r="A5508" s="21">
        <v>43382</v>
      </c>
      <c r="D5508" s="557">
        <v>85.16</v>
      </c>
      <c r="E5508" s="426">
        <v>74.959999999999994</v>
      </c>
      <c r="F5508" s="564">
        <f t="shared" si="53"/>
        <v>1.1360725720384206</v>
      </c>
      <c r="K5508" s="426"/>
      <c r="M5508" s="426">
        <v>104</v>
      </c>
      <c r="N5508" s="389">
        <f t="shared" si="54"/>
        <v>43.68</v>
      </c>
    </row>
    <row r="5509" spans="1:14" x14ac:dyDescent="0.2">
      <c r="A5509" s="21">
        <v>43383</v>
      </c>
      <c r="D5509" s="557">
        <v>83.82</v>
      </c>
      <c r="E5509" s="426">
        <v>73.17</v>
      </c>
      <c r="F5509" s="564">
        <f t="shared" si="53"/>
        <v>1.145551455514555</v>
      </c>
      <c r="K5509" s="426"/>
      <c r="M5509" s="426">
        <v>100.5</v>
      </c>
      <c r="N5509" s="389">
        <f t="shared" si="54"/>
        <v>42.209999999999994</v>
      </c>
    </row>
    <row r="5510" spans="1:14" x14ac:dyDescent="0.2">
      <c r="A5510" s="21">
        <v>43384</v>
      </c>
      <c r="D5510" s="557">
        <v>81.349999999999994</v>
      </c>
      <c r="E5510" s="426">
        <v>70.97</v>
      </c>
      <c r="F5510" s="564">
        <f t="shared" si="53"/>
        <v>1.1462589826687333</v>
      </c>
      <c r="K5510" s="426"/>
      <c r="M5510" s="426">
        <v>96.3</v>
      </c>
      <c r="N5510" s="389">
        <f t="shared" si="54"/>
        <v>40.445999999999998</v>
      </c>
    </row>
    <row r="5511" spans="1:14" x14ac:dyDescent="0.2">
      <c r="A5511" s="21">
        <v>43385</v>
      </c>
      <c r="D5511" s="375">
        <v>80.709999999999994</v>
      </c>
      <c r="E5511" s="376">
        <v>71.34</v>
      </c>
      <c r="F5511" s="564">
        <f t="shared" si="53"/>
        <v>1.1313428651527893</v>
      </c>
      <c r="K5511" s="426"/>
      <c r="M5511" s="376">
        <v>96</v>
      </c>
      <c r="N5511" s="379">
        <f t="shared" si="54"/>
        <v>40.32</v>
      </c>
    </row>
    <row r="5512" spans="1:14" x14ac:dyDescent="0.2">
      <c r="A5512" s="21">
        <v>43386</v>
      </c>
      <c r="D5512" s="375">
        <v>80.709999999999994</v>
      </c>
      <c r="E5512" s="376">
        <v>71.34</v>
      </c>
      <c r="F5512" s="564">
        <f t="shared" si="53"/>
        <v>1.1313428651527893</v>
      </c>
      <c r="K5512" s="426"/>
      <c r="M5512" s="376">
        <v>96</v>
      </c>
      <c r="N5512" s="379">
        <f t="shared" si="54"/>
        <v>40.32</v>
      </c>
    </row>
    <row r="5513" spans="1:14" x14ac:dyDescent="0.2">
      <c r="A5513" s="21">
        <v>43387</v>
      </c>
      <c r="D5513" s="375">
        <v>80.709999999999994</v>
      </c>
      <c r="E5513" s="376">
        <v>71.34</v>
      </c>
      <c r="F5513" s="564">
        <f t="shared" si="53"/>
        <v>1.1313428651527893</v>
      </c>
      <c r="K5513" s="426"/>
      <c r="M5513" s="376">
        <v>96</v>
      </c>
      <c r="N5513" s="379">
        <f t="shared" si="54"/>
        <v>40.32</v>
      </c>
    </row>
    <row r="5514" spans="1:14" x14ac:dyDescent="0.2">
      <c r="A5514" s="21">
        <v>43388</v>
      </c>
      <c r="D5514" s="557">
        <v>80.91</v>
      </c>
      <c r="E5514" s="426">
        <v>71.78</v>
      </c>
      <c r="F5514" s="564">
        <f t="shared" si="53"/>
        <v>1.1271942045137922</v>
      </c>
      <c r="K5514" s="426">
        <v>68.5</v>
      </c>
      <c r="M5514" s="426">
        <v>97.5</v>
      </c>
      <c r="N5514" s="389">
        <f t="shared" si="54"/>
        <v>40.949999999999996</v>
      </c>
    </row>
    <row r="5515" spans="1:14" x14ac:dyDescent="0.2">
      <c r="A5515" s="21">
        <v>43389</v>
      </c>
      <c r="D5515" s="557">
        <v>80.53</v>
      </c>
      <c r="E5515" s="426">
        <v>71.92</v>
      </c>
      <c r="F5515" s="564">
        <f t="shared" si="53"/>
        <v>1.1197163515016686</v>
      </c>
      <c r="K5515" s="426">
        <v>68.25</v>
      </c>
      <c r="M5515" s="426">
        <v>100.4</v>
      </c>
      <c r="N5515" s="389">
        <f t="shared" si="54"/>
        <v>42.167999999999999</v>
      </c>
    </row>
    <row r="5516" spans="1:14" x14ac:dyDescent="0.2">
      <c r="A5516" s="21">
        <v>43390</v>
      </c>
      <c r="D5516" s="557">
        <v>79.91</v>
      </c>
      <c r="E5516" s="426">
        <v>69.75</v>
      </c>
      <c r="F5516" s="564">
        <f t="shared" si="53"/>
        <v>1.145663082437276</v>
      </c>
      <c r="K5516" s="426">
        <v>66.25</v>
      </c>
      <c r="M5516" s="426">
        <v>98.5</v>
      </c>
      <c r="N5516" s="389">
        <f t="shared" si="54"/>
        <v>41.37</v>
      </c>
    </row>
    <row r="5517" spans="1:14" x14ac:dyDescent="0.2">
      <c r="A5517" s="21">
        <v>43391</v>
      </c>
      <c r="D5517" s="426">
        <v>80.3</v>
      </c>
      <c r="E5517" s="426">
        <v>68.650000000000006</v>
      </c>
      <c r="F5517" s="564">
        <f t="shared" si="53"/>
        <v>1.1697013838310268</v>
      </c>
      <c r="K5517" s="426">
        <v>65.25</v>
      </c>
      <c r="M5517" s="426">
        <v>95.3</v>
      </c>
      <c r="N5517" s="389">
        <f t="shared" si="54"/>
        <v>40.025999999999996</v>
      </c>
    </row>
    <row r="5518" spans="1:14" x14ac:dyDescent="0.2">
      <c r="A5518" s="21">
        <v>43392</v>
      </c>
      <c r="D5518" s="375">
        <v>80.38</v>
      </c>
      <c r="E5518" s="376">
        <v>69.12</v>
      </c>
      <c r="F5518" s="564">
        <f t="shared" si="53"/>
        <v>1.1629050925925926</v>
      </c>
      <c r="K5518" s="376">
        <v>65.5</v>
      </c>
      <c r="M5518" s="376">
        <v>93.5</v>
      </c>
      <c r="N5518" s="379">
        <f t="shared" si="54"/>
        <v>39.270000000000003</v>
      </c>
    </row>
    <row r="5519" spans="1:14" x14ac:dyDescent="0.2">
      <c r="A5519" s="21">
        <v>43393</v>
      </c>
      <c r="D5519" s="375">
        <v>80.38</v>
      </c>
      <c r="E5519" s="376">
        <v>69.12</v>
      </c>
      <c r="F5519" s="564">
        <f t="shared" si="53"/>
        <v>1.1629050925925926</v>
      </c>
      <c r="K5519" s="376">
        <v>65.5</v>
      </c>
      <c r="M5519" s="376">
        <v>93.5</v>
      </c>
      <c r="N5519" s="379">
        <f t="shared" si="54"/>
        <v>39.270000000000003</v>
      </c>
    </row>
    <row r="5520" spans="1:14" x14ac:dyDescent="0.2">
      <c r="A5520" s="21">
        <v>43394</v>
      </c>
      <c r="D5520" s="375">
        <v>80.38</v>
      </c>
      <c r="E5520" s="376">
        <v>69.12</v>
      </c>
      <c r="F5520" s="564">
        <f t="shared" si="53"/>
        <v>1.1629050925925926</v>
      </c>
      <c r="K5520" s="376">
        <v>65.5</v>
      </c>
      <c r="M5520" s="376">
        <v>93.5</v>
      </c>
      <c r="N5520" s="379">
        <f t="shared" si="54"/>
        <v>39.270000000000003</v>
      </c>
    </row>
    <row r="5521" spans="1:14" x14ac:dyDescent="0.2">
      <c r="A5521" s="21">
        <v>43395</v>
      </c>
      <c r="D5521" s="557">
        <v>80.45</v>
      </c>
      <c r="E5521" s="426">
        <v>69.17</v>
      </c>
      <c r="F5521" s="564">
        <f t="shared" si="53"/>
        <v>1.1630764782420124</v>
      </c>
      <c r="K5521" s="426">
        <v>66</v>
      </c>
      <c r="M5521" s="426">
        <v>91.8</v>
      </c>
      <c r="N5521" s="389">
        <f t="shared" si="54"/>
        <v>38.555999999999997</v>
      </c>
    </row>
    <row r="5522" spans="1:14" x14ac:dyDescent="0.2">
      <c r="A5522" s="21">
        <v>43396</v>
      </c>
      <c r="D5522" s="557">
        <v>78.67</v>
      </c>
      <c r="E5522" s="426">
        <v>66.430000000000007</v>
      </c>
      <c r="F5522" s="564">
        <f t="shared" si="53"/>
        <v>1.1842541020623212</v>
      </c>
      <c r="K5522" s="426">
        <v>62.75</v>
      </c>
      <c r="M5522" s="426">
        <v>82.3</v>
      </c>
      <c r="N5522" s="389">
        <f t="shared" si="54"/>
        <v>34.565999999999995</v>
      </c>
    </row>
    <row r="5523" spans="1:14" x14ac:dyDescent="0.2">
      <c r="A5523" s="21">
        <v>43397</v>
      </c>
      <c r="D5523" s="18">
        <v>77.34</v>
      </c>
      <c r="E5523" s="426">
        <v>66.819999999999993</v>
      </c>
      <c r="F5523" s="564">
        <f t="shared" si="53"/>
        <v>1.1574378928464533</v>
      </c>
      <c r="K5523" s="426">
        <v>63.25</v>
      </c>
      <c r="M5523" s="426">
        <v>85.4</v>
      </c>
      <c r="N5523" s="389">
        <f t="shared" si="54"/>
        <v>35.868000000000002</v>
      </c>
    </row>
    <row r="5524" spans="1:14" x14ac:dyDescent="0.2">
      <c r="A5524" s="21">
        <v>43398</v>
      </c>
      <c r="D5524" s="161">
        <v>77.3</v>
      </c>
      <c r="E5524" s="426">
        <v>67.33</v>
      </c>
      <c r="F5524" s="564">
        <f t="shared" si="53"/>
        <v>1.1480766374572999</v>
      </c>
      <c r="K5524" s="426">
        <v>64</v>
      </c>
      <c r="M5524" s="426">
        <v>85.8</v>
      </c>
      <c r="N5524" s="389">
        <f t="shared" si="54"/>
        <v>36.036000000000001</v>
      </c>
    </row>
    <row r="5525" spans="1:14" x14ac:dyDescent="0.2">
      <c r="A5525" s="21">
        <v>43399</v>
      </c>
      <c r="D5525" s="376">
        <v>77.400000000000006</v>
      </c>
      <c r="E5525" s="376">
        <v>67.59</v>
      </c>
      <c r="F5525" s="564">
        <f t="shared" si="53"/>
        <v>1.1451398135818909</v>
      </c>
      <c r="K5525" s="376">
        <v>64</v>
      </c>
      <c r="M5525" s="376">
        <v>85</v>
      </c>
      <c r="N5525" s="379">
        <f t="shared" si="54"/>
        <v>35.699999999999996</v>
      </c>
    </row>
    <row r="5526" spans="1:14" x14ac:dyDescent="0.2">
      <c r="A5526" s="21">
        <v>43400</v>
      </c>
      <c r="D5526" s="376">
        <v>77.400000000000006</v>
      </c>
      <c r="E5526" s="376">
        <v>67.59</v>
      </c>
      <c r="F5526" s="564">
        <f t="shared" si="53"/>
        <v>1.1451398135818909</v>
      </c>
      <c r="K5526" s="376">
        <v>64</v>
      </c>
      <c r="M5526" s="376">
        <v>85</v>
      </c>
      <c r="N5526" s="379">
        <f t="shared" si="54"/>
        <v>35.699999999999996</v>
      </c>
    </row>
    <row r="5527" spans="1:14" x14ac:dyDescent="0.2">
      <c r="A5527" s="21">
        <v>43401</v>
      </c>
      <c r="D5527" s="376">
        <v>77.400000000000006</v>
      </c>
      <c r="E5527" s="376">
        <v>67.59</v>
      </c>
      <c r="F5527" s="564">
        <f t="shared" si="53"/>
        <v>1.1451398135818909</v>
      </c>
      <c r="K5527" s="376">
        <v>64</v>
      </c>
      <c r="M5527" s="376">
        <v>85</v>
      </c>
      <c r="N5527" s="379">
        <f t="shared" si="54"/>
        <v>35.699999999999996</v>
      </c>
    </row>
    <row r="5528" spans="1:14" x14ac:dyDescent="0.2">
      <c r="A5528" s="21">
        <v>43402</v>
      </c>
      <c r="D5528" s="161">
        <v>77.56</v>
      </c>
      <c r="E5528" s="426">
        <v>67.040000000000006</v>
      </c>
      <c r="F5528" s="564">
        <f t="shared" si="53"/>
        <v>1.1569212410501193</v>
      </c>
      <c r="K5528" s="426">
        <v>63.75</v>
      </c>
      <c r="M5528" s="426">
        <v>86.5</v>
      </c>
      <c r="N5528" s="389">
        <f t="shared" si="54"/>
        <v>36.33</v>
      </c>
    </row>
    <row r="5529" spans="1:14" x14ac:dyDescent="0.2">
      <c r="A5529" s="21">
        <v>43403</v>
      </c>
      <c r="D5529" s="161">
        <v>75.680000000000007</v>
      </c>
      <c r="E5529" s="426">
        <v>66.180000000000007</v>
      </c>
      <c r="F5529" s="564">
        <f t="shared" si="53"/>
        <v>1.1435478996675732</v>
      </c>
      <c r="K5529" s="426">
        <v>62.5</v>
      </c>
      <c r="M5529" s="426">
        <v>86</v>
      </c>
      <c r="N5529" s="389">
        <f t="shared" si="54"/>
        <v>36.119999999999997</v>
      </c>
    </row>
    <row r="5530" spans="1:14" ht="13.2" x14ac:dyDescent="0.25">
      <c r="A5530" s="21">
        <v>43404</v>
      </c>
      <c r="D5530" s="161">
        <v>74.84</v>
      </c>
      <c r="E5530" s="426">
        <v>65.31</v>
      </c>
      <c r="F5530" s="564">
        <f t="shared" si="53"/>
        <v>1.1459194610320012</v>
      </c>
      <c r="H5530" s="383">
        <f>AVERAGE(D5500:D5530)</f>
        <v>80.99870967741937</v>
      </c>
      <c r="I5530" s="383">
        <f>AVERAGE(E5500:E5530)</f>
        <v>70.716451612903214</v>
      </c>
      <c r="K5530" s="426">
        <v>61.75</v>
      </c>
      <c r="M5530" s="426">
        <v>85.3</v>
      </c>
      <c r="N5530" s="389">
        <f t="shared" si="54"/>
        <v>35.826000000000001</v>
      </c>
    </row>
    <row r="5531" spans="1:14" s="57" customFormat="1" x14ac:dyDescent="0.2">
      <c r="A5531" s="286">
        <v>43405</v>
      </c>
      <c r="D5531" s="372">
        <v>71.25</v>
      </c>
      <c r="E5531" s="429">
        <v>63.69</v>
      </c>
      <c r="F5531" s="564">
        <f t="shared" si="53"/>
        <v>1.1186999528968442</v>
      </c>
      <c r="K5531" s="435">
        <v>60.25</v>
      </c>
      <c r="M5531" s="542">
        <v>81.8</v>
      </c>
      <c r="N5531" s="385">
        <f t="shared" si="54"/>
        <v>34.355999999999995</v>
      </c>
    </row>
    <row r="5532" spans="1:14" ht="20.399999999999999" x14ac:dyDescent="0.2">
      <c r="A5532" s="21">
        <v>43406</v>
      </c>
      <c r="D5532" s="376">
        <v>71.11</v>
      </c>
      <c r="E5532" s="376">
        <v>63.14</v>
      </c>
      <c r="F5532" s="648" t="s">
        <v>3323</v>
      </c>
      <c r="K5532" s="376">
        <v>59.5</v>
      </c>
      <c r="M5532" s="376">
        <v>81.3</v>
      </c>
      <c r="N5532" s="379">
        <f t="shared" si="54"/>
        <v>34.146000000000001</v>
      </c>
    </row>
    <row r="5533" spans="1:14" x14ac:dyDescent="0.2">
      <c r="A5533" s="21">
        <v>43407</v>
      </c>
      <c r="D5533" s="376">
        <v>71.11</v>
      </c>
      <c r="E5533" s="376">
        <v>63.14</v>
      </c>
      <c r="F5533" s="564">
        <f t="shared" si="53"/>
        <v>1.1262274311054798</v>
      </c>
      <c r="K5533" s="376">
        <v>59.5</v>
      </c>
      <c r="M5533" s="376">
        <v>81.3</v>
      </c>
      <c r="N5533" s="379">
        <f t="shared" si="54"/>
        <v>34.146000000000001</v>
      </c>
    </row>
    <row r="5534" spans="1:14" x14ac:dyDescent="0.2">
      <c r="A5534" s="21">
        <v>43408</v>
      </c>
      <c r="D5534" s="376">
        <v>71.11</v>
      </c>
      <c r="E5534" s="376">
        <v>63.14</v>
      </c>
      <c r="F5534" s="564">
        <f t="shared" ref="F5534:F5562" si="55">D5534/E5534</f>
        <v>1.1262274311054798</v>
      </c>
      <c r="K5534" s="376">
        <v>59.5</v>
      </c>
      <c r="M5534" s="376">
        <v>81.3</v>
      </c>
      <c r="N5534" s="379">
        <f t="shared" si="54"/>
        <v>34.146000000000001</v>
      </c>
    </row>
    <row r="5535" spans="1:14" ht="42" customHeight="1" x14ac:dyDescent="0.2">
      <c r="A5535" s="21">
        <v>43409</v>
      </c>
      <c r="D5535" s="161">
        <v>72.680000000000007</v>
      </c>
      <c r="E5535" s="426">
        <v>63.1</v>
      </c>
      <c r="F5535" s="647" t="s">
        <v>3322</v>
      </c>
      <c r="K5535" s="426">
        <v>59.75</v>
      </c>
      <c r="M5535" s="426">
        <v>81.8</v>
      </c>
      <c r="N5535" s="389">
        <f t="shared" si="54"/>
        <v>34.355999999999995</v>
      </c>
    </row>
    <row r="5536" spans="1:14" x14ac:dyDescent="0.2">
      <c r="A5536" s="21">
        <v>43410</v>
      </c>
      <c r="D5536" s="161">
        <v>70.64</v>
      </c>
      <c r="E5536" s="426">
        <v>62.21</v>
      </c>
      <c r="F5536" s="564">
        <f t="shared" si="55"/>
        <v>1.1355087606494132</v>
      </c>
      <c r="K5536" s="426">
        <v>58.75</v>
      </c>
      <c r="M5536" s="426">
        <v>81</v>
      </c>
      <c r="N5536" s="389">
        <f t="shared" si="54"/>
        <v>34.020000000000003</v>
      </c>
    </row>
    <row r="5537" spans="1:14" x14ac:dyDescent="0.2">
      <c r="A5537" s="21">
        <v>43411</v>
      </c>
      <c r="D5537" s="161">
        <v>70.099999999999994</v>
      </c>
      <c r="E5537" s="426">
        <v>61.67</v>
      </c>
      <c r="F5537" s="564">
        <f t="shared" si="55"/>
        <v>1.1366953137668232</v>
      </c>
      <c r="K5537" s="426">
        <v>58.25</v>
      </c>
      <c r="M5537" s="426">
        <v>77</v>
      </c>
      <c r="N5537" s="389">
        <f t="shared" si="54"/>
        <v>32.340000000000003</v>
      </c>
    </row>
    <row r="5538" spans="1:14" x14ac:dyDescent="0.2">
      <c r="A5538" s="21">
        <v>43412</v>
      </c>
      <c r="D5538" s="161">
        <v>69.290000000000006</v>
      </c>
      <c r="E5538" s="426">
        <v>60.67</v>
      </c>
      <c r="F5538" s="564">
        <f t="shared" si="55"/>
        <v>1.1420801054887095</v>
      </c>
      <c r="K5538" s="426">
        <v>57</v>
      </c>
      <c r="M5538" s="426">
        <v>76</v>
      </c>
      <c r="N5538" s="389">
        <f t="shared" si="54"/>
        <v>31.92</v>
      </c>
    </row>
    <row r="5539" spans="1:14" ht="13.5" customHeight="1" x14ac:dyDescent="0.2">
      <c r="A5539" s="21">
        <v>43413</v>
      </c>
      <c r="D5539" s="376">
        <v>69.010000000000005</v>
      </c>
      <c r="E5539" s="376">
        <v>60.19</v>
      </c>
      <c r="F5539" s="564">
        <f t="shared" si="55"/>
        <v>1.146535969430138</v>
      </c>
      <c r="K5539" s="376">
        <v>56.75</v>
      </c>
      <c r="M5539" s="376">
        <v>72.8</v>
      </c>
      <c r="N5539" s="379">
        <f t="shared" si="54"/>
        <v>30.576000000000001</v>
      </c>
    </row>
    <row r="5540" spans="1:14" x14ac:dyDescent="0.2">
      <c r="A5540" s="21">
        <v>43414</v>
      </c>
      <c r="D5540" s="376">
        <v>69.010000000000005</v>
      </c>
      <c r="E5540" s="376">
        <v>60.19</v>
      </c>
      <c r="F5540" s="564">
        <f t="shared" si="55"/>
        <v>1.146535969430138</v>
      </c>
      <c r="K5540" s="376">
        <v>56.75</v>
      </c>
      <c r="M5540" s="376">
        <v>72.8</v>
      </c>
      <c r="N5540" s="379">
        <f t="shared" si="54"/>
        <v>30.576000000000001</v>
      </c>
    </row>
    <row r="5541" spans="1:14" x14ac:dyDescent="0.2">
      <c r="A5541" s="21">
        <v>43415</v>
      </c>
      <c r="D5541" s="376">
        <v>69.010000000000005</v>
      </c>
      <c r="E5541" s="376">
        <v>60.19</v>
      </c>
      <c r="F5541" s="564">
        <f t="shared" si="55"/>
        <v>1.146535969430138</v>
      </c>
      <c r="K5541" s="376">
        <v>56.75</v>
      </c>
      <c r="M5541" s="376">
        <v>72.8</v>
      </c>
      <c r="N5541" s="379">
        <f t="shared" si="54"/>
        <v>30.576000000000001</v>
      </c>
    </row>
    <row r="5542" spans="1:14" ht="12.75" customHeight="1" x14ac:dyDescent="0.2">
      <c r="A5542" s="21">
        <v>43416</v>
      </c>
      <c r="D5542" s="161">
        <v>69.81</v>
      </c>
      <c r="E5542" s="426">
        <v>59.93</v>
      </c>
      <c r="F5542" s="564">
        <f t="shared" si="55"/>
        <v>1.1648590021691974</v>
      </c>
      <c r="K5542" s="426">
        <v>56.25</v>
      </c>
      <c r="M5542" s="426">
        <v>73</v>
      </c>
      <c r="N5542" s="389">
        <f t="shared" ref="N5542:N5607" si="56">(M5542/100)*42</f>
        <v>30.66</v>
      </c>
    </row>
    <row r="5543" spans="1:14" x14ac:dyDescent="0.2">
      <c r="A5543" s="21">
        <v>43417</v>
      </c>
      <c r="D5543" s="161">
        <v>65.45</v>
      </c>
      <c r="E5543" s="426">
        <v>55.69</v>
      </c>
      <c r="F5543" s="564">
        <f t="shared" si="55"/>
        <v>1.1752558807685403</v>
      </c>
      <c r="K5543" s="426">
        <v>52.25</v>
      </c>
      <c r="M5543" s="426">
        <v>68.3</v>
      </c>
      <c r="N5543" s="389">
        <f t="shared" si="56"/>
        <v>28.685999999999996</v>
      </c>
    </row>
    <row r="5544" spans="1:14" x14ac:dyDescent="0.2">
      <c r="A5544" s="21">
        <v>43418</v>
      </c>
      <c r="D5544" s="161">
        <v>64.88</v>
      </c>
      <c r="E5544" s="426">
        <v>56.25</v>
      </c>
      <c r="F5544" s="564">
        <f t="shared" si="55"/>
        <v>1.1534222222222221</v>
      </c>
      <c r="K5544" s="426">
        <v>52.75</v>
      </c>
      <c r="M5544" s="426">
        <v>73.3</v>
      </c>
      <c r="N5544" s="389">
        <f t="shared" si="56"/>
        <v>30.785999999999998</v>
      </c>
    </row>
    <row r="5545" spans="1:14" x14ac:dyDescent="0.2">
      <c r="A5545" s="21">
        <v>43419</v>
      </c>
      <c r="D5545" s="161">
        <v>65.61</v>
      </c>
      <c r="E5545" s="426">
        <v>56.46</v>
      </c>
      <c r="F5545" s="564">
        <f t="shared" si="55"/>
        <v>1.1620616365568543</v>
      </c>
      <c r="K5545" s="426">
        <v>52.75</v>
      </c>
      <c r="M5545" s="426">
        <v>73.3</v>
      </c>
      <c r="N5545" s="389">
        <f t="shared" si="56"/>
        <v>30.785999999999998</v>
      </c>
    </row>
    <row r="5546" spans="1:14" x14ac:dyDescent="0.2">
      <c r="A5546" s="21">
        <v>43420</v>
      </c>
      <c r="D5546" s="376">
        <v>65.290000000000006</v>
      </c>
      <c r="E5546" s="376">
        <v>56.46</v>
      </c>
      <c r="F5546" s="564">
        <f t="shared" si="55"/>
        <v>1.1563939071909317</v>
      </c>
      <c r="K5546" s="376">
        <v>53</v>
      </c>
      <c r="M5546" s="376">
        <v>77.3</v>
      </c>
      <c r="N5546" s="379">
        <f t="shared" si="56"/>
        <v>32.466000000000001</v>
      </c>
    </row>
    <row r="5547" spans="1:14" x14ac:dyDescent="0.2">
      <c r="A5547" s="21">
        <v>43421</v>
      </c>
      <c r="D5547" s="376">
        <v>65.290000000000006</v>
      </c>
      <c r="E5547" s="376">
        <v>56.46</v>
      </c>
      <c r="F5547" s="564">
        <f t="shared" si="55"/>
        <v>1.1563939071909317</v>
      </c>
      <c r="K5547" s="376">
        <v>53</v>
      </c>
      <c r="M5547" s="376">
        <v>77.3</v>
      </c>
      <c r="N5547" s="379">
        <f t="shared" si="56"/>
        <v>32.466000000000001</v>
      </c>
    </row>
    <row r="5548" spans="1:14" x14ac:dyDescent="0.2">
      <c r="A5548" s="21">
        <v>43422</v>
      </c>
      <c r="D5548" s="376">
        <v>65.290000000000006</v>
      </c>
      <c r="E5548" s="376">
        <v>56.46</v>
      </c>
      <c r="F5548" s="564">
        <f t="shared" si="55"/>
        <v>1.1563939071909317</v>
      </c>
      <c r="K5548" s="376">
        <v>53</v>
      </c>
      <c r="M5548" s="376">
        <v>77.3</v>
      </c>
      <c r="N5548" s="379">
        <f t="shared" si="56"/>
        <v>32.466000000000001</v>
      </c>
    </row>
    <row r="5549" spans="1:14" x14ac:dyDescent="0.2">
      <c r="A5549" s="21">
        <v>43423</v>
      </c>
      <c r="D5549" s="161">
        <v>64.14</v>
      </c>
      <c r="E5549" s="426">
        <v>56.76</v>
      </c>
      <c r="F5549" s="564">
        <f t="shared" si="55"/>
        <v>1.1300211416490487</v>
      </c>
      <c r="K5549" s="426">
        <v>53.25</v>
      </c>
      <c r="M5549" s="426">
        <v>78.5</v>
      </c>
      <c r="N5549" s="389">
        <f t="shared" si="56"/>
        <v>32.97</v>
      </c>
    </row>
    <row r="5550" spans="1:14" x14ac:dyDescent="0.2">
      <c r="A5550" s="21">
        <v>43424</v>
      </c>
      <c r="D5550" s="161">
        <v>61.5</v>
      </c>
      <c r="E5550" s="426">
        <v>53.43</v>
      </c>
      <c r="F5550" s="564">
        <f t="shared" si="55"/>
        <v>1.1510387422796182</v>
      </c>
      <c r="K5550" s="426">
        <v>49.75</v>
      </c>
      <c r="M5550" s="426">
        <v>72.5</v>
      </c>
      <c r="N5550" s="389">
        <f t="shared" si="56"/>
        <v>30.45</v>
      </c>
    </row>
    <row r="5551" spans="1:14" x14ac:dyDescent="0.2">
      <c r="A5551" s="21">
        <v>43425</v>
      </c>
      <c r="D5551" s="161">
        <v>61.65</v>
      </c>
      <c r="E5551" s="376">
        <v>54.63</v>
      </c>
      <c r="F5551" s="564">
        <f t="shared" si="55"/>
        <v>1.128500823723229</v>
      </c>
      <c r="K5551" s="426">
        <v>51.25</v>
      </c>
      <c r="M5551" s="426">
        <v>72.900000000000006</v>
      </c>
      <c r="N5551" s="389">
        <f t="shared" si="56"/>
        <v>30.618000000000002</v>
      </c>
    </row>
    <row r="5552" spans="1:14" x14ac:dyDescent="0.2">
      <c r="A5552" s="21">
        <v>43426</v>
      </c>
      <c r="D5552" s="161">
        <v>61.11</v>
      </c>
      <c r="E5552" s="376">
        <v>54.63</v>
      </c>
      <c r="F5552" s="424" t="s">
        <v>3291</v>
      </c>
      <c r="K5552" s="376">
        <v>46.75</v>
      </c>
      <c r="M5552" s="426">
        <v>72.900000000000006</v>
      </c>
      <c r="N5552" s="389">
        <f t="shared" si="56"/>
        <v>30.618000000000002</v>
      </c>
    </row>
    <row r="5553" spans="1:14" x14ac:dyDescent="0.2">
      <c r="A5553" s="21">
        <v>43427</v>
      </c>
      <c r="D5553" s="376">
        <v>57.69</v>
      </c>
      <c r="E5553" s="376">
        <v>50.42</v>
      </c>
      <c r="F5553" s="564">
        <f t="shared" si="55"/>
        <v>1.1441888139627132</v>
      </c>
      <c r="K5553" s="376">
        <v>46.75</v>
      </c>
      <c r="M5553" s="376">
        <v>72.900000000000006</v>
      </c>
      <c r="N5553" s="379">
        <f t="shared" si="56"/>
        <v>30.618000000000002</v>
      </c>
    </row>
    <row r="5554" spans="1:14" x14ac:dyDescent="0.2">
      <c r="A5554" s="21">
        <v>43428</v>
      </c>
      <c r="D5554" s="376">
        <v>57.69</v>
      </c>
      <c r="E5554" s="376">
        <v>50.42</v>
      </c>
      <c r="F5554" s="564">
        <f t="shared" si="55"/>
        <v>1.1441888139627132</v>
      </c>
      <c r="K5554" s="376">
        <v>46.75</v>
      </c>
      <c r="M5554" s="376">
        <v>72.900000000000006</v>
      </c>
      <c r="N5554" s="379">
        <f t="shared" si="56"/>
        <v>30.618000000000002</v>
      </c>
    </row>
    <row r="5555" spans="1:14" x14ac:dyDescent="0.2">
      <c r="A5555" s="21">
        <v>43429</v>
      </c>
      <c r="D5555" s="376">
        <v>57.69</v>
      </c>
      <c r="E5555" s="376">
        <v>50.42</v>
      </c>
      <c r="F5555" s="564">
        <f t="shared" si="55"/>
        <v>1.1441888139627132</v>
      </c>
      <c r="K5555" s="376">
        <v>46.75</v>
      </c>
      <c r="M5555" s="376">
        <v>72.900000000000006</v>
      </c>
      <c r="N5555" s="379">
        <f t="shared" si="56"/>
        <v>30.618000000000002</v>
      </c>
    </row>
    <row r="5556" spans="1:14" x14ac:dyDescent="0.2">
      <c r="A5556" s="21">
        <v>43430</v>
      </c>
      <c r="D5556" s="161">
        <v>59.7</v>
      </c>
      <c r="E5556" s="426">
        <v>51.63</v>
      </c>
      <c r="F5556" s="564">
        <f t="shared" si="55"/>
        <v>1.1563044741429402</v>
      </c>
      <c r="K5556" s="426">
        <v>48.25</v>
      </c>
      <c r="M5556" s="426">
        <v>72.900000000000006</v>
      </c>
      <c r="N5556" s="389">
        <f t="shared" si="56"/>
        <v>30.618000000000002</v>
      </c>
    </row>
    <row r="5557" spans="1:14" x14ac:dyDescent="0.2">
      <c r="A5557" s="21">
        <v>43431</v>
      </c>
      <c r="D5557" s="161">
        <v>59.58</v>
      </c>
      <c r="E5557" s="426">
        <v>51.56</v>
      </c>
      <c r="F5557" s="564">
        <f t="shared" si="55"/>
        <v>1.1555469356089991</v>
      </c>
      <c r="K5557" s="426">
        <v>48.25</v>
      </c>
      <c r="M5557" s="426">
        <v>72.900000000000006</v>
      </c>
      <c r="N5557" s="22">
        <f t="shared" si="56"/>
        <v>30.618000000000002</v>
      </c>
    </row>
    <row r="5558" spans="1:14" x14ac:dyDescent="0.2">
      <c r="A5558" s="21">
        <v>43432</v>
      </c>
      <c r="D5558" s="161">
        <v>57.97</v>
      </c>
      <c r="E5558" s="426">
        <v>50.29</v>
      </c>
      <c r="F5558" s="564">
        <f t="shared" si="55"/>
        <v>1.1527142573076159</v>
      </c>
      <c r="K5558" s="426">
        <v>46.75</v>
      </c>
      <c r="M5558" s="426">
        <v>68.3</v>
      </c>
      <c r="N5558" s="22">
        <f t="shared" si="56"/>
        <v>28.685999999999996</v>
      </c>
    </row>
    <row r="5559" spans="1:14" x14ac:dyDescent="0.2">
      <c r="A5559" s="21">
        <v>43433</v>
      </c>
      <c r="D5559" s="161">
        <v>58.29</v>
      </c>
      <c r="E5559" s="426">
        <v>51.45</v>
      </c>
      <c r="F5559" s="564">
        <f t="shared" si="55"/>
        <v>1.1329446064139941</v>
      </c>
      <c r="K5559" s="426">
        <v>47.75</v>
      </c>
      <c r="M5559" s="426">
        <v>69.5</v>
      </c>
      <c r="N5559" s="22">
        <f t="shared" si="56"/>
        <v>29.189999999999998</v>
      </c>
    </row>
    <row r="5560" spans="1:14" ht="13.2" x14ac:dyDescent="0.25">
      <c r="A5560" s="21">
        <v>43434</v>
      </c>
      <c r="D5560" s="376">
        <v>57.71</v>
      </c>
      <c r="E5560" s="376">
        <v>50.93</v>
      </c>
      <c r="F5560" s="564">
        <f t="shared" si="55"/>
        <v>1.1331238955429019</v>
      </c>
      <c r="H5560" s="383">
        <f>AVERAGE(D5531:D5560)</f>
        <v>65.022000000000006</v>
      </c>
      <c r="I5560" s="383">
        <f>AVERAGE(E5531:E5560)</f>
        <v>56.85366666666669</v>
      </c>
      <c r="K5560" s="376">
        <v>47.5</v>
      </c>
      <c r="M5560" s="376">
        <v>68.5</v>
      </c>
      <c r="N5560" s="379">
        <f t="shared" si="56"/>
        <v>28.770000000000003</v>
      </c>
    </row>
    <row r="5561" spans="1:14" s="57" customFormat="1" x14ac:dyDescent="0.2">
      <c r="A5561" s="286">
        <v>43435</v>
      </c>
      <c r="D5561" s="431">
        <v>57.71</v>
      </c>
      <c r="E5561" s="431">
        <v>50.93</v>
      </c>
      <c r="F5561" s="564">
        <f t="shared" si="55"/>
        <v>1.1331238955429019</v>
      </c>
      <c r="K5561" s="431">
        <v>47.5</v>
      </c>
      <c r="M5561" s="433">
        <v>68.5</v>
      </c>
      <c r="N5561" s="434">
        <f t="shared" si="56"/>
        <v>28.770000000000003</v>
      </c>
    </row>
    <row r="5562" spans="1:14" x14ac:dyDescent="0.2">
      <c r="A5562" s="21">
        <v>43436</v>
      </c>
      <c r="D5562" s="376">
        <v>57.71</v>
      </c>
      <c r="E5562" s="376">
        <v>50.93</v>
      </c>
      <c r="F5562" s="564">
        <f t="shared" si="55"/>
        <v>1.1331238955429019</v>
      </c>
      <c r="K5562" s="376">
        <v>47.5</v>
      </c>
      <c r="M5562" s="376">
        <v>68.5</v>
      </c>
      <c r="N5562" s="379">
        <f t="shared" si="56"/>
        <v>28.770000000000003</v>
      </c>
    </row>
    <row r="5563" spans="1:14" x14ac:dyDescent="0.2">
      <c r="A5563" s="21">
        <v>43437</v>
      </c>
      <c r="D5563" s="161">
        <v>60.17</v>
      </c>
      <c r="E5563" s="426">
        <v>52.95</v>
      </c>
      <c r="F5563" s="653" t="s">
        <v>3325</v>
      </c>
      <c r="K5563" s="426">
        <v>49.25</v>
      </c>
      <c r="M5563" s="426">
        <v>71.5</v>
      </c>
      <c r="N5563" s="22">
        <f t="shared" si="56"/>
        <v>30.029999999999998</v>
      </c>
    </row>
    <row r="5564" spans="1:14" x14ac:dyDescent="0.2">
      <c r="A5564" s="21">
        <v>43438</v>
      </c>
      <c r="D5564" s="161">
        <v>61.22</v>
      </c>
      <c r="E5564" s="426">
        <v>53.25</v>
      </c>
      <c r="F5564" s="656" t="s">
        <v>3326</v>
      </c>
      <c r="K5564" s="426"/>
      <c r="M5564" s="426">
        <v>73.8</v>
      </c>
      <c r="N5564" s="22">
        <f t="shared" si="56"/>
        <v>30.995999999999999</v>
      </c>
    </row>
    <row r="5565" spans="1:14" ht="20.399999999999999" x14ac:dyDescent="0.2">
      <c r="A5565" s="21">
        <v>43439</v>
      </c>
      <c r="D5565" s="161">
        <v>61.4</v>
      </c>
      <c r="E5565" s="426">
        <v>52.89</v>
      </c>
      <c r="F5565" s="654" t="s">
        <v>3327</v>
      </c>
      <c r="K5565" s="426"/>
      <c r="M5565" s="426">
        <v>74.3</v>
      </c>
      <c r="N5565" s="22">
        <f t="shared" si="56"/>
        <v>31.206</v>
      </c>
    </row>
    <row r="5566" spans="1:14" x14ac:dyDescent="0.2">
      <c r="A5566" s="21">
        <v>43440</v>
      </c>
      <c r="D5566" s="161">
        <v>57.83</v>
      </c>
      <c r="E5566" s="426">
        <v>51.49</v>
      </c>
      <c r="F5566" s="655" t="s">
        <v>3328</v>
      </c>
      <c r="K5566" s="426"/>
      <c r="M5566" s="426">
        <v>71.8</v>
      </c>
      <c r="N5566" s="22">
        <f t="shared" si="56"/>
        <v>30.155999999999999</v>
      </c>
    </row>
    <row r="5567" spans="1:14" x14ac:dyDescent="0.2">
      <c r="A5567" s="21">
        <v>43441</v>
      </c>
      <c r="D5567" s="376">
        <v>61.71</v>
      </c>
      <c r="E5567" s="376">
        <v>52.61</v>
      </c>
      <c r="F5567" s="424" t="s">
        <v>3329</v>
      </c>
      <c r="K5567" s="426"/>
      <c r="M5567" s="376">
        <v>73</v>
      </c>
      <c r="N5567" s="379">
        <f t="shared" si="56"/>
        <v>30.66</v>
      </c>
    </row>
    <row r="5568" spans="1:14" x14ac:dyDescent="0.2">
      <c r="A5568" s="21">
        <v>43442</v>
      </c>
      <c r="D5568" s="376">
        <v>61.71</v>
      </c>
      <c r="E5568" s="376">
        <v>52.61</v>
      </c>
      <c r="F5568" s="564">
        <f t="shared" ref="F5568:F5583" si="57">D5568/E5568</f>
        <v>1.1729709180764114</v>
      </c>
      <c r="K5568" s="426"/>
      <c r="M5568" s="376">
        <v>73</v>
      </c>
      <c r="N5568" s="379">
        <f t="shared" si="56"/>
        <v>30.66</v>
      </c>
    </row>
    <row r="5569" spans="1:14" x14ac:dyDescent="0.2">
      <c r="A5569" s="21">
        <v>43443</v>
      </c>
      <c r="D5569" s="376">
        <v>61.71</v>
      </c>
      <c r="E5569" s="376">
        <v>52.61</v>
      </c>
      <c r="F5569" s="564">
        <f t="shared" si="57"/>
        <v>1.1729709180764114</v>
      </c>
      <c r="K5569" s="426"/>
      <c r="M5569" s="376">
        <v>73</v>
      </c>
      <c r="N5569" s="379">
        <f t="shared" si="56"/>
        <v>30.66</v>
      </c>
    </row>
    <row r="5570" spans="1:14" x14ac:dyDescent="0.2">
      <c r="A5570" s="21">
        <v>43444</v>
      </c>
      <c r="D5570" s="161">
        <v>60.29</v>
      </c>
      <c r="E5570" s="426">
        <v>51</v>
      </c>
      <c r="F5570" s="564">
        <f t="shared" si="57"/>
        <v>1.182156862745098</v>
      </c>
      <c r="K5570" s="426"/>
      <c r="M5570" s="426">
        <v>69.599999999999994</v>
      </c>
      <c r="N5570" s="22">
        <f t="shared" si="56"/>
        <v>29.231999999999999</v>
      </c>
    </row>
    <row r="5571" spans="1:14" x14ac:dyDescent="0.2">
      <c r="A5571" s="21">
        <v>43445</v>
      </c>
      <c r="D5571" s="161">
        <v>59.73</v>
      </c>
      <c r="E5571" s="426">
        <v>51.65</v>
      </c>
      <c r="F5571" s="564">
        <f t="shared" si="57"/>
        <v>1.1564375605033881</v>
      </c>
      <c r="K5571" s="426"/>
      <c r="M5571" s="426">
        <v>69.400000000000006</v>
      </c>
      <c r="N5571" s="22">
        <f t="shared" si="56"/>
        <v>29.148000000000003</v>
      </c>
    </row>
    <row r="5572" spans="1:14" x14ac:dyDescent="0.2">
      <c r="A5572" s="21">
        <v>43446</v>
      </c>
      <c r="D5572" s="161">
        <v>59.94</v>
      </c>
      <c r="E5572" s="426">
        <v>51.15</v>
      </c>
      <c r="F5572" s="564">
        <f t="shared" si="57"/>
        <v>1.1718475073313783</v>
      </c>
      <c r="K5572" s="426"/>
      <c r="M5572" s="426">
        <v>69.900000000000006</v>
      </c>
      <c r="N5572" s="22">
        <f t="shared" si="56"/>
        <v>29.358000000000004</v>
      </c>
    </row>
    <row r="5573" spans="1:14" x14ac:dyDescent="0.2">
      <c r="A5573" s="21">
        <v>43447</v>
      </c>
      <c r="D5573" s="161">
        <v>59.03</v>
      </c>
      <c r="E5573" s="426">
        <v>52.58</v>
      </c>
      <c r="F5573" s="564">
        <f t="shared" si="57"/>
        <v>1.1226702168124763</v>
      </c>
      <c r="K5573" s="426"/>
      <c r="M5573" s="426">
        <v>69.8</v>
      </c>
      <c r="N5573" s="22">
        <f t="shared" si="56"/>
        <v>29.315999999999999</v>
      </c>
    </row>
    <row r="5574" spans="1:14" x14ac:dyDescent="0.2">
      <c r="A5574" s="21">
        <v>43448</v>
      </c>
      <c r="D5574" s="376">
        <v>58.56</v>
      </c>
      <c r="E5574" s="376">
        <v>51.2</v>
      </c>
      <c r="F5574" s="564">
        <f t="shared" si="57"/>
        <v>1.14375</v>
      </c>
      <c r="K5574" s="376">
        <v>47.75</v>
      </c>
      <c r="M5574" s="376">
        <v>69</v>
      </c>
      <c r="N5574" s="379">
        <f t="shared" si="56"/>
        <v>28.979999999999997</v>
      </c>
    </row>
    <row r="5575" spans="1:14" x14ac:dyDescent="0.2">
      <c r="A5575" s="21">
        <v>43449</v>
      </c>
      <c r="D5575" s="376">
        <v>58.56</v>
      </c>
      <c r="E5575" s="376">
        <v>51.2</v>
      </c>
      <c r="F5575" s="564">
        <f t="shared" si="57"/>
        <v>1.14375</v>
      </c>
      <c r="K5575" s="376">
        <v>47.75</v>
      </c>
      <c r="M5575" s="376">
        <v>69</v>
      </c>
      <c r="N5575" s="379">
        <f t="shared" si="56"/>
        <v>28.979999999999997</v>
      </c>
    </row>
    <row r="5576" spans="1:14" x14ac:dyDescent="0.2">
      <c r="A5576" s="21">
        <v>43450</v>
      </c>
      <c r="D5576" s="376">
        <v>58.56</v>
      </c>
      <c r="E5576" s="376">
        <v>51.2</v>
      </c>
      <c r="F5576" s="564">
        <f t="shared" si="57"/>
        <v>1.14375</v>
      </c>
      <c r="K5576" s="376">
        <v>47.75</v>
      </c>
      <c r="M5576" s="376">
        <v>69</v>
      </c>
      <c r="N5576" s="379">
        <f t="shared" si="56"/>
        <v>28.979999999999997</v>
      </c>
    </row>
    <row r="5577" spans="1:14" x14ac:dyDescent="0.2">
      <c r="A5577" s="21">
        <v>43451</v>
      </c>
      <c r="D5577" s="161">
        <v>57.59</v>
      </c>
      <c r="E5577" s="426">
        <v>49.88</v>
      </c>
      <c r="F5577" s="564">
        <f t="shared" si="57"/>
        <v>1.1545709703287892</v>
      </c>
      <c r="K5577" s="426">
        <v>46</v>
      </c>
      <c r="M5577" s="426">
        <v>68</v>
      </c>
      <c r="N5577" s="22">
        <f t="shared" si="56"/>
        <v>28.560000000000002</v>
      </c>
    </row>
    <row r="5578" spans="1:14" x14ac:dyDescent="0.2">
      <c r="A5578" s="21">
        <v>43452</v>
      </c>
      <c r="D5578" s="161">
        <v>55.26</v>
      </c>
      <c r="E5578" s="426">
        <v>46.24</v>
      </c>
      <c r="F5578" s="564">
        <f t="shared" si="57"/>
        <v>1.195069204152249</v>
      </c>
      <c r="K5578" s="426">
        <v>42.75</v>
      </c>
      <c r="M5578" s="426">
        <v>63.5</v>
      </c>
      <c r="N5578" s="22">
        <f t="shared" si="56"/>
        <v>26.67</v>
      </c>
    </row>
    <row r="5579" spans="1:14" x14ac:dyDescent="0.2">
      <c r="A5579" s="21">
        <v>43453</v>
      </c>
      <c r="D5579" s="161">
        <v>55.6</v>
      </c>
      <c r="E5579" s="426">
        <v>47.2</v>
      </c>
      <c r="F5579" s="564">
        <f t="shared" si="57"/>
        <v>1.1779661016949152</v>
      </c>
      <c r="K5579" s="426">
        <v>43.75</v>
      </c>
      <c r="M5579" s="426">
        <v>64.3</v>
      </c>
      <c r="N5579" s="22">
        <f t="shared" si="56"/>
        <v>27.006</v>
      </c>
    </row>
    <row r="5580" spans="1:14" x14ac:dyDescent="0.2">
      <c r="A5580" s="21">
        <v>43454</v>
      </c>
      <c r="D5580" s="161">
        <v>52.84</v>
      </c>
      <c r="E5580" s="426">
        <v>45.88</v>
      </c>
      <c r="F5580" s="564">
        <f t="shared" si="57"/>
        <v>1.1517000871839582</v>
      </c>
      <c r="K5580" s="426">
        <v>42.25</v>
      </c>
      <c r="M5580" s="426">
        <v>64.5</v>
      </c>
      <c r="N5580" s="22">
        <f t="shared" si="56"/>
        <v>27.09</v>
      </c>
    </row>
    <row r="5581" spans="1:14" x14ac:dyDescent="0.2">
      <c r="A5581" s="21">
        <v>43455</v>
      </c>
      <c r="D5581" s="376">
        <v>51.93</v>
      </c>
      <c r="E5581" s="376">
        <v>45.59</v>
      </c>
      <c r="F5581" s="564">
        <f t="shared" si="57"/>
        <v>1.1390655845580171</v>
      </c>
      <c r="K5581" s="376">
        <v>42</v>
      </c>
      <c r="M5581" s="376">
        <v>64</v>
      </c>
      <c r="N5581" s="379">
        <f t="shared" si="56"/>
        <v>26.88</v>
      </c>
    </row>
    <row r="5582" spans="1:14" x14ac:dyDescent="0.2">
      <c r="A5582" s="21">
        <v>43456</v>
      </c>
      <c r="D5582" s="376">
        <v>51.93</v>
      </c>
      <c r="E5582" s="376">
        <v>45.59</v>
      </c>
      <c r="F5582" s="564">
        <f t="shared" si="57"/>
        <v>1.1390655845580171</v>
      </c>
      <c r="K5582" s="376">
        <v>42</v>
      </c>
      <c r="M5582" s="376">
        <v>64</v>
      </c>
      <c r="N5582" s="379">
        <f t="shared" si="56"/>
        <v>26.88</v>
      </c>
    </row>
    <row r="5583" spans="1:14" x14ac:dyDescent="0.2">
      <c r="A5583" s="21">
        <v>43457</v>
      </c>
      <c r="D5583" s="376">
        <v>51.93</v>
      </c>
      <c r="E5583" s="376">
        <v>45.59</v>
      </c>
      <c r="F5583" s="564">
        <f t="shared" si="57"/>
        <v>1.1390655845580171</v>
      </c>
      <c r="K5583" s="376">
        <v>42</v>
      </c>
      <c r="M5583" s="376">
        <v>64</v>
      </c>
      <c r="N5583" s="379">
        <f t="shared" si="56"/>
        <v>26.88</v>
      </c>
    </row>
    <row r="5584" spans="1:14" x14ac:dyDescent="0.2">
      <c r="A5584" s="21">
        <v>43458</v>
      </c>
      <c r="D5584" s="161">
        <v>51.93</v>
      </c>
      <c r="E5584" s="376">
        <v>42.53</v>
      </c>
      <c r="F5584" s="655" t="s">
        <v>3331</v>
      </c>
      <c r="K5584" s="376">
        <v>39.25</v>
      </c>
      <c r="M5584" s="376">
        <v>64</v>
      </c>
      <c r="N5584" s="379">
        <f t="shared" si="56"/>
        <v>26.88</v>
      </c>
    </row>
    <row r="5585" spans="1:14" x14ac:dyDescent="0.2">
      <c r="A5585" s="21">
        <v>43459</v>
      </c>
      <c r="D5585" s="161">
        <v>51.93</v>
      </c>
      <c r="E5585" s="376">
        <v>42.53</v>
      </c>
      <c r="F5585" s="424" t="s">
        <v>3330</v>
      </c>
      <c r="K5585" s="376">
        <v>39.25</v>
      </c>
      <c r="M5585" s="376">
        <v>64</v>
      </c>
      <c r="N5585" s="379">
        <f t="shared" si="56"/>
        <v>26.88</v>
      </c>
    </row>
    <row r="5586" spans="1:14" x14ac:dyDescent="0.2">
      <c r="A5586" s="21">
        <v>43460</v>
      </c>
      <c r="D5586" s="161">
        <v>51.93</v>
      </c>
      <c r="E5586" s="426">
        <v>46.22</v>
      </c>
      <c r="F5586" s="564">
        <f t="shared" ref="F5586:F5649" si="58">D5586/E5586</f>
        <v>1.1235395932496755</v>
      </c>
      <c r="K5586" s="426">
        <v>42.5</v>
      </c>
      <c r="M5586" s="426">
        <v>65</v>
      </c>
      <c r="N5586" s="22">
        <f t="shared" si="56"/>
        <v>27.3</v>
      </c>
    </row>
    <row r="5587" spans="1:14" x14ac:dyDescent="0.2">
      <c r="A5587" s="21">
        <v>43461</v>
      </c>
      <c r="D5587" s="161">
        <v>51.49</v>
      </c>
      <c r="E5587" s="426">
        <v>44.61</v>
      </c>
      <c r="F5587" s="564">
        <f t="shared" si="58"/>
        <v>1.154225509975342</v>
      </c>
      <c r="K5587" s="426">
        <v>41</v>
      </c>
      <c r="M5587" s="426">
        <v>64.8</v>
      </c>
      <c r="N5587" s="22">
        <f t="shared" si="56"/>
        <v>27.216000000000001</v>
      </c>
    </row>
    <row r="5588" spans="1:14" x14ac:dyDescent="0.2">
      <c r="A5588" s="21">
        <v>43462</v>
      </c>
      <c r="D5588" s="376">
        <v>50.57</v>
      </c>
      <c r="E5588" s="375">
        <v>45.33</v>
      </c>
      <c r="F5588" s="564">
        <f t="shared" si="58"/>
        <v>1.1155967350540481</v>
      </c>
      <c r="K5588" s="376">
        <v>41.75</v>
      </c>
      <c r="M5588" s="376">
        <v>63.5</v>
      </c>
      <c r="N5588" s="379">
        <f t="shared" si="56"/>
        <v>26.67</v>
      </c>
    </row>
    <row r="5589" spans="1:14" x14ac:dyDescent="0.2">
      <c r="A5589" s="21">
        <v>43463</v>
      </c>
      <c r="D5589" s="376">
        <v>50.57</v>
      </c>
      <c r="E5589" s="375">
        <v>45.33</v>
      </c>
      <c r="F5589" s="564">
        <f t="shared" si="58"/>
        <v>1.1155967350540481</v>
      </c>
      <c r="K5589" s="376">
        <v>41.75</v>
      </c>
      <c r="M5589" s="376">
        <v>63.5</v>
      </c>
      <c r="N5589" s="379">
        <f t="shared" si="56"/>
        <v>26.67</v>
      </c>
    </row>
    <row r="5590" spans="1:14" x14ac:dyDescent="0.2">
      <c r="A5590" s="21">
        <v>43464</v>
      </c>
      <c r="D5590" s="376">
        <v>50.57</v>
      </c>
      <c r="E5590" s="375">
        <v>45.33</v>
      </c>
      <c r="F5590" s="564">
        <f t="shared" si="58"/>
        <v>1.1155967350540481</v>
      </c>
      <c r="K5590" s="376">
        <v>41.75</v>
      </c>
      <c r="M5590" s="376">
        <v>63.5</v>
      </c>
      <c r="N5590" s="379">
        <f t="shared" si="56"/>
        <v>26.67</v>
      </c>
    </row>
    <row r="5591" spans="1:14" ht="13.2" x14ac:dyDescent="0.25">
      <c r="A5591" s="21">
        <v>43465</v>
      </c>
      <c r="D5591" s="376">
        <v>50.57</v>
      </c>
      <c r="E5591" s="375">
        <v>45.41</v>
      </c>
      <c r="F5591" s="564">
        <f t="shared" si="58"/>
        <v>1.1136313587315569</v>
      </c>
      <c r="H5591" s="383">
        <f>AVERAGE(D5561:D5591)</f>
        <v>56.209032258064511</v>
      </c>
      <c r="I5591" s="383">
        <f>AVERAGE(E5561:E5591)</f>
        <v>48.822903225806442</v>
      </c>
      <c r="K5591" s="376">
        <v>42.25</v>
      </c>
      <c r="M5591" s="376">
        <v>63.5</v>
      </c>
      <c r="N5591" s="379">
        <f t="shared" si="56"/>
        <v>26.67</v>
      </c>
    </row>
    <row r="5592" spans="1:14" s="57" customFormat="1" x14ac:dyDescent="0.2">
      <c r="A5592" s="286">
        <v>43466</v>
      </c>
      <c r="D5592" s="431">
        <v>50.57</v>
      </c>
      <c r="E5592" s="430">
        <v>45.41</v>
      </c>
      <c r="F5592" s="424" t="s">
        <v>3332</v>
      </c>
      <c r="I5592" s="298"/>
      <c r="K5592" s="431">
        <v>42.25</v>
      </c>
      <c r="M5592" s="376">
        <v>63.5</v>
      </c>
      <c r="N5592" s="434">
        <f t="shared" si="56"/>
        <v>26.67</v>
      </c>
    </row>
    <row r="5593" spans="1:14" x14ac:dyDescent="0.2">
      <c r="A5593" s="21">
        <v>43467</v>
      </c>
      <c r="D5593" s="161">
        <v>54.06</v>
      </c>
      <c r="E5593" s="18">
        <v>46.54</v>
      </c>
      <c r="F5593" s="564">
        <f t="shared" si="58"/>
        <v>1.1615814353244522</v>
      </c>
      <c r="K5593" s="426">
        <v>42.75</v>
      </c>
      <c r="M5593" s="426">
        <v>64.099999999999994</v>
      </c>
      <c r="N5593" s="22">
        <f t="shared" si="56"/>
        <v>26.921999999999997</v>
      </c>
    </row>
    <row r="5594" spans="1:14" x14ac:dyDescent="0.2">
      <c r="A5594" s="21">
        <v>43468</v>
      </c>
      <c r="D5594" s="161">
        <v>53.23</v>
      </c>
      <c r="E5594" s="18">
        <v>47.09</v>
      </c>
      <c r="F5594" s="564">
        <f t="shared" si="58"/>
        <v>1.130388617540879</v>
      </c>
      <c r="K5594" s="426"/>
      <c r="M5594" s="426">
        <v>63</v>
      </c>
      <c r="N5594" s="22">
        <f t="shared" si="56"/>
        <v>26.46</v>
      </c>
    </row>
    <row r="5595" spans="1:14" x14ac:dyDescent="0.2">
      <c r="A5595" s="21">
        <v>43469</v>
      </c>
      <c r="D5595" s="376">
        <v>55.64</v>
      </c>
      <c r="E5595" s="375">
        <v>47.96</v>
      </c>
      <c r="F5595" s="564">
        <f t="shared" si="58"/>
        <v>1.1601334445371143</v>
      </c>
      <c r="K5595" s="426"/>
      <c r="M5595" s="376">
        <v>63.5</v>
      </c>
      <c r="N5595" s="379">
        <f t="shared" si="56"/>
        <v>26.67</v>
      </c>
    </row>
    <row r="5596" spans="1:14" x14ac:dyDescent="0.2">
      <c r="A5596" s="21">
        <v>43470</v>
      </c>
      <c r="D5596" s="376">
        <v>55.64</v>
      </c>
      <c r="E5596" s="375">
        <v>47.96</v>
      </c>
      <c r="F5596" s="564">
        <f t="shared" si="58"/>
        <v>1.1601334445371143</v>
      </c>
      <c r="K5596" s="426"/>
      <c r="M5596" s="376">
        <v>63.5</v>
      </c>
      <c r="N5596" s="379">
        <f t="shared" si="56"/>
        <v>26.67</v>
      </c>
    </row>
    <row r="5597" spans="1:14" x14ac:dyDescent="0.2">
      <c r="A5597" s="21">
        <v>43471</v>
      </c>
      <c r="D5597" s="376">
        <v>55.64</v>
      </c>
      <c r="E5597" s="375">
        <v>47.96</v>
      </c>
      <c r="F5597" s="564">
        <f t="shared" si="58"/>
        <v>1.1601334445371143</v>
      </c>
      <c r="K5597" s="426"/>
      <c r="M5597" s="376">
        <v>63.5</v>
      </c>
      <c r="N5597" s="379">
        <f t="shared" si="56"/>
        <v>26.67</v>
      </c>
    </row>
    <row r="5598" spans="1:14" x14ac:dyDescent="0.2">
      <c r="A5598" s="21">
        <v>43472</v>
      </c>
      <c r="D5598" s="161">
        <v>57.1</v>
      </c>
      <c r="E5598" s="18">
        <v>48.52</v>
      </c>
      <c r="F5598" s="564">
        <f t="shared" si="58"/>
        <v>1.1768342951360264</v>
      </c>
      <c r="K5598" s="426"/>
      <c r="M5598" s="426">
        <v>62.3</v>
      </c>
      <c r="N5598" s="22">
        <f t="shared" si="56"/>
        <v>26.166</v>
      </c>
    </row>
    <row r="5599" spans="1:14" x14ac:dyDescent="0.2">
      <c r="A5599" s="21">
        <v>43473</v>
      </c>
      <c r="D5599" s="161">
        <v>56.91</v>
      </c>
      <c r="E5599" s="18">
        <v>49.78</v>
      </c>
      <c r="F5599" s="564">
        <f t="shared" si="58"/>
        <v>1.1432302129369223</v>
      </c>
      <c r="K5599" s="426"/>
      <c r="M5599" s="426">
        <v>62.8</v>
      </c>
      <c r="N5599" s="22">
        <f t="shared" si="56"/>
        <v>26.376000000000001</v>
      </c>
    </row>
    <row r="5600" spans="1:14" x14ac:dyDescent="0.2">
      <c r="A5600" s="21">
        <v>43474</v>
      </c>
      <c r="D5600" s="161">
        <v>59.46</v>
      </c>
      <c r="E5600" s="18">
        <v>52.36</v>
      </c>
      <c r="F5600" s="564">
        <f t="shared" si="58"/>
        <v>1.1355996944232238</v>
      </c>
      <c r="K5600" s="426"/>
      <c r="M5600" s="426">
        <v>65.8</v>
      </c>
      <c r="N5600" s="22">
        <f t="shared" si="56"/>
        <v>27.635999999999996</v>
      </c>
    </row>
    <row r="5601" spans="1:14" x14ac:dyDescent="0.2">
      <c r="A5601" s="21">
        <v>43475</v>
      </c>
      <c r="D5601" s="161">
        <v>60.47</v>
      </c>
      <c r="E5601" s="18">
        <v>52.59</v>
      </c>
      <c r="F5601" s="564">
        <f t="shared" si="58"/>
        <v>1.1498383723141281</v>
      </c>
      <c r="K5601" s="426"/>
      <c r="M5601" s="426">
        <v>67</v>
      </c>
      <c r="N5601" s="22">
        <f t="shared" si="56"/>
        <v>28.14</v>
      </c>
    </row>
    <row r="5602" spans="1:14" x14ac:dyDescent="0.2">
      <c r="A5602" s="21">
        <v>43476</v>
      </c>
      <c r="D5602" s="376">
        <v>59.24</v>
      </c>
      <c r="E5602" s="375">
        <v>51.59</v>
      </c>
      <c r="F5602" s="564">
        <f t="shared" si="58"/>
        <v>1.1482845512696258</v>
      </c>
      <c r="K5602" s="426"/>
      <c r="M5602" s="376">
        <v>69</v>
      </c>
      <c r="N5602" s="379">
        <f t="shared" si="56"/>
        <v>28.979999999999997</v>
      </c>
    </row>
    <row r="5603" spans="1:14" x14ac:dyDescent="0.2">
      <c r="A5603" s="21">
        <v>43477</v>
      </c>
      <c r="D5603" s="376">
        <v>59.24</v>
      </c>
      <c r="E5603" s="375">
        <v>51.59</v>
      </c>
      <c r="F5603" s="564">
        <f t="shared" si="58"/>
        <v>1.1482845512696258</v>
      </c>
      <c r="K5603" s="426"/>
      <c r="M5603" s="376">
        <v>69</v>
      </c>
      <c r="N5603" s="379">
        <f t="shared" si="56"/>
        <v>28.979999999999997</v>
      </c>
    </row>
    <row r="5604" spans="1:14" x14ac:dyDescent="0.2">
      <c r="A5604" s="21">
        <v>43478</v>
      </c>
      <c r="D5604" s="376">
        <v>59.24</v>
      </c>
      <c r="E5604" s="375">
        <v>51.59</v>
      </c>
      <c r="F5604" s="564">
        <f t="shared" si="58"/>
        <v>1.1482845512696258</v>
      </c>
      <c r="K5604" s="426"/>
      <c r="M5604" s="376">
        <v>69</v>
      </c>
      <c r="N5604" s="379">
        <f t="shared" si="56"/>
        <v>28.979999999999997</v>
      </c>
    </row>
    <row r="5605" spans="1:14" x14ac:dyDescent="0.2">
      <c r="A5605" s="21">
        <v>43479</v>
      </c>
      <c r="D5605" s="161">
        <v>58.8</v>
      </c>
      <c r="E5605" s="18">
        <v>50.51</v>
      </c>
      <c r="F5605" s="564">
        <f t="shared" si="58"/>
        <v>1.1641259156602652</v>
      </c>
      <c r="K5605" s="426"/>
      <c r="M5605" s="426">
        <v>68.5</v>
      </c>
      <c r="N5605" s="22">
        <f t="shared" si="56"/>
        <v>28.770000000000003</v>
      </c>
    </row>
    <row r="5606" spans="1:14" x14ac:dyDescent="0.2">
      <c r="A5606" s="21">
        <v>43480</v>
      </c>
      <c r="D5606" s="161">
        <v>58.65</v>
      </c>
      <c r="E5606" s="18">
        <v>52.11</v>
      </c>
      <c r="F5606" s="564">
        <f t="shared" si="58"/>
        <v>1.125503742084053</v>
      </c>
      <c r="K5606" s="426">
        <v>48.5</v>
      </c>
      <c r="M5606" s="426">
        <v>67.8</v>
      </c>
      <c r="N5606" s="22">
        <f t="shared" si="56"/>
        <v>28.475999999999999</v>
      </c>
    </row>
    <row r="5607" spans="1:14" x14ac:dyDescent="0.2">
      <c r="A5607" s="21">
        <v>43481</v>
      </c>
      <c r="D5607" s="161">
        <v>59.81</v>
      </c>
      <c r="E5607" s="18">
        <v>52.31</v>
      </c>
      <c r="F5607" s="564">
        <f t="shared" si="58"/>
        <v>1.1433760275281972</v>
      </c>
      <c r="K5607" s="426">
        <v>48.75</v>
      </c>
      <c r="M5607" s="426">
        <v>68</v>
      </c>
      <c r="N5607" s="22">
        <f t="shared" si="56"/>
        <v>28.560000000000002</v>
      </c>
    </row>
    <row r="5608" spans="1:14" x14ac:dyDescent="0.2">
      <c r="A5608" s="21">
        <v>43482</v>
      </c>
      <c r="D5608" s="161">
        <v>59.85</v>
      </c>
      <c r="E5608" s="18">
        <v>52.07</v>
      </c>
      <c r="F5608" s="564">
        <f t="shared" si="58"/>
        <v>1.1494142500480122</v>
      </c>
      <c r="K5608" s="426">
        <v>48.5</v>
      </c>
      <c r="M5608" s="426">
        <v>67.8</v>
      </c>
      <c r="N5608" s="22">
        <f t="shared" ref="N5608:N5671" si="59">(M5608/100)*42</f>
        <v>28.475999999999999</v>
      </c>
    </row>
    <row r="5609" spans="1:14" x14ac:dyDescent="0.2">
      <c r="A5609" s="21">
        <v>43483</v>
      </c>
      <c r="D5609" s="376">
        <v>62.04</v>
      </c>
      <c r="E5609" s="376">
        <v>53.8</v>
      </c>
      <c r="F5609" s="564">
        <f t="shared" si="58"/>
        <v>1.1531598513011152</v>
      </c>
      <c r="K5609" s="376">
        <v>50.25</v>
      </c>
      <c r="M5609" s="376">
        <v>68.5</v>
      </c>
      <c r="N5609" s="379">
        <f t="shared" si="59"/>
        <v>28.770000000000003</v>
      </c>
    </row>
    <row r="5610" spans="1:14" x14ac:dyDescent="0.2">
      <c r="A5610" s="21">
        <v>43484</v>
      </c>
      <c r="D5610" s="376">
        <v>62.04</v>
      </c>
      <c r="E5610" s="376">
        <v>53.8</v>
      </c>
      <c r="F5610" s="564">
        <f t="shared" si="58"/>
        <v>1.1531598513011152</v>
      </c>
      <c r="K5610" s="376">
        <v>50.25</v>
      </c>
      <c r="M5610" s="376">
        <v>68.5</v>
      </c>
      <c r="N5610" s="379">
        <f t="shared" si="59"/>
        <v>28.770000000000003</v>
      </c>
    </row>
    <row r="5611" spans="1:14" x14ac:dyDescent="0.2">
      <c r="A5611" s="21">
        <v>43485</v>
      </c>
      <c r="D5611" s="376">
        <v>62.04</v>
      </c>
      <c r="E5611" s="376">
        <v>53.8</v>
      </c>
      <c r="F5611" s="564">
        <f t="shared" si="58"/>
        <v>1.1531598513011152</v>
      </c>
      <c r="K5611" s="376">
        <v>50.25</v>
      </c>
      <c r="M5611" s="376">
        <v>68.5</v>
      </c>
      <c r="N5611" s="379">
        <f t="shared" si="59"/>
        <v>28.770000000000003</v>
      </c>
    </row>
    <row r="5612" spans="1:14" x14ac:dyDescent="0.2">
      <c r="A5612" s="21">
        <v>43486</v>
      </c>
      <c r="D5612" s="161">
        <v>62.18</v>
      </c>
      <c r="E5612" s="376">
        <v>53.8</v>
      </c>
      <c r="F5612" s="424" t="s">
        <v>3219</v>
      </c>
      <c r="K5612" s="376">
        <v>50.25</v>
      </c>
      <c r="M5612" s="376">
        <v>68.5</v>
      </c>
      <c r="N5612" s="379">
        <f t="shared" si="59"/>
        <v>28.770000000000003</v>
      </c>
    </row>
    <row r="5613" spans="1:14" x14ac:dyDescent="0.2">
      <c r="A5613" s="21">
        <v>43487</v>
      </c>
      <c r="D5613" s="161">
        <v>60.9</v>
      </c>
      <c r="E5613" s="18">
        <v>52.57</v>
      </c>
      <c r="F5613" s="564">
        <f t="shared" si="58"/>
        <v>1.1584553928095871</v>
      </c>
      <c r="K5613" s="426">
        <v>49.25</v>
      </c>
      <c r="M5613" s="426">
        <v>68.099999999999994</v>
      </c>
      <c r="N5613" s="22">
        <f t="shared" si="59"/>
        <v>28.601999999999997</v>
      </c>
    </row>
    <row r="5614" spans="1:14" x14ac:dyDescent="0.2">
      <c r="A5614" s="21">
        <v>43488</v>
      </c>
      <c r="D5614" s="161">
        <v>61.05</v>
      </c>
      <c r="E5614" s="18">
        <v>52.62</v>
      </c>
      <c r="F5614" s="564">
        <f t="shared" si="58"/>
        <v>1.160205245153934</v>
      </c>
      <c r="K5614" s="426">
        <v>49</v>
      </c>
      <c r="M5614" s="426">
        <v>67.5</v>
      </c>
      <c r="N5614" s="22">
        <f t="shared" si="59"/>
        <v>28.35</v>
      </c>
    </row>
    <row r="5615" spans="1:14" x14ac:dyDescent="0.2">
      <c r="A5615" s="21">
        <v>43489</v>
      </c>
      <c r="D5615" s="161">
        <v>61.09</v>
      </c>
      <c r="E5615" s="18">
        <v>53.13</v>
      </c>
      <c r="F5615" s="564">
        <f t="shared" si="58"/>
        <v>1.1498211932994542</v>
      </c>
      <c r="K5615" s="426">
        <v>49.75</v>
      </c>
      <c r="M5615" s="426">
        <v>68</v>
      </c>
      <c r="N5615" s="22">
        <f t="shared" si="59"/>
        <v>28.560000000000002</v>
      </c>
    </row>
    <row r="5616" spans="1:14" x14ac:dyDescent="0.2">
      <c r="A5616" s="21">
        <v>43490</v>
      </c>
      <c r="D5616" s="376">
        <v>61.49</v>
      </c>
      <c r="E5616" s="375">
        <v>53.69</v>
      </c>
      <c r="F5616" s="564">
        <f t="shared" si="58"/>
        <v>1.1452784503631963</v>
      </c>
      <c r="K5616" s="376">
        <v>50.25</v>
      </c>
      <c r="M5616" s="376">
        <v>68</v>
      </c>
      <c r="N5616" s="379">
        <f t="shared" si="59"/>
        <v>28.560000000000002</v>
      </c>
    </row>
    <row r="5617" spans="1:14" x14ac:dyDescent="0.2">
      <c r="A5617" s="21">
        <v>43491</v>
      </c>
      <c r="D5617" s="376">
        <v>61.49</v>
      </c>
      <c r="E5617" s="375">
        <v>53.69</v>
      </c>
      <c r="F5617" s="564">
        <f t="shared" si="58"/>
        <v>1.1452784503631963</v>
      </c>
      <c r="K5617" s="376">
        <v>50.25</v>
      </c>
      <c r="M5617" s="376">
        <v>68</v>
      </c>
      <c r="N5617" s="379">
        <f t="shared" si="59"/>
        <v>28.560000000000002</v>
      </c>
    </row>
    <row r="5618" spans="1:14" x14ac:dyDescent="0.2">
      <c r="A5618" s="21">
        <v>43492</v>
      </c>
      <c r="D5618" s="376">
        <v>61.49</v>
      </c>
      <c r="E5618" s="375">
        <v>53.69</v>
      </c>
      <c r="F5618" s="564">
        <f t="shared" si="58"/>
        <v>1.1452784503631963</v>
      </c>
      <c r="K5618" s="376">
        <v>50.25</v>
      </c>
      <c r="M5618" s="376">
        <v>68</v>
      </c>
      <c r="N5618" s="379">
        <f t="shared" si="59"/>
        <v>28.560000000000002</v>
      </c>
    </row>
    <row r="5619" spans="1:14" x14ac:dyDescent="0.2">
      <c r="A5619" s="21">
        <v>43493</v>
      </c>
      <c r="D5619" s="161">
        <v>59.71</v>
      </c>
      <c r="E5619" s="18">
        <v>51.99</v>
      </c>
      <c r="F5619" s="564">
        <f t="shared" si="58"/>
        <v>1.148490094248894</v>
      </c>
      <c r="K5619" s="426">
        <v>48.25</v>
      </c>
      <c r="M5619" s="426">
        <v>65</v>
      </c>
      <c r="N5619" s="22">
        <f t="shared" si="59"/>
        <v>27.3</v>
      </c>
    </row>
    <row r="5620" spans="1:14" x14ac:dyDescent="0.2">
      <c r="A5620" s="21">
        <v>43494</v>
      </c>
      <c r="D5620" s="161">
        <v>60.98</v>
      </c>
      <c r="E5620" s="18">
        <v>53.31</v>
      </c>
      <c r="F5620" s="564">
        <f t="shared" si="58"/>
        <v>1.1438754455074094</v>
      </c>
      <c r="K5620" s="426">
        <v>49.75</v>
      </c>
      <c r="M5620" s="426">
        <v>66.400000000000006</v>
      </c>
      <c r="N5620" s="22">
        <f t="shared" si="59"/>
        <v>27.888000000000002</v>
      </c>
    </row>
    <row r="5621" spans="1:14" x14ac:dyDescent="0.2">
      <c r="A5621" s="21">
        <v>43495</v>
      </c>
      <c r="D5621" s="161">
        <v>61.89</v>
      </c>
      <c r="E5621" s="18">
        <v>54.23</v>
      </c>
      <c r="F5621" s="564">
        <f t="shared" si="58"/>
        <v>1.1412502304997234</v>
      </c>
      <c r="K5621" s="426">
        <v>50.75</v>
      </c>
      <c r="M5621" s="426">
        <v>68</v>
      </c>
      <c r="N5621" s="22">
        <f t="shared" si="59"/>
        <v>28.560000000000002</v>
      </c>
    </row>
    <row r="5622" spans="1:14" ht="13.2" x14ac:dyDescent="0.25">
      <c r="A5622" s="21">
        <v>43496</v>
      </c>
      <c r="D5622" s="161">
        <v>62.46</v>
      </c>
      <c r="E5622" s="18">
        <v>53.79</v>
      </c>
      <c r="F5622" s="564">
        <f t="shared" si="58"/>
        <v>1.1611823759063022</v>
      </c>
      <c r="H5622" s="383">
        <f>AVERAGE(D5592:D5622)</f>
        <v>59.174193548387102</v>
      </c>
      <c r="I5622" s="383">
        <f>AVERAGE(E5592:E5622)</f>
        <v>51.479032258064521</v>
      </c>
      <c r="K5622" s="426">
        <v>50.25</v>
      </c>
      <c r="M5622" s="426">
        <v>69</v>
      </c>
      <c r="N5622" s="22">
        <f t="shared" si="59"/>
        <v>28.979999999999997</v>
      </c>
    </row>
    <row r="5623" spans="1:14" s="57" customFormat="1" x14ac:dyDescent="0.2">
      <c r="A5623" s="286">
        <v>43497</v>
      </c>
      <c r="D5623" s="431">
        <v>61.86</v>
      </c>
      <c r="E5623" s="430">
        <v>55.26</v>
      </c>
      <c r="F5623" s="564">
        <f t="shared" si="58"/>
        <v>1.1194353963083605</v>
      </c>
      <c r="K5623" s="435">
        <v>51.75</v>
      </c>
      <c r="M5623" s="376">
        <v>70</v>
      </c>
      <c r="N5623" s="434">
        <f t="shared" si="59"/>
        <v>29.4</v>
      </c>
    </row>
    <row r="5624" spans="1:14" x14ac:dyDescent="0.2">
      <c r="A5624" s="21">
        <v>43498</v>
      </c>
      <c r="D5624" s="376">
        <v>61.86</v>
      </c>
      <c r="E5624" s="375">
        <v>55.26</v>
      </c>
      <c r="F5624" s="564">
        <f t="shared" si="58"/>
        <v>1.1194353963083605</v>
      </c>
      <c r="K5624" s="376">
        <v>51.75</v>
      </c>
      <c r="M5624" s="376">
        <v>70</v>
      </c>
      <c r="N5624" s="379">
        <f t="shared" si="59"/>
        <v>29.4</v>
      </c>
    </row>
    <row r="5625" spans="1:14" x14ac:dyDescent="0.2">
      <c r="A5625" s="21">
        <v>43499</v>
      </c>
      <c r="D5625" s="376">
        <v>61.86</v>
      </c>
      <c r="E5625" s="375">
        <v>55.26</v>
      </c>
      <c r="F5625" s="564">
        <f t="shared" si="58"/>
        <v>1.1194353963083605</v>
      </c>
      <c r="K5625" s="376">
        <v>51.75</v>
      </c>
      <c r="M5625" s="376">
        <v>70</v>
      </c>
      <c r="N5625" s="379">
        <f t="shared" si="59"/>
        <v>29.4</v>
      </c>
    </row>
    <row r="5626" spans="1:14" x14ac:dyDescent="0.2">
      <c r="A5626" s="21">
        <v>43500</v>
      </c>
      <c r="D5626" s="161">
        <v>62.26</v>
      </c>
      <c r="E5626" s="161">
        <v>54.56</v>
      </c>
      <c r="F5626" s="564">
        <f t="shared" si="58"/>
        <v>1.1411290322580645</v>
      </c>
      <c r="K5626" s="426">
        <v>51</v>
      </c>
      <c r="M5626" s="426">
        <v>68</v>
      </c>
      <c r="N5626" s="22">
        <f t="shared" si="59"/>
        <v>28.560000000000002</v>
      </c>
    </row>
    <row r="5627" spans="1:14" x14ac:dyDescent="0.2">
      <c r="A5627" s="21">
        <v>43501</v>
      </c>
      <c r="D5627" s="161">
        <v>61.67</v>
      </c>
      <c r="E5627" s="18">
        <v>53.66</v>
      </c>
      <c r="F5627" s="564">
        <f t="shared" si="58"/>
        <v>1.1492732016399554</v>
      </c>
      <c r="K5627" s="426">
        <v>50.25</v>
      </c>
      <c r="M5627" s="426">
        <v>66.400000000000006</v>
      </c>
      <c r="N5627" s="22">
        <f t="shared" si="59"/>
        <v>27.888000000000002</v>
      </c>
    </row>
    <row r="5628" spans="1:14" x14ac:dyDescent="0.2">
      <c r="A5628" s="21">
        <v>43502</v>
      </c>
      <c r="D5628" s="161">
        <v>62.22</v>
      </c>
      <c r="E5628" s="18">
        <v>54.01</v>
      </c>
      <c r="F5628" s="564">
        <f t="shared" si="58"/>
        <v>1.1520088872431031</v>
      </c>
      <c r="K5628" s="426">
        <v>50.5</v>
      </c>
      <c r="M5628" s="426">
        <v>64</v>
      </c>
      <c r="N5628" s="22">
        <f t="shared" si="59"/>
        <v>26.88</v>
      </c>
    </row>
    <row r="5629" spans="1:14" x14ac:dyDescent="0.2">
      <c r="A5629" s="21">
        <v>43503</v>
      </c>
      <c r="D5629" s="161">
        <v>61.01</v>
      </c>
      <c r="E5629" s="18">
        <v>52.64</v>
      </c>
      <c r="F5629" s="564">
        <f t="shared" si="58"/>
        <v>1.1590045592705167</v>
      </c>
      <c r="K5629" s="426">
        <v>49</v>
      </c>
      <c r="M5629" s="426">
        <v>64</v>
      </c>
      <c r="N5629" s="22">
        <f t="shared" si="59"/>
        <v>26.88</v>
      </c>
    </row>
    <row r="5630" spans="1:14" x14ac:dyDescent="0.2">
      <c r="A5630" s="21">
        <v>43504</v>
      </c>
      <c r="D5630" s="376">
        <v>61.37</v>
      </c>
      <c r="E5630" s="375">
        <v>52.72</v>
      </c>
      <c r="F5630" s="564">
        <f t="shared" si="58"/>
        <v>1.1640743550834598</v>
      </c>
      <c r="K5630" s="426"/>
      <c r="M5630" s="376">
        <v>64</v>
      </c>
      <c r="N5630" s="379">
        <f t="shared" si="59"/>
        <v>26.88</v>
      </c>
    </row>
    <row r="5631" spans="1:14" x14ac:dyDescent="0.2">
      <c r="A5631" s="21">
        <v>43505</v>
      </c>
      <c r="D5631" s="376">
        <v>61.37</v>
      </c>
      <c r="E5631" s="375">
        <v>52.72</v>
      </c>
      <c r="F5631" s="564">
        <f t="shared" si="58"/>
        <v>1.1640743550834598</v>
      </c>
      <c r="K5631" s="426"/>
      <c r="M5631" s="376">
        <v>64</v>
      </c>
      <c r="N5631" s="379">
        <f t="shared" si="59"/>
        <v>26.88</v>
      </c>
    </row>
    <row r="5632" spans="1:14" x14ac:dyDescent="0.2">
      <c r="A5632" s="21">
        <v>43506</v>
      </c>
      <c r="D5632" s="376">
        <v>61.37</v>
      </c>
      <c r="E5632" s="375">
        <v>52.72</v>
      </c>
      <c r="F5632" s="564">
        <f t="shared" si="58"/>
        <v>1.1640743550834598</v>
      </c>
      <c r="K5632" s="426"/>
      <c r="M5632" s="376">
        <v>64</v>
      </c>
      <c r="N5632" s="379">
        <f t="shared" si="59"/>
        <v>26.88</v>
      </c>
    </row>
    <row r="5633" spans="1:14" x14ac:dyDescent="0.2">
      <c r="A5633" s="21">
        <v>43507</v>
      </c>
      <c r="D5633" s="161">
        <v>61.3</v>
      </c>
      <c r="E5633" s="161">
        <v>52.41</v>
      </c>
      <c r="F5633" s="564">
        <f t="shared" si="58"/>
        <v>1.1696241175348217</v>
      </c>
      <c r="K5633" s="426"/>
      <c r="M5633" s="426">
        <v>61.9</v>
      </c>
      <c r="N5633" s="22">
        <f t="shared" si="59"/>
        <v>25.998000000000001</v>
      </c>
    </row>
    <row r="5634" spans="1:14" x14ac:dyDescent="0.2">
      <c r="A5634" s="21">
        <v>43508</v>
      </c>
      <c r="D5634" s="161">
        <v>62.58</v>
      </c>
      <c r="E5634" s="161">
        <v>53.1</v>
      </c>
      <c r="F5634" s="564">
        <f t="shared" si="58"/>
        <v>1.1785310734463277</v>
      </c>
      <c r="K5634" s="426"/>
      <c r="M5634" s="426">
        <v>64.099999999999994</v>
      </c>
      <c r="N5634" s="22">
        <f t="shared" si="59"/>
        <v>26.921999999999997</v>
      </c>
    </row>
    <row r="5635" spans="1:14" x14ac:dyDescent="0.2">
      <c r="A5635" s="21">
        <v>43509</v>
      </c>
      <c r="D5635" s="161">
        <v>63.27</v>
      </c>
      <c r="E5635" s="161">
        <v>53.9</v>
      </c>
      <c r="F5635" s="564">
        <f t="shared" si="58"/>
        <v>1.1738404452690168</v>
      </c>
      <c r="K5635" s="426"/>
      <c r="M5635" s="426">
        <v>65</v>
      </c>
      <c r="N5635" s="22">
        <f t="shared" si="59"/>
        <v>27.3</v>
      </c>
    </row>
    <row r="5636" spans="1:14" x14ac:dyDescent="0.2">
      <c r="A5636" s="21">
        <v>43510</v>
      </c>
      <c r="D5636" s="161">
        <v>64</v>
      </c>
      <c r="E5636" s="161">
        <v>54.41</v>
      </c>
      <c r="F5636" s="564">
        <f t="shared" si="58"/>
        <v>1.1762543650064328</v>
      </c>
      <c r="K5636" s="426">
        <v>50.75</v>
      </c>
      <c r="M5636" s="426">
        <v>66.099999999999994</v>
      </c>
      <c r="N5636" s="22">
        <f t="shared" si="59"/>
        <v>27.761999999999997</v>
      </c>
    </row>
    <row r="5637" spans="1:14" x14ac:dyDescent="0.2">
      <c r="A5637" s="21">
        <v>43511</v>
      </c>
      <c r="D5637" s="376">
        <v>65.650000000000006</v>
      </c>
      <c r="E5637" s="376">
        <v>55.59</v>
      </c>
      <c r="F5637" s="564">
        <f t="shared" si="58"/>
        <v>1.1809677999640222</v>
      </c>
      <c r="K5637" s="376">
        <v>52</v>
      </c>
      <c r="M5637" s="376">
        <v>66.400000000000006</v>
      </c>
      <c r="N5637" s="379">
        <f t="shared" si="59"/>
        <v>27.888000000000002</v>
      </c>
    </row>
    <row r="5638" spans="1:14" x14ac:dyDescent="0.2">
      <c r="A5638" s="21">
        <v>43512</v>
      </c>
      <c r="D5638" s="376">
        <v>65.650000000000006</v>
      </c>
      <c r="E5638" s="376">
        <v>55.59</v>
      </c>
      <c r="F5638" s="564">
        <f t="shared" si="58"/>
        <v>1.1809677999640222</v>
      </c>
      <c r="K5638" s="376">
        <v>52</v>
      </c>
      <c r="M5638" s="376">
        <v>66.400000000000006</v>
      </c>
      <c r="N5638" s="379">
        <f t="shared" si="59"/>
        <v>27.888000000000002</v>
      </c>
    </row>
    <row r="5639" spans="1:14" x14ac:dyDescent="0.2">
      <c r="A5639" s="21">
        <v>43513</v>
      </c>
      <c r="D5639" s="376">
        <v>65.650000000000006</v>
      </c>
      <c r="E5639" s="376">
        <v>55.59</v>
      </c>
      <c r="F5639" s="564">
        <f t="shared" si="58"/>
        <v>1.1809677999640222</v>
      </c>
      <c r="K5639" s="376">
        <v>52</v>
      </c>
      <c r="M5639" s="376">
        <v>66.400000000000006</v>
      </c>
      <c r="N5639" s="379">
        <f t="shared" si="59"/>
        <v>27.888000000000002</v>
      </c>
    </row>
    <row r="5640" spans="1:14" x14ac:dyDescent="0.2">
      <c r="A5640" s="21">
        <v>43514</v>
      </c>
      <c r="D5640" s="161">
        <v>66.41</v>
      </c>
      <c r="E5640" s="376">
        <v>55.59</v>
      </c>
      <c r="F5640" s="424" t="s">
        <v>3277</v>
      </c>
      <c r="K5640" s="376">
        <v>52</v>
      </c>
      <c r="M5640" s="426">
        <v>66.400000000000006</v>
      </c>
      <c r="N5640" s="22">
        <f t="shared" si="59"/>
        <v>27.888000000000002</v>
      </c>
    </row>
    <row r="5641" spans="1:14" x14ac:dyDescent="0.2">
      <c r="A5641" s="21">
        <v>43515</v>
      </c>
      <c r="D5641" s="161">
        <v>65.86</v>
      </c>
      <c r="E5641" s="161">
        <v>56.09</v>
      </c>
      <c r="F5641" s="564">
        <f t="shared" si="58"/>
        <v>1.1741843465858441</v>
      </c>
      <c r="K5641" s="426">
        <v>53</v>
      </c>
      <c r="M5641" s="426">
        <v>69.599999999999994</v>
      </c>
      <c r="N5641" s="22">
        <f t="shared" si="59"/>
        <v>29.231999999999999</v>
      </c>
    </row>
    <row r="5642" spans="1:14" x14ac:dyDescent="0.2">
      <c r="A5642" s="21">
        <v>43516</v>
      </c>
      <c r="D5642" s="161">
        <v>66.819999999999993</v>
      </c>
      <c r="E5642" s="161">
        <v>56.92</v>
      </c>
      <c r="F5642" s="564">
        <f t="shared" si="58"/>
        <v>1.1739283204497539</v>
      </c>
      <c r="K5642" s="426">
        <v>53.25</v>
      </c>
      <c r="M5642" s="426">
        <v>70.8</v>
      </c>
      <c r="N5642" s="22">
        <f t="shared" si="59"/>
        <v>29.735999999999997</v>
      </c>
    </row>
    <row r="5643" spans="1:14" x14ac:dyDescent="0.2">
      <c r="A5643" s="21">
        <v>43517</v>
      </c>
      <c r="D5643" s="161">
        <v>66.91</v>
      </c>
      <c r="E5643" s="161">
        <v>56.96</v>
      </c>
      <c r="F5643" s="564">
        <f t="shared" si="58"/>
        <v>1.1746839887640448</v>
      </c>
      <c r="K5643" s="426">
        <v>53.5</v>
      </c>
      <c r="M5643" s="426">
        <v>71</v>
      </c>
      <c r="N5643" s="22">
        <f t="shared" si="59"/>
        <v>29.82</v>
      </c>
    </row>
    <row r="5644" spans="1:14" x14ac:dyDescent="0.2">
      <c r="A5644" s="21">
        <v>43518</v>
      </c>
      <c r="D5644" s="376">
        <v>66.91</v>
      </c>
      <c r="E5644" s="376">
        <v>57.26</v>
      </c>
      <c r="F5644" s="564">
        <f t="shared" si="58"/>
        <v>1.1685295144952847</v>
      </c>
      <c r="K5644" s="376">
        <v>53.75</v>
      </c>
      <c r="M5644" s="376">
        <v>72</v>
      </c>
      <c r="N5644" s="379">
        <f t="shared" si="59"/>
        <v>30.24</v>
      </c>
    </row>
    <row r="5645" spans="1:14" x14ac:dyDescent="0.2">
      <c r="A5645" s="21">
        <v>43519</v>
      </c>
      <c r="D5645" s="376">
        <v>66.91</v>
      </c>
      <c r="E5645" s="376">
        <v>57.26</v>
      </c>
      <c r="F5645" s="564">
        <f t="shared" si="58"/>
        <v>1.1685295144952847</v>
      </c>
      <c r="K5645" s="376">
        <v>53.75</v>
      </c>
      <c r="M5645" s="376">
        <v>72</v>
      </c>
      <c r="N5645" s="379">
        <f t="shared" si="59"/>
        <v>30.24</v>
      </c>
    </row>
    <row r="5646" spans="1:14" x14ac:dyDescent="0.2">
      <c r="A5646" s="21">
        <v>43520</v>
      </c>
      <c r="D5646" s="376">
        <v>66.91</v>
      </c>
      <c r="E5646" s="376">
        <v>57.26</v>
      </c>
      <c r="F5646" s="564">
        <f t="shared" si="58"/>
        <v>1.1685295144952847</v>
      </c>
      <c r="K5646" s="376">
        <v>53.75</v>
      </c>
      <c r="M5646" s="376">
        <v>72</v>
      </c>
      <c r="N5646" s="379">
        <f t="shared" si="59"/>
        <v>30.24</v>
      </c>
    </row>
    <row r="5647" spans="1:14" x14ac:dyDescent="0.2">
      <c r="A5647" s="21">
        <v>43521</v>
      </c>
      <c r="D5647" s="161">
        <v>64.02</v>
      </c>
      <c r="E5647" s="161">
        <v>55.48</v>
      </c>
      <c r="F5647" s="564">
        <f t="shared" si="58"/>
        <v>1.1539293439077145</v>
      </c>
      <c r="K5647" s="426">
        <v>52</v>
      </c>
      <c r="M5647" s="426">
        <v>69.5</v>
      </c>
      <c r="N5647" s="389">
        <f t="shared" si="59"/>
        <v>29.189999999999998</v>
      </c>
    </row>
    <row r="5648" spans="1:14" x14ac:dyDescent="0.2">
      <c r="A5648" s="21">
        <v>43522</v>
      </c>
      <c r="D5648" s="426">
        <v>64.510000000000005</v>
      </c>
      <c r="E5648" s="161">
        <v>55.5</v>
      </c>
      <c r="F5648" s="564">
        <f t="shared" si="58"/>
        <v>1.1623423423423425</v>
      </c>
      <c r="K5648" s="426">
        <v>52</v>
      </c>
      <c r="M5648" s="426">
        <v>69.3</v>
      </c>
      <c r="N5648" s="389">
        <f t="shared" si="59"/>
        <v>29.105999999999998</v>
      </c>
    </row>
    <row r="5649" spans="1:14" x14ac:dyDescent="0.2">
      <c r="A5649" s="21">
        <v>43523</v>
      </c>
      <c r="D5649" s="426">
        <v>65.55</v>
      </c>
      <c r="E5649" s="161">
        <v>56.94</v>
      </c>
      <c r="F5649" s="564">
        <f t="shared" si="58"/>
        <v>1.1512118018967334</v>
      </c>
      <c r="K5649" s="426">
        <v>53.25</v>
      </c>
      <c r="M5649" s="426">
        <v>69.3</v>
      </c>
      <c r="N5649" s="389">
        <f t="shared" si="59"/>
        <v>29.105999999999998</v>
      </c>
    </row>
    <row r="5650" spans="1:14" ht="13.2" x14ac:dyDescent="0.25">
      <c r="A5650" s="21">
        <v>43524</v>
      </c>
      <c r="D5650" s="426">
        <v>65.03</v>
      </c>
      <c r="E5650" s="161">
        <v>57.22</v>
      </c>
      <c r="F5650" s="564">
        <f t="shared" ref="F5650:F5715" si="60">D5650/E5650</f>
        <v>1.1364907375043691</v>
      </c>
      <c r="H5650" s="383">
        <f>AVERAGE(D5623:D5650)</f>
        <v>63.956785714285722</v>
      </c>
      <c r="I5650" s="383">
        <f>AVERAGE(E5623:E5650)</f>
        <v>55.067142857142869</v>
      </c>
      <c r="K5650" s="426">
        <v>53.75</v>
      </c>
      <c r="M5650" s="426">
        <v>68</v>
      </c>
      <c r="N5650" s="389">
        <f t="shared" si="59"/>
        <v>28.560000000000002</v>
      </c>
    </row>
    <row r="5651" spans="1:14" s="57" customFormat="1" x14ac:dyDescent="0.2">
      <c r="A5651" s="286">
        <v>43525</v>
      </c>
      <c r="D5651" s="430">
        <v>63.71</v>
      </c>
      <c r="E5651" s="431">
        <v>55.8</v>
      </c>
      <c r="F5651" s="564">
        <f t="shared" si="60"/>
        <v>1.1417562724014338</v>
      </c>
      <c r="K5651" s="431">
        <v>52.25</v>
      </c>
      <c r="M5651" s="433">
        <v>67</v>
      </c>
      <c r="N5651" s="434">
        <f t="shared" si="59"/>
        <v>28.14</v>
      </c>
    </row>
    <row r="5652" spans="1:14" x14ac:dyDescent="0.2">
      <c r="A5652" s="21">
        <v>43526</v>
      </c>
      <c r="D5652" s="376">
        <v>63.71</v>
      </c>
      <c r="E5652" s="376">
        <v>55.8</v>
      </c>
      <c r="F5652" s="564">
        <f t="shared" si="60"/>
        <v>1.1417562724014338</v>
      </c>
      <c r="K5652" s="376">
        <v>52.25</v>
      </c>
      <c r="M5652" s="376">
        <v>67</v>
      </c>
      <c r="N5652" s="379">
        <f t="shared" si="59"/>
        <v>28.14</v>
      </c>
    </row>
    <row r="5653" spans="1:14" x14ac:dyDescent="0.2">
      <c r="A5653" s="21">
        <v>43527</v>
      </c>
      <c r="D5653" s="376">
        <v>63.71</v>
      </c>
      <c r="E5653" s="376">
        <v>55.8</v>
      </c>
      <c r="F5653" s="564">
        <f t="shared" si="60"/>
        <v>1.1417562724014338</v>
      </c>
      <c r="K5653" s="376">
        <v>52.25</v>
      </c>
      <c r="M5653" s="376">
        <v>67</v>
      </c>
      <c r="N5653" s="379">
        <f t="shared" si="59"/>
        <v>28.14</v>
      </c>
    </row>
    <row r="5654" spans="1:14" x14ac:dyDescent="0.2">
      <c r="A5654" s="21">
        <v>43528</v>
      </c>
      <c r="D5654" s="161">
        <v>64.44</v>
      </c>
      <c r="E5654" s="161">
        <v>56.59</v>
      </c>
      <c r="F5654" s="564">
        <f t="shared" si="60"/>
        <v>1.1387170878247039</v>
      </c>
      <c r="K5654" s="426">
        <v>53.25</v>
      </c>
      <c r="M5654" s="426">
        <v>68</v>
      </c>
      <c r="N5654" s="389">
        <f t="shared" si="59"/>
        <v>28.560000000000002</v>
      </c>
    </row>
    <row r="5655" spans="1:14" x14ac:dyDescent="0.2">
      <c r="A5655" s="21">
        <v>43529</v>
      </c>
      <c r="D5655" s="161">
        <v>64.239999999999995</v>
      </c>
      <c r="E5655" s="161">
        <v>56.56</v>
      </c>
      <c r="F5655" s="564">
        <f t="shared" si="60"/>
        <v>1.1357850070721356</v>
      </c>
      <c r="K5655" s="426">
        <v>53</v>
      </c>
      <c r="M5655" s="426">
        <v>68.5</v>
      </c>
      <c r="N5655" s="389">
        <f t="shared" si="59"/>
        <v>28.770000000000003</v>
      </c>
    </row>
    <row r="5656" spans="1:14" x14ac:dyDescent="0.2">
      <c r="A5656" s="21">
        <v>43530</v>
      </c>
      <c r="D5656" s="161">
        <v>64.510000000000005</v>
      </c>
      <c r="E5656" s="161">
        <v>56.22</v>
      </c>
      <c r="F5656" s="564">
        <f t="shared" si="60"/>
        <v>1.1474564212024192</v>
      </c>
      <c r="K5656" s="426"/>
      <c r="M5656" s="426">
        <v>69</v>
      </c>
      <c r="N5656" s="389">
        <f t="shared" si="59"/>
        <v>28.979999999999997</v>
      </c>
    </row>
    <row r="5657" spans="1:14" x14ac:dyDescent="0.2">
      <c r="A5657" s="21">
        <v>43531</v>
      </c>
      <c r="D5657" s="161">
        <v>64.819999999999993</v>
      </c>
      <c r="E5657" s="161">
        <v>56.66</v>
      </c>
      <c r="F5657" s="564">
        <f t="shared" si="60"/>
        <v>1.1440169431697846</v>
      </c>
      <c r="K5657" s="426"/>
      <c r="M5657" s="426">
        <v>69</v>
      </c>
      <c r="N5657" s="389">
        <f t="shared" si="59"/>
        <v>28.979999999999997</v>
      </c>
    </row>
    <row r="5658" spans="1:14" x14ac:dyDescent="0.2">
      <c r="A5658" s="21">
        <v>43532</v>
      </c>
      <c r="D5658" s="376">
        <v>65.66</v>
      </c>
      <c r="E5658" s="376">
        <v>56.07</v>
      </c>
      <c r="F5658" s="564">
        <f t="shared" si="60"/>
        <v>1.1710362047440699</v>
      </c>
      <c r="K5658" s="426"/>
      <c r="M5658" s="376">
        <v>69</v>
      </c>
      <c r="N5658" s="379">
        <f t="shared" si="59"/>
        <v>28.979999999999997</v>
      </c>
    </row>
    <row r="5659" spans="1:14" x14ac:dyDescent="0.2">
      <c r="A5659" s="21">
        <v>43533</v>
      </c>
      <c r="D5659" s="376">
        <v>65.66</v>
      </c>
      <c r="E5659" s="376">
        <v>56.07</v>
      </c>
      <c r="F5659" s="564">
        <f t="shared" si="60"/>
        <v>1.1710362047440699</v>
      </c>
      <c r="K5659" s="426"/>
      <c r="M5659" s="376">
        <v>69</v>
      </c>
      <c r="N5659" s="379">
        <f t="shared" si="59"/>
        <v>28.979999999999997</v>
      </c>
    </row>
    <row r="5660" spans="1:14" x14ac:dyDescent="0.2">
      <c r="A5660" s="21">
        <v>43534</v>
      </c>
      <c r="D5660" s="376">
        <v>65.66</v>
      </c>
      <c r="E5660" s="376">
        <v>56.07</v>
      </c>
      <c r="F5660" s="564">
        <f t="shared" si="60"/>
        <v>1.1710362047440699</v>
      </c>
      <c r="K5660" s="426"/>
      <c r="M5660" s="376">
        <v>69</v>
      </c>
      <c r="N5660" s="379">
        <f t="shared" si="59"/>
        <v>28.979999999999997</v>
      </c>
    </row>
    <row r="5661" spans="1:14" x14ac:dyDescent="0.2">
      <c r="A5661" s="21">
        <v>43535</v>
      </c>
      <c r="D5661" s="161">
        <v>65.06</v>
      </c>
      <c r="E5661" s="161">
        <v>56.79</v>
      </c>
      <c r="F5661" s="564">
        <f t="shared" si="60"/>
        <v>1.1456242296178905</v>
      </c>
      <c r="K5661" s="426"/>
      <c r="M5661" s="426">
        <v>69.3</v>
      </c>
      <c r="N5661" s="389">
        <f t="shared" si="59"/>
        <v>29.105999999999998</v>
      </c>
    </row>
    <row r="5662" spans="1:14" x14ac:dyDescent="0.2">
      <c r="A5662" s="21">
        <v>43536</v>
      </c>
      <c r="D5662" s="161">
        <v>65.33</v>
      </c>
      <c r="E5662" s="161">
        <v>56.87</v>
      </c>
      <c r="F5662" s="564">
        <f t="shared" si="60"/>
        <v>1.1487603305785123</v>
      </c>
      <c r="K5662" s="426"/>
      <c r="M5662" s="426">
        <v>69.3</v>
      </c>
      <c r="N5662" s="389">
        <f t="shared" si="59"/>
        <v>29.105999999999998</v>
      </c>
    </row>
    <row r="5663" spans="1:14" x14ac:dyDescent="0.2">
      <c r="A5663" s="21">
        <v>43537</v>
      </c>
      <c r="D5663" s="161">
        <v>65.89</v>
      </c>
      <c r="E5663" s="161">
        <v>58.26</v>
      </c>
      <c r="F5663" s="564">
        <f t="shared" si="60"/>
        <v>1.1309646412633025</v>
      </c>
      <c r="K5663" s="426"/>
      <c r="M5663" s="426">
        <v>69.3</v>
      </c>
      <c r="N5663" s="389">
        <f t="shared" si="59"/>
        <v>29.105999999999998</v>
      </c>
    </row>
    <row r="5664" spans="1:14" x14ac:dyDescent="0.2">
      <c r="A5664" s="21">
        <v>43538</v>
      </c>
      <c r="D5664" s="161">
        <v>66.180000000000007</v>
      </c>
      <c r="E5664" s="161">
        <v>58.61</v>
      </c>
      <c r="F5664" s="564">
        <f t="shared" si="60"/>
        <v>1.1291588466132061</v>
      </c>
      <c r="K5664" s="426"/>
      <c r="M5664" s="426">
        <v>69.3</v>
      </c>
      <c r="N5664" s="389">
        <f t="shared" si="59"/>
        <v>29.105999999999998</v>
      </c>
    </row>
    <row r="5665" spans="1:14" x14ac:dyDescent="0.2">
      <c r="A5665" s="21">
        <v>43539</v>
      </c>
      <c r="D5665" s="376">
        <v>66.11</v>
      </c>
      <c r="E5665" s="375">
        <v>58.52</v>
      </c>
      <c r="F5665" s="564">
        <f t="shared" si="60"/>
        <v>1.1296992481203008</v>
      </c>
      <c r="K5665" s="376">
        <v>55</v>
      </c>
      <c r="M5665" s="376">
        <v>68.5</v>
      </c>
      <c r="N5665" s="379">
        <f t="shared" si="59"/>
        <v>28.770000000000003</v>
      </c>
    </row>
    <row r="5666" spans="1:14" x14ac:dyDescent="0.2">
      <c r="A5666" s="21">
        <v>43540</v>
      </c>
      <c r="D5666" s="376">
        <v>66.11</v>
      </c>
      <c r="E5666" s="375">
        <v>58.52</v>
      </c>
      <c r="F5666" s="564">
        <f t="shared" si="60"/>
        <v>1.1296992481203008</v>
      </c>
      <c r="K5666" s="376">
        <v>55</v>
      </c>
      <c r="M5666" s="376">
        <v>68.5</v>
      </c>
      <c r="N5666" s="379">
        <f t="shared" si="59"/>
        <v>28.770000000000003</v>
      </c>
    </row>
    <row r="5667" spans="1:14" x14ac:dyDescent="0.2">
      <c r="A5667" s="21">
        <v>43541</v>
      </c>
      <c r="D5667" s="376">
        <v>66.11</v>
      </c>
      <c r="E5667" s="375">
        <v>58.52</v>
      </c>
      <c r="F5667" s="564">
        <f t="shared" si="60"/>
        <v>1.1296992481203008</v>
      </c>
      <c r="K5667" s="376">
        <v>55</v>
      </c>
      <c r="M5667" s="376">
        <v>68.5</v>
      </c>
      <c r="N5667" s="379">
        <f t="shared" si="59"/>
        <v>28.770000000000003</v>
      </c>
    </row>
    <row r="5668" spans="1:14" x14ac:dyDescent="0.2">
      <c r="A5668" s="21">
        <v>43542</v>
      </c>
      <c r="D5668" s="161">
        <v>66.650000000000006</v>
      </c>
      <c r="E5668" s="18">
        <v>59.09</v>
      </c>
      <c r="F5668" s="564">
        <f t="shared" si="60"/>
        <v>1.1279404298527671</v>
      </c>
      <c r="K5668" s="426">
        <v>55.5</v>
      </c>
      <c r="M5668" s="426">
        <v>68.5</v>
      </c>
      <c r="N5668" s="389">
        <f t="shared" si="59"/>
        <v>28.770000000000003</v>
      </c>
    </row>
    <row r="5669" spans="1:14" x14ac:dyDescent="0.2">
      <c r="A5669" s="21">
        <v>43543</v>
      </c>
      <c r="D5669" s="161">
        <v>67.13</v>
      </c>
      <c r="E5669" s="18">
        <v>59.03</v>
      </c>
      <c r="F5669" s="564">
        <f t="shared" si="60"/>
        <v>1.1372183635439606</v>
      </c>
      <c r="K5669" s="426">
        <v>55.5</v>
      </c>
      <c r="M5669" s="426">
        <v>68</v>
      </c>
      <c r="N5669" s="389">
        <f t="shared" si="59"/>
        <v>28.560000000000002</v>
      </c>
    </row>
    <row r="5670" spans="1:14" x14ac:dyDescent="0.2">
      <c r="A5670" s="21">
        <v>43544</v>
      </c>
      <c r="D5670" s="161">
        <v>68.349999999999994</v>
      </c>
      <c r="E5670" s="18">
        <v>59.83</v>
      </c>
      <c r="F5670" s="564">
        <f t="shared" si="60"/>
        <v>1.1424034765167976</v>
      </c>
      <c r="K5670" s="426">
        <v>56.25</v>
      </c>
      <c r="M5670" s="426">
        <v>66.400000000000006</v>
      </c>
      <c r="N5670" s="389">
        <f t="shared" si="59"/>
        <v>27.888000000000002</v>
      </c>
    </row>
    <row r="5671" spans="1:14" x14ac:dyDescent="0.2">
      <c r="A5671" s="21">
        <v>43545</v>
      </c>
      <c r="D5671" s="161">
        <v>68.3</v>
      </c>
      <c r="E5671" s="18">
        <v>59.98</v>
      </c>
      <c r="F5671" s="564">
        <f t="shared" si="60"/>
        <v>1.1387129043014339</v>
      </c>
      <c r="K5671" s="426">
        <v>56.5</v>
      </c>
      <c r="M5671" s="426">
        <v>64.599999999999994</v>
      </c>
      <c r="N5671" s="389">
        <f t="shared" si="59"/>
        <v>27.131999999999998</v>
      </c>
    </row>
    <row r="5672" spans="1:14" x14ac:dyDescent="0.2">
      <c r="A5672" s="21">
        <v>43546</v>
      </c>
      <c r="D5672" s="376">
        <v>66.290000000000006</v>
      </c>
      <c r="E5672" s="375">
        <v>59.04</v>
      </c>
      <c r="F5672" s="564">
        <f t="shared" si="60"/>
        <v>1.1227981029810299</v>
      </c>
      <c r="K5672" s="376">
        <v>55.5</v>
      </c>
      <c r="M5672" s="376">
        <v>63.8</v>
      </c>
      <c r="N5672" s="379">
        <f t="shared" ref="N5672:N5735" si="61">(M5672/100)*42</f>
        <v>26.795999999999999</v>
      </c>
    </row>
    <row r="5673" spans="1:14" x14ac:dyDescent="0.2">
      <c r="A5673" s="21">
        <v>43547</v>
      </c>
      <c r="D5673" s="376">
        <v>66.290000000000006</v>
      </c>
      <c r="E5673" s="375">
        <v>59.04</v>
      </c>
      <c r="F5673" s="564">
        <f t="shared" si="60"/>
        <v>1.1227981029810299</v>
      </c>
      <c r="K5673" s="376">
        <v>55.5</v>
      </c>
      <c r="M5673" s="376">
        <v>63.8</v>
      </c>
      <c r="N5673" s="379">
        <f t="shared" si="61"/>
        <v>26.795999999999999</v>
      </c>
    </row>
    <row r="5674" spans="1:14" x14ac:dyDescent="0.2">
      <c r="A5674" s="21">
        <v>43548</v>
      </c>
      <c r="D5674" s="376">
        <v>66.290000000000006</v>
      </c>
      <c r="E5674" s="375">
        <v>59.04</v>
      </c>
      <c r="F5674" s="564">
        <f t="shared" si="60"/>
        <v>1.1227981029810299</v>
      </c>
      <c r="K5674" s="376">
        <v>55.5</v>
      </c>
      <c r="M5674" s="376">
        <v>63.8</v>
      </c>
      <c r="N5674" s="379">
        <f t="shared" si="61"/>
        <v>26.795999999999999</v>
      </c>
    </row>
    <row r="5675" spans="1:14" x14ac:dyDescent="0.2">
      <c r="A5675" s="21">
        <v>43549</v>
      </c>
      <c r="D5675" s="161">
        <v>67.37</v>
      </c>
      <c r="E5675" s="18">
        <v>58.82</v>
      </c>
      <c r="F5675" s="564">
        <f t="shared" si="60"/>
        <v>1.1453587215232914</v>
      </c>
      <c r="K5675" s="426">
        <v>55.25</v>
      </c>
      <c r="M5675" s="426">
        <v>63.3</v>
      </c>
      <c r="N5675" s="389">
        <f t="shared" si="61"/>
        <v>26.585999999999999</v>
      </c>
    </row>
    <row r="5676" spans="1:14" x14ac:dyDescent="0.2">
      <c r="A5676" s="21">
        <v>43550</v>
      </c>
      <c r="D5676" s="376">
        <v>67.510000000000005</v>
      </c>
      <c r="E5676" s="18">
        <v>59.94</v>
      </c>
      <c r="F5676" s="564">
        <f t="shared" si="60"/>
        <v>1.1262929596262932</v>
      </c>
      <c r="K5676" s="426">
        <v>56.5</v>
      </c>
      <c r="M5676" s="426">
        <v>64.099999999999994</v>
      </c>
      <c r="N5676" s="389">
        <f t="shared" si="61"/>
        <v>26.921999999999997</v>
      </c>
    </row>
    <row r="5677" spans="1:14" x14ac:dyDescent="0.2">
      <c r="A5677" s="21">
        <v>43551</v>
      </c>
      <c r="D5677" s="376">
        <v>67.349999999999994</v>
      </c>
      <c r="E5677" s="18">
        <v>59.41</v>
      </c>
      <c r="F5677" s="564">
        <f t="shared" si="60"/>
        <v>1.1336475340851708</v>
      </c>
      <c r="K5677" s="426">
        <v>56</v>
      </c>
      <c r="M5677" s="426">
        <v>63.8</v>
      </c>
      <c r="N5677" s="389">
        <f t="shared" si="61"/>
        <v>26.795999999999999</v>
      </c>
    </row>
    <row r="5678" spans="1:14" x14ac:dyDescent="0.2">
      <c r="A5678" s="21">
        <v>43552</v>
      </c>
      <c r="D5678" s="376">
        <v>66.08</v>
      </c>
      <c r="E5678" s="161">
        <v>59.3</v>
      </c>
      <c r="F5678" s="564">
        <f t="shared" si="60"/>
        <v>1.1143338954468802</v>
      </c>
      <c r="K5678" s="426">
        <v>55.75</v>
      </c>
      <c r="M5678" s="426">
        <v>63.8</v>
      </c>
      <c r="N5678" s="389">
        <f t="shared" si="61"/>
        <v>26.795999999999999</v>
      </c>
    </row>
    <row r="5679" spans="1:14" x14ac:dyDescent="0.2">
      <c r="A5679" s="21">
        <v>43553</v>
      </c>
      <c r="D5679" s="376">
        <v>67.930000000000007</v>
      </c>
      <c r="E5679" s="375">
        <v>60.14</v>
      </c>
      <c r="F5679" s="564">
        <f t="shared" si="60"/>
        <v>1.1295310941137346</v>
      </c>
      <c r="K5679" s="376">
        <v>56.5</v>
      </c>
      <c r="M5679" s="376">
        <v>64</v>
      </c>
      <c r="N5679" s="379">
        <f t="shared" si="61"/>
        <v>26.88</v>
      </c>
    </row>
    <row r="5680" spans="1:14" x14ac:dyDescent="0.2">
      <c r="A5680" s="21">
        <v>43554</v>
      </c>
      <c r="D5680" s="376">
        <v>67.930000000000007</v>
      </c>
      <c r="E5680" s="375">
        <v>60.14</v>
      </c>
      <c r="F5680" s="564">
        <f t="shared" si="60"/>
        <v>1.1295310941137346</v>
      </c>
      <c r="K5680" s="376">
        <v>56.5</v>
      </c>
      <c r="M5680" s="376">
        <v>64</v>
      </c>
      <c r="N5680" s="379">
        <f t="shared" si="61"/>
        <v>26.88</v>
      </c>
    </row>
    <row r="5681" spans="1:14" ht="13.2" x14ac:dyDescent="0.25">
      <c r="A5681" s="21">
        <v>43555</v>
      </c>
      <c r="D5681" s="376">
        <v>67.930000000000007</v>
      </c>
      <c r="E5681" s="375">
        <v>60.14</v>
      </c>
      <c r="F5681" s="564">
        <f t="shared" si="60"/>
        <v>1.1295310941137346</v>
      </c>
      <c r="H5681" s="383">
        <f>AVERAGE(D5651:D5681)</f>
        <v>66.074516129032261</v>
      </c>
      <c r="I5681" s="383">
        <f>AVERAGE(E5651:E5681)</f>
        <v>58.086129032258064</v>
      </c>
      <c r="K5681" s="376">
        <v>56.5</v>
      </c>
      <c r="M5681" s="376">
        <v>64</v>
      </c>
      <c r="N5681" s="379">
        <f t="shared" si="61"/>
        <v>26.88</v>
      </c>
    </row>
    <row r="5682" spans="1:14" s="57" customFormat="1" x14ac:dyDescent="0.2">
      <c r="A5682" s="286">
        <v>43556</v>
      </c>
      <c r="D5682" s="429">
        <v>69.08</v>
      </c>
      <c r="E5682" s="370">
        <v>61.59</v>
      </c>
      <c r="F5682" s="564">
        <f t="shared" si="60"/>
        <v>1.1216106510797206</v>
      </c>
      <c r="K5682" s="435">
        <v>58</v>
      </c>
      <c r="M5682" s="542">
        <v>64</v>
      </c>
      <c r="N5682" s="385">
        <f t="shared" si="61"/>
        <v>26.88</v>
      </c>
    </row>
    <row r="5683" spans="1:14" x14ac:dyDescent="0.2">
      <c r="A5683" s="21">
        <v>43557</v>
      </c>
      <c r="D5683" s="426">
        <v>69.680000000000007</v>
      </c>
      <c r="E5683" s="18">
        <v>62.58</v>
      </c>
      <c r="F5683" s="564">
        <f t="shared" si="60"/>
        <v>1.1134547778843082</v>
      </c>
      <c r="K5683" s="426"/>
      <c r="M5683" s="426">
        <v>64</v>
      </c>
      <c r="N5683" s="389">
        <f t="shared" si="61"/>
        <v>26.88</v>
      </c>
    </row>
    <row r="5684" spans="1:14" x14ac:dyDescent="0.2">
      <c r="A5684" s="21">
        <v>43558</v>
      </c>
      <c r="D5684" s="426">
        <v>69.209999999999994</v>
      </c>
      <c r="E5684" s="18">
        <v>62.46</v>
      </c>
      <c r="F5684" s="564">
        <f t="shared" si="60"/>
        <v>1.1080691642651295</v>
      </c>
      <c r="K5684" s="426"/>
      <c r="M5684" s="426">
        <v>61.8</v>
      </c>
      <c r="N5684" s="389">
        <f t="shared" si="61"/>
        <v>25.956</v>
      </c>
    </row>
    <row r="5685" spans="1:14" x14ac:dyDescent="0.2">
      <c r="A5685" s="21">
        <v>43559</v>
      </c>
      <c r="D5685" s="426">
        <v>69.8</v>
      </c>
      <c r="E5685" s="161">
        <v>62.1</v>
      </c>
      <c r="F5685" s="564">
        <f t="shared" si="60"/>
        <v>1.1239935587761674</v>
      </c>
      <c r="K5685" s="426"/>
      <c r="M5685" s="426">
        <v>61.8</v>
      </c>
      <c r="N5685" s="389">
        <f t="shared" si="61"/>
        <v>25.956</v>
      </c>
    </row>
    <row r="5686" spans="1:14" x14ac:dyDescent="0.2">
      <c r="A5686" s="21">
        <v>43560</v>
      </c>
      <c r="D5686" s="376">
        <v>69.930000000000007</v>
      </c>
      <c r="E5686" s="375">
        <v>63.08</v>
      </c>
      <c r="F5686" s="564">
        <f t="shared" si="60"/>
        <v>1.1085922637920103</v>
      </c>
      <c r="K5686" s="426"/>
      <c r="M5686" s="376">
        <v>61.8</v>
      </c>
      <c r="N5686" s="379">
        <f t="shared" si="61"/>
        <v>25.956</v>
      </c>
    </row>
    <row r="5687" spans="1:14" x14ac:dyDescent="0.2">
      <c r="A5687" s="21">
        <v>43561</v>
      </c>
      <c r="D5687" s="376">
        <v>69.930000000000007</v>
      </c>
      <c r="E5687" s="375">
        <v>63.08</v>
      </c>
      <c r="F5687" s="564">
        <f t="shared" si="60"/>
        <v>1.1085922637920103</v>
      </c>
      <c r="K5687" s="426"/>
      <c r="M5687" s="376">
        <v>61.8</v>
      </c>
      <c r="N5687" s="379">
        <f t="shared" si="61"/>
        <v>25.956</v>
      </c>
    </row>
    <row r="5688" spans="1:14" x14ac:dyDescent="0.2">
      <c r="A5688" s="21">
        <v>43562</v>
      </c>
      <c r="D5688" s="376">
        <v>69.930000000000007</v>
      </c>
      <c r="E5688" s="375">
        <v>63.08</v>
      </c>
      <c r="F5688" s="564">
        <f t="shared" si="60"/>
        <v>1.1085922637920103</v>
      </c>
      <c r="K5688" s="426"/>
      <c r="M5688" s="376">
        <v>61.8</v>
      </c>
      <c r="N5688" s="379">
        <f t="shared" si="61"/>
        <v>25.956</v>
      </c>
    </row>
    <row r="5689" spans="1:14" x14ac:dyDescent="0.2">
      <c r="A5689" s="21">
        <v>43563</v>
      </c>
      <c r="D5689" s="426">
        <v>71.12</v>
      </c>
      <c r="E5689" s="161">
        <v>64.400000000000006</v>
      </c>
      <c r="F5689" s="564">
        <f t="shared" si="60"/>
        <v>1.1043478260869566</v>
      </c>
      <c r="K5689" s="426"/>
      <c r="M5689" s="426">
        <v>63.6</v>
      </c>
      <c r="N5689" s="389">
        <f t="shared" si="61"/>
        <v>26.712</v>
      </c>
    </row>
    <row r="5690" spans="1:14" x14ac:dyDescent="0.2">
      <c r="A5690" s="21">
        <v>43564</v>
      </c>
      <c r="D5690" s="426">
        <v>71.02</v>
      </c>
      <c r="E5690" s="161">
        <v>63.98</v>
      </c>
      <c r="F5690" s="564">
        <f t="shared" si="60"/>
        <v>1.1100343857455455</v>
      </c>
      <c r="K5690" s="426"/>
      <c r="M5690" s="426">
        <v>65.099999999999994</v>
      </c>
      <c r="N5690" s="389">
        <f t="shared" si="61"/>
        <v>27.341999999999995</v>
      </c>
    </row>
    <row r="5691" spans="1:14" x14ac:dyDescent="0.2">
      <c r="A5691" s="21">
        <v>43565</v>
      </c>
      <c r="D5691" s="426">
        <v>71.63</v>
      </c>
      <c r="E5691" s="161">
        <v>64.61</v>
      </c>
      <c r="F5691" s="564">
        <f t="shared" si="60"/>
        <v>1.1086519114688129</v>
      </c>
      <c r="K5691" s="426"/>
      <c r="M5691" s="426">
        <v>67.900000000000006</v>
      </c>
      <c r="N5691" s="389">
        <f t="shared" si="61"/>
        <v>28.518000000000001</v>
      </c>
    </row>
    <row r="5692" spans="1:14" x14ac:dyDescent="0.2">
      <c r="A5692" s="21">
        <v>43566</v>
      </c>
      <c r="D5692" s="426">
        <v>71.3</v>
      </c>
      <c r="E5692" s="161">
        <v>63.58</v>
      </c>
      <c r="F5692" s="564">
        <f t="shared" si="60"/>
        <v>1.1214218307643913</v>
      </c>
      <c r="K5692" s="426"/>
      <c r="M5692" s="426">
        <v>67.099999999999994</v>
      </c>
      <c r="N5692" s="389">
        <f t="shared" si="61"/>
        <v>28.181999999999999</v>
      </c>
    </row>
    <row r="5693" spans="1:14" x14ac:dyDescent="0.2">
      <c r="A5693" s="21">
        <v>43567</v>
      </c>
      <c r="D5693" s="376">
        <v>71.569999999999993</v>
      </c>
      <c r="E5693" s="376">
        <v>63.89</v>
      </c>
      <c r="F5693" s="564">
        <f t="shared" si="60"/>
        <v>1.1202066051025199</v>
      </c>
      <c r="K5693" s="426"/>
      <c r="M5693" s="376">
        <v>66.8</v>
      </c>
      <c r="N5693" s="379">
        <f t="shared" si="61"/>
        <v>28.055999999999997</v>
      </c>
    </row>
    <row r="5694" spans="1:14" x14ac:dyDescent="0.2">
      <c r="A5694" s="21">
        <v>43568</v>
      </c>
      <c r="D5694" s="376">
        <v>71.569999999999993</v>
      </c>
      <c r="E5694" s="376">
        <v>63.89</v>
      </c>
      <c r="F5694" s="564">
        <f t="shared" si="60"/>
        <v>1.1202066051025199</v>
      </c>
      <c r="K5694" s="426"/>
      <c r="M5694" s="376">
        <v>66.8</v>
      </c>
      <c r="N5694" s="379">
        <f t="shared" si="61"/>
        <v>28.055999999999997</v>
      </c>
    </row>
    <row r="5695" spans="1:14" x14ac:dyDescent="0.2">
      <c r="A5695" s="21">
        <v>43569</v>
      </c>
      <c r="D5695" s="376">
        <v>71.569999999999993</v>
      </c>
      <c r="E5695" s="376">
        <v>63.89</v>
      </c>
      <c r="F5695" s="564">
        <f t="shared" si="60"/>
        <v>1.1202066051025199</v>
      </c>
      <c r="K5695" s="426"/>
      <c r="M5695" s="376">
        <v>66.8</v>
      </c>
      <c r="N5695" s="379">
        <f t="shared" si="61"/>
        <v>28.055999999999997</v>
      </c>
    </row>
    <row r="5696" spans="1:14" x14ac:dyDescent="0.2">
      <c r="A5696" s="21">
        <v>43570</v>
      </c>
      <c r="D5696" s="426">
        <v>70.900000000000006</v>
      </c>
      <c r="E5696" s="161">
        <v>63.4</v>
      </c>
      <c r="F5696" s="564">
        <f t="shared" si="60"/>
        <v>1.1182965299684544</v>
      </c>
      <c r="K5696" s="426"/>
      <c r="M5696" s="426">
        <v>64.5</v>
      </c>
      <c r="N5696" s="389">
        <f t="shared" si="61"/>
        <v>27.09</v>
      </c>
    </row>
    <row r="5697" spans="1:14" x14ac:dyDescent="0.2">
      <c r="A5697" s="21">
        <v>43571</v>
      </c>
      <c r="D5697" s="426">
        <v>70.739999999999995</v>
      </c>
      <c r="E5697" s="161">
        <v>64.05</v>
      </c>
      <c r="F5697" s="564">
        <f t="shared" si="60"/>
        <v>1.1044496487119437</v>
      </c>
      <c r="K5697" s="426">
        <v>60.5</v>
      </c>
      <c r="M5697" s="426">
        <v>63.3</v>
      </c>
      <c r="N5697" s="389">
        <f t="shared" si="61"/>
        <v>26.585999999999999</v>
      </c>
    </row>
    <row r="5698" spans="1:14" x14ac:dyDescent="0.2">
      <c r="A5698" s="21">
        <v>43572</v>
      </c>
      <c r="D5698" s="426">
        <v>71.14</v>
      </c>
      <c r="E5698" s="161">
        <v>63.76</v>
      </c>
      <c r="F5698" s="564">
        <f t="shared" si="60"/>
        <v>1.1157465495608532</v>
      </c>
      <c r="K5698" s="426">
        <v>60.25</v>
      </c>
      <c r="M5698" s="426">
        <v>62.5</v>
      </c>
      <c r="N5698" s="389">
        <f t="shared" si="61"/>
        <v>26.25</v>
      </c>
    </row>
    <row r="5699" spans="1:14" x14ac:dyDescent="0.2">
      <c r="A5699" s="21">
        <v>43573</v>
      </c>
      <c r="D5699" s="376">
        <v>70.709999999999994</v>
      </c>
      <c r="E5699" s="376">
        <v>64</v>
      </c>
      <c r="F5699" s="564">
        <f t="shared" si="60"/>
        <v>1.1048437499999999</v>
      </c>
      <c r="K5699" s="376">
        <v>60.5</v>
      </c>
      <c r="M5699" s="426">
        <v>62</v>
      </c>
      <c r="N5699" s="389">
        <f t="shared" si="61"/>
        <v>26.04</v>
      </c>
    </row>
    <row r="5700" spans="1:14" x14ac:dyDescent="0.2">
      <c r="A5700" s="21">
        <v>43574</v>
      </c>
      <c r="D5700" s="376">
        <v>70.709999999999994</v>
      </c>
      <c r="E5700" s="376">
        <v>64</v>
      </c>
      <c r="F5700" s="424" t="s">
        <v>3280</v>
      </c>
      <c r="K5700" s="376">
        <v>60.5</v>
      </c>
      <c r="M5700" s="376">
        <v>62</v>
      </c>
      <c r="N5700" s="379">
        <f t="shared" si="61"/>
        <v>26.04</v>
      </c>
    </row>
    <row r="5701" spans="1:14" x14ac:dyDescent="0.2">
      <c r="A5701" s="21">
        <v>43575</v>
      </c>
      <c r="D5701" s="376">
        <v>70.709999999999994</v>
      </c>
      <c r="E5701" s="376">
        <v>64</v>
      </c>
      <c r="F5701" s="564">
        <f t="shared" si="60"/>
        <v>1.1048437499999999</v>
      </c>
      <c r="K5701" s="376">
        <v>60.5</v>
      </c>
      <c r="M5701" s="376">
        <v>62</v>
      </c>
      <c r="N5701" s="379">
        <f t="shared" si="61"/>
        <v>26.04</v>
      </c>
    </row>
    <row r="5702" spans="1:14" x14ac:dyDescent="0.2">
      <c r="A5702" s="21">
        <v>43576</v>
      </c>
      <c r="D5702" s="376">
        <v>70.709999999999994</v>
      </c>
      <c r="E5702" s="376">
        <v>64</v>
      </c>
      <c r="F5702" s="564">
        <f t="shared" si="60"/>
        <v>1.1048437499999999</v>
      </c>
      <c r="K5702" s="376">
        <v>60.5</v>
      </c>
      <c r="M5702" s="376">
        <v>62</v>
      </c>
      <c r="N5702" s="379">
        <f t="shared" si="61"/>
        <v>26.04</v>
      </c>
    </row>
    <row r="5703" spans="1:14" x14ac:dyDescent="0.2">
      <c r="A5703" s="21">
        <v>43577</v>
      </c>
      <c r="D5703" s="376">
        <v>70.709999999999994</v>
      </c>
      <c r="E5703" s="161">
        <v>65.7</v>
      </c>
      <c r="F5703" s="564">
        <f t="shared" si="60"/>
        <v>1.076255707762557</v>
      </c>
      <c r="K5703" s="426">
        <v>62.25</v>
      </c>
      <c r="M5703" s="426">
        <v>63.5</v>
      </c>
      <c r="N5703" s="389">
        <f t="shared" si="61"/>
        <v>26.67</v>
      </c>
    </row>
    <row r="5704" spans="1:14" x14ac:dyDescent="0.2">
      <c r="A5704" s="21">
        <v>43578</v>
      </c>
      <c r="D5704" s="426">
        <v>74.39</v>
      </c>
      <c r="E5704" s="161">
        <v>66.3</v>
      </c>
      <c r="F5704" s="564">
        <f t="shared" si="60"/>
        <v>1.1220211161387632</v>
      </c>
      <c r="K5704" s="426">
        <v>62.75</v>
      </c>
      <c r="M5704" s="426">
        <v>66.3</v>
      </c>
      <c r="N5704" s="389">
        <f t="shared" si="61"/>
        <v>27.845999999999997</v>
      </c>
    </row>
    <row r="5705" spans="1:14" x14ac:dyDescent="0.2">
      <c r="A5705" s="21">
        <v>43579</v>
      </c>
      <c r="D5705" s="426">
        <v>73.59</v>
      </c>
      <c r="E5705" s="161">
        <v>65.89</v>
      </c>
      <c r="F5705" s="564">
        <f t="shared" si="60"/>
        <v>1.1168614357262103</v>
      </c>
      <c r="K5705" s="426">
        <v>62.25</v>
      </c>
      <c r="M5705" s="426">
        <v>65.5</v>
      </c>
      <c r="N5705" s="389">
        <f t="shared" si="61"/>
        <v>27.51</v>
      </c>
    </row>
    <row r="5706" spans="1:14" x14ac:dyDescent="0.2">
      <c r="A5706" s="21">
        <v>43580</v>
      </c>
      <c r="D5706" s="426">
        <v>74.94</v>
      </c>
      <c r="E5706" s="161">
        <v>65.209999999999994</v>
      </c>
      <c r="F5706" s="564">
        <f t="shared" si="60"/>
        <v>1.1492102438276339</v>
      </c>
      <c r="K5706" s="426">
        <v>61.75</v>
      </c>
      <c r="M5706" s="426">
        <v>67.3</v>
      </c>
      <c r="N5706" s="389">
        <f t="shared" si="61"/>
        <v>28.265999999999998</v>
      </c>
    </row>
    <row r="5707" spans="1:14" x14ac:dyDescent="0.2">
      <c r="A5707" s="21">
        <v>43581</v>
      </c>
      <c r="D5707" s="376">
        <v>71.03</v>
      </c>
      <c r="E5707" s="376">
        <v>63.3</v>
      </c>
      <c r="F5707" s="564">
        <f t="shared" si="60"/>
        <v>1.1221169036334915</v>
      </c>
      <c r="K5707" s="376">
        <v>59.75</v>
      </c>
      <c r="M5707" s="376">
        <v>65.3</v>
      </c>
      <c r="N5707" s="379">
        <f t="shared" si="61"/>
        <v>27.426000000000002</v>
      </c>
    </row>
    <row r="5708" spans="1:14" x14ac:dyDescent="0.2">
      <c r="A5708" s="21">
        <v>43582</v>
      </c>
      <c r="D5708" s="376">
        <v>71.03</v>
      </c>
      <c r="E5708" s="376">
        <v>63.3</v>
      </c>
      <c r="F5708" s="564">
        <f t="shared" si="60"/>
        <v>1.1221169036334915</v>
      </c>
      <c r="K5708" s="376">
        <v>59.75</v>
      </c>
      <c r="M5708" s="376">
        <v>65.3</v>
      </c>
      <c r="N5708" s="379">
        <f t="shared" si="61"/>
        <v>27.426000000000002</v>
      </c>
    </row>
    <row r="5709" spans="1:14" x14ac:dyDescent="0.2">
      <c r="A5709" s="21">
        <v>43583</v>
      </c>
      <c r="D5709" s="376">
        <v>71.03</v>
      </c>
      <c r="E5709" s="376">
        <v>63.3</v>
      </c>
      <c r="F5709" s="564">
        <f t="shared" si="60"/>
        <v>1.1221169036334915</v>
      </c>
      <c r="K5709" s="376">
        <v>59.75</v>
      </c>
      <c r="M5709" s="376">
        <v>65.3</v>
      </c>
      <c r="N5709" s="379">
        <f t="shared" si="61"/>
        <v>27.426000000000002</v>
      </c>
    </row>
    <row r="5710" spans="1:14" x14ac:dyDescent="0.2">
      <c r="A5710" s="21">
        <v>43584</v>
      </c>
      <c r="D5710" s="426">
        <v>71.22</v>
      </c>
      <c r="E5710" s="426">
        <v>63.5</v>
      </c>
      <c r="F5710" s="564">
        <f t="shared" si="60"/>
        <v>1.1215748031496062</v>
      </c>
      <c r="K5710" s="426">
        <v>60</v>
      </c>
      <c r="M5710" s="426">
        <v>63.8</v>
      </c>
      <c r="N5710" s="389">
        <f t="shared" si="61"/>
        <v>26.795999999999999</v>
      </c>
    </row>
    <row r="5711" spans="1:14" ht="13.2" x14ac:dyDescent="0.25">
      <c r="A5711" s="21">
        <v>43585</v>
      </c>
      <c r="D5711" s="376">
        <v>72.19</v>
      </c>
      <c r="E5711" s="426">
        <v>63.91</v>
      </c>
      <c r="F5711" s="564">
        <f t="shared" si="60"/>
        <v>1.1295571897981538</v>
      </c>
      <c r="H5711" s="383">
        <f>AVERAGE(D5682:D5711)</f>
        <v>71.103000000000009</v>
      </c>
      <c r="I5711" s="383">
        <f>AVERAGE(E5682:E5711)</f>
        <v>63.794333333333341</v>
      </c>
      <c r="K5711" s="426">
        <v>60.5</v>
      </c>
      <c r="M5711" s="426">
        <v>63.3</v>
      </c>
      <c r="N5711" s="22">
        <f t="shared" si="61"/>
        <v>26.585999999999999</v>
      </c>
    </row>
    <row r="5712" spans="1:14" s="57" customFormat="1" x14ac:dyDescent="0.2">
      <c r="A5712" s="286">
        <v>43586</v>
      </c>
      <c r="D5712" s="429">
        <v>72.010000000000005</v>
      </c>
      <c r="E5712" s="372">
        <v>63.6</v>
      </c>
      <c r="F5712" s="564">
        <f t="shared" si="60"/>
        <v>1.1322327044025158</v>
      </c>
      <c r="K5712" s="435">
        <v>60</v>
      </c>
      <c r="M5712" s="542">
        <v>61.8</v>
      </c>
      <c r="N5712" s="371">
        <f t="shared" si="61"/>
        <v>25.956</v>
      </c>
    </row>
    <row r="5713" spans="1:14" x14ac:dyDescent="0.2">
      <c r="A5713" s="21">
        <v>43587</v>
      </c>
      <c r="D5713" s="376">
        <v>70.56</v>
      </c>
      <c r="E5713" s="426">
        <v>61.81</v>
      </c>
      <c r="F5713" s="564">
        <f t="shared" si="60"/>
        <v>1.1415628539071347</v>
      </c>
      <c r="K5713" s="426">
        <v>58.25</v>
      </c>
      <c r="M5713" s="426">
        <v>59</v>
      </c>
      <c r="N5713" s="22">
        <f t="shared" si="61"/>
        <v>24.779999999999998</v>
      </c>
    </row>
    <row r="5714" spans="1:14" x14ac:dyDescent="0.2">
      <c r="A5714" s="21">
        <v>43588</v>
      </c>
      <c r="D5714" s="376">
        <v>71.95</v>
      </c>
      <c r="E5714" s="376">
        <v>61.94</v>
      </c>
      <c r="F5714" s="564">
        <f t="shared" si="60"/>
        <v>1.1616080077494351</v>
      </c>
      <c r="K5714" s="426">
        <v>58.5</v>
      </c>
      <c r="M5714" s="376">
        <v>59.8</v>
      </c>
      <c r="N5714" s="379">
        <f t="shared" si="61"/>
        <v>25.116</v>
      </c>
    </row>
    <row r="5715" spans="1:14" x14ac:dyDescent="0.2">
      <c r="A5715" s="21">
        <v>43589</v>
      </c>
      <c r="D5715" s="376">
        <v>71.95</v>
      </c>
      <c r="E5715" s="376">
        <v>61.94</v>
      </c>
      <c r="F5715" s="564">
        <f t="shared" si="60"/>
        <v>1.1616080077494351</v>
      </c>
      <c r="K5715" s="426"/>
      <c r="M5715" s="376">
        <v>59.8</v>
      </c>
      <c r="N5715" s="379">
        <f t="shared" si="61"/>
        <v>25.116</v>
      </c>
    </row>
    <row r="5716" spans="1:14" x14ac:dyDescent="0.2">
      <c r="A5716" s="21">
        <v>43590</v>
      </c>
      <c r="D5716" s="376">
        <v>71.95</v>
      </c>
      <c r="E5716" s="376">
        <v>61.94</v>
      </c>
      <c r="F5716" s="564">
        <f t="shared" ref="F5716:F5737" si="62">D5716/E5716</f>
        <v>1.1616080077494351</v>
      </c>
      <c r="K5716" s="426"/>
      <c r="M5716" s="376">
        <v>59.8</v>
      </c>
      <c r="N5716" s="379">
        <f t="shared" si="61"/>
        <v>25.116</v>
      </c>
    </row>
    <row r="5717" spans="1:14" x14ac:dyDescent="0.2">
      <c r="A5717" s="21">
        <v>43591</v>
      </c>
      <c r="D5717" s="426">
        <v>71.95</v>
      </c>
      <c r="E5717" s="426">
        <v>62.25</v>
      </c>
      <c r="F5717" s="424" t="s">
        <v>3333</v>
      </c>
      <c r="K5717" s="426"/>
      <c r="M5717" s="426">
        <v>58.4</v>
      </c>
      <c r="N5717" s="22">
        <f t="shared" si="61"/>
        <v>24.527999999999999</v>
      </c>
    </row>
    <row r="5718" spans="1:14" x14ac:dyDescent="0.2">
      <c r="A5718" s="21">
        <v>43592</v>
      </c>
      <c r="D5718" s="426">
        <v>70.98</v>
      </c>
      <c r="E5718" s="426">
        <v>61.4</v>
      </c>
      <c r="F5718" s="564">
        <f t="shared" si="62"/>
        <v>1.156026058631922</v>
      </c>
      <c r="K5718" s="426"/>
      <c r="M5718" s="426">
        <v>59</v>
      </c>
      <c r="N5718" s="22">
        <f t="shared" si="61"/>
        <v>24.779999999999998</v>
      </c>
    </row>
    <row r="5719" spans="1:14" x14ac:dyDescent="0.2">
      <c r="A5719" s="21">
        <v>43593</v>
      </c>
      <c r="D5719" s="426">
        <v>71.09</v>
      </c>
      <c r="E5719" s="426">
        <v>62.12</v>
      </c>
      <c r="F5719" s="564">
        <f t="shared" si="62"/>
        <v>1.1443979394719899</v>
      </c>
      <c r="K5719" s="426"/>
      <c r="M5719" s="426">
        <v>59</v>
      </c>
      <c r="N5719" s="22">
        <f t="shared" si="61"/>
        <v>24.779999999999998</v>
      </c>
    </row>
    <row r="5720" spans="1:14" x14ac:dyDescent="0.2">
      <c r="A5720" s="21">
        <v>43594</v>
      </c>
      <c r="D5720" s="426">
        <v>70.61</v>
      </c>
      <c r="E5720" s="426">
        <v>61.7</v>
      </c>
      <c r="F5720" s="564">
        <f t="shared" si="62"/>
        <v>1.1444084278768232</v>
      </c>
      <c r="K5720" s="426"/>
      <c r="M5720" s="426">
        <v>60.4</v>
      </c>
      <c r="N5720" s="22">
        <f t="shared" si="61"/>
        <v>25.367999999999999</v>
      </c>
    </row>
    <row r="5721" spans="1:14" x14ac:dyDescent="0.2">
      <c r="A5721" s="21">
        <v>43595</v>
      </c>
      <c r="D5721" s="376">
        <v>71.63</v>
      </c>
      <c r="E5721" s="376">
        <v>61.66</v>
      </c>
      <c r="F5721" s="564">
        <f t="shared" si="62"/>
        <v>1.1616931560168666</v>
      </c>
      <c r="K5721"/>
      <c r="M5721" s="376">
        <v>62.3</v>
      </c>
      <c r="N5721" s="379">
        <f t="shared" si="61"/>
        <v>26.166</v>
      </c>
    </row>
    <row r="5722" spans="1:14" x14ac:dyDescent="0.2">
      <c r="A5722" s="21">
        <v>43596</v>
      </c>
      <c r="D5722" s="376">
        <v>71.63</v>
      </c>
      <c r="E5722" s="376">
        <v>61.66</v>
      </c>
      <c r="F5722" s="564">
        <f t="shared" si="62"/>
        <v>1.1616931560168666</v>
      </c>
      <c r="K5722"/>
      <c r="M5722" s="376">
        <v>62.3</v>
      </c>
      <c r="N5722" s="379">
        <f t="shared" si="61"/>
        <v>26.166</v>
      </c>
    </row>
    <row r="5723" spans="1:14" x14ac:dyDescent="0.2">
      <c r="A5723" s="21">
        <v>43597</v>
      </c>
      <c r="D5723" s="376">
        <v>71.63</v>
      </c>
      <c r="E5723" s="376">
        <v>61.66</v>
      </c>
      <c r="F5723" s="564">
        <f t="shared" si="62"/>
        <v>1.1616931560168666</v>
      </c>
      <c r="K5723"/>
      <c r="M5723" s="376">
        <v>62.3</v>
      </c>
      <c r="N5723" s="379">
        <f t="shared" si="61"/>
        <v>26.166</v>
      </c>
    </row>
    <row r="5724" spans="1:14" x14ac:dyDescent="0.2">
      <c r="A5724" s="21">
        <v>43598</v>
      </c>
      <c r="D5724" s="426">
        <v>72.349999999999994</v>
      </c>
      <c r="E5724" s="426">
        <v>61.04</v>
      </c>
      <c r="F5724" s="564">
        <f t="shared" si="62"/>
        <v>1.1852883355176933</v>
      </c>
      <c r="K5724"/>
      <c r="M5724" s="426">
        <v>63</v>
      </c>
      <c r="N5724" s="22">
        <f t="shared" si="61"/>
        <v>26.46</v>
      </c>
    </row>
    <row r="5725" spans="1:14" x14ac:dyDescent="0.2">
      <c r="A5725" s="21">
        <v>43599</v>
      </c>
      <c r="D5725" s="426">
        <v>72.53</v>
      </c>
      <c r="E5725" s="426">
        <v>61.78</v>
      </c>
      <c r="F5725" s="564">
        <f t="shared" si="62"/>
        <v>1.1740045322110715</v>
      </c>
      <c r="K5725" s="426">
        <v>58.25</v>
      </c>
      <c r="M5725" s="426">
        <v>62.4</v>
      </c>
      <c r="N5725" s="22">
        <f t="shared" si="61"/>
        <v>26.207999999999998</v>
      </c>
    </row>
    <row r="5726" spans="1:14" x14ac:dyDescent="0.2">
      <c r="A5726" s="21">
        <v>43600</v>
      </c>
      <c r="D5726" s="426">
        <v>73.09</v>
      </c>
      <c r="E5726" s="426">
        <v>62.02</v>
      </c>
      <c r="F5726" s="564">
        <f t="shared" si="62"/>
        <v>1.1784908094163173</v>
      </c>
      <c r="K5726" s="426">
        <v>58.5</v>
      </c>
      <c r="M5726" s="426">
        <v>60</v>
      </c>
      <c r="N5726" s="22">
        <f t="shared" si="61"/>
        <v>25.2</v>
      </c>
    </row>
    <row r="5727" spans="1:14" x14ac:dyDescent="0.2">
      <c r="A5727" s="21">
        <v>43601</v>
      </c>
      <c r="D5727" s="426">
        <v>74.7</v>
      </c>
      <c r="E5727" s="426">
        <v>62.87</v>
      </c>
      <c r="F5727" s="564">
        <f t="shared" si="62"/>
        <v>1.1881660569428982</v>
      </c>
      <c r="K5727" s="426">
        <v>59.25</v>
      </c>
      <c r="M5727" s="426">
        <v>60.3</v>
      </c>
      <c r="N5727" s="22">
        <f t="shared" si="61"/>
        <v>25.326000000000001</v>
      </c>
    </row>
    <row r="5728" spans="1:14" x14ac:dyDescent="0.2">
      <c r="A5728" s="21">
        <v>43602</v>
      </c>
      <c r="D5728" s="376">
        <v>73.94</v>
      </c>
      <c r="E5728" s="376">
        <v>62.76</v>
      </c>
      <c r="F5728" s="564">
        <f t="shared" si="62"/>
        <v>1.1781389420012747</v>
      </c>
      <c r="K5728" s="376">
        <v>59.25</v>
      </c>
      <c r="M5728" s="376">
        <v>59.4</v>
      </c>
      <c r="N5728" s="379">
        <f t="shared" si="61"/>
        <v>24.948</v>
      </c>
    </row>
    <row r="5729" spans="1:14" x14ac:dyDescent="0.2">
      <c r="A5729" s="21">
        <v>43603</v>
      </c>
      <c r="D5729" s="376">
        <v>73.94</v>
      </c>
      <c r="E5729" s="376">
        <v>62.76</v>
      </c>
      <c r="F5729" s="564">
        <f t="shared" si="62"/>
        <v>1.1781389420012747</v>
      </c>
      <c r="K5729" s="376">
        <v>59.25</v>
      </c>
      <c r="M5729" s="376">
        <v>59.4</v>
      </c>
      <c r="N5729" s="379">
        <f t="shared" si="61"/>
        <v>24.948</v>
      </c>
    </row>
    <row r="5730" spans="1:14" x14ac:dyDescent="0.2">
      <c r="A5730" s="21">
        <v>43604</v>
      </c>
      <c r="D5730" s="376">
        <v>73.94</v>
      </c>
      <c r="E5730" s="376">
        <v>62.76</v>
      </c>
      <c r="F5730" s="564">
        <f t="shared" si="62"/>
        <v>1.1781389420012747</v>
      </c>
      <c r="K5730" s="376">
        <v>59.25</v>
      </c>
      <c r="M5730" s="376">
        <v>59.4</v>
      </c>
      <c r="N5730" s="379">
        <f t="shared" si="61"/>
        <v>24.948</v>
      </c>
    </row>
    <row r="5731" spans="1:14" x14ac:dyDescent="0.2">
      <c r="A5731" s="21">
        <v>43605</v>
      </c>
      <c r="D5731" s="426">
        <v>73.209999999999994</v>
      </c>
      <c r="E5731" s="426">
        <v>63.1</v>
      </c>
      <c r="F5731" s="564">
        <f t="shared" si="62"/>
        <v>1.1602218700475435</v>
      </c>
      <c r="K5731" s="426">
        <v>59.5</v>
      </c>
      <c r="M5731" s="426">
        <v>58</v>
      </c>
      <c r="N5731" s="22">
        <f t="shared" si="61"/>
        <v>24.36</v>
      </c>
    </row>
    <row r="5732" spans="1:14" x14ac:dyDescent="0.2">
      <c r="A5732" s="21">
        <v>43606</v>
      </c>
      <c r="D5732" s="426">
        <v>72.94</v>
      </c>
      <c r="E5732" s="426">
        <v>62.99</v>
      </c>
      <c r="F5732" s="564">
        <f t="shared" si="62"/>
        <v>1.1579615812033655</v>
      </c>
      <c r="K5732" s="426">
        <v>59.5</v>
      </c>
      <c r="M5732" s="426">
        <v>57.8</v>
      </c>
      <c r="N5732" s="22">
        <f t="shared" si="61"/>
        <v>24.276</v>
      </c>
    </row>
    <row r="5733" spans="1:14" x14ac:dyDescent="0.2">
      <c r="A5733" s="21">
        <v>43607</v>
      </c>
      <c r="D5733" s="426">
        <v>71.94</v>
      </c>
      <c r="E5733" s="426">
        <v>61.42</v>
      </c>
      <c r="F5733" s="564">
        <f t="shared" si="62"/>
        <v>1.1712797134483881</v>
      </c>
      <c r="K5733" s="426">
        <v>58</v>
      </c>
      <c r="M5733" s="426">
        <v>55.5</v>
      </c>
      <c r="N5733" s="22">
        <f t="shared" si="61"/>
        <v>23.310000000000002</v>
      </c>
    </row>
    <row r="5734" spans="1:14" x14ac:dyDescent="0.2">
      <c r="A5734" s="21">
        <v>43608</v>
      </c>
      <c r="D5734" s="426">
        <v>68.37</v>
      </c>
      <c r="E5734" s="426">
        <v>57.91</v>
      </c>
      <c r="F5734" s="564">
        <f t="shared" si="62"/>
        <v>1.1806251079260923</v>
      </c>
      <c r="K5734" s="426">
        <v>54.5</v>
      </c>
      <c r="M5734" s="426">
        <v>51.9</v>
      </c>
      <c r="N5734" s="22">
        <f t="shared" si="61"/>
        <v>21.798000000000002</v>
      </c>
    </row>
    <row r="5735" spans="1:14" x14ac:dyDescent="0.2">
      <c r="A5735" s="21">
        <v>43609</v>
      </c>
      <c r="D5735" s="376">
        <v>67.98</v>
      </c>
      <c r="E5735" s="376">
        <v>58.63</v>
      </c>
      <c r="F5735" s="424" t="s">
        <v>3334</v>
      </c>
      <c r="K5735" s="376">
        <v>55</v>
      </c>
      <c r="M5735" s="376">
        <v>53</v>
      </c>
      <c r="N5735" s="379">
        <f t="shared" si="61"/>
        <v>22.26</v>
      </c>
    </row>
    <row r="5736" spans="1:14" x14ac:dyDescent="0.2">
      <c r="A5736" s="21">
        <v>43610</v>
      </c>
      <c r="D5736" s="376">
        <v>67.98</v>
      </c>
      <c r="E5736" s="376">
        <v>58.63</v>
      </c>
      <c r="F5736" s="564">
        <f t="shared" si="62"/>
        <v>1.1594746716697937</v>
      </c>
      <c r="K5736" s="376">
        <v>55</v>
      </c>
      <c r="M5736" s="376">
        <v>53</v>
      </c>
      <c r="N5736" s="379">
        <f t="shared" ref="N5736:N5799" si="63">(M5736/100)*42</f>
        <v>22.26</v>
      </c>
    </row>
    <row r="5737" spans="1:14" x14ac:dyDescent="0.2">
      <c r="A5737" s="21">
        <v>43611</v>
      </c>
      <c r="D5737" s="376">
        <v>67.98</v>
      </c>
      <c r="E5737" s="376">
        <v>58.63</v>
      </c>
      <c r="F5737" s="564">
        <f t="shared" si="62"/>
        <v>1.1594746716697937</v>
      </c>
      <c r="K5737" s="376">
        <v>55</v>
      </c>
      <c r="M5737" s="376">
        <v>53</v>
      </c>
      <c r="N5737" s="379">
        <f t="shared" si="63"/>
        <v>22.26</v>
      </c>
    </row>
    <row r="5738" spans="1:14" x14ac:dyDescent="0.2">
      <c r="A5738" s="21">
        <v>43612</v>
      </c>
      <c r="D5738" s="426">
        <v>67.98</v>
      </c>
      <c r="E5738" s="376">
        <v>58.63</v>
      </c>
      <c r="F5738" s="424" t="s">
        <v>3225</v>
      </c>
      <c r="K5738" s="376">
        <v>55</v>
      </c>
      <c r="M5738" s="426">
        <v>53</v>
      </c>
      <c r="N5738" s="22">
        <f t="shared" si="63"/>
        <v>22.26</v>
      </c>
    </row>
    <row r="5739" spans="1:14" x14ac:dyDescent="0.2">
      <c r="A5739" s="21">
        <v>43613</v>
      </c>
      <c r="D5739" s="426">
        <v>70.19</v>
      </c>
      <c r="E5739" s="426">
        <v>59.14</v>
      </c>
      <c r="F5739" s="564">
        <f>D5739/E5739</f>
        <v>1.1868447751099087</v>
      </c>
      <c r="K5739" s="426">
        <v>56</v>
      </c>
      <c r="M5739" s="426">
        <v>55.4</v>
      </c>
      <c r="N5739" s="22">
        <f t="shared" si="63"/>
        <v>23.267999999999997</v>
      </c>
    </row>
    <row r="5740" spans="1:14" x14ac:dyDescent="0.2">
      <c r="A5740" s="21">
        <v>43614</v>
      </c>
      <c r="D5740" s="426">
        <v>70.64</v>
      </c>
      <c r="E5740" s="426">
        <v>58.81</v>
      </c>
      <c r="F5740" s="564">
        <f t="shared" ref="F5740:F5772" si="64">D5740/E5740</f>
        <v>1.2011562659411665</v>
      </c>
      <c r="K5740" s="426">
        <v>55.25</v>
      </c>
      <c r="M5740" s="426">
        <v>54</v>
      </c>
      <c r="N5740" s="22">
        <f t="shared" si="63"/>
        <v>22.68</v>
      </c>
    </row>
    <row r="5741" spans="1:14" x14ac:dyDescent="0.2">
      <c r="A5741" s="21">
        <v>43615</v>
      </c>
      <c r="D5741" s="426">
        <v>69.55</v>
      </c>
      <c r="E5741" s="426">
        <v>56.59</v>
      </c>
      <c r="F5741" s="564">
        <f t="shared" si="64"/>
        <v>1.2290157271602755</v>
      </c>
      <c r="K5741" s="426">
        <v>53</v>
      </c>
      <c r="M5741" s="426">
        <v>54</v>
      </c>
      <c r="N5741" s="22">
        <f t="shared" si="63"/>
        <v>22.68</v>
      </c>
    </row>
    <row r="5742" spans="1:14" ht="13.2" x14ac:dyDescent="0.25">
      <c r="A5742" s="21">
        <v>43616</v>
      </c>
      <c r="D5742" s="376">
        <v>66.78</v>
      </c>
      <c r="E5742" s="376">
        <v>53.5</v>
      </c>
      <c r="F5742" s="424" t="s">
        <v>3335</v>
      </c>
      <c r="H5742" s="383">
        <f>AVERAGE(D5712:D5742)</f>
        <v>71.224838709677442</v>
      </c>
      <c r="I5742" s="383">
        <f>AVERAGE(E5712:E5742)</f>
        <v>60.891935483870981</v>
      </c>
      <c r="K5742" s="376">
        <v>50</v>
      </c>
      <c r="M5742" s="376">
        <v>50.5</v>
      </c>
      <c r="N5742" s="379">
        <f t="shared" si="63"/>
        <v>21.21</v>
      </c>
    </row>
    <row r="5743" spans="1:14" s="57" customFormat="1" x14ac:dyDescent="0.2">
      <c r="A5743" s="286">
        <v>43617</v>
      </c>
      <c r="D5743" s="431">
        <v>66.78</v>
      </c>
      <c r="E5743" s="431">
        <v>53.5</v>
      </c>
      <c r="F5743" s="564">
        <f t="shared" si="64"/>
        <v>1.2482242990654207</v>
      </c>
      <c r="K5743" s="431">
        <v>50</v>
      </c>
      <c r="M5743" s="376">
        <v>50.5</v>
      </c>
      <c r="N5743" s="434">
        <f t="shared" si="63"/>
        <v>21.21</v>
      </c>
    </row>
    <row r="5744" spans="1:14" x14ac:dyDescent="0.2">
      <c r="A5744" s="21">
        <v>43618</v>
      </c>
      <c r="D5744" s="376">
        <v>66.78</v>
      </c>
      <c r="E5744" s="376">
        <v>53.5</v>
      </c>
      <c r="F5744" s="564">
        <f t="shared" si="64"/>
        <v>1.2482242990654207</v>
      </c>
      <c r="K5744" s="376">
        <v>50</v>
      </c>
      <c r="M5744" s="376">
        <v>50.5</v>
      </c>
      <c r="N5744" s="379">
        <f t="shared" si="63"/>
        <v>21.21</v>
      </c>
    </row>
    <row r="5745" spans="1:14" x14ac:dyDescent="0.2">
      <c r="A5745" s="21">
        <v>43619</v>
      </c>
      <c r="D5745" s="426">
        <v>63.16</v>
      </c>
      <c r="E5745" s="426">
        <v>53.25</v>
      </c>
      <c r="F5745" s="564">
        <f t="shared" si="64"/>
        <v>1.1861032863849765</v>
      </c>
      <c r="K5745" s="426">
        <v>49.75</v>
      </c>
      <c r="M5745" s="426">
        <v>47.8</v>
      </c>
      <c r="N5745" s="22">
        <f t="shared" si="63"/>
        <v>20.076000000000001</v>
      </c>
    </row>
    <row r="5746" spans="1:14" x14ac:dyDescent="0.2">
      <c r="A5746" s="21">
        <v>43620</v>
      </c>
      <c r="D5746" s="426">
        <v>63.56</v>
      </c>
      <c r="E5746" s="426">
        <v>53.48</v>
      </c>
      <c r="F5746" s="564">
        <f t="shared" si="64"/>
        <v>1.1884816753926704</v>
      </c>
      <c r="K5746" s="426">
        <v>50</v>
      </c>
      <c r="M5746" s="426">
        <v>44.4</v>
      </c>
      <c r="N5746" s="22">
        <f t="shared" si="63"/>
        <v>18.648</v>
      </c>
    </row>
    <row r="5747" spans="1:14" x14ac:dyDescent="0.2">
      <c r="A5747" s="21">
        <v>43621</v>
      </c>
      <c r="D5747" s="426">
        <v>62.14</v>
      </c>
      <c r="E5747" s="426">
        <v>51.68</v>
      </c>
      <c r="F5747" s="564">
        <f t="shared" si="64"/>
        <v>1.2023993808049536</v>
      </c>
      <c r="K5747" s="426"/>
      <c r="M5747" s="426">
        <v>41.8</v>
      </c>
      <c r="N5747" s="22">
        <f t="shared" si="63"/>
        <v>17.556000000000001</v>
      </c>
    </row>
    <row r="5748" spans="1:14" x14ac:dyDescent="0.2">
      <c r="A5748" s="21">
        <v>43622</v>
      </c>
      <c r="D5748" s="426">
        <v>62.77</v>
      </c>
      <c r="E5748" s="426">
        <v>52.59</v>
      </c>
      <c r="F5748" s="564">
        <f t="shared" si="64"/>
        <v>1.1935729226088609</v>
      </c>
      <c r="K5748" s="426"/>
      <c r="M5748" s="426">
        <v>45</v>
      </c>
      <c r="N5748" s="22">
        <f t="shared" si="63"/>
        <v>18.900000000000002</v>
      </c>
    </row>
    <row r="5749" spans="1:14" x14ac:dyDescent="0.2">
      <c r="A5749" s="21">
        <v>43623</v>
      </c>
      <c r="D5749" s="376">
        <v>64.099999999999994</v>
      </c>
      <c r="E5749" s="376">
        <v>53.99</v>
      </c>
      <c r="F5749" s="564">
        <f t="shared" si="64"/>
        <v>1.1872568994258195</v>
      </c>
      <c r="K5749" s="426"/>
      <c r="M5749" s="376">
        <v>47.5</v>
      </c>
      <c r="N5749" s="379">
        <f t="shared" si="63"/>
        <v>19.95</v>
      </c>
    </row>
    <row r="5750" spans="1:14" x14ac:dyDescent="0.2">
      <c r="A5750" s="21">
        <v>43624</v>
      </c>
      <c r="D5750" s="376">
        <v>64.099999999999994</v>
      </c>
      <c r="E5750" s="376">
        <v>53.99</v>
      </c>
      <c r="F5750" s="564">
        <f t="shared" si="64"/>
        <v>1.1872568994258195</v>
      </c>
      <c r="K5750" s="426"/>
      <c r="M5750" s="376">
        <v>47.5</v>
      </c>
      <c r="N5750" s="379">
        <f t="shared" si="63"/>
        <v>19.95</v>
      </c>
    </row>
    <row r="5751" spans="1:14" x14ac:dyDescent="0.2">
      <c r="A5751" s="21">
        <v>43625</v>
      </c>
      <c r="D5751" s="376">
        <v>64.099999999999994</v>
      </c>
      <c r="E5751" s="376">
        <v>53.99</v>
      </c>
      <c r="F5751" s="564">
        <f t="shared" si="64"/>
        <v>1.1872568994258195</v>
      </c>
      <c r="K5751" s="426"/>
      <c r="M5751" s="376">
        <v>47.5</v>
      </c>
      <c r="N5751" s="379">
        <f t="shared" si="63"/>
        <v>19.95</v>
      </c>
    </row>
    <row r="5752" spans="1:14" x14ac:dyDescent="0.2">
      <c r="A5752" s="21">
        <v>43626</v>
      </c>
      <c r="D5752" s="426">
        <v>64.31</v>
      </c>
      <c r="E5752" s="426">
        <v>53.26</v>
      </c>
      <c r="F5752" s="564">
        <f t="shared" si="64"/>
        <v>1.2074727750657155</v>
      </c>
      <c r="K5752" s="426"/>
      <c r="M5752" s="426">
        <v>43.8</v>
      </c>
      <c r="N5752" s="22">
        <f t="shared" si="63"/>
        <v>18.395999999999997</v>
      </c>
    </row>
    <row r="5753" spans="1:14" x14ac:dyDescent="0.2">
      <c r="A5753" s="21">
        <v>43627</v>
      </c>
      <c r="D5753" s="426">
        <v>63.56</v>
      </c>
      <c r="E5753" s="426">
        <v>53.27</v>
      </c>
      <c r="F5753" s="564">
        <f t="shared" si="64"/>
        <v>1.193166885676741</v>
      </c>
      <c r="K5753" s="426"/>
      <c r="M5753" s="426">
        <v>42.4</v>
      </c>
      <c r="N5753" s="22">
        <f t="shared" si="63"/>
        <v>17.808</v>
      </c>
    </row>
    <row r="5754" spans="1:14" x14ac:dyDescent="0.2">
      <c r="A5754" s="21">
        <v>43628</v>
      </c>
      <c r="D5754" s="426">
        <v>61.66</v>
      </c>
      <c r="E5754" s="426">
        <v>51.14</v>
      </c>
      <c r="F5754" s="564">
        <f t="shared" si="64"/>
        <v>1.2057098161908486</v>
      </c>
      <c r="K5754" s="426"/>
      <c r="M5754" s="426">
        <v>40.299999999999997</v>
      </c>
      <c r="N5754" s="22">
        <f t="shared" si="63"/>
        <v>16.925999999999998</v>
      </c>
    </row>
    <row r="5755" spans="1:14" x14ac:dyDescent="0.2">
      <c r="A5755" s="21">
        <v>43629</v>
      </c>
      <c r="D5755" s="426">
        <v>63.28</v>
      </c>
      <c r="E5755" s="426">
        <v>52.28</v>
      </c>
      <c r="F5755" s="564">
        <f t="shared" si="64"/>
        <v>1.2104055087987757</v>
      </c>
      <c r="K5755" s="426"/>
      <c r="M5755" s="426">
        <v>41.6</v>
      </c>
      <c r="N5755" s="22">
        <f t="shared" si="63"/>
        <v>17.472000000000001</v>
      </c>
    </row>
    <row r="5756" spans="1:14" x14ac:dyDescent="0.2">
      <c r="A5756" s="21">
        <v>43630</v>
      </c>
      <c r="D5756" s="376">
        <v>63.13</v>
      </c>
      <c r="E5756" s="376">
        <v>52.51</v>
      </c>
      <c r="F5756" s="564">
        <f t="shared" si="64"/>
        <v>1.202247191011236</v>
      </c>
      <c r="K5756" s="376">
        <v>49</v>
      </c>
      <c r="M5756" s="376">
        <v>43.8</v>
      </c>
      <c r="N5756" s="379">
        <f t="shared" si="63"/>
        <v>18.395999999999997</v>
      </c>
    </row>
    <row r="5757" spans="1:14" x14ac:dyDescent="0.2">
      <c r="A5757" s="21">
        <v>43631</v>
      </c>
      <c r="D5757" s="376">
        <v>63.13</v>
      </c>
      <c r="E5757" s="376">
        <v>52.51</v>
      </c>
      <c r="F5757" s="564">
        <f t="shared" si="64"/>
        <v>1.202247191011236</v>
      </c>
      <c r="K5757" s="376">
        <v>49</v>
      </c>
      <c r="M5757" s="376">
        <v>43.8</v>
      </c>
      <c r="N5757" s="379">
        <f t="shared" si="63"/>
        <v>18.395999999999997</v>
      </c>
    </row>
    <row r="5758" spans="1:14" x14ac:dyDescent="0.2">
      <c r="A5758" s="21">
        <v>43632</v>
      </c>
      <c r="D5758" s="376">
        <v>63.13</v>
      </c>
      <c r="E5758" s="376">
        <v>52.51</v>
      </c>
      <c r="F5758" s="564">
        <f t="shared" si="64"/>
        <v>1.202247191011236</v>
      </c>
      <c r="K5758" s="376">
        <v>49</v>
      </c>
      <c r="M5758" s="376">
        <v>43.8</v>
      </c>
      <c r="N5758" s="379">
        <f t="shared" si="63"/>
        <v>18.395999999999997</v>
      </c>
    </row>
    <row r="5759" spans="1:14" x14ac:dyDescent="0.2">
      <c r="A5759" s="21">
        <v>43633</v>
      </c>
      <c r="D5759" s="426">
        <v>62.56</v>
      </c>
      <c r="E5759" s="426">
        <v>51.93</v>
      </c>
      <c r="F5759" s="564">
        <f t="shared" si="64"/>
        <v>1.2046986327748894</v>
      </c>
      <c r="K5759" s="426">
        <v>48.25</v>
      </c>
      <c r="M5759" s="426">
        <v>41.5</v>
      </c>
      <c r="N5759" s="22">
        <f t="shared" si="63"/>
        <v>17.43</v>
      </c>
    </row>
    <row r="5760" spans="1:14" x14ac:dyDescent="0.2">
      <c r="A5760" s="21">
        <v>43634</v>
      </c>
      <c r="D5760" s="426">
        <v>63.35</v>
      </c>
      <c r="E5760" s="426">
        <v>53.9</v>
      </c>
      <c r="F5760" s="564">
        <f t="shared" si="64"/>
        <v>1.1753246753246753</v>
      </c>
      <c r="K5760" s="426">
        <v>50.5</v>
      </c>
      <c r="M5760" s="426">
        <v>42.8</v>
      </c>
      <c r="N5760" s="22">
        <f t="shared" si="63"/>
        <v>17.975999999999999</v>
      </c>
    </row>
    <row r="5761" spans="1:14" x14ac:dyDescent="0.2">
      <c r="A5761" s="21">
        <v>43635</v>
      </c>
      <c r="D5761" s="426">
        <v>62.85</v>
      </c>
      <c r="E5761" s="426">
        <v>53.76</v>
      </c>
      <c r="F5761" s="564">
        <f t="shared" si="64"/>
        <v>1.1690848214285714</v>
      </c>
      <c r="K5761" s="426">
        <v>50.25</v>
      </c>
      <c r="M5761" s="426">
        <v>42.8</v>
      </c>
      <c r="N5761" s="22">
        <f t="shared" si="63"/>
        <v>17.975999999999999</v>
      </c>
    </row>
    <row r="5762" spans="1:14" x14ac:dyDescent="0.2">
      <c r="A5762" s="21">
        <v>43636</v>
      </c>
      <c r="D5762" s="426">
        <v>65.44</v>
      </c>
      <c r="E5762" s="426">
        <v>56.65</v>
      </c>
      <c r="F5762" s="564">
        <f t="shared" si="64"/>
        <v>1.1551632833186232</v>
      </c>
      <c r="K5762" s="426">
        <v>53</v>
      </c>
      <c r="M5762" s="426">
        <v>45.6</v>
      </c>
      <c r="N5762" s="22">
        <f t="shared" si="63"/>
        <v>19.152000000000001</v>
      </c>
    </row>
    <row r="5763" spans="1:14" x14ac:dyDescent="0.2">
      <c r="A5763" s="21">
        <v>43637</v>
      </c>
      <c r="D5763" s="376">
        <v>65.989999999999995</v>
      </c>
      <c r="E5763" s="376">
        <v>57.43</v>
      </c>
      <c r="F5763" s="564">
        <f t="shared" si="64"/>
        <v>1.1490510186313772</v>
      </c>
      <c r="K5763" s="376">
        <v>54</v>
      </c>
      <c r="M5763" s="376">
        <v>47.3</v>
      </c>
      <c r="N5763" s="379">
        <f t="shared" si="63"/>
        <v>19.866</v>
      </c>
    </row>
    <row r="5764" spans="1:14" x14ac:dyDescent="0.2">
      <c r="A5764" s="21">
        <v>43638</v>
      </c>
      <c r="D5764" s="376">
        <v>65.989999999999995</v>
      </c>
      <c r="E5764" s="376">
        <v>57.43</v>
      </c>
      <c r="F5764" s="564">
        <f t="shared" si="64"/>
        <v>1.1490510186313772</v>
      </c>
      <c r="K5764" s="376">
        <v>54</v>
      </c>
      <c r="M5764" s="376">
        <v>47.3</v>
      </c>
      <c r="N5764" s="379">
        <f t="shared" si="63"/>
        <v>19.866</v>
      </c>
    </row>
    <row r="5765" spans="1:14" x14ac:dyDescent="0.2">
      <c r="A5765" s="21">
        <v>43639</v>
      </c>
      <c r="D5765" s="376">
        <v>65.989999999999995</v>
      </c>
      <c r="E5765" s="376">
        <v>57.43</v>
      </c>
      <c r="F5765" s="564">
        <f t="shared" si="64"/>
        <v>1.1490510186313772</v>
      </c>
      <c r="K5765" s="376">
        <v>54</v>
      </c>
      <c r="M5765" s="376">
        <v>47.3</v>
      </c>
      <c r="N5765" s="379">
        <f t="shared" si="63"/>
        <v>19.866</v>
      </c>
    </row>
    <row r="5766" spans="1:14" x14ac:dyDescent="0.2">
      <c r="A5766" s="21">
        <v>43640</v>
      </c>
      <c r="D5766" s="426">
        <v>65.16</v>
      </c>
      <c r="E5766" s="426">
        <v>57.9</v>
      </c>
      <c r="F5766" s="564">
        <f t="shared" si="64"/>
        <v>1.1253886010362695</v>
      </c>
      <c r="K5766" s="426">
        <v>54.25</v>
      </c>
      <c r="M5766" s="426">
        <v>46.5</v>
      </c>
      <c r="N5766" s="22">
        <f t="shared" si="63"/>
        <v>19.53</v>
      </c>
    </row>
    <row r="5767" spans="1:14" x14ac:dyDescent="0.2">
      <c r="A5767" s="21">
        <v>43641</v>
      </c>
      <c r="D5767" s="426">
        <v>66.239999999999995</v>
      </c>
      <c r="E5767" s="426">
        <v>57.83</v>
      </c>
      <c r="F5767" s="564">
        <f t="shared" si="64"/>
        <v>1.1454262493515477</v>
      </c>
      <c r="K5767" s="426">
        <v>54.25</v>
      </c>
      <c r="M5767" s="426">
        <v>46.8</v>
      </c>
      <c r="N5767" s="22">
        <f t="shared" si="63"/>
        <v>19.655999999999999</v>
      </c>
    </row>
    <row r="5768" spans="1:14" x14ac:dyDescent="0.2">
      <c r="A5768" s="21">
        <v>43642</v>
      </c>
      <c r="D5768" s="426">
        <v>66.849999999999994</v>
      </c>
      <c r="E5768" s="426">
        <v>59.38</v>
      </c>
      <c r="F5768" s="564">
        <f t="shared" si="64"/>
        <v>1.1257999326372514</v>
      </c>
      <c r="K5768" s="426">
        <v>55.75</v>
      </c>
      <c r="M5768" s="426">
        <v>49.5</v>
      </c>
      <c r="N5768" s="22">
        <f t="shared" si="63"/>
        <v>20.79</v>
      </c>
    </row>
    <row r="5769" spans="1:14" x14ac:dyDescent="0.2">
      <c r="A5769" s="21">
        <v>43643</v>
      </c>
      <c r="D5769" s="426">
        <v>66.78</v>
      </c>
      <c r="E5769" s="426">
        <v>59.43</v>
      </c>
      <c r="F5769" s="564">
        <f t="shared" si="64"/>
        <v>1.1236749116607774</v>
      </c>
      <c r="K5769" s="426">
        <v>56</v>
      </c>
      <c r="M5769" s="426">
        <v>48.8</v>
      </c>
      <c r="N5769" s="22">
        <f t="shared" si="63"/>
        <v>20.495999999999999</v>
      </c>
    </row>
    <row r="5770" spans="1:14" x14ac:dyDescent="0.2">
      <c r="A5770" s="21">
        <v>43644</v>
      </c>
      <c r="D5770" s="376">
        <v>67.52</v>
      </c>
      <c r="E5770" s="375">
        <v>58.47</v>
      </c>
      <c r="F5770" s="564">
        <f t="shared" si="64"/>
        <v>1.1547802291773559</v>
      </c>
      <c r="K5770" s="376">
        <v>55</v>
      </c>
      <c r="M5770" s="376">
        <v>48.4</v>
      </c>
      <c r="N5770" s="379">
        <f t="shared" si="63"/>
        <v>20.327999999999999</v>
      </c>
    </row>
    <row r="5771" spans="1:14" x14ac:dyDescent="0.2">
      <c r="A5771" s="21">
        <v>43645</v>
      </c>
      <c r="D5771" s="376">
        <v>67.52</v>
      </c>
      <c r="E5771" s="375">
        <v>58.47</v>
      </c>
      <c r="F5771" s="564">
        <f t="shared" si="64"/>
        <v>1.1547802291773559</v>
      </c>
      <c r="K5771" s="376">
        <v>55</v>
      </c>
      <c r="M5771" s="376">
        <v>48.4</v>
      </c>
      <c r="N5771" s="379">
        <f t="shared" si="63"/>
        <v>20.327999999999999</v>
      </c>
    </row>
    <row r="5772" spans="1:14" ht="13.2" x14ac:dyDescent="0.25">
      <c r="A5772" s="21">
        <v>43646</v>
      </c>
      <c r="D5772" s="376">
        <v>67.52</v>
      </c>
      <c r="E5772" s="375">
        <v>58.47</v>
      </c>
      <c r="F5772" s="564">
        <f t="shared" si="64"/>
        <v>1.1547802291773559</v>
      </c>
      <c r="H5772" s="383">
        <f>AVERAGE(D5743:D5772)</f>
        <v>64.648333333333326</v>
      </c>
      <c r="I5772" s="383">
        <f>AVERAGE(E5743:E5772)</f>
        <v>54.864333333333342</v>
      </c>
      <c r="K5772" s="376">
        <v>55</v>
      </c>
      <c r="M5772" s="376">
        <v>48.4</v>
      </c>
      <c r="N5772" s="379">
        <f t="shared" si="63"/>
        <v>20.327999999999999</v>
      </c>
    </row>
    <row r="5773" spans="1:14" s="57" customFormat="1" ht="48.75" customHeight="1" x14ac:dyDescent="0.2">
      <c r="A5773" s="670">
        <v>43647</v>
      </c>
      <c r="D5773" s="664">
        <v>65.099999999999994</v>
      </c>
      <c r="E5773" s="668">
        <v>59.09</v>
      </c>
      <c r="F5773" s="663" t="s">
        <v>3337</v>
      </c>
      <c r="H5773" s="665"/>
      <c r="I5773" s="665"/>
      <c r="K5773" s="664">
        <v>55.5</v>
      </c>
      <c r="M5773" s="666">
        <v>48.3</v>
      </c>
      <c r="N5773" s="669">
        <f t="shared" si="63"/>
        <v>20.285999999999998</v>
      </c>
    </row>
    <row r="5774" spans="1:14" ht="25.5" customHeight="1" x14ac:dyDescent="0.2">
      <c r="A5774" s="21">
        <v>43648</v>
      </c>
      <c r="D5774" s="426">
        <v>62.72</v>
      </c>
      <c r="E5774" s="557">
        <v>56.25</v>
      </c>
      <c r="F5774" s="667" t="s">
        <v>3338</v>
      </c>
      <c r="K5774" s="426">
        <v>52.75</v>
      </c>
      <c r="M5774" s="426">
        <v>45</v>
      </c>
      <c r="N5774" s="389">
        <f t="shared" si="63"/>
        <v>18.900000000000002</v>
      </c>
    </row>
    <row r="5775" spans="1:14" x14ac:dyDescent="0.2">
      <c r="A5775" s="21">
        <v>43649</v>
      </c>
      <c r="D5775" s="426">
        <v>63.53</v>
      </c>
      <c r="E5775" s="375">
        <v>57.34</v>
      </c>
      <c r="F5775" s="564">
        <f t="shared" ref="F5775" si="65">D5775/E5775</f>
        <v>1.1079525636553889</v>
      </c>
      <c r="K5775" s="376">
        <v>53.75</v>
      </c>
      <c r="M5775" s="376">
        <v>47.8</v>
      </c>
      <c r="N5775" s="379">
        <f t="shared" si="63"/>
        <v>20.076000000000001</v>
      </c>
    </row>
    <row r="5776" spans="1:14" x14ac:dyDescent="0.2">
      <c r="A5776" s="21">
        <v>43650</v>
      </c>
      <c r="D5776" s="426">
        <v>63.62</v>
      </c>
      <c r="E5776" s="375">
        <v>57.34</v>
      </c>
      <c r="F5776" s="424" t="s">
        <v>3339</v>
      </c>
      <c r="K5776" s="376">
        <v>53.75</v>
      </c>
      <c r="M5776" s="376">
        <v>47.8</v>
      </c>
      <c r="N5776" s="379">
        <f t="shared" si="63"/>
        <v>20.076000000000001</v>
      </c>
    </row>
    <row r="5777" spans="1:14" x14ac:dyDescent="0.2">
      <c r="A5777" s="21">
        <v>43651</v>
      </c>
      <c r="D5777" s="376">
        <v>64.23</v>
      </c>
      <c r="E5777" s="375">
        <v>57.51</v>
      </c>
      <c r="F5777" s="564">
        <f t="shared" ref="F5777:F5840" si="66">D5777/E5777</f>
        <v>1.1168492436098072</v>
      </c>
      <c r="K5777" s="376">
        <v>54</v>
      </c>
      <c r="M5777" s="376">
        <v>47.8</v>
      </c>
      <c r="N5777" s="379">
        <f t="shared" si="63"/>
        <v>20.076000000000001</v>
      </c>
    </row>
    <row r="5778" spans="1:14" x14ac:dyDescent="0.2">
      <c r="A5778" s="21">
        <v>43652</v>
      </c>
      <c r="D5778" s="376">
        <v>64.23</v>
      </c>
      <c r="E5778" s="375">
        <v>57.51</v>
      </c>
      <c r="F5778" s="564">
        <f t="shared" si="66"/>
        <v>1.1168492436098072</v>
      </c>
      <c r="K5778" s="376">
        <v>54</v>
      </c>
      <c r="M5778" s="376">
        <v>47.8</v>
      </c>
      <c r="N5778" s="379">
        <f t="shared" si="63"/>
        <v>20.076000000000001</v>
      </c>
    </row>
    <row r="5779" spans="1:14" x14ac:dyDescent="0.2">
      <c r="A5779" s="21">
        <v>43653</v>
      </c>
      <c r="D5779" s="376">
        <v>64.23</v>
      </c>
      <c r="E5779" s="375">
        <v>57.51</v>
      </c>
      <c r="F5779" s="564">
        <f t="shared" si="66"/>
        <v>1.1168492436098072</v>
      </c>
      <c r="K5779" s="376">
        <v>54</v>
      </c>
      <c r="M5779" s="376">
        <v>47.8</v>
      </c>
      <c r="N5779" s="379">
        <f t="shared" si="63"/>
        <v>20.076000000000001</v>
      </c>
    </row>
    <row r="5780" spans="1:14" x14ac:dyDescent="0.2">
      <c r="A5780" s="21">
        <v>43654</v>
      </c>
      <c r="D5780" s="426">
        <v>64.89</v>
      </c>
      <c r="E5780" s="557">
        <v>57.66</v>
      </c>
      <c r="F5780" s="564">
        <f t="shared" si="66"/>
        <v>1.1253902185223725</v>
      </c>
      <c r="K5780" s="426">
        <v>54.25</v>
      </c>
      <c r="M5780" s="426">
        <v>47.5</v>
      </c>
      <c r="N5780" s="389">
        <f t="shared" si="63"/>
        <v>19.95</v>
      </c>
    </row>
    <row r="5781" spans="1:14" x14ac:dyDescent="0.2">
      <c r="A5781" s="21">
        <v>43655</v>
      </c>
      <c r="D5781" s="426">
        <v>64.3</v>
      </c>
      <c r="E5781" s="557">
        <v>57.83</v>
      </c>
      <c r="F5781" s="564">
        <f t="shared" si="66"/>
        <v>1.1118796472419159</v>
      </c>
      <c r="K5781" s="426"/>
      <c r="M5781" s="426">
        <v>46.8</v>
      </c>
      <c r="N5781" s="389">
        <f t="shared" si="63"/>
        <v>19.655999999999999</v>
      </c>
    </row>
    <row r="5782" spans="1:14" x14ac:dyDescent="0.2">
      <c r="A5782" s="21">
        <v>43656</v>
      </c>
      <c r="D5782" s="426">
        <v>66.41</v>
      </c>
      <c r="E5782" s="557">
        <v>60.43</v>
      </c>
      <c r="F5782" s="564">
        <f t="shared" si="66"/>
        <v>1.0989574714545756</v>
      </c>
      <c r="K5782" s="426"/>
      <c r="M5782" s="426">
        <v>50.5</v>
      </c>
      <c r="N5782" s="389">
        <f t="shared" si="63"/>
        <v>21.21</v>
      </c>
    </row>
    <row r="5783" spans="1:14" x14ac:dyDescent="0.2">
      <c r="A5783" s="21">
        <v>43657</v>
      </c>
      <c r="D5783" s="426">
        <v>67.64</v>
      </c>
      <c r="E5783" s="426">
        <v>60.2</v>
      </c>
      <c r="F5783" s="564">
        <f t="shared" si="66"/>
        <v>1.1235880398671096</v>
      </c>
      <c r="K5783" s="426"/>
      <c r="M5783" s="426">
        <v>50.8</v>
      </c>
      <c r="N5783" s="389">
        <f t="shared" si="63"/>
        <v>21.335999999999999</v>
      </c>
    </row>
    <row r="5784" spans="1:14" ht="20.399999999999999" x14ac:dyDescent="0.2">
      <c r="A5784" s="21">
        <v>43658</v>
      </c>
      <c r="D5784" s="376">
        <v>66.650000000000006</v>
      </c>
      <c r="E5784" s="375">
        <v>60.21</v>
      </c>
      <c r="F5784" s="647" t="s">
        <v>3340</v>
      </c>
      <c r="K5784" s="426"/>
      <c r="M5784" s="376">
        <v>47</v>
      </c>
      <c r="N5784" s="379">
        <f t="shared" si="63"/>
        <v>19.739999999999998</v>
      </c>
    </row>
    <row r="5785" spans="1:14" x14ac:dyDescent="0.2">
      <c r="A5785" s="21">
        <v>43659</v>
      </c>
      <c r="D5785" s="376">
        <v>66.650000000000006</v>
      </c>
      <c r="E5785" s="375">
        <v>60.21</v>
      </c>
      <c r="F5785" s="564">
        <f t="shared" si="66"/>
        <v>1.1069589769141339</v>
      </c>
      <c r="K5785" s="426"/>
      <c r="M5785" s="376">
        <v>47</v>
      </c>
      <c r="N5785" s="379">
        <f t="shared" si="63"/>
        <v>19.739999999999998</v>
      </c>
    </row>
    <row r="5786" spans="1:14" x14ac:dyDescent="0.2">
      <c r="A5786" s="21">
        <v>43660</v>
      </c>
      <c r="D5786" s="376">
        <v>66.650000000000006</v>
      </c>
      <c r="E5786" s="375">
        <v>60.21</v>
      </c>
      <c r="F5786" s="564">
        <f t="shared" si="66"/>
        <v>1.1069589769141339</v>
      </c>
      <c r="K5786"/>
      <c r="M5786" s="376">
        <v>47</v>
      </c>
      <c r="N5786" s="379">
        <f t="shared" si="63"/>
        <v>19.739999999999998</v>
      </c>
    </row>
    <row r="5787" spans="1:14" x14ac:dyDescent="0.2">
      <c r="A5787" s="21">
        <v>43661</v>
      </c>
      <c r="D5787" s="426">
        <v>66.86</v>
      </c>
      <c r="E5787" s="557">
        <v>59.58</v>
      </c>
      <c r="F5787" s="564">
        <f t="shared" si="66"/>
        <v>1.1221886539107082</v>
      </c>
      <c r="K5787" s="426">
        <v>55.75</v>
      </c>
      <c r="M5787" s="426">
        <v>49.3</v>
      </c>
      <c r="N5787" s="389">
        <f t="shared" si="63"/>
        <v>20.706</v>
      </c>
    </row>
    <row r="5788" spans="1:14" x14ac:dyDescent="0.2">
      <c r="A5788" s="21">
        <v>43662</v>
      </c>
      <c r="D5788" s="426">
        <v>65.87</v>
      </c>
      <c r="E5788" s="557">
        <v>57.62</v>
      </c>
      <c r="F5788" s="564">
        <f t="shared" si="66"/>
        <v>1.1431794515793128</v>
      </c>
      <c r="K5788" s="426">
        <v>54.25</v>
      </c>
      <c r="M5788" s="426">
        <v>49.6</v>
      </c>
      <c r="N5788" s="389">
        <f t="shared" si="63"/>
        <v>20.832000000000001</v>
      </c>
    </row>
    <row r="5789" spans="1:14" x14ac:dyDescent="0.2">
      <c r="A5789" s="21">
        <v>43663</v>
      </c>
      <c r="D5789" s="426">
        <v>63.67</v>
      </c>
      <c r="E5789" s="557">
        <v>56.78</v>
      </c>
      <c r="F5789" s="564">
        <f t="shared" si="66"/>
        <v>1.1213455442057063</v>
      </c>
      <c r="K5789" s="426">
        <v>53.25</v>
      </c>
      <c r="M5789" s="426">
        <v>51.6</v>
      </c>
      <c r="N5789" s="389">
        <f t="shared" si="63"/>
        <v>21.672000000000001</v>
      </c>
    </row>
    <row r="5790" spans="1:14" x14ac:dyDescent="0.2">
      <c r="A5790" s="21">
        <v>43664</v>
      </c>
      <c r="D5790" s="426">
        <v>60.7</v>
      </c>
      <c r="E5790" s="426">
        <v>55.3</v>
      </c>
      <c r="F5790" s="564">
        <f t="shared" si="66"/>
        <v>1.0976491862567812</v>
      </c>
      <c r="K5790" s="426">
        <v>51.75</v>
      </c>
      <c r="M5790" s="426">
        <v>51.1</v>
      </c>
      <c r="N5790" s="389">
        <f t="shared" si="63"/>
        <v>21.462</v>
      </c>
    </row>
    <row r="5791" spans="1:14" x14ac:dyDescent="0.2">
      <c r="A5791" s="21">
        <v>43665</v>
      </c>
      <c r="D5791" s="376">
        <v>61.04</v>
      </c>
      <c r="E5791" s="375">
        <v>55.63</v>
      </c>
      <c r="F5791" s="564">
        <f t="shared" si="66"/>
        <v>1.097249685421535</v>
      </c>
      <c r="K5791" s="376">
        <v>52</v>
      </c>
      <c r="M5791" s="376">
        <v>50.4</v>
      </c>
      <c r="N5791" s="379">
        <f t="shared" si="63"/>
        <v>21.167999999999999</v>
      </c>
    </row>
    <row r="5792" spans="1:14" x14ac:dyDescent="0.2">
      <c r="A5792" s="21">
        <v>43666</v>
      </c>
      <c r="D5792" s="376">
        <v>61.04</v>
      </c>
      <c r="E5792" s="375">
        <v>55.63</v>
      </c>
      <c r="F5792" s="564">
        <f t="shared" si="66"/>
        <v>1.097249685421535</v>
      </c>
      <c r="K5792" s="376">
        <v>52</v>
      </c>
      <c r="M5792" s="376">
        <v>50.4</v>
      </c>
      <c r="N5792" s="379">
        <f t="shared" si="63"/>
        <v>21.167999999999999</v>
      </c>
    </row>
    <row r="5793" spans="1:14" x14ac:dyDescent="0.2">
      <c r="A5793" s="21">
        <v>43667</v>
      </c>
      <c r="D5793" s="376">
        <v>61.04</v>
      </c>
      <c r="E5793" s="375">
        <v>55.63</v>
      </c>
      <c r="F5793" s="564">
        <f t="shared" si="66"/>
        <v>1.097249685421535</v>
      </c>
      <c r="K5793" s="376">
        <v>52</v>
      </c>
      <c r="M5793" s="376">
        <v>50.4</v>
      </c>
      <c r="N5793" s="379">
        <f t="shared" si="63"/>
        <v>21.167999999999999</v>
      </c>
    </row>
    <row r="5794" spans="1:14" x14ac:dyDescent="0.2">
      <c r="A5794" s="21">
        <v>43668</v>
      </c>
      <c r="D5794" s="426">
        <v>61.96</v>
      </c>
      <c r="E5794" s="557">
        <v>56.22</v>
      </c>
      <c r="F5794" s="564">
        <f t="shared" si="66"/>
        <v>1.1020988971896122</v>
      </c>
      <c r="K5794" s="426">
        <v>53</v>
      </c>
      <c r="M5794" s="426">
        <v>49.8</v>
      </c>
      <c r="N5794" s="389">
        <f t="shared" si="63"/>
        <v>20.916</v>
      </c>
    </row>
    <row r="5795" spans="1:14" x14ac:dyDescent="0.2">
      <c r="A5795" s="21">
        <v>43669</v>
      </c>
      <c r="D5795" s="426">
        <v>62.28</v>
      </c>
      <c r="E5795" s="557">
        <v>56.77</v>
      </c>
      <c r="F5795" s="564">
        <f t="shared" si="66"/>
        <v>1.0970583054430156</v>
      </c>
      <c r="K5795" s="426">
        <v>53.25</v>
      </c>
      <c r="M5795" s="426">
        <v>50</v>
      </c>
      <c r="N5795" s="389">
        <f t="shared" si="63"/>
        <v>21</v>
      </c>
    </row>
    <row r="5796" spans="1:14" x14ac:dyDescent="0.2">
      <c r="A5796" s="21">
        <v>43670</v>
      </c>
      <c r="D5796" s="426">
        <v>63.83</v>
      </c>
      <c r="E5796" s="557">
        <v>55.88</v>
      </c>
      <c r="F5796" s="564">
        <f t="shared" si="66"/>
        <v>1.1422691481746599</v>
      </c>
      <c r="K5796" s="426">
        <v>52.25</v>
      </c>
      <c r="M5796" s="426">
        <v>50</v>
      </c>
      <c r="N5796" s="389">
        <f t="shared" si="63"/>
        <v>21</v>
      </c>
    </row>
    <row r="5797" spans="1:14" x14ac:dyDescent="0.2">
      <c r="A5797" s="21">
        <v>43671</v>
      </c>
      <c r="D5797" s="426">
        <v>63.47</v>
      </c>
      <c r="E5797" s="557">
        <v>56.02</v>
      </c>
      <c r="F5797" s="564">
        <f t="shared" si="66"/>
        <v>1.132988218493395</v>
      </c>
      <c r="K5797" s="426">
        <v>52.5</v>
      </c>
      <c r="M5797" s="426">
        <v>48.8</v>
      </c>
      <c r="N5797" s="389">
        <f t="shared" si="63"/>
        <v>20.495999999999999</v>
      </c>
    </row>
    <row r="5798" spans="1:14" x14ac:dyDescent="0.2">
      <c r="A5798" s="21">
        <v>43672</v>
      </c>
      <c r="D5798" s="376">
        <v>62.46</v>
      </c>
      <c r="E5798" s="376">
        <v>56.2</v>
      </c>
      <c r="F5798" s="564">
        <f t="shared" si="66"/>
        <v>1.1113879003558718</v>
      </c>
      <c r="K5798" s="376">
        <v>52.75</v>
      </c>
      <c r="M5798" s="376">
        <v>48.8</v>
      </c>
      <c r="N5798" s="379">
        <f t="shared" si="63"/>
        <v>20.495999999999999</v>
      </c>
    </row>
    <row r="5799" spans="1:14" x14ac:dyDescent="0.2">
      <c r="A5799" s="21">
        <v>43673</v>
      </c>
      <c r="D5799" s="376">
        <v>62.46</v>
      </c>
      <c r="E5799" s="376">
        <v>56.2</v>
      </c>
      <c r="F5799" s="564">
        <f t="shared" si="66"/>
        <v>1.1113879003558718</v>
      </c>
      <c r="K5799" s="376">
        <v>52.75</v>
      </c>
      <c r="M5799" s="376">
        <v>48.8</v>
      </c>
      <c r="N5799" s="379">
        <f t="shared" si="63"/>
        <v>20.495999999999999</v>
      </c>
    </row>
    <row r="5800" spans="1:14" x14ac:dyDescent="0.2">
      <c r="A5800" s="21">
        <v>43674</v>
      </c>
      <c r="D5800" s="376">
        <v>62.46</v>
      </c>
      <c r="E5800" s="376">
        <v>56.2</v>
      </c>
      <c r="F5800" s="564">
        <f t="shared" si="66"/>
        <v>1.1113879003558718</v>
      </c>
      <c r="K5800" s="376">
        <v>52.75</v>
      </c>
      <c r="M5800" s="376">
        <v>48.8</v>
      </c>
      <c r="N5800" s="379">
        <f t="shared" ref="N5800:N5863" si="67">(M5800/100)*42</f>
        <v>20.495999999999999</v>
      </c>
    </row>
    <row r="5801" spans="1:14" x14ac:dyDescent="0.2">
      <c r="A5801" s="21">
        <v>43675</v>
      </c>
      <c r="D5801" s="426">
        <v>62.29</v>
      </c>
      <c r="E5801" s="557">
        <v>56.87</v>
      </c>
      <c r="F5801" s="564">
        <f t="shared" si="66"/>
        <v>1.09530508176543</v>
      </c>
      <c r="K5801" s="426">
        <v>53.25</v>
      </c>
      <c r="M5801" s="426">
        <v>48.8</v>
      </c>
      <c r="N5801" s="389">
        <f t="shared" si="67"/>
        <v>20.495999999999999</v>
      </c>
    </row>
    <row r="5802" spans="1:14" x14ac:dyDescent="0.2">
      <c r="A5802" s="21">
        <v>43676</v>
      </c>
      <c r="D5802" s="426">
        <v>62.55</v>
      </c>
      <c r="E5802" s="557">
        <v>58.05</v>
      </c>
      <c r="F5802" s="564">
        <f t="shared" si="66"/>
        <v>1.0775193798449612</v>
      </c>
      <c r="K5802" s="426">
        <v>54.5</v>
      </c>
      <c r="M5802" s="426">
        <v>49.4</v>
      </c>
      <c r="N5802" s="379">
        <f t="shared" si="67"/>
        <v>20.748000000000001</v>
      </c>
    </row>
    <row r="5803" spans="1:14" ht="13.2" x14ac:dyDescent="0.25">
      <c r="A5803" s="21">
        <v>43677</v>
      </c>
      <c r="D5803" s="426">
        <v>64.069999999999993</v>
      </c>
      <c r="E5803" s="557">
        <v>58.58</v>
      </c>
      <c r="F5803" s="564">
        <f t="shared" si="66"/>
        <v>1.093717992488904</v>
      </c>
      <c r="H5803" s="383">
        <f>AVERAGE(D5773:D5803)</f>
        <v>63.835483870967735</v>
      </c>
      <c r="I5803" s="383">
        <f>AVERAGE(E5773:E5803)</f>
        <v>57.49870967741937</v>
      </c>
      <c r="K5803" s="426">
        <v>55</v>
      </c>
      <c r="M5803" s="426">
        <v>44.5</v>
      </c>
      <c r="N5803" s="379">
        <f t="shared" si="67"/>
        <v>18.690000000000001</v>
      </c>
    </row>
    <row r="5804" spans="1:14" s="57" customFormat="1" ht="21.75" customHeight="1" x14ac:dyDescent="0.2">
      <c r="A5804" s="286">
        <v>43678</v>
      </c>
      <c r="D5804" s="435">
        <v>62.9</v>
      </c>
      <c r="E5804" s="370">
        <v>53.95</v>
      </c>
      <c r="F5804" s="647" t="s">
        <v>3341</v>
      </c>
      <c r="K5804" s="373">
        <v>50.5</v>
      </c>
      <c r="M5804" s="542">
        <v>44.3</v>
      </c>
      <c r="N5804" s="371">
        <f t="shared" si="67"/>
        <v>18.605999999999998</v>
      </c>
    </row>
    <row r="5805" spans="1:14" x14ac:dyDescent="0.2">
      <c r="A5805" s="21">
        <v>43679</v>
      </c>
      <c r="D5805" s="376">
        <v>61.12</v>
      </c>
      <c r="E5805" s="375">
        <v>55.66</v>
      </c>
      <c r="F5805" s="564">
        <f t="shared" si="66"/>
        <v>1.0980955803090191</v>
      </c>
      <c r="K5805" s="376">
        <v>52</v>
      </c>
      <c r="M5805" s="376">
        <v>44.5</v>
      </c>
      <c r="N5805" s="379">
        <f t="shared" si="67"/>
        <v>18.690000000000001</v>
      </c>
    </row>
    <row r="5806" spans="1:14" x14ac:dyDescent="0.2">
      <c r="A5806" s="21">
        <v>43680</v>
      </c>
      <c r="D5806" s="376">
        <v>61.12</v>
      </c>
      <c r="E5806" s="375">
        <v>55.66</v>
      </c>
      <c r="F5806" s="564">
        <f t="shared" si="66"/>
        <v>1.0980955803090191</v>
      </c>
      <c r="K5806" s="376">
        <v>52</v>
      </c>
      <c r="M5806" s="376">
        <v>44.5</v>
      </c>
      <c r="N5806" s="379">
        <f t="shared" si="67"/>
        <v>18.690000000000001</v>
      </c>
    </row>
    <row r="5807" spans="1:14" x14ac:dyDescent="0.2">
      <c r="A5807" s="21">
        <v>43681</v>
      </c>
      <c r="D5807" s="376">
        <v>61.12</v>
      </c>
      <c r="E5807" s="375">
        <v>55.66</v>
      </c>
      <c r="F5807" s="564">
        <f t="shared" si="66"/>
        <v>1.0980955803090191</v>
      </c>
      <c r="K5807" s="376">
        <v>52</v>
      </c>
      <c r="M5807" s="376">
        <v>44.5</v>
      </c>
      <c r="N5807" s="379">
        <f t="shared" si="67"/>
        <v>18.690000000000001</v>
      </c>
    </row>
    <row r="5808" spans="1:14" ht="20.399999999999999" x14ac:dyDescent="0.2">
      <c r="A5808" s="21">
        <v>43682</v>
      </c>
      <c r="D5808" s="426">
        <v>59.32</v>
      </c>
      <c r="E5808" s="557">
        <v>54.69</v>
      </c>
      <c r="F5808" s="647" t="s">
        <v>3342</v>
      </c>
      <c r="K5808" s="426">
        <v>51.5</v>
      </c>
      <c r="M5808" s="426">
        <v>41.3</v>
      </c>
      <c r="N5808" s="389">
        <f t="shared" si="67"/>
        <v>17.346</v>
      </c>
    </row>
    <row r="5809" spans="1:14" x14ac:dyDescent="0.2">
      <c r="A5809" s="21">
        <v>43683</v>
      </c>
      <c r="D5809" s="426">
        <v>58.63</v>
      </c>
      <c r="E5809" s="557">
        <v>53.63</v>
      </c>
      <c r="F5809" s="564">
        <f t="shared" si="66"/>
        <v>1.0932314003356329</v>
      </c>
      <c r="K5809"/>
      <c r="M5809" s="426">
        <v>45.3</v>
      </c>
      <c r="N5809" s="389">
        <f t="shared" si="67"/>
        <v>19.026</v>
      </c>
    </row>
    <row r="5810" spans="1:14" x14ac:dyDescent="0.2">
      <c r="A5810" s="21">
        <v>43684</v>
      </c>
      <c r="D5810" s="426">
        <v>55.03</v>
      </c>
      <c r="E5810" s="557">
        <v>51.09</v>
      </c>
      <c r="F5810" s="564">
        <f t="shared" si="66"/>
        <v>1.0771188099432374</v>
      </c>
      <c r="K5810"/>
      <c r="M5810" s="426">
        <v>38.799999999999997</v>
      </c>
      <c r="N5810" s="389">
        <f t="shared" si="67"/>
        <v>16.295999999999999</v>
      </c>
    </row>
    <row r="5811" spans="1:14" x14ac:dyDescent="0.2">
      <c r="A5811" s="21">
        <v>43685</v>
      </c>
      <c r="D5811" s="426">
        <v>56.29</v>
      </c>
      <c r="E5811" s="557">
        <v>52.54</v>
      </c>
      <c r="F5811" s="564">
        <f t="shared" si="66"/>
        <v>1.071374191092501</v>
      </c>
      <c r="K5811"/>
      <c r="M5811" s="426">
        <v>40</v>
      </c>
      <c r="N5811" s="389">
        <f t="shared" si="67"/>
        <v>16.8</v>
      </c>
    </row>
    <row r="5812" spans="1:14" x14ac:dyDescent="0.2">
      <c r="A5812" s="21">
        <v>43686</v>
      </c>
      <c r="D5812" s="376">
        <v>57.37</v>
      </c>
      <c r="E5812" s="376">
        <v>54.5</v>
      </c>
      <c r="F5812" s="564">
        <f t="shared" si="66"/>
        <v>1.0526605504587156</v>
      </c>
      <c r="K5812"/>
      <c r="M5812" s="376">
        <v>40</v>
      </c>
      <c r="N5812" s="379">
        <f t="shared" si="67"/>
        <v>16.8</v>
      </c>
    </row>
    <row r="5813" spans="1:14" x14ac:dyDescent="0.2">
      <c r="A5813" s="21">
        <v>43687</v>
      </c>
      <c r="D5813" s="376">
        <v>57.37</v>
      </c>
      <c r="E5813" s="376">
        <v>54.5</v>
      </c>
      <c r="F5813" s="564">
        <f t="shared" si="66"/>
        <v>1.0526605504587156</v>
      </c>
      <c r="K5813"/>
      <c r="M5813" s="376">
        <v>40</v>
      </c>
      <c r="N5813" s="379">
        <f t="shared" si="67"/>
        <v>16.8</v>
      </c>
    </row>
    <row r="5814" spans="1:14" x14ac:dyDescent="0.2">
      <c r="A5814" s="21">
        <v>43688</v>
      </c>
      <c r="D5814" s="376">
        <v>57.37</v>
      </c>
      <c r="E5814" s="376">
        <v>54.5</v>
      </c>
      <c r="F5814" s="564">
        <f t="shared" si="66"/>
        <v>1.0526605504587156</v>
      </c>
      <c r="K5814"/>
      <c r="M5814" s="376">
        <v>40</v>
      </c>
      <c r="N5814" s="379">
        <f t="shared" si="67"/>
        <v>16.8</v>
      </c>
    </row>
    <row r="5815" spans="1:14" x14ac:dyDescent="0.2">
      <c r="A5815" s="21">
        <v>43689</v>
      </c>
      <c r="D5815" s="426">
        <v>57.13</v>
      </c>
      <c r="E5815" s="426">
        <v>54.93</v>
      </c>
      <c r="F5815" s="564">
        <f t="shared" si="66"/>
        <v>1.0400509739668671</v>
      </c>
      <c r="K5815"/>
      <c r="M5815" s="426">
        <v>40</v>
      </c>
      <c r="N5815" s="389">
        <f t="shared" si="67"/>
        <v>16.8</v>
      </c>
    </row>
    <row r="5816" spans="1:14" x14ac:dyDescent="0.2">
      <c r="A5816" s="21">
        <v>43690</v>
      </c>
      <c r="D5816" s="426">
        <v>59.9</v>
      </c>
      <c r="E5816" s="426">
        <v>57.1</v>
      </c>
      <c r="F5816" s="564">
        <f t="shared" si="66"/>
        <v>1.0490367775831873</v>
      </c>
      <c r="K5816"/>
      <c r="M5816" s="426">
        <v>40.5</v>
      </c>
      <c r="N5816" s="389">
        <f t="shared" si="67"/>
        <v>17.010000000000002</v>
      </c>
    </row>
    <row r="5817" spans="1:14" x14ac:dyDescent="0.2">
      <c r="A5817" s="21">
        <v>43691</v>
      </c>
      <c r="D5817" s="426">
        <v>57.86</v>
      </c>
      <c r="E5817" s="426">
        <v>55.23</v>
      </c>
      <c r="F5817" s="564">
        <f t="shared" si="66"/>
        <v>1.0476190476190477</v>
      </c>
      <c r="K5817"/>
      <c r="M5817" s="426">
        <v>38.5</v>
      </c>
      <c r="N5817" s="389">
        <f t="shared" si="67"/>
        <v>16.170000000000002</v>
      </c>
    </row>
    <row r="5818" spans="1:14" x14ac:dyDescent="0.2">
      <c r="A5818" s="21">
        <v>43692</v>
      </c>
      <c r="D5818" s="426">
        <v>57.37</v>
      </c>
      <c r="E5818" s="426">
        <v>54.47</v>
      </c>
      <c r="F5818" s="564">
        <f t="shared" si="66"/>
        <v>1.0532403157701486</v>
      </c>
      <c r="K5818" s="426">
        <v>51</v>
      </c>
      <c r="M5818" s="426">
        <v>36.799999999999997</v>
      </c>
      <c r="N5818" s="389">
        <f t="shared" si="67"/>
        <v>15.456</v>
      </c>
    </row>
    <row r="5819" spans="1:14" x14ac:dyDescent="0.2">
      <c r="A5819" s="21">
        <v>43693</v>
      </c>
      <c r="D5819" s="376">
        <v>59</v>
      </c>
      <c r="E5819" s="376">
        <v>54.87</v>
      </c>
      <c r="F5819" s="564">
        <f t="shared" si="66"/>
        <v>1.0752688172043012</v>
      </c>
      <c r="K5819" s="376">
        <v>51.25</v>
      </c>
      <c r="M5819" s="376">
        <v>36.5</v>
      </c>
      <c r="N5819" s="379">
        <f t="shared" si="67"/>
        <v>15.33</v>
      </c>
    </row>
    <row r="5820" spans="1:14" x14ac:dyDescent="0.2">
      <c r="A5820" s="21">
        <v>43694</v>
      </c>
      <c r="D5820" s="376">
        <v>59</v>
      </c>
      <c r="E5820" s="376">
        <v>54.87</v>
      </c>
      <c r="F5820" s="564">
        <f t="shared" si="66"/>
        <v>1.0752688172043012</v>
      </c>
      <c r="K5820" s="376">
        <v>51.25</v>
      </c>
      <c r="M5820" s="376">
        <v>36.5</v>
      </c>
      <c r="N5820" s="379">
        <f t="shared" si="67"/>
        <v>15.33</v>
      </c>
    </row>
    <row r="5821" spans="1:14" x14ac:dyDescent="0.2">
      <c r="A5821" s="21">
        <v>43695</v>
      </c>
      <c r="D5821" s="376">
        <v>59</v>
      </c>
      <c r="E5821" s="376">
        <v>54.87</v>
      </c>
      <c r="F5821" s="564">
        <f t="shared" si="66"/>
        <v>1.0752688172043012</v>
      </c>
      <c r="K5821" s="376">
        <v>51.25</v>
      </c>
      <c r="M5821" s="376">
        <v>36.5</v>
      </c>
      <c r="N5821" s="379">
        <f t="shared" si="67"/>
        <v>15.33</v>
      </c>
    </row>
    <row r="5822" spans="1:14" x14ac:dyDescent="0.2">
      <c r="A5822" s="21">
        <v>43696</v>
      </c>
      <c r="D5822" s="426">
        <v>59.79</v>
      </c>
      <c r="E5822" s="426">
        <v>56.21</v>
      </c>
      <c r="F5822" s="564">
        <f t="shared" si="66"/>
        <v>1.0636897349226115</v>
      </c>
      <c r="K5822" s="426">
        <v>53</v>
      </c>
      <c r="M5822" s="426">
        <v>37.6</v>
      </c>
      <c r="N5822" s="389">
        <f t="shared" si="67"/>
        <v>15.792</v>
      </c>
    </row>
    <row r="5823" spans="1:14" x14ac:dyDescent="0.2">
      <c r="A5823" s="21">
        <v>43697</v>
      </c>
      <c r="D5823" s="426">
        <v>59.03</v>
      </c>
      <c r="E5823" s="426">
        <v>56.34</v>
      </c>
      <c r="F5823" s="564">
        <f t="shared" si="66"/>
        <v>1.0477458288959887</v>
      </c>
      <c r="K5823" s="426">
        <v>52.75</v>
      </c>
      <c r="M5823" s="426">
        <v>37.6</v>
      </c>
      <c r="N5823" s="389">
        <f t="shared" si="67"/>
        <v>15.792</v>
      </c>
    </row>
    <row r="5824" spans="1:14" x14ac:dyDescent="0.2">
      <c r="A5824" s="21">
        <v>43698</v>
      </c>
      <c r="D5824" s="426">
        <v>60.6</v>
      </c>
      <c r="E5824" s="426">
        <v>55.68</v>
      </c>
      <c r="F5824" s="564">
        <f t="shared" si="66"/>
        <v>1.0883620689655173</v>
      </c>
      <c r="K5824" s="426">
        <v>52.25</v>
      </c>
      <c r="M5824" s="426">
        <v>38</v>
      </c>
      <c r="N5824" s="389">
        <f t="shared" si="67"/>
        <v>15.96</v>
      </c>
    </row>
    <row r="5825" spans="1:14" x14ac:dyDescent="0.2">
      <c r="A5825" s="21">
        <v>43699</v>
      </c>
      <c r="D5825" s="426">
        <v>59.81</v>
      </c>
      <c r="E5825" s="426">
        <v>55.35</v>
      </c>
      <c r="F5825" s="564">
        <f t="shared" si="66"/>
        <v>1.0805781391147244</v>
      </c>
      <c r="K5825" s="426">
        <v>51.75</v>
      </c>
      <c r="M5825" s="426">
        <v>38</v>
      </c>
      <c r="N5825" s="389">
        <f t="shared" si="67"/>
        <v>15.96</v>
      </c>
    </row>
    <row r="5826" spans="1:14" x14ac:dyDescent="0.2">
      <c r="A5826" s="21">
        <v>43700</v>
      </c>
      <c r="D5826" s="376">
        <v>58.64</v>
      </c>
      <c r="E5826" s="376">
        <v>54.17</v>
      </c>
      <c r="F5826" s="564">
        <f t="shared" si="66"/>
        <v>1.0825179988923759</v>
      </c>
      <c r="K5826" s="376">
        <v>50.75</v>
      </c>
      <c r="M5826" s="376">
        <v>41.3</v>
      </c>
      <c r="N5826" s="379">
        <f t="shared" si="67"/>
        <v>17.346</v>
      </c>
    </row>
    <row r="5827" spans="1:14" x14ac:dyDescent="0.2">
      <c r="A5827" s="21">
        <v>43701</v>
      </c>
      <c r="D5827" s="376">
        <v>58.64</v>
      </c>
      <c r="E5827" s="376">
        <v>54.17</v>
      </c>
      <c r="F5827" s="564">
        <f t="shared" si="66"/>
        <v>1.0825179988923759</v>
      </c>
      <c r="K5827" s="376">
        <v>50.75</v>
      </c>
      <c r="M5827" s="376">
        <v>41.3</v>
      </c>
      <c r="N5827" s="379">
        <f t="shared" si="67"/>
        <v>17.346</v>
      </c>
    </row>
    <row r="5828" spans="1:14" x14ac:dyDescent="0.2">
      <c r="A5828" s="21">
        <v>43702</v>
      </c>
      <c r="D5828" s="376">
        <v>58.64</v>
      </c>
      <c r="E5828" s="376">
        <v>54.17</v>
      </c>
      <c r="F5828" s="564">
        <f t="shared" si="66"/>
        <v>1.0825179988923759</v>
      </c>
      <c r="K5828" s="376">
        <v>50.75</v>
      </c>
      <c r="M5828" s="376">
        <v>41.3</v>
      </c>
      <c r="N5828" s="379">
        <f t="shared" si="67"/>
        <v>17.346</v>
      </c>
    </row>
    <row r="5829" spans="1:14" x14ac:dyDescent="0.2">
      <c r="A5829" s="21">
        <v>43703</v>
      </c>
      <c r="D5829" s="426">
        <v>58.64</v>
      </c>
      <c r="E5829" s="426">
        <v>53.64</v>
      </c>
      <c r="F5829" s="564">
        <f t="shared" si="66"/>
        <v>1.093214019388516</v>
      </c>
      <c r="K5829" s="426">
        <v>50</v>
      </c>
      <c r="M5829" s="426">
        <v>41.8</v>
      </c>
      <c r="N5829" s="389">
        <f t="shared" si="67"/>
        <v>17.556000000000001</v>
      </c>
    </row>
    <row r="5830" spans="1:14" x14ac:dyDescent="0.2">
      <c r="A5830" s="21">
        <v>43704</v>
      </c>
      <c r="D5830" s="426">
        <v>58.44</v>
      </c>
      <c r="E5830" s="426">
        <v>54.93</v>
      </c>
      <c r="F5830" s="564">
        <f t="shared" si="66"/>
        <v>1.0638995084653196</v>
      </c>
      <c r="K5830" s="426">
        <v>51.25</v>
      </c>
      <c r="M5830" s="426">
        <v>42.8</v>
      </c>
      <c r="N5830" s="389">
        <f t="shared" si="67"/>
        <v>17.975999999999999</v>
      </c>
    </row>
    <row r="5831" spans="1:14" x14ac:dyDescent="0.2">
      <c r="A5831" s="21">
        <v>43705</v>
      </c>
      <c r="D5831" s="426">
        <v>60.42</v>
      </c>
      <c r="E5831" s="426">
        <v>55.78</v>
      </c>
      <c r="F5831" s="564">
        <f t="shared" si="66"/>
        <v>1.0831839368949445</v>
      </c>
      <c r="K5831" s="426">
        <v>52.25</v>
      </c>
      <c r="M5831" s="426">
        <v>43</v>
      </c>
      <c r="N5831" s="389">
        <f t="shared" si="67"/>
        <v>18.059999999999999</v>
      </c>
    </row>
    <row r="5832" spans="1:14" x14ac:dyDescent="0.2">
      <c r="A5832" s="21">
        <v>43706</v>
      </c>
      <c r="D5832" s="426">
        <v>60.59</v>
      </c>
      <c r="E5832" s="426">
        <v>56.71</v>
      </c>
      <c r="F5832" s="564">
        <f t="shared" si="66"/>
        <v>1.0684182683830012</v>
      </c>
      <c r="K5832" s="426">
        <v>53.25</v>
      </c>
      <c r="M5832" s="426">
        <v>42.5</v>
      </c>
      <c r="N5832" s="389">
        <f t="shared" si="67"/>
        <v>17.849999999999998</v>
      </c>
    </row>
    <row r="5833" spans="1:14" x14ac:dyDescent="0.2">
      <c r="A5833" s="21">
        <v>43707</v>
      </c>
      <c r="D5833" s="376">
        <v>61.04</v>
      </c>
      <c r="E5833" s="376">
        <v>55.1</v>
      </c>
      <c r="F5833" s="564">
        <f t="shared" si="66"/>
        <v>1.1078039927404719</v>
      </c>
      <c r="K5833" s="376">
        <v>51.5</v>
      </c>
      <c r="M5833" s="376">
        <v>41.5</v>
      </c>
      <c r="N5833" s="379">
        <f t="shared" si="67"/>
        <v>17.43</v>
      </c>
    </row>
    <row r="5834" spans="1:14" ht="13.2" x14ac:dyDescent="0.25">
      <c r="A5834" s="21">
        <v>43708</v>
      </c>
      <c r="D5834" s="376">
        <v>61.04</v>
      </c>
      <c r="E5834" s="376">
        <v>55.1</v>
      </c>
      <c r="F5834" s="564">
        <f t="shared" si="66"/>
        <v>1.1078039927404719</v>
      </c>
      <c r="H5834" s="383">
        <f>AVERAGE(D5804:D5834)</f>
        <v>59.10387096774194</v>
      </c>
      <c r="I5834" s="383">
        <f>AVERAGE(E5804:E5834)</f>
        <v>54.840967741935486</v>
      </c>
      <c r="K5834" s="376">
        <v>51.5</v>
      </c>
      <c r="M5834" s="376">
        <v>41.5</v>
      </c>
      <c r="N5834" s="379">
        <f t="shared" si="67"/>
        <v>17.43</v>
      </c>
    </row>
    <row r="5835" spans="1:14" s="57" customFormat="1" x14ac:dyDescent="0.2">
      <c r="A5835" s="286">
        <v>43709</v>
      </c>
      <c r="D5835" s="431">
        <v>61.04</v>
      </c>
      <c r="E5835" s="431">
        <v>55.1</v>
      </c>
      <c r="F5835" s="564">
        <f t="shared" si="66"/>
        <v>1.1078039927404719</v>
      </c>
      <c r="K5835" s="431">
        <v>51.5</v>
      </c>
      <c r="M5835" s="433">
        <v>41.5</v>
      </c>
      <c r="N5835" s="434">
        <f t="shared" si="67"/>
        <v>17.43</v>
      </c>
    </row>
    <row r="5836" spans="1:14" x14ac:dyDescent="0.2">
      <c r="A5836" s="21">
        <v>43710</v>
      </c>
      <c r="D5836" s="426">
        <v>58.55</v>
      </c>
      <c r="E5836" s="376">
        <v>55.1</v>
      </c>
      <c r="F5836" s="564">
        <f t="shared" si="66"/>
        <v>1.0626134301270416</v>
      </c>
      <c r="K5836" s="376">
        <v>51.5</v>
      </c>
      <c r="M5836" s="376">
        <v>41.5</v>
      </c>
      <c r="N5836" s="379">
        <f t="shared" si="67"/>
        <v>17.43</v>
      </c>
    </row>
    <row r="5837" spans="1:14" x14ac:dyDescent="0.2">
      <c r="A5837" s="21">
        <v>43711</v>
      </c>
      <c r="D5837" s="426">
        <v>57.93</v>
      </c>
      <c r="E5837" s="426">
        <v>53.94</v>
      </c>
      <c r="F5837" s="564">
        <f t="shared" si="66"/>
        <v>1.0739710789766408</v>
      </c>
      <c r="K5837" s="426">
        <v>50.5</v>
      </c>
      <c r="M5837" s="426">
        <v>40.6</v>
      </c>
      <c r="N5837" s="389">
        <f t="shared" si="67"/>
        <v>17.052</v>
      </c>
    </row>
    <row r="5838" spans="1:14" x14ac:dyDescent="0.2">
      <c r="A5838" s="21">
        <v>43712</v>
      </c>
      <c r="D5838" s="426">
        <v>60.68</v>
      </c>
      <c r="E5838" s="426">
        <v>56.26</v>
      </c>
      <c r="F5838" s="564">
        <f t="shared" si="66"/>
        <v>1.0785638108780662</v>
      </c>
      <c r="K5838"/>
      <c r="M5838" s="426">
        <v>43.3</v>
      </c>
      <c r="N5838" s="389">
        <f t="shared" si="67"/>
        <v>18.186</v>
      </c>
    </row>
    <row r="5839" spans="1:14" x14ac:dyDescent="0.2">
      <c r="A5839" s="21">
        <v>43713</v>
      </c>
      <c r="D5839" s="426">
        <v>62.7</v>
      </c>
      <c r="E5839" s="426">
        <v>56.3</v>
      </c>
      <c r="F5839" s="564">
        <f t="shared" si="66"/>
        <v>1.1136767317939611</v>
      </c>
      <c r="K5839" s="426"/>
      <c r="M5839" s="426">
        <v>44</v>
      </c>
      <c r="N5839" s="389">
        <f t="shared" si="67"/>
        <v>18.48</v>
      </c>
    </row>
    <row r="5840" spans="1:14" x14ac:dyDescent="0.2">
      <c r="A5840" s="21">
        <v>43714</v>
      </c>
      <c r="D5840" s="376">
        <v>61.28</v>
      </c>
      <c r="E5840" s="376">
        <v>56.52</v>
      </c>
      <c r="F5840" s="564">
        <f t="shared" si="66"/>
        <v>1.0842179759377211</v>
      </c>
      <c r="K5840" s="426"/>
      <c r="M5840" s="376">
        <v>43.5</v>
      </c>
      <c r="N5840" s="379">
        <f t="shared" si="67"/>
        <v>18.27</v>
      </c>
    </row>
    <row r="5841" spans="1:14" x14ac:dyDescent="0.2">
      <c r="A5841" s="21">
        <v>43715</v>
      </c>
      <c r="D5841" s="376">
        <v>61.28</v>
      </c>
      <c r="E5841" s="376">
        <v>56.52</v>
      </c>
      <c r="F5841" s="564">
        <f t="shared" ref="F5841:F5904" si="68">D5841/E5841</f>
        <v>1.0842179759377211</v>
      </c>
      <c r="K5841" s="426"/>
      <c r="M5841" s="376">
        <v>43.5</v>
      </c>
      <c r="N5841" s="379">
        <f t="shared" si="67"/>
        <v>18.27</v>
      </c>
    </row>
    <row r="5842" spans="1:14" x14ac:dyDescent="0.2">
      <c r="A5842" s="21">
        <v>43716</v>
      </c>
      <c r="D5842" s="376">
        <v>61.28</v>
      </c>
      <c r="E5842" s="376">
        <v>56.52</v>
      </c>
      <c r="F5842" s="564">
        <f t="shared" si="68"/>
        <v>1.0842179759377211</v>
      </c>
      <c r="K5842" s="426"/>
      <c r="M5842" s="376">
        <v>43.5</v>
      </c>
      <c r="N5842" s="379">
        <f t="shared" si="67"/>
        <v>18.27</v>
      </c>
    </row>
    <row r="5843" spans="1:14" x14ac:dyDescent="0.2">
      <c r="A5843" s="21">
        <v>43717</v>
      </c>
      <c r="D5843" s="426">
        <v>63.99</v>
      </c>
      <c r="E5843" s="426">
        <v>57.85</v>
      </c>
      <c r="F5843" s="564">
        <f t="shared" si="68"/>
        <v>1.1061365600691444</v>
      </c>
      <c r="K5843" s="426"/>
      <c r="M5843" s="426">
        <v>45</v>
      </c>
      <c r="N5843" s="389">
        <f t="shared" si="67"/>
        <v>18.900000000000002</v>
      </c>
    </row>
    <row r="5844" spans="1:14" x14ac:dyDescent="0.2">
      <c r="A5844" s="21">
        <v>43718</v>
      </c>
      <c r="D5844" s="426">
        <v>64.67</v>
      </c>
      <c r="E5844" s="426">
        <v>57.4</v>
      </c>
      <c r="F5844" s="564">
        <f t="shared" si="68"/>
        <v>1.1266550522648084</v>
      </c>
      <c r="K5844" s="426"/>
      <c r="M5844" s="426">
        <v>44.3</v>
      </c>
      <c r="N5844" s="389">
        <f t="shared" si="67"/>
        <v>18.605999999999998</v>
      </c>
    </row>
    <row r="5845" spans="1:14" x14ac:dyDescent="0.2">
      <c r="A5845" s="21">
        <v>43719</v>
      </c>
      <c r="D5845" s="426">
        <v>63.02</v>
      </c>
      <c r="E5845" s="426">
        <v>55.75</v>
      </c>
      <c r="F5845" s="564">
        <f t="shared" si="68"/>
        <v>1.1304035874439462</v>
      </c>
      <c r="K5845" s="426"/>
      <c r="M5845" s="426">
        <v>43.3</v>
      </c>
      <c r="N5845" s="389">
        <f t="shared" si="67"/>
        <v>18.186</v>
      </c>
    </row>
    <row r="5846" spans="1:14" x14ac:dyDescent="0.2">
      <c r="A5846" s="21">
        <v>43720</v>
      </c>
      <c r="D5846" s="426">
        <v>60.76</v>
      </c>
      <c r="E5846" s="426">
        <v>55.09</v>
      </c>
      <c r="F5846" s="564">
        <f t="shared" si="68"/>
        <v>1.1029224904701396</v>
      </c>
      <c r="K5846" s="426">
        <v>51.5</v>
      </c>
      <c r="M5846" s="426">
        <v>42.8</v>
      </c>
      <c r="N5846" s="389">
        <f t="shared" si="67"/>
        <v>17.975999999999999</v>
      </c>
    </row>
    <row r="5847" spans="1:14" x14ac:dyDescent="0.2">
      <c r="A5847" s="21">
        <v>43721</v>
      </c>
      <c r="D5847" s="376">
        <v>61.25</v>
      </c>
      <c r="E5847" s="376">
        <v>54.85</v>
      </c>
      <c r="F5847" s="564">
        <f t="shared" si="68"/>
        <v>1.1166818596171377</v>
      </c>
      <c r="K5847" s="376">
        <v>51.25</v>
      </c>
      <c r="M5847" s="376">
        <v>42.6</v>
      </c>
      <c r="N5847" s="379">
        <f t="shared" si="67"/>
        <v>17.891999999999999</v>
      </c>
    </row>
    <row r="5848" spans="1:14" ht="30.6" x14ac:dyDescent="0.2">
      <c r="A5848" s="21">
        <v>43722</v>
      </c>
      <c r="D5848" s="376">
        <v>61.25</v>
      </c>
      <c r="E5848" s="376">
        <v>54.85</v>
      </c>
      <c r="F5848" s="647" t="s">
        <v>3343</v>
      </c>
      <c r="K5848" s="376">
        <v>51.25</v>
      </c>
      <c r="M5848" s="376">
        <v>42.6</v>
      </c>
      <c r="N5848" s="379">
        <f t="shared" si="67"/>
        <v>17.891999999999999</v>
      </c>
    </row>
    <row r="5849" spans="1:14" x14ac:dyDescent="0.2">
      <c r="A5849" s="21">
        <v>43723</v>
      </c>
      <c r="D5849" s="376">
        <v>61.25</v>
      </c>
      <c r="E5849" s="376">
        <v>54.85</v>
      </c>
      <c r="F5849" s="564">
        <f t="shared" si="68"/>
        <v>1.1166818596171377</v>
      </c>
      <c r="K5849" s="376">
        <v>51.25</v>
      </c>
      <c r="M5849" s="376">
        <v>42.6</v>
      </c>
      <c r="N5849" s="379">
        <f t="shared" si="67"/>
        <v>17.891999999999999</v>
      </c>
    </row>
    <row r="5850" spans="1:14" x14ac:dyDescent="0.2">
      <c r="A5850" s="21">
        <v>43724</v>
      </c>
      <c r="D5850" s="426">
        <v>68.42</v>
      </c>
      <c r="E5850" s="426">
        <v>62.9</v>
      </c>
      <c r="F5850" s="564">
        <f t="shared" si="68"/>
        <v>1.0877583465818761</v>
      </c>
      <c r="K5850" s="426">
        <v>59.75</v>
      </c>
      <c r="M5850" s="426">
        <v>50.3</v>
      </c>
      <c r="N5850" s="389">
        <f t="shared" si="67"/>
        <v>21.126000000000001</v>
      </c>
    </row>
    <row r="5851" spans="1:14" x14ac:dyDescent="0.2">
      <c r="A5851" s="21">
        <v>43725</v>
      </c>
      <c r="D5851" s="426">
        <v>65.59</v>
      </c>
      <c r="E5851" s="426">
        <v>59.34</v>
      </c>
      <c r="F5851" s="564">
        <f t="shared" si="68"/>
        <v>1.1053252443545669</v>
      </c>
      <c r="K5851" s="426">
        <v>55.75</v>
      </c>
      <c r="M5851" s="426">
        <v>48</v>
      </c>
      <c r="N5851" s="389">
        <f t="shared" si="67"/>
        <v>20.16</v>
      </c>
    </row>
    <row r="5852" spans="1:14" x14ac:dyDescent="0.2">
      <c r="A5852" s="21">
        <v>43726</v>
      </c>
      <c r="D5852" s="426">
        <v>64.290000000000006</v>
      </c>
      <c r="E5852" s="426">
        <v>58.11</v>
      </c>
      <c r="F5852" s="564">
        <f t="shared" si="68"/>
        <v>1.1063500258131131</v>
      </c>
      <c r="K5852" s="426">
        <v>54.75</v>
      </c>
      <c r="M5852" s="426">
        <v>44.3</v>
      </c>
      <c r="N5852" s="389">
        <f t="shared" si="67"/>
        <v>18.605999999999998</v>
      </c>
    </row>
    <row r="5853" spans="1:14" x14ac:dyDescent="0.2">
      <c r="A5853" s="21">
        <v>43727</v>
      </c>
      <c r="D5853" s="426">
        <v>64.25</v>
      </c>
      <c r="E5853" s="426">
        <v>58.13</v>
      </c>
      <c r="F5853" s="564">
        <f t="shared" si="68"/>
        <v>1.105281266127645</v>
      </c>
      <c r="K5853" s="426">
        <v>54.5</v>
      </c>
      <c r="M5853" s="426">
        <v>45</v>
      </c>
      <c r="N5853" s="389">
        <f t="shared" si="67"/>
        <v>18.900000000000002</v>
      </c>
    </row>
    <row r="5854" spans="1:14" ht="10.8" thickBot="1" x14ac:dyDescent="0.25">
      <c r="A5854" s="21">
        <v>43728</v>
      </c>
      <c r="D5854" s="376">
        <v>65.23</v>
      </c>
      <c r="E5854" s="376">
        <v>58.09</v>
      </c>
      <c r="F5854" s="564">
        <f t="shared" si="68"/>
        <v>1.1229127216388364</v>
      </c>
      <c r="K5854" s="376">
        <v>54.5</v>
      </c>
      <c r="M5854" s="376">
        <v>46.3</v>
      </c>
      <c r="N5854" s="379">
        <f t="shared" si="67"/>
        <v>19.445999999999998</v>
      </c>
    </row>
    <row r="5855" spans="1:14" x14ac:dyDescent="0.2">
      <c r="A5855" s="21">
        <v>43729</v>
      </c>
      <c r="D5855" s="376">
        <v>65.23</v>
      </c>
      <c r="E5855" s="376">
        <v>58.09</v>
      </c>
      <c r="F5855" s="564">
        <f t="shared" si="68"/>
        <v>1.1229127216388364</v>
      </c>
      <c r="H5855" s="673" t="s">
        <v>3344</v>
      </c>
      <c r="K5855" s="376">
        <v>54.5</v>
      </c>
      <c r="M5855" s="376">
        <v>46.3</v>
      </c>
      <c r="N5855" s="379">
        <f t="shared" si="67"/>
        <v>19.445999999999998</v>
      </c>
    </row>
    <row r="5856" spans="1:14" x14ac:dyDescent="0.2">
      <c r="A5856" s="21">
        <v>43730</v>
      </c>
      <c r="D5856" s="376">
        <v>65.23</v>
      </c>
      <c r="E5856" s="376">
        <v>58.09</v>
      </c>
      <c r="F5856" s="564">
        <f t="shared" si="68"/>
        <v>1.1229127216388364</v>
      </c>
      <c r="H5856" s="674" t="s">
        <v>3345</v>
      </c>
      <c r="K5856" s="376">
        <v>54.5</v>
      </c>
      <c r="M5856" s="376">
        <v>46.3</v>
      </c>
      <c r="N5856" s="379">
        <f t="shared" si="67"/>
        <v>19.445999999999998</v>
      </c>
    </row>
    <row r="5857" spans="1:14" ht="13.2" thickBot="1" x14ac:dyDescent="0.3">
      <c r="A5857" s="21">
        <v>43731</v>
      </c>
      <c r="D5857" s="676">
        <v>64.66</v>
      </c>
      <c r="E5857" s="557">
        <v>58.64</v>
      </c>
      <c r="F5857" s="564">
        <f t="shared" si="68"/>
        <v>1.1026603001364257</v>
      </c>
      <c r="H5857" s="675">
        <f>AVERAGE(D5835:D5857)</f>
        <v>62.775217391304345</v>
      </c>
      <c r="K5857" s="426">
        <v>55.25</v>
      </c>
      <c r="M5857" s="426">
        <v>46.3</v>
      </c>
      <c r="N5857" s="389">
        <f t="shared" si="67"/>
        <v>19.445999999999998</v>
      </c>
    </row>
    <row r="5858" spans="1:14" ht="10.8" thickTop="1" x14ac:dyDescent="0.2">
      <c r="A5858" s="21">
        <v>43732</v>
      </c>
      <c r="D5858" s="426">
        <v>64.13</v>
      </c>
      <c r="E5858" s="557">
        <v>57.29</v>
      </c>
      <c r="F5858" s="564">
        <f t="shared" si="68"/>
        <v>1.1193925641473206</v>
      </c>
      <c r="K5858" s="426">
        <v>53.75</v>
      </c>
      <c r="M5858" s="426">
        <v>45</v>
      </c>
      <c r="N5858" s="389">
        <f t="shared" si="67"/>
        <v>18.900000000000002</v>
      </c>
    </row>
    <row r="5859" spans="1:14" x14ac:dyDescent="0.2">
      <c r="A5859" s="21">
        <v>43733</v>
      </c>
      <c r="D5859" s="426">
        <v>62.41</v>
      </c>
      <c r="E5859" s="557">
        <v>56.49</v>
      </c>
      <c r="F5859" s="564">
        <f t="shared" si="68"/>
        <v>1.1047973092582757</v>
      </c>
      <c r="K5859" s="426">
        <v>53</v>
      </c>
      <c r="M5859" s="426">
        <v>45.8</v>
      </c>
      <c r="N5859" s="389">
        <f t="shared" si="67"/>
        <v>19.235999999999997</v>
      </c>
    </row>
    <row r="5860" spans="1:14" x14ac:dyDescent="0.2">
      <c r="A5860" s="21">
        <v>43734</v>
      </c>
      <c r="D5860" s="426">
        <v>62.08</v>
      </c>
      <c r="E5860" s="557">
        <v>56.41</v>
      </c>
      <c r="F5860" s="564">
        <f t="shared" si="68"/>
        <v>1.1005140932458783</v>
      </c>
      <c r="K5860" s="426">
        <v>53</v>
      </c>
      <c r="M5860" s="426">
        <v>47</v>
      </c>
      <c r="N5860" s="389">
        <f t="shared" si="67"/>
        <v>19.739999999999998</v>
      </c>
    </row>
    <row r="5861" spans="1:14" x14ac:dyDescent="0.2">
      <c r="A5861" s="21">
        <v>43735</v>
      </c>
      <c r="D5861" s="376">
        <v>62.48</v>
      </c>
      <c r="E5861" s="375">
        <v>55.91</v>
      </c>
      <c r="F5861" s="564">
        <f t="shared" si="68"/>
        <v>1.1175102843856197</v>
      </c>
      <c r="K5861" s="376">
        <v>52.5</v>
      </c>
      <c r="M5861" s="376">
        <v>46</v>
      </c>
      <c r="N5861" s="379">
        <f t="shared" si="67"/>
        <v>19.32</v>
      </c>
    </row>
    <row r="5862" spans="1:14" x14ac:dyDescent="0.2">
      <c r="A5862" s="21">
        <v>43736</v>
      </c>
      <c r="D5862" s="376">
        <v>62.48</v>
      </c>
      <c r="E5862" s="375">
        <v>55.91</v>
      </c>
      <c r="F5862" s="564">
        <f t="shared" si="68"/>
        <v>1.1175102843856197</v>
      </c>
      <c r="K5862" s="376">
        <v>52.5</v>
      </c>
      <c r="M5862" s="376">
        <v>46</v>
      </c>
      <c r="N5862" s="379">
        <f t="shared" si="67"/>
        <v>19.32</v>
      </c>
    </row>
    <row r="5863" spans="1:14" x14ac:dyDescent="0.2">
      <c r="A5863" s="21">
        <v>43737</v>
      </c>
      <c r="D5863" s="376">
        <v>62.48</v>
      </c>
      <c r="E5863" s="375">
        <v>55.91</v>
      </c>
      <c r="F5863" s="564">
        <f t="shared" si="68"/>
        <v>1.1175102843856197</v>
      </c>
      <c r="K5863" s="376">
        <v>52.5</v>
      </c>
      <c r="M5863" s="376">
        <v>46</v>
      </c>
      <c r="N5863" s="379">
        <f t="shared" si="67"/>
        <v>19.32</v>
      </c>
    </row>
    <row r="5864" spans="1:14" ht="13.2" x14ac:dyDescent="0.25">
      <c r="A5864" s="21">
        <v>43738</v>
      </c>
      <c r="D5864" s="426">
        <v>60.99</v>
      </c>
      <c r="E5864" s="557">
        <v>54.07</v>
      </c>
      <c r="F5864" s="564">
        <f t="shared" si="68"/>
        <v>1.1279822452376549</v>
      </c>
      <c r="H5864" s="383">
        <f>AVERAGE(D5835:D5864)</f>
        <v>62.696000000000005</v>
      </c>
      <c r="I5864" s="383">
        <f>AVERAGE(E5835:E5864)</f>
        <v>56.676000000000009</v>
      </c>
      <c r="K5864" s="426">
        <v>50.25</v>
      </c>
      <c r="M5864" s="426">
        <v>45.4</v>
      </c>
      <c r="N5864" s="389">
        <f t="shared" ref="N5864:N5928" si="69">(M5864/100)*42</f>
        <v>19.067999999999998</v>
      </c>
    </row>
    <row r="5865" spans="1:14" s="57" customFormat="1" x14ac:dyDescent="0.2">
      <c r="A5865" s="286">
        <v>43739</v>
      </c>
      <c r="D5865" s="435">
        <v>60.06</v>
      </c>
      <c r="E5865" s="672">
        <v>53.62</v>
      </c>
      <c r="F5865" s="564">
        <f t="shared" si="68"/>
        <v>1.1201044386422978</v>
      </c>
      <c r="K5865" s="435">
        <v>50</v>
      </c>
      <c r="M5865" s="542">
        <v>43.9</v>
      </c>
      <c r="N5865" s="401">
        <f t="shared" si="69"/>
        <v>18.437999999999999</v>
      </c>
    </row>
    <row r="5866" spans="1:14" x14ac:dyDescent="0.2">
      <c r="A5866" s="21">
        <v>43740</v>
      </c>
      <c r="D5866" s="426">
        <v>57.92</v>
      </c>
      <c r="E5866" s="557">
        <v>52.64</v>
      </c>
      <c r="F5866" s="564">
        <f t="shared" si="68"/>
        <v>1.1003039513677813</v>
      </c>
      <c r="K5866" s="426">
        <v>49.25</v>
      </c>
      <c r="M5866" s="426">
        <v>42.6</v>
      </c>
      <c r="N5866" s="389">
        <f t="shared" si="69"/>
        <v>17.891999999999999</v>
      </c>
    </row>
    <row r="5867" spans="1:14" x14ac:dyDescent="0.2">
      <c r="A5867" s="21">
        <v>43741</v>
      </c>
      <c r="D5867" s="426">
        <v>58.01</v>
      </c>
      <c r="E5867" s="557">
        <v>52.45</v>
      </c>
      <c r="F5867" s="564">
        <f t="shared" si="68"/>
        <v>1.106005719733079</v>
      </c>
      <c r="K5867" s="426">
        <v>49</v>
      </c>
      <c r="M5867" s="426">
        <v>43.3</v>
      </c>
      <c r="N5867" s="389">
        <f t="shared" si="69"/>
        <v>18.186</v>
      </c>
    </row>
    <row r="5868" spans="1:14" x14ac:dyDescent="0.2">
      <c r="A5868" s="21">
        <v>43742</v>
      </c>
      <c r="D5868" s="376">
        <v>59.13</v>
      </c>
      <c r="E5868" s="375">
        <v>52.81</v>
      </c>
      <c r="F5868" s="564">
        <f t="shared" si="68"/>
        <v>1.1196743041090702</v>
      </c>
      <c r="K5868" s="376">
        <v>49.25</v>
      </c>
      <c r="M5868" s="376">
        <v>43.4</v>
      </c>
      <c r="N5868" s="379">
        <f t="shared" si="69"/>
        <v>18.228000000000002</v>
      </c>
    </row>
    <row r="5869" spans="1:14" x14ac:dyDescent="0.2">
      <c r="A5869" s="21">
        <v>43743</v>
      </c>
      <c r="D5869" s="376">
        <v>59.13</v>
      </c>
      <c r="E5869" s="375">
        <v>52.81</v>
      </c>
      <c r="F5869" s="564">
        <f t="shared" si="68"/>
        <v>1.1196743041090702</v>
      </c>
      <c r="K5869" s="376">
        <v>49.25</v>
      </c>
      <c r="M5869" s="376">
        <v>43.4</v>
      </c>
      <c r="N5869" s="379">
        <f t="shared" si="69"/>
        <v>18.228000000000002</v>
      </c>
    </row>
    <row r="5870" spans="1:14" x14ac:dyDescent="0.2">
      <c r="A5870" s="21">
        <v>43744</v>
      </c>
      <c r="D5870" s="376">
        <v>59.13</v>
      </c>
      <c r="E5870" s="375">
        <v>52.81</v>
      </c>
      <c r="F5870" s="564">
        <f t="shared" si="68"/>
        <v>1.1196743041090702</v>
      </c>
      <c r="K5870" s="376">
        <v>49.25</v>
      </c>
      <c r="M5870" s="376">
        <v>43.4</v>
      </c>
      <c r="N5870" s="379">
        <f t="shared" si="69"/>
        <v>18.228000000000002</v>
      </c>
    </row>
    <row r="5871" spans="1:14" x14ac:dyDescent="0.2">
      <c r="A5871" s="21">
        <v>43745</v>
      </c>
      <c r="D5871" s="426">
        <v>59.46</v>
      </c>
      <c r="E5871" s="426">
        <v>52.75</v>
      </c>
      <c r="F5871" s="564">
        <f t="shared" si="68"/>
        <v>1.1272037914691944</v>
      </c>
      <c r="K5871" s="426">
        <v>49.25</v>
      </c>
      <c r="M5871" s="426">
        <v>46.8</v>
      </c>
      <c r="N5871" s="389">
        <f t="shared" si="69"/>
        <v>19.655999999999999</v>
      </c>
    </row>
    <row r="5872" spans="1:14" x14ac:dyDescent="0.2">
      <c r="A5872" s="21">
        <v>43746</v>
      </c>
      <c r="D5872" s="426">
        <v>58.14</v>
      </c>
      <c r="E5872" s="426">
        <v>52.63</v>
      </c>
      <c r="F5872" s="564">
        <f t="shared" si="68"/>
        <v>1.1046931407942238</v>
      </c>
      <c r="K5872" s="426">
        <v>49</v>
      </c>
      <c r="M5872" s="426">
        <v>47.3</v>
      </c>
      <c r="N5872" s="389">
        <f t="shared" si="69"/>
        <v>19.866</v>
      </c>
    </row>
    <row r="5873" spans="1:14" x14ac:dyDescent="0.2">
      <c r="A5873" s="21">
        <v>43747</v>
      </c>
      <c r="D5873" s="426">
        <v>59.7</v>
      </c>
      <c r="E5873" s="426">
        <v>52.59</v>
      </c>
      <c r="F5873" s="564">
        <f t="shared" si="68"/>
        <v>1.1351968054763262</v>
      </c>
      <c r="K5873" s="426">
        <v>49.25</v>
      </c>
      <c r="M5873" s="426">
        <v>49</v>
      </c>
      <c r="N5873" s="389">
        <f t="shared" si="69"/>
        <v>20.58</v>
      </c>
    </row>
    <row r="5874" spans="1:14" x14ac:dyDescent="0.2">
      <c r="A5874" s="21">
        <v>43748</v>
      </c>
      <c r="D5874" s="426">
        <v>59.08</v>
      </c>
      <c r="E5874" s="426">
        <v>53.55</v>
      </c>
      <c r="F5874" s="564">
        <f t="shared" si="68"/>
        <v>1.1032679738562092</v>
      </c>
      <c r="K5874" s="161">
        <v>50</v>
      </c>
      <c r="M5874" s="426">
        <v>48</v>
      </c>
      <c r="N5874" s="389">
        <f t="shared" si="69"/>
        <v>20.16</v>
      </c>
    </row>
    <row r="5875" spans="1:14" x14ac:dyDescent="0.2">
      <c r="A5875" s="21">
        <v>43749</v>
      </c>
      <c r="D5875" s="376">
        <v>60.59</v>
      </c>
      <c r="E5875" s="376">
        <v>54.7</v>
      </c>
      <c r="F5875" s="564">
        <f t="shared" si="68"/>
        <v>1.1076782449725777</v>
      </c>
      <c r="K5875" s="376">
        <v>51.25</v>
      </c>
      <c r="M5875" s="376">
        <v>47.4</v>
      </c>
      <c r="N5875" s="379">
        <f t="shared" si="69"/>
        <v>19.907999999999998</v>
      </c>
    </row>
    <row r="5876" spans="1:14" x14ac:dyDescent="0.2">
      <c r="A5876" s="21">
        <v>43750</v>
      </c>
      <c r="D5876" s="376">
        <v>60.59</v>
      </c>
      <c r="E5876" s="376">
        <v>54.7</v>
      </c>
      <c r="F5876" s="564">
        <f t="shared" si="68"/>
        <v>1.1076782449725777</v>
      </c>
      <c r="K5876" s="376">
        <v>51.25</v>
      </c>
      <c r="M5876" s="376">
        <v>47.4</v>
      </c>
      <c r="N5876" s="379">
        <f t="shared" si="69"/>
        <v>19.907999999999998</v>
      </c>
    </row>
    <row r="5877" spans="1:14" x14ac:dyDescent="0.2">
      <c r="A5877" s="21">
        <v>43751</v>
      </c>
      <c r="D5877" s="376">
        <v>60.59</v>
      </c>
      <c r="E5877" s="376">
        <v>54.7</v>
      </c>
      <c r="F5877" s="564">
        <f t="shared" si="68"/>
        <v>1.1076782449725777</v>
      </c>
      <c r="K5877" s="376">
        <v>51.25</v>
      </c>
      <c r="M5877" s="376">
        <v>47.4</v>
      </c>
      <c r="N5877" s="379">
        <f t="shared" si="69"/>
        <v>19.907999999999998</v>
      </c>
    </row>
    <row r="5878" spans="1:14" x14ac:dyDescent="0.2">
      <c r="A5878" s="21">
        <v>43752</v>
      </c>
      <c r="D5878" s="426">
        <v>58.81</v>
      </c>
      <c r="E5878" s="426">
        <v>53.59</v>
      </c>
      <c r="F5878" s="564">
        <f t="shared" si="68"/>
        <v>1.0974062325060645</v>
      </c>
      <c r="K5878" s="161">
        <v>49.75</v>
      </c>
      <c r="M5878" s="426">
        <v>46.4</v>
      </c>
      <c r="N5878" s="389">
        <f t="shared" si="69"/>
        <v>19.488</v>
      </c>
    </row>
    <row r="5879" spans="1:14" x14ac:dyDescent="0.2">
      <c r="A5879" s="21">
        <v>43753</v>
      </c>
      <c r="D5879" s="426">
        <v>59.19</v>
      </c>
      <c r="E5879" s="426">
        <v>52.81</v>
      </c>
      <c r="F5879" s="564">
        <f t="shared" si="68"/>
        <v>1.1208104525658018</v>
      </c>
      <c r="K5879" s="161">
        <v>49.25</v>
      </c>
      <c r="M5879" s="426">
        <v>45.9</v>
      </c>
      <c r="N5879" s="389">
        <f t="shared" si="69"/>
        <v>19.277999999999999</v>
      </c>
    </row>
    <row r="5880" spans="1:14" x14ac:dyDescent="0.2">
      <c r="A5880" s="21">
        <v>43754</v>
      </c>
      <c r="D5880" s="426">
        <v>59.3</v>
      </c>
      <c r="E5880" s="426">
        <v>53.36</v>
      </c>
      <c r="F5880" s="564">
        <f t="shared" si="68"/>
        <v>1.1113193403298351</v>
      </c>
      <c r="K5880" s="161">
        <v>50</v>
      </c>
      <c r="M5880" s="426">
        <v>46.3</v>
      </c>
      <c r="N5880" s="389">
        <f t="shared" si="69"/>
        <v>19.445999999999998</v>
      </c>
    </row>
    <row r="5881" spans="1:14" x14ac:dyDescent="0.2">
      <c r="A5881" s="21">
        <v>43755</v>
      </c>
      <c r="D5881" s="426">
        <v>59.35</v>
      </c>
      <c r="E5881" s="426">
        <v>53.93</v>
      </c>
      <c r="F5881" s="564">
        <f t="shared" si="68"/>
        <v>1.1005006489894307</v>
      </c>
      <c r="K5881" s="161">
        <v>50.25</v>
      </c>
      <c r="M5881" s="426">
        <v>47</v>
      </c>
      <c r="N5881" s="389">
        <f t="shared" si="69"/>
        <v>19.739999999999998</v>
      </c>
    </row>
    <row r="5882" spans="1:14" x14ac:dyDescent="0.2">
      <c r="A5882" s="21">
        <v>43756</v>
      </c>
      <c r="D5882" s="376">
        <v>59.96</v>
      </c>
      <c r="E5882" s="376">
        <v>53.78</v>
      </c>
      <c r="F5882" s="564">
        <f t="shared" si="68"/>
        <v>1.1149126069170696</v>
      </c>
      <c r="K5882" s="376">
        <v>50.25</v>
      </c>
      <c r="M5882" s="376">
        <v>46.5</v>
      </c>
      <c r="N5882" s="379">
        <f t="shared" si="69"/>
        <v>19.53</v>
      </c>
    </row>
    <row r="5883" spans="1:14" x14ac:dyDescent="0.2">
      <c r="A5883" s="21">
        <v>43757</v>
      </c>
      <c r="D5883" s="376">
        <v>59.96</v>
      </c>
      <c r="E5883" s="376">
        <v>53.78</v>
      </c>
      <c r="F5883" s="564">
        <f t="shared" si="68"/>
        <v>1.1149126069170696</v>
      </c>
      <c r="K5883" s="376">
        <v>50.25</v>
      </c>
      <c r="M5883" s="376">
        <v>46.5</v>
      </c>
      <c r="N5883" s="379">
        <f t="shared" si="69"/>
        <v>19.53</v>
      </c>
    </row>
    <row r="5884" spans="1:14" x14ac:dyDescent="0.2">
      <c r="A5884" s="21">
        <v>43758</v>
      </c>
      <c r="D5884" s="376">
        <v>59.96</v>
      </c>
      <c r="E5884" s="376">
        <v>53.78</v>
      </c>
      <c r="F5884" s="564">
        <f t="shared" si="68"/>
        <v>1.1149126069170696</v>
      </c>
      <c r="K5884" s="376">
        <v>50.25</v>
      </c>
      <c r="M5884" s="376">
        <v>46.5</v>
      </c>
      <c r="N5884" s="379">
        <f t="shared" si="69"/>
        <v>19.53</v>
      </c>
    </row>
    <row r="5885" spans="1:14" x14ac:dyDescent="0.2">
      <c r="A5885" s="21">
        <v>43759</v>
      </c>
      <c r="D5885" s="426">
        <v>58.95</v>
      </c>
      <c r="E5885" s="557">
        <v>53.31</v>
      </c>
      <c r="F5885" s="564">
        <f t="shared" si="68"/>
        <v>1.1057962858750703</v>
      </c>
      <c r="K5885" s="161">
        <v>50</v>
      </c>
      <c r="M5885" s="426">
        <v>46.4</v>
      </c>
      <c r="N5885" s="389">
        <f t="shared" si="69"/>
        <v>19.488</v>
      </c>
    </row>
    <row r="5886" spans="1:14" x14ac:dyDescent="0.2">
      <c r="A5886" s="21">
        <v>43760</v>
      </c>
      <c r="D5886" s="426">
        <v>60.5</v>
      </c>
      <c r="E5886" s="557">
        <v>54.16</v>
      </c>
      <c r="F5886" s="564">
        <f t="shared" si="68"/>
        <v>1.1170605612998523</v>
      </c>
      <c r="K5886" s="161">
        <v>50.5</v>
      </c>
      <c r="M5886" s="426">
        <v>47.1</v>
      </c>
      <c r="N5886" s="389">
        <f t="shared" si="69"/>
        <v>19.782</v>
      </c>
    </row>
    <row r="5887" spans="1:14" x14ac:dyDescent="0.2">
      <c r="A5887" s="21">
        <v>43761</v>
      </c>
      <c r="D5887" s="426">
        <v>60.52</v>
      </c>
      <c r="E5887" s="557">
        <v>55.97</v>
      </c>
      <c r="F5887" s="564">
        <f t="shared" si="68"/>
        <v>1.0812935501161338</v>
      </c>
      <c r="K5887" s="161">
        <v>52.5</v>
      </c>
      <c r="M5887" s="426">
        <v>46</v>
      </c>
      <c r="N5887" s="389">
        <f t="shared" si="69"/>
        <v>19.32</v>
      </c>
    </row>
    <row r="5888" spans="1:14" x14ac:dyDescent="0.2">
      <c r="A5888" s="21">
        <v>43762</v>
      </c>
      <c r="D5888" s="426">
        <v>61.71</v>
      </c>
      <c r="E5888" s="557">
        <v>56.23</v>
      </c>
      <c r="F5888" s="564">
        <f t="shared" si="68"/>
        <v>1.0974568735550418</v>
      </c>
      <c r="K5888" s="161">
        <v>52.75</v>
      </c>
      <c r="M5888" s="426">
        <v>46.4</v>
      </c>
      <c r="N5888" s="389">
        <f t="shared" si="69"/>
        <v>19.488</v>
      </c>
    </row>
    <row r="5889" spans="1:14" x14ac:dyDescent="0.2">
      <c r="A5889" s="21">
        <v>43763</v>
      </c>
      <c r="D5889" s="376">
        <v>62.06</v>
      </c>
      <c r="E5889" s="375">
        <v>56.66</v>
      </c>
      <c r="F5889" s="564">
        <f t="shared" si="68"/>
        <v>1.0953053300388282</v>
      </c>
      <c r="K5889" s="376">
        <v>53.25</v>
      </c>
      <c r="M5889" s="376">
        <v>46.8</v>
      </c>
      <c r="N5889" s="379">
        <f t="shared" si="69"/>
        <v>19.655999999999999</v>
      </c>
    </row>
    <row r="5890" spans="1:14" x14ac:dyDescent="0.2">
      <c r="A5890" s="21">
        <v>43764</v>
      </c>
      <c r="D5890" s="376">
        <v>62.06</v>
      </c>
      <c r="E5890" s="375">
        <v>56.66</v>
      </c>
      <c r="F5890" s="564">
        <f t="shared" si="68"/>
        <v>1.0953053300388282</v>
      </c>
      <c r="K5890" s="376">
        <v>53.25</v>
      </c>
      <c r="M5890" s="376">
        <v>46.8</v>
      </c>
      <c r="N5890" s="379">
        <f t="shared" si="69"/>
        <v>19.655999999999999</v>
      </c>
    </row>
    <row r="5891" spans="1:14" x14ac:dyDescent="0.2">
      <c r="A5891" s="21">
        <v>43765</v>
      </c>
      <c r="D5891" s="376">
        <v>62.06</v>
      </c>
      <c r="E5891" s="375">
        <v>56.66</v>
      </c>
      <c r="F5891" s="564">
        <f t="shared" si="68"/>
        <v>1.0953053300388282</v>
      </c>
      <c r="K5891" s="376">
        <v>53.25</v>
      </c>
      <c r="M5891" s="376">
        <v>46.8</v>
      </c>
      <c r="N5891" s="379">
        <f t="shared" si="69"/>
        <v>19.655999999999999</v>
      </c>
    </row>
    <row r="5892" spans="1:14" x14ac:dyDescent="0.2">
      <c r="A5892" s="21">
        <v>43766</v>
      </c>
      <c r="D5892" s="426">
        <v>60.39</v>
      </c>
      <c r="E5892" s="557">
        <v>55.81</v>
      </c>
      <c r="F5892" s="564">
        <f t="shared" si="68"/>
        <v>1.0820641462103566</v>
      </c>
      <c r="K5892" s="161">
        <v>52</v>
      </c>
      <c r="M5892" s="426">
        <v>47</v>
      </c>
      <c r="N5892" s="389">
        <f t="shared" si="69"/>
        <v>19.739999999999998</v>
      </c>
    </row>
    <row r="5893" spans="1:14" x14ac:dyDescent="0.2">
      <c r="A5893" s="21">
        <v>43767</v>
      </c>
      <c r="D5893" s="426">
        <v>61.05</v>
      </c>
      <c r="E5893" s="557">
        <v>55.54</v>
      </c>
      <c r="F5893" s="564">
        <f t="shared" si="68"/>
        <v>1.0992077781778897</v>
      </c>
      <c r="K5893" s="161">
        <v>52</v>
      </c>
      <c r="M5893" s="426">
        <v>47</v>
      </c>
      <c r="N5893" s="379">
        <f t="shared" si="69"/>
        <v>19.739999999999998</v>
      </c>
    </row>
    <row r="5894" spans="1:14" x14ac:dyDescent="0.2">
      <c r="A5894" s="21">
        <v>43768</v>
      </c>
      <c r="D5894" s="426">
        <v>60.22</v>
      </c>
      <c r="E5894" s="557">
        <v>55.06</v>
      </c>
      <c r="F5894" s="564">
        <f t="shared" si="68"/>
        <v>1.0937159462404649</v>
      </c>
      <c r="K5894" s="161">
        <v>51.5</v>
      </c>
      <c r="M5894" s="426">
        <v>50.3</v>
      </c>
      <c r="N5894" s="379">
        <f t="shared" si="69"/>
        <v>21.126000000000001</v>
      </c>
    </row>
    <row r="5895" spans="1:14" ht="13.2" x14ac:dyDescent="0.25">
      <c r="A5895" s="21">
        <v>43769</v>
      </c>
      <c r="D5895" s="426">
        <v>59.3</v>
      </c>
      <c r="E5895" s="557">
        <v>54.18</v>
      </c>
      <c r="F5895" s="564">
        <f t="shared" si="68"/>
        <v>1.094499815430048</v>
      </c>
      <c r="H5895" s="383">
        <f>AVERAGE(D5865:D5895)</f>
        <v>59.899354838709684</v>
      </c>
      <c r="I5895" s="383">
        <f>AVERAGE(E5865:E5895)</f>
        <v>54.13000000000001</v>
      </c>
      <c r="K5895" s="161">
        <v>50.75</v>
      </c>
      <c r="M5895" s="426">
        <v>51</v>
      </c>
      <c r="N5895" s="379">
        <f t="shared" si="69"/>
        <v>21.42</v>
      </c>
    </row>
    <row r="5896" spans="1:14" s="57" customFormat="1" x14ac:dyDescent="0.2">
      <c r="A5896" s="286">
        <v>43770</v>
      </c>
      <c r="D5896" s="431">
        <v>60.17</v>
      </c>
      <c r="E5896" s="431">
        <v>56.2</v>
      </c>
      <c r="F5896" s="564">
        <f t="shared" si="68"/>
        <v>1.0706405693950178</v>
      </c>
      <c r="K5896" s="431">
        <v>52.75</v>
      </c>
      <c r="M5896" s="433">
        <v>51</v>
      </c>
      <c r="N5896" s="560">
        <f t="shared" si="69"/>
        <v>21.42</v>
      </c>
    </row>
    <row r="5897" spans="1:14" x14ac:dyDescent="0.2">
      <c r="A5897" s="21">
        <v>43771</v>
      </c>
      <c r="D5897" s="376">
        <v>60.17</v>
      </c>
      <c r="E5897" s="376">
        <v>56.2</v>
      </c>
      <c r="F5897" s="564">
        <f t="shared" si="68"/>
        <v>1.0706405693950178</v>
      </c>
      <c r="K5897" s="376">
        <v>52.75</v>
      </c>
      <c r="M5897" s="433">
        <v>51</v>
      </c>
      <c r="N5897" s="379">
        <f t="shared" si="69"/>
        <v>21.42</v>
      </c>
    </row>
    <row r="5898" spans="1:14" x14ac:dyDescent="0.2">
      <c r="A5898" s="21">
        <v>43772</v>
      </c>
      <c r="D5898" s="376">
        <v>60.17</v>
      </c>
      <c r="E5898" s="376">
        <v>56.2</v>
      </c>
      <c r="F5898" s="564">
        <f t="shared" si="68"/>
        <v>1.0706405693950178</v>
      </c>
      <c r="K5898" s="376">
        <v>52.75</v>
      </c>
      <c r="M5898" s="433">
        <v>51</v>
      </c>
      <c r="N5898" s="379">
        <f t="shared" si="69"/>
        <v>21.42</v>
      </c>
    </row>
    <row r="5899" spans="1:14" x14ac:dyDescent="0.2">
      <c r="A5899" s="21">
        <v>43773</v>
      </c>
      <c r="D5899" s="426">
        <v>62.52</v>
      </c>
      <c r="E5899" s="426">
        <v>56.54</v>
      </c>
      <c r="F5899" s="564">
        <f t="shared" si="68"/>
        <v>1.105765829501238</v>
      </c>
      <c r="K5899" s="161">
        <v>52.75</v>
      </c>
      <c r="M5899" s="426">
        <v>51.5</v>
      </c>
      <c r="N5899" s="389">
        <f t="shared" si="69"/>
        <v>21.63</v>
      </c>
    </row>
    <row r="5900" spans="1:14" x14ac:dyDescent="0.2">
      <c r="A5900" s="21">
        <v>43774</v>
      </c>
      <c r="D5900" s="426">
        <v>62.72</v>
      </c>
      <c r="E5900" s="426">
        <v>57.23</v>
      </c>
      <c r="F5900" s="564">
        <f t="shared" si="68"/>
        <v>1.0959287087192033</v>
      </c>
      <c r="K5900" s="161"/>
      <c r="M5900" s="426">
        <v>51.1</v>
      </c>
      <c r="N5900" s="389">
        <f t="shared" si="69"/>
        <v>21.462</v>
      </c>
    </row>
    <row r="5901" spans="1:14" x14ac:dyDescent="0.2">
      <c r="A5901" s="21">
        <v>43775</v>
      </c>
      <c r="D5901" s="426">
        <v>62.11</v>
      </c>
      <c r="E5901" s="426">
        <v>56.35</v>
      </c>
      <c r="F5901" s="564">
        <f t="shared" si="68"/>
        <v>1.1022182786157941</v>
      </c>
      <c r="K5901" s="161"/>
      <c r="M5901" s="426">
        <v>51.1</v>
      </c>
      <c r="N5901" s="389">
        <f t="shared" si="69"/>
        <v>21.462</v>
      </c>
    </row>
    <row r="5902" spans="1:14" x14ac:dyDescent="0.2">
      <c r="A5902" s="21">
        <v>43776</v>
      </c>
      <c r="D5902" s="426">
        <v>62.6</v>
      </c>
      <c r="E5902" s="426">
        <v>57.15</v>
      </c>
      <c r="F5902" s="564">
        <f t="shared" si="68"/>
        <v>1.0953630796150482</v>
      </c>
      <c r="K5902" s="161"/>
      <c r="M5902" s="426">
        <v>51.5</v>
      </c>
      <c r="N5902" s="389">
        <f t="shared" si="69"/>
        <v>21.63</v>
      </c>
    </row>
    <row r="5903" spans="1:14" x14ac:dyDescent="0.2">
      <c r="A5903" s="21">
        <v>43777</v>
      </c>
      <c r="D5903" s="376">
        <v>62</v>
      </c>
      <c r="E5903" s="376">
        <v>57.24</v>
      </c>
      <c r="F5903" s="564">
        <f t="shared" si="68"/>
        <v>1.0831586303284415</v>
      </c>
      <c r="K5903" s="161"/>
      <c r="M5903" s="376">
        <v>51.8</v>
      </c>
      <c r="N5903" s="379">
        <f t="shared" si="69"/>
        <v>21.756</v>
      </c>
    </row>
    <row r="5904" spans="1:14" x14ac:dyDescent="0.2">
      <c r="A5904" s="21">
        <v>43778</v>
      </c>
      <c r="D5904" s="376">
        <v>62</v>
      </c>
      <c r="E5904" s="376">
        <v>57.24</v>
      </c>
      <c r="F5904" s="564">
        <f t="shared" si="68"/>
        <v>1.0831586303284415</v>
      </c>
      <c r="K5904" s="161"/>
      <c r="M5904" s="376">
        <v>51.8</v>
      </c>
      <c r="N5904" s="379">
        <f t="shared" si="69"/>
        <v>21.756</v>
      </c>
    </row>
    <row r="5905" spans="1:14" x14ac:dyDescent="0.2">
      <c r="A5905" s="21">
        <v>43779</v>
      </c>
      <c r="D5905" s="376">
        <v>62</v>
      </c>
      <c r="E5905" s="376">
        <v>57.24</v>
      </c>
      <c r="F5905" s="564">
        <f t="shared" ref="F5905:F5922" si="70">D5905/E5905</f>
        <v>1.0831586303284415</v>
      </c>
      <c r="K5905" s="161"/>
      <c r="M5905" s="376">
        <v>51.8</v>
      </c>
      <c r="N5905" s="379">
        <f t="shared" si="69"/>
        <v>21.756</v>
      </c>
    </row>
    <row r="5906" spans="1:14" x14ac:dyDescent="0.2">
      <c r="A5906" s="21">
        <v>43780</v>
      </c>
      <c r="D5906" s="426">
        <v>62.58</v>
      </c>
      <c r="E5906" s="426">
        <v>56.86</v>
      </c>
      <c r="F5906" s="564">
        <f t="shared" si="70"/>
        <v>1.1005979599015125</v>
      </c>
      <c r="K5906" s="161"/>
      <c r="M5906" s="426">
        <v>52</v>
      </c>
      <c r="N5906" s="389">
        <f t="shared" si="69"/>
        <v>21.84</v>
      </c>
    </row>
    <row r="5907" spans="1:14" x14ac:dyDescent="0.2">
      <c r="A5907" s="21">
        <v>43781</v>
      </c>
      <c r="D5907" s="426">
        <v>62.19</v>
      </c>
      <c r="E5907" s="426">
        <v>56.8</v>
      </c>
      <c r="F5907" s="564">
        <f t="shared" si="70"/>
        <v>1.0948943661971831</v>
      </c>
      <c r="K5907" s="161"/>
      <c r="M5907" s="426">
        <v>52.5</v>
      </c>
      <c r="N5907" s="389">
        <f t="shared" si="69"/>
        <v>22.05</v>
      </c>
    </row>
    <row r="5908" spans="1:14" x14ac:dyDescent="0.2">
      <c r="A5908" s="21">
        <v>43782</v>
      </c>
      <c r="D5908" s="426">
        <v>62.27</v>
      </c>
      <c r="E5908" s="426">
        <v>57.12</v>
      </c>
      <c r="F5908" s="564">
        <f t="shared" si="70"/>
        <v>1.0901610644257704</v>
      </c>
      <c r="K5908" s="161"/>
      <c r="M5908" s="426">
        <v>53.3</v>
      </c>
      <c r="N5908" s="389">
        <f t="shared" si="69"/>
        <v>22.385999999999996</v>
      </c>
    </row>
    <row r="5909" spans="1:14" x14ac:dyDescent="0.2">
      <c r="A5909" s="21">
        <v>43783</v>
      </c>
      <c r="D5909" s="426">
        <v>62.46</v>
      </c>
      <c r="E5909" s="426">
        <v>56.77</v>
      </c>
      <c r="F5909" s="564">
        <f t="shared" si="70"/>
        <v>1.1002289941870707</v>
      </c>
      <c r="K5909" s="161"/>
      <c r="M5909" s="426">
        <v>53</v>
      </c>
      <c r="N5909" s="389">
        <f t="shared" si="69"/>
        <v>22.26</v>
      </c>
    </row>
    <row r="5910" spans="1:14" x14ac:dyDescent="0.2">
      <c r="A5910" s="21">
        <v>43784</v>
      </c>
      <c r="D5910" s="376">
        <v>63.32</v>
      </c>
      <c r="E5910" s="376">
        <v>57.72</v>
      </c>
      <c r="F5910" s="564">
        <f t="shared" si="70"/>
        <v>1.097020097020097</v>
      </c>
      <c r="K5910" s="376">
        <v>54.25</v>
      </c>
      <c r="M5910" s="376">
        <v>54.4</v>
      </c>
      <c r="N5910" s="379">
        <f t="shared" si="69"/>
        <v>22.848000000000003</v>
      </c>
    </row>
    <row r="5911" spans="1:14" x14ac:dyDescent="0.2">
      <c r="A5911" s="21">
        <v>43785</v>
      </c>
      <c r="D5911" s="376">
        <v>63.32</v>
      </c>
      <c r="E5911" s="376">
        <v>57.72</v>
      </c>
      <c r="F5911" s="564">
        <f t="shared" si="70"/>
        <v>1.097020097020097</v>
      </c>
      <c r="K5911" s="376">
        <v>54.25</v>
      </c>
      <c r="M5911" s="376">
        <v>54.4</v>
      </c>
      <c r="N5911" s="379">
        <f t="shared" si="69"/>
        <v>22.848000000000003</v>
      </c>
    </row>
    <row r="5912" spans="1:14" x14ac:dyDescent="0.2">
      <c r="A5912" s="21">
        <v>43786</v>
      </c>
      <c r="D5912" s="376">
        <v>63.32</v>
      </c>
      <c r="E5912" s="376">
        <v>57.72</v>
      </c>
      <c r="F5912" s="564">
        <f t="shared" si="70"/>
        <v>1.097020097020097</v>
      </c>
      <c r="K5912" s="376">
        <v>54.25</v>
      </c>
      <c r="M5912" s="376">
        <v>54.4</v>
      </c>
      <c r="N5912" s="379">
        <f t="shared" si="69"/>
        <v>22.848000000000003</v>
      </c>
    </row>
    <row r="5913" spans="1:14" x14ac:dyDescent="0.2">
      <c r="A5913" s="21">
        <v>43787</v>
      </c>
      <c r="D5913" s="426">
        <v>62.82</v>
      </c>
      <c r="E5913" s="426">
        <v>57.05</v>
      </c>
      <c r="F5913" s="564">
        <f t="shared" si="70"/>
        <v>1.1011393514460999</v>
      </c>
      <c r="K5913" s="161">
        <v>53.5</v>
      </c>
      <c r="M5913" s="426">
        <v>52.9</v>
      </c>
      <c r="N5913" s="389">
        <f t="shared" si="69"/>
        <v>22.218</v>
      </c>
    </row>
    <row r="5914" spans="1:14" x14ac:dyDescent="0.2">
      <c r="A5914" s="21">
        <v>43788</v>
      </c>
      <c r="D5914" s="426">
        <v>62.37</v>
      </c>
      <c r="E5914" s="426">
        <v>55.21</v>
      </c>
      <c r="F5914" s="564">
        <f t="shared" si="70"/>
        <v>1.1296866509690273</v>
      </c>
      <c r="K5914" s="161">
        <v>51.75</v>
      </c>
      <c r="M5914" s="426">
        <v>52.3</v>
      </c>
      <c r="N5914" s="389">
        <f t="shared" si="69"/>
        <v>21.966000000000001</v>
      </c>
    </row>
    <row r="5915" spans="1:14" x14ac:dyDescent="0.2">
      <c r="A5915" s="21">
        <v>43789</v>
      </c>
      <c r="D5915" s="426">
        <v>63.8</v>
      </c>
      <c r="E5915" s="426">
        <v>57.11</v>
      </c>
      <c r="F5915" s="564">
        <f t="shared" si="70"/>
        <v>1.1171423568551917</v>
      </c>
      <c r="K5915" s="161">
        <v>53.5</v>
      </c>
      <c r="M5915" s="426">
        <v>54.8</v>
      </c>
      <c r="N5915" s="389">
        <f t="shared" si="69"/>
        <v>23.015999999999998</v>
      </c>
    </row>
    <row r="5916" spans="1:14" x14ac:dyDescent="0.2">
      <c r="A5916" s="21">
        <v>43790</v>
      </c>
      <c r="D5916" s="426">
        <v>64.989999999999995</v>
      </c>
      <c r="E5916" s="426">
        <v>58.58</v>
      </c>
      <c r="F5916" s="564">
        <f t="shared" si="70"/>
        <v>1.1094230112666439</v>
      </c>
      <c r="K5916" s="161">
        <v>55</v>
      </c>
      <c r="M5916" s="426">
        <v>56</v>
      </c>
      <c r="N5916" s="389">
        <f t="shared" si="69"/>
        <v>23.520000000000003</v>
      </c>
    </row>
    <row r="5917" spans="1:14" x14ac:dyDescent="0.2">
      <c r="A5917" s="21">
        <v>43791</v>
      </c>
      <c r="D5917" s="376">
        <v>64.83</v>
      </c>
      <c r="E5917" s="376">
        <v>57.77</v>
      </c>
      <c r="F5917" s="564">
        <f t="shared" si="70"/>
        <v>1.1222087588713865</v>
      </c>
      <c r="K5917" s="376">
        <v>54.25</v>
      </c>
      <c r="M5917" s="376">
        <v>55.3</v>
      </c>
      <c r="N5917" s="379">
        <f t="shared" si="69"/>
        <v>23.225999999999999</v>
      </c>
    </row>
    <row r="5918" spans="1:14" x14ac:dyDescent="0.2">
      <c r="A5918" s="21">
        <v>43792</v>
      </c>
      <c r="D5918" s="376">
        <v>64.83</v>
      </c>
      <c r="E5918" s="376">
        <v>57.77</v>
      </c>
      <c r="F5918" s="564">
        <f t="shared" si="70"/>
        <v>1.1222087588713865</v>
      </c>
      <c r="K5918" s="376">
        <v>54.25</v>
      </c>
      <c r="M5918" s="376">
        <v>55.3</v>
      </c>
      <c r="N5918" s="379">
        <f t="shared" si="69"/>
        <v>23.225999999999999</v>
      </c>
    </row>
    <row r="5919" spans="1:14" x14ac:dyDescent="0.2">
      <c r="A5919" s="21">
        <v>43793</v>
      </c>
      <c r="D5919" s="376">
        <v>64.83</v>
      </c>
      <c r="E5919" s="376">
        <v>57.77</v>
      </c>
      <c r="F5919" s="564">
        <f t="shared" si="70"/>
        <v>1.1222087588713865</v>
      </c>
      <c r="K5919" s="376">
        <v>54.25</v>
      </c>
      <c r="M5919" s="376">
        <v>55.3</v>
      </c>
      <c r="N5919" s="379">
        <f t="shared" si="69"/>
        <v>23.225999999999999</v>
      </c>
    </row>
    <row r="5920" spans="1:14" x14ac:dyDescent="0.2">
      <c r="A5920" s="21">
        <v>43794</v>
      </c>
      <c r="D5920" s="161">
        <v>64.67</v>
      </c>
      <c r="E5920" s="426">
        <v>58.01</v>
      </c>
      <c r="F5920" s="564">
        <f t="shared" si="70"/>
        <v>1.1148077917600414</v>
      </c>
      <c r="K5920" s="161">
        <v>54.5</v>
      </c>
      <c r="M5920" s="426">
        <v>54.6</v>
      </c>
      <c r="N5920" s="389">
        <f t="shared" si="69"/>
        <v>22.932000000000002</v>
      </c>
    </row>
    <row r="5921" spans="1:14" x14ac:dyDescent="0.2">
      <c r="A5921" s="21">
        <v>43795</v>
      </c>
      <c r="D5921" s="161">
        <v>64.819999999999993</v>
      </c>
      <c r="E5921" s="161">
        <v>58.41</v>
      </c>
      <c r="F5921" s="564">
        <f t="shared" si="70"/>
        <v>1.1097414826228384</v>
      </c>
      <c r="K5921" s="161">
        <v>55</v>
      </c>
      <c r="M5921" s="426">
        <v>55</v>
      </c>
      <c r="N5921" s="389">
        <f t="shared" si="69"/>
        <v>23.1</v>
      </c>
    </row>
    <row r="5922" spans="1:14" x14ac:dyDescent="0.2">
      <c r="A5922" s="21">
        <v>43796</v>
      </c>
      <c r="D5922" s="161">
        <v>65.03</v>
      </c>
      <c r="E5922" s="376">
        <v>58.11</v>
      </c>
      <c r="F5922" s="564">
        <f t="shared" si="70"/>
        <v>1.1190844949234211</v>
      </c>
      <c r="K5922" s="376">
        <v>54.5</v>
      </c>
      <c r="M5922" s="426">
        <v>55</v>
      </c>
      <c r="N5922" s="389">
        <f t="shared" si="69"/>
        <v>23.1</v>
      </c>
    </row>
    <row r="5923" spans="1:14" x14ac:dyDescent="0.2">
      <c r="A5923" s="21">
        <v>43797</v>
      </c>
      <c r="D5923" s="161">
        <v>64.680000000000007</v>
      </c>
      <c r="E5923" s="376">
        <v>58.11</v>
      </c>
      <c r="F5923" s="424" t="s">
        <v>3273</v>
      </c>
      <c r="K5923" s="376">
        <v>54.5</v>
      </c>
      <c r="M5923" s="426">
        <v>55</v>
      </c>
      <c r="N5923" s="389">
        <f t="shared" si="69"/>
        <v>23.1</v>
      </c>
    </row>
    <row r="5924" spans="1:14" x14ac:dyDescent="0.2">
      <c r="A5924" s="21">
        <v>43798</v>
      </c>
      <c r="D5924" s="376">
        <v>64.5</v>
      </c>
      <c r="E5924" s="376">
        <v>55.17</v>
      </c>
      <c r="F5924" s="424" t="s">
        <v>3349</v>
      </c>
      <c r="K5924" s="376">
        <v>51.75</v>
      </c>
      <c r="M5924" s="376">
        <v>55</v>
      </c>
      <c r="N5924" s="379">
        <f t="shared" si="69"/>
        <v>23.1</v>
      </c>
    </row>
    <row r="5925" spans="1:14" ht="13.2" x14ac:dyDescent="0.25">
      <c r="A5925" s="21">
        <v>43799</v>
      </c>
      <c r="D5925" s="376">
        <v>64.5</v>
      </c>
      <c r="E5925" s="376">
        <v>55.17</v>
      </c>
      <c r="F5925" s="564">
        <f t="shared" ref="F5925:F5949" si="71">D5925/E5925</f>
        <v>1.1691136487221316</v>
      </c>
      <c r="H5925" s="383">
        <f>AVERAGE(D5896:D5925)</f>
        <v>63.086333333333322</v>
      </c>
      <c r="I5925" s="383">
        <f>AVERAGE(E5896:E5925)</f>
        <v>57.084666666666664</v>
      </c>
      <c r="K5925" s="376">
        <v>51.75</v>
      </c>
      <c r="M5925" s="376">
        <v>55</v>
      </c>
      <c r="N5925" s="379">
        <f t="shared" si="69"/>
        <v>23.1</v>
      </c>
    </row>
    <row r="5926" spans="1:14" s="57" customFormat="1" x14ac:dyDescent="0.2">
      <c r="A5926" s="286">
        <v>43800</v>
      </c>
      <c r="D5926" s="431">
        <v>64.5</v>
      </c>
      <c r="E5926" s="431">
        <v>55.17</v>
      </c>
      <c r="F5926" s="564">
        <f t="shared" si="71"/>
        <v>1.1691136487221316</v>
      </c>
      <c r="K5926" s="431">
        <v>51.75</v>
      </c>
      <c r="M5926" s="433">
        <v>55</v>
      </c>
      <c r="N5926" s="434">
        <f t="shared" si="69"/>
        <v>23.1</v>
      </c>
    </row>
    <row r="5927" spans="1:14" x14ac:dyDescent="0.2">
      <c r="A5927" s="21">
        <v>43801</v>
      </c>
      <c r="D5927" s="161">
        <v>63.2</v>
      </c>
      <c r="E5927" s="161">
        <v>55.96</v>
      </c>
      <c r="F5927" s="564">
        <f t="shared" si="71"/>
        <v>1.1293781272337384</v>
      </c>
      <c r="K5927" s="161">
        <v>52.25</v>
      </c>
      <c r="M5927" s="426">
        <v>54</v>
      </c>
      <c r="N5927" s="389">
        <f t="shared" si="69"/>
        <v>22.68</v>
      </c>
    </row>
    <row r="5928" spans="1:14" x14ac:dyDescent="0.2">
      <c r="A5928" s="21">
        <v>43802</v>
      </c>
      <c r="D5928" s="161">
        <v>62.95</v>
      </c>
      <c r="E5928" s="161">
        <v>56.1</v>
      </c>
      <c r="F5928" s="564">
        <f t="shared" si="71"/>
        <v>1.1221033868092691</v>
      </c>
      <c r="K5928" s="161">
        <v>52.75</v>
      </c>
      <c r="M5928" s="426">
        <v>52.8</v>
      </c>
      <c r="N5928" s="389">
        <f t="shared" si="69"/>
        <v>22.176000000000002</v>
      </c>
    </row>
    <row r="5929" spans="1:14" x14ac:dyDescent="0.2">
      <c r="A5929" s="21">
        <v>43803</v>
      </c>
      <c r="D5929" s="161">
        <v>65.25</v>
      </c>
      <c r="E5929" s="161">
        <v>58.43</v>
      </c>
      <c r="F5929" s="564">
        <f t="shared" si="71"/>
        <v>1.1167208625705973</v>
      </c>
      <c r="K5929" s="161"/>
      <c r="M5929" s="426">
        <v>53.3</v>
      </c>
      <c r="N5929" s="389">
        <f t="shared" ref="N5929:N5992" si="72">(M5929/100)*42</f>
        <v>22.385999999999996</v>
      </c>
    </row>
    <row r="5930" spans="1:14" x14ac:dyDescent="0.2">
      <c r="A5930" s="21">
        <v>43804</v>
      </c>
      <c r="D5930" s="161">
        <v>65.67</v>
      </c>
      <c r="E5930" s="161">
        <v>58.43</v>
      </c>
      <c r="F5930" s="564">
        <f t="shared" si="71"/>
        <v>1.1239089508813966</v>
      </c>
      <c r="K5930" s="161"/>
      <c r="M5930" s="426">
        <v>52</v>
      </c>
      <c r="N5930" s="389">
        <f t="shared" si="72"/>
        <v>21.84</v>
      </c>
    </row>
    <row r="5931" spans="1:14" x14ac:dyDescent="0.2">
      <c r="A5931" s="21">
        <v>43805</v>
      </c>
      <c r="D5931" s="376">
        <v>66.5</v>
      </c>
      <c r="E5931" s="376">
        <v>59.2</v>
      </c>
      <c r="F5931" s="424" t="s">
        <v>3351</v>
      </c>
      <c r="K5931" s="161"/>
      <c r="M5931" s="376">
        <v>51.8</v>
      </c>
      <c r="N5931" s="379">
        <f t="shared" si="72"/>
        <v>21.756</v>
      </c>
    </row>
    <row r="5932" spans="1:14" x14ac:dyDescent="0.2">
      <c r="A5932" s="21">
        <v>43806</v>
      </c>
      <c r="D5932" s="376">
        <v>66.5</v>
      </c>
      <c r="E5932" s="376">
        <v>59.2</v>
      </c>
      <c r="F5932" s="564">
        <f t="shared" si="71"/>
        <v>1.1233108108108107</v>
      </c>
      <c r="K5932" s="161"/>
      <c r="M5932" s="376">
        <v>51.8</v>
      </c>
      <c r="N5932" s="379">
        <f t="shared" si="72"/>
        <v>21.756</v>
      </c>
    </row>
    <row r="5933" spans="1:14" x14ac:dyDescent="0.2">
      <c r="A5933" s="21">
        <v>43807</v>
      </c>
      <c r="D5933" s="376">
        <v>66.5</v>
      </c>
      <c r="E5933" s="376">
        <v>59.2</v>
      </c>
      <c r="F5933" s="564">
        <f t="shared" si="71"/>
        <v>1.1233108108108107</v>
      </c>
      <c r="K5933" s="161"/>
      <c r="M5933" s="376">
        <v>51.8</v>
      </c>
      <c r="N5933" s="379">
        <f t="shared" si="72"/>
        <v>21.756</v>
      </c>
    </row>
    <row r="5934" spans="1:14" x14ac:dyDescent="0.2">
      <c r="A5934" s="21">
        <v>43808</v>
      </c>
      <c r="D5934" s="161">
        <v>66.44</v>
      </c>
      <c r="E5934" s="161">
        <v>59.02</v>
      </c>
      <c r="F5934" s="564">
        <f t="shared" si="71"/>
        <v>1.1257200948830903</v>
      </c>
      <c r="K5934" s="161"/>
      <c r="M5934" s="426">
        <v>51.6</v>
      </c>
      <c r="N5934" s="389">
        <f t="shared" si="72"/>
        <v>21.672000000000001</v>
      </c>
    </row>
    <row r="5935" spans="1:14" x14ac:dyDescent="0.2">
      <c r="A5935" s="21">
        <v>43809</v>
      </c>
      <c r="D5935" s="161">
        <v>66.569999999999993</v>
      </c>
      <c r="E5935" s="161">
        <v>59.24</v>
      </c>
      <c r="F5935" s="564">
        <f t="shared" si="71"/>
        <v>1.1237339635381498</v>
      </c>
      <c r="K5935" s="161"/>
      <c r="M5935" s="426">
        <v>51.5</v>
      </c>
      <c r="N5935" s="389">
        <f t="shared" si="72"/>
        <v>21.63</v>
      </c>
    </row>
    <row r="5936" spans="1:14" x14ac:dyDescent="0.2">
      <c r="A5936" s="21">
        <v>43810</v>
      </c>
      <c r="D5936" s="161">
        <v>65.37</v>
      </c>
      <c r="E5936" s="161">
        <v>58.76</v>
      </c>
      <c r="F5936" s="564">
        <f t="shared" si="71"/>
        <v>1.1124914908100749</v>
      </c>
      <c r="K5936" s="161"/>
      <c r="M5936" s="426">
        <v>52</v>
      </c>
      <c r="N5936" s="389">
        <f t="shared" si="72"/>
        <v>21.84</v>
      </c>
    </row>
    <row r="5937" spans="1:14" x14ac:dyDescent="0.2">
      <c r="A5937" s="21">
        <v>43811</v>
      </c>
      <c r="D5937" s="161">
        <v>66.67</v>
      </c>
      <c r="E5937" s="161">
        <v>59.18</v>
      </c>
      <c r="F5937" s="564">
        <f t="shared" si="71"/>
        <v>1.126563028050017</v>
      </c>
      <c r="K5937" s="161"/>
      <c r="M5937" s="426">
        <v>52</v>
      </c>
      <c r="N5937" s="389">
        <f t="shared" si="72"/>
        <v>21.84</v>
      </c>
    </row>
    <row r="5938" spans="1:14" x14ac:dyDescent="0.2">
      <c r="A5938" s="21">
        <v>43812</v>
      </c>
      <c r="D5938" s="376">
        <v>67.44</v>
      </c>
      <c r="E5938" s="376">
        <v>60.07</v>
      </c>
      <c r="F5938" s="564">
        <f t="shared" si="71"/>
        <v>1.122690194772765</v>
      </c>
      <c r="K5938" s="376">
        <v>56.5</v>
      </c>
      <c r="M5938" s="376">
        <v>51</v>
      </c>
      <c r="N5938" s="379">
        <f t="shared" si="72"/>
        <v>21.42</v>
      </c>
    </row>
    <row r="5939" spans="1:14" x14ac:dyDescent="0.2">
      <c r="A5939" s="21">
        <v>43813</v>
      </c>
      <c r="D5939" s="376">
        <v>67.44</v>
      </c>
      <c r="E5939" s="376">
        <v>60.07</v>
      </c>
      <c r="F5939" s="564">
        <f t="shared" si="71"/>
        <v>1.122690194772765</v>
      </c>
      <c r="K5939" s="376">
        <v>56.5</v>
      </c>
      <c r="M5939" s="376">
        <v>51</v>
      </c>
      <c r="N5939" s="379">
        <f t="shared" si="72"/>
        <v>21.42</v>
      </c>
    </row>
    <row r="5940" spans="1:14" x14ac:dyDescent="0.2">
      <c r="A5940" s="21">
        <v>43814</v>
      </c>
      <c r="D5940" s="376">
        <v>67.44</v>
      </c>
      <c r="E5940" s="376">
        <v>60.07</v>
      </c>
      <c r="F5940" s="564">
        <f t="shared" si="71"/>
        <v>1.122690194772765</v>
      </c>
      <c r="K5940" s="376">
        <v>56.5</v>
      </c>
      <c r="M5940" s="376">
        <v>51</v>
      </c>
      <c r="N5940" s="379">
        <f t="shared" si="72"/>
        <v>21.42</v>
      </c>
    </row>
    <row r="5941" spans="1:14" x14ac:dyDescent="0.2">
      <c r="A5941" s="21">
        <v>43815</v>
      </c>
      <c r="D5941" s="161">
        <v>68.040000000000006</v>
      </c>
      <c r="E5941" s="161">
        <v>60.21</v>
      </c>
      <c r="F5941" s="564">
        <f t="shared" si="71"/>
        <v>1.1300448430493275</v>
      </c>
      <c r="K5941" s="161">
        <v>56.75</v>
      </c>
      <c r="M5941" s="426">
        <v>51</v>
      </c>
      <c r="N5941" s="389">
        <f t="shared" si="72"/>
        <v>21.42</v>
      </c>
    </row>
    <row r="5942" spans="1:14" x14ac:dyDescent="0.2">
      <c r="A5942" s="21">
        <v>43816</v>
      </c>
      <c r="D5942" s="161">
        <v>68.989999999999995</v>
      </c>
      <c r="E5942" s="161">
        <v>60.94</v>
      </c>
      <c r="F5942" s="564">
        <f t="shared" si="71"/>
        <v>1.1320971447325237</v>
      </c>
      <c r="K5942" s="161">
        <v>57.5</v>
      </c>
      <c r="M5942" s="426">
        <v>52</v>
      </c>
      <c r="N5942" s="389">
        <f t="shared" si="72"/>
        <v>21.84</v>
      </c>
    </row>
    <row r="5943" spans="1:14" x14ac:dyDescent="0.2">
      <c r="A5943" s="21">
        <v>43817</v>
      </c>
      <c r="D5943" s="161">
        <v>69.12</v>
      </c>
      <c r="E5943" s="161">
        <v>60.93</v>
      </c>
      <c r="F5943" s="564">
        <f t="shared" si="71"/>
        <v>1.1344165435745939</v>
      </c>
      <c r="K5943" s="161">
        <v>57.25</v>
      </c>
      <c r="M5943" s="426">
        <v>50.8</v>
      </c>
      <c r="N5943" s="389">
        <f t="shared" si="72"/>
        <v>21.335999999999999</v>
      </c>
    </row>
    <row r="5944" spans="1:14" x14ac:dyDescent="0.2">
      <c r="A5944" s="21">
        <v>43818</v>
      </c>
      <c r="D5944" s="161">
        <v>69.7</v>
      </c>
      <c r="E5944" s="161">
        <v>61.22</v>
      </c>
      <c r="F5944" s="564">
        <f t="shared" si="71"/>
        <v>1.1385168245671351</v>
      </c>
      <c r="K5944" s="161">
        <v>57.75</v>
      </c>
      <c r="M5944" s="426">
        <v>50.3</v>
      </c>
      <c r="N5944" s="389">
        <f t="shared" si="72"/>
        <v>21.126000000000001</v>
      </c>
    </row>
    <row r="5945" spans="1:14" x14ac:dyDescent="0.2">
      <c r="A5945" s="21">
        <v>43819</v>
      </c>
      <c r="D5945" s="376">
        <v>68.66</v>
      </c>
      <c r="E5945" s="376">
        <v>60.44</v>
      </c>
      <c r="F5945" s="564">
        <f t="shared" si="71"/>
        <v>1.1360026472534746</v>
      </c>
      <c r="K5945" s="376">
        <v>57</v>
      </c>
      <c r="M5945" s="376">
        <v>49.3</v>
      </c>
      <c r="N5945" s="379">
        <f t="shared" si="72"/>
        <v>20.706</v>
      </c>
    </row>
    <row r="5946" spans="1:14" x14ac:dyDescent="0.2">
      <c r="A5946" s="21">
        <v>43820</v>
      </c>
      <c r="D5946" s="376">
        <v>68.66</v>
      </c>
      <c r="E5946" s="376">
        <v>60.44</v>
      </c>
      <c r="F5946" s="564">
        <f t="shared" si="71"/>
        <v>1.1360026472534746</v>
      </c>
      <c r="K5946" s="376">
        <v>57</v>
      </c>
      <c r="M5946" s="376">
        <v>49.3</v>
      </c>
      <c r="N5946" s="379">
        <f t="shared" si="72"/>
        <v>20.706</v>
      </c>
    </row>
    <row r="5947" spans="1:14" x14ac:dyDescent="0.2">
      <c r="A5947" s="21">
        <v>43821</v>
      </c>
      <c r="D5947" s="376">
        <v>68.66</v>
      </c>
      <c r="E5947" s="376">
        <v>60.44</v>
      </c>
      <c r="F5947" s="564">
        <f t="shared" si="71"/>
        <v>1.1360026472534746</v>
      </c>
      <c r="K5947" s="376">
        <v>57</v>
      </c>
      <c r="M5947" s="376">
        <v>49.3</v>
      </c>
      <c r="N5947" s="379">
        <f t="shared" si="72"/>
        <v>20.706</v>
      </c>
    </row>
    <row r="5948" spans="1:14" x14ac:dyDescent="0.2">
      <c r="A5948" s="21">
        <v>43822</v>
      </c>
      <c r="D5948" s="161">
        <v>67.489999999999995</v>
      </c>
      <c r="E5948" s="161">
        <v>60.52</v>
      </c>
      <c r="F5948" s="564">
        <f t="shared" si="71"/>
        <v>1.1151685393258426</v>
      </c>
      <c r="K5948" s="161">
        <v>56.75</v>
      </c>
      <c r="M5948" s="426">
        <v>48.3</v>
      </c>
      <c r="N5948" s="389">
        <f t="shared" si="72"/>
        <v>20.285999999999998</v>
      </c>
    </row>
    <row r="5949" spans="1:14" x14ac:dyDescent="0.2">
      <c r="A5949" s="21">
        <v>43823</v>
      </c>
      <c r="D5949" s="376">
        <v>69.260000000000005</v>
      </c>
      <c r="E5949" s="376">
        <v>61.11</v>
      </c>
      <c r="F5949" s="564">
        <f t="shared" si="71"/>
        <v>1.1333660612011129</v>
      </c>
      <c r="K5949" s="376">
        <v>57.5</v>
      </c>
      <c r="M5949" s="376">
        <v>46.8</v>
      </c>
      <c r="N5949" s="379">
        <f t="shared" si="72"/>
        <v>19.655999999999999</v>
      </c>
    </row>
    <row r="5950" spans="1:14" x14ac:dyDescent="0.2">
      <c r="A5950" s="21">
        <v>43824</v>
      </c>
      <c r="D5950" s="376">
        <v>69.260000000000005</v>
      </c>
      <c r="E5950" s="376">
        <v>61.11</v>
      </c>
      <c r="F5950" s="424" t="s">
        <v>3330</v>
      </c>
      <c r="K5950" s="376">
        <v>57.5</v>
      </c>
      <c r="M5950" s="376">
        <v>46.8</v>
      </c>
      <c r="N5950" s="379">
        <f t="shared" si="72"/>
        <v>19.655999999999999</v>
      </c>
    </row>
    <row r="5951" spans="1:14" x14ac:dyDescent="0.2">
      <c r="A5951" s="21">
        <v>43825</v>
      </c>
      <c r="D5951" s="161">
        <v>69.260000000000005</v>
      </c>
      <c r="E5951" s="161">
        <v>61.68</v>
      </c>
      <c r="F5951" s="564">
        <f>D5951/E5951</f>
        <v>1.1228923476005188</v>
      </c>
      <c r="K5951" s="161">
        <v>58.25</v>
      </c>
      <c r="M5951" s="426">
        <v>44.8</v>
      </c>
      <c r="N5951" s="389">
        <f t="shared" si="72"/>
        <v>18.815999999999999</v>
      </c>
    </row>
    <row r="5952" spans="1:14" x14ac:dyDescent="0.2">
      <c r="A5952" s="21">
        <v>43826</v>
      </c>
      <c r="D5952" s="416">
        <v>68.91</v>
      </c>
      <c r="E5952" s="376">
        <v>61.72</v>
      </c>
      <c r="F5952" s="564">
        <f>D5952/E5952</f>
        <v>1.1164938431626701</v>
      </c>
      <c r="K5952" s="376">
        <v>58.25</v>
      </c>
      <c r="M5952" s="416">
        <v>44.8</v>
      </c>
      <c r="N5952" s="379">
        <f t="shared" si="72"/>
        <v>18.815999999999999</v>
      </c>
    </row>
    <row r="5953" spans="1:14" x14ac:dyDescent="0.2">
      <c r="A5953" s="21">
        <v>43827</v>
      </c>
      <c r="D5953" s="416">
        <v>68.91</v>
      </c>
      <c r="E5953" s="376">
        <v>61.72</v>
      </c>
      <c r="F5953" s="564">
        <f t="shared" ref="F5953:F5962" si="73">D5953/E5953</f>
        <v>1.1164938431626701</v>
      </c>
      <c r="K5953" s="376">
        <v>58.25</v>
      </c>
      <c r="M5953" s="416">
        <v>44.8</v>
      </c>
      <c r="N5953" s="379">
        <f t="shared" si="72"/>
        <v>18.815999999999999</v>
      </c>
    </row>
    <row r="5954" spans="1:14" x14ac:dyDescent="0.2">
      <c r="A5954" s="21">
        <v>43828</v>
      </c>
      <c r="D5954" s="416">
        <v>68.91</v>
      </c>
      <c r="E5954" s="376">
        <v>61.72</v>
      </c>
      <c r="F5954" s="564">
        <f t="shared" si="73"/>
        <v>1.1164938431626701</v>
      </c>
      <c r="K5954" s="376">
        <v>58.25</v>
      </c>
      <c r="M5954" s="416">
        <v>44.8</v>
      </c>
      <c r="N5954" s="379">
        <f t="shared" si="72"/>
        <v>18.815999999999999</v>
      </c>
    </row>
    <row r="5955" spans="1:14" x14ac:dyDescent="0.2">
      <c r="A5955" s="21">
        <v>43829</v>
      </c>
      <c r="D5955" s="162">
        <v>68.3</v>
      </c>
      <c r="E5955" s="426">
        <v>61.68</v>
      </c>
      <c r="F5955" s="564">
        <f t="shared" si="73"/>
        <v>1.1073281452658885</v>
      </c>
      <c r="K5955" s="161">
        <v>58.25</v>
      </c>
      <c r="M5955" s="417">
        <v>43.3</v>
      </c>
      <c r="N5955" s="389">
        <f t="shared" si="72"/>
        <v>18.186</v>
      </c>
    </row>
    <row r="5956" spans="1:14" ht="13.2" x14ac:dyDescent="0.25">
      <c r="A5956" s="21">
        <v>43830</v>
      </c>
      <c r="D5956" s="376">
        <v>67.77</v>
      </c>
      <c r="E5956" s="376">
        <v>61.06</v>
      </c>
      <c r="F5956" s="564">
        <f t="shared" si="73"/>
        <v>1.1098919095971176</v>
      </c>
      <c r="H5956" s="383">
        <f>AVERAGE(D5926:D5956)</f>
        <v>67.365806451612926</v>
      </c>
      <c r="I5956" s="383">
        <f>AVERAGE(E5926:E5956)</f>
        <v>59.84</v>
      </c>
      <c r="K5956" s="376">
        <v>57.5</v>
      </c>
      <c r="M5956" s="376">
        <v>41.3</v>
      </c>
      <c r="N5956" s="379">
        <f t="shared" si="72"/>
        <v>17.346</v>
      </c>
    </row>
    <row r="5957" spans="1:14" s="57" customFormat="1" x14ac:dyDescent="0.2">
      <c r="A5957" s="286">
        <v>43831</v>
      </c>
      <c r="D5957" s="431">
        <v>67.77</v>
      </c>
      <c r="E5957" s="431">
        <v>61.06</v>
      </c>
      <c r="F5957" s="564">
        <f t="shared" si="73"/>
        <v>1.1098919095971176</v>
      </c>
      <c r="K5957" s="431">
        <v>57.5</v>
      </c>
      <c r="M5957" s="433">
        <v>41.3</v>
      </c>
      <c r="N5957" s="434">
        <f t="shared" si="72"/>
        <v>17.346</v>
      </c>
    </row>
    <row r="5958" spans="1:14" x14ac:dyDescent="0.2">
      <c r="A5958" s="21">
        <v>43832</v>
      </c>
      <c r="D5958" s="161">
        <v>67.05</v>
      </c>
      <c r="E5958" s="161">
        <v>61.18</v>
      </c>
      <c r="F5958" s="692" t="s">
        <v>3352</v>
      </c>
      <c r="K5958" s="161">
        <v>57.75</v>
      </c>
      <c r="M5958" s="426">
        <v>44.1</v>
      </c>
      <c r="N5958" s="389">
        <f t="shared" si="72"/>
        <v>18.521999999999998</v>
      </c>
    </row>
    <row r="5959" spans="1:14" x14ac:dyDescent="0.2">
      <c r="A5959" s="21">
        <v>43833</v>
      </c>
      <c r="D5959" s="376">
        <v>69.08</v>
      </c>
      <c r="E5959" s="376">
        <v>63.05</v>
      </c>
      <c r="F5959" s="564">
        <f t="shared" si="73"/>
        <v>1.0956383822363205</v>
      </c>
      <c r="K5959" s="161">
        <v>59.5</v>
      </c>
      <c r="M5959" s="376">
        <v>46.5</v>
      </c>
      <c r="N5959" s="379">
        <f t="shared" si="72"/>
        <v>19.53</v>
      </c>
    </row>
    <row r="5960" spans="1:14" x14ac:dyDescent="0.2">
      <c r="A5960" s="21">
        <v>43834</v>
      </c>
      <c r="D5960" s="376">
        <v>69.08</v>
      </c>
      <c r="E5960" s="376">
        <v>63.05</v>
      </c>
      <c r="F5960" s="564">
        <f t="shared" si="73"/>
        <v>1.0956383822363205</v>
      </c>
      <c r="K5960" s="161"/>
      <c r="M5960" s="376">
        <v>46.5</v>
      </c>
      <c r="N5960" s="379">
        <f t="shared" si="72"/>
        <v>19.53</v>
      </c>
    </row>
    <row r="5961" spans="1:14" x14ac:dyDescent="0.2">
      <c r="A5961" s="21">
        <v>43835</v>
      </c>
      <c r="D5961" s="376">
        <v>69.08</v>
      </c>
      <c r="E5961" s="376">
        <v>63.05</v>
      </c>
      <c r="F5961" s="564">
        <f t="shared" si="73"/>
        <v>1.0956383822363205</v>
      </c>
      <c r="K5961" s="161"/>
      <c r="M5961" s="376">
        <v>46.5</v>
      </c>
      <c r="N5961" s="379">
        <f t="shared" si="72"/>
        <v>19.53</v>
      </c>
    </row>
    <row r="5962" spans="1:14" x14ac:dyDescent="0.2">
      <c r="A5962" s="21">
        <v>43836</v>
      </c>
      <c r="D5962" s="161">
        <v>70.25</v>
      </c>
      <c r="E5962" s="162">
        <v>63.27</v>
      </c>
      <c r="F5962" s="564">
        <f t="shared" si="73"/>
        <v>1.1103208471629524</v>
      </c>
      <c r="K5962" s="161"/>
      <c r="M5962" s="426">
        <v>47</v>
      </c>
      <c r="N5962" s="389">
        <f t="shared" si="72"/>
        <v>19.739999999999998</v>
      </c>
    </row>
    <row r="5963" spans="1:14" x14ac:dyDescent="0.2">
      <c r="A5963" s="21">
        <v>43837</v>
      </c>
      <c r="D5963" s="161">
        <v>68.739999999999995</v>
      </c>
      <c r="E5963" s="161">
        <v>62.7</v>
      </c>
      <c r="F5963" s="692" t="s">
        <v>3353</v>
      </c>
      <c r="K5963" s="161"/>
      <c r="M5963" s="426">
        <v>46.6</v>
      </c>
      <c r="N5963" s="389">
        <f t="shared" si="72"/>
        <v>19.572000000000003</v>
      </c>
    </row>
    <row r="5964" spans="1:14" x14ac:dyDescent="0.2">
      <c r="A5964" s="21">
        <v>43838</v>
      </c>
      <c r="D5964" s="161">
        <v>67.31</v>
      </c>
      <c r="E5964" s="161">
        <v>59.61</v>
      </c>
      <c r="F5964" s="692" t="s">
        <v>3354</v>
      </c>
      <c r="K5964" s="161"/>
      <c r="M5964" s="426">
        <v>45.3</v>
      </c>
      <c r="N5964" s="389">
        <f t="shared" si="72"/>
        <v>19.026</v>
      </c>
    </row>
    <row r="5965" spans="1:14" x14ac:dyDescent="0.2">
      <c r="A5965" s="21">
        <v>43839</v>
      </c>
      <c r="D5965" s="161">
        <v>66.58</v>
      </c>
      <c r="E5965" s="161">
        <v>59.56</v>
      </c>
      <c r="F5965" s="564">
        <f t="shared" ref="F5965:F6028" si="74">D5965/E5965</f>
        <v>1.1178643384822027</v>
      </c>
      <c r="K5965" s="161"/>
      <c r="M5965" s="426">
        <v>46</v>
      </c>
      <c r="N5965" s="389">
        <f t="shared" si="72"/>
        <v>19.32</v>
      </c>
    </row>
    <row r="5966" spans="1:14" x14ac:dyDescent="0.2">
      <c r="A5966" s="21">
        <v>43840</v>
      </c>
      <c r="D5966" s="376">
        <v>66.77</v>
      </c>
      <c r="E5966" s="376">
        <v>59.04</v>
      </c>
      <c r="F5966" s="564">
        <f t="shared" si="74"/>
        <v>1.1309281842818428</v>
      </c>
      <c r="K5966" s="161"/>
      <c r="M5966" s="376">
        <v>45.9</v>
      </c>
      <c r="N5966" s="379">
        <f t="shared" si="72"/>
        <v>19.277999999999999</v>
      </c>
    </row>
    <row r="5967" spans="1:14" x14ac:dyDescent="0.2">
      <c r="A5967" s="21">
        <v>43841</v>
      </c>
      <c r="D5967" s="376">
        <v>66.77</v>
      </c>
      <c r="E5967" s="376">
        <v>59.04</v>
      </c>
      <c r="F5967" s="564">
        <f t="shared" si="74"/>
        <v>1.1309281842818428</v>
      </c>
      <c r="K5967" s="161"/>
      <c r="M5967" s="376">
        <v>45.9</v>
      </c>
      <c r="N5967" s="379">
        <f t="shared" si="72"/>
        <v>19.277999999999999</v>
      </c>
    </row>
    <row r="5968" spans="1:14" x14ac:dyDescent="0.2">
      <c r="A5968" s="21">
        <v>43842</v>
      </c>
      <c r="D5968" s="376">
        <v>66.77</v>
      </c>
      <c r="E5968" s="376">
        <v>59.04</v>
      </c>
      <c r="F5968" s="564">
        <f t="shared" si="74"/>
        <v>1.1309281842818428</v>
      </c>
      <c r="K5968" s="161"/>
      <c r="M5968" s="376">
        <v>45.9</v>
      </c>
      <c r="N5968" s="379">
        <f t="shared" si="72"/>
        <v>19.277999999999999</v>
      </c>
    </row>
    <row r="5969" spans="1:14" x14ac:dyDescent="0.2">
      <c r="A5969" s="21">
        <v>43843</v>
      </c>
      <c r="D5969" s="161">
        <v>64.14</v>
      </c>
      <c r="E5969" s="161">
        <v>58.08</v>
      </c>
      <c r="F5969" s="564">
        <f t="shared" si="74"/>
        <v>1.1043388429752066</v>
      </c>
      <c r="K5969" s="161"/>
      <c r="M5969" s="426">
        <v>45.4</v>
      </c>
      <c r="N5969" s="389">
        <f t="shared" si="72"/>
        <v>19.067999999999998</v>
      </c>
    </row>
    <row r="5970" spans="1:14" x14ac:dyDescent="0.2">
      <c r="A5970" s="21">
        <v>43844</v>
      </c>
      <c r="D5970" s="161">
        <v>64.45</v>
      </c>
      <c r="E5970" s="161">
        <v>58.23</v>
      </c>
      <c r="F5970" s="564">
        <f t="shared" si="74"/>
        <v>1.1068177915164006</v>
      </c>
      <c r="K5970" s="161"/>
      <c r="M5970" s="426">
        <v>44.6</v>
      </c>
      <c r="N5970" s="389">
        <f t="shared" si="72"/>
        <v>18.731999999999999</v>
      </c>
    </row>
    <row r="5971" spans="1:14" x14ac:dyDescent="0.2">
      <c r="A5971" s="21">
        <v>43845</v>
      </c>
      <c r="D5971" s="161">
        <v>63.29</v>
      </c>
      <c r="E5971" s="161">
        <v>57.81</v>
      </c>
      <c r="F5971" s="564">
        <f t="shared" si="74"/>
        <v>1.0947932883584155</v>
      </c>
      <c r="K5971" s="161">
        <v>54.25</v>
      </c>
      <c r="M5971" s="426">
        <v>43</v>
      </c>
      <c r="N5971" s="389">
        <f t="shared" si="72"/>
        <v>18.059999999999999</v>
      </c>
    </row>
    <row r="5972" spans="1:14" x14ac:dyDescent="0.2">
      <c r="A5972" s="21">
        <v>43846</v>
      </c>
      <c r="D5972" s="161">
        <v>64.63</v>
      </c>
      <c r="E5972" s="161">
        <v>58.52</v>
      </c>
      <c r="F5972" s="564">
        <f t="shared" si="74"/>
        <v>1.1044087491455912</v>
      </c>
      <c r="K5972" s="161">
        <v>55</v>
      </c>
      <c r="M5972" s="426">
        <v>43</v>
      </c>
      <c r="N5972" s="389">
        <f t="shared" si="72"/>
        <v>18.059999999999999</v>
      </c>
    </row>
    <row r="5973" spans="1:14" x14ac:dyDescent="0.2">
      <c r="A5973" s="21">
        <v>43847</v>
      </c>
      <c r="D5973" s="376">
        <v>64.05</v>
      </c>
      <c r="E5973" s="376">
        <v>58.54</v>
      </c>
      <c r="F5973" s="564">
        <f t="shared" si="74"/>
        <v>1.0941236761188931</v>
      </c>
      <c r="K5973" s="376">
        <v>55</v>
      </c>
      <c r="M5973" s="376">
        <v>42.4</v>
      </c>
      <c r="N5973" s="379">
        <f t="shared" si="72"/>
        <v>17.808</v>
      </c>
    </row>
    <row r="5974" spans="1:14" x14ac:dyDescent="0.2">
      <c r="A5974" s="21">
        <v>43848</v>
      </c>
      <c r="D5974" s="376">
        <v>64.05</v>
      </c>
      <c r="E5974" s="376">
        <v>58.54</v>
      </c>
      <c r="F5974" s="564">
        <f t="shared" si="74"/>
        <v>1.0941236761188931</v>
      </c>
      <c r="K5974" s="376">
        <v>55</v>
      </c>
      <c r="M5974" s="376">
        <v>42.4</v>
      </c>
      <c r="N5974" s="379">
        <f t="shared" si="72"/>
        <v>17.808</v>
      </c>
    </row>
    <row r="5975" spans="1:14" x14ac:dyDescent="0.2">
      <c r="A5975" s="21">
        <v>43849</v>
      </c>
      <c r="D5975" s="376">
        <v>64.05</v>
      </c>
      <c r="E5975" s="376">
        <v>58.54</v>
      </c>
      <c r="F5975" s="564">
        <f t="shared" si="74"/>
        <v>1.0941236761188931</v>
      </c>
      <c r="K5975" s="376">
        <v>55</v>
      </c>
      <c r="M5975" s="376">
        <v>42.4</v>
      </c>
      <c r="N5975" s="379">
        <f t="shared" si="72"/>
        <v>17.808</v>
      </c>
    </row>
    <row r="5976" spans="1:14" x14ac:dyDescent="0.2">
      <c r="A5976" s="21">
        <v>43850</v>
      </c>
      <c r="D5976" s="161">
        <v>64.63</v>
      </c>
      <c r="E5976" s="376">
        <v>58.54</v>
      </c>
      <c r="F5976" s="424" t="s">
        <v>3219</v>
      </c>
      <c r="K5976" s="376">
        <v>55</v>
      </c>
      <c r="M5976" s="376">
        <v>42.4</v>
      </c>
      <c r="N5976" s="379">
        <f t="shared" si="72"/>
        <v>17.808</v>
      </c>
    </row>
    <row r="5977" spans="1:14" x14ac:dyDescent="0.2">
      <c r="A5977" s="21">
        <v>43851</v>
      </c>
      <c r="D5977" s="161">
        <v>63.66</v>
      </c>
      <c r="E5977" s="161">
        <v>58.34</v>
      </c>
      <c r="F5977" s="564">
        <f t="shared" si="74"/>
        <v>1.0911895783339045</v>
      </c>
      <c r="K5977" s="161">
        <v>54.75</v>
      </c>
      <c r="M5977" s="426">
        <v>42.3</v>
      </c>
      <c r="N5977" s="389">
        <f t="shared" si="72"/>
        <v>17.765999999999998</v>
      </c>
    </row>
    <row r="5978" spans="1:14" x14ac:dyDescent="0.2">
      <c r="A5978" s="21">
        <v>43852</v>
      </c>
      <c r="D5978" s="161">
        <v>62.11</v>
      </c>
      <c r="E5978" s="161">
        <v>56.74</v>
      </c>
      <c r="F5978" s="564">
        <f t="shared" si="74"/>
        <v>1.0946422277053225</v>
      </c>
      <c r="K5978" s="161">
        <v>53.25</v>
      </c>
      <c r="M5978" s="426">
        <v>40.299999999999997</v>
      </c>
      <c r="N5978" s="389">
        <f t="shared" si="72"/>
        <v>16.925999999999998</v>
      </c>
    </row>
    <row r="5979" spans="1:14" x14ac:dyDescent="0.2">
      <c r="A5979" s="21">
        <v>43853</v>
      </c>
      <c r="D5979" s="161">
        <v>61.26</v>
      </c>
      <c r="E5979" s="161">
        <v>55.59</v>
      </c>
      <c r="F5979" s="564">
        <f t="shared" si="74"/>
        <v>1.1019967620075553</v>
      </c>
      <c r="K5979" s="161">
        <v>52.25</v>
      </c>
      <c r="M5979" s="426">
        <v>39.6</v>
      </c>
      <c r="N5979" s="389">
        <f t="shared" si="72"/>
        <v>16.632000000000001</v>
      </c>
    </row>
    <row r="5980" spans="1:14" x14ac:dyDescent="0.2">
      <c r="A5980" s="21">
        <v>43854</v>
      </c>
      <c r="D5980" s="376">
        <v>59.34</v>
      </c>
      <c r="E5980" s="376">
        <v>54.19</v>
      </c>
      <c r="F5980" s="564">
        <f t="shared" si="74"/>
        <v>1.0950359844989852</v>
      </c>
      <c r="K5980" s="376">
        <v>50.75</v>
      </c>
      <c r="M5980" s="376">
        <v>39.799999999999997</v>
      </c>
      <c r="N5980" s="379">
        <f t="shared" si="72"/>
        <v>16.715999999999998</v>
      </c>
    </row>
    <row r="5981" spans="1:14" x14ac:dyDescent="0.2">
      <c r="A5981" s="21">
        <v>43855</v>
      </c>
      <c r="D5981" s="376">
        <v>59.34</v>
      </c>
      <c r="E5981" s="376">
        <v>54.19</v>
      </c>
      <c r="F5981" s="564">
        <f t="shared" si="74"/>
        <v>1.0950359844989852</v>
      </c>
      <c r="K5981" s="376">
        <v>50.75</v>
      </c>
      <c r="M5981" s="376">
        <v>39.799999999999997</v>
      </c>
      <c r="N5981" s="379">
        <f t="shared" si="72"/>
        <v>16.715999999999998</v>
      </c>
    </row>
    <row r="5982" spans="1:14" x14ac:dyDescent="0.2">
      <c r="A5982" s="21">
        <v>43856</v>
      </c>
      <c r="D5982" s="376">
        <v>59.34</v>
      </c>
      <c r="E5982" s="376">
        <v>54.19</v>
      </c>
      <c r="F5982" s="564">
        <f t="shared" si="74"/>
        <v>1.0950359844989852</v>
      </c>
      <c r="K5982" s="376">
        <v>50.75</v>
      </c>
      <c r="M5982" s="376">
        <v>39.799999999999997</v>
      </c>
      <c r="N5982" s="379">
        <f t="shared" si="72"/>
        <v>16.715999999999998</v>
      </c>
    </row>
    <row r="5983" spans="1:14" x14ac:dyDescent="0.2">
      <c r="A5983" s="21">
        <v>43857</v>
      </c>
      <c r="D5983" s="161">
        <v>58.54</v>
      </c>
      <c r="E5983" s="161">
        <v>53.14</v>
      </c>
      <c r="F5983" s="564">
        <f t="shared" si="74"/>
        <v>1.1016183665788484</v>
      </c>
      <c r="K5983" s="161">
        <v>49.25</v>
      </c>
      <c r="M5983" s="426">
        <v>39</v>
      </c>
      <c r="N5983" s="389">
        <f t="shared" si="72"/>
        <v>16.38</v>
      </c>
    </row>
    <row r="5984" spans="1:14" x14ac:dyDescent="0.2">
      <c r="A5984" s="21">
        <v>43858</v>
      </c>
      <c r="D5984" s="161">
        <v>59.37</v>
      </c>
      <c r="E5984" s="161">
        <v>53.48</v>
      </c>
      <c r="F5984" s="564">
        <f t="shared" si="74"/>
        <v>1.1101346297681376</v>
      </c>
      <c r="K5984" s="161">
        <v>50</v>
      </c>
      <c r="M5984" s="426">
        <v>40.299999999999997</v>
      </c>
      <c r="N5984" s="389">
        <f t="shared" si="72"/>
        <v>16.925999999999998</v>
      </c>
    </row>
    <row r="5985" spans="1:14" x14ac:dyDescent="0.2">
      <c r="A5985" s="21">
        <v>43859</v>
      </c>
      <c r="D5985" s="161">
        <v>59.46</v>
      </c>
      <c r="E5985" s="161">
        <v>53.33</v>
      </c>
      <c r="F5985" s="564">
        <f t="shared" si="74"/>
        <v>1.1149446840427528</v>
      </c>
      <c r="K5985" s="161">
        <v>49.75</v>
      </c>
      <c r="M5985" s="426">
        <v>42.5</v>
      </c>
      <c r="N5985" s="389">
        <f t="shared" si="72"/>
        <v>17.849999999999998</v>
      </c>
    </row>
    <row r="5986" spans="1:14" x14ac:dyDescent="0.2">
      <c r="A5986" s="21">
        <v>43860</v>
      </c>
      <c r="D5986" s="161">
        <v>57.72</v>
      </c>
      <c r="E5986" s="161">
        <v>52.14</v>
      </c>
      <c r="F5986" s="564">
        <f t="shared" si="74"/>
        <v>1.1070195627157653</v>
      </c>
      <c r="K5986" s="161">
        <v>48.75</v>
      </c>
      <c r="M5986" s="426">
        <v>39.799999999999997</v>
      </c>
      <c r="N5986" s="389">
        <f t="shared" si="72"/>
        <v>16.715999999999998</v>
      </c>
    </row>
    <row r="5987" spans="1:14" ht="13.2" x14ac:dyDescent="0.25">
      <c r="A5987" s="21">
        <v>43861</v>
      </c>
      <c r="D5987" s="376">
        <v>57.77</v>
      </c>
      <c r="E5987" s="376">
        <v>51.56</v>
      </c>
      <c r="F5987" s="564">
        <f t="shared" si="74"/>
        <v>1.1204422032583399</v>
      </c>
      <c r="H5987" s="383">
        <f>AVERAGE(D5957:D5987)</f>
        <v>64.079032258064487</v>
      </c>
      <c r="I5987" s="383">
        <f>AVERAGE(E5957:E5987)</f>
        <v>57.978709677419353</v>
      </c>
      <c r="K5987" s="376">
        <v>48</v>
      </c>
      <c r="M5987" s="376">
        <v>39.6</v>
      </c>
      <c r="N5987" s="379">
        <f t="shared" si="72"/>
        <v>16.632000000000001</v>
      </c>
    </row>
    <row r="5988" spans="1:14" s="57" customFormat="1" x14ac:dyDescent="0.2">
      <c r="A5988" s="286">
        <v>43862</v>
      </c>
      <c r="D5988" s="431">
        <v>57.77</v>
      </c>
      <c r="E5988" s="431">
        <v>51.56</v>
      </c>
      <c r="F5988" s="564">
        <f t="shared" si="74"/>
        <v>1.1204422032583399</v>
      </c>
      <c r="K5988" s="431">
        <v>48</v>
      </c>
      <c r="M5988" s="433">
        <v>39.6</v>
      </c>
      <c r="N5988" s="434">
        <f t="shared" si="72"/>
        <v>16.632000000000001</v>
      </c>
    </row>
    <row r="5989" spans="1:14" x14ac:dyDescent="0.2">
      <c r="A5989" s="21">
        <v>43863</v>
      </c>
      <c r="D5989" s="376">
        <v>57.77</v>
      </c>
      <c r="E5989" s="376">
        <v>51.56</v>
      </c>
      <c r="F5989" s="564">
        <f t="shared" si="74"/>
        <v>1.1204422032583399</v>
      </c>
      <c r="K5989" s="376">
        <v>48</v>
      </c>
      <c r="M5989" s="376">
        <v>39.6</v>
      </c>
      <c r="N5989" s="379">
        <f t="shared" si="72"/>
        <v>16.632000000000001</v>
      </c>
    </row>
    <row r="5990" spans="1:14" x14ac:dyDescent="0.2">
      <c r="A5990" s="21">
        <v>43864</v>
      </c>
      <c r="D5990" s="161">
        <v>54</v>
      </c>
      <c r="E5990" s="161">
        <v>50.11</v>
      </c>
      <c r="F5990" s="564">
        <f t="shared" si="74"/>
        <v>1.0776292157254042</v>
      </c>
      <c r="K5990" s="161">
        <v>46.75</v>
      </c>
      <c r="M5990" s="426">
        <v>37.799999999999997</v>
      </c>
      <c r="N5990" s="389">
        <f t="shared" si="72"/>
        <v>15.875999999999998</v>
      </c>
    </row>
    <row r="5991" spans="1:14" x14ac:dyDescent="0.2">
      <c r="A5991" s="21">
        <v>43865</v>
      </c>
      <c r="D5991" s="161">
        <v>53.9</v>
      </c>
      <c r="E5991" s="161">
        <v>49.61</v>
      </c>
      <c r="F5991" s="564">
        <f t="shared" si="74"/>
        <v>1.0864745011086474</v>
      </c>
      <c r="K5991" s="161">
        <v>46</v>
      </c>
      <c r="M5991" s="426">
        <v>37.799999999999997</v>
      </c>
      <c r="N5991" s="389">
        <f t="shared" si="72"/>
        <v>15.875999999999998</v>
      </c>
    </row>
    <row r="5992" spans="1:14" x14ac:dyDescent="0.2">
      <c r="A5992" s="21">
        <v>43866</v>
      </c>
      <c r="D5992" s="161">
        <v>55.36</v>
      </c>
      <c r="E5992" s="161">
        <v>50.75</v>
      </c>
      <c r="F5992" s="564">
        <f t="shared" si="74"/>
        <v>1.0908374384236452</v>
      </c>
      <c r="K5992" s="161">
        <v>47.25</v>
      </c>
      <c r="M5992" s="426">
        <v>37.799999999999997</v>
      </c>
      <c r="N5992" s="389">
        <f t="shared" si="72"/>
        <v>15.875999999999998</v>
      </c>
    </row>
    <row r="5993" spans="1:14" x14ac:dyDescent="0.2">
      <c r="A5993" s="21">
        <v>43867</v>
      </c>
      <c r="D5993" s="161">
        <v>55.18</v>
      </c>
      <c r="E5993" s="161">
        <v>50.95</v>
      </c>
      <c r="F5993" s="564">
        <f t="shared" si="74"/>
        <v>1.0830225711481845</v>
      </c>
      <c r="K5993" s="161">
        <v>47.5</v>
      </c>
      <c r="M5993" s="426">
        <v>38.299999999999997</v>
      </c>
      <c r="N5993" s="389">
        <f t="shared" ref="N5993:N6056" si="75">(M5993/100)*42</f>
        <v>16.085999999999999</v>
      </c>
    </row>
    <row r="5994" spans="1:14" x14ac:dyDescent="0.2">
      <c r="A5994" s="21">
        <v>43868</v>
      </c>
      <c r="D5994" s="376">
        <v>54.53</v>
      </c>
      <c r="E5994" s="376">
        <v>50.32</v>
      </c>
      <c r="F5994" s="564">
        <f t="shared" si="74"/>
        <v>1.0836645468998409</v>
      </c>
      <c r="K5994" s="376">
        <v>46.75</v>
      </c>
      <c r="M5994" s="376">
        <v>38.5</v>
      </c>
      <c r="N5994" s="379">
        <f t="shared" si="75"/>
        <v>16.170000000000002</v>
      </c>
    </row>
    <row r="5995" spans="1:14" x14ac:dyDescent="0.2">
      <c r="A5995" s="21">
        <v>43869</v>
      </c>
      <c r="D5995" s="376">
        <v>54.53</v>
      </c>
      <c r="E5995" s="376">
        <v>50.32</v>
      </c>
      <c r="F5995" s="564">
        <f t="shared" si="74"/>
        <v>1.0836645468998409</v>
      </c>
      <c r="K5995" s="376">
        <v>46.75</v>
      </c>
      <c r="M5995" s="376">
        <v>38.5</v>
      </c>
      <c r="N5995" s="379">
        <f t="shared" si="75"/>
        <v>16.170000000000002</v>
      </c>
    </row>
    <row r="5996" spans="1:14" x14ac:dyDescent="0.2">
      <c r="A5996" s="21">
        <v>43870</v>
      </c>
      <c r="D5996" s="376">
        <v>54.53</v>
      </c>
      <c r="E5996" s="376">
        <v>50.32</v>
      </c>
      <c r="F5996" s="564">
        <f t="shared" si="74"/>
        <v>1.0836645468998409</v>
      </c>
      <c r="K5996" s="376">
        <v>46.75</v>
      </c>
      <c r="M5996" s="376">
        <v>38.5</v>
      </c>
      <c r="N5996" s="379">
        <f t="shared" si="75"/>
        <v>16.170000000000002</v>
      </c>
    </row>
    <row r="5997" spans="1:14" x14ac:dyDescent="0.2">
      <c r="A5997" s="21">
        <v>43871</v>
      </c>
      <c r="D5997" s="161">
        <v>53.39</v>
      </c>
      <c r="E5997" s="161">
        <v>49.57</v>
      </c>
      <c r="F5997" s="564">
        <f t="shared" si="74"/>
        <v>1.0770627395602179</v>
      </c>
      <c r="K5997" s="161">
        <v>46</v>
      </c>
      <c r="M5997" s="426">
        <v>37.6</v>
      </c>
      <c r="N5997" s="389">
        <f t="shared" si="75"/>
        <v>15.792</v>
      </c>
    </row>
    <row r="5998" spans="1:14" x14ac:dyDescent="0.2">
      <c r="A5998" s="21">
        <v>43872</v>
      </c>
      <c r="D5998" s="161">
        <v>54</v>
      </c>
      <c r="E5998" s="161">
        <v>49.94</v>
      </c>
      <c r="F5998" s="564">
        <f t="shared" si="74"/>
        <v>1.0812975570684822</v>
      </c>
      <c r="K5998" s="161">
        <v>46.5</v>
      </c>
      <c r="M5998" s="426">
        <v>37.299999999999997</v>
      </c>
      <c r="N5998" s="389">
        <f t="shared" si="75"/>
        <v>15.666</v>
      </c>
    </row>
    <row r="5999" spans="1:14" x14ac:dyDescent="0.2">
      <c r="A5999" s="21">
        <v>43873</v>
      </c>
      <c r="D5999" s="161">
        <v>55.54</v>
      </c>
      <c r="E5999" s="161">
        <v>51.17</v>
      </c>
      <c r="F5999" s="564">
        <f t="shared" si="74"/>
        <v>1.0854016025014657</v>
      </c>
      <c r="K5999" s="161">
        <v>47.75</v>
      </c>
      <c r="M5999" s="426">
        <v>38.5</v>
      </c>
      <c r="N5999" s="389">
        <f t="shared" si="75"/>
        <v>16.170000000000002</v>
      </c>
    </row>
    <row r="6000" spans="1:14" x14ac:dyDescent="0.2">
      <c r="A6000" s="21">
        <v>43874</v>
      </c>
      <c r="D6000" s="161">
        <v>56.34</v>
      </c>
      <c r="E6000" s="161">
        <v>51.42</v>
      </c>
      <c r="F6000" s="564">
        <f t="shared" si="74"/>
        <v>1.0956826137689615</v>
      </c>
      <c r="K6000" s="161">
        <v>47.75</v>
      </c>
      <c r="M6000" s="426">
        <v>39.4</v>
      </c>
      <c r="N6000" s="389">
        <f t="shared" si="75"/>
        <v>16.547999999999998</v>
      </c>
    </row>
    <row r="6001" spans="1:14" x14ac:dyDescent="0.2">
      <c r="A6001" s="21">
        <v>43875</v>
      </c>
      <c r="D6001" s="376">
        <v>57.37</v>
      </c>
      <c r="E6001" s="376">
        <v>52.05</v>
      </c>
      <c r="F6001" s="564">
        <f t="shared" si="74"/>
        <v>1.1022094140249761</v>
      </c>
      <c r="K6001" s="376">
        <v>48.5</v>
      </c>
      <c r="M6001" s="376">
        <v>39.5</v>
      </c>
      <c r="N6001" s="379">
        <f t="shared" si="75"/>
        <v>16.59</v>
      </c>
    </row>
    <row r="6002" spans="1:14" x14ac:dyDescent="0.2">
      <c r="A6002" s="21">
        <v>43876</v>
      </c>
      <c r="D6002" s="376">
        <v>57.37</v>
      </c>
      <c r="E6002" s="376">
        <v>52.05</v>
      </c>
      <c r="F6002" s="564">
        <f t="shared" si="74"/>
        <v>1.1022094140249761</v>
      </c>
      <c r="K6002" s="376">
        <v>48.5</v>
      </c>
      <c r="M6002" s="376">
        <v>39.5</v>
      </c>
      <c r="N6002" s="379">
        <f t="shared" si="75"/>
        <v>16.59</v>
      </c>
    </row>
    <row r="6003" spans="1:14" x14ac:dyDescent="0.2">
      <c r="A6003" s="21">
        <v>43877</v>
      </c>
      <c r="D6003" s="376">
        <v>57.37</v>
      </c>
      <c r="E6003" s="376">
        <v>52.05</v>
      </c>
      <c r="F6003" s="564">
        <f t="shared" si="74"/>
        <v>1.1022094140249761</v>
      </c>
      <c r="K6003" s="376">
        <v>48.5</v>
      </c>
      <c r="M6003" s="376">
        <v>39.5</v>
      </c>
      <c r="N6003" s="379">
        <f t="shared" si="75"/>
        <v>16.59</v>
      </c>
    </row>
    <row r="6004" spans="1:14" x14ac:dyDescent="0.2">
      <c r="A6004" s="21">
        <v>43878</v>
      </c>
      <c r="D6004" s="161">
        <v>57.83</v>
      </c>
      <c r="E6004" s="376">
        <v>52.05</v>
      </c>
      <c r="F6004" s="424" t="s">
        <v>3277</v>
      </c>
      <c r="K6004" s="376">
        <v>48.5</v>
      </c>
      <c r="M6004" s="426">
        <v>39.5</v>
      </c>
      <c r="N6004" s="389">
        <f t="shared" si="75"/>
        <v>16.59</v>
      </c>
    </row>
    <row r="6005" spans="1:14" x14ac:dyDescent="0.2">
      <c r="A6005" s="21">
        <v>43879</v>
      </c>
      <c r="D6005" s="161">
        <v>57.35</v>
      </c>
      <c r="E6005" s="161">
        <v>52.05</v>
      </c>
      <c r="F6005" s="564">
        <f t="shared" si="74"/>
        <v>1.101825168107589</v>
      </c>
      <c r="K6005" s="161">
        <v>48.75</v>
      </c>
      <c r="M6005" s="426">
        <v>40.299999999999997</v>
      </c>
      <c r="N6005" s="389">
        <f t="shared" si="75"/>
        <v>16.925999999999998</v>
      </c>
    </row>
    <row r="6006" spans="1:14" x14ac:dyDescent="0.2">
      <c r="A6006" s="21">
        <v>43880</v>
      </c>
      <c r="D6006" s="161">
        <v>59.72</v>
      </c>
      <c r="E6006" s="161">
        <v>53.29</v>
      </c>
      <c r="F6006" s="564">
        <f t="shared" si="74"/>
        <v>1.1206605366860574</v>
      </c>
      <c r="K6006" s="161">
        <v>49.75</v>
      </c>
      <c r="M6006" s="426">
        <v>43.6</v>
      </c>
      <c r="N6006" s="389">
        <f t="shared" si="75"/>
        <v>18.312000000000001</v>
      </c>
    </row>
    <row r="6007" spans="1:14" x14ac:dyDescent="0.2">
      <c r="A6007" s="21">
        <v>43881</v>
      </c>
      <c r="D6007" s="161">
        <v>59.72</v>
      </c>
      <c r="E6007" s="161">
        <v>53.78</v>
      </c>
      <c r="F6007" s="564">
        <f t="shared" si="74"/>
        <v>1.1104499814057269</v>
      </c>
      <c r="K6007" s="161">
        <v>50.25</v>
      </c>
      <c r="M6007" s="426">
        <v>44</v>
      </c>
      <c r="N6007" s="389">
        <f t="shared" si="75"/>
        <v>18.48</v>
      </c>
    </row>
    <row r="6008" spans="1:14" x14ac:dyDescent="0.2">
      <c r="A6008" s="21">
        <v>43882</v>
      </c>
      <c r="D6008" s="376">
        <v>58.6</v>
      </c>
      <c r="E6008" s="376">
        <v>53.38</v>
      </c>
      <c r="F6008" s="564">
        <f t="shared" si="74"/>
        <v>1.0977894342450356</v>
      </c>
      <c r="K6008" s="376">
        <v>49.75</v>
      </c>
      <c r="M6008" s="376">
        <v>43.5</v>
      </c>
      <c r="N6008" s="379">
        <f t="shared" si="75"/>
        <v>18.27</v>
      </c>
    </row>
    <row r="6009" spans="1:14" x14ac:dyDescent="0.2">
      <c r="A6009" s="21">
        <v>43883</v>
      </c>
      <c r="D6009" s="376">
        <v>58.6</v>
      </c>
      <c r="E6009" s="376">
        <v>53.38</v>
      </c>
      <c r="F6009" s="564">
        <f t="shared" si="74"/>
        <v>1.0977894342450356</v>
      </c>
      <c r="K6009" s="376">
        <v>49.75</v>
      </c>
      <c r="M6009" s="376">
        <v>43.5</v>
      </c>
      <c r="N6009" s="379">
        <f t="shared" si="75"/>
        <v>18.27</v>
      </c>
    </row>
    <row r="6010" spans="1:14" x14ac:dyDescent="0.2">
      <c r="A6010" s="21">
        <v>43884</v>
      </c>
      <c r="D6010" s="376">
        <v>58.6</v>
      </c>
      <c r="E6010" s="376">
        <v>53.38</v>
      </c>
      <c r="F6010" s="564">
        <f t="shared" si="74"/>
        <v>1.0977894342450356</v>
      </c>
      <c r="K6010" s="376">
        <v>49.75</v>
      </c>
      <c r="M6010" s="376">
        <v>43.5</v>
      </c>
      <c r="N6010" s="379">
        <f t="shared" si="75"/>
        <v>18.27</v>
      </c>
    </row>
    <row r="6011" spans="1:14" x14ac:dyDescent="0.2">
      <c r="A6011" s="21">
        <v>43885</v>
      </c>
      <c r="D6011" s="161">
        <v>56.04</v>
      </c>
      <c r="E6011" s="161">
        <v>51.43</v>
      </c>
      <c r="F6011" s="564">
        <f t="shared" si="74"/>
        <v>1.0896363989889171</v>
      </c>
      <c r="K6011" s="161">
        <v>48.25</v>
      </c>
      <c r="M6011" s="426">
        <v>40.9</v>
      </c>
      <c r="N6011" s="389">
        <f t="shared" si="75"/>
        <v>17.177999999999997</v>
      </c>
    </row>
    <row r="6012" spans="1:14" x14ac:dyDescent="0.2">
      <c r="A6012" s="21">
        <v>43886</v>
      </c>
      <c r="D6012" s="161">
        <v>56.71</v>
      </c>
      <c r="E6012" s="161">
        <v>49.9</v>
      </c>
      <c r="F6012" s="424" t="s">
        <v>3355</v>
      </c>
      <c r="K6012" s="161">
        <v>46.5</v>
      </c>
      <c r="M6012" s="426">
        <v>40.299999999999997</v>
      </c>
      <c r="N6012" s="389">
        <f t="shared" si="75"/>
        <v>16.925999999999998</v>
      </c>
    </row>
    <row r="6013" spans="1:14" x14ac:dyDescent="0.2">
      <c r="A6013" s="21">
        <v>43887</v>
      </c>
      <c r="D6013" s="161">
        <v>54.96</v>
      </c>
      <c r="E6013" s="161">
        <v>48.73</v>
      </c>
      <c r="F6013" s="564">
        <f t="shared" si="74"/>
        <v>1.1278473219782477</v>
      </c>
      <c r="K6013" s="161">
        <v>45</v>
      </c>
      <c r="M6013" s="426">
        <v>39.4</v>
      </c>
      <c r="N6013" s="389">
        <f t="shared" si="75"/>
        <v>16.547999999999998</v>
      </c>
    </row>
    <row r="6014" spans="1:14" x14ac:dyDescent="0.2">
      <c r="A6014" s="21">
        <v>43888</v>
      </c>
      <c r="D6014" s="161">
        <v>52.19</v>
      </c>
      <c r="E6014" s="161">
        <v>47.09</v>
      </c>
      <c r="F6014" s="564">
        <f t="shared" si="74"/>
        <v>1.1083032490974727</v>
      </c>
      <c r="K6014" s="161">
        <v>43.75</v>
      </c>
      <c r="M6014" s="426">
        <v>39.6</v>
      </c>
      <c r="N6014" s="389">
        <f t="shared" si="75"/>
        <v>16.632000000000001</v>
      </c>
    </row>
    <row r="6015" spans="1:14" x14ac:dyDescent="0.2">
      <c r="A6015" s="21">
        <v>43889</v>
      </c>
      <c r="D6015" s="376">
        <v>51.31</v>
      </c>
      <c r="E6015" s="376">
        <v>44.76</v>
      </c>
      <c r="F6015" s="564">
        <f t="shared" si="74"/>
        <v>1.1463360142984809</v>
      </c>
      <c r="K6015" s="376">
        <v>41.25</v>
      </c>
      <c r="M6015" s="376">
        <v>39.5</v>
      </c>
      <c r="N6015" s="379">
        <f t="shared" si="75"/>
        <v>16.59</v>
      </c>
    </row>
    <row r="6016" spans="1:14" ht="13.2" x14ac:dyDescent="0.25">
      <c r="A6016" s="21">
        <v>43890</v>
      </c>
      <c r="D6016" s="376">
        <v>51.31</v>
      </c>
      <c r="E6016" s="376">
        <v>44.76</v>
      </c>
      <c r="F6016" s="564">
        <f t="shared" si="74"/>
        <v>1.1463360142984809</v>
      </c>
      <c r="H6016" s="383">
        <f>AVERAGE(D5988:D6016)</f>
        <v>55.927241379310331</v>
      </c>
      <c r="I6016" s="383">
        <f>AVERAGE(E5988:E6016)</f>
        <v>50.749310344827585</v>
      </c>
      <c r="K6016" s="376">
        <v>41.25</v>
      </c>
      <c r="M6016" s="376">
        <v>39.5</v>
      </c>
      <c r="N6016" s="379">
        <f t="shared" si="75"/>
        <v>16.59</v>
      </c>
    </row>
    <row r="6017" spans="1:14" s="57" customFormat="1" x14ac:dyDescent="0.2">
      <c r="A6017" s="286">
        <v>43891</v>
      </c>
      <c r="D6017" s="431">
        <v>51.31</v>
      </c>
      <c r="E6017" s="431">
        <v>44.76</v>
      </c>
      <c r="F6017" s="564">
        <f t="shared" si="74"/>
        <v>1.1463360142984809</v>
      </c>
      <c r="K6017" s="431">
        <v>41.25</v>
      </c>
      <c r="M6017" s="433">
        <v>39.5</v>
      </c>
      <c r="N6017" s="434">
        <f t="shared" si="75"/>
        <v>16.59</v>
      </c>
    </row>
    <row r="6018" spans="1:14" x14ac:dyDescent="0.2">
      <c r="A6018" s="21">
        <v>43892</v>
      </c>
      <c r="D6018" s="161">
        <v>52.52</v>
      </c>
      <c r="E6018" s="161">
        <v>46.75</v>
      </c>
      <c r="F6018" s="564">
        <f t="shared" si="74"/>
        <v>1.1234224598930482</v>
      </c>
      <c r="K6018" s="161">
        <v>43.25</v>
      </c>
      <c r="M6018" s="426">
        <v>40.5</v>
      </c>
      <c r="N6018" s="389">
        <f t="shared" si="75"/>
        <v>17.010000000000002</v>
      </c>
    </row>
    <row r="6019" spans="1:14" x14ac:dyDescent="0.2">
      <c r="A6019" s="21">
        <v>43893</v>
      </c>
      <c r="D6019" s="161">
        <v>52.24</v>
      </c>
      <c r="E6019" s="161">
        <v>47.18</v>
      </c>
      <c r="F6019" s="564">
        <f t="shared" si="74"/>
        <v>1.1072488342518017</v>
      </c>
      <c r="K6019" s="161">
        <v>43.75</v>
      </c>
      <c r="M6019" s="426">
        <v>40.4</v>
      </c>
      <c r="N6019" s="389">
        <f t="shared" si="75"/>
        <v>16.968</v>
      </c>
    </row>
    <row r="6020" spans="1:14" x14ac:dyDescent="0.2">
      <c r="A6020" s="21">
        <v>43894</v>
      </c>
      <c r="D6020" s="161">
        <v>51.86</v>
      </c>
      <c r="E6020" s="161">
        <v>46.78</v>
      </c>
      <c r="F6020" s="564">
        <f t="shared" si="74"/>
        <v>1.1085934159897393</v>
      </c>
      <c r="K6020" s="161"/>
      <c r="M6020" s="426">
        <v>40</v>
      </c>
      <c r="N6020" s="389">
        <f t="shared" si="75"/>
        <v>16.8</v>
      </c>
    </row>
    <row r="6021" spans="1:14" x14ac:dyDescent="0.2">
      <c r="A6021" s="21">
        <v>43895</v>
      </c>
      <c r="D6021" s="161">
        <v>51.29</v>
      </c>
      <c r="E6021" s="161">
        <v>45.9</v>
      </c>
      <c r="F6021" s="564">
        <f t="shared" si="74"/>
        <v>1.1174291938997822</v>
      </c>
      <c r="K6021" s="161"/>
      <c r="M6021" s="426">
        <v>38.5</v>
      </c>
      <c r="N6021" s="389">
        <f t="shared" si="75"/>
        <v>16.170000000000002</v>
      </c>
    </row>
    <row r="6022" spans="1:14" ht="30.6" x14ac:dyDescent="0.2">
      <c r="A6022" s="21">
        <v>43896</v>
      </c>
      <c r="D6022" s="376">
        <v>45.6</v>
      </c>
      <c r="E6022" s="376">
        <v>41.28</v>
      </c>
      <c r="F6022" s="647" t="s">
        <v>3356</v>
      </c>
      <c r="K6022" s="161"/>
      <c r="M6022" s="376">
        <v>35.9</v>
      </c>
      <c r="N6022" s="379">
        <f t="shared" si="75"/>
        <v>15.077999999999999</v>
      </c>
    </row>
    <row r="6023" spans="1:14" x14ac:dyDescent="0.2">
      <c r="A6023" s="21">
        <v>43897</v>
      </c>
      <c r="D6023" s="376">
        <v>45.6</v>
      </c>
      <c r="E6023" s="376">
        <v>41.28</v>
      </c>
      <c r="F6023" s="564">
        <f t="shared" si="74"/>
        <v>1.1046511627906976</v>
      </c>
      <c r="K6023" s="161"/>
      <c r="M6023" s="376">
        <v>35.9</v>
      </c>
      <c r="N6023" s="379">
        <f t="shared" si="75"/>
        <v>15.077999999999999</v>
      </c>
    </row>
    <row r="6024" spans="1:14" x14ac:dyDescent="0.2">
      <c r="A6024" s="21">
        <v>43898</v>
      </c>
      <c r="D6024" s="376">
        <v>45.6</v>
      </c>
      <c r="E6024" s="376">
        <v>41.28</v>
      </c>
      <c r="F6024" s="564">
        <f t="shared" si="74"/>
        <v>1.1046511627906976</v>
      </c>
      <c r="K6024" s="161"/>
      <c r="M6024" s="376">
        <v>35.9</v>
      </c>
      <c r="N6024" s="379">
        <f t="shared" si="75"/>
        <v>15.077999999999999</v>
      </c>
    </row>
    <row r="6025" spans="1:14" ht="30.6" x14ac:dyDescent="0.2">
      <c r="A6025" s="21">
        <v>43899</v>
      </c>
      <c r="D6025" s="161">
        <v>35.33</v>
      </c>
      <c r="E6025" s="161">
        <v>31.13</v>
      </c>
      <c r="F6025" s="647" t="s">
        <v>3357</v>
      </c>
      <c r="K6025" s="161"/>
      <c r="M6025" s="426">
        <v>30.3</v>
      </c>
      <c r="N6025" s="389">
        <f t="shared" si="75"/>
        <v>12.725999999999999</v>
      </c>
    </row>
    <row r="6026" spans="1:14" x14ac:dyDescent="0.2">
      <c r="A6026" s="21">
        <v>43900</v>
      </c>
      <c r="D6026" s="161">
        <v>35.57</v>
      </c>
      <c r="E6026" s="161">
        <v>34.36</v>
      </c>
      <c r="F6026" s="564">
        <f t="shared" si="74"/>
        <v>1.0352153667054715</v>
      </c>
      <c r="K6026" s="161"/>
      <c r="M6026" s="426">
        <v>31.8</v>
      </c>
      <c r="N6026" s="389">
        <f t="shared" si="75"/>
        <v>13.356</v>
      </c>
    </row>
    <row r="6027" spans="1:14" x14ac:dyDescent="0.2">
      <c r="A6027" s="21">
        <v>43901</v>
      </c>
      <c r="D6027" s="161">
        <v>34.450000000000003</v>
      </c>
      <c r="E6027" s="161">
        <v>32.979999999999997</v>
      </c>
      <c r="F6027" s="564">
        <f t="shared" si="74"/>
        <v>1.044572468162523</v>
      </c>
      <c r="K6027" s="161"/>
      <c r="M6027" s="426">
        <v>31.8</v>
      </c>
      <c r="N6027" s="389">
        <f t="shared" si="75"/>
        <v>13.356</v>
      </c>
    </row>
    <row r="6028" spans="1:14" x14ac:dyDescent="0.2">
      <c r="A6028" s="21">
        <v>43902</v>
      </c>
      <c r="D6028" s="161">
        <v>31.02</v>
      </c>
      <c r="E6028" s="161">
        <v>31.5</v>
      </c>
      <c r="F6028" s="564">
        <f t="shared" si="74"/>
        <v>0.98476190476190473</v>
      </c>
      <c r="K6028" s="161"/>
      <c r="M6028" s="426">
        <v>29</v>
      </c>
      <c r="N6028" s="389">
        <f t="shared" si="75"/>
        <v>12.18</v>
      </c>
    </row>
    <row r="6029" spans="1:14" x14ac:dyDescent="0.2">
      <c r="A6029" s="21">
        <v>43903</v>
      </c>
      <c r="D6029" s="376">
        <v>32.25</v>
      </c>
      <c r="E6029" s="376">
        <v>31.73</v>
      </c>
      <c r="F6029" s="564">
        <f t="shared" ref="F6029:F6092" si="76">D6029/E6029</f>
        <v>1.0163882760794201</v>
      </c>
      <c r="K6029" s="376">
        <v>28.25</v>
      </c>
      <c r="M6029" s="376">
        <v>29.3</v>
      </c>
      <c r="N6029" s="379">
        <f t="shared" si="75"/>
        <v>12.305999999999999</v>
      </c>
    </row>
    <row r="6030" spans="1:14" x14ac:dyDescent="0.2">
      <c r="A6030" s="21">
        <v>43904</v>
      </c>
      <c r="D6030" s="376">
        <v>32.25</v>
      </c>
      <c r="E6030" s="376">
        <v>31.73</v>
      </c>
      <c r="F6030" s="564">
        <f t="shared" si="76"/>
        <v>1.0163882760794201</v>
      </c>
      <c r="K6030" s="376">
        <v>28.25</v>
      </c>
      <c r="M6030" s="376">
        <v>29.3</v>
      </c>
      <c r="N6030" s="379">
        <f t="shared" si="75"/>
        <v>12.305999999999999</v>
      </c>
    </row>
    <row r="6031" spans="1:14" x14ac:dyDescent="0.2">
      <c r="A6031" s="21">
        <v>43905</v>
      </c>
      <c r="D6031" s="376">
        <v>32.25</v>
      </c>
      <c r="E6031" s="376">
        <v>31.73</v>
      </c>
      <c r="F6031" s="564">
        <f t="shared" si="76"/>
        <v>1.0163882760794201</v>
      </c>
      <c r="K6031" s="376">
        <v>28.25</v>
      </c>
      <c r="M6031" s="376">
        <v>29.3</v>
      </c>
      <c r="N6031" s="379">
        <f t="shared" si="75"/>
        <v>12.305999999999999</v>
      </c>
    </row>
    <row r="6032" spans="1:14" x14ac:dyDescent="0.2">
      <c r="A6032" s="21">
        <v>43906</v>
      </c>
      <c r="D6032" s="161">
        <v>27.98</v>
      </c>
      <c r="E6032" s="161">
        <v>28.7</v>
      </c>
      <c r="F6032" s="564">
        <f t="shared" si="76"/>
        <v>0.97491289198606279</v>
      </c>
      <c r="K6032" s="161">
        <v>25</v>
      </c>
      <c r="M6032" s="426">
        <v>28.8</v>
      </c>
      <c r="N6032" s="389">
        <f t="shared" si="75"/>
        <v>12.096000000000002</v>
      </c>
    </row>
    <row r="6033" spans="1:14" x14ac:dyDescent="0.2">
      <c r="A6033" s="21">
        <v>43907</v>
      </c>
      <c r="D6033" s="161">
        <v>27.97</v>
      </c>
      <c r="E6033" s="161">
        <v>26.95</v>
      </c>
      <c r="F6033" s="564">
        <f t="shared" si="76"/>
        <v>1.0378478664192949</v>
      </c>
      <c r="K6033" s="161">
        <v>23.5</v>
      </c>
      <c r="M6033" s="426">
        <v>26.8</v>
      </c>
      <c r="N6033" s="389">
        <f t="shared" si="75"/>
        <v>11.256</v>
      </c>
    </row>
    <row r="6034" spans="1:14" x14ac:dyDescent="0.2">
      <c r="A6034" s="21">
        <v>43908</v>
      </c>
      <c r="D6034" s="161">
        <v>22.79</v>
      </c>
      <c r="E6034" s="161">
        <v>20.37</v>
      </c>
      <c r="F6034" s="564">
        <f t="shared" si="76"/>
        <v>1.1188021600392732</v>
      </c>
      <c r="K6034" s="161">
        <v>16.75</v>
      </c>
      <c r="M6034" s="426">
        <v>22.8</v>
      </c>
      <c r="N6034" s="389">
        <f t="shared" si="75"/>
        <v>9.5760000000000005</v>
      </c>
    </row>
    <row r="6035" spans="1:14" x14ac:dyDescent="0.2">
      <c r="A6035" s="21">
        <v>43909</v>
      </c>
      <c r="D6035" s="161">
        <v>23.98</v>
      </c>
      <c r="E6035" s="161">
        <v>25.22</v>
      </c>
      <c r="F6035" s="564">
        <f t="shared" si="76"/>
        <v>0.95083267248215708</v>
      </c>
      <c r="K6035" s="161">
        <v>21.75</v>
      </c>
      <c r="M6035" s="426">
        <v>24.3</v>
      </c>
      <c r="N6035" s="389">
        <f t="shared" si="75"/>
        <v>10.206</v>
      </c>
    </row>
    <row r="6036" spans="1:14" x14ac:dyDescent="0.2">
      <c r="A6036" s="21">
        <v>43910</v>
      </c>
      <c r="D6036" s="376">
        <v>25.55</v>
      </c>
      <c r="E6036" s="376">
        <v>22.43</v>
      </c>
      <c r="F6036" s="564">
        <f t="shared" si="76"/>
        <v>1.1390994204190816</v>
      </c>
      <c r="K6036" s="376">
        <v>19</v>
      </c>
      <c r="M6036" s="376">
        <v>23.5</v>
      </c>
      <c r="N6036" s="379">
        <f t="shared" si="75"/>
        <v>9.8699999999999992</v>
      </c>
    </row>
    <row r="6037" spans="1:14" x14ac:dyDescent="0.2">
      <c r="A6037" s="21">
        <v>43911</v>
      </c>
      <c r="D6037" s="376">
        <v>25.55</v>
      </c>
      <c r="E6037" s="376">
        <v>22.43</v>
      </c>
      <c r="F6037" s="564">
        <f t="shared" si="76"/>
        <v>1.1390994204190816</v>
      </c>
      <c r="K6037" s="376">
        <v>19</v>
      </c>
      <c r="M6037" s="376">
        <v>23.5</v>
      </c>
      <c r="N6037" s="379">
        <f t="shared" si="75"/>
        <v>9.8699999999999992</v>
      </c>
    </row>
    <row r="6038" spans="1:14" x14ac:dyDescent="0.2">
      <c r="A6038" s="21">
        <v>43912</v>
      </c>
      <c r="D6038" s="376">
        <v>25.55</v>
      </c>
      <c r="E6038" s="376">
        <v>22.43</v>
      </c>
      <c r="F6038" s="564">
        <f t="shared" si="76"/>
        <v>1.1390994204190816</v>
      </c>
      <c r="K6038" s="376">
        <v>19</v>
      </c>
      <c r="M6038" s="376">
        <v>23.5</v>
      </c>
      <c r="N6038" s="379">
        <f t="shared" si="75"/>
        <v>9.8699999999999992</v>
      </c>
    </row>
    <row r="6039" spans="1:14" x14ac:dyDescent="0.2">
      <c r="A6039" s="21">
        <v>43913</v>
      </c>
      <c r="C6039" s="695"/>
      <c r="D6039" s="161">
        <v>23.75</v>
      </c>
      <c r="E6039" s="161">
        <v>23.36</v>
      </c>
      <c r="F6039" s="564">
        <f t="shared" si="76"/>
        <v>1.016695205479452</v>
      </c>
      <c r="G6039" s="695"/>
      <c r="K6039" s="161">
        <v>19.5</v>
      </c>
      <c r="M6039" s="426">
        <v>20.3</v>
      </c>
      <c r="N6039" s="389">
        <f t="shared" si="75"/>
        <v>8.5259999999999998</v>
      </c>
    </row>
    <row r="6040" spans="1:14" x14ac:dyDescent="0.2">
      <c r="A6040" s="21">
        <v>43914</v>
      </c>
      <c r="C6040" s="166"/>
      <c r="D6040" s="161">
        <v>24.5</v>
      </c>
      <c r="E6040" s="161">
        <v>24.01</v>
      </c>
      <c r="F6040" s="564">
        <f t="shared" si="76"/>
        <v>1.0204081632653061</v>
      </c>
      <c r="G6040" s="166"/>
      <c r="K6040" s="161">
        <v>20.5</v>
      </c>
      <c r="M6040" s="426">
        <v>21.8</v>
      </c>
      <c r="N6040" s="389">
        <f t="shared" si="75"/>
        <v>9.1560000000000006</v>
      </c>
    </row>
    <row r="6041" spans="1:14" x14ac:dyDescent="0.2">
      <c r="A6041" s="21">
        <v>43915</v>
      </c>
      <c r="C6041" s="166"/>
      <c r="D6041" s="161">
        <v>25.62</v>
      </c>
      <c r="E6041" s="161">
        <v>24.49</v>
      </c>
      <c r="F6041" s="564">
        <f t="shared" si="76"/>
        <v>1.0461412821559821</v>
      </c>
      <c r="G6041" s="166"/>
      <c r="K6041" s="161">
        <v>21</v>
      </c>
      <c r="M6041" s="426">
        <v>23</v>
      </c>
      <c r="N6041" s="389">
        <f t="shared" si="75"/>
        <v>9.66</v>
      </c>
    </row>
    <row r="6042" spans="1:14" x14ac:dyDescent="0.2">
      <c r="A6042" s="21">
        <v>43916</v>
      </c>
      <c r="C6042" s="166"/>
      <c r="D6042" s="161">
        <v>23.55</v>
      </c>
      <c r="E6042" s="161">
        <v>22.6</v>
      </c>
      <c r="F6042" s="564">
        <f t="shared" si="76"/>
        <v>1.0420353982300885</v>
      </c>
      <c r="G6042" s="166"/>
      <c r="K6042" s="161">
        <v>19</v>
      </c>
      <c r="M6042" s="426">
        <v>24.5</v>
      </c>
      <c r="N6042" s="389">
        <f t="shared" si="75"/>
        <v>10.29</v>
      </c>
    </row>
    <row r="6043" spans="1:14" x14ac:dyDescent="0.2">
      <c r="A6043" s="21">
        <v>43917</v>
      </c>
      <c r="C6043" s="166"/>
      <c r="D6043" s="376">
        <v>22.39</v>
      </c>
      <c r="E6043" s="376">
        <v>21.51</v>
      </c>
      <c r="F6043" s="564">
        <f t="shared" si="76"/>
        <v>1.0409112040911204</v>
      </c>
      <c r="G6043" s="166"/>
      <c r="K6043" s="376">
        <v>18</v>
      </c>
      <c r="M6043" s="376">
        <v>24.8</v>
      </c>
      <c r="N6043" s="379">
        <f t="shared" si="75"/>
        <v>10.416</v>
      </c>
    </row>
    <row r="6044" spans="1:14" x14ac:dyDescent="0.2">
      <c r="A6044" s="21">
        <v>43918</v>
      </c>
      <c r="C6044" s="166"/>
      <c r="D6044" s="376">
        <v>22.39</v>
      </c>
      <c r="E6044" s="376">
        <v>21.51</v>
      </c>
      <c r="F6044" s="564">
        <f t="shared" si="76"/>
        <v>1.0409112040911204</v>
      </c>
      <c r="G6044" s="166"/>
      <c r="K6044" s="376">
        <v>18</v>
      </c>
      <c r="M6044" s="376">
        <v>24.8</v>
      </c>
      <c r="N6044" s="379">
        <f t="shared" si="75"/>
        <v>10.416</v>
      </c>
    </row>
    <row r="6045" spans="1:14" x14ac:dyDescent="0.2">
      <c r="A6045" s="21">
        <v>43919</v>
      </c>
      <c r="C6045" s="166"/>
      <c r="D6045" s="376">
        <v>22.39</v>
      </c>
      <c r="E6045" s="376">
        <v>21.51</v>
      </c>
      <c r="F6045" s="564">
        <f t="shared" si="76"/>
        <v>1.0409112040911204</v>
      </c>
      <c r="G6045" s="166"/>
      <c r="K6045" s="376">
        <v>18</v>
      </c>
      <c r="M6045" s="376">
        <v>24.8</v>
      </c>
      <c r="N6045" s="379">
        <f t="shared" si="75"/>
        <v>10.416</v>
      </c>
    </row>
    <row r="6046" spans="1:14" x14ac:dyDescent="0.2">
      <c r="A6046" s="21">
        <v>43920</v>
      </c>
      <c r="C6046" s="695"/>
      <c r="D6046" s="161">
        <v>19.190000000000001</v>
      </c>
      <c r="E6046" s="161">
        <v>20.09</v>
      </c>
      <c r="F6046" s="564">
        <f t="shared" si="76"/>
        <v>0.95520159283225492</v>
      </c>
      <c r="G6046" s="695"/>
      <c r="K6046" s="161">
        <v>16.75</v>
      </c>
      <c r="M6046" s="426">
        <v>24.8</v>
      </c>
      <c r="N6046" s="389">
        <f t="shared" si="75"/>
        <v>10.416</v>
      </c>
    </row>
    <row r="6047" spans="1:14" ht="13.2" x14ac:dyDescent="0.25">
      <c r="A6047" s="21">
        <v>43921</v>
      </c>
      <c r="C6047" s="695"/>
      <c r="D6047" s="161">
        <v>14.85</v>
      </c>
      <c r="E6047" s="161">
        <v>20.48</v>
      </c>
      <c r="F6047" s="564">
        <f t="shared" si="76"/>
        <v>0.72509765625</v>
      </c>
      <c r="G6047" s="695"/>
      <c r="H6047" s="383">
        <f>AVERAGE(D6017:D6047)</f>
        <v>32.48838709677419</v>
      </c>
      <c r="I6047" s="383">
        <f>AVERAGE(E6017:E6047)</f>
        <v>30.595483870967744</v>
      </c>
      <c r="K6047" s="161">
        <v>16.75</v>
      </c>
      <c r="M6047" s="426">
        <v>29</v>
      </c>
      <c r="N6047" s="389">
        <f t="shared" si="75"/>
        <v>12.18</v>
      </c>
    </row>
    <row r="6048" spans="1:14" s="57" customFormat="1" ht="35.25" customHeight="1" x14ac:dyDescent="0.2">
      <c r="A6048" s="286">
        <v>43922</v>
      </c>
      <c r="B6048" s="857" t="s">
        <v>3360</v>
      </c>
      <c r="C6048" s="857"/>
      <c r="D6048" s="435">
        <v>14.97</v>
      </c>
      <c r="E6048" s="372">
        <v>20.309999999999999</v>
      </c>
      <c r="F6048" s="564">
        <f t="shared" si="76"/>
        <v>0.73707533234859679</v>
      </c>
      <c r="G6048" s="695"/>
      <c r="K6048" s="372">
        <v>16.75</v>
      </c>
      <c r="M6048" s="542">
        <v>25.5</v>
      </c>
      <c r="N6048" s="385">
        <f t="shared" si="75"/>
        <v>10.71</v>
      </c>
    </row>
    <row r="6049" spans="1:14" x14ac:dyDescent="0.2">
      <c r="A6049" s="21">
        <v>43923</v>
      </c>
      <c r="D6049" s="161">
        <v>20.239999999999998</v>
      </c>
      <c r="E6049" s="161">
        <v>25.32</v>
      </c>
      <c r="F6049" s="564">
        <f t="shared" si="76"/>
        <v>0.79936808846761442</v>
      </c>
      <c r="K6049" s="161"/>
      <c r="M6049" s="426">
        <v>27.4</v>
      </c>
      <c r="N6049" s="389">
        <f t="shared" si="75"/>
        <v>11.507999999999999</v>
      </c>
    </row>
    <row r="6050" spans="1:14" x14ac:dyDescent="0.2">
      <c r="A6050" s="21">
        <v>43924</v>
      </c>
      <c r="D6050" s="376">
        <v>24.33</v>
      </c>
      <c r="E6050" s="376">
        <v>28.34</v>
      </c>
      <c r="F6050" s="564">
        <f t="shared" si="76"/>
        <v>0.85850388143966117</v>
      </c>
      <c r="K6050" s="161"/>
      <c r="M6050" s="376">
        <v>29.9</v>
      </c>
      <c r="N6050" s="379">
        <f t="shared" si="75"/>
        <v>12.558</v>
      </c>
    </row>
    <row r="6051" spans="1:14" x14ac:dyDescent="0.2">
      <c r="A6051" s="21">
        <v>43925</v>
      </c>
      <c r="D6051" s="376">
        <v>24.33</v>
      </c>
      <c r="E6051" s="376">
        <v>28.34</v>
      </c>
      <c r="F6051" s="564">
        <f t="shared" si="76"/>
        <v>0.85850388143966117</v>
      </c>
      <c r="K6051" s="161"/>
      <c r="M6051" s="376">
        <v>29.9</v>
      </c>
      <c r="N6051" s="379">
        <f t="shared" si="75"/>
        <v>12.558</v>
      </c>
    </row>
    <row r="6052" spans="1:14" x14ac:dyDescent="0.2">
      <c r="A6052" s="21">
        <v>43926</v>
      </c>
      <c r="D6052" s="376">
        <v>24.33</v>
      </c>
      <c r="E6052" s="376">
        <v>28.34</v>
      </c>
      <c r="F6052" s="564">
        <f t="shared" si="76"/>
        <v>0.85850388143966117</v>
      </c>
      <c r="K6052" s="161"/>
      <c r="M6052" s="376">
        <v>29.9</v>
      </c>
      <c r="N6052" s="379">
        <f t="shared" si="75"/>
        <v>12.558</v>
      </c>
    </row>
    <row r="6053" spans="1:14" x14ac:dyDescent="0.2">
      <c r="A6053" s="21">
        <v>43927</v>
      </c>
      <c r="D6053" s="161">
        <v>22.58</v>
      </c>
      <c r="E6053" s="161">
        <v>26.08</v>
      </c>
      <c r="F6053" s="564">
        <f t="shared" si="76"/>
        <v>0.86579754601226988</v>
      </c>
      <c r="K6053" s="161"/>
      <c r="M6053" s="426">
        <v>28.8</v>
      </c>
      <c r="N6053" s="389">
        <f t="shared" si="75"/>
        <v>12.096000000000002</v>
      </c>
    </row>
    <row r="6054" spans="1:14" x14ac:dyDescent="0.2">
      <c r="A6054" s="21">
        <v>43928</v>
      </c>
      <c r="D6054" s="161">
        <v>22.1</v>
      </c>
      <c r="E6054" s="161">
        <v>23.63</v>
      </c>
      <c r="F6054" s="564">
        <f t="shared" si="76"/>
        <v>0.93525179856115115</v>
      </c>
      <c r="K6054" s="161"/>
      <c r="M6054" s="426">
        <v>28.4</v>
      </c>
      <c r="N6054" s="389">
        <f t="shared" si="75"/>
        <v>11.927999999999999</v>
      </c>
    </row>
    <row r="6055" spans="1:14" x14ac:dyDescent="0.2">
      <c r="A6055" s="21">
        <v>43929</v>
      </c>
      <c r="D6055" s="161">
        <v>25.22</v>
      </c>
      <c r="E6055" s="161">
        <v>25.09</v>
      </c>
      <c r="F6055" s="564">
        <f t="shared" si="76"/>
        <v>1.0051813471502591</v>
      </c>
      <c r="K6055" s="161"/>
      <c r="M6055" s="426">
        <v>30</v>
      </c>
      <c r="N6055" s="389">
        <f t="shared" si="75"/>
        <v>12.6</v>
      </c>
    </row>
    <row r="6056" spans="1:14" x14ac:dyDescent="0.2">
      <c r="A6056" s="21">
        <v>43930</v>
      </c>
      <c r="D6056" s="376">
        <v>20.23</v>
      </c>
      <c r="E6056" s="376">
        <v>22.76</v>
      </c>
      <c r="F6056" s="564">
        <f t="shared" si="76"/>
        <v>0.88884007029876977</v>
      </c>
      <c r="K6056" s="161"/>
      <c r="M6056" s="376">
        <v>32</v>
      </c>
      <c r="N6056" s="379">
        <f t="shared" si="75"/>
        <v>13.44</v>
      </c>
    </row>
    <row r="6057" spans="1:14" x14ac:dyDescent="0.2">
      <c r="A6057" s="21">
        <v>43931</v>
      </c>
      <c r="D6057" s="376">
        <v>20.23</v>
      </c>
      <c r="E6057" s="376">
        <v>22.76</v>
      </c>
      <c r="F6057" s="424" t="s">
        <v>3280</v>
      </c>
      <c r="K6057" s="161"/>
      <c r="M6057" s="376">
        <v>32</v>
      </c>
      <c r="N6057" s="379">
        <f t="shared" ref="N6057:N6120" si="77">(M6057/100)*42</f>
        <v>13.44</v>
      </c>
    </row>
    <row r="6058" spans="1:14" x14ac:dyDescent="0.2">
      <c r="A6058" s="21">
        <v>43932</v>
      </c>
      <c r="D6058" s="376">
        <v>20.23</v>
      </c>
      <c r="E6058" s="376">
        <v>22.76</v>
      </c>
      <c r="F6058" s="564">
        <f t="shared" si="76"/>
        <v>0.88884007029876977</v>
      </c>
      <c r="K6058" s="161"/>
      <c r="M6058" s="376">
        <v>32</v>
      </c>
      <c r="N6058" s="379">
        <f t="shared" si="77"/>
        <v>13.44</v>
      </c>
    </row>
    <row r="6059" spans="1:14" x14ac:dyDescent="0.2">
      <c r="A6059" s="21">
        <v>43933</v>
      </c>
      <c r="D6059" s="376">
        <v>20.23</v>
      </c>
      <c r="E6059" s="376">
        <v>22.76</v>
      </c>
      <c r="F6059" s="424" t="s">
        <v>3358</v>
      </c>
      <c r="K6059" s="161"/>
      <c r="M6059" s="376">
        <v>32</v>
      </c>
      <c r="N6059" s="379">
        <f t="shared" si="77"/>
        <v>13.44</v>
      </c>
    </row>
    <row r="6060" spans="1:14" x14ac:dyDescent="0.2">
      <c r="A6060" s="21">
        <v>43934</v>
      </c>
      <c r="D6060" s="161">
        <v>20.23</v>
      </c>
      <c r="E6060" s="161">
        <v>22.41</v>
      </c>
      <c r="F6060" s="564">
        <f t="shared" si="76"/>
        <v>0.90272199910754125</v>
      </c>
      <c r="K6060" s="161"/>
      <c r="M6060" s="426">
        <v>34.5</v>
      </c>
      <c r="N6060" s="389">
        <f t="shared" si="77"/>
        <v>14.489999999999998</v>
      </c>
    </row>
    <row r="6061" spans="1:14" x14ac:dyDescent="0.2">
      <c r="A6061" s="21">
        <v>43935</v>
      </c>
      <c r="D6061" s="161">
        <v>21.74</v>
      </c>
      <c r="E6061" s="161">
        <v>20.11</v>
      </c>
      <c r="F6061" s="564">
        <f t="shared" si="76"/>
        <v>1.0810542018896072</v>
      </c>
      <c r="K6061" s="161"/>
      <c r="M6061" s="426">
        <v>35.5</v>
      </c>
      <c r="N6061" s="389">
        <f t="shared" si="77"/>
        <v>14.91</v>
      </c>
    </row>
    <row r="6062" spans="1:14" x14ac:dyDescent="0.2">
      <c r="A6062" s="21">
        <v>43936</v>
      </c>
      <c r="D6062" s="161">
        <v>19.8</v>
      </c>
      <c r="E6062" s="161">
        <v>19.87</v>
      </c>
      <c r="F6062" s="564">
        <f t="shared" si="76"/>
        <v>0.99647710115752386</v>
      </c>
      <c r="K6062" s="161">
        <v>16.25</v>
      </c>
      <c r="M6062" s="426">
        <v>34.4</v>
      </c>
      <c r="N6062" s="389">
        <f t="shared" si="77"/>
        <v>14.447999999999999</v>
      </c>
    </row>
    <row r="6063" spans="1:14" x14ac:dyDescent="0.2">
      <c r="A6063" s="21">
        <v>43937</v>
      </c>
      <c r="D6063" s="161">
        <v>18.690000000000001</v>
      </c>
      <c r="E6063" s="161">
        <v>19.87</v>
      </c>
      <c r="F6063" s="564">
        <f t="shared" si="76"/>
        <v>0.94061399094111731</v>
      </c>
      <c r="K6063" s="161">
        <v>16.5</v>
      </c>
      <c r="M6063" s="426">
        <v>34.799999999999997</v>
      </c>
      <c r="N6063" s="389">
        <f t="shared" si="77"/>
        <v>14.616</v>
      </c>
    </row>
    <row r="6064" spans="1:14" x14ac:dyDescent="0.2">
      <c r="A6064" s="21">
        <v>43938</v>
      </c>
      <c r="D6064" s="376">
        <v>19.75</v>
      </c>
      <c r="E6064" s="376">
        <v>18.27</v>
      </c>
      <c r="F6064" s="564">
        <f t="shared" si="76"/>
        <v>1.0810071154898742</v>
      </c>
      <c r="K6064" s="376">
        <v>14.75</v>
      </c>
      <c r="M6064" s="376">
        <v>38.5</v>
      </c>
      <c r="N6064" s="379">
        <f t="shared" si="77"/>
        <v>16.170000000000002</v>
      </c>
    </row>
    <row r="6065" spans="1:14" x14ac:dyDescent="0.2">
      <c r="A6065" s="21">
        <v>43939</v>
      </c>
      <c r="D6065" s="376">
        <v>19.75</v>
      </c>
      <c r="E6065" s="376">
        <v>18.27</v>
      </c>
      <c r="F6065" s="564">
        <f t="shared" si="76"/>
        <v>1.0810071154898742</v>
      </c>
      <c r="K6065" s="376">
        <v>14.75</v>
      </c>
      <c r="M6065" s="376">
        <v>38.5</v>
      </c>
      <c r="N6065" s="379">
        <f t="shared" si="77"/>
        <v>16.170000000000002</v>
      </c>
    </row>
    <row r="6066" spans="1:14" x14ac:dyDescent="0.2">
      <c r="A6066" s="21">
        <v>43940</v>
      </c>
      <c r="D6066" s="376">
        <v>19.75</v>
      </c>
      <c r="E6066" s="376">
        <v>18.27</v>
      </c>
      <c r="F6066" s="564">
        <f t="shared" si="76"/>
        <v>1.0810071154898742</v>
      </c>
      <c r="K6066" s="376">
        <v>14.75</v>
      </c>
      <c r="M6066" s="376">
        <v>38.5</v>
      </c>
      <c r="N6066" s="379">
        <f t="shared" si="77"/>
        <v>16.170000000000002</v>
      </c>
    </row>
    <row r="6067" spans="1:14" ht="12" x14ac:dyDescent="0.25">
      <c r="A6067" s="21">
        <v>43941</v>
      </c>
      <c r="D6067" s="161">
        <v>17.36</v>
      </c>
      <c r="E6067" s="694">
        <v>-37.630000000000003</v>
      </c>
      <c r="F6067" s="445" t="s">
        <v>3359</v>
      </c>
      <c r="K6067" s="161">
        <v>-41.25</v>
      </c>
      <c r="M6067" s="426">
        <v>36.5</v>
      </c>
      <c r="N6067" s="389">
        <f t="shared" si="77"/>
        <v>15.33</v>
      </c>
    </row>
    <row r="6068" spans="1:14" x14ac:dyDescent="0.2">
      <c r="A6068" s="21">
        <v>43942</v>
      </c>
      <c r="D6068" s="161">
        <v>9.1199999999999992</v>
      </c>
      <c r="E6068" s="161">
        <v>10.01</v>
      </c>
      <c r="F6068" s="564">
        <f t="shared" si="76"/>
        <v>0.91108891108891099</v>
      </c>
      <c r="K6068" s="161">
        <v>6.5</v>
      </c>
      <c r="M6068" s="426">
        <v>31.5</v>
      </c>
      <c r="N6068" s="389">
        <f t="shared" si="77"/>
        <v>13.23</v>
      </c>
    </row>
    <row r="6069" spans="1:14" x14ac:dyDescent="0.2">
      <c r="A6069" s="21">
        <v>43943</v>
      </c>
      <c r="D6069" s="161">
        <v>13.77</v>
      </c>
      <c r="E6069" s="161">
        <v>13.78</v>
      </c>
      <c r="F6069" s="564">
        <f t="shared" si="76"/>
        <v>0.99927431059506533</v>
      </c>
      <c r="K6069" s="161">
        <v>10.25</v>
      </c>
      <c r="M6069" s="426">
        <v>35.5</v>
      </c>
      <c r="N6069" s="389">
        <f t="shared" si="77"/>
        <v>14.91</v>
      </c>
    </row>
    <row r="6070" spans="1:14" x14ac:dyDescent="0.2">
      <c r="A6070" s="21">
        <v>43944</v>
      </c>
      <c r="D6070" s="161">
        <v>15.06</v>
      </c>
      <c r="E6070" s="161">
        <v>16.5</v>
      </c>
      <c r="F6070" s="564">
        <f t="shared" si="76"/>
        <v>0.91272727272727272</v>
      </c>
      <c r="K6070" s="161">
        <v>13</v>
      </c>
      <c r="M6070" s="426">
        <v>35.5</v>
      </c>
      <c r="N6070" s="389">
        <f t="shared" si="77"/>
        <v>14.91</v>
      </c>
    </row>
    <row r="6071" spans="1:14" x14ac:dyDescent="0.2">
      <c r="A6071" s="21">
        <v>43945</v>
      </c>
      <c r="D6071" s="376">
        <v>15.87</v>
      </c>
      <c r="E6071" s="376">
        <v>16.940000000000001</v>
      </c>
      <c r="F6071" s="564">
        <f t="shared" si="76"/>
        <v>0.93683589138134582</v>
      </c>
      <c r="K6071" s="376">
        <v>13.5</v>
      </c>
      <c r="M6071" s="376">
        <v>34</v>
      </c>
      <c r="N6071" s="379">
        <f t="shared" si="77"/>
        <v>14.280000000000001</v>
      </c>
    </row>
    <row r="6072" spans="1:14" x14ac:dyDescent="0.2">
      <c r="A6072" s="21">
        <v>43946</v>
      </c>
      <c r="D6072" s="376">
        <v>15.87</v>
      </c>
      <c r="E6072" s="376">
        <v>16.940000000000001</v>
      </c>
      <c r="F6072" s="564">
        <f t="shared" si="76"/>
        <v>0.93683589138134582</v>
      </c>
      <c r="K6072" s="376">
        <v>13.5</v>
      </c>
      <c r="M6072" s="376">
        <v>34</v>
      </c>
      <c r="N6072" s="379">
        <f t="shared" si="77"/>
        <v>14.280000000000001</v>
      </c>
    </row>
    <row r="6073" spans="1:14" x14ac:dyDescent="0.2">
      <c r="A6073" s="21">
        <v>43947</v>
      </c>
      <c r="D6073" s="376">
        <v>15.87</v>
      </c>
      <c r="E6073" s="376">
        <v>16.940000000000001</v>
      </c>
      <c r="F6073" s="564">
        <f t="shared" si="76"/>
        <v>0.93683589138134582</v>
      </c>
      <c r="K6073" s="376">
        <v>13.5</v>
      </c>
      <c r="M6073" s="376">
        <v>34</v>
      </c>
      <c r="N6073" s="379">
        <f t="shared" si="77"/>
        <v>14.280000000000001</v>
      </c>
    </row>
    <row r="6074" spans="1:14" x14ac:dyDescent="0.2">
      <c r="A6074" s="21">
        <v>43948</v>
      </c>
      <c r="D6074" s="161">
        <v>15.17</v>
      </c>
      <c r="E6074" s="161">
        <v>12.78</v>
      </c>
      <c r="F6074" s="564">
        <f t="shared" si="76"/>
        <v>1.1870109546165886</v>
      </c>
      <c r="K6074" s="161">
        <v>9</v>
      </c>
      <c r="M6074" s="426">
        <v>32.799999999999997</v>
      </c>
      <c r="N6074" s="389">
        <f t="shared" si="77"/>
        <v>13.775999999999998</v>
      </c>
    </row>
    <row r="6075" spans="1:14" x14ac:dyDescent="0.2">
      <c r="A6075" s="21">
        <v>43949</v>
      </c>
      <c r="D6075" s="161">
        <v>15.6</v>
      </c>
      <c r="E6075" s="161">
        <v>12.34</v>
      </c>
      <c r="F6075" s="564">
        <f t="shared" si="76"/>
        <v>1.2641815235008103</v>
      </c>
      <c r="K6075" s="161">
        <v>8.75</v>
      </c>
      <c r="M6075" s="426">
        <v>33.299999999999997</v>
      </c>
      <c r="N6075" s="389">
        <f t="shared" si="77"/>
        <v>13.985999999999999</v>
      </c>
    </row>
    <row r="6076" spans="1:14" x14ac:dyDescent="0.2">
      <c r="A6076" s="21">
        <v>43950</v>
      </c>
      <c r="D6076" s="161">
        <v>17.86</v>
      </c>
      <c r="E6076" s="161">
        <v>15.06</v>
      </c>
      <c r="F6076" s="564">
        <f t="shared" si="76"/>
        <v>1.1859229747675961</v>
      </c>
      <c r="K6076" s="161">
        <v>11.75</v>
      </c>
      <c r="M6076" s="426">
        <v>34.1</v>
      </c>
      <c r="N6076" s="389">
        <f t="shared" si="77"/>
        <v>14.322000000000001</v>
      </c>
    </row>
    <row r="6077" spans="1:14" ht="13.2" x14ac:dyDescent="0.25">
      <c r="A6077" s="21">
        <v>43951</v>
      </c>
      <c r="D6077" s="161">
        <v>18.11</v>
      </c>
      <c r="E6077" s="161">
        <v>18.84</v>
      </c>
      <c r="F6077" s="564">
        <f t="shared" si="76"/>
        <v>0.96125265392781312</v>
      </c>
      <c r="H6077" s="383">
        <f>AVERAGE(D6048:D6077)</f>
        <v>18.946333333333335</v>
      </c>
      <c r="I6077" s="383">
        <f>AVERAGE(E6048:E6077)</f>
        <v>18.201999999999998</v>
      </c>
      <c r="K6077" s="161">
        <v>15.25</v>
      </c>
      <c r="M6077" s="426">
        <v>33.4</v>
      </c>
      <c r="N6077" s="389">
        <f t="shared" si="77"/>
        <v>14.027999999999999</v>
      </c>
    </row>
    <row r="6078" spans="1:14" s="57" customFormat="1" x14ac:dyDescent="0.2">
      <c r="A6078" s="286">
        <v>43952</v>
      </c>
      <c r="D6078" s="431">
        <v>18.489999999999998</v>
      </c>
      <c r="E6078" s="431">
        <v>19.78</v>
      </c>
      <c r="F6078" s="564">
        <f t="shared" si="76"/>
        <v>0.934782608695652</v>
      </c>
      <c r="K6078" s="431">
        <v>16.25</v>
      </c>
      <c r="M6078" s="433">
        <v>33</v>
      </c>
      <c r="N6078" s="434">
        <f t="shared" si="77"/>
        <v>13.860000000000001</v>
      </c>
    </row>
    <row r="6079" spans="1:14" x14ac:dyDescent="0.2">
      <c r="A6079" s="21">
        <v>43953</v>
      </c>
      <c r="D6079" s="376">
        <v>18.489999999999998</v>
      </c>
      <c r="E6079" s="376">
        <v>19.78</v>
      </c>
      <c r="F6079" s="564">
        <f t="shared" si="76"/>
        <v>0.934782608695652</v>
      </c>
      <c r="K6079" s="376">
        <v>16.25</v>
      </c>
      <c r="M6079" s="376">
        <v>33</v>
      </c>
      <c r="N6079" s="379">
        <f t="shared" si="77"/>
        <v>13.860000000000001</v>
      </c>
    </row>
    <row r="6080" spans="1:14" x14ac:dyDescent="0.2">
      <c r="A6080" s="21">
        <v>43954</v>
      </c>
      <c r="D6080" s="376">
        <v>18.489999999999998</v>
      </c>
      <c r="E6080" s="376">
        <v>19.78</v>
      </c>
      <c r="F6080" s="564">
        <f t="shared" si="76"/>
        <v>0.934782608695652</v>
      </c>
      <c r="K6080" s="376">
        <v>16.25</v>
      </c>
      <c r="M6080" s="376">
        <v>33</v>
      </c>
      <c r="N6080" s="379">
        <f t="shared" si="77"/>
        <v>13.860000000000001</v>
      </c>
    </row>
    <row r="6081" spans="1:18" x14ac:dyDescent="0.2">
      <c r="A6081" s="21">
        <v>43955</v>
      </c>
      <c r="D6081" s="161">
        <v>20.399999999999999</v>
      </c>
      <c r="E6081" s="161">
        <v>20.39</v>
      </c>
      <c r="F6081" s="564">
        <f t="shared" si="76"/>
        <v>1.0004904364884746</v>
      </c>
      <c r="K6081" s="161">
        <v>17</v>
      </c>
      <c r="M6081" s="426">
        <v>33.6</v>
      </c>
      <c r="N6081" s="389">
        <f t="shared" si="77"/>
        <v>14.112</v>
      </c>
    </row>
    <row r="6082" spans="1:18" x14ac:dyDescent="0.2">
      <c r="A6082" s="21">
        <v>43956</v>
      </c>
      <c r="D6082" s="161">
        <v>25.46</v>
      </c>
      <c r="E6082" s="161">
        <v>24.56</v>
      </c>
      <c r="F6082" s="564">
        <f t="shared" si="76"/>
        <v>1.0366449511400653</v>
      </c>
      <c r="K6082" s="161">
        <v>21</v>
      </c>
      <c r="M6082" s="426">
        <v>37.5</v>
      </c>
      <c r="N6082" s="389">
        <f t="shared" si="77"/>
        <v>15.75</v>
      </c>
    </row>
    <row r="6083" spans="1:18" x14ac:dyDescent="0.2">
      <c r="A6083" s="21">
        <v>43957</v>
      </c>
      <c r="D6083" s="161">
        <v>24.2</v>
      </c>
      <c r="E6083" s="161">
        <v>23.99</v>
      </c>
      <c r="F6083" s="564">
        <f t="shared" si="76"/>
        <v>1.0087536473530638</v>
      </c>
      <c r="K6083" s="161">
        <v>20.5</v>
      </c>
      <c r="M6083" s="426">
        <v>37.5</v>
      </c>
      <c r="N6083" s="389">
        <f t="shared" si="77"/>
        <v>15.75</v>
      </c>
    </row>
    <row r="6084" spans="1:18" x14ac:dyDescent="0.2">
      <c r="A6084" s="21">
        <v>43958</v>
      </c>
      <c r="D6084" s="376">
        <v>24.23</v>
      </c>
      <c r="E6084" s="161">
        <v>23.55</v>
      </c>
      <c r="F6084" s="564">
        <f t="shared" si="76"/>
        <v>1.0288747346072187</v>
      </c>
      <c r="K6084" s="161">
        <v>20</v>
      </c>
      <c r="M6084" s="426">
        <v>37.799999999999997</v>
      </c>
      <c r="N6084" s="389">
        <f t="shared" si="77"/>
        <v>15.875999999999998</v>
      </c>
    </row>
    <row r="6085" spans="1:18" x14ac:dyDescent="0.2">
      <c r="A6085" s="21">
        <v>43959</v>
      </c>
      <c r="D6085" s="376">
        <v>24.23</v>
      </c>
      <c r="E6085" s="376">
        <v>24.74</v>
      </c>
      <c r="F6085" s="564">
        <f t="shared" si="76"/>
        <v>0.97938561034761529</v>
      </c>
      <c r="K6085" s="161"/>
      <c r="M6085" s="376">
        <v>38</v>
      </c>
      <c r="N6085" s="379">
        <f t="shared" si="77"/>
        <v>15.96</v>
      </c>
    </row>
    <row r="6086" spans="1:18" x14ac:dyDescent="0.2">
      <c r="A6086" s="21">
        <v>43960</v>
      </c>
      <c r="D6086" s="376">
        <v>24.23</v>
      </c>
      <c r="E6086" s="376">
        <v>24.74</v>
      </c>
      <c r="F6086" s="564">
        <f t="shared" si="76"/>
        <v>0.97938561034761529</v>
      </c>
      <c r="K6086" s="161"/>
      <c r="M6086" s="376">
        <v>38</v>
      </c>
      <c r="N6086" s="379">
        <f t="shared" si="77"/>
        <v>15.96</v>
      </c>
    </row>
    <row r="6087" spans="1:18" x14ac:dyDescent="0.2">
      <c r="A6087" s="21">
        <v>43961</v>
      </c>
      <c r="D6087" s="376">
        <v>24.23</v>
      </c>
      <c r="E6087" s="376">
        <v>24.74</v>
      </c>
      <c r="F6087" s="564">
        <f t="shared" si="76"/>
        <v>0.97938561034761529</v>
      </c>
      <c r="K6087" s="161"/>
      <c r="M6087" s="376">
        <v>38</v>
      </c>
      <c r="N6087" s="379">
        <f t="shared" si="77"/>
        <v>15.96</v>
      </c>
    </row>
    <row r="6088" spans="1:18" x14ac:dyDescent="0.2">
      <c r="A6088" s="21">
        <v>43962</v>
      </c>
      <c r="D6088" s="161">
        <v>25.53</v>
      </c>
      <c r="E6088" s="161">
        <v>24.14</v>
      </c>
      <c r="F6088" s="564">
        <f t="shared" si="76"/>
        <v>1.0575807787903895</v>
      </c>
      <c r="K6088" s="161"/>
      <c r="M6088" s="426">
        <v>38</v>
      </c>
      <c r="N6088" s="389">
        <f t="shared" si="77"/>
        <v>15.96</v>
      </c>
      <c r="P6088" s="707"/>
      <c r="Q6088" s="166"/>
      <c r="R6088" s="166"/>
    </row>
    <row r="6089" spans="1:18" x14ac:dyDescent="0.2">
      <c r="A6089" s="21">
        <v>43963</v>
      </c>
      <c r="D6089" s="161">
        <v>26.67</v>
      </c>
      <c r="E6089" s="161">
        <v>25.78</v>
      </c>
      <c r="F6089" s="564">
        <f t="shared" si="76"/>
        <v>1.034522885958107</v>
      </c>
      <c r="K6089" s="161"/>
      <c r="M6089" s="426">
        <v>39.6</v>
      </c>
      <c r="N6089" s="389">
        <f t="shared" si="77"/>
        <v>16.632000000000001</v>
      </c>
      <c r="P6089" s="707"/>
      <c r="Q6089" s="166"/>
      <c r="R6089" s="166"/>
    </row>
    <row r="6090" spans="1:18" x14ac:dyDescent="0.2">
      <c r="A6090" s="21">
        <v>43964</v>
      </c>
      <c r="D6090" s="161">
        <v>27.89</v>
      </c>
      <c r="E6090" s="161">
        <v>25.29</v>
      </c>
      <c r="F6090" s="564">
        <f t="shared" si="76"/>
        <v>1.1028074337682878</v>
      </c>
      <c r="K6090" s="161"/>
      <c r="M6090" s="426">
        <v>40.299999999999997</v>
      </c>
      <c r="N6090" s="389">
        <f t="shared" si="77"/>
        <v>16.925999999999998</v>
      </c>
      <c r="P6090" s="166"/>
      <c r="Q6090" s="166"/>
      <c r="R6090" s="166"/>
    </row>
    <row r="6091" spans="1:18" x14ac:dyDescent="0.2">
      <c r="A6091" s="21">
        <v>43965</v>
      </c>
      <c r="D6091" s="161">
        <v>29.87</v>
      </c>
      <c r="E6091" s="161">
        <v>27.56</v>
      </c>
      <c r="F6091" s="564">
        <f t="shared" si="76"/>
        <v>1.0838171262699565</v>
      </c>
      <c r="K6091" s="161">
        <v>24</v>
      </c>
      <c r="M6091" s="426">
        <v>41.4</v>
      </c>
      <c r="N6091" s="389">
        <f t="shared" si="77"/>
        <v>17.387999999999998</v>
      </c>
      <c r="P6091" s="162"/>
      <c r="Q6091" s="162"/>
      <c r="R6091" s="708"/>
    </row>
    <row r="6092" spans="1:18" x14ac:dyDescent="0.2">
      <c r="A6092" s="21">
        <v>43966</v>
      </c>
      <c r="D6092" s="376">
        <v>30.95</v>
      </c>
      <c r="E6092" s="376">
        <v>29.43</v>
      </c>
      <c r="F6092" s="564">
        <f t="shared" si="76"/>
        <v>1.0516479782534829</v>
      </c>
      <c r="K6092" s="376">
        <v>26</v>
      </c>
      <c r="M6092" s="376">
        <v>42.4</v>
      </c>
      <c r="N6092" s="379">
        <f t="shared" si="77"/>
        <v>17.808</v>
      </c>
      <c r="P6092" s="416"/>
      <c r="Q6092" s="416"/>
      <c r="R6092" s="708"/>
    </row>
    <row r="6093" spans="1:18" x14ac:dyDescent="0.2">
      <c r="A6093" s="21">
        <v>43967</v>
      </c>
      <c r="D6093" s="376">
        <v>30.95</v>
      </c>
      <c r="E6093" s="376">
        <v>29.43</v>
      </c>
      <c r="F6093" s="564">
        <f t="shared" ref="F6093:F6101" si="78">D6093/E6093</f>
        <v>1.0516479782534829</v>
      </c>
      <c r="K6093" s="376">
        <v>26</v>
      </c>
      <c r="M6093" s="376">
        <v>42.4</v>
      </c>
      <c r="N6093" s="379">
        <f t="shared" si="77"/>
        <v>17.808</v>
      </c>
      <c r="P6093" s="416"/>
      <c r="Q6093" s="416"/>
      <c r="R6093" s="708"/>
    </row>
    <row r="6094" spans="1:18" x14ac:dyDescent="0.2">
      <c r="A6094" s="21">
        <v>43968</v>
      </c>
      <c r="D6094" s="376">
        <v>30.95</v>
      </c>
      <c r="E6094" s="376">
        <v>29.43</v>
      </c>
      <c r="F6094" s="564">
        <f t="shared" si="78"/>
        <v>1.0516479782534829</v>
      </c>
      <c r="K6094" s="376">
        <v>26</v>
      </c>
      <c r="M6094" s="376">
        <v>42.4</v>
      </c>
      <c r="N6094" s="379">
        <f t="shared" si="77"/>
        <v>17.808</v>
      </c>
      <c r="P6094" s="416"/>
      <c r="Q6094" s="416"/>
      <c r="R6094" s="708"/>
    </row>
    <row r="6095" spans="1:18" x14ac:dyDescent="0.2">
      <c r="A6095" s="21">
        <v>43969</v>
      </c>
      <c r="D6095" s="161">
        <v>33.299999999999997</v>
      </c>
      <c r="E6095" s="161">
        <v>31.82</v>
      </c>
      <c r="F6095" s="564">
        <f t="shared" si="78"/>
        <v>1.0465116279069766</v>
      </c>
      <c r="K6095" s="161">
        <v>28</v>
      </c>
      <c r="M6095" s="426">
        <v>45.8</v>
      </c>
      <c r="N6095" s="389">
        <f t="shared" si="77"/>
        <v>19.235999999999997</v>
      </c>
      <c r="P6095" s="162"/>
      <c r="Q6095" s="162"/>
      <c r="R6095" s="708"/>
    </row>
    <row r="6096" spans="1:18" x14ac:dyDescent="0.2">
      <c r="A6096" s="21">
        <v>43970</v>
      </c>
      <c r="D6096" s="161">
        <v>33.06</v>
      </c>
      <c r="E6096" s="161">
        <v>32.5</v>
      </c>
      <c r="F6096" s="564">
        <f t="shared" si="78"/>
        <v>1.0172307692307694</v>
      </c>
      <c r="K6096" s="161">
        <v>29</v>
      </c>
      <c r="M6096" s="426">
        <v>45.5</v>
      </c>
      <c r="N6096" s="389">
        <f t="shared" si="77"/>
        <v>19.11</v>
      </c>
      <c r="P6096" s="162"/>
      <c r="Q6096" s="162"/>
      <c r="R6096" s="708"/>
    </row>
    <row r="6097" spans="1:18" x14ac:dyDescent="0.2">
      <c r="A6097" s="21">
        <v>43971</v>
      </c>
      <c r="D6097" s="161">
        <v>34.76</v>
      </c>
      <c r="E6097" s="161">
        <v>33.49</v>
      </c>
      <c r="F6097" s="564">
        <f t="shared" si="78"/>
        <v>1.0379217676918482</v>
      </c>
      <c r="K6097" s="161">
        <v>30</v>
      </c>
      <c r="M6097" s="426">
        <v>46.8</v>
      </c>
      <c r="N6097" s="389">
        <f t="shared" si="77"/>
        <v>19.655999999999999</v>
      </c>
      <c r="P6097" s="162"/>
      <c r="Q6097" s="162"/>
      <c r="R6097" s="708"/>
    </row>
    <row r="6098" spans="1:18" x14ac:dyDescent="0.2">
      <c r="A6098" s="21">
        <v>43972</v>
      </c>
      <c r="D6098" s="161">
        <v>34.78</v>
      </c>
      <c r="E6098" s="161">
        <v>33.92</v>
      </c>
      <c r="F6098" s="564">
        <f t="shared" si="78"/>
        <v>1.0253537735849056</v>
      </c>
      <c r="K6098" s="161">
        <v>30.5</v>
      </c>
      <c r="M6098" s="426">
        <v>47.8</v>
      </c>
      <c r="N6098" s="389">
        <f t="shared" si="77"/>
        <v>20.076000000000001</v>
      </c>
      <c r="P6098" s="162"/>
      <c r="Q6098" s="162"/>
      <c r="R6098" s="708"/>
    </row>
    <row r="6099" spans="1:18" x14ac:dyDescent="0.2">
      <c r="A6099" s="21">
        <v>43973</v>
      </c>
      <c r="D6099" s="376">
        <v>33.799999999999997</v>
      </c>
      <c r="E6099" s="376">
        <v>33.25</v>
      </c>
      <c r="F6099" s="564">
        <f t="shared" si="78"/>
        <v>1.0165413533834586</v>
      </c>
      <c r="K6099" s="376">
        <v>29.75</v>
      </c>
      <c r="M6099" s="376">
        <v>45</v>
      </c>
      <c r="N6099" s="379">
        <f t="shared" si="77"/>
        <v>18.900000000000002</v>
      </c>
      <c r="P6099" s="416"/>
      <c r="Q6099" s="416"/>
      <c r="R6099" s="708"/>
    </row>
    <row r="6100" spans="1:18" x14ac:dyDescent="0.2">
      <c r="A6100" s="21">
        <v>43974</v>
      </c>
      <c r="D6100" s="376">
        <v>33.799999999999997</v>
      </c>
      <c r="E6100" s="376">
        <v>33.25</v>
      </c>
      <c r="F6100" s="564">
        <f t="shared" si="78"/>
        <v>1.0165413533834586</v>
      </c>
      <c r="K6100" s="376">
        <v>29.75</v>
      </c>
      <c r="M6100" s="376">
        <v>45</v>
      </c>
      <c r="N6100" s="379">
        <f t="shared" si="77"/>
        <v>18.900000000000002</v>
      </c>
      <c r="P6100" s="416"/>
      <c r="Q6100" s="416"/>
      <c r="R6100" s="708"/>
    </row>
    <row r="6101" spans="1:18" x14ac:dyDescent="0.2">
      <c r="A6101" s="21">
        <v>43975</v>
      </c>
      <c r="D6101" s="376">
        <v>33.799999999999997</v>
      </c>
      <c r="E6101" s="376">
        <v>33.25</v>
      </c>
      <c r="F6101" s="564">
        <f t="shared" si="78"/>
        <v>1.0165413533834586</v>
      </c>
      <c r="K6101" s="376">
        <v>29.75</v>
      </c>
      <c r="M6101" s="376">
        <v>45</v>
      </c>
      <c r="N6101" s="379">
        <f t="shared" si="77"/>
        <v>18.900000000000002</v>
      </c>
      <c r="P6101" s="416"/>
      <c r="Q6101" s="416"/>
      <c r="R6101" s="708"/>
    </row>
    <row r="6102" spans="1:18" x14ac:dyDescent="0.2">
      <c r="A6102" s="21">
        <v>43976</v>
      </c>
      <c r="D6102" s="376">
        <v>33.799999999999997</v>
      </c>
      <c r="E6102" s="376">
        <v>33.25</v>
      </c>
      <c r="F6102" s="424" t="s">
        <v>3225</v>
      </c>
      <c r="K6102" s="376">
        <v>29.75</v>
      </c>
      <c r="M6102" s="376">
        <v>45</v>
      </c>
      <c r="N6102" s="379">
        <f t="shared" si="77"/>
        <v>18.900000000000002</v>
      </c>
      <c r="P6102" s="416"/>
      <c r="Q6102" s="416"/>
      <c r="R6102" s="708"/>
    </row>
    <row r="6103" spans="1:18" x14ac:dyDescent="0.2">
      <c r="A6103" s="21">
        <v>43977</v>
      </c>
      <c r="D6103" s="161">
        <v>33.950000000000003</v>
      </c>
      <c r="E6103" s="161">
        <v>34.35</v>
      </c>
      <c r="F6103" s="564">
        <f t="shared" ref="F6103:F6140" si="79">D6103/E6103</f>
        <v>0.98835516739446871</v>
      </c>
      <c r="K6103" s="161">
        <v>30.75</v>
      </c>
      <c r="M6103" s="426">
        <v>46.3</v>
      </c>
      <c r="N6103" s="389">
        <f t="shared" si="77"/>
        <v>19.445999999999998</v>
      </c>
      <c r="P6103" s="162"/>
      <c r="Q6103" s="162"/>
      <c r="R6103" s="708"/>
    </row>
    <row r="6104" spans="1:18" x14ac:dyDescent="0.2">
      <c r="A6104" s="21">
        <v>43978</v>
      </c>
      <c r="D6104" s="161">
        <v>32.729999999999997</v>
      </c>
      <c r="E6104" s="161">
        <v>32.81</v>
      </c>
      <c r="F6104" s="564">
        <f t="shared" si="79"/>
        <v>0.99756171898811319</v>
      </c>
      <c r="K6104" s="161">
        <v>29.25</v>
      </c>
      <c r="M6104" s="426">
        <v>44.9</v>
      </c>
      <c r="N6104" s="389">
        <f t="shared" si="77"/>
        <v>18.858000000000001</v>
      </c>
      <c r="P6104" s="162"/>
      <c r="Q6104" s="162"/>
      <c r="R6104" s="708"/>
    </row>
    <row r="6105" spans="1:18" x14ac:dyDescent="0.2">
      <c r="A6105" s="21">
        <v>43979</v>
      </c>
      <c r="D6105" s="161">
        <v>33.979999999999997</v>
      </c>
      <c r="E6105" s="161">
        <v>33.71</v>
      </c>
      <c r="F6105" s="564">
        <f t="shared" si="79"/>
        <v>1.0080094927321268</v>
      </c>
      <c r="K6105" s="161">
        <v>30.25</v>
      </c>
      <c r="M6105" s="426">
        <v>45.5</v>
      </c>
      <c r="N6105" s="389">
        <f t="shared" si="77"/>
        <v>19.11</v>
      </c>
      <c r="P6105" s="162"/>
      <c r="Q6105" s="162"/>
      <c r="R6105" s="708"/>
    </row>
    <row r="6106" spans="1:18" x14ac:dyDescent="0.2">
      <c r="A6106" s="21">
        <v>43980</v>
      </c>
      <c r="D6106" s="376">
        <v>34.15</v>
      </c>
      <c r="E6106" s="376">
        <v>35.49</v>
      </c>
      <c r="F6106" s="564">
        <f t="shared" si="79"/>
        <v>0.96224288531980828</v>
      </c>
      <c r="K6106" s="376">
        <v>32</v>
      </c>
      <c r="M6106" s="376">
        <v>46.3</v>
      </c>
      <c r="N6106" s="379">
        <f t="shared" si="77"/>
        <v>19.445999999999998</v>
      </c>
      <c r="P6106" s="416"/>
      <c r="Q6106" s="416"/>
      <c r="R6106" s="708"/>
    </row>
    <row r="6107" spans="1:18" x14ac:dyDescent="0.2">
      <c r="A6107" s="21">
        <v>43981</v>
      </c>
      <c r="D6107" s="376">
        <v>34.15</v>
      </c>
      <c r="E6107" s="376">
        <v>35.49</v>
      </c>
      <c r="F6107" s="564">
        <f t="shared" si="79"/>
        <v>0.96224288531980828</v>
      </c>
      <c r="K6107" s="376">
        <v>32</v>
      </c>
      <c r="M6107" s="376">
        <v>46.3</v>
      </c>
      <c r="N6107" s="379">
        <f t="shared" si="77"/>
        <v>19.445999999999998</v>
      </c>
      <c r="P6107" s="416"/>
      <c r="Q6107" s="416"/>
      <c r="R6107" s="708"/>
    </row>
    <row r="6108" spans="1:18" ht="13.2" x14ac:dyDescent="0.25">
      <c r="A6108" s="21">
        <v>43982</v>
      </c>
      <c r="D6108" s="376">
        <v>34.15</v>
      </c>
      <c r="E6108" s="376">
        <v>35.49</v>
      </c>
      <c r="F6108" s="564">
        <f t="shared" si="79"/>
        <v>0.96224288531980828</v>
      </c>
      <c r="H6108" s="383">
        <f>AVERAGE(D6078:D6108)</f>
        <v>29.015161290322574</v>
      </c>
      <c r="I6108" s="383">
        <f>AVERAGE(E6078:E6108)</f>
        <v>28.683225806451613</v>
      </c>
      <c r="K6108" s="376">
        <v>32</v>
      </c>
      <c r="M6108" s="376">
        <v>46.3</v>
      </c>
      <c r="N6108" s="379">
        <f t="shared" si="77"/>
        <v>19.445999999999998</v>
      </c>
      <c r="P6108" s="416"/>
      <c r="Q6108" s="416"/>
      <c r="R6108" s="708"/>
    </row>
    <row r="6109" spans="1:18" s="57" customFormat="1" x14ac:dyDescent="0.2">
      <c r="A6109" s="286">
        <v>43983</v>
      </c>
      <c r="D6109" s="372">
        <v>36.74</v>
      </c>
      <c r="E6109" s="372">
        <v>35.44</v>
      </c>
      <c r="F6109" s="564">
        <f t="shared" si="79"/>
        <v>1.0366817155756209</v>
      </c>
      <c r="K6109" s="372">
        <v>32</v>
      </c>
      <c r="M6109" s="542">
        <v>48.1</v>
      </c>
      <c r="N6109" s="385">
        <f t="shared" si="77"/>
        <v>20.202000000000002</v>
      </c>
      <c r="P6109" s="365"/>
      <c r="Q6109" s="365"/>
      <c r="R6109" s="708"/>
    </row>
    <row r="6110" spans="1:18" x14ac:dyDescent="0.2">
      <c r="A6110" s="21">
        <v>43984</v>
      </c>
      <c r="D6110" s="161">
        <v>37.72</v>
      </c>
      <c r="E6110" s="161">
        <v>36.81</v>
      </c>
      <c r="F6110" s="564">
        <f t="shared" si="79"/>
        <v>1.0247215430589514</v>
      </c>
      <c r="K6110" s="161">
        <v>33.25</v>
      </c>
      <c r="M6110" s="426">
        <v>49.3</v>
      </c>
      <c r="N6110" s="389">
        <f t="shared" si="77"/>
        <v>20.706</v>
      </c>
      <c r="P6110" s="162"/>
      <c r="Q6110" s="162"/>
      <c r="R6110" s="708"/>
    </row>
    <row r="6111" spans="1:18" x14ac:dyDescent="0.2">
      <c r="A6111" s="21">
        <v>43985</v>
      </c>
      <c r="D6111" s="161">
        <v>37.979999999999997</v>
      </c>
      <c r="E6111" s="161">
        <v>37.29</v>
      </c>
      <c r="F6111" s="564">
        <f t="shared" si="79"/>
        <v>1.0185036202735318</v>
      </c>
      <c r="K6111" s="161">
        <v>33.75</v>
      </c>
      <c r="M6111" s="426">
        <v>50</v>
      </c>
      <c r="N6111" s="389">
        <f t="shared" si="77"/>
        <v>21</v>
      </c>
      <c r="P6111" s="162"/>
      <c r="Q6111" s="162"/>
      <c r="R6111" s="708"/>
    </row>
    <row r="6112" spans="1:18" x14ac:dyDescent="0.2">
      <c r="A6112" s="21">
        <v>43986</v>
      </c>
      <c r="D6112" s="161">
        <v>38.409999999999997</v>
      </c>
      <c r="E6112" s="161">
        <v>37.409999999999997</v>
      </c>
      <c r="F6112" s="564">
        <f t="shared" si="79"/>
        <v>1.0267308206361936</v>
      </c>
      <c r="K6112" s="161"/>
      <c r="M6112" s="426">
        <v>50.5</v>
      </c>
      <c r="N6112" s="389">
        <f t="shared" si="77"/>
        <v>21.21</v>
      </c>
      <c r="P6112" s="166"/>
      <c r="Q6112" s="166"/>
      <c r="R6112" s="708"/>
    </row>
    <row r="6113" spans="1:18" x14ac:dyDescent="0.2">
      <c r="A6113" s="21">
        <v>43987</v>
      </c>
      <c r="D6113" s="376">
        <v>41</v>
      </c>
      <c r="E6113" s="376">
        <v>39.549999999999997</v>
      </c>
      <c r="F6113" s="564">
        <f t="shared" si="79"/>
        <v>1.0366624525916561</v>
      </c>
      <c r="K6113" s="161"/>
      <c r="M6113" s="376">
        <v>52.5</v>
      </c>
      <c r="N6113" s="379">
        <f t="shared" si="77"/>
        <v>22.05</v>
      </c>
      <c r="P6113" s="166"/>
      <c r="Q6113" s="166"/>
      <c r="R6113" s="708"/>
    </row>
    <row r="6114" spans="1:18" x14ac:dyDescent="0.2">
      <c r="A6114" s="21">
        <v>43988</v>
      </c>
      <c r="D6114" s="376">
        <v>41</v>
      </c>
      <c r="E6114" s="376">
        <v>39.549999999999997</v>
      </c>
      <c r="F6114" s="564">
        <f t="shared" si="79"/>
        <v>1.0366624525916561</v>
      </c>
      <c r="K6114" s="161"/>
      <c r="M6114" s="376">
        <v>52.5</v>
      </c>
      <c r="N6114" s="379">
        <f t="shared" si="77"/>
        <v>22.05</v>
      </c>
      <c r="P6114" s="166"/>
      <c r="Q6114" s="166"/>
      <c r="R6114" s="708"/>
    </row>
    <row r="6115" spans="1:18" x14ac:dyDescent="0.2">
      <c r="A6115" s="21">
        <v>43989</v>
      </c>
      <c r="D6115" s="376">
        <v>41</v>
      </c>
      <c r="E6115" s="376">
        <v>39.549999999999997</v>
      </c>
      <c r="F6115" s="564">
        <f t="shared" si="79"/>
        <v>1.0366624525916561</v>
      </c>
      <c r="K6115" s="161"/>
      <c r="M6115" s="376">
        <v>52.5</v>
      </c>
      <c r="N6115" s="379">
        <f t="shared" si="77"/>
        <v>22.05</v>
      </c>
      <c r="P6115" s="166"/>
      <c r="Q6115" s="166"/>
      <c r="R6115" s="708"/>
    </row>
    <row r="6116" spans="1:18" x14ac:dyDescent="0.2">
      <c r="A6116" s="21">
        <v>43990</v>
      </c>
      <c r="D6116" s="161">
        <v>39.659999999999997</v>
      </c>
      <c r="E6116" s="161">
        <v>38.19</v>
      </c>
      <c r="F6116" s="564">
        <f t="shared" si="79"/>
        <v>1.0384917517674783</v>
      </c>
      <c r="K6116" s="161"/>
      <c r="M6116" s="426">
        <v>50.5</v>
      </c>
      <c r="N6116" s="389">
        <f t="shared" si="77"/>
        <v>21.21</v>
      </c>
      <c r="P6116" s="166"/>
      <c r="Q6116" s="166"/>
      <c r="R6116" s="708"/>
    </row>
    <row r="6117" spans="1:18" x14ac:dyDescent="0.2">
      <c r="A6117" s="21">
        <v>43991</v>
      </c>
      <c r="D6117" s="161">
        <v>40.450000000000003</v>
      </c>
      <c r="E6117" s="161">
        <v>38.94</v>
      </c>
      <c r="F6117" s="564">
        <f t="shared" si="79"/>
        <v>1.0387776065742169</v>
      </c>
      <c r="K6117" s="161"/>
      <c r="M6117" s="426">
        <v>49</v>
      </c>
      <c r="N6117" s="389">
        <f t="shared" si="77"/>
        <v>20.58</v>
      </c>
      <c r="P6117" s="166"/>
      <c r="Q6117" s="166"/>
      <c r="R6117" s="708"/>
    </row>
    <row r="6118" spans="1:18" x14ac:dyDescent="0.2">
      <c r="A6118" s="21">
        <v>43992</v>
      </c>
      <c r="D6118" s="161">
        <v>41.18</v>
      </c>
      <c r="E6118" s="161">
        <v>39.6</v>
      </c>
      <c r="F6118" s="564">
        <f t="shared" si="79"/>
        <v>1.0398989898989899</v>
      </c>
      <c r="K6118" s="161"/>
      <c r="M6118" s="426">
        <v>50.1</v>
      </c>
      <c r="N6118" s="389">
        <f t="shared" si="77"/>
        <v>21.042000000000002</v>
      </c>
      <c r="P6118" s="166"/>
      <c r="Q6118" s="166"/>
      <c r="R6118" s="708"/>
    </row>
    <row r="6119" spans="1:18" x14ac:dyDescent="0.2">
      <c r="A6119" s="21">
        <v>43993</v>
      </c>
      <c r="D6119" s="161">
        <v>37.76</v>
      </c>
      <c r="E6119" s="161">
        <v>36.340000000000003</v>
      </c>
      <c r="F6119" s="564">
        <f t="shared" si="79"/>
        <v>1.039075399009356</v>
      </c>
      <c r="K6119" s="161"/>
      <c r="M6119" s="426">
        <v>48.8</v>
      </c>
      <c r="N6119" s="389">
        <f t="shared" si="77"/>
        <v>20.495999999999999</v>
      </c>
      <c r="P6119" s="166"/>
      <c r="Q6119" s="166"/>
      <c r="R6119" s="708"/>
    </row>
    <row r="6120" spans="1:18" x14ac:dyDescent="0.2">
      <c r="A6120" s="21">
        <v>43994</v>
      </c>
      <c r="D6120" s="376">
        <v>38.54</v>
      </c>
      <c r="E6120" s="376">
        <v>36.26</v>
      </c>
      <c r="F6120" s="564">
        <f>D6120/E6120</f>
        <v>1.0628792057363485</v>
      </c>
      <c r="K6120" s="161"/>
      <c r="M6120" s="376">
        <v>49.5</v>
      </c>
      <c r="N6120" s="379">
        <f t="shared" si="77"/>
        <v>20.79</v>
      </c>
      <c r="P6120" s="166"/>
      <c r="Q6120" s="166"/>
      <c r="R6120" s="708"/>
    </row>
    <row r="6121" spans="1:18" x14ac:dyDescent="0.2">
      <c r="A6121" s="21">
        <v>43995</v>
      </c>
      <c r="D6121" s="376">
        <v>38.54</v>
      </c>
      <c r="E6121" s="376">
        <v>36.26</v>
      </c>
      <c r="F6121" s="564">
        <f t="shared" si="79"/>
        <v>1.0628792057363485</v>
      </c>
      <c r="K6121" s="161"/>
      <c r="M6121" s="376">
        <v>49.5</v>
      </c>
      <c r="N6121" s="379">
        <f t="shared" ref="N6121:N6184" si="80">(M6121/100)*42</f>
        <v>20.79</v>
      </c>
      <c r="P6121" s="166"/>
      <c r="Q6121" s="166"/>
      <c r="R6121" s="708"/>
    </row>
    <row r="6122" spans="1:18" x14ac:dyDescent="0.2">
      <c r="A6122" s="21">
        <v>43996</v>
      </c>
      <c r="D6122" s="376">
        <v>38.54</v>
      </c>
      <c r="E6122" s="376">
        <v>36.26</v>
      </c>
      <c r="F6122" s="564">
        <f t="shared" si="79"/>
        <v>1.0628792057363485</v>
      </c>
      <c r="K6122" s="161"/>
      <c r="M6122" s="376">
        <v>49.5</v>
      </c>
      <c r="N6122" s="379">
        <f t="shared" si="80"/>
        <v>20.79</v>
      </c>
      <c r="P6122" s="166"/>
      <c r="Q6122" s="166"/>
      <c r="R6122" s="708"/>
    </row>
    <row r="6123" spans="1:18" x14ac:dyDescent="0.2">
      <c r="A6123" s="21">
        <v>43997</v>
      </c>
      <c r="D6123" s="161">
        <v>39.44</v>
      </c>
      <c r="E6123" s="161">
        <v>37.119999999999997</v>
      </c>
      <c r="F6123" s="564">
        <f t="shared" si="79"/>
        <v>1.0625</v>
      </c>
      <c r="K6123" s="161">
        <v>33.5</v>
      </c>
      <c r="M6123" s="426">
        <v>49.4</v>
      </c>
      <c r="N6123" s="389">
        <f t="shared" si="80"/>
        <v>20.748000000000001</v>
      </c>
      <c r="P6123" s="162"/>
      <c r="Q6123" s="162"/>
      <c r="R6123" s="708"/>
    </row>
    <row r="6124" spans="1:18" x14ac:dyDescent="0.2">
      <c r="A6124" s="21">
        <v>43998</v>
      </c>
      <c r="D6124" s="161">
        <v>40.75</v>
      </c>
      <c r="E6124" s="161">
        <v>38.380000000000003</v>
      </c>
      <c r="F6124" s="564">
        <f t="shared" si="79"/>
        <v>1.0617509119332986</v>
      </c>
      <c r="K6124" s="161">
        <v>35</v>
      </c>
      <c r="M6124" s="426">
        <v>50.3</v>
      </c>
      <c r="N6124" s="389">
        <f t="shared" si="80"/>
        <v>21.126000000000001</v>
      </c>
      <c r="P6124" s="162"/>
      <c r="Q6124" s="162"/>
      <c r="R6124" s="708"/>
    </row>
    <row r="6125" spans="1:18" x14ac:dyDescent="0.2">
      <c r="A6125" s="21">
        <v>43999</v>
      </c>
      <c r="D6125" s="161">
        <v>40.47</v>
      </c>
      <c r="E6125" s="161">
        <v>37.96</v>
      </c>
      <c r="F6125" s="564">
        <f t="shared" si="79"/>
        <v>1.066122233930453</v>
      </c>
      <c r="K6125" s="161">
        <v>34.25</v>
      </c>
      <c r="M6125" s="426">
        <v>50.3</v>
      </c>
      <c r="N6125" s="389">
        <f t="shared" si="80"/>
        <v>21.126000000000001</v>
      </c>
      <c r="P6125" s="162"/>
      <c r="Q6125" s="162"/>
      <c r="R6125" s="708"/>
    </row>
    <row r="6126" spans="1:18" x14ac:dyDescent="0.2">
      <c r="A6126" s="21">
        <v>44000</v>
      </c>
      <c r="D6126" s="161">
        <v>41.75</v>
      </c>
      <c r="E6126" s="161">
        <v>38.840000000000003</v>
      </c>
      <c r="F6126" s="564">
        <f t="shared" si="79"/>
        <v>1.0749227600411946</v>
      </c>
      <c r="K6126" s="161">
        <v>35.5</v>
      </c>
      <c r="M6126" s="426">
        <v>51.3</v>
      </c>
      <c r="N6126" s="389">
        <f t="shared" si="80"/>
        <v>21.545999999999999</v>
      </c>
      <c r="P6126" s="162"/>
      <c r="Q6126" s="162"/>
      <c r="R6126" s="708"/>
    </row>
    <row r="6127" spans="1:18" x14ac:dyDescent="0.2">
      <c r="A6127" s="21">
        <v>44001</v>
      </c>
      <c r="D6127" s="376">
        <v>42.33</v>
      </c>
      <c r="E6127" s="376">
        <v>39.75</v>
      </c>
      <c r="F6127" s="564">
        <f t="shared" si="79"/>
        <v>1.0649056603773583</v>
      </c>
      <c r="K6127" s="376">
        <v>36.25</v>
      </c>
      <c r="M6127" s="376">
        <v>51.1</v>
      </c>
      <c r="N6127" s="379">
        <f t="shared" si="80"/>
        <v>21.462</v>
      </c>
      <c r="P6127" s="416"/>
      <c r="Q6127" s="416"/>
      <c r="R6127" s="708"/>
    </row>
    <row r="6128" spans="1:18" x14ac:dyDescent="0.2">
      <c r="A6128" s="21">
        <v>44002</v>
      </c>
      <c r="D6128" s="376">
        <v>42.33</v>
      </c>
      <c r="E6128" s="376">
        <v>39.75</v>
      </c>
      <c r="F6128" s="564">
        <f t="shared" si="79"/>
        <v>1.0649056603773583</v>
      </c>
      <c r="K6128" s="376">
        <v>36.25</v>
      </c>
      <c r="M6128" s="376">
        <v>51.1</v>
      </c>
      <c r="N6128" s="379">
        <f t="shared" si="80"/>
        <v>21.462</v>
      </c>
      <c r="P6128" s="416"/>
      <c r="Q6128" s="416"/>
      <c r="R6128" s="708"/>
    </row>
    <row r="6129" spans="1:18" x14ac:dyDescent="0.2">
      <c r="A6129" s="21">
        <v>44003</v>
      </c>
      <c r="D6129" s="376">
        <v>42.33</v>
      </c>
      <c r="E6129" s="376">
        <v>39.75</v>
      </c>
      <c r="F6129" s="564">
        <f t="shared" si="79"/>
        <v>1.0649056603773583</v>
      </c>
      <c r="K6129" s="376">
        <v>36.25</v>
      </c>
      <c r="M6129" s="376">
        <v>51.1</v>
      </c>
      <c r="N6129" s="379">
        <f t="shared" si="80"/>
        <v>21.462</v>
      </c>
      <c r="P6129" s="416"/>
      <c r="Q6129" s="416"/>
      <c r="R6129" s="708"/>
    </row>
    <row r="6130" spans="1:18" x14ac:dyDescent="0.2">
      <c r="A6130" s="21">
        <v>44004</v>
      </c>
      <c r="D6130" s="161">
        <v>43.2</v>
      </c>
      <c r="E6130" s="161">
        <v>40.46</v>
      </c>
      <c r="F6130" s="564">
        <f t="shared" si="79"/>
        <v>1.0677212061295107</v>
      </c>
      <c r="K6130" s="161">
        <v>36.75</v>
      </c>
      <c r="M6130" s="426">
        <v>52.1</v>
      </c>
      <c r="N6130" s="389">
        <f t="shared" si="80"/>
        <v>21.882000000000001</v>
      </c>
      <c r="P6130" s="162"/>
      <c r="Q6130" s="162"/>
      <c r="R6130" s="708"/>
    </row>
    <row r="6131" spans="1:18" x14ac:dyDescent="0.2">
      <c r="A6131" s="21">
        <v>44005</v>
      </c>
      <c r="D6131" s="161">
        <v>42.72</v>
      </c>
      <c r="E6131" s="161">
        <v>40.369999999999997</v>
      </c>
      <c r="F6131" s="564">
        <f t="shared" si="79"/>
        <v>1.0582115432251673</v>
      </c>
      <c r="K6131" s="161">
        <v>36.75</v>
      </c>
      <c r="M6131" s="426">
        <v>51.5</v>
      </c>
      <c r="N6131" s="389">
        <f t="shared" si="80"/>
        <v>21.63</v>
      </c>
      <c r="P6131" s="162"/>
      <c r="Q6131" s="162"/>
      <c r="R6131" s="708"/>
    </row>
    <row r="6132" spans="1:18" x14ac:dyDescent="0.2">
      <c r="A6132" s="21">
        <v>44006</v>
      </c>
      <c r="D6132" s="161">
        <v>40.4</v>
      </c>
      <c r="E6132" s="161">
        <v>38.01</v>
      </c>
      <c r="F6132" s="564">
        <f t="shared" si="79"/>
        <v>1.0628781899500133</v>
      </c>
      <c r="K6132" s="161">
        <v>34.5</v>
      </c>
      <c r="M6132" s="426">
        <v>49</v>
      </c>
      <c r="N6132" s="389">
        <f t="shared" si="80"/>
        <v>20.58</v>
      </c>
      <c r="P6132" s="162"/>
      <c r="Q6132" s="162"/>
      <c r="R6132" s="708"/>
    </row>
    <row r="6133" spans="1:18" x14ac:dyDescent="0.2">
      <c r="A6133" s="21">
        <v>44007</v>
      </c>
      <c r="D6133" s="161">
        <v>41.18</v>
      </c>
      <c r="E6133" s="161">
        <v>38.72</v>
      </c>
      <c r="F6133" s="564">
        <f t="shared" si="79"/>
        <v>1.0635330578512396</v>
      </c>
      <c r="K6133" s="161">
        <v>35.25</v>
      </c>
      <c r="M6133" s="426">
        <v>48.3</v>
      </c>
      <c r="N6133" s="389">
        <f t="shared" si="80"/>
        <v>20.285999999999998</v>
      </c>
      <c r="P6133" s="162"/>
      <c r="Q6133" s="162"/>
      <c r="R6133" s="708"/>
    </row>
    <row r="6134" spans="1:18" x14ac:dyDescent="0.2">
      <c r="A6134" s="21">
        <v>44008</v>
      </c>
      <c r="D6134" s="376">
        <v>40.97</v>
      </c>
      <c r="E6134" s="376">
        <v>38.49</v>
      </c>
      <c r="F6134" s="564">
        <f t="shared" si="79"/>
        <v>1.0644323200831385</v>
      </c>
      <c r="K6134" s="376">
        <v>35</v>
      </c>
      <c r="M6134" s="376">
        <v>47.5</v>
      </c>
      <c r="N6134" s="379">
        <f t="shared" si="80"/>
        <v>19.95</v>
      </c>
      <c r="P6134" s="416"/>
      <c r="Q6134" s="416"/>
      <c r="R6134" s="708"/>
    </row>
    <row r="6135" spans="1:18" x14ac:dyDescent="0.2">
      <c r="A6135" s="21">
        <v>44009</v>
      </c>
      <c r="D6135" s="376">
        <v>40.97</v>
      </c>
      <c r="E6135" s="376">
        <v>38.49</v>
      </c>
      <c r="F6135" s="564">
        <f t="shared" si="79"/>
        <v>1.0644323200831385</v>
      </c>
      <c r="K6135" s="376">
        <v>35</v>
      </c>
      <c r="M6135" s="376">
        <v>47.5</v>
      </c>
      <c r="N6135" s="379">
        <f t="shared" si="80"/>
        <v>19.95</v>
      </c>
      <c r="P6135" s="416"/>
      <c r="Q6135" s="416"/>
      <c r="R6135" s="708"/>
    </row>
    <row r="6136" spans="1:18" x14ac:dyDescent="0.2">
      <c r="A6136" s="21">
        <v>44010</v>
      </c>
      <c r="D6136" s="376">
        <v>40.97</v>
      </c>
      <c r="E6136" s="376">
        <v>38.49</v>
      </c>
      <c r="F6136" s="564">
        <f t="shared" si="79"/>
        <v>1.0644323200831385</v>
      </c>
      <c r="K6136" s="376">
        <v>35</v>
      </c>
      <c r="M6136" s="376">
        <v>47.5</v>
      </c>
      <c r="N6136" s="379">
        <f t="shared" si="80"/>
        <v>19.95</v>
      </c>
      <c r="P6136" s="416"/>
      <c r="Q6136" s="416"/>
      <c r="R6136" s="708"/>
    </row>
    <row r="6137" spans="1:18" x14ac:dyDescent="0.2">
      <c r="A6137" s="21">
        <v>44011</v>
      </c>
      <c r="D6137" s="161">
        <v>41.58</v>
      </c>
      <c r="E6137" s="161">
        <v>39.78</v>
      </c>
      <c r="F6137" s="564">
        <f t="shared" si="79"/>
        <v>1.0452488687782804</v>
      </c>
      <c r="K6137" s="161">
        <v>36.25</v>
      </c>
      <c r="M6137" s="426">
        <v>45.3</v>
      </c>
      <c r="N6137" s="389">
        <f t="shared" si="80"/>
        <v>19.026</v>
      </c>
      <c r="P6137" s="162"/>
      <c r="Q6137" s="162"/>
      <c r="R6137" s="708"/>
    </row>
    <row r="6138" spans="1:18" ht="13.2" x14ac:dyDescent="0.25">
      <c r="A6138" s="21">
        <v>44012</v>
      </c>
      <c r="D6138" s="161">
        <v>41.64</v>
      </c>
      <c r="E6138" s="161">
        <v>39.270000000000003</v>
      </c>
      <c r="F6138" s="564">
        <f t="shared" si="79"/>
        <v>1.0603514132925898</v>
      </c>
      <c r="H6138" s="383">
        <f>AVERAGE(D6109:D6138)</f>
        <v>40.385000000000005</v>
      </c>
      <c r="I6138" s="383">
        <f>AVERAGE(E6109:E6138)</f>
        <v>38.369333333333337</v>
      </c>
      <c r="K6138" s="161">
        <v>35.75</v>
      </c>
      <c r="M6138" s="426">
        <v>46</v>
      </c>
      <c r="N6138" s="379">
        <f t="shared" si="80"/>
        <v>19.32</v>
      </c>
      <c r="P6138" s="162"/>
      <c r="Q6138" s="162"/>
      <c r="R6138" s="708"/>
    </row>
    <row r="6139" spans="1:18" s="57" customFormat="1" x14ac:dyDescent="0.2">
      <c r="A6139" s="286">
        <v>44013</v>
      </c>
      <c r="D6139" s="372">
        <v>42.18</v>
      </c>
      <c r="E6139" s="372">
        <v>39.82</v>
      </c>
      <c r="F6139" s="564">
        <f t="shared" si="79"/>
        <v>1.0592667001506781</v>
      </c>
      <c r="K6139" s="429">
        <v>36.25</v>
      </c>
      <c r="M6139" s="542">
        <v>46</v>
      </c>
      <c r="N6139" s="385">
        <f t="shared" si="80"/>
        <v>19.32</v>
      </c>
      <c r="P6139" s="365"/>
      <c r="Q6139" s="365"/>
      <c r="R6139" s="708"/>
    </row>
    <row r="6140" spans="1:18" x14ac:dyDescent="0.2">
      <c r="A6140" s="21">
        <v>44014</v>
      </c>
      <c r="D6140" s="161">
        <v>43.19</v>
      </c>
      <c r="E6140" s="376">
        <v>40.65</v>
      </c>
      <c r="F6140" s="564">
        <f t="shared" si="79"/>
        <v>1.0624846248462485</v>
      </c>
      <c r="K6140" s="376">
        <v>37.25</v>
      </c>
      <c r="M6140" s="376">
        <v>46.3</v>
      </c>
      <c r="N6140" s="379">
        <f t="shared" si="80"/>
        <v>19.445999999999998</v>
      </c>
      <c r="P6140" s="416"/>
      <c r="Q6140" s="416"/>
      <c r="R6140" s="708"/>
    </row>
    <row r="6141" spans="1:18" x14ac:dyDescent="0.2">
      <c r="A6141" s="21">
        <v>44015</v>
      </c>
      <c r="D6141" s="376">
        <v>42.92</v>
      </c>
      <c r="E6141" s="376">
        <v>40.65</v>
      </c>
      <c r="F6141" s="424" t="s">
        <v>3205</v>
      </c>
      <c r="K6141" s="376">
        <v>37.25</v>
      </c>
      <c r="M6141" s="376">
        <v>46.3</v>
      </c>
      <c r="N6141" s="379">
        <f t="shared" si="80"/>
        <v>19.445999999999998</v>
      </c>
      <c r="P6141" s="416"/>
      <c r="Q6141" s="416"/>
      <c r="R6141" s="708"/>
    </row>
    <row r="6142" spans="1:18" x14ac:dyDescent="0.2">
      <c r="A6142" s="21">
        <v>44016</v>
      </c>
      <c r="D6142" s="376">
        <v>42.92</v>
      </c>
      <c r="E6142" s="376">
        <v>40.65</v>
      </c>
      <c r="F6142" s="424" t="s">
        <v>3361</v>
      </c>
      <c r="K6142" s="376">
        <v>37.25</v>
      </c>
      <c r="M6142" s="376">
        <v>46.3</v>
      </c>
      <c r="N6142" s="379">
        <f t="shared" si="80"/>
        <v>19.445999999999998</v>
      </c>
      <c r="P6142" s="416"/>
      <c r="Q6142" s="416"/>
      <c r="R6142" s="708"/>
    </row>
    <row r="6143" spans="1:18" x14ac:dyDescent="0.2">
      <c r="A6143" s="21">
        <v>44017</v>
      </c>
      <c r="D6143" s="376">
        <v>42.92</v>
      </c>
      <c r="E6143" s="376">
        <v>40.65</v>
      </c>
      <c r="F6143" s="564">
        <f t="shared" ref="F6143:F6206" si="81">D6143/E6143</f>
        <v>1.0558425584255844</v>
      </c>
      <c r="K6143" s="376">
        <v>37.25</v>
      </c>
      <c r="M6143" s="376">
        <v>46.3</v>
      </c>
      <c r="N6143" s="379">
        <f t="shared" si="80"/>
        <v>19.445999999999998</v>
      </c>
      <c r="P6143" s="416"/>
      <c r="Q6143" s="416"/>
      <c r="R6143" s="708"/>
    </row>
    <row r="6144" spans="1:18" x14ac:dyDescent="0.2">
      <c r="A6144" s="21">
        <v>44018</v>
      </c>
      <c r="D6144" s="161">
        <v>42.73</v>
      </c>
      <c r="E6144" s="161">
        <v>40.630000000000003</v>
      </c>
      <c r="F6144" s="564">
        <f t="shared" si="81"/>
        <v>1.0516859463450652</v>
      </c>
      <c r="K6144" s="426">
        <v>36.75</v>
      </c>
      <c r="M6144" s="426">
        <v>47.8</v>
      </c>
      <c r="N6144" s="389">
        <f t="shared" si="80"/>
        <v>20.076000000000001</v>
      </c>
      <c r="P6144" s="162"/>
      <c r="Q6144" s="162"/>
      <c r="R6144" s="708"/>
    </row>
    <row r="6145" spans="1:18" x14ac:dyDescent="0.2">
      <c r="A6145" s="21">
        <v>44019</v>
      </c>
      <c r="D6145" s="161">
        <v>43.28</v>
      </c>
      <c r="E6145" s="161">
        <v>40.619999999999997</v>
      </c>
      <c r="F6145" s="564">
        <f t="shared" si="81"/>
        <v>1.0654849827671098</v>
      </c>
      <c r="K6145" s="426"/>
      <c r="M6145" s="426">
        <v>49.3</v>
      </c>
      <c r="N6145" s="389">
        <f t="shared" si="80"/>
        <v>20.706</v>
      </c>
      <c r="P6145" s="166"/>
      <c r="Q6145" s="166"/>
      <c r="R6145" s="708"/>
    </row>
    <row r="6146" spans="1:18" x14ac:dyDescent="0.2">
      <c r="A6146" s="21">
        <v>44020</v>
      </c>
      <c r="D6146" s="161">
        <v>43.67</v>
      </c>
      <c r="E6146" s="161">
        <v>40.9</v>
      </c>
      <c r="F6146" s="564">
        <f t="shared" si="81"/>
        <v>1.0677261613691933</v>
      </c>
      <c r="K6146" s="426"/>
      <c r="M6146" s="426">
        <v>49.3</v>
      </c>
      <c r="N6146" s="389">
        <f t="shared" si="80"/>
        <v>20.706</v>
      </c>
      <c r="P6146" s="166"/>
      <c r="Q6146" s="166"/>
      <c r="R6146" s="708"/>
    </row>
    <row r="6147" spans="1:18" x14ac:dyDescent="0.2">
      <c r="A6147" s="21">
        <v>44021</v>
      </c>
      <c r="D6147" s="161">
        <v>42.35</v>
      </c>
      <c r="E6147" s="161">
        <v>39.619999999999997</v>
      </c>
      <c r="F6147" s="564">
        <f t="shared" si="81"/>
        <v>1.068904593639576</v>
      </c>
      <c r="K6147" s="426"/>
      <c r="M6147" s="426">
        <v>48.9</v>
      </c>
      <c r="N6147" s="389">
        <f t="shared" si="80"/>
        <v>20.538</v>
      </c>
      <c r="P6147" s="166"/>
      <c r="Q6147" s="166"/>
      <c r="R6147" s="708"/>
    </row>
    <row r="6148" spans="1:18" x14ac:dyDescent="0.2">
      <c r="A6148" s="21">
        <v>44022</v>
      </c>
      <c r="D6148" s="376">
        <v>43.27</v>
      </c>
      <c r="E6148" s="376">
        <v>40.549999999999997</v>
      </c>
      <c r="F6148" s="564">
        <f t="shared" si="81"/>
        <v>1.0670776818742296</v>
      </c>
      <c r="K6148" s="426"/>
      <c r="M6148" s="376">
        <v>48</v>
      </c>
      <c r="N6148" s="379">
        <f t="shared" si="80"/>
        <v>20.16</v>
      </c>
      <c r="P6148" s="166"/>
      <c r="Q6148" s="166"/>
      <c r="R6148" s="708"/>
    </row>
    <row r="6149" spans="1:18" x14ac:dyDescent="0.2">
      <c r="A6149" s="21">
        <v>44023</v>
      </c>
      <c r="D6149" s="376">
        <v>43.27</v>
      </c>
      <c r="E6149" s="376">
        <v>40.549999999999997</v>
      </c>
      <c r="F6149" s="564">
        <f t="shared" si="81"/>
        <v>1.0670776818742296</v>
      </c>
      <c r="K6149" s="426"/>
      <c r="M6149" s="376">
        <v>48</v>
      </c>
      <c r="N6149" s="379">
        <f t="shared" si="80"/>
        <v>20.16</v>
      </c>
      <c r="P6149" s="166"/>
      <c r="Q6149" s="166"/>
      <c r="R6149" s="708"/>
    </row>
    <row r="6150" spans="1:18" x14ac:dyDescent="0.2">
      <c r="A6150" s="21">
        <v>44024</v>
      </c>
      <c r="D6150" s="376">
        <v>43.27</v>
      </c>
      <c r="E6150" s="376">
        <v>40.549999999999997</v>
      </c>
      <c r="F6150" s="564">
        <f t="shared" si="81"/>
        <v>1.0670776818742296</v>
      </c>
      <c r="K6150" s="426"/>
      <c r="M6150" s="376">
        <v>48</v>
      </c>
      <c r="N6150" s="379">
        <f t="shared" si="80"/>
        <v>20.16</v>
      </c>
      <c r="P6150" s="166"/>
      <c r="Q6150" s="166"/>
      <c r="R6150" s="708"/>
    </row>
    <row r="6151" spans="1:18" x14ac:dyDescent="0.2">
      <c r="A6151" s="21">
        <v>44025</v>
      </c>
      <c r="D6151" s="161">
        <v>42.85</v>
      </c>
      <c r="E6151" s="161">
        <v>40.1</v>
      </c>
      <c r="F6151" s="564">
        <f t="shared" si="81"/>
        <v>1.06857855361596</v>
      </c>
      <c r="K6151" s="426"/>
      <c r="M6151" s="426">
        <v>47.8</v>
      </c>
      <c r="N6151" s="389">
        <f t="shared" si="80"/>
        <v>20.076000000000001</v>
      </c>
      <c r="P6151" s="166"/>
      <c r="Q6151" s="166"/>
      <c r="R6151" s="708"/>
    </row>
    <row r="6152" spans="1:18" x14ac:dyDescent="0.2">
      <c r="A6152" s="21">
        <v>44026</v>
      </c>
      <c r="D6152" s="161">
        <v>42.97</v>
      </c>
      <c r="E6152" s="161">
        <v>40.29</v>
      </c>
      <c r="F6152" s="564">
        <f t="shared" si="81"/>
        <v>1.0665177463390418</v>
      </c>
      <c r="K6152" s="426"/>
      <c r="M6152" s="426">
        <v>48.3</v>
      </c>
      <c r="N6152" s="389">
        <f t="shared" si="80"/>
        <v>20.285999999999998</v>
      </c>
      <c r="P6152" s="166"/>
      <c r="Q6152" s="166"/>
      <c r="R6152" s="708"/>
    </row>
    <row r="6153" spans="1:18" x14ac:dyDescent="0.2">
      <c r="A6153" s="21">
        <v>44027</v>
      </c>
      <c r="D6153" s="161">
        <v>43.96</v>
      </c>
      <c r="E6153" s="161">
        <v>41.2</v>
      </c>
      <c r="F6153" s="564">
        <f t="shared" si="81"/>
        <v>1.0669902912621358</v>
      </c>
      <c r="K6153" s="426">
        <v>37.75</v>
      </c>
      <c r="M6153" s="426">
        <v>49.3</v>
      </c>
      <c r="N6153" s="389">
        <f t="shared" si="80"/>
        <v>20.706</v>
      </c>
      <c r="P6153" s="162"/>
      <c r="Q6153" s="162"/>
      <c r="R6153" s="708"/>
    </row>
    <row r="6154" spans="1:18" x14ac:dyDescent="0.2">
      <c r="A6154" s="21">
        <v>44028</v>
      </c>
      <c r="D6154" s="161">
        <v>43.71</v>
      </c>
      <c r="E6154" s="161">
        <v>40.75</v>
      </c>
      <c r="F6154" s="564">
        <f t="shared" si="81"/>
        <v>1.0726380368098161</v>
      </c>
      <c r="K6154" s="426">
        <v>37</v>
      </c>
      <c r="M6154" s="426">
        <v>48</v>
      </c>
      <c r="N6154" s="389">
        <f t="shared" si="80"/>
        <v>20.16</v>
      </c>
      <c r="P6154" s="162"/>
      <c r="Q6154" s="162"/>
      <c r="R6154" s="708"/>
    </row>
    <row r="6155" spans="1:18" x14ac:dyDescent="0.2">
      <c r="A6155" s="21">
        <v>44029</v>
      </c>
      <c r="D6155" s="376">
        <v>43.53</v>
      </c>
      <c r="E6155" s="376">
        <v>40.590000000000003</v>
      </c>
      <c r="F6155" s="564">
        <f t="shared" si="81"/>
        <v>1.072431633407243</v>
      </c>
      <c r="K6155" s="376">
        <v>37</v>
      </c>
      <c r="M6155" s="376">
        <v>48</v>
      </c>
      <c r="N6155" s="379">
        <f t="shared" si="80"/>
        <v>20.16</v>
      </c>
      <c r="P6155" s="416"/>
      <c r="Q6155" s="416"/>
      <c r="R6155" s="708"/>
    </row>
    <row r="6156" spans="1:18" x14ac:dyDescent="0.2">
      <c r="A6156" s="21">
        <v>44030</v>
      </c>
      <c r="D6156" s="376">
        <v>43.53</v>
      </c>
      <c r="E6156" s="376">
        <v>40.590000000000003</v>
      </c>
      <c r="F6156" s="564">
        <f t="shared" si="81"/>
        <v>1.072431633407243</v>
      </c>
      <c r="K6156" s="376">
        <v>37</v>
      </c>
      <c r="M6156" s="376">
        <v>48</v>
      </c>
      <c r="N6156" s="379">
        <f t="shared" si="80"/>
        <v>20.16</v>
      </c>
      <c r="P6156" s="416"/>
      <c r="Q6156" s="416"/>
      <c r="R6156" s="708"/>
    </row>
    <row r="6157" spans="1:18" x14ac:dyDescent="0.2">
      <c r="A6157" s="21">
        <v>44031</v>
      </c>
      <c r="D6157" s="376">
        <v>43.53</v>
      </c>
      <c r="E6157" s="376">
        <v>40.590000000000003</v>
      </c>
      <c r="F6157" s="564">
        <f t="shared" si="81"/>
        <v>1.072431633407243</v>
      </c>
      <c r="K6157" s="376">
        <v>37</v>
      </c>
      <c r="M6157" s="376">
        <v>48</v>
      </c>
      <c r="N6157" s="379">
        <f t="shared" si="80"/>
        <v>20.16</v>
      </c>
      <c r="P6157" s="416"/>
      <c r="Q6157" s="416"/>
      <c r="R6157" s="708"/>
    </row>
    <row r="6158" spans="1:18" x14ac:dyDescent="0.2">
      <c r="A6158" s="21">
        <v>44032</v>
      </c>
      <c r="D6158" s="161">
        <v>43.3</v>
      </c>
      <c r="E6158" s="161">
        <v>40.81</v>
      </c>
      <c r="F6158" s="564">
        <f t="shared" si="81"/>
        <v>1.0610144572408722</v>
      </c>
      <c r="K6158" s="426">
        <v>37.5</v>
      </c>
      <c r="M6158" s="426">
        <v>49</v>
      </c>
      <c r="N6158" s="389">
        <f t="shared" si="80"/>
        <v>20.58</v>
      </c>
      <c r="P6158" s="162"/>
      <c r="Q6158" s="162"/>
      <c r="R6158" s="708"/>
    </row>
    <row r="6159" spans="1:18" x14ac:dyDescent="0.2">
      <c r="A6159" s="21">
        <v>44033</v>
      </c>
      <c r="D6159" s="161">
        <v>44.31</v>
      </c>
      <c r="E6159" s="161">
        <v>41.96</v>
      </c>
      <c r="F6159" s="564">
        <f t="shared" si="81"/>
        <v>1.0560057197330792</v>
      </c>
      <c r="K6159" s="426">
        <v>38.5</v>
      </c>
      <c r="M6159" s="426">
        <v>51.1</v>
      </c>
      <c r="N6159" s="389">
        <f t="shared" si="80"/>
        <v>21.462</v>
      </c>
      <c r="P6159" s="162"/>
      <c r="Q6159" s="162"/>
      <c r="R6159" s="708"/>
    </row>
    <row r="6160" spans="1:18" x14ac:dyDescent="0.2">
      <c r="A6160" s="21">
        <v>44034</v>
      </c>
      <c r="D6160" s="161">
        <v>43.98</v>
      </c>
      <c r="E6160" s="161">
        <v>41.9</v>
      </c>
      <c r="F6160" s="564">
        <f t="shared" si="81"/>
        <v>1.0496420047732697</v>
      </c>
      <c r="K6160" s="426">
        <v>38.5</v>
      </c>
      <c r="M6160" s="426">
        <v>51.5</v>
      </c>
      <c r="N6160" s="389">
        <f t="shared" si="80"/>
        <v>21.63</v>
      </c>
      <c r="P6160" s="162"/>
      <c r="Q6160" s="162"/>
      <c r="R6160" s="708"/>
    </row>
    <row r="6161" spans="1:18" x14ac:dyDescent="0.2">
      <c r="A6161" s="21">
        <v>44035</v>
      </c>
      <c r="D6161" s="161">
        <v>42.96</v>
      </c>
      <c r="E6161" s="161">
        <v>41.07</v>
      </c>
      <c r="F6161" s="564">
        <f t="shared" si="81"/>
        <v>1.0460189919649379</v>
      </c>
      <c r="K6161" s="426">
        <v>37.5</v>
      </c>
      <c r="M6161" s="426">
        <v>52.3</v>
      </c>
      <c r="N6161" s="389">
        <f t="shared" si="80"/>
        <v>21.966000000000001</v>
      </c>
      <c r="P6161" s="162"/>
      <c r="Q6161" s="162"/>
      <c r="R6161" s="708"/>
    </row>
    <row r="6162" spans="1:18" x14ac:dyDescent="0.2">
      <c r="A6162" s="21">
        <v>44036</v>
      </c>
      <c r="D6162" s="376">
        <v>43.29</v>
      </c>
      <c r="E6162" s="376">
        <v>41.29</v>
      </c>
      <c r="F6162" s="564">
        <f t="shared" si="81"/>
        <v>1.0484378784209252</v>
      </c>
      <c r="K6162" s="376">
        <v>37.75</v>
      </c>
      <c r="M6162" s="376">
        <v>52</v>
      </c>
      <c r="N6162" s="379">
        <f t="shared" si="80"/>
        <v>21.84</v>
      </c>
      <c r="P6162" s="416"/>
      <c r="Q6162" s="416"/>
      <c r="R6162" s="708"/>
    </row>
    <row r="6163" spans="1:18" x14ac:dyDescent="0.2">
      <c r="A6163" s="21">
        <v>44037</v>
      </c>
      <c r="D6163" s="376">
        <v>43.29</v>
      </c>
      <c r="E6163" s="376">
        <v>41.29</v>
      </c>
      <c r="F6163" s="564">
        <f t="shared" si="81"/>
        <v>1.0484378784209252</v>
      </c>
      <c r="K6163" s="376">
        <v>37.75</v>
      </c>
      <c r="M6163" s="376">
        <v>52</v>
      </c>
      <c r="N6163" s="379">
        <f t="shared" si="80"/>
        <v>21.84</v>
      </c>
      <c r="P6163" s="416"/>
      <c r="Q6163" s="416"/>
      <c r="R6163" s="708"/>
    </row>
    <row r="6164" spans="1:18" x14ac:dyDescent="0.2">
      <c r="A6164" s="21">
        <v>44038</v>
      </c>
      <c r="D6164" s="376">
        <v>43.29</v>
      </c>
      <c r="E6164" s="376">
        <v>41.29</v>
      </c>
      <c r="F6164" s="564">
        <f t="shared" si="81"/>
        <v>1.0484378784209252</v>
      </c>
      <c r="K6164" s="376">
        <v>37.75</v>
      </c>
      <c r="M6164" s="376">
        <v>52</v>
      </c>
      <c r="N6164" s="379">
        <f t="shared" si="80"/>
        <v>21.84</v>
      </c>
      <c r="P6164" s="416"/>
      <c r="Q6164" s="416"/>
      <c r="R6164" s="708"/>
    </row>
    <row r="6165" spans="1:18" x14ac:dyDescent="0.2">
      <c r="A6165" s="21">
        <v>44039</v>
      </c>
      <c r="D6165" s="161">
        <v>43.39</v>
      </c>
      <c r="E6165" s="161">
        <v>41.6</v>
      </c>
      <c r="F6165" s="564">
        <f t="shared" si="81"/>
        <v>1.0430288461538462</v>
      </c>
      <c r="K6165" s="426">
        <v>38</v>
      </c>
      <c r="M6165" s="426">
        <v>51.3</v>
      </c>
      <c r="N6165" s="389">
        <f t="shared" si="80"/>
        <v>21.545999999999999</v>
      </c>
      <c r="P6165" s="162"/>
      <c r="Q6165" s="162"/>
      <c r="R6165" s="708"/>
    </row>
    <row r="6166" spans="1:18" x14ac:dyDescent="0.2">
      <c r="A6166" s="21">
        <v>44040</v>
      </c>
      <c r="D6166" s="161">
        <v>43.11</v>
      </c>
      <c r="E6166" s="161">
        <v>41.04</v>
      </c>
      <c r="F6166" s="564">
        <f t="shared" si="81"/>
        <v>1.0504385964912282</v>
      </c>
      <c r="K6166" s="426">
        <v>37.75</v>
      </c>
      <c r="M6166" s="426">
        <v>49.6</v>
      </c>
      <c r="N6166" s="389">
        <f t="shared" si="80"/>
        <v>20.832000000000001</v>
      </c>
      <c r="P6166" s="162"/>
      <c r="Q6166" s="162"/>
      <c r="R6166" s="708"/>
    </row>
    <row r="6167" spans="1:18" x14ac:dyDescent="0.2">
      <c r="A6167" s="21">
        <v>44041</v>
      </c>
      <c r="D6167" s="161">
        <v>43.51</v>
      </c>
      <c r="E6167" s="161">
        <v>41.27</v>
      </c>
      <c r="F6167" s="564">
        <f t="shared" si="81"/>
        <v>1.0542767143203293</v>
      </c>
      <c r="K6167" s="426">
        <v>37.75</v>
      </c>
      <c r="M6167" s="426">
        <v>48.6</v>
      </c>
      <c r="N6167" s="389">
        <f t="shared" si="80"/>
        <v>20.411999999999999</v>
      </c>
      <c r="P6167" s="162"/>
      <c r="Q6167" s="162"/>
      <c r="R6167" s="708"/>
    </row>
    <row r="6168" spans="1:18" x14ac:dyDescent="0.2">
      <c r="A6168" s="21">
        <v>44042</v>
      </c>
      <c r="D6168" s="161">
        <v>42.98</v>
      </c>
      <c r="E6168" s="161">
        <v>39.92</v>
      </c>
      <c r="F6168" s="564">
        <f t="shared" si="81"/>
        <v>1.0766533066132262</v>
      </c>
      <c r="K6168" s="426">
        <v>36.25</v>
      </c>
      <c r="M6168" s="426">
        <v>48</v>
      </c>
      <c r="N6168" s="389">
        <f t="shared" si="80"/>
        <v>20.16</v>
      </c>
      <c r="P6168" s="162"/>
      <c r="Q6168" s="162"/>
      <c r="R6168" s="708"/>
    </row>
    <row r="6169" spans="1:18" ht="13.2" x14ac:dyDescent="0.25">
      <c r="A6169" s="21">
        <v>44043</v>
      </c>
      <c r="D6169" s="376">
        <v>43.13</v>
      </c>
      <c r="E6169" s="376">
        <v>40.270000000000003</v>
      </c>
      <c r="F6169" s="564">
        <f t="shared" si="81"/>
        <v>1.071020610876583</v>
      </c>
      <c r="H6169" s="383">
        <f>AVERAGE(D6139:D6169)</f>
        <v>43.244838709677424</v>
      </c>
      <c r="I6169" s="383">
        <f>AVERAGE(E6139:E6169)</f>
        <v>40.763225806451615</v>
      </c>
      <c r="K6169" s="376">
        <v>36.75</v>
      </c>
      <c r="M6169" s="376">
        <v>50.1</v>
      </c>
      <c r="N6169" s="379">
        <f t="shared" si="80"/>
        <v>21.042000000000002</v>
      </c>
      <c r="P6169" s="416"/>
      <c r="Q6169" s="416"/>
      <c r="R6169" s="708"/>
    </row>
    <row r="6170" spans="1:18" s="57" customFormat="1" x14ac:dyDescent="0.2">
      <c r="A6170" s="286">
        <v>44044</v>
      </c>
      <c r="D6170" s="431">
        <v>43.13</v>
      </c>
      <c r="E6170" s="431">
        <v>40.270000000000003</v>
      </c>
      <c r="F6170" s="564">
        <f t="shared" si="81"/>
        <v>1.071020610876583</v>
      </c>
      <c r="K6170" s="551">
        <v>36.75</v>
      </c>
      <c r="M6170" s="433">
        <v>50.1</v>
      </c>
      <c r="N6170" s="434">
        <f t="shared" si="80"/>
        <v>21.042000000000002</v>
      </c>
      <c r="P6170" s="518"/>
      <c r="Q6170" s="518"/>
      <c r="R6170" s="708"/>
    </row>
    <row r="6171" spans="1:18" x14ac:dyDescent="0.2">
      <c r="A6171" s="21">
        <v>44045</v>
      </c>
      <c r="D6171" s="376">
        <v>43.13</v>
      </c>
      <c r="E6171" s="376">
        <v>40.270000000000003</v>
      </c>
      <c r="F6171" s="564">
        <f t="shared" si="81"/>
        <v>1.071020610876583</v>
      </c>
      <c r="K6171" s="376">
        <v>36.75</v>
      </c>
      <c r="M6171" s="376">
        <v>50.1</v>
      </c>
      <c r="N6171" s="379">
        <f t="shared" si="80"/>
        <v>21.042000000000002</v>
      </c>
      <c r="P6171" s="416"/>
      <c r="Q6171" s="416"/>
      <c r="R6171" s="708"/>
    </row>
    <row r="6172" spans="1:18" x14ac:dyDescent="0.2">
      <c r="A6172" s="21">
        <v>44046</v>
      </c>
      <c r="D6172" s="161">
        <v>43.76</v>
      </c>
      <c r="E6172" s="161">
        <v>41.01</v>
      </c>
      <c r="F6172" s="564">
        <f t="shared" si="81"/>
        <v>1.0670568154108755</v>
      </c>
      <c r="K6172" s="426">
        <v>37.5</v>
      </c>
      <c r="M6172" s="426">
        <v>50.3</v>
      </c>
      <c r="N6172" s="389">
        <f t="shared" si="80"/>
        <v>21.126000000000001</v>
      </c>
      <c r="P6172" s="162"/>
      <c r="Q6172" s="162"/>
      <c r="R6172" s="708"/>
    </row>
    <row r="6173" spans="1:18" x14ac:dyDescent="0.2">
      <c r="A6173" s="21">
        <v>44047</v>
      </c>
      <c r="D6173" s="161">
        <v>43.99</v>
      </c>
      <c r="E6173" s="161">
        <v>41.7</v>
      </c>
      <c r="F6173" s="564">
        <f t="shared" si="81"/>
        <v>1.0549160671462829</v>
      </c>
      <c r="K6173" s="426">
        <v>38.25</v>
      </c>
      <c r="M6173" s="426">
        <v>50.8</v>
      </c>
      <c r="N6173" s="389">
        <f t="shared" si="80"/>
        <v>21.335999999999999</v>
      </c>
      <c r="P6173" s="162"/>
      <c r="Q6173" s="162"/>
      <c r="R6173" s="708"/>
    </row>
    <row r="6174" spans="1:18" x14ac:dyDescent="0.2">
      <c r="A6174" s="21">
        <v>44048</v>
      </c>
      <c r="D6174" s="161">
        <v>44.92</v>
      </c>
      <c r="E6174" s="161">
        <v>42.19</v>
      </c>
      <c r="F6174" s="564">
        <f t="shared" si="81"/>
        <v>1.0647072766058308</v>
      </c>
      <c r="K6174" s="426">
        <v>38.5</v>
      </c>
      <c r="M6174" s="426">
        <v>50.3</v>
      </c>
      <c r="N6174" s="389">
        <f t="shared" si="80"/>
        <v>21.126000000000001</v>
      </c>
      <c r="P6174" s="162"/>
      <c r="Q6174" s="162"/>
      <c r="R6174" s="708"/>
    </row>
    <row r="6175" spans="1:18" x14ac:dyDescent="0.2">
      <c r="A6175" s="21">
        <v>44049</v>
      </c>
      <c r="D6175" s="161">
        <v>45.04</v>
      </c>
      <c r="E6175" s="161">
        <v>41.95</v>
      </c>
      <c r="F6175" s="564">
        <f t="shared" si="81"/>
        <v>1.073659117997616</v>
      </c>
      <c r="K6175" s="426">
        <v>38.5</v>
      </c>
      <c r="M6175" s="426">
        <v>49.6</v>
      </c>
      <c r="N6175" s="389">
        <f t="shared" si="80"/>
        <v>20.832000000000001</v>
      </c>
      <c r="P6175" s="162"/>
      <c r="Q6175" s="162"/>
      <c r="R6175" s="708"/>
    </row>
    <row r="6176" spans="1:18" x14ac:dyDescent="0.2">
      <c r="A6176" s="21">
        <v>44050</v>
      </c>
      <c r="D6176" s="376">
        <v>44.07</v>
      </c>
      <c r="E6176" s="376">
        <v>41.22</v>
      </c>
      <c r="F6176" s="564">
        <f t="shared" si="81"/>
        <v>1.0691411935953421</v>
      </c>
      <c r="K6176" s="426"/>
      <c r="M6176" s="376">
        <v>50.3</v>
      </c>
      <c r="N6176" s="379">
        <f t="shared" si="80"/>
        <v>21.126000000000001</v>
      </c>
      <c r="P6176" s="166"/>
      <c r="Q6176" s="166"/>
      <c r="R6176" s="708"/>
    </row>
    <row r="6177" spans="1:18" x14ac:dyDescent="0.2">
      <c r="A6177" s="21">
        <v>44051</v>
      </c>
      <c r="D6177" s="376">
        <v>44.07</v>
      </c>
      <c r="E6177" s="376">
        <v>41.22</v>
      </c>
      <c r="F6177" s="564">
        <f t="shared" si="81"/>
        <v>1.0691411935953421</v>
      </c>
      <c r="K6177" s="426"/>
      <c r="M6177" s="376">
        <v>50.3</v>
      </c>
      <c r="N6177" s="379">
        <f t="shared" si="80"/>
        <v>21.126000000000001</v>
      </c>
      <c r="P6177" s="166"/>
      <c r="Q6177" s="166"/>
      <c r="R6177" s="708"/>
    </row>
    <row r="6178" spans="1:18" x14ac:dyDescent="0.2">
      <c r="A6178" s="21">
        <v>44052</v>
      </c>
      <c r="D6178" s="376">
        <v>44.07</v>
      </c>
      <c r="E6178" s="376">
        <v>41.22</v>
      </c>
      <c r="F6178" s="564">
        <f t="shared" si="81"/>
        <v>1.0691411935953421</v>
      </c>
      <c r="K6178" s="426"/>
      <c r="M6178" s="376">
        <v>50.3</v>
      </c>
      <c r="N6178" s="379">
        <f t="shared" si="80"/>
        <v>21.126000000000001</v>
      </c>
      <c r="P6178" s="166"/>
      <c r="Q6178" s="166"/>
      <c r="R6178" s="708"/>
    </row>
    <row r="6179" spans="1:18" x14ac:dyDescent="0.2">
      <c r="A6179" s="21">
        <v>44053</v>
      </c>
      <c r="D6179" s="161">
        <v>44.19</v>
      </c>
      <c r="E6179" s="161">
        <v>41.94</v>
      </c>
      <c r="F6179" s="564">
        <f t="shared" si="81"/>
        <v>1.053648068669528</v>
      </c>
      <c r="K6179" s="426"/>
      <c r="M6179" s="426">
        <v>50.8</v>
      </c>
      <c r="N6179" s="389">
        <f t="shared" si="80"/>
        <v>21.335999999999999</v>
      </c>
      <c r="P6179" s="166"/>
      <c r="Q6179" s="166"/>
      <c r="R6179" s="708"/>
    </row>
    <row r="6180" spans="1:18" x14ac:dyDescent="0.2">
      <c r="A6180" s="21">
        <v>44054</v>
      </c>
      <c r="D6180" s="161">
        <v>43.68</v>
      </c>
      <c r="E6180" s="161">
        <v>41.61</v>
      </c>
      <c r="F6180" s="564">
        <f t="shared" si="81"/>
        <v>1.049747656813266</v>
      </c>
      <c r="K6180" s="426"/>
      <c r="M6180" s="426">
        <v>50.1</v>
      </c>
      <c r="N6180" s="389">
        <f t="shared" si="80"/>
        <v>21.042000000000002</v>
      </c>
      <c r="P6180" s="166"/>
      <c r="Q6180" s="166"/>
      <c r="R6180" s="708"/>
    </row>
    <row r="6181" spans="1:18" x14ac:dyDescent="0.2">
      <c r="A6181" s="21">
        <v>44055</v>
      </c>
      <c r="D6181" s="161">
        <v>45.09</v>
      </c>
      <c r="E6181" s="161">
        <v>42.67</v>
      </c>
      <c r="F6181" s="564">
        <f t="shared" si="81"/>
        <v>1.0567143191938131</v>
      </c>
      <c r="K6181" s="426"/>
      <c r="M6181" s="426">
        <v>50.4</v>
      </c>
      <c r="N6181" s="389">
        <f t="shared" si="80"/>
        <v>21.167999999999999</v>
      </c>
      <c r="P6181" s="166"/>
      <c r="Q6181" s="166"/>
      <c r="R6181" s="708"/>
    </row>
    <row r="6182" spans="1:18" x14ac:dyDescent="0.2">
      <c r="A6182" s="21">
        <v>44056</v>
      </c>
      <c r="D6182" s="161">
        <v>44.87</v>
      </c>
      <c r="E6182" s="161">
        <v>42.24</v>
      </c>
      <c r="F6182" s="564">
        <f t="shared" si="81"/>
        <v>1.0622632575757576</v>
      </c>
      <c r="K6182" s="426"/>
      <c r="M6182" s="426">
        <v>50</v>
      </c>
      <c r="N6182" s="389">
        <f t="shared" si="80"/>
        <v>21</v>
      </c>
      <c r="P6182" s="166"/>
      <c r="Q6182" s="166"/>
      <c r="R6182" s="708"/>
    </row>
    <row r="6183" spans="1:18" x14ac:dyDescent="0.2">
      <c r="A6183" s="21">
        <v>44057</v>
      </c>
      <c r="D6183" s="376">
        <v>44.86</v>
      </c>
      <c r="E6183" s="376">
        <v>42.01</v>
      </c>
      <c r="F6183" s="564">
        <f t="shared" si="81"/>
        <v>1.0678409902404189</v>
      </c>
      <c r="K6183" s="376">
        <v>38.5</v>
      </c>
      <c r="M6183" s="376">
        <v>50.1</v>
      </c>
      <c r="N6183" s="379">
        <f t="shared" si="80"/>
        <v>21.042000000000002</v>
      </c>
      <c r="P6183" s="416"/>
      <c r="Q6183" s="416"/>
      <c r="R6183" s="708"/>
    </row>
    <row r="6184" spans="1:18" x14ac:dyDescent="0.2">
      <c r="A6184" s="21">
        <v>44058</v>
      </c>
      <c r="D6184" s="376">
        <v>44.86</v>
      </c>
      <c r="E6184" s="376">
        <v>42.01</v>
      </c>
      <c r="F6184" s="564">
        <f t="shared" si="81"/>
        <v>1.0678409902404189</v>
      </c>
      <c r="K6184" s="376">
        <v>38.5</v>
      </c>
      <c r="M6184" s="376">
        <v>50.1</v>
      </c>
      <c r="N6184" s="379">
        <f t="shared" si="80"/>
        <v>21.042000000000002</v>
      </c>
      <c r="P6184" s="416"/>
      <c r="Q6184" s="416"/>
      <c r="R6184" s="708"/>
    </row>
    <row r="6185" spans="1:18" x14ac:dyDescent="0.2">
      <c r="A6185" s="21">
        <v>44059</v>
      </c>
      <c r="D6185" s="376">
        <v>44.86</v>
      </c>
      <c r="E6185" s="376">
        <v>42.01</v>
      </c>
      <c r="F6185" s="564">
        <f t="shared" si="81"/>
        <v>1.0678409902404189</v>
      </c>
      <c r="K6185" s="376">
        <v>38.5</v>
      </c>
      <c r="M6185" s="376">
        <v>50.1</v>
      </c>
      <c r="N6185" s="379">
        <f t="shared" ref="N6185:N6248" si="82">(M6185/100)*42</f>
        <v>21.042000000000002</v>
      </c>
      <c r="P6185" s="416"/>
      <c r="Q6185" s="416"/>
      <c r="R6185" s="708"/>
    </row>
    <row r="6186" spans="1:18" x14ac:dyDescent="0.2">
      <c r="A6186" s="21">
        <v>44060</v>
      </c>
      <c r="D6186" s="161">
        <v>44.91</v>
      </c>
      <c r="E6186" s="161">
        <v>42.89</v>
      </c>
      <c r="F6186" s="564">
        <f t="shared" si="81"/>
        <v>1.0470972254604802</v>
      </c>
      <c r="K6186" s="426">
        <v>39.25</v>
      </c>
      <c r="M6186" s="426">
        <v>50.4</v>
      </c>
      <c r="N6186" s="389">
        <f t="shared" si="82"/>
        <v>21.167999999999999</v>
      </c>
      <c r="P6186" s="162"/>
      <c r="Q6186" s="162"/>
      <c r="R6186" s="708"/>
    </row>
    <row r="6187" spans="1:18" x14ac:dyDescent="0.2">
      <c r="A6187" s="21">
        <v>44061</v>
      </c>
      <c r="D6187" s="161">
        <v>45.34</v>
      </c>
      <c r="E6187" s="161">
        <v>42.89</v>
      </c>
      <c r="F6187" s="564">
        <f t="shared" si="81"/>
        <v>1.0571228724644439</v>
      </c>
      <c r="K6187" s="426">
        <v>39.5</v>
      </c>
      <c r="M6187" s="426">
        <v>50.5</v>
      </c>
      <c r="N6187" s="389">
        <f t="shared" si="82"/>
        <v>21.21</v>
      </c>
      <c r="P6187" s="162"/>
      <c r="Q6187" s="162"/>
      <c r="R6187" s="708"/>
    </row>
    <row r="6188" spans="1:18" x14ac:dyDescent="0.2">
      <c r="A6188" s="21">
        <v>44062</v>
      </c>
      <c r="D6188" s="161">
        <v>45.21</v>
      </c>
      <c r="E6188" s="161">
        <v>42.93</v>
      </c>
      <c r="F6188" s="564">
        <f t="shared" si="81"/>
        <v>1.0531097134870719</v>
      </c>
      <c r="K6188" s="426">
        <v>39.25</v>
      </c>
      <c r="M6188" s="426">
        <v>51</v>
      </c>
      <c r="N6188" s="389">
        <f t="shared" si="82"/>
        <v>21.42</v>
      </c>
      <c r="P6188" s="162"/>
      <c r="Q6188" s="162"/>
      <c r="R6188" s="708"/>
    </row>
    <row r="6189" spans="1:18" x14ac:dyDescent="0.2">
      <c r="A6189" s="21">
        <v>44063</v>
      </c>
      <c r="D6189" s="161">
        <v>44.56</v>
      </c>
      <c r="E6189" s="161">
        <v>42.58</v>
      </c>
      <c r="F6189" s="564">
        <f t="shared" si="81"/>
        <v>1.0465007045561296</v>
      </c>
      <c r="K6189" s="426">
        <v>39.25</v>
      </c>
      <c r="M6189" s="426">
        <v>50.9</v>
      </c>
      <c r="N6189" s="389">
        <f t="shared" si="82"/>
        <v>21.378</v>
      </c>
      <c r="P6189" s="162"/>
      <c r="Q6189" s="162"/>
      <c r="R6189" s="708"/>
    </row>
    <row r="6190" spans="1:18" x14ac:dyDescent="0.2">
      <c r="A6190" s="21">
        <v>44064</v>
      </c>
      <c r="D6190" s="376">
        <v>43.94</v>
      </c>
      <c r="E6190" s="376">
        <v>42.34</v>
      </c>
      <c r="F6190" s="564">
        <f t="shared" si="81"/>
        <v>1.0377893245158241</v>
      </c>
      <c r="K6190" s="376">
        <v>38.75</v>
      </c>
      <c r="M6190" s="376">
        <v>50.8</v>
      </c>
      <c r="N6190" s="379">
        <f t="shared" si="82"/>
        <v>21.335999999999999</v>
      </c>
      <c r="P6190" s="416"/>
      <c r="Q6190" s="416"/>
      <c r="R6190" s="708"/>
    </row>
    <row r="6191" spans="1:18" x14ac:dyDescent="0.2">
      <c r="A6191" s="21">
        <v>44065</v>
      </c>
      <c r="D6191" s="376">
        <v>43.94</v>
      </c>
      <c r="E6191" s="376">
        <v>42.34</v>
      </c>
      <c r="F6191" s="564">
        <f t="shared" si="81"/>
        <v>1.0377893245158241</v>
      </c>
      <c r="K6191" s="376">
        <v>38.75</v>
      </c>
      <c r="M6191" s="376">
        <v>50.8</v>
      </c>
      <c r="N6191" s="379">
        <f t="shared" si="82"/>
        <v>21.335999999999999</v>
      </c>
      <c r="P6191" s="416"/>
      <c r="Q6191" s="416"/>
      <c r="R6191" s="708"/>
    </row>
    <row r="6192" spans="1:18" x14ac:dyDescent="0.2">
      <c r="A6192" s="21">
        <v>44066</v>
      </c>
      <c r="D6192" s="376">
        <v>43.94</v>
      </c>
      <c r="E6192" s="376">
        <v>42.34</v>
      </c>
      <c r="F6192" s="564">
        <f t="shared" si="81"/>
        <v>1.0377893245158241</v>
      </c>
      <c r="K6192" s="376">
        <v>38.75</v>
      </c>
      <c r="M6192" s="376">
        <v>50.8</v>
      </c>
      <c r="N6192" s="379">
        <f t="shared" si="82"/>
        <v>21.335999999999999</v>
      </c>
      <c r="P6192" s="416"/>
      <c r="Q6192" s="416"/>
      <c r="R6192" s="708"/>
    </row>
    <row r="6193" spans="1:18" x14ac:dyDescent="0.2">
      <c r="A6193" s="21">
        <v>44067</v>
      </c>
      <c r="D6193" s="161">
        <v>44.43</v>
      </c>
      <c r="E6193" s="161">
        <v>42.62</v>
      </c>
      <c r="F6193" s="564">
        <f t="shared" si="81"/>
        <v>1.0424683247301736</v>
      </c>
      <c r="K6193" s="426">
        <v>39.25</v>
      </c>
      <c r="M6193" s="426">
        <v>51</v>
      </c>
      <c r="N6193" s="389">
        <f t="shared" si="82"/>
        <v>21.42</v>
      </c>
      <c r="P6193" s="162"/>
      <c r="Q6193" s="162"/>
      <c r="R6193" s="708"/>
    </row>
    <row r="6194" spans="1:18" x14ac:dyDescent="0.2">
      <c r="A6194" s="21">
        <v>44068</v>
      </c>
      <c r="D6194" s="161">
        <v>46.01</v>
      </c>
      <c r="E6194" s="161">
        <v>43.35</v>
      </c>
      <c r="F6194" s="564">
        <f t="shared" si="81"/>
        <v>1.061361014994233</v>
      </c>
      <c r="K6194" s="426">
        <v>39.75</v>
      </c>
      <c r="M6194" s="426">
        <v>51</v>
      </c>
      <c r="N6194" s="389">
        <f t="shared" si="82"/>
        <v>21.42</v>
      </c>
      <c r="P6194" s="162"/>
      <c r="Q6194" s="162"/>
      <c r="R6194" s="708"/>
    </row>
    <row r="6195" spans="1:18" x14ac:dyDescent="0.2">
      <c r="A6195" s="21">
        <v>44069</v>
      </c>
      <c r="D6195" s="161">
        <v>45.79</v>
      </c>
      <c r="E6195" s="161">
        <v>43.39</v>
      </c>
      <c r="F6195" s="564">
        <f t="shared" si="81"/>
        <v>1.0553122839363909</v>
      </c>
      <c r="K6195" s="426">
        <v>40</v>
      </c>
      <c r="M6195" s="426">
        <v>51.3</v>
      </c>
      <c r="N6195" s="389">
        <f t="shared" si="82"/>
        <v>21.545999999999999</v>
      </c>
      <c r="P6195" s="162"/>
      <c r="Q6195" s="162"/>
      <c r="R6195" s="708"/>
    </row>
    <row r="6196" spans="1:18" x14ac:dyDescent="0.2">
      <c r="A6196" s="21">
        <v>44070</v>
      </c>
      <c r="D6196" s="161">
        <v>44.84</v>
      </c>
      <c r="E6196" s="161">
        <v>43.04</v>
      </c>
      <c r="F6196" s="424" t="s">
        <v>3362</v>
      </c>
      <c r="K6196" s="426">
        <v>39.5</v>
      </c>
      <c r="M6196" s="426">
        <v>50.8</v>
      </c>
      <c r="N6196" s="389">
        <f t="shared" si="82"/>
        <v>21.335999999999999</v>
      </c>
      <c r="P6196" s="162"/>
      <c r="Q6196" s="162"/>
      <c r="R6196" s="708"/>
    </row>
    <row r="6197" spans="1:18" x14ac:dyDescent="0.2">
      <c r="A6197" s="21">
        <v>44071</v>
      </c>
      <c r="D6197" s="376">
        <v>45.22</v>
      </c>
      <c r="E6197" s="376">
        <v>42.97</v>
      </c>
      <c r="F6197" s="564">
        <f t="shared" si="81"/>
        <v>1.0523621131021643</v>
      </c>
      <c r="K6197" s="376">
        <v>39.5</v>
      </c>
      <c r="M6197" s="376">
        <v>51.3</v>
      </c>
      <c r="N6197" s="379">
        <f t="shared" si="82"/>
        <v>21.545999999999999</v>
      </c>
      <c r="P6197" s="416"/>
      <c r="Q6197" s="416"/>
      <c r="R6197" s="708"/>
    </row>
    <row r="6198" spans="1:18" x14ac:dyDescent="0.2">
      <c r="A6198" s="21">
        <v>44072</v>
      </c>
      <c r="D6198" s="376">
        <v>45.22</v>
      </c>
      <c r="E6198" s="376">
        <v>42.97</v>
      </c>
      <c r="F6198" s="564">
        <f t="shared" si="81"/>
        <v>1.0523621131021643</v>
      </c>
      <c r="K6198" s="376">
        <v>39.5</v>
      </c>
      <c r="M6198" s="376">
        <v>51.3</v>
      </c>
      <c r="N6198" s="379">
        <f t="shared" si="82"/>
        <v>21.545999999999999</v>
      </c>
      <c r="P6198" s="416"/>
      <c r="Q6198" s="416"/>
      <c r="R6198" s="708"/>
    </row>
    <row r="6199" spans="1:18" x14ac:dyDescent="0.2">
      <c r="A6199" s="21">
        <v>44073</v>
      </c>
      <c r="D6199" s="376">
        <v>45.22</v>
      </c>
      <c r="E6199" s="376">
        <v>42.97</v>
      </c>
      <c r="F6199" s="564">
        <f t="shared" si="81"/>
        <v>1.0523621131021643</v>
      </c>
      <c r="K6199" s="376">
        <v>39.5</v>
      </c>
      <c r="M6199" s="376">
        <v>51.3</v>
      </c>
      <c r="N6199" s="379">
        <f t="shared" si="82"/>
        <v>21.545999999999999</v>
      </c>
      <c r="P6199" s="416"/>
      <c r="Q6199" s="416"/>
      <c r="R6199" s="708"/>
    </row>
    <row r="6200" spans="1:18" ht="13.2" x14ac:dyDescent="0.25">
      <c r="A6200" s="21">
        <v>44074</v>
      </c>
      <c r="D6200" s="376">
        <v>45.22</v>
      </c>
      <c r="E6200" s="161">
        <v>42.61</v>
      </c>
      <c r="F6200" s="564">
        <f t="shared" si="81"/>
        <v>1.0612532269420323</v>
      </c>
      <c r="H6200" s="383">
        <f>AVERAGE(D6170:D6200)</f>
        <v>44.592903225806459</v>
      </c>
      <c r="I6200" s="383">
        <f>AVERAGE(E6170:E6200)</f>
        <v>42.186129032258073</v>
      </c>
      <c r="K6200" s="426">
        <v>39</v>
      </c>
      <c r="M6200" s="426">
        <v>51.3</v>
      </c>
      <c r="N6200" s="389">
        <f t="shared" si="82"/>
        <v>21.545999999999999</v>
      </c>
      <c r="P6200" s="162"/>
      <c r="Q6200" s="162"/>
      <c r="R6200" s="708"/>
    </row>
    <row r="6201" spans="1:18" s="57" customFormat="1" x14ac:dyDescent="0.2">
      <c r="A6201" s="286">
        <v>44075</v>
      </c>
      <c r="D6201" s="429">
        <v>45.72</v>
      </c>
      <c r="E6201" s="429">
        <v>42.76</v>
      </c>
      <c r="F6201" s="564">
        <f t="shared" si="81"/>
        <v>1.069223573433115</v>
      </c>
      <c r="K6201" s="435">
        <v>39.25</v>
      </c>
      <c r="M6201" s="702">
        <v>51.8</v>
      </c>
      <c r="N6201" s="401">
        <f t="shared" si="82"/>
        <v>21.756</v>
      </c>
      <c r="P6201" s="365"/>
      <c r="Q6201" s="365"/>
      <c r="R6201" s="708"/>
    </row>
    <row r="6202" spans="1:18" x14ac:dyDescent="0.2">
      <c r="A6202" s="21">
        <v>44076</v>
      </c>
      <c r="D6202" s="426">
        <v>42.7</v>
      </c>
      <c r="E6202" s="161">
        <v>41.51</v>
      </c>
      <c r="F6202" s="564">
        <f t="shared" si="81"/>
        <v>1.0286677908937607</v>
      </c>
      <c r="K6202" s="426">
        <v>38</v>
      </c>
      <c r="M6202" s="426">
        <v>50.3</v>
      </c>
      <c r="N6202" s="389">
        <f t="shared" si="82"/>
        <v>21.126000000000001</v>
      </c>
      <c r="P6202" s="162"/>
      <c r="Q6202" s="162"/>
      <c r="R6202" s="708"/>
    </row>
    <row r="6203" spans="1:18" x14ac:dyDescent="0.2">
      <c r="A6203" s="21">
        <v>44077</v>
      </c>
      <c r="D6203" s="426">
        <v>42.72</v>
      </c>
      <c r="E6203" s="161">
        <v>41.37</v>
      </c>
      <c r="F6203" s="564">
        <f t="shared" si="81"/>
        <v>1.0326323422770123</v>
      </c>
      <c r="K6203" s="426"/>
      <c r="M6203" s="426">
        <v>50.3</v>
      </c>
      <c r="N6203" s="389">
        <f t="shared" si="82"/>
        <v>21.126000000000001</v>
      </c>
      <c r="P6203" s="166"/>
      <c r="Q6203" s="166"/>
      <c r="R6203" s="708"/>
    </row>
    <row r="6204" spans="1:18" x14ac:dyDescent="0.2">
      <c r="A6204" s="21">
        <v>44078</v>
      </c>
      <c r="D6204" s="376">
        <v>41.1</v>
      </c>
      <c r="E6204" s="376">
        <v>39.770000000000003</v>
      </c>
      <c r="F6204" s="564">
        <f t="shared" si="81"/>
        <v>1.0334422931858185</v>
      </c>
      <c r="K6204" s="426"/>
      <c r="M6204" s="376">
        <v>49.5</v>
      </c>
      <c r="N6204" s="379">
        <f t="shared" si="82"/>
        <v>20.79</v>
      </c>
      <c r="P6204" s="166"/>
      <c r="Q6204" s="166"/>
      <c r="R6204" s="708"/>
    </row>
    <row r="6205" spans="1:18" x14ac:dyDescent="0.2">
      <c r="A6205" s="21">
        <v>44079</v>
      </c>
      <c r="D6205" s="376">
        <v>41.1</v>
      </c>
      <c r="E6205" s="376">
        <v>39.770000000000003</v>
      </c>
      <c r="F6205" s="564">
        <f t="shared" si="81"/>
        <v>1.0334422931858185</v>
      </c>
      <c r="K6205" s="426"/>
      <c r="M6205" s="376">
        <v>49.5</v>
      </c>
      <c r="N6205" s="379">
        <f t="shared" si="82"/>
        <v>20.79</v>
      </c>
      <c r="P6205" s="166"/>
      <c r="Q6205" s="166"/>
      <c r="R6205" s="708"/>
    </row>
    <row r="6206" spans="1:18" x14ac:dyDescent="0.2">
      <c r="A6206" s="21">
        <v>44080</v>
      </c>
      <c r="D6206" s="376">
        <v>41.1</v>
      </c>
      <c r="E6206" s="376">
        <v>39.770000000000003</v>
      </c>
      <c r="F6206" s="564">
        <f t="shared" si="81"/>
        <v>1.0334422931858185</v>
      </c>
      <c r="K6206" s="426"/>
      <c r="M6206" s="376">
        <v>49.5</v>
      </c>
      <c r="N6206" s="379">
        <f t="shared" si="82"/>
        <v>20.79</v>
      </c>
      <c r="P6206" s="166"/>
      <c r="Q6206" s="166"/>
      <c r="R6206" s="708"/>
    </row>
    <row r="6207" spans="1:18" x14ac:dyDescent="0.2">
      <c r="A6207" s="21">
        <v>44081</v>
      </c>
      <c r="D6207" s="426">
        <v>40.67</v>
      </c>
      <c r="E6207" s="376">
        <v>39.770000000000003</v>
      </c>
      <c r="F6207" s="424" t="s">
        <v>3316</v>
      </c>
      <c r="K6207" s="426"/>
      <c r="M6207" s="376">
        <v>49.5</v>
      </c>
      <c r="N6207" s="379">
        <f t="shared" si="82"/>
        <v>20.79</v>
      </c>
      <c r="P6207" s="166"/>
      <c r="Q6207" s="166"/>
      <c r="R6207" s="708"/>
    </row>
    <row r="6208" spans="1:18" x14ac:dyDescent="0.2">
      <c r="A6208" s="21">
        <v>44082</v>
      </c>
      <c r="D6208" s="426">
        <v>38.53</v>
      </c>
      <c r="E6208" s="161">
        <v>36.76</v>
      </c>
      <c r="F6208" s="564">
        <f t="shared" ref="F6208:F6275" si="83">D6208/E6208</f>
        <v>1.0481501632208923</v>
      </c>
      <c r="K6208" s="426"/>
      <c r="M6208" s="426">
        <v>45.6</v>
      </c>
      <c r="N6208" s="389">
        <f t="shared" si="82"/>
        <v>19.152000000000001</v>
      </c>
      <c r="P6208" s="166"/>
      <c r="Q6208" s="166"/>
      <c r="R6208" s="708"/>
    </row>
    <row r="6209" spans="1:18" x14ac:dyDescent="0.2">
      <c r="A6209" s="21">
        <v>44083</v>
      </c>
      <c r="D6209" s="426">
        <v>39.979999999999997</v>
      </c>
      <c r="E6209" s="161">
        <v>38.049999999999997</v>
      </c>
      <c r="F6209" s="564">
        <f t="shared" si="83"/>
        <v>1.0507227332457294</v>
      </c>
      <c r="K6209" s="426"/>
      <c r="M6209" s="426">
        <v>45.8</v>
      </c>
      <c r="N6209" s="389">
        <f t="shared" si="82"/>
        <v>19.235999999999997</v>
      </c>
      <c r="P6209" s="166"/>
      <c r="Q6209" s="166"/>
      <c r="R6209" s="708"/>
    </row>
    <row r="6210" spans="1:18" x14ac:dyDescent="0.2">
      <c r="A6210" s="21">
        <v>44084</v>
      </c>
      <c r="D6210" s="426">
        <v>39.270000000000003</v>
      </c>
      <c r="E6210" s="161">
        <v>37.299999999999997</v>
      </c>
      <c r="F6210" s="564">
        <f t="shared" si="83"/>
        <v>1.052815013404826</v>
      </c>
      <c r="K6210" s="426"/>
      <c r="M6210" s="426">
        <v>45.1</v>
      </c>
      <c r="N6210" s="389">
        <f t="shared" si="82"/>
        <v>18.942</v>
      </c>
      <c r="P6210" s="166"/>
      <c r="Q6210" s="166"/>
      <c r="R6210" s="708"/>
    </row>
    <row r="6211" spans="1:18" x14ac:dyDescent="0.2">
      <c r="A6211" s="21">
        <v>44085</v>
      </c>
      <c r="D6211" s="376">
        <v>38.799999999999997</v>
      </c>
      <c r="E6211" s="376">
        <v>37.33</v>
      </c>
      <c r="F6211" s="564">
        <f t="shared" si="83"/>
        <v>1.0393785159389231</v>
      </c>
      <c r="K6211" s="426"/>
      <c r="M6211" s="376">
        <v>47.5</v>
      </c>
      <c r="N6211" s="379">
        <f t="shared" si="82"/>
        <v>19.95</v>
      </c>
      <c r="P6211" s="166"/>
      <c r="Q6211" s="166"/>
      <c r="R6211" s="708"/>
    </row>
    <row r="6212" spans="1:18" x14ac:dyDescent="0.2">
      <c r="A6212" s="21">
        <v>44086</v>
      </c>
      <c r="D6212" s="376">
        <v>38.799999999999997</v>
      </c>
      <c r="E6212" s="376">
        <v>37.33</v>
      </c>
      <c r="F6212" s="564">
        <f t="shared" si="83"/>
        <v>1.0393785159389231</v>
      </c>
      <c r="K6212" s="426"/>
      <c r="M6212" s="376">
        <v>47.5</v>
      </c>
      <c r="N6212" s="379">
        <f t="shared" si="82"/>
        <v>19.95</v>
      </c>
      <c r="P6212" s="166"/>
      <c r="Q6212" s="166"/>
      <c r="R6212" s="708"/>
    </row>
    <row r="6213" spans="1:18" x14ac:dyDescent="0.2">
      <c r="A6213" s="21">
        <v>44087</v>
      </c>
      <c r="D6213" s="376">
        <v>38.799999999999997</v>
      </c>
      <c r="E6213" s="376">
        <v>37.33</v>
      </c>
      <c r="F6213" s="564">
        <f t="shared" si="83"/>
        <v>1.0393785159389231</v>
      </c>
      <c r="K6213" s="426"/>
      <c r="M6213" s="376">
        <v>47.5</v>
      </c>
      <c r="N6213" s="379">
        <f t="shared" si="82"/>
        <v>19.95</v>
      </c>
      <c r="P6213" s="166"/>
      <c r="Q6213" s="166"/>
      <c r="R6213" s="708"/>
    </row>
    <row r="6214" spans="1:18" x14ac:dyDescent="0.2">
      <c r="A6214" s="21">
        <v>44088</v>
      </c>
      <c r="D6214" s="426">
        <v>38.57</v>
      </c>
      <c r="E6214" s="161">
        <v>37.26</v>
      </c>
      <c r="F6214" s="564">
        <f t="shared" si="83"/>
        <v>1.0351583467525498</v>
      </c>
      <c r="K6214" s="426"/>
      <c r="M6214" s="426">
        <v>48.3</v>
      </c>
      <c r="N6214" s="389">
        <f t="shared" si="82"/>
        <v>20.285999999999998</v>
      </c>
      <c r="P6214" s="166"/>
      <c r="Q6214" s="166"/>
      <c r="R6214" s="708"/>
    </row>
    <row r="6215" spans="1:18" x14ac:dyDescent="0.2">
      <c r="A6215" s="21">
        <v>44089</v>
      </c>
      <c r="D6215" s="426">
        <v>39.54</v>
      </c>
      <c r="E6215" s="161">
        <v>38.28</v>
      </c>
      <c r="F6215" s="564">
        <f t="shared" si="83"/>
        <v>1.0329153605015673</v>
      </c>
      <c r="K6215" s="426">
        <v>34.75</v>
      </c>
      <c r="M6215" s="426">
        <v>49.5</v>
      </c>
      <c r="N6215" s="389">
        <f t="shared" si="82"/>
        <v>20.79</v>
      </c>
      <c r="P6215" s="162"/>
      <c r="Q6215" s="162"/>
      <c r="R6215" s="708"/>
    </row>
    <row r="6216" spans="1:18" x14ac:dyDescent="0.2">
      <c r="A6216" s="21">
        <v>44090</v>
      </c>
      <c r="D6216" s="426">
        <v>41.23</v>
      </c>
      <c r="E6216" s="161">
        <v>40.159999999999997</v>
      </c>
      <c r="F6216" s="564">
        <f t="shared" si="83"/>
        <v>1.0266434262948207</v>
      </c>
      <c r="K6216" s="426">
        <v>36.75</v>
      </c>
      <c r="M6216" s="426">
        <v>51.3</v>
      </c>
      <c r="N6216" s="389">
        <f t="shared" si="82"/>
        <v>21.545999999999999</v>
      </c>
      <c r="P6216" s="162"/>
      <c r="Q6216" s="162"/>
      <c r="R6216" s="708"/>
    </row>
    <row r="6217" spans="1:18" x14ac:dyDescent="0.2">
      <c r="A6217" s="21">
        <v>44091</v>
      </c>
      <c r="D6217" s="426">
        <v>42.35</v>
      </c>
      <c r="E6217" s="161">
        <v>40.97</v>
      </c>
      <c r="F6217" s="564">
        <f t="shared" si="83"/>
        <v>1.0336831828166952</v>
      </c>
      <c r="K6217" s="426">
        <v>37.5</v>
      </c>
      <c r="M6217" s="426">
        <v>51.3</v>
      </c>
      <c r="N6217" s="389">
        <f t="shared" si="82"/>
        <v>21.545999999999999</v>
      </c>
      <c r="P6217" s="162"/>
      <c r="Q6217" s="162"/>
      <c r="R6217" s="708"/>
    </row>
    <row r="6218" spans="1:18" x14ac:dyDescent="0.2">
      <c r="A6218" s="21">
        <v>44092</v>
      </c>
      <c r="D6218" s="376">
        <v>42.16</v>
      </c>
      <c r="E6218" s="376">
        <v>41.11</v>
      </c>
      <c r="F6218" s="424" t="s">
        <v>3363</v>
      </c>
      <c r="K6218" s="376">
        <v>37.5</v>
      </c>
      <c r="M6218" s="376">
        <v>50.9</v>
      </c>
      <c r="N6218" s="379">
        <f t="shared" si="82"/>
        <v>21.378</v>
      </c>
      <c r="P6218" s="416"/>
      <c r="Q6218" s="416"/>
      <c r="R6218" s="708"/>
    </row>
    <row r="6219" spans="1:18" x14ac:dyDescent="0.2">
      <c r="A6219" s="21">
        <v>44093</v>
      </c>
      <c r="D6219" s="376">
        <v>42.16</v>
      </c>
      <c r="E6219" s="376">
        <v>41.11</v>
      </c>
      <c r="F6219" s="564">
        <f t="shared" si="83"/>
        <v>1.0255412308440768</v>
      </c>
      <c r="K6219" s="376">
        <v>37.5</v>
      </c>
      <c r="M6219" s="376">
        <v>50.9</v>
      </c>
      <c r="N6219" s="379">
        <f t="shared" si="82"/>
        <v>21.378</v>
      </c>
      <c r="P6219" s="416"/>
      <c r="Q6219" s="416"/>
      <c r="R6219" s="708"/>
    </row>
    <row r="6220" spans="1:18" x14ac:dyDescent="0.2">
      <c r="A6220" s="21">
        <v>44094</v>
      </c>
      <c r="D6220" s="376">
        <v>42.16</v>
      </c>
      <c r="E6220" s="376">
        <v>41.11</v>
      </c>
      <c r="F6220" s="564">
        <f t="shared" si="83"/>
        <v>1.0255412308440768</v>
      </c>
      <c r="K6220" s="376">
        <v>37.5</v>
      </c>
      <c r="M6220" s="376">
        <v>50.9</v>
      </c>
      <c r="N6220" s="379">
        <f t="shared" si="82"/>
        <v>21.378</v>
      </c>
      <c r="P6220" s="416"/>
      <c r="Q6220" s="416"/>
      <c r="R6220" s="708"/>
    </row>
    <row r="6221" spans="1:18" x14ac:dyDescent="0.2">
      <c r="A6221" s="21">
        <v>44095</v>
      </c>
      <c r="D6221" s="426">
        <v>40.369999999999997</v>
      </c>
      <c r="E6221" s="161">
        <v>39.31</v>
      </c>
      <c r="F6221" s="564">
        <f t="shared" si="83"/>
        <v>1.0269651488170948</v>
      </c>
      <c r="K6221" s="426">
        <v>36</v>
      </c>
      <c r="M6221" s="426">
        <v>49.4</v>
      </c>
      <c r="N6221" s="389">
        <f t="shared" si="82"/>
        <v>20.748000000000001</v>
      </c>
      <c r="P6221" s="162"/>
      <c r="Q6221" s="162"/>
      <c r="R6221" s="708"/>
    </row>
    <row r="6222" spans="1:18" x14ac:dyDescent="0.2">
      <c r="A6222" s="21">
        <v>44096</v>
      </c>
      <c r="D6222" s="426">
        <v>40.840000000000003</v>
      </c>
      <c r="E6222" s="161">
        <v>39.6</v>
      </c>
      <c r="F6222" s="564">
        <f t="shared" si="83"/>
        <v>1.0313131313131314</v>
      </c>
      <c r="K6222" s="426">
        <v>36</v>
      </c>
      <c r="M6222" s="426">
        <v>49.5</v>
      </c>
      <c r="N6222" s="389">
        <f t="shared" si="82"/>
        <v>20.79</v>
      </c>
      <c r="P6222" s="162"/>
      <c r="Q6222" s="162"/>
      <c r="R6222" s="708"/>
    </row>
    <row r="6223" spans="1:18" x14ac:dyDescent="0.2">
      <c r="A6223" s="21">
        <v>44097</v>
      </c>
      <c r="D6223" s="426">
        <v>41.09</v>
      </c>
      <c r="E6223" s="161">
        <v>39.93</v>
      </c>
      <c r="F6223" s="564">
        <f t="shared" si="83"/>
        <v>1.0290508389681945</v>
      </c>
      <c r="K6223" s="426">
        <v>36.5</v>
      </c>
      <c r="M6223" s="426">
        <v>49.8</v>
      </c>
      <c r="N6223" s="389">
        <f t="shared" si="82"/>
        <v>20.916</v>
      </c>
      <c r="P6223" s="162"/>
      <c r="Q6223" s="162"/>
      <c r="R6223" s="708"/>
    </row>
    <row r="6224" spans="1:18" x14ac:dyDescent="0.2">
      <c r="A6224" s="21">
        <v>44098</v>
      </c>
      <c r="D6224" s="426">
        <v>41.24</v>
      </c>
      <c r="E6224" s="161">
        <v>40.31</v>
      </c>
      <c r="F6224" s="564">
        <f t="shared" si="83"/>
        <v>1.0230711982138427</v>
      </c>
      <c r="K6224" s="426">
        <v>36.75</v>
      </c>
      <c r="M6224" s="426">
        <v>50</v>
      </c>
      <c r="N6224" s="389">
        <f t="shared" si="82"/>
        <v>21</v>
      </c>
      <c r="P6224" s="162"/>
      <c r="Q6224" s="162"/>
      <c r="R6224" s="708"/>
    </row>
    <row r="6225" spans="1:18" x14ac:dyDescent="0.2">
      <c r="A6225" s="21">
        <v>44099</v>
      </c>
      <c r="D6225" s="376">
        <v>40.909999999999997</v>
      </c>
      <c r="E6225" s="376">
        <v>40.25</v>
      </c>
      <c r="F6225" s="564">
        <f t="shared" si="83"/>
        <v>1.0163975155279503</v>
      </c>
      <c r="K6225" s="376">
        <v>36.75</v>
      </c>
      <c r="M6225" s="376">
        <v>50.8</v>
      </c>
      <c r="N6225" s="379">
        <f t="shared" si="82"/>
        <v>21.335999999999999</v>
      </c>
      <c r="P6225" s="416"/>
      <c r="Q6225" s="416"/>
      <c r="R6225" s="708"/>
    </row>
    <row r="6226" spans="1:18" x14ac:dyDescent="0.2">
      <c r="A6226" s="21">
        <v>44100</v>
      </c>
      <c r="D6226" s="376">
        <v>40.909999999999997</v>
      </c>
      <c r="E6226" s="376">
        <v>40.25</v>
      </c>
      <c r="F6226" s="564">
        <f t="shared" si="83"/>
        <v>1.0163975155279503</v>
      </c>
      <c r="K6226" s="376">
        <v>36.75</v>
      </c>
      <c r="M6226" s="376">
        <v>50.8</v>
      </c>
      <c r="N6226" s="379">
        <f t="shared" si="82"/>
        <v>21.335999999999999</v>
      </c>
      <c r="P6226" s="416"/>
      <c r="Q6226" s="416"/>
      <c r="R6226" s="708"/>
    </row>
    <row r="6227" spans="1:18" x14ac:dyDescent="0.2">
      <c r="A6227" s="21">
        <v>44101</v>
      </c>
      <c r="D6227" s="376">
        <v>40.909999999999997</v>
      </c>
      <c r="E6227" s="376">
        <v>40.25</v>
      </c>
      <c r="F6227" s="564">
        <f t="shared" si="83"/>
        <v>1.0163975155279503</v>
      </c>
      <c r="K6227" s="376">
        <v>36.75</v>
      </c>
      <c r="M6227" s="376">
        <v>50.8</v>
      </c>
      <c r="N6227" s="379">
        <f t="shared" si="82"/>
        <v>21.335999999999999</v>
      </c>
      <c r="P6227" s="416"/>
      <c r="Q6227" s="416"/>
      <c r="R6227" s="708"/>
    </row>
    <row r="6228" spans="1:18" x14ac:dyDescent="0.2">
      <c r="A6228" s="21">
        <v>44102</v>
      </c>
      <c r="D6228" s="426">
        <v>41.59</v>
      </c>
      <c r="E6228" s="426">
        <v>40.6</v>
      </c>
      <c r="F6228" s="564">
        <f t="shared" si="83"/>
        <v>1.0243842364532021</v>
      </c>
      <c r="K6228" s="426">
        <v>37</v>
      </c>
      <c r="M6228" s="426">
        <v>51.3</v>
      </c>
      <c r="N6228" s="389">
        <f t="shared" si="82"/>
        <v>21.545999999999999</v>
      </c>
      <c r="P6228" s="162"/>
      <c r="Q6228" s="162"/>
      <c r="R6228" s="708"/>
    </row>
    <row r="6229" spans="1:18" x14ac:dyDescent="0.2">
      <c r="A6229" s="21">
        <v>44103</v>
      </c>
      <c r="D6229" s="426">
        <v>40.33</v>
      </c>
      <c r="E6229" s="426">
        <v>39.29</v>
      </c>
      <c r="F6229" s="564">
        <f t="shared" si="83"/>
        <v>1.0264698396538559</v>
      </c>
      <c r="K6229" s="426">
        <v>35.75</v>
      </c>
      <c r="M6229" s="426">
        <v>50.6</v>
      </c>
      <c r="N6229" s="389">
        <f t="shared" si="82"/>
        <v>21.251999999999999</v>
      </c>
      <c r="P6229" s="162"/>
      <c r="Q6229" s="162"/>
      <c r="R6229" s="708"/>
    </row>
    <row r="6230" spans="1:18" ht="13.2" x14ac:dyDescent="0.25">
      <c r="A6230" s="21">
        <v>44104</v>
      </c>
      <c r="D6230" s="426">
        <v>40.299999999999997</v>
      </c>
      <c r="E6230" s="426">
        <v>40.22</v>
      </c>
      <c r="F6230" s="564">
        <f t="shared" si="83"/>
        <v>1.00198906016907</v>
      </c>
      <c r="H6230" s="383">
        <f>AVERAGE(D6201:D6230)</f>
        <v>40.864999999999995</v>
      </c>
      <c r="I6230" s="383">
        <f>AVERAGE(E6201:E6230)</f>
        <v>39.627666666666663</v>
      </c>
      <c r="K6230" s="426">
        <v>36.75</v>
      </c>
      <c r="M6230" s="426">
        <v>50.4</v>
      </c>
      <c r="N6230" s="389">
        <f t="shared" si="82"/>
        <v>21.167999999999999</v>
      </c>
      <c r="P6230" s="162"/>
      <c r="Q6230" s="162"/>
      <c r="R6230" s="708"/>
    </row>
    <row r="6231" spans="1:18" s="57" customFormat="1" x14ac:dyDescent="0.2">
      <c r="A6231" s="286">
        <v>44105</v>
      </c>
      <c r="D6231" s="370">
        <v>39.75</v>
      </c>
      <c r="E6231" s="429">
        <v>38.72</v>
      </c>
      <c r="F6231" s="564">
        <f t="shared" si="83"/>
        <v>1.0266012396694215</v>
      </c>
      <c r="K6231" s="435">
        <v>35.25</v>
      </c>
      <c r="M6231" s="542">
        <v>49</v>
      </c>
      <c r="N6231" s="401">
        <f t="shared" si="82"/>
        <v>20.58</v>
      </c>
      <c r="P6231" s="365"/>
      <c r="Q6231" s="365"/>
      <c r="R6231" s="708"/>
    </row>
    <row r="6232" spans="1:18" x14ac:dyDescent="0.2">
      <c r="A6232" s="21">
        <v>44106</v>
      </c>
      <c r="D6232" s="376">
        <v>38</v>
      </c>
      <c r="E6232" s="376">
        <v>37.049999999999997</v>
      </c>
      <c r="F6232" s="564">
        <f t="shared" si="83"/>
        <v>1.0256410256410258</v>
      </c>
      <c r="K6232" s="376">
        <v>33.5</v>
      </c>
      <c r="M6232" s="376">
        <v>48.6</v>
      </c>
      <c r="N6232" s="379">
        <f t="shared" si="82"/>
        <v>20.411999999999999</v>
      </c>
      <c r="P6232" s="416"/>
      <c r="Q6232" s="416"/>
      <c r="R6232" s="708"/>
    </row>
    <row r="6233" spans="1:18" x14ac:dyDescent="0.2">
      <c r="A6233" s="21">
        <v>44107</v>
      </c>
      <c r="D6233" s="376">
        <v>38</v>
      </c>
      <c r="E6233" s="376">
        <v>37.049999999999997</v>
      </c>
      <c r="F6233" s="564">
        <f t="shared" si="83"/>
        <v>1.0256410256410258</v>
      </c>
      <c r="K6233" s="376">
        <v>33.5</v>
      </c>
      <c r="M6233" s="376">
        <v>48.6</v>
      </c>
      <c r="N6233" s="379">
        <f t="shared" si="82"/>
        <v>20.411999999999999</v>
      </c>
      <c r="P6233" s="416"/>
      <c r="Q6233" s="416"/>
      <c r="R6233" s="708"/>
    </row>
    <row r="6234" spans="1:18" x14ac:dyDescent="0.2">
      <c r="A6234" s="21">
        <v>44108</v>
      </c>
      <c r="D6234" s="376">
        <v>38</v>
      </c>
      <c r="E6234" s="376">
        <v>37.049999999999997</v>
      </c>
      <c r="F6234" s="564">
        <f t="shared" si="83"/>
        <v>1.0256410256410258</v>
      </c>
      <c r="K6234" s="376">
        <v>33.5</v>
      </c>
      <c r="M6234" s="376">
        <v>48.6</v>
      </c>
      <c r="N6234" s="379">
        <f t="shared" si="82"/>
        <v>20.411999999999999</v>
      </c>
      <c r="P6234" s="416"/>
      <c r="Q6234" s="416"/>
      <c r="R6234" s="708"/>
    </row>
    <row r="6235" spans="1:18" x14ac:dyDescent="0.2">
      <c r="A6235" s="21">
        <v>44109</v>
      </c>
      <c r="D6235" s="18">
        <v>39.78</v>
      </c>
      <c r="E6235" s="426">
        <v>39.22</v>
      </c>
      <c r="F6235" s="564">
        <f t="shared" si="83"/>
        <v>1.0142784293727691</v>
      </c>
      <c r="K6235" s="426">
        <v>35.75</v>
      </c>
      <c r="M6235" s="426">
        <v>51</v>
      </c>
      <c r="N6235" s="389">
        <f t="shared" si="82"/>
        <v>21.42</v>
      </c>
      <c r="P6235" s="162"/>
      <c r="Q6235" s="162"/>
      <c r="R6235" s="708"/>
    </row>
    <row r="6236" spans="1:18" x14ac:dyDescent="0.2">
      <c r="A6236" s="21">
        <v>44110</v>
      </c>
      <c r="D6236" s="18">
        <v>41.27</v>
      </c>
      <c r="E6236" s="426">
        <v>40.67</v>
      </c>
      <c r="F6236" s="424" t="s">
        <v>3364</v>
      </c>
      <c r="K6236" s="426">
        <v>37.25</v>
      </c>
      <c r="M6236" s="426">
        <v>51.5</v>
      </c>
      <c r="N6236" s="389">
        <f t="shared" si="82"/>
        <v>21.63</v>
      </c>
      <c r="P6236" s="162"/>
      <c r="Q6236" s="162"/>
      <c r="R6236" s="708"/>
    </row>
    <row r="6237" spans="1:18" x14ac:dyDescent="0.2">
      <c r="A6237" s="21">
        <v>44111</v>
      </c>
      <c r="D6237" s="161">
        <v>40.619999999999997</v>
      </c>
      <c r="E6237" s="426">
        <v>39.950000000000003</v>
      </c>
      <c r="F6237" s="564">
        <f t="shared" si="83"/>
        <v>1.0167709637046307</v>
      </c>
      <c r="K6237" s="426">
        <v>36.25</v>
      </c>
      <c r="M6237" s="426">
        <v>51.4</v>
      </c>
      <c r="N6237" s="389">
        <f t="shared" si="82"/>
        <v>21.588000000000001</v>
      </c>
      <c r="P6237" s="162"/>
      <c r="Q6237" s="162"/>
      <c r="R6237" s="708"/>
    </row>
    <row r="6238" spans="1:18" x14ac:dyDescent="0.2">
      <c r="A6238" s="21">
        <v>44112</v>
      </c>
      <c r="D6238" s="161">
        <v>42</v>
      </c>
      <c r="E6238" s="426">
        <v>41.19</v>
      </c>
      <c r="F6238" s="564">
        <f t="shared" si="83"/>
        <v>1.0196649672250546</v>
      </c>
      <c r="K6238" s="426"/>
      <c r="M6238" s="426">
        <v>53</v>
      </c>
      <c r="N6238" s="389">
        <f t="shared" si="82"/>
        <v>22.26</v>
      </c>
      <c r="P6238" s="166"/>
      <c r="Q6238" s="166"/>
      <c r="R6238" s="708"/>
    </row>
    <row r="6239" spans="1:18" x14ac:dyDescent="0.2">
      <c r="A6239" s="21">
        <v>44113</v>
      </c>
      <c r="D6239" s="376">
        <v>41.63</v>
      </c>
      <c r="E6239" s="376">
        <v>40.6</v>
      </c>
      <c r="F6239" s="564">
        <f t="shared" si="83"/>
        <v>1.0253694581280788</v>
      </c>
      <c r="K6239" s="426"/>
      <c r="M6239" s="376">
        <v>52.6</v>
      </c>
      <c r="N6239" s="379">
        <f t="shared" si="82"/>
        <v>22.092000000000002</v>
      </c>
      <c r="P6239" s="166"/>
      <c r="Q6239" s="166"/>
      <c r="R6239" s="708"/>
    </row>
    <row r="6240" spans="1:18" x14ac:dyDescent="0.2">
      <c r="A6240" s="21">
        <v>44114</v>
      </c>
      <c r="D6240" s="376">
        <v>41.63</v>
      </c>
      <c r="E6240" s="376">
        <v>40.6</v>
      </c>
      <c r="F6240" s="564">
        <f t="shared" si="83"/>
        <v>1.0253694581280788</v>
      </c>
      <c r="K6240" s="426"/>
      <c r="M6240" s="376">
        <v>52.6</v>
      </c>
      <c r="N6240" s="379">
        <f t="shared" si="82"/>
        <v>22.092000000000002</v>
      </c>
      <c r="P6240" s="166"/>
      <c r="Q6240" s="166"/>
      <c r="R6240" s="708"/>
    </row>
    <row r="6241" spans="1:18" x14ac:dyDescent="0.2">
      <c r="A6241" s="21">
        <v>44115</v>
      </c>
      <c r="D6241" s="376">
        <v>41.63</v>
      </c>
      <c r="E6241" s="376">
        <v>40.6</v>
      </c>
      <c r="F6241" s="564">
        <f t="shared" si="83"/>
        <v>1.0253694581280788</v>
      </c>
      <c r="K6241" s="426"/>
      <c r="M6241" s="376">
        <v>52.6</v>
      </c>
      <c r="N6241" s="379">
        <f t="shared" si="82"/>
        <v>22.092000000000002</v>
      </c>
      <c r="P6241" s="166"/>
      <c r="Q6241" s="166"/>
      <c r="R6241" s="708"/>
    </row>
    <row r="6242" spans="1:18" x14ac:dyDescent="0.2">
      <c r="A6242" s="21">
        <v>44116</v>
      </c>
      <c r="D6242" s="161">
        <v>40.5</v>
      </c>
      <c r="E6242" s="426">
        <v>39.43</v>
      </c>
      <c r="F6242" s="424" t="s">
        <v>3365</v>
      </c>
      <c r="K6242" s="426"/>
      <c r="M6242" s="426">
        <v>52</v>
      </c>
      <c r="N6242" s="389">
        <f t="shared" si="82"/>
        <v>21.84</v>
      </c>
      <c r="P6242" s="166"/>
      <c r="Q6242" s="166"/>
      <c r="R6242" s="708"/>
    </row>
    <row r="6243" spans="1:18" x14ac:dyDescent="0.2">
      <c r="A6243" s="21">
        <v>44117</v>
      </c>
      <c r="D6243" s="161">
        <v>41.34</v>
      </c>
      <c r="E6243" s="426">
        <v>40.200000000000003</v>
      </c>
      <c r="F6243" s="564">
        <f t="shared" si="83"/>
        <v>1.0283582089552239</v>
      </c>
      <c r="K6243" s="426"/>
      <c r="M6243" s="426">
        <v>52.5</v>
      </c>
      <c r="N6243" s="389">
        <f t="shared" si="82"/>
        <v>22.05</v>
      </c>
      <c r="P6243" s="166"/>
      <c r="Q6243" s="166"/>
      <c r="R6243" s="708"/>
    </row>
    <row r="6244" spans="1:18" x14ac:dyDescent="0.2">
      <c r="A6244" s="21">
        <v>44118</v>
      </c>
      <c r="D6244" s="161">
        <v>41.81</v>
      </c>
      <c r="E6244" s="426">
        <v>41.04</v>
      </c>
      <c r="F6244" s="564">
        <f t="shared" si="83"/>
        <v>1.0187621832358675</v>
      </c>
      <c r="K6244" s="426"/>
      <c r="M6244" s="426">
        <v>53.6</v>
      </c>
      <c r="N6244" s="389">
        <f t="shared" si="82"/>
        <v>22.512</v>
      </c>
      <c r="P6244" s="166"/>
      <c r="Q6244" s="166"/>
      <c r="R6244" s="708"/>
    </row>
    <row r="6245" spans="1:18" x14ac:dyDescent="0.2">
      <c r="A6245" s="21">
        <v>44119</v>
      </c>
      <c r="D6245" s="161">
        <v>41.61</v>
      </c>
      <c r="E6245" s="426">
        <v>40.96</v>
      </c>
      <c r="F6245" s="564">
        <f t="shared" si="83"/>
        <v>1.015869140625</v>
      </c>
      <c r="K6245" s="426">
        <v>37.5</v>
      </c>
      <c r="M6245" s="426">
        <v>54.1</v>
      </c>
      <c r="N6245" s="389">
        <f t="shared" si="82"/>
        <v>22.722000000000001</v>
      </c>
      <c r="P6245" s="162"/>
      <c r="Q6245" s="162"/>
      <c r="R6245" s="708"/>
    </row>
    <row r="6246" spans="1:18" x14ac:dyDescent="0.2">
      <c r="A6246" s="21">
        <v>44120</v>
      </c>
      <c r="D6246" s="376">
        <v>41.34</v>
      </c>
      <c r="E6246" s="376">
        <v>40.880000000000003</v>
      </c>
      <c r="F6246" s="564">
        <f t="shared" si="83"/>
        <v>1.0112524461839532</v>
      </c>
      <c r="K6246" s="376">
        <v>37.25</v>
      </c>
      <c r="M6246" s="376">
        <v>53.5</v>
      </c>
      <c r="N6246" s="379">
        <f t="shared" si="82"/>
        <v>22.470000000000002</v>
      </c>
      <c r="P6246" s="416"/>
      <c r="Q6246" s="416"/>
      <c r="R6246" s="708"/>
    </row>
    <row r="6247" spans="1:18" x14ac:dyDescent="0.2">
      <c r="A6247" s="21">
        <v>44121</v>
      </c>
      <c r="D6247" s="376">
        <v>41.34</v>
      </c>
      <c r="E6247" s="376">
        <v>40.880000000000003</v>
      </c>
      <c r="F6247" s="564">
        <f t="shared" si="83"/>
        <v>1.0112524461839532</v>
      </c>
      <c r="K6247" s="376">
        <v>37.25</v>
      </c>
      <c r="M6247" s="376">
        <v>53.5</v>
      </c>
      <c r="N6247" s="379">
        <f t="shared" si="82"/>
        <v>22.470000000000002</v>
      </c>
      <c r="P6247" s="416"/>
      <c r="Q6247" s="416"/>
      <c r="R6247" s="708"/>
    </row>
    <row r="6248" spans="1:18" x14ac:dyDescent="0.2">
      <c r="A6248" s="21">
        <v>44122</v>
      </c>
      <c r="D6248" s="376">
        <v>41.34</v>
      </c>
      <c r="E6248" s="376">
        <v>40.880000000000003</v>
      </c>
      <c r="F6248" s="564">
        <f t="shared" si="83"/>
        <v>1.0112524461839532</v>
      </c>
      <c r="K6248" s="376">
        <v>37.25</v>
      </c>
      <c r="M6248" s="376">
        <v>53.5</v>
      </c>
      <c r="N6248" s="379">
        <f t="shared" si="82"/>
        <v>22.470000000000002</v>
      </c>
      <c r="P6248" s="416"/>
      <c r="Q6248" s="416"/>
      <c r="R6248" s="708"/>
    </row>
    <row r="6249" spans="1:18" x14ac:dyDescent="0.2">
      <c r="A6249" s="21">
        <v>44123</v>
      </c>
      <c r="D6249" s="161">
        <v>41.29</v>
      </c>
      <c r="E6249" s="426">
        <v>40.83</v>
      </c>
      <c r="F6249" s="564">
        <f t="shared" si="83"/>
        <v>1.0112662258143521</v>
      </c>
      <c r="K6249" s="426">
        <v>37.75</v>
      </c>
      <c r="M6249" s="426">
        <v>53.4</v>
      </c>
      <c r="N6249" s="389">
        <f t="shared" ref="N6249:N6316" si="84">(M6249/100)*42</f>
        <v>22.428000000000001</v>
      </c>
      <c r="P6249" s="162"/>
      <c r="Q6249" s="162"/>
      <c r="R6249" s="708"/>
    </row>
    <row r="6250" spans="1:18" x14ac:dyDescent="0.2">
      <c r="A6250" s="21">
        <v>44124</v>
      </c>
      <c r="D6250" s="161">
        <v>41.62</v>
      </c>
      <c r="E6250" s="426">
        <v>41.46</v>
      </c>
      <c r="F6250" s="564">
        <f t="shared" si="83"/>
        <v>1.0038591413410516</v>
      </c>
      <c r="K6250" s="426">
        <v>37.75</v>
      </c>
      <c r="M6250" s="426">
        <v>53.3</v>
      </c>
      <c r="N6250" s="389">
        <f t="shared" si="84"/>
        <v>22.385999999999996</v>
      </c>
      <c r="P6250" s="162"/>
      <c r="Q6250" s="162"/>
      <c r="R6250" s="708"/>
    </row>
    <row r="6251" spans="1:18" x14ac:dyDescent="0.2">
      <c r="A6251" s="21">
        <v>44125</v>
      </c>
      <c r="D6251" s="161">
        <v>40.090000000000003</v>
      </c>
      <c r="E6251" s="426">
        <v>40.03</v>
      </c>
      <c r="F6251" s="564">
        <f t="shared" si="83"/>
        <v>1.0014988758431178</v>
      </c>
      <c r="K6251" s="426">
        <v>36.5</v>
      </c>
      <c r="M6251" s="426">
        <v>53</v>
      </c>
      <c r="N6251" s="389">
        <f t="shared" si="84"/>
        <v>22.26</v>
      </c>
      <c r="P6251" s="162"/>
      <c r="Q6251" s="162"/>
      <c r="R6251" s="708"/>
    </row>
    <row r="6252" spans="1:18" x14ac:dyDescent="0.2">
      <c r="A6252" s="21">
        <v>44126</v>
      </c>
      <c r="D6252" s="161">
        <v>41.28</v>
      </c>
      <c r="E6252" s="426">
        <v>40.64</v>
      </c>
      <c r="F6252" s="564">
        <f t="shared" si="83"/>
        <v>1.015748031496063</v>
      </c>
      <c r="K6252" s="426">
        <v>37.25</v>
      </c>
      <c r="M6252" s="426">
        <v>53.8</v>
      </c>
      <c r="N6252" s="389">
        <f t="shared" si="84"/>
        <v>22.595999999999997</v>
      </c>
      <c r="P6252" s="162"/>
      <c r="Q6252" s="162"/>
      <c r="R6252" s="708"/>
    </row>
    <row r="6253" spans="1:18" x14ac:dyDescent="0.2">
      <c r="A6253" s="21">
        <v>44127</v>
      </c>
      <c r="D6253" s="376">
        <v>40.71</v>
      </c>
      <c r="E6253" s="376">
        <v>39.85</v>
      </c>
      <c r="F6253" s="564">
        <f t="shared" si="83"/>
        <v>1.0215809284818067</v>
      </c>
      <c r="K6253" s="376">
        <v>36.25</v>
      </c>
      <c r="M6253" s="376">
        <v>54</v>
      </c>
      <c r="N6253" s="379">
        <f t="shared" si="84"/>
        <v>22.68</v>
      </c>
      <c r="P6253" s="416"/>
      <c r="Q6253" s="416"/>
      <c r="R6253" s="708"/>
    </row>
    <row r="6254" spans="1:18" x14ac:dyDescent="0.2">
      <c r="A6254" s="21">
        <v>44128</v>
      </c>
      <c r="D6254" s="376">
        <v>40.71</v>
      </c>
      <c r="E6254" s="376">
        <v>39.85</v>
      </c>
      <c r="F6254" s="564">
        <f t="shared" si="83"/>
        <v>1.0215809284818067</v>
      </c>
      <c r="K6254" s="376">
        <v>36.25</v>
      </c>
      <c r="M6254" s="376">
        <v>54</v>
      </c>
      <c r="N6254" s="379">
        <f t="shared" si="84"/>
        <v>22.68</v>
      </c>
      <c r="P6254" s="416"/>
      <c r="Q6254" s="416"/>
      <c r="R6254" s="708"/>
    </row>
    <row r="6255" spans="1:18" x14ac:dyDescent="0.2">
      <c r="A6255" s="21">
        <v>44129</v>
      </c>
      <c r="D6255" s="376">
        <v>40.71</v>
      </c>
      <c r="E6255" s="376">
        <v>39.85</v>
      </c>
      <c r="F6255" s="564">
        <f t="shared" si="83"/>
        <v>1.0215809284818067</v>
      </c>
      <c r="K6255" s="376">
        <v>36.25</v>
      </c>
      <c r="M6255" s="376">
        <v>54</v>
      </c>
      <c r="N6255" s="379">
        <f t="shared" si="84"/>
        <v>22.68</v>
      </c>
      <c r="P6255" s="416"/>
      <c r="Q6255" s="416"/>
      <c r="R6255" s="708"/>
    </row>
    <row r="6256" spans="1:18" x14ac:dyDescent="0.2">
      <c r="A6256" s="21">
        <v>44130</v>
      </c>
      <c r="D6256" s="161">
        <v>39.06</v>
      </c>
      <c r="E6256" s="426">
        <v>38.56</v>
      </c>
      <c r="F6256" s="564">
        <f t="shared" si="83"/>
        <v>1.0129668049792531</v>
      </c>
      <c r="K6256" s="426">
        <v>35.25</v>
      </c>
      <c r="M6256" s="426">
        <v>52.9</v>
      </c>
      <c r="N6256" s="389">
        <f t="shared" si="84"/>
        <v>22.218</v>
      </c>
      <c r="P6256" s="162"/>
      <c r="Q6256" s="162"/>
      <c r="R6256" s="708"/>
    </row>
    <row r="6257" spans="1:18" x14ac:dyDescent="0.2">
      <c r="A6257" s="21">
        <v>44131</v>
      </c>
      <c r="D6257" s="161">
        <v>39.72</v>
      </c>
      <c r="E6257" s="426">
        <v>39.57</v>
      </c>
      <c r="F6257" s="564">
        <f t="shared" si="83"/>
        <v>1.0037907505686126</v>
      </c>
      <c r="K6257" s="426">
        <v>36</v>
      </c>
      <c r="M6257" s="426">
        <v>54.3</v>
      </c>
      <c r="N6257" s="389">
        <f t="shared" si="84"/>
        <v>22.805999999999997</v>
      </c>
      <c r="P6257" s="162"/>
      <c r="Q6257" s="162"/>
      <c r="R6257" s="708"/>
    </row>
    <row r="6258" spans="1:18" x14ac:dyDescent="0.2">
      <c r="A6258" s="21">
        <v>44132</v>
      </c>
      <c r="D6258" s="161">
        <v>37.86</v>
      </c>
      <c r="E6258" s="426">
        <v>37.39</v>
      </c>
      <c r="F6258" s="564">
        <f t="shared" si="83"/>
        <v>1.0125702059374164</v>
      </c>
      <c r="K6258" s="426">
        <v>34</v>
      </c>
      <c r="M6258" s="426">
        <v>53.1</v>
      </c>
      <c r="N6258" s="389">
        <f t="shared" si="84"/>
        <v>22.302</v>
      </c>
      <c r="P6258" s="162"/>
      <c r="Q6258" s="162"/>
      <c r="R6258" s="708"/>
    </row>
    <row r="6259" spans="1:18" x14ac:dyDescent="0.2">
      <c r="A6259" s="21">
        <v>44133</v>
      </c>
      <c r="D6259" s="161">
        <v>36.56</v>
      </c>
      <c r="E6259" s="426">
        <v>36.17</v>
      </c>
      <c r="F6259" s="564">
        <f t="shared" si="83"/>
        <v>1.010782416367155</v>
      </c>
      <c r="K6259" s="426">
        <v>32.5</v>
      </c>
      <c r="M6259" s="426">
        <v>53.1</v>
      </c>
      <c r="N6259" s="389">
        <f t="shared" si="84"/>
        <v>22.302</v>
      </c>
      <c r="P6259" s="162"/>
      <c r="Q6259" s="162"/>
      <c r="R6259" s="708"/>
    </row>
    <row r="6260" spans="1:18" x14ac:dyDescent="0.2">
      <c r="A6260" s="21">
        <v>44134</v>
      </c>
      <c r="D6260" s="376">
        <v>36.33</v>
      </c>
      <c r="E6260" s="376">
        <v>35.79</v>
      </c>
      <c r="F6260" s="564">
        <f t="shared" si="83"/>
        <v>1.0150880134115674</v>
      </c>
      <c r="K6260" s="376">
        <v>32.25</v>
      </c>
      <c r="M6260" s="376">
        <v>53.5</v>
      </c>
      <c r="N6260" s="379">
        <f t="shared" si="84"/>
        <v>22.470000000000002</v>
      </c>
      <c r="P6260" s="416"/>
      <c r="Q6260" s="416"/>
      <c r="R6260" s="708"/>
    </row>
    <row r="6261" spans="1:18" ht="13.2" x14ac:dyDescent="0.25">
      <c r="A6261" s="21">
        <v>44135</v>
      </c>
      <c r="D6261" s="376">
        <v>36.33</v>
      </c>
      <c r="E6261" s="376">
        <v>35.79</v>
      </c>
      <c r="F6261" s="564">
        <f t="shared" si="83"/>
        <v>1.0150880134115674</v>
      </c>
      <c r="H6261" s="383">
        <f>AVERAGE(D6231:D6261)</f>
        <v>40.124516129032251</v>
      </c>
      <c r="I6261" s="383">
        <f>AVERAGE(E6231:E6261)</f>
        <v>39.443548387096783</v>
      </c>
      <c r="K6261" s="376">
        <v>32.25</v>
      </c>
      <c r="M6261" s="376">
        <v>53.5</v>
      </c>
      <c r="N6261" s="379">
        <f t="shared" si="84"/>
        <v>22.470000000000002</v>
      </c>
      <c r="P6261" s="416"/>
      <c r="Q6261" s="416"/>
      <c r="R6261" s="708"/>
    </row>
    <row r="6262" spans="1:18" s="57" customFormat="1" x14ac:dyDescent="0.2">
      <c r="A6262" s="286">
        <v>44136</v>
      </c>
      <c r="D6262" s="431">
        <v>36.33</v>
      </c>
      <c r="E6262" s="431">
        <v>35.79</v>
      </c>
      <c r="F6262" s="564">
        <f t="shared" si="83"/>
        <v>1.0150880134115674</v>
      </c>
      <c r="K6262" s="431">
        <v>32.25</v>
      </c>
      <c r="M6262" s="376">
        <v>53.5</v>
      </c>
      <c r="N6262" s="434">
        <f t="shared" si="84"/>
        <v>22.470000000000002</v>
      </c>
      <c r="P6262" s="518"/>
      <c r="Q6262" s="518"/>
      <c r="R6262" s="708"/>
    </row>
    <row r="6263" spans="1:18" x14ac:dyDescent="0.2">
      <c r="A6263" s="21">
        <v>44137</v>
      </c>
      <c r="D6263" s="161">
        <v>37.78</v>
      </c>
      <c r="E6263" s="426">
        <v>36.81</v>
      </c>
      <c r="F6263" s="564">
        <f t="shared" si="83"/>
        <v>1.026351534908992</v>
      </c>
      <c r="K6263" s="426">
        <v>33.25</v>
      </c>
      <c r="M6263" s="426">
        <v>54.9</v>
      </c>
      <c r="N6263" s="389">
        <f t="shared" si="84"/>
        <v>23.057999999999996</v>
      </c>
      <c r="P6263" s="162"/>
      <c r="Q6263" s="162"/>
      <c r="R6263" s="708"/>
    </row>
    <row r="6264" spans="1:18" x14ac:dyDescent="0.2">
      <c r="A6264" s="21">
        <v>44138</v>
      </c>
      <c r="D6264" s="161">
        <v>38.17</v>
      </c>
      <c r="E6264" s="426">
        <v>37.659999999999997</v>
      </c>
      <c r="F6264" s="564">
        <f t="shared" si="83"/>
        <v>1.0135422198619226</v>
      </c>
      <c r="K6264" s="426">
        <v>34.25</v>
      </c>
      <c r="M6264" s="426">
        <v>55</v>
      </c>
      <c r="N6264" s="389">
        <f t="shared" si="84"/>
        <v>23.1</v>
      </c>
      <c r="P6264" s="162"/>
      <c r="Q6264" s="162"/>
      <c r="R6264" s="708"/>
    </row>
    <row r="6265" spans="1:18" x14ac:dyDescent="0.2">
      <c r="A6265" s="21">
        <v>44139</v>
      </c>
      <c r="D6265" s="161">
        <v>39.68</v>
      </c>
      <c r="E6265" s="426">
        <v>39.15</v>
      </c>
      <c r="F6265" s="564">
        <f t="shared" si="83"/>
        <v>1.0135376756066412</v>
      </c>
      <c r="K6265" s="426">
        <v>35.5</v>
      </c>
      <c r="M6265" s="426">
        <v>55.8</v>
      </c>
      <c r="N6265" s="389">
        <f t="shared" si="84"/>
        <v>23.435999999999996</v>
      </c>
      <c r="P6265" s="162"/>
      <c r="Q6265" s="162"/>
      <c r="R6265" s="708"/>
    </row>
    <row r="6266" spans="1:18" x14ac:dyDescent="0.2">
      <c r="A6266" s="21">
        <v>44140</v>
      </c>
      <c r="D6266" s="161">
        <v>39.47</v>
      </c>
      <c r="E6266" s="417">
        <v>38.79</v>
      </c>
      <c r="F6266" s="600">
        <f t="shared" si="83"/>
        <v>1.0175302913121937</v>
      </c>
      <c r="K6266" s="426"/>
      <c r="M6266" s="426">
        <v>56.3</v>
      </c>
      <c r="N6266" s="389">
        <f t="shared" si="84"/>
        <v>23.645999999999997</v>
      </c>
      <c r="P6266" s="166"/>
      <c r="Q6266" s="166"/>
      <c r="R6266" s="708"/>
    </row>
    <row r="6267" spans="1:18" x14ac:dyDescent="0.2">
      <c r="A6267" s="21">
        <v>44141</v>
      </c>
      <c r="D6267" s="376">
        <v>38.08</v>
      </c>
      <c r="E6267" s="376">
        <v>37.14</v>
      </c>
      <c r="F6267" s="564">
        <f t="shared" si="83"/>
        <v>1.0253096392030157</v>
      </c>
      <c r="K6267" s="426"/>
      <c r="M6267" s="376">
        <v>55.8</v>
      </c>
      <c r="N6267" s="379">
        <f t="shared" si="84"/>
        <v>23.435999999999996</v>
      </c>
      <c r="P6267" s="166"/>
      <c r="Q6267" s="166"/>
      <c r="R6267" s="708"/>
    </row>
    <row r="6268" spans="1:18" x14ac:dyDescent="0.2">
      <c r="A6268" s="21">
        <v>44142</v>
      </c>
      <c r="D6268" s="376">
        <v>38.08</v>
      </c>
      <c r="E6268" s="376">
        <v>37.14</v>
      </c>
      <c r="F6268" s="564">
        <f t="shared" si="83"/>
        <v>1.0253096392030157</v>
      </c>
      <c r="K6268" s="426"/>
      <c r="M6268" s="376">
        <v>55.8</v>
      </c>
      <c r="N6268" s="379">
        <f t="shared" si="84"/>
        <v>23.435999999999996</v>
      </c>
      <c r="P6268" s="166"/>
      <c r="Q6268" s="166"/>
      <c r="R6268" s="708"/>
    </row>
    <row r="6269" spans="1:18" x14ac:dyDescent="0.2">
      <c r="A6269" s="21">
        <v>44143</v>
      </c>
      <c r="D6269" s="376">
        <v>38.08</v>
      </c>
      <c r="E6269" s="376">
        <v>37.14</v>
      </c>
      <c r="F6269" s="564">
        <f t="shared" si="83"/>
        <v>1.0253096392030157</v>
      </c>
      <c r="K6269" s="426"/>
      <c r="M6269" s="376">
        <v>55.8</v>
      </c>
      <c r="N6269" s="379">
        <f t="shared" si="84"/>
        <v>23.435999999999996</v>
      </c>
      <c r="P6269" s="166"/>
      <c r="Q6269" s="166"/>
      <c r="R6269" s="708"/>
    </row>
    <row r="6270" spans="1:18" x14ac:dyDescent="0.2">
      <c r="A6270" s="21">
        <v>44144</v>
      </c>
      <c r="D6270" s="161">
        <v>40.93</v>
      </c>
      <c r="E6270" s="426">
        <v>40.29</v>
      </c>
      <c r="F6270" s="564">
        <f t="shared" si="83"/>
        <v>1.0158848349466369</v>
      </c>
      <c r="K6270" s="426"/>
      <c r="M6270" s="426">
        <v>56</v>
      </c>
      <c r="N6270" s="389">
        <f t="shared" si="84"/>
        <v>23.520000000000003</v>
      </c>
      <c r="P6270" s="166"/>
      <c r="Q6270" s="166"/>
      <c r="R6270" s="708"/>
    </row>
    <row r="6271" spans="1:18" x14ac:dyDescent="0.2">
      <c r="A6271" s="21">
        <v>44145</v>
      </c>
      <c r="D6271" s="161">
        <v>42.25</v>
      </c>
      <c r="E6271" s="426">
        <v>41.36</v>
      </c>
      <c r="F6271" s="564">
        <f t="shared" si="83"/>
        <v>1.0215183752417796</v>
      </c>
      <c r="K6271" s="426"/>
      <c r="M6271" s="426">
        <v>54.5</v>
      </c>
      <c r="N6271" s="389">
        <f t="shared" si="84"/>
        <v>22.89</v>
      </c>
      <c r="P6271" s="166"/>
      <c r="Q6271" s="166"/>
      <c r="R6271" s="708"/>
    </row>
    <row r="6272" spans="1:18" x14ac:dyDescent="0.2">
      <c r="A6272" s="21">
        <v>44146</v>
      </c>
      <c r="D6272" s="161">
        <v>42.5</v>
      </c>
      <c r="E6272" s="426">
        <v>41.45</v>
      </c>
      <c r="F6272" s="564">
        <f t="shared" si="83"/>
        <v>1.025331724969843</v>
      </c>
      <c r="K6272" s="426"/>
      <c r="M6272" s="426">
        <v>55.6</v>
      </c>
      <c r="N6272" s="389">
        <f t="shared" si="84"/>
        <v>23.352000000000004</v>
      </c>
      <c r="P6272" s="166"/>
      <c r="Q6272" s="166"/>
      <c r="R6272" s="708"/>
    </row>
    <row r="6273" spans="1:18" x14ac:dyDescent="0.2">
      <c r="A6273" s="21">
        <v>44147</v>
      </c>
      <c r="D6273" s="161">
        <v>42.16</v>
      </c>
      <c r="E6273" s="426">
        <v>41.12</v>
      </c>
      <c r="F6273" s="564">
        <f t="shared" si="83"/>
        <v>1.0252918287937742</v>
      </c>
      <c r="K6273" s="426"/>
      <c r="M6273" s="426">
        <v>55.5</v>
      </c>
      <c r="N6273" s="389">
        <f t="shared" si="84"/>
        <v>23.310000000000002</v>
      </c>
      <c r="P6273" s="166"/>
      <c r="Q6273" s="166"/>
      <c r="R6273" s="708"/>
    </row>
    <row r="6274" spans="1:18" x14ac:dyDescent="0.2">
      <c r="A6274" s="21">
        <v>44148</v>
      </c>
      <c r="D6274" s="376">
        <v>41.51</v>
      </c>
      <c r="E6274" s="376">
        <v>40.130000000000003</v>
      </c>
      <c r="F6274" s="564">
        <f t="shared" si="83"/>
        <v>1.0343882382257661</v>
      </c>
      <c r="K6274" s="376">
        <v>36.75</v>
      </c>
      <c r="M6274" s="376">
        <v>55.1</v>
      </c>
      <c r="N6274" s="379">
        <f t="shared" si="84"/>
        <v>23.142000000000003</v>
      </c>
      <c r="P6274" s="416"/>
      <c r="Q6274" s="416"/>
      <c r="R6274" s="708"/>
    </row>
    <row r="6275" spans="1:18" x14ac:dyDescent="0.2">
      <c r="A6275" s="21">
        <v>44149</v>
      </c>
      <c r="D6275" s="376">
        <v>41.51</v>
      </c>
      <c r="E6275" s="376">
        <v>40.130000000000003</v>
      </c>
      <c r="F6275" s="564">
        <f t="shared" si="83"/>
        <v>1.0343882382257661</v>
      </c>
      <c r="K6275" s="376">
        <v>36.75</v>
      </c>
      <c r="M6275" s="376">
        <v>55.1</v>
      </c>
      <c r="N6275" s="379">
        <f t="shared" si="84"/>
        <v>23.142000000000003</v>
      </c>
      <c r="P6275" s="416"/>
      <c r="Q6275" s="416"/>
      <c r="R6275" s="708"/>
    </row>
    <row r="6276" spans="1:18" x14ac:dyDescent="0.2">
      <c r="A6276" s="21">
        <v>44150</v>
      </c>
      <c r="D6276" s="376">
        <v>41.51</v>
      </c>
      <c r="E6276" s="376">
        <v>40.130000000000003</v>
      </c>
      <c r="F6276" s="564">
        <f t="shared" ref="F6276:F6314" si="85">D6276/E6276</f>
        <v>1.0343882382257661</v>
      </c>
      <c r="K6276" s="376">
        <v>36.75</v>
      </c>
      <c r="M6276" s="376">
        <v>55.1</v>
      </c>
      <c r="N6276" s="379">
        <f t="shared" si="84"/>
        <v>23.142000000000003</v>
      </c>
      <c r="P6276" s="416"/>
      <c r="Q6276" s="416"/>
      <c r="R6276" s="708"/>
    </row>
    <row r="6277" spans="1:18" x14ac:dyDescent="0.2">
      <c r="A6277" s="21">
        <v>44151</v>
      </c>
      <c r="D6277" s="161">
        <v>42.71</v>
      </c>
      <c r="E6277" s="426">
        <v>41.34</v>
      </c>
      <c r="F6277" s="564">
        <f t="shared" si="85"/>
        <v>1.033139816158684</v>
      </c>
      <c r="K6277" s="426">
        <v>37.5</v>
      </c>
      <c r="M6277" s="426">
        <v>55</v>
      </c>
      <c r="N6277" s="389">
        <f t="shared" si="84"/>
        <v>23.1</v>
      </c>
      <c r="P6277" s="162"/>
      <c r="Q6277" s="162"/>
      <c r="R6277" s="708"/>
    </row>
    <row r="6278" spans="1:18" x14ac:dyDescent="0.2">
      <c r="A6278" s="21">
        <v>44152</v>
      </c>
      <c r="D6278" s="426">
        <v>42.54</v>
      </c>
      <c r="E6278" s="426">
        <v>41.43</v>
      </c>
      <c r="F6278" s="564">
        <f t="shared" si="85"/>
        <v>1.0267921795800146</v>
      </c>
      <c r="K6278" s="426">
        <v>38</v>
      </c>
      <c r="M6278" s="426">
        <v>54.3</v>
      </c>
      <c r="N6278" s="389">
        <f t="shared" si="84"/>
        <v>22.805999999999997</v>
      </c>
      <c r="P6278" s="162"/>
      <c r="Q6278" s="162"/>
      <c r="R6278" s="708"/>
    </row>
    <row r="6279" spans="1:18" x14ac:dyDescent="0.2">
      <c r="A6279" s="21">
        <v>44153</v>
      </c>
      <c r="D6279" s="426">
        <v>42.91</v>
      </c>
      <c r="E6279" s="426">
        <v>41.82</v>
      </c>
      <c r="F6279" s="564">
        <f t="shared" si="85"/>
        <v>1.0260640841702533</v>
      </c>
      <c r="K6279" s="426">
        <v>38.25</v>
      </c>
      <c r="M6279" s="426">
        <v>53</v>
      </c>
      <c r="N6279" s="389">
        <f t="shared" si="84"/>
        <v>22.26</v>
      </c>
      <c r="P6279" s="162"/>
      <c r="Q6279" s="162"/>
      <c r="R6279" s="708"/>
    </row>
    <row r="6280" spans="1:18" x14ac:dyDescent="0.2">
      <c r="A6280" s="21">
        <v>44154</v>
      </c>
      <c r="D6280" s="426">
        <v>43.09</v>
      </c>
      <c r="E6280" s="426">
        <v>41.74</v>
      </c>
      <c r="F6280" s="564">
        <f t="shared" si="85"/>
        <v>1.0323430761859129</v>
      </c>
      <c r="K6280" s="426">
        <v>38.25</v>
      </c>
      <c r="M6280" s="426">
        <v>49.8</v>
      </c>
      <c r="N6280" s="389">
        <f t="shared" si="84"/>
        <v>20.916</v>
      </c>
      <c r="P6280" s="162"/>
      <c r="Q6280" s="162"/>
      <c r="R6280" s="708"/>
    </row>
    <row r="6281" spans="1:18" x14ac:dyDescent="0.2">
      <c r="A6281" s="21">
        <v>44155</v>
      </c>
      <c r="D6281" s="376">
        <v>43.79</v>
      </c>
      <c r="E6281" s="376">
        <v>42.15</v>
      </c>
      <c r="F6281" s="564">
        <f t="shared" si="85"/>
        <v>1.038908659549229</v>
      </c>
      <c r="K6281" s="376">
        <v>38.5</v>
      </c>
      <c r="M6281" s="376">
        <v>51.3</v>
      </c>
      <c r="N6281" s="379">
        <f t="shared" si="84"/>
        <v>21.545999999999999</v>
      </c>
      <c r="P6281" s="416"/>
      <c r="Q6281" s="416"/>
      <c r="R6281" s="708"/>
    </row>
    <row r="6282" spans="1:18" x14ac:dyDescent="0.2">
      <c r="A6282" s="21">
        <v>44156</v>
      </c>
      <c r="D6282" s="376">
        <v>43.79</v>
      </c>
      <c r="E6282" s="376">
        <v>42.15</v>
      </c>
      <c r="F6282" s="564">
        <f t="shared" si="85"/>
        <v>1.038908659549229</v>
      </c>
      <c r="K6282" s="376">
        <v>38.5</v>
      </c>
      <c r="M6282" s="376">
        <v>51.3</v>
      </c>
      <c r="N6282" s="379">
        <f t="shared" si="84"/>
        <v>21.545999999999999</v>
      </c>
      <c r="P6282" s="416"/>
      <c r="Q6282" s="416"/>
      <c r="R6282" s="708"/>
    </row>
    <row r="6283" spans="1:18" x14ac:dyDescent="0.2">
      <c r="A6283" s="21">
        <v>44157</v>
      </c>
      <c r="D6283" s="376">
        <v>43.79</v>
      </c>
      <c r="E6283" s="376">
        <v>42.15</v>
      </c>
      <c r="F6283" s="564">
        <f t="shared" si="85"/>
        <v>1.038908659549229</v>
      </c>
      <c r="K6283" s="376">
        <v>38.5</v>
      </c>
      <c r="M6283" s="376">
        <v>51.3</v>
      </c>
      <c r="N6283" s="379">
        <f t="shared" si="84"/>
        <v>21.545999999999999</v>
      </c>
      <c r="P6283" s="416"/>
      <c r="Q6283" s="416"/>
      <c r="R6283" s="708"/>
    </row>
    <row r="6284" spans="1:18" x14ac:dyDescent="0.2">
      <c r="A6284" s="21">
        <v>44158</v>
      </c>
      <c r="D6284" s="426">
        <v>45</v>
      </c>
      <c r="E6284" s="426">
        <v>43.06</v>
      </c>
      <c r="F6284" s="564">
        <f t="shared" si="85"/>
        <v>1.0450534138411518</v>
      </c>
      <c r="K6284" s="426">
        <v>39.75</v>
      </c>
      <c r="M6284" s="426">
        <v>52.5</v>
      </c>
      <c r="N6284" s="389">
        <f t="shared" si="84"/>
        <v>22.05</v>
      </c>
      <c r="P6284" s="162"/>
      <c r="Q6284" s="162"/>
      <c r="R6284" s="708"/>
    </row>
    <row r="6285" spans="1:18" x14ac:dyDescent="0.2">
      <c r="A6285" s="21">
        <v>44159</v>
      </c>
      <c r="D6285" s="426">
        <v>46.63</v>
      </c>
      <c r="E6285" s="426">
        <v>44.91</v>
      </c>
      <c r="F6285" s="564">
        <f t="shared" si="85"/>
        <v>1.0382988198619463</v>
      </c>
      <c r="K6285" s="426">
        <v>41.5</v>
      </c>
      <c r="M6285" s="426">
        <v>53.5</v>
      </c>
      <c r="N6285" s="389">
        <f t="shared" si="84"/>
        <v>22.470000000000002</v>
      </c>
      <c r="P6285" s="162"/>
      <c r="Q6285" s="162"/>
      <c r="R6285" s="708"/>
    </row>
    <row r="6286" spans="1:18" x14ac:dyDescent="0.2">
      <c r="A6286" s="21">
        <v>44160</v>
      </c>
      <c r="D6286" s="426">
        <v>47.3</v>
      </c>
      <c r="E6286" s="376">
        <v>45.71</v>
      </c>
      <c r="F6286" s="564">
        <f t="shared" si="85"/>
        <v>1.0347845110479106</v>
      </c>
      <c r="K6286" s="376">
        <v>42.25</v>
      </c>
      <c r="M6286" s="376">
        <v>54.5</v>
      </c>
      <c r="N6286" s="379">
        <f t="shared" si="84"/>
        <v>22.89</v>
      </c>
      <c r="P6286" s="416"/>
      <c r="Q6286" s="416"/>
      <c r="R6286" s="708"/>
    </row>
    <row r="6287" spans="1:18" x14ac:dyDescent="0.2">
      <c r="A6287" s="21">
        <v>44161</v>
      </c>
      <c r="D6287" s="426">
        <v>46.32</v>
      </c>
      <c r="E6287" s="376">
        <v>45.71</v>
      </c>
      <c r="F6287" s="424" t="s">
        <v>3273</v>
      </c>
      <c r="K6287" s="376">
        <v>42.25</v>
      </c>
      <c r="M6287" s="376">
        <v>54.5</v>
      </c>
      <c r="N6287" s="379">
        <f t="shared" si="84"/>
        <v>22.89</v>
      </c>
      <c r="P6287" s="416"/>
      <c r="Q6287" s="416"/>
      <c r="R6287" s="708"/>
    </row>
    <row r="6288" spans="1:18" x14ac:dyDescent="0.2">
      <c r="A6288" s="21">
        <v>44162</v>
      </c>
      <c r="D6288" s="376">
        <v>46.88</v>
      </c>
      <c r="E6288" s="376">
        <v>45.53</v>
      </c>
      <c r="F6288" s="564">
        <f t="shared" si="85"/>
        <v>1.0296507797056886</v>
      </c>
      <c r="K6288" s="376">
        <v>42</v>
      </c>
      <c r="M6288" s="376">
        <v>54.5</v>
      </c>
      <c r="N6288" s="379">
        <f t="shared" si="84"/>
        <v>22.89</v>
      </c>
      <c r="P6288" s="416"/>
      <c r="Q6288" s="416"/>
      <c r="R6288" s="708"/>
    </row>
    <row r="6289" spans="1:18" x14ac:dyDescent="0.2">
      <c r="A6289" s="21">
        <v>44163</v>
      </c>
      <c r="D6289" s="376">
        <v>46.88</v>
      </c>
      <c r="E6289" s="376">
        <v>45.53</v>
      </c>
      <c r="F6289" s="564">
        <f t="shared" si="85"/>
        <v>1.0296507797056886</v>
      </c>
      <c r="K6289" s="376">
        <v>42</v>
      </c>
      <c r="M6289" s="376">
        <v>54.5</v>
      </c>
      <c r="N6289" s="379">
        <f t="shared" si="84"/>
        <v>22.89</v>
      </c>
      <c r="P6289" s="416"/>
      <c r="Q6289" s="416"/>
      <c r="R6289" s="708"/>
    </row>
    <row r="6290" spans="1:18" x14ac:dyDescent="0.2">
      <c r="A6290" s="21">
        <v>44164</v>
      </c>
      <c r="D6290" s="376">
        <v>46.88</v>
      </c>
      <c r="E6290" s="376">
        <v>45.53</v>
      </c>
      <c r="F6290" s="564">
        <f t="shared" si="85"/>
        <v>1.0296507797056886</v>
      </c>
      <c r="K6290" s="376">
        <v>42</v>
      </c>
      <c r="M6290" s="376">
        <v>54.5</v>
      </c>
      <c r="N6290" s="379">
        <f t="shared" si="84"/>
        <v>22.89</v>
      </c>
      <c r="P6290" s="416"/>
      <c r="Q6290" s="416"/>
      <c r="R6290" s="708"/>
    </row>
    <row r="6291" spans="1:18" ht="13.2" x14ac:dyDescent="0.25">
      <c r="A6291" s="21">
        <v>44165</v>
      </c>
      <c r="D6291" s="426">
        <v>46.84</v>
      </c>
      <c r="E6291" s="426">
        <v>45.34</v>
      </c>
      <c r="F6291" s="564">
        <f t="shared" si="85"/>
        <v>1.0330833700926334</v>
      </c>
      <c r="H6291" s="383">
        <f>AVERAGE(D6262:D6291)</f>
        <v>42.446333333333335</v>
      </c>
      <c r="I6291" s="383">
        <f>AVERAGE(E6262:E6291)</f>
        <v>41.277666666666654</v>
      </c>
      <c r="K6291" s="426">
        <v>41.75</v>
      </c>
      <c r="M6291" s="426">
        <v>56.9</v>
      </c>
      <c r="N6291" s="389">
        <f t="shared" si="84"/>
        <v>23.897999999999996</v>
      </c>
      <c r="P6291" s="162"/>
      <c r="Q6291" s="162"/>
      <c r="R6291" s="708"/>
    </row>
    <row r="6292" spans="1:18" s="57" customFormat="1" x14ac:dyDescent="0.2">
      <c r="A6292" s="286">
        <v>44166</v>
      </c>
      <c r="D6292" s="429">
        <v>47.03</v>
      </c>
      <c r="E6292" s="370">
        <v>44.55</v>
      </c>
      <c r="F6292" s="564">
        <f t="shared" si="85"/>
        <v>1.0556677890011223</v>
      </c>
      <c r="K6292" s="435">
        <v>41</v>
      </c>
      <c r="M6292" s="426">
        <v>56.8</v>
      </c>
      <c r="N6292" s="385">
        <f t="shared" si="84"/>
        <v>23.855999999999998</v>
      </c>
      <c r="P6292" s="365"/>
      <c r="Q6292" s="365"/>
      <c r="R6292" s="708"/>
    </row>
    <row r="6293" spans="1:18" x14ac:dyDescent="0.2">
      <c r="A6293" s="21">
        <v>44167</v>
      </c>
      <c r="D6293" s="426">
        <v>47.8</v>
      </c>
      <c r="E6293" s="426">
        <v>45.28</v>
      </c>
      <c r="F6293" s="564">
        <f t="shared" si="85"/>
        <v>1.0556537102473498</v>
      </c>
      <c r="K6293" s="426"/>
      <c r="M6293" s="426">
        <v>58.3</v>
      </c>
      <c r="N6293" s="389">
        <f t="shared" si="84"/>
        <v>24.485999999999997</v>
      </c>
    </row>
    <row r="6294" spans="1:18" x14ac:dyDescent="0.2">
      <c r="A6294" s="21">
        <v>44168</v>
      </c>
      <c r="D6294" s="426">
        <v>48.37</v>
      </c>
      <c r="E6294" s="426">
        <v>45.64</v>
      </c>
      <c r="F6294" s="564">
        <f t="shared" si="85"/>
        <v>1.0598159509202454</v>
      </c>
      <c r="K6294" s="426"/>
      <c r="M6294" s="426">
        <v>58.5</v>
      </c>
      <c r="N6294" s="389">
        <f t="shared" si="84"/>
        <v>24.57</v>
      </c>
    </row>
    <row r="6295" spans="1:18" x14ac:dyDescent="0.2">
      <c r="A6295" s="21">
        <v>44169</v>
      </c>
      <c r="D6295" s="376">
        <v>49.1</v>
      </c>
      <c r="E6295" s="376">
        <v>46.26</v>
      </c>
      <c r="F6295" s="564">
        <f t="shared" si="85"/>
        <v>1.0613921314310419</v>
      </c>
      <c r="K6295" s="426"/>
      <c r="M6295" s="376">
        <v>59.3</v>
      </c>
      <c r="N6295" s="379">
        <f t="shared" si="84"/>
        <v>24.905999999999999</v>
      </c>
    </row>
    <row r="6296" spans="1:18" x14ac:dyDescent="0.2">
      <c r="A6296" s="21">
        <v>44170</v>
      </c>
      <c r="D6296" s="376">
        <v>49.1</v>
      </c>
      <c r="E6296" s="376">
        <v>46.26</v>
      </c>
      <c r="F6296" s="564">
        <f t="shared" si="85"/>
        <v>1.0613921314310419</v>
      </c>
      <c r="K6296" s="426"/>
      <c r="M6296" s="376">
        <v>59.3</v>
      </c>
      <c r="N6296" s="379">
        <f t="shared" si="84"/>
        <v>24.905999999999999</v>
      </c>
    </row>
    <row r="6297" spans="1:18" x14ac:dyDescent="0.2">
      <c r="A6297" s="21">
        <v>44171</v>
      </c>
      <c r="D6297" s="376">
        <v>49.1</v>
      </c>
      <c r="E6297" s="376">
        <v>46.26</v>
      </c>
      <c r="F6297" s="564">
        <f t="shared" si="85"/>
        <v>1.0613921314310419</v>
      </c>
      <c r="K6297" s="426"/>
      <c r="M6297" s="376">
        <v>59.3</v>
      </c>
      <c r="N6297" s="379">
        <f t="shared" si="84"/>
        <v>24.905999999999999</v>
      </c>
    </row>
    <row r="6298" spans="1:18" x14ac:dyDescent="0.2">
      <c r="A6298" s="21">
        <v>44172</v>
      </c>
      <c r="D6298" s="426">
        <v>48.63</v>
      </c>
      <c r="E6298" s="426">
        <v>45.76</v>
      </c>
      <c r="F6298" s="564">
        <f t="shared" si="85"/>
        <v>1.0627185314685317</v>
      </c>
      <c r="K6298" s="426"/>
      <c r="M6298" s="426">
        <v>59.4</v>
      </c>
      <c r="N6298" s="389">
        <f t="shared" si="84"/>
        <v>24.948</v>
      </c>
    </row>
    <row r="6299" spans="1:18" x14ac:dyDescent="0.2">
      <c r="A6299" s="21">
        <v>44173</v>
      </c>
      <c r="D6299" s="426">
        <v>48.84</v>
      </c>
      <c r="E6299" s="426">
        <v>45.6</v>
      </c>
      <c r="F6299" s="564">
        <f t="shared" si="85"/>
        <v>1.0710526315789475</v>
      </c>
      <c r="K6299" s="426"/>
      <c r="M6299" s="426">
        <v>58.1</v>
      </c>
      <c r="N6299" s="389">
        <f t="shared" si="84"/>
        <v>24.401999999999997</v>
      </c>
    </row>
    <row r="6300" spans="1:18" x14ac:dyDescent="0.2">
      <c r="A6300" s="21">
        <v>44174</v>
      </c>
      <c r="D6300" s="426">
        <v>48.81</v>
      </c>
      <c r="E6300" s="426">
        <v>45.52</v>
      </c>
      <c r="F6300" s="564">
        <f t="shared" si="85"/>
        <v>1.0722759226713532</v>
      </c>
      <c r="K6300" s="426"/>
      <c r="M6300" s="426">
        <v>58.3</v>
      </c>
      <c r="N6300" s="389">
        <f t="shared" si="84"/>
        <v>24.485999999999997</v>
      </c>
    </row>
    <row r="6301" spans="1:18" x14ac:dyDescent="0.2">
      <c r="A6301" s="21">
        <v>44175</v>
      </c>
      <c r="D6301" s="426">
        <v>50.33</v>
      </c>
      <c r="E6301" s="426">
        <v>46.78</v>
      </c>
      <c r="F6301" s="564">
        <f t="shared" si="85"/>
        <v>1.0758871312526721</v>
      </c>
      <c r="K6301" s="426"/>
      <c r="M6301" s="426">
        <v>59.5</v>
      </c>
      <c r="N6301" s="389">
        <f t="shared" si="84"/>
        <v>24.99</v>
      </c>
    </row>
    <row r="6302" spans="1:18" x14ac:dyDescent="0.2">
      <c r="A6302" s="21">
        <v>44176</v>
      </c>
      <c r="D6302" s="376">
        <v>50.01</v>
      </c>
      <c r="E6302" s="376">
        <v>46.57</v>
      </c>
      <c r="F6302" s="564">
        <f t="shared" si="85"/>
        <v>1.0738672965428386</v>
      </c>
      <c r="K6302" s="426"/>
      <c r="M6302" s="376">
        <v>58.9</v>
      </c>
      <c r="N6302" s="379">
        <f t="shared" si="84"/>
        <v>24.738</v>
      </c>
    </row>
    <row r="6303" spans="1:18" x14ac:dyDescent="0.2">
      <c r="A6303" s="21">
        <v>44177</v>
      </c>
      <c r="D6303" s="376">
        <v>50.01</v>
      </c>
      <c r="E6303" s="376">
        <v>46.57</v>
      </c>
      <c r="F6303" s="564">
        <f t="shared" si="85"/>
        <v>1.0738672965428386</v>
      </c>
      <c r="K6303" s="426"/>
      <c r="M6303" s="376">
        <v>58.9</v>
      </c>
      <c r="N6303" s="379">
        <f t="shared" si="84"/>
        <v>24.738</v>
      </c>
    </row>
    <row r="6304" spans="1:18" x14ac:dyDescent="0.2">
      <c r="A6304" s="21">
        <v>44178</v>
      </c>
      <c r="D6304" s="376">
        <v>50.01</v>
      </c>
      <c r="E6304" s="376">
        <v>46.57</v>
      </c>
      <c r="F6304" s="564">
        <f t="shared" si="85"/>
        <v>1.0738672965428386</v>
      </c>
      <c r="K6304" s="426"/>
      <c r="M6304" s="376">
        <v>58.9</v>
      </c>
      <c r="N6304" s="379">
        <f t="shared" si="84"/>
        <v>24.738</v>
      </c>
    </row>
    <row r="6305" spans="1:14" x14ac:dyDescent="0.2">
      <c r="A6305" s="21">
        <v>44179</v>
      </c>
      <c r="D6305" s="426">
        <v>50.27</v>
      </c>
      <c r="E6305" s="426">
        <v>46.99</v>
      </c>
      <c r="F6305" s="564">
        <f t="shared" si="85"/>
        <v>1.0698020855501171</v>
      </c>
      <c r="K6305" s="426"/>
      <c r="M6305" s="426">
        <v>59.8</v>
      </c>
      <c r="N6305" s="389">
        <f t="shared" si="84"/>
        <v>25.116</v>
      </c>
    </row>
    <row r="6306" spans="1:14" x14ac:dyDescent="0.2">
      <c r="A6306" s="21">
        <v>44180</v>
      </c>
      <c r="D6306" s="426">
        <v>50.77</v>
      </c>
      <c r="E6306" s="426">
        <v>47.62</v>
      </c>
      <c r="F6306" s="564">
        <f t="shared" si="85"/>
        <v>1.0661486770264597</v>
      </c>
      <c r="K6306" s="426">
        <v>44.25</v>
      </c>
      <c r="M6306" s="426">
        <v>61.3</v>
      </c>
      <c r="N6306" s="389">
        <f t="shared" si="84"/>
        <v>25.745999999999999</v>
      </c>
    </row>
    <row r="6307" spans="1:14" x14ac:dyDescent="0.2">
      <c r="A6307" s="21">
        <v>44181</v>
      </c>
      <c r="D6307" s="426">
        <v>50.83</v>
      </c>
      <c r="E6307" s="426">
        <v>47.82</v>
      </c>
      <c r="F6307" s="564">
        <f t="shared" si="85"/>
        <v>1.0629443747386031</v>
      </c>
      <c r="K6307" s="426">
        <v>44.25</v>
      </c>
      <c r="M6307" s="426">
        <v>63</v>
      </c>
      <c r="N6307" s="389">
        <f t="shared" si="84"/>
        <v>26.46</v>
      </c>
    </row>
    <row r="6308" spans="1:14" x14ac:dyDescent="0.2">
      <c r="A6308" s="21">
        <v>44182</v>
      </c>
      <c r="D6308" s="426">
        <v>51.2</v>
      </c>
      <c r="E6308" s="426">
        <v>48.36</v>
      </c>
      <c r="F6308" s="564">
        <f t="shared" si="85"/>
        <v>1.0587262200165426</v>
      </c>
      <c r="K6308" s="426">
        <v>44.75</v>
      </c>
      <c r="M6308" s="426">
        <v>68.3</v>
      </c>
      <c r="N6308" s="389">
        <f t="shared" si="84"/>
        <v>28.685999999999996</v>
      </c>
    </row>
    <row r="6309" spans="1:14" x14ac:dyDescent="0.2">
      <c r="A6309" s="21">
        <v>44183</v>
      </c>
      <c r="D6309" s="376">
        <v>52.17</v>
      </c>
      <c r="E6309" s="376">
        <v>49.1</v>
      </c>
      <c r="F6309" s="564">
        <f t="shared" si="85"/>
        <v>1.0625254582484724</v>
      </c>
      <c r="K6309" s="376">
        <v>45.5</v>
      </c>
      <c r="M6309" s="376">
        <v>63</v>
      </c>
      <c r="N6309" s="379">
        <f t="shared" si="84"/>
        <v>26.46</v>
      </c>
    </row>
    <row r="6310" spans="1:14" x14ac:dyDescent="0.2">
      <c r="A6310" s="21">
        <v>44184</v>
      </c>
      <c r="D6310" s="376">
        <v>52.17</v>
      </c>
      <c r="E6310" s="376">
        <v>49.1</v>
      </c>
      <c r="F6310" s="564">
        <f t="shared" si="85"/>
        <v>1.0625254582484724</v>
      </c>
      <c r="K6310" s="376">
        <v>45.5</v>
      </c>
      <c r="M6310" s="376">
        <v>63</v>
      </c>
      <c r="N6310" s="379">
        <f t="shared" si="84"/>
        <v>26.46</v>
      </c>
    </row>
    <row r="6311" spans="1:14" x14ac:dyDescent="0.2">
      <c r="A6311" s="21">
        <v>44185</v>
      </c>
      <c r="D6311" s="376">
        <v>52.17</v>
      </c>
      <c r="E6311" s="376">
        <v>49.1</v>
      </c>
      <c r="F6311" s="564">
        <f t="shared" si="85"/>
        <v>1.0625254582484724</v>
      </c>
      <c r="K6311" s="376">
        <v>45.5</v>
      </c>
      <c r="M6311" s="376">
        <v>63</v>
      </c>
      <c r="N6311" s="379">
        <f t="shared" si="84"/>
        <v>26.46</v>
      </c>
    </row>
    <row r="6312" spans="1:14" x14ac:dyDescent="0.2">
      <c r="A6312" s="21">
        <v>44186</v>
      </c>
      <c r="D6312" s="426">
        <v>50.61</v>
      </c>
      <c r="E6312" s="426">
        <v>47.74</v>
      </c>
      <c r="F6312" s="564">
        <f t="shared" si="85"/>
        <v>1.0601173020527859</v>
      </c>
      <c r="K6312" s="426">
        <v>44.5</v>
      </c>
      <c r="M6312" s="426">
        <v>69.8</v>
      </c>
      <c r="N6312" s="389">
        <f t="shared" si="84"/>
        <v>29.315999999999999</v>
      </c>
    </row>
    <row r="6313" spans="1:14" x14ac:dyDescent="0.2">
      <c r="A6313" s="21">
        <v>44187</v>
      </c>
      <c r="D6313" s="426">
        <v>49.88</v>
      </c>
      <c r="E6313" s="426">
        <v>47.02</v>
      </c>
      <c r="F6313" s="564">
        <f t="shared" si="85"/>
        <v>1.0608251807741387</v>
      </c>
      <c r="K6313" s="426">
        <v>43.5</v>
      </c>
      <c r="M6313" s="426">
        <v>69</v>
      </c>
      <c r="N6313" s="389">
        <f t="shared" si="84"/>
        <v>28.979999999999997</v>
      </c>
    </row>
    <row r="6314" spans="1:14" x14ac:dyDescent="0.2">
      <c r="A6314" s="21">
        <v>44188</v>
      </c>
      <c r="D6314" s="426">
        <v>51.05</v>
      </c>
      <c r="E6314" s="426">
        <v>48.12</v>
      </c>
      <c r="F6314" s="564">
        <f t="shared" si="85"/>
        <v>1.0608894430590192</v>
      </c>
      <c r="K6314" s="426">
        <v>44.75</v>
      </c>
      <c r="M6314" s="426">
        <v>70.400000000000006</v>
      </c>
      <c r="N6314" s="389">
        <f t="shared" si="84"/>
        <v>29.568000000000001</v>
      </c>
    </row>
    <row r="6315" spans="1:14" x14ac:dyDescent="0.2">
      <c r="A6315" s="21">
        <v>44189</v>
      </c>
      <c r="D6315" s="376">
        <v>50.88</v>
      </c>
      <c r="E6315" s="376">
        <v>48.23</v>
      </c>
      <c r="F6315" s="424" t="s">
        <v>3331</v>
      </c>
      <c r="K6315" s="376">
        <v>44.75</v>
      </c>
      <c r="M6315" s="376">
        <v>70.400000000000006</v>
      </c>
      <c r="N6315" s="379">
        <f t="shared" si="84"/>
        <v>29.568000000000001</v>
      </c>
    </row>
    <row r="6316" spans="1:14" x14ac:dyDescent="0.2">
      <c r="A6316" s="21">
        <v>44190</v>
      </c>
      <c r="D6316" s="376">
        <v>50.88</v>
      </c>
      <c r="E6316" s="376">
        <v>48.23</v>
      </c>
      <c r="F6316" s="424" t="s">
        <v>3330</v>
      </c>
      <c r="K6316" s="376">
        <v>44.75</v>
      </c>
      <c r="M6316" s="376">
        <v>70.400000000000006</v>
      </c>
      <c r="N6316" s="379">
        <f t="shared" si="84"/>
        <v>29.568000000000001</v>
      </c>
    </row>
    <row r="6317" spans="1:14" x14ac:dyDescent="0.2">
      <c r="A6317" s="21">
        <v>44191</v>
      </c>
      <c r="D6317" s="376">
        <v>50.88</v>
      </c>
      <c r="E6317" s="376">
        <v>48.23</v>
      </c>
      <c r="F6317" s="564">
        <f t="shared" ref="F6317:F6380" si="86">D6317/E6317</f>
        <v>1.054945054945055</v>
      </c>
      <c r="K6317" s="376">
        <v>44.75</v>
      </c>
      <c r="M6317" s="376">
        <v>70.400000000000006</v>
      </c>
      <c r="N6317" s="379">
        <f t="shared" ref="N6317:N6380" si="87">(M6317/100)*42</f>
        <v>29.568000000000001</v>
      </c>
    </row>
    <row r="6318" spans="1:14" x14ac:dyDescent="0.2">
      <c r="A6318" s="21">
        <v>44192</v>
      </c>
      <c r="D6318" s="376">
        <v>50.88</v>
      </c>
      <c r="E6318" s="376">
        <v>48.23</v>
      </c>
      <c r="F6318" s="564">
        <f t="shared" si="86"/>
        <v>1.054945054945055</v>
      </c>
      <c r="K6318" s="376">
        <v>44.75</v>
      </c>
      <c r="M6318" s="376">
        <v>70.400000000000006</v>
      </c>
      <c r="N6318" s="379">
        <f t="shared" si="87"/>
        <v>29.568000000000001</v>
      </c>
    </row>
    <row r="6319" spans="1:14" x14ac:dyDescent="0.2">
      <c r="A6319" s="21">
        <v>44193</v>
      </c>
      <c r="D6319" s="426">
        <v>50.88</v>
      </c>
      <c r="E6319" s="426">
        <v>47.62</v>
      </c>
      <c r="F6319" s="564">
        <f t="shared" si="86"/>
        <v>1.0684586308273836</v>
      </c>
      <c r="K6319" s="426">
        <v>43.75</v>
      </c>
      <c r="M6319" s="426">
        <v>71.8</v>
      </c>
      <c r="N6319" s="389">
        <f t="shared" si="87"/>
        <v>30.155999999999999</v>
      </c>
    </row>
    <row r="6320" spans="1:14" x14ac:dyDescent="0.2">
      <c r="A6320" s="21">
        <v>44194</v>
      </c>
      <c r="D6320" s="426">
        <v>50.44</v>
      </c>
      <c r="E6320" s="426">
        <v>48</v>
      </c>
      <c r="F6320" s="564">
        <f t="shared" si="86"/>
        <v>1.0508333333333333</v>
      </c>
      <c r="K6320" s="426">
        <v>44.5</v>
      </c>
      <c r="M6320" s="426">
        <v>72.8</v>
      </c>
      <c r="N6320" s="389">
        <f t="shared" si="87"/>
        <v>30.576000000000001</v>
      </c>
    </row>
    <row r="6321" spans="1:14" x14ac:dyDescent="0.2">
      <c r="A6321" s="21">
        <v>44195</v>
      </c>
      <c r="D6321" s="426">
        <v>50.74</v>
      </c>
      <c r="E6321" s="426">
        <v>48.4</v>
      </c>
      <c r="F6321" s="564">
        <f t="shared" si="86"/>
        <v>1.0483471074380166</v>
      </c>
      <c r="K6321" s="426">
        <v>45</v>
      </c>
      <c r="M6321" s="426">
        <v>75.3</v>
      </c>
      <c r="N6321" s="389">
        <f t="shared" si="87"/>
        <v>31.626000000000001</v>
      </c>
    </row>
    <row r="6322" spans="1:14" ht="13.2" x14ac:dyDescent="0.25">
      <c r="A6322" s="21">
        <v>44196</v>
      </c>
      <c r="D6322" s="376">
        <v>51.22</v>
      </c>
      <c r="E6322" s="376">
        <v>48.52</v>
      </c>
      <c r="F6322" s="564">
        <f t="shared" si="86"/>
        <v>1.0556471558120362</v>
      </c>
      <c r="H6322" s="383">
        <f>AVERAGE(D6292:D6322)</f>
        <v>50.163225806451635</v>
      </c>
      <c r="I6322" s="383">
        <f>AVERAGE(E6292:E6322)</f>
        <v>47.227419354838716</v>
      </c>
      <c r="K6322" s="376">
        <v>45</v>
      </c>
      <c r="M6322" s="376">
        <v>74.8</v>
      </c>
      <c r="N6322" s="379">
        <f t="shared" si="87"/>
        <v>31.416</v>
      </c>
    </row>
    <row r="6323" spans="1:14" s="57" customFormat="1" x14ac:dyDescent="0.2">
      <c r="A6323" s="286">
        <v>44197</v>
      </c>
      <c r="D6323" s="431">
        <v>51.22</v>
      </c>
      <c r="E6323" s="430">
        <v>48.52</v>
      </c>
      <c r="F6323" s="424" t="s">
        <v>3366</v>
      </c>
      <c r="K6323" s="431">
        <v>45</v>
      </c>
      <c r="M6323" s="376">
        <v>74.8</v>
      </c>
      <c r="N6323" s="434">
        <f t="shared" si="87"/>
        <v>31.416</v>
      </c>
    </row>
    <row r="6324" spans="1:14" x14ac:dyDescent="0.2">
      <c r="A6324" s="21">
        <v>44198</v>
      </c>
      <c r="D6324" s="376">
        <v>51.22</v>
      </c>
      <c r="E6324" s="376">
        <v>48.52</v>
      </c>
      <c r="F6324" s="564">
        <f t="shared" si="86"/>
        <v>1.0556471558120362</v>
      </c>
      <c r="K6324" s="376">
        <v>45</v>
      </c>
      <c r="M6324" s="376">
        <v>74.8</v>
      </c>
      <c r="N6324" s="379">
        <f t="shared" si="87"/>
        <v>31.416</v>
      </c>
    </row>
    <row r="6325" spans="1:14" x14ac:dyDescent="0.2">
      <c r="A6325" s="21">
        <v>44199</v>
      </c>
      <c r="D6325" s="376">
        <v>51.22</v>
      </c>
      <c r="E6325" s="376">
        <v>48.52</v>
      </c>
      <c r="F6325" s="564">
        <f t="shared" si="86"/>
        <v>1.0556471558120362</v>
      </c>
      <c r="K6325" s="376">
        <v>45</v>
      </c>
      <c r="M6325" s="376">
        <v>74.8</v>
      </c>
      <c r="N6325" s="379">
        <f t="shared" si="87"/>
        <v>31.416</v>
      </c>
    </row>
    <row r="6326" spans="1:14" x14ac:dyDescent="0.2">
      <c r="A6326" s="21">
        <v>44200</v>
      </c>
      <c r="D6326" s="18">
        <v>50.37</v>
      </c>
      <c r="E6326" s="18">
        <v>47.62</v>
      </c>
      <c r="F6326" s="564">
        <f t="shared" si="86"/>
        <v>1.0577488450230996</v>
      </c>
      <c r="K6326" s="426">
        <v>44.1</v>
      </c>
      <c r="M6326" s="426">
        <v>75</v>
      </c>
      <c r="N6326" s="389">
        <f t="shared" si="87"/>
        <v>31.5</v>
      </c>
    </row>
    <row r="6327" spans="1:14" x14ac:dyDescent="0.2">
      <c r="A6327" s="21">
        <v>44201</v>
      </c>
      <c r="D6327" s="18">
        <v>53.16</v>
      </c>
      <c r="E6327" s="18">
        <v>49.93</v>
      </c>
      <c r="F6327" s="564">
        <f t="shared" si="86"/>
        <v>1.0646905667935109</v>
      </c>
      <c r="K6327" s="426">
        <v>46.41</v>
      </c>
      <c r="M6327" s="426">
        <v>80</v>
      </c>
      <c r="N6327" s="389">
        <f t="shared" si="87"/>
        <v>33.6</v>
      </c>
    </row>
    <row r="6328" spans="1:14" x14ac:dyDescent="0.2">
      <c r="A6328" s="21">
        <v>44202</v>
      </c>
      <c r="D6328" s="161">
        <v>53.8</v>
      </c>
      <c r="E6328" s="18">
        <v>50.63</v>
      </c>
      <c r="F6328" s="564">
        <f t="shared" si="86"/>
        <v>1.0626111001382579</v>
      </c>
      <c r="K6328" s="426"/>
      <c r="M6328" s="426">
        <v>80.3</v>
      </c>
      <c r="N6328" s="389">
        <f t="shared" si="87"/>
        <v>33.725999999999999</v>
      </c>
    </row>
    <row r="6329" spans="1:14" x14ac:dyDescent="0.2">
      <c r="A6329" s="21">
        <v>44203</v>
      </c>
      <c r="D6329" s="161">
        <v>53.7</v>
      </c>
      <c r="E6329" s="18">
        <v>50.83</v>
      </c>
      <c r="F6329" s="564">
        <f t="shared" si="86"/>
        <v>1.056462718866811</v>
      </c>
      <c r="K6329" s="426"/>
      <c r="M6329" s="426">
        <v>80.5</v>
      </c>
      <c r="N6329" s="389">
        <f t="shared" si="87"/>
        <v>33.81</v>
      </c>
    </row>
    <row r="6330" spans="1:14" x14ac:dyDescent="0.2">
      <c r="A6330" s="21">
        <v>44204</v>
      </c>
      <c r="D6330" s="376">
        <v>55.51</v>
      </c>
      <c r="E6330" s="375">
        <v>52.24</v>
      </c>
      <c r="F6330" s="564">
        <f t="shared" si="86"/>
        <v>1.0625957120980092</v>
      </c>
      <c r="K6330" s="426"/>
      <c r="M6330" s="376">
        <v>86.3</v>
      </c>
      <c r="N6330" s="379">
        <f t="shared" si="87"/>
        <v>36.246000000000002</v>
      </c>
    </row>
    <row r="6331" spans="1:14" x14ac:dyDescent="0.2">
      <c r="A6331" s="21">
        <v>44205</v>
      </c>
      <c r="D6331" s="376">
        <v>55.51</v>
      </c>
      <c r="E6331" s="375">
        <v>52.24</v>
      </c>
      <c r="F6331" s="564">
        <f t="shared" si="86"/>
        <v>1.0625957120980092</v>
      </c>
      <c r="K6331" s="426"/>
      <c r="M6331" s="376">
        <v>86.3</v>
      </c>
      <c r="N6331" s="379">
        <f t="shared" si="87"/>
        <v>36.246000000000002</v>
      </c>
    </row>
    <row r="6332" spans="1:14" x14ac:dyDescent="0.2">
      <c r="A6332" s="21">
        <v>44206</v>
      </c>
      <c r="D6332" s="376">
        <v>55.51</v>
      </c>
      <c r="E6332" s="375">
        <v>52.24</v>
      </c>
      <c r="F6332" s="564">
        <f t="shared" si="86"/>
        <v>1.0625957120980092</v>
      </c>
      <c r="K6332" s="426"/>
      <c r="M6332" s="376">
        <v>86.3</v>
      </c>
      <c r="N6332" s="379">
        <f t="shared" si="87"/>
        <v>36.246000000000002</v>
      </c>
    </row>
    <row r="6333" spans="1:14" x14ac:dyDescent="0.2">
      <c r="A6333" s="21">
        <v>44207</v>
      </c>
      <c r="D6333" s="161">
        <v>54.84</v>
      </c>
      <c r="E6333" s="18">
        <v>52.25</v>
      </c>
      <c r="F6333" s="564">
        <f t="shared" si="86"/>
        <v>1.0495693779904307</v>
      </c>
      <c r="K6333" s="426"/>
      <c r="M6333" s="426">
        <v>87.8</v>
      </c>
      <c r="N6333" s="389">
        <f t="shared" si="87"/>
        <v>36.875999999999998</v>
      </c>
    </row>
    <row r="6334" spans="1:14" x14ac:dyDescent="0.2">
      <c r="A6334" s="21">
        <v>44208</v>
      </c>
      <c r="D6334" s="161">
        <v>55.98</v>
      </c>
      <c r="E6334" s="18">
        <v>53.21</v>
      </c>
      <c r="F6334" s="564">
        <f t="shared" si="86"/>
        <v>1.0520578838564179</v>
      </c>
      <c r="K6334" s="426"/>
      <c r="M6334" s="426">
        <v>84</v>
      </c>
      <c r="N6334" s="389">
        <f t="shared" si="87"/>
        <v>35.28</v>
      </c>
    </row>
    <row r="6335" spans="1:14" x14ac:dyDescent="0.2">
      <c r="A6335" s="21">
        <v>44209</v>
      </c>
      <c r="D6335" s="161">
        <v>55.52</v>
      </c>
      <c r="E6335" s="18">
        <v>52.91</v>
      </c>
      <c r="F6335" s="564">
        <f t="shared" si="86"/>
        <v>1.0493290493290495</v>
      </c>
      <c r="K6335" s="426"/>
      <c r="M6335" s="426">
        <v>92.3</v>
      </c>
      <c r="N6335" s="389">
        <f t="shared" si="87"/>
        <v>38.765999999999998</v>
      </c>
    </row>
    <row r="6336" spans="1:14" x14ac:dyDescent="0.2">
      <c r="A6336" s="21">
        <v>44210</v>
      </c>
      <c r="D6336" s="161">
        <v>55.76</v>
      </c>
      <c r="E6336" s="18">
        <v>53.57</v>
      </c>
      <c r="F6336" s="564">
        <f t="shared" si="86"/>
        <v>1.0408810901624044</v>
      </c>
      <c r="K6336" s="426">
        <v>50.05</v>
      </c>
      <c r="M6336" s="426">
        <v>87.3</v>
      </c>
      <c r="N6336" s="389">
        <f t="shared" si="87"/>
        <v>36.665999999999997</v>
      </c>
    </row>
    <row r="6337" spans="1:14" x14ac:dyDescent="0.2">
      <c r="A6337" s="21">
        <v>44211</v>
      </c>
      <c r="D6337" s="376">
        <v>54.8</v>
      </c>
      <c r="E6337" s="375">
        <v>52.36</v>
      </c>
      <c r="F6337" s="564">
        <f t="shared" si="86"/>
        <v>1.0466004583651642</v>
      </c>
      <c r="K6337" s="376">
        <v>48.84</v>
      </c>
      <c r="M6337" s="376">
        <v>95.8</v>
      </c>
      <c r="N6337" s="379">
        <f t="shared" si="87"/>
        <v>40.235999999999997</v>
      </c>
    </row>
    <row r="6338" spans="1:14" x14ac:dyDescent="0.2">
      <c r="A6338" s="21">
        <v>44212</v>
      </c>
      <c r="D6338" s="376">
        <v>54.8</v>
      </c>
      <c r="E6338" s="375">
        <v>52.36</v>
      </c>
      <c r="F6338" s="564">
        <f t="shared" si="86"/>
        <v>1.0466004583651642</v>
      </c>
      <c r="K6338" s="376">
        <v>48.84</v>
      </c>
      <c r="M6338" s="376">
        <v>95.8</v>
      </c>
      <c r="N6338" s="379">
        <f t="shared" si="87"/>
        <v>40.235999999999997</v>
      </c>
    </row>
    <row r="6339" spans="1:14" x14ac:dyDescent="0.2">
      <c r="A6339" s="21">
        <v>44213</v>
      </c>
      <c r="D6339" s="376">
        <v>54.8</v>
      </c>
      <c r="E6339" s="375">
        <v>52.36</v>
      </c>
      <c r="F6339" s="564">
        <f t="shared" si="86"/>
        <v>1.0466004583651642</v>
      </c>
      <c r="K6339" s="376">
        <v>48.84</v>
      </c>
      <c r="M6339" s="376">
        <v>95.8</v>
      </c>
      <c r="N6339" s="379">
        <f t="shared" si="87"/>
        <v>40.235999999999997</v>
      </c>
    </row>
    <row r="6340" spans="1:14" x14ac:dyDescent="0.2">
      <c r="A6340" s="21">
        <v>44214</v>
      </c>
      <c r="D6340" s="161">
        <v>54.21</v>
      </c>
      <c r="E6340" s="375">
        <v>52.36</v>
      </c>
      <c r="F6340" s="424" t="s">
        <v>3219</v>
      </c>
      <c r="K6340" s="376">
        <v>48.84</v>
      </c>
      <c r="M6340" s="376">
        <v>95.8</v>
      </c>
      <c r="N6340" s="379">
        <f t="shared" si="87"/>
        <v>40.235999999999997</v>
      </c>
    </row>
    <row r="6341" spans="1:14" x14ac:dyDescent="0.2">
      <c r="A6341" s="21">
        <v>44215</v>
      </c>
      <c r="D6341" s="161">
        <v>55.38</v>
      </c>
      <c r="E6341" s="18">
        <v>52.98</v>
      </c>
      <c r="F6341" s="564">
        <f t="shared" si="86"/>
        <v>1.0453001132502833</v>
      </c>
      <c r="K6341" s="426">
        <v>49.46</v>
      </c>
      <c r="M6341" s="426">
        <v>88.5</v>
      </c>
      <c r="N6341" s="389">
        <f t="shared" si="87"/>
        <v>37.17</v>
      </c>
    </row>
    <row r="6342" spans="1:14" x14ac:dyDescent="0.2">
      <c r="A6342" s="21">
        <v>44216</v>
      </c>
      <c r="D6342" s="161">
        <v>55.66</v>
      </c>
      <c r="E6342" s="18">
        <v>53.24</v>
      </c>
      <c r="F6342" s="564">
        <f t="shared" si="86"/>
        <v>1.0454545454545454</v>
      </c>
      <c r="K6342" s="426">
        <v>49.72</v>
      </c>
      <c r="M6342" s="426">
        <v>85</v>
      </c>
      <c r="N6342" s="389">
        <f t="shared" si="87"/>
        <v>35.699999999999996</v>
      </c>
    </row>
    <row r="6343" spans="1:14" x14ac:dyDescent="0.2">
      <c r="A6343" s="21">
        <v>44217</v>
      </c>
      <c r="D6343" s="161">
        <v>55.68</v>
      </c>
      <c r="E6343" s="18">
        <v>53.13</v>
      </c>
      <c r="F6343" s="564">
        <f t="shared" si="86"/>
        <v>1.0479954827780915</v>
      </c>
      <c r="K6343" s="426">
        <v>49.61</v>
      </c>
      <c r="M6343" s="426">
        <v>84.8</v>
      </c>
      <c r="N6343" s="389">
        <f t="shared" si="87"/>
        <v>35.616</v>
      </c>
    </row>
    <row r="6344" spans="1:14" x14ac:dyDescent="0.2">
      <c r="A6344" s="21">
        <v>44218</v>
      </c>
      <c r="D6344" s="376">
        <v>55.22</v>
      </c>
      <c r="E6344" s="375">
        <v>52.27</v>
      </c>
      <c r="F6344" s="564">
        <f t="shared" si="86"/>
        <v>1.0564377271857661</v>
      </c>
      <c r="K6344" s="376">
        <v>48.75</v>
      </c>
      <c r="M6344" s="376">
        <v>86.8</v>
      </c>
      <c r="N6344" s="379">
        <f t="shared" si="87"/>
        <v>36.456000000000003</v>
      </c>
    </row>
    <row r="6345" spans="1:14" x14ac:dyDescent="0.2">
      <c r="A6345" s="21">
        <v>44219</v>
      </c>
      <c r="D6345" s="376">
        <v>55.22</v>
      </c>
      <c r="E6345" s="375">
        <v>52.27</v>
      </c>
      <c r="F6345" s="564">
        <f t="shared" si="86"/>
        <v>1.0564377271857661</v>
      </c>
      <c r="K6345" s="376">
        <v>48.75</v>
      </c>
      <c r="M6345" s="376">
        <v>86.8</v>
      </c>
      <c r="N6345" s="379">
        <f t="shared" si="87"/>
        <v>36.456000000000003</v>
      </c>
    </row>
    <row r="6346" spans="1:14" x14ac:dyDescent="0.2">
      <c r="A6346" s="21">
        <v>44220</v>
      </c>
      <c r="D6346" s="376">
        <v>55.22</v>
      </c>
      <c r="E6346" s="375">
        <v>52.27</v>
      </c>
      <c r="F6346" s="564">
        <f t="shared" si="86"/>
        <v>1.0564377271857661</v>
      </c>
      <c r="K6346" s="376">
        <v>48.75</v>
      </c>
      <c r="M6346" s="376">
        <v>86.8</v>
      </c>
      <c r="N6346" s="379">
        <f t="shared" si="87"/>
        <v>36.456000000000003</v>
      </c>
    </row>
    <row r="6347" spans="1:14" x14ac:dyDescent="0.2">
      <c r="A6347" s="21">
        <v>44221</v>
      </c>
      <c r="D6347" s="161">
        <v>55.44</v>
      </c>
      <c r="E6347" s="18">
        <v>52.77</v>
      </c>
      <c r="F6347" s="564">
        <f t="shared" si="86"/>
        <v>1.0505969300739055</v>
      </c>
      <c r="K6347" s="426">
        <v>49.25</v>
      </c>
      <c r="M6347" s="426">
        <v>88.5</v>
      </c>
      <c r="N6347" s="389">
        <f t="shared" si="87"/>
        <v>37.17</v>
      </c>
    </row>
    <row r="6348" spans="1:14" x14ac:dyDescent="0.2">
      <c r="A6348" s="21">
        <v>44222</v>
      </c>
      <c r="D6348" s="161">
        <v>55.26</v>
      </c>
      <c r="E6348" s="18">
        <v>52.61</v>
      </c>
      <c r="F6348" s="564">
        <f t="shared" si="86"/>
        <v>1.0503706519673066</v>
      </c>
      <c r="K6348" s="426">
        <v>49.09</v>
      </c>
      <c r="M6348" s="426">
        <v>88.3</v>
      </c>
      <c r="N6348" s="389">
        <f t="shared" si="87"/>
        <v>37.085999999999999</v>
      </c>
    </row>
    <row r="6349" spans="1:14" x14ac:dyDescent="0.2">
      <c r="A6349" s="21">
        <v>44223</v>
      </c>
      <c r="D6349" s="18">
        <v>55.07</v>
      </c>
      <c r="E6349" s="18">
        <v>52.85</v>
      </c>
      <c r="F6349" s="564">
        <f t="shared" si="86"/>
        <v>1.0420056764427625</v>
      </c>
      <c r="K6349" s="426">
        <v>49.33</v>
      </c>
      <c r="M6349" s="426">
        <v>91</v>
      </c>
      <c r="N6349" s="389">
        <f t="shared" si="87"/>
        <v>38.22</v>
      </c>
    </row>
    <row r="6350" spans="1:14" x14ac:dyDescent="0.2">
      <c r="A6350" s="21">
        <v>44224</v>
      </c>
      <c r="D6350" s="18">
        <v>54.87</v>
      </c>
      <c r="E6350" s="18">
        <v>52.34</v>
      </c>
      <c r="F6350" s="564">
        <f t="shared" si="86"/>
        <v>1.0483377913641574</v>
      </c>
      <c r="K6350" s="426">
        <v>48.82</v>
      </c>
      <c r="M6350" s="426">
        <v>91.5</v>
      </c>
      <c r="N6350" s="389">
        <f t="shared" si="87"/>
        <v>38.43</v>
      </c>
    </row>
    <row r="6351" spans="1:14" x14ac:dyDescent="0.2">
      <c r="A6351" s="21">
        <v>44225</v>
      </c>
      <c r="D6351" s="375">
        <v>55.25</v>
      </c>
      <c r="E6351" s="376">
        <v>52.2</v>
      </c>
      <c r="F6351" s="564">
        <f t="shared" si="86"/>
        <v>1.0584291187739463</v>
      </c>
      <c r="K6351" s="376">
        <v>48.68</v>
      </c>
      <c r="M6351" s="376">
        <v>86.8</v>
      </c>
      <c r="N6351" s="379">
        <f t="shared" si="87"/>
        <v>36.456000000000003</v>
      </c>
    </row>
    <row r="6352" spans="1:14" x14ac:dyDescent="0.2">
      <c r="A6352" s="21">
        <v>44226</v>
      </c>
      <c r="D6352" s="375">
        <v>55.25</v>
      </c>
      <c r="E6352" s="376">
        <v>52.2</v>
      </c>
      <c r="F6352" s="564">
        <f t="shared" si="86"/>
        <v>1.0584291187739463</v>
      </c>
      <c r="K6352" s="376">
        <v>48.68</v>
      </c>
      <c r="M6352" s="376">
        <v>86.8</v>
      </c>
      <c r="N6352" s="379">
        <f t="shared" si="87"/>
        <v>36.456000000000003</v>
      </c>
    </row>
    <row r="6353" spans="1:14" ht="13.2" x14ac:dyDescent="0.25">
      <c r="A6353" s="21">
        <v>44227</v>
      </c>
      <c r="D6353" s="375">
        <v>55.25</v>
      </c>
      <c r="E6353" s="376">
        <v>52.2</v>
      </c>
      <c r="F6353" s="564">
        <f t="shared" si="86"/>
        <v>1.0584291187739463</v>
      </c>
      <c r="H6353" s="383">
        <f>AVERAGE(D6323:D6353)</f>
        <v>54.538709677419355</v>
      </c>
      <c r="I6353" s="383">
        <f>AVERAGE(E6323:E6353)</f>
        <v>51.806451612903224</v>
      </c>
      <c r="K6353" s="376">
        <v>48.68</v>
      </c>
      <c r="M6353" s="376">
        <v>86.8</v>
      </c>
      <c r="N6353" s="379">
        <f t="shared" si="87"/>
        <v>36.456000000000003</v>
      </c>
    </row>
    <row r="6354" spans="1:14" s="57" customFormat="1" x14ac:dyDescent="0.2">
      <c r="A6354" s="286">
        <v>44228</v>
      </c>
      <c r="D6354" s="370">
        <v>56.42</v>
      </c>
      <c r="E6354" s="370">
        <v>53.55</v>
      </c>
      <c r="F6354" s="564">
        <f t="shared" si="86"/>
        <v>1.0535947712418301</v>
      </c>
      <c r="K6354" s="435">
        <v>50.03</v>
      </c>
      <c r="M6354" s="711">
        <v>87</v>
      </c>
      <c r="N6354" s="385">
        <f t="shared" si="87"/>
        <v>36.54</v>
      </c>
    </row>
    <row r="6355" spans="1:14" x14ac:dyDescent="0.2">
      <c r="A6355" s="21">
        <v>44229</v>
      </c>
      <c r="D6355" s="18">
        <v>57.62</v>
      </c>
      <c r="E6355" s="18">
        <v>54.76</v>
      </c>
      <c r="F6355" s="564">
        <f t="shared" si="86"/>
        <v>1.052227903579255</v>
      </c>
      <c r="K6355" s="426">
        <v>51.24</v>
      </c>
      <c r="M6355" s="426">
        <v>82.8</v>
      </c>
      <c r="N6355" s="389">
        <f t="shared" si="87"/>
        <v>34.775999999999996</v>
      </c>
    </row>
    <row r="6356" spans="1:14" x14ac:dyDescent="0.2">
      <c r="A6356" s="21">
        <v>44230</v>
      </c>
      <c r="D6356" s="18">
        <v>58.61</v>
      </c>
      <c r="E6356" s="18">
        <v>55.69</v>
      </c>
      <c r="F6356" s="564">
        <f t="shared" si="86"/>
        <v>1.0524331118692765</v>
      </c>
      <c r="K6356" s="426"/>
      <c r="M6356" s="426">
        <v>82.8</v>
      </c>
      <c r="N6356" s="389">
        <f t="shared" si="87"/>
        <v>34.775999999999996</v>
      </c>
    </row>
    <row r="6357" spans="1:14" x14ac:dyDescent="0.2">
      <c r="A6357" s="21">
        <v>44231</v>
      </c>
      <c r="D6357" s="18">
        <v>58.98</v>
      </c>
      <c r="E6357" s="18">
        <v>56.23</v>
      </c>
      <c r="F6357" s="564">
        <f t="shared" si="86"/>
        <v>1.0489062777876579</v>
      </c>
      <c r="K6357" s="426"/>
      <c r="M6357" s="426">
        <v>84</v>
      </c>
      <c r="N6357" s="389">
        <f t="shared" si="87"/>
        <v>35.28</v>
      </c>
    </row>
    <row r="6358" spans="1:14" x14ac:dyDescent="0.2">
      <c r="A6358" s="21">
        <v>44232</v>
      </c>
      <c r="D6358" s="375">
        <v>59.48</v>
      </c>
      <c r="E6358" s="375">
        <v>56.85</v>
      </c>
      <c r="F6358" s="564">
        <f t="shared" si="86"/>
        <v>1.0462620932277924</v>
      </c>
      <c r="K6358" s="426"/>
      <c r="M6358" s="376">
        <v>86.5</v>
      </c>
      <c r="N6358" s="379">
        <f t="shared" si="87"/>
        <v>36.33</v>
      </c>
    </row>
    <row r="6359" spans="1:14" x14ac:dyDescent="0.2">
      <c r="A6359" s="21">
        <v>44233</v>
      </c>
      <c r="D6359" s="375">
        <v>59.48</v>
      </c>
      <c r="E6359" s="375">
        <v>56.85</v>
      </c>
      <c r="F6359" s="564">
        <f t="shared" si="86"/>
        <v>1.0462620932277924</v>
      </c>
      <c r="K6359" s="426"/>
      <c r="M6359" s="376">
        <v>86.5</v>
      </c>
      <c r="N6359" s="379">
        <f t="shared" si="87"/>
        <v>36.33</v>
      </c>
    </row>
    <row r="6360" spans="1:14" x14ac:dyDescent="0.2">
      <c r="A6360" s="21">
        <v>44234</v>
      </c>
      <c r="D6360" s="375">
        <v>59.48</v>
      </c>
      <c r="E6360" s="375">
        <v>56.85</v>
      </c>
      <c r="F6360" s="564">
        <f t="shared" si="86"/>
        <v>1.0462620932277924</v>
      </c>
      <c r="K6360" s="426"/>
      <c r="M6360" s="376">
        <v>86.5</v>
      </c>
      <c r="N6360" s="379">
        <f t="shared" si="87"/>
        <v>36.33</v>
      </c>
    </row>
    <row r="6361" spans="1:14" x14ac:dyDescent="0.2">
      <c r="A6361" s="21">
        <v>44235</v>
      </c>
      <c r="D6361" s="18">
        <v>60.17</v>
      </c>
      <c r="E6361" s="18">
        <v>57.97</v>
      </c>
      <c r="F6361" s="564">
        <f t="shared" si="86"/>
        <v>1.0379506641366225</v>
      </c>
      <c r="K6361" s="426"/>
      <c r="M6361" s="426">
        <v>88</v>
      </c>
      <c r="N6361" s="389">
        <f t="shared" si="87"/>
        <v>36.96</v>
      </c>
    </row>
    <row r="6362" spans="1:14" x14ac:dyDescent="0.2">
      <c r="A6362" s="21">
        <v>44236</v>
      </c>
      <c r="D6362" s="557">
        <v>60.74</v>
      </c>
      <c r="E6362" s="557">
        <v>58.36</v>
      </c>
      <c r="F6362" s="564">
        <f t="shared" si="86"/>
        <v>1.0407813570939</v>
      </c>
      <c r="K6362" s="426"/>
      <c r="M6362" s="426">
        <v>87.3</v>
      </c>
      <c r="N6362" s="389">
        <f t="shared" si="87"/>
        <v>36.665999999999997</v>
      </c>
    </row>
    <row r="6363" spans="1:14" x14ac:dyDescent="0.2">
      <c r="A6363" s="21">
        <v>44237</v>
      </c>
      <c r="D6363" s="557">
        <v>61.17</v>
      </c>
      <c r="E6363" s="557">
        <v>58.68</v>
      </c>
      <c r="F6363" s="564">
        <f t="shared" si="86"/>
        <v>1.0424335378323109</v>
      </c>
      <c r="K6363" s="426"/>
      <c r="M6363" s="426">
        <v>85.8</v>
      </c>
      <c r="N6363" s="389">
        <f t="shared" si="87"/>
        <v>36.036000000000001</v>
      </c>
    </row>
    <row r="6364" spans="1:14" x14ac:dyDescent="0.2">
      <c r="A6364" s="21">
        <v>44238</v>
      </c>
      <c r="D6364" s="557">
        <v>61.09</v>
      </c>
      <c r="E6364" s="557">
        <v>58.24</v>
      </c>
      <c r="F6364" s="564">
        <f t="shared" si="86"/>
        <v>1.0489354395604396</v>
      </c>
      <c r="K6364" s="426"/>
      <c r="M6364" s="426">
        <v>85</v>
      </c>
      <c r="N6364" s="389">
        <f t="shared" si="87"/>
        <v>35.699999999999996</v>
      </c>
    </row>
    <row r="6365" spans="1:14" x14ac:dyDescent="0.2">
      <c r="A6365" s="21">
        <v>44239</v>
      </c>
      <c r="D6365" s="375">
        <v>62.47</v>
      </c>
      <c r="E6365" s="375">
        <v>59.47</v>
      </c>
      <c r="F6365" s="564">
        <f t="shared" si="86"/>
        <v>1.0504456028249538</v>
      </c>
      <c r="K6365" s="376">
        <v>55.95</v>
      </c>
      <c r="M6365" s="376">
        <v>89.6</v>
      </c>
      <c r="N6365" s="379">
        <f t="shared" si="87"/>
        <v>37.631999999999998</v>
      </c>
    </row>
    <row r="6366" spans="1:14" x14ac:dyDescent="0.2">
      <c r="A6366" s="21">
        <v>44240</v>
      </c>
      <c r="D6366" s="375">
        <v>62.47</v>
      </c>
      <c r="E6366" s="375">
        <v>59.47</v>
      </c>
      <c r="F6366" s="564">
        <f t="shared" si="86"/>
        <v>1.0504456028249538</v>
      </c>
      <c r="K6366" s="376">
        <v>55.95</v>
      </c>
      <c r="M6366" s="376">
        <v>89.6</v>
      </c>
      <c r="N6366" s="379">
        <f t="shared" si="87"/>
        <v>37.631999999999998</v>
      </c>
    </row>
    <row r="6367" spans="1:14" x14ac:dyDescent="0.2">
      <c r="A6367" s="21">
        <v>44241</v>
      </c>
      <c r="D6367" s="375">
        <v>62.47</v>
      </c>
      <c r="E6367" s="375">
        <v>59.47</v>
      </c>
      <c r="F6367" s="564">
        <f t="shared" si="86"/>
        <v>1.0504456028249538</v>
      </c>
      <c r="K6367" s="376">
        <v>55.95</v>
      </c>
      <c r="M6367" s="376">
        <v>89.6</v>
      </c>
      <c r="N6367" s="379">
        <f t="shared" si="87"/>
        <v>37.631999999999998</v>
      </c>
    </row>
    <row r="6368" spans="1:14" x14ac:dyDescent="0.2">
      <c r="A6368" s="21">
        <v>44242</v>
      </c>
      <c r="D6368" s="557">
        <v>63.58</v>
      </c>
      <c r="E6368" s="375">
        <v>59.47</v>
      </c>
      <c r="F6368" s="424" t="s">
        <v>3371</v>
      </c>
      <c r="K6368" s="376">
        <v>55.95</v>
      </c>
      <c r="M6368" s="376">
        <v>89.6</v>
      </c>
      <c r="N6368" s="379">
        <f t="shared" si="87"/>
        <v>37.631999999999998</v>
      </c>
    </row>
    <row r="6369" spans="1:14" x14ac:dyDescent="0.2">
      <c r="A6369" s="21">
        <v>44243</v>
      </c>
      <c r="D6369" s="557">
        <v>63.96</v>
      </c>
      <c r="E6369" s="557">
        <v>60.05</v>
      </c>
      <c r="F6369" s="564">
        <f t="shared" si="86"/>
        <v>1.0651124063280599</v>
      </c>
      <c r="K6369" s="426">
        <v>56.53</v>
      </c>
      <c r="M6369" s="426">
        <v>89.8</v>
      </c>
      <c r="N6369" s="389">
        <f t="shared" si="87"/>
        <v>37.716000000000001</v>
      </c>
    </row>
    <row r="6370" spans="1:14" x14ac:dyDescent="0.2">
      <c r="A6370" s="21">
        <v>44244</v>
      </c>
      <c r="D6370" s="557">
        <v>65.02</v>
      </c>
      <c r="E6370" s="557">
        <v>61.14</v>
      </c>
      <c r="F6370" s="564">
        <f t="shared" si="86"/>
        <v>1.0634609093882892</v>
      </c>
      <c r="K6370" s="426">
        <v>57.62</v>
      </c>
      <c r="M6370" s="426">
        <v>97.8</v>
      </c>
      <c r="N6370" s="389">
        <f t="shared" si="87"/>
        <v>41.076000000000001</v>
      </c>
    </row>
    <row r="6371" spans="1:14" x14ac:dyDescent="0.2">
      <c r="A6371" s="21">
        <v>44245</v>
      </c>
      <c r="D6371" s="557">
        <v>64.09</v>
      </c>
      <c r="E6371" s="557">
        <v>60.52</v>
      </c>
      <c r="F6371" s="564">
        <f t="shared" si="86"/>
        <v>1.0589887640449438</v>
      </c>
      <c r="K6371" s="426">
        <v>57</v>
      </c>
      <c r="M6371" s="426">
        <v>97.8</v>
      </c>
      <c r="N6371" s="389">
        <f t="shared" si="87"/>
        <v>41.076000000000001</v>
      </c>
    </row>
    <row r="6372" spans="1:14" x14ac:dyDescent="0.2">
      <c r="A6372" s="21">
        <v>44246</v>
      </c>
      <c r="D6372" s="375">
        <v>62.84</v>
      </c>
      <c r="E6372" s="375">
        <v>59.24</v>
      </c>
      <c r="F6372" s="564">
        <f t="shared" si="86"/>
        <v>1.0607697501688049</v>
      </c>
      <c r="K6372" s="376">
        <v>55.72</v>
      </c>
      <c r="M6372" s="376">
        <v>95.8</v>
      </c>
      <c r="N6372" s="379">
        <f t="shared" si="87"/>
        <v>40.235999999999997</v>
      </c>
    </row>
    <row r="6373" spans="1:14" x14ac:dyDescent="0.2">
      <c r="A6373" s="21">
        <v>44247</v>
      </c>
      <c r="D6373" s="375">
        <v>62.84</v>
      </c>
      <c r="E6373" s="375">
        <v>59.24</v>
      </c>
      <c r="F6373" s="564">
        <f t="shared" si="86"/>
        <v>1.0607697501688049</v>
      </c>
      <c r="K6373" s="376">
        <v>55.72</v>
      </c>
      <c r="M6373" s="376">
        <v>95.8</v>
      </c>
      <c r="N6373" s="379">
        <f t="shared" si="87"/>
        <v>40.235999999999997</v>
      </c>
    </row>
    <row r="6374" spans="1:14" x14ac:dyDescent="0.2">
      <c r="A6374" s="21">
        <v>44248</v>
      </c>
      <c r="D6374" s="375">
        <v>62.84</v>
      </c>
      <c r="E6374" s="375">
        <v>59.24</v>
      </c>
      <c r="F6374" s="564">
        <f t="shared" si="86"/>
        <v>1.0607697501688049</v>
      </c>
      <c r="K6374" s="376">
        <v>55.72</v>
      </c>
      <c r="M6374" s="376">
        <v>95.8</v>
      </c>
      <c r="N6374" s="379">
        <f t="shared" si="87"/>
        <v>40.235999999999997</v>
      </c>
    </row>
    <row r="6375" spans="1:14" x14ac:dyDescent="0.2">
      <c r="A6375" s="21">
        <v>44249</v>
      </c>
      <c r="D6375" s="557">
        <v>64.73</v>
      </c>
      <c r="E6375" s="557">
        <v>61.49</v>
      </c>
      <c r="F6375" s="564">
        <f t="shared" si="86"/>
        <v>1.0526914945519597</v>
      </c>
      <c r="K6375" s="426">
        <v>57.97</v>
      </c>
      <c r="M6375" s="426">
        <v>94.5</v>
      </c>
      <c r="N6375" s="389">
        <f t="shared" si="87"/>
        <v>39.69</v>
      </c>
    </row>
    <row r="6376" spans="1:14" x14ac:dyDescent="0.2">
      <c r="A6376" s="21">
        <v>44250</v>
      </c>
      <c r="D6376" s="557">
        <v>64.73</v>
      </c>
      <c r="E6376" s="557">
        <v>61.67</v>
      </c>
      <c r="F6376" s="564">
        <f t="shared" si="86"/>
        <v>1.049618939516783</v>
      </c>
      <c r="K6376" s="426">
        <v>58.15</v>
      </c>
      <c r="M6376" s="426">
        <v>96</v>
      </c>
      <c r="N6376" s="389">
        <f t="shared" si="87"/>
        <v>40.32</v>
      </c>
    </row>
    <row r="6377" spans="1:14" x14ac:dyDescent="0.2">
      <c r="A6377" s="21">
        <v>44251</v>
      </c>
      <c r="D6377" s="557">
        <v>66.849999999999994</v>
      </c>
      <c r="E6377" s="557">
        <v>63.22</v>
      </c>
      <c r="F6377" s="564">
        <f t="shared" si="86"/>
        <v>1.0574185384372032</v>
      </c>
      <c r="K6377" s="426">
        <v>59.7</v>
      </c>
      <c r="M6377" s="426">
        <v>97.5</v>
      </c>
      <c r="N6377" s="389">
        <f t="shared" si="87"/>
        <v>40.949999999999996</v>
      </c>
    </row>
    <row r="6378" spans="1:14" x14ac:dyDescent="0.2">
      <c r="A6378" s="21">
        <v>44252</v>
      </c>
      <c r="D6378" s="557">
        <v>66.69</v>
      </c>
      <c r="E6378" s="557">
        <v>63.53</v>
      </c>
      <c r="F6378" s="564">
        <f t="shared" si="86"/>
        <v>1.0497402801825908</v>
      </c>
      <c r="K6378" s="426">
        <v>60.01</v>
      </c>
      <c r="M6378" s="426">
        <v>96</v>
      </c>
      <c r="N6378" s="389">
        <f t="shared" si="87"/>
        <v>40.32</v>
      </c>
    </row>
    <row r="6379" spans="1:14" x14ac:dyDescent="0.2">
      <c r="A6379" s="21">
        <v>44253</v>
      </c>
      <c r="D6379" s="375">
        <v>65.86</v>
      </c>
      <c r="E6379" s="416">
        <v>61.5</v>
      </c>
      <c r="F6379" s="564">
        <f t="shared" si="86"/>
        <v>1.0708943089430893</v>
      </c>
      <c r="K6379" s="376">
        <v>57.98</v>
      </c>
      <c r="M6379" s="376">
        <v>94.6</v>
      </c>
      <c r="N6379" s="379">
        <f t="shared" si="87"/>
        <v>39.731999999999999</v>
      </c>
    </row>
    <row r="6380" spans="1:14" x14ac:dyDescent="0.2">
      <c r="A6380" s="21">
        <v>44254</v>
      </c>
      <c r="D6380" s="375">
        <v>65.86</v>
      </c>
      <c r="E6380" s="416">
        <v>61.5</v>
      </c>
      <c r="F6380" s="564">
        <f t="shared" si="86"/>
        <v>1.0708943089430893</v>
      </c>
      <c r="K6380" s="376">
        <v>57.98</v>
      </c>
      <c r="M6380" s="376">
        <v>94.6</v>
      </c>
      <c r="N6380" s="379">
        <f t="shared" si="87"/>
        <v>39.731999999999999</v>
      </c>
    </row>
    <row r="6381" spans="1:14" ht="13.2" x14ac:dyDescent="0.25">
      <c r="A6381" s="21">
        <v>44255</v>
      </c>
      <c r="D6381" s="375">
        <v>65.86</v>
      </c>
      <c r="E6381" s="416">
        <v>61.5</v>
      </c>
      <c r="F6381" s="564">
        <f t="shared" ref="F6381:F6408" si="88">D6381/E6381</f>
        <v>1.0708943089430893</v>
      </c>
      <c r="H6381" s="383">
        <f>AVERAGE(D6354:D6381)</f>
        <v>62.371428571428559</v>
      </c>
      <c r="I6381" s="383">
        <f>AVERAGE(E6354:E6381)</f>
        <v>59.133928571428577</v>
      </c>
      <c r="K6381" s="376">
        <v>57.98</v>
      </c>
      <c r="M6381" s="376">
        <v>94.6</v>
      </c>
      <c r="N6381" s="379">
        <f t="shared" ref="N6381:N6444" si="89">(M6381/100)*42</f>
        <v>39.731999999999999</v>
      </c>
    </row>
    <row r="6382" spans="1:14" s="57" customFormat="1" x14ac:dyDescent="0.2">
      <c r="A6382" s="286">
        <v>44256</v>
      </c>
      <c r="D6382" s="672">
        <v>64.56</v>
      </c>
      <c r="E6382" s="672">
        <v>60.64</v>
      </c>
      <c r="F6382" s="564">
        <f t="shared" si="88"/>
        <v>1.0646437994722955</v>
      </c>
      <c r="K6382" s="435">
        <v>57.12</v>
      </c>
      <c r="M6382" s="542">
        <v>96.1</v>
      </c>
      <c r="N6382" s="385">
        <f t="shared" si="89"/>
        <v>40.362000000000002</v>
      </c>
    </row>
    <row r="6383" spans="1:14" x14ac:dyDescent="0.2">
      <c r="A6383" s="21">
        <v>44257</v>
      </c>
      <c r="D6383" s="426">
        <v>63.17</v>
      </c>
      <c r="E6383" s="557">
        <v>59.75</v>
      </c>
      <c r="F6383" s="564">
        <f t="shared" si="88"/>
        <v>1.0572384937238495</v>
      </c>
      <c r="K6383" s="426">
        <v>56.23</v>
      </c>
      <c r="M6383" s="426">
        <v>97</v>
      </c>
      <c r="N6383" s="389">
        <f t="shared" si="89"/>
        <v>40.74</v>
      </c>
    </row>
    <row r="6384" spans="1:14" x14ac:dyDescent="0.2">
      <c r="A6384" s="21">
        <v>44258</v>
      </c>
      <c r="D6384" s="426">
        <v>64.7</v>
      </c>
      <c r="E6384" s="557">
        <v>61.28</v>
      </c>
      <c r="F6384" s="564">
        <f t="shared" si="88"/>
        <v>1.0558093994778068</v>
      </c>
      <c r="K6384" s="426">
        <v>57.76</v>
      </c>
      <c r="M6384" s="426">
        <v>96.8</v>
      </c>
      <c r="N6384" s="389">
        <f t="shared" si="89"/>
        <v>40.655999999999999</v>
      </c>
    </row>
    <row r="6385" spans="1:14" x14ac:dyDescent="0.2">
      <c r="A6385" s="21">
        <v>44259</v>
      </c>
      <c r="D6385" s="426">
        <v>67.319999999999993</v>
      </c>
      <c r="E6385" s="557">
        <v>63.83</v>
      </c>
      <c r="F6385" s="564">
        <f t="shared" si="88"/>
        <v>1.0546764844117185</v>
      </c>
      <c r="K6385" s="426"/>
      <c r="M6385" s="426">
        <v>97.3</v>
      </c>
      <c r="N6385" s="389">
        <f t="shared" si="89"/>
        <v>40.866</v>
      </c>
    </row>
    <row r="6386" spans="1:14" x14ac:dyDescent="0.2">
      <c r="A6386" s="21">
        <v>44260</v>
      </c>
      <c r="D6386" s="376">
        <v>69.95</v>
      </c>
      <c r="E6386" s="375">
        <v>66.09</v>
      </c>
      <c r="F6386" s="564">
        <f t="shared" si="88"/>
        <v>1.0584052050234529</v>
      </c>
      <c r="K6386" s="426"/>
      <c r="M6386" s="376">
        <v>97.5</v>
      </c>
      <c r="N6386" s="379">
        <f t="shared" si="89"/>
        <v>40.949999999999996</v>
      </c>
    </row>
    <row r="6387" spans="1:14" x14ac:dyDescent="0.2">
      <c r="A6387" s="21">
        <v>44261</v>
      </c>
      <c r="D6387" s="376">
        <v>69.95</v>
      </c>
      <c r="E6387" s="375">
        <v>66.09</v>
      </c>
      <c r="F6387" s="564">
        <f t="shared" si="88"/>
        <v>1.0584052050234529</v>
      </c>
      <c r="K6387" s="426"/>
      <c r="M6387" s="376">
        <v>97.5</v>
      </c>
      <c r="N6387" s="379">
        <f t="shared" si="89"/>
        <v>40.949999999999996</v>
      </c>
    </row>
    <row r="6388" spans="1:14" x14ac:dyDescent="0.2">
      <c r="A6388" s="21">
        <v>44262</v>
      </c>
      <c r="D6388" s="376">
        <v>69.95</v>
      </c>
      <c r="E6388" s="375">
        <v>66.09</v>
      </c>
      <c r="F6388" s="564">
        <f t="shared" si="88"/>
        <v>1.0584052050234529</v>
      </c>
      <c r="K6388" s="426"/>
      <c r="M6388" s="376">
        <v>97.5</v>
      </c>
      <c r="N6388" s="379">
        <f t="shared" si="89"/>
        <v>40.949999999999996</v>
      </c>
    </row>
    <row r="6389" spans="1:14" x14ac:dyDescent="0.2">
      <c r="A6389" s="21">
        <v>44263</v>
      </c>
      <c r="D6389" s="426">
        <v>68</v>
      </c>
      <c r="E6389" s="557">
        <v>65.05</v>
      </c>
      <c r="F6389" s="564">
        <f t="shared" si="88"/>
        <v>1.0453497309761721</v>
      </c>
      <c r="K6389" s="426"/>
      <c r="M6389" s="426">
        <v>94</v>
      </c>
      <c r="N6389" s="389">
        <f t="shared" si="89"/>
        <v>39.479999999999997</v>
      </c>
    </row>
    <row r="6390" spans="1:14" x14ac:dyDescent="0.2">
      <c r="A6390" s="21">
        <v>44264</v>
      </c>
      <c r="D6390" s="426">
        <v>67.03</v>
      </c>
      <c r="E6390" s="557">
        <v>64.010000000000005</v>
      </c>
      <c r="F6390" s="564">
        <f t="shared" si="88"/>
        <v>1.0471801281049835</v>
      </c>
      <c r="K6390" s="426"/>
      <c r="M6390" s="426">
        <v>93.8</v>
      </c>
      <c r="N6390" s="389">
        <f t="shared" si="89"/>
        <v>39.396000000000001</v>
      </c>
    </row>
    <row r="6391" spans="1:14" x14ac:dyDescent="0.2">
      <c r="A6391" s="21">
        <v>44265</v>
      </c>
      <c r="D6391" s="426">
        <v>67.53</v>
      </c>
      <c r="E6391" s="557">
        <v>64.44</v>
      </c>
      <c r="F6391" s="564">
        <f t="shared" si="88"/>
        <v>1.0479515828677841</v>
      </c>
      <c r="K6391" s="426"/>
      <c r="M6391" s="426">
        <v>93.5</v>
      </c>
      <c r="N6391" s="389">
        <f t="shared" si="89"/>
        <v>39.270000000000003</v>
      </c>
    </row>
    <row r="6392" spans="1:14" x14ac:dyDescent="0.2">
      <c r="A6392" s="21">
        <v>44266</v>
      </c>
      <c r="D6392" s="426">
        <v>69.34</v>
      </c>
      <c r="E6392" s="557">
        <v>66.02</v>
      </c>
      <c r="F6392" s="564">
        <f t="shared" si="88"/>
        <v>1.0502877915783098</v>
      </c>
      <c r="K6392" s="426"/>
      <c r="M6392" s="426">
        <v>93.8</v>
      </c>
      <c r="N6392" s="389">
        <f t="shared" si="89"/>
        <v>39.396000000000001</v>
      </c>
    </row>
    <row r="6393" spans="1:14" x14ac:dyDescent="0.2">
      <c r="A6393" s="21">
        <v>44267</v>
      </c>
      <c r="D6393" s="376">
        <v>68.87</v>
      </c>
      <c r="E6393" s="375">
        <v>65.61</v>
      </c>
      <c r="F6393" s="564">
        <f t="shared" si="88"/>
        <v>1.0496875476299345</v>
      </c>
      <c r="K6393" s="426"/>
      <c r="M6393" s="376">
        <v>93.3</v>
      </c>
      <c r="N6393" s="379">
        <f t="shared" si="89"/>
        <v>39.186</v>
      </c>
    </row>
    <row r="6394" spans="1:14" x14ac:dyDescent="0.2">
      <c r="A6394" s="21">
        <v>44268</v>
      </c>
      <c r="D6394" s="376">
        <v>68.87</v>
      </c>
      <c r="E6394" s="375">
        <v>65.61</v>
      </c>
      <c r="F6394" s="564">
        <f t="shared" si="88"/>
        <v>1.0496875476299345</v>
      </c>
      <c r="K6394" s="426"/>
      <c r="M6394" s="376">
        <v>93.3</v>
      </c>
      <c r="N6394" s="379">
        <f t="shared" si="89"/>
        <v>39.186</v>
      </c>
    </row>
    <row r="6395" spans="1:14" x14ac:dyDescent="0.2">
      <c r="A6395" s="21">
        <v>44269</v>
      </c>
      <c r="D6395" s="376">
        <v>68.87</v>
      </c>
      <c r="E6395" s="375">
        <v>65.61</v>
      </c>
      <c r="F6395" s="564">
        <f t="shared" si="88"/>
        <v>1.0496875476299345</v>
      </c>
      <c r="K6395" s="426"/>
      <c r="M6395" s="376">
        <v>93.3</v>
      </c>
      <c r="N6395" s="379">
        <f t="shared" si="89"/>
        <v>39.186</v>
      </c>
    </row>
    <row r="6396" spans="1:14" x14ac:dyDescent="0.2">
      <c r="A6396" s="21">
        <v>44270</v>
      </c>
      <c r="D6396" s="426">
        <v>68.78</v>
      </c>
      <c r="E6396" s="426">
        <v>65.39</v>
      </c>
      <c r="F6396" s="564">
        <f t="shared" si="88"/>
        <v>1.0518427894173421</v>
      </c>
      <c r="K6396" s="18">
        <v>61.87</v>
      </c>
      <c r="M6396" s="426">
        <v>92.1</v>
      </c>
      <c r="N6396" s="389">
        <f t="shared" si="89"/>
        <v>38.681999999999995</v>
      </c>
    </row>
    <row r="6397" spans="1:14" x14ac:dyDescent="0.2">
      <c r="A6397" s="21">
        <v>44271</v>
      </c>
      <c r="D6397" s="426">
        <v>67.95</v>
      </c>
      <c r="E6397" s="426">
        <v>64.8</v>
      </c>
      <c r="F6397" s="564">
        <f t="shared" si="88"/>
        <v>1.0486111111111112</v>
      </c>
      <c r="K6397" s="18">
        <v>61.28</v>
      </c>
      <c r="M6397" s="426">
        <v>93.8</v>
      </c>
      <c r="N6397" s="389">
        <f t="shared" si="89"/>
        <v>39.396000000000001</v>
      </c>
    </row>
    <row r="6398" spans="1:14" x14ac:dyDescent="0.2">
      <c r="A6398" s="21">
        <v>44272</v>
      </c>
      <c r="D6398" s="426">
        <v>67.73</v>
      </c>
      <c r="E6398" s="426">
        <v>64.599999999999994</v>
      </c>
      <c r="F6398" s="564">
        <f t="shared" si="88"/>
        <v>1.0484520123839012</v>
      </c>
      <c r="K6398" s="18">
        <v>61.08</v>
      </c>
      <c r="M6398" s="426">
        <v>90</v>
      </c>
      <c r="N6398" s="389">
        <f t="shared" si="89"/>
        <v>37.800000000000004</v>
      </c>
    </row>
    <row r="6399" spans="1:14" x14ac:dyDescent="0.2">
      <c r="A6399" s="21">
        <v>44273</v>
      </c>
      <c r="D6399" s="426">
        <v>62.11</v>
      </c>
      <c r="E6399" s="426">
        <v>60</v>
      </c>
      <c r="F6399" s="564">
        <f t="shared" si="88"/>
        <v>1.0351666666666666</v>
      </c>
      <c r="K6399" s="18">
        <v>56.48</v>
      </c>
      <c r="M6399" s="426">
        <v>89.8</v>
      </c>
      <c r="N6399" s="389">
        <f t="shared" si="89"/>
        <v>37.716000000000001</v>
      </c>
    </row>
    <row r="6400" spans="1:14" x14ac:dyDescent="0.2">
      <c r="A6400" s="21">
        <v>44274</v>
      </c>
      <c r="D6400" s="376">
        <v>64</v>
      </c>
      <c r="E6400" s="376">
        <v>61.42</v>
      </c>
      <c r="F6400" s="564">
        <f t="shared" si="88"/>
        <v>1.0420058612829697</v>
      </c>
      <c r="K6400" s="376">
        <v>57.9</v>
      </c>
      <c r="M6400" s="376">
        <v>88.6</v>
      </c>
      <c r="N6400" s="379">
        <f t="shared" si="89"/>
        <v>37.211999999999996</v>
      </c>
    </row>
    <row r="6401" spans="1:14" x14ac:dyDescent="0.2">
      <c r="A6401" s="21">
        <v>44275</v>
      </c>
      <c r="D6401" s="376">
        <v>64</v>
      </c>
      <c r="E6401" s="376">
        <v>61.42</v>
      </c>
      <c r="F6401" s="564">
        <f t="shared" si="88"/>
        <v>1.0420058612829697</v>
      </c>
      <c r="K6401" s="376">
        <v>57.9</v>
      </c>
      <c r="M6401" s="376">
        <v>88.6</v>
      </c>
      <c r="N6401" s="379">
        <f t="shared" si="89"/>
        <v>37.211999999999996</v>
      </c>
    </row>
    <row r="6402" spans="1:14" x14ac:dyDescent="0.2">
      <c r="A6402" s="21">
        <v>44276</v>
      </c>
      <c r="D6402" s="376">
        <v>64</v>
      </c>
      <c r="E6402" s="376">
        <v>61.42</v>
      </c>
      <c r="F6402" s="564">
        <f t="shared" si="88"/>
        <v>1.0420058612829697</v>
      </c>
      <c r="K6402" s="376">
        <v>57.9</v>
      </c>
      <c r="M6402" s="376">
        <v>88.6</v>
      </c>
      <c r="N6402" s="379">
        <f t="shared" si="89"/>
        <v>37.211999999999996</v>
      </c>
    </row>
    <row r="6403" spans="1:14" x14ac:dyDescent="0.2">
      <c r="A6403" s="21">
        <v>44277</v>
      </c>
      <c r="D6403" s="426">
        <v>63.89</v>
      </c>
      <c r="E6403" s="426">
        <v>61.55</v>
      </c>
      <c r="F6403" s="564">
        <f t="shared" si="88"/>
        <v>1.0380178716490658</v>
      </c>
      <c r="K6403" s="18">
        <v>58.03</v>
      </c>
      <c r="M6403" s="426">
        <v>89.8</v>
      </c>
      <c r="N6403" s="389">
        <f t="shared" si="89"/>
        <v>37.716000000000001</v>
      </c>
    </row>
    <row r="6404" spans="1:14" x14ac:dyDescent="0.2">
      <c r="A6404" s="21">
        <v>44278</v>
      </c>
      <c r="D6404" s="426">
        <v>59.96</v>
      </c>
      <c r="E6404" s="426">
        <v>57.76</v>
      </c>
      <c r="F6404" s="424" t="s">
        <v>3405</v>
      </c>
      <c r="K6404" s="18">
        <v>54.24</v>
      </c>
      <c r="M6404" s="426">
        <v>87.3</v>
      </c>
      <c r="N6404" s="389">
        <f t="shared" si="89"/>
        <v>36.665999999999997</v>
      </c>
    </row>
    <row r="6405" spans="1:14" x14ac:dyDescent="0.2">
      <c r="A6405" s="21">
        <v>44279</v>
      </c>
      <c r="D6405" s="426">
        <v>63.7</v>
      </c>
      <c r="E6405" s="426">
        <v>61.18</v>
      </c>
      <c r="F6405" s="564">
        <f t="shared" si="88"/>
        <v>1.0411899313501145</v>
      </c>
      <c r="K6405" s="18">
        <v>57.66</v>
      </c>
      <c r="M6405" s="426">
        <v>90</v>
      </c>
      <c r="N6405" s="389">
        <f t="shared" si="89"/>
        <v>37.800000000000004</v>
      </c>
    </row>
    <row r="6406" spans="1:14" x14ac:dyDescent="0.2">
      <c r="A6406" s="21">
        <v>44280</v>
      </c>
      <c r="D6406" s="426">
        <v>61.21</v>
      </c>
      <c r="E6406" s="426">
        <v>58.56</v>
      </c>
      <c r="F6406" s="564">
        <f t="shared" si="88"/>
        <v>1.0452527322404372</v>
      </c>
      <c r="K6406" s="18">
        <v>55.04</v>
      </c>
      <c r="M6406" s="426">
        <v>89.8</v>
      </c>
      <c r="N6406" s="389">
        <f t="shared" si="89"/>
        <v>37.716000000000001</v>
      </c>
    </row>
    <row r="6407" spans="1:14" x14ac:dyDescent="0.2">
      <c r="A6407" s="21">
        <v>44281</v>
      </c>
      <c r="D6407" s="376">
        <v>63.77</v>
      </c>
      <c r="E6407" s="376">
        <v>60.97</v>
      </c>
      <c r="F6407" s="564">
        <f t="shared" si="88"/>
        <v>1.0459242250287026</v>
      </c>
      <c r="K6407" s="375">
        <v>57.45</v>
      </c>
      <c r="M6407" s="376">
        <v>90</v>
      </c>
      <c r="N6407" s="379">
        <f t="shared" si="89"/>
        <v>37.800000000000004</v>
      </c>
    </row>
    <row r="6408" spans="1:14" x14ac:dyDescent="0.2">
      <c r="A6408" s="21">
        <v>44282</v>
      </c>
      <c r="D6408" s="376">
        <v>63.77</v>
      </c>
      <c r="E6408" s="376">
        <v>60.97</v>
      </c>
      <c r="F6408" s="564">
        <f t="shared" si="88"/>
        <v>1.0459242250287026</v>
      </c>
      <c r="K6408" s="375">
        <v>57.45</v>
      </c>
      <c r="M6408" s="376">
        <v>90</v>
      </c>
      <c r="N6408" s="379">
        <f t="shared" si="89"/>
        <v>37.800000000000004</v>
      </c>
    </row>
    <row r="6409" spans="1:14" x14ac:dyDescent="0.2">
      <c r="A6409" s="21">
        <v>44283</v>
      </c>
      <c r="D6409" s="376">
        <v>63.77</v>
      </c>
      <c r="E6409" s="376">
        <v>60.97</v>
      </c>
      <c r="F6409" s="564">
        <f>D6409/E6409</f>
        <v>1.0459242250287026</v>
      </c>
      <c r="K6409" s="375">
        <v>57.45</v>
      </c>
      <c r="M6409" s="376">
        <v>90</v>
      </c>
      <c r="N6409" s="379">
        <f t="shared" si="89"/>
        <v>37.800000000000004</v>
      </c>
    </row>
    <row r="6410" spans="1:14" x14ac:dyDescent="0.2">
      <c r="A6410" s="21">
        <v>44284</v>
      </c>
      <c r="D6410" s="426">
        <v>64.06</v>
      </c>
      <c r="E6410" s="426">
        <v>61.56</v>
      </c>
      <c r="F6410" s="715" t="s">
        <v>3374</v>
      </c>
      <c r="K6410" s="18">
        <v>58.04</v>
      </c>
      <c r="M6410" s="426">
        <v>89.8</v>
      </c>
      <c r="N6410" s="389">
        <f t="shared" si="89"/>
        <v>37.716000000000001</v>
      </c>
    </row>
    <row r="6411" spans="1:14" x14ac:dyDescent="0.2">
      <c r="A6411" s="21">
        <v>44285</v>
      </c>
      <c r="D6411" s="426">
        <v>63.28</v>
      </c>
      <c r="E6411" s="426">
        <v>60.55</v>
      </c>
      <c r="F6411" s="564">
        <f>D6411/E6411</f>
        <v>1.0450867052023123</v>
      </c>
      <c r="K6411" s="18">
        <v>57.03</v>
      </c>
      <c r="M6411" s="426">
        <v>91.3</v>
      </c>
      <c r="N6411" s="389">
        <f t="shared" si="89"/>
        <v>38.345999999999997</v>
      </c>
    </row>
    <row r="6412" spans="1:14" ht="13.2" x14ac:dyDescent="0.25">
      <c r="A6412" s="21">
        <v>44286</v>
      </c>
      <c r="D6412" s="426">
        <v>63.52</v>
      </c>
      <c r="E6412" s="426">
        <v>59.16</v>
      </c>
      <c r="F6412" s="564">
        <f t="shared" ref="F6412:F6413" si="90">D6412/E6412</f>
        <v>1.0736984448951996</v>
      </c>
      <c r="H6412" s="383">
        <f>AVERAGE(D6382:D6412)</f>
        <v>65.729354838709668</v>
      </c>
      <c r="I6412" s="383">
        <f>AVERAGE(E6382:E6412)</f>
        <v>62.658064516129045</v>
      </c>
      <c r="K6412" s="18">
        <v>55.64</v>
      </c>
      <c r="M6412" s="426">
        <v>85</v>
      </c>
      <c r="N6412" s="389">
        <f t="shared" si="89"/>
        <v>35.699999999999996</v>
      </c>
    </row>
    <row r="6413" spans="1:14" s="57" customFormat="1" x14ac:dyDescent="0.2">
      <c r="A6413" s="286">
        <v>44287</v>
      </c>
      <c r="D6413" s="551">
        <v>63.85</v>
      </c>
      <c r="E6413" s="550">
        <v>61.45</v>
      </c>
      <c r="F6413" s="564">
        <f t="shared" si="90"/>
        <v>1.0390561432058585</v>
      </c>
      <c r="K6413" s="430">
        <v>57.93</v>
      </c>
      <c r="M6413" s="433">
        <v>91.3</v>
      </c>
      <c r="N6413" s="434">
        <f t="shared" si="89"/>
        <v>38.345999999999997</v>
      </c>
    </row>
    <row r="6414" spans="1:14" x14ac:dyDescent="0.2">
      <c r="A6414" s="21">
        <v>44288</v>
      </c>
      <c r="D6414" s="375">
        <v>63.85</v>
      </c>
      <c r="E6414" s="376">
        <v>61.45</v>
      </c>
      <c r="F6414" s="424" t="s">
        <v>3280</v>
      </c>
      <c r="K6414" s="375">
        <v>57.93</v>
      </c>
      <c r="M6414" s="376">
        <v>91.3</v>
      </c>
      <c r="N6414" s="379">
        <f t="shared" si="89"/>
        <v>38.345999999999997</v>
      </c>
    </row>
    <row r="6415" spans="1:14" x14ac:dyDescent="0.2">
      <c r="A6415" s="21">
        <v>44289</v>
      </c>
      <c r="D6415" s="375">
        <v>63.85</v>
      </c>
      <c r="E6415" s="376">
        <v>61.45</v>
      </c>
      <c r="F6415" s="564">
        <f>D6415/E6415</f>
        <v>1.0390561432058585</v>
      </c>
      <c r="K6415" s="375">
        <v>57.93</v>
      </c>
      <c r="M6415" s="376">
        <v>91.3</v>
      </c>
      <c r="N6415" s="379">
        <f t="shared" si="89"/>
        <v>38.345999999999997</v>
      </c>
    </row>
    <row r="6416" spans="1:14" x14ac:dyDescent="0.2">
      <c r="A6416" s="21">
        <v>44290</v>
      </c>
      <c r="D6416" s="375">
        <v>63.85</v>
      </c>
      <c r="E6416" s="376">
        <v>61.45</v>
      </c>
      <c r="F6416" s="564">
        <f t="shared" ref="F6416:F6479" si="91">D6416/E6416</f>
        <v>1.0390561432058585</v>
      </c>
      <c r="K6416" s="375">
        <v>57.93</v>
      </c>
      <c r="M6416" s="376">
        <v>91.3</v>
      </c>
      <c r="N6416" s="379">
        <f t="shared" si="89"/>
        <v>38.345999999999997</v>
      </c>
    </row>
    <row r="6417" spans="1:14" x14ac:dyDescent="0.2">
      <c r="A6417" s="21">
        <v>44291</v>
      </c>
      <c r="D6417" s="18">
        <v>63.85</v>
      </c>
      <c r="E6417" s="426">
        <v>58.65</v>
      </c>
      <c r="F6417" s="564">
        <f t="shared" si="91"/>
        <v>1.0886615515771527</v>
      </c>
      <c r="K6417" s="18">
        <v>55.13</v>
      </c>
      <c r="M6417" s="161">
        <v>98</v>
      </c>
      <c r="N6417" s="389">
        <f t="shared" si="89"/>
        <v>41.16</v>
      </c>
    </row>
    <row r="6418" spans="1:14" x14ac:dyDescent="0.2">
      <c r="A6418" s="21">
        <v>44292</v>
      </c>
      <c r="D6418" s="18">
        <v>61.47</v>
      </c>
      <c r="E6418" s="426">
        <v>59.33</v>
      </c>
      <c r="F6418" s="564">
        <f t="shared" si="91"/>
        <v>1.0360694421034891</v>
      </c>
      <c r="K6418" s="18">
        <v>55.81</v>
      </c>
      <c r="M6418" s="161">
        <v>92.8</v>
      </c>
      <c r="N6418" s="389">
        <f t="shared" si="89"/>
        <v>38.975999999999999</v>
      </c>
    </row>
    <row r="6419" spans="1:14" x14ac:dyDescent="0.2">
      <c r="A6419" s="21">
        <v>44293</v>
      </c>
      <c r="D6419" s="18">
        <v>61.86</v>
      </c>
      <c r="E6419" s="426">
        <v>59.77</v>
      </c>
      <c r="F6419" s="564">
        <f t="shared" si="91"/>
        <v>1.0349673749372594</v>
      </c>
      <c r="M6419" s="161">
        <v>87.8</v>
      </c>
      <c r="N6419" s="389">
        <f t="shared" si="89"/>
        <v>36.875999999999998</v>
      </c>
    </row>
    <row r="6420" spans="1:14" x14ac:dyDescent="0.2">
      <c r="A6420" s="21">
        <v>44294</v>
      </c>
      <c r="D6420" s="18">
        <v>62.09</v>
      </c>
      <c r="E6420" s="426">
        <v>59.6</v>
      </c>
      <c r="F6420" s="564">
        <f t="shared" si="91"/>
        <v>1.0417785234899328</v>
      </c>
      <c r="M6420" s="161">
        <v>85</v>
      </c>
      <c r="N6420" s="389">
        <f t="shared" si="89"/>
        <v>35.699999999999996</v>
      </c>
    </row>
    <row r="6421" spans="1:14" x14ac:dyDescent="0.2">
      <c r="A6421" s="21">
        <v>44295</v>
      </c>
      <c r="D6421" s="375">
        <v>61.89</v>
      </c>
      <c r="E6421" s="376">
        <v>59.32</v>
      </c>
      <c r="F6421" s="564">
        <f t="shared" si="91"/>
        <v>1.0433243425488874</v>
      </c>
      <c r="M6421" s="376">
        <v>84.8</v>
      </c>
      <c r="N6421" s="379">
        <f t="shared" si="89"/>
        <v>35.616</v>
      </c>
    </row>
    <row r="6422" spans="1:14" x14ac:dyDescent="0.2">
      <c r="A6422" s="21">
        <v>44296</v>
      </c>
      <c r="D6422" s="375">
        <v>61.89</v>
      </c>
      <c r="E6422" s="376">
        <v>59.32</v>
      </c>
      <c r="F6422" s="564">
        <f t="shared" si="91"/>
        <v>1.0433243425488874</v>
      </c>
      <c r="M6422" s="376">
        <v>84.8</v>
      </c>
      <c r="N6422" s="379">
        <f t="shared" si="89"/>
        <v>35.616</v>
      </c>
    </row>
    <row r="6423" spans="1:14" x14ac:dyDescent="0.2">
      <c r="A6423" s="21">
        <v>44297</v>
      </c>
      <c r="D6423" s="375">
        <v>61.89</v>
      </c>
      <c r="E6423" s="376">
        <v>59.32</v>
      </c>
      <c r="F6423" s="564">
        <f t="shared" si="91"/>
        <v>1.0433243425488874</v>
      </c>
      <c r="M6423" s="376">
        <v>84.8</v>
      </c>
      <c r="N6423" s="379">
        <f t="shared" si="89"/>
        <v>35.616</v>
      </c>
    </row>
    <row r="6424" spans="1:14" x14ac:dyDescent="0.2">
      <c r="A6424" s="21">
        <v>44298</v>
      </c>
      <c r="D6424" s="18">
        <v>62.38</v>
      </c>
      <c r="E6424" s="426">
        <v>59.7</v>
      </c>
      <c r="F6424" s="564">
        <f t="shared" si="91"/>
        <v>1.044891122278057</v>
      </c>
      <c r="M6424" s="161">
        <v>82</v>
      </c>
      <c r="N6424" s="389">
        <f t="shared" si="89"/>
        <v>34.44</v>
      </c>
    </row>
    <row r="6425" spans="1:14" x14ac:dyDescent="0.2">
      <c r="A6425" s="21">
        <v>44299</v>
      </c>
      <c r="D6425" s="18">
        <v>62.83</v>
      </c>
      <c r="E6425" s="426">
        <v>60.18</v>
      </c>
      <c r="F6425" s="564">
        <f t="shared" si="91"/>
        <v>1.0440345629777334</v>
      </c>
      <c r="M6425" s="426">
        <v>78.5</v>
      </c>
      <c r="N6425" s="389">
        <f t="shared" si="89"/>
        <v>32.97</v>
      </c>
    </row>
    <row r="6426" spans="1:14" x14ac:dyDescent="0.2">
      <c r="A6426" s="21">
        <v>44300</v>
      </c>
      <c r="D6426" s="18">
        <v>66.11</v>
      </c>
      <c r="E6426" s="426">
        <v>63.15</v>
      </c>
      <c r="F6426" s="564">
        <f t="shared" si="91"/>
        <v>1.0468725257323832</v>
      </c>
      <c r="M6426" s="426">
        <v>77.5</v>
      </c>
      <c r="N6426" s="389">
        <f t="shared" si="89"/>
        <v>32.550000000000004</v>
      </c>
    </row>
    <row r="6427" spans="1:14" x14ac:dyDescent="0.2">
      <c r="A6427" s="21">
        <v>44301</v>
      </c>
      <c r="D6427" s="18">
        <v>66.13</v>
      </c>
      <c r="E6427" s="426">
        <v>63.46</v>
      </c>
      <c r="F6427" s="564">
        <f t="shared" si="91"/>
        <v>1.0420737472423574</v>
      </c>
      <c r="K6427" s="18">
        <v>59.94</v>
      </c>
      <c r="M6427" s="426">
        <v>77.900000000000006</v>
      </c>
      <c r="N6427" s="389">
        <f t="shared" si="89"/>
        <v>32.718000000000004</v>
      </c>
    </row>
    <row r="6428" spans="1:14" x14ac:dyDescent="0.2">
      <c r="A6428" s="21">
        <v>44302</v>
      </c>
      <c r="D6428" s="375">
        <v>65.98</v>
      </c>
      <c r="E6428" s="376">
        <v>63.13</v>
      </c>
      <c r="F6428" s="564">
        <f t="shared" si="91"/>
        <v>1.0451449390147316</v>
      </c>
      <c r="K6428" s="375">
        <v>59.61</v>
      </c>
      <c r="M6428" s="376">
        <v>77.900000000000006</v>
      </c>
      <c r="N6428" s="379">
        <f t="shared" si="89"/>
        <v>32.718000000000004</v>
      </c>
    </row>
    <row r="6429" spans="1:14" x14ac:dyDescent="0.2">
      <c r="A6429" s="21">
        <v>44303</v>
      </c>
      <c r="D6429" s="375">
        <v>65.98</v>
      </c>
      <c r="E6429" s="376">
        <v>63.13</v>
      </c>
      <c r="F6429" s="564">
        <f t="shared" si="91"/>
        <v>1.0451449390147316</v>
      </c>
      <c r="K6429" s="375">
        <v>59.61</v>
      </c>
      <c r="M6429" s="376">
        <v>77.900000000000006</v>
      </c>
      <c r="N6429" s="379">
        <f t="shared" si="89"/>
        <v>32.718000000000004</v>
      </c>
    </row>
    <row r="6430" spans="1:14" x14ac:dyDescent="0.2">
      <c r="A6430" s="21">
        <v>44304</v>
      </c>
      <c r="D6430" s="375">
        <v>65.98</v>
      </c>
      <c r="E6430" s="376">
        <v>63.13</v>
      </c>
      <c r="F6430" s="564">
        <f t="shared" si="91"/>
        <v>1.0451449390147316</v>
      </c>
      <c r="K6430" s="375">
        <v>59.61</v>
      </c>
      <c r="M6430" s="376">
        <v>77.900000000000006</v>
      </c>
      <c r="N6430" s="379">
        <f t="shared" si="89"/>
        <v>32.718000000000004</v>
      </c>
    </row>
    <row r="6431" spans="1:14" x14ac:dyDescent="0.2">
      <c r="A6431" s="21">
        <v>44305</v>
      </c>
      <c r="D6431" s="18">
        <v>66.540000000000006</v>
      </c>
      <c r="E6431" s="426">
        <v>63.38</v>
      </c>
      <c r="F6431" s="564">
        <f t="shared" si="91"/>
        <v>1.0498579993688861</v>
      </c>
      <c r="K6431" s="18">
        <v>59.86</v>
      </c>
      <c r="M6431" s="426">
        <v>78.099999999999994</v>
      </c>
      <c r="N6431" s="389">
        <f t="shared" si="89"/>
        <v>32.802</v>
      </c>
    </row>
    <row r="6432" spans="1:14" x14ac:dyDescent="0.2">
      <c r="A6432" s="21">
        <v>44306</v>
      </c>
      <c r="D6432" s="557">
        <v>65.34</v>
      </c>
      <c r="E6432" s="426">
        <v>62.44</v>
      </c>
      <c r="F6432" s="564">
        <f t="shared" si="91"/>
        <v>1.0464445868033312</v>
      </c>
      <c r="K6432" s="18">
        <v>58.92</v>
      </c>
      <c r="M6432" s="426">
        <v>73.599999999999994</v>
      </c>
      <c r="N6432" s="389">
        <f t="shared" si="89"/>
        <v>30.911999999999999</v>
      </c>
    </row>
    <row r="6433" spans="1:14" x14ac:dyDescent="0.2">
      <c r="A6433" s="21">
        <v>44307</v>
      </c>
      <c r="D6433" s="557">
        <v>64.02</v>
      </c>
      <c r="E6433" s="426">
        <v>61.35</v>
      </c>
      <c r="F6433" s="564">
        <f t="shared" si="91"/>
        <v>1.0435207823960879</v>
      </c>
      <c r="K6433" s="18">
        <v>57.83</v>
      </c>
      <c r="M6433" s="426">
        <v>74.8</v>
      </c>
      <c r="N6433" s="389">
        <f t="shared" si="89"/>
        <v>31.416</v>
      </c>
    </row>
    <row r="6434" spans="1:14" x14ac:dyDescent="0.2">
      <c r="A6434" s="21">
        <v>44308</v>
      </c>
      <c r="D6434" s="557">
        <v>65.069999999999993</v>
      </c>
      <c r="E6434" s="426">
        <v>61.43</v>
      </c>
      <c r="F6434" s="564">
        <f t="shared" si="91"/>
        <v>1.05925443594335</v>
      </c>
      <c r="K6434" s="18">
        <v>57.91</v>
      </c>
      <c r="M6434" s="426">
        <v>75</v>
      </c>
      <c r="N6434" s="389">
        <f t="shared" si="89"/>
        <v>31.5</v>
      </c>
    </row>
    <row r="6435" spans="1:14" x14ac:dyDescent="0.2">
      <c r="A6435" s="21">
        <v>44309</v>
      </c>
      <c r="D6435" s="375">
        <v>65.75</v>
      </c>
      <c r="E6435" s="376">
        <v>62.14</v>
      </c>
      <c r="F6435" s="564">
        <f t="shared" si="91"/>
        <v>1.0580946250402317</v>
      </c>
      <c r="K6435" s="375">
        <v>58.62</v>
      </c>
      <c r="M6435" s="376">
        <v>75.5</v>
      </c>
      <c r="N6435" s="379">
        <f t="shared" si="89"/>
        <v>31.71</v>
      </c>
    </row>
    <row r="6436" spans="1:14" x14ac:dyDescent="0.2">
      <c r="A6436" s="21">
        <v>44310</v>
      </c>
      <c r="D6436" s="375">
        <v>65.75</v>
      </c>
      <c r="E6436" s="376">
        <v>62.14</v>
      </c>
      <c r="F6436" s="564">
        <f t="shared" si="91"/>
        <v>1.0580946250402317</v>
      </c>
      <c r="K6436" s="375">
        <v>58.62</v>
      </c>
      <c r="M6436" s="376">
        <v>75.5</v>
      </c>
      <c r="N6436" s="379">
        <f t="shared" si="89"/>
        <v>31.71</v>
      </c>
    </row>
    <row r="6437" spans="1:14" x14ac:dyDescent="0.2">
      <c r="A6437" s="21">
        <v>44311</v>
      </c>
      <c r="D6437" s="375">
        <v>65.75</v>
      </c>
      <c r="E6437" s="376">
        <v>62.14</v>
      </c>
      <c r="F6437" s="564">
        <f t="shared" si="91"/>
        <v>1.0580946250402317</v>
      </c>
      <c r="K6437" s="375">
        <v>58.62</v>
      </c>
      <c r="M6437" s="376">
        <v>75.5</v>
      </c>
      <c r="N6437" s="379">
        <f t="shared" si="89"/>
        <v>31.71</v>
      </c>
    </row>
    <row r="6438" spans="1:14" x14ac:dyDescent="0.2">
      <c r="A6438" s="21">
        <v>44312</v>
      </c>
      <c r="D6438" s="426">
        <v>65.5</v>
      </c>
      <c r="E6438" s="426">
        <v>61.91</v>
      </c>
      <c r="F6438" s="564">
        <f t="shared" si="91"/>
        <v>1.0579874010660637</v>
      </c>
      <c r="K6438" s="18">
        <v>58.39</v>
      </c>
      <c r="M6438" s="426">
        <v>75</v>
      </c>
      <c r="N6438" s="389">
        <f t="shared" si="89"/>
        <v>31.5</v>
      </c>
    </row>
    <row r="6439" spans="1:14" x14ac:dyDescent="0.2">
      <c r="A6439" s="21">
        <v>44313</v>
      </c>
      <c r="D6439" s="557">
        <v>66.25</v>
      </c>
      <c r="E6439" s="426">
        <v>62.94</v>
      </c>
      <c r="F6439" s="564">
        <f t="shared" si="91"/>
        <v>1.0525897680330474</v>
      </c>
      <c r="K6439" s="18">
        <v>59.42</v>
      </c>
      <c r="M6439" s="426">
        <v>75.8</v>
      </c>
      <c r="N6439" s="389">
        <f t="shared" si="89"/>
        <v>31.835999999999999</v>
      </c>
    </row>
    <row r="6440" spans="1:14" x14ac:dyDescent="0.2">
      <c r="A6440" s="21">
        <v>44314</v>
      </c>
      <c r="D6440" s="557">
        <v>67.08</v>
      </c>
      <c r="E6440" s="426">
        <v>63.86</v>
      </c>
      <c r="F6440" s="564">
        <f t="shared" si="91"/>
        <v>1.050422799874726</v>
      </c>
      <c r="K6440" s="18">
        <v>60.34</v>
      </c>
      <c r="M6440" s="426">
        <v>90</v>
      </c>
      <c r="N6440" s="389">
        <f t="shared" si="89"/>
        <v>37.800000000000004</v>
      </c>
    </row>
    <row r="6441" spans="1:14" x14ac:dyDescent="0.2">
      <c r="A6441" s="21">
        <v>44315</v>
      </c>
      <c r="D6441" s="557">
        <v>68.260000000000005</v>
      </c>
      <c r="E6441" s="426">
        <v>65.010000000000005</v>
      </c>
      <c r="F6441" s="564">
        <f t="shared" si="91"/>
        <v>1.0499923088755576</v>
      </c>
      <c r="K6441" s="18">
        <v>61.49</v>
      </c>
      <c r="M6441" s="426">
        <v>90</v>
      </c>
      <c r="N6441" s="389">
        <f t="shared" si="89"/>
        <v>37.800000000000004</v>
      </c>
    </row>
    <row r="6442" spans="1:14" ht="13.2" x14ac:dyDescent="0.25">
      <c r="A6442" s="21">
        <v>44316</v>
      </c>
      <c r="D6442" s="375">
        <v>67.73</v>
      </c>
      <c r="E6442" s="376">
        <v>63.58</v>
      </c>
      <c r="F6442" s="564">
        <f t="shared" si="91"/>
        <v>1.0652720981440706</v>
      </c>
      <c r="H6442" s="383">
        <f>AVERAGE(D6413:D6442)</f>
        <v>64.62566666666666</v>
      </c>
      <c r="I6442" s="383">
        <f>AVERAGE(E6413:E6442)</f>
        <v>61.643666666666689</v>
      </c>
      <c r="K6442" s="375">
        <v>60.06</v>
      </c>
      <c r="M6442" s="376">
        <v>86</v>
      </c>
      <c r="N6442" s="379">
        <f t="shared" si="89"/>
        <v>36.119999999999997</v>
      </c>
    </row>
    <row r="6443" spans="1:14" s="57" customFormat="1" x14ac:dyDescent="0.2">
      <c r="A6443" s="286">
        <v>44317</v>
      </c>
      <c r="D6443" s="430">
        <v>67.73</v>
      </c>
      <c r="E6443" s="431">
        <v>63.58</v>
      </c>
      <c r="F6443" s="564">
        <f t="shared" si="91"/>
        <v>1.0652720981440706</v>
      </c>
      <c r="K6443" s="430">
        <v>60.06</v>
      </c>
      <c r="M6443" s="376">
        <v>86</v>
      </c>
      <c r="N6443" s="434">
        <f t="shared" si="89"/>
        <v>36.119999999999997</v>
      </c>
    </row>
    <row r="6444" spans="1:14" x14ac:dyDescent="0.2">
      <c r="A6444" s="21">
        <v>44318</v>
      </c>
      <c r="D6444" s="375">
        <v>67.73</v>
      </c>
      <c r="E6444" s="376">
        <v>63.58</v>
      </c>
      <c r="F6444" s="564">
        <f t="shared" si="91"/>
        <v>1.0652720981440706</v>
      </c>
      <c r="K6444" s="375">
        <v>60.06</v>
      </c>
      <c r="M6444" s="376">
        <v>86</v>
      </c>
      <c r="N6444" s="379">
        <f t="shared" si="89"/>
        <v>36.119999999999997</v>
      </c>
    </row>
    <row r="6445" spans="1:14" x14ac:dyDescent="0.2">
      <c r="A6445" s="21">
        <v>44319</v>
      </c>
      <c r="D6445" s="557">
        <v>67.73</v>
      </c>
      <c r="E6445" s="426">
        <v>64.489999999999995</v>
      </c>
      <c r="F6445" s="564">
        <f t="shared" si="91"/>
        <v>1.0502403473406732</v>
      </c>
      <c r="K6445" s="18">
        <v>60.97</v>
      </c>
      <c r="M6445" s="426">
        <v>80.3</v>
      </c>
      <c r="N6445" s="389">
        <f t="shared" ref="N6445:N6463" si="92">(M6445/100)*42</f>
        <v>33.725999999999999</v>
      </c>
    </row>
    <row r="6446" spans="1:14" x14ac:dyDescent="0.2">
      <c r="A6446" s="21">
        <v>44320</v>
      </c>
      <c r="D6446" s="18">
        <v>68.91</v>
      </c>
      <c r="E6446" s="426">
        <v>65.69</v>
      </c>
      <c r="F6446" s="564">
        <f t="shared" si="91"/>
        <v>1.0490181153904703</v>
      </c>
      <c r="K6446" s="18">
        <v>62.17</v>
      </c>
      <c r="M6446" s="426">
        <v>80.5</v>
      </c>
      <c r="N6446" s="389">
        <f t="shared" si="92"/>
        <v>33.81</v>
      </c>
    </row>
    <row r="6447" spans="1:14" x14ac:dyDescent="0.2">
      <c r="A6447" s="21">
        <v>44321</v>
      </c>
      <c r="D6447" s="18">
        <v>69.709999999999994</v>
      </c>
      <c r="E6447" s="426">
        <v>65.63</v>
      </c>
      <c r="F6447" s="564">
        <f t="shared" si="91"/>
        <v>1.0621666920615571</v>
      </c>
      <c r="K6447" s="18">
        <v>62.11</v>
      </c>
      <c r="M6447" s="426">
        <v>80.5</v>
      </c>
      <c r="N6447" s="389">
        <f t="shared" si="92"/>
        <v>33.81</v>
      </c>
    </row>
    <row r="6448" spans="1:14" x14ac:dyDescent="0.2">
      <c r="A6448" s="21">
        <v>44322</v>
      </c>
      <c r="D6448" s="18">
        <v>68.62</v>
      </c>
      <c r="E6448" s="426">
        <v>64.709999999999994</v>
      </c>
      <c r="F6448" s="564">
        <f t="shared" si="91"/>
        <v>1.0604234276000619</v>
      </c>
      <c r="K6448" s="18">
        <v>61.19</v>
      </c>
      <c r="M6448" s="426">
        <v>80.3</v>
      </c>
      <c r="N6448" s="389">
        <f t="shared" si="92"/>
        <v>33.725999999999999</v>
      </c>
    </row>
    <row r="6449" spans="1:14" x14ac:dyDescent="0.2">
      <c r="A6449" s="21">
        <v>44323</v>
      </c>
      <c r="D6449" s="375">
        <v>68.73</v>
      </c>
      <c r="E6449" s="376">
        <v>64.900000000000006</v>
      </c>
      <c r="F6449" s="424" t="s">
        <v>3376</v>
      </c>
      <c r="K6449" s="375">
        <v>61.38</v>
      </c>
      <c r="M6449" s="376">
        <v>80.5</v>
      </c>
      <c r="N6449" s="379">
        <f t="shared" si="92"/>
        <v>33.81</v>
      </c>
    </row>
    <row r="6450" spans="1:14" x14ac:dyDescent="0.2">
      <c r="A6450" s="21">
        <v>44324</v>
      </c>
      <c r="D6450" s="375">
        <v>68.73</v>
      </c>
      <c r="E6450" s="376">
        <v>64.900000000000006</v>
      </c>
      <c r="F6450" s="564">
        <f t="shared" si="91"/>
        <v>1.0590138674884437</v>
      </c>
      <c r="K6450" s="375">
        <v>61.38</v>
      </c>
      <c r="M6450" s="376">
        <v>80.5</v>
      </c>
      <c r="N6450" s="379">
        <f t="shared" si="92"/>
        <v>33.81</v>
      </c>
    </row>
    <row r="6451" spans="1:14" x14ac:dyDescent="0.2">
      <c r="A6451" s="21">
        <v>44325</v>
      </c>
      <c r="D6451" s="375">
        <v>68.73</v>
      </c>
      <c r="E6451" s="376">
        <v>64.900000000000006</v>
      </c>
      <c r="F6451" s="564">
        <f t="shared" si="91"/>
        <v>1.0590138674884437</v>
      </c>
      <c r="K6451" s="375">
        <v>61.38</v>
      </c>
      <c r="M6451" s="376">
        <v>80.5</v>
      </c>
      <c r="N6451" s="379">
        <f t="shared" si="92"/>
        <v>33.81</v>
      </c>
    </row>
    <row r="6452" spans="1:14" x14ac:dyDescent="0.2">
      <c r="A6452" s="21">
        <v>44326</v>
      </c>
      <c r="D6452" s="557">
        <v>68.61</v>
      </c>
      <c r="E6452" s="426">
        <v>64.92</v>
      </c>
      <c r="F6452" s="564">
        <f t="shared" si="91"/>
        <v>1.0568391866913123</v>
      </c>
      <c r="K6452" s="161">
        <v>61.4</v>
      </c>
      <c r="M6452" s="426">
        <v>80.8</v>
      </c>
      <c r="N6452" s="389">
        <f t="shared" si="92"/>
        <v>33.936</v>
      </c>
    </row>
    <row r="6453" spans="1:14" x14ac:dyDescent="0.2">
      <c r="A6453" s="21">
        <v>44327</v>
      </c>
      <c r="D6453" s="557">
        <v>68.83</v>
      </c>
      <c r="E6453" s="426">
        <v>65.28</v>
      </c>
      <c r="F6453" s="564">
        <f t="shared" si="91"/>
        <v>1.0543811274509804</v>
      </c>
      <c r="K6453" s="18">
        <v>61.76</v>
      </c>
      <c r="M6453" s="426">
        <v>79.8</v>
      </c>
      <c r="N6453" s="389">
        <f t="shared" si="92"/>
        <v>33.515999999999998</v>
      </c>
    </row>
    <row r="6454" spans="1:14" x14ac:dyDescent="0.2">
      <c r="A6454" s="21">
        <v>44328</v>
      </c>
      <c r="D6454" s="557">
        <v>69.62</v>
      </c>
      <c r="E6454" s="426">
        <v>66.08</v>
      </c>
      <c r="F6454" s="564">
        <f t="shared" si="91"/>
        <v>1.0535714285714286</v>
      </c>
      <c r="K6454" s="18">
        <v>62.56</v>
      </c>
      <c r="M6454" s="426">
        <v>80.599999999999994</v>
      </c>
      <c r="N6454" s="389">
        <f t="shared" si="92"/>
        <v>33.851999999999997</v>
      </c>
    </row>
    <row r="6455" spans="1:14" x14ac:dyDescent="0.2">
      <c r="A6455" s="21">
        <v>44329</v>
      </c>
      <c r="D6455" s="557">
        <v>67.36</v>
      </c>
      <c r="E6455" s="426">
        <v>63.82</v>
      </c>
      <c r="F6455" s="424" t="s">
        <v>3375</v>
      </c>
      <c r="M6455" s="426">
        <v>79.5</v>
      </c>
      <c r="N6455" s="389">
        <f t="shared" si="92"/>
        <v>33.39</v>
      </c>
    </row>
    <row r="6456" spans="1:14" x14ac:dyDescent="0.2">
      <c r="A6456" s="21">
        <v>44330</v>
      </c>
      <c r="D6456" s="375">
        <v>69.239999999999995</v>
      </c>
      <c r="E6456" s="376">
        <v>65.37</v>
      </c>
      <c r="F6456" s="564">
        <f t="shared" si="91"/>
        <v>1.0592014685635611</v>
      </c>
      <c r="M6456" s="376">
        <v>78.8</v>
      </c>
      <c r="N6456" s="379">
        <f t="shared" si="92"/>
        <v>33.095999999999997</v>
      </c>
    </row>
    <row r="6457" spans="1:14" x14ac:dyDescent="0.2">
      <c r="A6457" s="21">
        <v>44331</v>
      </c>
      <c r="D6457" s="375">
        <v>69.239999999999995</v>
      </c>
      <c r="E6457" s="376">
        <v>65.37</v>
      </c>
      <c r="F6457" s="564">
        <f t="shared" si="91"/>
        <v>1.0592014685635611</v>
      </c>
      <c r="M6457" s="376">
        <v>78.8</v>
      </c>
      <c r="N6457" s="379">
        <f t="shared" si="92"/>
        <v>33.095999999999997</v>
      </c>
    </row>
    <row r="6458" spans="1:14" x14ac:dyDescent="0.2">
      <c r="A6458" s="21">
        <v>44332</v>
      </c>
      <c r="D6458" s="375">
        <v>69.239999999999995</v>
      </c>
      <c r="E6458" s="376">
        <v>65.37</v>
      </c>
      <c r="F6458" s="564">
        <f t="shared" si="91"/>
        <v>1.0592014685635611</v>
      </c>
      <c r="M6458" s="376">
        <v>78.8</v>
      </c>
      <c r="N6458" s="379">
        <f t="shared" si="92"/>
        <v>33.095999999999997</v>
      </c>
    </row>
    <row r="6459" spans="1:14" x14ac:dyDescent="0.2">
      <c r="A6459" s="21">
        <v>44333</v>
      </c>
      <c r="D6459" s="557">
        <v>69.62</v>
      </c>
      <c r="E6459" s="426">
        <v>66.27</v>
      </c>
      <c r="F6459" s="564">
        <f t="shared" si="91"/>
        <v>1.0505507771238873</v>
      </c>
      <c r="K6459" s="18">
        <v>62.75</v>
      </c>
      <c r="M6459" s="426">
        <v>79.8</v>
      </c>
      <c r="N6459" s="389">
        <f t="shared" si="92"/>
        <v>33.515999999999998</v>
      </c>
    </row>
    <row r="6460" spans="1:14" x14ac:dyDescent="0.2">
      <c r="A6460" s="21">
        <v>44334</v>
      </c>
      <c r="D6460" s="557">
        <v>69.010000000000005</v>
      </c>
      <c r="E6460" s="426">
        <v>65.489999999999995</v>
      </c>
      <c r="F6460" s="564">
        <f t="shared" si="91"/>
        <v>1.0537486639181557</v>
      </c>
      <c r="K6460" s="18">
        <v>61.97</v>
      </c>
      <c r="M6460" s="426">
        <v>79.8</v>
      </c>
      <c r="N6460" s="389">
        <f t="shared" si="92"/>
        <v>33.515999999999998</v>
      </c>
    </row>
    <row r="6461" spans="1:14" x14ac:dyDescent="0.2">
      <c r="A6461" s="21">
        <v>44335</v>
      </c>
      <c r="D6461" s="557">
        <v>66.88</v>
      </c>
      <c r="E6461" s="426">
        <v>63.36</v>
      </c>
      <c r="F6461" s="564">
        <f t="shared" si="91"/>
        <v>1.0555555555555556</v>
      </c>
      <c r="K6461" s="18">
        <v>59.84</v>
      </c>
      <c r="M6461" s="426">
        <v>80</v>
      </c>
      <c r="N6461" s="389">
        <f t="shared" si="92"/>
        <v>33.6</v>
      </c>
    </row>
    <row r="6462" spans="1:14" x14ac:dyDescent="0.2">
      <c r="A6462" s="21">
        <v>44336</v>
      </c>
      <c r="D6462" s="557">
        <v>65.180000000000007</v>
      </c>
      <c r="E6462" s="426">
        <v>62.05</v>
      </c>
      <c r="F6462" s="564">
        <f t="shared" si="91"/>
        <v>1.0504431909750203</v>
      </c>
      <c r="K6462" s="18">
        <v>58.53</v>
      </c>
      <c r="M6462" s="426">
        <v>80</v>
      </c>
      <c r="N6462" s="389">
        <f t="shared" si="92"/>
        <v>33.6</v>
      </c>
    </row>
    <row r="6463" spans="1:14" x14ac:dyDescent="0.2">
      <c r="A6463" s="21">
        <v>44337</v>
      </c>
      <c r="D6463" s="375">
        <v>66.72</v>
      </c>
      <c r="E6463" s="376">
        <v>63.58</v>
      </c>
      <c r="F6463" s="564">
        <f t="shared" si="91"/>
        <v>1.0493865995596099</v>
      </c>
      <c r="K6463" s="375">
        <v>60.06</v>
      </c>
      <c r="M6463" s="376">
        <v>80.3</v>
      </c>
      <c r="N6463" s="379">
        <f t="shared" si="92"/>
        <v>33.725999999999999</v>
      </c>
    </row>
    <row r="6464" spans="1:14" x14ac:dyDescent="0.2">
      <c r="A6464" s="21">
        <v>44338</v>
      </c>
      <c r="D6464" s="375">
        <v>66.72</v>
      </c>
      <c r="E6464" s="376">
        <v>63.58</v>
      </c>
      <c r="F6464" s="564">
        <f t="shared" si="91"/>
        <v>1.0493865995596099</v>
      </c>
      <c r="K6464" s="375">
        <v>60.06</v>
      </c>
      <c r="M6464" s="376">
        <v>80.3</v>
      </c>
      <c r="N6464" s="379">
        <f t="shared" ref="N6464:N6465" si="93">(M6464/100)*42</f>
        <v>33.725999999999999</v>
      </c>
    </row>
    <row r="6465" spans="1:14" x14ac:dyDescent="0.2">
      <c r="A6465" s="21">
        <v>44339</v>
      </c>
      <c r="D6465" s="375">
        <v>66.72</v>
      </c>
      <c r="E6465" s="376">
        <v>63.58</v>
      </c>
      <c r="F6465" s="564">
        <f t="shared" si="91"/>
        <v>1.0493865995596099</v>
      </c>
      <c r="K6465" s="375">
        <v>60.06</v>
      </c>
      <c r="M6465" s="376">
        <v>80.3</v>
      </c>
      <c r="N6465" s="379">
        <f t="shared" si="93"/>
        <v>33.725999999999999</v>
      </c>
    </row>
    <row r="6466" spans="1:14" x14ac:dyDescent="0.2">
      <c r="A6466" s="21">
        <v>44340</v>
      </c>
      <c r="D6466" s="557">
        <v>68.59</v>
      </c>
      <c r="E6466" s="426">
        <v>66.05</v>
      </c>
      <c r="F6466" s="564">
        <f t="shared" si="91"/>
        <v>1.0384557153671461</v>
      </c>
      <c r="K6466" s="18">
        <v>62.53</v>
      </c>
      <c r="M6466" s="426">
        <v>83.5</v>
      </c>
      <c r="N6466" s="389">
        <f>(M6466/100)*42</f>
        <v>35.07</v>
      </c>
    </row>
    <row r="6467" spans="1:14" x14ac:dyDescent="0.2">
      <c r="A6467" s="21">
        <v>44341</v>
      </c>
      <c r="D6467" s="426">
        <v>68.8</v>
      </c>
      <c r="E6467" s="426">
        <v>66.069999999999993</v>
      </c>
      <c r="F6467" s="564">
        <f t="shared" si="91"/>
        <v>1.0413198123202665</v>
      </c>
      <c r="K6467" s="18">
        <v>62.55</v>
      </c>
      <c r="M6467" s="426">
        <v>85</v>
      </c>
      <c r="N6467" s="389">
        <f>(M6467/100)*42</f>
        <v>35.699999999999996</v>
      </c>
    </row>
    <row r="6468" spans="1:14" x14ac:dyDescent="0.2">
      <c r="A6468" s="21">
        <v>44342</v>
      </c>
      <c r="D6468" s="557">
        <v>68.930000000000007</v>
      </c>
      <c r="E6468" s="426">
        <v>66.209999999999994</v>
      </c>
      <c r="F6468" s="564">
        <f t="shared" si="91"/>
        <v>1.0410814076423502</v>
      </c>
      <c r="K6468" s="18">
        <v>62.69</v>
      </c>
      <c r="M6468" s="426">
        <v>85.3</v>
      </c>
      <c r="N6468" s="389">
        <f>(M6468/100)*42</f>
        <v>35.826000000000001</v>
      </c>
    </row>
    <row r="6469" spans="1:14" x14ac:dyDescent="0.2">
      <c r="A6469" s="21">
        <v>44343</v>
      </c>
      <c r="D6469" s="557">
        <v>69.430000000000007</v>
      </c>
      <c r="E6469" s="426">
        <v>66.849999999999994</v>
      </c>
      <c r="F6469" s="564">
        <f t="shared" si="91"/>
        <v>1.0385938668661183</v>
      </c>
      <c r="K6469" s="18">
        <v>63.33</v>
      </c>
      <c r="M6469" s="426">
        <v>87.8</v>
      </c>
      <c r="N6469" s="389">
        <f>(M6469/100)*42</f>
        <v>36.875999999999998</v>
      </c>
    </row>
    <row r="6470" spans="1:14" x14ac:dyDescent="0.2">
      <c r="A6470" s="21">
        <v>44344</v>
      </c>
      <c r="D6470" s="375">
        <v>69.36</v>
      </c>
      <c r="E6470" s="376">
        <v>66.319999999999993</v>
      </c>
      <c r="F6470" s="564">
        <f t="shared" si="91"/>
        <v>1.0458383594692402</v>
      </c>
      <c r="K6470" s="376">
        <v>62.8</v>
      </c>
      <c r="M6470" s="376">
        <v>87.8</v>
      </c>
      <c r="N6470" s="379">
        <f>(M6470/100)*42</f>
        <v>36.875999999999998</v>
      </c>
    </row>
    <row r="6471" spans="1:14" x14ac:dyDescent="0.2">
      <c r="A6471" s="21">
        <v>44345</v>
      </c>
      <c r="D6471" s="375">
        <v>69.36</v>
      </c>
      <c r="E6471" s="376">
        <v>66.319999999999993</v>
      </c>
      <c r="F6471" s="564">
        <f t="shared" si="91"/>
        <v>1.0458383594692402</v>
      </c>
      <c r="K6471" s="376">
        <v>62.8</v>
      </c>
      <c r="M6471" s="376">
        <v>87.8</v>
      </c>
      <c r="N6471" s="379">
        <f t="shared" ref="N6471:N6534" si="94">(M6471/100)*42</f>
        <v>36.875999999999998</v>
      </c>
    </row>
    <row r="6472" spans="1:14" x14ac:dyDescent="0.2">
      <c r="A6472" s="21">
        <v>44346</v>
      </c>
      <c r="D6472" s="375">
        <v>69.36</v>
      </c>
      <c r="E6472" s="376">
        <v>66.319999999999993</v>
      </c>
      <c r="F6472" s="564">
        <f t="shared" si="91"/>
        <v>1.0458383594692402</v>
      </c>
      <c r="K6472" s="376">
        <v>62.8</v>
      </c>
      <c r="M6472" s="376">
        <v>87.8</v>
      </c>
      <c r="N6472" s="379">
        <f t="shared" si="94"/>
        <v>36.875999999999998</v>
      </c>
    </row>
    <row r="6473" spans="1:14" ht="13.2" x14ac:dyDescent="0.25">
      <c r="A6473" s="21">
        <v>44347</v>
      </c>
      <c r="D6473" s="375">
        <v>69.36</v>
      </c>
      <c r="E6473" s="376">
        <v>66.319999999999993</v>
      </c>
      <c r="F6473" s="424" t="s">
        <v>3225</v>
      </c>
      <c r="H6473" s="383">
        <f>AVERAGE(D6443:D6473)</f>
        <v>68.477419354838716</v>
      </c>
      <c r="I6473" s="383">
        <f>AVERAGE(E6443:E6473)</f>
        <v>65.063225806451584</v>
      </c>
      <c r="K6473" s="376">
        <v>62.8</v>
      </c>
      <c r="M6473" s="376">
        <v>87.8</v>
      </c>
      <c r="N6473" s="379">
        <f t="shared" si="94"/>
        <v>36.875999999999998</v>
      </c>
    </row>
    <row r="6474" spans="1:14" s="57" customFormat="1" x14ac:dyDescent="0.2">
      <c r="A6474" s="286">
        <v>44348</v>
      </c>
      <c r="D6474" s="370">
        <v>70.03</v>
      </c>
      <c r="E6474" s="435">
        <v>67.72</v>
      </c>
      <c r="F6474" s="564">
        <f t="shared" si="91"/>
        <v>1.034111045481394</v>
      </c>
      <c r="K6474" s="372">
        <v>64.2</v>
      </c>
      <c r="L6474" s="263"/>
      <c r="M6474" s="426">
        <v>88.8</v>
      </c>
      <c r="N6474" s="385">
        <f t="shared" si="94"/>
        <v>37.295999999999999</v>
      </c>
    </row>
    <row r="6475" spans="1:14" x14ac:dyDescent="0.2">
      <c r="A6475" s="21">
        <v>44349</v>
      </c>
      <c r="D6475" s="426">
        <v>70.599999999999994</v>
      </c>
      <c r="E6475" s="426">
        <v>68.83</v>
      </c>
      <c r="F6475" s="564">
        <f t="shared" si="91"/>
        <v>1.0257155310184511</v>
      </c>
      <c r="K6475" s="18">
        <v>65.31</v>
      </c>
      <c r="M6475" s="426">
        <v>91.4</v>
      </c>
      <c r="N6475" s="389">
        <f t="shared" si="94"/>
        <v>38.387999999999998</v>
      </c>
    </row>
    <row r="6476" spans="1:14" x14ac:dyDescent="0.2">
      <c r="A6476" s="21">
        <v>44350</v>
      </c>
      <c r="D6476" s="426">
        <v>70.709999999999994</v>
      </c>
      <c r="E6476" s="426">
        <v>68.81</v>
      </c>
      <c r="F6476" s="564">
        <f t="shared" si="91"/>
        <v>1.0276122656590612</v>
      </c>
      <c r="M6476" s="426">
        <v>90.5</v>
      </c>
      <c r="N6476" s="389">
        <f t="shared" si="94"/>
        <v>38.01</v>
      </c>
    </row>
    <row r="6477" spans="1:14" x14ac:dyDescent="0.2">
      <c r="A6477" s="21">
        <v>44351</v>
      </c>
      <c r="D6477" s="376">
        <v>71.3</v>
      </c>
      <c r="E6477" s="376">
        <v>69.62</v>
      </c>
      <c r="F6477" s="564">
        <f t="shared" si="91"/>
        <v>1.0241309968399883</v>
      </c>
      <c r="M6477" s="376">
        <v>91.8</v>
      </c>
      <c r="N6477" s="379">
        <f t="shared" si="94"/>
        <v>38.555999999999997</v>
      </c>
    </row>
    <row r="6478" spans="1:14" x14ac:dyDescent="0.2">
      <c r="A6478" s="21">
        <v>44352</v>
      </c>
      <c r="D6478" s="376">
        <v>71.3</v>
      </c>
      <c r="E6478" s="376">
        <v>69.62</v>
      </c>
      <c r="F6478" s="564">
        <f t="shared" si="91"/>
        <v>1.0241309968399883</v>
      </c>
      <c r="M6478" s="376">
        <v>91.8</v>
      </c>
      <c r="N6478" s="379">
        <f t="shared" si="94"/>
        <v>38.555999999999997</v>
      </c>
    </row>
    <row r="6479" spans="1:14" x14ac:dyDescent="0.2">
      <c r="A6479" s="21">
        <v>44353</v>
      </c>
      <c r="D6479" s="376">
        <v>71.3</v>
      </c>
      <c r="E6479" s="376">
        <v>69.62</v>
      </c>
      <c r="F6479" s="564">
        <f t="shared" si="91"/>
        <v>1.0241309968399883</v>
      </c>
      <c r="M6479" s="376">
        <v>91.8</v>
      </c>
      <c r="N6479" s="379">
        <f t="shared" si="94"/>
        <v>38.555999999999997</v>
      </c>
    </row>
    <row r="6480" spans="1:14" x14ac:dyDescent="0.2">
      <c r="A6480" s="21">
        <v>44354</v>
      </c>
      <c r="D6480" s="426">
        <v>70.89</v>
      </c>
      <c r="E6480" s="426">
        <v>69.23</v>
      </c>
      <c r="F6480" s="564">
        <f t="shared" ref="F6480:F6548" si="95">D6480/E6480</f>
        <v>1.0239780442004911</v>
      </c>
      <c r="M6480" s="426">
        <v>91.3</v>
      </c>
      <c r="N6480" s="389">
        <f t="shared" si="94"/>
        <v>38.345999999999997</v>
      </c>
    </row>
    <row r="6481" spans="1:14" x14ac:dyDescent="0.2">
      <c r="A6481" s="21">
        <v>44355</v>
      </c>
      <c r="D6481" s="426">
        <v>71.39</v>
      </c>
      <c r="E6481" s="426">
        <v>70.05</v>
      </c>
      <c r="F6481" s="564">
        <f t="shared" si="95"/>
        <v>1.019129193433262</v>
      </c>
      <c r="M6481" s="426">
        <v>93.3</v>
      </c>
      <c r="N6481" s="389">
        <f t="shared" si="94"/>
        <v>39.186</v>
      </c>
    </row>
    <row r="6482" spans="1:14" x14ac:dyDescent="0.2">
      <c r="A6482" s="21">
        <v>44356</v>
      </c>
      <c r="D6482" s="426">
        <v>71.31</v>
      </c>
      <c r="E6482" s="426">
        <v>69.959999999999994</v>
      </c>
      <c r="F6482" s="564">
        <f t="shared" si="95"/>
        <v>1.0192967409948543</v>
      </c>
      <c r="M6482" s="426">
        <v>93.5</v>
      </c>
      <c r="N6482" s="389">
        <f t="shared" si="94"/>
        <v>39.270000000000003</v>
      </c>
    </row>
    <row r="6483" spans="1:14" x14ac:dyDescent="0.2">
      <c r="A6483" s="21">
        <v>44357</v>
      </c>
      <c r="D6483" s="426">
        <v>71.650000000000006</v>
      </c>
      <c r="E6483" s="426">
        <v>70.290000000000006</v>
      </c>
      <c r="F6483" s="564">
        <f t="shared" si="95"/>
        <v>1.0193484137146109</v>
      </c>
      <c r="M6483" s="426">
        <v>93.5</v>
      </c>
      <c r="N6483" s="389">
        <f t="shared" si="94"/>
        <v>39.270000000000003</v>
      </c>
    </row>
    <row r="6484" spans="1:14" x14ac:dyDescent="0.2">
      <c r="A6484" s="21">
        <v>44358</v>
      </c>
      <c r="D6484" s="376">
        <v>72.05</v>
      </c>
      <c r="E6484" s="376">
        <v>70.91</v>
      </c>
      <c r="F6484" s="564">
        <f t="shared" si="95"/>
        <v>1.0160767169651672</v>
      </c>
      <c r="M6484" s="376">
        <v>95.3</v>
      </c>
      <c r="N6484" s="379">
        <f t="shared" si="94"/>
        <v>40.025999999999996</v>
      </c>
    </row>
    <row r="6485" spans="1:14" x14ac:dyDescent="0.2">
      <c r="A6485" s="21">
        <v>44359</v>
      </c>
      <c r="D6485" s="376">
        <v>72.05</v>
      </c>
      <c r="E6485" s="376">
        <v>70.91</v>
      </c>
      <c r="F6485" s="564">
        <f t="shared" si="95"/>
        <v>1.0160767169651672</v>
      </c>
      <c r="M6485" s="376">
        <v>95.3</v>
      </c>
      <c r="N6485" s="379">
        <f t="shared" si="94"/>
        <v>40.025999999999996</v>
      </c>
    </row>
    <row r="6486" spans="1:14" x14ac:dyDescent="0.2">
      <c r="A6486" s="21">
        <v>44360</v>
      </c>
      <c r="D6486" s="376">
        <v>72.05</v>
      </c>
      <c r="E6486" s="376">
        <v>70.91</v>
      </c>
      <c r="F6486" s="564">
        <f t="shared" si="95"/>
        <v>1.0160767169651672</v>
      </c>
      <c r="M6486" s="376">
        <v>95.3</v>
      </c>
      <c r="N6486" s="379">
        <f t="shared" si="94"/>
        <v>40.025999999999996</v>
      </c>
    </row>
    <row r="6487" spans="1:14" x14ac:dyDescent="0.2">
      <c r="A6487" s="21">
        <v>44361</v>
      </c>
      <c r="D6487" s="426">
        <v>72.27</v>
      </c>
      <c r="E6487" s="426">
        <v>70.88</v>
      </c>
      <c r="F6487" s="564">
        <f t="shared" si="95"/>
        <v>1.0196106094808126</v>
      </c>
      <c r="M6487" s="426">
        <v>96.3</v>
      </c>
      <c r="N6487" s="389">
        <f t="shared" si="94"/>
        <v>40.445999999999998</v>
      </c>
    </row>
    <row r="6488" spans="1:14" x14ac:dyDescent="0.2">
      <c r="A6488" s="21">
        <v>44362</v>
      </c>
      <c r="D6488" s="426">
        <v>73.38</v>
      </c>
      <c r="E6488" s="426">
        <v>72.12</v>
      </c>
      <c r="F6488" s="564">
        <f t="shared" si="95"/>
        <v>1.0174708818635605</v>
      </c>
      <c r="K6488" s="18">
        <v>68.599999999999994</v>
      </c>
      <c r="M6488" s="426">
        <v>94.4</v>
      </c>
      <c r="N6488" s="389">
        <f t="shared" si="94"/>
        <v>39.648000000000003</v>
      </c>
    </row>
    <row r="6489" spans="1:14" x14ac:dyDescent="0.2">
      <c r="A6489" s="21">
        <v>44363</v>
      </c>
      <c r="D6489" s="426">
        <v>73.88</v>
      </c>
      <c r="E6489" s="426">
        <v>72.150000000000006</v>
      </c>
      <c r="F6489" s="564">
        <f t="shared" si="95"/>
        <v>1.0239778239778239</v>
      </c>
      <c r="K6489" s="18">
        <v>68.63</v>
      </c>
      <c r="M6489" s="426">
        <v>94.4</v>
      </c>
      <c r="N6489" s="389">
        <f t="shared" si="94"/>
        <v>39.648000000000003</v>
      </c>
    </row>
    <row r="6490" spans="1:14" x14ac:dyDescent="0.2">
      <c r="A6490" s="21">
        <v>44364</v>
      </c>
      <c r="D6490" s="426">
        <v>72.92</v>
      </c>
      <c r="E6490" s="18">
        <v>71.040000000000006</v>
      </c>
      <c r="F6490" s="564">
        <f t="shared" si="95"/>
        <v>1.0264639639639639</v>
      </c>
      <c r="K6490" s="18">
        <v>67.52</v>
      </c>
      <c r="M6490" s="426">
        <v>96</v>
      </c>
      <c r="N6490" s="389">
        <f t="shared" si="94"/>
        <v>40.32</v>
      </c>
    </row>
    <row r="6491" spans="1:14" x14ac:dyDescent="0.2">
      <c r="A6491" s="21">
        <v>44365</v>
      </c>
      <c r="D6491" s="376">
        <v>73.099999999999994</v>
      </c>
      <c r="E6491" s="375">
        <v>71.64</v>
      </c>
      <c r="F6491" s="564">
        <f t="shared" si="95"/>
        <v>1.0203796761585706</v>
      </c>
      <c r="K6491" s="375">
        <v>68.12</v>
      </c>
      <c r="M6491" s="376">
        <v>95.8</v>
      </c>
      <c r="N6491" s="379">
        <f t="shared" si="94"/>
        <v>40.235999999999997</v>
      </c>
    </row>
    <row r="6492" spans="1:14" x14ac:dyDescent="0.2">
      <c r="A6492" s="21">
        <v>44366</v>
      </c>
      <c r="D6492" s="376">
        <v>73.099999999999994</v>
      </c>
      <c r="E6492" s="375">
        <v>71.64</v>
      </c>
      <c r="F6492" s="564">
        <f t="shared" si="95"/>
        <v>1.0203796761585706</v>
      </c>
      <c r="K6492" s="375">
        <v>68.12</v>
      </c>
      <c r="M6492" s="376">
        <v>95.8</v>
      </c>
      <c r="N6492" s="379">
        <f t="shared" si="94"/>
        <v>40.235999999999997</v>
      </c>
    </row>
    <row r="6493" spans="1:14" x14ac:dyDescent="0.2">
      <c r="A6493" s="21">
        <v>44367</v>
      </c>
      <c r="D6493" s="376">
        <v>73.099999999999994</v>
      </c>
      <c r="E6493" s="375">
        <v>71.64</v>
      </c>
      <c r="F6493" s="564">
        <f t="shared" si="95"/>
        <v>1.0203796761585706</v>
      </c>
      <c r="K6493" s="375">
        <v>68.12</v>
      </c>
      <c r="M6493" s="376">
        <v>95.8</v>
      </c>
      <c r="N6493" s="379">
        <f t="shared" si="94"/>
        <v>40.235999999999997</v>
      </c>
    </row>
    <row r="6494" spans="1:14" x14ac:dyDescent="0.2">
      <c r="A6494" s="21">
        <v>44368</v>
      </c>
      <c r="D6494" s="426">
        <v>74.489999999999995</v>
      </c>
      <c r="E6494" s="18">
        <v>73.66</v>
      </c>
      <c r="F6494" s="564">
        <f t="shared" si="95"/>
        <v>1.0112679880532174</v>
      </c>
      <c r="K6494" s="18">
        <v>70.14</v>
      </c>
      <c r="M6494" s="426">
        <v>98.3</v>
      </c>
      <c r="N6494" s="389">
        <f t="shared" si="94"/>
        <v>41.286000000000001</v>
      </c>
    </row>
    <row r="6495" spans="1:14" x14ac:dyDescent="0.2">
      <c r="A6495" s="21">
        <v>44369</v>
      </c>
      <c r="D6495" s="426">
        <v>74.92</v>
      </c>
      <c r="E6495" s="18">
        <v>73.06</v>
      </c>
      <c r="F6495" s="564">
        <f t="shared" si="95"/>
        <v>1.0254585272378867</v>
      </c>
      <c r="K6495" s="18">
        <v>69.540000000000006</v>
      </c>
      <c r="M6495" s="426">
        <v>98.8</v>
      </c>
      <c r="N6495" s="389">
        <f t="shared" si="94"/>
        <v>41.496000000000002</v>
      </c>
    </row>
    <row r="6496" spans="1:14" x14ac:dyDescent="0.2">
      <c r="A6496" s="21">
        <v>44370</v>
      </c>
      <c r="D6496" s="426">
        <v>75.22</v>
      </c>
      <c r="E6496" s="18">
        <v>73.08</v>
      </c>
      <c r="F6496" s="564">
        <f t="shared" si="95"/>
        <v>1.0292829775588397</v>
      </c>
      <c r="K6496" s="18">
        <v>69.56</v>
      </c>
      <c r="M6496" s="426">
        <v>101.3</v>
      </c>
      <c r="N6496" s="389">
        <f t="shared" si="94"/>
        <v>42.545999999999992</v>
      </c>
    </row>
    <row r="6497" spans="1:14" x14ac:dyDescent="0.2">
      <c r="A6497" s="21">
        <v>44371</v>
      </c>
      <c r="D6497" s="426">
        <v>75.95</v>
      </c>
      <c r="E6497" s="161">
        <v>73.3</v>
      </c>
      <c r="F6497" s="564">
        <f t="shared" si="95"/>
        <v>1.0361527967257844</v>
      </c>
      <c r="K6497" s="18">
        <v>69.78</v>
      </c>
      <c r="M6497" s="426">
        <v>103</v>
      </c>
      <c r="N6497" s="389">
        <f t="shared" si="94"/>
        <v>43.26</v>
      </c>
    </row>
    <row r="6498" spans="1:14" x14ac:dyDescent="0.2">
      <c r="A6498" s="21">
        <v>44372</v>
      </c>
      <c r="D6498" s="376">
        <v>76.45</v>
      </c>
      <c r="E6498" s="375">
        <v>74.05</v>
      </c>
      <c r="F6498" s="564">
        <f t="shared" si="95"/>
        <v>1.0324105334233626</v>
      </c>
      <c r="K6498" s="375">
        <v>70.53</v>
      </c>
      <c r="M6498" s="376">
        <v>104</v>
      </c>
      <c r="N6498" s="379">
        <f t="shared" si="94"/>
        <v>43.68</v>
      </c>
    </row>
    <row r="6499" spans="1:14" x14ac:dyDescent="0.2">
      <c r="A6499" s="21">
        <v>44373</v>
      </c>
      <c r="D6499" s="376">
        <v>76.45</v>
      </c>
      <c r="E6499" s="375">
        <v>74.05</v>
      </c>
      <c r="F6499" s="564">
        <f t="shared" si="95"/>
        <v>1.0324105334233626</v>
      </c>
      <c r="K6499" s="375">
        <v>70.53</v>
      </c>
      <c r="M6499" s="376">
        <v>104</v>
      </c>
      <c r="N6499" s="379">
        <f t="shared" si="94"/>
        <v>43.68</v>
      </c>
    </row>
    <row r="6500" spans="1:14" x14ac:dyDescent="0.2">
      <c r="A6500" s="21">
        <v>44374</v>
      </c>
      <c r="D6500" s="376">
        <v>76.45</v>
      </c>
      <c r="E6500" s="375">
        <v>74.05</v>
      </c>
      <c r="F6500" s="564">
        <f t="shared" si="95"/>
        <v>1.0324105334233626</v>
      </c>
      <c r="K6500" s="375">
        <v>70.53</v>
      </c>
      <c r="M6500" s="376">
        <v>104</v>
      </c>
      <c r="N6500" s="379">
        <f t="shared" si="94"/>
        <v>43.68</v>
      </c>
    </row>
    <row r="6501" spans="1:14" x14ac:dyDescent="0.2">
      <c r="A6501" s="21">
        <v>44375</v>
      </c>
      <c r="D6501" s="426">
        <v>74.78</v>
      </c>
      <c r="E6501" s="18">
        <v>72.91</v>
      </c>
      <c r="F6501" s="564">
        <f t="shared" si="95"/>
        <v>1.0256480592511317</v>
      </c>
      <c r="K6501" s="18">
        <v>69.39</v>
      </c>
      <c r="M6501" s="426">
        <v>103.5</v>
      </c>
      <c r="N6501" s="389">
        <f t="shared" si="94"/>
        <v>43.47</v>
      </c>
    </row>
    <row r="6502" spans="1:14" x14ac:dyDescent="0.2">
      <c r="A6502" s="21">
        <v>44376</v>
      </c>
      <c r="C6502" s="707"/>
      <c r="D6502" s="426">
        <v>75.38</v>
      </c>
      <c r="E6502" s="18">
        <v>72.98</v>
      </c>
      <c r="F6502" s="564">
        <f t="shared" si="95"/>
        <v>1.032885722115648</v>
      </c>
      <c r="K6502" s="18">
        <v>69.459999999999994</v>
      </c>
      <c r="M6502" s="426">
        <v>104</v>
      </c>
      <c r="N6502" s="379">
        <f t="shared" si="94"/>
        <v>43.68</v>
      </c>
    </row>
    <row r="6503" spans="1:14" ht="13.2" x14ac:dyDescent="0.25">
      <c r="A6503" s="21">
        <v>44377</v>
      </c>
      <c r="C6503" s="707"/>
      <c r="D6503" s="426">
        <v>76.94</v>
      </c>
      <c r="E6503" s="18">
        <v>73.47</v>
      </c>
      <c r="F6503" s="564">
        <f t="shared" si="95"/>
        <v>1.0472301619708724</v>
      </c>
      <c r="H6503" s="383">
        <f>AVERAGE(D6474:D6503)</f>
        <v>73.180333333333323</v>
      </c>
      <c r="I6503" s="383">
        <f>AVERAGE(E6474:E6503)</f>
        <v>71.406666666666666</v>
      </c>
      <c r="K6503" s="18">
        <v>69.95</v>
      </c>
      <c r="M6503" s="426">
        <v>104.3</v>
      </c>
      <c r="N6503" s="379">
        <f t="shared" si="94"/>
        <v>43.805999999999997</v>
      </c>
    </row>
    <row r="6504" spans="1:14" s="57" customFormat="1" x14ac:dyDescent="0.2">
      <c r="A6504" s="286">
        <v>44378</v>
      </c>
      <c r="D6504" s="435">
        <v>76.69</v>
      </c>
      <c r="E6504" s="370">
        <v>75.23</v>
      </c>
      <c r="F6504" s="564">
        <f t="shared" si="95"/>
        <v>1.0194071514023659</v>
      </c>
      <c r="K6504" s="429">
        <v>71.709999999999994</v>
      </c>
      <c r="M6504" s="542">
        <v>110.5</v>
      </c>
      <c r="N6504" s="385">
        <f t="shared" si="94"/>
        <v>46.41</v>
      </c>
    </row>
    <row r="6505" spans="1:14" x14ac:dyDescent="0.2">
      <c r="A6505" s="21">
        <v>44379</v>
      </c>
      <c r="D6505" s="376">
        <v>77.510000000000005</v>
      </c>
      <c r="E6505" s="375">
        <v>75.16</v>
      </c>
      <c r="F6505" s="564">
        <f t="shared" si="95"/>
        <v>1.0312666311868015</v>
      </c>
      <c r="K6505" s="375">
        <v>71.64</v>
      </c>
      <c r="M6505" s="376">
        <v>111.5</v>
      </c>
      <c r="N6505" s="379">
        <f t="shared" si="94"/>
        <v>46.83</v>
      </c>
    </row>
    <row r="6506" spans="1:14" x14ac:dyDescent="0.2">
      <c r="A6506" s="21">
        <v>44380</v>
      </c>
      <c r="D6506" s="376">
        <v>77.510000000000005</v>
      </c>
      <c r="E6506" s="375">
        <v>75.16</v>
      </c>
      <c r="F6506" s="564">
        <f t="shared" si="95"/>
        <v>1.0312666311868015</v>
      </c>
      <c r="K6506" s="375">
        <v>71.64</v>
      </c>
      <c r="M6506" s="376">
        <v>111.5</v>
      </c>
      <c r="N6506" s="379">
        <f t="shared" si="94"/>
        <v>46.83</v>
      </c>
    </row>
    <row r="6507" spans="1:14" x14ac:dyDescent="0.2">
      <c r="A6507" s="21">
        <v>44381</v>
      </c>
      <c r="D6507" s="376">
        <v>77.510000000000005</v>
      </c>
      <c r="E6507" s="375">
        <v>75.16</v>
      </c>
      <c r="F6507" s="564">
        <f t="shared" si="95"/>
        <v>1.0312666311868015</v>
      </c>
      <c r="K6507" s="375">
        <v>71.64</v>
      </c>
      <c r="M6507" s="376">
        <v>111.5</v>
      </c>
      <c r="N6507" s="379">
        <f t="shared" si="94"/>
        <v>46.83</v>
      </c>
    </row>
    <row r="6508" spans="1:14" x14ac:dyDescent="0.2">
      <c r="A6508" s="21">
        <v>44382</v>
      </c>
      <c r="D6508" s="161">
        <v>78.34</v>
      </c>
      <c r="E6508" s="375">
        <v>75.16</v>
      </c>
      <c r="F6508" s="424" t="s">
        <v>3381</v>
      </c>
      <c r="K6508" s="375">
        <v>71.64</v>
      </c>
      <c r="M6508" s="376">
        <v>111.5</v>
      </c>
      <c r="N6508" s="379">
        <f t="shared" si="94"/>
        <v>46.83</v>
      </c>
    </row>
    <row r="6509" spans="1:14" x14ac:dyDescent="0.2">
      <c r="A6509" s="21">
        <v>44383</v>
      </c>
      <c r="D6509" s="161">
        <v>75.81</v>
      </c>
      <c r="E6509" s="18">
        <v>73.37</v>
      </c>
      <c r="F6509" s="564">
        <f t="shared" si="95"/>
        <v>1.0332560992231157</v>
      </c>
      <c r="K6509" s="18">
        <v>69.849999999999994</v>
      </c>
      <c r="M6509" s="426">
        <v>111.3</v>
      </c>
      <c r="N6509" s="389">
        <f t="shared" si="94"/>
        <v>46.746000000000002</v>
      </c>
    </row>
    <row r="6510" spans="1:14" x14ac:dyDescent="0.2">
      <c r="A6510" s="21">
        <v>44384</v>
      </c>
      <c r="D6510" s="161">
        <v>74.31</v>
      </c>
      <c r="E6510" s="161">
        <v>72.2</v>
      </c>
      <c r="F6510" s="564">
        <f t="shared" si="95"/>
        <v>1.0292243767313018</v>
      </c>
      <c r="K6510" s="18">
        <v>68.680000000000007</v>
      </c>
      <c r="M6510" s="426">
        <v>107</v>
      </c>
      <c r="N6510" s="389">
        <f t="shared" si="94"/>
        <v>44.940000000000005</v>
      </c>
    </row>
    <row r="6511" spans="1:14" x14ac:dyDescent="0.2">
      <c r="A6511" s="21">
        <v>44385</v>
      </c>
      <c r="D6511" s="161">
        <v>75.069999999999993</v>
      </c>
      <c r="E6511" s="18">
        <v>72.94</v>
      </c>
      <c r="F6511" s="564">
        <f t="shared" si="95"/>
        <v>1.029202083904579</v>
      </c>
      <c r="K6511" s="18">
        <v>69.42</v>
      </c>
      <c r="M6511" s="426">
        <v>107.9</v>
      </c>
      <c r="N6511" s="389">
        <f t="shared" si="94"/>
        <v>45.317999999999998</v>
      </c>
    </row>
    <row r="6512" spans="1:14" x14ac:dyDescent="0.2">
      <c r="A6512" s="21">
        <v>44386</v>
      </c>
      <c r="D6512" s="376">
        <v>77.14</v>
      </c>
      <c r="E6512" s="375">
        <v>74.56</v>
      </c>
      <c r="F6512" s="564">
        <f t="shared" si="95"/>
        <v>1.0346030042918455</v>
      </c>
      <c r="M6512" s="376">
        <v>110.3</v>
      </c>
      <c r="N6512" s="379">
        <f t="shared" si="94"/>
        <v>46.326000000000001</v>
      </c>
    </row>
    <row r="6513" spans="1:14" x14ac:dyDescent="0.2">
      <c r="A6513" s="21">
        <v>44387</v>
      </c>
      <c r="D6513" s="376">
        <v>77.14</v>
      </c>
      <c r="E6513" s="375">
        <v>74.56</v>
      </c>
      <c r="F6513" s="564">
        <f t="shared" si="95"/>
        <v>1.0346030042918455</v>
      </c>
      <c r="M6513" s="376">
        <v>110.3</v>
      </c>
      <c r="N6513" s="379">
        <f t="shared" si="94"/>
        <v>46.326000000000001</v>
      </c>
    </row>
    <row r="6514" spans="1:14" x14ac:dyDescent="0.2">
      <c r="A6514" s="21">
        <v>44388</v>
      </c>
      <c r="D6514" s="376">
        <v>77.14</v>
      </c>
      <c r="E6514" s="375">
        <v>74.56</v>
      </c>
      <c r="F6514" s="564">
        <f t="shared" si="95"/>
        <v>1.0346030042918455</v>
      </c>
      <c r="M6514" s="376">
        <v>110.3</v>
      </c>
      <c r="N6514" s="379">
        <f t="shared" si="94"/>
        <v>46.326000000000001</v>
      </c>
    </row>
    <row r="6515" spans="1:14" x14ac:dyDescent="0.2">
      <c r="A6515" s="21">
        <v>44389</v>
      </c>
      <c r="D6515" s="161">
        <v>76.77</v>
      </c>
      <c r="E6515" s="161">
        <v>74.099999999999994</v>
      </c>
      <c r="F6515" s="564">
        <f t="shared" si="95"/>
        <v>1.0360323886639677</v>
      </c>
      <c r="M6515" s="426">
        <v>108.8</v>
      </c>
      <c r="N6515" s="389">
        <f t="shared" si="94"/>
        <v>45.696000000000005</v>
      </c>
    </row>
    <row r="6516" spans="1:14" x14ac:dyDescent="0.2">
      <c r="A6516" s="21">
        <v>44390</v>
      </c>
      <c r="D6516" s="161">
        <v>77.5</v>
      </c>
      <c r="E6516" s="161">
        <v>75.25</v>
      </c>
      <c r="F6516" s="564">
        <f t="shared" si="95"/>
        <v>1.0299003322259137</v>
      </c>
      <c r="K6516" s="18">
        <v>71.73</v>
      </c>
      <c r="M6516" s="426">
        <v>109.5</v>
      </c>
      <c r="N6516" s="389">
        <f t="shared" si="94"/>
        <v>45.99</v>
      </c>
    </row>
    <row r="6517" spans="1:14" x14ac:dyDescent="0.2">
      <c r="A6517" s="21">
        <v>44391</v>
      </c>
      <c r="D6517" s="161">
        <v>75.739999999999995</v>
      </c>
      <c r="E6517" s="161">
        <v>73.13</v>
      </c>
      <c r="F6517" s="437" t="s">
        <v>3383</v>
      </c>
      <c r="K6517" s="18">
        <v>69.61</v>
      </c>
      <c r="M6517" s="426">
        <v>109.8</v>
      </c>
      <c r="N6517" s="389">
        <f t="shared" si="94"/>
        <v>46.115999999999993</v>
      </c>
    </row>
    <row r="6518" spans="1:14" x14ac:dyDescent="0.2">
      <c r="A6518" s="21">
        <v>44392</v>
      </c>
      <c r="D6518" s="161">
        <v>74.53</v>
      </c>
      <c r="E6518" s="161">
        <v>71.650000000000006</v>
      </c>
      <c r="F6518" s="564">
        <f t="shared" si="95"/>
        <v>1.0401953942777389</v>
      </c>
      <c r="K6518" s="18">
        <v>68.13</v>
      </c>
      <c r="M6518" s="426">
        <v>110.3</v>
      </c>
      <c r="N6518" s="389">
        <f t="shared" si="94"/>
        <v>46.326000000000001</v>
      </c>
    </row>
    <row r="6519" spans="1:14" x14ac:dyDescent="0.2">
      <c r="A6519" s="21">
        <v>44393</v>
      </c>
      <c r="D6519" s="376">
        <v>74.459999999999994</v>
      </c>
      <c r="E6519" s="376">
        <v>71.81</v>
      </c>
      <c r="F6519" s="564">
        <f t="shared" si="95"/>
        <v>1.0369029383094275</v>
      </c>
      <c r="K6519" s="375">
        <v>68.290000000000006</v>
      </c>
      <c r="M6519" s="376">
        <v>110.3</v>
      </c>
      <c r="N6519" s="379">
        <f t="shared" si="94"/>
        <v>46.326000000000001</v>
      </c>
    </row>
    <row r="6520" spans="1:14" x14ac:dyDescent="0.2">
      <c r="A6520" s="21">
        <v>44394</v>
      </c>
      <c r="D6520" s="376">
        <v>74.459999999999994</v>
      </c>
      <c r="E6520" s="376">
        <v>71.81</v>
      </c>
      <c r="F6520" s="564">
        <f t="shared" si="95"/>
        <v>1.0369029383094275</v>
      </c>
      <c r="K6520" s="375">
        <v>68.290000000000006</v>
      </c>
      <c r="M6520" s="376">
        <v>110.3</v>
      </c>
      <c r="N6520" s="379">
        <f t="shared" si="94"/>
        <v>46.326000000000001</v>
      </c>
    </row>
    <row r="6521" spans="1:14" x14ac:dyDescent="0.2">
      <c r="A6521" s="21">
        <v>44395</v>
      </c>
      <c r="D6521" s="376">
        <v>74.459999999999994</v>
      </c>
      <c r="E6521" s="376">
        <v>71.81</v>
      </c>
      <c r="F6521" s="564">
        <f t="shared" si="95"/>
        <v>1.0369029383094275</v>
      </c>
      <c r="K6521" s="375">
        <v>68.290000000000006</v>
      </c>
      <c r="M6521" s="376">
        <v>110.3</v>
      </c>
      <c r="N6521" s="379">
        <f t="shared" si="94"/>
        <v>46.326000000000001</v>
      </c>
    </row>
    <row r="6522" spans="1:14" x14ac:dyDescent="0.2">
      <c r="A6522" s="21">
        <v>44396</v>
      </c>
      <c r="D6522" s="161">
        <v>69.33</v>
      </c>
      <c r="E6522" s="161">
        <v>66.42</v>
      </c>
      <c r="F6522" s="437" t="s">
        <v>3384</v>
      </c>
      <c r="K6522" s="161">
        <v>62.9</v>
      </c>
      <c r="M6522" s="426">
        <v>104.8</v>
      </c>
      <c r="N6522" s="389">
        <f t="shared" si="94"/>
        <v>44.016000000000005</v>
      </c>
    </row>
    <row r="6523" spans="1:14" x14ac:dyDescent="0.2">
      <c r="A6523" s="21">
        <v>44397</v>
      </c>
      <c r="D6523" s="161">
        <v>70.03</v>
      </c>
      <c r="E6523" s="161">
        <v>67.42</v>
      </c>
      <c r="F6523" s="564">
        <f t="shared" si="95"/>
        <v>1.0387125482052804</v>
      </c>
      <c r="K6523" s="161">
        <v>63.9</v>
      </c>
      <c r="M6523" s="426">
        <v>103.8</v>
      </c>
      <c r="N6523" s="389">
        <f t="shared" si="94"/>
        <v>43.596000000000004</v>
      </c>
    </row>
    <row r="6524" spans="1:14" x14ac:dyDescent="0.2">
      <c r="A6524" s="21">
        <v>44398</v>
      </c>
      <c r="D6524" s="161">
        <v>72.540000000000006</v>
      </c>
      <c r="E6524" s="161">
        <v>70.3</v>
      </c>
      <c r="F6524" s="564">
        <f t="shared" si="95"/>
        <v>1.0318634423897584</v>
      </c>
      <c r="K6524" s="161">
        <v>66.78</v>
      </c>
      <c r="M6524" s="426">
        <v>106.5</v>
      </c>
      <c r="N6524" s="389">
        <f t="shared" si="94"/>
        <v>44.73</v>
      </c>
    </row>
    <row r="6525" spans="1:14" x14ac:dyDescent="0.2">
      <c r="A6525" s="21">
        <v>44399</v>
      </c>
      <c r="D6525" s="161">
        <v>74.25</v>
      </c>
      <c r="E6525" s="161">
        <v>71.91</v>
      </c>
      <c r="F6525" s="564">
        <f t="shared" si="95"/>
        <v>1.0325406758448061</v>
      </c>
      <c r="K6525" s="161">
        <v>68.39</v>
      </c>
      <c r="M6525" s="426">
        <v>108.5</v>
      </c>
      <c r="N6525" s="389">
        <f t="shared" si="94"/>
        <v>45.57</v>
      </c>
    </row>
    <row r="6526" spans="1:14" x14ac:dyDescent="0.2">
      <c r="A6526" s="21">
        <v>44400</v>
      </c>
      <c r="D6526" s="376">
        <v>74.86</v>
      </c>
      <c r="E6526" s="376">
        <v>72.069999999999993</v>
      </c>
      <c r="F6526" s="564">
        <f t="shared" si="95"/>
        <v>1.0387123629804358</v>
      </c>
      <c r="K6526" s="376">
        <v>68.55</v>
      </c>
      <c r="M6526" s="376">
        <v>108.8</v>
      </c>
      <c r="N6526" s="379">
        <f t="shared" si="94"/>
        <v>45.696000000000005</v>
      </c>
    </row>
    <row r="6527" spans="1:14" x14ac:dyDescent="0.2">
      <c r="A6527" s="21">
        <v>44401</v>
      </c>
      <c r="D6527" s="376">
        <v>74.86</v>
      </c>
      <c r="E6527" s="376">
        <v>72.069999999999993</v>
      </c>
      <c r="F6527" s="564">
        <f t="shared" si="95"/>
        <v>1.0387123629804358</v>
      </c>
      <c r="K6527" s="376">
        <v>68.55</v>
      </c>
      <c r="M6527" s="376">
        <v>108.8</v>
      </c>
      <c r="N6527" s="379">
        <f t="shared" si="94"/>
        <v>45.696000000000005</v>
      </c>
    </row>
    <row r="6528" spans="1:14" x14ac:dyDescent="0.2">
      <c r="A6528" s="21">
        <v>44402</v>
      </c>
      <c r="D6528" s="376">
        <v>74.86</v>
      </c>
      <c r="E6528" s="376">
        <v>72.069999999999993</v>
      </c>
      <c r="F6528" s="564">
        <f t="shared" si="95"/>
        <v>1.0387123629804358</v>
      </c>
      <c r="K6528" s="376">
        <v>68.55</v>
      </c>
      <c r="M6528" s="376">
        <v>108.8</v>
      </c>
      <c r="N6528" s="379">
        <f t="shared" si="94"/>
        <v>45.696000000000005</v>
      </c>
    </row>
    <row r="6529" spans="1:14" x14ac:dyDescent="0.2">
      <c r="A6529" s="21">
        <v>44403</v>
      </c>
      <c r="D6529" s="161">
        <v>74.790000000000006</v>
      </c>
      <c r="E6529" s="161">
        <v>71.91</v>
      </c>
      <c r="F6529" s="564">
        <f t="shared" si="95"/>
        <v>1.040050062578223</v>
      </c>
      <c r="K6529" s="161">
        <v>68.39</v>
      </c>
      <c r="M6529" s="426">
        <v>109</v>
      </c>
      <c r="N6529" s="389">
        <f t="shared" si="94"/>
        <v>45.78</v>
      </c>
    </row>
    <row r="6530" spans="1:14" x14ac:dyDescent="0.2">
      <c r="A6530" s="21">
        <v>44404</v>
      </c>
      <c r="D6530" s="161">
        <v>74.87</v>
      </c>
      <c r="E6530" s="161">
        <v>71.650000000000006</v>
      </c>
      <c r="F6530" s="564">
        <f t="shared" si="95"/>
        <v>1.044940683879972</v>
      </c>
      <c r="K6530" s="161">
        <v>68.13</v>
      </c>
      <c r="M6530" s="426">
        <v>109.3</v>
      </c>
      <c r="N6530" s="389">
        <f t="shared" si="94"/>
        <v>45.905999999999999</v>
      </c>
    </row>
    <row r="6531" spans="1:14" x14ac:dyDescent="0.2">
      <c r="A6531" s="21">
        <v>44405</v>
      </c>
      <c r="D6531" s="161">
        <v>75.09</v>
      </c>
      <c r="E6531" s="161">
        <v>72.39</v>
      </c>
      <c r="F6531" s="564">
        <f t="shared" si="95"/>
        <v>1.0372979693327808</v>
      </c>
      <c r="K6531" s="161">
        <v>68.87</v>
      </c>
      <c r="M6531" s="426">
        <v>108.8</v>
      </c>
      <c r="N6531" s="389">
        <f t="shared" si="94"/>
        <v>45.696000000000005</v>
      </c>
    </row>
    <row r="6532" spans="1:14" x14ac:dyDescent="0.2">
      <c r="A6532" s="21">
        <v>44406</v>
      </c>
      <c r="D6532" s="161">
        <v>76.3</v>
      </c>
      <c r="E6532" s="161">
        <v>73.62</v>
      </c>
      <c r="F6532" s="564">
        <f t="shared" si="95"/>
        <v>1.0364031513175767</v>
      </c>
      <c r="K6532" s="161">
        <v>70.099999999999994</v>
      </c>
      <c r="M6532" s="426">
        <v>109.3</v>
      </c>
      <c r="N6532" s="389">
        <f t="shared" si="94"/>
        <v>45.905999999999999</v>
      </c>
    </row>
    <row r="6533" spans="1:14" x14ac:dyDescent="0.2">
      <c r="A6533" s="21">
        <v>44407</v>
      </c>
      <c r="D6533" s="376">
        <v>77.72</v>
      </c>
      <c r="E6533" s="376">
        <v>73.95</v>
      </c>
      <c r="F6533" s="564">
        <f t="shared" si="95"/>
        <v>1.0509803921568628</v>
      </c>
      <c r="K6533" s="376">
        <v>70.430000000000007</v>
      </c>
      <c r="M6533" s="376">
        <v>112.3</v>
      </c>
      <c r="N6533" s="379">
        <f t="shared" si="94"/>
        <v>47.165999999999997</v>
      </c>
    </row>
    <row r="6534" spans="1:14" ht="13.2" x14ac:dyDescent="0.25">
      <c r="A6534" s="21">
        <v>44408</v>
      </c>
      <c r="D6534" s="376">
        <v>77.72</v>
      </c>
      <c r="E6534" s="376">
        <v>73.95</v>
      </c>
      <c r="F6534" s="564">
        <f t="shared" si="95"/>
        <v>1.0509803921568628</v>
      </c>
      <c r="H6534" s="383">
        <f>AVERAGE(D6504:D6534)</f>
        <v>75.461612903225785</v>
      </c>
      <c r="I6534" s="383">
        <f>AVERAGE(E6504:E6534)</f>
        <v>72.817741935483866</v>
      </c>
      <c r="K6534" s="376">
        <v>70.430000000000007</v>
      </c>
      <c r="M6534" s="376">
        <v>112.3</v>
      </c>
      <c r="N6534" s="379">
        <f t="shared" si="94"/>
        <v>47.165999999999997</v>
      </c>
    </row>
    <row r="6535" spans="1:14" s="57" customFormat="1" x14ac:dyDescent="0.2">
      <c r="A6535" s="286">
        <v>44409</v>
      </c>
      <c r="D6535" s="431">
        <v>77.72</v>
      </c>
      <c r="E6535" s="431">
        <v>73.95</v>
      </c>
      <c r="F6535" s="564">
        <f t="shared" si="95"/>
        <v>1.0509803921568628</v>
      </c>
      <c r="K6535" s="430">
        <v>70.430000000000007</v>
      </c>
      <c r="M6535" s="433">
        <v>112.3</v>
      </c>
      <c r="N6535" s="434">
        <f t="shared" ref="N6535:N6547" si="96">(M6535/100)*42</f>
        <v>47.165999999999997</v>
      </c>
    </row>
    <row r="6536" spans="1:14" x14ac:dyDescent="0.2">
      <c r="A6536" s="21">
        <v>44410</v>
      </c>
      <c r="D6536" s="161">
        <v>73.91</v>
      </c>
      <c r="E6536" s="161">
        <v>71.260000000000005</v>
      </c>
      <c r="F6536" s="564">
        <f t="shared" si="95"/>
        <v>1.0371877631209654</v>
      </c>
      <c r="K6536" s="161">
        <v>67.739999999999995</v>
      </c>
      <c r="M6536" s="426">
        <v>109.5</v>
      </c>
      <c r="N6536" s="389">
        <f t="shared" si="96"/>
        <v>45.99</v>
      </c>
    </row>
    <row r="6537" spans="1:14" x14ac:dyDescent="0.2">
      <c r="A6537" s="21">
        <v>44411</v>
      </c>
      <c r="D6537" s="161">
        <v>73.239999999999995</v>
      </c>
      <c r="E6537" s="161">
        <v>70.56</v>
      </c>
      <c r="F6537" s="564">
        <f t="shared" si="95"/>
        <v>1.0379818594104306</v>
      </c>
      <c r="K6537" s="161">
        <v>67.040000000000006</v>
      </c>
      <c r="M6537" s="426">
        <v>108.5</v>
      </c>
      <c r="N6537" s="389">
        <f t="shared" si="96"/>
        <v>45.57</v>
      </c>
    </row>
    <row r="6538" spans="1:14" x14ac:dyDescent="0.2">
      <c r="A6538" s="21">
        <v>44412</v>
      </c>
      <c r="D6538" s="161">
        <v>70.989999999999995</v>
      </c>
      <c r="E6538" s="161">
        <v>68.150000000000006</v>
      </c>
      <c r="F6538" s="564">
        <f t="shared" si="95"/>
        <v>1.0416727806309609</v>
      </c>
      <c r="K6538" s="161">
        <v>64.63</v>
      </c>
      <c r="M6538" s="426">
        <v>112</v>
      </c>
      <c r="N6538" s="389">
        <f t="shared" si="96"/>
        <v>47.040000000000006</v>
      </c>
    </row>
    <row r="6539" spans="1:14" x14ac:dyDescent="0.2">
      <c r="A6539" s="21">
        <v>44413</v>
      </c>
      <c r="D6539" s="161">
        <v>72.14</v>
      </c>
      <c r="E6539" s="161">
        <v>69.09</v>
      </c>
      <c r="F6539" s="564">
        <f t="shared" si="95"/>
        <v>1.0441453177015487</v>
      </c>
      <c r="K6539" s="161"/>
      <c r="M6539" s="426">
        <v>108.4</v>
      </c>
      <c r="N6539" s="389">
        <f t="shared" si="96"/>
        <v>45.528000000000006</v>
      </c>
    </row>
    <row r="6540" spans="1:14" x14ac:dyDescent="0.2">
      <c r="A6540" s="21">
        <v>44414</v>
      </c>
      <c r="D6540" s="376">
        <v>71.02</v>
      </c>
      <c r="E6540" s="376">
        <v>68.28</v>
      </c>
      <c r="F6540" s="564">
        <f t="shared" si="95"/>
        <v>1.0401288810779143</v>
      </c>
      <c r="K6540" s="161"/>
      <c r="M6540" s="376">
        <v>108.8</v>
      </c>
      <c r="N6540" s="379">
        <f t="shared" si="96"/>
        <v>45.696000000000005</v>
      </c>
    </row>
    <row r="6541" spans="1:14" x14ac:dyDescent="0.2">
      <c r="A6541" s="21">
        <v>44415</v>
      </c>
      <c r="D6541" s="376">
        <v>71.02</v>
      </c>
      <c r="E6541" s="376">
        <v>68.28</v>
      </c>
      <c r="F6541" s="564">
        <f t="shared" si="95"/>
        <v>1.0401288810779143</v>
      </c>
      <c r="K6541" s="161"/>
      <c r="M6541" s="376">
        <v>108.8</v>
      </c>
      <c r="N6541" s="379">
        <f t="shared" si="96"/>
        <v>45.696000000000005</v>
      </c>
    </row>
    <row r="6542" spans="1:14" x14ac:dyDescent="0.2">
      <c r="A6542" s="21">
        <v>44416</v>
      </c>
      <c r="D6542" s="376">
        <v>71.02</v>
      </c>
      <c r="E6542" s="376">
        <v>68.28</v>
      </c>
      <c r="F6542" s="564">
        <f t="shared" si="95"/>
        <v>1.0401288810779143</v>
      </c>
      <c r="K6542" s="161"/>
      <c r="M6542" s="376">
        <v>108.8</v>
      </c>
      <c r="N6542" s="379">
        <f t="shared" si="96"/>
        <v>45.696000000000005</v>
      </c>
    </row>
    <row r="6543" spans="1:14" x14ac:dyDescent="0.2">
      <c r="A6543" s="21">
        <v>44417</v>
      </c>
      <c r="D6543" s="161">
        <v>69.650000000000006</v>
      </c>
      <c r="E6543" s="161">
        <v>66.48</v>
      </c>
      <c r="F6543" s="564">
        <f t="shared" si="95"/>
        <v>1.0476835138387486</v>
      </c>
      <c r="K6543" s="161"/>
      <c r="M6543" s="426">
        <v>108.3</v>
      </c>
      <c r="N6543" s="389">
        <f t="shared" si="96"/>
        <v>45.485999999999997</v>
      </c>
    </row>
    <row r="6544" spans="1:14" x14ac:dyDescent="0.2">
      <c r="A6544" s="21">
        <v>44418</v>
      </c>
      <c r="D6544" s="161">
        <v>71.14</v>
      </c>
      <c r="E6544" s="161">
        <v>68.290000000000006</v>
      </c>
      <c r="F6544" s="564">
        <f t="shared" si="95"/>
        <v>1.0417337823985942</v>
      </c>
      <c r="K6544" s="161"/>
      <c r="M6544" s="426">
        <v>110.3</v>
      </c>
      <c r="N6544" s="389">
        <f t="shared" si="96"/>
        <v>46.326000000000001</v>
      </c>
    </row>
    <row r="6545" spans="1:14" x14ac:dyDescent="0.2">
      <c r="A6545" s="21">
        <v>44419</v>
      </c>
      <c r="D6545" s="161">
        <v>71.989999999999995</v>
      </c>
      <c r="E6545" s="161">
        <v>69.25</v>
      </c>
      <c r="F6545" s="564">
        <f t="shared" si="95"/>
        <v>1.03956678700361</v>
      </c>
      <c r="K6545" s="161"/>
      <c r="M6545" s="426">
        <v>112.8</v>
      </c>
      <c r="N6545" s="389">
        <f t="shared" si="96"/>
        <v>47.375999999999998</v>
      </c>
    </row>
    <row r="6546" spans="1:14" x14ac:dyDescent="0.2">
      <c r="A6546" s="21">
        <v>44420</v>
      </c>
      <c r="D6546" s="161">
        <v>71.790000000000006</v>
      </c>
      <c r="E6546" s="161">
        <v>69.09</v>
      </c>
      <c r="F6546" s="564">
        <f t="shared" si="95"/>
        <v>1.0390794615718628</v>
      </c>
      <c r="K6546" s="161"/>
      <c r="M6546" s="426">
        <v>113.3</v>
      </c>
      <c r="N6546" s="389">
        <f t="shared" si="96"/>
        <v>47.585999999999999</v>
      </c>
    </row>
    <row r="6547" spans="1:14" x14ac:dyDescent="0.2">
      <c r="A6547" s="21">
        <v>44421</v>
      </c>
      <c r="D6547" s="376">
        <v>70.900000000000006</v>
      </c>
      <c r="E6547" s="376">
        <v>68.44</v>
      </c>
      <c r="F6547" s="564">
        <f t="shared" si="95"/>
        <v>1.0359438924605495</v>
      </c>
      <c r="K6547" s="376">
        <v>64.92</v>
      </c>
      <c r="M6547" s="376">
        <v>113.5</v>
      </c>
      <c r="N6547" s="379">
        <f t="shared" si="96"/>
        <v>47.67</v>
      </c>
    </row>
    <row r="6548" spans="1:14" x14ac:dyDescent="0.2">
      <c r="A6548" s="21">
        <v>44422</v>
      </c>
      <c r="D6548" s="376">
        <v>70.900000000000006</v>
      </c>
      <c r="E6548" s="376">
        <v>68.44</v>
      </c>
      <c r="F6548" s="564">
        <f t="shared" si="95"/>
        <v>1.0359438924605495</v>
      </c>
      <c r="K6548" s="376">
        <v>64.92</v>
      </c>
      <c r="M6548" s="376">
        <v>113.5</v>
      </c>
      <c r="N6548" s="379">
        <f t="shared" ref="N6548:N6611" si="97">(M6548/100)*42</f>
        <v>47.67</v>
      </c>
    </row>
    <row r="6549" spans="1:14" x14ac:dyDescent="0.2">
      <c r="A6549" s="21">
        <v>44423</v>
      </c>
      <c r="D6549" s="376">
        <v>70.900000000000006</v>
      </c>
      <c r="E6549" s="376">
        <v>68.44</v>
      </c>
      <c r="F6549" s="564">
        <f t="shared" ref="F6549:F6612" si="98">D6549/E6549</f>
        <v>1.0359438924605495</v>
      </c>
      <c r="K6549" s="376">
        <v>64.92</v>
      </c>
      <c r="M6549" s="376">
        <v>113.5</v>
      </c>
      <c r="N6549" s="379">
        <f t="shared" si="97"/>
        <v>47.67</v>
      </c>
    </row>
    <row r="6550" spans="1:14" x14ac:dyDescent="0.2">
      <c r="A6550" s="21">
        <v>44424</v>
      </c>
      <c r="D6550" s="161">
        <v>70.069999999999993</v>
      </c>
      <c r="E6550" s="161">
        <v>67.290000000000006</v>
      </c>
      <c r="F6550" s="564">
        <f t="shared" si="98"/>
        <v>1.0413137167484023</v>
      </c>
      <c r="K6550" s="161">
        <v>63.77</v>
      </c>
      <c r="M6550" s="426">
        <v>113.6</v>
      </c>
      <c r="N6550" s="389">
        <f t="shared" si="97"/>
        <v>47.711999999999996</v>
      </c>
    </row>
    <row r="6551" spans="1:14" x14ac:dyDescent="0.2">
      <c r="A6551" s="21">
        <v>44425</v>
      </c>
      <c r="D6551" s="161">
        <v>69.400000000000006</v>
      </c>
      <c r="E6551" s="161">
        <v>66.59</v>
      </c>
      <c r="F6551" s="564">
        <f t="shared" si="98"/>
        <v>1.0421985283075537</v>
      </c>
      <c r="K6551" s="161">
        <v>63.07</v>
      </c>
      <c r="M6551" s="426">
        <v>113.1</v>
      </c>
      <c r="N6551" s="389">
        <f t="shared" si="97"/>
        <v>47.502000000000002</v>
      </c>
    </row>
    <row r="6552" spans="1:14" x14ac:dyDescent="0.2">
      <c r="A6552" s="21">
        <v>44426</v>
      </c>
      <c r="D6552" s="161">
        <v>68.61</v>
      </c>
      <c r="E6552" s="161">
        <v>65.459999999999994</v>
      </c>
      <c r="F6552" s="564">
        <f t="shared" si="98"/>
        <v>1.048120989917507</v>
      </c>
      <c r="K6552" s="161">
        <v>61.94</v>
      </c>
      <c r="M6552" s="426">
        <v>114.5</v>
      </c>
      <c r="N6552" s="389">
        <f t="shared" si="97"/>
        <v>48.09</v>
      </c>
    </row>
    <row r="6553" spans="1:14" x14ac:dyDescent="0.2">
      <c r="A6553" s="21">
        <v>44427</v>
      </c>
      <c r="D6553" s="161">
        <v>66.8</v>
      </c>
      <c r="E6553" s="161">
        <v>63.69</v>
      </c>
      <c r="F6553" s="564">
        <f t="shared" si="98"/>
        <v>1.048830271628199</v>
      </c>
      <c r="K6553" s="161">
        <v>60.17</v>
      </c>
      <c r="M6553" s="426">
        <v>111.3</v>
      </c>
      <c r="N6553" s="389">
        <f t="shared" si="97"/>
        <v>46.746000000000002</v>
      </c>
    </row>
    <row r="6554" spans="1:14" x14ac:dyDescent="0.2">
      <c r="A6554" s="21">
        <v>44428</v>
      </c>
      <c r="D6554" s="376">
        <v>65.510000000000005</v>
      </c>
      <c r="E6554" s="376">
        <v>62.32</v>
      </c>
      <c r="F6554" s="564">
        <f t="shared" si="98"/>
        <v>1.0511874197689346</v>
      </c>
      <c r="K6554" s="376">
        <v>58.8</v>
      </c>
      <c r="M6554" s="376">
        <v>109</v>
      </c>
      <c r="N6554" s="379">
        <f t="shared" si="97"/>
        <v>45.78</v>
      </c>
    </row>
    <row r="6555" spans="1:14" x14ac:dyDescent="0.2">
      <c r="A6555" s="21">
        <v>44429</v>
      </c>
      <c r="D6555" s="376">
        <v>65.510000000000005</v>
      </c>
      <c r="E6555" s="376">
        <v>62.32</v>
      </c>
      <c r="F6555" s="564">
        <f t="shared" si="98"/>
        <v>1.0511874197689346</v>
      </c>
      <c r="K6555" s="376">
        <v>58.8</v>
      </c>
      <c r="M6555" s="376">
        <v>109</v>
      </c>
      <c r="N6555" s="379">
        <f t="shared" si="97"/>
        <v>45.78</v>
      </c>
    </row>
    <row r="6556" spans="1:14" x14ac:dyDescent="0.2">
      <c r="A6556" s="21">
        <v>44430</v>
      </c>
      <c r="D6556" s="376">
        <v>65.510000000000005</v>
      </c>
      <c r="E6556" s="376">
        <v>62.32</v>
      </c>
      <c r="F6556" s="564">
        <f t="shared" si="98"/>
        <v>1.0511874197689346</v>
      </c>
      <c r="K6556" s="376">
        <v>58.8</v>
      </c>
      <c r="M6556" s="376">
        <v>109</v>
      </c>
      <c r="N6556" s="379">
        <f t="shared" si="97"/>
        <v>45.78</v>
      </c>
    </row>
    <row r="6557" spans="1:14" x14ac:dyDescent="0.2">
      <c r="A6557" s="21">
        <v>44431</v>
      </c>
      <c r="D6557" s="161">
        <v>69.069999999999993</v>
      </c>
      <c r="E6557" s="161">
        <v>65.64</v>
      </c>
      <c r="F6557" s="564">
        <f t="shared" si="98"/>
        <v>1.0522547227300425</v>
      </c>
      <c r="K6557" s="161">
        <v>62.12</v>
      </c>
      <c r="M6557" s="426">
        <v>110</v>
      </c>
      <c r="N6557" s="389">
        <f t="shared" si="97"/>
        <v>46.2</v>
      </c>
    </row>
    <row r="6558" spans="1:14" ht="36" customHeight="1" x14ac:dyDescent="0.2">
      <c r="A6558" s="591">
        <v>44432</v>
      </c>
      <c r="B6558" s="593"/>
      <c r="C6558" s="593"/>
      <c r="D6558" s="740">
        <v>71.209999999999994</v>
      </c>
      <c r="E6558" s="740">
        <v>67.540000000000006</v>
      </c>
      <c r="F6558" s="723" t="s">
        <v>3389</v>
      </c>
      <c r="K6558" s="161">
        <v>64.02</v>
      </c>
      <c r="M6558" s="426">
        <v>111.4</v>
      </c>
      <c r="N6558" s="389">
        <f t="shared" si="97"/>
        <v>46.788000000000004</v>
      </c>
    </row>
    <row r="6559" spans="1:14" x14ac:dyDescent="0.2">
      <c r="A6559" s="21">
        <v>44433</v>
      </c>
      <c r="D6559" s="161">
        <v>72.12</v>
      </c>
      <c r="E6559" s="161">
        <v>68.36</v>
      </c>
      <c r="F6559" s="564">
        <f t="shared" si="98"/>
        <v>1.0550029256875366</v>
      </c>
      <c r="K6559" s="161">
        <v>64.84</v>
      </c>
      <c r="M6559" s="426">
        <v>110.5</v>
      </c>
      <c r="N6559" s="389">
        <f t="shared" si="97"/>
        <v>46.41</v>
      </c>
    </row>
    <row r="6560" spans="1:14" x14ac:dyDescent="0.2">
      <c r="A6560" s="21">
        <v>44434</v>
      </c>
      <c r="D6560" s="161">
        <v>70.42</v>
      </c>
      <c r="E6560" s="161">
        <v>67.42</v>
      </c>
      <c r="F6560" s="564">
        <f t="shared" si="98"/>
        <v>1.0444971818451498</v>
      </c>
      <c r="K6560" s="161">
        <v>63.9</v>
      </c>
      <c r="M6560" s="426">
        <v>112.1</v>
      </c>
      <c r="N6560" s="389">
        <f t="shared" si="97"/>
        <v>47.082000000000001</v>
      </c>
    </row>
    <row r="6561" spans="1:14" x14ac:dyDescent="0.2">
      <c r="A6561" s="21">
        <v>44435</v>
      </c>
      <c r="D6561" s="375">
        <v>72.260000000000005</v>
      </c>
      <c r="E6561" s="375">
        <v>68.739999999999995</v>
      </c>
      <c r="F6561" s="564">
        <f t="shared" si="98"/>
        <v>1.0512074483561247</v>
      </c>
      <c r="K6561" s="376">
        <v>65.22</v>
      </c>
      <c r="M6561" s="376">
        <v>113.8</v>
      </c>
      <c r="N6561" s="379">
        <f t="shared" si="97"/>
        <v>47.795999999999992</v>
      </c>
    </row>
    <row r="6562" spans="1:14" x14ac:dyDescent="0.2">
      <c r="A6562" s="21">
        <v>44436</v>
      </c>
      <c r="D6562" s="375">
        <v>72.260000000000005</v>
      </c>
      <c r="E6562" s="375">
        <v>68.739999999999995</v>
      </c>
      <c r="F6562" s="564">
        <f t="shared" si="98"/>
        <v>1.0512074483561247</v>
      </c>
      <c r="K6562" s="376">
        <v>65.22</v>
      </c>
      <c r="M6562" s="376">
        <v>113.8</v>
      </c>
      <c r="N6562" s="379">
        <f t="shared" si="97"/>
        <v>47.795999999999992</v>
      </c>
    </row>
    <row r="6563" spans="1:14" x14ac:dyDescent="0.2">
      <c r="A6563" s="21">
        <v>44437</v>
      </c>
      <c r="D6563" s="375">
        <v>72.260000000000005</v>
      </c>
      <c r="E6563" s="375">
        <v>68.739999999999995</v>
      </c>
      <c r="F6563" s="723" t="s">
        <v>3390</v>
      </c>
      <c r="K6563" s="376">
        <v>65.22</v>
      </c>
      <c r="M6563" s="376">
        <v>113.8</v>
      </c>
      <c r="N6563" s="379">
        <f t="shared" si="97"/>
        <v>47.795999999999992</v>
      </c>
    </row>
    <row r="6564" spans="1:14" x14ac:dyDescent="0.2">
      <c r="A6564" s="21">
        <v>44438</v>
      </c>
      <c r="D6564" s="375">
        <v>72.260000000000005</v>
      </c>
      <c r="E6564" s="18">
        <v>69.209999999999994</v>
      </c>
      <c r="F6564" s="564">
        <f t="shared" si="98"/>
        <v>1.0440687761884122</v>
      </c>
      <c r="K6564" s="161">
        <v>65.69</v>
      </c>
      <c r="M6564" s="426">
        <v>113.8</v>
      </c>
      <c r="N6564" s="389">
        <f t="shared" si="97"/>
        <v>47.795999999999992</v>
      </c>
    </row>
    <row r="6565" spans="1:14" ht="13.2" x14ac:dyDescent="0.25">
      <c r="A6565" s="21">
        <v>44439</v>
      </c>
      <c r="D6565" s="18">
        <v>73.45</v>
      </c>
      <c r="E6565" s="161">
        <v>68.5</v>
      </c>
      <c r="F6565" s="564">
        <f t="shared" si="98"/>
        <v>1.0722627737226278</v>
      </c>
      <c r="H6565" s="383">
        <f>AVERAGE(D6535:D6565)</f>
        <v>70.808064516129036</v>
      </c>
      <c r="I6565" s="383">
        <f>AVERAGE(E6535:E6565)</f>
        <v>67.714838709677409</v>
      </c>
      <c r="K6565" s="161">
        <v>64.98</v>
      </c>
      <c r="M6565" s="161">
        <v>115.3</v>
      </c>
      <c r="N6565" s="389">
        <f t="shared" si="97"/>
        <v>48.426000000000002</v>
      </c>
    </row>
    <row r="6566" spans="1:14" s="57" customFormat="1" x14ac:dyDescent="0.2">
      <c r="A6566" s="286">
        <v>44440</v>
      </c>
      <c r="D6566" s="370">
        <v>71.989999999999995</v>
      </c>
      <c r="E6566" s="372">
        <v>68.59</v>
      </c>
      <c r="F6566" s="564">
        <f t="shared" si="98"/>
        <v>1.0495699081498759</v>
      </c>
      <c r="K6566" s="372">
        <v>65.069999999999993</v>
      </c>
      <c r="M6566" s="332">
        <v>117.5</v>
      </c>
      <c r="N6566" s="385">
        <f t="shared" si="97"/>
        <v>49.35</v>
      </c>
    </row>
    <row r="6567" spans="1:14" x14ac:dyDescent="0.2">
      <c r="A6567" s="21">
        <v>44441</v>
      </c>
      <c r="D6567" s="18">
        <v>73.56</v>
      </c>
      <c r="E6567" s="161">
        <v>69.989999999999995</v>
      </c>
      <c r="F6567" s="564">
        <f t="shared" si="98"/>
        <v>1.0510072867552509</v>
      </c>
      <c r="K6567" s="161"/>
      <c r="M6567" s="161">
        <v>118.3</v>
      </c>
      <c r="N6567" s="389">
        <f t="shared" si="97"/>
        <v>49.686</v>
      </c>
    </row>
    <row r="6568" spans="1:14" x14ac:dyDescent="0.2">
      <c r="A6568" s="21">
        <v>44442</v>
      </c>
      <c r="D6568" s="375">
        <v>73.069999999999993</v>
      </c>
      <c r="E6568" s="376">
        <v>69.290000000000006</v>
      </c>
      <c r="F6568" s="564">
        <f t="shared" si="98"/>
        <v>1.0545533265983547</v>
      </c>
      <c r="K6568" s="161"/>
      <c r="M6568" s="376">
        <v>119.3</v>
      </c>
      <c r="N6568" s="379">
        <f t="shared" si="97"/>
        <v>50.106000000000002</v>
      </c>
    </row>
    <row r="6569" spans="1:14" x14ac:dyDescent="0.2">
      <c r="A6569" s="21">
        <v>44443</v>
      </c>
      <c r="D6569" s="375">
        <v>73.069999999999993</v>
      </c>
      <c r="E6569" s="376">
        <v>69.290000000000006</v>
      </c>
      <c r="F6569" s="564">
        <f t="shared" si="98"/>
        <v>1.0545533265983547</v>
      </c>
      <c r="K6569" s="161"/>
      <c r="M6569" s="376">
        <v>119.3</v>
      </c>
      <c r="N6569" s="379">
        <f t="shared" si="97"/>
        <v>50.106000000000002</v>
      </c>
    </row>
    <row r="6570" spans="1:14" x14ac:dyDescent="0.2">
      <c r="A6570" s="21">
        <v>44444</v>
      </c>
      <c r="D6570" s="375">
        <v>73.069999999999993</v>
      </c>
      <c r="E6570" s="376">
        <v>69.290000000000006</v>
      </c>
      <c r="F6570" s="564">
        <f t="shared" si="98"/>
        <v>1.0545533265983547</v>
      </c>
      <c r="K6570" s="161"/>
      <c r="M6570" s="376">
        <v>119.3</v>
      </c>
      <c r="N6570" s="379">
        <f t="shared" si="97"/>
        <v>50.106000000000002</v>
      </c>
    </row>
    <row r="6571" spans="1:14" x14ac:dyDescent="0.2">
      <c r="A6571" s="21">
        <v>44445</v>
      </c>
      <c r="C6571" s="724"/>
      <c r="D6571" s="151">
        <v>72.430000000000007</v>
      </c>
      <c r="E6571" s="376">
        <v>69.290000000000006</v>
      </c>
      <c r="F6571" s="723" t="s">
        <v>3242</v>
      </c>
      <c r="K6571" s="161"/>
      <c r="M6571" s="376">
        <v>119.3</v>
      </c>
      <c r="N6571" s="379">
        <f t="shared" si="97"/>
        <v>50.106000000000002</v>
      </c>
    </row>
    <row r="6572" spans="1:14" x14ac:dyDescent="0.2">
      <c r="A6572" s="21">
        <v>44446</v>
      </c>
      <c r="D6572" s="18">
        <v>71.52</v>
      </c>
      <c r="E6572" s="161">
        <v>68.349999999999994</v>
      </c>
      <c r="F6572" s="564">
        <f t="shared" si="98"/>
        <v>1.0463789319678127</v>
      </c>
      <c r="K6572" s="161"/>
      <c r="M6572" s="161">
        <v>118.5</v>
      </c>
      <c r="N6572" s="389">
        <f t="shared" si="97"/>
        <v>49.77</v>
      </c>
    </row>
    <row r="6573" spans="1:14" x14ac:dyDescent="0.2">
      <c r="A6573" s="21">
        <v>44447</v>
      </c>
      <c r="D6573" s="18">
        <v>72.36</v>
      </c>
      <c r="E6573" s="161">
        <v>69.3</v>
      </c>
      <c r="F6573" s="564">
        <f t="shared" si="98"/>
        <v>1.0441558441558443</v>
      </c>
      <c r="K6573" s="161"/>
      <c r="M6573" s="161">
        <v>118.8</v>
      </c>
      <c r="N6573" s="389">
        <f t="shared" si="97"/>
        <v>49.896000000000001</v>
      </c>
    </row>
    <row r="6574" spans="1:14" x14ac:dyDescent="0.2">
      <c r="A6574" s="21">
        <v>44448</v>
      </c>
      <c r="D6574" s="18">
        <v>71.319999999999993</v>
      </c>
      <c r="E6574" s="161">
        <v>68.14</v>
      </c>
      <c r="F6574" s="564">
        <f t="shared" si="98"/>
        <v>1.0466686234223657</v>
      </c>
      <c r="K6574" s="161"/>
      <c r="M6574" s="161">
        <v>119</v>
      </c>
      <c r="N6574" s="389">
        <f t="shared" si="97"/>
        <v>49.98</v>
      </c>
    </row>
    <row r="6575" spans="1:14" x14ac:dyDescent="0.2">
      <c r="A6575" s="21">
        <v>44449</v>
      </c>
      <c r="D6575" s="375">
        <v>72.44</v>
      </c>
      <c r="E6575" s="376">
        <v>69.72</v>
      </c>
      <c r="F6575" s="564">
        <f t="shared" si="98"/>
        <v>1.0390131956397017</v>
      </c>
      <c r="K6575" s="161"/>
      <c r="M6575" s="376">
        <v>119.3</v>
      </c>
      <c r="N6575" s="379">
        <f t="shared" si="97"/>
        <v>50.106000000000002</v>
      </c>
    </row>
    <row r="6576" spans="1:14" x14ac:dyDescent="0.2">
      <c r="A6576" s="21">
        <v>44450</v>
      </c>
      <c r="D6576" s="375">
        <v>72.44</v>
      </c>
      <c r="E6576" s="376">
        <v>69.72</v>
      </c>
      <c r="F6576" s="564">
        <f t="shared" si="98"/>
        <v>1.0390131956397017</v>
      </c>
      <c r="K6576" s="161"/>
      <c r="M6576" s="376">
        <v>119.3</v>
      </c>
      <c r="N6576" s="379">
        <f t="shared" si="97"/>
        <v>50.106000000000002</v>
      </c>
    </row>
    <row r="6577" spans="1:14" x14ac:dyDescent="0.2">
      <c r="A6577" s="21">
        <v>44451</v>
      </c>
      <c r="D6577" s="375">
        <v>72.44</v>
      </c>
      <c r="E6577" s="376">
        <v>69.72</v>
      </c>
      <c r="F6577" s="564">
        <f t="shared" si="98"/>
        <v>1.0390131956397017</v>
      </c>
      <c r="K6577" s="161"/>
      <c r="M6577" s="376">
        <v>119.3</v>
      </c>
      <c r="N6577" s="379">
        <f t="shared" si="97"/>
        <v>50.106000000000002</v>
      </c>
    </row>
    <row r="6578" spans="1:14" x14ac:dyDescent="0.2">
      <c r="A6578" s="21">
        <v>44452</v>
      </c>
      <c r="D6578" s="18">
        <v>72.97</v>
      </c>
      <c r="E6578" s="161">
        <v>70.45</v>
      </c>
      <c r="F6578" s="723" t="s">
        <v>3391</v>
      </c>
      <c r="K6578" s="161"/>
      <c r="M6578" s="161">
        <v>123.4</v>
      </c>
      <c r="N6578" s="389">
        <f t="shared" si="97"/>
        <v>51.828000000000003</v>
      </c>
    </row>
    <row r="6579" spans="1:14" x14ac:dyDescent="0.2">
      <c r="A6579" s="21">
        <v>44453</v>
      </c>
      <c r="D6579" s="18">
        <v>73.05</v>
      </c>
      <c r="E6579" s="161">
        <v>70.459999999999994</v>
      </c>
      <c r="F6579" s="564">
        <f t="shared" si="98"/>
        <v>1.036758444507522</v>
      </c>
      <c r="K6579" s="161">
        <v>66.94</v>
      </c>
      <c r="M6579" s="161">
        <v>125.3</v>
      </c>
      <c r="N6579" s="389">
        <f t="shared" si="97"/>
        <v>52.625999999999998</v>
      </c>
    </row>
    <row r="6580" spans="1:14" x14ac:dyDescent="0.2">
      <c r="A6580" s="21">
        <v>44454</v>
      </c>
      <c r="D6580" s="18">
        <v>74.84</v>
      </c>
      <c r="E6580" s="161">
        <v>72.61</v>
      </c>
      <c r="F6580" s="564">
        <f t="shared" si="98"/>
        <v>1.030712023137309</v>
      </c>
      <c r="K6580" s="161">
        <v>69.09</v>
      </c>
      <c r="M6580" s="161">
        <v>130.30000000000001</v>
      </c>
      <c r="N6580" s="389">
        <f t="shared" si="97"/>
        <v>54.726000000000006</v>
      </c>
    </row>
    <row r="6581" spans="1:14" x14ac:dyDescent="0.2">
      <c r="A6581" s="21">
        <v>44455</v>
      </c>
      <c r="D6581" s="18">
        <v>75.14</v>
      </c>
      <c r="E6581" s="161">
        <v>72.61</v>
      </c>
      <c r="F6581" s="564">
        <f t="shared" si="98"/>
        <v>1.0348436854427765</v>
      </c>
      <c r="K6581" s="161">
        <v>69.09</v>
      </c>
      <c r="M6581" s="161">
        <v>132.80000000000001</v>
      </c>
      <c r="N6581" s="389">
        <f t="shared" si="97"/>
        <v>55.776000000000003</v>
      </c>
    </row>
    <row r="6582" spans="1:14" x14ac:dyDescent="0.2">
      <c r="A6582" s="21">
        <v>44456</v>
      </c>
      <c r="D6582" s="375">
        <v>74.64</v>
      </c>
      <c r="E6582" s="376">
        <v>71.97</v>
      </c>
      <c r="F6582" s="564">
        <f t="shared" si="98"/>
        <v>1.0370987911629845</v>
      </c>
      <c r="K6582" s="376">
        <v>68.45</v>
      </c>
      <c r="M6582" s="376">
        <v>133.80000000000001</v>
      </c>
      <c r="N6582" s="379">
        <f t="shared" si="97"/>
        <v>56.196000000000005</v>
      </c>
    </row>
    <row r="6583" spans="1:14" x14ac:dyDescent="0.2">
      <c r="A6583" s="21">
        <v>44457</v>
      </c>
      <c r="D6583" s="375">
        <v>74.64</v>
      </c>
      <c r="E6583" s="376">
        <v>71.97</v>
      </c>
      <c r="F6583" s="564">
        <f t="shared" si="98"/>
        <v>1.0370987911629845</v>
      </c>
      <c r="K6583" s="376">
        <v>68.45</v>
      </c>
      <c r="M6583" s="376">
        <v>133.80000000000001</v>
      </c>
      <c r="N6583" s="379">
        <f t="shared" si="97"/>
        <v>56.196000000000005</v>
      </c>
    </row>
    <row r="6584" spans="1:14" x14ac:dyDescent="0.2">
      <c r="A6584" s="21">
        <v>44458</v>
      </c>
      <c r="D6584" s="375">
        <v>74.64</v>
      </c>
      <c r="E6584" s="376">
        <v>71.97</v>
      </c>
      <c r="F6584" s="564">
        <f t="shared" si="98"/>
        <v>1.0370987911629845</v>
      </c>
      <c r="K6584" s="376">
        <v>68.45</v>
      </c>
      <c r="M6584" s="376">
        <v>133.80000000000001</v>
      </c>
      <c r="N6584" s="379">
        <f t="shared" si="97"/>
        <v>56.196000000000005</v>
      </c>
    </row>
    <row r="6585" spans="1:14" x14ac:dyDescent="0.2">
      <c r="A6585" s="21">
        <v>44459</v>
      </c>
      <c r="D6585" s="18">
        <v>73.59</v>
      </c>
      <c r="E6585" s="161">
        <v>70.290000000000006</v>
      </c>
      <c r="F6585" s="564">
        <f t="shared" si="98"/>
        <v>1.0469483568075117</v>
      </c>
      <c r="K6585" s="161">
        <v>66.77</v>
      </c>
      <c r="M6585" s="161">
        <v>132.4</v>
      </c>
      <c r="N6585" s="389">
        <f t="shared" si="97"/>
        <v>55.608000000000004</v>
      </c>
    </row>
    <row r="6586" spans="1:14" x14ac:dyDescent="0.2">
      <c r="A6586" s="21">
        <v>44460</v>
      </c>
      <c r="D6586" s="18">
        <v>73.650000000000006</v>
      </c>
      <c r="E6586" s="161">
        <v>70.56</v>
      </c>
      <c r="F6586" s="564">
        <f t="shared" si="98"/>
        <v>1.0437925170068028</v>
      </c>
      <c r="K6586" s="161">
        <v>67.040000000000006</v>
      </c>
      <c r="M6586" s="161">
        <v>132.5</v>
      </c>
      <c r="N6586" s="389">
        <f t="shared" si="97"/>
        <v>55.65</v>
      </c>
    </row>
    <row r="6587" spans="1:14" x14ac:dyDescent="0.2">
      <c r="A6587" s="21">
        <v>44461</v>
      </c>
      <c r="D6587" s="161">
        <v>75.5</v>
      </c>
      <c r="E6587" s="161">
        <v>72.23</v>
      </c>
      <c r="F6587" s="564">
        <f t="shared" si="98"/>
        <v>1.0452720476256403</v>
      </c>
      <c r="K6587" s="161">
        <v>68.709999999999994</v>
      </c>
      <c r="M6587" s="161">
        <v>133.30000000000001</v>
      </c>
      <c r="N6587" s="389">
        <f t="shared" si="97"/>
        <v>55.986000000000004</v>
      </c>
    </row>
    <row r="6588" spans="1:14" x14ac:dyDescent="0.2">
      <c r="A6588" s="21">
        <v>44462</v>
      </c>
      <c r="D6588" s="18">
        <v>76.44</v>
      </c>
      <c r="E6588" s="161">
        <v>73.3</v>
      </c>
      <c r="F6588" s="564">
        <f t="shared" si="98"/>
        <v>1.0428376534788539</v>
      </c>
      <c r="K6588" s="161">
        <v>69.78</v>
      </c>
      <c r="M6588" s="161">
        <v>133.80000000000001</v>
      </c>
      <c r="N6588" s="389">
        <f t="shared" si="97"/>
        <v>56.196000000000005</v>
      </c>
    </row>
    <row r="6589" spans="1:14" x14ac:dyDescent="0.2">
      <c r="A6589" s="21">
        <v>44463</v>
      </c>
      <c r="C6589" s="724"/>
      <c r="D6589" s="415">
        <v>77.42</v>
      </c>
      <c r="E6589" s="376">
        <v>73.98</v>
      </c>
      <c r="F6589" s="564">
        <f t="shared" si="98"/>
        <v>1.0464990537983239</v>
      </c>
      <c r="K6589" s="376">
        <v>70.459999999999994</v>
      </c>
      <c r="M6589" s="376">
        <v>134</v>
      </c>
      <c r="N6589" s="379">
        <f t="shared" si="97"/>
        <v>56.28</v>
      </c>
    </row>
    <row r="6590" spans="1:14" x14ac:dyDescent="0.2">
      <c r="A6590" s="21">
        <v>44464</v>
      </c>
      <c r="C6590" s="724"/>
      <c r="D6590" s="415">
        <v>77.42</v>
      </c>
      <c r="E6590" s="376">
        <v>73.98</v>
      </c>
      <c r="F6590" s="564">
        <f t="shared" si="98"/>
        <v>1.0464990537983239</v>
      </c>
      <c r="K6590" s="376">
        <v>70.459999999999994</v>
      </c>
      <c r="M6590" s="376">
        <v>134</v>
      </c>
      <c r="N6590" s="379">
        <f t="shared" si="97"/>
        <v>56.28</v>
      </c>
    </row>
    <row r="6591" spans="1:14" x14ac:dyDescent="0.2">
      <c r="A6591" s="21">
        <v>44465</v>
      </c>
      <c r="C6591" s="726"/>
      <c r="D6591" s="415">
        <v>77.42</v>
      </c>
      <c r="E6591" s="376">
        <v>73.98</v>
      </c>
      <c r="F6591" s="564">
        <f t="shared" si="98"/>
        <v>1.0464990537983239</v>
      </c>
      <c r="G6591" s="726"/>
      <c r="K6591" s="376">
        <v>70.459999999999994</v>
      </c>
      <c r="M6591" s="376">
        <v>134</v>
      </c>
      <c r="N6591" s="379">
        <f t="shared" si="97"/>
        <v>56.28</v>
      </c>
    </row>
    <row r="6592" spans="1:14" x14ac:dyDescent="0.2">
      <c r="A6592" s="21">
        <v>44466</v>
      </c>
      <c r="C6592" s="726"/>
      <c r="D6592" s="18">
        <v>78.849999999999994</v>
      </c>
      <c r="E6592" s="161">
        <v>75.45</v>
      </c>
      <c r="F6592" s="564">
        <f t="shared" si="98"/>
        <v>1.0450629555997348</v>
      </c>
      <c r="G6592" s="726"/>
      <c r="K6592" s="161">
        <v>71.930000000000007</v>
      </c>
      <c r="M6592" s="161">
        <v>137</v>
      </c>
      <c r="N6592" s="389">
        <f t="shared" si="97"/>
        <v>57.540000000000006</v>
      </c>
    </row>
    <row r="6593" spans="1:16" ht="12.6" x14ac:dyDescent="0.25">
      <c r="A6593" s="21">
        <v>44467</v>
      </c>
      <c r="C6593" s="725"/>
      <c r="D6593" s="161">
        <v>78.3</v>
      </c>
      <c r="E6593" s="161">
        <v>75.290000000000006</v>
      </c>
      <c r="F6593" s="564">
        <f t="shared" si="98"/>
        <v>1.0399787488378269</v>
      </c>
      <c r="G6593" s="725"/>
      <c r="K6593" s="161">
        <v>71.77</v>
      </c>
      <c r="M6593" s="161">
        <v>143.30000000000001</v>
      </c>
      <c r="N6593" s="389">
        <f t="shared" si="97"/>
        <v>60.186</v>
      </c>
    </row>
    <row r="6594" spans="1:16" x14ac:dyDescent="0.2">
      <c r="A6594" s="21">
        <v>44468</v>
      </c>
      <c r="C6594" s="166"/>
      <c r="D6594" s="161">
        <v>77.86</v>
      </c>
      <c r="E6594" s="161">
        <v>74.83</v>
      </c>
      <c r="F6594" s="564">
        <f t="shared" si="98"/>
        <v>1.0404917813711079</v>
      </c>
      <c r="K6594" s="161">
        <v>71.31</v>
      </c>
      <c r="M6594" s="161">
        <v>143.30000000000001</v>
      </c>
      <c r="N6594" s="389">
        <f t="shared" si="97"/>
        <v>60.186</v>
      </c>
    </row>
    <row r="6595" spans="1:16" ht="13.2" x14ac:dyDescent="0.25">
      <c r="A6595" s="21">
        <v>44469</v>
      </c>
      <c r="C6595" s="725"/>
      <c r="D6595" s="161">
        <v>77.81</v>
      </c>
      <c r="E6595" s="161">
        <v>75.03</v>
      </c>
      <c r="F6595" s="564">
        <f t="shared" si="98"/>
        <v>1.0370518459282954</v>
      </c>
      <c r="H6595" s="383">
        <f>AVERAGE(D6566:D6595)</f>
        <v>74.463000000000022</v>
      </c>
      <c r="I6595" s="383">
        <f>AVERAGE(E6566:E6595)</f>
        <v>71.388333333333335</v>
      </c>
      <c r="K6595" s="161">
        <v>71.510000000000005</v>
      </c>
      <c r="M6595" s="161">
        <v>144.30000000000001</v>
      </c>
      <c r="N6595" s="389">
        <f t="shared" si="97"/>
        <v>60.606000000000002</v>
      </c>
    </row>
    <row r="6596" spans="1:16" s="57" customFormat="1" x14ac:dyDescent="0.2">
      <c r="A6596" s="286">
        <v>44470</v>
      </c>
      <c r="D6596" s="431">
        <v>79.400000000000006</v>
      </c>
      <c r="E6596" s="431">
        <v>75.88</v>
      </c>
      <c r="F6596" s="564">
        <f t="shared" si="98"/>
        <v>1.0463890353189247</v>
      </c>
      <c r="K6596" s="431">
        <v>72.36</v>
      </c>
      <c r="M6596" s="433">
        <v>148.80000000000001</v>
      </c>
      <c r="N6596" s="434">
        <f t="shared" si="97"/>
        <v>62.496000000000009</v>
      </c>
    </row>
    <row r="6597" spans="1:16" x14ac:dyDescent="0.2">
      <c r="A6597" s="21">
        <v>44471</v>
      </c>
      <c r="D6597" s="376">
        <v>79.400000000000006</v>
      </c>
      <c r="E6597" s="376">
        <v>75.88</v>
      </c>
      <c r="F6597" s="564">
        <f t="shared" si="98"/>
        <v>1.0463890353189247</v>
      </c>
      <c r="K6597" s="376">
        <v>72.36</v>
      </c>
      <c r="M6597" s="376">
        <v>148.80000000000001</v>
      </c>
      <c r="N6597" s="379">
        <f t="shared" si="97"/>
        <v>62.496000000000009</v>
      </c>
    </row>
    <row r="6598" spans="1:16" x14ac:dyDescent="0.2">
      <c r="A6598" s="21">
        <v>44472</v>
      </c>
      <c r="D6598" s="376">
        <v>79.400000000000006</v>
      </c>
      <c r="E6598" s="376">
        <v>75.88</v>
      </c>
      <c r="F6598" s="564">
        <f t="shared" si="98"/>
        <v>1.0463890353189247</v>
      </c>
      <c r="K6598" s="376">
        <v>72.36</v>
      </c>
      <c r="M6598" s="376">
        <v>148.80000000000001</v>
      </c>
      <c r="N6598" s="379">
        <f t="shared" si="97"/>
        <v>62.496000000000009</v>
      </c>
    </row>
    <row r="6599" spans="1:16" x14ac:dyDescent="0.2">
      <c r="A6599" s="21">
        <v>44473</v>
      </c>
      <c r="D6599" s="161">
        <v>81.44</v>
      </c>
      <c r="E6599" s="161">
        <v>77.62</v>
      </c>
      <c r="F6599" s="564">
        <f t="shared" si="98"/>
        <v>1.0492141200721463</v>
      </c>
      <c r="K6599" s="161">
        <v>74.099999999999994</v>
      </c>
      <c r="M6599" s="161">
        <v>149.30000000000001</v>
      </c>
      <c r="N6599" s="389">
        <f t="shared" si="97"/>
        <v>62.706000000000003</v>
      </c>
    </row>
    <row r="6600" spans="1:16" x14ac:dyDescent="0.2">
      <c r="A6600" s="21">
        <v>44474</v>
      </c>
      <c r="D6600" s="161">
        <v>82.72</v>
      </c>
      <c r="E6600" s="161">
        <v>78.930000000000007</v>
      </c>
      <c r="F6600" s="564">
        <f t="shared" si="98"/>
        <v>1.0480172304573672</v>
      </c>
      <c r="K6600" s="161">
        <v>75.41</v>
      </c>
      <c r="M6600" s="161">
        <v>149.5</v>
      </c>
      <c r="N6600" s="389">
        <f t="shared" si="97"/>
        <v>62.790000000000006</v>
      </c>
    </row>
    <row r="6601" spans="1:16" x14ac:dyDescent="0.2">
      <c r="A6601" s="21">
        <v>44475</v>
      </c>
      <c r="D6601" s="161">
        <v>81.39</v>
      </c>
      <c r="E6601" s="161">
        <v>77.430000000000007</v>
      </c>
      <c r="F6601" s="564">
        <f t="shared" si="98"/>
        <v>1.0511429678419217</v>
      </c>
      <c r="K6601" s="161">
        <v>73.91</v>
      </c>
      <c r="M6601" s="161">
        <v>149.80000000000001</v>
      </c>
      <c r="N6601" s="389">
        <f t="shared" si="97"/>
        <v>62.916000000000011</v>
      </c>
    </row>
    <row r="6602" spans="1:16" x14ac:dyDescent="0.2">
      <c r="A6602" s="21">
        <v>44476</v>
      </c>
      <c r="D6602" s="161">
        <v>82.34</v>
      </c>
      <c r="E6602" s="161">
        <v>78.3</v>
      </c>
      <c r="F6602" s="564">
        <f t="shared" si="98"/>
        <v>1.0515964240102171</v>
      </c>
      <c r="K6602" s="161"/>
      <c r="M6602" s="161">
        <v>149.30000000000001</v>
      </c>
      <c r="N6602" s="389">
        <f t="shared" si="97"/>
        <v>62.706000000000003</v>
      </c>
    </row>
    <row r="6603" spans="1:16" x14ac:dyDescent="0.2">
      <c r="A6603" s="21">
        <v>44477</v>
      </c>
      <c r="D6603" s="376">
        <v>82.17</v>
      </c>
      <c r="E6603" s="376">
        <v>79.349999999999994</v>
      </c>
      <c r="F6603" s="564">
        <f t="shared" si="98"/>
        <v>1.0355387523629491</v>
      </c>
      <c r="K6603" s="161"/>
      <c r="M6603" s="376">
        <v>145.4</v>
      </c>
      <c r="N6603" s="379">
        <f t="shared" si="97"/>
        <v>61.067999999999998</v>
      </c>
    </row>
    <row r="6604" spans="1:16" x14ac:dyDescent="0.2">
      <c r="A6604" s="21">
        <v>44478</v>
      </c>
      <c r="D6604" s="376">
        <v>82.17</v>
      </c>
      <c r="E6604" s="376">
        <v>79.349999999999994</v>
      </c>
      <c r="F6604" s="564">
        <f t="shared" si="98"/>
        <v>1.0355387523629491</v>
      </c>
      <c r="K6604" s="161"/>
      <c r="M6604" s="376">
        <v>145.4</v>
      </c>
      <c r="N6604" s="379">
        <f t="shared" si="97"/>
        <v>61.067999999999998</v>
      </c>
    </row>
    <row r="6605" spans="1:16" x14ac:dyDescent="0.2">
      <c r="A6605" s="21">
        <v>44479</v>
      </c>
      <c r="D6605" s="376">
        <v>82.17</v>
      </c>
      <c r="E6605" s="376">
        <v>79.349999999999994</v>
      </c>
      <c r="F6605" s="564">
        <f t="shared" si="98"/>
        <v>1.0355387523629491</v>
      </c>
      <c r="K6605" s="161"/>
      <c r="M6605" s="376">
        <v>145.4</v>
      </c>
      <c r="N6605" s="379">
        <f t="shared" si="97"/>
        <v>61.067999999999998</v>
      </c>
    </row>
    <row r="6606" spans="1:16" ht="12.6" x14ac:dyDescent="0.25">
      <c r="A6606" s="21">
        <v>44480</v>
      </c>
      <c r="D6606" s="161">
        <v>83.75</v>
      </c>
      <c r="E6606" s="161">
        <v>80.52</v>
      </c>
      <c r="F6606" s="723" t="s">
        <v>3288</v>
      </c>
      <c r="K6606" s="161"/>
      <c r="M6606" s="426">
        <v>147.30000000000001</v>
      </c>
      <c r="N6606" s="389">
        <f t="shared" si="97"/>
        <v>61.866000000000007</v>
      </c>
      <c r="P6606" s="728"/>
    </row>
    <row r="6607" spans="1:16" x14ac:dyDescent="0.2">
      <c r="A6607" s="21">
        <v>44481</v>
      </c>
      <c r="D6607" s="161">
        <v>83.53</v>
      </c>
      <c r="E6607" s="161">
        <v>80.64</v>
      </c>
      <c r="F6607" s="564">
        <f t="shared" si="98"/>
        <v>1.0358382936507937</v>
      </c>
      <c r="K6607" s="161"/>
      <c r="M6607" s="161">
        <v>145</v>
      </c>
      <c r="N6607" s="389">
        <f t="shared" si="97"/>
        <v>60.9</v>
      </c>
    </row>
    <row r="6608" spans="1:16" x14ac:dyDescent="0.2">
      <c r="A6608" s="21">
        <v>44482</v>
      </c>
      <c r="D6608" s="161">
        <v>83.53</v>
      </c>
      <c r="E6608" s="161">
        <v>80.44</v>
      </c>
      <c r="F6608" s="564">
        <f t="shared" si="98"/>
        <v>1.0384137245151666</v>
      </c>
      <c r="K6608" s="161"/>
      <c r="M6608" s="161">
        <v>142.30000000000001</v>
      </c>
      <c r="N6608" s="389">
        <f t="shared" si="97"/>
        <v>59.766000000000005</v>
      </c>
    </row>
    <row r="6609" spans="1:14" x14ac:dyDescent="0.2">
      <c r="A6609" s="21">
        <v>44483</v>
      </c>
      <c r="D6609" s="18">
        <v>83.86</v>
      </c>
      <c r="E6609" s="161">
        <v>81.31</v>
      </c>
      <c r="F6609" s="564">
        <f t="shared" si="98"/>
        <v>1.0313614561554545</v>
      </c>
      <c r="K6609" s="161">
        <v>77.790000000000006</v>
      </c>
      <c r="M6609" s="161">
        <v>145.80000000000001</v>
      </c>
      <c r="N6609" s="389">
        <f t="shared" si="97"/>
        <v>61.236000000000004</v>
      </c>
    </row>
    <row r="6610" spans="1:14" x14ac:dyDescent="0.2">
      <c r="A6610" s="21">
        <v>44484</v>
      </c>
      <c r="D6610" s="375">
        <v>84.67</v>
      </c>
      <c r="E6610" s="376">
        <v>82.28</v>
      </c>
      <c r="F6610" s="564">
        <f t="shared" si="98"/>
        <v>1.0290471560525036</v>
      </c>
      <c r="K6610" s="376">
        <v>78.760000000000005</v>
      </c>
      <c r="M6610" s="376">
        <v>148.30000000000001</v>
      </c>
      <c r="N6610" s="379">
        <f t="shared" si="97"/>
        <v>62.286000000000001</v>
      </c>
    </row>
    <row r="6611" spans="1:14" x14ac:dyDescent="0.2">
      <c r="A6611" s="21">
        <v>44485</v>
      </c>
      <c r="D6611" s="375">
        <v>84.67</v>
      </c>
      <c r="E6611" s="376">
        <v>82.28</v>
      </c>
      <c r="F6611" s="564">
        <f t="shared" si="98"/>
        <v>1.0290471560525036</v>
      </c>
      <c r="K6611" s="376">
        <v>78.760000000000005</v>
      </c>
      <c r="M6611" s="376">
        <v>148.30000000000001</v>
      </c>
      <c r="N6611" s="379">
        <f t="shared" si="97"/>
        <v>62.286000000000001</v>
      </c>
    </row>
    <row r="6612" spans="1:14" x14ac:dyDescent="0.2">
      <c r="A6612" s="21">
        <v>44486</v>
      </c>
      <c r="D6612" s="375">
        <v>84.67</v>
      </c>
      <c r="E6612" s="376">
        <v>82.28</v>
      </c>
      <c r="F6612" s="564">
        <f t="shared" si="98"/>
        <v>1.0290471560525036</v>
      </c>
      <c r="K6612" s="376">
        <v>78.760000000000005</v>
      </c>
      <c r="M6612" s="376">
        <v>148.30000000000001</v>
      </c>
      <c r="N6612" s="379">
        <f t="shared" ref="N6612:N6645" si="99">(M6612/100)*42</f>
        <v>62.286000000000001</v>
      </c>
    </row>
    <row r="6613" spans="1:14" x14ac:dyDescent="0.2">
      <c r="A6613" s="21">
        <v>44487</v>
      </c>
      <c r="D6613" s="18">
        <v>84.13</v>
      </c>
      <c r="E6613" s="161">
        <v>82.44</v>
      </c>
      <c r="F6613" s="564">
        <f t="shared" ref="F6613:F6650" si="100">D6613/E6613</f>
        <v>1.0204997573993206</v>
      </c>
      <c r="K6613" s="161">
        <v>78.92</v>
      </c>
      <c r="M6613" s="161">
        <v>148.80000000000001</v>
      </c>
      <c r="N6613" s="389">
        <f t="shared" si="99"/>
        <v>62.496000000000009</v>
      </c>
    </row>
    <row r="6614" spans="1:14" x14ac:dyDescent="0.2">
      <c r="A6614" s="21">
        <v>44488</v>
      </c>
      <c r="D6614" s="18">
        <v>85.02</v>
      </c>
      <c r="E6614" s="161">
        <v>82.96</v>
      </c>
      <c r="F6614" s="564">
        <f t="shared" si="100"/>
        <v>1.024831243972999</v>
      </c>
      <c r="K6614" s="161">
        <v>79.44</v>
      </c>
      <c r="M6614" s="161">
        <v>149</v>
      </c>
      <c r="N6614" s="389">
        <f t="shared" si="99"/>
        <v>62.58</v>
      </c>
    </row>
    <row r="6615" spans="1:14" x14ac:dyDescent="0.2">
      <c r="A6615" s="21">
        <v>44489</v>
      </c>
      <c r="D6615" s="18">
        <v>85.76</v>
      </c>
      <c r="E6615" s="161">
        <v>83.87</v>
      </c>
      <c r="F6615" s="564">
        <f t="shared" si="100"/>
        <v>1.0225348754024084</v>
      </c>
      <c r="K6615" s="161">
        <v>80.349999999999994</v>
      </c>
      <c r="M6615" s="161">
        <v>149.1</v>
      </c>
      <c r="N6615" s="389">
        <f t="shared" si="99"/>
        <v>62.621999999999993</v>
      </c>
    </row>
    <row r="6616" spans="1:14" x14ac:dyDescent="0.2">
      <c r="A6616" s="21">
        <v>44490</v>
      </c>
      <c r="D6616" s="18">
        <v>84.58</v>
      </c>
      <c r="E6616" s="161">
        <v>82.5</v>
      </c>
      <c r="F6616" s="564">
        <f t="shared" si="100"/>
        <v>1.0252121212121212</v>
      </c>
      <c r="K6616" s="161">
        <v>78.98</v>
      </c>
      <c r="M6616" s="161">
        <v>148.30000000000001</v>
      </c>
      <c r="N6616" s="389">
        <f t="shared" si="99"/>
        <v>62.286000000000001</v>
      </c>
    </row>
    <row r="6617" spans="1:14" x14ac:dyDescent="0.2">
      <c r="A6617" s="21">
        <v>44491</v>
      </c>
      <c r="D6617" s="375">
        <v>85.43</v>
      </c>
      <c r="E6617" s="376">
        <v>83.76</v>
      </c>
      <c r="F6617" s="564">
        <f t="shared" si="100"/>
        <v>1.0199379178605539</v>
      </c>
      <c r="K6617" s="376">
        <v>80.239999999999995</v>
      </c>
      <c r="M6617" s="376">
        <v>148.5</v>
      </c>
      <c r="N6617" s="379">
        <f t="shared" si="99"/>
        <v>62.370000000000005</v>
      </c>
    </row>
    <row r="6618" spans="1:14" x14ac:dyDescent="0.2">
      <c r="A6618" s="21">
        <v>44492</v>
      </c>
      <c r="D6618" s="375">
        <v>85.43</v>
      </c>
      <c r="E6618" s="376">
        <v>83.76</v>
      </c>
      <c r="F6618" s="564">
        <f t="shared" si="100"/>
        <v>1.0199379178605539</v>
      </c>
      <c r="K6618" s="376">
        <v>80.239999999999995</v>
      </c>
      <c r="M6618" s="376">
        <v>148.5</v>
      </c>
      <c r="N6618" s="379">
        <f t="shared" si="99"/>
        <v>62.370000000000005</v>
      </c>
    </row>
    <row r="6619" spans="1:14" x14ac:dyDescent="0.2">
      <c r="A6619" s="21">
        <v>44493</v>
      </c>
      <c r="D6619" s="375">
        <v>85.43</v>
      </c>
      <c r="E6619" s="376">
        <v>83.76</v>
      </c>
      <c r="F6619" s="564">
        <f t="shared" si="100"/>
        <v>1.0199379178605539</v>
      </c>
      <c r="K6619" s="376">
        <v>80.239999999999995</v>
      </c>
      <c r="M6619" s="376">
        <v>148.5</v>
      </c>
      <c r="N6619" s="379">
        <f t="shared" si="99"/>
        <v>62.370000000000005</v>
      </c>
    </row>
    <row r="6620" spans="1:14" x14ac:dyDescent="0.2">
      <c r="A6620" s="21">
        <v>44494</v>
      </c>
      <c r="D6620" s="18">
        <v>84.85</v>
      </c>
      <c r="E6620" s="161">
        <v>83.76</v>
      </c>
      <c r="F6620" s="564">
        <f t="shared" si="100"/>
        <v>1.0130133715377267</v>
      </c>
      <c r="K6620" s="161">
        <v>80.239999999999995</v>
      </c>
      <c r="M6620" s="161">
        <v>137.80000000000001</v>
      </c>
      <c r="N6620" s="389">
        <f t="shared" si="99"/>
        <v>57.876000000000005</v>
      </c>
    </row>
    <row r="6621" spans="1:14" x14ac:dyDescent="0.2">
      <c r="A6621" s="21">
        <v>44495</v>
      </c>
      <c r="D6621" s="161">
        <v>85.11</v>
      </c>
      <c r="E6621" s="161">
        <v>84.65</v>
      </c>
      <c r="F6621" s="564">
        <f t="shared" si="100"/>
        <v>1.0054341405788541</v>
      </c>
      <c r="K6621" s="161">
        <v>81.13</v>
      </c>
      <c r="M6621" s="161">
        <v>139.80000000000001</v>
      </c>
      <c r="N6621" s="389">
        <f t="shared" si="99"/>
        <v>58.716000000000008</v>
      </c>
    </row>
    <row r="6622" spans="1:14" x14ac:dyDescent="0.2">
      <c r="A6622" s="21">
        <v>44496</v>
      </c>
      <c r="D6622" s="161">
        <v>84.12</v>
      </c>
      <c r="E6622" s="161">
        <v>82.66</v>
      </c>
      <c r="F6622" s="564">
        <f t="shared" si="100"/>
        <v>1.0176627147350594</v>
      </c>
      <c r="K6622" s="161">
        <v>79.14</v>
      </c>
      <c r="M6622" s="161">
        <v>136.5</v>
      </c>
      <c r="N6622" s="389">
        <f t="shared" si="99"/>
        <v>57.33</v>
      </c>
    </row>
    <row r="6623" spans="1:14" x14ac:dyDescent="0.2">
      <c r="A6623" s="21">
        <v>44497</v>
      </c>
      <c r="D6623" s="161">
        <v>83.4</v>
      </c>
      <c r="E6623" s="161">
        <v>82.81</v>
      </c>
      <c r="F6623" s="564">
        <f t="shared" si="100"/>
        <v>1.0071247433884798</v>
      </c>
      <c r="K6623" s="161">
        <v>79.290000000000006</v>
      </c>
      <c r="M6623" s="161">
        <v>136</v>
      </c>
      <c r="N6623" s="389">
        <f t="shared" si="99"/>
        <v>57.120000000000005</v>
      </c>
    </row>
    <row r="6624" spans="1:14" x14ac:dyDescent="0.2">
      <c r="A6624" s="21">
        <v>44498</v>
      </c>
      <c r="D6624" s="376">
        <v>83.1</v>
      </c>
      <c r="E6624" s="376">
        <v>83.57</v>
      </c>
      <c r="F6624" s="564">
        <f t="shared" si="100"/>
        <v>0.99437597223884167</v>
      </c>
      <c r="K6624" s="376">
        <v>80.05</v>
      </c>
      <c r="M6624" s="376">
        <v>138.30000000000001</v>
      </c>
      <c r="N6624" s="379">
        <f t="shared" si="99"/>
        <v>58.085999999999999</v>
      </c>
    </row>
    <row r="6625" spans="1:14" x14ac:dyDescent="0.2">
      <c r="A6625" s="21">
        <v>44499</v>
      </c>
      <c r="D6625" s="376">
        <v>83.1</v>
      </c>
      <c r="E6625" s="376">
        <v>83.57</v>
      </c>
      <c r="F6625" s="564">
        <f t="shared" si="100"/>
        <v>0.99437597223884167</v>
      </c>
      <c r="K6625" s="376">
        <v>80.05</v>
      </c>
      <c r="M6625" s="376">
        <v>138.30000000000001</v>
      </c>
      <c r="N6625" s="379">
        <f t="shared" si="99"/>
        <v>58.085999999999999</v>
      </c>
    </row>
    <row r="6626" spans="1:14" ht="13.2" x14ac:dyDescent="0.25">
      <c r="A6626" s="21">
        <v>44500</v>
      </c>
      <c r="D6626" s="376">
        <v>83.1</v>
      </c>
      <c r="E6626" s="376">
        <v>83.57</v>
      </c>
      <c r="F6626" s="564">
        <f t="shared" si="100"/>
        <v>0.99437597223884167</v>
      </c>
      <c r="H6626" s="383">
        <f>AVERAGE(D6596:D6626)</f>
        <v>83.349677419354833</v>
      </c>
      <c r="I6626" s="383">
        <f>AVERAGE(E6596:E6626)</f>
        <v>81.140645161290323</v>
      </c>
      <c r="K6626" s="376">
        <v>80.05</v>
      </c>
      <c r="M6626" s="376">
        <v>138.30000000000001</v>
      </c>
      <c r="N6626" s="379">
        <f t="shared" si="99"/>
        <v>58.085999999999999</v>
      </c>
    </row>
    <row r="6627" spans="1:14" s="57" customFormat="1" x14ac:dyDescent="0.2">
      <c r="A6627" s="286">
        <v>44501</v>
      </c>
      <c r="D6627" s="372">
        <v>84.51</v>
      </c>
      <c r="E6627" s="372">
        <v>84.05</v>
      </c>
      <c r="F6627" s="564">
        <f t="shared" si="100"/>
        <v>1.0054729327781085</v>
      </c>
      <c r="K6627" s="372">
        <v>80.53</v>
      </c>
      <c r="M6627" s="332">
        <v>138.5</v>
      </c>
      <c r="N6627" s="385">
        <f t="shared" si="99"/>
        <v>58.17</v>
      </c>
    </row>
    <row r="6628" spans="1:14" x14ac:dyDescent="0.2">
      <c r="A6628" s="21">
        <v>44502</v>
      </c>
      <c r="D6628" s="161">
        <v>84.42</v>
      </c>
      <c r="E6628" s="161">
        <v>83.91</v>
      </c>
      <c r="F6628" s="564">
        <f t="shared" si="100"/>
        <v>1.0060779406506972</v>
      </c>
      <c r="K6628" s="161">
        <v>80.39</v>
      </c>
      <c r="M6628" s="161">
        <v>138.5</v>
      </c>
      <c r="N6628" s="389">
        <f t="shared" si="99"/>
        <v>58.17</v>
      </c>
    </row>
    <row r="6629" spans="1:14" x14ac:dyDescent="0.2">
      <c r="A6629" s="21">
        <v>44503</v>
      </c>
      <c r="D6629" s="161">
        <v>81.099999999999994</v>
      </c>
      <c r="E6629" s="161">
        <v>80.86</v>
      </c>
      <c r="F6629" s="564">
        <f t="shared" si="100"/>
        <v>1.0029680930002474</v>
      </c>
      <c r="K6629" s="161">
        <v>77.34</v>
      </c>
      <c r="M6629" s="161">
        <v>138.30000000000001</v>
      </c>
      <c r="N6629" s="389">
        <f t="shared" si="99"/>
        <v>58.085999999999999</v>
      </c>
    </row>
    <row r="6630" spans="1:14" x14ac:dyDescent="0.2">
      <c r="A6630" s="21">
        <v>44504</v>
      </c>
      <c r="D6630" s="161">
        <v>80.150000000000006</v>
      </c>
      <c r="E6630" s="161">
        <v>78.81</v>
      </c>
      <c r="F6630" s="564">
        <f t="shared" si="100"/>
        <v>1.0170029184113691</v>
      </c>
      <c r="K6630" s="161">
        <v>75.290000000000006</v>
      </c>
      <c r="M6630" s="161">
        <v>137.80000000000001</v>
      </c>
      <c r="N6630" s="389">
        <f t="shared" si="99"/>
        <v>57.876000000000005</v>
      </c>
    </row>
    <row r="6631" spans="1:14" x14ac:dyDescent="0.2">
      <c r="A6631" s="21">
        <v>44505</v>
      </c>
      <c r="D6631" s="376">
        <v>82.43</v>
      </c>
      <c r="E6631" s="376">
        <v>81.27</v>
      </c>
      <c r="F6631" s="564">
        <f t="shared" si="100"/>
        <v>1.014273409622247</v>
      </c>
      <c r="K6631" s="161"/>
      <c r="M6631" s="376">
        <v>137.5</v>
      </c>
      <c r="N6631" s="379">
        <f t="shared" si="99"/>
        <v>57.75</v>
      </c>
    </row>
    <row r="6632" spans="1:14" x14ac:dyDescent="0.2">
      <c r="A6632" s="21">
        <v>44506</v>
      </c>
      <c r="D6632" s="376">
        <v>82.43</v>
      </c>
      <c r="E6632" s="376">
        <v>81.27</v>
      </c>
      <c r="F6632" s="564">
        <f t="shared" si="100"/>
        <v>1.014273409622247</v>
      </c>
      <c r="K6632" s="161"/>
      <c r="M6632" s="376">
        <v>137.5</v>
      </c>
      <c r="N6632" s="379">
        <f t="shared" si="99"/>
        <v>57.75</v>
      </c>
    </row>
    <row r="6633" spans="1:14" x14ac:dyDescent="0.2">
      <c r="A6633" s="21">
        <v>44507</v>
      </c>
      <c r="D6633" s="376">
        <v>82.43</v>
      </c>
      <c r="E6633" s="376">
        <v>81.27</v>
      </c>
      <c r="F6633" s="564">
        <f t="shared" si="100"/>
        <v>1.014273409622247</v>
      </c>
      <c r="K6633" s="161"/>
      <c r="M6633" s="376">
        <v>137.5</v>
      </c>
      <c r="N6633" s="379">
        <f t="shared" si="99"/>
        <v>57.75</v>
      </c>
    </row>
    <row r="6634" spans="1:14" x14ac:dyDescent="0.2">
      <c r="A6634" s="21">
        <v>44508</v>
      </c>
      <c r="D6634" s="161">
        <v>83.22</v>
      </c>
      <c r="E6634" s="161">
        <v>81.93</v>
      </c>
      <c r="F6634" s="564">
        <f t="shared" si="100"/>
        <v>1.015745148297327</v>
      </c>
      <c r="K6634" s="161"/>
      <c r="M6634" s="161">
        <v>138.80000000000001</v>
      </c>
      <c r="N6634" s="389">
        <f t="shared" si="99"/>
        <v>58.296000000000006</v>
      </c>
    </row>
    <row r="6635" spans="1:14" x14ac:dyDescent="0.2">
      <c r="A6635" s="21">
        <v>44509</v>
      </c>
      <c r="D6635" s="161">
        <v>84.52</v>
      </c>
      <c r="E6635" s="161">
        <v>84.15</v>
      </c>
      <c r="F6635" s="564">
        <f t="shared" si="100"/>
        <v>1.0043969102792631</v>
      </c>
      <c r="K6635" s="161"/>
      <c r="M6635" s="161">
        <v>142.30000000000001</v>
      </c>
      <c r="N6635" s="389">
        <f t="shared" si="99"/>
        <v>59.766000000000005</v>
      </c>
    </row>
    <row r="6636" spans="1:14" x14ac:dyDescent="0.2">
      <c r="A6636" s="21">
        <v>44510</v>
      </c>
      <c r="D6636" s="161">
        <v>82.91</v>
      </c>
      <c r="E6636" s="161">
        <v>81.34</v>
      </c>
      <c r="F6636" s="564">
        <f t="shared" si="100"/>
        <v>1.0193016965822472</v>
      </c>
      <c r="K6636" s="161"/>
      <c r="M6636" s="161">
        <v>138.30000000000001</v>
      </c>
      <c r="N6636" s="389">
        <f t="shared" si="99"/>
        <v>58.085999999999999</v>
      </c>
    </row>
    <row r="6637" spans="1:14" x14ac:dyDescent="0.2">
      <c r="A6637" s="21">
        <v>44511</v>
      </c>
      <c r="D6637" s="161">
        <v>83.4</v>
      </c>
      <c r="E6637" s="161">
        <v>81.59</v>
      </c>
      <c r="F6637" s="564">
        <f t="shared" si="100"/>
        <v>1.0221840911876456</v>
      </c>
      <c r="K6637" s="161"/>
      <c r="M6637" s="161">
        <v>137.30000000000001</v>
      </c>
      <c r="N6637" s="389">
        <f t="shared" si="99"/>
        <v>57.666000000000011</v>
      </c>
    </row>
    <row r="6638" spans="1:14" x14ac:dyDescent="0.2">
      <c r="A6638" s="21">
        <v>44512</v>
      </c>
      <c r="D6638" s="376">
        <v>82.9</v>
      </c>
      <c r="E6638" s="376">
        <v>80.790000000000006</v>
      </c>
      <c r="F6638" s="564">
        <f t="shared" si="100"/>
        <v>1.0261170936997153</v>
      </c>
      <c r="K6638" s="161"/>
      <c r="M6638" s="376">
        <v>126</v>
      </c>
      <c r="N6638" s="379">
        <f t="shared" si="99"/>
        <v>52.92</v>
      </c>
    </row>
    <row r="6639" spans="1:14" x14ac:dyDescent="0.2">
      <c r="A6639" s="21">
        <v>44513</v>
      </c>
      <c r="D6639" s="376">
        <v>82.9</v>
      </c>
      <c r="E6639" s="376">
        <v>80.790000000000006</v>
      </c>
      <c r="F6639" s="564">
        <f t="shared" si="100"/>
        <v>1.0261170936997153</v>
      </c>
      <c r="K6639" s="161"/>
      <c r="M6639" s="376">
        <v>126</v>
      </c>
      <c r="N6639" s="379">
        <f t="shared" si="99"/>
        <v>52.92</v>
      </c>
    </row>
    <row r="6640" spans="1:14" x14ac:dyDescent="0.2">
      <c r="A6640" s="21">
        <v>44514</v>
      </c>
      <c r="D6640" s="376">
        <v>82.9</v>
      </c>
      <c r="E6640" s="376">
        <v>80.790000000000006</v>
      </c>
      <c r="F6640" s="564">
        <f t="shared" si="100"/>
        <v>1.0261170936997153</v>
      </c>
      <c r="K6640" s="161"/>
      <c r="M6640" s="376">
        <v>126</v>
      </c>
      <c r="N6640" s="379">
        <f t="shared" si="99"/>
        <v>52.92</v>
      </c>
    </row>
    <row r="6641" spans="1:15" x14ac:dyDescent="0.2">
      <c r="A6641" s="21">
        <v>44515</v>
      </c>
      <c r="D6641" s="161">
        <v>81.94</v>
      </c>
      <c r="E6641" s="161">
        <v>80.88</v>
      </c>
      <c r="F6641" s="564">
        <f t="shared" si="100"/>
        <v>1.0131058358061327</v>
      </c>
      <c r="K6641" s="161">
        <v>77.36</v>
      </c>
      <c r="M6641" s="161">
        <v>121.3</v>
      </c>
      <c r="N6641" s="389">
        <f t="shared" si="99"/>
        <v>50.946000000000005</v>
      </c>
    </row>
    <row r="6642" spans="1:15" x14ac:dyDescent="0.2">
      <c r="A6642" s="21">
        <v>44516</v>
      </c>
      <c r="D6642" s="161">
        <v>82.85</v>
      </c>
      <c r="E6642" s="161">
        <v>80.760000000000005</v>
      </c>
      <c r="F6642" s="564">
        <f t="shared" si="100"/>
        <v>1.0258791480931153</v>
      </c>
      <c r="K6642" s="161">
        <v>77.239999999999995</v>
      </c>
      <c r="M6642" s="161">
        <v>122.4</v>
      </c>
      <c r="N6642" s="389">
        <f t="shared" si="99"/>
        <v>51.408000000000001</v>
      </c>
    </row>
    <row r="6643" spans="1:15" x14ac:dyDescent="0.2">
      <c r="A6643" s="21">
        <v>44517</v>
      </c>
      <c r="D6643" s="161">
        <v>80.67</v>
      </c>
      <c r="E6643" s="161">
        <v>78.36</v>
      </c>
      <c r="F6643" s="564">
        <f t="shared" si="100"/>
        <v>1.02947932618683</v>
      </c>
      <c r="K6643" s="161">
        <v>74.84</v>
      </c>
      <c r="M6643" s="161">
        <v>114.8</v>
      </c>
      <c r="N6643" s="389">
        <f t="shared" si="99"/>
        <v>48.215999999999994</v>
      </c>
    </row>
    <row r="6644" spans="1:15" x14ac:dyDescent="0.2">
      <c r="A6644" s="21">
        <v>44518</v>
      </c>
      <c r="D6644" s="18">
        <v>82.45</v>
      </c>
      <c r="E6644" s="161">
        <v>79.010000000000005</v>
      </c>
      <c r="F6644" s="564">
        <f t="shared" si="100"/>
        <v>1.043538792557904</v>
      </c>
      <c r="K6644" s="161">
        <v>75.489999999999995</v>
      </c>
      <c r="M6644" s="161">
        <v>111.8</v>
      </c>
      <c r="N6644" s="389">
        <f t="shared" si="99"/>
        <v>46.955999999999996</v>
      </c>
    </row>
    <row r="6645" spans="1:15" x14ac:dyDescent="0.2">
      <c r="A6645" s="21">
        <v>44519</v>
      </c>
      <c r="D6645" s="375">
        <v>80.239999999999995</v>
      </c>
      <c r="E6645" s="376">
        <v>76.099999999999994</v>
      </c>
      <c r="F6645" s="564">
        <f t="shared" si="100"/>
        <v>1.054402102496715</v>
      </c>
      <c r="K6645" s="161">
        <v>72.58</v>
      </c>
      <c r="M6645" s="376">
        <v>111.8</v>
      </c>
      <c r="N6645" s="379">
        <f t="shared" si="99"/>
        <v>46.955999999999996</v>
      </c>
    </row>
    <row r="6646" spans="1:15" x14ac:dyDescent="0.2">
      <c r="A6646" s="21">
        <v>44520</v>
      </c>
      <c r="D6646" s="375">
        <v>80.239999999999995</v>
      </c>
      <c r="E6646" s="376">
        <v>76.099999999999994</v>
      </c>
      <c r="F6646" s="564">
        <f t="shared" si="100"/>
        <v>1.054402102496715</v>
      </c>
      <c r="K6646" s="161"/>
      <c r="M6646" s="376">
        <v>111.8</v>
      </c>
      <c r="N6646" s="379">
        <f t="shared" ref="N6646:N6709" si="101">(M6646/100)*42</f>
        <v>46.955999999999996</v>
      </c>
    </row>
    <row r="6647" spans="1:15" x14ac:dyDescent="0.2">
      <c r="A6647" s="21">
        <v>44521</v>
      </c>
      <c r="D6647" s="375">
        <v>80.239999999999995</v>
      </c>
      <c r="E6647" s="376">
        <v>76.099999999999994</v>
      </c>
      <c r="F6647" s="564">
        <f t="shared" si="100"/>
        <v>1.054402102496715</v>
      </c>
      <c r="K6647" s="161"/>
      <c r="M6647" s="376">
        <v>111.8</v>
      </c>
      <c r="N6647" s="379">
        <f t="shared" si="101"/>
        <v>46.955999999999996</v>
      </c>
    </row>
    <row r="6648" spans="1:15" x14ac:dyDescent="0.2">
      <c r="A6648" s="21">
        <v>44522</v>
      </c>
      <c r="D6648" s="18">
        <v>80.97</v>
      </c>
      <c r="E6648" s="161">
        <v>76.75</v>
      </c>
      <c r="F6648" s="564">
        <f t="shared" si="100"/>
        <v>1.0549837133550488</v>
      </c>
      <c r="K6648" s="161">
        <v>73.23</v>
      </c>
      <c r="M6648" s="161">
        <v>111.5</v>
      </c>
      <c r="N6648" s="389">
        <f t="shared" si="101"/>
        <v>46.83</v>
      </c>
    </row>
    <row r="6649" spans="1:15" x14ac:dyDescent="0.2">
      <c r="A6649" s="21">
        <v>44523</v>
      </c>
      <c r="D6649" s="18">
        <v>83.43</v>
      </c>
      <c r="E6649" s="161">
        <v>78.5</v>
      </c>
      <c r="F6649" s="564">
        <f t="shared" si="100"/>
        <v>1.0628025477707008</v>
      </c>
      <c r="K6649" s="161">
        <v>74.98</v>
      </c>
      <c r="M6649" s="161">
        <v>111.8</v>
      </c>
      <c r="N6649" s="389">
        <f t="shared" si="101"/>
        <v>46.955999999999996</v>
      </c>
    </row>
    <row r="6650" spans="1:15" x14ac:dyDescent="0.2">
      <c r="A6650" s="21">
        <v>44524</v>
      </c>
      <c r="D6650" s="18">
        <v>82.37</v>
      </c>
      <c r="E6650" s="376">
        <v>78.39</v>
      </c>
      <c r="F6650" s="564">
        <f t="shared" si="100"/>
        <v>1.0507717821150657</v>
      </c>
      <c r="K6650" s="376">
        <v>74.87</v>
      </c>
      <c r="M6650" s="376">
        <v>111.8</v>
      </c>
      <c r="N6650" s="379">
        <f t="shared" si="101"/>
        <v>46.955999999999996</v>
      </c>
    </row>
    <row r="6651" spans="1:15" x14ac:dyDescent="0.2">
      <c r="A6651" s="21">
        <v>44525</v>
      </c>
      <c r="D6651" s="18">
        <v>82.05</v>
      </c>
      <c r="E6651" s="376">
        <v>78.39</v>
      </c>
      <c r="F6651" s="723" t="s">
        <v>3394</v>
      </c>
      <c r="K6651" s="376">
        <v>74.87</v>
      </c>
      <c r="M6651" s="376">
        <v>111.8</v>
      </c>
      <c r="N6651" s="379">
        <f t="shared" si="101"/>
        <v>46.955999999999996</v>
      </c>
      <c r="O6651" s="731"/>
    </row>
    <row r="6652" spans="1:15" s="593" customFormat="1" ht="16.8" x14ac:dyDescent="0.2">
      <c r="A6652" s="591">
        <v>44526</v>
      </c>
      <c r="D6652" s="729">
        <v>72.37</v>
      </c>
      <c r="E6652" s="590">
        <v>68.150000000000006</v>
      </c>
      <c r="F6652" s="730" t="s">
        <v>3393</v>
      </c>
      <c r="K6652" s="590">
        <v>64.63</v>
      </c>
      <c r="M6652" s="590">
        <v>111.8</v>
      </c>
      <c r="N6652" s="379">
        <f t="shared" si="101"/>
        <v>46.955999999999996</v>
      </c>
      <c r="O6652" s="732"/>
    </row>
    <row r="6653" spans="1:15" x14ac:dyDescent="0.2">
      <c r="A6653" s="21">
        <v>44527</v>
      </c>
      <c r="D6653" s="375">
        <v>72.37</v>
      </c>
      <c r="E6653" s="376">
        <v>68.150000000000006</v>
      </c>
      <c r="F6653" s="564">
        <f t="shared" ref="F6653:F6716" si="102">D6653/E6653</f>
        <v>1.0619222303741747</v>
      </c>
      <c r="K6653" s="376">
        <v>64.63</v>
      </c>
      <c r="M6653" s="376">
        <v>111.8</v>
      </c>
      <c r="N6653" s="379">
        <f t="shared" si="101"/>
        <v>46.955999999999996</v>
      </c>
    </row>
    <row r="6654" spans="1:15" x14ac:dyDescent="0.2">
      <c r="A6654" s="21">
        <v>44528</v>
      </c>
      <c r="D6654" s="375">
        <v>72.37</v>
      </c>
      <c r="E6654" s="376">
        <v>68.150000000000006</v>
      </c>
      <c r="F6654" s="564">
        <f t="shared" si="102"/>
        <v>1.0619222303741747</v>
      </c>
      <c r="K6654" s="376">
        <v>64.63</v>
      </c>
      <c r="M6654" s="376">
        <v>111.8</v>
      </c>
      <c r="N6654" s="379">
        <f t="shared" si="101"/>
        <v>46.955999999999996</v>
      </c>
    </row>
    <row r="6655" spans="1:15" x14ac:dyDescent="0.2">
      <c r="A6655" s="21">
        <v>44529</v>
      </c>
      <c r="D6655" s="18">
        <v>73.34</v>
      </c>
      <c r="E6655" s="18">
        <v>69.95</v>
      </c>
      <c r="F6655" s="564">
        <f t="shared" si="102"/>
        <v>1.0484631879914224</v>
      </c>
      <c r="K6655" s="161">
        <v>66.430000000000007</v>
      </c>
      <c r="M6655" s="161">
        <v>112.3</v>
      </c>
      <c r="N6655" s="389">
        <f t="shared" si="101"/>
        <v>47.165999999999997</v>
      </c>
    </row>
    <row r="6656" spans="1:15" ht="13.2" x14ac:dyDescent="0.25">
      <c r="A6656" s="21">
        <v>44530</v>
      </c>
      <c r="D6656" s="18">
        <v>70.86</v>
      </c>
      <c r="E6656" s="18">
        <v>66.180000000000007</v>
      </c>
      <c r="F6656" s="564">
        <f t="shared" si="102"/>
        <v>1.0707162284678149</v>
      </c>
      <c r="H6656" s="383">
        <f>AVERAGE(D6627:D6656)</f>
        <v>80.63266666666668</v>
      </c>
      <c r="I6656" s="383">
        <f>AVERAGE(E6627:E6656)</f>
        <v>78.09133333333331</v>
      </c>
      <c r="K6656" s="161">
        <v>62.66</v>
      </c>
      <c r="M6656" s="161">
        <v>102</v>
      </c>
      <c r="N6656" s="389">
        <f t="shared" si="101"/>
        <v>42.84</v>
      </c>
    </row>
    <row r="6657" spans="1:14" s="57" customFormat="1" x14ac:dyDescent="0.2">
      <c r="A6657" s="286">
        <v>44531</v>
      </c>
      <c r="D6657" s="370">
        <v>69.53</v>
      </c>
      <c r="E6657" s="372">
        <v>65.569999999999993</v>
      </c>
      <c r="F6657" s="564">
        <f t="shared" si="102"/>
        <v>1.060393472624676</v>
      </c>
      <c r="K6657" s="370">
        <v>62.05</v>
      </c>
      <c r="M6657" s="332">
        <v>99.8</v>
      </c>
      <c r="N6657" s="385">
        <f t="shared" si="101"/>
        <v>41.915999999999997</v>
      </c>
    </row>
    <row r="6658" spans="1:14" x14ac:dyDescent="0.2">
      <c r="A6658" s="21">
        <v>44532</v>
      </c>
      <c r="D6658" s="18">
        <v>70.56</v>
      </c>
      <c r="E6658" s="161">
        <v>66.5</v>
      </c>
      <c r="F6658" s="564">
        <f t="shared" si="102"/>
        <v>1.0610526315789475</v>
      </c>
      <c r="K6658" s="18">
        <v>62.98</v>
      </c>
      <c r="M6658" s="161">
        <v>96.8</v>
      </c>
      <c r="N6658" s="389">
        <f t="shared" si="101"/>
        <v>40.655999999999999</v>
      </c>
    </row>
    <row r="6659" spans="1:14" x14ac:dyDescent="0.2">
      <c r="A6659" s="21">
        <v>44533</v>
      </c>
      <c r="D6659" s="375">
        <v>70.709999999999994</v>
      </c>
      <c r="E6659" s="375">
        <v>66.260000000000005</v>
      </c>
      <c r="F6659" s="564">
        <f t="shared" si="102"/>
        <v>1.0671596740114697</v>
      </c>
      <c r="K6659" s="375">
        <v>62.74</v>
      </c>
      <c r="M6659" s="376">
        <v>99</v>
      </c>
      <c r="N6659" s="379">
        <f t="shared" si="101"/>
        <v>41.58</v>
      </c>
    </row>
    <row r="6660" spans="1:14" x14ac:dyDescent="0.2">
      <c r="A6660" s="21">
        <v>44534</v>
      </c>
      <c r="D6660" s="375">
        <v>70.709999999999994</v>
      </c>
      <c r="E6660" s="375">
        <v>66.260000000000005</v>
      </c>
      <c r="F6660" s="564">
        <f t="shared" si="102"/>
        <v>1.0671596740114697</v>
      </c>
      <c r="K6660" s="375">
        <v>62.74</v>
      </c>
      <c r="M6660" s="376">
        <v>99</v>
      </c>
      <c r="N6660" s="379">
        <f t="shared" si="101"/>
        <v>41.58</v>
      </c>
    </row>
    <row r="6661" spans="1:14" x14ac:dyDescent="0.2">
      <c r="A6661" s="21">
        <v>44535</v>
      </c>
      <c r="D6661" s="375">
        <v>70.709999999999994</v>
      </c>
      <c r="E6661" s="375">
        <v>66.260000000000005</v>
      </c>
      <c r="F6661" s="564">
        <f t="shared" si="102"/>
        <v>1.0671596740114697</v>
      </c>
      <c r="K6661" s="375">
        <v>62.74</v>
      </c>
      <c r="M6661" s="376">
        <v>99</v>
      </c>
      <c r="N6661" s="379">
        <f t="shared" si="101"/>
        <v>41.58</v>
      </c>
    </row>
    <row r="6662" spans="1:14" x14ac:dyDescent="0.2">
      <c r="A6662" s="21">
        <v>44536</v>
      </c>
      <c r="D6662" s="18">
        <v>73.38</v>
      </c>
      <c r="E6662" s="18">
        <v>69.489999999999995</v>
      </c>
      <c r="F6662" s="564">
        <f t="shared" si="102"/>
        <v>1.0559792775938983</v>
      </c>
      <c r="K6662" s="18">
        <v>65.97</v>
      </c>
      <c r="M6662" s="161">
        <v>99</v>
      </c>
      <c r="N6662" s="389">
        <f t="shared" si="101"/>
        <v>41.58</v>
      </c>
    </row>
    <row r="6663" spans="1:14" x14ac:dyDescent="0.2">
      <c r="A6663" s="21">
        <v>44537</v>
      </c>
      <c r="D6663" s="18">
        <v>75.540000000000006</v>
      </c>
      <c r="E6663" s="18">
        <v>72.05</v>
      </c>
      <c r="F6663" s="564">
        <f t="shared" si="102"/>
        <v>1.048438584316447</v>
      </c>
      <c r="M6663" s="161">
        <v>110</v>
      </c>
      <c r="N6663" s="389">
        <f t="shared" si="101"/>
        <v>46.2</v>
      </c>
    </row>
    <row r="6664" spans="1:14" x14ac:dyDescent="0.2">
      <c r="A6664" s="21">
        <v>44538</v>
      </c>
      <c r="D6664" s="18">
        <v>75.94</v>
      </c>
      <c r="E6664" s="18">
        <v>72.36</v>
      </c>
      <c r="F6664" s="564">
        <f t="shared" si="102"/>
        <v>1.0494748479823106</v>
      </c>
      <c r="M6664" s="161">
        <v>100</v>
      </c>
      <c r="N6664" s="389">
        <f t="shared" si="101"/>
        <v>42</v>
      </c>
    </row>
    <row r="6665" spans="1:14" x14ac:dyDescent="0.2">
      <c r="A6665" s="21">
        <v>44539</v>
      </c>
      <c r="D6665" s="161">
        <v>74.099999999999994</v>
      </c>
      <c r="E6665" s="18">
        <v>70.94</v>
      </c>
      <c r="F6665" s="564">
        <f t="shared" si="102"/>
        <v>1.0445446856498448</v>
      </c>
      <c r="M6665" s="161">
        <v>101.3</v>
      </c>
      <c r="N6665" s="389">
        <f t="shared" si="101"/>
        <v>42.545999999999992</v>
      </c>
    </row>
    <row r="6666" spans="1:14" x14ac:dyDescent="0.2">
      <c r="A6666" s="21">
        <v>44540</v>
      </c>
      <c r="D6666" s="375">
        <v>74.98</v>
      </c>
      <c r="E6666" s="375">
        <v>71.67</v>
      </c>
      <c r="F6666" s="564">
        <f t="shared" si="102"/>
        <v>1.0461838984233292</v>
      </c>
      <c r="M6666" s="376">
        <v>103.5</v>
      </c>
      <c r="N6666" s="379">
        <f t="shared" si="101"/>
        <v>43.47</v>
      </c>
    </row>
    <row r="6667" spans="1:14" x14ac:dyDescent="0.2">
      <c r="A6667" s="21">
        <v>44541</v>
      </c>
      <c r="D6667" s="375">
        <v>74.98</v>
      </c>
      <c r="E6667" s="375">
        <v>71.67</v>
      </c>
      <c r="F6667" s="564">
        <f t="shared" si="102"/>
        <v>1.0461838984233292</v>
      </c>
      <c r="M6667" s="376">
        <v>103.5</v>
      </c>
      <c r="N6667" s="379">
        <f t="shared" si="101"/>
        <v>43.47</v>
      </c>
    </row>
    <row r="6668" spans="1:14" x14ac:dyDescent="0.2">
      <c r="A6668" s="21">
        <v>44542</v>
      </c>
      <c r="D6668" s="375">
        <v>74.98</v>
      </c>
      <c r="E6668" s="375">
        <v>71.67</v>
      </c>
      <c r="F6668" s="564">
        <f t="shared" si="102"/>
        <v>1.0461838984233292</v>
      </c>
      <c r="M6668" s="376">
        <v>103.5</v>
      </c>
      <c r="N6668" s="379">
        <f t="shared" si="101"/>
        <v>43.47</v>
      </c>
    </row>
    <row r="6669" spans="1:14" x14ac:dyDescent="0.2">
      <c r="A6669" s="21">
        <v>44543</v>
      </c>
      <c r="D6669" s="18">
        <v>74.12</v>
      </c>
      <c r="E6669" s="18">
        <v>71.290000000000006</v>
      </c>
      <c r="F6669" s="564">
        <f t="shared" si="102"/>
        <v>1.0396970122036751</v>
      </c>
      <c r="K6669" s="18">
        <v>67.77</v>
      </c>
      <c r="M6669" s="161">
        <v>103.3</v>
      </c>
      <c r="N6669" s="389">
        <f t="shared" si="101"/>
        <v>43.385999999999996</v>
      </c>
    </row>
    <row r="6670" spans="1:14" x14ac:dyDescent="0.2">
      <c r="A6670" s="21">
        <v>44544</v>
      </c>
      <c r="D6670" s="18">
        <v>73.37</v>
      </c>
      <c r="E6670" s="18">
        <v>70.73</v>
      </c>
      <c r="F6670" s="564">
        <f t="shared" si="102"/>
        <v>1.0373250388802489</v>
      </c>
      <c r="K6670" s="18">
        <v>67.209999999999994</v>
      </c>
      <c r="M6670" s="161">
        <v>103.3</v>
      </c>
      <c r="N6670" s="389">
        <f t="shared" si="101"/>
        <v>43.385999999999996</v>
      </c>
    </row>
    <row r="6671" spans="1:14" x14ac:dyDescent="0.2">
      <c r="A6671" s="21">
        <v>44545</v>
      </c>
      <c r="D6671" s="18">
        <v>73.709999999999994</v>
      </c>
      <c r="E6671" s="18">
        <v>70.87</v>
      </c>
      <c r="F6671" s="564">
        <f t="shared" si="102"/>
        <v>1.0400733737829828</v>
      </c>
      <c r="K6671" s="18">
        <v>67.349999999999994</v>
      </c>
      <c r="M6671" s="161">
        <v>103.5</v>
      </c>
      <c r="N6671" s="389">
        <f t="shared" si="101"/>
        <v>43.47</v>
      </c>
    </row>
    <row r="6672" spans="1:14" x14ac:dyDescent="0.2">
      <c r="A6672" s="21">
        <v>44546</v>
      </c>
      <c r="D6672" s="18">
        <v>74.64</v>
      </c>
      <c r="E6672" s="18">
        <v>72.38</v>
      </c>
      <c r="F6672" s="564">
        <f t="shared" si="102"/>
        <v>1.0312240950538825</v>
      </c>
      <c r="K6672" s="18">
        <v>68.86</v>
      </c>
      <c r="M6672" s="161">
        <v>103.3</v>
      </c>
      <c r="N6672" s="389">
        <f t="shared" si="101"/>
        <v>43.385999999999996</v>
      </c>
    </row>
    <row r="6673" spans="1:14" x14ac:dyDescent="0.2">
      <c r="A6673" s="21">
        <v>44547</v>
      </c>
      <c r="D6673" s="375">
        <v>72.97</v>
      </c>
      <c r="E6673" s="375">
        <v>70.86</v>
      </c>
      <c r="F6673" s="564">
        <f t="shared" si="102"/>
        <v>1.0297770251199547</v>
      </c>
      <c r="K6673" s="375">
        <v>67.34</v>
      </c>
      <c r="M6673" s="376">
        <v>102.9</v>
      </c>
      <c r="N6673" s="379">
        <f t="shared" si="101"/>
        <v>43.218000000000004</v>
      </c>
    </row>
    <row r="6674" spans="1:14" x14ac:dyDescent="0.2">
      <c r="A6674" s="21">
        <v>44548</v>
      </c>
      <c r="D6674" s="375">
        <v>72.97</v>
      </c>
      <c r="E6674" s="375">
        <v>70.86</v>
      </c>
      <c r="F6674" s="564">
        <f t="shared" si="102"/>
        <v>1.0297770251199547</v>
      </c>
      <c r="K6674" s="375">
        <v>67.34</v>
      </c>
      <c r="M6674" s="376">
        <v>102.9</v>
      </c>
      <c r="N6674" s="379">
        <f t="shared" si="101"/>
        <v>43.218000000000004</v>
      </c>
    </row>
    <row r="6675" spans="1:14" x14ac:dyDescent="0.2">
      <c r="A6675" s="21">
        <v>44549</v>
      </c>
      <c r="D6675" s="375">
        <v>72.97</v>
      </c>
      <c r="E6675" s="375">
        <v>70.86</v>
      </c>
      <c r="F6675" s="564">
        <f t="shared" si="102"/>
        <v>1.0297770251199547</v>
      </c>
      <c r="K6675" s="375">
        <v>67.34</v>
      </c>
      <c r="M6675" s="376">
        <v>102.9</v>
      </c>
      <c r="N6675" s="379">
        <f t="shared" si="101"/>
        <v>43.218000000000004</v>
      </c>
    </row>
    <row r="6676" spans="1:14" x14ac:dyDescent="0.2">
      <c r="A6676" s="21">
        <v>44550</v>
      </c>
      <c r="D6676" s="18">
        <v>70.510000000000005</v>
      </c>
      <c r="E6676" s="18">
        <v>68.23</v>
      </c>
      <c r="F6676" s="564">
        <f t="shared" si="102"/>
        <v>1.0334163857540672</v>
      </c>
      <c r="K6676" s="18">
        <v>64.709999999999994</v>
      </c>
      <c r="M6676" s="161">
        <v>95.5</v>
      </c>
      <c r="N6676" s="389">
        <f t="shared" si="101"/>
        <v>40.11</v>
      </c>
    </row>
    <row r="6677" spans="1:14" x14ac:dyDescent="0.2">
      <c r="A6677" s="21">
        <v>44551</v>
      </c>
      <c r="D6677" s="18">
        <v>72.849999999999994</v>
      </c>
      <c r="E6677" s="18">
        <v>71.12</v>
      </c>
      <c r="F6677" s="564">
        <f t="shared" si="102"/>
        <v>1.0243250843644542</v>
      </c>
      <c r="K6677" s="161">
        <v>67.599999999999994</v>
      </c>
      <c r="M6677" s="161">
        <v>100.3</v>
      </c>
      <c r="N6677" s="389">
        <f t="shared" si="101"/>
        <v>42.125999999999998</v>
      </c>
    </row>
    <row r="6678" spans="1:14" x14ac:dyDescent="0.2">
      <c r="A6678" s="21">
        <v>44552</v>
      </c>
      <c r="D6678" s="18">
        <v>74.69</v>
      </c>
      <c r="E6678" s="18">
        <v>72.760000000000005</v>
      </c>
      <c r="F6678" s="564">
        <f t="shared" si="102"/>
        <v>1.0265255634964265</v>
      </c>
      <c r="K6678" s="18">
        <v>69.239999999999995</v>
      </c>
      <c r="M6678" s="161">
        <v>102.5</v>
      </c>
      <c r="N6678" s="389">
        <f t="shared" si="101"/>
        <v>43.05</v>
      </c>
    </row>
    <row r="6679" spans="1:14" x14ac:dyDescent="0.2">
      <c r="A6679" s="21">
        <v>44553</v>
      </c>
      <c r="D6679" s="18">
        <v>76.260000000000005</v>
      </c>
      <c r="E6679" s="375">
        <v>73.790000000000006</v>
      </c>
      <c r="F6679" s="564">
        <f t="shared" si="102"/>
        <v>1.0334733703753896</v>
      </c>
      <c r="K6679" s="375">
        <v>70.27</v>
      </c>
      <c r="M6679" s="376">
        <v>105.5</v>
      </c>
      <c r="N6679" s="379">
        <f t="shared" si="101"/>
        <v>44.309999999999995</v>
      </c>
    </row>
    <row r="6680" spans="1:14" x14ac:dyDescent="0.2">
      <c r="A6680" s="21">
        <v>44554</v>
      </c>
      <c r="D6680" s="375">
        <v>75.239999999999995</v>
      </c>
      <c r="E6680" s="375">
        <v>73.790000000000006</v>
      </c>
      <c r="F6680" s="564">
        <f t="shared" si="102"/>
        <v>1.0196503591272528</v>
      </c>
      <c r="K6680" s="375">
        <v>70.27</v>
      </c>
      <c r="M6680" s="376">
        <v>105.5</v>
      </c>
      <c r="N6680" s="379">
        <f t="shared" si="101"/>
        <v>44.309999999999995</v>
      </c>
    </row>
    <row r="6681" spans="1:14" x14ac:dyDescent="0.2">
      <c r="A6681" s="21">
        <v>44555</v>
      </c>
      <c r="D6681" s="375">
        <v>75.239999999999995</v>
      </c>
      <c r="E6681" s="375">
        <v>73.790000000000006</v>
      </c>
      <c r="F6681" s="723" t="s">
        <v>3330</v>
      </c>
      <c r="K6681" s="375">
        <v>70.27</v>
      </c>
      <c r="M6681" s="376">
        <v>105.5</v>
      </c>
      <c r="N6681" s="379">
        <f t="shared" si="101"/>
        <v>44.309999999999995</v>
      </c>
    </row>
    <row r="6682" spans="1:14" x14ac:dyDescent="0.2">
      <c r="A6682" s="21">
        <v>44556</v>
      </c>
      <c r="D6682" s="375">
        <v>75.239999999999995</v>
      </c>
      <c r="E6682" s="375">
        <v>73.790000000000006</v>
      </c>
      <c r="F6682" s="564">
        <f t="shared" si="102"/>
        <v>1.0196503591272528</v>
      </c>
      <c r="K6682" s="375">
        <v>70.27</v>
      </c>
      <c r="M6682" s="376">
        <v>105.5</v>
      </c>
      <c r="N6682" s="379">
        <f t="shared" si="101"/>
        <v>44.309999999999995</v>
      </c>
    </row>
    <row r="6683" spans="1:14" x14ac:dyDescent="0.2">
      <c r="A6683" s="21">
        <v>44557</v>
      </c>
      <c r="C6683" s="724" t="s">
        <v>3396</v>
      </c>
      <c r="D6683" s="375">
        <v>75.239999999999995</v>
      </c>
      <c r="E6683" s="18">
        <v>75.569999999999993</v>
      </c>
      <c r="F6683" s="564">
        <f t="shared" si="102"/>
        <v>0.99563318777292575</v>
      </c>
      <c r="K6683" s="18">
        <v>72.05</v>
      </c>
      <c r="M6683" s="161">
        <v>107</v>
      </c>
      <c r="N6683" s="389">
        <f t="shared" si="101"/>
        <v>44.940000000000005</v>
      </c>
    </row>
    <row r="6684" spans="1:14" x14ac:dyDescent="0.2">
      <c r="A6684" s="21">
        <v>44558</v>
      </c>
      <c r="C6684" s="724" t="s">
        <v>3396</v>
      </c>
      <c r="D6684" s="375">
        <v>75.239999999999995</v>
      </c>
      <c r="E6684" s="18">
        <v>75.98</v>
      </c>
      <c r="F6684" s="564">
        <f t="shared" si="102"/>
        <v>0.99026059489339291</v>
      </c>
      <c r="K6684" s="18">
        <v>72.459999999999994</v>
      </c>
      <c r="M6684" s="161">
        <v>109.3</v>
      </c>
      <c r="N6684" s="389">
        <f t="shared" si="101"/>
        <v>45.905999999999999</v>
      </c>
    </row>
    <row r="6685" spans="1:14" x14ac:dyDescent="0.2">
      <c r="A6685" s="21">
        <v>44559</v>
      </c>
      <c r="D6685" s="18">
        <v>78.63</v>
      </c>
      <c r="E6685" s="18">
        <v>76.56</v>
      </c>
      <c r="F6685" s="564">
        <f t="shared" si="102"/>
        <v>1.0270376175548588</v>
      </c>
      <c r="K6685" s="18">
        <v>73.040000000000006</v>
      </c>
      <c r="M6685" s="161">
        <v>111.8</v>
      </c>
      <c r="N6685" s="389">
        <f t="shared" si="101"/>
        <v>46.955999999999996</v>
      </c>
    </row>
    <row r="6686" spans="1:14" x14ac:dyDescent="0.2">
      <c r="A6686" s="21">
        <v>44560</v>
      </c>
      <c r="D6686" s="18">
        <v>78.61</v>
      </c>
      <c r="E6686" s="18">
        <v>76.989999999999995</v>
      </c>
      <c r="F6686" s="564">
        <f t="shared" si="102"/>
        <v>1.0210416937264581</v>
      </c>
      <c r="K6686" s="18">
        <v>73.47</v>
      </c>
      <c r="M6686" s="376">
        <v>112.3</v>
      </c>
      <c r="N6686" s="379">
        <f t="shared" si="101"/>
        <v>47.165999999999997</v>
      </c>
    </row>
    <row r="6687" spans="1:14" ht="13.2" x14ac:dyDescent="0.25">
      <c r="A6687" s="21">
        <v>44561</v>
      </c>
      <c r="D6687" s="375">
        <v>77.239999999999995</v>
      </c>
      <c r="E6687" s="375">
        <v>75.209999999999994</v>
      </c>
      <c r="F6687" s="564">
        <f t="shared" si="102"/>
        <v>1.0269910916101583</v>
      </c>
      <c r="H6687" s="383">
        <f>AVERAGE(D6657:D6687)</f>
        <v>74.06</v>
      </c>
      <c r="I6687" s="383">
        <f>AVERAGE(E6657:E6687)</f>
        <v>71.488064516129</v>
      </c>
      <c r="K6687" s="375">
        <v>71.69</v>
      </c>
      <c r="M6687" s="376">
        <v>112.3</v>
      </c>
      <c r="N6687" s="379">
        <f t="shared" si="101"/>
        <v>47.165999999999997</v>
      </c>
    </row>
    <row r="6688" spans="1:14" s="57" customFormat="1" x14ac:dyDescent="0.2">
      <c r="A6688" s="286">
        <v>44562</v>
      </c>
      <c r="D6688" s="430">
        <v>77.239999999999995</v>
      </c>
      <c r="E6688" s="430">
        <v>75.209999999999994</v>
      </c>
      <c r="F6688" s="564">
        <f t="shared" si="102"/>
        <v>1.0269910916101583</v>
      </c>
      <c r="K6688" s="430">
        <v>71.69</v>
      </c>
      <c r="M6688" s="376">
        <v>112.3</v>
      </c>
      <c r="N6688" s="434">
        <f t="shared" si="101"/>
        <v>47.165999999999997</v>
      </c>
    </row>
    <row r="6689" spans="1:14" x14ac:dyDescent="0.2">
      <c r="A6689" s="21">
        <v>44563</v>
      </c>
      <c r="D6689" s="375">
        <v>77.239999999999995</v>
      </c>
      <c r="E6689" s="375">
        <v>75.209999999999994</v>
      </c>
      <c r="F6689" s="564">
        <f t="shared" si="102"/>
        <v>1.0269910916101583</v>
      </c>
      <c r="K6689" s="375">
        <v>71.69</v>
      </c>
      <c r="M6689" s="376">
        <v>112.3</v>
      </c>
      <c r="N6689" s="379">
        <f t="shared" si="101"/>
        <v>47.165999999999997</v>
      </c>
    </row>
    <row r="6690" spans="1:14" x14ac:dyDescent="0.2">
      <c r="A6690" s="21">
        <v>44564</v>
      </c>
      <c r="D6690" s="18">
        <v>78.25</v>
      </c>
      <c r="E6690" s="18">
        <v>76.08</v>
      </c>
      <c r="F6690" s="564">
        <f t="shared" si="102"/>
        <v>1.0285226077812828</v>
      </c>
      <c r="K6690" s="18">
        <v>72.56</v>
      </c>
      <c r="M6690" s="161">
        <v>112.3</v>
      </c>
      <c r="N6690" s="389">
        <f t="shared" si="101"/>
        <v>47.165999999999997</v>
      </c>
    </row>
    <row r="6691" spans="1:14" x14ac:dyDescent="0.2">
      <c r="A6691" s="21">
        <v>44565</v>
      </c>
      <c r="D6691" s="18">
        <v>79.39</v>
      </c>
      <c r="E6691" s="18">
        <v>76.989999999999995</v>
      </c>
      <c r="F6691" s="564">
        <f t="shared" si="102"/>
        <v>1.0311728795947526</v>
      </c>
      <c r="K6691" s="18">
        <v>73.47</v>
      </c>
      <c r="M6691" s="161">
        <v>112.5</v>
      </c>
      <c r="N6691" s="389">
        <f t="shared" si="101"/>
        <v>47.25</v>
      </c>
    </row>
    <row r="6692" spans="1:14" x14ac:dyDescent="0.2">
      <c r="A6692" s="21">
        <v>44566</v>
      </c>
      <c r="D6692" s="161">
        <v>80.599999999999994</v>
      </c>
      <c r="E6692" s="18">
        <v>77.849999999999994</v>
      </c>
      <c r="F6692" s="564">
        <f t="shared" si="102"/>
        <v>1.0353243416827231</v>
      </c>
      <c r="K6692" s="18">
        <v>74.33</v>
      </c>
      <c r="M6692" s="161">
        <v>112.5</v>
      </c>
      <c r="N6692" s="389">
        <f t="shared" si="101"/>
        <v>47.25</v>
      </c>
    </row>
    <row r="6693" spans="1:14" x14ac:dyDescent="0.2">
      <c r="A6693" s="21">
        <v>44567</v>
      </c>
      <c r="D6693" s="18">
        <v>81.99</v>
      </c>
      <c r="E6693" s="18">
        <v>79.459999999999994</v>
      </c>
      <c r="F6693" s="564">
        <f t="shared" si="102"/>
        <v>1.0318399194563304</v>
      </c>
      <c r="M6693" s="161">
        <v>112.3</v>
      </c>
      <c r="N6693" s="389">
        <f t="shared" si="101"/>
        <v>47.165999999999997</v>
      </c>
    </row>
    <row r="6694" spans="1:14" x14ac:dyDescent="0.2">
      <c r="A6694" s="21">
        <v>44568</v>
      </c>
      <c r="D6694" s="375">
        <v>82.28</v>
      </c>
      <c r="E6694" s="376">
        <v>78.900000000000006</v>
      </c>
      <c r="F6694" s="564">
        <f t="shared" si="102"/>
        <v>1.0428390367553866</v>
      </c>
      <c r="M6694" s="376">
        <v>112.8</v>
      </c>
      <c r="N6694" s="379">
        <f t="shared" si="101"/>
        <v>47.375999999999998</v>
      </c>
    </row>
    <row r="6695" spans="1:14" x14ac:dyDescent="0.2">
      <c r="A6695" s="21">
        <v>44569</v>
      </c>
      <c r="D6695" s="375">
        <v>82.28</v>
      </c>
      <c r="E6695" s="376">
        <v>78.900000000000006</v>
      </c>
      <c r="F6695" s="564">
        <f t="shared" si="102"/>
        <v>1.0428390367553866</v>
      </c>
      <c r="M6695" s="376">
        <v>112.8</v>
      </c>
      <c r="N6695" s="379">
        <f t="shared" si="101"/>
        <v>47.375999999999998</v>
      </c>
    </row>
    <row r="6696" spans="1:14" x14ac:dyDescent="0.2">
      <c r="A6696" s="21">
        <v>44570</v>
      </c>
      <c r="D6696" s="375">
        <v>82.28</v>
      </c>
      <c r="E6696" s="376">
        <v>78.900000000000006</v>
      </c>
      <c r="F6696" s="564">
        <f t="shared" si="102"/>
        <v>1.0428390367553866</v>
      </c>
      <c r="M6696" s="376">
        <v>112.8</v>
      </c>
      <c r="N6696" s="379">
        <f t="shared" si="101"/>
        <v>47.375999999999998</v>
      </c>
    </row>
    <row r="6697" spans="1:14" x14ac:dyDescent="0.2">
      <c r="A6697" s="21">
        <v>44571</v>
      </c>
      <c r="D6697" s="557">
        <v>81.56</v>
      </c>
      <c r="E6697" s="18">
        <v>78.23</v>
      </c>
      <c r="F6697" s="564">
        <f t="shared" si="102"/>
        <v>1.0425667902339255</v>
      </c>
      <c r="M6697" s="161">
        <v>113</v>
      </c>
      <c r="N6697" s="389">
        <f t="shared" si="101"/>
        <v>47.459999999999994</v>
      </c>
    </row>
    <row r="6698" spans="1:14" x14ac:dyDescent="0.2">
      <c r="A6698" s="21">
        <v>44572</v>
      </c>
      <c r="D6698" s="426">
        <v>84.98</v>
      </c>
      <c r="E6698" s="18">
        <v>81.22</v>
      </c>
      <c r="F6698" s="564">
        <f t="shared" si="102"/>
        <v>1.0462940162521548</v>
      </c>
      <c r="M6698" s="161">
        <v>113</v>
      </c>
      <c r="N6698" s="389">
        <f t="shared" si="101"/>
        <v>47.459999999999994</v>
      </c>
    </row>
    <row r="6699" spans="1:14" x14ac:dyDescent="0.2">
      <c r="A6699" s="21">
        <v>44573</v>
      </c>
      <c r="D6699" s="426">
        <v>85.83</v>
      </c>
      <c r="E6699" s="18">
        <v>82.64</v>
      </c>
      <c r="F6699" s="564">
        <f t="shared" si="102"/>
        <v>1.0386011616650532</v>
      </c>
      <c r="M6699" s="426">
        <v>113.8</v>
      </c>
      <c r="N6699" s="389">
        <f t="shared" si="101"/>
        <v>47.795999999999992</v>
      </c>
    </row>
    <row r="6700" spans="1:14" x14ac:dyDescent="0.2">
      <c r="A6700" s="21">
        <v>44574</v>
      </c>
      <c r="D6700" s="426">
        <v>85.8</v>
      </c>
      <c r="E6700" s="18">
        <v>82.12</v>
      </c>
      <c r="F6700" s="564">
        <f t="shared" si="102"/>
        <v>1.0448124695567462</v>
      </c>
      <c r="M6700" s="426">
        <v>113.8</v>
      </c>
      <c r="N6700" s="389">
        <f t="shared" si="101"/>
        <v>47.795999999999992</v>
      </c>
    </row>
    <row r="6701" spans="1:14" x14ac:dyDescent="0.2">
      <c r="A6701" s="21">
        <v>44575</v>
      </c>
      <c r="D6701" s="376">
        <v>87.17</v>
      </c>
      <c r="E6701" s="375">
        <v>83.82</v>
      </c>
      <c r="F6701" s="564">
        <f t="shared" si="102"/>
        <v>1.0399665950847055</v>
      </c>
      <c r="K6701" s="376">
        <v>80.3</v>
      </c>
      <c r="M6701" s="376">
        <v>113.8</v>
      </c>
      <c r="N6701" s="379">
        <f t="shared" si="101"/>
        <v>47.795999999999992</v>
      </c>
    </row>
    <row r="6702" spans="1:14" x14ac:dyDescent="0.2">
      <c r="A6702" s="21">
        <v>44576</v>
      </c>
      <c r="D6702" s="376">
        <v>87.17</v>
      </c>
      <c r="E6702" s="375">
        <v>83.82</v>
      </c>
      <c r="F6702" s="564">
        <f t="shared" si="102"/>
        <v>1.0399665950847055</v>
      </c>
      <c r="K6702" s="376">
        <v>80.3</v>
      </c>
      <c r="M6702" s="376">
        <v>113.8</v>
      </c>
      <c r="N6702" s="379">
        <f t="shared" si="101"/>
        <v>47.795999999999992</v>
      </c>
    </row>
    <row r="6703" spans="1:14" x14ac:dyDescent="0.2">
      <c r="A6703" s="21">
        <v>44577</v>
      </c>
      <c r="D6703" s="376">
        <v>87.17</v>
      </c>
      <c r="E6703" s="375">
        <v>83.82</v>
      </c>
      <c r="F6703" s="564">
        <f t="shared" si="102"/>
        <v>1.0399665950847055</v>
      </c>
      <c r="K6703" s="376">
        <v>80.3</v>
      </c>
      <c r="M6703" s="376">
        <v>113.8</v>
      </c>
      <c r="N6703" s="379">
        <f t="shared" si="101"/>
        <v>47.795999999999992</v>
      </c>
    </row>
    <row r="6704" spans="1:14" x14ac:dyDescent="0.2">
      <c r="A6704" s="21">
        <v>44578</v>
      </c>
      <c r="D6704" s="426">
        <v>87.82</v>
      </c>
      <c r="E6704" s="375">
        <v>83.82</v>
      </c>
      <c r="F6704" s="723" t="s">
        <v>3219</v>
      </c>
      <c r="K6704" s="376">
        <v>80.3</v>
      </c>
      <c r="M6704" s="376">
        <v>113.8</v>
      </c>
      <c r="N6704" s="379">
        <f t="shared" si="101"/>
        <v>47.795999999999992</v>
      </c>
    </row>
    <row r="6705" spans="1:14" x14ac:dyDescent="0.2">
      <c r="A6705" s="21">
        <v>44579</v>
      </c>
      <c r="D6705" s="426">
        <v>88.83</v>
      </c>
      <c r="E6705" s="161">
        <v>85.43</v>
      </c>
      <c r="F6705" s="564">
        <f t="shared" si="102"/>
        <v>1.0397986655741542</v>
      </c>
      <c r="K6705" s="161">
        <v>81.91</v>
      </c>
      <c r="M6705" s="161">
        <v>118.3</v>
      </c>
      <c r="N6705" s="389">
        <f t="shared" si="101"/>
        <v>49.686</v>
      </c>
    </row>
    <row r="6706" spans="1:14" x14ac:dyDescent="0.2">
      <c r="A6706" s="21">
        <v>44580</v>
      </c>
      <c r="D6706" s="426">
        <v>89.64</v>
      </c>
      <c r="E6706" s="161">
        <v>86.96</v>
      </c>
      <c r="F6706" s="564">
        <f t="shared" si="102"/>
        <v>1.0308187672493101</v>
      </c>
      <c r="K6706" s="161">
        <v>83.44</v>
      </c>
      <c r="M6706" s="426">
        <v>117</v>
      </c>
      <c r="N6706" s="389">
        <f t="shared" si="101"/>
        <v>49.14</v>
      </c>
    </row>
    <row r="6707" spans="1:14" x14ac:dyDescent="0.2">
      <c r="A6707" s="21">
        <v>44581</v>
      </c>
      <c r="D6707" s="426">
        <v>89.75</v>
      </c>
      <c r="E6707" s="161">
        <v>86.9</v>
      </c>
      <c r="F6707" s="564">
        <f t="shared" si="102"/>
        <v>1.0327963176064441</v>
      </c>
      <c r="K6707" s="161">
        <v>83.38</v>
      </c>
      <c r="M6707" s="426">
        <v>118.3</v>
      </c>
      <c r="N6707" s="389">
        <f t="shared" si="101"/>
        <v>49.686</v>
      </c>
    </row>
    <row r="6708" spans="1:14" x14ac:dyDescent="0.2">
      <c r="A6708" s="21">
        <v>44582</v>
      </c>
      <c r="D6708" s="376">
        <v>89.75</v>
      </c>
      <c r="E6708" s="376">
        <v>85.14</v>
      </c>
      <c r="F6708" s="564">
        <f t="shared" si="102"/>
        <v>1.0541461122856473</v>
      </c>
      <c r="K6708" s="376">
        <v>81.62</v>
      </c>
      <c r="M6708" s="376">
        <v>117.5</v>
      </c>
      <c r="N6708" s="379">
        <f t="shared" si="101"/>
        <v>49.35</v>
      </c>
    </row>
    <row r="6709" spans="1:14" x14ac:dyDescent="0.2">
      <c r="A6709" s="21">
        <v>44583</v>
      </c>
      <c r="D6709" s="376">
        <v>89.75</v>
      </c>
      <c r="E6709" s="376">
        <v>85.14</v>
      </c>
      <c r="F6709" s="564">
        <f t="shared" si="102"/>
        <v>1.0541461122856473</v>
      </c>
      <c r="K6709" s="376">
        <v>81.62</v>
      </c>
      <c r="M6709" s="376">
        <v>117.5</v>
      </c>
      <c r="N6709" s="379">
        <f t="shared" si="101"/>
        <v>49.35</v>
      </c>
    </row>
    <row r="6710" spans="1:14" x14ac:dyDescent="0.2">
      <c r="A6710" s="21">
        <v>44584</v>
      </c>
      <c r="D6710" s="376">
        <v>89.75</v>
      </c>
      <c r="E6710" s="376">
        <v>85.14</v>
      </c>
      <c r="F6710" s="564">
        <f t="shared" si="102"/>
        <v>1.0541461122856473</v>
      </c>
      <c r="K6710" s="376">
        <v>81.62</v>
      </c>
      <c r="M6710" s="376">
        <v>117.5</v>
      </c>
      <c r="N6710" s="379">
        <f t="shared" ref="N6710:N6773" si="103">(M6710/100)*42</f>
        <v>49.35</v>
      </c>
    </row>
    <row r="6711" spans="1:14" x14ac:dyDescent="0.2">
      <c r="A6711" s="21">
        <v>44585</v>
      </c>
      <c r="D6711" s="426">
        <v>87.74</v>
      </c>
      <c r="E6711" s="161">
        <v>83.31</v>
      </c>
      <c r="F6711" s="564">
        <f t="shared" si="102"/>
        <v>1.0531748889689112</v>
      </c>
      <c r="K6711" s="161">
        <v>79.790000000000006</v>
      </c>
      <c r="M6711" s="426">
        <v>118.3</v>
      </c>
      <c r="N6711" s="389">
        <f t="shared" si="103"/>
        <v>49.686</v>
      </c>
    </row>
    <row r="6712" spans="1:14" x14ac:dyDescent="0.2">
      <c r="A6712" s="21">
        <v>44586</v>
      </c>
      <c r="D6712" s="426">
        <v>89.49</v>
      </c>
      <c r="E6712" s="161">
        <v>85.6</v>
      </c>
      <c r="F6712" s="564">
        <f t="shared" si="102"/>
        <v>1.0454439252336449</v>
      </c>
      <c r="K6712" s="161">
        <v>82.08</v>
      </c>
      <c r="M6712" s="426">
        <v>117</v>
      </c>
      <c r="N6712" s="389">
        <f t="shared" si="103"/>
        <v>49.14</v>
      </c>
    </row>
    <row r="6713" spans="1:14" x14ac:dyDescent="0.2">
      <c r="A6713" s="21">
        <v>44587</v>
      </c>
      <c r="D6713" s="426">
        <v>91.22</v>
      </c>
      <c r="E6713" s="161">
        <v>87.35</v>
      </c>
      <c r="F6713" s="564">
        <f t="shared" si="102"/>
        <v>1.0443045220377791</v>
      </c>
      <c r="K6713" s="161">
        <v>83.83</v>
      </c>
      <c r="M6713" s="426">
        <v>120</v>
      </c>
      <c r="N6713" s="389">
        <f t="shared" si="103"/>
        <v>50.4</v>
      </c>
    </row>
    <row r="6714" spans="1:14" x14ac:dyDescent="0.2">
      <c r="A6714" s="21">
        <v>44588</v>
      </c>
      <c r="D6714" s="426">
        <v>90.7</v>
      </c>
      <c r="E6714" s="161">
        <v>86.61</v>
      </c>
      <c r="F6714" s="564">
        <f t="shared" si="102"/>
        <v>1.0472231843897934</v>
      </c>
      <c r="K6714" s="161">
        <v>83.09</v>
      </c>
      <c r="M6714" s="426">
        <v>121.1</v>
      </c>
      <c r="N6714" s="389">
        <f t="shared" si="103"/>
        <v>50.861999999999995</v>
      </c>
    </row>
    <row r="6715" spans="1:14" x14ac:dyDescent="0.2">
      <c r="A6715" s="21">
        <v>44589</v>
      </c>
      <c r="D6715" s="376">
        <v>91.47</v>
      </c>
      <c r="E6715" s="376">
        <v>86.82</v>
      </c>
      <c r="F6715" s="564">
        <f t="shared" si="102"/>
        <v>1.0535590877677956</v>
      </c>
      <c r="K6715" s="376">
        <v>83.3</v>
      </c>
      <c r="M6715" s="376">
        <v>127</v>
      </c>
      <c r="N6715" s="379">
        <f t="shared" si="103"/>
        <v>53.34</v>
      </c>
    </row>
    <row r="6716" spans="1:14" x14ac:dyDescent="0.2">
      <c r="A6716" s="21">
        <v>44590</v>
      </c>
      <c r="D6716" s="376">
        <v>91.47</v>
      </c>
      <c r="E6716" s="376">
        <v>86.82</v>
      </c>
      <c r="F6716" s="564">
        <f t="shared" si="102"/>
        <v>1.0535590877677956</v>
      </c>
      <c r="K6716" s="376">
        <v>83.3</v>
      </c>
      <c r="M6716" s="376">
        <v>127</v>
      </c>
      <c r="N6716" s="379">
        <f t="shared" si="103"/>
        <v>53.34</v>
      </c>
    </row>
    <row r="6717" spans="1:14" x14ac:dyDescent="0.2">
      <c r="A6717" s="21">
        <v>44591</v>
      </c>
      <c r="C6717" s="746"/>
      <c r="D6717" s="376">
        <v>91.47</v>
      </c>
      <c r="E6717" s="376">
        <v>86.82</v>
      </c>
      <c r="F6717" s="564">
        <f t="shared" ref="F6717:F6780" si="104">D6717/E6717</f>
        <v>1.0535590877677956</v>
      </c>
      <c r="G6717" s="746"/>
      <c r="K6717" s="376">
        <v>83.3</v>
      </c>
      <c r="M6717" s="376">
        <v>127</v>
      </c>
      <c r="N6717" s="379">
        <f t="shared" si="103"/>
        <v>53.34</v>
      </c>
    </row>
    <row r="6718" spans="1:14" ht="13.2" x14ac:dyDescent="0.25">
      <c r="A6718" s="21">
        <v>44592</v>
      </c>
      <c r="C6718" s="746"/>
      <c r="D6718" s="426">
        <v>92.35</v>
      </c>
      <c r="E6718" s="161">
        <v>88.15</v>
      </c>
      <c r="F6718" s="564">
        <f t="shared" si="104"/>
        <v>1.0476460578559272</v>
      </c>
      <c r="G6718" s="746"/>
      <c r="H6718" s="383">
        <f>AVERAGE(D6688:D6718)</f>
        <v>86.207419354838677</v>
      </c>
      <c r="I6718" s="383">
        <f>AVERAGE(E6688:E6718)</f>
        <v>82.683225806451631</v>
      </c>
      <c r="K6718" s="161">
        <v>84.63</v>
      </c>
      <c r="M6718" s="426">
        <v>129.80000000000001</v>
      </c>
      <c r="N6718" s="389">
        <f t="shared" si="103"/>
        <v>54.516000000000005</v>
      </c>
    </row>
    <row r="6719" spans="1:14" s="57" customFormat="1" x14ac:dyDescent="0.2">
      <c r="A6719" s="286">
        <v>44593</v>
      </c>
      <c r="C6719" s="746"/>
      <c r="D6719" s="435">
        <v>90.24</v>
      </c>
      <c r="E6719" s="372">
        <v>88.2</v>
      </c>
      <c r="F6719" s="564">
        <f t="shared" si="104"/>
        <v>1.0231292517006803</v>
      </c>
      <c r="G6719" s="746"/>
      <c r="K6719" s="429">
        <v>84.68</v>
      </c>
      <c r="M6719" s="542">
        <v>130.80000000000001</v>
      </c>
      <c r="N6719" s="401">
        <f t="shared" si="103"/>
        <v>54.936</v>
      </c>
    </row>
    <row r="6720" spans="1:14" x14ac:dyDescent="0.2">
      <c r="A6720" s="21">
        <v>44594</v>
      </c>
      <c r="C6720" s="746"/>
      <c r="D6720" s="426">
        <v>91.43</v>
      </c>
      <c r="E6720" s="161">
        <v>88.26</v>
      </c>
      <c r="F6720" s="564">
        <f t="shared" si="104"/>
        <v>1.0359166100158623</v>
      </c>
      <c r="G6720" s="746"/>
      <c r="K6720" s="426">
        <v>84.74</v>
      </c>
      <c r="M6720" s="426">
        <v>132</v>
      </c>
      <c r="N6720" s="389">
        <f t="shared" si="103"/>
        <v>55.440000000000005</v>
      </c>
    </row>
    <row r="6721" spans="1:14" x14ac:dyDescent="0.2">
      <c r="A6721" s="21">
        <v>44595</v>
      </c>
      <c r="C6721" s="746"/>
      <c r="D6721" s="426">
        <v>92.99</v>
      </c>
      <c r="E6721" s="161">
        <v>90.27</v>
      </c>
      <c r="F6721" s="564">
        <f t="shared" si="104"/>
        <v>1.0301318267419963</v>
      </c>
      <c r="G6721" s="746"/>
      <c r="K6721" s="426">
        <v>86.75</v>
      </c>
      <c r="M6721" s="426">
        <v>132</v>
      </c>
      <c r="N6721" s="389">
        <f t="shared" si="103"/>
        <v>55.440000000000005</v>
      </c>
    </row>
    <row r="6722" spans="1:14" x14ac:dyDescent="0.2">
      <c r="A6722" s="21">
        <v>44596</v>
      </c>
      <c r="C6722" s="746"/>
      <c r="D6722" s="376">
        <v>96.86</v>
      </c>
      <c r="E6722" s="376">
        <v>92.31</v>
      </c>
      <c r="F6722" s="564">
        <f t="shared" si="104"/>
        <v>1.0492904344058065</v>
      </c>
      <c r="G6722" s="746"/>
      <c r="K6722" s="376">
        <v>88.79</v>
      </c>
      <c r="M6722" s="376">
        <v>128</v>
      </c>
      <c r="N6722" s="379">
        <f t="shared" si="103"/>
        <v>53.76</v>
      </c>
    </row>
    <row r="6723" spans="1:14" x14ac:dyDescent="0.2">
      <c r="A6723" s="21">
        <v>44597</v>
      </c>
      <c r="C6723" s="746"/>
      <c r="D6723" s="376">
        <v>96.86</v>
      </c>
      <c r="E6723" s="376">
        <v>92.31</v>
      </c>
      <c r="F6723" s="564">
        <f t="shared" si="104"/>
        <v>1.0492904344058065</v>
      </c>
      <c r="G6723" s="746"/>
      <c r="K6723" s="376">
        <v>88.79</v>
      </c>
      <c r="M6723" s="376">
        <v>128</v>
      </c>
      <c r="N6723" s="379">
        <f t="shared" si="103"/>
        <v>53.76</v>
      </c>
    </row>
    <row r="6724" spans="1:14" x14ac:dyDescent="0.2">
      <c r="A6724" s="21">
        <v>44598</v>
      </c>
      <c r="C6724" s="746"/>
      <c r="D6724" s="376">
        <v>96.86</v>
      </c>
      <c r="E6724" s="376">
        <v>92.31</v>
      </c>
      <c r="F6724" s="564">
        <f t="shared" si="104"/>
        <v>1.0492904344058065</v>
      </c>
      <c r="G6724" s="746"/>
      <c r="K6724" s="376">
        <v>88.79</v>
      </c>
      <c r="M6724" s="376">
        <v>128</v>
      </c>
      <c r="N6724" s="379">
        <f t="shared" si="103"/>
        <v>53.76</v>
      </c>
    </row>
    <row r="6725" spans="1:14" x14ac:dyDescent="0.2">
      <c r="A6725" s="21">
        <v>44599</v>
      </c>
      <c r="C6725" s="746"/>
      <c r="D6725" s="557">
        <v>97.28</v>
      </c>
      <c r="E6725" s="161">
        <v>91.32</v>
      </c>
      <c r="F6725" s="564">
        <f t="shared" si="104"/>
        <v>1.0652650021901009</v>
      </c>
      <c r="G6725" s="746"/>
      <c r="K6725"/>
      <c r="M6725" s="426">
        <v>123.5</v>
      </c>
      <c r="N6725" s="389">
        <f t="shared" si="103"/>
        <v>51.870000000000005</v>
      </c>
    </row>
    <row r="6726" spans="1:14" x14ac:dyDescent="0.2">
      <c r="A6726" s="21">
        <v>44600</v>
      </c>
      <c r="C6726" s="746"/>
      <c r="D6726" s="426">
        <v>96.07</v>
      </c>
      <c r="E6726" s="161">
        <v>89.36</v>
      </c>
      <c r="F6726" s="564">
        <f t="shared" si="104"/>
        <v>1.0750895255147717</v>
      </c>
      <c r="G6726" s="746"/>
      <c r="K6726"/>
      <c r="M6726" s="426">
        <v>121.5</v>
      </c>
      <c r="N6726" s="389">
        <f t="shared" si="103"/>
        <v>51.03</v>
      </c>
    </row>
    <row r="6727" spans="1:14" x14ac:dyDescent="0.2">
      <c r="A6727" s="21">
        <v>44601</v>
      </c>
      <c r="C6727" s="746"/>
      <c r="D6727" s="426">
        <v>94.95</v>
      </c>
      <c r="E6727" s="161">
        <v>89.66</v>
      </c>
      <c r="F6727" s="564">
        <f t="shared" si="104"/>
        <v>1.0590006691947358</v>
      </c>
      <c r="G6727" s="746"/>
      <c r="K6727"/>
      <c r="M6727" s="426">
        <v>123.8</v>
      </c>
      <c r="N6727" s="389">
        <f t="shared" si="103"/>
        <v>51.996000000000002</v>
      </c>
    </row>
    <row r="6728" spans="1:14" x14ac:dyDescent="0.2">
      <c r="A6728" s="21">
        <v>44602</v>
      </c>
      <c r="C6728" s="746"/>
      <c r="D6728" s="426">
        <v>96.37</v>
      </c>
      <c r="E6728" s="161">
        <v>89.88</v>
      </c>
      <c r="F6728" s="564">
        <f t="shared" si="104"/>
        <v>1.0722073876279485</v>
      </c>
      <c r="G6728" s="746"/>
      <c r="M6728" s="426">
        <v>124</v>
      </c>
      <c r="N6728" s="389">
        <f t="shared" si="103"/>
        <v>52.08</v>
      </c>
    </row>
    <row r="6729" spans="1:14" x14ac:dyDescent="0.2">
      <c r="A6729" s="21">
        <v>44603</v>
      </c>
      <c r="C6729" s="746"/>
      <c r="D6729" s="376">
        <v>97.5</v>
      </c>
      <c r="E6729" s="376">
        <v>93.1</v>
      </c>
      <c r="F6729" s="564">
        <f t="shared" si="104"/>
        <v>1.0472610096670247</v>
      </c>
      <c r="G6729" s="746"/>
      <c r="M6729" s="376">
        <v>124</v>
      </c>
      <c r="N6729" s="379">
        <f t="shared" si="103"/>
        <v>52.08</v>
      </c>
    </row>
    <row r="6730" spans="1:14" x14ac:dyDescent="0.2">
      <c r="A6730" s="21">
        <v>44604</v>
      </c>
      <c r="C6730" s="746"/>
      <c r="D6730" s="376">
        <v>97.5</v>
      </c>
      <c r="E6730" s="376">
        <v>93.1</v>
      </c>
      <c r="F6730" s="564">
        <f t="shared" si="104"/>
        <v>1.0472610096670247</v>
      </c>
      <c r="G6730" s="746"/>
      <c r="M6730" s="376">
        <v>124</v>
      </c>
      <c r="N6730" s="379">
        <f t="shared" si="103"/>
        <v>52.08</v>
      </c>
    </row>
    <row r="6731" spans="1:14" x14ac:dyDescent="0.2">
      <c r="A6731" s="21">
        <v>44605</v>
      </c>
      <c r="C6731" s="746"/>
      <c r="D6731" s="376">
        <v>97.5</v>
      </c>
      <c r="E6731" s="376">
        <v>93.1</v>
      </c>
      <c r="F6731" s="564">
        <f t="shared" si="104"/>
        <v>1.0472610096670247</v>
      </c>
      <c r="G6731" s="746"/>
      <c r="M6731" s="376">
        <v>124</v>
      </c>
      <c r="N6731" s="379">
        <f t="shared" si="103"/>
        <v>52.08</v>
      </c>
    </row>
    <row r="6732" spans="1:14" x14ac:dyDescent="0.2">
      <c r="A6732" s="21">
        <v>44606</v>
      </c>
      <c r="C6732" s="746"/>
      <c r="D6732" s="426">
        <v>101.66</v>
      </c>
      <c r="E6732" s="161">
        <v>95.46</v>
      </c>
      <c r="F6732" s="564">
        <f t="shared" si="104"/>
        <v>1.0649486695998325</v>
      </c>
      <c r="G6732" s="746"/>
      <c r="K6732" s="18">
        <v>91.94</v>
      </c>
      <c r="M6732" s="161">
        <v>125.3</v>
      </c>
      <c r="N6732" s="742">
        <f t="shared" si="103"/>
        <v>52.625999999999998</v>
      </c>
    </row>
    <row r="6733" spans="1:14" x14ac:dyDescent="0.2">
      <c r="A6733" s="21">
        <v>44607</v>
      </c>
      <c r="C6733" s="746"/>
      <c r="D6733" s="426">
        <v>98.43</v>
      </c>
      <c r="E6733" s="161">
        <v>92.07</v>
      </c>
      <c r="F6733" s="564">
        <f t="shared" si="104"/>
        <v>1.0690778755294885</v>
      </c>
      <c r="G6733" s="746"/>
      <c r="K6733" s="18">
        <v>88.55</v>
      </c>
      <c r="M6733" s="161">
        <v>125.3</v>
      </c>
      <c r="N6733" s="742">
        <f t="shared" si="103"/>
        <v>52.625999999999998</v>
      </c>
    </row>
    <row r="6734" spans="1:14" x14ac:dyDescent="0.2">
      <c r="A6734" s="21">
        <v>44608</v>
      </c>
      <c r="C6734" s="746"/>
      <c r="D6734" s="426">
        <v>97.44</v>
      </c>
      <c r="E6734" s="161">
        <v>93.66</v>
      </c>
      <c r="F6734" s="564">
        <f t="shared" si="104"/>
        <v>1.040358744394619</v>
      </c>
      <c r="G6734" s="746"/>
      <c r="K6734" s="18">
        <v>90.14</v>
      </c>
      <c r="M6734" s="161">
        <v>128.80000000000001</v>
      </c>
      <c r="N6734" s="742">
        <f t="shared" si="103"/>
        <v>54.096000000000004</v>
      </c>
    </row>
    <row r="6735" spans="1:14" ht="20.399999999999999" x14ac:dyDescent="0.2">
      <c r="A6735" s="591">
        <v>44609</v>
      </c>
      <c r="C6735" s="746"/>
      <c r="D6735" s="741">
        <v>95.28</v>
      </c>
      <c r="E6735" s="740">
        <v>91.76</v>
      </c>
      <c r="F6735" s="723" t="s">
        <v>3397</v>
      </c>
      <c r="G6735" s="746"/>
      <c r="K6735" s="743">
        <v>88.24</v>
      </c>
      <c r="M6735" s="740">
        <v>130.30000000000001</v>
      </c>
      <c r="N6735" s="742">
        <f t="shared" si="103"/>
        <v>54.726000000000006</v>
      </c>
    </row>
    <row r="6736" spans="1:14" x14ac:dyDescent="0.2">
      <c r="A6736" s="21">
        <v>44610</v>
      </c>
      <c r="C6736" s="746"/>
      <c r="D6736" s="590">
        <v>96.18</v>
      </c>
      <c r="E6736" s="590">
        <v>91.07</v>
      </c>
      <c r="F6736" s="564">
        <f t="shared" si="104"/>
        <v>1.0561106840891623</v>
      </c>
      <c r="G6736" s="746"/>
      <c r="K6736" s="729">
        <v>87.55</v>
      </c>
      <c r="M6736" s="590">
        <v>129.30000000000001</v>
      </c>
      <c r="N6736" s="592">
        <f t="shared" si="103"/>
        <v>54.306000000000004</v>
      </c>
    </row>
    <row r="6737" spans="1:14" ht="20.399999999999999" x14ac:dyDescent="0.2">
      <c r="A6737" s="21">
        <v>44611</v>
      </c>
      <c r="C6737" s="746"/>
      <c r="D6737" s="590">
        <v>96.18</v>
      </c>
      <c r="E6737" s="590">
        <v>91.07</v>
      </c>
      <c r="F6737" s="723" t="s">
        <v>3398</v>
      </c>
      <c r="G6737" s="746"/>
      <c r="K6737" s="729">
        <v>87.55</v>
      </c>
      <c r="M6737" s="590">
        <v>129.30000000000001</v>
      </c>
      <c r="N6737" s="592">
        <f t="shared" si="103"/>
        <v>54.306000000000004</v>
      </c>
    </row>
    <row r="6738" spans="1:14" x14ac:dyDescent="0.2">
      <c r="A6738" s="21">
        <v>44612</v>
      </c>
      <c r="C6738" s="746"/>
      <c r="D6738" s="590">
        <v>96.18</v>
      </c>
      <c r="E6738" s="376">
        <v>91.07</v>
      </c>
      <c r="F6738" s="564">
        <f t="shared" si="104"/>
        <v>1.0561106840891623</v>
      </c>
      <c r="G6738" s="746"/>
      <c r="K6738" s="729">
        <v>87.55</v>
      </c>
      <c r="M6738" s="590">
        <v>129.30000000000001</v>
      </c>
      <c r="N6738" s="592">
        <f t="shared" si="103"/>
        <v>54.306000000000004</v>
      </c>
    </row>
    <row r="6739" spans="1:14" x14ac:dyDescent="0.2">
      <c r="A6739" s="21">
        <v>44613</v>
      </c>
      <c r="C6739" s="746"/>
      <c r="D6739" s="741">
        <v>98.95</v>
      </c>
      <c r="E6739" s="376">
        <v>91.07</v>
      </c>
      <c r="F6739" s="723" t="s">
        <v>3277</v>
      </c>
      <c r="G6739" s="746"/>
      <c r="K6739" s="729">
        <v>87.55</v>
      </c>
      <c r="M6739" s="590">
        <v>129.30000000000001</v>
      </c>
      <c r="N6739" s="592">
        <f t="shared" si="103"/>
        <v>54.306000000000004</v>
      </c>
    </row>
    <row r="6740" spans="1:14" x14ac:dyDescent="0.2">
      <c r="A6740" s="21">
        <v>44614</v>
      </c>
      <c r="C6740" s="746"/>
      <c r="D6740" s="741">
        <v>98.73</v>
      </c>
      <c r="E6740" s="161">
        <v>92.35</v>
      </c>
      <c r="F6740" s="564">
        <f t="shared" si="104"/>
        <v>1.0690850027070926</v>
      </c>
      <c r="G6740" s="746"/>
      <c r="K6740" s="18">
        <v>88.83</v>
      </c>
      <c r="M6740" s="161">
        <v>128.80000000000001</v>
      </c>
      <c r="N6740" s="742">
        <f t="shared" si="103"/>
        <v>54.096000000000004</v>
      </c>
    </row>
    <row r="6741" spans="1:14" x14ac:dyDescent="0.2">
      <c r="A6741" s="21">
        <v>44615</v>
      </c>
      <c r="C6741" s="746"/>
      <c r="D6741" s="741">
        <v>99.29</v>
      </c>
      <c r="E6741" s="161">
        <v>92.1</v>
      </c>
      <c r="F6741" s="564">
        <f t="shared" si="104"/>
        <v>1.0780673181324649</v>
      </c>
      <c r="G6741" s="746"/>
      <c r="K6741" s="18">
        <v>88.58</v>
      </c>
      <c r="M6741" s="161">
        <v>127.3</v>
      </c>
      <c r="N6741" s="742">
        <f t="shared" si="103"/>
        <v>53.465999999999994</v>
      </c>
    </row>
    <row r="6742" spans="1:14" x14ac:dyDescent="0.2">
      <c r="A6742" s="21">
        <v>44616</v>
      </c>
      <c r="C6742" s="746"/>
      <c r="D6742" s="741">
        <v>101.29</v>
      </c>
      <c r="E6742" s="161">
        <v>92.81</v>
      </c>
      <c r="F6742" s="723" t="s">
        <v>3399</v>
      </c>
      <c r="G6742" s="746"/>
      <c r="K6742" s="18">
        <v>89.29</v>
      </c>
      <c r="M6742" s="741">
        <v>127.3</v>
      </c>
      <c r="N6742" s="742">
        <f t="shared" si="103"/>
        <v>53.465999999999994</v>
      </c>
    </row>
    <row r="6743" spans="1:14" x14ac:dyDescent="0.2">
      <c r="A6743" s="21">
        <v>44617</v>
      </c>
      <c r="C6743" s="746"/>
      <c r="D6743" s="590">
        <v>98.56</v>
      </c>
      <c r="E6743" s="376">
        <v>91.59</v>
      </c>
      <c r="F6743" s="564">
        <f t="shared" si="104"/>
        <v>1.0761000109182226</v>
      </c>
      <c r="G6743" s="746"/>
      <c r="K6743" s="375">
        <v>88.07</v>
      </c>
      <c r="M6743" s="590">
        <v>137.5</v>
      </c>
      <c r="N6743" s="592">
        <f t="shared" si="103"/>
        <v>57.75</v>
      </c>
    </row>
    <row r="6744" spans="1:14" x14ac:dyDescent="0.2">
      <c r="A6744" s="21">
        <v>44618</v>
      </c>
      <c r="C6744" s="746"/>
      <c r="D6744" s="590">
        <v>98.56</v>
      </c>
      <c r="E6744" s="376">
        <v>91.59</v>
      </c>
      <c r="F6744" s="564">
        <f t="shared" si="104"/>
        <v>1.0761000109182226</v>
      </c>
      <c r="G6744" s="746"/>
      <c r="K6744" s="375">
        <v>88.07</v>
      </c>
      <c r="M6744" s="590">
        <v>137.5</v>
      </c>
      <c r="N6744" s="592">
        <f t="shared" si="103"/>
        <v>57.75</v>
      </c>
    </row>
    <row r="6745" spans="1:14" x14ac:dyDescent="0.2">
      <c r="A6745" s="21">
        <v>44619</v>
      </c>
      <c r="C6745" s="746"/>
      <c r="D6745" s="590">
        <v>98.56</v>
      </c>
      <c r="E6745" s="376">
        <v>91.59</v>
      </c>
      <c r="F6745" s="564">
        <f t="shared" si="104"/>
        <v>1.0761000109182226</v>
      </c>
      <c r="G6745" s="746"/>
      <c r="K6745" s="375">
        <v>88.07</v>
      </c>
      <c r="M6745" s="590">
        <v>137.5</v>
      </c>
      <c r="N6745" s="592">
        <f t="shared" si="103"/>
        <v>57.75</v>
      </c>
    </row>
    <row r="6746" spans="1:14" ht="13.2" x14ac:dyDescent="0.25">
      <c r="A6746" s="21">
        <v>44620</v>
      </c>
      <c r="C6746" s="746"/>
      <c r="D6746" s="741">
        <v>103.08</v>
      </c>
      <c r="E6746" s="161">
        <v>95.72</v>
      </c>
      <c r="F6746" s="564">
        <f t="shared" si="104"/>
        <v>1.0768909318846636</v>
      </c>
      <c r="G6746" s="746"/>
      <c r="H6746" s="383">
        <f>AVERAGE(D6719:D6746)</f>
        <v>97.170714285714283</v>
      </c>
      <c r="I6746" s="383">
        <f>AVERAGE(E6719:E6746)</f>
        <v>91.72</v>
      </c>
      <c r="K6746" s="161">
        <v>92.2</v>
      </c>
      <c r="M6746" s="161">
        <v>137.5</v>
      </c>
      <c r="N6746" s="742">
        <f t="shared" si="103"/>
        <v>57.75</v>
      </c>
    </row>
    <row r="6747" spans="1:14" s="57" customFormat="1" x14ac:dyDescent="0.2">
      <c r="A6747" s="286">
        <v>44621</v>
      </c>
      <c r="C6747" s="746"/>
      <c r="D6747" s="429">
        <v>110.93</v>
      </c>
      <c r="E6747" s="372">
        <v>103.41</v>
      </c>
      <c r="F6747" s="564">
        <f t="shared" si="104"/>
        <v>1.0727202398220677</v>
      </c>
      <c r="G6747" s="746"/>
      <c r="K6747" s="370">
        <v>99.89</v>
      </c>
      <c r="M6747" s="363">
        <v>144.80000000000001</v>
      </c>
      <c r="N6747" s="745">
        <f t="shared" si="103"/>
        <v>60.81600000000001</v>
      </c>
    </row>
    <row r="6748" spans="1:14" s="593" customFormat="1" ht="20.399999999999999" x14ac:dyDescent="0.2">
      <c r="A6748" s="591">
        <v>44622</v>
      </c>
      <c r="C6748" s="746"/>
      <c r="D6748" s="741">
        <v>118.94</v>
      </c>
      <c r="E6748" s="740">
        <v>110.6</v>
      </c>
      <c r="F6748" s="744" t="s">
        <v>3400</v>
      </c>
      <c r="G6748" s="746"/>
      <c r="K6748" s="743">
        <v>107.08</v>
      </c>
      <c r="M6748" s="740">
        <v>144.80000000000001</v>
      </c>
      <c r="N6748" s="742">
        <f t="shared" si="103"/>
        <v>60.81600000000001</v>
      </c>
    </row>
    <row r="6749" spans="1:14" x14ac:dyDescent="0.2">
      <c r="A6749" s="21">
        <v>44623</v>
      </c>
      <c r="C6749" s="746"/>
      <c r="D6749" s="741">
        <v>115.36</v>
      </c>
      <c r="E6749" s="161">
        <v>107.67</v>
      </c>
      <c r="F6749" s="564">
        <f t="shared" si="104"/>
        <v>1.0714219374013187</v>
      </c>
      <c r="G6749" s="746"/>
      <c r="K6749" s="18">
        <v>104.15</v>
      </c>
      <c r="M6749" s="161">
        <v>154</v>
      </c>
      <c r="N6749" s="742">
        <f t="shared" si="103"/>
        <v>64.680000000000007</v>
      </c>
    </row>
    <row r="6750" spans="1:14" x14ac:dyDescent="0.2">
      <c r="A6750" s="21">
        <v>44624</v>
      </c>
      <c r="C6750" s="746"/>
      <c r="D6750" s="590">
        <v>123.86</v>
      </c>
      <c r="E6750" s="376">
        <v>115.68</v>
      </c>
      <c r="F6750" s="564">
        <f t="shared" si="104"/>
        <v>1.0707123098201936</v>
      </c>
      <c r="G6750" s="746"/>
      <c r="K6750" s="375">
        <v>112.16</v>
      </c>
      <c r="M6750" s="376">
        <v>144.80000000000001</v>
      </c>
      <c r="N6750" s="592">
        <f t="shared" si="103"/>
        <v>60.81600000000001</v>
      </c>
    </row>
    <row r="6751" spans="1:14" x14ac:dyDescent="0.2">
      <c r="A6751" s="21">
        <v>44625</v>
      </c>
      <c r="C6751" s="746"/>
      <c r="D6751" s="590">
        <v>123.86</v>
      </c>
      <c r="E6751" s="376">
        <v>115.68</v>
      </c>
      <c r="F6751" s="564">
        <f t="shared" si="104"/>
        <v>1.0707123098201936</v>
      </c>
      <c r="G6751" s="746"/>
      <c r="K6751" s="375">
        <v>112.16</v>
      </c>
      <c r="M6751" s="376">
        <v>144.80000000000001</v>
      </c>
      <c r="N6751" s="592">
        <f t="shared" si="103"/>
        <v>60.81600000000001</v>
      </c>
    </row>
    <row r="6752" spans="1:14" x14ac:dyDescent="0.2">
      <c r="A6752" s="21">
        <v>44626</v>
      </c>
      <c r="C6752" s="746"/>
      <c r="D6752" s="590">
        <v>123.86</v>
      </c>
      <c r="E6752" s="376">
        <v>115.68</v>
      </c>
      <c r="F6752" s="564">
        <f t="shared" si="104"/>
        <v>1.0707123098201936</v>
      </c>
      <c r="G6752" s="746"/>
      <c r="K6752" s="375">
        <v>112.16</v>
      </c>
      <c r="M6752" s="376">
        <v>144.80000000000001</v>
      </c>
      <c r="N6752" s="592">
        <f t="shared" si="103"/>
        <v>60.81600000000001</v>
      </c>
    </row>
    <row r="6753" spans="1:14" x14ac:dyDescent="0.2">
      <c r="A6753" s="21">
        <v>44627</v>
      </c>
      <c r="C6753" s="746"/>
      <c r="D6753" s="741">
        <v>129.02000000000001</v>
      </c>
      <c r="E6753" s="161">
        <v>119.4</v>
      </c>
      <c r="F6753" s="744" t="s">
        <v>3401</v>
      </c>
      <c r="G6753" s="746"/>
      <c r="K6753" s="18">
        <v>115.88</v>
      </c>
      <c r="M6753" s="161">
        <v>161.5</v>
      </c>
      <c r="N6753" s="742">
        <f t="shared" si="103"/>
        <v>67.83</v>
      </c>
    </row>
    <row r="6754" spans="1:14" x14ac:dyDescent="0.2">
      <c r="A6754" s="21">
        <v>44628</v>
      </c>
      <c r="C6754" s="746"/>
      <c r="D6754" s="741">
        <v>133.18</v>
      </c>
      <c r="E6754" s="161">
        <v>123.7</v>
      </c>
      <c r="F6754" s="564">
        <f t="shared" si="104"/>
        <v>1.0766370250606305</v>
      </c>
      <c r="G6754" s="746"/>
      <c r="M6754" s="161">
        <v>161.5</v>
      </c>
      <c r="N6754" s="747">
        <f t="shared" si="103"/>
        <v>67.83</v>
      </c>
    </row>
    <row r="6755" spans="1:14" ht="29.4" customHeight="1" x14ac:dyDescent="0.2">
      <c r="A6755" s="21">
        <v>44629</v>
      </c>
      <c r="C6755" s="746"/>
      <c r="D6755" s="741">
        <v>116.58</v>
      </c>
      <c r="E6755" s="161">
        <v>108.7</v>
      </c>
      <c r="F6755" s="744" t="s">
        <v>3402</v>
      </c>
      <c r="G6755" s="746"/>
      <c r="M6755" s="161">
        <v>161.5</v>
      </c>
      <c r="N6755" s="747">
        <f t="shared" si="103"/>
        <v>67.83</v>
      </c>
    </row>
    <row r="6756" spans="1:14" x14ac:dyDescent="0.2">
      <c r="A6756" s="21">
        <v>44630</v>
      </c>
      <c r="C6756" s="746"/>
      <c r="D6756" s="741">
        <v>114.54</v>
      </c>
      <c r="E6756" s="161">
        <v>106.02</v>
      </c>
      <c r="F6756" s="564">
        <f t="shared" si="104"/>
        <v>1.080362195812111</v>
      </c>
      <c r="G6756" s="746"/>
      <c r="M6756" s="161">
        <v>161.5</v>
      </c>
      <c r="N6756" s="747">
        <f t="shared" si="103"/>
        <v>67.83</v>
      </c>
    </row>
    <row r="6757" spans="1:14" x14ac:dyDescent="0.2">
      <c r="A6757" s="21">
        <v>44631</v>
      </c>
      <c r="C6757" s="746"/>
      <c r="D6757" s="590">
        <v>118.11</v>
      </c>
      <c r="E6757" s="376">
        <v>109.33</v>
      </c>
      <c r="F6757" s="564">
        <f t="shared" si="104"/>
        <v>1.0803073264428793</v>
      </c>
      <c r="G6757" s="746"/>
      <c r="M6757" s="376">
        <v>161.5</v>
      </c>
      <c r="N6757" s="592">
        <f t="shared" si="103"/>
        <v>67.83</v>
      </c>
    </row>
    <row r="6758" spans="1:14" x14ac:dyDescent="0.2">
      <c r="A6758" s="21">
        <v>44632</v>
      </c>
      <c r="C6758" s="746"/>
      <c r="D6758" s="590">
        <v>118.11</v>
      </c>
      <c r="E6758" s="376">
        <v>109.33</v>
      </c>
      <c r="F6758" s="564">
        <f t="shared" si="104"/>
        <v>1.0803073264428793</v>
      </c>
      <c r="G6758" s="746"/>
      <c r="M6758" s="376">
        <v>161.5</v>
      </c>
      <c r="N6758" s="592">
        <f t="shared" si="103"/>
        <v>67.83</v>
      </c>
    </row>
    <row r="6759" spans="1:14" x14ac:dyDescent="0.2">
      <c r="A6759" s="21">
        <v>44633</v>
      </c>
      <c r="C6759" s="746"/>
      <c r="D6759" s="590">
        <v>118.11</v>
      </c>
      <c r="E6759" s="376">
        <v>109.33</v>
      </c>
      <c r="F6759" s="564">
        <f t="shared" si="104"/>
        <v>1.0803073264428793</v>
      </c>
      <c r="G6759" s="746"/>
      <c r="M6759" s="376">
        <v>161.5</v>
      </c>
      <c r="N6759" s="592">
        <f t="shared" si="103"/>
        <v>67.83</v>
      </c>
    </row>
    <row r="6760" spans="1:14" x14ac:dyDescent="0.2">
      <c r="A6760" s="21">
        <v>44634</v>
      </c>
      <c r="C6760" s="746"/>
      <c r="D6760" s="741">
        <v>110.39</v>
      </c>
      <c r="E6760" s="161">
        <v>103.01</v>
      </c>
      <c r="F6760" s="564">
        <f t="shared" si="104"/>
        <v>1.0716435297543927</v>
      </c>
      <c r="G6760" s="746"/>
      <c r="K6760" s="161">
        <v>99.49</v>
      </c>
      <c r="M6760" s="161">
        <v>131.5</v>
      </c>
      <c r="N6760" s="747">
        <f t="shared" si="103"/>
        <v>55.23</v>
      </c>
    </row>
    <row r="6761" spans="1:14" x14ac:dyDescent="0.2">
      <c r="A6761" s="21">
        <v>44635</v>
      </c>
      <c r="D6761" s="741">
        <v>105.14</v>
      </c>
      <c r="E6761" s="161">
        <v>96.44</v>
      </c>
      <c r="F6761" s="564">
        <f t="shared" si="104"/>
        <v>1.0902115304852757</v>
      </c>
      <c r="K6761" s="161">
        <v>92.92</v>
      </c>
      <c r="M6761" s="161">
        <v>125</v>
      </c>
      <c r="N6761" s="747">
        <f t="shared" si="103"/>
        <v>52.5</v>
      </c>
    </row>
    <row r="6762" spans="1:14" x14ac:dyDescent="0.2">
      <c r="A6762" s="21">
        <v>44636</v>
      </c>
      <c r="D6762" s="741">
        <v>104.61</v>
      </c>
      <c r="E6762" s="161">
        <v>95.04</v>
      </c>
      <c r="F6762" s="564">
        <f t="shared" si="104"/>
        <v>1.1006944444444444</v>
      </c>
      <c r="K6762" s="161">
        <v>91.52</v>
      </c>
      <c r="M6762" s="161">
        <v>123.3</v>
      </c>
      <c r="N6762" s="747">
        <f t="shared" si="103"/>
        <v>51.785999999999994</v>
      </c>
    </row>
    <row r="6763" spans="1:14" s="593" customFormat="1" ht="20.399999999999999" x14ac:dyDescent="0.2">
      <c r="A6763" s="591">
        <v>44637</v>
      </c>
      <c r="D6763" s="741">
        <v>113.5</v>
      </c>
      <c r="E6763" s="740">
        <v>102.98</v>
      </c>
      <c r="F6763" s="762" t="s">
        <v>3421</v>
      </c>
      <c r="K6763" s="740">
        <v>99.46</v>
      </c>
      <c r="M6763" s="740">
        <v>133.6</v>
      </c>
      <c r="N6763" s="747">
        <f t="shared" si="103"/>
        <v>56.111999999999995</v>
      </c>
    </row>
    <row r="6764" spans="1:14" x14ac:dyDescent="0.2">
      <c r="A6764" s="21">
        <v>44638</v>
      </c>
      <c r="D6764" s="590">
        <v>114.32</v>
      </c>
      <c r="E6764" s="376">
        <v>104.7</v>
      </c>
      <c r="F6764" s="564">
        <f t="shared" si="104"/>
        <v>1.0918815663801336</v>
      </c>
      <c r="K6764" s="376">
        <v>101.18</v>
      </c>
      <c r="M6764" s="376">
        <v>134.80000000000001</v>
      </c>
      <c r="N6764" s="379">
        <f t="shared" si="103"/>
        <v>56.616000000000007</v>
      </c>
    </row>
    <row r="6765" spans="1:14" x14ac:dyDescent="0.2">
      <c r="A6765" s="21">
        <v>44639</v>
      </c>
      <c r="D6765" s="590">
        <v>114.32</v>
      </c>
      <c r="E6765" s="376">
        <v>104.7</v>
      </c>
      <c r="F6765" s="564">
        <f t="shared" si="104"/>
        <v>1.0918815663801336</v>
      </c>
      <c r="K6765" s="376">
        <v>101.18</v>
      </c>
      <c r="M6765" s="376">
        <v>134.80000000000001</v>
      </c>
      <c r="N6765" s="379">
        <f t="shared" si="103"/>
        <v>56.616000000000007</v>
      </c>
    </row>
    <row r="6766" spans="1:14" x14ac:dyDescent="0.2">
      <c r="A6766" s="21">
        <v>44640</v>
      </c>
      <c r="D6766" s="590">
        <v>114.32</v>
      </c>
      <c r="E6766" s="376">
        <v>104.7</v>
      </c>
      <c r="F6766" s="564">
        <f t="shared" si="104"/>
        <v>1.0918815663801336</v>
      </c>
      <c r="K6766" s="376">
        <v>101.18</v>
      </c>
      <c r="M6766" s="376">
        <v>134.80000000000001</v>
      </c>
      <c r="N6766" s="379">
        <f t="shared" si="103"/>
        <v>56.616000000000007</v>
      </c>
    </row>
    <row r="6767" spans="1:14" x14ac:dyDescent="0.2">
      <c r="A6767" s="21">
        <v>44641</v>
      </c>
      <c r="D6767" s="741">
        <v>122.29</v>
      </c>
      <c r="E6767" s="161">
        <v>112.12</v>
      </c>
      <c r="F6767" s="564">
        <f t="shared" si="104"/>
        <v>1.0907063860149839</v>
      </c>
      <c r="K6767" s="161">
        <v>108.6</v>
      </c>
      <c r="M6767" s="161">
        <v>141.19999999999999</v>
      </c>
      <c r="N6767" s="22">
        <f t="shared" si="103"/>
        <v>59.303999999999995</v>
      </c>
    </row>
    <row r="6768" spans="1:14" x14ac:dyDescent="0.2">
      <c r="A6768" s="21">
        <v>44642</v>
      </c>
      <c r="D6768" s="741">
        <v>121.53</v>
      </c>
      <c r="E6768" s="161">
        <v>111.76</v>
      </c>
      <c r="F6768" s="564">
        <f t="shared" si="104"/>
        <v>1.0874194702934861</v>
      </c>
      <c r="K6768" s="161">
        <v>108.24</v>
      </c>
      <c r="M6768" s="161">
        <v>141.19999999999999</v>
      </c>
      <c r="N6768" s="22">
        <f t="shared" si="103"/>
        <v>59.303999999999995</v>
      </c>
    </row>
    <row r="6769" spans="1:14" x14ac:dyDescent="0.2">
      <c r="A6769" s="21">
        <v>44643</v>
      </c>
      <c r="D6769" s="741">
        <v>127.52</v>
      </c>
      <c r="E6769" s="161">
        <v>114.93</v>
      </c>
      <c r="F6769" s="564">
        <f t="shared" si="104"/>
        <v>1.1095449403985034</v>
      </c>
      <c r="K6769" s="161">
        <v>111.41</v>
      </c>
      <c r="M6769" s="161">
        <v>146.5</v>
      </c>
      <c r="N6769" s="22">
        <f t="shared" si="103"/>
        <v>61.53</v>
      </c>
    </row>
    <row r="6770" spans="1:14" x14ac:dyDescent="0.2">
      <c r="A6770" s="21">
        <v>44644</v>
      </c>
      <c r="D6770" s="741">
        <v>123.98</v>
      </c>
      <c r="E6770" s="161">
        <v>112.34</v>
      </c>
      <c r="F6770" s="564">
        <f t="shared" si="104"/>
        <v>1.1036140288410183</v>
      </c>
      <c r="K6770" s="161">
        <v>108.82</v>
      </c>
      <c r="M6770" s="161">
        <v>146.30000000000001</v>
      </c>
      <c r="N6770" s="22">
        <f t="shared" si="103"/>
        <v>61.446000000000005</v>
      </c>
    </row>
    <row r="6771" spans="1:14" x14ac:dyDescent="0.2">
      <c r="A6771" s="21">
        <v>44645</v>
      </c>
      <c r="D6771" s="590">
        <v>122.67</v>
      </c>
      <c r="E6771" s="376">
        <v>113.9</v>
      </c>
      <c r="F6771" s="564">
        <f t="shared" si="104"/>
        <v>1.0769973661106234</v>
      </c>
      <c r="K6771" s="376">
        <v>110.38</v>
      </c>
      <c r="M6771" s="376">
        <v>146.30000000000001</v>
      </c>
      <c r="N6771" s="379">
        <f t="shared" si="103"/>
        <v>61.446000000000005</v>
      </c>
    </row>
    <row r="6772" spans="1:14" x14ac:dyDescent="0.2">
      <c r="A6772" s="21">
        <v>44646</v>
      </c>
      <c r="D6772" s="590">
        <v>122.67</v>
      </c>
      <c r="E6772" s="376">
        <v>113.9</v>
      </c>
      <c r="F6772" s="564">
        <f t="shared" si="104"/>
        <v>1.0769973661106234</v>
      </c>
      <c r="K6772" s="376">
        <v>110.38</v>
      </c>
      <c r="M6772" s="376">
        <v>146.30000000000001</v>
      </c>
      <c r="N6772" s="379">
        <f t="shared" si="103"/>
        <v>61.446000000000005</v>
      </c>
    </row>
    <row r="6773" spans="1:14" x14ac:dyDescent="0.2">
      <c r="A6773" s="21">
        <v>44647</v>
      </c>
      <c r="D6773" s="590">
        <v>122.67</v>
      </c>
      <c r="E6773" s="376">
        <v>113.9</v>
      </c>
      <c r="F6773" s="564">
        <f t="shared" si="104"/>
        <v>1.0769973661106234</v>
      </c>
      <c r="K6773" s="376">
        <v>110.38</v>
      </c>
      <c r="M6773" s="376">
        <v>146.30000000000001</v>
      </c>
      <c r="N6773" s="379">
        <f t="shared" si="103"/>
        <v>61.446000000000005</v>
      </c>
    </row>
    <row r="6774" spans="1:14" x14ac:dyDescent="0.2">
      <c r="A6774" s="21">
        <v>44648</v>
      </c>
      <c r="C6774" s="452" t="s">
        <v>3403</v>
      </c>
      <c r="D6774" s="741">
        <v>114.5</v>
      </c>
      <c r="E6774" s="161">
        <v>105.96</v>
      </c>
      <c r="F6774" s="564">
        <f t="shared" si="104"/>
        <v>1.0805964514911288</v>
      </c>
      <c r="G6774" s="452" t="s">
        <v>3404</v>
      </c>
      <c r="K6774" s="161">
        <v>102.44</v>
      </c>
      <c r="M6774" s="161">
        <v>141.30000000000001</v>
      </c>
      <c r="N6774" s="22">
        <f t="shared" ref="N6774:N6837" si="105">(M6774/100)*42</f>
        <v>59.346000000000004</v>
      </c>
    </row>
    <row r="6775" spans="1:14" x14ac:dyDescent="0.2">
      <c r="A6775" s="21">
        <v>44649</v>
      </c>
      <c r="D6775" s="590">
        <v>112.79</v>
      </c>
      <c r="E6775" s="161">
        <v>104.24</v>
      </c>
      <c r="F6775" s="564">
        <f t="shared" si="104"/>
        <v>1.0820222563315427</v>
      </c>
      <c r="G6775" s="452"/>
      <c r="K6775" s="161">
        <v>100.72</v>
      </c>
      <c r="M6775" s="161">
        <v>140.30000000000001</v>
      </c>
      <c r="N6775" s="22">
        <f t="shared" si="105"/>
        <v>58.926000000000002</v>
      </c>
    </row>
    <row r="6776" spans="1:14" x14ac:dyDescent="0.2">
      <c r="A6776" s="21">
        <v>44650</v>
      </c>
      <c r="D6776" s="590">
        <v>115.59</v>
      </c>
      <c r="E6776" s="161">
        <v>107.82</v>
      </c>
      <c r="F6776" s="564">
        <f t="shared" si="104"/>
        <v>1.0720645520311631</v>
      </c>
      <c r="G6776" s="452"/>
      <c r="K6776" s="161">
        <v>104.3</v>
      </c>
      <c r="M6776" s="161">
        <v>143.5</v>
      </c>
      <c r="N6776" s="22">
        <f t="shared" si="105"/>
        <v>60.27</v>
      </c>
    </row>
    <row r="6777" spans="1:14" ht="20.399999999999999" x14ac:dyDescent="0.2">
      <c r="A6777" s="591">
        <v>44651</v>
      </c>
      <c r="B6777" s="593"/>
      <c r="C6777" s="593"/>
      <c r="D6777" s="743">
        <v>107.29</v>
      </c>
      <c r="E6777" s="740">
        <v>100.28</v>
      </c>
      <c r="F6777" s="749" t="s">
        <v>3406</v>
      </c>
      <c r="H6777" s="750">
        <f>AVERAGE(D6747:D6777)</f>
        <v>117.88903225806453</v>
      </c>
      <c r="I6777" s="750">
        <f>AVERAGE(E6747:E6777)</f>
        <v>108.94354838709678</v>
      </c>
      <c r="K6777" s="740">
        <v>96.76</v>
      </c>
      <c r="L6777" s="593"/>
      <c r="M6777" s="740">
        <v>140.80000000000001</v>
      </c>
      <c r="N6777" s="747">
        <f t="shared" si="105"/>
        <v>59.136000000000003</v>
      </c>
    </row>
    <row r="6778" spans="1:14" s="57" customFormat="1" x14ac:dyDescent="0.2">
      <c r="A6778" s="286">
        <v>44652</v>
      </c>
      <c r="D6778" s="430">
        <v>106.13</v>
      </c>
      <c r="E6778" s="431">
        <v>99.27</v>
      </c>
      <c r="F6778" s="564">
        <f t="shared" si="104"/>
        <v>1.0691044625768107</v>
      </c>
      <c r="K6778" s="550">
        <v>95.75</v>
      </c>
      <c r="M6778" s="433">
        <v>136</v>
      </c>
      <c r="N6778" s="434">
        <f t="shared" si="105"/>
        <v>57.120000000000005</v>
      </c>
    </row>
    <row r="6779" spans="1:14" x14ac:dyDescent="0.2">
      <c r="A6779" s="21">
        <v>44653</v>
      </c>
      <c r="D6779" s="375">
        <v>106.13</v>
      </c>
      <c r="E6779" s="376">
        <v>99.27</v>
      </c>
      <c r="F6779" s="564">
        <f t="shared" si="104"/>
        <v>1.0691044625768107</v>
      </c>
      <c r="K6779" s="376">
        <v>95.75</v>
      </c>
      <c r="M6779" s="376">
        <v>136</v>
      </c>
      <c r="N6779" s="592">
        <f t="shared" si="105"/>
        <v>57.120000000000005</v>
      </c>
    </row>
    <row r="6780" spans="1:14" x14ac:dyDescent="0.2">
      <c r="A6780" s="21">
        <v>44654</v>
      </c>
      <c r="D6780" s="375">
        <v>106.13</v>
      </c>
      <c r="E6780" s="376">
        <v>99.27</v>
      </c>
      <c r="F6780" s="564">
        <f t="shared" si="104"/>
        <v>1.0691044625768107</v>
      </c>
      <c r="K6780" s="376">
        <v>95.75</v>
      </c>
      <c r="M6780" s="376">
        <v>136</v>
      </c>
      <c r="N6780" s="592">
        <f t="shared" si="105"/>
        <v>57.120000000000005</v>
      </c>
    </row>
    <row r="6781" spans="1:14" x14ac:dyDescent="0.2">
      <c r="A6781" s="21">
        <v>44655</v>
      </c>
      <c r="D6781" s="18">
        <v>108.15</v>
      </c>
      <c r="E6781" s="161">
        <v>103.28</v>
      </c>
      <c r="F6781" s="564">
        <f t="shared" ref="F6781:F6849" si="106">D6781/E6781</f>
        <v>1.0471533694810224</v>
      </c>
      <c r="K6781" s="161"/>
      <c r="M6781" s="161">
        <v>138.5</v>
      </c>
      <c r="N6781" s="747">
        <f t="shared" si="105"/>
        <v>58.17</v>
      </c>
    </row>
    <row r="6782" spans="1:14" x14ac:dyDescent="0.2">
      <c r="A6782" s="21">
        <v>44656</v>
      </c>
      <c r="D6782" s="18">
        <v>106.6</v>
      </c>
      <c r="E6782" s="161">
        <v>101.96</v>
      </c>
      <c r="F6782" s="564">
        <f t="shared" si="106"/>
        <v>1.0455080423695566</v>
      </c>
      <c r="K6782" s="161"/>
      <c r="M6782" s="161">
        <v>132.5</v>
      </c>
      <c r="N6782" s="747">
        <f t="shared" si="105"/>
        <v>55.65</v>
      </c>
    </row>
    <row r="6783" spans="1:14" x14ac:dyDescent="0.2">
      <c r="A6783" s="21">
        <v>44657</v>
      </c>
      <c r="D6783" s="18">
        <v>100.81</v>
      </c>
      <c r="E6783" s="161">
        <v>96.23</v>
      </c>
      <c r="F6783" s="564">
        <f t="shared" si="106"/>
        <v>1.0475943053101944</v>
      </c>
      <c r="K6783" s="161"/>
      <c r="M6783" s="161">
        <v>126.5</v>
      </c>
      <c r="N6783" s="747">
        <f t="shared" si="105"/>
        <v>53.129999999999995</v>
      </c>
    </row>
    <row r="6784" spans="1:14" x14ac:dyDescent="0.2">
      <c r="A6784" s="21">
        <v>44658</v>
      </c>
      <c r="D6784" s="18">
        <v>99.83</v>
      </c>
      <c r="E6784" s="161">
        <v>96.03</v>
      </c>
      <c r="F6784" s="564">
        <f t="shared" si="106"/>
        <v>1.039570967406019</v>
      </c>
      <c r="K6784" s="161"/>
      <c r="M6784" s="161">
        <v>125.5</v>
      </c>
      <c r="N6784" s="747">
        <f t="shared" si="105"/>
        <v>52.709999999999994</v>
      </c>
    </row>
    <row r="6785" spans="1:14" x14ac:dyDescent="0.2">
      <c r="A6785" s="21">
        <v>44659</v>
      </c>
      <c r="D6785" s="375">
        <v>101.26</v>
      </c>
      <c r="E6785" s="376">
        <v>98.26</v>
      </c>
      <c r="F6785" s="564">
        <f t="shared" si="106"/>
        <v>1.0305312436393241</v>
      </c>
      <c r="K6785" s="161"/>
      <c r="M6785" s="376">
        <v>128</v>
      </c>
      <c r="N6785" s="592">
        <f t="shared" si="105"/>
        <v>53.76</v>
      </c>
    </row>
    <row r="6786" spans="1:14" x14ac:dyDescent="0.2">
      <c r="A6786" s="21">
        <v>44660</v>
      </c>
      <c r="D6786" s="375">
        <v>101.26</v>
      </c>
      <c r="E6786" s="376">
        <v>98.26</v>
      </c>
      <c r="F6786" s="564">
        <f t="shared" si="106"/>
        <v>1.0305312436393241</v>
      </c>
      <c r="K6786" s="161"/>
      <c r="M6786" s="376">
        <v>128</v>
      </c>
      <c r="N6786" s="592">
        <f t="shared" si="105"/>
        <v>53.76</v>
      </c>
    </row>
    <row r="6787" spans="1:14" x14ac:dyDescent="0.2">
      <c r="A6787" s="21">
        <v>44661</v>
      </c>
      <c r="D6787" s="375">
        <v>101.26</v>
      </c>
      <c r="E6787" s="376">
        <v>98.26</v>
      </c>
      <c r="F6787" s="564">
        <f t="shared" si="106"/>
        <v>1.0305312436393241</v>
      </c>
      <c r="K6787" s="161"/>
      <c r="M6787" s="376">
        <v>128</v>
      </c>
      <c r="N6787" s="592">
        <f t="shared" si="105"/>
        <v>53.76</v>
      </c>
    </row>
    <row r="6788" spans="1:14" x14ac:dyDescent="0.2">
      <c r="A6788" s="21">
        <v>44662</v>
      </c>
      <c r="D6788" s="18">
        <v>97.92</v>
      </c>
      <c r="E6788" s="161">
        <v>94.29</v>
      </c>
      <c r="F6788" s="564">
        <f t="shared" si="106"/>
        <v>1.0384982500795419</v>
      </c>
      <c r="K6788" s="161"/>
      <c r="M6788" s="161">
        <v>126.5</v>
      </c>
      <c r="N6788" s="747">
        <f t="shared" si="105"/>
        <v>53.129999999999995</v>
      </c>
    </row>
    <row r="6789" spans="1:14" x14ac:dyDescent="0.2">
      <c r="A6789" s="21">
        <v>44663</v>
      </c>
      <c r="D6789" s="18">
        <v>104.42</v>
      </c>
      <c r="E6789" s="161">
        <v>100.6</v>
      </c>
      <c r="F6789" s="564">
        <f t="shared" si="106"/>
        <v>1.037972166998012</v>
      </c>
      <c r="K6789" s="161"/>
      <c r="M6789" s="161">
        <v>132</v>
      </c>
      <c r="N6789" s="22">
        <f t="shared" si="105"/>
        <v>55.440000000000005</v>
      </c>
    </row>
    <row r="6790" spans="1:14" x14ac:dyDescent="0.2">
      <c r="A6790" s="21">
        <v>44664</v>
      </c>
      <c r="D6790" s="18">
        <v>108.49</v>
      </c>
      <c r="E6790" s="161">
        <v>104.25</v>
      </c>
      <c r="F6790" s="564">
        <f t="shared" si="106"/>
        <v>1.0406714628297362</v>
      </c>
      <c r="K6790" s="161"/>
      <c r="M6790" s="161">
        <v>132</v>
      </c>
      <c r="N6790" s="22">
        <f t="shared" si="105"/>
        <v>55.440000000000005</v>
      </c>
    </row>
    <row r="6791" spans="1:14" x14ac:dyDescent="0.2">
      <c r="A6791" s="21">
        <v>44665</v>
      </c>
      <c r="D6791" s="375">
        <v>110.83</v>
      </c>
      <c r="E6791" s="376">
        <v>106.95</v>
      </c>
      <c r="F6791" s="564">
        <f t="shared" si="106"/>
        <v>1.0362786348761104</v>
      </c>
      <c r="K6791" s="376">
        <v>103.43</v>
      </c>
      <c r="M6791" s="376">
        <v>132</v>
      </c>
      <c r="N6791" s="379">
        <f t="shared" si="105"/>
        <v>55.440000000000005</v>
      </c>
    </row>
    <row r="6792" spans="1:14" x14ac:dyDescent="0.2">
      <c r="A6792" s="21">
        <v>44666</v>
      </c>
      <c r="D6792" s="375">
        <v>110.83</v>
      </c>
      <c r="E6792" s="376">
        <v>106.95</v>
      </c>
      <c r="F6792" s="744" t="s">
        <v>3280</v>
      </c>
      <c r="K6792" s="376">
        <v>103.43</v>
      </c>
      <c r="M6792" s="376">
        <v>132</v>
      </c>
      <c r="N6792" s="379">
        <f t="shared" si="105"/>
        <v>55.440000000000005</v>
      </c>
    </row>
    <row r="6793" spans="1:14" x14ac:dyDescent="0.2">
      <c r="A6793" s="21">
        <v>44667</v>
      </c>
      <c r="D6793" s="375">
        <v>110.83</v>
      </c>
      <c r="E6793" s="376">
        <v>106.95</v>
      </c>
      <c r="F6793" s="564">
        <f t="shared" si="106"/>
        <v>1.0362786348761104</v>
      </c>
      <c r="K6793" s="376">
        <v>103.43</v>
      </c>
      <c r="M6793" s="376">
        <v>132</v>
      </c>
      <c r="N6793" s="379">
        <f t="shared" si="105"/>
        <v>55.440000000000005</v>
      </c>
    </row>
    <row r="6794" spans="1:14" x14ac:dyDescent="0.2">
      <c r="A6794" s="21">
        <v>44668</v>
      </c>
      <c r="D6794" s="375">
        <v>110.83</v>
      </c>
      <c r="E6794" s="376">
        <v>106.95</v>
      </c>
      <c r="F6794" s="564">
        <f t="shared" si="106"/>
        <v>1.0362786348761104</v>
      </c>
      <c r="K6794" s="376">
        <v>103.43</v>
      </c>
      <c r="M6794" s="376">
        <v>132</v>
      </c>
      <c r="N6794" s="379">
        <f t="shared" si="105"/>
        <v>55.440000000000005</v>
      </c>
    </row>
    <row r="6795" spans="1:14" x14ac:dyDescent="0.2">
      <c r="A6795" s="21">
        <v>44669</v>
      </c>
      <c r="D6795" s="161">
        <v>110.83</v>
      </c>
      <c r="E6795" s="161">
        <v>108.21</v>
      </c>
      <c r="F6795" s="564">
        <f t="shared" si="106"/>
        <v>1.024212180020331</v>
      </c>
      <c r="K6795" s="161">
        <v>104.69</v>
      </c>
      <c r="M6795" s="161">
        <v>136.5</v>
      </c>
      <c r="N6795" s="22">
        <f t="shared" si="105"/>
        <v>57.33</v>
      </c>
    </row>
    <row r="6796" spans="1:14" x14ac:dyDescent="0.2">
      <c r="A6796" s="21">
        <v>44670</v>
      </c>
      <c r="D6796" s="161">
        <v>105.49</v>
      </c>
      <c r="E6796" s="161">
        <v>102.56</v>
      </c>
      <c r="F6796" s="564">
        <f t="shared" si="106"/>
        <v>1.0285686427457097</v>
      </c>
      <c r="K6796" s="161">
        <v>99.04</v>
      </c>
      <c r="M6796" s="161">
        <v>130.30000000000001</v>
      </c>
      <c r="N6796" s="22">
        <f t="shared" si="105"/>
        <v>54.726000000000006</v>
      </c>
    </row>
    <row r="6797" spans="1:14" x14ac:dyDescent="0.2">
      <c r="A6797" s="21">
        <v>44671</v>
      </c>
      <c r="D6797" s="161">
        <v>105.05</v>
      </c>
      <c r="E6797" s="161">
        <v>102.75</v>
      </c>
      <c r="F6797" s="564">
        <f t="shared" si="106"/>
        <v>1.0223844282238443</v>
      </c>
      <c r="K6797" s="18">
        <v>99.23</v>
      </c>
      <c r="M6797" s="161">
        <v>130.30000000000001</v>
      </c>
      <c r="N6797" s="22">
        <f t="shared" si="105"/>
        <v>54.726000000000006</v>
      </c>
    </row>
    <row r="6798" spans="1:14" x14ac:dyDescent="0.2">
      <c r="A6798" s="21">
        <v>44672</v>
      </c>
      <c r="D6798" s="161">
        <v>107.2</v>
      </c>
      <c r="E6798" s="161">
        <v>103.79</v>
      </c>
      <c r="F6798" s="564">
        <f t="shared" si="106"/>
        <v>1.0328548029675306</v>
      </c>
      <c r="K6798" s="161">
        <v>100.27</v>
      </c>
      <c r="M6798" s="161">
        <v>131.30000000000001</v>
      </c>
      <c r="N6798" s="22">
        <f t="shared" si="105"/>
        <v>55.146000000000008</v>
      </c>
    </row>
    <row r="6799" spans="1:14" x14ac:dyDescent="0.2">
      <c r="A6799" s="21">
        <v>44673</v>
      </c>
      <c r="D6799" s="376">
        <v>105.15</v>
      </c>
      <c r="E6799" s="376">
        <v>102.07</v>
      </c>
      <c r="F6799" s="564">
        <f t="shared" si="106"/>
        <v>1.0301753698442246</v>
      </c>
      <c r="K6799" s="376">
        <v>98.55</v>
      </c>
      <c r="M6799" s="376">
        <v>126</v>
      </c>
      <c r="N6799" s="379">
        <f t="shared" si="105"/>
        <v>52.92</v>
      </c>
    </row>
    <row r="6800" spans="1:14" x14ac:dyDescent="0.2">
      <c r="A6800" s="21">
        <v>44674</v>
      </c>
      <c r="D6800" s="376">
        <v>105.15</v>
      </c>
      <c r="E6800" s="376">
        <v>102.07</v>
      </c>
      <c r="F6800" s="564">
        <f t="shared" si="106"/>
        <v>1.0301753698442246</v>
      </c>
      <c r="K6800" s="376">
        <v>98.55</v>
      </c>
      <c r="M6800" s="376">
        <v>126</v>
      </c>
      <c r="N6800" s="379">
        <f t="shared" si="105"/>
        <v>52.92</v>
      </c>
    </row>
    <row r="6801" spans="1:14" x14ac:dyDescent="0.2">
      <c r="A6801" s="21">
        <v>44675</v>
      </c>
      <c r="D6801" s="376">
        <v>105.15</v>
      </c>
      <c r="E6801" s="376">
        <v>102.07</v>
      </c>
      <c r="F6801" s="564">
        <f t="shared" si="106"/>
        <v>1.0301753698442246</v>
      </c>
      <c r="K6801" s="376">
        <v>98.55</v>
      </c>
      <c r="M6801" s="376">
        <v>126</v>
      </c>
      <c r="N6801" s="379">
        <f t="shared" si="105"/>
        <v>52.92</v>
      </c>
    </row>
    <row r="6802" spans="1:14" x14ac:dyDescent="0.2">
      <c r="A6802" s="21">
        <v>44676</v>
      </c>
      <c r="D6802" s="161">
        <v>99.27</v>
      </c>
      <c r="E6802" s="161">
        <v>98.54</v>
      </c>
      <c r="F6802" s="564">
        <f t="shared" si="106"/>
        <v>1.0074081591231987</v>
      </c>
      <c r="K6802" s="18">
        <v>95.02</v>
      </c>
      <c r="M6802" s="161">
        <v>124</v>
      </c>
      <c r="N6802" s="22">
        <f t="shared" si="105"/>
        <v>52.08</v>
      </c>
    </row>
    <row r="6803" spans="1:14" x14ac:dyDescent="0.2">
      <c r="A6803" s="21">
        <v>44677</v>
      </c>
      <c r="D6803" s="161">
        <v>102.89</v>
      </c>
      <c r="E6803" s="161">
        <v>101.7</v>
      </c>
      <c r="F6803" s="564">
        <f t="shared" si="106"/>
        <v>1.011701081612586</v>
      </c>
      <c r="K6803" s="18">
        <v>98.18</v>
      </c>
      <c r="M6803" s="161">
        <v>128.5</v>
      </c>
      <c r="N6803" s="22">
        <f t="shared" si="105"/>
        <v>53.97</v>
      </c>
    </row>
    <row r="6804" spans="1:14" x14ac:dyDescent="0.2">
      <c r="A6804" s="21">
        <v>44678</v>
      </c>
      <c r="D6804" s="161">
        <v>103.3</v>
      </c>
      <c r="E6804" s="161">
        <v>102.02</v>
      </c>
      <c r="F6804" s="564">
        <f t="shared" si="106"/>
        <v>1.0125465594981375</v>
      </c>
      <c r="K6804" s="18">
        <v>98.5</v>
      </c>
      <c r="M6804" s="161">
        <v>129.5</v>
      </c>
      <c r="N6804" s="22">
        <f t="shared" si="105"/>
        <v>54.39</v>
      </c>
    </row>
    <row r="6805" spans="1:14" x14ac:dyDescent="0.2">
      <c r="A6805" s="21">
        <v>44679</v>
      </c>
      <c r="D6805" s="161">
        <v>105.78</v>
      </c>
      <c r="E6805" s="161">
        <v>105.36</v>
      </c>
      <c r="F6805" s="564">
        <f t="shared" si="106"/>
        <v>1.0039863325740319</v>
      </c>
      <c r="K6805" s="18">
        <v>101.84</v>
      </c>
      <c r="M6805" s="161">
        <v>129.5</v>
      </c>
      <c r="N6805" s="22">
        <f t="shared" si="105"/>
        <v>54.39</v>
      </c>
    </row>
    <row r="6806" spans="1:14" x14ac:dyDescent="0.2">
      <c r="A6806" s="21">
        <v>44680</v>
      </c>
      <c r="D6806" s="376">
        <v>108.36</v>
      </c>
      <c r="E6806" s="376">
        <v>104.69</v>
      </c>
      <c r="F6806" s="564">
        <f t="shared" si="106"/>
        <v>1.0350558792625848</v>
      </c>
      <c r="K6806" s="375">
        <v>101.17</v>
      </c>
      <c r="M6806" s="376">
        <v>129.5</v>
      </c>
      <c r="N6806" s="379">
        <f t="shared" si="105"/>
        <v>54.39</v>
      </c>
    </row>
    <row r="6807" spans="1:14" ht="13.2" x14ac:dyDescent="0.2">
      <c r="A6807" s="21">
        <v>44681</v>
      </c>
      <c r="D6807" s="376">
        <v>108.36</v>
      </c>
      <c r="E6807" s="376">
        <v>104.69</v>
      </c>
      <c r="F6807" s="564">
        <f t="shared" si="106"/>
        <v>1.0350558792625848</v>
      </c>
      <c r="H6807" s="750">
        <f>AVERAGE(D6778:D6807)</f>
        <v>105.45633333333335</v>
      </c>
      <c r="I6807" s="750">
        <f>AVERAGE(E6778:E6807)</f>
        <v>101.91833333333335</v>
      </c>
      <c r="K6807" s="375">
        <v>101.17</v>
      </c>
      <c r="M6807" s="376">
        <v>129.5</v>
      </c>
      <c r="N6807" s="379">
        <f t="shared" si="105"/>
        <v>54.39</v>
      </c>
    </row>
    <row r="6808" spans="1:14" s="57" customFormat="1" x14ac:dyDescent="0.2">
      <c r="A6808" s="286">
        <v>44682</v>
      </c>
      <c r="D6808" s="431">
        <v>108.36</v>
      </c>
      <c r="E6808" s="431">
        <v>104.69</v>
      </c>
      <c r="F6808" s="564">
        <f t="shared" si="106"/>
        <v>1.0350558792625848</v>
      </c>
      <c r="H6808" s="298"/>
      <c r="I6808" s="298"/>
      <c r="K6808" s="430">
        <v>101.17</v>
      </c>
      <c r="M6808" s="376">
        <v>129.5</v>
      </c>
      <c r="N6808" s="434">
        <f t="shared" si="105"/>
        <v>54.39</v>
      </c>
    </row>
    <row r="6809" spans="1:14" x14ac:dyDescent="0.2">
      <c r="A6809" s="21">
        <v>44683</v>
      </c>
      <c r="D6809" s="161">
        <v>108.36</v>
      </c>
      <c r="E6809" s="161">
        <v>105.17</v>
      </c>
      <c r="F6809" s="564">
        <f t="shared" si="106"/>
        <v>1.0303318436816582</v>
      </c>
      <c r="K6809" s="18">
        <v>101.65</v>
      </c>
      <c r="M6809" s="161">
        <v>126.5</v>
      </c>
      <c r="N6809" s="22">
        <f t="shared" si="105"/>
        <v>53.129999999999995</v>
      </c>
    </row>
    <row r="6810" spans="1:14" x14ac:dyDescent="0.2">
      <c r="A6810" s="21">
        <v>44684</v>
      </c>
      <c r="D6810" s="161">
        <v>104.94</v>
      </c>
      <c r="E6810" s="161">
        <v>102.41</v>
      </c>
      <c r="F6810" s="564">
        <f t="shared" si="106"/>
        <v>1.0247046186895812</v>
      </c>
      <c r="K6810" s="18">
        <v>98.89</v>
      </c>
      <c r="M6810" s="161">
        <v>125</v>
      </c>
      <c r="N6810" s="22">
        <f t="shared" si="105"/>
        <v>52.5</v>
      </c>
    </row>
    <row r="6811" spans="1:14" x14ac:dyDescent="0.2">
      <c r="A6811" s="21">
        <v>44685</v>
      </c>
      <c r="D6811" s="161">
        <v>110.53</v>
      </c>
      <c r="E6811" s="161">
        <v>107.81</v>
      </c>
      <c r="F6811" s="564">
        <f t="shared" si="106"/>
        <v>1.0252295705407661</v>
      </c>
      <c r="M6811" s="161">
        <v>127</v>
      </c>
      <c r="N6811" s="22">
        <f t="shared" si="105"/>
        <v>53.34</v>
      </c>
    </row>
    <row r="6812" spans="1:14" s="593" customFormat="1" ht="20.399999999999999" x14ac:dyDescent="0.2">
      <c r="A6812" s="591">
        <v>44686</v>
      </c>
      <c r="D6812" s="740">
        <v>112.11</v>
      </c>
      <c r="E6812" s="740">
        <v>108.26</v>
      </c>
      <c r="F6812" s="762" t="s">
        <v>3420</v>
      </c>
      <c r="K6812" s="743"/>
      <c r="M6812" s="740">
        <v>126.3</v>
      </c>
      <c r="N6812" s="747">
        <f t="shared" si="105"/>
        <v>53.045999999999992</v>
      </c>
    </row>
    <row r="6813" spans="1:14" x14ac:dyDescent="0.2">
      <c r="A6813" s="21">
        <v>44687</v>
      </c>
      <c r="D6813" s="376">
        <v>113.86</v>
      </c>
      <c r="E6813" s="376">
        <v>109.77</v>
      </c>
      <c r="F6813" s="564">
        <f t="shared" si="106"/>
        <v>1.0372597248792932</v>
      </c>
      <c r="M6813" s="376">
        <v>125.8</v>
      </c>
      <c r="N6813" s="379">
        <f t="shared" si="105"/>
        <v>52.835999999999999</v>
      </c>
    </row>
    <row r="6814" spans="1:14" x14ac:dyDescent="0.2">
      <c r="A6814" s="21">
        <v>44688</v>
      </c>
      <c r="D6814" s="376">
        <v>113.86</v>
      </c>
      <c r="E6814" s="376">
        <v>109.77</v>
      </c>
      <c r="F6814" s="564">
        <f t="shared" si="106"/>
        <v>1.0372597248792932</v>
      </c>
      <c r="M6814" s="376">
        <v>125.8</v>
      </c>
      <c r="N6814" s="379">
        <f t="shared" si="105"/>
        <v>52.835999999999999</v>
      </c>
    </row>
    <row r="6815" spans="1:14" x14ac:dyDescent="0.2">
      <c r="A6815" s="21">
        <v>44689</v>
      </c>
      <c r="D6815" s="376">
        <v>113.86</v>
      </c>
      <c r="E6815" s="376">
        <v>109.77</v>
      </c>
      <c r="F6815" s="564">
        <f t="shared" si="106"/>
        <v>1.0372597248792932</v>
      </c>
      <c r="M6815" s="376">
        <v>125.8</v>
      </c>
      <c r="N6815" s="379">
        <f t="shared" si="105"/>
        <v>52.835999999999999</v>
      </c>
    </row>
    <row r="6816" spans="1:14" x14ac:dyDescent="0.2">
      <c r="A6816" s="21">
        <v>44690</v>
      </c>
      <c r="D6816" s="161">
        <v>106.67</v>
      </c>
      <c r="E6816" s="161">
        <v>103.09</v>
      </c>
      <c r="F6816" s="564">
        <f t="shared" si="106"/>
        <v>1.0347269376273158</v>
      </c>
      <c r="M6816" s="161">
        <v>122.8</v>
      </c>
      <c r="N6816" s="22">
        <f t="shared" si="105"/>
        <v>51.576000000000001</v>
      </c>
    </row>
    <row r="6817" spans="1:14" x14ac:dyDescent="0.2">
      <c r="A6817" s="21">
        <v>44691</v>
      </c>
      <c r="D6817" s="161">
        <v>102.61</v>
      </c>
      <c r="E6817" s="161">
        <v>99.76</v>
      </c>
      <c r="F6817" s="564">
        <f t="shared" si="106"/>
        <v>1.0285685645549318</v>
      </c>
      <c r="M6817" s="161">
        <v>121.3</v>
      </c>
      <c r="N6817" s="22">
        <f t="shared" si="105"/>
        <v>50.946000000000005</v>
      </c>
    </row>
    <row r="6818" spans="1:14" x14ac:dyDescent="0.2">
      <c r="A6818" s="21">
        <v>44692</v>
      </c>
      <c r="D6818" s="18">
        <v>107.7</v>
      </c>
      <c r="E6818" s="161">
        <v>105.71</v>
      </c>
      <c r="F6818" s="564">
        <f t="shared" si="106"/>
        <v>1.0188250875035476</v>
      </c>
      <c r="M6818" s="161">
        <v>121.3</v>
      </c>
      <c r="N6818" s="22">
        <f t="shared" si="105"/>
        <v>50.946000000000005</v>
      </c>
    </row>
    <row r="6819" spans="1:14" x14ac:dyDescent="0.2">
      <c r="A6819" s="21">
        <v>44693</v>
      </c>
      <c r="D6819" s="18">
        <v>108.06</v>
      </c>
      <c r="E6819" s="161">
        <v>106.13</v>
      </c>
      <c r="F6819" s="564">
        <f t="shared" si="106"/>
        <v>1.0181852445114483</v>
      </c>
      <c r="M6819" s="161">
        <v>121.3</v>
      </c>
      <c r="N6819" s="22">
        <f t="shared" si="105"/>
        <v>50.946000000000005</v>
      </c>
    </row>
    <row r="6820" spans="1:14" x14ac:dyDescent="0.2">
      <c r="A6820" s="21">
        <v>44694</v>
      </c>
      <c r="D6820" s="375">
        <v>112.12</v>
      </c>
      <c r="E6820" s="376">
        <v>110.49</v>
      </c>
      <c r="F6820" s="564">
        <f t="shared" si="106"/>
        <v>1.0147524662865419</v>
      </c>
      <c r="M6820" s="376">
        <v>121.3</v>
      </c>
      <c r="N6820" s="379">
        <f t="shared" si="105"/>
        <v>50.946000000000005</v>
      </c>
    </row>
    <row r="6821" spans="1:14" x14ac:dyDescent="0.2">
      <c r="A6821" s="21">
        <v>44695</v>
      </c>
      <c r="D6821" s="375">
        <v>112.12</v>
      </c>
      <c r="E6821" s="376">
        <v>110.49</v>
      </c>
      <c r="F6821" s="564">
        <f t="shared" si="106"/>
        <v>1.0147524662865419</v>
      </c>
      <c r="M6821" s="376">
        <v>121.3</v>
      </c>
      <c r="N6821" s="379">
        <f t="shared" si="105"/>
        <v>50.946000000000005</v>
      </c>
    </row>
    <row r="6822" spans="1:14" x14ac:dyDescent="0.2">
      <c r="A6822" s="21">
        <v>44696</v>
      </c>
      <c r="D6822" s="375">
        <v>112.12</v>
      </c>
      <c r="E6822" s="376">
        <v>110.49</v>
      </c>
      <c r="F6822" s="564">
        <f t="shared" si="106"/>
        <v>1.0147524662865419</v>
      </c>
      <c r="M6822" s="376">
        <v>121.3</v>
      </c>
      <c r="N6822" s="379">
        <f t="shared" si="105"/>
        <v>50.946000000000005</v>
      </c>
    </row>
    <row r="6823" spans="1:14" x14ac:dyDescent="0.2">
      <c r="A6823" s="21">
        <v>44697</v>
      </c>
      <c r="D6823" s="18">
        <v>114.86</v>
      </c>
      <c r="E6823" s="161">
        <v>114.2</v>
      </c>
      <c r="F6823" s="564">
        <f t="shared" si="106"/>
        <v>1.0057793345008756</v>
      </c>
      <c r="K6823" s="18">
        <v>110.68</v>
      </c>
      <c r="M6823" s="161">
        <v>123.3</v>
      </c>
      <c r="N6823" s="22">
        <f t="shared" si="105"/>
        <v>51.785999999999994</v>
      </c>
    </row>
    <row r="6824" spans="1:14" x14ac:dyDescent="0.2">
      <c r="A6824" s="21">
        <v>44698</v>
      </c>
      <c r="D6824" s="18">
        <v>112.89</v>
      </c>
      <c r="E6824" s="161">
        <v>112.4</v>
      </c>
      <c r="F6824" s="564">
        <f t="shared" si="106"/>
        <v>1.0043594306049821</v>
      </c>
      <c r="K6824" s="18">
        <v>108.88</v>
      </c>
      <c r="M6824" s="161">
        <v>122</v>
      </c>
      <c r="N6824" s="22">
        <f t="shared" si="105"/>
        <v>51.24</v>
      </c>
    </row>
    <row r="6825" spans="1:14" x14ac:dyDescent="0.2">
      <c r="A6825" s="21">
        <v>44699</v>
      </c>
      <c r="D6825" s="18">
        <v>110.04</v>
      </c>
      <c r="E6825" s="161">
        <v>109.59</v>
      </c>
      <c r="F6825" s="564">
        <f t="shared" si="106"/>
        <v>1.0041062140706269</v>
      </c>
      <c r="K6825" s="18">
        <v>106.07</v>
      </c>
      <c r="M6825" s="161">
        <v>120.3</v>
      </c>
      <c r="N6825" s="22">
        <f t="shared" si="105"/>
        <v>50.526000000000003</v>
      </c>
    </row>
    <row r="6826" spans="1:14" x14ac:dyDescent="0.2">
      <c r="A6826" s="21">
        <v>44700</v>
      </c>
      <c r="D6826" s="18">
        <v>113.22</v>
      </c>
      <c r="E6826" s="161">
        <v>112.21</v>
      </c>
      <c r="F6826" s="564">
        <f t="shared" si="106"/>
        <v>1.0090009803047857</v>
      </c>
      <c r="K6826" s="18">
        <v>108.69</v>
      </c>
      <c r="M6826" s="161">
        <v>121.8</v>
      </c>
      <c r="N6826" s="22">
        <f t="shared" si="105"/>
        <v>51.155999999999999</v>
      </c>
    </row>
    <row r="6827" spans="1:14" x14ac:dyDescent="0.2">
      <c r="A6827" s="21">
        <v>44701</v>
      </c>
      <c r="D6827" s="375">
        <v>113.63</v>
      </c>
      <c r="E6827" s="376">
        <v>113.23</v>
      </c>
      <c r="F6827" s="564">
        <f t="shared" si="106"/>
        <v>1.0035326326945155</v>
      </c>
      <c r="K6827" s="375">
        <v>109.71</v>
      </c>
      <c r="M6827" s="376">
        <v>121</v>
      </c>
      <c r="N6827" s="379">
        <f t="shared" si="105"/>
        <v>50.82</v>
      </c>
    </row>
    <row r="6828" spans="1:14" x14ac:dyDescent="0.2">
      <c r="A6828" s="21">
        <v>44702</v>
      </c>
      <c r="D6828" s="375">
        <v>113.63</v>
      </c>
      <c r="E6828" s="376">
        <v>113.23</v>
      </c>
      <c r="F6828" s="564">
        <f t="shared" si="106"/>
        <v>1.0035326326945155</v>
      </c>
      <c r="K6828" s="375">
        <v>109.71</v>
      </c>
      <c r="M6828" s="376">
        <v>121</v>
      </c>
      <c r="N6828" s="379">
        <f t="shared" si="105"/>
        <v>50.82</v>
      </c>
    </row>
    <row r="6829" spans="1:14" x14ac:dyDescent="0.2">
      <c r="A6829" s="21">
        <v>44703</v>
      </c>
      <c r="D6829" s="375">
        <v>113.63</v>
      </c>
      <c r="E6829" s="376">
        <v>113.23</v>
      </c>
      <c r="F6829" s="564">
        <f t="shared" si="106"/>
        <v>1.0035326326945155</v>
      </c>
      <c r="K6829" s="375">
        <v>109.71</v>
      </c>
      <c r="M6829" s="376">
        <v>121</v>
      </c>
      <c r="N6829" s="379">
        <f t="shared" si="105"/>
        <v>50.82</v>
      </c>
    </row>
    <row r="6830" spans="1:14" x14ac:dyDescent="0.2">
      <c r="A6830" s="21">
        <v>44704</v>
      </c>
      <c r="D6830" s="18">
        <v>115.13</v>
      </c>
      <c r="E6830" s="161">
        <v>110.29</v>
      </c>
      <c r="F6830" s="564">
        <f t="shared" si="106"/>
        <v>1.0438843050140538</v>
      </c>
      <c r="K6830" s="18">
        <v>106.77</v>
      </c>
      <c r="M6830" s="161">
        <v>119.8</v>
      </c>
      <c r="N6830" s="22">
        <f t="shared" si="105"/>
        <v>50.315999999999995</v>
      </c>
    </row>
    <row r="6831" spans="1:14" x14ac:dyDescent="0.2">
      <c r="A6831" s="21">
        <v>44705</v>
      </c>
      <c r="D6831" s="18">
        <v>115.77</v>
      </c>
      <c r="E6831" s="161">
        <v>109.77</v>
      </c>
      <c r="F6831" s="564">
        <f t="shared" si="106"/>
        <v>1.0546597430992075</v>
      </c>
      <c r="K6831" s="18">
        <v>106.25</v>
      </c>
      <c r="M6831" s="161">
        <v>119.8</v>
      </c>
      <c r="N6831" s="22">
        <f t="shared" si="105"/>
        <v>50.315999999999995</v>
      </c>
    </row>
    <row r="6832" spans="1:14" x14ac:dyDescent="0.2">
      <c r="A6832" s="21">
        <v>44706</v>
      </c>
      <c r="D6832" s="18">
        <v>116.41</v>
      </c>
      <c r="E6832" s="161">
        <v>110.33</v>
      </c>
      <c r="F6832" s="564">
        <f t="shared" si="106"/>
        <v>1.0551074050575546</v>
      </c>
      <c r="K6832" s="18">
        <v>106.81</v>
      </c>
      <c r="M6832" s="161">
        <v>119.8</v>
      </c>
      <c r="N6832" s="22">
        <f t="shared" si="105"/>
        <v>50.315999999999995</v>
      </c>
    </row>
    <row r="6833" spans="1:14" x14ac:dyDescent="0.2">
      <c r="A6833" s="21">
        <v>44707</v>
      </c>
      <c r="D6833" s="18">
        <v>119.81</v>
      </c>
      <c r="E6833" s="161">
        <v>114.09</v>
      </c>
      <c r="F6833" s="564">
        <f t="shared" si="106"/>
        <v>1.0501358576562363</v>
      </c>
      <c r="K6833" s="18">
        <v>110.57</v>
      </c>
      <c r="M6833" s="161">
        <v>119.8</v>
      </c>
      <c r="N6833" s="22">
        <f t="shared" si="105"/>
        <v>50.315999999999995</v>
      </c>
    </row>
    <row r="6834" spans="1:14" x14ac:dyDescent="0.2">
      <c r="A6834" s="21">
        <v>44708</v>
      </c>
      <c r="D6834" s="375">
        <v>121.19</v>
      </c>
      <c r="E6834" s="376">
        <v>115.07</v>
      </c>
      <c r="F6834" s="564">
        <f t="shared" si="106"/>
        <v>1.0531850178152429</v>
      </c>
      <c r="K6834" s="375">
        <v>111.55</v>
      </c>
      <c r="M6834" s="376">
        <v>119.8</v>
      </c>
      <c r="N6834" s="379">
        <f t="shared" si="105"/>
        <v>50.315999999999995</v>
      </c>
    </row>
    <row r="6835" spans="1:14" x14ac:dyDescent="0.2">
      <c r="A6835" s="21">
        <v>44709</v>
      </c>
      <c r="D6835" s="375">
        <v>121.19</v>
      </c>
      <c r="E6835" s="376">
        <v>115.07</v>
      </c>
      <c r="F6835" s="564">
        <f t="shared" si="106"/>
        <v>1.0531850178152429</v>
      </c>
      <c r="K6835" s="375">
        <v>111.55</v>
      </c>
      <c r="M6835" s="376">
        <v>119.8</v>
      </c>
      <c r="N6835" s="379">
        <f t="shared" si="105"/>
        <v>50.315999999999995</v>
      </c>
    </row>
    <row r="6836" spans="1:14" x14ac:dyDescent="0.2">
      <c r="A6836" s="21">
        <v>44710</v>
      </c>
      <c r="D6836" s="375">
        <v>121.19</v>
      </c>
      <c r="E6836" s="376">
        <v>115.07</v>
      </c>
      <c r="F6836" s="564">
        <f t="shared" si="106"/>
        <v>1.0531850178152429</v>
      </c>
      <c r="K6836" s="375">
        <v>111.55</v>
      </c>
      <c r="M6836" s="376">
        <v>119.8</v>
      </c>
      <c r="N6836" s="379">
        <f t="shared" si="105"/>
        <v>50.315999999999995</v>
      </c>
    </row>
    <row r="6837" spans="1:14" x14ac:dyDescent="0.2">
      <c r="A6837" s="21">
        <v>44711</v>
      </c>
      <c r="D6837" s="18">
        <v>123.01</v>
      </c>
      <c r="E6837" s="376">
        <v>115.07</v>
      </c>
      <c r="F6837" s="744" t="s">
        <v>3225</v>
      </c>
      <c r="K6837" s="375">
        <v>111.55</v>
      </c>
      <c r="M6837" s="376">
        <v>119.8</v>
      </c>
      <c r="N6837" s="379">
        <f t="shared" si="105"/>
        <v>50.315999999999995</v>
      </c>
    </row>
    <row r="6838" spans="1:14" ht="13.2" x14ac:dyDescent="0.2">
      <c r="A6838" s="21">
        <v>44712</v>
      </c>
      <c r="D6838" s="18">
        <v>125.53</v>
      </c>
      <c r="E6838" s="161">
        <v>114.67</v>
      </c>
      <c r="F6838" s="564">
        <f t="shared" si="106"/>
        <v>1.0947065492282202</v>
      </c>
      <c r="H6838" s="750">
        <f>AVERAGE(D6808:D6838)</f>
        <v>113.49709677419357</v>
      </c>
      <c r="I6838" s="750">
        <f>AVERAGE(E6808:E6838)</f>
        <v>110.04290322580648</v>
      </c>
      <c r="K6838" s="18">
        <v>111.15</v>
      </c>
      <c r="M6838" s="161">
        <v>122.8</v>
      </c>
      <c r="N6838" s="22">
        <f t="shared" ref="N6838:N6902" si="107">(M6838/100)*42</f>
        <v>51.576000000000001</v>
      </c>
    </row>
    <row r="6839" spans="1:14" s="57" customFormat="1" x14ac:dyDescent="0.2">
      <c r="A6839" s="286">
        <v>44713</v>
      </c>
      <c r="D6839" s="372">
        <v>122.2</v>
      </c>
      <c r="E6839" s="372">
        <v>115.26</v>
      </c>
      <c r="F6839" s="564">
        <f t="shared" si="106"/>
        <v>1.060211695297588</v>
      </c>
      <c r="K6839" s="370">
        <v>111.74</v>
      </c>
      <c r="M6839" s="332">
        <v>123.3</v>
      </c>
      <c r="N6839" s="371">
        <f t="shared" si="107"/>
        <v>51.785999999999994</v>
      </c>
    </row>
    <row r="6840" spans="1:14" x14ac:dyDescent="0.2">
      <c r="A6840" s="21">
        <v>44714</v>
      </c>
      <c r="D6840" s="161">
        <v>122.2</v>
      </c>
      <c r="E6840" s="161">
        <v>116.87</v>
      </c>
      <c r="F6840" s="564">
        <f t="shared" si="106"/>
        <v>1.0456062291434927</v>
      </c>
      <c r="K6840" s="18">
        <v>113.35</v>
      </c>
      <c r="M6840" s="161">
        <v>123.3</v>
      </c>
      <c r="N6840" s="22">
        <f t="shared" si="107"/>
        <v>51.785999999999994</v>
      </c>
    </row>
    <row r="6841" spans="1:14" x14ac:dyDescent="0.2">
      <c r="A6841" s="21">
        <v>44715</v>
      </c>
      <c r="D6841" s="375">
        <v>125.68</v>
      </c>
      <c r="E6841" s="376">
        <v>118.87</v>
      </c>
      <c r="F6841" s="564">
        <f t="shared" si="106"/>
        <v>1.0572894758980398</v>
      </c>
      <c r="K6841" s="375">
        <v>115.35</v>
      </c>
      <c r="M6841" s="376">
        <v>125.3</v>
      </c>
      <c r="N6841" s="379">
        <f t="shared" si="107"/>
        <v>52.625999999999998</v>
      </c>
    </row>
    <row r="6842" spans="1:14" x14ac:dyDescent="0.2">
      <c r="A6842" s="21">
        <v>44716</v>
      </c>
      <c r="D6842" s="375">
        <v>125.68</v>
      </c>
      <c r="E6842" s="376">
        <v>118.87</v>
      </c>
      <c r="F6842" s="564">
        <f t="shared" si="106"/>
        <v>1.0572894758980398</v>
      </c>
      <c r="K6842" s="375">
        <v>115.35</v>
      </c>
      <c r="M6842" s="376">
        <v>125.3</v>
      </c>
      <c r="N6842" s="379">
        <f t="shared" si="107"/>
        <v>52.625999999999998</v>
      </c>
    </row>
    <row r="6843" spans="1:14" x14ac:dyDescent="0.2">
      <c r="A6843" s="21">
        <v>44717</v>
      </c>
      <c r="D6843" s="375">
        <v>125.68</v>
      </c>
      <c r="E6843" s="376">
        <v>118.87</v>
      </c>
      <c r="F6843" s="564">
        <f t="shared" si="106"/>
        <v>1.0572894758980398</v>
      </c>
      <c r="K6843" s="375">
        <v>115.35</v>
      </c>
      <c r="M6843" s="376">
        <v>125.3</v>
      </c>
      <c r="N6843" s="379">
        <f t="shared" si="107"/>
        <v>52.625999999999998</v>
      </c>
    </row>
    <row r="6844" spans="1:14" x14ac:dyDescent="0.2">
      <c r="A6844" s="21">
        <v>44718</v>
      </c>
      <c r="D6844" s="18">
        <v>124.99</v>
      </c>
      <c r="E6844" s="161">
        <v>118.5</v>
      </c>
      <c r="F6844" s="564">
        <f t="shared" si="106"/>
        <v>1.0547679324894514</v>
      </c>
      <c r="K6844" s="18">
        <v>114.98</v>
      </c>
      <c r="M6844" s="161">
        <v>125.3</v>
      </c>
      <c r="N6844" s="22">
        <f t="shared" si="107"/>
        <v>52.625999999999998</v>
      </c>
    </row>
    <row r="6845" spans="1:14" x14ac:dyDescent="0.2">
      <c r="A6845" s="21">
        <v>44719</v>
      </c>
      <c r="D6845" s="18">
        <v>126.89</v>
      </c>
      <c r="E6845" s="161">
        <v>119.41</v>
      </c>
      <c r="F6845" s="564">
        <f t="shared" si="106"/>
        <v>1.0626413198224605</v>
      </c>
      <c r="K6845" s="18">
        <v>115.89</v>
      </c>
      <c r="M6845" s="161">
        <v>124</v>
      </c>
      <c r="N6845" s="22">
        <f t="shared" si="107"/>
        <v>52.08</v>
      </c>
    </row>
    <row r="6846" spans="1:14" x14ac:dyDescent="0.2">
      <c r="A6846" s="21">
        <v>44720</v>
      </c>
      <c r="D6846" s="161">
        <v>129.19999999999999</v>
      </c>
      <c r="E6846" s="161">
        <v>122.11</v>
      </c>
      <c r="F6846" s="564">
        <f t="shared" si="106"/>
        <v>1.0580624027516172</v>
      </c>
      <c r="K6846" s="161">
        <v>118.59</v>
      </c>
      <c r="M6846" s="161">
        <v>124</v>
      </c>
      <c r="N6846" s="22">
        <f t="shared" si="107"/>
        <v>52.08</v>
      </c>
    </row>
    <row r="6847" spans="1:14" x14ac:dyDescent="0.2">
      <c r="A6847" s="21">
        <v>44721</v>
      </c>
      <c r="D6847" s="18">
        <v>128.47</v>
      </c>
      <c r="E6847" s="161">
        <v>121.51</v>
      </c>
      <c r="F6847" s="564">
        <f t="shared" si="106"/>
        <v>1.0572792362768495</v>
      </c>
      <c r="K6847" s="161"/>
      <c r="M6847" s="161">
        <v>124.5</v>
      </c>
      <c r="N6847" s="22">
        <f t="shared" si="107"/>
        <v>52.290000000000006</v>
      </c>
    </row>
    <row r="6848" spans="1:14" x14ac:dyDescent="0.2">
      <c r="A6848" s="21">
        <v>44722</v>
      </c>
      <c r="D6848" s="375">
        <v>127.44</v>
      </c>
      <c r="E6848" s="376">
        <v>120.67</v>
      </c>
      <c r="F6848" s="564">
        <f t="shared" si="106"/>
        <v>1.056103422557388</v>
      </c>
      <c r="K6848" s="161"/>
      <c r="M6848" s="376">
        <v>122.5</v>
      </c>
      <c r="N6848" s="379">
        <f t="shared" si="107"/>
        <v>51.45</v>
      </c>
    </row>
    <row r="6849" spans="1:14" x14ac:dyDescent="0.2">
      <c r="A6849" s="21">
        <v>44723</v>
      </c>
      <c r="D6849" s="375">
        <v>127.44</v>
      </c>
      <c r="E6849" s="376">
        <v>120.67</v>
      </c>
      <c r="F6849" s="564">
        <f t="shared" si="106"/>
        <v>1.056103422557388</v>
      </c>
      <c r="K6849" s="161"/>
      <c r="M6849" s="376">
        <v>122.5</v>
      </c>
      <c r="N6849" s="379">
        <f t="shared" si="107"/>
        <v>51.45</v>
      </c>
    </row>
    <row r="6850" spans="1:14" x14ac:dyDescent="0.2">
      <c r="A6850" s="21">
        <v>44724</v>
      </c>
      <c r="D6850" s="375">
        <v>127.44</v>
      </c>
      <c r="E6850" s="376">
        <v>120.67</v>
      </c>
      <c r="F6850" s="564">
        <f t="shared" ref="F6850:F6882" si="108">D6850/E6850</f>
        <v>1.056103422557388</v>
      </c>
      <c r="K6850" s="161"/>
      <c r="M6850" s="376">
        <v>122.5</v>
      </c>
      <c r="N6850" s="379">
        <f t="shared" si="107"/>
        <v>51.45</v>
      </c>
    </row>
    <row r="6851" spans="1:14" x14ac:dyDescent="0.2">
      <c r="A6851" s="21">
        <v>44725</v>
      </c>
      <c r="D6851" s="18">
        <v>128.44</v>
      </c>
      <c r="E6851" s="161">
        <v>120.93</v>
      </c>
      <c r="F6851" s="564">
        <f t="shared" si="108"/>
        <v>1.0621020425039278</v>
      </c>
      <c r="K6851" s="161"/>
      <c r="M6851" s="161">
        <v>121.8</v>
      </c>
      <c r="N6851" s="22">
        <f t="shared" si="107"/>
        <v>51.155999999999999</v>
      </c>
    </row>
    <row r="6852" spans="1:14" x14ac:dyDescent="0.2">
      <c r="A6852" s="21">
        <v>44726</v>
      </c>
      <c r="D6852" s="18">
        <v>127.02</v>
      </c>
      <c r="E6852" s="161">
        <v>118.93</v>
      </c>
      <c r="F6852" s="564">
        <f t="shared" si="108"/>
        <v>1.0680232069284452</v>
      </c>
      <c r="K6852" s="161">
        <v>115.41</v>
      </c>
      <c r="M6852" s="161">
        <v>118.3</v>
      </c>
      <c r="N6852" s="22">
        <f t="shared" si="107"/>
        <v>49.686</v>
      </c>
    </row>
    <row r="6853" spans="1:14" x14ac:dyDescent="0.2">
      <c r="A6853" s="21">
        <v>44727</v>
      </c>
      <c r="D6853" s="18">
        <v>124.96</v>
      </c>
      <c r="E6853" s="161">
        <v>115.31</v>
      </c>
      <c r="F6853" s="564">
        <f t="shared" si="108"/>
        <v>1.0836874512184544</v>
      </c>
      <c r="K6853" s="161">
        <v>111.79</v>
      </c>
      <c r="M6853" s="161">
        <v>121.7</v>
      </c>
      <c r="N6853" s="22">
        <f t="shared" si="107"/>
        <v>51.114000000000004</v>
      </c>
    </row>
    <row r="6854" spans="1:14" s="593" customFormat="1" ht="20.399999999999999" x14ac:dyDescent="0.2">
      <c r="A6854" s="591">
        <v>44728</v>
      </c>
      <c r="D6854" s="743">
        <v>125.78</v>
      </c>
      <c r="E6854" s="740">
        <v>117.59</v>
      </c>
      <c r="F6854" s="762" t="s">
        <v>3419</v>
      </c>
      <c r="K6854" s="740">
        <v>114.07</v>
      </c>
      <c r="M6854" s="740">
        <v>121.3</v>
      </c>
      <c r="N6854" s="747">
        <f t="shared" si="107"/>
        <v>50.946000000000005</v>
      </c>
    </row>
    <row r="6855" spans="1:14" x14ac:dyDescent="0.2">
      <c r="A6855" s="21">
        <v>44729</v>
      </c>
      <c r="D6855" s="375">
        <v>119.22</v>
      </c>
      <c r="E6855" s="376">
        <v>109.56</v>
      </c>
      <c r="F6855" s="564">
        <f t="shared" si="108"/>
        <v>1.088170865279299</v>
      </c>
      <c r="K6855" s="376">
        <v>106.04</v>
      </c>
      <c r="M6855" s="376">
        <v>116.3</v>
      </c>
      <c r="N6855" s="379">
        <f t="shared" si="107"/>
        <v>48.846000000000004</v>
      </c>
    </row>
    <row r="6856" spans="1:14" x14ac:dyDescent="0.2">
      <c r="A6856" s="21">
        <v>44730</v>
      </c>
      <c r="D6856" s="375">
        <v>119.22</v>
      </c>
      <c r="E6856" s="376">
        <v>109.56</v>
      </c>
      <c r="F6856" s="564">
        <f t="shared" si="108"/>
        <v>1.088170865279299</v>
      </c>
      <c r="K6856" s="376">
        <v>106.04</v>
      </c>
      <c r="M6856" s="376">
        <v>116.3</v>
      </c>
      <c r="N6856" s="379">
        <f t="shared" si="107"/>
        <v>48.846000000000004</v>
      </c>
    </row>
    <row r="6857" spans="1:14" x14ac:dyDescent="0.2">
      <c r="A6857" s="21">
        <v>44731</v>
      </c>
      <c r="D6857" s="375">
        <v>119.22</v>
      </c>
      <c r="E6857" s="376">
        <v>109.56</v>
      </c>
      <c r="F6857" s="564">
        <f t="shared" si="108"/>
        <v>1.088170865279299</v>
      </c>
      <c r="K6857" s="376">
        <v>106.04</v>
      </c>
      <c r="M6857" s="376">
        <v>116.3</v>
      </c>
      <c r="N6857" s="379">
        <f t="shared" si="107"/>
        <v>48.846000000000004</v>
      </c>
    </row>
    <row r="6858" spans="1:14" x14ac:dyDescent="0.2">
      <c r="A6858" s="21">
        <v>44732</v>
      </c>
      <c r="D6858" s="18">
        <v>118.25</v>
      </c>
      <c r="E6858" s="376">
        <v>109.56</v>
      </c>
      <c r="F6858" s="744" t="s">
        <v>3409</v>
      </c>
      <c r="K6858" s="376">
        <v>106.04</v>
      </c>
      <c r="M6858" s="376">
        <v>116.3</v>
      </c>
      <c r="N6858" s="379">
        <f t="shared" si="107"/>
        <v>48.846000000000004</v>
      </c>
    </row>
    <row r="6859" spans="1:14" x14ac:dyDescent="0.2">
      <c r="A6859" s="21">
        <v>44733</v>
      </c>
      <c r="D6859" s="18">
        <v>118.51</v>
      </c>
      <c r="E6859" s="161">
        <v>110.65</v>
      </c>
      <c r="F6859" s="564">
        <f t="shared" si="108"/>
        <v>1.0710347943967464</v>
      </c>
      <c r="K6859" s="161">
        <v>107.13</v>
      </c>
      <c r="M6859" s="161">
        <v>120.9</v>
      </c>
      <c r="N6859" s="22">
        <f t="shared" si="107"/>
        <v>50.778000000000006</v>
      </c>
    </row>
    <row r="6860" spans="1:14" x14ac:dyDescent="0.2">
      <c r="A6860" s="21">
        <v>44734</v>
      </c>
      <c r="D6860" s="18">
        <v>115.54</v>
      </c>
      <c r="E6860" s="161">
        <v>106.19</v>
      </c>
      <c r="F6860" s="564">
        <f t="shared" si="108"/>
        <v>1.0880497221960637</v>
      </c>
      <c r="K6860" s="161">
        <v>102.67</v>
      </c>
      <c r="M6860" s="161">
        <v>121.4</v>
      </c>
      <c r="N6860" s="22">
        <f t="shared" si="107"/>
        <v>50.988</v>
      </c>
    </row>
    <row r="6861" spans="1:14" x14ac:dyDescent="0.2">
      <c r="A6861" s="21">
        <v>44735</v>
      </c>
      <c r="D6861" s="161">
        <v>114.5</v>
      </c>
      <c r="E6861" s="161">
        <v>104.27</v>
      </c>
      <c r="F6861" s="564">
        <f t="shared" si="108"/>
        <v>1.0981106742111826</v>
      </c>
      <c r="K6861" s="161">
        <v>100.75</v>
      </c>
      <c r="M6861" s="161">
        <v>119.5</v>
      </c>
      <c r="N6861" s="22">
        <f t="shared" si="107"/>
        <v>50.190000000000005</v>
      </c>
    </row>
    <row r="6862" spans="1:14" x14ac:dyDescent="0.2">
      <c r="A6862" s="21">
        <v>44736</v>
      </c>
      <c r="D6862" s="375">
        <v>117.36</v>
      </c>
      <c r="E6862" s="376">
        <v>107.62</v>
      </c>
      <c r="F6862" s="564">
        <f t="shared" si="108"/>
        <v>1.0905036238617356</v>
      </c>
      <c r="K6862" s="376">
        <v>104.1</v>
      </c>
      <c r="M6862" s="376">
        <v>118.9</v>
      </c>
      <c r="N6862" s="379">
        <f t="shared" si="107"/>
        <v>49.938000000000002</v>
      </c>
    </row>
    <row r="6863" spans="1:14" x14ac:dyDescent="0.2">
      <c r="A6863" s="21">
        <v>44737</v>
      </c>
      <c r="D6863" s="375">
        <v>117.36</v>
      </c>
      <c r="E6863" s="376">
        <v>107.62</v>
      </c>
      <c r="F6863" s="564">
        <f t="shared" si="108"/>
        <v>1.0905036238617356</v>
      </c>
      <c r="K6863" s="376">
        <v>104.1</v>
      </c>
      <c r="M6863" s="376">
        <v>118.9</v>
      </c>
      <c r="N6863" s="379">
        <f t="shared" si="107"/>
        <v>49.938000000000002</v>
      </c>
    </row>
    <row r="6864" spans="1:14" x14ac:dyDescent="0.2">
      <c r="A6864" s="21">
        <v>44738</v>
      </c>
      <c r="D6864" s="375">
        <v>117.36</v>
      </c>
      <c r="E6864" s="376">
        <v>107.62</v>
      </c>
      <c r="F6864" s="564">
        <f t="shared" si="108"/>
        <v>1.0905036238617356</v>
      </c>
      <c r="K6864" s="376">
        <v>104.1</v>
      </c>
      <c r="M6864" s="376">
        <v>118.9</v>
      </c>
      <c r="N6864" s="379">
        <f t="shared" si="107"/>
        <v>49.938000000000002</v>
      </c>
    </row>
    <row r="6865" spans="1:14" x14ac:dyDescent="0.2">
      <c r="A6865" s="21">
        <v>44739</v>
      </c>
      <c r="B6865" s="748"/>
      <c r="C6865" s="752"/>
      <c r="D6865" s="18">
        <v>119.69</v>
      </c>
      <c r="E6865" s="161">
        <v>109.57</v>
      </c>
      <c r="F6865" s="564">
        <f t="shared" si="108"/>
        <v>1.0923610477320436</v>
      </c>
      <c r="G6865" s="452"/>
      <c r="H6865" s="752"/>
      <c r="K6865" s="161">
        <v>106.05</v>
      </c>
      <c r="M6865" s="161">
        <v>121</v>
      </c>
      <c r="N6865" s="22">
        <f t="shared" si="107"/>
        <v>50.82</v>
      </c>
    </row>
    <row r="6866" spans="1:14" x14ac:dyDescent="0.2">
      <c r="A6866" s="21">
        <v>44740</v>
      </c>
      <c r="D6866" s="376">
        <v>122.21</v>
      </c>
      <c r="E6866" s="161">
        <v>111.76</v>
      </c>
      <c r="F6866" s="564">
        <f t="shared" si="108"/>
        <v>1.0935039370078738</v>
      </c>
      <c r="K6866" s="161">
        <v>108.24</v>
      </c>
      <c r="M6866" s="426">
        <v>122.4</v>
      </c>
      <c r="N6866" s="18">
        <f t="shared" si="107"/>
        <v>51.408000000000001</v>
      </c>
    </row>
    <row r="6867" spans="1:14" x14ac:dyDescent="0.2">
      <c r="A6867" s="21">
        <v>44741</v>
      </c>
      <c r="D6867" s="376">
        <v>120.8</v>
      </c>
      <c r="E6867" s="161">
        <v>109.78</v>
      </c>
      <c r="F6867" s="564">
        <f t="shared" si="108"/>
        <v>1.1003825833485152</v>
      </c>
      <c r="K6867" s="161">
        <v>106.26</v>
      </c>
      <c r="M6867" s="426">
        <v>122.4</v>
      </c>
      <c r="N6867" s="389">
        <f t="shared" si="107"/>
        <v>51.408000000000001</v>
      </c>
    </row>
    <row r="6868" spans="1:14" ht="13.2" x14ac:dyDescent="0.2">
      <c r="A6868" s="21">
        <v>44742</v>
      </c>
      <c r="D6868" s="376">
        <v>119.78</v>
      </c>
      <c r="E6868" s="161">
        <v>105.76</v>
      </c>
      <c r="F6868" s="564">
        <f t="shared" si="108"/>
        <v>1.1325642965204235</v>
      </c>
      <c r="H6868" s="750">
        <f>AVERAGE(D6839:D6868)</f>
        <v>122.61766666666669</v>
      </c>
      <c r="I6868" s="750">
        <f>AVERAGE(E6839:E6868)</f>
        <v>114.13733333333336</v>
      </c>
      <c r="K6868" s="18">
        <v>102.24</v>
      </c>
      <c r="M6868" s="426">
        <v>122.4</v>
      </c>
      <c r="N6868" s="389">
        <f t="shared" si="107"/>
        <v>51.408000000000001</v>
      </c>
    </row>
    <row r="6869" spans="1:14" s="57" customFormat="1" x14ac:dyDescent="0.2">
      <c r="A6869" s="286">
        <v>44743</v>
      </c>
      <c r="D6869" s="431">
        <v>119.21</v>
      </c>
      <c r="E6869" s="431">
        <v>108.43</v>
      </c>
      <c r="F6869" s="564">
        <f t="shared" si="108"/>
        <v>1.0994189799870884</v>
      </c>
      <c r="K6869" s="430">
        <v>104.91</v>
      </c>
      <c r="M6869" s="433">
        <v>122.4</v>
      </c>
      <c r="N6869" s="434">
        <f t="shared" si="107"/>
        <v>51.408000000000001</v>
      </c>
    </row>
    <row r="6870" spans="1:14" x14ac:dyDescent="0.2">
      <c r="A6870" s="21">
        <v>44744</v>
      </c>
      <c r="D6870" s="376">
        <v>119.21</v>
      </c>
      <c r="E6870" s="376">
        <v>108.43</v>
      </c>
      <c r="F6870" s="564">
        <f t="shared" si="108"/>
        <v>1.0994189799870884</v>
      </c>
      <c r="K6870" s="375">
        <v>104.91</v>
      </c>
      <c r="M6870" s="376">
        <v>122.4</v>
      </c>
      <c r="N6870" s="379">
        <f t="shared" si="107"/>
        <v>51.408000000000001</v>
      </c>
    </row>
    <row r="6871" spans="1:14" x14ac:dyDescent="0.2">
      <c r="A6871" s="21">
        <v>44745</v>
      </c>
      <c r="D6871" s="376">
        <v>119.21</v>
      </c>
      <c r="E6871" s="376">
        <v>108.43</v>
      </c>
      <c r="F6871" s="564">
        <f t="shared" si="108"/>
        <v>1.0994189799870884</v>
      </c>
      <c r="K6871" s="375">
        <v>104.91</v>
      </c>
      <c r="M6871" s="376">
        <v>122.4</v>
      </c>
      <c r="N6871" s="379">
        <f t="shared" si="107"/>
        <v>51.408000000000001</v>
      </c>
    </row>
    <row r="6872" spans="1:14" x14ac:dyDescent="0.2">
      <c r="A6872" s="21">
        <v>44746</v>
      </c>
      <c r="D6872" s="161">
        <v>121.8</v>
      </c>
      <c r="E6872" s="376">
        <v>108.43</v>
      </c>
      <c r="F6872" s="564">
        <f t="shared" si="108"/>
        <v>1.1233053582956745</v>
      </c>
      <c r="K6872" s="375">
        <v>104.91</v>
      </c>
      <c r="M6872" s="376">
        <v>122.4</v>
      </c>
      <c r="N6872" s="379">
        <f t="shared" si="107"/>
        <v>51.408000000000001</v>
      </c>
    </row>
    <row r="6873" spans="1:14" s="593" customFormat="1" ht="19.2" x14ac:dyDescent="0.2">
      <c r="A6873" s="591">
        <v>44747</v>
      </c>
      <c r="D6873" s="740">
        <v>110.49</v>
      </c>
      <c r="E6873" s="740">
        <v>99.5</v>
      </c>
      <c r="F6873" s="667" t="s">
        <v>3410</v>
      </c>
      <c r="K6873" s="743">
        <v>95.98</v>
      </c>
      <c r="M6873" s="740">
        <v>117</v>
      </c>
      <c r="N6873" s="742">
        <f t="shared" si="107"/>
        <v>49.14</v>
      </c>
    </row>
    <row r="6874" spans="1:14" x14ac:dyDescent="0.2">
      <c r="A6874" s="21">
        <v>44748</v>
      </c>
      <c r="D6874" s="161">
        <v>108.54</v>
      </c>
      <c r="E6874" s="161">
        <v>98.53</v>
      </c>
      <c r="F6874" s="564">
        <f t="shared" si="108"/>
        <v>1.1015934233228459</v>
      </c>
      <c r="K6874" s="18">
        <v>95.01</v>
      </c>
      <c r="M6874" s="161">
        <v>114.5</v>
      </c>
      <c r="N6874" s="389">
        <f t="shared" si="107"/>
        <v>48.09</v>
      </c>
    </row>
    <row r="6875" spans="1:14" x14ac:dyDescent="0.2">
      <c r="A6875" s="21">
        <v>44749</v>
      </c>
      <c r="D6875" s="161">
        <v>113.4</v>
      </c>
      <c r="E6875" s="161">
        <v>102.73</v>
      </c>
      <c r="F6875" s="564">
        <f t="shared" si="108"/>
        <v>1.1038644991725883</v>
      </c>
      <c r="K6875" s="18">
        <v>99.21</v>
      </c>
      <c r="M6875" s="161">
        <v>118.5</v>
      </c>
      <c r="N6875" s="389">
        <f t="shared" si="107"/>
        <v>49.77</v>
      </c>
    </row>
    <row r="6876" spans="1:14" x14ac:dyDescent="0.2">
      <c r="A6876" s="21">
        <v>44750</v>
      </c>
      <c r="D6876" s="376">
        <v>113.95</v>
      </c>
      <c r="E6876" s="376">
        <v>104.79</v>
      </c>
      <c r="F6876" s="564">
        <f t="shared" si="108"/>
        <v>1.0874129210802557</v>
      </c>
      <c r="M6876" s="376">
        <v>118.6</v>
      </c>
      <c r="N6876" s="379">
        <f t="shared" si="107"/>
        <v>49.811999999999998</v>
      </c>
    </row>
    <row r="6877" spans="1:14" x14ac:dyDescent="0.2">
      <c r="A6877" s="21">
        <v>44751</v>
      </c>
      <c r="D6877" s="376">
        <v>113.95</v>
      </c>
      <c r="E6877" s="376">
        <v>104.79</v>
      </c>
      <c r="F6877" s="564">
        <f t="shared" si="108"/>
        <v>1.0874129210802557</v>
      </c>
      <c r="M6877" s="376">
        <v>118.6</v>
      </c>
      <c r="N6877" s="379">
        <f t="shared" si="107"/>
        <v>49.811999999999998</v>
      </c>
    </row>
    <row r="6878" spans="1:14" x14ac:dyDescent="0.2">
      <c r="A6878" s="21">
        <v>44752</v>
      </c>
      <c r="D6878" s="376">
        <v>113.95</v>
      </c>
      <c r="E6878" s="376">
        <v>104.79</v>
      </c>
      <c r="F6878" s="564">
        <f t="shared" si="108"/>
        <v>1.0874129210802557</v>
      </c>
      <c r="M6878" s="376">
        <v>118.6</v>
      </c>
      <c r="N6878" s="379">
        <f t="shared" si="107"/>
        <v>49.811999999999998</v>
      </c>
    </row>
    <row r="6879" spans="1:14" x14ac:dyDescent="0.2">
      <c r="A6879" s="21">
        <v>44753</v>
      </c>
      <c r="D6879" s="18">
        <v>114.85</v>
      </c>
      <c r="E6879" s="161">
        <v>104.09</v>
      </c>
      <c r="F6879" s="564">
        <f t="shared" si="108"/>
        <v>1.1033720818522432</v>
      </c>
      <c r="M6879" s="161">
        <v>119</v>
      </c>
      <c r="N6879" s="389">
        <f t="shared" si="107"/>
        <v>49.98</v>
      </c>
    </row>
    <row r="6880" spans="1:14" x14ac:dyDescent="0.2">
      <c r="A6880" s="21">
        <v>44754</v>
      </c>
      <c r="D6880" s="18">
        <v>106.98</v>
      </c>
      <c r="E6880" s="161">
        <v>95.84</v>
      </c>
      <c r="F6880" s="564">
        <f t="shared" si="108"/>
        <v>1.1162353923205341</v>
      </c>
      <c r="M6880" s="161">
        <v>114.8</v>
      </c>
      <c r="N6880" s="389">
        <f t="shared" si="107"/>
        <v>48.215999999999994</v>
      </c>
    </row>
    <row r="6881" spans="1:14" x14ac:dyDescent="0.2">
      <c r="A6881" s="21">
        <v>44755</v>
      </c>
      <c r="D6881" s="18">
        <v>107.17</v>
      </c>
      <c r="E6881" s="161">
        <v>96.3</v>
      </c>
      <c r="F6881" s="564">
        <f t="shared" si="108"/>
        <v>1.112876427829699</v>
      </c>
      <c r="M6881" s="161">
        <v>114</v>
      </c>
      <c r="N6881" s="389">
        <f t="shared" si="107"/>
        <v>47.879999999999995</v>
      </c>
    </row>
    <row r="6882" spans="1:14" x14ac:dyDescent="0.2">
      <c r="A6882" s="21">
        <v>44756</v>
      </c>
      <c r="D6882" s="18">
        <v>107.74</v>
      </c>
      <c r="E6882" s="161">
        <v>95.78</v>
      </c>
      <c r="F6882" s="564">
        <f t="shared" si="108"/>
        <v>1.1248694925871789</v>
      </c>
      <c r="K6882" s="161">
        <v>92.26</v>
      </c>
      <c r="M6882" s="161">
        <v>111</v>
      </c>
      <c r="N6882" s="389">
        <f t="shared" si="107"/>
        <v>46.620000000000005</v>
      </c>
    </row>
    <row r="6883" spans="1:14" x14ac:dyDescent="0.2">
      <c r="A6883" s="21">
        <v>44757</v>
      </c>
      <c r="D6883" s="375">
        <v>112.26</v>
      </c>
      <c r="E6883" s="376">
        <v>97.59</v>
      </c>
      <c r="F6883" s="667" t="s">
        <v>3411</v>
      </c>
      <c r="K6883" s="376">
        <v>94.07</v>
      </c>
      <c r="M6883" s="376">
        <v>110.3</v>
      </c>
      <c r="N6883" s="379">
        <f t="shared" si="107"/>
        <v>46.326000000000001</v>
      </c>
    </row>
    <row r="6884" spans="1:14" x14ac:dyDescent="0.2">
      <c r="A6884" s="21">
        <v>44758</v>
      </c>
      <c r="D6884" s="375">
        <v>112.26</v>
      </c>
      <c r="E6884" s="376">
        <v>97.59</v>
      </c>
      <c r="F6884" s="564">
        <f t="shared" ref="F6884:F6947" si="109">D6884/E6884</f>
        <v>1.1503227789732555</v>
      </c>
      <c r="K6884" s="376">
        <v>94.07</v>
      </c>
      <c r="M6884" s="376">
        <v>110.3</v>
      </c>
      <c r="N6884" s="379">
        <f t="shared" si="107"/>
        <v>46.326000000000001</v>
      </c>
    </row>
    <row r="6885" spans="1:14" x14ac:dyDescent="0.2">
      <c r="A6885" s="21">
        <v>44759</v>
      </c>
      <c r="D6885" s="375">
        <v>112.26</v>
      </c>
      <c r="E6885" s="376">
        <v>97.59</v>
      </c>
      <c r="F6885" s="564">
        <f t="shared" si="109"/>
        <v>1.1503227789732555</v>
      </c>
      <c r="K6885" s="376">
        <v>94.07</v>
      </c>
      <c r="M6885" s="376">
        <v>110.3</v>
      </c>
      <c r="N6885" s="379">
        <f t="shared" si="107"/>
        <v>46.326000000000001</v>
      </c>
    </row>
    <row r="6886" spans="1:14" x14ac:dyDescent="0.2">
      <c r="A6886" s="21">
        <v>44760</v>
      </c>
      <c r="D6886" s="557">
        <v>117.27</v>
      </c>
      <c r="E6886" s="161">
        <v>102.6</v>
      </c>
      <c r="F6886" s="564">
        <f t="shared" si="109"/>
        <v>1.142982456140351</v>
      </c>
      <c r="K6886" s="161">
        <v>99.08</v>
      </c>
      <c r="M6886" s="161">
        <v>109.3</v>
      </c>
      <c r="N6886" s="389">
        <f t="shared" si="107"/>
        <v>45.905999999999999</v>
      </c>
    </row>
    <row r="6887" spans="1:14" x14ac:dyDescent="0.2">
      <c r="A6887" s="21">
        <v>44761</v>
      </c>
      <c r="D6887" s="557">
        <v>114.96</v>
      </c>
      <c r="E6887" s="161">
        <v>104.22</v>
      </c>
      <c r="F6887" s="564">
        <f t="shared" si="109"/>
        <v>1.1030512377662636</v>
      </c>
      <c r="K6887" s="161">
        <v>100.7</v>
      </c>
      <c r="M6887" s="161">
        <v>108.3</v>
      </c>
      <c r="N6887" s="389">
        <f t="shared" si="107"/>
        <v>45.485999999999997</v>
      </c>
    </row>
    <row r="6888" spans="1:14" x14ac:dyDescent="0.2">
      <c r="A6888" s="21">
        <v>44762</v>
      </c>
      <c r="D6888" s="557">
        <v>115.86</v>
      </c>
      <c r="E6888" s="161">
        <v>102.26</v>
      </c>
      <c r="F6888" s="564">
        <f t="shared" si="109"/>
        <v>1.1329943281830628</v>
      </c>
      <c r="K6888" s="161">
        <v>98.74</v>
      </c>
      <c r="M6888" s="161">
        <v>113.8</v>
      </c>
      <c r="N6888" s="389">
        <f t="shared" si="107"/>
        <v>47.795999999999992</v>
      </c>
    </row>
    <row r="6889" spans="1:14" x14ac:dyDescent="0.2">
      <c r="A6889" s="21">
        <v>44763</v>
      </c>
      <c r="D6889" s="557">
        <v>112.81</v>
      </c>
      <c r="E6889" s="161">
        <v>96.35</v>
      </c>
      <c r="F6889" s="424" t="s">
        <v>3412</v>
      </c>
      <c r="K6889" s="161">
        <v>92.83</v>
      </c>
      <c r="M6889" s="161">
        <v>112</v>
      </c>
      <c r="N6889" s="389">
        <f t="shared" si="107"/>
        <v>47.040000000000006</v>
      </c>
    </row>
    <row r="6890" spans="1:14" ht="12" customHeight="1" x14ac:dyDescent="0.2">
      <c r="A6890" s="21">
        <v>44764</v>
      </c>
      <c r="D6890" s="375">
        <v>106.77</v>
      </c>
      <c r="E6890" s="376">
        <v>94.7</v>
      </c>
      <c r="F6890" s="564">
        <f t="shared" si="109"/>
        <v>1.1274551214361139</v>
      </c>
      <c r="H6890" s="355"/>
      <c r="K6890" s="376">
        <v>91.18</v>
      </c>
      <c r="M6890" s="376">
        <v>112</v>
      </c>
      <c r="N6890" s="379">
        <f t="shared" si="107"/>
        <v>47.040000000000006</v>
      </c>
    </row>
    <row r="6891" spans="1:14" x14ac:dyDescent="0.2">
      <c r="A6891" s="21">
        <v>44765</v>
      </c>
      <c r="D6891" s="375">
        <v>106.77</v>
      </c>
      <c r="E6891" s="376">
        <v>94.7</v>
      </c>
      <c r="F6891" s="564">
        <f t="shared" si="109"/>
        <v>1.1274551214361139</v>
      </c>
      <c r="K6891" s="376">
        <v>91.18</v>
      </c>
      <c r="M6891" s="376">
        <v>112</v>
      </c>
      <c r="N6891" s="379">
        <f t="shared" si="107"/>
        <v>47.040000000000006</v>
      </c>
    </row>
    <row r="6892" spans="1:14" x14ac:dyDescent="0.2">
      <c r="A6892" s="21">
        <v>44766</v>
      </c>
      <c r="D6892" s="375">
        <v>106.77</v>
      </c>
      <c r="E6892" s="376">
        <v>94.7</v>
      </c>
      <c r="F6892" s="564">
        <f t="shared" si="109"/>
        <v>1.1274551214361139</v>
      </c>
      <c r="K6892" s="376">
        <v>91.18</v>
      </c>
      <c r="M6892" s="376">
        <v>112</v>
      </c>
      <c r="N6892" s="379">
        <f t="shared" si="107"/>
        <v>47.040000000000006</v>
      </c>
    </row>
    <row r="6893" spans="1:14" x14ac:dyDescent="0.2">
      <c r="A6893" s="21">
        <v>44767</v>
      </c>
      <c r="D6893" s="557">
        <v>108.23</v>
      </c>
      <c r="E6893" s="161">
        <v>96.7</v>
      </c>
      <c r="F6893" s="564">
        <f t="shared" si="109"/>
        <v>1.11923474663909</v>
      </c>
      <c r="K6893" s="161">
        <v>93.18</v>
      </c>
      <c r="M6893" s="161">
        <v>113.8</v>
      </c>
      <c r="N6893" s="389">
        <f t="shared" si="107"/>
        <v>47.795999999999992</v>
      </c>
    </row>
    <row r="6894" spans="1:14" x14ac:dyDescent="0.2">
      <c r="A6894" s="21">
        <v>44768</v>
      </c>
      <c r="D6894" s="557">
        <v>107.32</v>
      </c>
      <c r="E6894" s="161">
        <v>94.98</v>
      </c>
      <c r="F6894" s="564">
        <f t="shared" si="109"/>
        <v>1.1299220888608126</v>
      </c>
      <c r="K6894" s="161">
        <v>91.46</v>
      </c>
      <c r="M6894" s="161">
        <v>112.8</v>
      </c>
      <c r="N6894" s="389">
        <f t="shared" si="107"/>
        <v>47.375999999999998</v>
      </c>
    </row>
    <row r="6895" spans="1:14" ht="20.399999999999999" x14ac:dyDescent="0.2">
      <c r="A6895" s="21">
        <v>44769</v>
      </c>
      <c r="D6895" s="557">
        <v>109.64</v>
      </c>
      <c r="E6895" s="161">
        <v>97.26</v>
      </c>
      <c r="F6895" s="762" t="s">
        <v>3419</v>
      </c>
      <c r="K6895" s="161">
        <v>93.74</v>
      </c>
      <c r="M6895" s="161">
        <v>113.5</v>
      </c>
      <c r="N6895" s="389">
        <f t="shared" si="107"/>
        <v>47.67</v>
      </c>
    </row>
    <row r="6896" spans="1:14" x14ac:dyDescent="0.2">
      <c r="A6896" s="21">
        <v>44770</v>
      </c>
      <c r="D6896" s="557">
        <v>109.68</v>
      </c>
      <c r="E6896" s="161">
        <v>96.42</v>
      </c>
      <c r="F6896" s="564">
        <f t="shared" si="109"/>
        <v>1.1375233354075918</v>
      </c>
      <c r="K6896" s="161">
        <v>92.9</v>
      </c>
      <c r="M6896" s="161">
        <v>113.8</v>
      </c>
      <c r="N6896" s="389">
        <f t="shared" si="107"/>
        <v>47.795999999999992</v>
      </c>
    </row>
    <row r="6897" spans="1:14" x14ac:dyDescent="0.2">
      <c r="A6897" s="21">
        <v>44771</v>
      </c>
      <c r="D6897" s="375">
        <v>111.51</v>
      </c>
      <c r="E6897" s="376">
        <v>98.62</v>
      </c>
      <c r="F6897" s="564">
        <f t="shared" si="109"/>
        <v>1.1307037112147638</v>
      </c>
      <c r="K6897" s="376">
        <v>95.1</v>
      </c>
      <c r="M6897" s="376">
        <v>115.3</v>
      </c>
      <c r="N6897" s="379">
        <f t="shared" si="107"/>
        <v>48.426000000000002</v>
      </c>
    </row>
    <row r="6898" spans="1:14" x14ac:dyDescent="0.2">
      <c r="A6898" s="21">
        <v>44772</v>
      </c>
      <c r="D6898" s="375">
        <v>111.51</v>
      </c>
      <c r="E6898" s="376">
        <v>98.62</v>
      </c>
      <c r="F6898" s="564">
        <f t="shared" si="109"/>
        <v>1.1307037112147638</v>
      </c>
      <c r="K6898" s="376">
        <v>95.1</v>
      </c>
      <c r="M6898" s="376">
        <v>115.3</v>
      </c>
      <c r="N6898" s="379">
        <f t="shared" si="107"/>
        <v>48.426000000000002</v>
      </c>
    </row>
    <row r="6899" spans="1:14" ht="13.2" x14ac:dyDescent="0.2">
      <c r="A6899" s="21">
        <v>44773</v>
      </c>
      <c r="D6899" s="375">
        <v>111.51</v>
      </c>
      <c r="E6899" s="376">
        <v>98.62</v>
      </c>
      <c r="F6899" s="564">
        <f t="shared" si="109"/>
        <v>1.1307037112147638</v>
      </c>
      <c r="H6899" s="750">
        <f>AVERAGE(D6869:D6899)</f>
        <v>112.18838709677421</v>
      </c>
      <c r="I6899" s="750">
        <f>AVERAGE(E6869:E6899)</f>
        <v>100.1412903225806</v>
      </c>
      <c r="K6899" s="376">
        <v>95.1</v>
      </c>
      <c r="M6899" s="376">
        <v>115.3</v>
      </c>
      <c r="N6899" s="379">
        <f t="shared" si="107"/>
        <v>48.426000000000002</v>
      </c>
    </row>
    <row r="6900" spans="1:14" s="665" customFormat="1" ht="35.4" customHeight="1" x14ac:dyDescent="0.2">
      <c r="A6900" s="670">
        <v>44774</v>
      </c>
      <c r="D6900" s="755">
        <v>106.09</v>
      </c>
      <c r="E6900" s="756">
        <v>93.89</v>
      </c>
      <c r="F6900" s="757" t="s">
        <v>3413</v>
      </c>
      <c r="K6900" s="758">
        <v>90.37</v>
      </c>
      <c r="M6900" s="759">
        <v>111.4</v>
      </c>
      <c r="N6900" s="745">
        <f t="shared" si="107"/>
        <v>46.788000000000004</v>
      </c>
    </row>
    <row r="6901" spans="1:14" x14ac:dyDescent="0.2">
      <c r="A6901" s="21">
        <v>44775</v>
      </c>
      <c r="D6901" s="557">
        <v>106.51</v>
      </c>
      <c r="E6901" s="161">
        <v>94.42</v>
      </c>
      <c r="F6901" s="564">
        <f t="shared" si="109"/>
        <v>1.1280449057403092</v>
      </c>
      <c r="K6901" s="161"/>
      <c r="M6901" s="161">
        <v>112.1</v>
      </c>
      <c r="N6901" s="389">
        <f t="shared" si="107"/>
        <v>47.082000000000001</v>
      </c>
    </row>
    <row r="6902" spans="1:14" x14ac:dyDescent="0.2">
      <c r="A6902" s="21">
        <v>44776</v>
      </c>
      <c r="D6902" s="557">
        <v>101.82</v>
      </c>
      <c r="E6902" s="161">
        <v>90.66</v>
      </c>
      <c r="F6902" s="564">
        <f t="shared" si="109"/>
        <v>1.1230972865651885</v>
      </c>
      <c r="K6902" s="161"/>
      <c r="M6902" s="161">
        <v>110.3</v>
      </c>
      <c r="N6902" s="389">
        <f t="shared" si="107"/>
        <v>46.326000000000001</v>
      </c>
    </row>
    <row r="6903" spans="1:14" x14ac:dyDescent="0.2">
      <c r="A6903" s="21">
        <v>44777</v>
      </c>
      <c r="D6903" s="557">
        <v>97.99</v>
      </c>
      <c r="E6903" s="161">
        <v>88.54</v>
      </c>
      <c r="F6903" s="564">
        <f t="shared" si="109"/>
        <v>1.1067314208267449</v>
      </c>
      <c r="K6903" s="161"/>
      <c r="M6903" s="161">
        <v>108.3</v>
      </c>
      <c r="N6903" s="389">
        <f t="shared" ref="N6903:N6966" si="110">(M6903/100)*42</f>
        <v>45.485999999999997</v>
      </c>
    </row>
    <row r="6904" spans="1:14" x14ac:dyDescent="0.2">
      <c r="A6904" s="21">
        <v>44778</v>
      </c>
      <c r="D6904" s="376">
        <v>100.31</v>
      </c>
      <c r="E6904" s="376">
        <v>89.01</v>
      </c>
      <c r="F6904" s="564">
        <f t="shared" si="109"/>
        <v>1.126952027862038</v>
      </c>
      <c r="K6904" s="161"/>
      <c r="M6904" s="376">
        <v>107</v>
      </c>
      <c r="N6904" s="379">
        <f t="shared" si="110"/>
        <v>44.940000000000005</v>
      </c>
    </row>
    <row r="6905" spans="1:14" x14ac:dyDescent="0.2">
      <c r="A6905" s="21">
        <v>44779</v>
      </c>
      <c r="D6905" s="376">
        <v>100.31</v>
      </c>
      <c r="E6905" s="376">
        <v>89.01</v>
      </c>
      <c r="F6905" s="564">
        <f t="shared" si="109"/>
        <v>1.126952027862038</v>
      </c>
      <c r="K6905" s="161"/>
      <c r="M6905" s="376">
        <v>107</v>
      </c>
      <c r="N6905" s="379">
        <f t="shared" si="110"/>
        <v>44.940000000000005</v>
      </c>
    </row>
    <row r="6906" spans="1:14" x14ac:dyDescent="0.2">
      <c r="A6906" s="21">
        <v>44780</v>
      </c>
      <c r="D6906" s="376">
        <v>100.31</v>
      </c>
      <c r="E6906" s="376">
        <v>89.01</v>
      </c>
      <c r="F6906" s="564">
        <f t="shared" si="109"/>
        <v>1.126952027862038</v>
      </c>
      <c r="K6906" s="161"/>
      <c r="M6906" s="376">
        <v>107</v>
      </c>
      <c r="N6906" s="379">
        <f t="shared" si="110"/>
        <v>44.940000000000005</v>
      </c>
    </row>
    <row r="6907" spans="1:14" x14ac:dyDescent="0.2">
      <c r="A6907" s="21">
        <v>44781</v>
      </c>
      <c r="D6907" s="426">
        <v>103.46</v>
      </c>
      <c r="E6907" s="161">
        <v>90.76</v>
      </c>
      <c r="F6907" s="564">
        <f t="shared" si="109"/>
        <v>1.139929484354341</v>
      </c>
      <c r="K6907" s="161"/>
      <c r="M6907" s="161">
        <v>105.8</v>
      </c>
      <c r="N6907" s="389">
        <f t="shared" si="110"/>
        <v>44.436</v>
      </c>
    </row>
    <row r="6908" spans="1:14" x14ac:dyDescent="0.2">
      <c r="A6908" s="21">
        <v>44782</v>
      </c>
      <c r="D6908" s="426">
        <v>103.81</v>
      </c>
      <c r="E6908" s="161">
        <v>90.5</v>
      </c>
      <c r="F6908" s="564">
        <f t="shared" si="109"/>
        <v>1.1470718232044199</v>
      </c>
      <c r="K6908" s="161"/>
      <c r="M6908" s="161">
        <v>105.4</v>
      </c>
      <c r="N6908" s="389">
        <f t="shared" si="110"/>
        <v>44.268000000000001</v>
      </c>
    </row>
    <row r="6909" spans="1:14" x14ac:dyDescent="0.2">
      <c r="A6909" s="21">
        <v>44783</v>
      </c>
      <c r="D6909" s="426">
        <v>105.06</v>
      </c>
      <c r="E6909" s="161">
        <v>91.93</v>
      </c>
      <c r="F6909" s="564">
        <f t="shared" si="109"/>
        <v>1.1428260633090395</v>
      </c>
      <c r="K6909" s="161"/>
      <c r="M6909" s="161">
        <v>107.3</v>
      </c>
      <c r="N6909" s="389">
        <f t="shared" si="110"/>
        <v>45.065999999999995</v>
      </c>
    </row>
    <row r="6910" spans="1:14" x14ac:dyDescent="0.2">
      <c r="A6910" s="21">
        <v>44784</v>
      </c>
      <c r="D6910" s="426">
        <v>107.19</v>
      </c>
      <c r="E6910" s="161">
        <v>94.34</v>
      </c>
      <c r="F6910" s="564">
        <f t="shared" si="109"/>
        <v>1.1362094551621793</v>
      </c>
      <c r="K6910" s="161"/>
      <c r="M6910" s="161">
        <v>109.8</v>
      </c>
      <c r="N6910" s="389">
        <f t="shared" si="110"/>
        <v>46.115999999999993</v>
      </c>
    </row>
    <row r="6911" spans="1:14" x14ac:dyDescent="0.2">
      <c r="A6911" s="21">
        <v>44785</v>
      </c>
      <c r="D6911" s="376">
        <v>103.7</v>
      </c>
      <c r="E6911" s="376">
        <v>92.09</v>
      </c>
      <c r="F6911" s="564">
        <f t="shared" si="109"/>
        <v>1.1260723205559779</v>
      </c>
      <c r="K6911" s="161"/>
      <c r="M6911" s="376">
        <v>109.1</v>
      </c>
      <c r="N6911" s="379">
        <f t="shared" si="110"/>
        <v>45.821999999999996</v>
      </c>
    </row>
    <row r="6912" spans="1:14" x14ac:dyDescent="0.2">
      <c r="A6912" s="21">
        <v>44786</v>
      </c>
      <c r="D6912" s="376">
        <v>103.7</v>
      </c>
      <c r="E6912" s="376">
        <v>92.09</v>
      </c>
      <c r="F6912" s="564">
        <f t="shared" si="109"/>
        <v>1.1260723205559779</v>
      </c>
      <c r="K6912" s="161"/>
      <c r="M6912" s="376">
        <v>109.1</v>
      </c>
      <c r="N6912" s="379">
        <f t="shared" si="110"/>
        <v>45.821999999999996</v>
      </c>
    </row>
    <row r="6913" spans="1:14" x14ac:dyDescent="0.2">
      <c r="A6913" s="21">
        <v>44787</v>
      </c>
      <c r="D6913" s="376">
        <v>103.7</v>
      </c>
      <c r="E6913" s="376">
        <v>92.09</v>
      </c>
      <c r="F6913" s="564">
        <f t="shared" si="109"/>
        <v>1.1260723205559779</v>
      </c>
      <c r="K6913" s="161"/>
      <c r="M6913" s="376">
        <v>109.1</v>
      </c>
      <c r="N6913" s="379">
        <f t="shared" si="110"/>
        <v>45.821999999999996</v>
      </c>
    </row>
    <row r="6914" spans="1:14" x14ac:dyDescent="0.2">
      <c r="A6914" s="21">
        <v>44788</v>
      </c>
      <c r="D6914" s="426">
        <v>98.25</v>
      </c>
      <c r="E6914" s="161">
        <v>89.41</v>
      </c>
      <c r="F6914" s="564">
        <f t="shared" si="109"/>
        <v>1.0988703724415614</v>
      </c>
      <c r="K6914" s="161">
        <v>85.89</v>
      </c>
      <c r="M6914" s="161">
        <v>107.3</v>
      </c>
      <c r="N6914" s="389">
        <f t="shared" si="110"/>
        <v>45.065999999999995</v>
      </c>
    </row>
    <row r="6915" spans="1:14" s="593" customFormat="1" ht="21" customHeight="1" x14ac:dyDescent="0.2">
      <c r="A6915" s="591">
        <v>44789</v>
      </c>
      <c r="D6915" s="741">
        <v>95.36</v>
      </c>
      <c r="E6915" s="740">
        <v>86.53</v>
      </c>
      <c r="F6915" s="757" t="s">
        <v>3416</v>
      </c>
      <c r="K6915" s="740">
        <v>83.01</v>
      </c>
      <c r="M6915" s="740">
        <v>105.1</v>
      </c>
      <c r="N6915" s="742">
        <f t="shared" si="110"/>
        <v>44.141999999999996</v>
      </c>
    </row>
    <row r="6916" spans="1:14" x14ac:dyDescent="0.2">
      <c r="A6916" s="21">
        <v>44790</v>
      </c>
      <c r="D6916" s="426">
        <v>97.22</v>
      </c>
      <c r="E6916" s="161">
        <v>88.11</v>
      </c>
      <c r="F6916" s="564">
        <f t="shared" si="109"/>
        <v>1.1033934854159573</v>
      </c>
      <c r="K6916" s="161">
        <v>84.59</v>
      </c>
      <c r="M6916" s="426">
        <v>106.4</v>
      </c>
      <c r="N6916" s="389">
        <f t="shared" si="110"/>
        <v>44.688000000000002</v>
      </c>
    </row>
    <row r="6917" spans="1:14" x14ac:dyDescent="0.2">
      <c r="A6917" s="21">
        <v>44791</v>
      </c>
      <c r="D6917" s="426">
        <v>96.35</v>
      </c>
      <c r="E6917" s="161">
        <v>90.5</v>
      </c>
      <c r="F6917" s="564">
        <f t="shared" si="109"/>
        <v>1.0646408839779005</v>
      </c>
      <c r="K6917" s="161">
        <v>86.98</v>
      </c>
      <c r="M6917" s="426">
        <v>109.8</v>
      </c>
      <c r="N6917" s="389">
        <f t="shared" si="110"/>
        <v>46.115999999999993</v>
      </c>
    </row>
    <row r="6918" spans="1:14" x14ac:dyDescent="0.2">
      <c r="A6918" s="21">
        <v>44792</v>
      </c>
      <c r="D6918" s="376">
        <v>96.45</v>
      </c>
      <c r="E6918" s="376">
        <v>90.77</v>
      </c>
      <c r="F6918" s="564">
        <f t="shared" si="109"/>
        <v>1.0625757408835519</v>
      </c>
      <c r="K6918" s="376">
        <v>87.25</v>
      </c>
      <c r="M6918" s="376">
        <v>110.5</v>
      </c>
      <c r="N6918" s="379">
        <f t="shared" si="110"/>
        <v>46.41</v>
      </c>
    </row>
    <row r="6919" spans="1:14" x14ac:dyDescent="0.2">
      <c r="A6919" s="21">
        <v>44793</v>
      </c>
      <c r="D6919" s="376">
        <v>96.45</v>
      </c>
      <c r="E6919" s="376">
        <v>90.77</v>
      </c>
      <c r="F6919" s="564">
        <f t="shared" si="109"/>
        <v>1.0625757408835519</v>
      </c>
      <c r="K6919" s="376">
        <v>87.25</v>
      </c>
      <c r="M6919" s="376">
        <v>110.5</v>
      </c>
      <c r="N6919" s="379">
        <f t="shared" si="110"/>
        <v>46.41</v>
      </c>
    </row>
    <row r="6920" spans="1:14" x14ac:dyDescent="0.2">
      <c r="A6920" s="21">
        <v>44794</v>
      </c>
      <c r="D6920" s="376">
        <v>96.45</v>
      </c>
      <c r="E6920" s="376">
        <v>90.77</v>
      </c>
      <c r="F6920" s="564">
        <f t="shared" si="109"/>
        <v>1.0625757408835519</v>
      </c>
      <c r="K6920" s="376">
        <v>87.25</v>
      </c>
      <c r="M6920" s="376">
        <v>110.5</v>
      </c>
      <c r="N6920" s="379">
        <f t="shared" si="110"/>
        <v>46.41</v>
      </c>
    </row>
    <row r="6921" spans="1:14" x14ac:dyDescent="0.2">
      <c r="A6921" s="21">
        <v>44795</v>
      </c>
      <c r="D6921" s="426">
        <v>95.06</v>
      </c>
      <c r="E6921" s="161">
        <v>90.23</v>
      </c>
      <c r="F6921" s="564">
        <f t="shared" si="109"/>
        <v>1.0535298681148177</v>
      </c>
      <c r="K6921" s="161">
        <v>86.71</v>
      </c>
      <c r="M6921" s="426">
        <v>110</v>
      </c>
      <c r="N6921" s="389">
        <f t="shared" si="110"/>
        <v>46.2</v>
      </c>
    </row>
    <row r="6922" spans="1:14" x14ac:dyDescent="0.2">
      <c r="A6922" s="21">
        <v>44796</v>
      </c>
      <c r="D6922" s="426">
        <v>99.49</v>
      </c>
      <c r="E6922" s="161">
        <v>93.74</v>
      </c>
      <c r="F6922" s="564">
        <f t="shared" si="109"/>
        <v>1.0613398762534669</v>
      </c>
      <c r="K6922" s="161">
        <v>90.22</v>
      </c>
      <c r="M6922" s="161">
        <v>112.3</v>
      </c>
      <c r="N6922" s="389">
        <f t="shared" si="110"/>
        <v>47.165999999999997</v>
      </c>
    </row>
    <row r="6923" spans="1:14" x14ac:dyDescent="0.2">
      <c r="A6923" s="21">
        <v>44797</v>
      </c>
      <c r="D6923" s="426">
        <v>99.87</v>
      </c>
      <c r="E6923" s="161">
        <v>94.89</v>
      </c>
      <c r="F6923" s="564">
        <f t="shared" si="109"/>
        <v>1.0524818210559597</v>
      </c>
      <c r="K6923" s="161">
        <v>91.37</v>
      </c>
      <c r="M6923" s="161">
        <v>112.5</v>
      </c>
      <c r="N6923" s="389">
        <f t="shared" si="110"/>
        <v>47.25</v>
      </c>
    </row>
    <row r="6924" spans="1:14" x14ac:dyDescent="0.2">
      <c r="A6924" s="21">
        <v>44798</v>
      </c>
      <c r="D6924" s="426">
        <v>98.81</v>
      </c>
      <c r="E6924" s="161">
        <v>92.52</v>
      </c>
      <c r="F6924" s="564">
        <f t="shared" si="109"/>
        <v>1.0679853004755728</v>
      </c>
      <c r="K6924" s="161">
        <v>89</v>
      </c>
      <c r="M6924" s="161">
        <v>111.3</v>
      </c>
      <c r="N6924" s="389">
        <f t="shared" si="110"/>
        <v>46.746000000000002</v>
      </c>
    </row>
    <row r="6925" spans="1:14" x14ac:dyDescent="0.2">
      <c r="A6925" s="21">
        <v>44799</v>
      </c>
      <c r="D6925" s="376">
        <v>101.13</v>
      </c>
      <c r="E6925" s="376">
        <v>93.06</v>
      </c>
      <c r="F6925" s="564">
        <f t="shared" si="109"/>
        <v>1.0867182462927143</v>
      </c>
      <c r="K6925" s="376">
        <v>89.54</v>
      </c>
      <c r="M6925" s="376">
        <v>111.5</v>
      </c>
      <c r="N6925" s="379">
        <f t="shared" si="110"/>
        <v>46.83</v>
      </c>
    </row>
    <row r="6926" spans="1:14" x14ac:dyDescent="0.2">
      <c r="A6926" s="21">
        <v>44800</v>
      </c>
      <c r="D6926" s="376">
        <v>101.13</v>
      </c>
      <c r="E6926" s="376">
        <v>93.06</v>
      </c>
      <c r="F6926" s="564">
        <f t="shared" si="109"/>
        <v>1.0867182462927143</v>
      </c>
      <c r="K6926" s="376">
        <v>89.54</v>
      </c>
      <c r="M6926" s="376">
        <v>111.5</v>
      </c>
      <c r="N6926" s="379">
        <f t="shared" si="110"/>
        <v>46.83</v>
      </c>
    </row>
    <row r="6927" spans="1:14" x14ac:dyDescent="0.2">
      <c r="A6927" s="21">
        <v>44801</v>
      </c>
      <c r="D6927" s="376">
        <v>101.13</v>
      </c>
      <c r="E6927" s="376">
        <v>93.06</v>
      </c>
      <c r="F6927" s="564">
        <f t="shared" si="109"/>
        <v>1.0867182462927143</v>
      </c>
      <c r="K6927" s="376">
        <v>89.54</v>
      </c>
      <c r="M6927" s="376">
        <v>111.5</v>
      </c>
      <c r="N6927" s="379">
        <f t="shared" si="110"/>
        <v>46.83</v>
      </c>
    </row>
    <row r="6928" spans="1:14" x14ac:dyDescent="0.2">
      <c r="A6928" s="21">
        <v>44802</v>
      </c>
      <c r="D6928" s="376">
        <v>101.13</v>
      </c>
      <c r="E6928" s="161">
        <v>97.01</v>
      </c>
      <c r="F6928" s="564">
        <f t="shared" si="109"/>
        <v>1.0424698484692299</v>
      </c>
      <c r="K6928" s="161">
        <v>93.49</v>
      </c>
      <c r="M6928" s="161">
        <v>113.1</v>
      </c>
      <c r="N6928" s="389">
        <f t="shared" si="110"/>
        <v>47.502000000000002</v>
      </c>
    </row>
    <row r="6929" spans="1:14" x14ac:dyDescent="0.2">
      <c r="A6929" s="21">
        <v>44803</v>
      </c>
      <c r="D6929" s="18">
        <v>99.34</v>
      </c>
      <c r="E6929" s="161">
        <v>91.64</v>
      </c>
      <c r="F6929" s="564">
        <f t="shared" si="109"/>
        <v>1.0840244434744652</v>
      </c>
      <c r="K6929" s="161">
        <v>88.12</v>
      </c>
      <c r="M6929" s="161">
        <v>107.5</v>
      </c>
      <c r="N6929" s="389">
        <f t="shared" si="110"/>
        <v>45.15</v>
      </c>
    </row>
    <row r="6930" spans="1:14" ht="13.2" x14ac:dyDescent="0.2">
      <c r="A6930" s="21">
        <v>44804</v>
      </c>
      <c r="D6930" s="18">
        <v>96.55</v>
      </c>
      <c r="E6930" s="161">
        <v>89.55</v>
      </c>
      <c r="F6930" s="564">
        <f t="shared" si="109"/>
        <v>1.0781686208821888</v>
      </c>
      <c r="H6930" s="750">
        <f>AVERAGE(D6900:D6930)</f>
        <v>100.4558064516129</v>
      </c>
      <c r="I6930" s="750">
        <f>AVERAGE(E6900:E6930)</f>
        <v>91.418064516129022</v>
      </c>
      <c r="K6930" s="161">
        <v>86.03</v>
      </c>
      <c r="M6930" s="161">
        <v>109.5</v>
      </c>
      <c r="N6930" s="389">
        <f t="shared" si="110"/>
        <v>45.99</v>
      </c>
    </row>
    <row r="6931" spans="1:14" s="57" customFormat="1" x14ac:dyDescent="0.2">
      <c r="A6931" s="286">
        <v>44805</v>
      </c>
      <c r="D6931" s="370">
        <v>92.24</v>
      </c>
      <c r="E6931" s="372">
        <v>86.61</v>
      </c>
      <c r="F6931" s="564">
        <f t="shared" si="109"/>
        <v>1.0650040411037986</v>
      </c>
      <c r="K6931" s="370">
        <v>83.09</v>
      </c>
      <c r="M6931" s="332">
        <v>108.1</v>
      </c>
      <c r="N6931" s="385">
        <f t="shared" si="110"/>
        <v>45.402000000000001</v>
      </c>
    </row>
    <row r="6932" spans="1:14" x14ac:dyDescent="0.2">
      <c r="A6932" s="21">
        <v>44806</v>
      </c>
      <c r="D6932" s="375">
        <v>93.09</v>
      </c>
      <c r="E6932" s="376">
        <v>86.87</v>
      </c>
      <c r="F6932" s="564">
        <f t="shared" si="109"/>
        <v>1.0716012432370208</v>
      </c>
      <c r="K6932" s="375">
        <v>83.35</v>
      </c>
      <c r="M6932" s="376">
        <v>108.4</v>
      </c>
      <c r="N6932" s="379">
        <f t="shared" si="110"/>
        <v>45.528000000000006</v>
      </c>
    </row>
    <row r="6933" spans="1:14" x14ac:dyDescent="0.2">
      <c r="A6933" s="21">
        <v>44807</v>
      </c>
      <c r="D6933" s="375">
        <v>93.09</v>
      </c>
      <c r="E6933" s="376">
        <v>86.87</v>
      </c>
      <c r="F6933" s="564">
        <f t="shared" si="109"/>
        <v>1.0716012432370208</v>
      </c>
      <c r="K6933" s="375">
        <v>83.35</v>
      </c>
      <c r="M6933" s="376">
        <v>108.4</v>
      </c>
      <c r="N6933" s="379">
        <f t="shared" si="110"/>
        <v>45.528000000000006</v>
      </c>
    </row>
    <row r="6934" spans="1:14" x14ac:dyDescent="0.2">
      <c r="A6934" s="21">
        <v>44808</v>
      </c>
      <c r="D6934" s="375">
        <v>93.09</v>
      </c>
      <c r="E6934" s="376">
        <v>86.87</v>
      </c>
      <c r="F6934" s="564">
        <f t="shared" si="109"/>
        <v>1.0716012432370208</v>
      </c>
      <c r="K6934" s="375">
        <v>83.35</v>
      </c>
      <c r="M6934" s="376">
        <v>108.4</v>
      </c>
      <c r="N6934" s="379">
        <f t="shared" si="110"/>
        <v>45.528000000000006</v>
      </c>
    </row>
    <row r="6935" spans="1:14" s="593" customFormat="1" ht="19.2" x14ac:dyDescent="0.2">
      <c r="A6935" s="591">
        <v>44809</v>
      </c>
      <c r="D6935" s="743">
        <v>94.22</v>
      </c>
      <c r="E6935" s="590">
        <v>86.87</v>
      </c>
      <c r="F6935" s="667" t="s">
        <v>3417</v>
      </c>
      <c r="K6935" s="729">
        <v>83.35</v>
      </c>
      <c r="M6935" s="590">
        <v>108.4</v>
      </c>
      <c r="N6935" s="592">
        <f t="shared" si="110"/>
        <v>45.528000000000006</v>
      </c>
    </row>
    <row r="6936" spans="1:14" x14ac:dyDescent="0.2">
      <c r="A6936" s="21">
        <v>44810</v>
      </c>
      <c r="D6936" s="18">
        <v>91.43</v>
      </c>
      <c r="E6936" s="161">
        <v>86.88</v>
      </c>
      <c r="F6936" s="564">
        <f t="shared" si="109"/>
        <v>1.0523710865561695</v>
      </c>
      <c r="K6936" s="18">
        <v>83.36</v>
      </c>
      <c r="M6936" s="161">
        <v>109.9</v>
      </c>
      <c r="N6936" s="389">
        <f t="shared" si="110"/>
        <v>46.158000000000001</v>
      </c>
    </row>
    <row r="6937" spans="1:14" x14ac:dyDescent="0.2">
      <c r="A6937" s="21">
        <v>44811</v>
      </c>
      <c r="D6937" s="18">
        <v>86.83</v>
      </c>
      <c r="E6937" s="161">
        <v>81.94</v>
      </c>
      <c r="F6937" s="564">
        <f t="shared" si="109"/>
        <v>1.0596778130339273</v>
      </c>
      <c r="M6937" s="161">
        <v>105.9</v>
      </c>
      <c r="N6937" s="389">
        <f t="shared" si="110"/>
        <v>44.478000000000009</v>
      </c>
    </row>
    <row r="6938" spans="1:14" x14ac:dyDescent="0.2">
      <c r="A6938" s="21">
        <v>44812</v>
      </c>
      <c r="D6938" s="18">
        <v>87.99</v>
      </c>
      <c r="E6938" s="161">
        <v>83.54</v>
      </c>
      <c r="F6938" s="564">
        <f t="shared" si="109"/>
        <v>1.053267895618865</v>
      </c>
      <c r="M6938" s="161">
        <v>104</v>
      </c>
      <c r="N6938" s="389">
        <f t="shared" si="110"/>
        <v>43.68</v>
      </c>
    </row>
    <row r="6939" spans="1:14" x14ac:dyDescent="0.2">
      <c r="A6939" s="21">
        <v>44813</v>
      </c>
      <c r="D6939" s="375">
        <v>91.68</v>
      </c>
      <c r="E6939" s="376">
        <v>86.79</v>
      </c>
      <c r="F6939" s="564">
        <f t="shared" si="109"/>
        <v>1.0563428966470791</v>
      </c>
      <c r="M6939" s="376">
        <v>103.8</v>
      </c>
      <c r="N6939" s="379">
        <f t="shared" si="110"/>
        <v>43.596000000000004</v>
      </c>
    </row>
    <row r="6940" spans="1:14" x14ac:dyDescent="0.2">
      <c r="A6940" s="21">
        <v>44814</v>
      </c>
      <c r="D6940" s="375">
        <v>91.68</v>
      </c>
      <c r="E6940" s="376">
        <v>86.79</v>
      </c>
      <c r="F6940" s="564">
        <f t="shared" si="109"/>
        <v>1.0563428966470791</v>
      </c>
      <c r="M6940" s="376">
        <v>103.8</v>
      </c>
      <c r="N6940" s="379">
        <f t="shared" si="110"/>
        <v>43.596000000000004</v>
      </c>
    </row>
    <row r="6941" spans="1:14" x14ac:dyDescent="0.2">
      <c r="A6941" s="21">
        <v>44815</v>
      </c>
      <c r="D6941" s="375">
        <v>91.68</v>
      </c>
      <c r="E6941" s="376">
        <v>86.79</v>
      </c>
      <c r="F6941" s="564">
        <f t="shared" si="109"/>
        <v>1.0563428966470791</v>
      </c>
      <c r="M6941" s="376">
        <v>103.8</v>
      </c>
      <c r="N6941" s="379">
        <f t="shared" si="110"/>
        <v>43.596000000000004</v>
      </c>
    </row>
    <row r="6942" spans="1:14" x14ac:dyDescent="0.2">
      <c r="A6942" s="21">
        <v>44816</v>
      </c>
      <c r="D6942" s="18">
        <v>93.45</v>
      </c>
      <c r="E6942" s="161">
        <v>87.78</v>
      </c>
      <c r="F6942" s="564">
        <f t="shared" si="109"/>
        <v>1.0645933014354068</v>
      </c>
      <c r="M6942" s="161">
        <v>104.3</v>
      </c>
      <c r="N6942" s="389">
        <f t="shared" si="110"/>
        <v>43.805999999999997</v>
      </c>
    </row>
    <row r="6943" spans="1:14" x14ac:dyDescent="0.2">
      <c r="A6943" s="21">
        <v>44817</v>
      </c>
      <c r="D6943" s="18">
        <v>92.04</v>
      </c>
      <c r="E6943" s="161">
        <v>87.31</v>
      </c>
      <c r="F6943" s="564">
        <f t="shared" si="109"/>
        <v>1.0541747795212462</v>
      </c>
      <c r="M6943" s="161">
        <v>106.3</v>
      </c>
      <c r="N6943" s="389">
        <f t="shared" si="110"/>
        <v>44.646000000000001</v>
      </c>
    </row>
    <row r="6944" spans="1:14" x14ac:dyDescent="0.2">
      <c r="A6944" s="21">
        <v>44818</v>
      </c>
      <c r="D6944" s="18">
        <v>92.83</v>
      </c>
      <c r="E6944" s="161">
        <v>88.48</v>
      </c>
      <c r="F6944" s="564">
        <f t="shared" si="109"/>
        <v>1.0491636528028931</v>
      </c>
      <c r="K6944" s="18">
        <v>84.96</v>
      </c>
      <c r="M6944" s="161">
        <v>106.5</v>
      </c>
      <c r="N6944" s="389">
        <f t="shared" si="110"/>
        <v>44.73</v>
      </c>
    </row>
    <row r="6945" spans="1:14" x14ac:dyDescent="0.2">
      <c r="A6945" s="21">
        <v>44819</v>
      </c>
      <c r="D6945" s="18">
        <v>89.28</v>
      </c>
      <c r="E6945" s="161">
        <v>85.1</v>
      </c>
      <c r="F6945" s="564">
        <f t="shared" si="109"/>
        <v>1.0491186839012927</v>
      </c>
      <c r="K6945" s="18">
        <v>81.58</v>
      </c>
      <c r="M6945" s="161">
        <v>103.5</v>
      </c>
      <c r="N6945" s="389">
        <f t="shared" si="110"/>
        <v>43.47</v>
      </c>
    </row>
    <row r="6946" spans="1:14" x14ac:dyDescent="0.2">
      <c r="A6946" s="21">
        <v>44820</v>
      </c>
      <c r="D6946" s="375">
        <v>89.43</v>
      </c>
      <c r="E6946" s="376">
        <v>85.11</v>
      </c>
      <c r="F6946" s="564">
        <f t="shared" si="109"/>
        <v>1.0507578427916815</v>
      </c>
      <c r="K6946" s="375">
        <v>81.59</v>
      </c>
      <c r="M6946" s="376">
        <v>102.3</v>
      </c>
      <c r="N6946" s="379">
        <f t="shared" si="110"/>
        <v>42.965999999999994</v>
      </c>
    </row>
    <row r="6947" spans="1:14" x14ac:dyDescent="0.2">
      <c r="A6947" s="21">
        <v>44821</v>
      </c>
      <c r="D6947" s="375">
        <v>89.43</v>
      </c>
      <c r="E6947" s="376">
        <v>85.11</v>
      </c>
      <c r="F6947" s="564">
        <f t="shared" si="109"/>
        <v>1.0507578427916815</v>
      </c>
      <c r="K6947" s="375">
        <v>81.59</v>
      </c>
      <c r="M6947" s="376">
        <v>102.3</v>
      </c>
      <c r="N6947" s="379">
        <f t="shared" si="110"/>
        <v>42.965999999999994</v>
      </c>
    </row>
    <row r="6948" spans="1:14" x14ac:dyDescent="0.2">
      <c r="A6948" s="21">
        <v>44822</v>
      </c>
      <c r="D6948" s="375">
        <v>89.43</v>
      </c>
      <c r="E6948" s="376">
        <v>85.11</v>
      </c>
      <c r="F6948" s="564">
        <f t="shared" ref="F6948:F7011" si="111">D6948/E6948</f>
        <v>1.0507578427916815</v>
      </c>
      <c r="K6948" s="375">
        <v>81.59</v>
      </c>
      <c r="M6948" s="376">
        <v>102.3</v>
      </c>
      <c r="N6948" s="379">
        <f t="shared" si="110"/>
        <v>42.965999999999994</v>
      </c>
    </row>
    <row r="6949" spans="1:14" x14ac:dyDescent="0.2">
      <c r="A6949" s="21">
        <v>44823</v>
      </c>
      <c r="D6949" s="18">
        <v>89.43</v>
      </c>
      <c r="E6949" s="161">
        <v>85.73</v>
      </c>
      <c r="F6949" s="564">
        <f t="shared" si="111"/>
        <v>1.0431587542283915</v>
      </c>
      <c r="K6949" s="18">
        <v>82.21</v>
      </c>
      <c r="M6949" s="161">
        <v>101.4</v>
      </c>
      <c r="N6949" s="389">
        <f t="shared" si="110"/>
        <v>42.588000000000001</v>
      </c>
    </row>
    <row r="6950" spans="1:14" x14ac:dyDescent="0.2">
      <c r="A6950" s="21">
        <v>44824</v>
      </c>
      <c r="D6950" s="557">
        <v>89.62</v>
      </c>
      <c r="E6950" s="161">
        <v>84.45</v>
      </c>
      <c r="F6950" s="564">
        <f t="shared" si="111"/>
        <v>1.0612196566015395</v>
      </c>
      <c r="K6950" s="18">
        <v>80.930000000000007</v>
      </c>
      <c r="M6950" s="426">
        <v>99.8</v>
      </c>
      <c r="N6950" s="389">
        <f t="shared" si="110"/>
        <v>41.915999999999997</v>
      </c>
    </row>
    <row r="6951" spans="1:14" s="593" customFormat="1" ht="20.399999999999999" x14ac:dyDescent="0.2">
      <c r="A6951" s="591">
        <v>44825</v>
      </c>
      <c r="D6951" s="761">
        <v>89.86</v>
      </c>
      <c r="E6951" s="740">
        <v>82.94</v>
      </c>
      <c r="F6951" s="762" t="s">
        <v>3419</v>
      </c>
      <c r="K6951" s="743">
        <v>79.42</v>
      </c>
      <c r="M6951" s="741">
        <v>96.5</v>
      </c>
      <c r="N6951" s="742">
        <f t="shared" si="110"/>
        <v>40.53</v>
      </c>
    </row>
    <row r="6952" spans="1:14" x14ac:dyDescent="0.2">
      <c r="A6952" s="21">
        <v>44826</v>
      </c>
      <c r="D6952" s="426">
        <v>90.4</v>
      </c>
      <c r="E6952" s="161">
        <v>83.49</v>
      </c>
      <c r="F6952" s="564">
        <f t="shared" si="111"/>
        <v>1.0827644029225059</v>
      </c>
      <c r="K6952" s="18">
        <v>79.97</v>
      </c>
      <c r="M6952" s="426">
        <v>97.3</v>
      </c>
      <c r="N6952" s="389">
        <f t="shared" si="110"/>
        <v>40.866</v>
      </c>
    </row>
    <row r="6953" spans="1:14" x14ac:dyDescent="0.2">
      <c r="A6953" s="21">
        <v>44827</v>
      </c>
      <c r="D6953" s="375">
        <v>84.29</v>
      </c>
      <c r="E6953" s="376">
        <v>78.739999999999995</v>
      </c>
      <c r="F6953" s="564">
        <f t="shared" si="111"/>
        <v>1.070485140970282</v>
      </c>
      <c r="K6953" s="375">
        <v>75.22</v>
      </c>
      <c r="M6953" s="376">
        <v>88.5</v>
      </c>
      <c r="N6953" s="379">
        <f t="shared" si="110"/>
        <v>37.17</v>
      </c>
    </row>
    <row r="6954" spans="1:14" x14ac:dyDescent="0.2">
      <c r="A6954" s="21">
        <v>44828</v>
      </c>
      <c r="D6954" s="375">
        <v>84.29</v>
      </c>
      <c r="E6954" s="376">
        <v>78.739999999999995</v>
      </c>
      <c r="F6954" s="564">
        <f t="shared" si="111"/>
        <v>1.070485140970282</v>
      </c>
      <c r="K6954" s="375">
        <v>75.22</v>
      </c>
      <c r="M6954" s="376">
        <v>88.5</v>
      </c>
      <c r="N6954" s="379">
        <f t="shared" si="110"/>
        <v>37.17</v>
      </c>
    </row>
    <row r="6955" spans="1:14" x14ac:dyDescent="0.2">
      <c r="A6955" s="21">
        <v>44829</v>
      </c>
      <c r="D6955" s="375">
        <v>84.29</v>
      </c>
      <c r="E6955" s="376">
        <v>78.739999999999995</v>
      </c>
      <c r="F6955" s="564">
        <f t="shared" si="111"/>
        <v>1.070485140970282</v>
      </c>
      <c r="K6955" s="375">
        <v>75.22</v>
      </c>
      <c r="M6955" s="376">
        <v>88.5</v>
      </c>
      <c r="N6955" s="379">
        <f t="shared" si="110"/>
        <v>37.17</v>
      </c>
    </row>
    <row r="6956" spans="1:14" x14ac:dyDescent="0.2">
      <c r="A6956" s="21">
        <v>44830</v>
      </c>
      <c r="D6956" s="557">
        <v>82.55</v>
      </c>
      <c r="E6956" s="161">
        <v>76.709999999999994</v>
      </c>
      <c r="F6956" s="564">
        <f t="shared" si="111"/>
        <v>1.0761308825446487</v>
      </c>
      <c r="K6956" s="18">
        <v>73.19</v>
      </c>
      <c r="M6956" s="426">
        <v>85.6</v>
      </c>
      <c r="N6956" s="389">
        <f t="shared" si="110"/>
        <v>35.951999999999998</v>
      </c>
    </row>
    <row r="6957" spans="1:14" x14ac:dyDescent="0.2">
      <c r="A6957" s="21">
        <v>44831</v>
      </c>
      <c r="D6957" s="376">
        <v>85.97</v>
      </c>
      <c r="E6957" s="161">
        <v>78.5</v>
      </c>
      <c r="F6957" s="564">
        <f t="shared" si="111"/>
        <v>1.0951592356687898</v>
      </c>
      <c r="K6957" s="18">
        <v>74.98</v>
      </c>
      <c r="M6957" s="426">
        <v>86</v>
      </c>
      <c r="N6957" s="389">
        <f t="shared" si="110"/>
        <v>36.119999999999997</v>
      </c>
    </row>
    <row r="6958" spans="1:14" x14ac:dyDescent="0.2">
      <c r="A6958" s="21">
        <v>44832</v>
      </c>
      <c r="D6958" s="376">
        <v>89.55</v>
      </c>
      <c r="E6958" s="161">
        <v>82.15</v>
      </c>
      <c r="F6958" s="564">
        <f t="shared" si="111"/>
        <v>1.0900791235544733</v>
      </c>
      <c r="K6958" s="18">
        <v>78.63</v>
      </c>
      <c r="M6958" s="426">
        <v>87.3</v>
      </c>
      <c r="N6958" s="389">
        <f t="shared" si="110"/>
        <v>36.665999999999997</v>
      </c>
    </row>
    <row r="6959" spans="1:14" x14ac:dyDescent="0.2">
      <c r="A6959" s="21">
        <v>44833</v>
      </c>
      <c r="D6959" s="376">
        <v>89.41</v>
      </c>
      <c r="E6959" s="161">
        <v>81.23</v>
      </c>
      <c r="F6959" s="564">
        <f t="shared" si="111"/>
        <v>1.1007017111904467</v>
      </c>
      <c r="K6959" s="18">
        <v>77.709999999999994</v>
      </c>
      <c r="M6959" s="426">
        <v>88.3</v>
      </c>
      <c r="N6959" s="389">
        <f t="shared" si="110"/>
        <v>37.085999999999999</v>
      </c>
    </row>
    <row r="6960" spans="1:14" ht="13.2" x14ac:dyDescent="0.2">
      <c r="A6960" s="21">
        <v>44834</v>
      </c>
      <c r="D6960" s="376">
        <v>88.9</v>
      </c>
      <c r="E6960" s="376">
        <v>79.489999999999995</v>
      </c>
      <c r="F6960" s="564">
        <f t="shared" si="111"/>
        <v>1.1183796703987925</v>
      </c>
      <c r="H6960" s="750">
        <f>AVERAGE(D6931:D6960)</f>
        <v>89.715666666666692</v>
      </c>
      <c r="I6960" s="750">
        <f>AVERAGE(E6931:E6960)</f>
        <v>84.057666666666648</v>
      </c>
      <c r="K6960" s="375">
        <v>75.97</v>
      </c>
      <c r="M6960" s="376">
        <v>86.5</v>
      </c>
      <c r="N6960" s="379">
        <f t="shared" si="110"/>
        <v>36.33</v>
      </c>
    </row>
    <row r="6961" spans="1:14" s="57" customFormat="1" x14ac:dyDescent="0.2">
      <c r="A6961" s="286">
        <v>44835</v>
      </c>
      <c r="D6961" s="431">
        <v>88.9</v>
      </c>
      <c r="E6961" s="431">
        <v>79.489999999999995</v>
      </c>
      <c r="F6961" s="564">
        <f t="shared" si="111"/>
        <v>1.1183796703987925</v>
      </c>
      <c r="K6961" s="430">
        <v>75.97</v>
      </c>
      <c r="M6961" s="376">
        <v>86.5</v>
      </c>
      <c r="N6961" s="434">
        <f t="shared" si="110"/>
        <v>36.33</v>
      </c>
    </row>
    <row r="6962" spans="1:14" x14ac:dyDescent="0.2">
      <c r="A6962" s="21">
        <v>44836</v>
      </c>
      <c r="D6962" s="376">
        <v>88.9</v>
      </c>
      <c r="E6962" s="376">
        <v>79.489999999999995</v>
      </c>
      <c r="F6962" s="564">
        <f t="shared" si="111"/>
        <v>1.1183796703987925</v>
      </c>
      <c r="K6962" s="375">
        <v>75.97</v>
      </c>
      <c r="M6962" s="376">
        <v>86.5</v>
      </c>
      <c r="N6962" s="379">
        <f t="shared" si="110"/>
        <v>36.33</v>
      </c>
    </row>
    <row r="6963" spans="1:14" x14ac:dyDescent="0.2">
      <c r="A6963" s="21">
        <v>44837</v>
      </c>
      <c r="D6963" s="376">
        <v>90.68</v>
      </c>
      <c r="E6963" s="161">
        <v>83.63</v>
      </c>
      <c r="F6963" s="564">
        <f t="shared" si="111"/>
        <v>1.0842998923831162</v>
      </c>
      <c r="K6963" s="18">
        <v>80.11</v>
      </c>
      <c r="M6963" s="426">
        <v>86</v>
      </c>
      <c r="N6963" s="389">
        <f t="shared" si="110"/>
        <v>36.119999999999997</v>
      </c>
    </row>
    <row r="6964" spans="1:14" x14ac:dyDescent="0.2">
      <c r="A6964" s="21">
        <v>44838</v>
      </c>
      <c r="D6964" s="161">
        <v>93.74</v>
      </c>
      <c r="E6964" s="161">
        <v>86.52</v>
      </c>
      <c r="F6964" s="564">
        <f t="shared" si="111"/>
        <v>1.0834489135460008</v>
      </c>
      <c r="K6964" s="161">
        <v>83</v>
      </c>
      <c r="M6964" s="426">
        <v>87.6</v>
      </c>
      <c r="N6964" s="389">
        <f t="shared" si="110"/>
        <v>36.791999999999994</v>
      </c>
    </row>
    <row r="6965" spans="1:14" s="593" customFormat="1" ht="61.2" x14ac:dyDescent="0.2">
      <c r="A6965" s="591">
        <v>44839</v>
      </c>
      <c r="D6965" s="740">
        <v>94.35</v>
      </c>
      <c r="E6965" s="740">
        <v>87.76</v>
      </c>
      <c r="F6965" s="760" t="s">
        <v>3418</v>
      </c>
      <c r="K6965" s="743">
        <v>84.24</v>
      </c>
      <c r="M6965" s="741">
        <v>91.4</v>
      </c>
      <c r="N6965" s="389">
        <f t="shared" si="110"/>
        <v>38.387999999999998</v>
      </c>
    </row>
    <row r="6966" spans="1:14" x14ac:dyDescent="0.2">
      <c r="A6966" s="21">
        <v>44840</v>
      </c>
      <c r="D6966" s="161">
        <v>95.65</v>
      </c>
      <c r="E6966" s="161">
        <v>88.45</v>
      </c>
      <c r="F6966" s="564">
        <f t="shared" si="111"/>
        <v>1.0814019219898248</v>
      </c>
      <c r="M6966" s="426">
        <v>92.5</v>
      </c>
      <c r="N6966" s="389">
        <f t="shared" si="110"/>
        <v>38.85</v>
      </c>
    </row>
    <row r="6967" spans="1:14" x14ac:dyDescent="0.2">
      <c r="A6967" s="21">
        <v>44841</v>
      </c>
      <c r="D6967" s="376">
        <v>98.88</v>
      </c>
      <c r="E6967" s="376">
        <v>92.64</v>
      </c>
      <c r="F6967" s="564">
        <f t="shared" si="111"/>
        <v>1.0673575129533679</v>
      </c>
      <c r="M6967" s="376">
        <v>91.1</v>
      </c>
      <c r="N6967" s="379">
        <f t="shared" ref="N6967:N7031" si="112">(M6967/100)*42</f>
        <v>38.261999999999993</v>
      </c>
    </row>
    <row r="6968" spans="1:14" x14ac:dyDescent="0.2">
      <c r="A6968" s="21">
        <v>44842</v>
      </c>
      <c r="D6968" s="376">
        <v>98.88</v>
      </c>
      <c r="E6968" s="376">
        <v>92.64</v>
      </c>
      <c r="F6968" s="564">
        <f t="shared" si="111"/>
        <v>1.0673575129533679</v>
      </c>
      <c r="M6968" s="376">
        <v>91.1</v>
      </c>
      <c r="N6968" s="379">
        <f t="shared" si="112"/>
        <v>38.261999999999993</v>
      </c>
    </row>
    <row r="6969" spans="1:14" x14ac:dyDescent="0.2">
      <c r="A6969" s="21">
        <v>44843</v>
      </c>
      <c r="D6969" s="376">
        <v>98.88</v>
      </c>
      <c r="E6969" s="376">
        <v>92.64</v>
      </c>
      <c r="F6969" s="564">
        <f t="shared" si="111"/>
        <v>1.0673575129533679</v>
      </c>
      <c r="M6969" s="376">
        <v>91.1</v>
      </c>
      <c r="N6969" s="379">
        <f t="shared" si="112"/>
        <v>38.261999999999993</v>
      </c>
    </row>
    <row r="6970" spans="1:14" x14ac:dyDescent="0.2">
      <c r="A6970" s="21">
        <v>44844</v>
      </c>
      <c r="D6970" s="161">
        <v>97.13</v>
      </c>
      <c r="E6970" s="18">
        <v>91.13</v>
      </c>
      <c r="F6970" s="564">
        <f t="shared" si="111"/>
        <v>1.0658400087786679</v>
      </c>
      <c r="M6970" s="161">
        <v>89.8</v>
      </c>
      <c r="N6970" s="389">
        <f t="shared" si="112"/>
        <v>37.716000000000001</v>
      </c>
    </row>
    <row r="6971" spans="1:14" x14ac:dyDescent="0.2">
      <c r="A6971" s="21">
        <v>44845</v>
      </c>
      <c r="D6971" s="161">
        <v>95.17</v>
      </c>
      <c r="E6971" s="18">
        <v>89.35</v>
      </c>
      <c r="F6971" s="564">
        <f t="shared" si="111"/>
        <v>1.0651371012870734</v>
      </c>
      <c r="K6971"/>
      <c r="M6971" s="161">
        <v>84.8</v>
      </c>
      <c r="N6971" s="389">
        <f t="shared" si="112"/>
        <v>35.616</v>
      </c>
    </row>
    <row r="6972" spans="1:14" x14ac:dyDescent="0.2">
      <c r="A6972" s="21">
        <v>44846</v>
      </c>
      <c r="D6972" s="161">
        <v>93.44</v>
      </c>
      <c r="E6972" s="18">
        <v>87.27</v>
      </c>
      <c r="F6972" s="564">
        <f t="shared" si="111"/>
        <v>1.0707001260456057</v>
      </c>
      <c r="K6972"/>
      <c r="M6972" s="161">
        <v>84</v>
      </c>
      <c r="N6972" s="389">
        <f t="shared" si="112"/>
        <v>35.28</v>
      </c>
    </row>
    <row r="6973" spans="1:14" x14ac:dyDescent="0.2">
      <c r="A6973" s="21">
        <v>44847</v>
      </c>
      <c r="D6973" s="161">
        <v>95.16</v>
      </c>
      <c r="E6973" s="18">
        <v>89.11</v>
      </c>
      <c r="F6973" s="564">
        <f t="shared" si="111"/>
        <v>1.0678936146335989</v>
      </c>
      <c r="K6973"/>
      <c r="M6973" s="161">
        <v>86</v>
      </c>
      <c r="N6973" s="389">
        <f t="shared" si="112"/>
        <v>36.119999999999997</v>
      </c>
    </row>
    <row r="6974" spans="1:14" x14ac:dyDescent="0.2">
      <c r="A6974" s="21">
        <v>44848</v>
      </c>
      <c r="D6974" s="376">
        <v>92.22</v>
      </c>
      <c r="E6974" s="375">
        <v>85.61</v>
      </c>
      <c r="F6974" s="564">
        <f t="shared" si="111"/>
        <v>1.077210606237589</v>
      </c>
      <c r="K6974" s="376">
        <v>82.09</v>
      </c>
      <c r="M6974" s="376">
        <v>79.8</v>
      </c>
      <c r="N6974" s="379">
        <f t="shared" si="112"/>
        <v>33.515999999999998</v>
      </c>
    </row>
    <row r="6975" spans="1:14" x14ac:dyDescent="0.2">
      <c r="A6975" s="21">
        <v>44849</v>
      </c>
      <c r="D6975" s="376">
        <v>92.22</v>
      </c>
      <c r="E6975" s="375">
        <v>85.61</v>
      </c>
      <c r="F6975" s="564">
        <f t="shared" si="111"/>
        <v>1.077210606237589</v>
      </c>
      <c r="K6975" s="376">
        <v>82.09</v>
      </c>
      <c r="M6975" s="376">
        <v>79.8</v>
      </c>
      <c r="N6975" s="379">
        <f t="shared" si="112"/>
        <v>33.515999999999998</v>
      </c>
    </row>
    <row r="6976" spans="1:14" x14ac:dyDescent="0.2">
      <c r="A6976" s="21">
        <v>44850</v>
      </c>
      <c r="D6976" s="376">
        <v>92.22</v>
      </c>
      <c r="E6976" s="375">
        <v>85.61</v>
      </c>
      <c r="F6976" s="564">
        <f t="shared" si="111"/>
        <v>1.077210606237589</v>
      </c>
      <c r="K6976" s="376">
        <v>82.09</v>
      </c>
      <c r="M6976" s="376">
        <v>79.8</v>
      </c>
      <c r="N6976" s="379">
        <f t="shared" si="112"/>
        <v>33.515999999999998</v>
      </c>
    </row>
    <row r="6977" spans="1:14" x14ac:dyDescent="0.2">
      <c r="A6977" s="21">
        <v>44851</v>
      </c>
      <c r="D6977" s="161">
        <v>91.04</v>
      </c>
      <c r="E6977" s="18">
        <v>85.46</v>
      </c>
      <c r="F6977" s="564">
        <f t="shared" si="111"/>
        <v>1.0652937046571498</v>
      </c>
      <c r="K6977" s="161">
        <v>81.94</v>
      </c>
      <c r="M6977" s="161">
        <v>79.8</v>
      </c>
      <c r="N6977" s="389">
        <f t="shared" si="112"/>
        <v>33.515999999999998</v>
      </c>
    </row>
    <row r="6978" spans="1:14" x14ac:dyDescent="0.2">
      <c r="A6978" s="21">
        <v>44852</v>
      </c>
      <c r="D6978" s="161">
        <v>89.46</v>
      </c>
      <c r="E6978" s="18">
        <v>82.82</v>
      </c>
      <c r="F6978" s="564">
        <f t="shared" si="111"/>
        <v>1.0801738710456412</v>
      </c>
      <c r="K6978" s="161">
        <v>79.3</v>
      </c>
      <c r="M6978" s="161">
        <v>82.4</v>
      </c>
      <c r="N6978" s="389">
        <f t="shared" si="112"/>
        <v>34.608000000000004</v>
      </c>
    </row>
    <row r="6979" spans="1:14" x14ac:dyDescent="0.2">
      <c r="A6979" s="21">
        <v>44853</v>
      </c>
      <c r="D6979" s="161">
        <v>91.34</v>
      </c>
      <c r="E6979" s="18">
        <v>85.55</v>
      </c>
      <c r="F6979" s="564">
        <f t="shared" si="111"/>
        <v>1.0676797194623029</v>
      </c>
      <c r="K6979" s="161">
        <v>82.03</v>
      </c>
      <c r="M6979" s="161">
        <v>83.9</v>
      </c>
      <c r="N6979" s="389">
        <f t="shared" si="112"/>
        <v>35.238000000000007</v>
      </c>
    </row>
    <row r="6980" spans="1:14" x14ac:dyDescent="0.2">
      <c r="A6980" s="21">
        <v>44854</v>
      </c>
      <c r="D6980" s="161">
        <v>91.52</v>
      </c>
      <c r="E6980" s="18">
        <v>85.98</v>
      </c>
      <c r="F6980" s="564">
        <f t="shared" si="111"/>
        <v>1.0644335892067922</v>
      </c>
      <c r="K6980" s="161">
        <v>82.46</v>
      </c>
      <c r="M6980" s="161">
        <v>83.4</v>
      </c>
      <c r="N6980" s="389">
        <f t="shared" si="112"/>
        <v>35.028000000000006</v>
      </c>
    </row>
    <row r="6981" spans="1:14" x14ac:dyDescent="0.2">
      <c r="A6981" s="21">
        <v>44855</v>
      </c>
      <c r="D6981" s="376">
        <v>91.82</v>
      </c>
      <c r="E6981" s="375">
        <v>85.05</v>
      </c>
      <c r="F6981" s="564">
        <f t="shared" si="111"/>
        <v>1.0796002351557907</v>
      </c>
      <c r="K6981" s="376">
        <v>81.53</v>
      </c>
      <c r="M6981" s="376">
        <v>83.8</v>
      </c>
      <c r="N6981" s="379">
        <f t="shared" si="112"/>
        <v>35.195999999999998</v>
      </c>
    </row>
    <row r="6982" spans="1:14" x14ac:dyDescent="0.2">
      <c r="A6982" s="21">
        <v>44856</v>
      </c>
      <c r="D6982" s="376">
        <v>91.82</v>
      </c>
      <c r="E6982" s="375">
        <v>85.05</v>
      </c>
      <c r="F6982" s="564">
        <f t="shared" si="111"/>
        <v>1.0796002351557907</v>
      </c>
      <c r="K6982" s="376">
        <v>81.53</v>
      </c>
      <c r="M6982" s="376">
        <v>83.8</v>
      </c>
      <c r="N6982" s="379">
        <f t="shared" si="112"/>
        <v>35.195999999999998</v>
      </c>
    </row>
    <row r="6983" spans="1:14" x14ac:dyDescent="0.2">
      <c r="A6983" s="21">
        <v>44857</v>
      </c>
      <c r="D6983" s="376">
        <v>91.82</v>
      </c>
      <c r="E6983" s="375">
        <v>85.05</v>
      </c>
      <c r="F6983" s="564">
        <f t="shared" si="111"/>
        <v>1.0796002351557907</v>
      </c>
      <c r="K6983" s="376">
        <v>81.53</v>
      </c>
      <c r="M6983" s="376">
        <v>83.8</v>
      </c>
      <c r="N6983" s="379">
        <f t="shared" si="112"/>
        <v>35.195999999999998</v>
      </c>
    </row>
    <row r="6984" spans="1:14" x14ac:dyDescent="0.2">
      <c r="A6984" s="21">
        <v>44858</v>
      </c>
      <c r="D6984" s="161">
        <v>91.57</v>
      </c>
      <c r="E6984" s="18">
        <v>84.58</v>
      </c>
      <c r="F6984" s="564">
        <f t="shared" si="111"/>
        <v>1.0826436509813193</v>
      </c>
      <c r="K6984" s="161">
        <v>81.06</v>
      </c>
      <c r="M6984" s="161">
        <v>83.8</v>
      </c>
      <c r="N6984" s="389">
        <f t="shared" si="112"/>
        <v>35.195999999999998</v>
      </c>
    </row>
    <row r="6985" spans="1:14" x14ac:dyDescent="0.2">
      <c r="A6985" s="21">
        <v>44859</v>
      </c>
      <c r="D6985" s="426">
        <v>91.76</v>
      </c>
      <c r="E6985" s="18">
        <v>85.32</v>
      </c>
      <c r="F6985" s="564">
        <f t="shared" si="111"/>
        <v>1.0754805438349744</v>
      </c>
      <c r="K6985" s="161">
        <v>81.8</v>
      </c>
      <c r="M6985" s="161">
        <v>85</v>
      </c>
      <c r="N6985" s="389">
        <f t="shared" si="112"/>
        <v>35.699999999999996</v>
      </c>
    </row>
    <row r="6986" spans="1:14" x14ac:dyDescent="0.2">
      <c r="A6986" s="21">
        <v>44860</v>
      </c>
      <c r="D6986" s="426">
        <v>92.93</v>
      </c>
      <c r="E6986" s="18">
        <v>87.91</v>
      </c>
      <c r="F6986" s="564">
        <f t="shared" si="111"/>
        <v>1.0571038562165853</v>
      </c>
      <c r="K6986" s="161">
        <v>84.39</v>
      </c>
      <c r="M6986" s="161">
        <v>87.3</v>
      </c>
      <c r="N6986" s="389">
        <f t="shared" si="112"/>
        <v>36.665999999999997</v>
      </c>
    </row>
    <row r="6987" spans="1:14" x14ac:dyDescent="0.2">
      <c r="A6987" s="21">
        <v>44861</v>
      </c>
      <c r="D6987" s="426">
        <v>94.17</v>
      </c>
      <c r="E6987" s="18">
        <v>89.08</v>
      </c>
      <c r="F6987" s="564">
        <f t="shared" si="111"/>
        <v>1.057139649753031</v>
      </c>
      <c r="K6987" s="161">
        <v>85.56</v>
      </c>
      <c r="M6987" s="161">
        <v>86.5</v>
      </c>
      <c r="N6987" s="389">
        <f t="shared" si="112"/>
        <v>36.33</v>
      </c>
    </row>
    <row r="6988" spans="1:14" x14ac:dyDescent="0.2">
      <c r="A6988" s="21">
        <v>44862</v>
      </c>
      <c r="D6988" s="376">
        <v>94.64</v>
      </c>
      <c r="E6988" s="376">
        <v>87.9</v>
      </c>
      <c r="F6988" s="564">
        <f t="shared" si="111"/>
        <v>1.0766780432309442</v>
      </c>
      <c r="K6988" s="376">
        <v>84.38</v>
      </c>
      <c r="M6988" s="376">
        <v>87.3</v>
      </c>
      <c r="N6988" s="379">
        <f t="shared" si="112"/>
        <v>36.665999999999997</v>
      </c>
    </row>
    <row r="6989" spans="1:14" x14ac:dyDescent="0.2">
      <c r="A6989" s="21">
        <v>44863</v>
      </c>
      <c r="D6989" s="376">
        <v>94.64</v>
      </c>
      <c r="E6989" s="376">
        <v>87.9</v>
      </c>
      <c r="F6989" s="564">
        <f t="shared" si="111"/>
        <v>1.0766780432309442</v>
      </c>
      <c r="K6989" s="376">
        <v>84.38</v>
      </c>
      <c r="M6989" s="376">
        <v>87.3</v>
      </c>
      <c r="N6989" s="379">
        <f t="shared" si="112"/>
        <v>36.665999999999997</v>
      </c>
    </row>
    <row r="6990" spans="1:14" x14ac:dyDescent="0.2">
      <c r="A6990" s="21">
        <v>44864</v>
      </c>
      <c r="D6990" s="376">
        <v>94.64</v>
      </c>
      <c r="E6990" s="376">
        <v>87.9</v>
      </c>
      <c r="F6990" s="564">
        <f t="shared" si="111"/>
        <v>1.0766780432309442</v>
      </c>
      <c r="K6990" s="376">
        <v>84.38</v>
      </c>
      <c r="M6990" s="376">
        <v>87.3</v>
      </c>
      <c r="N6990" s="379">
        <f t="shared" si="112"/>
        <v>36.665999999999997</v>
      </c>
    </row>
    <row r="6991" spans="1:14" ht="13.2" x14ac:dyDescent="0.2">
      <c r="A6991" s="21">
        <v>44865</v>
      </c>
      <c r="D6991" s="426">
        <v>93.3</v>
      </c>
      <c r="E6991" s="18">
        <v>86.53</v>
      </c>
      <c r="F6991" s="564">
        <f t="shared" si="111"/>
        <v>1.0782387611233097</v>
      </c>
      <c r="H6991" s="750">
        <f>AVERAGE(D6961:D6991)</f>
        <v>93.319032258064524</v>
      </c>
      <c r="I6991" s="750">
        <f>AVERAGE(E6961:E6991)</f>
        <v>86.742903225806444</v>
      </c>
      <c r="K6991" s="161">
        <v>83.01</v>
      </c>
      <c r="M6991" s="161">
        <v>87.6</v>
      </c>
      <c r="N6991" s="389">
        <f t="shared" si="112"/>
        <v>36.791999999999994</v>
      </c>
    </row>
    <row r="6992" spans="1:14" s="57" customFormat="1" x14ac:dyDescent="0.2">
      <c r="A6992" s="286">
        <v>44866</v>
      </c>
      <c r="D6992" s="429">
        <v>95.12</v>
      </c>
      <c r="E6992" s="370">
        <v>88.37</v>
      </c>
      <c r="F6992" s="564">
        <f t="shared" si="111"/>
        <v>1.0763833880276112</v>
      </c>
      <c r="K6992" s="372">
        <v>84.85</v>
      </c>
      <c r="M6992" s="332">
        <v>87.8</v>
      </c>
      <c r="N6992" s="401">
        <f t="shared" si="112"/>
        <v>36.875999999999998</v>
      </c>
    </row>
    <row r="6993" spans="1:14" s="593" customFormat="1" ht="20.399999999999999" x14ac:dyDescent="0.2">
      <c r="A6993" s="591">
        <v>44867</v>
      </c>
      <c r="D6993" s="741">
        <v>96.07</v>
      </c>
      <c r="E6993" s="740">
        <v>90</v>
      </c>
      <c r="F6993" s="762" t="s">
        <v>3419</v>
      </c>
      <c r="K6993" s="740">
        <v>86.48</v>
      </c>
      <c r="M6993" s="740">
        <v>88.1</v>
      </c>
      <c r="N6993" s="742">
        <f t="shared" si="112"/>
        <v>37.001999999999995</v>
      </c>
    </row>
    <row r="6994" spans="1:14" x14ac:dyDescent="0.2">
      <c r="A6994" s="21">
        <v>44868</v>
      </c>
      <c r="D6994" s="557">
        <v>95.29</v>
      </c>
      <c r="E6994" s="161">
        <v>88.17</v>
      </c>
      <c r="F6994" s="564">
        <f t="shared" si="111"/>
        <v>1.0807530906203924</v>
      </c>
      <c r="K6994" s="161">
        <v>84.65</v>
      </c>
      <c r="M6994" s="161">
        <v>85.1</v>
      </c>
      <c r="N6994" s="389">
        <f t="shared" si="112"/>
        <v>35.741999999999997</v>
      </c>
    </row>
    <row r="6995" spans="1:14" x14ac:dyDescent="0.2">
      <c r="A6995" s="21">
        <v>44869</v>
      </c>
      <c r="D6995" s="375">
        <v>99.53</v>
      </c>
      <c r="E6995" s="376">
        <v>92.61</v>
      </c>
      <c r="F6995" s="564">
        <f t="shared" si="111"/>
        <v>1.0747219522729727</v>
      </c>
      <c r="K6995" s="161">
        <v>89.09</v>
      </c>
      <c r="M6995" s="376">
        <v>88.4</v>
      </c>
      <c r="N6995" s="379">
        <f t="shared" si="112"/>
        <v>37.128</v>
      </c>
    </row>
    <row r="6996" spans="1:14" x14ac:dyDescent="0.2">
      <c r="A6996" s="21">
        <v>44870</v>
      </c>
      <c r="D6996" s="375">
        <v>99.53</v>
      </c>
      <c r="E6996" s="376">
        <v>92.61</v>
      </c>
      <c r="F6996" s="564">
        <f t="shared" si="111"/>
        <v>1.0747219522729727</v>
      </c>
      <c r="K6996" s="161"/>
      <c r="M6996" s="376">
        <v>88.4</v>
      </c>
      <c r="N6996" s="379">
        <f t="shared" si="112"/>
        <v>37.128</v>
      </c>
    </row>
    <row r="6997" spans="1:14" x14ac:dyDescent="0.2">
      <c r="A6997" s="21">
        <v>44871</v>
      </c>
      <c r="D6997" s="375">
        <v>99.53</v>
      </c>
      <c r="E6997" s="376">
        <v>92.61</v>
      </c>
      <c r="F6997" s="564">
        <f t="shared" si="111"/>
        <v>1.0747219522729727</v>
      </c>
      <c r="K6997" s="161"/>
      <c r="M6997" s="376">
        <v>88.4</v>
      </c>
      <c r="N6997" s="379">
        <f t="shared" si="112"/>
        <v>37.128</v>
      </c>
    </row>
    <row r="6998" spans="1:14" x14ac:dyDescent="0.2">
      <c r="A6998" s="21">
        <v>44872</v>
      </c>
      <c r="D6998" s="557">
        <v>99.87</v>
      </c>
      <c r="E6998" s="161">
        <v>91.79</v>
      </c>
      <c r="F6998" s="564">
        <f t="shared" si="111"/>
        <v>1.0880270181937031</v>
      </c>
      <c r="K6998" s="161"/>
      <c r="M6998" s="161">
        <v>89.6</v>
      </c>
      <c r="N6998" s="389">
        <f t="shared" si="112"/>
        <v>37.631999999999998</v>
      </c>
    </row>
    <row r="6999" spans="1:14" x14ac:dyDescent="0.2">
      <c r="A6999" s="21">
        <v>44873</v>
      </c>
      <c r="D6999" s="557">
        <v>96.85</v>
      </c>
      <c r="E6999" s="161">
        <v>88.91</v>
      </c>
      <c r="F6999" s="564">
        <f t="shared" si="111"/>
        <v>1.089303790349792</v>
      </c>
      <c r="K6999" s="161"/>
      <c r="M6999" s="161">
        <v>88.8</v>
      </c>
      <c r="N6999" s="389">
        <f t="shared" si="112"/>
        <v>37.295999999999999</v>
      </c>
    </row>
    <row r="7000" spans="1:14" x14ac:dyDescent="0.2">
      <c r="A7000" s="21">
        <v>44874</v>
      </c>
      <c r="D7000" s="557">
        <v>93.05</v>
      </c>
      <c r="E7000" s="161">
        <v>85.83</v>
      </c>
      <c r="F7000" s="564">
        <f t="shared" si="111"/>
        <v>1.0841197716416171</v>
      </c>
      <c r="K7000" s="161"/>
      <c r="M7000" s="161">
        <v>86.5</v>
      </c>
      <c r="N7000" s="389">
        <f t="shared" si="112"/>
        <v>36.33</v>
      </c>
    </row>
    <row r="7001" spans="1:14" x14ac:dyDescent="0.2">
      <c r="A7001" s="21">
        <v>44875</v>
      </c>
      <c r="D7001" s="557">
        <v>94.25</v>
      </c>
      <c r="E7001" s="161">
        <v>86.47</v>
      </c>
      <c r="F7001" s="564">
        <f t="shared" si="111"/>
        <v>1.0899734011795998</v>
      </c>
      <c r="K7001" s="161"/>
      <c r="M7001" s="161">
        <v>87.5</v>
      </c>
      <c r="N7001" s="389">
        <f t="shared" si="112"/>
        <v>36.75</v>
      </c>
    </row>
    <row r="7002" spans="1:14" x14ac:dyDescent="0.2">
      <c r="A7002" s="21">
        <v>44876</v>
      </c>
      <c r="D7002" s="375">
        <v>96.37</v>
      </c>
      <c r="E7002" s="376">
        <v>88.96</v>
      </c>
      <c r="F7002" s="564">
        <f t="shared" si="111"/>
        <v>1.0832958633093526</v>
      </c>
      <c r="K7002" s="161"/>
      <c r="M7002" s="376">
        <v>86.8</v>
      </c>
      <c r="N7002" s="379">
        <f t="shared" si="112"/>
        <v>36.456000000000003</v>
      </c>
    </row>
    <row r="7003" spans="1:14" x14ac:dyDescent="0.2">
      <c r="A7003" s="21">
        <v>44877</v>
      </c>
      <c r="D7003" s="375">
        <v>96.37</v>
      </c>
      <c r="E7003" s="376">
        <v>88.96</v>
      </c>
      <c r="F7003" s="564">
        <f t="shared" si="111"/>
        <v>1.0832958633093526</v>
      </c>
      <c r="K7003" s="161"/>
      <c r="M7003" s="376">
        <v>86.8</v>
      </c>
      <c r="N7003" s="379">
        <f t="shared" si="112"/>
        <v>36.456000000000003</v>
      </c>
    </row>
    <row r="7004" spans="1:14" x14ac:dyDescent="0.2">
      <c r="A7004" s="21">
        <v>44878</v>
      </c>
      <c r="D7004" s="375">
        <v>96.37</v>
      </c>
      <c r="E7004" s="376">
        <v>88.96</v>
      </c>
      <c r="F7004" s="564">
        <f t="shared" si="111"/>
        <v>1.0832958633093526</v>
      </c>
      <c r="K7004" s="161"/>
      <c r="M7004" s="376">
        <v>86.8</v>
      </c>
      <c r="N7004" s="379">
        <f t="shared" si="112"/>
        <v>36.456000000000003</v>
      </c>
    </row>
    <row r="7005" spans="1:14" x14ac:dyDescent="0.2">
      <c r="A7005" s="21">
        <v>44879</v>
      </c>
      <c r="D7005" s="426">
        <v>93.59</v>
      </c>
      <c r="E7005" s="161">
        <v>85.87</v>
      </c>
      <c r="F7005" s="564">
        <f t="shared" si="111"/>
        <v>1.0899033422615581</v>
      </c>
      <c r="K7005" s="161">
        <v>82.35</v>
      </c>
      <c r="M7005" s="161">
        <v>87.3</v>
      </c>
      <c r="N7005" s="389">
        <f t="shared" si="112"/>
        <v>36.665999999999997</v>
      </c>
    </row>
    <row r="7006" spans="1:14" x14ac:dyDescent="0.2">
      <c r="A7006" s="21">
        <v>44880</v>
      </c>
      <c r="D7006" s="426">
        <v>94.3</v>
      </c>
      <c r="E7006" s="161">
        <v>86.92</v>
      </c>
      <c r="F7006" s="564">
        <f t="shared" si="111"/>
        <v>1.0849056603773584</v>
      </c>
      <c r="K7006" s="161">
        <v>83.4</v>
      </c>
      <c r="M7006" s="161">
        <v>88</v>
      </c>
      <c r="N7006" s="389">
        <f t="shared" si="112"/>
        <v>36.96</v>
      </c>
    </row>
    <row r="7007" spans="1:14" x14ac:dyDescent="0.2">
      <c r="A7007" s="21">
        <v>44881</v>
      </c>
      <c r="D7007" s="426">
        <v>92.61</v>
      </c>
      <c r="E7007" s="161">
        <v>85.59</v>
      </c>
      <c r="F7007" s="564">
        <f t="shared" si="111"/>
        <v>1.0820189274447949</v>
      </c>
      <c r="K7007" s="161">
        <v>82.07</v>
      </c>
      <c r="M7007" s="161">
        <v>87.1</v>
      </c>
      <c r="N7007" s="389">
        <f t="shared" si="112"/>
        <v>36.582000000000001</v>
      </c>
    </row>
    <row r="7008" spans="1:14" x14ac:dyDescent="0.2">
      <c r="A7008" s="21">
        <v>44882</v>
      </c>
      <c r="D7008" s="426">
        <v>91</v>
      </c>
      <c r="E7008" s="161">
        <v>81.64</v>
      </c>
      <c r="F7008" s="564">
        <f t="shared" si="111"/>
        <v>1.1146496815286624</v>
      </c>
      <c r="K7008" s="161">
        <v>78.12</v>
      </c>
      <c r="M7008" s="161">
        <v>85.6</v>
      </c>
      <c r="N7008" s="389">
        <f t="shared" si="112"/>
        <v>35.951999999999998</v>
      </c>
    </row>
    <row r="7009" spans="1:15" x14ac:dyDescent="0.2">
      <c r="A7009" s="21">
        <v>44883</v>
      </c>
      <c r="D7009" s="376">
        <v>88.93</v>
      </c>
      <c r="E7009" s="376">
        <v>80.08</v>
      </c>
      <c r="F7009" s="564">
        <f t="shared" si="111"/>
        <v>1.1105144855144857</v>
      </c>
      <c r="K7009" s="376">
        <v>76.56</v>
      </c>
      <c r="M7009" s="376">
        <v>85</v>
      </c>
      <c r="N7009" s="379">
        <f t="shared" si="112"/>
        <v>35.699999999999996</v>
      </c>
    </row>
    <row r="7010" spans="1:15" x14ac:dyDescent="0.2">
      <c r="A7010" s="21">
        <v>44884</v>
      </c>
      <c r="D7010" s="376">
        <v>88.93</v>
      </c>
      <c r="E7010" s="376">
        <v>80.08</v>
      </c>
      <c r="F7010" s="564">
        <f t="shared" si="111"/>
        <v>1.1105144855144857</v>
      </c>
      <c r="K7010" s="376">
        <v>76.56</v>
      </c>
      <c r="M7010" s="376">
        <v>85</v>
      </c>
      <c r="N7010" s="379">
        <f t="shared" si="112"/>
        <v>35.699999999999996</v>
      </c>
    </row>
    <row r="7011" spans="1:15" x14ac:dyDescent="0.2">
      <c r="A7011" s="21">
        <v>44885</v>
      </c>
      <c r="D7011" s="376">
        <v>88.93</v>
      </c>
      <c r="E7011" s="376">
        <v>80.08</v>
      </c>
      <c r="F7011" s="564">
        <f t="shared" si="111"/>
        <v>1.1105144855144857</v>
      </c>
      <c r="K7011" s="376">
        <v>76.56</v>
      </c>
      <c r="M7011" s="376">
        <v>85</v>
      </c>
      <c r="N7011" s="379">
        <f t="shared" si="112"/>
        <v>35.699999999999996</v>
      </c>
    </row>
    <row r="7012" spans="1:15" x14ac:dyDescent="0.2">
      <c r="A7012" s="21">
        <v>44886</v>
      </c>
      <c r="D7012" s="426">
        <v>88.44</v>
      </c>
      <c r="E7012" s="161">
        <v>79.73</v>
      </c>
      <c r="F7012" s="564">
        <f t="shared" ref="F7012:F7080" si="113">D7012/E7012</f>
        <v>1.1092436974789914</v>
      </c>
      <c r="K7012" s="161">
        <v>76.209999999999994</v>
      </c>
      <c r="M7012" s="161">
        <v>84</v>
      </c>
      <c r="N7012" s="389">
        <f t="shared" si="112"/>
        <v>35.28</v>
      </c>
    </row>
    <row r="7013" spans="1:15" x14ac:dyDescent="0.2">
      <c r="A7013" s="21">
        <v>44887</v>
      </c>
      <c r="D7013" s="426">
        <v>88.65</v>
      </c>
      <c r="E7013" s="161">
        <v>80.95</v>
      </c>
      <c r="F7013" s="564">
        <f t="shared" si="113"/>
        <v>1.0951204447189624</v>
      </c>
      <c r="K7013" s="161">
        <v>77.430000000000007</v>
      </c>
      <c r="M7013" s="161">
        <v>82.6</v>
      </c>
      <c r="N7013" s="389">
        <f t="shared" si="112"/>
        <v>34.692</v>
      </c>
    </row>
    <row r="7014" spans="1:15" x14ac:dyDescent="0.2">
      <c r="A7014" s="21">
        <v>44888</v>
      </c>
      <c r="D7014" s="426">
        <v>85.9</v>
      </c>
      <c r="E7014" s="376">
        <v>77.94</v>
      </c>
      <c r="F7014" s="564">
        <f t="shared" si="113"/>
        <v>1.1021298434693354</v>
      </c>
      <c r="K7014" s="376">
        <v>74.42</v>
      </c>
      <c r="M7014" s="376">
        <v>81.099999999999994</v>
      </c>
      <c r="N7014" s="379">
        <f t="shared" si="112"/>
        <v>34.061999999999998</v>
      </c>
    </row>
    <row r="7015" spans="1:15" x14ac:dyDescent="0.2">
      <c r="A7015" s="21">
        <v>44889</v>
      </c>
      <c r="D7015" s="161">
        <v>85.59</v>
      </c>
      <c r="E7015" s="376">
        <v>77.94</v>
      </c>
      <c r="F7015" s="424" t="s">
        <v>3273</v>
      </c>
      <c r="K7015" s="376">
        <v>74.42</v>
      </c>
      <c r="M7015" s="376">
        <v>81.099999999999994</v>
      </c>
      <c r="N7015" s="379">
        <f t="shared" si="112"/>
        <v>34.061999999999998</v>
      </c>
    </row>
    <row r="7016" spans="1:15" x14ac:dyDescent="0.2">
      <c r="A7016" s="21">
        <v>44890</v>
      </c>
      <c r="D7016" s="376">
        <v>83.4</v>
      </c>
      <c r="E7016" s="376">
        <v>76.28</v>
      </c>
      <c r="F7016" s="564">
        <f t="shared" si="113"/>
        <v>1.0933403251179865</v>
      </c>
      <c r="K7016" s="376">
        <v>72.760000000000005</v>
      </c>
      <c r="M7016" s="376">
        <v>81.099999999999994</v>
      </c>
      <c r="N7016" s="379">
        <f t="shared" si="112"/>
        <v>34.061999999999998</v>
      </c>
      <c r="O7016" s="437"/>
    </row>
    <row r="7017" spans="1:15" x14ac:dyDescent="0.2">
      <c r="A7017" s="21">
        <v>44891</v>
      </c>
      <c r="D7017" s="376">
        <v>83.4</v>
      </c>
      <c r="E7017" s="376">
        <v>76.28</v>
      </c>
      <c r="F7017" s="564">
        <f t="shared" si="113"/>
        <v>1.0933403251179865</v>
      </c>
      <c r="K7017" s="376">
        <v>72.760000000000005</v>
      </c>
      <c r="M7017" s="376">
        <v>81.099999999999994</v>
      </c>
      <c r="N7017" s="379">
        <f t="shared" si="112"/>
        <v>34.061999999999998</v>
      </c>
      <c r="O7017" s="437"/>
    </row>
    <row r="7018" spans="1:15" x14ac:dyDescent="0.2">
      <c r="A7018" s="21">
        <v>44892</v>
      </c>
      <c r="D7018" s="376">
        <v>83.4</v>
      </c>
      <c r="E7018" s="376">
        <v>76.28</v>
      </c>
      <c r="F7018" s="564">
        <f t="shared" si="113"/>
        <v>1.0933403251179865</v>
      </c>
      <c r="K7018" s="376">
        <v>72.760000000000005</v>
      </c>
      <c r="M7018" s="376">
        <v>81.099999999999994</v>
      </c>
      <c r="N7018" s="379">
        <f t="shared" si="112"/>
        <v>34.061999999999998</v>
      </c>
      <c r="O7018" s="437"/>
    </row>
    <row r="7019" spans="1:15" x14ac:dyDescent="0.2">
      <c r="A7019" s="21">
        <v>44893</v>
      </c>
      <c r="D7019" s="161">
        <v>83.5</v>
      </c>
      <c r="E7019" s="161">
        <v>77.239999999999995</v>
      </c>
      <c r="F7019" s="564">
        <f t="shared" si="113"/>
        <v>1.081046090108752</v>
      </c>
      <c r="K7019" s="161">
        <v>73.72</v>
      </c>
      <c r="M7019" s="161">
        <v>78.5</v>
      </c>
      <c r="N7019" s="389">
        <f t="shared" si="112"/>
        <v>32.97</v>
      </c>
    </row>
    <row r="7020" spans="1:15" x14ac:dyDescent="0.2">
      <c r="A7020" s="21">
        <v>44894</v>
      </c>
      <c r="D7020" s="161">
        <v>83.22</v>
      </c>
      <c r="E7020" s="161">
        <v>78.2</v>
      </c>
      <c r="F7020" s="564">
        <f t="shared" si="113"/>
        <v>1.0641943734015344</v>
      </c>
      <c r="K7020" s="161">
        <v>74.680000000000007</v>
      </c>
      <c r="M7020" s="161">
        <v>78</v>
      </c>
      <c r="N7020" s="389">
        <f t="shared" si="112"/>
        <v>32.76</v>
      </c>
    </row>
    <row r="7021" spans="1:15" ht="13.2" x14ac:dyDescent="0.2">
      <c r="A7021" s="21">
        <v>44895</v>
      </c>
      <c r="D7021" s="161">
        <v>85.61</v>
      </c>
      <c r="E7021" s="161">
        <v>80.55</v>
      </c>
      <c r="F7021" s="564">
        <f t="shared" si="113"/>
        <v>1.0628181253879578</v>
      </c>
      <c r="H7021" s="750">
        <f>AVERAGE(D6992:D7021)</f>
        <v>91.586666666666673</v>
      </c>
      <c r="I7021" s="750">
        <f>AVERAGE(E6992:E7021)</f>
        <v>84.196666666666673</v>
      </c>
      <c r="K7021" s="161">
        <v>77.03</v>
      </c>
      <c r="M7021" s="161">
        <v>77.5</v>
      </c>
      <c r="N7021" s="389">
        <f t="shared" si="112"/>
        <v>32.550000000000004</v>
      </c>
    </row>
    <row r="7022" spans="1:15" s="57" customFormat="1" x14ac:dyDescent="0.2">
      <c r="A7022" s="286">
        <v>44896</v>
      </c>
      <c r="D7022" s="372">
        <v>86.28</v>
      </c>
      <c r="E7022" s="372">
        <v>81.22</v>
      </c>
      <c r="F7022" s="564">
        <f t="shared" si="113"/>
        <v>1.0622999261265698</v>
      </c>
      <c r="K7022" s="372">
        <v>77.7</v>
      </c>
      <c r="M7022" s="332">
        <v>75</v>
      </c>
      <c r="N7022" s="401">
        <f t="shared" si="112"/>
        <v>31.5</v>
      </c>
    </row>
    <row r="7023" spans="1:15" x14ac:dyDescent="0.2">
      <c r="A7023" s="21">
        <v>44897</v>
      </c>
      <c r="D7023" s="376">
        <v>86.54</v>
      </c>
      <c r="E7023" s="376">
        <v>79.98</v>
      </c>
      <c r="F7023" s="564">
        <f t="shared" si="113"/>
        <v>1.0820205051262817</v>
      </c>
      <c r="K7023" s="376">
        <v>76.459999999999994</v>
      </c>
      <c r="M7023" s="376">
        <v>70.5</v>
      </c>
      <c r="N7023" s="379">
        <f t="shared" si="112"/>
        <v>29.61</v>
      </c>
    </row>
    <row r="7024" spans="1:15" x14ac:dyDescent="0.2">
      <c r="A7024" s="21">
        <v>44898</v>
      </c>
      <c r="D7024" s="376">
        <v>86.54</v>
      </c>
      <c r="E7024" s="376">
        <v>79.98</v>
      </c>
      <c r="F7024" s="564">
        <f t="shared" si="113"/>
        <v>1.0820205051262817</v>
      </c>
      <c r="K7024" s="376">
        <v>76.459999999999994</v>
      </c>
      <c r="M7024" s="376">
        <v>70.5</v>
      </c>
      <c r="N7024" s="379">
        <f t="shared" si="112"/>
        <v>29.61</v>
      </c>
    </row>
    <row r="7025" spans="1:14" x14ac:dyDescent="0.2">
      <c r="A7025" s="21">
        <v>44899</v>
      </c>
      <c r="D7025" s="376">
        <v>86.54</v>
      </c>
      <c r="E7025" s="376">
        <v>79.98</v>
      </c>
      <c r="F7025" s="564">
        <f t="shared" si="113"/>
        <v>1.0820205051262817</v>
      </c>
      <c r="K7025" s="376">
        <v>76.459999999999994</v>
      </c>
      <c r="M7025" s="376">
        <v>70.5</v>
      </c>
      <c r="N7025" s="379">
        <f t="shared" si="112"/>
        <v>29.61</v>
      </c>
    </row>
    <row r="7026" spans="1:14" x14ac:dyDescent="0.2">
      <c r="A7026" s="21">
        <v>44900</v>
      </c>
      <c r="D7026" s="161">
        <v>83.36</v>
      </c>
      <c r="E7026" s="161">
        <v>76.930000000000007</v>
      </c>
      <c r="F7026" s="564">
        <f t="shared" si="113"/>
        <v>1.083582477577018</v>
      </c>
      <c r="K7026" s="161">
        <v>73.41</v>
      </c>
      <c r="M7026" s="161">
        <v>68.900000000000006</v>
      </c>
      <c r="N7026" s="389">
        <f t="shared" si="112"/>
        <v>28.938000000000002</v>
      </c>
    </row>
    <row r="7027" spans="1:14" x14ac:dyDescent="0.2">
      <c r="A7027" s="21">
        <v>44901</v>
      </c>
      <c r="D7027" s="161">
        <v>79.92</v>
      </c>
      <c r="E7027" s="161">
        <v>74.25</v>
      </c>
      <c r="F7027" s="564">
        <f t="shared" si="113"/>
        <v>1.0763636363636364</v>
      </c>
      <c r="K7027" s="161"/>
      <c r="M7027" s="161">
        <v>68.3</v>
      </c>
      <c r="N7027" s="389">
        <f t="shared" si="112"/>
        <v>28.685999999999996</v>
      </c>
    </row>
    <row r="7028" spans="1:14" x14ac:dyDescent="0.2">
      <c r="A7028" s="21">
        <v>44902</v>
      </c>
      <c r="D7028" s="161">
        <v>77.11</v>
      </c>
      <c r="E7028" s="161">
        <v>72.010000000000005</v>
      </c>
      <c r="F7028" s="564">
        <f t="shared" si="113"/>
        <v>1.0708234967365642</v>
      </c>
      <c r="K7028" s="161"/>
      <c r="M7028" s="161">
        <v>67.400000000000006</v>
      </c>
      <c r="N7028" s="389">
        <f t="shared" si="112"/>
        <v>28.308000000000003</v>
      </c>
    </row>
    <row r="7029" spans="1:14" x14ac:dyDescent="0.2">
      <c r="A7029" s="21">
        <v>44903</v>
      </c>
      <c r="D7029" s="161">
        <v>76.02</v>
      </c>
      <c r="E7029" s="161">
        <v>71.459999999999994</v>
      </c>
      <c r="F7029" s="564">
        <f t="shared" si="113"/>
        <v>1.0638119227539884</v>
      </c>
      <c r="K7029" s="161"/>
      <c r="M7029" s="161">
        <v>67</v>
      </c>
      <c r="N7029" s="389">
        <f t="shared" si="112"/>
        <v>28.14</v>
      </c>
    </row>
    <row r="7030" spans="1:14" x14ac:dyDescent="0.2">
      <c r="A7030" s="21">
        <v>44904</v>
      </c>
      <c r="D7030" s="376">
        <v>76.37</v>
      </c>
      <c r="E7030" s="376">
        <v>71.02</v>
      </c>
      <c r="F7030" s="564">
        <f t="shared" si="113"/>
        <v>1.0753308927062801</v>
      </c>
      <c r="K7030" s="161"/>
      <c r="M7030" s="376">
        <v>67</v>
      </c>
      <c r="N7030" s="379">
        <f t="shared" si="112"/>
        <v>28.14</v>
      </c>
    </row>
    <row r="7031" spans="1:14" x14ac:dyDescent="0.2">
      <c r="A7031" s="21">
        <v>44905</v>
      </c>
      <c r="D7031" s="376">
        <v>76.37</v>
      </c>
      <c r="E7031" s="376">
        <v>71.02</v>
      </c>
      <c r="F7031" s="564">
        <f t="shared" si="113"/>
        <v>1.0753308927062801</v>
      </c>
      <c r="K7031" s="161"/>
      <c r="M7031" s="376">
        <v>67</v>
      </c>
      <c r="N7031" s="379">
        <f t="shared" si="112"/>
        <v>28.14</v>
      </c>
    </row>
    <row r="7032" spans="1:14" x14ac:dyDescent="0.2">
      <c r="A7032" s="21">
        <v>44906</v>
      </c>
      <c r="D7032" s="376">
        <v>76.37</v>
      </c>
      <c r="E7032" s="376">
        <v>71.02</v>
      </c>
      <c r="F7032" s="564">
        <f t="shared" si="113"/>
        <v>1.0753308927062801</v>
      </c>
      <c r="K7032" s="161"/>
      <c r="M7032" s="376">
        <v>67</v>
      </c>
      <c r="N7032" s="379">
        <f t="shared" ref="N7032:N7095" si="114">(M7032/100)*42</f>
        <v>28.14</v>
      </c>
    </row>
    <row r="7033" spans="1:14" x14ac:dyDescent="0.2">
      <c r="A7033" s="21">
        <v>44907</v>
      </c>
      <c r="D7033" s="161">
        <v>78</v>
      </c>
      <c r="E7033" s="18">
        <v>73.17</v>
      </c>
      <c r="F7033" s="564">
        <f t="shared" si="113"/>
        <v>1.0660106601066011</v>
      </c>
      <c r="K7033" s="161"/>
      <c r="M7033" s="161">
        <v>69</v>
      </c>
      <c r="N7033" s="389">
        <f t="shared" si="114"/>
        <v>28.979999999999997</v>
      </c>
    </row>
    <row r="7034" spans="1:14" x14ac:dyDescent="0.2">
      <c r="A7034" s="21">
        <v>44908</v>
      </c>
      <c r="D7034" s="161">
        <v>80.14</v>
      </c>
      <c r="E7034" s="18">
        <v>75.39</v>
      </c>
      <c r="F7034" s="564">
        <f t="shared" si="113"/>
        <v>1.0630057036742273</v>
      </c>
      <c r="K7034" s="161"/>
      <c r="M7034" s="161">
        <v>71</v>
      </c>
      <c r="N7034" s="389">
        <f t="shared" si="114"/>
        <v>29.82</v>
      </c>
    </row>
    <row r="7035" spans="1:14" s="593" customFormat="1" ht="20.399999999999999" x14ac:dyDescent="0.2">
      <c r="A7035" s="591">
        <v>44909</v>
      </c>
      <c r="D7035" s="740">
        <v>83.33</v>
      </c>
      <c r="E7035" s="743">
        <v>77.28</v>
      </c>
      <c r="F7035" s="762" t="s">
        <v>3422</v>
      </c>
      <c r="K7035" s="743">
        <v>73.760000000000005</v>
      </c>
      <c r="M7035" s="740">
        <v>71.3</v>
      </c>
      <c r="N7035" s="742">
        <f t="shared" si="114"/>
        <v>29.945999999999998</v>
      </c>
    </row>
    <row r="7036" spans="1:14" x14ac:dyDescent="0.2">
      <c r="A7036" s="21">
        <v>44910</v>
      </c>
      <c r="D7036" s="161">
        <v>82.34</v>
      </c>
      <c r="E7036" s="18">
        <v>76.11</v>
      </c>
      <c r="F7036" s="564">
        <f t="shared" si="113"/>
        <v>1.0818552095651033</v>
      </c>
      <c r="K7036" s="18">
        <v>72.59</v>
      </c>
      <c r="M7036" s="161">
        <v>69.3</v>
      </c>
      <c r="N7036" s="379">
        <f t="shared" si="114"/>
        <v>29.105999999999998</v>
      </c>
    </row>
    <row r="7037" spans="1:14" x14ac:dyDescent="0.2">
      <c r="A7037" s="21">
        <v>44911</v>
      </c>
      <c r="D7037" s="376">
        <v>80.2</v>
      </c>
      <c r="E7037" s="375">
        <v>74.290000000000006</v>
      </c>
      <c r="F7037" s="564">
        <f t="shared" si="113"/>
        <v>1.0795531027056131</v>
      </c>
      <c r="K7037" s="375">
        <v>70.77</v>
      </c>
      <c r="M7037" s="376">
        <v>68</v>
      </c>
      <c r="N7037" s="379">
        <f t="shared" si="114"/>
        <v>28.560000000000002</v>
      </c>
    </row>
    <row r="7038" spans="1:14" x14ac:dyDescent="0.2">
      <c r="A7038" s="21">
        <v>44912</v>
      </c>
      <c r="D7038" s="376">
        <v>80.2</v>
      </c>
      <c r="E7038" s="375">
        <v>74.290000000000006</v>
      </c>
      <c r="F7038" s="564">
        <f t="shared" si="113"/>
        <v>1.0795531027056131</v>
      </c>
      <c r="K7038" s="375">
        <v>70.77</v>
      </c>
      <c r="M7038" s="376">
        <v>68</v>
      </c>
      <c r="N7038" s="379">
        <f t="shared" si="114"/>
        <v>28.560000000000002</v>
      </c>
    </row>
    <row r="7039" spans="1:14" x14ac:dyDescent="0.2">
      <c r="A7039" s="21">
        <v>44913</v>
      </c>
      <c r="D7039" s="376">
        <v>80.2</v>
      </c>
      <c r="E7039" s="375">
        <v>74.290000000000006</v>
      </c>
      <c r="F7039" s="564">
        <f t="shared" si="113"/>
        <v>1.0795531027056131</v>
      </c>
      <c r="K7039" s="375">
        <v>70.77</v>
      </c>
      <c r="M7039" s="376">
        <v>68</v>
      </c>
      <c r="N7039" s="379">
        <f t="shared" si="114"/>
        <v>28.560000000000002</v>
      </c>
    </row>
    <row r="7040" spans="1:14" x14ac:dyDescent="0.2">
      <c r="A7040" s="21">
        <v>44914</v>
      </c>
      <c r="D7040" s="161">
        <v>81.66</v>
      </c>
      <c r="E7040" s="18">
        <v>75.19</v>
      </c>
      <c r="F7040" s="564">
        <f t="shared" si="113"/>
        <v>1.0860486766857296</v>
      </c>
      <c r="K7040" s="18">
        <v>71.67</v>
      </c>
      <c r="M7040" s="161">
        <v>65.400000000000006</v>
      </c>
      <c r="N7040" s="389">
        <f t="shared" si="114"/>
        <v>27.468</v>
      </c>
    </row>
    <row r="7041" spans="1:14" x14ac:dyDescent="0.2">
      <c r="A7041" s="21">
        <v>44915</v>
      </c>
      <c r="D7041" s="161">
        <v>79.45</v>
      </c>
      <c r="E7041" s="557">
        <v>76.09</v>
      </c>
      <c r="F7041" s="564">
        <f t="shared" si="113"/>
        <v>1.0441582336706532</v>
      </c>
      <c r="K7041" s="18">
        <v>72.569999999999993</v>
      </c>
      <c r="M7041" s="426">
        <v>64.599999999999994</v>
      </c>
      <c r="N7041" s="742">
        <f t="shared" si="114"/>
        <v>27.131999999999998</v>
      </c>
    </row>
    <row r="7042" spans="1:14" x14ac:dyDescent="0.2">
      <c r="A7042" s="21">
        <v>44916</v>
      </c>
      <c r="D7042" s="161">
        <v>80.25</v>
      </c>
      <c r="E7042" s="18">
        <v>78.290000000000006</v>
      </c>
      <c r="F7042" s="564">
        <f t="shared" si="113"/>
        <v>1.0250351258142802</v>
      </c>
      <c r="K7042" s="18">
        <v>74.77</v>
      </c>
      <c r="M7042" s="426">
        <v>67.8</v>
      </c>
      <c r="N7042" s="742">
        <f t="shared" si="114"/>
        <v>28.475999999999999</v>
      </c>
    </row>
    <row r="7043" spans="1:14" x14ac:dyDescent="0.2">
      <c r="A7043" s="21">
        <v>44917</v>
      </c>
      <c r="D7043" s="161">
        <v>79.58</v>
      </c>
      <c r="E7043" s="18">
        <v>77.489999999999995</v>
      </c>
      <c r="F7043" s="564">
        <f t="shared" si="113"/>
        <v>1.0269712220931733</v>
      </c>
      <c r="K7043" s="18">
        <v>73.97</v>
      </c>
      <c r="M7043" s="426">
        <v>70.400000000000006</v>
      </c>
      <c r="N7043" s="742">
        <f t="shared" si="114"/>
        <v>29.568000000000001</v>
      </c>
    </row>
    <row r="7044" spans="1:14" x14ac:dyDescent="0.2">
      <c r="A7044" s="21">
        <v>44918</v>
      </c>
      <c r="D7044" s="376">
        <v>82.45</v>
      </c>
      <c r="E7044" s="375">
        <v>79.56</v>
      </c>
      <c r="F7044" s="564">
        <f t="shared" si="113"/>
        <v>1.0363247863247864</v>
      </c>
      <c r="K7044" s="375">
        <v>76.040000000000006</v>
      </c>
      <c r="M7044" s="376">
        <v>71.099999999999994</v>
      </c>
      <c r="N7044" s="592">
        <f t="shared" si="114"/>
        <v>29.861999999999998</v>
      </c>
    </row>
    <row r="7045" spans="1:14" x14ac:dyDescent="0.2">
      <c r="A7045" s="21">
        <v>44919</v>
      </c>
      <c r="D7045" s="376">
        <v>82.45</v>
      </c>
      <c r="E7045" s="375">
        <v>79.56</v>
      </c>
      <c r="F7045" s="564">
        <f t="shared" si="113"/>
        <v>1.0363247863247864</v>
      </c>
      <c r="K7045" s="375">
        <v>76.040000000000006</v>
      </c>
      <c r="M7045" s="376">
        <v>71.099999999999994</v>
      </c>
      <c r="N7045" s="592">
        <f t="shared" si="114"/>
        <v>29.861999999999998</v>
      </c>
    </row>
    <row r="7046" spans="1:14" x14ac:dyDescent="0.2">
      <c r="A7046" s="21">
        <v>44920</v>
      </c>
      <c r="D7046" s="376">
        <v>82.45</v>
      </c>
      <c r="E7046" s="375">
        <v>79.56</v>
      </c>
      <c r="F7046" s="424" t="s">
        <v>3423</v>
      </c>
      <c r="K7046" s="375">
        <v>76.040000000000006</v>
      </c>
      <c r="M7046" s="376">
        <v>71.099999999999994</v>
      </c>
      <c r="N7046" s="592">
        <f t="shared" si="114"/>
        <v>29.861999999999998</v>
      </c>
    </row>
    <row r="7047" spans="1:14" x14ac:dyDescent="0.2">
      <c r="A7047" s="21">
        <v>44921</v>
      </c>
      <c r="D7047" s="376">
        <v>82.45</v>
      </c>
      <c r="E7047" s="375">
        <v>79.56</v>
      </c>
      <c r="F7047" s="564">
        <f t="shared" si="113"/>
        <v>1.0363247863247864</v>
      </c>
      <c r="K7047" s="375">
        <v>76.040000000000006</v>
      </c>
      <c r="M7047" s="376">
        <v>71.099999999999994</v>
      </c>
      <c r="N7047" s="592">
        <f t="shared" si="114"/>
        <v>29.861999999999998</v>
      </c>
    </row>
    <row r="7048" spans="1:14" x14ac:dyDescent="0.2">
      <c r="A7048" s="21">
        <v>44922</v>
      </c>
      <c r="D7048" s="161">
        <v>82.45</v>
      </c>
      <c r="E7048" s="18">
        <v>79.53</v>
      </c>
      <c r="F7048" s="564">
        <f t="shared" si="113"/>
        <v>1.0367157047654973</v>
      </c>
      <c r="K7048" s="18">
        <v>76.010000000000005</v>
      </c>
      <c r="M7048" s="426">
        <v>70</v>
      </c>
      <c r="N7048" s="742">
        <f t="shared" si="114"/>
        <v>29.4</v>
      </c>
    </row>
    <row r="7049" spans="1:14" x14ac:dyDescent="0.2">
      <c r="A7049" s="21">
        <v>44923</v>
      </c>
      <c r="D7049" s="161">
        <v>81.7</v>
      </c>
      <c r="E7049" s="18">
        <v>78.959999999999994</v>
      </c>
      <c r="F7049" s="564">
        <f t="shared" si="113"/>
        <v>1.0347011144883487</v>
      </c>
      <c r="K7049" s="18">
        <v>75.44</v>
      </c>
      <c r="M7049" s="426">
        <v>70.3</v>
      </c>
      <c r="N7049" s="389">
        <f t="shared" si="114"/>
        <v>29.526</v>
      </c>
    </row>
    <row r="7050" spans="1:14" x14ac:dyDescent="0.2">
      <c r="A7050" s="21">
        <v>44924</v>
      </c>
      <c r="D7050" s="161">
        <v>80.959999999999994</v>
      </c>
      <c r="E7050" s="161">
        <v>78.400000000000006</v>
      </c>
      <c r="F7050" s="564">
        <f t="shared" si="113"/>
        <v>1.0326530612244897</v>
      </c>
      <c r="K7050" s="18">
        <v>74.88</v>
      </c>
      <c r="M7050" s="426">
        <v>69.3</v>
      </c>
      <c r="N7050" s="389">
        <f t="shared" si="114"/>
        <v>29.105999999999998</v>
      </c>
    </row>
    <row r="7051" spans="1:14" x14ac:dyDescent="0.2">
      <c r="A7051" s="21">
        <v>44925</v>
      </c>
      <c r="D7051" s="375">
        <v>82.82</v>
      </c>
      <c r="E7051" s="375">
        <v>80.260000000000005</v>
      </c>
      <c r="F7051" s="564">
        <f t="shared" si="113"/>
        <v>1.0318963369050584</v>
      </c>
      <c r="K7051" s="375">
        <v>76.739999999999995</v>
      </c>
      <c r="M7051" s="376">
        <v>71.8</v>
      </c>
      <c r="N7051" s="379">
        <f t="shared" si="114"/>
        <v>30.155999999999999</v>
      </c>
    </row>
    <row r="7052" spans="1:14" ht="13.2" x14ac:dyDescent="0.2">
      <c r="A7052" s="21">
        <v>44926</v>
      </c>
      <c r="D7052" s="375">
        <v>82.82</v>
      </c>
      <c r="E7052" s="375">
        <v>80.260000000000005</v>
      </c>
      <c r="F7052" s="564">
        <f t="shared" si="113"/>
        <v>1.0318963369050584</v>
      </c>
      <c r="H7052" s="750">
        <f>AVERAGE(D7022:D7052)</f>
        <v>81.203870967741935</v>
      </c>
      <c r="I7052" s="750">
        <f>AVERAGE(E7022:E7052)</f>
        <v>76.658064516129031</v>
      </c>
      <c r="K7052" s="375">
        <v>76.739999999999995</v>
      </c>
      <c r="M7052" s="376">
        <v>71.8</v>
      </c>
      <c r="N7052" s="379">
        <f t="shared" si="114"/>
        <v>30.155999999999999</v>
      </c>
    </row>
    <row r="7053" spans="1:14" s="57" customFormat="1" x14ac:dyDescent="0.2">
      <c r="A7053" s="286">
        <v>44927</v>
      </c>
      <c r="D7053" s="430">
        <v>82.82</v>
      </c>
      <c r="E7053" s="430">
        <v>80.260000000000005</v>
      </c>
      <c r="F7053" s="424" t="s">
        <v>3332</v>
      </c>
      <c r="K7053" s="430">
        <v>76.739999999999995</v>
      </c>
      <c r="M7053" s="433">
        <v>71.8</v>
      </c>
      <c r="N7053" s="434">
        <f t="shared" si="114"/>
        <v>30.155999999999999</v>
      </c>
    </row>
    <row r="7054" spans="1:14" x14ac:dyDescent="0.2">
      <c r="A7054" s="21">
        <v>44928</v>
      </c>
      <c r="D7054" s="376">
        <v>82.82</v>
      </c>
      <c r="E7054" s="375">
        <v>80.260000000000005</v>
      </c>
      <c r="F7054" s="564">
        <f t="shared" si="113"/>
        <v>1.0318963369050584</v>
      </c>
      <c r="K7054" s="375">
        <v>76.739999999999995</v>
      </c>
      <c r="M7054" s="376">
        <v>71.8</v>
      </c>
      <c r="N7054" s="379">
        <f t="shared" si="114"/>
        <v>30.155999999999999</v>
      </c>
    </row>
    <row r="7055" spans="1:14" x14ac:dyDescent="0.2">
      <c r="A7055" s="21">
        <v>44929</v>
      </c>
      <c r="D7055" s="161">
        <v>80.36</v>
      </c>
      <c r="E7055" s="18">
        <v>76.930000000000007</v>
      </c>
      <c r="F7055" s="564">
        <f t="shared" si="113"/>
        <v>1.0445859872611465</v>
      </c>
      <c r="K7055" s="18">
        <v>73.41</v>
      </c>
      <c r="M7055" s="426">
        <v>76.8</v>
      </c>
      <c r="N7055" s="389">
        <f t="shared" si="114"/>
        <v>32.256</v>
      </c>
    </row>
    <row r="7056" spans="1:14" x14ac:dyDescent="0.2">
      <c r="A7056" s="21">
        <v>44930</v>
      </c>
      <c r="D7056" s="161">
        <v>75.31</v>
      </c>
      <c r="E7056" s="18">
        <v>72.84</v>
      </c>
      <c r="F7056" s="564">
        <f t="shared" si="113"/>
        <v>1.0339099395936298</v>
      </c>
      <c r="M7056" s="426">
        <v>73.8</v>
      </c>
      <c r="N7056" s="389">
        <f t="shared" si="114"/>
        <v>30.995999999999999</v>
      </c>
    </row>
    <row r="7057" spans="1:14" x14ac:dyDescent="0.2">
      <c r="A7057" s="21">
        <v>44931</v>
      </c>
      <c r="D7057" s="161">
        <v>76.73</v>
      </c>
      <c r="E7057" s="18">
        <v>73.67</v>
      </c>
      <c r="F7057" s="564">
        <f t="shared" si="113"/>
        <v>1.0415365820551106</v>
      </c>
      <c r="M7057" s="426">
        <v>73.8</v>
      </c>
      <c r="N7057" s="389">
        <f t="shared" si="114"/>
        <v>30.995999999999999</v>
      </c>
    </row>
    <row r="7058" spans="1:14" x14ac:dyDescent="0.2">
      <c r="A7058" s="21">
        <v>44932</v>
      </c>
      <c r="D7058" s="376">
        <v>76.41</v>
      </c>
      <c r="E7058" s="375">
        <v>73.77</v>
      </c>
      <c r="F7058" s="564">
        <f t="shared" si="113"/>
        <v>1.0357869052460349</v>
      </c>
      <c r="M7058" s="376">
        <v>72.8</v>
      </c>
      <c r="N7058" s="379">
        <f t="shared" si="114"/>
        <v>30.576000000000001</v>
      </c>
    </row>
    <row r="7059" spans="1:14" x14ac:dyDescent="0.2">
      <c r="A7059" s="21">
        <v>44933</v>
      </c>
      <c r="D7059" s="376">
        <v>76.41</v>
      </c>
      <c r="E7059" s="375">
        <v>73.77</v>
      </c>
      <c r="F7059" s="564">
        <f t="shared" si="113"/>
        <v>1.0357869052460349</v>
      </c>
      <c r="M7059" s="376">
        <v>72.8</v>
      </c>
      <c r="N7059" s="379">
        <f t="shared" si="114"/>
        <v>30.576000000000001</v>
      </c>
    </row>
    <row r="7060" spans="1:14" x14ac:dyDescent="0.2">
      <c r="A7060" s="21">
        <v>44934</v>
      </c>
      <c r="D7060" s="376">
        <v>76.41</v>
      </c>
      <c r="E7060" s="375">
        <v>73.77</v>
      </c>
      <c r="F7060" s="564">
        <f t="shared" si="113"/>
        <v>1.0357869052460349</v>
      </c>
      <c r="M7060" s="376">
        <v>72.8</v>
      </c>
      <c r="N7060" s="379">
        <f t="shared" si="114"/>
        <v>30.576000000000001</v>
      </c>
    </row>
    <row r="7061" spans="1:14" x14ac:dyDescent="0.2">
      <c r="A7061" s="21">
        <v>44935</v>
      </c>
      <c r="D7061" s="161">
        <v>77.5</v>
      </c>
      <c r="E7061" s="18">
        <v>74.63</v>
      </c>
      <c r="F7061" s="564">
        <f t="shared" si="113"/>
        <v>1.0384563848318371</v>
      </c>
      <c r="M7061" s="426">
        <v>75.3</v>
      </c>
      <c r="N7061" s="389">
        <f t="shared" si="114"/>
        <v>31.626000000000001</v>
      </c>
    </row>
    <row r="7062" spans="1:14" x14ac:dyDescent="0.2">
      <c r="A7062" s="21">
        <v>44936</v>
      </c>
      <c r="D7062" s="161">
        <v>78.400000000000006</v>
      </c>
      <c r="E7062" s="18">
        <v>75.12</v>
      </c>
      <c r="F7062" s="564">
        <f t="shared" si="113"/>
        <v>1.0436634717784878</v>
      </c>
      <c r="M7062" s="426">
        <v>77.3</v>
      </c>
      <c r="N7062" s="389">
        <f t="shared" si="114"/>
        <v>32.466000000000001</v>
      </c>
    </row>
    <row r="7063" spans="1:14" x14ac:dyDescent="0.2">
      <c r="A7063" s="21">
        <v>44937</v>
      </c>
      <c r="D7063" s="161">
        <v>81.11</v>
      </c>
      <c r="E7063" s="18">
        <v>77.41</v>
      </c>
      <c r="F7063" s="564">
        <f t="shared" si="113"/>
        <v>1.0477974421909315</v>
      </c>
      <c r="M7063" s="161">
        <v>79.099999999999994</v>
      </c>
      <c r="N7063" s="22">
        <f t="shared" si="114"/>
        <v>33.221999999999994</v>
      </c>
    </row>
    <row r="7064" spans="1:14" x14ac:dyDescent="0.2">
      <c r="A7064" s="21">
        <v>44938</v>
      </c>
      <c r="D7064" s="161">
        <v>82.59</v>
      </c>
      <c r="E7064" s="18">
        <v>78.39</v>
      </c>
      <c r="F7064" s="564">
        <f t="shared" si="113"/>
        <v>1.0535782625334864</v>
      </c>
      <c r="M7064" s="161">
        <v>81.099999999999994</v>
      </c>
      <c r="N7064" s="22">
        <f t="shared" si="114"/>
        <v>34.061999999999998</v>
      </c>
    </row>
    <row r="7065" spans="1:14" x14ac:dyDescent="0.2">
      <c r="A7065" s="21">
        <v>44939</v>
      </c>
      <c r="D7065" s="376">
        <v>83.43</v>
      </c>
      <c r="E7065" s="375">
        <v>79.86</v>
      </c>
      <c r="F7065" s="564">
        <f t="shared" si="113"/>
        <v>1.0447032306536439</v>
      </c>
      <c r="M7065" s="376">
        <v>81.900000000000006</v>
      </c>
      <c r="N7065" s="379">
        <f t="shared" si="114"/>
        <v>34.398000000000003</v>
      </c>
    </row>
    <row r="7066" spans="1:14" x14ac:dyDescent="0.2">
      <c r="A7066" s="21">
        <v>44940</v>
      </c>
      <c r="D7066" s="376">
        <v>83.43</v>
      </c>
      <c r="E7066" s="375">
        <v>79.86</v>
      </c>
      <c r="F7066" s="564">
        <f t="shared" si="113"/>
        <v>1.0447032306536439</v>
      </c>
      <c r="K7066"/>
      <c r="M7066" s="376">
        <v>81.900000000000006</v>
      </c>
      <c r="N7066" s="379">
        <f t="shared" si="114"/>
        <v>34.398000000000003</v>
      </c>
    </row>
    <row r="7067" spans="1:14" x14ac:dyDescent="0.2">
      <c r="A7067" s="21">
        <v>44941</v>
      </c>
      <c r="D7067" s="376">
        <v>83.43</v>
      </c>
      <c r="E7067" s="375">
        <v>79.86</v>
      </c>
      <c r="F7067" s="564">
        <f t="shared" si="113"/>
        <v>1.0447032306536439</v>
      </c>
      <c r="K7067"/>
      <c r="M7067" s="376">
        <v>81.900000000000006</v>
      </c>
      <c r="N7067" s="379">
        <f t="shared" si="114"/>
        <v>34.398000000000003</v>
      </c>
    </row>
    <row r="7068" spans="1:14" x14ac:dyDescent="0.2">
      <c r="A7068" s="21">
        <v>44942</v>
      </c>
      <c r="D7068" s="161">
        <v>82.65</v>
      </c>
      <c r="E7068" s="375">
        <v>79.86</v>
      </c>
      <c r="F7068" s="424" t="s">
        <v>3219</v>
      </c>
      <c r="K7068"/>
      <c r="M7068" s="376">
        <v>81.900000000000006</v>
      </c>
      <c r="N7068" s="379">
        <f t="shared" si="114"/>
        <v>34.398000000000003</v>
      </c>
    </row>
    <row r="7069" spans="1:14" x14ac:dyDescent="0.2">
      <c r="A7069" s="21">
        <v>44943</v>
      </c>
      <c r="D7069" s="161">
        <v>84.38</v>
      </c>
      <c r="E7069" s="18">
        <v>80.180000000000007</v>
      </c>
      <c r="F7069" s="564">
        <f t="shared" si="113"/>
        <v>1.0523821401845845</v>
      </c>
      <c r="K7069" s="18">
        <v>76.66</v>
      </c>
      <c r="M7069" s="161">
        <v>85.9</v>
      </c>
      <c r="N7069" s="22">
        <f t="shared" si="114"/>
        <v>36.078000000000003</v>
      </c>
    </row>
    <row r="7070" spans="1:14" x14ac:dyDescent="0.2">
      <c r="A7070" s="21">
        <v>44944</v>
      </c>
      <c r="D7070" s="161">
        <v>83.78</v>
      </c>
      <c r="E7070" s="18">
        <v>79.48</v>
      </c>
      <c r="F7070" s="564">
        <f t="shared" si="113"/>
        <v>1.0541016607951685</v>
      </c>
      <c r="K7070" s="18">
        <v>75.959999999999994</v>
      </c>
      <c r="M7070" s="161">
        <v>88.8</v>
      </c>
      <c r="N7070" s="22">
        <f t="shared" si="114"/>
        <v>37.295999999999999</v>
      </c>
    </row>
    <row r="7071" spans="1:14" x14ac:dyDescent="0.2">
      <c r="A7071" s="21">
        <v>44945</v>
      </c>
      <c r="D7071" s="161">
        <v>85.08</v>
      </c>
      <c r="E7071" s="18">
        <v>80.33</v>
      </c>
      <c r="F7071" s="564">
        <f t="shared" si="113"/>
        <v>1.0591310842773558</v>
      </c>
      <c r="K7071" s="18">
        <v>76.81</v>
      </c>
      <c r="M7071" s="161">
        <v>90</v>
      </c>
      <c r="N7071" s="22">
        <f t="shared" si="114"/>
        <v>37.800000000000004</v>
      </c>
    </row>
    <row r="7072" spans="1:14" x14ac:dyDescent="0.2">
      <c r="A7072" s="21">
        <v>44946</v>
      </c>
      <c r="D7072" s="376">
        <v>86.96</v>
      </c>
      <c r="E7072" s="375">
        <v>81.31</v>
      </c>
      <c r="F7072" s="564">
        <f t="shared" si="113"/>
        <v>1.0694871479522814</v>
      </c>
      <c r="K7072" s="375">
        <v>77.790000000000006</v>
      </c>
      <c r="M7072" s="376">
        <v>89.8</v>
      </c>
      <c r="N7072" s="379">
        <f t="shared" si="114"/>
        <v>37.716000000000001</v>
      </c>
    </row>
    <row r="7073" spans="1:14" x14ac:dyDescent="0.2">
      <c r="A7073" s="21">
        <v>44947</v>
      </c>
      <c r="D7073" s="376">
        <v>86.96</v>
      </c>
      <c r="E7073" s="375">
        <v>81.31</v>
      </c>
      <c r="F7073" s="564">
        <f t="shared" si="113"/>
        <v>1.0694871479522814</v>
      </c>
      <c r="K7073" s="375">
        <v>77.790000000000006</v>
      </c>
      <c r="M7073" s="376">
        <v>89.8</v>
      </c>
      <c r="N7073" s="379">
        <f t="shared" si="114"/>
        <v>37.716000000000001</v>
      </c>
    </row>
    <row r="7074" spans="1:14" x14ac:dyDescent="0.2">
      <c r="A7074" s="21">
        <v>44948</v>
      </c>
      <c r="D7074" s="376">
        <v>86.96</v>
      </c>
      <c r="E7074" s="375">
        <v>81.31</v>
      </c>
      <c r="F7074" s="564">
        <f t="shared" si="113"/>
        <v>1.0694871479522814</v>
      </c>
      <c r="K7074" s="375">
        <v>77.790000000000006</v>
      </c>
      <c r="M7074" s="376">
        <v>89.8</v>
      </c>
      <c r="N7074" s="379">
        <f t="shared" si="114"/>
        <v>37.716000000000001</v>
      </c>
    </row>
    <row r="7075" spans="1:14" x14ac:dyDescent="0.2">
      <c r="A7075" s="21">
        <v>44949</v>
      </c>
      <c r="D7075" s="161">
        <v>87.54</v>
      </c>
      <c r="E7075" s="18">
        <v>81.62</v>
      </c>
      <c r="F7075" s="564">
        <f t="shared" si="113"/>
        <v>1.072531242342563</v>
      </c>
      <c r="K7075" s="18">
        <v>78.099999999999994</v>
      </c>
      <c r="M7075" s="161">
        <v>90.3</v>
      </c>
      <c r="N7075" s="22">
        <f t="shared" si="114"/>
        <v>37.926000000000002</v>
      </c>
    </row>
    <row r="7076" spans="1:14" x14ac:dyDescent="0.2">
      <c r="A7076" s="21">
        <v>44950</v>
      </c>
      <c r="D7076" s="161">
        <v>85.25</v>
      </c>
      <c r="E7076" s="18">
        <v>80.13</v>
      </c>
      <c r="F7076" s="564">
        <f t="shared" si="113"/>
        <v>1.0638961687258206</v>
      </c>
      <c r="K7076" s="18">
        <v>76.61</v>
      </c>
      <c r="M7076" s="161">
        <v>90.4</v>
      </c>
      <c r="N7076" s="389">
        <f t="shared" si="114"/>
        <v>37.968000000000004</v>
      </c>
    </row>
    <row r="7077" spans="1:14" x14ac:dyDescent="0.2">
      <c r="A7077" s="21">
        <v>44951</v>
      </c>
      <c r="D7077" s="161">
        <v>85.08</v>
      </c>
      <c r="E7077" s="18">
        <v>80.150000000000006</v>
      </c>
      <c r="F7077" s="564">
        <f t="shared" si="113"/>
        <v>1.0615096693699313</v>
      </c>
      <c r="K7077" s="18">
        <v>76.63</v>
      </c>
      <c r="M7077" s="161">
        <v>90.8</v>
      </c>
      <c r="N7077" s="389">
        <f t="shared" si="114"/>
        <v>38.135999999999996</v>
      </c>
    </row>
    <row r="7078" spans="1:14" x14ac:dyDescent="0.2">
      <c r="A7078" s="21">
        <v>44952</v>
      </c>
      <c r="D7078" s="161">
        <v>86.29</v>
      </c>
      <c r="E7078" s="18">
        <v>81.010000000000005</v>
      </c>
      <c r="F7078" s="564">
        <f t="shared" si="113"/>
        <v>1.0651771386248612</v>
      </c>
      <c r="K7078" s="18">
        <v>77.489999999999995</v>
      </c>
      <c r="M7078" s="161">
        <v>93.8</v>
      </c>
      <c r="N7078" s="389">
        <f t="shared" si="114"/>
        <v>39.396000000000001</v>
      </c>
    </row>
    <row r="7079" spans="1:14" x14ac:dyDescent="0.2">
      <c r="A7079" s="21">
        <v>44953</v>
      </c>
      <c r="D7079" s="376">
        <v>85.36</v>
      </c>
      <c r="E7079" s="376">
        <v>79.680000000000007</v>
      </c>
      <c r="F7079" s="564">
        <f t="shared" si="113"/>
        <v>1.071285140562249</v>
      </c>
      <c r="K7079" s="375">
        <v>76.16</v>
      </c>
      <c r="M7079" s="376">
        <v>92.5</v>
      </c>
      <c r="N7079" s="379">
        <f t="shared" si="114"/>
        <v>38.85</v>
      </c>
    </row>
    <row r="7080" spans="1:14" x14ac:dyDescent="0.2">
      <c r="A7080" s="21">
        <v>44954</v>
      </c>
      <c r="D7080" s="376">
        <v>85.36</v>
      </c>
      <c r="E7080" s="376">
        <v>79.680000000000007</v>
      </c>
      <c r="F7080" s="564">
        <f t="shared" si="113"/>
        <v>1.071285140562249</v>
      </c>
      <c r="K7080" s="375">
        <v>76.16</v>
      </c>
      <c r="M7080" s="376">
        <v>92.5</v>
      </c>
      <c r="N7080" s="379">
        <f t="shared" si="114"/>
        <v>38.85</v>
      </c>
    </row>
    <row r="7081" spans="1:14" x14ac:dyDescent="0.2">
      <c r="A7081" s="21">
        <v>44955</v>
      </c>
      <c r="D7081" s="376">
        <v>85.36</v>
      </c>
      <c r="E7081" s="376">
        <v>79.680000000000007</v>
      </c>
      <c r="F7081" s="564">
        <f t="shared" ref="F7081:F7132" si="115">D7081/E7081</f>
        <v>1.071285140562249</v>
      </c>
      <c r="K7081" s="375">
        <v>76.16</v>
      </c>
      <c r="M7081" s="376">
        <v>92.5</v>
      </c>
      <c r="N7081" s="379">
        <f t="shared" si="114"/>
        <v>38.85</v>
      </c>
    </row>
    <row r="7082" spans="1:14" x14ac:dyDescent="0.2">
      <c r="A7082" s="21">
        <v>44956</v>
      </c>
      <c r="D7082" s="161">
        <v>84.9</v>
      </c>
      <c r="E7082" s="161">
        <v>77.900000000000006</v>
      </c>
      <c r="F7082" s="564">
        <f t="shared" si="115"/>
        <v>1.0898587933247754</v>
      </c>
      <c r="K7082" s="18">
        <v>74.38</v>
      </c>
      <c r="M7082" s="161">
        <v>90.5</v>
      </c>
      <c r="N7082" s="389">
        <f t="shared" si="114"/>
        <v>38.01</v>
      </c>
    </row>
    <row r="7083" spans="1:14" ht="11.4" customHeight="1" x14ac:dyDescent="0.2">
      <c r="A7083" s="21">
        <v>44957</v>
      </c>
      <c r="D7083" s="161">
        <v>83.42</v>
      </c>
      <c r="E7083" s="161">
        <v>78.87</v>
      </c>
      <c r="F7083" s="564">
        <f t="shared" si="115"/>
        <v>1.0576898694053505</v>
      </c>
      <c r="H7083" s="750">
        <f>AVERAGE(D7053:D7083)</f>
        <v>82.660967741935508</v>
      </c>
      <c r="I7083" s="750">
        <f>AVERAGE(E7053:E7083)</f>
        <v>78.480645161290312</v>
      </c>
      <c r="K7083" s="18">
        <v>75.349999999999994</v>
      </c>
      <c r="M7083" s="161">
        <v>89</v>
      </c>
      <c r="N7083" s="379">
        <f t="shared" si="114"/>
        <v>37.380000000000003</v>
      </c>
    </row>
    <row r="7084" spans="1:14" s="665" customFormat="1" ht="20.399999999999999" x14ac:dyDescent="0.2">
      <c r="A7084" s="670">
        <v>44958</v>
      </c>
      <c r="D7084" s="756">
        <v>81.61</v>
      </c>
      <c r="E7084" s="756">
        <v>76.41</v>
      </c>
      <c r="F7084" s="766" t="s">
        <v>3421</v>
      </c>
      <c r="K7084" s="668">
        <v>72.89</v>
      </c>
      <c r="M7084" s="759">
        <v>84.4</v>
      </c>
      <c r="N7084" s="669">
        <f t="shared" si="114"/>
        <v>35.448</v>
      </c>
    </row>
    <row r="7085" spans="1:14" x14ac:dyDescent="0.2">
      <c r="A7085" s="21">
        <v>44959</v>
      </c>
      <c r="D7085" s="161">
        <v>80.569999999999993</v>
      </c>
      <c r="E7085" s="161">
        <v>75.88</v>
      </c>
      <c r="F7085" s="564">
        <f t="shared" si="115"/>
        <v>1.0618081180811807</v>
      </c>
      <c r="K7085" s="18">
        <v>72.36</v>
      </c>
      <c r="M7085" s="161">
        <v>81.3</v>
      </c>
      <c r="N7085" s="287">
        <f t="shared" si="114"/>
        <v>34.146000000000001</v>
      </c>
    </row>
    <row r="7086" spans="1:14" x14ac:dyDescent="0.2">
      <c r="A7086" s="21">
        <v>44960</v>
      </c>
      <c r="D7086" s="376">
        <v>78.849999999999994</v>
      </c>
      <c r="E7086" s="376">
        <v>73.39</v>
      </c>
      <c r="F7086" s="564">
        <f t="shared" si="115"/>
        <v>1.0743970568197301</v>
      </c>
      <c r="K7086" s="375">
        <v>69.87</v>
      </c>
      <c r="M7086" s="376">
        <v>81.3</v>
      </c>
      <c r="N7086" s="382">
        <f t="shared" si="114"/>
        <v>34.146000000000001</v>
      </c>
    </row>
    <row r="7087" spans="1:14" x14ac:dyDescent="0.2">
      <c r="A7087" s="21">
        <v>44961</v>
      </c>
      <c r="D7087" s="376">
        <v>78.849999999999994</v>
      </c>
      <c r="E7087" s="376">
        <v>73.39</v>
      </c>
      <c r="F7087" s="564">
        <f t="shared" si="115"/>
        <v>1.0743970568197301</v>
      </c>
      <c r="K7087" s="375">
        <v>69.87</v>
      </c>
      <c r="M7087" s="376">
        <v>81.3</v>
      </c>
      <c r="N7087" s="382">
        <f t="shared" si="114"/>
        <v>34.146000000000001</v>
      </c>
    </row>
    <row r="7088" spans="1:14" x14ac:dyDescent="0.2">
      <c r="A7088" s="21">
        <v>44962</v>
      </c>
      <c r="D7088" s="376">
        <v>78.849999999999994</v>
      </c>
      <c r="E7088" s="376">
        <v>73.39</v>
      </c>
      <c r="F7088" s="564">
        <f t="shared" si="115"/>
        <v>1.0743970568197301</v>
      </c>
      <c r="K7088" s="375">
        <v>69.87</v>
      </c>
      <c r="M7088" s="376">
        <v>81.3</v>
      </c>
      <c r="N7088" s="382">
        <f t="shared" si="114"/>
        <v>34.146000000000001</v>
      </c>
    </row>
    <row r="7089" spans="1:14" x14ac:dyDescent="0.2">
      <c r="A7089" s="21">
        <v>44963</v>
      </c>
      <c r="D7089" s="161">
        <v>80.48</v>
      </c>
      <c r="E7089" s="161">
        <v>74.11</v>
      </c>
      <c r="F7089" s="564">
        <f t="shared" si="115"/>
        <v>1.085953312643368</v>
      </c>
      <c r="K7089" s="18">
        <v>70.59</v>
      </c>
      <c r="M7089" s="161">
        <v>79.900000000000006</v>
      </c>
      <c r="N7089" s="287">
        <f t="shared" si="114"/>
        <v>33.558</v>
      </c>
    </row>
    <row r="7090" spans="1:14" x14ac:dyDescent="0.2">
      <c r="A7090" s="21">
        <v>44964</v>
      </c>
      <c r="D7090" s="161">
        <v>82.92</v>
      </c>
      <c r="E7090" s="161">
        <v>77.14</v>
      </c>
      <c r="F7090" s="564">
        <f t="shared" si="115"/>
        <v>1.0749287010630024</v>
      </c>
      <c r="M7090" s="161">
        <v>82</v>
      </c>
      <c r="N7090" s="22">
        <f t="shared" si="114"/>
        <v>34.44</v>
      </c>
    </row>
    <row r="7091" spans="1:14" x14ac:dyDescent="0.2">
      <c r="A7091" s="21">
        <v>44965</v>
      </c>
      <c r="D7091" s="161">
        <v>84.17</v>
      </c>
      <c r="E7091" s="161">
        <v>78.47</v>
      </c>
      <c r="F7091" s="564">
        <f t="shared" si="115"/>
        <v>1.0726392251815982</v>
      </c>
      <c r="M7091" s="161">
        <v>85.3</v>
      </c>
      <c r="N7091" s="22">
        <f t="shared" si="114"/>
        <v>35.826000000000001</v>
      </c>
    </row>
    <row r="7092" spans="1:14" x14ac:dyDescent="0.2">
      <c r="A7092" s="21">
        <v>44966</v>
      </c>
      <c r="D7092" s="161">
        <v>83.46</v>
      </c>
      <c r="E7092" s="161">
        <v>78.06</v>
      </c>
      <c r="F7092" s="564">
        <f t="shared" si="115"/>
        <v>1.0691775557263643</v>
      </c>
      <c r="M7092" s="161">
        <v>85.3</v>
      </c>
      <c r="N7092" s="22">
        <f t="shared" si="114"/>
        <v>35.826000000000001</v>
      </c>
    </row>
    <row r="7093" spans="1:14" s="593" customFormat="1" ht="20.399999999999999" x14ac:dyDescent="0.2">
      <c r="A7093" s="591">
        <v>44967</v>
      </c>
      <c r="D7093" s="590">
        <v>85.46</v>
      </c>
      <c r="E7093" s="590">
        <v>79.72</v>
      </c>
      <c r="F7093" s="766" t="s">
        <v>3424</v>
      </c>
      <c r="K7093" s="740"/>
      <c r="M7093" s="590">
        <v>86.4</v>
      </c>
      <c r="N7093" s="592">
        <f t="shared" si="114"/>
        <v>36.288000000000004</v>
      </c>
    </row>
    <row r="7094" spans="1:14" x14ac:dyDescent="0.2">
      <c r="A7094" s="21">
        <v>44968</v>
      </c>
      <c r="D7094" s="590">
        <v>85.46</v>
      </c>
      <c r="E7094" s="590">
        <v>79.72</v>
      </c>
      <c r="F7094" s="564">
        <f t="shared" si="115"/>
        <v>1.0720020070245859</v>
      </c>
      <c r="K7094" s="161"/>
      <c r="M7094" s="590">
        <v>86.4</v>
      </c>
      <c r="N7094" s="592">
        <f t="shared" si="114"/>
        <v>36.288000000000004</v>
      </c>
    </row>
    <row r="7095" spans="1:14" x14ac:dyDescent="0.2">
      <c r="A7095" s="21">
        <v>44969</v>
      </c>
      <c r="D7095" s="590">
        <v>85.46</v>
      </c>
      <c r="E7095" s="590">
        <v>79.72</v>
      </c>
      <c r="F7095" s="564">
        <f t="shared" si="115"/>
        <v>1.0720020070245859</v>
      </c>
      <c r="K7095" s="161"/>
      <c r="M7095" s="590">
        <v>86.4</v>
      </c>
      <c r="N7095" s="592">
        <f t="shared" si="114"/>
        <v>36.288000000000004</v>
      </c>
    </row>
    <row r="7096" spans="1:14" x14ac:dyDescent="0.2">
      <c r="A7096" s="21">
        <v>44970</v>
      </c>
      <c r="D7096" s="161">
        <v>85.98</v>
      </c>
      <c r="E7096" s="161">
        <v>80.14</v>
      </c>
      <c r="F7096" s="564">
        <f t="shared" si="115"/>
        <v>1.0728724731719492</v>
      </c>
      <c r="K7096" s="161"/>
      <c r="M7096" s="161">
        <v>83.8</v>
      </c>
      <c r="N7096" s="747">
        <f t="shared" ref="N7096:N7164" si="116">(M7096/100)*42</f>
        <v>35.195999999999998</v>
      </c>
    </row>
    <row r="7097" spans="1:14" x14ac:dyDescent="0.2">
      <c r="A7097" s="21">
        <v>44971</v>
      </c>
      <c r="D7097" s="161">
        <v>84.96</v>
      </c>
      <c r="E7097" s="161">
        <v>79.06</v>
      </c>
      <c r="F7097" s="564">
        <f t="shared" si="115"/>
        <v>1.0746268656716418</v>
      </c>
      <c r="K7097" s="161"/>
      <c r="M7097" s="161">
        <v>83</v>
      </c>
      <c r="N7097" s="747">
        <f t="shared" si="116"/>
        <v>34.86</v>
      </c>
    </row>
    <row r="7098" spans="1:14" x14ac:dyDescent="0.2">
      <c r="A7098" s="21">
        <v>44972</v>
      </c>
      <c r="D7098" s="161">
        <v>84.11</v>
      </c>
      <c r="E7098" s="161">
        <v>78.59</v>
      </c>
      <c r="F7098" s="564">
        <f t="shared" si="115"/>
        <v>1.0702379437587479</v>
      </c>
      <c r="K7098" s="161">
        <v>75.069999999999993</v>
      </c>
      <c r="M7098" s="161">
        <v>82.3</v>
      </c>
      <c r="N7098" s="747">
        <f t="shared" si="116"/>
        <v>34.565999999999995</v>
      </c>
    </row>
    <row r="7099" spans="1:14" x14ac:dyDescent="0.2">
      <c r="A7099" s="21">
        <v>44973</v>
      </c>
      <c r="D7099" s="161">
        <v>83.84</v>
      </c>
      <c r="E7099" s="161">
        <v>78.489999999999995</v>
      </c>
      <c r="F7099" s="564">
        <f t="shared" si="115"/>
        <v>1.0681615492419418</v>
      </c>
      <c r="K7099" s="161">
        <v>74.97</v>
      </c>
      <c r="M7099" s="161">
        <v>82</v>
      </c>
      <c r="N7099" s="747">
        <f t="shared" si="116"/>
        <v>34.44</v>
      </c>
    </row>
    <row r="7100" spans="1:14" x14ac:dyDescent="0.2">
      <c r="A7100" s="21">
        <v>44974</v>
      </c>
      <c r="D7100" s="376">
        <v>81.97</v>
      </c>
      <c r="E7100" s="376">
        <v>76.34</v>
      </c>
      <c r="F7100" s="564">
        <f t="shared" si="115"/>
        <v>1.073749017553052</v>
      </c>
      <c r="K7100" s="376">
        <v>72.819999999999993</v>
      </c>
      <c r="M7100" s="376">
        <v>82</v>
      </c>
      <c r="N7100" s="592">
        <f t="shared" si="116"/>
        <v>34.44</v>
      </c>
    </row>
    <row r="7101" spans="1:14" x14ac:dyDescent="0.2">
      <c r="A7101" s="21">
        <v>44975</v>
      </c>
      <c r="D7101" s="376">
        <v>81.97</v>
      </c>
      <c r="E7101" s="376">
        <v>76.34</v>
      </c>
      <c r="F7101" s="564">
        <f t="shared" si="115"/>
        <v>1.073749017553052</v>
      </c>
      <c r="K7101" s="376">
        <v>72.819999999999993</v>
      </c>
      <c r="M7101" s="376">
        <v>82</v>
      </c>
      <c r="N7101" s="592">
        <f t="shared" si="116"/>
        <v>34.44</v>
      </c>
    </row>
    <row r="7102" spans="1:14" x14ac:dyDescent="0.2">
      <c r="A7102" s="21">
        <v>44976</v>
      </c>
      <c r="D7102" s="376">
        <v>81.97</v>
      </c>
      <c r="E7102" s="376">
        <v>76.34</v>
      </c>
      <c r="F7102" s="564">
        <f t="shared" si="115"/>
        <v>1.073749017553052</v>
      </c>
      <c r="K7102" s="376">
        <v>72.819999999999993</v>
      </c>
      <c r="M7102" s="376">
        <v>82</v>
      </c>
      <c r="N7102" s="592">
        <f t="shared" si="116"/>
        <v>34.44</v>
      </c>
    </row>
    <row r="7103" spans="1:14" x14ac:dyDescent="0.2">
      <c r="A7103" s="21">
        <v>44977</v>
      </c>
      <c r="D7103" s="161">
        <v>82.79</v>
      </c>
      <c r="E7103" s="376">
        <v>76.34</v>
      </c>
      <c r="F7103" s="762" t="s">
        <v>3173</v>
      </c>
      <c r="K7103" s="376">
        <v>72.819999999999993</v>
      </c>
      <c r="M7103" s="376">
        <v>82</v>
      </c>
      <c r="N7103" s="592">
        <f t="shared" si="116"/>
        <v>34.44</v>
      </c>
    </row>
    <row r="7104" spans="1:14" x14ac:dyDescent="0.2">
      <c r="A7104" s="21">
        <v>44978</v>
      </c>
      <c r="D7104" s="161">
        <v>82.14</v>
      </c>
      <c r="E7104" s="161">
        <v>76.16</v>
      </c>
      <c r="F7104" s="564">
        <f t="shared" si="115"/>
        <v>1.0785189075630253</v>
      </c>
      <c r="K7104" s="161">
        <v>72.64</v>
      </c>
      <c r="M7104" s="161">
        <v>81</v>
      </c>
      <c r="N7104" s="747">
        <f t="shared" si="116"/>
        <v>34.020000000000003</v>
      </c>
    </row>
    <row r="7105" spans="1:14" x14ac:dyDescent="0.2">
      <c r="A7105" s="21">
        <v>44979</v>
      </c>
      <c r="D7105" s="161">
        <v>79.55</v>
      </c>
      <c r="E7105" s="161">
        <v>73.95</v>
      </c>
      <c r="F7105" s="564">
        <f t="shared" si="115"/>
        <v>1.0757268424611224</v>
      </c>
      <c r="K7105" s="161">
        <v>70.430000000000007</v>
      </c>
      <c r="M7105" s="161">
        <v>80.8</v>
      </c>
      <c r="N7105" s="747">
        <f t="shared" si="116"/>
        <v>33.936</v>
      </c>
    </row>
    <row r="7106" spans="1:14" x14ac:dyDescent="0.2">
      <c r="A7106" s="21">
        <v>44980</v>
      </c>
      <c r="D7106" s="161">
        <v>82.08</v>
      </c>
      <c r="E7106" s="161">
        <v>75.39</v>
      </c>
      <c r="F7106" s="564">
        <f t="shared" si="115"/>
        <v>1.0887385594906487</v>
      </c>
      <c r="K7106" s="161">
        <v>71.87</v>
      </c>
      <c r="M7106" s="161">
        <v>81</v>
      </c>
      <c r="N7106" s="747">
        <f t="shared" si="116"/>
        <v>34.020000000000003</v>
      </c>
    </row>
    <row r="7107" spans="1:14" x14ac:dyDescent="0.2">
      <c r="A7107" s="21">
        <v>44981</v>
      </c>
      <c r="D7107" s="376">
        <v>82.31</v>
      </c>
      <c r="E7107" s="376">
        <v>76.319999999999993</v>
      </c>
      <c r="F7107" s="564">
        <f t="shared" si="115"/>
        <v>1.0784853249475892</v>
      </c>
      <c r="K7107" s="376">
        <v>72.8</v>
      </c>
      <c r="M7107" s="376">
        <v>82</v>
      </c>
      <c r="N7107" s="592">
        <f t="shared" si="116"/>
        <v>34.44</v>
      </c>
    </row>
    <row r="7108" spans="1:14" x14ac:dyDescent="0.2">
      <c r="A7108" s="21">
        <v>44982</v>
      </c>
      <c r="D7108" s="376">
        <v>82.31</v>
      </c>
      <c r="E7108" s="376">
        <v>76.319999999999993</v>
      </c>
      <c r="F7108" s="564">
        <f t="shared" si="115"/>
        <v>1.0784853249475892</v>
      </c>
      <c r="K7108" s="376">
        <v>72.8</v>
      </c>
      <c r="M7108" s="376">
        <v>82</v>
      </c>
      <c r="N7108" s="592">
        <f t="shared" si="116"/>
        <v>34.44</v>
      </c>
    </row>
    <row r="7109" spans="1:14" x14ac:dyDescent="0.2">
      <c r="A7109" s="21">
        <v>44983</v>
      </c>
      <c r="D7109" s="376">
        <v>82.31</v>
      </c>
      <c r="E7109" s="376">
        <v>76.319999999999993</v>
      </c>
      <c r="F7109" s="564">
        <f t="shared" si="115"/>
        <v>1.0784853249475892</v>
      </c>
      <c r="K7109" s="376">
        <v>72.8</v>
      </c>
      <c r="M7109" s="376">
        <v>82</v>
      </c>
      <c r="N7109" s="592">
        <f t="shared" si="116"/>
        <v>34.44</v>
      </c>
    </row>
    <row r="7110" spans="1:14" x14ac:dyDescent="0.2">
      <c r="A7110" s="21">
        <v>44984</v>
      </c>
      <c r="D7110" s="161">
        <v>81.239999999999995</v>
      </c>
      <c r="E7110" s="161">
        <v>75.680000000000007</v>
      </c>
      <c r="F7110" s="564">
        <f t="shared" si="115"/>
        <v>1.0734672304439745</v>
      </c>
      <c r="K7110" s="161">
        <v>72.16</v>
      </c>
      <c r="M7110" s="161">
        <v>83</v>
      </c>
      <c r="N7110" s="747">
        <f t="shared" si="116"/>
        <v>34.86</v>
      </c>
    </row>
    <row r="7111" spans="1:14" ht="13.2" x14ac:dyDescent="0.2">
      <c r="A7111" s="21">
        <v>44985</v>
      </c>
      <c r="D7111" s="426">
        <v>83.21</v>
      </c>
      <c r="E7111" s="18">
        <v>77.05</v>
      </c>
      <c r="F7111" s="564">
        <f t="shared" si="115"/>
        <v>1.0799480856586632</v>
      </c>
      <c r="H7111" s="750">
        <f>AVERAGE(D7084:D7111)</f>
        <v>82.46</v>
      </c>
      <c r="I7111" s="750">
        <f>AVERAGE(E7084:E7111)</f>
        <v>76.722499999999997</v>
      </c>
      <c r="K7111" s="161">
        <v>73.53</v>
      </c>
      <c r="M7111" s="161">
        <v>86</v>
      </c>
      <c r="N7111" s="22">
        <f t="shared" si="116"/>
        <v>36.119999999999997</v>
      </c>
    </row>
    <row r="7112" spans="1:14" s="57" customFormat="1" x14ac:dyDescent="0.2">
      <c r="A7112" s="286">
        <v>44986</v>
      </c>
      <c r="D7112" s="370">
        <v>83.68</v>
      </c>
      <c r="E7112" s="370">
        <v>77.69</v>
      </c>
      <c r="F7112" s="564">
        <f t="shared" si="115"/>
        <v>1.0771013000386152</v>
      </c>
      <c r="K7112" s="372">
        <v>74.17</v>
      </c>
      <c r="M7112" s="332">
        <v>88.5</v>
      </c>
      <c r="N7112" s="371">
        <f t="shared" si="116"/>
        <v>37.17</v>
      </c>
    </row>
    <row r="7113" spans="1:14" x14ac:dyDescent="0.2">
      <c r="A7113" s="21">
        <v>44987</v>
      </c>
      <c r="D7113" s="426">
        <v>84.15</v>
      </c>
      <c r="E7113" s="18">
        <v>78.16</v>
      </c>
      <c r="F7113" s="564">
        <f t="shared" si="115"/>
        <v>1.0766376663254864</v>
      </c>
      <c r="K7113" s="161">
        <v>74.64</v>
      </c>
      <c r="M7113" s="161">
        <v>89.8</v>
      </c>
      <c r="N7113" s="22">
        <f t="shared" si="116"/>
        <v>37.716000000000001</v>
      </c>
    </row>
    <row r="7114" spans="1:14" x14ac:dyDescent="0.2">
      <c r="A7114" s="21">
        <v>44988</v>
      </c>
      <c r="D7114" s="376">
        <v>85.74</v>
      </c>
      <c r="E7114" s="375">
        <v>79.680000000000007</v>
      </c>
      <c r="F7114" s="564">
        <f t="shared" si="115"/>
        <v>1.0760542168674698</v>
      </c>
      <c r="K7114" s="376">
        <v>76.16</v>
      </c>
      <c r="M7114" s="376">
        <v>91</v>
      </c>
      <c r="N7114" s="379">
        <f t="shared" si="116"/>
        <v>38.22</v>
      </c>
    </row>
    <row r="7115" spans="1:14" x14ac:dyDescent="0.2">
      <c r="A7115" s="21">
        <v>44989</v>
      </c>
      <c r="D7115" s="376">
        <v>85.74</v>
      </c>
      <c r="E7115" s="375">
        <v>79.680000000000007</v>
      </c>
      <c r="F7115" s="564">
        <f t="shared" si="115"/>
        <v>1.0760542168674698</v>
      </c>
      <c r="K7115" s="376">
        <v>76.16</v>
      </c>
      <c r="M7115" s="376">
        <v>91</v>
      </c>
      <c r="N7115" s="379">
        <f t="shared" si="116"/>
        <v>38.22</v>
      </c>
    </row>
    <row r="7116" spans="1:14" x14ac:dyDescent="0.2">
      <c r="A7116" s="21">
        <v>44990</v>
      </c>
      <c r="D7116" s="376">
        <v>85.74</v>
      </c>
      <c r="E7116" s="375">
        <v>79.680000000000007</v>
      </c>
      <c r="F7116" s="564">
        <f t="shared" si="115"/>
        <v>1.0760542168674698</v>
      </c>
      <c r="K7116" s="376">
        <v>76.16</v>
      </c>
      <c r="M7116" s="376">
        <v>91</v>
      </c>
      <c r="N7116" s="379">
        <f t="shared" si="116"/>
        <v>38.22</v>
      </c>
    </row>
    <row r="7117" spans="1:14" x14ac:dyDescent="0.2">
      <c r="A7117" s="21">
        <v>44991</v>
      </c>
      <c r="D7117" s="426">
        <v>85.86</v>
      </c>
      <c r="E7117" s="18">
        <v>80.459999999999994</v>
      </c>
      <c r="F7117" s="564">
        <f t="shared" si="115"/>
        <v>1.0671140939597317</v>
      </c>
      <c r="K7117" s="161"/>
      <c r="M7117" s="161">
        <v>91</v>
      </c>
      <c r="N7117" s="22">
        <f t="shared" si="116"/>
        <v>38.22</v>
      </c>
    </row>
    <row r="7118" spans="1:14" x14ac:dyDescent="0.2">
      <c r="A7118" s="21">
        <v>44992</v>
      </c>
      <c r="D7118" s="426">
        <v>83.03</v>
      </c>
      <c r="E7118" s="18">
        <v>77.58</v>
      </c>
      <c r="F7118" s="564">
        <f t="shared" si="115"/>
        <v>1.0702500644496005</v>
      </c>
      <c r="K7118" s="161"/>
      <c r="M7118" s="161">
        <v>88</v>
      </c>
      <c r="N7118" s="22">
        <f t="shared" si="116"/>
        <v>36.96</v>
      </c>
    </row>
    <row r="7119" spans="1:14" x14ac:dyDescent="0.2">
      <c r="A7119" s="21">
        <v>44993</v>
      </c>
      <c r="D7119" s="426">
        <v>82.1</v>
      </c>
      <c r="E7119" s="18">
        <v>76.66</v>
      </c>
      <c r="F7119" s="564">
        <f t="shared" si="115"/>
        <v>1.0709626924080355</v>
      </c>
      <c r="K7119" s="161"/>
      <c r="M7119" s="161">
        <v>88</v>
      </c>
      <c r="N7119" s="22">
        <f t="shared" si="116"/>
        <v>36.96</v>
      </c>
    </row>
    <row r="7120" spans="1:14" x14ac:dyDescent="0.2">
      <c r="A7120" s="21">
        <v>44994</v>
      </c>
      <c r="D7120" s="426">
        <v>81</v>
      </c>
      <c r="E7120" s="18">
        <v>75.72</v>
      </c>
      <c r="F7120" s="564">
        <f t="shared" si="115"/>
        <v>1.06973058637084</v>
      </c>
      <c r="K7120" s="161"/>
      <c r="M7120" s="161">
        <v>82.4</v>
      </c>
      <c r="N7120" s="22">
        <f t="shared" si="116"/>
        <v>34.608000000000004</v>
      </c>
    </row>
    <row r="7121" spans="1:14" x14ac:dyDescent="0.2">
      <c r="A7121" s="21">
        <v>44995</v>
      </c>
      <c r="D7121" s="376">
        <v>82.3</v>
      </c>
      <c r="E7121" s="375">
        <v>76.680000000000007</v>
      </c>
      <c r="F7121" s="762" t="s">
        <v>3425</v>
      </c>
      <c r="K7121" s="161"/>
      <c r="M7121" s="376">
        <v>81.5</v>
      </c>
      <c r="N7121" s="379">
        <f t="shared" si="116"/>
        <v>34.229999999999997</v>
      </c>
    </row>
    <row r="7122" spans="1:14" x14ac:dyDescent="0.2">
      <c r="A7122" s="21">
        <v>44996</v>
      </c>
      <c r="D7122" s="376">
        <v>82.3</v>
      </c>
      <c r="E7122" s="375">
        <v>76.680000000000007</v>
      </c>
      <c r="F7122" s="564">
        <f t="shared" si="115"/>
        <v>1.0732916014606153</v>
      </c>
      <c r="K7122" s="161"/>
      <c r="M7122" s="376">
        <v>81.5</v>
      </c>
      <c r="N7122" s="379">
        <f t="shared" si="116"/>
        <v>34.229999999999997</v>
      </c>
    </row>
    <row r="7123" spans="1:14" s="593" customFormat="1" ht="20.399999999999999" x14ac:dyDescent="0.2">
      <c r="A7123" s="591">
        <v>44997</v>
      </c>
      <c r="D7123" s="590">
        <v>82.3</v>
      </c>
      <c r="E7123" s="729">
        <v>76.680000000000007</v>
      </c>
      <c r="F7123" s="762" t="s">
        <v>3433</v>
      </c>
      <c r="K7123" s="740"/>
      <c r="M7123" s="590">
        <v>81.5</v>
      </c>
      <c r="N7123" s="592">
        <f t="shared" si="116"/>
        <v>34.229999999999997</v>
      </c>
    </row>
    <row r="7124" spans="1:14" x14ac:dyDescent="0.2">
      <c r="A7124" s="21">
        <v>44998</v>
      </c>
      <c r="D7124" s="426">
        <v>79.67</v>
      </c>
      <c r="E7124" s="161">
        <v>74.8</v>
      </c>
      <c r="F7124" s="564">
        <f t="shared" si="115"/>
        <v>1.0651069518716578</v>
      </c>
      <c r="K7124" s="161"/>
      <c r="M7124" s="161">
        <v>79.5</v>
      </c>
      <c r="N7124" s="22">
        <f t="shared" si="116"/>
        <v>33.39</v>
      </c>
    </row>
    <row r="7125" spans="1:14" x14ac:dyDescent="0.2">
      <c r="A7125" s="21">
        <v>44999</v>
      </c>
      <c r="D7125" s="426">
        <v>76.77</v>
      </c>
      <c r="E7125" s="18">
        <v>71.33</v>
      </c>
      <c r="F7125" s="564">
        <f t="shared" si="115"/>
        <v>1.0762652460395346</v>
      </c>
      <c r="K7125" s="161">
        <v>67.81</v>
      </c>
      <c r="M7125" s="161">
        <v>75.599999999999994</v>
      </c>
      <c r="N7125" s="22">
        <f t="shared" si="116"/>
        <v>31.751999999999995</v>
      </c>
    </row>
    <row r="7126" spans="1:14" x14ac:dyDescent="0.2">
      <c r="A7126" s="21">
        <v>45000</v>
      </c>
      <c r="D7126" s="426">
        <v>74.3</v>
      </c>
      <c r="E7126" s="18">
        <v>67.61</v>
      </c>
      <c r="F7126" s="564">
        <f t="shared" si="115"/>
        <v>1.0989498594882414</v>
      </c>
      <c r="K7126" s="161">
        <v>64.09</v>
      </c>
      <c r="M7126" s="161">
        <v>72.3</v>
      </c>
      <c r="N7126" s="22">
        <f t="shared" si="116"/>
        <v>30.366</v>
      </c>
    </row>
    <row r="7127" spans="1:14" x14ac:dyDescent="0.2">
      <c r="A7127" s="21">
        <v>45001</v>
      </c>
      <c r="D7127" s="426">
        <v>73.12</v>
      </c>
      <c r="E7127" s="18">
        <v>68.349999999999994</v>
      </c>
      <c r="F7127" s="564">
        <f t="shared" si="115"/>
        <v>1.0697878566203367</v>
      </c>
      <c r="K7127" s="161">
        <v>64.83</v>
      </c>
      <c r="M7127" s="161">
        <v>71.3</v>
      </c>
      <c r="N7127" s="22">
        <f t="shared" si="116"/>
        <v>29.945999999999998</v>
      </c>
    </row>
    <row r="7128" spans="1:14" x14ac:dyDescent="0.2">
      <c r="A7128" s="21">
        <v>45002</v>
      </c>
      <c r="D7128" s="376">
        <v>71.03</v>
      </c>
      <c r="E7128" s="375">
        <v>66.739999999999995</v>
      </c>
      <c r="F7128" s="564">
        <f t="shared" si="115"/>
        <v>1.0642792927779443</v>
      </c>
      <c r="K7128" s="376">
        <v>63.22</v>
      </c>
      <c r="M7128" s="376">
        <v>69.5</v>
      </c>
      <c r="N7128" s="379">
        <f t="shared" si="116"/>
        <v>29.189999999999998</v>
      </c>
    </row>
    <row r="7129" spans="1:14" x14ac:dyDescent="0.2">
      <c r="A7129" s="21">
        <v>45003</v>
      </c>
      <c r="D7129" s="376">
        <v>71.03</v>
      </c>
      <c r="E7129" s="375">
        <v>66.739999999999995</v>
      </c>
      <c r="F7129" s="564">
        <f t="shared" si="115"/>
        <v>1.0642792927779443</v>
      </c>
      <c r="K7129" s="376">
        <v>63.22</v>
      </c>
      <c r="M7129" s="376">
        <v>69.5</v>
      </c>
      <c r="N7129" s="379">
        <f t="shared" si="116"/>
        <v>29.189999999999998</v>
      </c>
    </row>
    <row r="7130" spans="1:14" s="593" customFormat="1" ht="20.399999999999999" x14ac:dyDescent="0.2">
      <c r="A7130" s="591">
        <v>45004</v>
      </c>
      <c r="D7130" s="590">
        <v>71.03</v>
      </c>
      <c r="E7130" s="729">
        <v>66.739999999999995</v>
      </c>
      <c r="F7130" s="762" t="s">
        <v>3434</v>
      </c>
      <c r="K7130" s="590">
        <v>63.22</v>
      </c>
      <c r="M7130" s="590">
        <v>69.5</v>
      </c>
      <c r="N7130" s="592">
        <f t="shared" si="116"/>
        <v>29.189999999999998</v>
      </c>
    </row>
    <row r="7131" spans="1:14" x14ac:dyDescent="0.2">
      <c r="A7131" s="21">
        <v>45005</v>
      </c>
      <c r="D7131" s="426">
        <v>72.42</v>
      </c>
      <c r="E7131" s="18">
        <v>67.64</v>
      </c>
      <c r="F7131" s="564">
        <f t="shared" si="115"/>
        <v>1.070668243642815</v>
      </c>
      <c r="K7131" s="161">
        <v>64.12</v>
      </c>
      <c r="M7131" s="161">
        <v>70.3</v>
      </c>
      <c r="N7131" s="22">
        <f t="shared" si="116"/>
        <v>29.526</v>
      </c>
    </row>
    <row r="7132" spans="1:14" x14ac:dyDescent="0.2">
      <c r="A7132" s="21">
        <v>45006</v>
      </c>
      <c r="D7132" s="376">
        <v>74.78</v>
      </c>
      <c r="E7132" s="18">
        <v>69.33</v>
      </c>
      <c r="F7132" s="564">
        <f t="shared" si="115"/>
        <v>1.0786095485359875</v>
      </c>
      <c r="K7132" s="161">
        <v>65.81</v>
      </c>
      <c r="M7132" s="161">
        <v>73.3</v>
      </c>
      <c r="N7132" s="22">
        <f t="shared" si="116"/>
        <v>30.785999999999998</v>
      </c>
    </row>
    <row r="7133" spans="1:14" s="593" customFormat="1" ht="20.399999999999999" x14ac:dyDescent="0.2">
      <c r="A7133" s="591">
        <v>45007</v>
      </c>
      <c r="D7133" s="743">
        <v>76.08</v>
      </c>
      <c r="E7133" s="740">
        <v>70.900000000000006</v>
      </c>
      <c r="F7133" s="766" t="s">
        <v>3421</v>
      </c>
      <c r="K7133" s="740">
        <v>67.38</v>
      </c>
      <c r="M7133" s="740">
        <v>74.5</v>
      </c>
      <c r="N7133" s="747">
        <f t="shared" si="116"/>
        <v>31.29</v>
      </c>
    </row>
    <row r="7134" spans="1:14" x14ac:dyDescent="0.2">
      <c r="A7134" s="21">
        <v>45008</v>
      </c>
      <c r="D7134" s="376">
        <v>74.31</v>
      </c>
      <c r="E7134" s="18">
        <v>69.959999999999994</v>
      </c>
      <c r="F7134" s="564">
        <f t="shared" ref="F7134:F7137" si="117">D7134/E7134</f>
        <v>1.0621783876500859</v>
      </c>
      <c r="K7134" s="161">
        <v>66.44</v>
      </c>
      <c r="M7134" s="161">
        <v>73.8</v>
      </c>
      <c r="N7134" s="747">
        <f t="shared" si="116"/>
        <v>30.995999999999999</v>
      </c>
    </row>
    <row r="7135" spans="1:14" x14ac:dyDescent="0.2">
      <c r="A7135" s="21">
        <v>45009</v>
      </c>
      <c r="D7135" s="376">
        <v>73.63</v>
      </c>
      <c r="E7135" s="375">
        <v>69.260000000000005</v>
      </c>
      <c r="F7135" s="564">
        <f t="shared" si="117"/>
        <v>1.0630955818654344</v>
      </c>
      <c r="K7135" s="376">
        <v>65.739999999999995</v>
      </c>
      <c r="M7135" s="376">
        <v>75.3</v>
      </c>
      <c r="N7135" s="592">
        <f t="shared" si="116"/>
        <v>31.626000000000001</v>
      </c>
    </row>
    <row r="7136" spans="1:14" x14ac:dyDescent="0.2">
      <c r="A7136" s="21">
        <v>45010</v>
      </c>
      <c r="D7136" s="376">
        <v>73.63</v>
      </c>
      <c r="E7136" s="375">
        <v>69.260000000000005</v>
      </c>
      <c r="F7136" s="564">
        <f t="shared" si="117"/>
        <v>1.0630955818654344</v>
      </c>
      <c r="K7136" s="376">
        <v>65.739999999999995</v>
      </c>
      <c r="M7136" s="376">
        <v>75.3</v>
      </c>
      <c r="N7136" s="592">
        <f t="shared" si="116"/>
        <v>31.626000000000001</v>
      </c>
    </row>
    <row r="7137" spans="1:14" x14ac:dyDescent="0.2">
      <c r="A7137" s="21">
        <v>45011</v>
      </c>
      <c r="D7137" s="376">
        <v>73.63</v>
      </c>
      <c r="E7137" s="375">
        <v>69.260000000000005</v>
      </c>
      <c r="F7137" s="564">
        <f t="shared" si="117"/>
        <v>1.0630955818654344</v>
      </c>
      <c r="K7137" s="376">
        <v>65.739999999999995</v>
      </c>
      <c r="M7137" s="376">
        <v>75.3</v>
      </c>
      <c r="N7137" s="592">
        <f t="shared" si="116"/>
        <v>31.626000000000001</v>
      </c>
    </row>
    <row r="7138" spans="1:14" x14ac:dyDescent="0.2">
      <c r="A7138" s="21">
        <v>45012</v>
      </c>
      <c r="D7138" s="161">
        <v>76.8</v>
      </c>
      <c r="E7138" s="161">
        <v>72.81</v>
      </c>
      <c r="F7138" s="564">
        <f t="shared" ref="F7138:F7168" si="118">D7138/E7138</f>
        <v>1.0548001648125256</v>
      </c>
      <c r="K7138" s="161">
        <v>69.290000000000006</v>
      </c>
      <c r="M7138" s="161">
        <v>78.3</v>
      </c>
      <c r="N7138" s="747">
        <f t="shared" si="116"/>
        <v>32.885999999999996</v>
      </c>
    </row>
    <row r="7139" spans="1:14" x14ac:dyDescent="0.2">
      <c r="A7139" s="21">
        <v>45013</v>
      </c>
      <c r="D7139" s="161">
        <v>78.069999999999993</v>
      </c>
      <c r="E7139" s="161">
        <v>73.2</v>
      </c>
      <c r="F7139" s="564">
        <f t="shared" si="118"/>
        <v>1.0665300546448087</v>
      </c>
      <c r="K7139" s="161">
        <v>69.680000000000007</v>
      </c>
      <c r="M7139" s="161">
        <v>78.3</v>
      </c>
      <c r="N7139" s="22">
        <f t="shared" si="116"/>
        <v>32.885999999999996</v>
      </c>
    </row>
    <row r="7140" spans="1:14" x14ac:dyDescent="0.2">
      <c r="A7140" s="21">
        <v>45014</v>
      </c>
      <c r="D7140" s="161">
        <v>77.510000000000005</v>
      </c>
      <c r="E7140" s="161">
        <v>72.97</v>
      </c>
      <c r="F7140" s="564">
        <f t="shared" si="118"/>
        <v>1.0622173495957243</v>
      </c>
      <c r="K7140" s="161">
        <v>69.45</v>
      </c>
      <c r="M7140" s="161">
        <v>78.3</v>
      </c>
      <c r="N7140" s="22">
        <f t="shared" si="116"/>
        <v>32.885999999999996</v>
      </c>
    </row>
    <row r="7141" spans="1:14" x14ac:dyDescent="0.2">
      <c r="A7141" s="21">
        <v>45015</v>
      </c>
      <c r="D7141" s="161">
        <v>78.45</v>
      </c>
      <c r="E7141" s="161">
        <v>74.37</v>
      </c>
      <c r="F7141" s="564">
        <f t="shared" si="118"/>
        <v>1.0548608309802339</v>
      </c>
      <c r="K7141" s="161">
        <v>70.849999999999994</v>
      </c>
      <c r="M7141" s="161">
        <v>78</v>
      </c>
      <c r="N7141" s="22">
        <f t="shared" si="116"/>
        <v>32.76</v>
      </c>
    </row>
    <row r="7142" spans="1:14" ht="13.2" x14ac:dyDescent="0.2">
      <c r="A7142" s="21">
        <v>45016</v>
      </c>
      <c r="D7142" s="590">
        <v>79.19</v>
      </c>
      <c r="E7142" s="376">
        <v>75.67</v>
      </c>
      <c r="F7142" s="564">
        <f t="shared" si="118"/>
        <v>1.0465177745473768</v>
      </c>
      <c r="H7142" s="750">
        <f>AVERAGE(D7112:D7142)</f>
        <v>78.367419354838717</v>
      </c>
      <c r="I7142" s="750">
        <f>AVERAGE(E7112:E7142)</f>
        <v>73.299677419354822</v>
      </c>
      <c r="K7142" s="590">
        <v>72.150000000000006</v>
      </c>
      <c r="M7142" s="590">
        <v>78.3</v>
      </c>
      <c r="N7142" s="592">
        <f t="shared" si="116"/>
        <v>32.885999999999996</v>
      </c>
    </row>
    <row r="7143" spans="1:14" s="57" customFormat="1" x14ac:dyDescent="0.2">
      <c r="A7143" s="286">
        <v>45017</v>
      </c>
      <c r="D7143" s="763">
        <v>79.19</v>
      </c>
      <c r="E7143" s="431">
        <v>75.67</v>
      </c>
      <c r="F7143" s="564">
        <f t="shared" si="118"/>
        <v>1.0465177745473768</v>
      </c>
      <c r="K7143" s="763">
        <v>72.150000000000006</v>
      </c>
      <c r="M7143" s="765">
        <v>78.3</v>
      </c>
      <c r="N7143" s="764">
        <f t="shared" si="116"/>
        <v>32.885999999999996</v>
      </c>
    </row>
    <row r="7144" spans="1:14" s="593" customFormat="1" ht="37.200000000000003" customHeight="1" x14ac:dyDescent="0.2">
      <c r="A7144" s="591">
        <v>45018</v>
      </c>
      <c r="D7144" s="590">
        <v>79.19</v>
      </c>
      <c r="E7144" s="590">
        <v>75.67</v>
      </c>
      <c r="F7144" s="766" t="s">
        <v>3426</v>
      </c>
      <c r="K7144" s="590">
        <v>72.150000000000006</v>
      </c>
      <c r="M7144" s="590">
        <v>78.3</v>
      </c>
      <c r="N7144" s="592">
        <f t="shared" si="116"/>
        <v>32.885999999999996</v>
      </c>
    </row>
    <row r="7145" spans="1:14" x14ac:dyDescent="0.2">
      <c r="A7145" s="21">
        <v>45019</v>
      </c>
      <c r="D7145" s="161">
        <v>85.81</v>
      </c>
      <c r="E7145" s="161">
        <v>80.42</v>
      </c>
      <c r="F7145" s="564">
        <f t="shared" si="118"/>
        <v>1.0670231285749814</v>
      </c>
      <c r="K7145" s="161">
        <v>76.900000000000006</v>
      </c>
      <c r="M7145" s="161">
        <v>82.8</v>
      </c>
      <c r="N7145" s="22">
        <f t="shared" si="116"/>
        <v>34.775999999999996</v>
      </c>
    </row>
    <row r="7146" spans="1:14" x14ac:dyDescent="0.2">
      <c r="A7146" s="21">
        <v>45020</v>
      </c>
      <c r="D7146" s="161">
        <v>85.7</v>
      </c>
      <c r="E7146" s="161">
        <v>80.709999999999994</v>
      </c>
      <c r="F7146" s="564">
        <f t="shared" si="118"/>
        <v>1.0618262916615042</v>
      </c>
      <c r="K7146" s="161">
        <v>77.19</v>
      </c>
      <c r="M7146" s="161">
        <v>83.5</v>
      </c>
      <c r="N7146" s="22">
        <f t="shared" si="116"/>
        <v>35.07</v>
      </c>
    </row>
    <row r="7147" spans="1:14" x14ac:dyDescent="0.2">
      <c r="A7147" s="21">
        <v>45021</v>
      </c>
      <c r="D7147" s="161">
        <v>85.89</v>
      </c>
      <c r="E7147" s="161">
        <v>80.61</v>
      </c>
      <c r="F7147" s="564">
        <f t="shared" si="118"/>
        <v>1.0655005582433941</v>
      </c>
      <c r="K7147" s="161">
        <v>77.09</v>
      </c>
      <c r="M7147" s="161">
        <v>83.5</v>
      </c>
      <c r="N7147" s="22">
        <f t="shared" si="116"/>
        <v>35.07</v>
      </c>
    </row>
    <row r="7148" spans="1:14" x14ac:dyDescent="0.2">
      <c r="A7148" s="21">
        <v>45022</v>
      </c>
      <c r="D7148" s="376">
        <v>86.56</v>
      </c>
      <c r="E7148" s="376">
        <v>80.7</v>
      </c>
      <c r="F7148" s="564">
        <f t="shared" si="118"/>
        <v>1.0726146220570012</v>
      </c>
      <c r="K7148"/>
      <c r="M7148" s="376">
        <v>82.6</v>
      </c>
      <c r="N7148" s="379">
        <f t="shared" si="116"/>
        <v>34.692</v>
      </c>
    </row>
    <row r="7149" spans="1:14" x14ac:dyDescent="0.2">
      <c r="A7149" s="21">
        <v>45023</v>
      </c>
      <c r="D7149" s="376">
        <v>86.56</v>
      </c>
      <c r="E7149" s="376">
        <v>80.7</v>
      </c>
      <c r="F7149" s="766" t="s">
        <v>3174</v>
      </c>
      <c r="K7149"/>
      <c r="M7149" s="376">
        <v>82.6</v>
      </c>
      <c r="N7149" s="379">
        <f t="shared" si="116"/>
        <v>34.692</v>
      </c>
    </row>
    <row r="7150" spans="1:14" x14ac:dyDescent="0.2">
      <c r="A7150" s="21">
        <v>45024</v>
      </c>
      <c r="D7150" s="376">
        <v>86.56</v>
      </c>
      <c r="E7150" s="376">
        <v>80.7</v>
      </c>
      <c r="F7150" s="564">
        <f t="shared" si="118"/>
        <v>1.0726146220570012</v>
      </c>
      <c r="K7150"/>
      <c r="M7150" s="376">
        <v>82.6</v>
      </c>
      <c r="N7150" s="379">
        <f t="shared" si="116"/>
        <v>34.692</v>
      </c>
    </row>
    <row r="7151" spans="1:14" x14ac:dyDescent="0.2">
      <c r="A7151" s="21">
        <v>45025</v>
      </c>
      <c r="D7151" s="376">
        <v>86.56</v>
      </c>
      <c r="E7151" s="376">
        <v>80.7</v>
      </c>
      <c r="F7151" s="766" t="s">
        <v>3427</v>
      </c>
      <c r="K7151"/>
      <c r="M7151" s="376">
        <v>82.6</v>
      </c>
      <c r="N7151" s="379">
        <f t="shared" si="116"/>
        <v>34.692</v>
      </c>
    </row>
    <row r="7152" spans="1:14" x14ac:dyDescent="0.2">
      <c r="A7152" s="21">
        <v>45026</v>
      </c>
      <c r="D7152" s="376">
        <v>86.56</v>
      </c>
      <c r="E7152" s="161">
        <v>79.739999999999995</v>
      </c>
      <c r="F7152" s="564">
        <f t="shared" si="118"/>
        <v>1.0855279658891399</v>
      </c>
      <c r="K7152"/>
      <c r="M7152" s="161">
        <v>81</v>
      </c>
      <c r="N7152" s="22">
        <f t="shared" si="116"/>
        <v>34.020000000000003</v>
      </c>
    </row>
    <row r="7153" spans="1:14" x14ac:dyDescent="0.2">
      <c r="A7153" s="21">
        <v>45027</v>
      </c>
      <c r="D7153" s="161">
        <v>87.32</v>
      </c>
      <c r="E7153" s="161">
        <v>81.53</v>
      </c>
      <c r="F7153" s="564">
        <f t="shared" si="118"/>
        <v>1.0710168036305654</v>
      </c>
      <c r="K7153"/>
      <c r="M7153" s="161">
        <v>82.8</v>
      </c>
      <c r="N7153" s="22">
        <f t="shared" si="116"/>
        <v>34.775999999999996</v>
      </c>
    </row>
    <row r="7154" spans="1:14" x14ac:dyDescent="0.2">
      <c r="A7154" s="21">
        <v>45028</v>
      </c>
      <c r="D7154" s="161">
        <v>88.31</v>
      </c>
      <c r="E7154" s="161">
        <v>83.26</v>
      </c>
      <c r="F7154" s="564">
        <f t="shared" si="118"/>
        <v>1.0606533749699736</v>
      </c>
      <c r="K7154"/>
      <c r="M7154" s="161">
        <v>84</v>
      </c>
      <c r="N7154" s="22">
        <f t="shared" si="116"/>
        <v>35.28</v>
      </c>
    </row>
    <row r="7155" spans="1:14" x14ac:dyDescent="0.2">
      <c r="A7155" s="21">
        <v>45029</v>
      </c>
      <c r="D7155" s="161">
        <v>86.51</v>
      </c>
      <c r="E7155" s="161">
        <v>82.16</v>
      </c>
      <c r="F7155" s="564">
        <f t="shared" si="118"/>
        <v>1.0529454722492699</v>
      </c>
      <c r="K7155" s="161"/>
      <c r="M7155" s="161">
        <v>83.8</v>
      </c>
      <c r="N7155" s="22">
        <f t="shared" si="116"/>
        <v>35.195999999999998</v>
      </c>
    </row>
    <row r="7156" spans="1:14" x14ac:dyDescent="0.2">
      <c r="A7156" s="21">
        <v>45030</v>
      </c>
      <c r="D7156" s="376">
        <v>87.31</v>
      </c>
      <c r="E7156" s="376">
        <v>82.52</v>
      </c>
      <c r="F7156" s="564">
        <f t="shared" si="118"/>
        <v>1.0580465341735337</v>
      </c>
      <c r="K7156" s="376">
        <v>79</v>
      </c>
      <c r="M7156" s="376">
        <v>83.8</v>
      </c>
      <c r="N7156" s="379">
        <f t="shared" si="116"/>
        <v>35.195999999999998</v>
      </c>
    </row>
    <row r="7157" spans="1:14" x14ac:dyDescent="0.2">
      <c r="A7157" s="21">
        <v>45031</v>
      </c>
      <c r="D7157" s="376">
        <v>87.31</v>
      </c>
      <c r="E7157" s="376">
        <v>82.52</v>
      </c>
      <c r="F7157" s="564">
        <f t="shared" si="118"/>
        <v>1.0580465341735337</v>
      </c>
      <c r="K7157" s="376">
        <v>79</v>
      </c>
      <c r="M7157" s="376">
        <v>83.8</v>
      </c>
      <c r="N7157" s="379">
        <f t="shared" si="116"/>
        <v>35.195999999999998</v>
      </c>
    </row>
    <row r="7158" spans="1:14" x14ac:dyDescent="0.2">
      <c r="A7158" s="21">
        <v>45032</v>
      </c>
      <c r="D7158" s="376">
        <v>87.31</v>
      </c>
      <c r="E7158" s="376">
        <v>82.52</v>
      </c>
      <c r="F7158" s="564">
        <f t="shared" si="118"/>
        <v>1.0580465341735337</v>
      </c>
      <c r="K7158" s="376">
        <v>79</v>
      </c>
      <c r="M7158" s="376">
        <v>83.8</v>
      </c>
      <c r="N7158" s="379">
        <f t="shared" si="116"/>
        <v>35.195999999999998</v>
      </c>
    </row>
    <row r="7159" spans="1:14" x14ac:dyDescent="0.2">
      <c r="A7159" s="21">
        <v>45033</v>
      </c>
      <c r="D7159" s="161">
        <v>85.63</v>
      </c>
      <c r="E7159" s="161">
        <v>80.83</v>
      </c>
      <c r="F7159" s="564">
        <f t="shared" si="118"/>
        <v>1.0593838921192626</v>
      </c>
      <c r="K7159" s="161">
        <v>77.31</v>
      </c>
      <c r="M7159" s="161">
        <v>81.8</v>
      </c>
      <c r="N7159" s="22">
        <f t="shared" si="116"/>
        <v>34.355999999999995</v>
      </c>
    </row>
    <row r="7160" spans="1:14" x14ac:dyDescent="0.2">
      <c r="A7160" s="21">
        <v>45034</v>
      </c>
      <c r="D7160" s="161">
        <v>85.48</v>
      </c>
      <c r="E7160" s="161">
        <v>80.86</v>
      </c>
      <c r="F7160" s="564">
        <f t="shared" si="118"/>
        <v>1.0571357902547613</v>
      </c>
      <c r="K7160" s="161">
        <v>77.34</v>
      </c>
      <c r="M7160" s="161">
        <v>82.1</v>
      </c>
      <c r="N7160" s="389">
        <f t="shared" si="116"/>
        <v>34.481999999999999</v>
      </c>
    </row>
    <row r="7161" spans="1:14" x14ac:dyDescent="0.2">
      <c r="A7161" s="21">
        <v>45035</v>
      </c>
      <c r="D7161" s="161">
        <v>85.34</v>
      </c>
      <c r="E7161" s="161">
        <v>79.16</v>
      </c>
      <c r="F7161" s="564">
        <f t="shared" si="118"/>
        <v>1.0780697321879738</v>
      </c>
      <c r="K7161" s="161">
        <v>75.64</v>
      </c>
      <c r="M7161" s="161">
        <v>81.400000000000006</v>
      </c>
      <c r="N7161" s="389">
        <f t="shared" si="116"/>
        <v>34.188000000000002</v>
      </c>
    </row>
    <row r="7162" spans="1:14" x14ac:dyDescent="0.2">
      <c r="A7162" s="21">
        <v>45036</v>
      </c>
      <c r="D7162" s="161">
        <v>83.29</v>
      </c>
      <c r="E7162" s="426">
        <v>77.290000000000006</v>
      </c>
      <c r="F7162" s="564">
        <f t="shared" si="118"/>
        <v>1.0776297063009446</v>
      </c>
      <c r="K7162" s="161">
        <v>73.77</v>
      </c>
      <c r="M7162" s="161">
        <v>79.900000000000006</v>
      </c>
      <c r="N7162" s="389">
        <f t="shared" si="116"/>
        <v>33.558</v>
      </c>
    </row>
    <row r="7163" spans="1:14" x14ac:dyDescent="0.2">
      <c r="A7163" s="21">
        <v>45037</v>
      </c>
      <c r="D7163" s="161">
        <v>83.36</v>
      </c>
      <c r="E7163" s="376">
        <v>77.87</v>
      </c>
      <c r="F7163" s="564">
        <f t="shared" si="118"/>
        <v>1.0705021189161421</v>
      </c>
      <c r="K7163" s="376">
        <v>74.349999999999994</v>
      </c>
      <c r="M7163" s="376">
        <v>79.900000000000006</v>
      </c>
      <c r="N7163" s="379">
        <f t="shared" si="116"/>
        <v>33.558</v>
      </c>
    </row>
    <row r="7164" spans="1:14" x14ac:dyDescent="0.2">
      <c r="A7164" s="21">
        <v>45038</v>
      </c>
      <c r="D7164" s="161"/>
      <c r="E7164" s="376">
        <v>77.87</v>
      </c>
      <c r="F7164" s="564">
        <f t="shared" si="118"/>
        <v>0</v>
      </c>
      <c r="K7164" s="376">
        <v>74.349999999999994</v>
      </c>
      <c r="M7164" s="376">
        <v>79.900000000000006</v>
      </c>
      <c r="N7164" s="379">
        <f t="shared" si="116"/>
        <v>33.558</v>
      </c>
    </row>
    <row r="7165" spans="1:14" x14ac:dyDescent="0.2">
      <c r="A7165" s="21">
        <v>45039</v>
      </c>
      <c r="D7165" s="161"/>
      <c r="E7165" s="376">
        <v>77.87</v>
      </c>
      <c r="F7165" s="564">
        <f t="shared" si="118"/>
        <v>0</v>
      </c>
      <c r="K7165" s="376">
        <v>74.349999999999994</v>
      </c>
      <c r="M7165" s="376">
        <v>79.900000000000006</v>
      </c>
      <c r="N7165" s="379">
        <f t="shared" ref="N7165:N7204" si="119">(M7165/100)*42</f>
        <v>33.558</v>
      </c>
    </row>
    <row r="7166" spans="1:14" x14ac:dyDescent="0.2">
      <c r="A7166" s="21">
        <v>45040</v>
      </c>
      <c r="D7166" s="161">
        <v>84.23</v>
      </c>
      <c r="E7166" s="161">
        <v>78.760000000000005</v>
      </c>
      <c r="F7166" s="564">
        <f t="shared" si="118"/>
        <v>1.0694514982224479</v>
      </c>
      <c r="K7166" s="161">
        <v>75.239999999999995</v>
      </c>
      <c r="M7166" s="161">
        <v>80.8</v>
      </c>
      <c r="N7166" s="389">
        <f t="shared" si="119"/>
        <v>33.936</v>
      </c>
    </row>
    <row r="7167" spans="1:14" x14ac:dyDescent="0.2">
      <c r="A7167" s="21">
        <v>45041</v>
      </c>
      <c r="D7167" s="161">
        <v>82.13</v>
      </c>
      <c r="E7167" s="161">
        <v>77.069999999999993</v>
      </c>
      <c r="F7167" s="564">
        <f t="shared" si="118"/>
        <v>1.0656545997145452</v>
      </c>
      <c r="K7167" s="161">
        <v>73.55</v>
      </c>
      <c r="M7167" s="161">
        <v>79</v>
      </c>
      <c r="N7167" s="389">
        <f t="shared" si="119"/>
        <v>33.18</v>
      </c>
    </row>
    <row r="7168" spans="1:14" x14ac:dyDescent="0.2">
      <c r="A7168" s="21">
        <v>45042</v>
      </c>
      <c r="D7168" s="161">
        <v>79.19</v>
      </c>
      <c r="E7168" s="161">
        <v>74.3</v>
      </c>
      <c r="F7168" s="564">
        <f t="shared" si="118"/>
        <v>1.0658142664872141</v>
      </c>
      <c r="K7168" s="161">
        <v>70.78</v>
      </c>
      <c r="M7168" s="161">
        <v>77.8</v>
      </c>
      <c r="N7168" s="389">
        <f t="shared" si="119"/>
        <v>32.676000000000002</v>
      </c>
    </row>
    <row r="7169" spans="1:14" s="593" customFormat="1" ht="25.2" x14ac:dyDescent="0.2">
      <c r="A7169" s="591">
        <v>45043</v>
      </c>
      <c r="D7169" s="740">
        <v>80.11</v>
      </c>
      <c r="E7169" s="740">
        <v>74.760000000000005</v>
      </c>
      <c r="F7169" s="757" t="s">
        <v>3430</v>
      </c>
      <c r="K7169" s="740">
        <v>71.239999999999995</v>
      </c>
      <c r="M7169" s="740">
        <v>74.5</v>
      </c>
      <c r="N7169" s="742">
        <f t="shared" si="119"/>
        <v>31.29</v>
      </c>
    </row>
    <row r="7170" spans="1:14" x14ac:dyDescent="0.2">
      <c r="A7170" s="21">
        <v>45044</v>
      </c>
      <c r="D7170" s="376">
        <v>81.319999999999993</v>
      </c>
      <c r="E7170" s="376">
        <v>76.78</v>
      </c>
      <c r="F7170" s="564">
        <f t="shared" ref="F7170:F7172" si="120">D7170/E7170</f>
        <v>1.0591299817660849</v>
      </c>
      <c r="K7170" s="376">
        <v>73.260000000000005</v>
      </c>
      <c r="M7170" s="376">
        <v>75.5</v>
      </c>
      <c r="N7170" s="379">
        <f t="shared" si="119"/>
        <v>31.71</v>
      </c>
    </row>
    <row r="7171" spans="1:14" x14ac:dyDescent="0.2">
      <c r="A7171" s="21">
        <v>45045</v>
      </c>
      <c r="D7171" s="376">
        <v>81.319999999999993</v>
      </c>
      <c r="E7171" s="376">
        <v>76.78</v>
      </c>
      <c r="F7171" s="564">
        <f t="shared" si="120"/>
        <v>1.0591299817660849</v>
      </c>
      <c r="K7171" s="376">
        <v>73.260000000000005</v>
      </c>
      <c r="M7171" s="376">
        <v>75.5</v>
      </c>
      <c r="N7171" s="379">
        <f t="shared" si="119"/>
        <v>31.71</v>
      </c>
    </row>
    <row r="7172" spans="1:14" ht="13.2" x14ac:dyDescent="0.2">
      <c r="A7172" s="21">
        <v>45046</v>
      </c>
      <c r="D7172" s="376">
        <v>81.319999999999993</v>
      </c>
      <c r="E7172" s="376">
        <v>76.78</v>
      </c>
      <c r="F7172" s="564">
        <f t="shared" si="120"/>
        <v>1.0591299817660849</v>
      </c>
      <c r="H7172" s="750">
        <f>AVERAGE(D7143:D7172)</f>
        <v>84.477500000000006</v>
      </c>
      <c r="I7172" s="750">
        <f>AVERAGE(E7143:E7172)</f>
        <v>79.237000000000023</v>
      </c>
      <c r="K7172" s="376">
        <v>73.260000000000005</v>
      </c>
      <c r="M7172" s="376">
        <v>75.5</v>
      </c>
      <c r="N7172" s="379">
        <f t="shared" si="119"/>
        <v>31.71</v>
      </c>
    </row>
    <row r="7173" spans="1:14" s="57" customFormat="1" ht="20.399999999999999" x14ac:dyDescent="0.2">
      <c r="A7173" s="286">
        <v>45047</v>
      </c>
      <c r="D7173" s="431">
        <v>81.319999999999993</v>
      </c>
      <c r="E7173" s="372">
        <v>75.66</v>
      </c>
      <c r="F7173" s="647" t="s">
        <v>3432</v>
      </c>
      <c r="K7173" s="372">
        <v>72.14</v>
      </c>
      <c r="M7173" s="332">
        <v>75.5</v>
      </c>
      <c r="N7173" s="385">
        <f t="shared" si="119"/>
        <v>31.71</v>
      </c>
    </row>
    <row r="7174" spans="1:14" s="593" customFormat="1" ht="20.399999999999999" x14ac:dyDescent="0.2">
      <c r="A7174" s="591">
        <v>45048</v>
      </c>
      <c r="D7174" s="740">
        <v>76.709999999999994</v>
      </c>
      <c r="E7174" s="740">
        <v>71.66</v>
      </c>
      <c r="F7174" s="766" t="s">
        <v>3428</v>
      </c>
      <c r="K7174" s="740">
        <v>68.14</v>
      </c>
      <c r="M7174" s="740">
        <v>72.5</v>
      </c>
      <c r="N7174" s="747">
        <f t="shared" si="119"/>
        <v>30.45</v>
      </c>
    </row>
    <row r="7175" spans="1:14" s="593" customFormat="1" ht="41.4" customHeight="1" x14ac:dyDescent="0.2">
      <c r="A7175" s="591">
        <v>45049</v>
      </c>
      <c r="D7175" s="740">
        <v>72.91</v>
      </c>
      <c r="E7175" s="740">
        <v>68.599999999999994</v>
      </c>
      <c r="F7175" s="757" t="s">
        <v>3429</v>
      </c>
      <c r="K7175" s="740">
        <v>65.08</v>
      </c>
      <c r="M7175" s="740">
        <v>72.5</v>
      </c>
      <c r="N7175" s="747">
        <f t="shared" si="119"/>
        <v>30.45</v>
      </c>
    </row>
    <row r="7176" spans="1:14" x14ac:dyDescent="0.2">
      <c r="A7176" s="21">
        <v>45050</v>
      </c>
      <c r="D7176" s="161">
        <v>73</v>
      </c>
      <c r="E7176" s="161">
        <v>68.56</v>
      </c>
      <c r="F7176" s="564">
        <f t="shared" ref="F7176:F7235" si="121">D7176/E7176</f>
        <v>1.0647607934655776</v>
      </c>
      <c r="K7176" s="161">
        <v>65.040000000000006</v>
      </c>
      <c r="M7176" s="161">
        <v>72.5</v>
      </c>
      <c r="N7176" s="747">
        <f t="shared" si="119"/>
        <v>30.45</v>
      </c>
    </row>
    <row r="7177" spans="1:14" x14ac:dyDescent="0.2">
      <c r="A7177" s="21">
        <v>45051</v>
      </c>
      <c r="D7177" s="376">
        <v>75.849999999999994</v>
      </c>
      <c r="E7177" s="375">
        <v>71.34</v>
      </c>
      <c r="F7177" s="564">
        <f t="shared" si="121"/>
        <v>1.0632183908045976</v>
      </c>
      <c r="K7177" s="376">
        <v>67.819999999999993</v>
      </c>
      <c r="M7177" s="376">
        <v>72.5</v>
      </c>
      <c r="N7177" s="592">
        <f t="shared" si="119"/>
        <v>30.45</v>
      </c>
    </row>
    <row r="7178" spans="1:14" x14ac:dyDescent="0.2">
      <c r="A7178" s="21">
        <v>45052</v>
      </c>
      <c r="D7178" s="376">
        <v>75.849999999999994</v>
      </c>
      <c r="E7178" s="375">
        <v>71.34</v>
      </c>
      <c r="F7178" s="564">
        <f t="shared" si="121"/>
        <v>1.0632183908045976</v>
      </c>
      <c r="K7178" s="376">
        <v>67.819999999999993</v>
      </c>
      <c r="M7178" s="376">
        <v>72.5</v>
      </c>
      <c r="N7178" s="592">
        <f t="shared" si="119"/>
        <v>30.45</v>
      </c>
    </row>
    <row r="7179" spans="1:14" x14ac:dyDescent="0.2">
      <c r="A7179" s="21">
        <v>45053</v>
      </c>
      <c r="D7179" s="376">
        <v>75.849999999999994</v>
      </c>
      <c r="E7179" s="375">
        <v>71.34</v>
      </c>
      <c r="F7179" s="564">
        <f t="shared" si="121"/>
        <v>1.0632183908045976</v>
      </c>
      <c r="K7179" s="376">
        <v>67.819999999999993</v>
      </c>
      <c r="M7179" s="376">
        <v>72.5</v>
      </c>
      <c r="N7179" s="592">
        <f t="shared" si="119"/>
        <v>30.45</v>
      </c>
    </row>
    <row r="7180" spans="1:14" x14ac:dyDescent="0.2">
      <c r="A7180" s="21">
        <v>45054</v>
      </c>
      <c r="D7180" s="376">
        <v>75.849999999999994</v>
      </c>
      <c r="E7180" s="18">
        <v>73.16</v>
      </c>
      <c r="F7180" s="564">
        <f t="shared" si="121"/>
        <v>1.0367687260798251</v>
      </c>
      <c r="K7180" s="161">
        <v>69.64</v>
      </c>
      <c r="M7180" s="161">
        <v>72.5</v>
      </c>
      <c r="N7180" s="747">
        <f t="shared" si="119"/>
        <v>30.45</v>
      </c>
    </row>
    <row r="7181" spans="1:14" x14ac:dyDescent="0.2">
      <c r="A7181" s="21">
        <v>45055</v>
      </c>
      <c r="D7181" s="161">
        <v>77.760000000000005</v>
      </c>
      <c r="E7181" s="18">
        <v>73.709999999999994</v>
      </c>
      <c r="F7181" s="564">
        <f t="shared" si="121"/>
        <v>1.0549450549450552</v>
      </c>
      <c r="K7181" s="161">
        <v>70.19</v>
      </c>
      <c r="M7181" s="161">
        <v>69.3</v>
      </c>
      <c r="N7181" s="22">
        <f t="shared" si="119"/>
        <v>29.105999999999998</v>
      </c>
    </row>
    <row r="7182" spans="1:14" x14ac:dyDescent="0.2">
      <c r="A7182" s="21">
        <v>45056</v>
      </c>
      <c r="D7182" s="161">
        <v>76.7</v>
      </c>
      <c r="E7182" s="18">
        <v>72.56</v>
      </c>
      <c r="F7182" s="564">
        <f t="shared" si="121"/>
        <v>1.0570562293274532</v>
      </c>
      <c r="K7182" s="161">
        <v>69.040000000000006</v>
      </c>
      <c r="M7182" s="161">
        <v>68.099999999999994</v>
      </c>
      <c r="N7182" s="22">
        <f t="shared" si="119"/>
        <v>28.601999999999997</v>
      </c>
    </row>
    <row r="7183" spans="1:14" x14ac:dyDescent="0.2">
      <c r="A7183" s="21">
        <v>45057</v>
      </c>
      <c r="D7183" s="426">
        <v>75.319999999999993</v>
      </c>
      <c r="E7183" s="18">
        <v>70.87</v>
      </c>
      <c r="F7183" s="564">
        <f t="shared" si="121"/>
        <v>1.0627910258219273</v>
      </c>
      <c r="K7183" s="161">
        <v>67.349999999999994</v>
      </c>
      <c r="M7183" s="161">
        <v>66.900000000000006</v>
      </c>
      <c r="N7183" s="22">
        <f t="shared" si="119"/>
        <v>28.098000000000003</v>
      </c>
    </row>
    <row r="7184" spans="1:14" x14ac:dyDescent="0.2">
      <c r="A7184" s="21">
        <v>45058</v>
      </c>
      <c r="D7184" s="376">
        <v>74.540000000000006</v>
      </c>
      <c r="E7184" s="375">
        <v>70.040000000000006</v>
      </c>
      <c r="F7184" s="564">
        <f t="shared" si="121"/>
        <v>1.0642490005711023</v>
      </c>
      <c r="K7184" s="161"/>
      <c r="M7184" s="376">
        <v>65</v>
      </c>
      <c r="N7184" s="379">
        <f t="shared" si="119"/>
        <v>27.3</v>
      </c>
    </row>
    <row r="7185" spans="1:14" x14ac:dyDescent="0.2">
      <c r="A7185" s="21">
        <v>45059</v>
      </c>
      <c r="D7185" s="376">
        <v>74.540000000000006</v>
      </c>
      <c r="E7185" s="375">
        <v>70.040000000000006</v>
      </c>
      <c r="F7185" s="564">
        <f t="shared" si="121"/>
        <v>1.0642490005711023</v>
      </c>
      <c r="K7185" s="161"/>
      <c r="M7185" s="376">
        <v>65</v>
      </c>
      <c r="N7185" s="379">
        <f t="shared" si="119"/>
        <v>27.3</v>
      </c>
    </row>
    <row r="7186" spans="1:14" x14ac:dyDescent="0.2">
      <c r="A7186" s="21">
        <v>45060</v>
      </c>
      <c r="D7186" s="376">
        <v>74.540000000000006</v>
      </c>
      <c r="E7186" s="375">
        <v>70.040000000000006</v>
      </c>
      <c r="F7186" s="564">
        <f t="shared" si="121"/>
        <v>1.0642490005711023</v>
      </c>
      <c r="K7186" s="161"/>
      <c r="M7186" s="376">
        <v>65</v>
      </c>
      <c r="N7186" s="379">
        <f t="shared" si="119"/>
        <v>27.3</v>
      </c>
    </row>
    <row r="7187" spans="1:14" x14ac:dyDescent="0.2">
      <c r="A7187" s="21">
        <v>45061</v>
      </c>
      <c r="D7187" s="161">
        <v>75.459999999999994</v>
      </c>
      <c r="E7187" s="18">
        <v>71.11</v>
      </c>
      <c r="F7187" s="564">
        <f t="shared" si="121"/>
        <v>1.0611728308254815</v>
      </c>
      <c r="K7187" s="161">
        <v>67.59</v>
      </c>
      <c r="M7187" s="161">
        <v>63</v>
      </c>
      <c r="N7187" s="22">
        <f t="shared" si="119"/>
        <v>26.46</v>
      </c>
    </row>
    <row r="7188" spans="1:14" x14ac:dyDescent="0.2">
      <c r="A7188" s="21">
        <v>45062</v>
      </c>
      <c r="D7188" s="161">
        <v>75.150000000000006</v>
      </c>
      <c r="E7188" s="18">
        <v>70.86</v>
      </c>
      <c r="F7188" s="564">
        <f t="shared" si="121"/>
        <v>1.0605419136325149</v>
      </c>
      <c r="K7188" s="161">
        <v>67.34</v>
      </c>
      <c r="M7188" s="161">
        <v>63.3</v>
      </c>
      <c r="N7188" s="22">
        <f t="shared" si="119"/>
        <v>26.585999999999999</v>
      </c>
    </row>
    <row r="7189" spans="1:14" x14ac:dyDescent="0.2">
      <c r="A7189" s="21">
        <v>45063</v>
      </c>
      <c r="D7189" s="161">
        <v>76.98</v>
      </c>
      <c r="E7189" s="18">
        <v>72.83</v>
      </c>
      <c r="F7189" s="564">
        <f t="shared" si="121"/>
        <v>1.0569820129067693</v>
      </c>
      <c r="K7189" s="161">
        <v>69.31</v>
      </c>
      <c r="M7189" s="161">
        <v>64.5</v>
      </c>
      <c r="N7189" s="22">
        <f t="shared" si="119"/>
        <v>27.09</v>
      </c>
    </row>
    <row r="7190" spans="1:14" x14ac:dyDescent="0.2">
      <c r="A7190" s="21">
        <v>45064</v>
      </c>
      <c r="D7190" s="161">
        <v>75.75</v>
      </c>
      <c r="E7190" s="18">
        <v>71.86</v>
      </c>
      <c r="F7190" s="564">
        <f t="shared" si="121"/>
        <v>1.054133036459783</v>
      </c>
      <c r="K7190" s="161">
        <v>68.34</v>
      </c>
      <c r="M7190" s="161">
        <v>63.3</v>
      </c>
      <c r="N7190" s="22">
        <f t="shared" si="119"/>
        <v>26.585999999999999</v>
      </c>
    </row>
    <row r="7191" spans="1:14" x14ac:dyDescent="0.2">
      <c r="A7191" s="21">
        <v>45065</v>
      </c>
      <c r="D7191" s="376">
        <v>75.42</v>
      </c>
      <c r="E7191" s="375">
        <v>71.55</v>
      </c>
      <c r="F7191" s="564">
        <f t="shared" si="121"/>
        <v>1.0540880503144654</v>
      </c>
      <c r="K7191" s="376">
        <v>68.03</v>
      </c>
      <c r="M7191" s="376">
        <v>63.3</v>
      </c>
      <c r="N7191" s="379">
        <f t="shared" si="119"/>
        <v>26.585999999999999</v>
      </c>
    </row>
    <row r="7192" spans="1:14" x14ac:dyDescent="0.2">
      <c r="A7192" s="21">
        <v>45066</v>
      </c>
      <c r="D7192" s="376">
        <v>75.42</v>
      </c>
      <c r="E7192" s="375">
        <v>71.55</v>
      </c>
      <c r="F7192" s="564">
        <f t="shared" si="121"/>
        <v>1.0540880503144654</v>
      </c>
      <c r="G7192" s="59"/>
      <c r="K7192" s="376">
        <v>68.03</v>
      </c>
      <c r="M7192" s="376">
        <v>63.3</v>
      </c>
      <c r="N7192" s="379">
        <f t="shared" si="119"/>
        <v>26.585999999999999</v>
      </c>
    </row>
    <row r="7193" spans="1:14" x14ac:dyDescent="0.2">
      <c r="A7193" s="21">
        <v>45067</v>
      </c>
      <c r="D7193" s="376">
        <v>75.42</v>
      </c>
      <c r="E7193" s="375">
        <v>71.55</v>
      </c>
      <c r="F7193" s="564">
        <f t="shared" si="121"/>
        <v>1.0540880503144654</v>
      </c>
      <c r="G7193" s="59"/>
      <c r="K7193" s="376">
        <v>68.03</v>
      </c>
      <c r="M7193" s="376">
        <v>63.3</v>
      </c>
      <c r="N7193" s="379">
        <f t="shared" si="119"/>
        <v>26.585999999999999</v>
      </c>
    </row>
    <row r="7194" spans="1:14" x14ac:dyDescent="0.2">
      <c r="A7194" s="21">
        <v>45068</v>
      </c>
      <c r="D7194" s="161">
        <v>75.77</v>
      </c>
      <c r="E7194" s="18">
        <v>71.989999999999995</v>
      </c>
      <c r="F7194" s="564">
        <f t="shared" si="121"/>
        <v>1.0525072926795389</v>
      </c>
      <c r="G7194" s="59"/>
      <c r="K7194" s="161">
        <v>68.47</v>
      </c>
      <c r="M7194" s="161">
        <v>63.8</v>
      </c>
      <c r="N7194" s="22">
        <f t="shared" si="119"/>
        <v>26.795999999999999</v>
      </c>
    </row>
    <row r="7195" spans="1:14" x14ac:dyDescent="0.2">
      <c r="A7195" s="21">
        <v>45069</v>
      </c>
      <c r="D7195" s="161">
        <v>76.66</v>
      </c>
      <c r="E7195" s="18">
        <v>72.91</v>
      </c>
      <c r="F7195" s="564">
        <f t="shared" si="121"/>
        <v>1.0514332738993279</v>
      </c>
      <c r="G7195" s="59"/>
      <c r="K7195" s="161">
        <v>69.39</v>
      </c>
      <c r="M7195" s="426">
        <v>63.8</v>
      </c>
      <c r="N7195" s="22">
        <f t="shared" si="119"/>
        <v>26.795999999999999</v>
      </c>
    </row>
    <row r="7196" spans="1:14" x14ac:dyDescent="0.2">
      <c r="A7196" s="21">
        <v>45070</v>
      </c>
      <c r="D7196" s="161">
        <v>77.989999999999995</v>
      </c>
      <c r="E7196" s="18">
        <v>74.34</v>
      </c>
      <c r="F7196" s="564">
        <f t="shared" si="121"/>
        <v>1.0490987355394135</v>
      </c>
      <c r="K7196" s="161">
        <v>70.819999999999993</v>
      </c>
      <c r="M7196" s="426">
        <v>64.3</v>
      </c>
      <c r="N7196" s="22">
        <f t="shared" si="119"/>
        <v>27.006</v>
      </c>
    </row>
    <row r="7197" spans="1:14" x14ac:dyDescent="0.2">
      <c r="A7197" s="21">
        <v>45071</v>
      </c>
      <c r="D7197" s="161">
        <v>75.66</v>
      </c>
      <c r="E7197" s="18">
        <v>71.83</v>
      </c>
      <c r="F7197" s="564">
        <f t="shared" si="121"/>
        <v>1.053320339690937</v>
      </c>
      <c r="K7197" s="161">
        <v>68.31</v>
      </c>
      <c r="M7197" s="426">
        <v>62</v>
      </c>
      <c r="N7197" s="22">
        <f t="shared" si="119"/>
        <v>26.04</v>
      </c>
    </row>
    <row r="7198" spans="1:14" x14ac:dyDescent="0.2">
      <c r="A7198" s="21">
        <v>45072</v>
      </c>
      <c r="D7198" s="376">
        <v>76.33</v>
      </c>
      <c r="E7198" s="375">
        <v>72.67</v>
      </c>
      <c r="F7198" s="564">
        <f t="shared" si="121"/>
        <v>1.05036466217146</v>
      </c>
      <c r="K7198" s="376">
        <v>69.150000000000006</v>
      </c>
      <c r="M7198" s="376">
        <v>62</v>
      </c>
      <c r="N7198" s="379">
        <f t="shared" si="119"/>
        <v>26.04</v>
      </c>
    </row>
    <row r="7199" spans="1:14" x14ac:dyDescent="0.2">
      <c r="A7199" s="21">
        <v>45073</v>
      </c>
      <c r="D7199" s="376">
        <v>76.33</v>
      </c>
      <c r="E7199" s="375">
        <v>72.67</v>
      </c>
      <c r="F7199" s="564">
        <f t="shared" si="121"/>
        <v>1.05036466217146</v>
      </c>
      <c r="K7199" s="376">
        <v>69.150000000000006</v>
      </c>
      <c r="M7199" s="376">
        <v>62</v>
      </c>
      <c r="N7199" s="379">
        <f t="shared" si="119"/>
        <v>26.04</v>
      </c>
    </row>
    <row r="7200" spans="1:14" x14ac:dyDescent="0.2">
      <c r="A7200" s="21">
        <v>45074</v>
      </c>
      <c r="D7200" s="376">
        <v>76.33</v>
      </c>
      <c r="E7200" s="375">
        <v>72.67</v>
      </c>
      <c r="F7200" s="564">
        <f t="shared" si="121"/>
        <v>1.05036466217146</v>
      </c>
      <c r="K7200" s="376">
        <v>69.150000000000006</v>
      </c>
      <c r="M7200" s="376">
        <v>62</v>
      </c>
      <c r="N7200" s="379">
        <f t="shared" si="119"/>
        <v>26.04</v>
      </c>
    </row>
    <row r="7201" spans="1:14" x14ac:dyDescent="0.2">
      <c r="A7201" s="21">
        <v>45075</v>
      </c>
      <c r="D7201" s="376">
        <v>76.33</v>
      </c>
      <c r="E7201" s="375">
        <v>72.67</v>
      </c>
      <c r="F7201" s="647" t="s">
        <v>3225</v>
      </c>
      <c r="K7201" s="376">
        <v>69.150000000000006</v>
      </c>
      <c r="M7201" s="376">
        <v>62</v>
      </c>
      <c r="N7201" s="379">
        <f t="shared" si="119"/>
        <v>26.04</v>
      </c>
    </row>
    <row r="7202" spans="1:14" x14ac:dyDescent="0.2">
      <c r="A7202" s="21">
        <v>45076</v>
      </c>
      <c r="D7202" s="161">
        <v>73.38</v>
      </c>
      <c r="E7202" s="18">
        <v>69.459999999999994</v>
      </c>
      <c r="F7202" s="564">
        <f t="shared" si="121"/>
        <v>1.0564353584797006</v>
      </c>
      <c r="K7202" s="161">
        <v>65.94</v>
      </c>
      <c r="M7202" s="426">
        <v>62</v>
      </c>
      <c r="N7202" s="22">
        <f t="shared" si="119"/>
        <v>26.04</v>
      </c>
    </row>
    <row r="7203" spans="1:14" ht="13.2" x14ac:dyDescent="0.2">
      <c r="A7203" s="21">
        <v>45077</v>
      </c>
      <c r="D7203" s="161">
        <v>71.98</v>
      </c>
      <c r="E7203" s="18">
        <v>68.09</v>
      </c>
      <c r="F7203" s="564">
        <f t="shared" si="121"/>
        <v>1.0571302687619328</v>
      </c>
      <c r="H7203" s="750">
        <f>AVERAGE(D7173:D7203)</f>
        <v>75.712903225806457</v>
      </c>
      <c r="I7203" s="750">
        <f>AVERAGE(E7173:E7203)</f>
        <v>71.597741935483867</v>
      </c>
      <c r="K7203" s="161">
        <v>64.569999999999993</v>
      </c>
      <c r="M7203" s="426">
        <v>62</v>
      </c>
      <c r="N7203" s="22">
        <f t="shared" si="119"/>
        <v>26.04</v>
      </c>
    </row>
    <row r="7204" spans="1:14" s="57" customFormat="1" x14ac:dyDescent="0.2">
      <c r="A7204" s="286">
        <v>45078</v>
      </c>
      <c r="D7204" s="372">
        <v>74.180000000000007</v>
      </c>
      <c r="E7204" s="372">
        <v>70.099999999999994</v>
      </c>
      <c r="F7204" s="564">
        <f t="shared" si="121"/>
        <v>1.0582025677603426</v>
      </c>
      <c r="K7204" s="372">
        <v>66.58</v>
      </c>
      <c r="M7204" s="542">
        <v>61</v>
      </c>
      <c r="N7204" s="371">
        <f t="shared" si="119"/>
        <v>25.62</v>
      </c>
    </row>
    <row r="7205" spans="1:14" x14ac:dyDescent="0.2">
      <c r="A7205" s="21">
        <v>45079</v>
      </c>
      <c r="D7205" s="376">
        <v>76</v>
      </c>
      <c r="E7205" s="375">
        <v>71.739999999999995</v>
      </c>
      <c r="F7205" s="564">
        <f t="shared" si="121"/>
        <v>1.0593810984109284</v>
      </c>
      <c r="K7205" s="376">
        <v>68.22</v>
      </c>
      <c r="M7205" s="376">
        <v>60.3</v>
      </c>
      <c r="N7205" s="379">
        <f>(M7205/100)*42</f>
        <v>25.326000000000001</v>
      </c>
    </row>
    <row r="7206" spans="1:14" x14ac:dyDescent="0.2">
      <c r="A7206" s="21">
        <v>45080</v>
      </c>
      <c r="D7206" s="376">
        <v>76</v>
      </c>
      <c r="E7206" s="375">
        <v>71.739999999999995</v>
      </c>
      <c r="F7206" s="564">
        <f t="shared" si="121"/>
        <v>1.0593810984109284</v>
      </c>
      <c r="K7206" s="376">
        <v>68.22</v>
      </c>
      <c r="M7206" s="376">
        <v>60.3</v>
      </c>
      <c r="N7206" s="379">
        <f t="shared" ref="N7206:N7275" si="122">(M7206/100)*42</f>
        <v>25.326000000000001</v>
      </c>
    </row>
    <row r="7207" spans="1:14" x14ac:dyDescent="0.2">
      <c r="A7207" s="21">
        <v>45081</v>
      </c>
      <c r="D7207" s="376">
        <v>76</v>
      </c>
      <c r="E7207" s="375">
        <v>71.739999999999995</v>
      </c>
      <c r="F7207" s="564">
        <f t="shared" si="121"/>
        <v>1.0593810984109284</v>
      </c>
      <c r="K7207" s="376">
        <v>68.22</v>
      </c>
      <c r="M7207" s="376">
        <v>60.3</v>
      </c>
      <c r="N7207" s="379">
        <f t="shared" si="122"/>
        <v>25.326000000000001</v>
      </c>
    </row>
    <row r="7208" spans="1:14" s="593" customFormat="1" ht="30.6" x14ac:dyDescent="0.2">
      <c r="A7208" s="591">
        <v>45082</v>
      </c>
      <c r="D7208" s="740">
        <v>76.61</v>
      </c>
      <c r="E7208" s="743">
        <v>72.150000000000006</v>
      </c>
      <c r="F7208" s="801" t="s">
        <v>3438</v>
      </c>
      <c r="K7208" s="161">
        <v>68.63</v>
      </c>
      <c r="M7208" s="740">
        <v>60.3</v>
      </c>
      <c r="N7208" s="747">
        <f t="shared" si="122"/>
        <v>25.326000000000001</v>
      </c>
    </row>
    <row r="7209" spans="1:14" x14ac:dyDescent="0.2">
      <c r="A7209" s="21">
        <v>45083</v>
      </c>
      <c r="D7209" s="161">
        <v>76.22</v>
      </c>
      <c r="E7209" s="18">
        <v>71.739999999999995</v>
      </c>
      <c r="F7209" s="564">
        <f t="shared" si="121"/>
        <v>1.0624477279063285</v>
      </c>
      <c r="K7209" s="161">
        <v>68.22</v>
      </c>
      <c r="M7209" s="161">
        <v>61.3</v>
      </c>
      <c r="N7209" s="22">
        <f t="shared" si="122"/>
        <v>25.745999999999999</v>
      </c>
    </row>
    <row r="7210" spans="1:14" x14ac:dyDescent="0.2">
      <c r="A7210" s="21">
        <v>45084</v>
      </c>
      <c r="D7210" s="161">
        <v>76.849999999999994</v>
      </c>
      <c r="E7210" s="18">
        <v>72.53</v>
      </c>
      <c r="F7210" s="564">
        <f t="shared" si="121"/>
        <v>1.0595615607334894</v>
      </c>
      <c r="K7210" s="161">
        <v>69.010000000000005</v>
      </c>
      <c r="M7210" s="161">
        <v>61.3</v>
      </c>
      <c r="N7210" s="22">
        <f t="shared" si="122"/>
        <v>25.745999999999999</v>
      </c>
    </row>
    <row r="7211" spans="1:14" x14ac:dyDescent="0.2">
      <c r="A7211" s="21">
        <v>45085</v>
      </c>
      <c r="D7211" s="161">
        <v>75.88</v>
      </c>
      <c r="E7211" s="18">
        <v>71.290000000000006</v>
      </c>
      <c r="F7211" s="564">
        <f t="shared" si="121"/>
        <v>1.0643849067190347</v>
      </c>
      <c r="K7211" s="161">
        <v>67.77</v>
      </c>
      <c r="M7211" s="161">
        <v>60</v>
      </c>
      <c r="N7211" s="22">
        <f t="shared" si="122"/>
        <v>25.2</v>
      </c>
    </row>
    <row r="7212" spans="1:14" x14ac:dyDescent="0.2">
      <c r="A7212" s="21">
        <v>45086</v>
      </c>
      <c r="D7212" s="376">
        <v>74.739999999999995</v>
      </c>
      <c r="E7212" s="375">
        <v>70.17</v>
      </c>
      <c r="F7212" s="564">
        <f t="shared" si="121"/>
        <v>1.0651275473849222</v>
      </c>
      <c r="K7212" s="376">
        <v>66.650000000000006</v>
      </c>
      <c r="M7212" s="376">
        <v>58.8</v>
      </c>
      <c r="N7212" s="379">
        <f t="shared" si="122"/>
        <v>24.695999999999998</v>
      </c>
    </row>
    <row r="7213" spans="1:14" x14ac:dyDescent="0.2">
      <c r="A7213" s="21">
        <v>45087</v>
      </c>
      <c r="D7213" s="376">
        <v>74.739999999999995</v>
      </c>
      <c r="E7213" s="375">
        <v>70.17</v>
      </c>
      <c r="F7213" s="564">
        <f t="shared" si="121"/>
        <v>1.0651275473849222</v>
      </c>
      <c r="K7213" s="376">
        <v>66.650000000000006</v>
      </c>
      <c r="M7213" s="376">
        <v>58.8</v>
      </c>
      <c r="N7213" s="379">
        <f t="shared" si="122"/>
        <v>24.695999999999998</v>
      </c>
    </row>
    <row r="7214" spans="1:14" x14ac:dyDescent="0.2">
      <c r="A7214" s="21">
        <v>45088</v>
      </c>
      <c r="D7214" s="376">
        <v>74.739999999999995</v>
      </c>
      <c r="E7214" s="375">
        <v>70.17</v>
      </c>
      <c r="F7214" s="564">
        <f t="shared" si="121"/>
        <v>1.0651275473849222</v>
      </c>
      <c r="K7214" s="376">
        <v>66.650000000000006</v>
      </c>
      <c r="M7214" s="376">
        <v>58.8</v>
      </c>
      <c r="N7214" s="379">
        <f t="shared" si="122"/>
        <v>24.695999999999998</v>
      </c>
    </row>
    <row r="7215" spans="1:14" x14ac:dyDescent="0.2">
      <c r="A7215" s="21">
        <v>45089</v>
      </c>
      <c r="D7215" s="161">
        <v>71.8</v>
      </c>
      <c r="E7215" s="18">
        <v>67.12</v>
      </c>
      <c r="F7215" s="564">
        <f t="shared" si="121"/>
        <v>1.0697258641239569</v>
      </c>
      <c r="K7215" s="161">
        <v>63.6</v>
      </c>
      <c r="M7215" s="161">
        <v>54.8</v>
      </c>
      <c r="N7215" s="22">
        <f t="shared" si="122"/>
        <v>23.015999999999998</v>
      </c>
    </row>
    <row r="7216" spans="1:14" x14ac:dyDescent="0.2">
      <c r="A7216" s="21">
        <v>45090</v>
      </c>
      <c r="D7216" s="161">
        <v>74.239999999999995</v>
      </c>
      <c r="E7216" s="18">
        <v>69.42</v>
      </c>
      <c r="F7216" s="564">
        <f t="shared" si="121"/>
        <v>1.069432440218957</v>
      </c>
      <c r="K7216" s="161">
        <v>65.900000000000006</v>
      </c>
      <c r="M7216" s="161">
        <v>54.8</v>
      </c>
      <c r="N7216" s="22">
        <f t="shared" si="122"/>
        <v>23.015999999999998</v>
      </c>
    </row>
    <row r="7217" spans="1:14" x14ac:dyDescent="0.2">
      <c r="A7217" s="21">
        <v>45091</v>
      </c>
      <c r="D7217" s="161">
        <v>73.39</v>
      </c>
      <c r="E7217" s="18">
        <v>68.27</v>
      </c>
      <c r="F7217" s="564">
        <f t="shared" si="121"/>
        <v>1.0749963380694303</v>
      </c>
      <c r="K7217" s="161">
        <v>64.75</v>
      </c>
      <c r="M7217" s="161">
        <v>55.5</v>
      </c>
      <c r="N7217" s="22">
        <f t="shared" si="122"/>
        <v>23.310000000000002</v>
      </c>
    </row>
    <row r="7218" spans="1:14" x14ac:dyDescent="0.2">
      <c r="A7218" s="21">
        <v>45092</v>
      </c>
      <c r="D7218" s="161">
        <v>75.75</v>
      </c>
      <c r="E7218" s="161">
        <v>70.62</v>
      </c>
      <c r="F7218" s="564">
        <f t="shared" si="121"/>
        <v>1.0726423109600678</v>
      </c>
      <c r="K7218" s="161">
        <v>67.099999999999994</v>
      </c>
      <c r="M7218" s="161">
        <v>56</v>
      </c>
      <c r="N7218" s="22">
        <f t="shared" si="122"/>
        <v>23.520000000000003</v>
      </c>
    </row>
    <row r="7219" spans="1:14" x14ac:dyDescent="0.2">
      <c r="A7219" s="21">
        <v>45093</v>
      </c>
      <c r="D7219" s="376">
        <v>76.760000000000005</v>
      </c>
      <c r="E7219" s="376">
        <v>71.78</v>
      </c>
      <c r="F7219" s="564">
        <f t="shared" si="121"/>
        <v>1.069378657007523</v>
      </c>
      <c r="K7219" s="376">
        <v>68.260000000000005</v>
      </c>
      <c r="M7219" s="376">
        <v>57.5</v>
      </c>
      <c r="N7219" s="379">
        <f t="shared" si="122"/>
        <v>24.15</v>
      </c>
    </row>
    <row r="7220" spans="1:14" x14ac:dyDescent="0.2">
      <c r="A7220" s="21">
        <v>45094</v>
      </c>
      <c r="D7220" s="376">
        <v>76.760000000000005</v>
      </c>
      <c r="E7220" s="376">
        <v>71.78</v>
      </c>
      <c r="F7220" s="564">
        <f t="shared" si="121"/>
        <v>1.069378657007523</v>
      </c>
      <c r="K7220" s="376">
        <v>68.260000000000005</v>
      </c>
      <c r="M7220" s="376">
        <v>57.5</v>
      </c>
      <c r="N7220" s="379">
        <f t="shared" si="122"/>
        <v>24.15</v>
      </c>
    </row>
    <row r="7221" spans="1:14" x14ac:dyDescent="0.2">
      <c r="A7221" s="21">
        <v>45095</v>
      </c>
      <c r="D7221" s="376">
        <v>76.760000000000005</v>
      </c>
      <c r="E7221" s="376">
        <v>71.78</v>
      </c>
      <c r="F7221" s="564">
        <f t="shared" si="121"/>
        <v>1.069378657007523</v>
      </c>
      <c r="K7221" s="376">
        <v>68.260000000000005</v>
      </c>
      <c r="M7221" s="376">
        <v>57.5</v>
      </c>
      <c r="N7221" s="379">
        <f t="shared" si="122"/>
        <v>24.15</v>
      </c>
    </row>
    <row r="7222" spans="1:14" x14ac:dyDescent="0.2">
      <c r="A7222" s="21">
        <v>45096</v>
      </c>
      <c r="D7222" s="161">
        <v>76.09</v>
      </c>
      <c r="E7222" s="376">
        <v>71.78</v>
      </c>
      <c r="F7222" s="647" t="s">
        <v>3439</v>
      </c>
      <c r="K7222" s="376">
        <v>68.260000000000005</v>
      </c>
      <c r="M7222" s="376">
        <v>57.5</v>
      </c>
      <c r="N7222" s="379">
        <f t="shared" si="122"/>
        <v>24.15</v>
      </c>
    </row>
    <row r="7223" spans="1:14" x14ac:dyDescent="0.2">
      <c r="A7223" s="21">
        <v>45097</v>
      </c>
      <c r="D7223" s="161">
        <v>75.790000000000006</v>
      </c>
      <c r="E7223" s="161">
        <v>70.5</v>
      </c>
      <c r="F7223" s="564">
        <f t="shared" si="121"/>
        <v>1.0750354609929078</v>
      </c>
      <c r="K7223" s="161">
        <v>66.98</v>
      </c>
      <c r="M7223" s="161">
        <v>57.3</v>
      </c>
      <c r="N7223" s="22">
        <f t="shared" si="122"/>
        <v>24.065999999999999</v>
      </c>
    </row>
    <row r="7224" spans="1:14" x14ac:dyDescent="0.2">
      <c r="A7224" s="21">
        <v>45098</v>
      </c>
      <c r="D7224" s="161">
        <v>76.92</v>
      </c>
      <c r="E7224" s="161">
        <v>72.53</v>
      </c>
      <c r="F7224" s="564">
        <f t="shared" si="121"/>
        <v>1.0605266786157452</v>
      </c>
      <c r="K7224" s="161">
        <v>69.010000000000005</v>
      </c>
      <c r="M7224" s="161">
        <v>58.3</v>
      </c>
      <c r="N7224" s="22">
        <f t="shared" si="122"/>
        <v>24.485999999999997</v>
      </c>
    </row>
    <row r="7225" spans="1:14" x14ac:dyDescent="0.2">
      <c r="A7225" s="21">
        <v>45099</v>
      </c>
      <c r="D7225" s="161">
        <v>73.930000000000007</v>
      </c>
      <c r="E7225" s="161">
        <v>69.510000000000005</v>
      </c>
      <c r="F7225" s="564">
        <f t="shared" si="121"/>
        <v>1.0635879729535318</v>
      </c>
      <c r="K7225" s="161">
        <v>65.989999999999995</v>
      </c>
      <c r="M7225" s="161">
        <v>56.5</v>
      </c>
      <c r="N7225" s="22">
        <f t="shared" si="122"/>
        <v>23.729999999999997</v>
      </c>
    </row>
    <row r="7226" spans="1:14" x14ac:dyDescent="0.2">
      <c r="A7226" s="21">
        <v>45100</v>
      </c>
      <c r="D7226" s="376">
        <v>73.56</v>
      </c>
      <c r="E7226" s="376">
        <v>69.16</v>
      </c>
      <c r="F7226" s="564">
        <f t="shared" si="121"/>
        <v>1.0636205899363795</v>
      </c>
      <c r="K7226" s="376">
        <v>65.64</v>
      </c>
      <c r="M7226" s="376">
        <v>57.1</v>
      </c>
      <c r="N7226" s="379">
        <f t="shared" si="122"/>
        <v>23.982000000000003</v>
      </c>
    </row>
    <row r="7227" spans="1:14" x14ac:dyDescent="0.2">
      <c r="A7227" s="21">
        <v>45101</v>
      </c>
      <c r="D7227" s="376">
        <v>73.56</v>
      </c>
      <c r="E7227" s="376">
        <v>69.16</v>
      </c>
      <c r="F7227" s="564">
        <f t="shared" si="121"/>
        <v>1.0636205899363795</v>
      </c>
      <c r="K7227" s="376">
        <v>65.64</v>
      </c>
      <c r="M7227" s="376">
        <v>57.1</v>
      </c>
      <c r="N7227" s="379">
        <f t="shared" si="122"/>
        <v>23.982000000000003</v>
      </c>
    </row>
    <row r="7228" spans="1:14" x14ac:dyDescent="0.2">
      <c r="A7228" s="21">
        <v>45102</v>
      </c>
      <c r="D7228" s="376">
        <v>73.56</v>
      </c>
      <c r="E7228" s="376">
        <v>69.16</v>
      </c>
      <c r="F7228" s="564">
        <f t="shared" si="121"/>
        <v>1.0636205899363795</v>
      </c>
      <c r="K7228" s="376">
        <v>65.64</v>
      </c>
      <c r="M7228" s="376">
        <v>57.1</v>
      </c>
      <c r="N7228" s="379">
        <f t="shared" si="122"/>
        <v>23.982000000000003</v>
      </c>
    </row>
    <row r="7229" spans="1:14" x14ac:dyDescent="0.2">
      <c r="A7229" s="21">
        <v>45103</v>
      </c>
      <c r="D7229" s="161">
        <v>73.86</v>
      </c>
      <c r="E7229" s="161">
        <v>69.37</v>
      </c>
      <c r="F7229" s="564">
        <f t="shared" si="121"/>
        <v>1.0647253856133774</v>
      </c>
      <c r="K7229" s="161">
        <v>65.849999999999994</v>
      </c>
      <c r="M7229" s="161">
        <v>55.8</v>
      </c>
      <c r="N7229" s="22">
        <f t="shared" si="122"/>
        <v>23.435999999999996</v>
      </c>
    </row>
    <row r="7230" spans="1:14" x14ac:dyDescent="0.2">
      <c r="A7230" s="21">
        <v>45104</v>
      </c>
      <c r="D7230" s="161">
        <v>71.88</v>
      </c>
      <c r="E7230" s="161">
        <v>67.7</v>
      </c>
      <c r="F7230" s="564">
        <f t="shared" si="121"/>
        <v>1.0617429837518462</v>
      </c>
      <c r="K7230" s="161">
        <v>64.180000000000007</v>
      </c>
      <c r="M7230" s="161">
        <v>55.8</v>
      </c>
      <c r="N7230" s="22">
        <f t="shared" si="122"/>
        <v>23.435999999999996</v>
      </c>
    </row>
    <row r="7231" spans="1:14" x14ac:dyDescent="0.2">
      <c r="A7231" s="21">
        <v>45105</v>
      </c>
      <c r="D7231" s="161">
        <v>73.64</v>
      </c>
      <c r="E7231" s="161">
        <v>69.56</v>
      </c>
      <c r="F7231" s="564">
        <f t="shared" si="121"/>
        <v>1.0586543990799309</v>
      </c>
      <c r="K7231" s="161">
        <v>66.040000000000006</v>
      </c>
      <c r="M7231" s="161">
        <v>54.3</v>
      </c>
      <c r="N7231" s="22">
        <f t="shared" si="122"/>
        <v>22.805999999999997</v>
      </c>
    </row>
    <row r="7232" spans="1:14" x14ac:dyDescent="0.2">
      <c r="A7232" s="21">
        <v>45106</v>
      </c>
      <c r="D7232" s="161">
        <v>73.86</v>
      </c>
      <c r="E7232" s="161">
        <v>69.86</v>
      </c>
      <c r="F7232" s="564">
        <f t="shared" si="121"/>
        <v>1.0572573718866305</v>
      </c>
      <c r="K7232" s="161">
        <v>66.34</v>
      </c>
      <c r="M7232" s="161">
        <v>54.3</v>
      </c>
      <c r="N7232" s="22">
        <f t="shared" si="122"/>
        <v>22.805999999999997</v>
      </c>
    </row>
    <row r="7233" spans="1:14" s="593" customFormat="1" ht="13.2" x14ac:dyDescent="0.2">
      <c r="A7233" s="591">
        <v>45107</v>
      </c>
      <c r="D7233" s="590">
        <v>74.510000000000005</v>
      </c>
      <c r="E7233" s="590">
        <v>70.64</v>
      </c>
      <c r="F7233" s="564">
        <f t="shared" si="121"/>
        <v>1.0547848244620612</v>
      </c>
      <c r="H7233" s="750">
        <f>AVERAGE(D7204:D7233)</f>
        <v>74.952666666666659</v>
      </c>
      <c r="I7233" s="750">
        <f>AVERAGE(E7204:E7233)</f>
        <v>70.441333333333333</v>
      </c>
      <c r="K7233" s="376">
        <v>67.12</v>
      </c>
      <c r="M7233" s="590">
        <v>54.1</v>
      </c>
      <c r="N7233" s="379">
        <f t="shared" si="122"/>
        <v>22.722000000000001</v>
      </c>
    </row>
    <row r="7234" spans="1:14" s="57" customFormat="1" x14ac:dyDescent="0.2">
      <c r="A7234" s="286">
        <v>45108</v>
      </c>
      <c r="D7234" s="763">
        <v>74.510000000000005</v>
      </c>
      <c r="E7234" s="431">
        <v>70.64</v>
      </c>
      <c r="F7234" s="564">
        <f t="shared" si="121"/>
        <v>1.0547848244620612</v>
      </c>
      <c r="K7234" s="810">
        <v>67.12</v>
      </c>
      <c r="M7234" s="803">
        <v>54.1</v>
      </c>
      <c r="N7234" s="764">
        <f t="shared" si="122"/>
        <v>22.722000000000001</v>
      </c>
    </row>
    <row r="7235" spans="1:14" x14ac:dyDescent="0.2">
      <c r="A7235" s="21">
        <v>45109</v>
      </c>
      <c r="D7235" s="590">
        <v>74.510000000000005</v>
      </c>
      <c r="E7235" s="376">
        <v>70.64</v>
      </c>
      <c r="F7235" s="564">
        <f t="shared" si="121"/>
        <v>1.0547848244620612</v>
      </c>
      <c r="K7235" s="804">
        <v>67.12</v>
      </c>
      <c r="L7235" s="805"/>
      <c r="M7235" s="804">
        <v>54.1</v>
      </c>
      <c r="N7235" s="806">
        <f t="shared" si="122"/>
        <v>22.722000000000001</v>
      </c>
    </row>
    <row r="7236" spans="1:14" s="593" customFormat="1" ht="30.6" x14ac:dyDescent="0.2">
      <c r="A7236" s="591">
        <v>45110</v>
      </c>
      <c r="D7236" s="740">
        <v>74.52</v>
      </c>
      <c r="E7236" s="590">
        <v>69.790000000000006</v>
      </c>
      <c r="F7236" s="802" t="s">
        <v>3440</v>
      </c>
      <c r="K7236" s="804">
        <v>66.27</v>
      </c>
      <c r="L7236" s="805"/>
      <c r="M7236" s="804">
        <v>52.5</v>
      </c>
      <c r="N7236" s="806">
        <f t="shared" si="122"/>
        <v>22.05</v>
      </c>
    </row>
    <row r="7237" spans="1:14" x14ac:dyDescent="0.2">
      <c r="A7237" s="21">
        <v>45111</v>
      </c>
      <c r="D7237" s="161">
        <v>76.23</v>
      </c>
      <c r="E7237" s="590">
        <v>69.790000000000006</v>
      </c>
      <c r="F7237" s="647" t="s">
        <v>3381</v>
      </c>
      <c r="K7237" s="804">
        <v>66.27</v>
      </c>
      <c r="L7237" s="805"/>
      <c r="M7237" s="804">
        <v>52.5</v>
      </c>
      <c r="N7237" s="806">
        <f t="shared" si="122"/>
        <v>22.05</v>
      </c>
    </row>
    <row r="7238" spans="1:14" x14ac:dyDescent="0.2">
      <c r="A7238" s="21">
        <v>45112</v>
      </c>
      <c r="D7238" s="161">
        <v>76.739999999999995</v>
      </c>
      <c r="E7238" s="161">
        <v>71.790000000000006</v>
      </c>
      <c r="F7238" s="564">
        <f t="shared" ref="F7238:F7298" si="123">D7238/E7238</f>
        <v>1.0689511073965732</v>
      </c>
      <c r="K7238" s="807">
        <v>68.27</v>
      </c>
      <c r="L7238" s="805"/>
      <c r="M7238" s="807">
        <v>53</v>
      </c>
      <c r="N7238" s="808">
        <f t="shared" si="122"/>
        <v>22.26</v>
      </c>
    </row>
    <row r="7239" spans="1:14" x14ac:dyDescent="0.2">
      <c r="A7239" s="21">
        <v>45113</v>
      </c>
      <c r="D7239" s="161">
        <v>76.72</v>
      </c>
      <c r="E7239" s="161">
        <v>71.8</v>
      </c>
      <c r="F7239" s="564">
        <f t="shared" si="123"/>
        <v>1.0685236768802229</v>
      </c>
      <c r="K7239" s="807">
        <v>68.28</v>
      </c>
      <c r="L7239" s="805"/>
      <c r="M7239" s="807">
        <v>54</v>
      </c>
      <c r="N7239" s="808">
        <f t="shared" si="122"/>
        <v>22.68</v>
      </c>
    </row>
    <row r="7240" spans="1:14" x14ac:dyDescent="0.2">
      <c r="A7240" s="21">
        <v>45114</v>
      </c>
      <c r="D7240" s="376">
        <v>78.77</v>
      </c>
      <c r="E7240" s="376">
        <v>73.86</v>
      </c>
      <c r="F7240" s="564">
        <f t="shared" si="123"/>
        <v>1.0664771188735445</v>
      </c>
      <c r="K7240" s="804">
        <v>70.34</v>
      </c>
      <c r="L7240" s="805"/>
      <c r="M7240" s="804">
        <v>57.3</v>
      </c>
      <c r="N7240" s="806">
        <f t="shared" si="122"/>
        <v>24.065999999999999</v>
      </c>
    </row>
    <row r="7241" spans="1:14" x14ac:dyDescent="0.2">
      <c r="A7241" s="21">
        <v>45115</v>
      </c>
      <c r="D7241" s="376">
        <v>78.77</v>
      </c>
      <c r="E7241" s="376">
        <v>73.86</v>
      </c>
      <c r="F7241" s="564">
        <f t="shared" si="123"/>
        <v>1.0664771188735445</v>
      </c>
      <c r="K7241" s="804">
        <v>70.34</v>
      </c>
      <c r="L7241" s="805"/>
      <c r="M7241" s="804">
        <v>57.3</v>
      </c>
      <c r="N7241" s="806">
        <f t="shared" si="122"/>
        <v>24.065999999999999</v>
      </c>
    </row>
    <row r="7242" spans="1:14" x14ac:dyDescent="0.2">
      <c r="A7242" s="21">
        <v>45116</v>
      </c>
      <c r="D7242" s="376">
        <v>78.77</v>
      </c>
      <c r="E7242" s="376">
        <v>73.86</v>
      </c>
      <c r="F7242" s="564">
        <f t="shared" si="123"/>
        <v>1.0664771188735445</v>
      </c>
      <c r="K7242" s="804">
        <v>70.34</v>
      </c>
      <c r="L7242" s="805"/>
      <c r="M7242" s="804">
        <v>57.3</v>
      </c>
      <c r="N7242" s="806">
        <f t="shared" si="122"/>
        <v>24.065999999999999</v>
      </c>
    </row>
    <row r="7243" spans="1:14" x14ac:dyDescent="0.2">
      <c r="A7243" s="21">
        <v>45117</v>
      </c>
      <c r="D7243" s="161">
        <v>77.83</v>
      </c>
      <c r="E7243" s="161">
        <v>72.989999999999995</v>
      </c>
      <c r="F7243" s="564">
        <f t="shared" si="123"/>
        <v>1.0663104534867791</v>
      </c>
      <c r="K7243" s="807">
        <v>69.47</v>
      </c>
      <c r="L7243" s="805"/>
      <c r="M7243" s="807">
        <v>58.6</v>
      </c>
      <c r="N7243" s="808">
        <f t="shared" si="122"/>
        <v>24.611999999999998</v>
      </c>
    </row>
    <row r="7244" spans="1:14" x14ac:dyDescent="0.2">
      <c r="A7244" s="21">
        <v>45118</v>
      </c>
      <c r="D7244" s="161">
        <v>79.540000000000006</v>
      </c>
      <c r="E7244" s="161">
        <v>74.83</v>
      </c>
      <c r="F7244" s="564">
        <f t="shared" si="123"/>
        <v>1.0629426700521183</v>
      </c>
      <c r="K7244" s="807">
        <v>71.31</v>
      </c>
      <c r="L7244" s="805"/>
      <c r="M7244" s="807">
        <v>62.5</v>
      </c>
      <c r="N7244" s="808">
        <f t="shared" si="122"/>
        <v>26.25</v>
      </c>
    </row>
    <row r="7245" spans="1:14" x14ac:dyDescent="0.2">
      <c r="A7245" s="21">
        <v>45119</v>
      </c>
      <c r="D7245" s="161">
        <v>80.349999999999994</v>
      </c>
      <c r="E7245" s="161">
        <v>75.75</v>
      </c>
      <c r="F7245" s="564">
        <f t="shared" si="123"/>
        <v>1.0607260726072607</v>
      </c>
      <c r="K7245" s="807">
        <v>72.23</v>
      </c>
      <c r="L7245" s="805"/>
      <c r="M7245" s="807">
        <v>62</v>
      </c>
      <c r="N7245" s="808">
        <f t="shared" si="122"/>
        <v>26.04</v>
      </c>
    </row>
    <row r="7246" spans="1:14" x14ac:dyDescent="0.2">
      <c r="A7246" s="21">
        <v>45120</v>
      </c>
      <c r="D7246" s="161">
        <v>81.31</v>
      </c>
      <c r="E7246" s="161">
        <v>76.89</v>
      </c>
      <c r="F7246" s="564">
        <f t="shared" si="123"/>
        <v>1.0574847184289244</v>
      </c>
      <c r="K7246" s="807">
        <v>73.37</v>
      </c>
      <c r="L7246" s="805"/>
      <c r="M7246" s="807">
        <v>62.8</v>
      </c>
      <c r="N7246" s="808">
        <f t="shared" si="122"/>
        <v>26.376000000000001</v>
      </c>
    </row>
    <row r="7247" spans="1:14" x14ac:dyDescent="0.2">
      <c r="A7247" s="21">
        <v>45121</v>
      </c>
      <c r="D7247" s="376">
        <v>79.900000000000006</v>
      </c>
      <c r="E7247" s="376">
        <v>75.42</v>
      </c>
      <c r="F7247" s="564">
        <f t="shared" si="123"/>
        <v>1.0594006894722885</v>
      </c>
      <c r="K7247" s="804">
        <v>71.900000000000006</v>
      </c>
      <c r="L7247" s="805"/>
      <c r="M7247" s="804">
        <v>61.3</v>
      </c>
      <c r="N7247" s="806">
        <f t="shared" si="122"/>
        <v>25.745999999999999</v>
      </c>
    </row>
    <row r="7248" spans="1:14" x14ac:dyDescent="0.2">
      <c r="A7248" s="21">
        <v>45122</v>
      </c>
      <c r="D7248" s="376">
        <v>79.900000000000006</v>
      </c>
      <c r="E7248" s="376">
        <v>75.42</v>
      </c>
      <c r="F7248" s="564">
        <f t="shared" si="123"/>
        <v>1.0594006894722885</v>
      </c>
      <c r="K7248" s="804">
        <v>71.900000000000006</v>
      </c>
      <c r="L7248" s="805"/>
      <c r="M7248" s="804">
        <v>61.3</v>
      </c>
      <c r="N7248" s="806">
        <f t="shared" si="122"/>
        <v>25.745999999999999</v>
      </c>
    </row>
    <row r="7249" spans="1:14" x14ac:dyDescent="0.2">
      <c r="A7249" s="21">
        <v>45123</v>
      </c>
      <c r="D7249" s="376">
        <v>79.900000000000006</v>
      </c>
      <c r="E7249" s="376">
        <v>75.42</v>
      </c>
      <c r="F7249" s="564">
        <f t="shared" si="123"/>
        <v>1.0594006894722885</v>
      </c>
      <c r="K7249" s="804">
        <v>71.900000000000006</v>
      </c>
      <c r="L7249" s="805"/>
      <c r="M7249" s="804">
        <v>61.3</v>
      </c>
      <c r="N7249" s="806">
        <f t="shared" si="122"/>
        <v>25.745999999999999</v>
      </c>
    </row>
    <row r="7250" spans="1:14" x14ac:dyDescent="0.2">
      <c r="A7250" s="21">
        <v>45124</v>
      </c>
      <c r="D7250" s="161">
        <v>77.8</v>
      </c>
      <c r="E7250" s="161">
        <v>74.150000000000006</v>
      </c>
      <c r="F7250" s="564">
        <f t="shared" si="123"/>
        <v>1.0492245448415374</v>
      </c>
      <c r="K7250" s="807">
        <v>70.63</v>
      </c>
      <c r="L7250" s="805"/>
      <c r="M7250" s="807">
        <v>60</v>
      </c>
      <c r="N7250" s="808">
        <f t="shared" si="122"/>
        <v>25.2</v>
      </c>
    </row>
    <row r="7251" spans="1:14" x14ac:dyDescent="0.2">
      <c r="A7251" s="21">
        <v>45125</v>
      </c>
      <c r="D7251" s="161">
        <v>79.540000000000006</v>
      </c>
      <c r="E7251" s="161">
        <v>75.75</v>
      </c>
      <c r="F7251" s="564">
        <f t="shared" si="123"/>
        <v>1.0500330033003302</v>
      </c>
      <c r="K7251" s="807">
        <v>72.23</v>
      </c>
      <c r="L7251" s="805"/>
      <c r="M7251" s="807">
        <v>63.3</v>
      </c>
      <c r="N7251" s="808">
        <f t="shared" si="122"/>
        <v>26.585999999999999</v>
      </c>
    </row>
    <row r="7252" spans="1:14" x14ac:dyDescent="0.2">
      <c r="A7252" s="21">
        <v>45126</v>
      </c>
      <c r="D7252" s="161">
        <v>79.38</v>
      </c>
      <c r="E7252" s="161">
        <v>75.349999999999994</v>
      </c>
      <c r="F7252" s="564">
        <f t="shared" si="123"/>
        <v>1.0534837425348373</v>
      </c>
      <c r="K7252" s="807">
        <v>71.83</v>
      </c>
      <c r="L7252" s="805"/>
      <c r="M7252" s="807">
        <v>65.3</v>
      </c>
      <c r="N7252" s="808">
        <f t="shared" si="122"/>
        <v>27.426000000000002</v>
      </c>
    </row>
    <row r="7253" spans="1:14" x14ac:dyDescent="0.2">
      <c r="A7253" s="21">
        <v>45127</v>
      </c>
      <c r="D7253" s="161">
        <v>79.62</v>
      </c>
      <c r="E7253" s="161">
        <v>75.63</v>
      </c>
      <c r="F7253" s="564">
        <f t="shared" si="123"/>
        <v>1.0527568425228084</v>
      </c>
      <c r="K7253" s="807">
        <v>72.11</v>
      </c>
      <c r="L7253" s="805"/>
      <c r="M7253" s="807">
        <v>65.5</v>
      </c>
      <c r="N7253" s="808">
        <f t="shared" si="122"/>
        <v>27.51</v>
      </c>
    </row>
    <row r="7254" spans="1:14" x14ac:dyDescent="0.2">
      <c r="A7254" s="21">
        <v>45128</v>
      </c>
      <c r="D7254" s="376">
        <v>81.06</v>
      </c>
      <c r="E7254" s="376">
        <v>77.069999999999993</v>
      </c>
      <c r="F7254" s="564">
        <f t="shared" si="123"/>
        <v>1.0517711171662127</v>
      </c>
      <c r="K7254" s="804">
        <v>73.55</v>
      </c>
      <c r="L7254" s="805"/>
      <c r="M7254" s="804">
        <v>66</v>
      </c>
      <c r="N7254" s="806">
        <f t="shared" si="122"/>
        <v>27.720000000000002</v>
      </c>
    </row>
    <row r="7255" spans="1:14" x14ac:dyDescent="0.2">
      <c r="A7255" s="21">
        <v>45129</v>
      </c>
      <c r="D7255" s="376">
        <v>81.06</v>
      </c>
      <c r="E7255" s="376">
        <v>77.069999999999993</v>
      </c>
      <c r="F7255" s="564">
        <f t="shared" si="123"/>
        <v>1.0517711171662127</v>
      </c>
      <c r="K7255" s="804">
        <v>73.55</v>
      </c>
      <c r="L7255" s="805"/>
      <c r="M7255" s="804">
        <v>66</v>
      </c>
      <c r="N7255" s="806">
        <f t="shared" si="122"/>
        <v>27.720000000000002</v>
      </c>
    </row>
    <row r="7256" spans="1:14" x14ac:dyDescent="0.2">
      <c r="A7256" s="21">
        <v>45130</v>
      </c>
      <c r="D7256" s="376">
        <v>81.06</v>
      </c>
      <c r="E7256" s="376">
        <v>77.069999999999993</v>
      </c>
      <c r="F7256" s="564">
        <f t="shared" si="123"/>
        <v>1.0517711171662127</v>
      </c>
      <c r="K7256" s="804">
        <v>73.55</v>
      </c>
      <c r="L7256" s="805"/>
      <c r="M7256" s="804">
        <v>66</v>
      </c>
      <c r="N7256" s="806">
        <f t="shared" si="122"/>
        <v>27.720000000000002</v>
      </c>
    </row>
    <row r="7257" spans="1:14" x14ac:dyDescent="0.2">
      <c r="A7257" s="21">
        <v>45131</v>
      </c>
      <c r="D7257" s="161">
        <v>82.53</v>
      </c>
      <c r="E7257" s="161">
        <v>78.739999999999995</v>
      </c>
      <c r="F7257" s="564">
        <f t="shared" si="123"/>
        <v>1.0481330962661926</v>
      </c>
      <c r="K7257" s="807">
        <v>75.22</v>
      </c>
      <c r="L7257" s="805"/>
      <c r="M7257" s="807">
        <v>66</v>
      </c>
      <c r="N7257" s="808">
        <f t="shared" si="122"/>
        <v>27.720000000000002</v>
      </c>
    </row>
    <row r="7258" spans="1:14" x14ac:dyDescent="0.2">
      <c r="A7258" s="21">
        <v>45132</v>
      </c>
      <c r="D7258" s="161">
        <v>83.46</v>
      </c>
      <c r="E7258" s="161">
        <v>79.63</v>
      </c>
      <c r="F7258" s="564">
        <f t="shared" si="123"/>
        <v>1.0480974507095315</v>
      </c>
      <c r="K7258" s="807">
        <v>76.11</v>
      </c>
      <c r="L7258" s="805"/>
      <c r="M7258" s="807">
        <v>66.400000000000006</v>
      </c>
      <c r="N7258" s="808">
        <f t="shared" si="122"/>
        <v>27.888000000000002</v>
      </c>
    </row>
    <row r="7259" spans="1:14" ht="20.399999999999999" x14ac:dyDescent="0.2">
      <c r="A7259" s="21">
        <v>45133</v>
      </c>
      <c r="D7259" s="161">
        <v>82.98</v>
      </c>
      <c r="E7259" s="161">
        <v>78.78</v>
      </c>
      <c r="F7259" s="749" t="s">
        <v>3441</v>
      </c>
      <c r="K7259" s="807">
        <v>75.260000000000005</v>
      </c>
      <c r="L7259" s="805"/>
      <c r="M7259" s="807">
        <v>67.3</v>
      </c>
      <c r="N7259" s="808">
        <f t="shared" si="122"/>
        <v>28.265999999999998</v>
      </c>
    </row>
    <row r="7260" spans="1:14" x14ac:dyDescent="0.2">
      <c r="A7260" s="21">
        <v>45134</v>
      </c>
      <c r="D7260" s="161">
        <v>84.28</v>
      </c>
      <c r="E7260" s="161">
        <v>80.09</v>
      </c>
      <c r="F7260" s="564">
        <f t="shared" si="123"/>
        <v>1.0523161443376201</v>
      </c>
      <c r="K7260" s="807">
        <v>76.569999999999993</v>
      </c>
      <c r="L7260" s="805"/>
      <c r="M7260" s="807">
        <v>70.3</v>
      </c>
      <c r="N7260" s="808">
        <f t="shared" si="122"/>
        <v>29.526</v>
      </c>
    </row>
    <row r="7261" spans="1:14" x14ac:dyDescent="0.2">
      <c r="A7261" s="21">
        <v>45135</v>
      </c>
      <c r="D7261" s="376">
        <v>84.49</v>
      </c>
      <c r="E7261" s="376">
        <v>80.58</v>
      </c>
      <c r="F7261" s="564">
        <f t="shared" si="123"/>
        <v>1.0485232067510548</v>
      </c>
      <c r="K7261" s="804">
        <v>77.06</v>
      </c>
      <c r="L7261" s="805"/>
      <c r="M7261" s="804">
        <v>72.400000000000006</v>
      </c>
      <c r="N7261" s="806">
        <f t="shared" si="122"/>
        <v>30.408000000000005</v>
      </c>
    </row>
    <row r="7262" spans="1:14" x14ac:dyDescent="0.2">
      <c r="A7262" s="21">
        <v>45136</v>
      </c>
      <c r="D7262" s="376">
        <v>84.49</v>
      </c>
      <c r="E7262" s="376">
        <v>80.58</v>
      </c>
      <c r="F7262" s="564">
        <f t="shared" si="123"/>
        <v>1.0485232067510548</v>
      </c>
      <c r="K7262" s="804">
        <v>77.06</v>
      </c>
      <c r="L7262" s="805"/>
      <c r="M7262" s="804">
        <v>72.400000000000006</v>
      </c>
      <c r="N7262" s="806">
        <f t="shared" si="122"/>
        <v>30.408000000000005</v>
      </c>
    </row>
    <row r="7263" spans="1:14" x14ac:dyDescent="0.2">
      <c r="A7263" s="21">
        <v>45137</v>
      </c>
      <c r="D7263" s="376">
        <v>84.49</v>
      </c>
      <c r="E7263" s="376">
        <v>80.58</v>
      </c>
      <c r="F7263" s="564">
        <f t="shared" si="123"/>
        <v>1.0485232067510548</v>
      </c>
      <c r="K7263" s="804">
        <v>77.06</v>
      </c>
      <c r="L7263" s="805"/>
      <c r="M7263" s="804">
        <v>72.400000000000006</v>
      </c>
      <c r="N7263" s="806">
        <f t="shared" si="122"/>
        <v>30.408000000000005</v>
      </c>
    </row>
    <row r="7264" spans="1:14" ht="13.2" x14ac:dyDescent="0.2">
      <c r="A7264" s="21">
        <v>45138</v>
      </c>
      <c r="D7264" s="161">
        <v>85.22</v>
      </c>
      <c r="E7264" s="161">
        <v>81.8</v>
      </c>
      <c r="F7264" s="564">
        <f t="shared" si="123"/>
        <v>1.0418092909535452</v>
      </c>
      <c r="H7264" s="750">
        <f>AVERAGE(D7234:D7264)</f>
        <v>79.99129032258061</v>
      </c>
      <c r="I7264" s="750">
        <f>AVERAGE(E7234:E7264)</f>
        <v>75.665161290322573</v>
      </c>
      <c r="K7264" s="807">
        <v>78.28</v>
      </c>
      <c r="L7264" s="805"/>
      <c r="M7264" s="807">
        <v>72.3</v>
      </c>
      <c r="N7264" s="808">
        <f t="shared" si="122"/>
        <v>30.366</v>
      </c>
    </row>
    <row r="7265" spans="1:14" s="57" customFormat="1" ht="20.399999999999999" x14ac:dyDescent="0.2">
      <c r="A7265" s="286">
        <v>45139</v>
      </c>
      <c r="D7265" s="668">
        <v>85.34</v>
      </c>
      <c r="E7265" s="668">
        <v>81.37</v>
      </c>
      <c r="F7265" s="749" t="s">
        <v>3442</v>
      </c>
      <c r="K7265" s="668">
        <v>77.849999999999994</v>
      </c>
      <c r="L7265" s="736"/>
      <c r="M7265" s="759">
        <v>73</v>
      </c>
      <c r="N7265" s="669">
        <f t="shared" si="122"/>
        <v>30.66</v>
      </c>
    </row>
    <row r="7266" spans="1:14" x14ac:dyDescent="0.2">
      <c r="A7266" s="21">
        <v>45140</v>
      </c>
      <c r="D7266" s="161">
        <v>84.01</v>
      </c>
      <c r="E7266" s="18">
        <v>79.489999999999995</v>
      </c>
      <c r="F7266" s="564">
        <f t="shared" si="123"/>
        <v>1.0568624984274753</v>
      </c>
      <c r="K7266" s="809">
        <v>75.97</v>
      </c>
      <c r="L7266" s="805"/>
      <c r="M7266" s="807">
        <v>70.8</v>
      </c>
      <c r="N7266" s="808">
        <f t="shared" si="122"/>
        <v>29.735999999999997</v>
      </c>
    </row>
    <row r="7267" spans="1:14" x14ac:dyDescent="0.2">
      <c r="A7267" s="21">
        <v>45141</v>
      </c>
      <c r="D7267" s="161">
        <v>86.19</v>
      </c>
      <c r="E7267" s="18">
        <v>81.55</v>
      </c>
      <c r="F7267" s="564">
        <f t="shared" si="123"/>
        <v>1.0568976088289392</v>
      </c>
      <c r="K7267" s="809">
        <v>78.03</v>
      </c>
      <c r="L7267" s="805"/>
      <c r="M7267" s="807">
        <v>72.8</v>
      </c>
      <c r="N7267" s="808">
        <f t="shared" si="122"/>
        <v>30.576000000000001</v>
      </c>
    </row>
    <row r="7268" spans="1:14" x14ac:dyDescent="0.2">
      <c r="A7268" s="21">
        <v>45142</v>
      </c>
      <c r="D7268" s="376">
        <v>87.38</v>
      </c>
      <c r="E7268" s="375">
        <v>82.82</v>
      </c>
      <c r="F7268" s="564">
        <f t="shared" si="123"/>
        <v>1.0550591644530307</v>
      </c>
      <c r="K7268" s="804">
        <v>79.3</v>
      </c>
      <c r="L7268" s="805"/>
      <c r="M7268" s="804">
        <v>72.8</v>
      </c>
      <c r="N7268" s="806">
        <f t="shared" si="122"/>
        <v>30.576000000000001</v>
      </c>
    </row>
    <row r="7269" spans="1:14" x14ac:dyDescent="0.2">
      <c r="A7269" s="21">
        <v>45143</v>
      </c>
      <c r="D7269" s="376">
        <v>87.38</v>
      </c>
      <c r="E7269" s="375">
        <v>82.82</v>
      </c>
      <c r="F7269" s="564">
        <f t="shared" si="123"/>
        <v>1.0550591644530307</v>
      </c>
      <c r="K7269" s="804">
        <v>79.3</v>
      </c>
      <c r="L7269" s="805"/>
      <c r="M7269" s="804">
        <v>72.8</v>
      </c>
      <c r="N7269" s="806">
        <f t="shared" si="122"/>
        <v>30.576000000000001</v>
      </c>
    </row>
    <row r="7270" spans="1:14" x14ac:dyDescent="0.2">
      <c r="A7270" s="21">
        <v>45144</v>
      </c>
      <c r="D7270" s="376">
        <v>87.38</v>
      </c>
      <c r="E7270" s="375">
        <v>82.82</v>
      </c>
      <c r="F7270" s="564">
        <f t="shared" si="123"/>
        <v>1.0550591644530307</v>
      </c>
      <c r="K7270" s="804">
        <v>79.3</v>
      </c>
      <c r="L7270" s="805"/>
      <c r="M7270" s="804">
        <v>72.8</v>
      </c>
      <c r="N7270" s="806">
        <f t="shared" ref="N7270" si="124">(M7270/100)*42</f>
        <v>30.576000000000001</v>
      </c>
    </row>
    <row r="7271" spans="1:14" x14ac:dyDescent="0.2">
      <c r="A7271" s="21">
        <v>45145</v>
      </c>
      <c r="D7271" s="161">
        <v>86.47</v>
      </c>
      <c r="E7271" s="18">
        <v>81.94</v>
      </c>
      <c r="F7271" s="564">
        <f t="shared" si="123"/>
        <v>1.0552843544056627</v>
      </c>
      <c r="K7271" s="809">
        <v>78.42</v>
      </c>
      <c r="L7271" s="805"/>
      <c r="M7271" s="807">
        <v>73.8</v>
      </c>
      <c r="N7271" s="808">
        <f t="shared" si="122"/>
        <v>30.995999999999999</v>
      </c>
    </row>
    <row r="7272" spans="1:14" x14ac:dyDescent="0.2">
      <c r="A7272" s="21">
        <v>45146</v>
      </c>
      <c r="D7272" s="161">
        <v>88</v>
      </c>
      <c r="E7272" s="18">
        <v>82.92</v>
      </c>
      <c r="F7272" s="564">
        <f t="shared" si="123"/>
        <v>1.0612638687891944</v>
      </c>
      <c r="K7272" s="807">
        <v>79.400000000000006</v>
      </c>
      <c r="M7272" s="807">
        <v>72.8</v>
      </c>
      <c r="N7272" s="808">
        <f t="shared" si="122"/>
        <v>30.576000000000001</v>
      </c>
    </row>
    <row r="7273" spans="1:14" x14ac:dyDescent="0.2">
      <c r="A7273" s="21">
        <v>45147</v>
      </c>
      <c r="D7273" s="161">
        <v>89.31</v>
      </c>
      <c r="E7273" s="161">
        <v>84.4</v>
      </c>
      <c r="F7273" s="564">
        <f t="shared" si="123"/>
        <v>1.0581753554502369</v>
      </c>
      <c r="K7273" s="809">
        <v>80.88</v>
      </c>
      <c r="M7273" s="807">
        <v>71.8</v>
      </c>
      <c r="N7273" s="808">
        <f t="shared" si="122"/>
        <v>30.155999999999999</v>
      </c>
    </row>
    <row r="7274" spans="1:14" x14ac:dyDescent="0.2">
      <c r="A7274" s="21">
        <v>45148</v>
      </c>
      <c r="D7274" s="161">
        <v>87.44</v>
      </c>
      <c r="E7274" s="811">
        <v>82.82</v>
      </c>
      <c r="F7274" s="564">
        <f t="shared" si="123"/>
        <v>1.0557836271432022</v>
      </c>
      <c r="K7274" s="807">
        <v>79.3</v>
      </c>
      <c r="M7274" s="807">
        <v>71</v>
      </c>
      <c r="N7274" s="808">
        <f t="shared" si="122"/>
        <v>29.82</v>
      </c>
    </row>
    <row r="7275" spans="1:14" x14ac:dyDescent="0.2">
      <c r="A7275" s="21">
        <v>45149</v>
      </c>
      <c r="D7275" s="376">
        <v>87.93</v>
      </c>
      <c r="E7275" s="812">
        <v>83.19</v>
      </c>
      <c r="F7275" s="564">
        <f t="shared" si="123"/>
        <v>1.0569780021637216</v>
      </c>
      <c r="K7275" s="814">
        <v>79.67</v>
      </c>
      <c r="M7275" s="804">
        <v>70</v>
      </c>
      <c r="N7275" s="806">
        <f t="shared" si="122"/>
        <v>29.4</v>
      </c>
    </row>
    <row r="7276" spans="1:14" x14ac:dyDescent="0.2">
      <c r="A7276" s="21">
        <v>45150</v>
      </c>
      <c r="D7276" s="376">
        <v>87.93</v>
      </c>
      <c r="E7276" s="812">
        <v>83.19</v>
      </c>
      <c r="F7276" s="564">
        <f t="shared" si="123"/>
        <v>1.0569780021637216</v>
      </c>
      <c r="K7276" s="814">
        <v>79.67</v>
      </c>
      <c r="M7276" s="804">
        <v>70</v>
      </c>
      <c r="N7276" s="806">
        <f t="shared" ref="N7276:N7339" si="125">(M7276/100)*42</f>
        <v>29.4</v>
      </c>
    </row>
    <row r="7277" spans="1:14" x14ac:dyDescent="0.2">
      <c r="A7277" s="21">
        <v>45151</v>
      </c>
      <c r="D7277" s="376">
        <v>87.93</v>
      </c>
      <c r="E7277" s="812">
        <v>83.19</v>
      </c>
      <c r="F7277" s="564">
        <f t="shared" si="123"/>
        <v>1.0569780021637216</v>
      </c>
      <c r="K7277" s="814">
        <v>79.67</v>
      </c>
      <c r="M7277" s="804">
        <v>70</v>
      </c>
      <c r="N7277" s="806">
        <f t="shared" si="125"/>
        <v>29.4</v>
      </c>
    </row>
    <row r="7278" spans="1:14" x14ac:dyDescent="0.2">
      <c r="A7278" s="21">
        <v>45152</v>
      </c>
      <c r="D7278" s="161">
        <v>87.4</v>
      </c>
      <c r="E7278" s="811">
        <v>82.51</v>
      </c>
      <c r="F7278" s="564">
        <f t="shared" si="123"/>
        <v>1.0592655435704763</v>
      </c>
      <c r="K7278" s="809">
        <v>78.989999999999995</v>
      </c>
      <c r="M7278" s="807">
        <v>66</v>
      </c>
      <c r="N7278" s="808">
        <f t="shared" si="125"/>
        <v>27.720000000000002</v>
      </c>
    </row>
    <row r="7279" spans="1:14" x14ac:dyDescent="0.2">
      <c r="A7279" s="21">
        <v>45153</v>
      </c>
      <c r="D7279" s="161">
        <v>86.28</v>
      </c>
      <c r="E7279" s="811">
        <v>80.989999999999995</v>
      </c>
      <c r="F7279" s="564">
        <f t="shared" si="123"/>
        <v>1.0653167057661441</v>
      </c>
      <c r="K7279" s="809">
        <v>77.47</v>
      </c>
      <c r="M7279" s="807">
        <v>62</v>
      </c>
      <c r="N7279" s="808">
        <f t="shared" si="125"/>
        <v>26.04</v>
      </c>
    </row>
    <row r="7280" spans="1:14" x14ac:dyDescent="0.2">
      <c r="A7280" s="21">
        <v>45154</v>
      </c>
      <c r="D7280" s="161">
        <v>84.49</v>
      </c>
      <c r="E7280" s="811">
        <v>79.38</v>
      </c>
      <c r="F7280" s="564">
        <f t="shared" si="123"/>
        <v>1.064373897707231</v>
      </c>
      <c r="K7280" s="809">
        <v>75.86</v>
      </c>
      <c r="M7280" s="807">
        <v>61.5</v>
      </c>
      <c r="N7280" s="808">
        <f t="shared" si="125"/>
        <v>25.83</v>
      </c>
    </row>
    <row r="7281" spans="1:14" x14ac:dyDescent="0.2">
      <c r="A7281" s="21">
        <v>45155</v>
      </c>
      <c r="D7281" s="161">
        <v>85.24</v>
      </c>
      <c r="E7281" s="811">
        <v>80.39</v>
      </c>
      <c r="F7281" s="564">
        <f t="shared" si="123"/>
        <v>1.0603308869262345</v>
      </c>
      <c r="K7281" s="809">
        <v>76.87</v>
      </c>
      <c r="M7281" s="807">
        <v>61.9</v>
      </c>
      <c r="N7281" s="808">
        <f t="shared" si="125"/>
        <v>25.998000000000001</v>
      </c>
    </row>
    <row r="7282" spans="1:14" x14ac:dyDescent="0.2">
      <c r="A7282" s="21">
        <v>45156</v>
      </c>
      <c r="D7282" s="376">
        <v>85.92</v>
      </c>
      <c r="E7282" s="812">
        <v>81.25</v>
      </c>
      <c r="F7282" s="564">
        <f t="shared" si="123"/>
        <v>1.0574769230769232</v>
      </c>
      <c r="K7282" s="814">
        <v>77.73</v>
      </c>
      <c r="M7282" s="804">
        <v>63</v>
      </c>
      <c r="N7282" s="808">
        <f t="shared" si="125"/>
        <v>26.46</v>
      </c>
    </row>
    <row r="7283" spans="1:14" x14ac:dyDescent="0.2">
      <c r="A7283" s="21">
        <v>45157</v>
      </c>
      <c r="D7283" s="376">
        <v>85.92</v>
      </c>
      <c r="E7283" s="812">
        <v>81.25</v>
      </c>
      <c r="F7283" s="564">
        <f t="shared" si="123"/>
        <v>1.0574769230769232</v>
      </c>
      <c r="K7283" s="814">
        <v>77.73</v>
      </c>
      <c r="M7283" s="804">
        <v>63</v>
      </c>
      <c r="N7283" s="808">
        <f t="shared" si="125"/>
        <v>26.46</v>
      </c>
    </row>
    <row r="7284" spans="1:14" x14ac:dyDescent="0.2">
      <c r="A7284" s="21">
        <v>45158</v>
      </c>
      <c r="D7284" s="376">
        <v>85.92</v>
      </c>
      <c r="E7284" s="812">
        <v>81.25</v>
      </c>
      <c r="F7284" s="564">
        <f t="shared" si="123"/>
        <v>1.0574769230769232</v>
      </c>
      <c r="K7284" s="814">
        <v>77.73</v>
      </c>
      <c r="M7284" s="804">
        <v>63</v>
      </c>
      <c r="N7284" s="808">
        <f t="shared" si="125"/>
        <v>26.46</v>
      </c>
    </row>
    <row r="7285" spans="1:14" x14ac:dyDescent="0.2">
      <c r="A7285" s="21">
        <v>45159</v>
      </c>
      <c r="D7285" s="161">
        <v>85.44</v>
      </c>
      <c r="E7285" s="811">
        <v>80.72</v>
      </c>
      <c r="F7285" s="564">
        <f t="shared" si="123"/>
        <v>1.0584737363726462</v>
      </c>
      <c r="K7285" s="807">
        <v>77.2</v>
      </c>
      <c r="M7285" s="807">
        <v>64.3</v>
      </c>
      <c r="N7285" s="808">
        <f t="shared" si="125"/>
        <v>27.006</v>
      </c>
    </row>
    <row r="7286" spans="1:14" x14ac:dyDescent="0.2">
      <c r="A7286" s="21">
        <v>45160</v>
      </c>
      <c r="D7286" s="161">
        <v>84.7</v>
      </c>
      <c r="E7286" s="811">
        <v>80.349999999999994</v>
      </c>
      <c r="F7286" s="564">
        <f t="shared" si="123"/>
        <v>1.0541381456129435</v>
      </c>
      <c r="K7286" s="809">
        <v>76.83</v>
      </c>
      <c r="M7286" s="807">
        <v>64.5</v>
      </c>
      <c r="N7286" s="808">
        <f t="shared" si="125"/>
        <v>27.09</v>
      </c>
    </row>
    <row r="7287" spans="1:14" x14ac:dyDescent="0.2">
      <c r="A7287" s="21">
        <v>45161</v>
      </c>
      <c r="D7287" s="161">
        <v>83.94</v>
      </c>
      <c r="E7287" s="811">
        <v>78.89</v>
      </c>
      <c r="F7287" s="564">
        <f t="shared" si="123"/>
        <v>1.0640131829129167</v>
      </c>
      <c r="K7287" s="809">
        <v>75.37</v>
      </c>
      <c r="M7287" s="807">
        <v>65</v>
      </c>
      <c r="N7287" s="808">
        <f t="shared" si="125"/>
        <v>27.3</v>
      </c>
    </row>
    <row r="7288" spans="1:14" x14ac:dyDescent="0.2">
      <c r="A7288" s="21">
        <v>45162</v>
      </c>
      <c r="D7288" s="161">
        <v>84.07</v>
      </c>
      <c r="E7288" s="811">
        <v>79.05</v>
      </c>
      <c r="F7288" s="564">
        <f t="shared" si="123"/>
        <v>1.0635041113219481</v>
      </c>
      <c r="K7288" s="809">
        <v>75.53</v>
      </c>
      <c r="M7288" s="807">
        <v>66.8</v>
      </c>
      <c r="N7288" s="808">
        <f t="shared" si="125"/>
        <v>28.055999999999997</v>
      </c>
    </row>
    <row r="7289" spans="1:14" x14ac:dyDescent="0.2">
      <c r="A7289" s="21">
        <v>45163</v>
      </c>
      <c r="D7289" s="376">
        <v>85.42</v>
      </c>
      <c r="E7289" s="812">
        <v>79.83</v>
      </c>
      <c r="F7289" s="564">
        <f t="shared" si="123"/>
        <v>1.0700238005762246</v>
      </c>
      <c r="K7289" s="814">
        <v>76.31</v>
      </c>
      <c r="M7289" s="804">
        <v>65.900000000000006</v>
      </c>
      <c r="N7289" s="808">
        <f t="shared" si="125"/>
        <v>27.678000000000001</v>
      </c>
    </row>
    <row r="7290" spans="1:14" x14ac:dyDescent="0.2">
      <c r="A7290" s="21">
        <v>45164</v>
      </c>
      <c r="D7290" s="376">
        <v>85.42</v>
      </c>
      <c r="E7290" s="812">
        <v>79.83</v>
      </c>
      <c r="F7290" s="564">
        <f t="shared" si="123"/>
        <v>1.0700238005762246</v>
      </c>
      <c r="K7290" s="814">
        <v>76.31</v>
      </c>
      <c r="M7290" s="804">
        <v>65.900000000000006</v>
      </c>
      <c r="N7290" s="808">
        <f t="shared" si="125"/>
        <v>27.678000000000001</v>
      </c>
    </row>
    <row r="7291" spans="1:14" x14ac:dyDescent="0.2">
      <c r="A7291" s="21">
        <v>45165</v>
      </c>
      <c r="D7291" s="376">
        <v>85.42</v>
      </c>
      <c r="E7291" s="812">
        <v>79.83</v>
      </c>
      <c r="F7291" s="564">
        <f t="shared" si="123"/>
        <v>1.0700238005762246</v>
      </c>
      <c r="K7291" s="814">
        <v>76.31</v>
      </c>
      <c r="M7291" s="804">
        <v>65.900000000000006</v>
      </c>
      <c r="N7291" s="808">
        <f t="shared" si="125"/>
        <v>27.678000000000001</v>
      </c>
    </row>
    <row r="7292" spans="1:14" x14ac:dyDescent="0.2">
      <c r="A7292" s="21">
        <v>45166</v>
      </c>
      <c r="D7292" s="376">
        <v>85.42</v>
      </c>
      <c r="E7292" s="161">
        <v>80.099999999999994</v>
      </c>
      <c r="F7292" s="564">
        <f t="shared" si="123"/>
        <v>1.0664169787765294</v>
      </c>
      <c r="K7292" s="809">
        <v>76.58</v>
      </c>
      <c r="M7292" s="807">
        <v>67.8</v>
      </c>
      <c r="N7292" s="808">
        <f t="shared" si="125"/>
        <v>28.475999999999999</v>
      </c>
    </row>
    <row r="7293" spans="1:14" x14ac:dyDescent="0.2">
      <c r="A7293" s="21">
        <v>45167</v>
      </c>
      <c r="D7293" s="161">
        <v>86.37</v>
      </c>
      <c r="E7293" s="811">
        <v>81.16</v>
      </c>
      <c r="F7293" s="564">
        <f t="shared" si="123"/>
        <v>1.0641941843272549</v>
      </c>
      <c r="K7293" s="809">
        <v>77.64</v>
      </c>
      <c r="M7293" s="807">
        <v>67.3</v>
      </c>
      <c r="N7293" s="808">
        <f t="shared" si="125"/>
        <v>28.265999999999998</v>
      </c>
    </row>
    <row r="7294" spans="1:14" x14ac:dyDescent="0.2">
      <c r="A7294" s="21">
        <v>45168</v>
      </c>
      <c r="D7294" s="161">
        <v>86.62</v>
      </c>
      <c r="E7294" s="811">
        <v>81.63</v>
      </c>
      <c r="F7294" s="564">
        <f t="shared" si="123"/>
        <v>1.0611294867083181</v>
      </c>
      <c r="K7294" s="809">
        <v>78.11</v>
      </c>
      <c r="M7294" s="807">
        <v>68.3</v>
      </c>
      <c r="N7294" s="808">
        <f t="shared" si="125"/>
        <v>28.685999999999996</v>
      </c>
    </row>
    <row r="7295" spans="1:14" ht="13.2" x14ac:dyDescent="0.2">
      <c r="A7295" s="21">
        <v>45169</v>
      </c>
      <c r="D7295" s="161">
        <v>87.29</v>
      </c>
      <c r="E7295" s="811">
        <v>83.63</v>
      </c>
      <c r="F7295" s="564">
        <f t="shared" si="123"/>
        <v>1.0437641994499582</v>
      </c>
      <c r="H7295" s="750">
        <f>AVERAGE(D7265:D7295)</f>
        <v>86.25709677419357</v>
      </c>
      <c r="I7295" s="750">
        <f>AVERAGE(E7265:E7295)</f>
        <v>81.43741935483871</v>
      </c>
      <c r="K7295" s="809">
        <v>80.11</v>
      </c>
      <c r="M7295" s="807">
        <v>69.3</v>
      </c>
      <c r="N7295" s="808">
        <f t="shared" si="125"/>
        <v>29.105999999999998</v>
      </c>
    </row>
    <row r="7296" spans="1:14" x14ac:dyDescent="0.2">
      <c r="A7296" s="21">
        <v>45170</v>
      </c>
      <c r="D7296" s="430">
        <v>89.98</v>
      </c>
      <c r="E7296" s="813">
        <v>85.55</v>
      </c>
      <c r="F7296" s="564">
        <f t="shared" si="123"/>
        <v>1.051782583284629</v>
      </c>
      <c r="K7296" s="430">
        <v>82.03</v>
      </c>
      <c r="M7296" s="824">
        <v>72.099999999999994</v>
      </c>
      <c r="N7296" s="434">
        <f t="shared" si="125"/>
        <v>30.282</v>
      </c>
    </row>
    <row r="7297" spans="1:14" x14ac:dyDescent="0.2">
      <c r="A7297" s="21">
        <v>45171</v>
      </c>
      <c r="D7297" s="375">
        <v>89.98</v>
      </c>
      <c r="E7297" s="812">
        <v>85.55</v>
      </c>
      <c r="F7297" s="564">
        <f t="shared" si="123"/>
        <v>1.051782583284629</v>
      </c>
      <c r="K7297" s="375">
        <v>82.03</v>
      </c>
      <c r="M7297" s="804">
        <v>72.099999999999994</v>
      </c>
      <c r="N7297" s="806">
        <f t="shared" si="125"/>
        <v>30.282</v>
      </c>
    </row>
    <row r="7298" spans="1:14" x14ac:dyDescent="0.2">
      <c r="A7298" s="21">
        <v>45172</v>
      </c>
      <c r="D7298" s="375">
        <v>89.98</v>
      </c>
      <c r="E7298" s="812">
        <v>85.55</v>
      </c>
      <c r="F7298" s="564">
        <f t="shared" si="123"/>
        <v>1.051782583284629</v>
      </c>
      <c r="K7298" s="375">
        <v>82.03</v>
      </c>
      <c r="M7298" s="804">
        <v>72.099999999999994</v>
      </c>
      <c r="N7298" s="806">
        <f t="shared" si="125"/>
        <v>30.282</v>
      </c>
    </row>
    <row r="7299" spans="1:14" x14ac:dyDescent="0.2">
      <c r="A7299" s="21">
        <v>45173</v>
      </c>
      <c r="D7299" s="18">
        <v>90.42</v>
      </c>
      <c r="E7299" s="812">
        <v>85.55</v>
      </c>
      <c r="F7299" s="445" t="s">
        <v>3316</v>
      </c>
      <c r="K7299" s="375">
        <v>82.03</v>
      </c>
      <c r="M7299" s="804">
        <v>72.099999999999994</v>
      </c>
      <c r="N7299" s="806">
        <f t="shared" si="125"/>
        <v>30.282</v>
      </c>
    </row>
    <row r="7300" spans="1:14" x14ac:dyDescent="0.2">
      <c r="A7300" s="21">
        <v>45174</v>
      </c>
      <c r="D7300" s="18">
        <v>91.25</v>
      </c>
      <c r="E7300" s="811">
        <v>86.69</v>
      </c>
      <c r="F7300" s="816" t="s">
        <v>3443</v>
      </c>
      <c r="K7300" s="18">
        <v>83.17</v>
      </c>
      <c r="M7300" s="807">
        <v>73.5</v>
      </c>
      <c r="N7300" s="808">
        <f t="shared" si="125"/>
        <v>30.87</v>
      </c>
    </row>
    <row r="7301" spans="1:14" x14ac:dyDescent="0.2">
      <c r="A7301" s="21">
        <v>45175</v>
      </c>
      <c r="D7301" s="18">
        <v>91.79</v>
      </c>
      <c r="E7301" s="815">
        <v>87.54</v>
      </c>
      <c r="F7301" s="564">
        <f t="shared" ref="F7301:F7364" si="126">D7301/E7301</f>
        <v>1.0485492346355951</v>
      </c>
      <c r="K7301" s="18">
        <v>84.02</v>
      </c>
      <c r="M7301" s="161">
        <v>73.599999999999994</v>
      </c>
      <c r="N7301" s="808">
        <f t="shared" si="125"/>
        <v>30.911999999999999</v>
      </c>
    </row>
    <row r="7302" spans="1:14" x14ac:dyDescent="0.2">
      <c r="A7302" s="21">
        <v>45176</v>
      </c>
      <c r="D7302" s="18">
        <v>91.16</v>
      </c>
      <c r="E7302" s="815">
        <v>86.87</v>
      </c>
      <c r="F7302" s="564">
        <f t="shared" si="126"/>
        <v>1.0493841372165305</v>
      </c>
      <c r="K7302" s="18">
        <v>83.35</v>
      </c>
      <c r="M7302" s="161">
        <v>73.8</v>
      </c>
      <c r="N7302" s="808">
        <f t="shared" si="125"/>
        <v>30.995999999999999</v>
      </c>
    </row>
    <row r="7303" spans="1:14" x14ac:dyDescent="0.2">
      <c r="A7303" s="21">
        <v>45177</v>
      </c>
      <c r="D7303" s="375">
        <v>91.85</v>
      </c>
      <c r="E7303" s="817">
        <v>87.51</v>
      </c>
      <c r="F7303" s="564">
        <f t="shared" si="126"/>
        <v>1.0495943320763339</v>
      </c>
      <c r="K7303" s="375">
        <v>83.99</v>
      </c>
      <c r="M7303" s="376">
        <v>75.599999999999994</v>
      </c>
      <c r="N7303" s="806">
        <f t="shared" si="125"/>
        <v>31.751999999999995</v>
      </c>
    </row>
    <row r="7304" spans="1:14" x14ac:dyDescent="0.2">
      <c r="A7304" s="21">
        <v>45178</v>
      </c>
      <c r="D7304" s="375">
        <v>91.85</v>
      </c>
      <c r="E7304" s="817">
        <v>87.51</v>
      </c>
      <c r="F7304" s="564">
        <f t="shared" si="126"/>
        <v>1.0495943320763339</v>
      </c>
      <c r="K7304" s="375">
        <v>83.99</v>
      </c>
      <c r="M7304" s="376">
        <v>75.599999999999994</v>
      </c>
      <c r="N7304" s="806">
        <f t="shared" si="125"/>
        <v>31.751999999999995</v>
      </c>
    </row>
    <row r="7305" spans="1:14" x14ac:dyDescent="0.2">
      <c r="A7305" s="21">
        <v>45179</v>
      </c>
      <c r="D7305" s="375">
        <v>91.85</v>
      </c>
      <c r="E7305" s="817">
        <v>87.51</v>
      </c>
      <c r="F7305" s="564">
        <f t="shared" si="126"/>
        <v>1.0495943320763339</v>
      </c>
      <c r="K7305" s="375">
        <v>83.99</v>
      </c>
      <c r="M7305" s="376">
        <v>75.599999999999994</v>
      </c>
      <c r="N7305" s="806">
        <f t="shared" si="125"/>
        <v>31.751999999999995</v>
      </c>
    </row>
    <row r="7306" spans="1:14" x14ac:dyDescent="0.2">
      <c r="A7306" s="21">
        <v>45180</v>
      </c>
      <c r="D7306" s="18">
        <v>91.97</v>
      </c>
      <c r="E7306" s="18">
        <v>87.29</v>
      </c>
      <c r="F7306" s="564">
        <f t="shared" si="126"/>
        <v>1.0536143888188796</v>
      </c>
      <c r="K7306" s="18">
        <v>83.77</v>
      </c>
      <c r="M7306" s="161">
        <v>75.599999999999994</v>
      </c>
      <c r="N7306" s="808">
        <f t="shared" si="125"/>
        <v>31.751999999999995</v>
      </c>
    </row>
    <row r="7307" spans="1:14" x14ac:dyDescent="0.2">
      <c r="A7307" s="21">
        <v>45181</v>
      </c>
      <c r="D7307" s="18">
        <v>93.58</v>
      </c>
      <c r="E7307" s="18">
        <v>88.84</v>
      </c>
      <c r="F7307" s="564">
        <f t="shared" si="126"/>
        <v>1.0533543448896894</v>
      </c>
      <c r="K7307" s="18">
        <v>85.32</v>
      </c>
      <c r="M7307" s="161">
        <v>78.3</v>
      </c>
      <c r="N7307" s="808">
        <f t="shared" si="125"/>
        <v>32.885999999999996</v>
      </c>
    </row>
    <row r="7308" spans="1:14" x14ac:dyDescent="0.2">
      <c r="A7308" s="21">
        <v>45182</v>
      </c>
      <c r="D7308" s="18">
        <v>93.04</v>
      </c>
      <c r="E7308" s="18">
        <v>88.52</v>
      </c>
      <c r="F7308" s="564">
        <f t="shared" si="126"/>
        <v>1.0510619069136919</v>
      </c>
      <c r="K7308" s="161">
        <v>85</v>
      </c>
      <c r="M7308" s="161">
        <v>76.900000000000006</v>
      </c>
      <c r="N7308" s="808">
        <f t="shared" si="125"/>
        <v>32.298000000000002</v>
      </c>
    </row>
    <row r="7309" spans="1:14" x14ac:dyDescent="0.2">
      <c r="A7309" s="21">
        <v>45183</v>
      </c>
      <c r="D7309" s="161">
        <v>95.2</v>
      </c>
      <c r="E7309" s="18">
        <v>90.16</v>
      </c>
      <c r="F7309" s="564">
        <f t="shared" si="126"/>
        <v>1.0559006211180124</v>
      </c>
      <c r="K7309" s="18">
        <v>86.64</v>
      </c>
      <c r="M7309" s="161">
        <v>76.900000000000006</v>
      </c>
      <c r="N7309" s="808">
        <f t="shared" si="125"/>
        <v>32.298000000000002</v>
      </c>
    </row>
    <row r="7310" spans="1:14" x14ac:dyDescent="0.2">
      <c r="A7310" s="21">
        <v>45184</v>
      </c>
      <c r="D7310" s="375">
        <v>95.55</v>
      </c>
      <c r="E7310" s="375">
        <v>90.77</v>
      </c>
      <c r="F7310" s="564">
        <f t="shared" si="126"/>
        <v>1.05266057067313</v>
      </c>
      <c r="K7310" s="375">
        <v>87.25</v>
      </c>
      <c r="M7310" s="376">
        <v>76.900000000000006</v>
      </c>
      <c r="N7310" s="806">
        <f t="shared" si="125"/>
        <v>32.298000000000002</v>
      </c>
    </row>
    <row r="7311" spans="1:14" x14ac:dyDescent="0.2">
      <c r="A7311" s="21">
        <v>45185</v>
      </c>
      <c r="D7311" s="375">
        <v>95.55</v>
      </c>
      <c r="E7311" s="375">
        <v>90.77</v>
      </c>
      <c r="F7311" s="564">
        <f t="shared" si="126"/>
        <v>1.05266057067313</v>
      </c>
      <c r="K7311" s="375">
        <v>87.25</v>
      </c>
      <c r="M7311" s="376">
        <v>76.900000000000006</v>
      </c>
      <c r="N7311" s="806">
        <f t="shared" si="125"/>
        <v>32.298000000000002</v>
      </c>
    </row>
    <row r="7312" spans="1:14" x14ac:dyDescent="0.2">
      <c r="A7312" s="21">
        <v>45186</v>
      </c>
      <c r="D7312" s="375">
        <v>95.55</v>
      </c>
      <c r="E7312" s="375">
        <v>90.77</v>
      </c>
      <c r="F7312" s="564">
        <f t="shared" si="126"/>
        <v>1.05266057067313</v>
      </c>
      <c r="K7312" s="375">
        <v>87.25</v>
      </c>
      <c r="M7312" s="376">
        <v>76.900000000000006</v>
      </c>
      <c r="N7312" s="806">
        <f t="shared" si="125"/>
        <v>32.298000000000002</v>
      </c>
    </row>
    <row r="7313" spans="1:14" x14ac:dyDescent="0.2">
      <c r="A7313" s="21">
        <v>45187</v>
      </c>
      <c r="D7313" s="18">
        <v>95.95</v>
      </c>
      <c r="E7313" s="18">
        <v>91.48</v>
      </c>
      <c r="F7313" s="564">
        <f t="shared" si="126"/>
        <v>1.0488631394840402</v>
      </c>
      <c r="K7313" s="18">
        <v>87.96</v>
      </c>
      <c r="M7313" s="161">
        <v>76.3</v>
      </c>
      <c r="N7313" s="808">
        <f t="shared" si="125"/>
        <v>32.045999999999999</v>
      </c>
    </row>
    <row r="7314" spans="1:14" x14ac:dyDescent="0.2">
      <c r="A7314" s="21">
        <v>45188</v>
      </c>
      <c r="D7314" s="18">
        <v>96.11</v>
      </c>
      <c r="E7314" s="161">
        <v>91.2</v>
      </c>
      <c r="F7314" s="564">
        <f t="shared" si="126"/>
        <v>1.0538377192982455</v>
      </c>
      <c r="K7314" s="18">
        <v>87.68</v>
      </c>
      <c r="M7314" s="161">
        <v>73.8</v>
      </c>
      <c r="N7314" s="808">
        <f t="shared" si="125"/>
        <v>30.995999999999999</v>
      </c>
    </row>
    <row r="7315" spans="1:14" x14ac:dyDescent="0.2">
      <c r="A7315" s="21">
        <v>45189</v>
      </c>
      <c r="D7315" s="18">
        <v>94.56</v>
      </c>
      <c r="E7315" s="18">
        <v>90.28</v>
      </c>
      <c r="F7315" s="564">
        <f t="shared" si="126"/>
        <v>1.0474080638015064</v>
      </c>
      <c r="K7315" s="18">
        <v>86.76</v>
      </c>
      <c r="M7315" s="161">
        <v>71.3</v>
      </c>
      <c r="N7315" s="808">
        <f t="shared" si="125"/>
        <v>29.945999999999998</v>
      </c>
    </row>
    <row r="7316" spans="1:14" x14ac:dyDescent="0.2">
      <c r="A7316" s="21">
        <v>45190</v>
      </c>
      <c r="D7316" s="161">
        <v>93.7</v>
      </c>
      <c r="E7316" s="18">
        <v>89.63</v>
      </c>
      <c r="F7316" s="564">
        <f t="shared" si="126"/>
        <v>1.0454089032689948</v>
      </c>
      <c r="K7316" s="18">
        <v>86.11</v>
      </c>
      <c r="M7316" s="161">
        <v>70.3</v>
      </c>
      <c r="N7316" s="808">
        <f t="shared" si="125"/>
        <v>29.526</v>
      </c>
    </row>
    <row r="7317" spans="1:14" x14ac:dyDescent="0.2">
      <c r="A7317" s="21">
        <v>45191</v>
      </c>
      <c r="D7317" s="375">
        <v>93.99</v>
      </c>
      <c r="E7317" s="375">
        <v>90.03</v>
      </c>
      <c r="F7317" s="564">
        <f t="shared" si="126"/>
        <v>1.043985338220593</v>
      </c>
      <c r="K7317" s="375">
        <v>86.51</v>
      </c>
      <c r="M7317" s="376">
        <v>70.3</v>
      </c>
      <c r="N7317" s="806">
        <f t="shared" si="125"/>
        <v>29.526</v>
      </c>
    </row>
    <row r="7318" spans="1:14" x14ac:dyDescent="0.2">
      <c r="A7318" s="21">
        <v>45192</v>
      </c>
      <c r="D7318" s="375">
        <v>93.99</v>
      </c>
      <c r="E7318" s="375">
        <v>90.03</v>
      </c>
      <c r="F7318" s="564">
        <f t="shared" si="126"/>
        <v>1.043985338220593</v>
      </c>
      <c r="K7318" s="375">
        <v>86.51</v>
      </c>
      <c r="M7318" s="376">
        <v>70.3</v>
      </c>
      <c r="N7318" s="806">
        <f t="shared" si="125"/>
        <v>29.526</v>
      </c>
    </row>
    <row r="7319" spans="1:14" x14ac:dyDescent="0.2">
      <c r="A7319" s="21">
        <v>45193</v>
      </c>
      <c r="D7319" s="375">
        <v>93.99</v>
      </c>
      <c r="E7319" s="375">
        <v>90.03</v>
      </c>
      <c r="F7319" s="564">
        <f t="shared" si="126"/>
        <v>1.043985338220593</v>
      </c>
      <c r="K7319" s="375">
        <v>86.51</v>
      </c>
      <c r="M7319" s="376">
        <v>70.3</v>
      </c>
      <c r="N7319" s="806">
        <f t="shared" si="125"/>
        <v>29.526</v>
      </c>
    </row>
    <row r="7320" spans="1:14" x14ac:dyDescent="0.2">
      <c r="A7320" s="21">
        <v>45194</v>
      </c>
      <c r="D7320" s="18">
        <v>94.01</v>
      </c>
      <c r="E7320" s="18">
        <v>89.68</v>
      </c>
      <c r="F7320" s="564">
        <f t="shared" si="126"/>
        <v>1.0482827832292596</v>
      </c>
      <c r="K7320" s="18">
        <v>86.16</v>
      </c>
      <c r="M7320" s="161">
        <v>67.5</v>
      </c>
      <c r="N7320" s="808">
        <f t="shared" si="125"/>
        <v>28.35</v>
      </c>
    </row>
    <row r="7321" spans="1:14" x14ac:dyDescent="0.2">
      <c r="A7321" s="21">
        <v>45195</v>
      </c>
      <c r="D7321" s="18">
        <v>94.46</v>
      </c>
      <c r="E7321" s="18">
        <v>90.39</v>
      </c>
      <c r="F7321" s="564">
        <f t="shared" si="126"/>
        <v>1.0450271047682265</v>
      </c>
      <c r="K7321" s="18">
        <v>86.87</v>
      </c>
      <c r="M7321" s="161">
        <v>67</v>
      </c>
      <c r="N7321" s="808">
        <f t="shared" si="125"/>
        <v>28.14</v>
      </c>
    </row>
    <row r="7322" spans="1:14" x14ac:dyDescent="0.2">
      <c r="A7322" s="21">
        <v>45196</v>
      </c>
      <c r="D7322" s="161">
        <v>97.1</v>
      </c>
      <c r="E7322" s="18">
        <v>93.68</v>
      </c>
      <c r="F7322" s="564">
        <f t="shared" si="126"/>
        <v>1.0365072587532023</v>
      </c>
      <c r="K7322" s="18">
        <v>90.16</v>
      </c>
      <c r="M7322" s="161">
        <v>71</v>
      </c>
      <c r="N7322" s="808">
        <f t="shared" si="125"/>
        <v>29.82</v>
      </c>
    </row>
    <row r="7323" spans="1:14" x14ac:dyDescent="0.2">
      <c r="A7323" s="21">
        <v>45197</v>
      </c>
      <c r="D7323" s="18">
        <v>96.64</v>
      </c>
      <c r="E7323" s="18">
        <v>91.71</v>
      </c>
      <c r="F7323" s="564">
        <f t="shared" si="126"/>
        <v>1.0537564060625886</v>
      </c>
      <c r="K7323" s="18">
        <v>88.19</v>
      </c>
      <c r="M7323" s="161">
        <v>70</v>
      </c>
      <c r="N7323" s="808">
        <f t="shared" si="125"/>
        <v>29.4</v>
      </c>
    </row>
    <row r="7324" spans="1:14" x14ac:dyDescent="0.2">
      <c r="A7324" s="21">
        <v>45198</v>
      </c>
      <c r="D7324" s="375">
        <v>95.86</v>
      </c>
      <c r="E7324" s="375">
        <v>90.79</v>
      </c>
      <c r="F7324" s="564">
        <f t="shared" si="126"/>
        <v>1.0558431545324374</v>
      </c>
      <c r="K7324" s="375">
        <v>87.27</v>
      </c>
      <c r="M7324" s="376">
        <v>69.3</v>
      </c>
      <c r="N7324" s="806">
        <f t="shared" si="125"/>
        <v>29.105999999999998</v>
      </c>
    </row>
    <row r="7325" spans="1:14" ht="13.2" x14ac:dyDescent="0.2">
      <c r="A7325" s="21">
        <v>45199</v>
      </c>
      <c r="D7325" s="375">
        <v>95.86</v>
      </c>
      <c r="E7325" s="375">
        <v>90.79</v>
      </c>
      <c r="F7325" s="564">
        <f t="shared" si="126"/>
        <v>1.0558431545324374</v>
      </c>
      <c r="H7325" s="750">
        <f>AVERAGE(D7296:D7325)</f>
        <v>93.558999999999997</v>
      </c>
      <c r="I7325" s="750">
        <f>AVERAGE(E7296:E7325)</f>
        <v>89.088999999999984</v>
      </c>
      <c r="K7325" s="375">
        <v>87.27</v>
      </c>
      <c r="M7325" s="376">
        <v>69.3</v>
      </c>
      <c r="N7325" s="806">
        <f t="shared" si="125"/>
        <v>29.105999999999998</v>
      </c>
    </row>
    <row r="7326" spans="1:14" x14ac:dyDescent="0.2">
      <c r="A7326" s="21">
        <v>45200</v>
      </c>
      <c r="D7326" s="430">
        <v>95.86</v>
      </c>
      <c r="E7326" s="430">
        <v>90.79</v>
      </c>
      <c r="F7326" s="564">
        <f t="shared" si="126"/>
        <v>1.0558431545324374</v>
      </c>
      <c r="K7326" s="430">
        <v>87.27</v>
      </c>
      <c r="M7326" s="433">
        <v>69.3</v>
      </c>
      <c r="N7326" s="818">
        <f t="shared" si="125"/>
        <v>29.105999999999998</v>
      </c>
    </row>
    <row r="7327" spans="1:14" x14ac:dyDescent="0.2">
      <c r="A7327" s="21">
        <v>45201</v>
      </c>
      <c r="D7327" s="18">
        <v>91.21</v>
      </c>
      <c r="E7327" s="18">
        <v>88.82</v>
      </c>
      <c r="F7327" s="564">
        <f t="shared" si="126"/>
        <v>1.0269083539743302</v>
      </c>
      <c r="K7327" s="161">
        <v>85.3</v>
      </c>
      <c r="M7327" s="161">
        <v>71.899999999999991</v>
      </c>
      <c r="N7327" s="808">
        <f t="shared" si="125"/>
        <v>30.197999999999993</v>
      </c>
    </row>
    <row r="7328" spans="1:14" x14ac:dyDescent="0.2">
      <c r="A7328" s="21">
        <v>45202</v>
      </c>
      <c r="D7328" s="18">
        <v>94.46</v>
      </c>
      <c r="E7328" s="18">
        <v>89.23</v>
      </c>
      <c r="F7328" s="564">
        <f t="shared" si="126"/>
        <v>1.0586125742463295</v>
      </c>
      <c r="K7328" s="18">
        <v>85.71</v>
      </c>
      <c r="M7328" s="161">
        <v>72.8</v>
      </c>
      <c r="N7328" s="808">
        <f t="shared" si="125"/>
        <v>30.576000000000001</v>
      </c>
    </row>
    <row r="7329" spans="1:14" x14ac:dyDescent="0.2">
      <c r="A7329" s="21">
        <v>45203</v>
      </c>
      <c r="D7329" s="18">
        <v>89.83</v>
      </c>
      <c r="E7329" s="18">
        <v>84.22</v>
      </c>
      <c r="F7329" s="564">
        <f t="shared" si="126"/>
        <v>1.0666112562336738</v>
      </c>
      <c r="K7329" s="161">
        <v>80.7</v>
      </c>
      <c r="M7329" s="161">
        <v>69.8</v>
      </c>
      <c r="N7329" s="808">
        <f t="shared" si="125"/>
        <v>29.315999999999999</v>
      </c>
    </row>
    <row r="7330" spans="1:14" x14ac:dyDescent="0.2">
      <c r="A7330" s="21">
        <v>45204</v>
      </c>
      <c r="D7330" s="18">
        <v>88.28</v>
      </c>
      <c r="E7330" s="18">
        <v>82.31</v>
      </c>
      <c r="F7330" s="564">
        <f t="shared" si="126"/>
        <v>1.0725306767099987</v>
      </c>
      <c r="K7330" s="18">
        <v>78.790000000000006</v>
      </c>
      <c r="M7330" s="161">
        <v>68.899999999999991</v>
      </c>
      <c r="N7330" s="808">
        <f t="shared" si="125"/>
        <v>28.937999999999999</v>
      </c>
    </row>
    <row r="7331" spans="1:14" x14ac:dyDescent="0.2">
      <c r="A7331" s="21">
        <v>45205</v>
      </c>
      <c r="D7331" s="375">
        <v>87.86</v>
      </c>
      <c r="E7331" s="375">
        <v>82.79</v>
      </c>
      <c r="F7331" s="564">
        <f t="shared" si="126"/>
        <v>1.0612392801062929</v>
      </c>
      <c r="K7331" s="375">
        <v>79.27</v>
      </c>
      <c r="M7331" s="376">
        <v>68</v>
      </c>
      <c r="N7331" s="806">
        <f t="shared" si="125"/>
        <v>28.560000000000002</v>
      </c>
    </row>
    <row r="7332" spans="1:14" x14ac:dyDescent="0.2">
      <c r="A7332" s="21">
        <v>45206</v>
      </c>
      <c r="D7332" s="375">
        <v>87.86</v>
      </c>
      <c r="E7332" s="375">
        <v>82.79</v>
      </c>
      <c r="F7332" s="564">
        <f t="shared" si="126"/>
        <v>1.0612392801062929</v>
      </c>
      <c r="K7332" s="375">
        <v>79.27</v>
      </c>
      <c r="M7332" s="376">
        <v>68</v>
      </c>
      <c r="N7332" s="806">
        <f t="shared" si="125"/>
        <v>28.560000000000002</v>
      </c>
    </row>
    <row r="7333" spans="1:14" x14ac:dyDescent="0.2">
      <c r="A7333" s="21">
        <v>45207</v>
      </c>
      <c r="D7333" s="375">
        <v>87.86</v>
      </c>
      <c r="E7333" s="375">
        <v>82.79</v>
      </c>
      <c r="F7333" s="564">
        <f t="shared" si="126"/>
        <v>1.0612392801062929</v>
      </c>
      <c r="K7333" s="375">
        <v>79.27</v>
      </c>
      <c r="M7333" s="376">
        <v>68</v>
      </c>
      <c r="N7333" s="806">
        <f t="shared" si="125"/>
        <v>28.560000000000002</v>
      </c>
    </row>
    <row r="7334" spans="1:14" x14ac:dyDescent="0.2">
      <c r="A7334" s="21">
        <v>45208</v>
      </c>
      <c r="D7334" s="18">
        <v>91.37</v>
      </c>
      <c r="E7334" s="18">
        <v>86.38</v>
      </c>
      <c r="F7334" s="564">
        <f t="shared" si="126"/>
        <v>1.0577680018522808</v>
      </c>
      <c r="K7334" s="18">
        <v>82.86</v>
      </c>
      <c r="M7334" s="161">
        <v>69</v>
      </c>
      <c r="N7334" s="808">
        <f t="shared" si="125"/>
        <v>28.979999999999997</v>
      </c>
    </row>
    <row r="7335" spans="1:14" x14ac:dyDescent="0.2">
      <c r="A7335" s="21">
        <v>45209</v>
      </c>
      <c r="D7335" s="161">
        <v>90.7</v>
      </c>
      <c r="E7335" s="18">
        <v>85.97</v>
      </c>
      <c r="F7335" s="564">
        <f t="shared" si="126"/>
        <v>1.0550191927416541</v>
      </c>
      <c r="K7335" s="18">
        <v>82.45</v>
      </c>
      <c r="M7335" s="161">
        <v>68.5</v>
      </c>
      <c r="N7335" s="808">
        <f t="shared" si="125"/>
        <v>28.770000000000003</v>
      </c>
    </row>
    <row r="7336" spans="1:14" x14ac:dyDescent="0.2">
      <c r="A7336" s="21">
        <v>45210</v>
      </c>
      <c r="D7336" s="18">
        <v>87.58</v>
      </c>
      <c r="E7336" s="18">
        <v>83.49</v>
      </c>
      <c r="F7336" s="564">
        <f t="shared" si="126"/>
        <v>1.0489879027428435</v>
      </c>
      <c r="K7336" s="18">
        <v>79.97</v>
      </c>
      <c r="M7336" s="161">
        <v>68.899999999999991</v>
      </c>
      <c r="N7336" s="808">
        <f t="shared" si="125"/>
        <v>28.937999999999999</v>
      </c>
    </row>
    <row r="7337" spans="1:14" x14ac:dyDescent="0.2">
      <c r="A7337" s="21">
        <v>45211</v>
      </c>
      <c r="D7337" s="161">
        <v>88.4</v>
      </c>
      <c r="E7337" s="18">
        <v>82.91</v>
      </c>
      <c r="F7337" s="564">
        <f t="shared" si="126"/>
        <v>1.0662163792063684</v>
      </c>
      <c r="K7337" s="18">
        <v>79.39</v>
      </c>
      <c r="M7337" s="161">
        <v>69</v>
      </c>
      <c r="N7337" s="808">
        <f t="shared" si="125"/>
        <v>28.979999999999997</v>
      </c>
    </row>
    <row r="7338" spans="1:14" x14ac:dyDescent="0.2">
      <c r="A7338" s="21">
        <v>45212</v>
      </c>
      <c r="D7338" s="375">
        <v>94.33</v>
      </c>
      <c r="E7338" s="375">
        <v>87.69</v>
      </c>
      <c r="F7338" s="564">
        <f t="shared" si="126"/>
        <v>1.0757212909111644</v>
      </c>
      <c r="K7338" s="375">
        <v>84.17</v>
      </c>
      <c r="M7338" s="376">
        <v>70</v>
      </c>
      <c r="N7338" s="806">
        <f t="shared" si="125"/>
        <v>29.4</v>
      </c>
    </row>
    <row r="7339" spans="1:14" x14ac:dyDescent="0.2">
      <c r="A7339" s="21">
        <v>45213</v>
      </c>
      <c r="D7339" s="375">
        <v>94.33</v>
      </c>
      <c r="E7339" s="375">
        <v>87.69</v>
      </c>
      <c r="F7339" s="564">
        <f t="shared" si="126"/>
        <v>1.0757212909111644</v>
      </c>
      <c r="K7339" s="375">
        <v>84.17</v>
      </c>
      <c r="M7339" s="376">
        <v>70</v>
      </c>
      <c r="N7339" s="806">
        <f t="shared" si="125"/>
        <v>29.4</v>
      </c>
    </row>
    <row r="7340" spans="1:14" x14ac:dyDescent="0.2">
      <c r="A7340" s="21">
        <v>45214</v>
      </c>
      <c r="D7340" s="375">
        <v>94.33</v>
      </c>
      <c r="E7340" s="375">
        <v>87.69</v>
      </c>
      <c r="F7340" s="564">
        <f t="shared" si="126"/>
        <v>1.0757212909111644</v>
      </c>
      <c r="K7340" s="375">
        <v>84.17</v>
      </c>
      <c r="M7340" s="376">
        <v>70</v>
      </c>
      <c r="N7340" s="806">
        <f t="shared" ref="N7340:N7401" si="127">(M7340/100)*42</f>
        <v>29.4</v>
      </c>
    </row>
    <row r="7341" spans="1:14" x14ac:dyDescent="0.2">
      <c r="A7341" s="21">
        <v>45215</v>
      </c>
      <c r="D7341" s="18">
        <v>90.99</v>
      </c>
      <c r="E7341" s="18">
        <v>86.66</v>
      </c>
      <c r="F7341" s="564">
        <f t="shared" si="126"/>
        <v>1.0499653819524579</v>
      </c>
      <c r="K7341" s="18">
        <v>83.14</v>
      </c>
      <c r="M7341" s="161">
        <v>66.3</v>
      </c>
      <c r="N7341" s="808">
        <f t="shared" si="127"/>
        <v>27.845999999999997</v>
      </c>
    </row>
    <row r="7342" spans="1:14" x14ac:dyDescent="0.2">
      <c r="A7342" s="21">
        <v>45216</v>
      </c>
      <c r="D7342" s="18">
        <v>92.52</v>
      </c>
      <c r="E7342" s="18">
        <v>86.66</v>
      </c>
      <c r="F7342" s="564">
        <f t="shared" si="126"/>
        <v>1.0676205861989383</v>
      </c>
      <c r="K7342" s="18">
        <v>83.14</v>
      </c>
      <c r="M7342" s="161">
        <v>62.3</v>
      </c>
      <c r="N7342" s="808">
        <f t="shared" si="127"/>
        <v>26.166</v>
      </c>
    </row>
    <row r="7343" spans="1:14" x14ac:dyDescent="0.2">
      <c r="A7343" s="21">
        <v>45217</v>
      </c>
      <c r="D7343" s="18">
        <v>91.99</v>
      </c>
      <c r="E7343" s="18">
        <v>88.32</v>
      </c>
      <c r="F7343" s="564">
        <f t="shared" si="126"/>
        <v>1.0415534420289856</v>
      </c>
      <c r="K7343" s="161">
        <v>84.8</v>
      </c>
      <c r="M7343" s="161">
        <v>69.3</v>
      </c>
      <c r="N7343" s="808">
        <f t="shared" si="127"/>
        <v>29.105999999999998</v>
      </c>
    </row>
    <row r="7344" spans="1:14" x14ac:dyDescent="0.2">
      <c r="A7344" s="21">
        <v>45218</v>
      </c>
      <c r="D7344" s="18">
        <v>93.12</v>
      </c>
      <c r="E7344" s="18">
        <v>89.37</v>
      </c>
      <c r="F7344" s="564">
        <f t="shared" si="126"/>
        <v>1.0419603893924136</v>
      </c>
      <c r="K7344" s="18">
        <v>85.85</v>
      </c>
      <c r="M7344" s="161">
        <v>66.3</v>
      </c>
      <c r="N7344" s="808">
        <f t="shared" si="127"/>
        <v>27.845999999999997</v>
      </c>
    </row>
    <row r="7345" spans="1:14" x14ac:dyDescent="0.2">
      <c r="A7345" s="21">
        <v>45219</v>
      </c>
      <c r="D7345" s="375">
        <v>93.72</v>
      </c>
      <c r="E7345" s="375">
        <v>88.75</v>
      </c>
      <c r="F7345" s="564">
        <f t="shared" si="126"/>
        <v>1.056</v>
      </c>
      <c r="K7345" s="375">
        <v>85.23</v>
      </c>
      <c r="M7345" s="376">
        <v>65.5</v>
      </c>
      <c r="N7345" s="806">
        <f t="shared" si="127"/>
        <v>27.51</v>
      </c>
    </row>
    <row r="7346" spans="1:14" x14ac:dyDescent="0.2">
      <c r="A7346" s="21">
        <v>45220</v>
      </c>
      <c r="D7346" s="375">
        <v>93.72</v>
      </c>
      <c r="E7346" s="375">
        <v>88.75</v>
      </c>
      <c r="F7346" s="564">
        <f t="shared" si="126"/>
        <v>1.056</v>
      </c>
      <c r="K7346" s="375">
        <v>85.23</v>
      </c>
      <c r="M7346" s="376">
        <v>65.5</v>
      </c>
      <c r="N7346" s="806">
        <f t="shared" si="127"/>
        <v>27.51</v>
      </c>
    </row>
    <row r="7347" spans="1:14" x14ac:dyDescent="0.2">
      <c r="A7347" s="21">
        <v>45221</v>
      </c>
      <c r="D7347" s="375">
        <v>93.72</v>
      </c>
      <c r="E7347" s="375">
        <v>88.75</v>
      </c>
      <c r="F7347" s="564">
        <f t="shared" si="126"/>
        <v>1.056</v>
      </c>
      <c r="K7347" s="375">
        <v>85.23</v>
      </c>
      <c r="M7347" s="376">
        <v>65.5</v>
      </c>
      <c r="N7347" s="806">
        <f t="shared" si="127"/>
        <v>27.51</v>
      </c>
    </row>
    <row r="7348" spans="1:14" x14ac:dyDescent="0.2">
      <c r="A7348" s="21">
        <v>45222</v>
      </c>
      <c r="D7348" s="18">
        <v>91.88</v>
      </c>
      <c r="E7348" s="18">
        <v>85.49</v>
      </c>
      <c r="F7348" s="564">
        <f t="shared" si="126"/>
        <v>1.0747455842788631</v>
      </c>
      <c r="K7348" s="18">
        <v>81.97</v>
      </c>
      <c r="M7348" s="161">
        <v>66.100000000000009</v>
      </c>
      <c r="N7348" s="808">
        <f t="shared" si="127"/>
        <v>27.762</v>
      </c>
    </row>
    <row r="7349" spans="1:14" x14ac:dyDescent="0.2">
      <c r="A7349" s="21">
        <v>45223</v>
      </c>
      <c r="D7349" s="161">
        <v>88</v>
      </c>
      <c r="E7349" s="18">
        <v>83.74</v>
      </c>
      <c r="F7349" s="564">
        <f t="shared" si="126"/>
        <v>1.0508717458801051</v>
      </c>
      <c r="K7349" s="18">
        <v>80.22</v>
      </c>
      <c r="M7349" s="161">
        <v>65.100000000000009</v>
      </c>
      <c r="N7349" s="808">
        <f t="shared" si="127"/>
        <v>27.342000000000006</v>
      </c>
    </row>
    <row r="7350" spans="1:14" x14ac:dyDescent="0.2">
      <c r="A7350" s="21">
        <v>45224</v>
      </c>
      <c r="D7350" s="18">
        <v>90.14</v>
      </c>
      <c r="E7350" s="18">
        <v>85.39</v>
      </c>
      <c r="F7350" s="564">
        <f t="shared" si="126"/>
        <v>1.0556271226138891</v>
      </c>
      <c r="K7350" s="18">
        <v>81.87</v>
      </c>
      <c r="M7350" s="161">
        <v>65.8</v>
      </c>
      <c r="N7350" s="808">
        <f t="shared" si="127"/>
        <v>27.635999999999996</v>
      </c>
    </row>
    <row r="7351" spans="1:14" x14ac:dyDescent="0.2">
      <c r="A7351" s="21">
        <v>45225</v>
      </c>
      <c r="D7351" s="18">
        <v>88.45</v>
      </c>
      <c r="E7351" s="18">
        <v>83.21</v>
      </c>
      <c r="F7351" s="564">
        <f t="shared" si="126"/>
        <v>1.0629732003364982</v>
      </c>
      <c r="K7351" s="18">
        <v>79.69</v>
      </c>
      <c r="M7351" s="161">
        <v>64.900000000000006</v>
      </c>
      <c r="N7351" s="808">
        <f t="shared" si="127"/>
        <v>27.258000000000003</v>
      </c>
    </row>
    <row r="7352" spans="1:14" x14ac:dyDescent="0.2">
      <c r="A7352" s="21">
        <v>45226</v>
      </c>
      <c r="D7352" s="375">
        <v>90.73</v>
      </c>
      <c r="E7352" s="375">
        <v>85.54</v>
      </c>
      <c r="F7352" s="564">
        <f t="shared" si="126"/>
        <v>1.0606733691840073</v>
      </c>
      <c r="K7352" s="375">
        <v>82.02</v>
      </c>
      <c r="M7352" s="376">
        <v>64.900000000000006</v>
      </c>
      <c r="N7352" s="806">
        <f t="shared" si="127"/>
        <v>27.258000000000003</v>
      </c>
    </row>
    <row r="7353" spans="1:14" x14ac:dyDescent="0.2">
      <c r="A7353" s="21">
        <v>45227</v>
      </c>
      <c r="D7353" s="375">
        <v>90.73</v>
      </c>
      <c r="E7353" s="375">
        <v>85.54</v>
      </c>
      <c r="F7353" s="564">
        <f t="shared" si="126"/>
        <v>1.0606733691840073</v>
      </c>
      <c r="K7353" s="375">
        <v>82.02</v>
      </c>
      <c r="M7353" s="376">
        <v>64.900000000000006</v>
      </c>
      <c r="N7353" s="806">
        <f t="shared" si="127"/>
        <v>27.258000000000003</v>
      </c>
    </row>
    <row r="7354" spans="1:14" x14ac:dyDescent="0.2">
      <c r="A7354" s="21">
        <v>45228</v>
      </c>
      <c r="D7354" s="375">
        <v>90.73</v>
      </c>
      <c r="E7354" s="375">
        <v>85.54</v>
      </c>
      <c r="F7354" s="564">
        <f t="shared" si="126"/>
        <v>1.0606733691840073</v>
      </c>
      <c r="K7354" s="375">
        <v>82.02</v>
      </c>
      <c r="M7354" s="376">
        <v>64.900000000000006</v>
      </c>
      <c r="N7354" s="806">
        <f t="shared" si="127"/>
        <v>27.258000000000003</v>
      </c>
    </row>
    <row r="7355" spans="1:14" x14ac:dyDescent="0.2">
      <c r="A7355" s="21">
        <v>45229</v>
      </c>
      <c r="D7355" s="18">
        <v>90.73</v>
      </c>
      <c r="E7355" s="18">
        <v>82.31</v>
      </c>
      <c r="F7355" s="564">
        <f t="shared" si="126"/>
        <v>1.1022961973028793</v>
      </c>
      <c r="K7355" s="18">
        <v>78.790000000000006</v>
      </c>
      <c r="M7355" s="161">
        <v>64.900000000000006</v>
      </c>
      <c r="N7355" s="808">
        <f t="shared" si="127"/>
        <v>27.258000000000003</v>
      </c>
    </row>
    <row r="7356" spans="1:14" ht="13.2" x14ac:dyDescent="0.2">
      <c r="A7356" s="21">
        <v>45230</v>
      </c>
      <c r="D7356" s="18">
        <v>86.82</v>
      </c>
      <c r="E7356" s="18">
        <v>81.02</v>
      </c>
      <c r="F7356" s="564">
        <f t="shared" si="126"/>
        <v>1.0715872624043445</v>
      </c>
      <c r="H7356" s="750">
        <f>AVERAGE(D7326:D7356)</f>
        <v>91.040322580645167</v>
      </c>
      <c r="I7356" s="750">
        <f>AVERAGE(E7326:E7356)</f>
        <v>85.825806451612905</v>
      </c>
      <c r="K7356" s="161">
        <v>77.5</v>
      </c>
      <c r="M7356" s="161">
        <v>66.3</v>
      </c>
      <c r="N7356" s="808">
        <f t="shared" si="127"/>
        <v>27.845999999999997</v>
      </c>
    </row>
    <row r="7357" spans="1:14" x14ac:dyDescent="0.2">
      <c r="A7357" s="21">
        <v>45231</v>
      </c>
      <c r="D7357" s="370">
        <v>86.92</v>
      </c>
      <c r="E7357" s="370">
        <v>80.44</v>
      </c>
      <c r="F7357" s="564">
        <f t="shared" si="126"/>
        <v>1.0805569368473398</v>
      </c>
      <c r="K7357" s="370">
        <v>76.92</v>
      </c>
      <c r="M7357" s="332">
        <v>66.100000000000009</v>
      </c>
      <c r="N7357" s="822">
        <f t="shared" si="127"/>
        <v>27.762</v>
      </c>
    </row>
    <row r="7358" spans="1:14" x14ac:dyDescent="0.2">
      <c r="A7358" s="21">
        <v>45232</v>
      </c>
      <c r="D7358" s="18">
        <v>89.02</v>
      </c>
      <c r="E7358" s="18">
        <v>82.46</v>
      </c>
      <c r="F7358" s="564">
        <f t="shared" si="126"/>
        <v>1.0795537230172205</v>
      </c>
      <c r="K7358" s="18">
        <v>78.94</v>
      </c>
      <c r="M7358" s="161">
        <v>65</v>
      </c>
      <c r="N7358" s="808">
        <f t="shared" si="127"/>
        <v>27.3</v>
      </c>
    </row>
    <row r="7359" spans="1:14" x14ac:dyDescent="0.2">
      <c r="A7359" s="21">
        <v>45233</v>
      </c>
      <c r="D7359" s="375">
        <v>87.55</v>
      </c>
      <c r="E7359" s="375">
        <v>80.510000000000005</v>
      </c>
      <c r="F7359" s="564">
        <f t="shared" si="126"/>
        <v>1.0874425537200347</v>
      </c>
      <c r="K7359" s="375">
        <v>76.989999999999995</v>
      </c>
      <c r="M7359" s="376">
        <v>64.3</v>
      </c>
      <c r="N7359" s="806">
        <f t="shared" si="127"/>
        <v>27.006</v>
      </c>
    </row>
    <row r="7360" spans="1:14" x14ac:dyDescent="0.2">
      <c r="A7360" s="21">
        <v>45234</v>
      </c>
      <c r="D7360" s="375">
        <v>87.55</v>
      </c>
      <c r="E7360" s="375">
        <v>80.510000000000005</v>
      </c>
      <c r="F7360" s="564">
        <f t="shared" si="126"/>
        <v>1.0874425537200347</v>
      </c>
      <c r="K7360" s="375">
        <v>76.989999999999995</v>
      </c>
      <c r="M7360" s="376">
        <v>64.3</v>
      </c>
      <c r="N7360" s="806">
        <f t="shared" si="127"/>
        <v>27.006</v>
      </c>
    </row>
    <row r="7361" spans="1:14" x14ac:dyDescent="0.2">
      <c r="A7361" s="21">
        <v>45235</v>
      </c>
      <c r="D7361" s="375">
        <v>87.55</v>
      </c>
      <c r="E7361" s="375">
        <v>80.510000000000005</v>
      </c>
      <c r="F7361" s="564">
        <f t="shared" si="126"/>
        <v>1.0874425537200347</v>
      </c>
      <c r="K7361" s="375">
        <v>76.989999999999995</v>
      </c>
      <c r="M7361" s="376">
        <v>64.3</v>
      </c>
      <c r="N7361" s="806">
        <f t="shared" si="127"/>
        <v>27.006</v>
      </c>
    </row>
    <row r="7362" spans="1:14" x14ac:dyDescent="0.2">
      <c r="A7362" s="21">
        <v>45236</v>
      </c>
      <c r="D7362" s="18">
        <v>87.31</v>
      </c>
      <c r="E7362" s="18">
        <v>80.819999999999993</v>
      </c>
      <c r="F7362" s="564">
        <f t="shared" si="126"/>
        <v>1.0803019054689436</v>
      </c>
      <c r="K7362" s="161">
        <v>77.3</v>
      </c>
      <c r="M7362" s="161">
        <v>64.8</v>
      </c>
      <c r="N7362" s="808">
        <f t="shared" si="127"/>
        <v>27.216000000000001</v>
      </c>
    </row>
    <row r="7363" spans="1:14" x14ac:dyDescent="0.2">
      <c r="A7363" s="21">
        <v>45237</v>
      </c>
      <c r="D7363" s="18">
        <v>83.43</v>
      </c>
      <c r="E7363" s="18">
        <v>77.37</v>
      </c>
      <c r="F7363" s="564">
        <f t="shared" si="126"/>
        <v>1.0783249321442421</v>
      </c>
      <c r="K7363" s="18">
        <v>73.849999999999994</v>
      </c>
      <c r="M7363" s="161">
        <v>63</v>
      </c>
      <c r="N7363" s="808">
        <f t="shared" si="127"/>
        <v>26.46</v>
      </c>
    </row>
    <row r="7364" spans="1:14" x14ac:dyDescent="0.2">
      <c r="A7364" s="21">
        <v>45238</v>
      </c>
      <c r="D7364" s="18">
        <v>81.459999999999994</v>
      </c>
      <c r="E7364" s="18">
        <v>75.33</v>
      </c>
      <c r="F7364" s="564">
        <f t="shared" si="126"/>
        <v>1.0813752820921279</v>
      </c>
      <c r="K7364" s="18">
        <v>71.81</v>
      </c>
      <c r="M7364" s="161">
        <v>61.9</v>
      </c>
      <c r="N7364" s="808">
        <f t="shared" si="127"/>
        <v>25.998000000000001</v>
      </c>
    </row>
    <row r="7365" spans="1:14" x14ac:dyDescent="0.2">
      <c r="A7365" s="21">
        <v>45239</v>
      </c>
      <c r="D7365" s="18">
        <v>81.739999999999995</v>
      </c>
      <c r="E7365" s="18">
        <v>75.739999999999995</v>
      </c>
      <c r="F7365" s="564">
        <f t="shared" ref="F7365:F7428" si="128">D7365/E7365</f>
        <v>1.0792183786638501</v>
      </c>
      <c r="K7365" s="18">
        <v>72.22</v>
      </c>
      <c r="M7365" s="161">
        <v>61.9</v>
      </c>
      <c r="N7365" s="808">
        <f t="shared" si="127"/>
        <v>25.998000000000001</v>
      </c>
    </row>
    <row r="7366" spans="1:14" x14ac:dyDescent="0.2">
      <c r="A7366" s="21">
        <v>45240</v>
      </c>
      <c r="D7366" s="375">
        <v>83.66</v>
      </c>
      <c r="E7366" s="375">
        <v>77.17</v>
      </c>
      <c r="F7366" s="564">
        <f t="shared" si="128"/>
        <v>1.0841000388752104</v>
      </c>
      <c r="K7366" s="375">
        <v>73.650000000000006</v>
      </c>
      <c r="M7366" s="376">
        <v>63</v>
      </c>
      <c r="N7366" s="806">
        <f t="shared" si="127"/>
        <v>26.46</v>
      </c>
    </row>
    <row r="7367" spans="1:14" x14ac:dyDescent="0.2">
      <c r="A7367" s="21">
        <v>45241</v>
      </c>
      <c r="D7367" s="375">
        <v>83.66</v>
      </c>
      <c r="E7367" s="375">
        <v>77.17</v>
      </c>
      <c r="F7367" s="564">
        <f t="shared" si="128"/>
        <v>1.0841000388752104</v>
      </c>
      <c r="K7367" s="375">
        <v>73.650000000000006</v>
      </c>
      <c r="M7367" s="376">
        <v>63</v>
      </c>
      <c r="N7367" s="806">
        <f t="shared" si="127"/>
        <v>26.46</v>
      </c>
    </row>
    <row r="7368" spans="1:14" x14ac:dyDescent="0.2">
      <c r="A7368" s="21">
        <v>45242</v>
      </c>
      <c r="D7368" s="375">
        <v>83.66</v>
      </c>
      <c r="E7368" s="375">
        <v>77.17</v>
      </c>
      <c r="F7368" s="564">
        <f t="shared" si="128"/>
        <v>1.0841000388752104</v>
      </c>
      <c r="K7368" s="375">
        <v>73.650000000000006</v>
      </c>
      <c r="M7368" s="376">
        <v>63</v>
      </c>
      <c r="N7368" s="806">
        <f t="shared" si="127"/>
        <v>26.46</v>
      </c>
    </row>
    <row r="7369" spans="1:14" x14ac:dyDescent="0.2">
      <c r="A7369" s="21">
        <v>45243</v>
      </c>
      <c r="D7369" s="18">
        <v>84.09</v>
      </c>
      <c r="E7369" s="18">
        <v>78.260000000000005</v>
      </c>
      <c r="F7369" s="564">
        <f t="shared" si="128"/>
        <v>1.0744952721696908</v>
      </c>
      <c r="K7369" s="18">
        <v>74.739999999999995</v>
      </c>
      <c r="M7369" s="161">
        <v>63</v>
      </c>
      <c r="N7369" s="808">
        <f t="shared" si="127"/>
        <v>26.46</v>
      </c>
    </row>
    <row r="7370" spans="1:14" x14ac:dyDescent="0.2">
      <c r="A7370" s="21">
        <v>45244</v>
      </c>
      <c r="D7370" s="161">
        <v>84.2</v>
      </c>
      <c r="E7370" s="18">
        <v>78.260000000000005</v>
      </c>
      <c r="F7370" s="564">
        <f t="shared" si="128"/>
        <v>1.0759008433427037</v>
      </c>
      <c r="K7370" s="18">
        <v>74.739999999999995</v>
      </c>
      <c r="M7370" s="161">
        <v>62.8</v>
      </c>
      <c r="N7370" s="808">
        <f t="shared" si="127"/>
        <v>26.376000000000001</v>
      </c>
    </row>
    <row r="7371" spans="1:14" x14ac:dyDescent="0.2">
      <c r="A7371" s="21">
        <v>45245</v>
      </c>
      <c r="D7371" s="161">
        <v>82.4</v>
      </c>
      <c r="E7371" s="18">
        <v>76.66</v>
      </c>
      <c r="F7371" s="564">
        <f t="shared" si="128"/>
        <v>1.0748760761805376</v>
      </c>
      <c r="K7371" s="18">
        <v>73.14</v>
      </c>
      <c r="M7371" s="161">
        <v>62.8</v>
      </c>
      <c r="N7371" s="808">
        <f t="shared" si="127"/>
        <v>26.376000000000001</v>
      </c>
    </row>
    <row r="7372" spans="1:14" x14ac:dyDescent="0.2">
      <c r="A7372" s="21">
        <v>45246</v>
      </c>
      <c r="D7372" s="161">
        <v>77.73</v>
      </c>
      <c r="E7372" s="161">
        <v>72.900000000000006</v>
      </c>
      <c r="F7372" s="564">
        <f t="shared" si="128"/>
        <v>1.0662551440329218</v>
      </c>
      <c r="K7372" s="18">
        <v>69.38</v>
      </c>
      <c r="M7372" s="161">
        <v>62</v>
      </c>
      <c r="N7372" s="808">
        <f t="shared" si="127"/>
        <v>26.04</v>
      </c>
    </row>
    <row r="7373" spans="1:14" x14ac:dyDescent="0.2">
      <c r="A7373" s="21">
        <v>45247</v>
      </c>
      <c r="D7373" s="375">
        <v>81.22</v>
      </c>
      <c r="E7373" s="375">
        <v>75.89</v>
      </c>
      <c r="F7373" s="564">
        <f t="shared" si="128"/>
        <v>1.0702332323099222</v>
      </c>
      <c r="K7373" s="375">
        <v>72.37</v>
      </c>
      <c r="M7373" s="376">
        <v>64</v>
      </c>
      <c r="N7373" s="806">
        <f t="shared" si="127"/>
        <v>26.88</v>
      </c>
    </row>
    <row r="7374" spans="1:14" x14ac:dyDescent="0.2">
      <c r="A7374" s="21">
        <v>45248</v>
      </c>
      <c r="D7374" s="375">
        <v>81.22</v>
      </c>
      <c r="E7374" s="375">
        <v>75.89</v>
      </c>
      <c r="F7374" s="564">
        <f t="shared" si="128"/>
        <v>1.0702332323099222</v>
      </c>
      <c r="K7374" s="375">
        <v>72.37</v>
      </c>
      <c r="M7374" s="376">
        <v>64</v>
      </c>
      <c r="N7374" s="806">
        <f t="shared" si="127"/>
        <v>26.88</v>
      </c>
    </row>
    <row r="7375" spans="1:14" x14ac:dyDescent="0.2">
      <c r="A7375" s="21">
        <v>45249</v>
      </c>
      <c r="D7375" s="375">
        <v>81.22</v>
      </c>
      <c r="E7375" s="375">
        <v>75.89</v>
      </c>
      <c r="F7375" s="564">
        <f t="shared" si="128"/>
        <v>1.0702332323099222</v>
      </c>
      <c r="K7375" s="375">
        <v>72.37</v>
      </c>
      <c r="M7375" s="376">
        <v>64</v>
      </c>
      <c r="N7375" s="806">
        <f t="shared" si="127"/>
        <v>26.88</v>
      </c>
    </row>
    <row r="7376" spans="1:14" x14ac:dyDescent="0.2">
      <c r="A7376" s="21">
        <v>45250</v>
      </c>
      <c r="D7376" s="18">
        <v>83.25</v>
      </c>
      <c r="E7376" s="161">
        <v>77.599999999999994</v>
      </c>
      <c r="F7376" s="564">
        <f t="shared" si="128"/>
        <v>1.0728092783505156</v>
      </c>
      <c r="K7376" s="18">
        <v>74.08</v>
      </c>
      <c r="M7376" s="161">
        <v>66</v>
      </c>
      <c r="N7376" s="808">
        <f t="shared" si="127"/>
        <v>27.720000000000002</v>
      </c>
    </row>
    <row r="7377" spans="1:14" x14ac:dyDescent="0.2">
      <c r="A7377" s="21">
        <v>45251</v>
      </c>
      <c r="D7377" s="18">
        <v>82.42</v>
      </c>
      <c r="E7377" s="18">
        <v>77.77</v>
      </c>
      <c r="F7377" s="564">
        <f t="shared" si="128"/>
        <v>1.05979169345506</v>
      </c>
      <c r="K7377" s="18">
        <v>74.25</v>
      </c>
      <c r="M7377" s="161">
        <v>64.8</v>
      </c>
      <c r="N7377" s="808">
        <f t="shared" si="127"/>
        <v>27.216000000000001</v>
      </c>
    </row>
    <row r="7378" spans="1:14" x14ac:dyDescent="0.2">
      <c r="A7378" s="21">
        <v>45252</v>
      </c>
      <c r="D7378" s="18">
        <v>81.760000000000005</v>
      </c>
      <c r="E7378" s="376">
        <v>77.099999999999994</v>
      </c>
      <c r="F7378" s="564">
        <f t="shared" si="128"/>
        <v>1.0604409857328148</v>
      </c>
      <c r="K7378" s="375">
        <v>73.58</v>
      </c>
      <c r="M7378" s="376">
        <v>64.3</v>
      </c>
      <c r="N7378" s="806">
        <f t="shared" si="127"/>
        <v>27.006</v>
      </c>
    </row>
    <row r="7379" spans="1:14" x14ac:dyDescent="0.2">
      <c r="A7379" s="21">
        <v>45253</v>
      </c>
      <c r="D7379" s="18">
        <v>80.849999999999994</v>
      </c>
      <c r="E7379" s="376">
        <v>77.099999999999994</v>
      </c>
      <c r="F7379" s="823" t="s">
        <v>3273</v>
      </c>
      <c r="K7379" s="375">
        <v>73.58</v>
      </c>
      <c r="M7379" s="376">
        <v>64.3</v>
      </c>
      <c r="N7379" s="806">
        <f t="shared" si="127"/>
        <v>27.006</v>
      </c>
    </row>
    <row r="7380" spans="1:14" x14ac:dyDescent="0.2">
      <c r="A7380" s="21">
        <v>45254</v>
      </c>
      <c r="D7380" s="375">
        <v>79.819999999999993</v>
      </c>
      <c r="E7380" s="375">
        <v>75.540000000000006</v>
      </c>
      <c r="F7380" s="564">
        <f t="shared" si="128"/>
        <v>1.0566587238549112</v>
      </c>
      <c r="K7380" s="375">
        <v>72.02</v>
      </c>
      <c r="M7380" s="376">
        <v>62.8</v>
      </c>
      <c r="N7380" s="806">
        <f t="shared" si="127"/>
        <v>26.376000000000001</v>
      </c>
    </row>
    <row r="7381" spans="1:14" x14ac:dyDescent="0.2">
      <c r="A7381" s="21">
        <v>45255</v>
      </c>
      <c r="D7381" s="375">
        <v>79.819999999999993</v>
      </c>
      <c r="E7381" s="375">
        <v>75.540000000000006</v>
      </c>
      <c r="F7381" s="564">
        <f t="shared" si="128"/>
        <v>1.0566587238549112</v>
      </c>
      <c r="K7381" s="375">
        <v>72.02</v>
      </c>
      <c r="M7381" s="376">
        <v>62.8</v>
      </c>
      <c r="N7381" s="806">
        <f t="shared" si="127"/>
        <v>26.376000000000001</v>
      </c>
    </row>
    <row r="7382" spans="1:14" x14ac:dyDescent="0.2">
      <c r="A7382" s="21">
        <v>45256</v>
      </c>
      <c r="D7382" s="375">
        <v>79.819999999999993</v>
      </c>
      <c r="E7382" s="375">
        <v>75.540000000000006</v>
      </c>
      <c r="F7382" s="564">
        <f t="shared" si="128"/>
        <v>1.0566587238549112</v>
      </c>
      <c r="K7382" s="375">
        <v>72.02</v>
      </c>
      <c r="M7382" s="376">
        <v>62.8</v>
      </c>
      <c r="N7382" s="806">
        <f t="shared" si="127"/>
        <v>26.376000000000001</v>
      </c>
    </row>
    <row r="7383" spans="1:14" x14ac:dyDescent="0.2">
      <c r="A7383" s="21">
        <v>45257</v>
      </c>
      <c r="D7383" s="18">
        <v>79.489999999999995</v>
      </c>
      <c r="E7383" s="18">
        <v>74.86</v>
      </c>
      <c r="F7383" s="564">
        <f t="shared" si="128"/>
        <v>1.0618487843975419</v>
      </c>
      <c r="K7383" s="18">
        <v>71.34</v>
      </c>
      <c r="M7383" s="161">
        <v>63.6</v>
      </c>
      <c r="N7383" s="808">
        <f t="shared" si="127"/>
        <v>26.712</v>
      </c>
    </row>
    <row r="7384" spans="1:14" x14ac:dyDescent="0.2">
      <c r="A7384" s="21">
        <v>45258</v>
      </c>
      <c r="D7384" s="18">
        <v>81.66</v>
      </c>
      <c r="E7384" s="18">
        <v>76.41</v>
      </c>
      <c r="F7384" s="564">
        <f t="shared" si="128"/>
        <v>1.0687082842559874</v>
      </c>
      <c r="K7384" s="18">
        <v>72.89</v>
      </c>
      <c r="M7384" s="161">
        <v>64.3</v>
      </c>
      <c r="N7384" s="808">
        <f t="shared" si="127"/>
        <v>27.006</v>
      </c>
    </row>
    <row r="7385" spans="1:14" x14ac:dyDescent="0.2">
      <c r="A7385" s="21">
        <v>45259</v>
      </c>
      <c r="D7385" s="18">
        <v>82.98</v>
      </c>
      <c r="E7385" s="18">
        <v>77.86</v>
      </c>
      <c r="F7385" s="564">
        <f t="shared" si="128"/>
        <v>1.0657590547135884</v>
      </c>
      <c r="K7385" s="18">
        <v>74.34</v>
      </c>
      <c r="M7385" s="161">
        <v>66</v>
      </c>
      <c r="N7385" s="808">
        <f t="shared" si="127"/>
        <v>27.720000000000002</v>
      </c>
    </row>
    <row r="7386" spans="1:14" ht="13.2" x14ac:dyDescent="0.2">
      <c r="A7386" s="21">
        <v>45260</v>
      </c>
      <c r="D7386" s="18">
        <v>81.72</v>
      </c>
      <c r="E7386" s="18">
        <v>75.959999999999994</v>
      </c>
      <c r="F7386" s="564">
        <f t="shared" si="128"/>
        <v>1.075829383886256</v>
      </c>
      <c r="H7386" s="750">
        <f>AVERAGE(D7357:D7386)</f>
        <v>82.972666666666655</v>
      </c>
      <c r="I7386" s="750">
        <f>AVERAGE(E7357:E7386)</f>
        <v>77.340999999999994</v>
      </c>
      <c r="K7386" s="18">
        <v>72.44</v>
      </c>
      <c r="M7386" s="161">
        <v>66</v>
      </c>
      <c r="N7386" s="808">
        <f t="shared" si="127"/>
        <v>27.720000000000002</v>
      </c>
    </row>
    <row r="7387" spans="1:14" x14ac:dyDescent="0.2">
      <c r="A7387" s="21">
        <v>45261</v>
      </c>
      <c r="D7387" s="430">
        <v>78.72</v>
      </c>
      <c r="E7387" s="430">
        <v>74.069999999999993</v>
      </c>
      <c r="F7387" s="564">
        <f t="shared" si="128"/>
        <v>1.0627784528149049</v>
      </c>
      <c r="K7387" s="430">
        <v>70.55</v>
      </c>
      <c r="M7387" s="433">
        <v>72.3</v>
      </c>
      <c r="N7387" s="818">
        <f t="shared" si="127"/>
        <v>30.366</v>
      </c>
    </row>
    <row r="7388" spans="1:14" x14ac:dyDescent="0.2">
      <c r="A7388" s="21">
        <v>45262</v>
      </c>
      <c r="D7388" s="375">
        <v>78.72</v>
      </c>
      <c r="E7388" s="375">
        <v>74.069999999999993</v>
      </c>
      <c r="F7388" s="564">
        <f t="shared" si="128"/>
        <v>1.0627784528149049</v>
      </c>
      <c r="K7388" s="375">
        <v>70.55</v>
      </c>
      <c r="M7388" s="376">
        <v>72.3</v>
      </c>
      <c r="N7388" s="806">
        <f t="shared" si="127"/>
        <v>30.366</v>
      </c>
    </row>
    <row r="7389" spans="1:14" x14ac:dyDescent="0.2">
      <c r="A7389" s="21">
        <v>45263</v>
      </c>
      <c r="D7389" s="375">
        <v>78.72</v>
      </c>
      <c r="E7389" s="375">
        <v>74.069999999999993</v>
      </c>
      <c r="F7389" s="564">
        <f t="shared" si="128"/>
        <v>1.0627784528149049</v>
      </c>
      <c r="K7389" s="375">
        <v>70.55</v>
      </c>
      <c r="M7389" s="376">
        <v>72.3</v>
      </c>
      <c r="N7389" s="806">
        <f t="shared" si="127"/>
        <v>30.366</v>
      </c>
    </row>
    <row r="7390" spans="1:14" x14ac:dyDescent="0.2">
      <c r="A7390" s="21">
        <v>45264</v>
      </c>
      <c r="D7390" s="18">
        <v>78.16</v>
      </c>
      <c r="E7390" s="18">
        <v>73.040000000000006</v>
      </c>
      <c r="F7390" s="564">
        <f t="shared" si="128"/>
        <v>1.0700985761226725</v>
      </c>
      <c r="K7390" s="18">
        <v>69.52</v>
      </c>
      <c r="M7390" s="161">
        <v>73</v>
      </c>
      <c r="N7390" s="808">
        <f t="shared" si="127"/>
        <v>30.66</v>
      </c>
    </row>
    <row r="7391" spans="1:14" x14ac:dyDescent="0.2">
      <c r="A7391" s="21">
        <v>45265</v>
      </c>
      <c r="D7391" s="18">
        <v>77.27</v>
      </c>
      <c r="E7391" s="18">
        <v>72.319999999999993</v>
      </c>
      <c r="F7391" s="564">
        <f t="shared" si="128"/>
        <v>1.068445796460177</v>
      </c>
      <c r="K7391" s="161">
        <v>68.8</v>
      </c>
      <c r="M7391" s="161">
        <v>70.8</v>
      </c>
      <c r="N7391" s="808">
        <f t="shared" si="127"/>
        <v>29.735999999999997</v>
      </c>
    </row>
    <row r="7392" spans="1:14" x14ac:dyDescent="0.2">
      <c r="A7392" s="21">
        <v>45266</v>
      </c>
      <c r="D7392" s="18">
        <v>74.33</v>
      </c>
      <c r="E7392" s="18">
        <v>69.38</v>
      </c>
      <c r="F7392" s="564">
        <f t="shared" si="128"/>
        <v>1.0713462092822139</v>
      </c>
      <c r="K7392" s="18">
        <v>65.86</v>
      </c>
      <c r="M7392" s="161">
        <v>68.5</v>
      </c>
      <c r="N7392" s="808">
        <f t="shared" si="127"/>
        <v>28.770000000000003</v>
      </c>
    </row>
    <row r="7393" spans="1:14" x14ac:dyDescent="0.2">
      <c r="A7393" s="21">
        <v>45267</v>
      </c>
      <c r="D7393" s="18">
        <v>74.209999999999994</v>
      </c>
      <c r="E7393" s="18">
        <v>69.34</v>
      </c>
      <c r="F7393" s="564">
        <f t="shared" si="128"/>
        <v>1.0702336313815979</v>
      </c>
      <c r="K7393" s="18">
        <v>65.819999999999993</v>
      </c>
      <c r="M7393" s="161">
        <v>69.8</v>
      </c>
      <c r="N7393" s="808">
        <f t="shared" si="127"/>
        <v>29.315999999999999</v>
      </c>
    </row>
    <row r="7394" spans="1:14" x14ac:dyDescent="0.2">
      <c r="A7394" s="21">
        <v>45268</v>
      </c>
      <c r="D7394" s="375">
        <v>75.94</v>
      </c>
      <c r="E7394" s="375">
        <v>71.23</v>
      </c>
      <c r="F7394" s="564">
        <f t="shared" si="128"/>
        <v>1.0661238242313631</v>
      </c>
      <c r="K7394" s="375">
        <v>67.709999999999994</v>
      </c>
      <c r="M7394" s="376">
        <v>70.5</v>
      </c>
      <c r="N7394" s="806">
        <f t="shared" si="127"/>
        <v>29.61</v>
      </c>
    </row>
    <row r="7395" spans="1:14" x14ac:dyDescent="0.2">
      <c r="A7395" s="21">
        <v>45269</v>
      </c>
      <c r="D7395" s="375">
        <v>75.94</v>
      </c>
      <c r="E7395" s="375">
        <v>71.23</v>
      </c>
      <c r="F7395" s="564">
        <f t="shared" si="128"/>
        <v>1.0661238242313631</v>
      </c>
      <c r="K7395" s="375">
        <v>67.709999999999994</v>
      </c>
      <c r="M7395" s="376">
        <v>70.5</v>
      </c>
      <c r="N7395" s="806">
        <f t="shared" si="127"/>
        <v>29.61</v>
      </c>
    </row>
    <row r="7396" spans="1:14" x14ac:dyDescent="0.2">
      <c r="A7396" s="21">
        <v>45270</v>
      </c>
      <c r="D7396" s="375">
        <v>75.94</v>
      </c>
      <c r="E7396" s="375">
        <v>71.23</v>
      </c>
      <c r="F7396" s="564">
        <f t="shared" si="128"/>
        <v>1.0661238242313631</v>
      </c>
      <c r="K7396" s="375">
        <v>67.709999999999994</v>
      </c>
      <c r="M7396" s="376">
        <v>70.5</v>
      </c>
      <c r="N7396" s="806">
        <f t="shared" si="127"/>
        <v>29.61</v>
      </c>
    </row>
    <row r="7397" spans="1:14" x14ac:dyDescent="0.2">
      <c r="A7397" s="21">
        <v>45271</v>
      </c>
      <c r="D7397" s="18">
        <v>75.75</v>
      </c>
      <c r="E7397" s="18">
        <v>71.319999999999993</v>
      </c>
      <c r="F7397" s="564">
        <f t="shared" si="128"/>
        <v>1.0621144139091421</v>
      </c>
      <c r="K7397" s="161">
        <v>67.8</v>
      </c>
      <c r="M7397" s="161">
        <v>68</v>
      </c>
      <c r="N7397" s="808">
        <f t="shared" si="127"/>
        <v>28.560000000000002</v>
      </c>
    </row>
    <row r="7398" spans="1:14" x14ac:dyDescent="0.2">
      <c r="A7398" s="21">
        <v>45272</v>
      </c>
      <c r="D7398" s="18">
        <v>74.11</v>
      </c>
      <c r="E7398" s="18">
        <v>68.61</v>
      </c>
      <c r="F7398" s="564">
        <f t="shared" si="128"/>
        <v>1.080163241509984</v>
      </c>
      <c r="K7398" s="18">
        <v>65.09</v>
      </c>
      <c r="M7398" s="161">
        <v>65.900000000000006</v>
      </c>
      <c r="N7398" s="808">
        <f t="shared" si="127"/>
        <v>27.678000000000001</v>
      </c>
    </row>
    <row r="7399" spans="1:14" x14ac:dyDescent="0.2">
      <c r="A7399" s="21">
        <v>45273</v>
      </c>
      <c r="D7399" s="18">
        <v>74.14</v>
      </c>
      <c r="E7399" s="18">
        <v>69.47</v>
      </c>
      <c r="F7399" s="564">
        <f t="shared" si="128"/>
        <v>1.0672232618396431</v>
      </c>
      <c r="K7399" s="18">
        <v>65.95</v>
      </c>
      <c r="M7399" s="161">
        <v>66.8</v>
      </c>
      <c r="N7399" s="808">
        <f t="shared" si="127"/>
        <v>28.055999999999997</v>
      </c>
    </row>
    <row r="7400" spans="1:14" x14ac:dyDescent="0.2">
      <c r="A7400" s="21">
        <v>45274</v>
      </c>
      <c r="D7400" s="18">
        <v>77.05</v>
      </c>
      <c r="E7400" s="18">
        <v>71.58</v>
      </c>
      <c r="F7400" s="564">
        <f t="shared" si="128"/>
        <v>1.0764179938530316</v>
      </c>
      <c r="K7400" s="18">
        <v>68.06</v>
      </c>
      <c r="M7400" s="161">
        <v>67</v>
      </c>
      <c r="N7400" s="808">
        <f t="shared" si="127"/>
        <v>28.14</v>
      </c>
    </row>
    <row r="7401" spans="1:14" x14ac:dyDescent="0.2">
      <c r="A7401" s="21">
        <v>45275</v>
      </c>
      <c r="D7401" s="375">
        <v>76.84</v>
      </c>
      <c r="E7401" s="375">
        <v>71.430000000000007</v>
      </c>
      <c r="F7401" s="564">
        <f t="shared" si="128"/>
        <v>1.0757384852302954</v>
      </c>
      <c r="K7401" s="375">
        <v>67.91</v>
      </c>
      <c r="M7401" s="376">
        <v>67</v>
      </c>
      <c r="N7401" s="806">
        <f t="shared" si="127"/>
        <v>28.14</v>
      </c>
    </row>
    <row r="7402" spans="1:14" x14ac:dyDescent="0.2">
      <c r="A7402" s="21">
        <v>45276</v>
      </c>
      <c r="D7402" s="375">
        <v>76.84</v>
      </c>
      <c r="E7402" s="375">
        <v>71.430000000000007</v>
      </c>
      <c r="F7402" s="564">
        <f t="shared" si="128"/>
        <v>1.0757384852302954</v>
      </c>
      <c r="K7402" s="375">
        <v>67.91</v>
      </c>
      <c r="M7402" s="376">
        <v>67</v>
      </c>
      <c r="N7402" s="806">
        <f t="shared" ref="N7402:N7465" si="129">(M7402/100)*42</f>
        <v>28.14</v>
      </c>
    </row>
    <row r="7403" spans="1:14" x14ac:dyDescent="0.2">
      <c r="A7403" s="21">
        <v>45277</v>
      </c>
      <c r="D7403" s="375">
        <v>76.84</v>
      </c>
      <c r="E7403" s="375">
        <v>71.430000000000007</v>
      </c>
      <c r="F7403" s="564">
        <f t="shared" si="128"/>
        <v>1.0757384852302954</v>
      </c>
      <c r="K7403" s="375">
        <v>67.91</v>
      </c>
      <c r="M7403" s="376">
        <v>67</v>
      </c>
      <c r="N7403" s="806">
        <f t="shared" si="129"/>
        <v>28.14</v>
      </c>
    </row>
    <row r="7404" spans="1:14" x14ac:dyDescent="0.2">
      <c r="A7404" s="21">
        <v>45278</v>
      </c>
      <c r="D7404" s="18">
        <v>78.89</v>
      </c>
      <c r="E7404" s="18">
        <v>72.47</v>
      </c>
      <c r="F7404" s="564">
        <f t="shared" si="128"/>
        <v>1.0885883813991997</v>
      </c>
      <c r="K7404" s="18">
        <v>68.95</v>
      </c>
      <c r="M7404" s="161">
        <v>67.400000000000006</v>
      </c>
      <c r="N7404" s="808">
        <f t="shared" si="129"/>
        <v>28.308000000000003</v>
      </c>
    </row>
    <row r="7405" spans="1:14" x14ac:dyDescent="0.2">
      <c r="A7405" s="21">
        <v>45279</v>
      </c>
      <c r="D7405" s="18">
        <v>79.819999999999993</v>
      </c>
      <c r="E7405" s="18">
        <v>73.44</v>
      </c>
      <c r="F7405" s="564">
        <f t="shared" si="128"/>
        <v>1.0868736383442266</v>
      </c>
      <c r="K7405" s="18">
        <v>69.92</v>
      </c>
      <c r="M7405" s="161">
        <v>67.400000000000006</v>
      </c>
      <c r="N7405" s="808">
        <f t="shared" si="129"/>
        <v>28.308000000000003</v>
      </c>
    </row>
    <row r="7406" spans="1:14" x14ac:dyDescent="0.2">
      <c r="A7406" s="21">
        <v>45280</v>
      </c>
      <c r="D7406" s="161">
        <v>81.099999999999994</v>
      </c>
      <c r="E7406" s="18">
        <v>74.22</v>
      </c>
      <c r="F7406" s="564">
        <f t="shared" si="128"/>
        <v>1.0926973861492859</v>
      </c>
      <c r="K7406" s="161">
        <v>70.7</v>
      </c>
      <c r="M7406" s="161">
        <v>68.099999999999994</v>
      </c>
      <c r="N7406" s="808">
        <f t="shared" si="129"/>
        <v>28.601999999999997</v>
      </c>
    </row>
    <row r="7407" spans="1:14" x14ac:dyDescent="0.2">
      <c r="A7407" s="21">
        <v>45281</v>
      </c>
      <c r="D7407" s="18">
        <v>80.73</v>
      </c>
      <c r="E7407" s="18">
        <v>73.89</v>
      </c>
      <c r="F7407" s="564">
        <f t="shared" si="128"/>
        <v>1.092570036540804</v>
      </c>
      <c r="K7407" s="18">
        <v>70.37</v>
      </c>
      <c r="M7407" s="161">
        <v>67.8</v>
      </c>
      <c r="N7407" s="808">
        <f t="shared" si="129"/>
        <v>28.475999999999999</v>
      </c>
    </row>
    <row r="7408" spans="1:14" x14ac:dyDescent="0.2">
      <c r="A7408" s="21">
        <v>45282</v>
      </c>
      <c r="D7408" s="375">
        <v>80.23</v>
      </c>
      <c r="E7408" s="375">
        <v>73.56</v>
      </c>
      <c r="F7408" s="564">
        <f t="shared" si="128"/>
        <v>1.0906742794997282</v>
      </c>
      <c r="K7408" s="375">
        <v>70.040000000000006</v>
      </c>
      <c r="M7408" s="376">
        <v>68.3</v>
      </c>
      <c r="N7408" s="806">
        <f t="shared" si="129"/>
        <v>28.685999999999996</v>
      </c>
    </row>
    <row r="7409" spans="1:14" x14ac:dyDescent="0.2">
      <c r="A7409" s="21">
        <v>45283</v>
      </c>
      <c r="D7409" s="375">
        <v>80.23</v>
      </c>
      <c r="E7409" s="375">
        <v>73.56</v>
      </c>
      <c r="F7409" s="564">
        <f t="shared" si="128"/>
        <v>1.0906742794997282</v>
      </c>
      <c r="K7409" s="375">
        <v>70.040000000000006</v>
      </c>
      <c r="M7409" s="376">
        <v>68.3</v>
      </c>
      <c r="N7409" s="806">
        <f t="shared" ref="N7409:N7411" si="130">(M7409/100)*42</f>
        <v>28.685999999999996</v>
      </c>
    </row>
    <row r="7410" spans="1:14" x14ac:dyDescent="0.2">
      <c r="A7410" s="21">
        <v>45284</v>
      </c>
      <c r="D7410" s="375">
        <v>80.23</v>
      </c>
      <c r="E7410" s="375">
        <v>73.56</v>
      </c>
      <c r="F7410" s="564">
        <f t="shared" si="128"/>
        <v>1.0906742794997282</v>
      </c>
      <c r="K7410" s="375">
        <v>70.040000000000006</v>
      </c>
      <c r="M7410" s="376">
        <v>68.3</v>
      </c>
      <c r="N7410" s="806">
        <f t="shared" si="130"/>
        <v>28.685999999999996</v>
      </c>
    </row>
    <row r="7411" spans="1:14" x14ac:dyDescent="0.2">
      <c r="A7411" s="21">
        <v>45285</v>
      </c>
      <c r="D7411" s="375">
        <v>80.23</v>
      </c>
      <c r="E7411" s="375">
        <v>73.56</v>
      </c>
      <c r="F7411" s="825" t="s">
        <v>3330</v>
      </c>
      <c r="K7411" s="375">
        <v>70.040000000000006</v>
      </c>
      <c r="M7411" s="376">
        <v>68.3</v>
      </c>
      <c r="N7411" s="806">
        <f t="shared" si="130"/>
        <v>28.685999999999996</v>
      </c>
    </row>
    <row r="7412" spans="1:14" x14ac:dyDescent="0.2">
      <c r="A7412" s="21">
        <v>45286</v>
      </c>
      <c r="D7412" s="375">
        <v>80.23</v>
      </c>
      <c r="E7412" s="18">
        <v>75.569999999999993</v>
      </c>
      <c r="F7412" s="564">
        <f t="shared" si="128"/>
        <v>1.0616646817520181</v>
      </c>
      <c r="K7412" s="18">
        <v>72.05</v>
      </c>
      <c r="M7412" s="161">
        <v>68.3</v>
      </c>
      <c r="N7412" s="808">
        <f t="shared" si="129"/>
        <v>28.685999999999996</v>
      </c>
    </row>
    <row r="7413" spans="1:14" x14ac:dyDescent="0.2">
      <c r="A7413" s="21">
        <v>45287</v>
      </c>
      <c r="D7413" s="18">
        <v>80.97</v>
      </c>
      <c r="E7413" s="18">
        <v>74.11</v>
      </c>
      <c r="F7413" s="564">
        <f t="shared" si="128"/>
        <v>1.092565105923627</v>
      </c>
      <c r="K7413" s="18">
        <v>70.59</v>
      </c>
      <c r="M7413" s="161">
        <v>68.3</v>
      </c>
      <c r="N7413" s="806">
        <f t="shared" si="129"/>
        <v>28.685999999999996</v>
      </c>
    </row>
    <row r="7414" spans="1:14" x14ac:dyDescent="0.2">
      <c r="A7414" s="21">
        <v>45288</v>
      </c>
      <c r="D7414" s="18">
        <v>79.040000000000006</v>
      </c>
      <c r="E7414" s="18">
        <v>71.77</v>
      </c>
      <c r="F7414" s="564">
        <f t="shared" si="128"/>
        <v>1.101295806047095</v>
      </c>
      <c r="K7414" s="18">
        <v>68.25</v>
      </c>
      <c r="M7414" s="161">
        <v>69</v>
      </c>
      <c r="N7414" s="806">
        <f t="shared" si="129"/>
        <v>28.979999999999997</v>
      </c>
    </row>
    <row r="7415" spans="1:14" x14ac:dyDescent="0.2">
      <c r="A7415" s="21">
        <v>45289</v>
      </c>
      <c r="D7415" s="375">
        <v>77.69</v>
      </c>
      <c r="E7415" s="375">
        <v>71.650000000000006</v>
      </c>
      <c r="F7415" s="564">
        <f t="shared" si="128"/>
        <v>1.084298674110258</v>
      </c>
      <c r="K7415" s="375">
        <v>68.13</v>
      </c>
      <c r="M7415" s="376">
        <v>69.900000000000006</v>
      </c>
      <c r="N7415" s="806">
        <f t="shared" si="129"/>
        <v>29.358000000000004</v>
      </c>
    </row>
    <row r="7416" spans="1:14" x14ac:dyDescent="0.2">
      <c r="A7416" s="21">
        <v>45290</v>
      </c>
      <c r="D7416" s="375">
        <v>77.69</v>
      </c>
      <c r="E7416" s="375">
        <v>71.650000000000006</v>
      </c>
      <c r="F7416" s="564">
        <f t="shared" si="128"/>
        <v>1.084298674110258</v>
      </c>
      <c r="K7416" s="375">
        <v>68.13</v>
      </c>
      <c r="M7416" s="376">
        <v>69.900000000000006</v>
      </c>
      <c r="N7416" s="806">
        <f t="shared" si="129"/>
        <v>29.358000000000004</v>
      </c>
    </row>
    <row r="7417" spans="1:14" ht="13.2" x14ac:dyDescent="0.2">
      <c r="A7417" s="21">
        <v>45291</v>
      </c>
      <c r="D7417" s="375">
        <v>77.69</v>
      </c>
      <c r="E7417" s="375">
        <v>71.650000000000006</v>
      </c>
      <c r="F7417" s="564">
        <f t="shared" si="128"/>
        <v>1.084298674110258</v>
      </c>
      <c r="H7417" s="750">
        <f>AVERAGE(D7387:D7417)</f>
        <v>77.880322580645156</v>
      </c>
      <c r="I7417" s="750">
        <f>AVERAGE(E7387:E7417)</f>
        <v>72.25516129032259</v>
      </c>
      <c r="K7417" s="375">
        <v>68.13</v>
      </c>
      <c r="M7417" s="376">
        <v>69.900000000000006</v>
      </c>
      <c r="N7417" s="806">
        <f t="shared" si="129"/>
        <v>29.358000000000004</v>
      </c>
    </row>
    <row r="7418" spans="1:14" x14ac:dyDescent="0.2">
      <c r="A7418" s="21">
        <v>45292</v>
      </c>
      <c r="D7418" s="551">
        <v>77.69</v>
      </c>
      <c r="E7418" s="430">
        <v>71.650000000000006</v>
      </c>
      <c r="F7418" s="825" t="s">
        <v>3332</v>
      </c>
      <c r="K7418" s="430">
        <v>68.13</v>
      </c>
      <c r="M7418" s="433">
        <v>69.900000000000006</v>
      </c>
      <c r="N7418" s="818">
        <f t="shared" si="129"/>
        <v>29.358000000000004</v>
      </c>
    </row>
    <row r="7419" spans="1:14" x14ac:dyDescent="0.2">
      <c r="A7419" s="21">
        <v>45293</v>
      </c>
      <c r="D7419" s="18">
        <v>76.239999999999995</v>
      </c>
      <c r="E7419" s="18">
        <v>70.38</v>
      </c>
      <c r="F7419" s="564">
        <f t="shared" si="128"/>
        <v>1.0832622904234157</v>
      </c>
      <c r="K7419" s="18">
        <v>66.86</v>
      </c>
      <c r="M7419" s="161">
        <v>69.5</v>
      </c>
      <c r="N7419" s="808">
        <f t="shared" si="129"/>
        <v>29.189999999999998</v>
      </c>
    </row>
    <row r="7420" spans="1:14" x14ac:dyDescent="0.2">
      <c r="A7420" s="21">
        <v>45294</v>
      </c>
      <c r="D7420" s="161">
        <v>77.180000000000007</v>
      </c>
      <c r="E7420" s="161">
        <v>72.7</v>
      </c>
      <c r="F7420" s="564">
        <f t="shared" si="128"/>
        <v>1.0616231086657497</v>
      </c>
      <c r="K7420" s="18">
        <v>69.180000000000007</v>
      </c>
      <c r="M7420" s="161">
        <v>69.5</v>
      </c>
      <c r="N7420" s="808">
        <f t="shared" si="129"/>
        <v>29.189999999999998</v>
      </c>
    </row>
    <row r="7421" spans="1:14" x14ac:dyDescent="0.2">
      <c r="A7421" s="21">
        <v>45295</v>
      </c>
      <c r="D7421" s="161">
        <v>75.790000000000006</v>
      </c>
      <c r="E7421" s="161">
        <v>72.19</v>
      </c>
      <c r="F7421" s="564">
        <f t="shared" si="128"/>
        <v>1.0498684028258762</v>
      </c>
      <c r="K7421" s="161">
        <v>68.67</v>
      </c>
      <c r="M7421" s="161">
        <v>68.899999999999991</v>
      </c>
      <c r="N7421" s="808">
        <f t="shared" si="129"/>
        <v>28.937999999999999</v>
      </c>
    </row>
    <row r="7422" spans="1:14" x14ac:dyDescent="0.2">
      <c r="A7422" s="21">
        <v>45296</v>
      </c>
      <c r="D7422" s="376">
        <v>78.31</v>
      </c>
      <c r="E7422" s="376">
        <v>73.81</v>
      </c>
      <c r="F7422" s="564">
        <f t="shared" si="128"/>
        <v>1.0609673485977509</v>
      </c>
      <c r="K7422" s="376">
        <v>70.290000000000006</v>
      </c>
      <c r="M7422" s="376">
        <v>70</v>
      </c>
      <c r="N7422" s="806">
        <f t="shared" si="129"/>
        <v>29.4</v>
      </c>
    </row>
    <row r="7423" spans="1:14" x14ac:dyDescent="0.2">
      <c r="A7423" s="21">
        <v>45297</v>
      </c>
      <c r="D7423" s="376">
        <v>78.31</v>
      </c>
      <c r="E7423" s="376">
        <v>73.81</v>
      </c>
      <c r="F7423" s="564">
        <f t="shared" si="128"/>
        <v>1.0609673485977509</v>
      </c>
      <c r="K7423" s="376">
        <v>70.290000000000006</v>
      </c>
      <c r="M7423" s="376">
        <v>70</v>
      </c>
      <c r="N7423" s="806">
        <f t="shared" si="129"/>
        <v>29.4</v>
      </c>
    </row>
    <row r="7424" spans="1:14" x14ac:dyDescent="0.2">
      <c r="A7424" s="21">
        <v>45298</v>
      </c>
      <c r="D7424" s="376">
        <v>78.31</v>
      </c>
      <c r="E7424" s="376">
        <v>73.81</v>
      </c>
      <c r="F7424" s="564">
        <f t="shared" si="128"/>
        <v>1.0609673485977509</v>
      </c>
      <c r="K7424" s="376">
        <v>70.290000000000006</v>
      </c>
      <c r="M7424" s="376">
        <v>70</v>
      </c>
      <c r="N7424" s="806">
        <f t="shared" si="129"/>
        <v>29.4</v>
      </c>
    </row>
    <row r="7425" spans="1:14" x14ac:dyDescent="0.2">
      <c r="A7425" s="21">
        <v>45299</v>
      </c>
      <c r="D7425" s="161">
        <v>75.47</v>
      </c>
      <c r="E7425" s="161">
        <v>70.77</v>
      </c>
      <c r="F7425" s="564">
        <f t="shared" si="128"/>
        <v>1.0664123216051999</v>
      </c>
      <c r="K7425" s="161">
        <v>67.25</v>
      </c>
      <c r="M7425" s="161">
        <v>69.3</v>
      </c>
      <c r="N7425" s="808">
        <f t="shared" si="129"/>
        <v>29.105999999999998</v>
      </c>
    </row>
    <row r="7426" spans="1:14" x14ac:dyDescent="0.2">
      <c r="A7426" s="21">
        <v>45300</v>
      </c>
      <c r="D7426" s="161">
        <v>77.97</v>
      </c>
      <c r="E7426" s="161">
        <v>72.239999999999995</v>
      </c>
      <c r="F7426" s="564">
        <f t="shared" si="128"/>
        <v>1.0793189368770764</v>
      </c>
      <c r="K7426" s="161">
        <v>68.72</v>
      </c>
      <c r="M7426" s="161">
        <v>73.5</v>
      </c>
      <c r="N7426" s="808">
        <f t="shared" si="129"/>
        <v>30.87</v>
      </c>
    </row>
    <row r="7427" spans="1:14" x14ac:dyDescent="0.2">
      <c r="A7427" s="21">
        <v>45301</v>
      </c>
      <c r="D7427" s="161">
        <v>78.459999999999994</v>
      </c>
      <c r="E7427" s="161">
        <v>71.37</v>
      </c>
      <c r="F7427" s="564">
        <f t="shared" si="128"/>
        <v>1.0993414599971976</v>
      </c>
      <c r="K7427" s="161">
        <v>67.849999999999994</v>
      </c>
      <c r="M7427" s="161">
        <v>77.5</v>
      </c>
      <c r="N7427" s="808">
        <f t="shared" si="129"/>
        <v>32.550000000000004</v>
      </c>
    </row>
    <row r="7428" spans="1:14" x14ac:dyDescent="0.2">
      <c r="A7428" s="21">
        <v>45302</v>
      </c>
      <c r="D7428" s="161">
        <v>80.209999999999994</v>
      </c>
      <c r="E7428" s="161">
        <v>72.02</v>
      </c>
      <c r="F7428" s="564">
        <f t="shared" si="128"/>
        <v>1.1137184115523466</v>
      </c>
      <c r="K7428" s="161">
        <v>68.5</v>
      </c>
      <c r="M7428" s="161">
        <v>77.5</v>
      </c>
      <c r="N7428" s="808">
        <f t="shared" si="129"/>
        <v>32.550000000000004</v>
      </c>
    </row>
    <row r="7429" spans="1:14" x14ac:dyDescent="0.2">
      <c r="A7429" s="21">
        <v>45303</v>
      </c>
      <c r="D7429" s="376">
        <v>79.89</v>
      </c>
      <c r="E7429" s="376">
        <v>72.680000000000007</v>
      </c>
      <c r="F7429" s="564">
        <f t="shared" ref="F7429:F7431" si="131">D7429/E7429</f>
        <v>1.0992019812878371</v>
      </c>
      <c r="K7429" s="376">
        <v>69.16</v>
      </c>
      <c r="M7429" s="376">
        <v>81.5</v>
      </c>
      <c r="N7429" s="806">
        <f t="shared" si="129"/>
        <v>34.229999999999997</v>
      </c>
    </row>
    <row r="7430" spans="1:14" x14ac:dyDescent="0.2">
      <c r="A7430" s="21">
        <v>45304</v>
      </c>
      <c r="D7430" s="376">
        <v>79.89</v>
      </c>
      <c r="E7430" s="376">
        <v>72.680000000000007</v>
      </c>
      <c r="F7430" s="564">
        <f t="shared" si="131"/>
        <v>1.0992019812878371</v>
      </c>
      <c r="K7430" s="376">
        <v>69.16</v>
      </c>
      <c r="M7430" s="376">
        <v>81.5</v>
      </c>
      <c r="N7430" s="806">
        <f t="shared" si="129"/>
        <v>34.229999999999997</v>
      </c>
    </row>
    <row r="7431" spans="1:14" x14ac:dyDescent="0.2">
      <c r="A7431" s="21">
        <v>45305</v>
      </c>
      <c r="D7431" s="376">
        <v>79.89</v>
      </c>
      <c r="E7431" s="376">
        <v>72.680000000000007</v>
      </c>
      <c r="F7431" s="564">
        <f t="shared" si="131"/>
        <v>1.0992019812878371</v>
      </c>
      <c r="K7431" s="376">
        <v>69.16</v>
      </c>
      <c r="M7431" s="376">
        <v>81.5</v>
      </c>
      <c r="N7431" s="806">
        <f t="shared" si="129"/>
        <v>34.229999999999997</v>
      </c>
    </row>
    <row r="7432" spans="1:14" x14ac:dyDescent="0.2">
      <c r="A7432" s="21">
        <v>45306</v>
      </c>
      <c r="D7432" s="161">
        <v>79.760000000000005</v>
      </c>
      <c r="E7432" s="376">
        <v>72.680000000000007</v>
      </c>
      <c r="F7432" s="828" t="s">
        <v>3219</v>
      </c>
      <c r="K7432" s="376">
        <v>69.16</v>
      </c>
      <c r="M7432" s="376">
        <v>81.5</v>
      </c>
      <c r="N7432" s="806">
        <f t="shared" si="129"/>
        <v>34.229999999999997</v>
      </c>
    </row>
    <row r="7433" spans="1:14" x14ac:dyDescent="0.2">
      <c r="A7433" s="21">
        <v>45307</v>
      </c>
      <c r="D7433" s="161">
        <v>80.150000000000006</v>
      </c>
      <c r="E7433" s="161">
        <v>72.400000000000006</v>
      </c>
      <c r="F7433" s="564">
        <f t="shared" ref="F7433:F7496" si="132">D7433/E7433</f>
        <v>1.1070441988950277</v>
      </c>
      <c r="K7433" s="161">
        <v>68.88</v>
      </c>
      <c r="M7433" s="161">
        <v>83.5</v>
      </c>
      <c r="N7433" s="808">
        <f t="shared" si="129"/>
        <v>35.07</v>
      </c>
    </row>
    <row r="7434" spans="1:14" x14ac:dyDescent="0.2">
      <c r="A7434" s="21">
        <v>45308</v>
      </c>
      <c r="D7434" s="161">
        <v>78.88</v>
      </c>
      <c r="E7434" s="161">
        <v>72.56</v>
      </c>
      <c r="F7434" s="564">
        <f t="shared" si="132"/>
        <v>1.0871003307607496</v>
      </c>
      <c r="K7434" s="161">
        <v>69.040000000000006</v>
      </c>
      <c r="M7434" s="161">
        <v>86.5</v>
      </c>
      <c r="N7434" s="808">
        <f t="shared" si="129"/>
        <v>36.33</v>
      </c>
    </row>
    <row r="7435" spans="1:14" x14ac:dyDescent="0.2">
      <c r="A7435" s="21">
        <v>45309</v>
      </c>
      <c r="D7435" s="161">
        <v>81.040000000000006</v>
      </c>
      <c r="E7435" s="161">
        <v>74.08</v>
      </c>
      <c r="F7435" s="564">
        <f t="shared" si="132"/>
        <v>1.0939524838012959</v>
      </c>
      <c r="K7435" s="161">
        <v>70.56</v>
      </c>
      <c r="M7435" s="161">
        <v>93.5</v>
      </c>
      <c r="N7435" s="808">
        <f t="shared" si="129"/>
        <v>39.270000000000003</v>
      </c>
    </row>
    <row r="7436" spans="1:14" x14ac:dyDescent="0.2">
      <c r="A7436" s="21">
        <v>45310</v>
      </c>
      <c r="D7436" s="376">
        <v>80.709999999999994</v>
      </c>
      <c r="E7436" s="376">
        <v>73.41</v>
      </c>
      <c r="F7436" s="564">
        <f t="shared" si="132"/>
        <v>1.099441492984607</v>
      </c>
      <c r="K7436" s="376">
        <v>69.89</v>
      </c>
      <c r="M7436" s="376">
        <v>91.5</v>
      </c>
      <c r="N7436" s="806">
        <f t="shared" si="129"/>
        <v>38.43</v>
      </c>
    </row>
    <row r="7437" spans="1:14" x14ac:dyDescent="0.2">
      <c r="A7437" s="21">
        <v>45311</v>
      </c>
      <c r="D7437" s="376">
        <v>80.709999999999994</v>
      </c>
      <c r="E7437" s="376">
        <v>73.41</v>
      </c>
      <c r="F7437" s="564">
        <f t="shared" si="132"/>
        <v>1.099441492984607</v>
      </c>
      <c r="K7437" s="376">
        <v>69.89</v>
      </c>
      <c r="M7437" s="376">
        <v>91.5</v>
      </c>
      <c r="N7437" s="806">
        <f t="shared" si="129"/>
        <v>38.43</v>
      </c>
    </row>
    <row r="7438" spans="1:14" x14ac:dyDescent="0.2">
      <c r="A7438" s="21">
        <v>45312</v>
      </c>
      <c r="D7438" s="376">
        <v>80.709999999999994</v>
      </c>
      <c r="E7438" s="376">
        <v>73.41</v>
      </c>
      <c r="F7438" s="564">
        <f t="shared" si="132"/>
        <v>1.099441492984607</v>
      </c>
      <c r="K7438" s="376">
        <v>69.89</v>
      </c>
      <c r="M7438" s="376">
        <v>91.5</v>
      </c>
      <c r="N7438" s="806">
        <f t="shared" si="129"/>
        <v>38.43</v>
      </c>
    </row>
    <row r="7439" spans="1:14" x14ac:dyDescent="0.2">
      <c r="A7439" s="21">
        <v>45313</v>
      </c>
      <c r="D7439" s="161">
        <v>81.7</v>
      </c>
      <c r="E7439" s="161">
        <v>75.19</v>
      </c>
      <c r="F7439" s="564">
        <f t="shared" si="132"/>
        <v>1.0865806623221175</v>
      </c>
      <c r="K7439" s="161">
        <v>71.67</v>
      </c>
      <c r="M7439" s="161">
        <v>89.3</v>
      </c>
      <c r="N7439" s="808">
        <f t="shared" si="129"/>
        <v>37.506</v>
      </c>
    </row>
    <row r="7440" spans="1:14" x14ac:dyDescent="0.2">
      <c r="A7440" s="21">
        <v>45314</v>
      </c>
      <c r="D7440" s="161">
        <v>82.04</v>
      </c>
      <c r="E7440" s="161">
        <v>74.37</v>
      </c>
      <c r="F7440" s="564">
        <f t="shared" si="132"/>
        <v>1.1031329837299986</v>
      </c>
      <c r="K7440" s="161">
        <v>70.849999999999994</v>
      </c>
      <c r="M7440" s="161">
        <v>88.3</v>
      </c>
      <c r="N7440" s="808">
        <f t="shared" si="129"/>
        <v>37.085999999999999</v>
      </c>
    </row>
    <row r="7441" spans="1:14" x14ac:dyDescent="0.2">
      <c r="A7441" s="21">
        <v>45315</v>
      </c>
      <c r="D7441" s="161">
        <v>82.15</v>
      </c>
      <c r="E7441" s="161">
        <v>75.09</v>
      </c>
      <c r="F7441" s="564">
        <f t="shared" si="132"/>
        <v>1.0940205087228658</v>
      </c>
      <c r="K7441" s="161">
        <v>71.569999999999993</v>
      </c>
      <c r="M7441" s="161">
        <v>90</v>
      </c>
      <c r="N7441" s="808">
        <f t="shared" si="129"/>
        <v>37.800000000000004</v>
      </c>
    </row>
    <row r="7442" spans="1:14" x14ac:dyDescent="0.2">
      <c r="A7442" s="21">
        <v>45316</v>
      </c>
      <c r="D7442" s="161">
        <v>82.33</v>
      </c>
      <c r="E7442" s="161">
        <v>77.36</v>
      </c>
      <c r="F7442" s="564">
        <f t="shared" si="132"/>
        <v>1.0642450879007239</v>
      </c>
      <c r="K7442" s="161">
        <v>73.84</v>
      </c>
      <c r="M7442" s="161">
        <v>88.3</v>
      </c>
      <c r="N7442" s="808">
        <f t="shared" si="129"/>
        <v>37.085999999999999</v>
      </c>
    </row>
    <row r="7443" spans="1:14" x14ac:dyDescent="0.2">
      <c r="A7443" s="21">
        <v>45317</v>
      </c>
      <c r="D7443" s="376">
        <v>83.34</v>
      </c>
      <c r="E7443" s="376">
        <v>78.010000000000005</v>
      </c>
      <c r="F7443" s="564">
        <f t="shared" si="132"/>
        <v>1.0683245737725933</v>
      </c>
      <c r="K7443" s="376">
        <v>74.489999999999995</v>
      </c>
      <c r="M7443" s="376">
        <v>85.3</v>
      </c>
      <c r="N7443" s="806">
        <f t="shared" si="129"/>
        <v>35.826000000000001</v>
      </c>
    </row>
    <row r="7444" spans="1:14" x14ac:dyDescent="0.2">
      <c r="A7444" s="21">
        <v>45318</v>
      </c>
      <c r="D7444" s="376">
        <v>83.34</v>
      </c>
      <c r="E7444" s="376">
        <v>78.010000000000005</v>
      </c>
      <c r="F7444" s="564">
        <f t="shared" si="132"/>
        <v>1.0683245737725933</v>
      </c>
      <c r="K7444" s="376">
        <v>74.489999999999995</v>
      </c>
      <c r="M7444" s="376">
        <v>85.3</v>
      </c>
      <c r="N7444" s="806">
        <f t="shared" si="129"/>
        <v>35.826000000000001</v>
      </c>
    </row>
    <row r="7445" spans="1:14" x14ac:dyDescent="0.2">
      <c r="A7445" s="21">
        <v>45319</v>
      </c>
      <c r="D7445" s="376">
        <v>83.34</v>
      </c>
      <c r="E7445" s="376">
        <v>78.010000000000005</v>
      </c>
      <c r="F7445" s="564">
        <f t="shared" si="132"/>
        <v>1.0683245737725933</v>
      </c>
      <c r="K7445" s="376">
        <v>74.489999999999995</v>
      </c>
      <c r="M7445" s="376">
        <v>85.3</v>
      </c>
      <c r="N7445" s="806">
        <f t="shared" si="129"/>
        <v>35.826000000000001</v>
      </c>
    </row>
    <row r="7446" spans="1:14" x14ac:dyDescent="0.2">
      <c r="A7446" s="21">
        <v>45320</v>
      </c>
      <c r="D7446" s="161">
        <v>83.99</v>
      </c>
      <c r="E7446" s="161">
        <v>76.78</v>
      </c>
      <c r="F7446" s="564">
        <f t="shared" si="132"/>
        <v>1.0939046626725708</v>
      </c>
      <c r="K7446" s="161">
        <v>73.260000000000005</v>
      </c>
      <c r="M7446" s="161">
        <v>88.5</v>
      </c>
      <c r="N7446" s="808">
        <f t="shared" si="129"/>
        <v>37.17</v>
      </c>
    </row>
    <row r="7447" spans="1:14" x14ac:dyDescent="0.2">
      <c r="A7447" s="21">
        <v>45321</v>
      </c>
      <c r="D7447" s="161">
        <v>84.14</v>
      </c>
      <c r="E7447" s="161">
        <v>77.819999999999993</v>
      </c>
      <c r="F7447" s="564">
        <f t="shared" si="132"/>
        <v>1.081213055769725</v>
      </c>
      <c r="K7447" s="161">
        <v>74.3</v>
      </c>
      <c r="M7447" s="161">
        <v>89.3</v>
      </c>
      <c r="N7447" s="808">
        <f t="shared" si="129"/>
        <v>37.506</v>
      </c>
    </row>
    <row r="7448" spans="1:14" ht="13.2" x14ac:dyDescent="0.2">
      <c r="A7448" s="21">
        <v>45322</v>
      </c>
      <c r="D7448" s="161">
        <v>82.98</v>
      </c>
      <c r="E7448" s="161">
        <v>75.849999999999994</v>
      </c>
      <c r="F7448" s="564">
        <f t="shared" si="132"/>
        <v>1.0940013183915624</v>
      </c>
      <c r="H7448" s="750">
        <f>AVERAGE(D7418:D7448)</f>
        <v>80.158709677419353</v>
      </c>
      <c r="I7448" s="750">
        <f>AVERAGE(E7418:E7448)</f>
        <v>73.910645161290347</v>
      </c>
      <c r="K7448" s="161">
        <v>72.33</v>
      </c>
      <c r="M7448" s="161">
        <v>93.5</v>
      </c>
      <c r="N7448" s="808">
        <f t="shared" si="129"/>
        <v>39.270000000000003</v>
      </c>
    </row>
    <row r="7449" spans="1:14" x14ac:dyDescent="0.2">
      <c r="A7449" s="21">
        <v>45323</v>
      </c>
      <c r="D7449" s="372">
        <v>82.2</v>
      </c>
      <c r="E7449" s="372">
        <v>73.819999999999993</v>
      </c>
      <c r="F7449" s="564">
        <f t="shared" si="132"/>
        <v>1.1135193714440532</v>
      </c>
      <c r="K7449" s="372">
        <v>70.3</v>
      </c>
      <c r="M7449" s="161">
        <v>93.5</v>
      </c>
      <c r="N7449" s="822">
        <f t="shared" si="129"/>
        <v>39.270000000000003</v>
      </c>
    </row>
    <row r="7450" spans="1:14" x14ac:dyDescent="0.2">
      <c r="A7450" s="21">
        <v>45324</v>
      </c>
      <c r="D7450" s="376">
        <v>79.540000000000006</v>
      </c>
      <c r="E7450" s="376">
        <v>72.28</v>
      </c>
      <c r="F7450" s="564">
        <f t="shared" si="132"/>
        <v>1.1004427227448812</v>
      </c>
      <c r="K7450" s="376">
        <v>68.760000000000005</v>
      </c>
      <c r="M7450" s="376">
        <v>93.5</v>
      </c>
      <c r="N7450" s="806">
        <f t="shared" si="129"/>
        <v>39.270000000000003</v>
      </c>
    </row>
    <row r="7451" spans="1:14" x14ac:dyDescent="0.2">
      <c r="A7451" s="21">
        <v>45325</v>
      </c>
      <c r="D7451" s="376">
        <v>79.540000000000006</v>
      </c>
      <c r="E7451" s="376">
        <v>72.28</v>
      </c>
      <c r="F7451" s="564">
        <f t="shared" si="132"/>
        <v>1.1004427227448812</v>
      </c>
      <c r="K7451" s="376">
        <v>68.760000000000005</v>
      </c>
      <c r="M7451" s="376">
        <v>93.5</v>
      </c>
      <c r="N7451" s="806">
        <f t="shared" si="129"/>
        <v>39.270000000000003</v>
      </c>
    </row>
    <row r="7452" spans="1:14" x14ac:dyDescent="0.2">
      <c r="A7452" s="21">
        <v>45326</v>
      </c>
      <c r="D7452" s="376">
        <v>79.540000000000006</v>
      </c>
      <c r="E7452" s="376">
        <v>72.28</v>
      </c>
      <c r="F7452" s="564">
        <f t="shared" si="132"/>
        <v>1.1004427227448812</v>
      </c>
      <c r="K7452" s="376">
        <v>68.760000000000005</v>
      </c>
      <c r="M7452" s="376">
        <v>93.5</v>
      </c>
      <c r="N7452" s="806">
        <f t="shared" si="129"/>
        <v>39.270000000000003</v>
      </c>
    </row>
    <row r="7453" spans="1:14" x14ac:dyDescent="0.2">
      <c r="A7453" s="21">
        <v>45327</v>
      </c>
      <c r="D7453" s="161">
        <v>79.3</v>
      </c>
      <c r="E7453" s="161">
        <v>72.78</v>
      </c>
      <c r="F7453" s="564">
        <f t="shared" si="132"/>
        <v>1.0895850508381424</v>
      </c>
      <c r="K7453" s="161">
        <v>69.260000000000005</v>
      </c>
      <c r="M7453" s="161">
        <v>94.5</v>
      </c>
      <c r="N7453" s="808">
        <f t="shared" si="129"/>
        <v>39.69</v>
      </c>
    </row>
    <row r="7454" spans="1:14" x14ac:dyDescent="0.2">
      <c r="A7454" s="21">
        <v>45328</v>
      </c>
      <c r="D7454" s="161">
        <v>80.459999999999994</v>
      </c>
      <c r="E7454" s="161">
        <v>73.31</v>
      </c>
      <c r="F7454" s="564">
        <f t="shared" si="132"/>
        <v>1.0975310326012822</v>
      </c>
      <c r="K7454" s="161">
        <v>69.790000000000006</v>
      </c>
      <c r="M7454" s="161">
        <v>92.4</v>
      </c>
      <c r="N7454" s="808">
        <f t="shared" si="129"/>
        <v>38.808</v>
      </c>
    </row>
    <row r="7455" spans="1:14" x14ac:dyDescent="0.2">
      <c r="A7455" s="21">
        <v>45329</v>
      </c>
      <c r="D7455" s="161">
        <v>81.180000000000007</v>
      </c>
      <c r="E7455" s="161">
        <v>73.86</v>
      </c>
      <c r="F7455" s="564">
        <f t="shared" si="132"/>
        <v>1.09910641754671</v>
      </c>
      <c r="K7455" s="161">
        <v>70.34</v>
      </c>
      <c r="M7455" s="161">
        <v>91.100000000000009</v>
      </c>
      <c r="N7455" s="808">
        <f t="shared" si="129"/>
        <v>38.262</v>
      </c>
    </row>
    <row r="7456" spans="1:14" x14ac:dyDescent="0.2">
      <c r="A7456" s="21">
        <v>45330</v>
      </c>
      <c r="D7456" s="161">
        <v>83.01</v>
      </c>
      <c r="E7456" s="161">
        <v>76.22</v>
      </c>
      <c r="F7456" s="564">
        <f t="shared" si="132"/>
        <v>1.0890842298609289</v>
      </c>
      <c r="K7456" s="161">
        <v>72.7</v>
      </c>
      <c r="M7456" s="161">
        <v>90.600000000000009</v>
      </c>
      <c r="N7456" s="808">
        <f t="shared" si="129"/>
        <v>38.052000000000007</v>
      </c>
    </row>
    <row r="7457" spans="1:14" x14ac:dyDescent="0.2">
      <c r="A7457" s="21">
        <v>45331</v>
      </c>
      <c r="D7457" s="376">
        <v>83.58</v>
      </c>
      <c r="E7457" s="376">
        <v>76.84</v>
      </c>
      <c r="F7457" s="564">
        <f t="shared" si="132"/>
        <v>1.0877147319104632</v>
      </c>
      <c r="K7457" s="376">
        <v>73.319999999999993</v>
      </c>
      <c r="M7457" s="376">
        <v>92.600000000000009</v>
      </c>
      <c r="N7457" s="806">
        <f t="shared" si="129"/>
        <v>38.892000000000003</v>
      </c>
    </row>
    <row r="7458" spans="1:14" x14ac:dyDescent="0.2">
      <c r="A7458" s="21">
        <v>45332</v>
      </c>
      <c r="D7458" s="376">
        <v>83.58</v>
      </c>
      <c r="E7458" s="376">
        <v>76.84</v>
      </c>
      <c r="F7458" s="564">
        <f t="shared" si="132"/>
        <v>1.0877147319104632</v>
      </c>
      <c r="K7458" s="376">
        <v>73.319999999999993</v>
      </c>
      <c r="M7458" s="376">
        <v>92.600000000000009</v>
      </c>
      <c r="N7458" s="806">
        <f t="shared" si="129"/>
        <v>38.892000000000003</v>
      </c>
    </row>
    <row r="7459" spans="1:14" x14ac:dyDescent="0.2">
      <c r="A7459" s="21">
        <v>45333</v>
      </c>
      <c r="D7459" s="376">
        <v>83.58</v>
      </c>
      <c r="E7459" s="376">
        <v>76.84</v>
      </c>
      <c r="F7459" s="564">
        <f t="shared" si="132"/>
        <v>1.0877147319104632</v>
      </c>
      <c r="K7459" s="376">
        <v>73.319999999999993</v>
      </c>
      <c r="M7459" s="376">
        <v>92.600000000000009</v>
      </c>
      <c r="N7459" s="806">
        <f t="shared" si="129"/>
        <v>38.892000000000003</v>
      </c>
    </row>
    <row r="7460" spans="1:14" x14ac:dyDescent="0.2">
      <c r="A7460" s="21">
        <v>45334</v>
      </c>
      <c r="D7460" s="161">
        <v>83.88</v>
      </c>
      <c r="E7460" s="18">
        <v>76.92</v>
      </c>
      <c r="F7460" s="564">
        <f t="shared" si="132"/>
        <v>1.0904836193447738</v>
      </c>
      <c r="K7460" s="161">
        <v>73.400000000000006</v>
      </c>
      <c r="M7460" s="161">
        <v>92.300000000000011</v>
      </c>
      <c r="N7460" s="808">
        <f t="shared" si="129"/>
        <v>38.766000000000005</v>
      </c>
    </row>
    <row r="7461" spans="1:14" x14ac:dyDescent="0.2">
      <c r="A7461" s="21">
        <v>45335</v>
      </c>
      <c r="D7461" s="161">
        <v>84.72</v>
      </c>
      <c r="E7461" s="18">
        <v>77.87</v>
      </c>
      <c r="F7461" s="564">
        <f t="shared" si="132"/>
        <v>1.0879671246950045</v>
      </c>
      <c r="K7461" s="161">
        <v>74.349999999999994</v>
      </c>
      <c r="M7461" s="161">
        <v>92.5</v>
      </c>
      <c r="N7461" s="808">
        <f t="shared" si="129"/>
        <v>38.85</v>
      </c>
    </row>
    <row r="7462" spans="1:14" x14ac:dyDescent="0.2">
      <c r="A7462" s="21">
        <v>45336</v>
      </c>
      <c r="D7462" s="161">
        <v>84.41</v>
      </c>
      <c r="E7462" s="18">
        <v>76.64</v>
      </c>
      <c r="F7462" s="564">
        <f t="shared" si="132"/>
        <v>1.1013830897703549</v>
      </c>
      <c r="K7462" s="161">
        <v>73.12</v>
      </c>
      <c r="M7462" s="161">
        <v>93.899999999999991</v>
      </c>
      <c r="N7462" s="808">
        <f t="shared" si="129"/>
        <v>39.437999999999995</v>
      </c>
    </row>
    <row r="7463" spans="1:14" x14ac:dyDescent="0.2">
      <c r="A7463" s="21">
        <v>45337</v>
      </c>
      <c r="D7463" s="161">
        <v>84.33</v>
      </c>
      <c r="E7463" s="18">
        <v>78.03</v>
      </c>
      <c r="F7463" s="564">
        <f t="shared" si="132"/>
        <v>1.0807381776239908</v>
      </c>
      <c r="K7463" s="161">
        <v>74.510000000000005</v>
      </c>
      <c r="M7463" s="161">
        <v>95.399999999999991</v>
      </c>
      <c r="N7463" s="808">
        <f t="shared" si="129"/>
        <v>40.067999999999998</v>
      </c>
    </row>
    <row r="7464" spans="1:14" x14ac:dyDescent="0.2">
      <c r="A7464" s="21">
        <v>45338</v>
      </c>
      <c r="D7464" s="376">
        <v>84.88</v>
      </c>
      <c r="E7464" s="375">
        <v>79.19</v>
      </c>
      <c r="F7464" s="564">
        <f t="shared" si="132"/>
        <v>1.0718525066296249</v>
      </c>
      <c r="K7464" s="376">
        <v>75.67</v>
      </c>
      <c r="M7464" s="376">
        <v>94.3</v>
      </c>
      <c r="N7464" s="806">
        <f t="shared" si="129"/>
        <v>39.605999999999995</v>
      </c>
    </row>
    <row r="7465" spans="1:14" x14ac:dyDescent="0.2">
      <c r="A7465" s="21">
        <v>45339</v>
      </c>
      <c r="D7465" s="376">
        <v>84.88</v>
      </c>
      <c r="E7465" s="375">
        <v>79.19</v>
      </c>
      <c r="F7465" s="564">
        <f t="shared" si="132"/>
        <v>1.0718525066296249</v>
      </c>
      <c r="K7465" s="376">
        <v>75.67</v>
      </c>
      <c r="M7465" s="376">
        <v>94.3</v>
      </c>
      <c r="N7465" s="806">
        <f t="shared" si="129"/>
        <v>39.605999999999995</v>
      </c>
    </row>
    <row r="7466" spans="1:14" x14ac:dyDescent="0.2">
      <c r="A7466" s="21">
        <v>45340</v>
      </c>
      <c r="D7466" s="376">
        <v>84.88</v>
      </c>
      <c r="E7466" s="375">
        <v>79.19</v>
      </c>
      <c r="F7466" s="564">
        <f t="shared" si="132"/>
        <v>1.0718525066296249</v>
      </c>
      <c r="K7466" s="376">
        <v>75.67</v>
      </c>
      <c r="M7466" s="376">
        <v>94.3</v>
      </c>
      <c r="N7466" s="806">
        <f t="shared" ref="N7466:N7513" si="133">(M7466/100)*42</f>
        <v>39.605999999999995</v>
      </c>
    </row>
    <row r="7467" spans="1:14" x14ac:dyDescent="0.2">
      <c r="A7467" s="21">
        <v>45341</v>
      </c>
      <c r="D7467" s="161">
        <v>85.52</v>
      </c>
      <c r="E7467" s="375">
        <v>79.19</v>
      </c>
      <c r="F7467" s="762" t="s">
        <v>3173</v>
      </c>
      <c r="K7467" s="376">
        <v>75.67</v>
      </c>
      <c r="M7467" s="376">
        <v>94.3</v>
      </c>
      <c r="N7467" s="806">
        <f t="shared" si="133"/>
        <v>39.605999999999995</v>
      </c>
    </row>
    <row r="7468" spans="1:14" x14ac:dyDescent="0.2">
      <c r="A7468" s="21">
        <v>45342</v>
      </c>
      <c r="D7468" s="161">
        <v>84.78</v>
      </c>
      <c r="E7468" s="18">
        <v>78.180000000000007</v>
      </c>
      <c r="F7468" s="564">
        <f t="shared" si="132"/>
        <v>1.0844205679201842</v>
      </c>
      <c r="K7468" s="18">
        <v>74.66</v>
      </c>
      <c r="M7468" s="161">
        <v>92.300000000000011</v>
      </c>
      <c r="N7468" s="808">
        <f t="shared" si="133"/>
        <v>38.766000000000005</v>
      </c>
    </row>
    <row r="7469" spans="1:14" x14ac:dyDescent="0.2">
      <c r="A7469" s="21">
        <v>45343</v>
      </c>
      <c r="D7469" s="161">
        <v>84.77</v>
      </c>
      <c r="E7469" s="18">
        <v>77.91</v>
      </c>
      <c r="F7469" s="564">
        <f t="shared" si="132"/>
        <v>1.0880503144654088</v>
      </c>
      <c r="K7469" s="18">
        <v>74.39</v>
      </c>
      <c r="M7469" s="161">
        <v>87.3</v>
      </c>
      <c r="N7469" s="808">
        <f t="shared" si="133"/>
        <v>36.665999999999997</v>
      </c>
    </row>
    <row r="7470" spans="1:14" x14ac:dyDescent="0.2">
      <c r="A7470" s="21">
        <v>45344</v>
      </c>
      <c r="D7470" s="161">
        <v>85.84</v>
      </c>
      <c r="E7470" s="18">
        <v>78.61</v>
      </c>
      <c r="F7470" s="564">
        <f t="shared" si="132"/>
        <v>1.0919730314209388</v>
      </c>
      <c r="K7470" s="18">
        <v>75.09</v>
      </c>
      <c r="M7470" s="161">
        <v>87.1</v>
      </c>
      <c r="N7470" s="808">
        <f t="shared" si="133"/>
        <v>36.582000000000001</v>
      </c>
    </row>
    <row r="7471" spans="1:14" x14ac:dyDescent="0.2">
      <c r="A7471" s="21">
        <v>45345</v>
      </c>
      <c r="D7471" s="376">
        <v>84.18</v>
      </c>
      <c r="E7471" s="375">
        <v>76.489999999999995</v>
      </c>
      <c r="F7471" s="564">
        <f t="shared" si="132"/>
        <v>1.1005360177801022</v>
      </c>
      <c r="K7471" s="375">
        <v>72.97</v>
      </c>
      <c r="M7471" s="376">
        <v>87.3</v>
      </c>
      <c r="N7471" s="806">
        <f t="shared" si="133"/>
        <v>36.665999999999997</v>
      </c>
    </row>
    <row r="7472" spans="1:14" x14ac:dyDescent="0.2">
      <c r="A7472" s="21">
        <v>45346</v>
      </c>
      <c r="D7472" s="376">
        <v>84.18</v>
      </c>
      <c r="E7472" s="375">
        <v>76.489999999999995</v>
      </c>
      <c r="F7472" s="564">
        <f t="shared" si="132"/>
        <v>1.1005360177801022</v>
      </c>
      <c r="K7472" s="375">
        <v>72.97</v>
      </c>
      <c r="M7472" s="376">
        <v>87.3</v>
      </c>
      <c r="N7472" s="806">
        <f t="shared" si="133"/>
        <v>36.665999999999997</v>
      </c>
    </row>
    <row r="7473" spans="1:14" x14ac:dyDescent="0.2">
      <c r="A7473" s="21">
        <v>45347</v>
      </c>
      <c r="D7473" s="376">
        <v>84.18</v>
      </c>
      <c r="E7473" s="375">
        <v>76.489999999999995</v>
      </c>
      <c r="F7473" s="564">
        <f t="shared" si="132"/>
        <v>1.1005360177801022</v>
      </c>
      <c r="K7473" s="375">
        <v>72.97</v>
      </c>
      <c r="M7473" s="376">
        <v>87.3</v>
      </c>
      <c r="N7473" s="806">
        <f t="shared" si="133"/>
        <v>36.665999999999997</v>
      </c>
    </row>
    <row r="7474" spans="1:14" x14ac:dyDescent="0.2">
      <c r="A7474" s="21">
        <v>45348</v>
      </c>
      <c r="D7474" s="161">
        <v>84.01</v>
      </c>
      <c r="E7474" s="18">
        <v>77.58</v>
      </c>
      <c r="F7474" s="564">
        <f t="shared" si="132"/>
        <v>1.0828821861304461</v>
      </c>
      <c r="K7474" s="18">
        <v>74.06</v>
      </c>
      <c r="M7474" s="161">
        <v>87</v>
      </c>
      <c r="N7474" s="808">
        <f t="shared" si="133"/>
        <v>36.54</v>
      </c>
    </row>
    <row r="7475" spans="1:14" x14ac:dyDescent="0.2">
      <c r="A7475" s="21">
        <v>45349</v>
      </c>
      <c r="D7475" s="161">
        <v>83.8</v>
      </c>
      <c r="E7475" s="18">
        <v>78.87</v>
      </c>
      <c r="F7475" s="564">
        <f t="shared" si="132"/>
        <v>1.0625079244326106</v>
      </c>
      <c r="K7475" s="18">
        <v>75.349999999999994</v>
      </c>
      <c r="M7475" s="161">
        <v>86.8</v>
      </c>
      <c r="N7475" s="808">
        <f t="shared" si="133"/>
        <v>36.456000000000003</v>
      </c>
    </row>
    <row r="7476" spans="1:14" x14ac:dyDescent="0.2">
      <c r="A7476" s="21">
        <v>45350</v>
      </c>
      <c r="D7476" s="161">
        <v>84.08</v>
      </c>
      <c r="E7476" s="18">
        <v>78.540000000000006</v>
      </c>
      <c r="F7476" s="564">
        <f t="shared" si="132"/>
        <v>1.0705373058314234</v>
      </c>
      <c r="K7476" s="18">
        <v>75.02</v>
      </c>
      <c r="M7476" s="161">
        <v>85.399999999999991</v>
      </c>
      <c r="N7476" s="808">
        <f t="shared" si="133"/>
        <v>35.867999999999995</v>
      </c>
    </row>
    <row r="7477" spans="1:14" ht="13.2" x14ac:dyDescent="0.2">
      <c r="A7477" s="21">
        <v>45351</v>
      </c>
      <c r="D7477" s="161">
        <v>84.57</v>
      </c>
      <c r="E7477" s="18">
        <v>78.260000000000005</v>
      </c>
      <c r="F7477" s="564">
        <f t="shared" si="132"/>
        <v>1.0806286736519293</v>
      </c>
      <c r="H7477" s="750">
        <f>AVERAGE(D7449:D7477)</f>
        <v>83.358620689655197</v>
      </c>
      <c r="I7477" s="750">
        <f>AVERAGE(E7449:E7477)</f>
        <v>76.585862068965525</v>
      </c>
      <c r="K7477" s="18">
        <v>74.739999999999995</v>
      </c>
      <c r="M7477" s="161">
        <v>85.3</v>
      </c>
      <c r="N7477" s="808">
        <f t="shared" si="133"/>
        <v>35.826000000000001</v>
      </c>
    </row>
    <row r="7478" spans="1:14" x14ac:dyDescent="0.2">
      <c r="A7478" s="21">
        <v>45352</v>
      </c>
      <c r="D7478" s="431">
        <v>84.82</v>
      </c>
      <c r="E7478" s="430">
        <v>79.97</v>
      </c>
      <c r="F7478" s="564">
        <f t="shared" si="132"/>
        <v>1.0606477429035888</v>
      </c>
      <c r="K7478" s="430">
        <v>76.45</v>
      </c>
      <c r="M7478" s="376">
        <v>84</v>
      </c>
      <c r="N7478" s="818">
        <f t="shared" si="133"/>
        <v>35.28</v>
      </c>
    </row>
    <row r="7479" spans="1:14" x14ac:dyDescent="0.2">
      <c r="A7479" s="21">
        <v>45353</v>
      </c>
      <c r="D7479" s="376">
        <v>84.82</v>
      </c>
      <c r="E7479" s="375">
        <v>79.97</v>
      </c>
      <c r="F7479" s="564">
        <f t="shared" si="132"/>
        <v>1.0606477429035888</v>
      </c>
      <c r="K7479" s="375">
        <v>76.45</v>
      </c>
      <c r="M7479" s="376">
        <v>84</v>
      </c>
      <c r="N7479" s="806">
        <f t="shared" si="133"/>
        <v>35.28</v>
      </c>
    </row>
    <row r="7480" spans="1:14" x14ac:dyDescent="0.2">
      <c r="A7480" s="21">
        <v>45354</v>
      </c>
      <c r="D7480" s="376">
        <v>84.82</v>
      </c>
      <c r="E7480" s="375">
        <v>79.97</v>
      </c>
      <c r="F7480" s="564">
        <f t="shared" si="132"/>
        <v>1.0606477429035888</v>
      </c>
      <c r="K7480" s="375">
        <v>76.45</v>
      </c>
      <c r="M7480" s="376">
        <v>84</v>
      </c>
      <c r="N7480" s="806">
        <f t="shared" si="133"/>
        <v>35.28</v>
      </c>
    </row>
    <row r="7481" spans="1:14" x14ac:dyDescent="0.2">
      <c r="A7481" s="21">
        <v>45355</v>
      </c>
      <c r="D7481" s="161">
        <v>86.58</v>
      </c>
      <c r="E7481" s="18">
        <v>78.739999999999995</v>
      </c>
      <c r="F7481" s="564">
        <f t="shared" si="132"/>
        <v>1.0995681991363984</v>
      </c>
      <c r="K7481" s="18">
        <v>75.22</v>
      </c>
      <c r="M7481" s="161">
        <v>80.800000000000011</v>
      </c>
      <c r="N7481" s="808">
        <f t="shared" si="133"/>
        <v>33.936000000000007</v>
      </c>
    </row>
    <row r="7482" spans="1:14" x14ac:dyDescent="0.2">
      <c r="A7482" s="21">
        <v>45356</v>
      </c>
      <c r="D7482" s="161">
        <v>85.82</v>
      </c>
      <c r="E7482" s="18">
        <v>78.150000000000006</v>
      </c>
      <c r="F7482" s="564">
        <f t="shared" si="132"/>
        <v>1.0981445937300063</v>
      </c>
      <c r="K7482" s="18">
        <v>74.63</v>
      </c>
      <c r="M7482" s="161">
        <v>81</v>
      </c>
      <c r="N7482" s="808">
        <f t="shared" si="133"/>
        <v>34.020000000000003</v>
      </c>
    </row>
    <row r="7483" spans="1:14" x14ac:dyDescent="0.2">
      <c r="A7483" s="21">
        <v>45357</v>
      </c>
      <c r="D7483" s="161">
        <v>86.59</v>
      </c>
      <c r="E7483" s="18">
        <v>79.13</v>
      </c>
      <c r="F7483" s="564">
        <f t="shared" si="132"/>
        <v>1.0942752432705676</v>
      </c>
      <c r="K7483" s="161">
        <v>75.61</v>
      </c>
      <c r="M7483" s="161">
        <v>81.5</v>
      </c>
      <c r="N7483" s="808">
        <f t="shared" si="133"/>
        <v>34.229999999999997</v>
      </c>
    </row>
    <row r="7484" spans="1:14" x14ac:dyDescent="0.2">
      <c r="A7484" s="21">
        <v>45358</v>
      </c>
      <c r="D7484" s="161">
        <v>84.88</v>
      </c>
      <c r="E7484" s="18">
        <v>78.930000000000007</v>
      </c>
      <c r="F7484" s="564">
        <f t="shared" si="132"/>
        <v>1.0753832509818826</v>
      </c>
      <c r="K7484" s="161">
        <v>75.41</v>
      </c>
      <c r="M7484" s="161">
        <v>80.300000000000011</v>
      </c>
      <c r="N7484" s="808">
        <f t="shared" si="133"/>
        <v>33.726000000000006</v>
      </c>
    </row>
    <row r="7485" spans="1:14" x14ac:dyDescent="0.2">
      <c r="A7485" s="21">
        <v>45359</v>
      </c>
      <c r="D7485" s="376">
        <v>84.29</v>
      </c>
      <c r="E7485" s="375">
        <v>78.010000000000005</v>
      </c>
      <c r="F7485" s="564">
        <f t="shared" si="132"/>
        <v>1.0805024996795283</v>
      </c>
      <c r="K7485" s="376">
        <v>74.489999999999995</v>
      </c>
      <c r="M7485" s="376">
        <v>78</v>
      </c>
      <c r="N7485" s="806">
        <f t="shared" si="133"/>
        <v>32.76</v>
      </c>
    </row>
    <row r="7486" spans="1:14" x14ac:dyDescent="0.2">
      <c r="A7486" s="21">
        <v>45360</v>
      </c>
      <c r="D7486" s="376">
        <v>84.29</v>
      </c>
      <c r="E7486" s="375">
        <v>78.010000000000005</v>
      </c>
      <c r="F7486" s="564">
        <f t="shared" si="132"/>
        <v>1.0805024996795283</v>
      </c>
      <c r="K7486" s="376">
        <v>74.489999999999995</v>
      </c>
      <c r="M7486" s="376">
        <v>78</v>
      </c>
      <c r="N7486" s="806">
        <f t="shared" si="133"/>
        <v>32.76</v>
      </c>
    </row>
    <row r="7487" spans="1:14" x14ac:dyDescent="0.2">
      <c r="A7487" s="21">
        <v>45361</v>
      </c>
      <c r="D7487" s="376">
        <v>84.29</v>
      </c>
      <c r="E7487" s="375">
        <v>78.010000000000005</v>
      </c>
      <c r="F7487" s="564">
        <f t="shared" si="132"/>
        <v>1.0805024996795283</v>
      </c>
      <c r="K7487" s="376">
        <v>74.489999999999995</v>
      </c>
      <c r="M7487" s="376">
        <v>78</v>
      </c>
      <c r="N7487" s="806">
        <f t="shared" si="133"/>
        <v>32.76</v>
      </c>
    </row>
    <row r="7488" spans="1:14" x14ac:dyDescent="0.2">
      <c r="A7488" s="21">
        <v>45362</v>
      </c>
      <c r="D7488" s="161">
        <v>83.44</v>
      </c>
      <c r="E7488" s="18">
        <v>77.930000000000007</v>
      </c>
      <c r="F7488" s="564">
        <f t="shared" si="132"/>
        <v>1.0707044783780315</v>
      </c>
      <c r="K7488" s="161">
        <v>74.41</v>
      </c>
      <c r="M7488" s="161">
        <v>75</v>
      </c>
      <c r="N7488" s="808">
        <f t="shared" si="133"/>
        <v>31.5</v>
      </c>
    </row>
    <row r="7489" spans="1:14" x14ac:dyDescent="0.2">
      <c r="A7489" s="21">
        <v>45363</v>
      </c>
      <c r="D7489" s="161">
        <v>83.66</v>
      </c>
      <c r="E7489" s="18">
        <v>77.56</v>
      </c>
      <c r="F7489" s="564">
        <f t="shared" si="132"/>
        <v>1.0786487880350695</v>
      </c>
      <c r="K7489" s="161">
        <v>74.040000000000006</v>
      </c>
      <c r="M7489" s="161">
        <v>74.8</v>
      </c>
      <c r="N7489" s="808">
        <f t="shared" si="133"/>
        <v>31.416</v>
      </c>
    </row>
    <row r="7490" spans="1:14" x14ac:dyDescent="0.2">
      <c r="A7490" s="21">
        <v>45364</v>
      </c>
      <c r="D7490" s="161">
        <v>83.95</v>
      </c>
      <c r="E7490" s="18">
        <v>79.72</v>
      </c>
      <c r="F7490" s="564">
        <f t="shared" si="132"/>
        <v>1.0530607124937281</v>
      </c>
      <c r="K7490" s="161">
        <v>76.2</v>
      </c>
      <c r="M7490" s="161">
        <v>76.599999999999994</v>
      </c>
      <c r="N7490" s="808">
        <f t="shared" si="133"/>
        <v>32.171999999999997</v>
      </c>
    </row>
    <row r="7491" spans="1:14" x14ac:dyDescent="0.2">
      <c r="A7491" s="21">
        <v>45365</v>
      </c>
      <c r="D7491" s="161">
        <v>86.16</v>
      </c>
      <c r="E7491" s="18">
        <v>81.260000000000005</v>
      </c>
      <c r="F7491" s="564">
        <f t="shared" si="132"/>
        <v>1.0603002707359093</v>
      </c>
      <c r="K7491" s="161">
        <v>77.739999999999995</v>
      </c>
      <c r="M7491" s="161">
        <v>77.3</v>
      </c>
      <c r="N7491" s="808">
        <f t="shared" si="133"/>
        <v>32.466000000000001</v>
      </c>
    </row>
    <row r="7492" spans="1:14" x14ac:dyDescent="0.2">
      <c r="A7492" s="21">
        <v>45366</v>
      </c>
      <c r="D7492" s="376">
        <v>85.39</v>
      </c>
      <c r="E7492" s="375">
        <v>81.040000000000006</v>
      </c>
      <c r="F7492" s="564">
        <f t="shared" si="132"/>
        <v>1.0536771964461993</v>
      </c>
      <c r="K7492" s="376">
        <v>77.52</v>
      </c>
      <c r="M7492" s="376">
        <v>78.5</v>
      </c>
      <c r="N7492" s="806">
        <f t="shared" si="133"/>
        <v>32.97</v>
      </c>
    </row>
    <row r="7493" spans="1:14" x14ac:dyDescent="0.2">
      <c r="A7493" s="21">
        <v>45367</v>
      </c>
      <c r="D7493" s="376">
        <v>85.39</v>
      </c>
      <c r="E7493" s="375">
        <v>81.040000000000006</v>
      </c>
      <c r="F7493" s="564">
        <f t="shared" si="132"/>
        <v>1.0536771964461993</v>
      </c>
      <c r="K7493" s="376">
        <v>77.52</v>
      </c>
      <c r="M7493" s="376">
        <v>78.5</v>
      </c>
      <c r="N7493" s="806">
        <f t="shared" si="133"/>
        <v>32.97</v>
      </c>
    </row>
    <row r="7494" spans="1:14" x14ac:dyDescent="0.2">
      <c r="A7494" s="21">
        <v>45368</v>
      </c>
      <c r="D7494" s="376">
        <v>85.39</v>
      </c>
      <c r="E7494" s="375">
        <v>81.040000000000006</v>
      </c>
      <c r="F7494" s="564">
        <f t="shared" si="132"/>
        <v>1.0536771964461993</v>
      </c>
      <c r="K7494" s="376">
        <v>77.52</v>
      </c>
      <c r="M7494" s="376">
        <v>78.5</v>
      </c>
      <c r="N7494" s="806">
        <f t="shared" si="133"/>
        <v>32.97</v>
      </c>
    </row>
    <row r="7495" spans="1:14" x14ac:dyDescent="0.2">
      <c r="A7495" s="21">
        <v>45369</v>
      </c>
      <c r="D7495" s="161">
        <v>86.47</v>
      </c>
      <c r="E7495" s="18">
        <v>82.72</v>
      </c>
      <c r="F7495" s="564">
        <f t="shared" si="132"/>
        <v>1.0453336557059962</v>
      </c>
      <c r="K7495" s="161">
        <v>79.2</v>
      </c>
      <c r="M7495" s="161">
        <v>80.5</v>
      </c>
      <c r="N7495" s="808">
        <f t="shared" si="133"/>
        <v>33.81</v>
      </c>
    </row>
    <row r="7496" spans="1:14" x14ac:dyDescent="0.2">
      <c r="A7496" s="21">
        <v>45370</v>
      </c>
      <c r="D7496" s="161">
        <v>87.36</v>
      </c>
      <c r="E7496" s="18">
        <v>83.47</v>
      </c>
      <c r="F7496" s="564">
        <f t="shared" si="132"/>
        <v>1.0466035701449623</v>
      </c>
      <c r="K7496" s="161">
        <v>79.95</v>
      </c>
      <c r="M7496" s="161">
        <v>82.1</v>
      </c>
      <c r="N7496" s="808">
        <f t="shared" si="133"/>
        <v>34.481999999999999</v>
      </c>
    </row>
    <row r="7497" spans="1:14" x14ac:dyDescent="0.2">
      <c r="A7497" s="21">
        <v>45371</v>
      </c>
      <c r="D7497" s="161">
        <v>85.77</v>
      </c>
      <c r="E7497" s="18">
        <v>81.680000000000007</v>
      </c>
      <c r="F7497" s="564">
        <f t="shared" ref="F7497:F7560" si="134">D7497/E7497</f>
        <v>1.050073457394711</v>
      </c>
      <c r="K7497" s="161">
        <v>78.16</v>
      </c>
      <c r="M7497" s="161">
        <v>81.3</v>
      </c>
      <c r="N7497" s="808">
        <f t="shared" si="133"/>
        <v>34.146000000000001</v>
      </c>
    </row>
    <row r="7498" spans="1:14" x14ac:dyDescent="0.2">
      <c r="A7498" s="21">
        <v>45372</v>
      </c>
      <c r="D7498" s="161">
        <v>84.92</v>
      </c>
      <c r="E7498" s="18">
        <v>81.069999999999993</v>
      </c>
      <c r="F7498" s="564">
        <f t="shared" si="134"/>
        <v>1.0474898236092267</v>
      </c>
      <c r="K7498" s="161">
        <v>77.55</v>
      </c>
      <c r="M7498" s="161">
        <v>81.8</v>
      </c>
      <c r="N7498" s="808">
        <f t="shared" si="133"/>
        <v>34.355999999999995</v>
      </c>
    </row>
    <row r="7499" spans="1:14" x14ac:dyDescent="0.2">
      <c r="A7499" s="21">
        <v>45373</v>
      </c>
      <c r="D7499" s="376">
        <v>84.87</v>
      </c>
      <c r="E7499" s="375">
        <v>80.63</v>
      </c>
      <c r="F7499" s="564">
        <f t="shared" si="134"/>
        <v>1.0525858861465958</v>
      </c>
      <c r="K7499" s="376">
        <v>77.11</v>
      </c>
      <c r="M7499" s="376">
        <v>81.8</v>
      </c>
      <c r="N7499" s="806">
        <f t="shared" si="133"/>
        <v>34.355999999999995</v>
      </c>
    </row>
    <row r="7500" spans="1:14" x14ac:dyDescent="0.2">
      <c r="A7500" s="21">
        <v>45374</v>
      </c>
      <c r="D7500" s="376">
        <v>84.87</v>
      </c>
      <c r="E7500" s="375">
        <v>80.63</v>
      </c>
      <c r="F7500" s="564">
        <f t="shared" si="134"/>
        <v>1.0525858861465958</v>
      </c>
      <c r="K7500" s="376">
        <v>77.11</v>
      </c>
      <c r="M7500" s="376">
        <v>81.8</v>
      </c>
      <c r="N7500" s="806">
        <f t="shared" si="133"/>
        <v>34.355999999999995</v>
      </c>
    </row>
    <row r="7501" spans="1:14" x14ac:dyDescent="0.2">
      <c r="A7501" s="21">
        <v>45375</v>
      </c>
      <c r="D7501" s="376">
        <v>84.87</v>
      </c>
      <c r="E7501" s="375">
        <v>80.63</v>
      </c>
      <c r="F7501" s="564">
        <f t="shared" si="134"/>
        <v>1.0525858861465958</v>
      </c>
      <c r="K7501" s="376">
        <v>77.11</v>
      </c>
      <c r="M7501" s="376">
        <v>81.8</v>
      </c>
      <c r="N7501" s="806">
        <f t="shared" si="133"/>
        <v>34.355999999999995</v>
      </c>
    </row>
    <row r="7502" spans="1:14" x14ac:dyDescent="0.2">
      <c r="A7502" s="21">
        <v>45376</v>
      </c>
      <c r="D7502" s="161">
        <v>86.18</v>
      </c>
      <c r="E7502" s="18">
        <v>81.95</v>
      </c>
      <c r="F7502" s="564">
        <f t="shared" si="134"/>
        <v>1.0516168395363026</v>
      </c>
      <c r="K7502" s="161">
        <v>78.430000000000007</v>
      </c>
      <c r="M7502" s="161">
        <v>83</v>
      </c>
      <c r="N7502" s="808">
        <f t="shared" si="133"/>
        <v>34.86</v>
      </c>
    </row>
    <row r="7503" spans="1:14" x14ac:dyDescent="0.2">
      <c r="A7503" s="21">
        <v>45377</v>
      </c>
      <c r="D7503" s="161">
        <v>85.91</v>
      </c>
      <c r="E7503" s="18">
        <v>81.62</v>
      </c>
      <c r="F7503" s="564">
        <f t="shared" si="134"/>
        <v>1.0525606469002695</v>
      </c>
      <c r="K7503" s="161">
        <v>78.099999999999994</v>
      </c>
      <c r="M7503" s="161">
        <v>82.8</v>
      </c>
      <c r="N7503" s="808">
        <f t="shared" si="133"/>
        <v>34.775999999999996</v>
      </c>
    </row>
    <row r="7504" spans="1:14" x14ac:dyDescent="0.2">
      <c r="A7504" s="21">
        <v>45378</v>
      </c>
      <c r="D7504" s="161">
        <v>84.94</v>
      </c>
      <c r="E7504" s="18">
        <v>81.349999999999994</v>
      </c>
      <c r="F7504" s="564">
        <f t="shared" si="134"/>
        <v>1.0441303011677936</v>
      </c>
      <c r="K7504" s="161">
        <v>77.83</v>
      </c>
      <c r="M7504" s="161">
        <v>82.399999999999991</v>
      </c>
      <c r="N7504" s="808">
        <f t="shared" si="133"/>
        <v>34.607999999999997</v>
      </c>
    </row>
    <row r="7505" spans="1:14" x14ac:dyDescent="0.2">
      <c r="A7505" s="21">
        <v>45379</v>
      </c>
      <c r="D7505" s="376">
        <v>86.17</v>
      </c>
      <c r="E7505" s="375">
        <v>83.17</v>
      </c>
      <c r="F7505" s="564">
        <f t="shared" si="134"/>
        <v>1.0360706985691956</v>
      </c>
      <c r="K7505" s="376">
        <v>79.650000000000006</v>
      </c>
      <c r="M7505" s="376">
        <v>82.3</v>
      </c>
      <c r="N7505" s="806">
        <f t="shared" si="133"/>
        <v>34.565999999999995</v>
      </c>
    </row>
    <row r="7506" spans="1:14" x14ac:dyDescent="0.2">
      <c r="A7506" s="21">
        <v>45380</v>
      </c>
      <c r="D7506" s="376">
        <v>86.17</v>
      </c>
      <c r="E7506" s="375">
        <v>83.17</v>
      </c>
      <c r="F7506" s="829" t="s">
        <v>3174</v>
      </c>
      <c r="K7506" s="376">
        <v>79.650000000000006</v>
      </c>
      <c r="M7506" s="376">
        <v>82.3</v>
      </c>
      <c r="N7506" s="806">
        <f t="shared" si="133"/>
        <v>34.565999999999995</v>
      </c>
    </row>
    <row r="7507" spans="1:14" x14ac:dyDescent="0.2">
      <c r="A7507" s="21">
        <v>45381</v>
      </c>
      <c r="D7507" s="376">
        <v>86.17</v>
      </c>
      <c r="E7507" s="375">
        <v>83.17</v>
      </c>
      <c r="F7507" s="564">
        <f t="shared" si="134"/>
        <v>1.0360706985691956</v>
      </c>
      <c r="K7507" s="376">
        <v>79.650000000000006</v>
      </c>
      <c r="M7507" s="376">
        <v>82.3</v>
      </c>
      <c r="N7507" s="806">
        <f t="shared" si="133"/>
        <v>34.565999999999995</v>
      </c>
    </row>
    <row r="7508" spans="1:14" ht="13.2" x14ac:dyDescent="0.2">
      <c r="A7508" s="21">
        <v>45382</v>
      </c>
      <c r="D7508" s="376">
        <v>86.17</v>
      </c>
      <c r="E7508" s="375">
        <v>83.17</v>
      </c>
      <c r="F7508" s="445" t="s">
        <v>3427</v>
      </c>
      <c r="H7508" s="750">
        <f>AVERAGE(D7478:D7508)</f>
        <v>85.336129032258071</v>
      </c>
      <c r="I7508" s="750">
        <f>AVERAGE(E7478:E7508)</f>
        <v>80.545483870967757</v>
      </c>
      <c r="K7508" s="376">
        <v>79.650000000000006</v>
      </c>
      <c r="M7508" s="376">
        <v>82.3</v>
      </c>
      <c r="N7508" s="806">
        <f t="shared" si="133"/>
        <v>34.565999999999995</v>
      </c>
    </row>
    <row r="7509" spans="1:14" x14ac:dyDescent="0.2">
      <c r="A7509" s="21">
        <v>45383</v>
      </c>
      <c r="D7509" s="551">
        <v>86.17</v>
      </c>
      <c r="E7509" s="370">
        <v>83.71</v>
      </c>
      <c r="F7509" s="564">
        <f t="shared" si="134"/>
        <v>1.0293871699916379</v>
      </c>
      <c r="K7509" s="372">
        <v>80.19</v>
      </c>
      <c r="L7509" s="18"/>
      <c r="M7509" s="161">
        <v>81.3</v>
      </c>
      <c r="N7509" s="822">
        <f t="shared" si="133"/>
        <v>34.146000000000001</v>
      </c>
    </row>
    <row r="7510" spans="1:14" x14ac:dyDescent="0.2">
      <c r="A7510" s="21">
        <v>45384</v>
      </c>
      <c r="D7510" s="161">
        <v>87.63</v>
      </c>
      <c r="E7510" s="18">
        <v>85.15</v>
      </c>
      <c r="F7510" s="564">
        <f t="shared" si="134"/>
        <v>1.0291250733998825</v>
      </c>
      <c r="K7510" s="161">
        <v>81.63</v>
      </c>
      <c r="L7510" s="18"/>
      <c r="M7510" s="161">
        <v>83</v>
      </c>
      <c r="N7510" s="808">
        <f t="shared" si="133"/>
        <v>34.86</v>
      </c>
    </row>
    <row r="7511" spans="1:14" x14ac:dyDescent="0.2">
      <c r="A7511" s="21">
        <v>45385</v>
      </c>
      <c r="D7511" s="161">
        <v>90.6</v>
      </c>
      <c r="E7511" s="18">
        <v>85.43</v>
      </c>
      <c r="F7511" s="564">
        <f t="shared" si="134"/>
        <v>1.0605173826524639</v>
      </c>
      <c r="K7511" s="161">
        <v>81.91</v>
      </c>
      <c r="L7511" s="18"/>
      <c r="M7511" s="161">
        <v>83.8</v>
      </c>
      <c r="N7511" s="808">
        <f t="shared" si="133"/>
        <v>35.195999999999998</v>
      </c>
    </row>
    <row r="7512" spans="1:14" x14ac:dyDescent="0.2">
      <c r="A7512" s="21">
        <v>45386</v>
      </c>
      <c r="D7512" s="161">
        <v>90.32</v>
      </c>
      <c r="E7512" s="18">
        <v>86.59</v>
      </c>
      <c r="F7512" s="564">
        <f t="shared" si="134"/>
        <v>1.0430765677329945</v>
      </c>
      <c r="K7512" s="18">
        <v>83.07</v>
      </c>
      <c r="L7512" s="18"/>
      <c r="M7512" s="161">
        <v>84.3</v>
      </c>
      <c r="N7512" s="808">
        <f t="shared" si="133"/>
        <v>35.405999999999999</v>
      </c>
    </row>
    <row r="7513" spans="1:14" x14ac:dyDescent="0.2">
      <c r="A7513" s="21">
        <v>45387</v>
      </c>
      <c r="D7513" s="376">
        <v>92.81</v>
      </c>
      <c r="E7513" s="375">
        <v>86.91</v>
      </c>
      <c r="F7513" s="564">
        <f t="shared" si="134"/>
        <v>1.0678863191807617</v>
      </c>
      <c r="K7513" s="375">
        <v>83.39</v>
      </c>
      <c r="L7513" s="18"/>
      <c r="M7513" s="376">
        <v>84.8</v>
      </c>
      <c r="N7513" s="806">
        <f t="shared" si="133"/>
        <v>35.616</v>
      </c>
    </row>
    <row r="7514" spans="1:14" x14ac:dyDescent="0.2">
      <c r="A7514" s="21">
        <v>45388</v>
      </c>
      <c r="D7514" s="376">
        <v>92.81</v>
      </c>
      <c r="E7514" s="375">
        <v>86.91</v>
      </c>
      <c r="F7514" s="564">
        <f t="shared" si="134"/>
        <v>1.0678863191807617</v>
      </c>
      <c r="K7514" s="375">
        <v>83.39</v>
      </c>
      <c r="L7514" s="18"/>
      <c r="M7514" s="376">
        <v>84.8</v>
      </c>
      <c r="N7514" s="806">
        <f t="shared" ref="N7514:N7548" si="135">(M7514/100)*42</f>
        <v>35.616</v>
      </c>
    </row>
    <row r="7515" spans="1:14" x14ac:dyDescent="0.2">
      <c r="A7515" s="21">
        <v>45389</v>
      </c>
      <c r="D7515" s="376">
        <v>92.81</v>
      </c>
      <c r="E7515" s="375">
        <v>86.91</v>
      </c>
      <c r="F7515" s="564">
        <f t="shared" si="134"/>
        <v>1.0678863191807617</v>
      </c>
      <c r="K7515" s="375">
        <v>83.39</v>
      </c>
      <c r="L7515" s="18"/>
      <c r="M7515" s="376">
        <v>84.8</v>
      </c>
      <c r="N7515" s="806">
        <f t="shared" si="135"/>
        <v>35.616</v>
      </c>
    </row>
    <row r="7516" spans="1:14" x14ac:dyDescent="0.2">
      <c r="A7516" s="21">
        <v>45390</v>
      </c>
      <c r="D7516" s="161">
        <v>91.73</v>
      </c>
      <c r="E7516" s="18">
        <v>86.43</v>
      </c>
      <c r="F7516" s="564">
        <f t="shared" si="134"/>
        <v>1.0613213004743722</v>
      </c>
      <c r="K7516" s="18">
        <v>82.91</v>
      </c>
      <c r="L7516" s="18"/>
      <c r="M7516" s="161">
        <v>83</v>
      </c>
      <c r="N7516" s="808">
        <f t="shared" si="135"/>
        <v>34.86</v>
      </c>
    </row>
    <row r="7517" spans="1:14" x14ac:dyDescent="0.2">
      <c r="A7517" s="21">
        <v>45391</v>
      </c>
      <c r="D7517" s="161">
        <v>92.13</v>
      </c>
      <c r="E7517" s="18">
        <v>85.23</v>
      </c>
      <c r="F7517" s="564">
        <f t="shared" si="134"/>
        <v>1.0809574093629002</v>
      </c>
      <c r="K7517" s="18">
        <v>81.709999999999994</v>
      </c>
      <c r="L7517" s="18"/>
      <c r="M7517" s="161">
        <v>81.900000000000006</v>
      </c>
      <c r="N7517" s="808">
        <f t="shared" si="135"/>
        <v>34.398000000000003</v>
      </c>
    </row>
    <row r="7518" spans="1:14" x14ac:dyDescent="0.2">
      <c r="A7518" s="21">
        <v>45392</v>
      </c>
      <c r="D7518" s="161">
        <v>91.57</v>
      </c>
      <c r="E7518" s="18">
        <v>86.21</v>
      </c>
      <c r="F7518" s="564">
        <f t="shared" si="134"/>
        <v>1.0621737617445772</v>
      </c>
      <c r="K7518" s="18">
        <v>82.69</v>
      </c>
      <c r="L7518" s="18"/>
      <c r="M7518" s="161">
        <v>82.3</v>
      </c>
      <c r="N7518" s="808">
        <f t="shared" si="135"/>
        <v>34.565999999999995</v>
      </c>
    </row>
    <row r="7519" spans="1:14" x14ac:dyDescent="0.2">
      <c r="A7519" s="21">
        <v>45393</v>
      </c>
      <c r="D7519" s="161">
        <v>91.49</v>
      </c>
      <c r="E7519" s="18">
        <v>85.02</v>
      </c>
      <c r="F7519" s="564">
        <f t="shared" si="134"/>
        <v>1.0760997412373559</v>
      </c>
      <c r="K7519" s="161">
        <v>81.5</v>
      </c>
      <c r="L7519" s="18"/>
      <c r="M7519" s="161">
        <v>82.8</v>
      </c>
      <c r="N7519" s="808">
        <f t="shared" si="135"/>
        <v>34.775999999999996</v>
      </c>
    </row>
    <row r="7520" spans="1:14" x14ac:dyDescent="0.2">
      <c r="A7520" s="21">
        <v>45394</v>
      </c>
      <c r="D7520" s="376">
        <v>93.12</v>
      </c>
      <c r="E7520" s="375">
        <v>85.66</v>
      </c>
      <c r="F7520" s="564">
        <f t="shared" si="134"/>
        <v>1.0870884893766053</v>
      </c>
      <c r="K7520" s="375">
        <v>82.14</v>
      </c>
      <c r="L7520" s="18"/>
      <c r="M7520" s="376">
        <v>82.8</v>
      </c>
      <c r="N7520" s="806">
        <f t="shared" si="135"/>
        <v>34.775999999999996</v>
      </c>
    </row>
    <row r="7521" spans="1:14" x14ac:dyDescent="0.2">
      <c r="A7521" s="21">
        <v>45395</v>
      </c>
      <c r="D7521" s="376">
        <v>93.12</v>
      </c>
      <c r="E7521" s="375">
        <v>85.66</v>
      </c>
      <c r="F7521" s="564">
        <f t="shared" si="134"/>
        <v>1.0870884893766053</v>
      </c>
      <c r="K7521" s="375">
        <v>82.14</v>
      </c>
      <c r="L7521" s="18"/>
      <c r="M7521" s="376">
        <v>82.8</v>
      </c>
      <c r="N7521" s="806">
        <f t="shared" si="135"/>
        <v>34.775999999999996</v>
      </c>
    </row>
    <row r="7522" spans="1:14" x14ac:dyDescent="0.2">
      <c r="A7522" s="21">
        <v>45396</v>
      </c>
      <c r="D7522" s="376">
        <v>93.12</v>
      </c>
      <c r="E7522" s="375">
        <v>85.66</v>
      </c>
      <c r="F7522" s="564">
        <f t="shared" si="134"/>
        <v>1.0870884893766053</v>
      </c>
      <c r="K7522" s="375">
        <v>82.14</v>
      </c>
      <c r="L7522" s="18"/>
      <c r="M7522" s="376">
        <v>82.8</v>
      </c>
      <c r="N7522" s="806">
        <f t="shared" si="135"/>
        <v>34.775999999999996</v>
      </c>
    </row>
    <row r="7523" spans="1:14" x14ac:dyDescent="0.2">
      <c r="A7523" s="21">
        <v>45397</v>
      </c>
      <c r="D7523" s="161">
        <v>90.84</v>
      </c>
      <c r="E7523" s="18">
        <v>85.41</v>
      </c>
      <c r="F7523" s="564">
        <f t="shared" si="134"/>
        <v>1.0635756937126801</v>
      </c>
      <c r="K7523" s="18">
        <v>81.89</v>
      </c>
      <c r="L7523" s="18"/>
      <c r="M7523" s="161">
        <v>79.3</v>
      </c>
      <c r="N7523" s="808">
        <f t="shared" si="135"/>
        <v>33.305999999999997</v>
      </c>
    </row>
    <row r="7524" spans="1:14" x14ac:dyDescent="0.2">
      <c r="A7524" s="21">
        <v>45398</v>
      </c>
      <c r="D7524" s="161">
        <v>91.29</v>
      </c>
      <c r="E7524" s="18">
        <v>85.36</v>
      </c>
      <c r="F7524" s="564">
        <f t="shared" si="134"/>
        <v>1.0694704779756328</v>
      </c>
      <c r="K7524" s="18">
        <v>81.84</v>
      </c>
      <c r="L7524" s="18"/>
      <c r="M7524" s="161">
        <v>79.7</v>
      </c>
      <c r="N7524" s="808">
        <f t="shared" si="135"/>
        <v>33.474000000000004</v>
      </c>
    </row>
    <row r="7525" spans="1:14" x14ac:dyDescent="0.2">
      <c r="A7525" s="21">
        <v>45399</v>
      </c>
      <c r="D7525" s="161">
        <v>89.54</v>
      </c>
      <c r="E7525" s="18">
        <v>82.69</v>
      </c>
      <c r="F7525" s="564">
        <f t="shared" si="134"/>
        <v>1.0828395211029147</v>
      </c>
      <c r="K7525" s="18">
        <v>79.17</v>
      </c>
      <c r="L7525" s="18"/>
      <c r="M7525" s="161">
        <v>78.3</v>
      </c>
      <c r="N7525" s="808">
        <f t="shared" si="135"/>
        <v>32.885999999999996</v>
      </c>
    </row>
    <row r="7526" spans="1:14" x14ac:dyDescent="0.2">
      <c r="A7526" s="21">
        <v>45400</v>
      </c>
      <c r="D7526" s="161">
        <v>88.34</v>
      </c>
      <c r="E7526" s="18">
        <v>82.73</v>
      </c>
      <c r="F7526" s="564">
        <f t="shared" si="134"/>
        <v>1.0678109512873202</v>
      </c>
      <c r="K7526" s="18">
        <v>79.209999999999994</v>
      </c>
      <c r="L7526" s="18"/>
      <c r="M7526" s="161">
        <v>77.400000000000006</v>
      </c>
      <c r="N7526" s="808">
        <f t="shared" si="135"/>
        <v>32.508000000000003</v>
      </c>
    </row>
    <row r="7527" spans="1:14" x14ac:dyDescent="0.2">
      <c r="A7527" s="21">
        <v>45401</v>
      </c>
      <c r="D7527" s="376">
        <v>87.96</v>
      </c>
      <c r="E7527" s="375">
        <v>83.14</v>
      </c>
      <c r="F7527" s="564">
        <f t="shared" si="134"/>
        <v>1.0579745008419532</v>
      </c>
      <c r="K7527" s="375">
        <v>79.62</v>
      </c>
      <c r="L7527" s="18"/>
      <c r="M7527" s="376">
        <v>78</v>
      </c>
      <c r="N7527" s="806">
        <f t="shared" si="135"/>
        <v>32.76</v>
      </c>
    </row>
    <row r="7528" spans="1:14" x14ac:dyDescent="0.2">
      <c r="A7528" s="21">
        <v>45402</v>
      </c>
      <c r="D7528" s="376">
        <v>87.96</v>
      </c>
      <c r="E7528" s="375">
        <v>83.14</v>
      </c>
      <c r="F7528" s="564">
        <f t="shared" si="134"/>
        <v>1.0579745008419532</v>
      </c>
      <c r="K7528" s="375">
        <v>79.62</v>
      </c>
      <c r="L7528" s="18"/>
      <c r="M7528" s="376">
        <v>78</v>
      </c>
      <c r="N7528" s="806">
        <f t="shared" si="135"/>
        <v>32.76</v>
      </c>
    </row>
    <row r="7529" spans="1:14" x14ac:dyDescent="0.2">
      <c r="A7529" s="21">
        <v>45403</v>
      </c>
      <c r="D7529" s="376">
        <v>87.96</v>
      </c>
      <c r="E7529" s="375">
        <v>83.14</v>
      </c>
      <c r="F7529" s="564">
        <f t="shared" si="134"/>
        <v>1.0579745008419532</v>
      </c>
      <c r="K7529" s="375">
        <v>79.62</v>
      </c>
      <c r="L7529" s="18"/>
      <c r="M7529" s="376">
        <v>78</v>
      </c>
      <c r="N7529" s="806">
        <f t="shared" si="135"/>
        <v>32.76</v>
      </c>
    </row>
    <row r="7530" spans="1:14" x14ac:dyDescent="0.2">
      <c r="A7530" s="21">
        <v>45404</v>
      </c>
      <c r="D7530" s="161">
        <v>87.3</v>
      </c>
      <c r="E7530" s="18">
        <v>82.85</v>
      </c>
      <c r="F7530" s="564">
        <f t="shared" si="134"/>
        <v>1.0537115268557635</v>
      </c>
      <c r="K7530" s="18">
        <v>79.33</v>
      </c>
      <c r="L7530" s="18"/>
      <c r="M7530" s="161">
        <v>77.5</v>
      </c>
      <c r="N7530" s="808">
        <f t="shared" si="135"/>
        <v>32.550000000000004</v>
      </c>
    </row>
    <row r="7531" spans="1:14" x14ac:dyDescent="0.2">
      <c r="A7531" s="21">
        <v>45405</v>
      </c>
      <c r="D7531" s="161">
        <v>88.29</v>
      </c>
      <c r="E7531" s="18">
        <v>83.36</v>
      </c>
      <c r="F7531" s="564">
        <f t="shared" si="134"/>
        <v>1.0591410748560461</v>
      </c>
      <c r="K7531" s="18">
        <v>79.84</v>
      </c>
      <c r="L7531" s="18"/>
      <c r="M7531" s="161">
        <v>76.900000000000006</v>
      </c>
      <c r="N7531" s="808">
        <f t="shared" si="135"/>
        <v>32.298000000000002</v>
      </c>
    </row>
    <row r="7532" spans="1:14" x14ac:dyDescent="0.2">
      <c r="A7532" s="21">
        <v>45406</v>
      </c>
      <c r="D7532" s="161">
        <v>89.02</v>
      </c>
      <c r="E7532" s="18">
        <v>82.81</v>
      </c>
      <c r="F7532" s="564">
        <f t="shared" si="134"/>
        <v>1.0749909431228111</v>
      </c>
      <c r="K7532" s="18">
        <v>79.290000000000006</v>
      </c>
      <c r="L7532" s="18"/>
      <c r="M7532" s="161">
        <v>76.3</v>
      </c>
      <c r="N7532" s="808">
        <f t="shared" si="135"/>
        <v>32.045999999999999</v>
      </c>
    </row>
    <row r="7533" spans="1:14" x14ac:dyDescent="0.2">
      <c r="A7533" s="21">
        <v>45407</v>
      </c>
      <c r="D7533" s="161">
        <v>88.1</v>
      </c>
      <c r="E7533" s="18">
        <v>83.57</v>
      </c>
      <c r="F7533" s="564">
        <f t="shared" si="134"/>
        <v>1.0542060548043557</v>
      </c>
      <c r="K7533" s="18">
        <v>80.05</v>
      </c>
      <c r="L7533" s="18"/>
      <c r="M7533" s="161">
        <v>76.3</v>
      </c>
      <c r="N7533" s="808">
        <f t="shared" si="135"/>
        <v>32.045999999999999</v>
      </c>
    </row>
    <row r="7534" spans="1:14" x14ac:dyDescent="0.2">
      <c r="A7534" s="21">
        <v>45408</v>
      </c>
      <c r="D7534" s="376">
        <v>89.95</v>
      </c>
      <c r="E7534" s="375">
        <v>83.85</v>
      </c>
      <c r="F7534" s="564">
        <f t="shared" si="134"/>
        <v>1.0727489564698869</v>
      </c>
      <c r="K7534" s="375">
        <v>80.33</v>
      </c>
      <c r="L7534" s="18"/>
      <c r="M7534" s="376">
        <v>78.3</v>
      </c>
      <c r="N7534" s="806">
        <f t="shared" si="135"/>
        <v>32.885999999999996</v>
      </c>
    </row>
    <row r="7535" spans="1:14" x14ac:dyDescent="0.2">
      <c r="A7535" s="21">
        <v>45409</v>
      </c>
      <c r="D7535" s="376">
        <v>89.95</v>
      </c>
      <c r="E7535" s="375">
        <v>83.85</v>
      </c>
      <c r="F7535" s="564">
        <f t="shared" si="134"/>
        <v>1.0727489564698869</v>
      </c>
      <c r="K7535" s="375">
        <v>80.33</v>
      </c>
      <c r="L7535" s="18"/>
      <c r="M7535" s="376">
        <v>78.3</v>
      </c>
      <c r="N7535" s="806">
        <f t="shared" si="135"/>
        <v>32.885999999999996</v>
      </c>
    </row>
    <row r="7536" spans="1:14" x14ac:dyDescent="0.2">
      <c r="A7536" s="21">
        <v>45410</v>
      </c>
      <c r="D7536" s="376">
        <v>89.95</v>
      </c>
      <c r="E7536" s="375">
        <v>83.85</v>
      </c>
      <c r="F7536" s="564">
        <f t="shared" si="134"/>
        <v>1.0727489564698869</v>
      </c>
      <c r="K7536" s="375">
        <v>80.33</v>
      </c>
      <c r="L7536" s="18"/>
      <c r="M7536" s="376">
        <v>78.3</v>
      </c>
      <c r="N7536" s="806">
        <f t="shared" si="135"/>
        <v>32.885999999999996</v>
      </c>
    </row>
    <row r="7537" spans="1:14" x14ac:dyDescent="0.2">
      <c r="A7537" s="21">
        <v>45411</v>
      </c>
      <c r="D7537" s="161">
        <v>88.44</v>
      </c>
      <c r="E7537" s="18">
        <v>82.63</v>
      </c>
      <c r="F7537" s="564">
        <f t="shared" si="134"/>
        <v>1.07031344547985</v>
      </c>
      <c r="K7537" s="18">
        <v>79.11</v>
      </c>
      <c r="L7537" s="18"/>
      <c r="M7537" s="161">
        <v>76.900000000000006</v>
      </c>
      <c r="N7537" s="808">
        <f t="shared" si="135"/>
        <v>32.298000000000002</v>
      </c>
    </row>
    <row r="7538" spans="1:14" ht="13.2" x14ac:dyDescent="0.2">
      <c r="A7538" s="21">
        <v>45412</v>
      </c>
      <c r="D7538" s="161">
        <v>88.23</v>
      </c>
      <c r="E7538" s="18">
        <v>81.93</v>
      </c>
      <c r="F7538" s="564">
        <f t="shared" si="134"/>
        <v>1.0768949102892713</v>
      </c>
      <c r="H7538" s="750">
        <f>AVERAGE(D7509:D7538)</f>
        <v>90.08499999999998</v>
      </c>
      <c r="I7538" s="750">
        <f>AVERAGE(E7509:E7538)</f>
        <v>84.526333333333326</v>
      </c>
      <c r="K7538" s="18">
        <v>78.41</v>
      </c>
      <c r="L7538" s="18"/>
      <c r="M7538" s="161">
        <v>75.3</v>
      </c>
      <c r="N7538" s="808">
        <f t="shared" si="135"/>
        <v>31.626000000000001</v>
      </c>
    </row>
    <row r="7539" spans="1:14" x14ac:dyDescent="0.2">
      <c r="A7539" s="21">
        <v>45413</v>
      </c>
      <c r="D7539" s="370">
        <v>83.55</v>
      </c>
      <c r="E7539" s="372">
        <v>79</v>
      </c>
      <c r="F7539" s="564">
        <f t="shared" si="134"/>
        <v>1.0575949367088606</v>
      </c>
      <c r="K7539" s="370">
        <v>75.48</v>
      </c>
      <c r="L7539" s="18"/>
      <c r="M7539" s="161">
        <v>72.3</v>
      </c>
      <c r="N7539" s="822">
        <f t="shared" si="135"/>
        <v>30.366</v>
      </c>
    </row>
    <row r="7540" spans="1:14" x14ac:dyDescent="0.2">
      <c r="A7540" s="21">
        <v>45414</v>
      </c>
      <c r="D7540" s="18">
        <v>84.81</v>
      </c>
      <c r="E7540" s="18">
        <v>78.95</v>
      </c>
      <c r="F7540" s="564">
        <f t="shared" si="134"/>
        <v>1.0742241925269158</v>
      </c>
      <c r="K7540" s="18">
        <v>75.430000000000007</v>
      </c>
      <c r="L7540" s="18"/>
      <c r="M7540" s="161">
        <v>70.900000000000006</v>
      </c>
      <c r="N7540" s="808">
        <f t="shared" si="135"/>
        <v>29.778000000000002</v>
      </c>
    </row>
    <row r="7541" spans="1:14" x14ac:dyDescent="0.2">
      <c r="A7541" s="21">
        <v>45415</v>
      </c>
      <c r="D7541" s="376">
        <v>83.6</v>
      </c>
      <c r="E7541" s="375">
        <v>78.11</v>
      </c>
      <c r="F7541" s="564">
        <f t="shared" si="134"/>
        <v>1.0702854948150045</v>
      </c>
      <c r="K7541" s="375">
        <v>74.59</v>
      </c>
      <c r="L7541" s="18"/>
      <c r="M7541" s="376">
        <v>68.3</v>
      </c>
      <c r="N7541" s="806">
        <f t="shared" si="135"/>
        <v>28.685999999999996</v>
      </c>
    </row>
    <row r="7542" spans="1:14" x14ac:dyDescent="0.2">
      <c r="A7542" s="21">
        <v>45416</v>
      </c>
      <c r="D7542" s="376">
        <v>83.6</v>
      </c>
      <c r="E7542" s="375">
        <v>78.11</v>
      </c>
      <c r="F7542" s="564">
        <f t="shared" si="134"/>
        <v>1.0702854948150045</v>
      </c>
      <c r="K7542" s="375">
        <v>74.59</v>
      </c>
      <c r="L7542" s="18"/>
      <c r="M7542" s="376">
        <v>68.3</v>
      </c>
      <c r="N7542" s="806">
        <f t="shared" si="135"/>
        <v>28.685999999999996</v>
      </c>
    </row>
    <row r="7543" spans="1:14" x14ac:dyDescent="0.2">
      <c r="A7543" s="21">
        <v>45417</v>
      </c>
      <c r="D7543" s="376">
        <v>83.6</v>
      </c>
      <c r="E7543" s="375">
        <v>78.11</v>
      </c>
      <c r="F7543" s="564">
        <f t="shared" si="134"/>
        <v>1.0702854948150045</v>
      </c>
      <c r="K7543" s="375">
        <v>74.59</v>
      </c>
      <c r="L7543" s="18"/>
      <c r="M7543" s="376">
        <v>68.3</v>
      </c>
      <c r="N7543" s="806">
        <f t="shared" si="135"/>
        <v>28.685999999999996</v>
      </c>
    </row>
    <row r="7544" spans="1:14" x14ac:dyDescent="0.2">
      <c r="A7544" s="21">
        <v>45418</v>
      </c>
      <c r="D7544" s="376">
        <v>83.6</v>
      </c>
      <c r="E7544" s="18">
        <v>78.48</v>
      </c>
      <c r="F7544" s="564">
        <f t="shared" si="134"/>
        <v>1.0652395514780835</v>
      </c>
      <c r="K7544" s="18">
        <v>74.959999999999994</v>
      </c>
      <c r="L7544" s="18"/>
      <c r="M7544" s="161">
        <v>67.5</v>
      </c>
      <c r="N7544" s="808">
        <f t="shared" si="135"/>
        <v>28.35</v>
      </c>
    </row>
    <row r="7545" spans="1:14" x14ac:dyDescent="0.2">
      <c r="A7545" s="21">
        <v>45419</v>
      </c>
      <c r="D7545" s="161">
        <v>82.69</v>
      </c>
      <c r="E7545" s="18">
        <v>78.38</v>
      </c>
      <c r="F7545" s="564">
        <f t="shared" si="134"/>
        <v>1.0549885174789488</v>
      </c>
      <c r="K7545" s="18">
        <v>74.86</v>
      </c>
      <c r="M7545" s="161">
        <v>68.5</v>
      </c>
      <c r="N7545" s="808">
        <f t="shared" si="135"/>
        <v>28.770000000000003</v>
      </c>
    </row>
    <row r="7546" spans="1:14" x14ac:dyDescent="0.2">
      <c r="A7546" s="21">
        <v>45420</v>
      </c>
      <c r="D7546" s="161">
        <v>82.44</v>
      </c>
      <c r="E7546" s="18">
        <v>78.989999999999995</v>
      </c>
      <c r="F7546" s="564">
        <f t="shared" si="134"/>
        <v>1.0436764147360427</v>
      </c>
      <c r="K7546" s="18">
        <v>75.47</v>
      </c>
      <c r="M7546" s="161">
        <v>69.3</v>
      </c>
      <c r="N7546" s="808">
        <f t="shared" si="135"/>
        <v>29.105999999999998</v>
      </c>
    </row>
    <row r="7547" spans="1:14" x14ac:dyDescent="0.2">
      <c r="A7547" s="21">
        <v>45421</v>
      </c>
      <c r="D7547" s="161">
        <v>83.27</v>
      </c>
      <c r="E7547" s="18">
        <v>79.260000000000005</v>
      </c>
      <c r="F7547" s="564">
        <f t="shared" si="134"/>
        <v>1.0505929851122886</v>
      </c>
      <c r="K7547" s="18">
        <v>75.739999999999995</v>
      </c>
      <c r="M7547" s="161">
        <v>68.3</v>
      </c>
      <c r="N7547" s="808">
        <f t="shared" si="135"/>
        <v>28.685999999999996</v>
      </c>
    </row>
    <row r="7548" spans="1:14" x14ac:dyDescent="0.2">
      <c r="A7548" s="21">
        <v>45422</v>
      </c>
      <c r="D7548" s="376">
        <v>83.39</v>
      </c>
      <c r="E7548" s="375">
        <v>78.260000000000005</v>
      </c>
      <c r="F7548" s="564">
        <f t="shared" si="134"/>
        <v>1.0655507283414261</v>
      </c>
      <c r="K7548" s="375">
        <v>74.739999999999995</v>
      </c>
      <c r="M7548" s="376">
        <v>68</v>
      </c>
      <c r="N7548" s="806">
        <f t="shared" si="135"/>
        <v>28.560000000000002</v>
      </c>
    </row>
    <row r="7549" spans="1:14" x14ac:dyDescent="0.2">
      <c r="A7549" s="21">
        <v>45423</v>
      </c>
      <c r="D7549" s="376">
        <v>83.39</v>
      </c>
      <c r="E7549" s="375">
        <v>78.260000000000005</v>
      </c>
      <c r="F7549" s="564">
        <f t="shared" si="134"/>
        <v>1.0655507283414261</v>
      </c>
      <c r="K7549" s="375">
        <v>74.739999999999995</v>
      </c>
      <c r="M7549" s="376">
        <v>68</v>
      </c>
      <c r="N7549" s="806">
        <f t="shared" ref="N7549:N7550" si="136">(M7549/100)*42</f>
        <v>28.560000000000002</v>
      </c>
    </row>
    <row r="7550" spans="1:14" x14ac:dyDescent="0.2">
      <c r="A7550" s="21">
        <v>45424</v>
      </c>
      <c r="D7550" s="376">
        <v>83.39</v>
      </c>
      <c r="E7550" s="375">
        <v>78.260000000000005</v>
      </c>
      <c r="F7550" s="564">
        <f t="shared" si="134"/>
        <v>1.0655507283414261</v>
      </c>
      <c r="K7550" s="375">
        <v>74.739999999999995</v>
      </c>
      <c r="M7550" s="376">
        <v>68</v>
      </c>
      <c r="N7550" s="806">
        <f t="shared" si="136"/>
        <v>28.560000000000002</v>
      </c>
    </row>
    <row r="7551" spans="1:14" x14ac:dyDescent="0.2">
      <c r="A7551" s="21">
        <v>45425</v>
      </c>
      <c r="D7551" s="161">
        <v>83.18</v>
      </c>
      <c r="E7551" s="18">
        <v>79.12</v>
      </c>
      <c r="F7551" s="564">
        <f t="shared" si="134"/>
        <v>1.0513144590495451</v>
      </c>
      <c r="K7551" s="161">
        <v>75.599999999999994</v>
      </c>
      <c r="M7551" s="161">
        <v>68.5</v>
      </c>
      <c r="N7551" s="808">
        <f t="shared" ref="N7551:N7555" si="137">(M7551/100)*42</f>
        <v>28.770000000000003</v>
      </c>
    </row>
    <row r="7552" spans="1:14" x14ac:dyDescent="0.2">
      <c r="A7552" s="21">
        <v>45426</v>
      </c>
      <c r="D7552" s="161">
        <v>81</v>
      </c>
      <c r="E7552" s="18">
        <v>78.02</v>
      </c>
      <c r="F7552" s="564">
        <f t="shared" si="134"/>
        <v>1.0381953345296078</v>
      </c>
      <c r="K7552" s="161">
        <v>74.5</v>
      </c>
      <c r="M7552" s="161">
        <v>68.3</v>
      </c>
      <c r="N7552" s="808">
        <f t="shared" si="137"/>
        <v>28.685999999999996</v>
      </c>
    </row>
    <row r="7553" spans="1:14" x14ac:dyDescent="0.2">
      <c r="A7553" s="21">
        <v>45427</v>
      </c>
      <c r="D7553" s="161">
        <v>79.98</v>
      </c>
      <c r="E7553" s="18">
        <v>78.63</v>
      </c>
      <c r="F7553" s="564">
        <f t="shared" si="134"/>
        <v>1.0171690194582221</v>
      </c>
      <c r="K7553" s="18">
        <v>75.11</v>
      </c>
      <c r="M7553" s="161">
        <v>67.5</v>
      </c>
      <c r="N7553" s="808">
        <f t="shared" si="137"/>
        <v>28.35</v>
      </c>
    </row>
    <row r="7554" spans="1:14" x14ac:dyDescent="0.2">
      <c r="A7554" s="21">
        <v>45428</v>
      </c>
      <c r="D7554" s="161">
        <v>81.650000000000006</v>
      </c>
      <c r="E7554" s="18">
        <v>79.23</v>
      </c>
      <c r="F7554" s="564">
        <f t="shared" si="134"/>
        <v>1.0305439858639405</v>
      </c>
      <c r="K7554" s="18">
        <v>75.709999999999994</v>
      </c>
      <c r="M7554" s="161">
        <v>68</v>
      </c>
      <c r="N7554" s="808">
        <f t="shared" si="137"/>
        <v>28.560000000000002</v>
      </c>
    </row>
    <row r="7555" spans="1:14" x14ac:dyDescent="0.2">
      <c r="A7555" s="21">
        <v>45429</v>
      </c>
      <c r="D7555" s="376">
        <v>82.24</v>
      </c>
      <c r="E7555" s="375">
        <v>80.06</v>
      </c>
      <c r="F7555" s="564">
        <f t="shared" si="134"/>
        <v>1.0272295778166374</v>
      </c>
      <c r="K7555" s="375">
        <v>76.540000000000006</v>
      </c>
      <c r="M7555" s="376">
        <v>68</v>
      </c>
      <c r="N7555" s="806">
        <f t="shared" si="137"/>
        <v>28.560000000000002</v>
      </c>
    </row>
    <row r="7556" spans="1:14" x14ac:dyDescent="0.2">
      <c r="A7556" s="21">
        <v>45430</v>
      </c>
      <c r="D7556" s="376">
        <v>82.24</v>
      </c>
      <c r="E7556" s="375">
        <v>80.06</v>
      </c>
      <c r="F7556" s="564">
        <f t="shared" si="134"/>
        <v>1.0272295778166374</v>
      </c>
      <c r="K7556" s="375">
        <v>76.540000000000006</v>
      </c>
      <c r="M7556" s="376">
        <v>68</v>
      </c>
      <c r="N7556" s="806">
        <f t="shared" ref="N7556:N7557" si="138">(M7556/100)*42</f>
        <v>28.560000000000002</v>
      </c>
    </row>
    <row r="7557" spans="1:14" x14ac:dyDescent="0.2">
      <c r="A7557" s="21">
        <v>45431</v>
      </c>
      <c r="D7557" s="376">
        <v>82.24</v>
      </c>
      <c r="E7557" s="375">
        <v>80.06</v>
      </c>
      <c r="F7557" s="564">
        <f t="shared" si="134"/>
        <v>1.0272295778166374</v>
      </c>
      <c r="K7557" s="375">
        <v>76.540000000000006</v>
      </c>
      <c r="M7557" s="376">
        <v>68</v>
      </c>
      <c r="N7557" s="806">
        <f t="shared" si="138"/>
        <v>28.560000000000002</v>
      </c>
    </row>
    <row r="7558" spans="1:14" x14ac:dyDescent="0.2">
      <c r="A7558" s="21">
        <v>45432</v>
      </c>
      <c r="D7558" s="161">
        <v>81.91</v>
      </c>
      <c r="E7558" s="161">
        <v>79.8</v>
      </c>
      <c r="F7558" s="564">
        <f t="shared" si="134"/>
        <v>1.0264411027568923</v>
      </c>
      <c r="K7558" s="18">
        <v>76.28</v>
      </c>
      <c r="M7558" s="161">
        <v>69.3</v>
      </c>
      <c r="N7558" s="808">
        <f t="shared" ref="N7558:N7562" si="139">(M7558/100)*42</f>
        <v>29.105999999999998</v>
      </c>
    </row>
    <row r="7559" spans="1:14" x14ac:dyDescent="0.2">
      <c r="A7559" s="21">
        <v>45433</v>
      </c>
      <c r="D7559" s="161">
        <v>81.22</v>
      </c>
      <c r="E7559" s="18">
        <v>79.260000000000005</v>
      </c>
      <c r="F7559" s="564">
        <f t="shared" si="134"/>
        <v>1.0247287408528891</v>
      </c>
      <c r="K7559" s="18">
        <v>75.739999999999995</v>
      </c>
      <c r="M7559" s="161">
        <v>69.099999999999994</v>
      </c>
      <c r="N7559" s="808">
        <f t="shared" si="139"/>
        <v>29.021999999999998</v>
      </c>
    </row>
    <row r="7560" spans="1:14" x14ac:dyDescent="0.2">
      <c r="A7560" s="21">
        <v>45434</v>
      </c>
      <c r="D7560" s="161">
        <v>79.900000000000006</v>
      </c>
      <c r="E7560" s="18">
        <v>77.569999999999993</v>
      </c>
      <c r="F7560" s="564">
        <f t="shared" si="134"/>
        <v>1.0300373855872118</v>
      </c>
      <c r="K7560" s="18">
        <v>74.05</v>
      </c>
      <c r="M7560" s="161">
        <v>70.400000000000006</v>
      </c>
      <c r="N7560" s="808">
        <f t="shared" si="139"/>
        <v>29.568000000000001</v>
      </c>
    </row>
    <row r="7561" spans="1:14" x14ac:dyDescent="0.2">
      <c r="A7561" s="21">
        <v>45435</v>
      </c>
      <c r="D7561" s="161">
        <v>79.25</v>
      </c>
      <c r="E7561" s="18">
        <v>76.87</v>
      </c>
      <c r="F7561" s="564">
        <f t="shared" ref="F7561:F7624" si="140">D7561/E7561</f>
        <v>1.0309613633407051</v>
      </c>
      <c r="K7561" s="18">
        <v>73.349999999999994</v>
      </c>
      <c r="M7561" s="161">
        <v>71.8</v>
      </c>
      <c r="N7561" s="808">
        <f t="shared" si="139"/>
        <v>30.155999999999999</v>
      </c>
    </row>
    <row r="7562" spans="1:14" x14ac:dyDescent="0.2">
      <c r="A7562" s="21">
        <v>45436</v>
      </c>
      <c r="D7562" s="376">
        <v>78.92</v>
      </c>
      <c r="E7562" s="375">
        <v>77.72</v>
      </c>
      <c r="F7562" s="564">
        <f t="shared" si="140"/>
        <v>1.0154400411734432</v>
      </c>
      <c r="K7562" s="376">
        <v>74.2</v>
      </c>
      <c r="M7562" s="376">
        <v>72.8</v>
      </c>
      <c r="N7562" s="806">
        <f t="shared" si="139"/>
        <v>30.576000000000001</v>
      </c>
    </row>
    <row r="7563" spans="1:14" x14ac:dyDescent="0.2">
      <c r="A7563" s="21">
        <v>45437</v>
      </c>
      <c r="D7563" s="376">
        <v>78.92</v>
      </c>
      <c r="E7563" s="375">
        <v>77.72</v>
      </c>
      <c r="F7563" s="564">
        <f t="shared" si="140"/>
        <v>1.0154400411734432</v>
      </c>
      <c r="K7563" s="376">
        <v>74.2</v>
      </c>
      <c r="M7563" s="376">
        <v>72.8</v>
      </c>
      <c r="N7563" s="806">
        <f t="shared" ref="N7563:N7565" si="141">(M7563/100)*42</f>
        <v>30.576000000000001</v>
      </c>
    </row>
    <row r="7564" spans="1:14" x14ac:dyDescent="0.2">
      <c r="A7564" s="21">
        <v>45438</v>
      </c>
      <c r="D7564" s="376">
        <v>78.92</v>
      </c>
      <c r="E7564" s="375">
        <v>77.72</v>
      </c>
      <c r="F7564" s="564">
        <f t="shared" si="140"/>
        <v>1.0154400411734432</v>
      </c>
      <c r="K7564" s="376">
        <v>74.2</v>
      </c>
      <c r="M7564" s="376">
        <v>72.8</v>
      </c>
      <c r="N7564" s="806">
        <f t="shared" si="141"/>
        <v>30.576000000000001</v>
      </c>
    </row>
    <row r="7565" spans="1:14" x14ac:dyDescent="0.2">
      <c r="A7565" s="21">
        <v>45439</v>
      </c>
      <c r="D7565" s="376">
        <v>78.92</v>
      </c>
      <c r="E7565" s="375">
        <v>77.72</v>
      </c>
      <c r="F7565" s="830" t="s">
        <v>3225</v>
      </c>
      <c r="K7565" s="376">
        <v>74.2</v>
      </c>
      <c r="M7565" s="376">
        <v>72.8</v>
      </c>
      <c r="N7565" s="806">
        <f t="shared" si="141"/>
        <v>30.576000000000001</v>
      </c>
    </row>
    <row r="7566" spans="1:14" x14ac:dyDescent="0.2">
      <c r="A7566" s="21">
        <v>45440</v>
      </c>
      <c r="D7566" s="161">
        <v>81.34</v>
      </c>
      <c r="E7566" s="18">
        <v>79.83</v>
      </c>
      <c r="F7566" s="564">
        <f t="shared" si="140"/>
        <v>1.0189151947889266</v>
      </c>
      <c r="K7566" s="18">
        <v>76.31</v>
      </c>
      <c r="M7566" s="161">
        <v>73.3</v>
      </c>
      <c r="N7566" s="808">
        <f t="shared" ref="N7566:N7569" si="142">(M7566/100)*42</f>
        <v>30.785999999999998</v>
      </c>
    </row>
    <row r="7567" spans="1:14" x14ac:dyDescent="0.2">
      <c r="A7567" s="21">
        <v>45441</v>
      </c>
      <c r="D7567" s="161">
        <v>81.5</v>
      </c>
      <c r="E7567" s="18">
        <v>79.23</v>
      </c>
      <c r="F7567" s="564">
        <f t="shared" si="140"/>
        <v>1.0286507635996465</v>
      </c>
      <c r="K7567" s="18">
        <v>75.709999999999994</v>
      </c>
      <c r="M7567" s="161">
        <v>73.3</v>
      </c>
      <c r="N7567" s="808">
        <f t="shared" si="142"/>
        <v>30.785999999999998</v>
      </c>
    </row>
    <row r="7568" spans="1:14" x14ac:dyDescent="0.2">
      <c r="A7568" s="21">
        <v>45442</v>
      </c>
      <c r="D7568" s="18">
        <v>81.42</v>
      </c>
      <c r="E7568" s="18">
        <v>77.91</v>
      </c>
      <c r="F7568" s="564">
        <f t="shared" si="140"/>
        <v>1.0450519830573739</v>
      </c>
      <c r="K7568" s="18">
        <v>74.39</v>
      </c>
      <c r="M7568" s="161">
        <v>71</v>
      </c>
      <c r="N7568" s="808">
        <f t="shared" si="142"/>
        <v>29.82</v>
      </c>
    </row>
    <row r="7569" spans="1:14" ht="13.2" x14ac:dyDescent="0.2">
      <c r="A7569" s="21">
        <v>45443</v>
      </c>
      <c r="D7569" s="375">
        <v>79.41</v>
      </c>
      <c r="E7569" s="375">
        <v>76.989999999999995</v>
      </c>
      <c r="F7569" s="564">
        <f t="shared" si="140"/>
        <v>1.0314326535913756</v>
      </c>
      <c r="H7569" s="750">
        <f>AVERAGE(D7539:D7569)</f>
        <v>81.79000000000002</v>
      </c>
      <c r="I7569" s="750">
        <f>AVERAGE(E7539:E7569)</f>
        <v>78.570645161290315</v>
      </c>
      <c r="K7569" s="375">
        <v>73.47</v>
      </c>
      <c r="M7569" s="376">
        <v>70.5</v>
      </c>
      <c r="N7569" s="806">
        <f t="shared" si="142"/>
        <v>29.61</v>
      </c>
    </row>
    <row r="7570" spans="1:14" x14ac:dyDescent="0.2">
      <c r="A7570" s="21">
        <v>45444</v>
      </c>
      <c r="D7570" s="430">
        <v>79.41</v>
      </c>
      <c r="E7570" s="430">
        <v>76.989999999999995</v>
      </c>
      <c r="F7570" s="564">
        <f t="shared" si="140"/>
        <v>1.0314326535913756</v>
      </c>
      <c r="K7570" s="430">
        <v>73.47</v>
      </c>
      <c r="M7570" s="376">
        <v>70.5</v>
      </c>
      <c r="N7570" s="818">
        <f t="shared" ref="N7570:N7633" si="143">(M7570/100)*42</f>
        <v>29.61</v>
      </c>
    </row>
    <row r="7571" spans="1:14" x14ac:dyDescent="0.2">
      <c r="A7571" s="21">
        <v>45445</v>
      </c>
      <c r="D7571" s="375">
        <v>79.41</v>
      </c>
      <c r="E7571" s="375">
        <v>76.989999999999995</v>
      </c>
      <c r="F7571" s="564">
        <f t="shared" si="140"/>
        <v>1.0314326535913756</v>
      </c>
      <c r="K7571" s="375">
        <v>73.47</v>
      </c>
      <c r="M7571" s="376">
        <v>70.5</v>
      </c>
      <c r="N7571" s="806">
        <f t="shared" si="143"/>
        <v>29.61</v>
      </c>
    </row>
    <row r="7572" spans="1:14" x14ac:dyDescent="0.2">
      <c r="A7572" s="21">
        <v>45446</v>
      </c>
      <c r="D7572" s="18">
        <v>76.45</v>
      </c>
      <c r="E7572" s="18">
        <v>74.22</v>
      </c>
      <c r="F7572" s="564">
        <f t="shared" si="140"/>
        <v>1.0300458097547831</v>
      </c>
      <c r="K7572" s="161">
        <v>70.7</v>
      </c>
      <c r="M7572" s="161">
        <v>68.3</v>
      </c>
      <c r="N7572" s="808">
        <f t="shared" si="143"/>
        <v>28.685999999999996</v>
      </c>
    </row>
    <row r="7573" spans="1:14" x14ac:dyDescent="0.2">
      <c r="A7573" s="21">
        <v>45447</v>
      </c>
      <c r="D7573" s="18">
        <v>75.33</v>
      </c>
      <c r="E7573" s="18">
        <v>73.25</v>
      </c>
      <c r="F7573" s="564">
        <f t="shared" si="140"/>
        <v>1.02839590443686</v>
      </c>
      <c r="K7573" s="18">
        <v>69.73</v>
      </c>
      <c r="M7573" s="161">
        <v>67.5</v>
      </c>
      <c r="N7573" s="808">
        <f t="shared" si="143"/>
        <v>28.35</v>
      </c>
    </row>
    <row r="7574" spans="1:14" x14ac:dyDescent="0.2">
      <c r="A7574" s="21">
        <v>45448</v>
      </c>
      <c r="D7574" s="18">
        <v>75.41</v>
      </c>
      <c r="E7574" s="18">
        <v>74.069999999999993</v>
      </c>
      <c r="F7574" s="564">
        <f t="shared" si="140"/>
        <v>1.0180909950047252</v>
      </c>
      <c r="K7574" s="18">
        <v>70.55</v>
      </c>
      <c r="M7574" s="161">
        <v>68</v>
      </c>
      <c r="N7574" s="808">
        <f t="shared" si="143"/>
        <v>28.560000000000002</v>
      </c>
    </row>
    <row r="7575" spans="1:14" x14ac:dyDescent="0.2">
      <c r="A7575" s="21">
        <v>45449</v>
      </c>
      <c r="D7575" s="18">
        <v>77.62</v>
      </c>
      <c r="E7575" s="18">
        <v>75.55</v>
      </c>
      <c r="F7575" s="564">
        <f t="shared" si="140"/>
        <v>1.0273990734612841</v>
      </c>
      <c r="K7575" s="18">
        <v>72.03</v>
      </c>
      <c r="M7575" s="161">
        <v>70</v>
      </c>
      <c r="N7575" s="808">
        <f t="shared" si="143"/>
        <v>29.4</v>
      </c>
    </row>
    <row r="7576" spans="1:14" x14ac:dyDescent="0.2">
      <c r="A7576" s="21">
        <v>45450</v>
      </c>
      <c r="D7576" s="375">
        <v>78.12</v>
      </c>
      <c r="E7576" s="375">
        <v>75.53</v>
      </c>
      <c r="F7576" s="564">
        <f t="shared" si="140"/>
        <v>1.0342910101946248</v>
      </c>
      <c r="K7576" s="375">
        <v>72.010000000000005</v>
      </c>
      <c r="M7576" s="376">
        <v>70.599999999999994</v>
      </c>
      <c r="N7576" s="806">
        <f t="shared" si="143"/>
        <v>29.651999999999997</v>
      </c>
    </row>
    <row r="7577" spans="1:14" x14ac:dyDescent="0.2">
      <c r="A7577" s="21">
        <v>45451</v>
      </c>
      <c r="D7577" s="375">
        <v>78.12</v>
      </c>
      <c r="E7577" s="375">
        <v>75.53</v>
      </c>
      <c r="F7577" s="564">
        <f t="shared" si="140"/>
        <v>1.0342910101946248</v>
      </c>
      <c r="K7577" s="375">
        <v>72.010000000000005</v>
      </c>
      <c r="M7577" s="376">
        <v>70.599999999999994</v>
      </c>
      <c r="N7577" s="806">
        <f t="shared" si="143"/>
        <v>29.651999999999997</v>
      </c>
    </row>
    <row r="7578" spans="1:14" x14ac:dyDescent="0.2">
      <c r="A7578" s="21">
        <v>45452</v>
      </c>
      <c r="D7578" s="375">
        <v>78.12</v>
      </c>
      <c r="E7578" s="375">
        <v>75.53</v>
      </c>
      <c r="F7578" s="564">
        <f t="shared" si="140"/>
        <v>1.0342910101946248</v>
      </c>
      <c r="K7578" s="375">
        <v>72.010000000000005</v>
      </c>
      <c r="M7578" s="376">
        <v>70.599999999999994</v>
      </c>
      <c r="N7578" s="806">
        <f t="shared" si="143"/>
        <v>29.651999999999997</v>
      </c>
    </row>
    <row r="7579" spans="1:14" x14ac:dyDescent="0.2">
      <c r="A7579" s="21">
        <v>45453</v>
      </c>
      <c r="D7579" s="18">
        <v>79.59</v>
      </c>
      <c r="E7579" s="18">
        <v>77.739999999999995</v>
      </c>
      <c r="F7579" s="564">
        <f t="shared" si="140"/>
        <v>1.0237972729611526</v>
      </c>
      <c r="K7579" s="18">
        <v>74.22</v>
      </c>
      <c r="M7579" s="161">
        <v>73.400000000000006</v>
      </c>
      <c r="N7579" s="808">
        <f t="shared" si="143"/>
        <v>30.828000000000003</v>
      </c>
    </row>
    <row r="7580" spans="1:14" x14ac:dyDescent="0.2">
      <c r="A7580" s="21">
        <v>45454</v>
      </c>
      <c r="D7580" s="18">
        <v>80.150000000000006</v>
      </c>
      <c r="E7580" s="161">
        <v>77.900000000000006</v>
      </c>
      <c r="F7580" s="564">
        <f t="shared" si="140"/>
        <v>1.0288831835686778</v>
      </c>
      <c r="K7580" s="18">
        <v>74.38</v>
      </c>
      <c r="M7580" s="161">
        <v>75.3</v>
      </c>
      <c r="N7580" s="808">
        <f t="shared" si="143"/>
        <v>31.626000000000001</v>
      </c>
    </row>
    <row r="7581" spans="1:14" x14ac:dyDescent="0.2">
      <c r="A7581" s="21">
        <v>45455</v>
      </c>
      <c r="D7581" s="18">
        <v>80.52</v>
      </c>
      <c r="E7581" s="161">
        <v>78.5</v>
      </c>
      <c r="F7581" s="564">
        <f t="shared" si="140"/>
        <v>1.025732484076433</v>
      </c>
      <c r="K7581" s="18">
        <v>74.98</v>
      </c>
      <c r="M7581" s="161">
        <v>78</v>
      </c>
      <c r="N7581" s="808">
        <f t="shared" si="143"/>
        <v>32.76</v>
      </c>
    </row>
    <row r="7582" spans="1:14" x14ac:dyDescent="0.2">
      <c r="A7582" s="21">
        <v>45456</v>
      </c>
      <c r="D7582" s="18">
        <v>81.44</v>
      </c>
      <c r="E7582" s="18">
        <v>78.62</v>
      </c>
      <c r="F7582" s="564">
        <f t="shared" si="140"/>
        <v>1.035868735690664</v>
      </c>
      <c r="K7582" s="161">
        <v>75.099999999999994</v>
      </c>
      <c r="M7582" s="161">
        <v>78.5</v>
      </c>
      <c r="N7582" s="808">
        <f t="shared" si="143"/>
        <v>32.97</v>
      </c>
    </row>
    <row r="7583" spans="1:14" x14ac:dyDescent="0.2">
      <c r="A7583" s="21">
        <v>45457</v>
      </c>
      <c r="D7583" s="375">
        <v>81.489999999999995</v>
      </c>
      <c r="E7583" s="375">
        <v>78.45</v>
      </c>
      <c r="F7583" s="564">
        <f t="shared" si="140"/>
        <v>1.038750796685787</v>
      </c>
      <c r="K7583" s="375">
        <v>74.930000000000007</v>
      </c>
      <c r="M7583" s="376">
        <v>79</v>
      </c>
      <c r="N7583" s="806">
        <f t="shared" si="143"/>
        <v>33.18</v>
      </c>
    </row>
    <row r="7584" spans="1:14" x14ac:dyDescent="0.2">
      <c r="A7584" s="21">
        <v>45458</v>
      </c>
      <c r="D7584" s="375">
        <v>81.489999999999995</v>
      </c>
      <c r="E7584" s="375">
        <v>78.45</v>
      </c>
      <c r="F7584" s="564">
        <f t="shared" si="140"/>
        <v>1.038750796685787</v>
      </c>
      <c r="K7584" s="375">
        <v>74.930000000000007</v>
      </c>
      <c r="M7584" s="376">
        <v>79</v>
      </c>
      <c r="N7584" s="806">
        <f t="shared" si="143"/>
        <v>33.18</v>
      </c>
    </row>
    <row r="7585" spans="1:14" x14ac:dyDescent="0.2">
      <c r="A7585" s="21">
        <v>45459</v>
      </c>
      <c r="D7585" s="375">
        <v>81.489999999999995</v>
      </c>
      <c r="E7585" s="375">
        <v>78.45</v>
      </c>
      <c r="F7585" s="564">
        <f t="shared" si="140"/>
        <v>1.038750796685787</v>
      </c>
      <c r="K7585" s="375">
        <v>74.930000000000007</v>
      </c>
      <c r="M7585" s="376">
        <v>79</v>
      </c>
      <c r="N7585" s="806">
        <f t="shared" si="143"/>
        <v>33.18</v>
      </c>
    </row>
    <row r="7586" spans="1:14" x14ac:dyDescent="0.2">
      <c r="A7586" s="21">
        <v>45460</v>
      </c>
      <c r="D7586" s="18">
        <v>82.45</v>
      </c>
      <c r="E7586" s="18">
        <v>80.33</v>
      </c>
      <c r="F7586" s="564">
        <f t="shared" si="140"/>
        <v>1.0263911365616831</v>
      </c>
      <c r="K7586" s="18">
        <v>76.81</v>
      </c>
      <c r="M7586" s="161">
        <v>79</v>
      </c>
      <c r="N7586" s="808">
        <f t="shared" si="143"/>
        <v>33.18</v>
      </c>
    </row>
    <row r="7587" spans="1:14" x14ac:dyDescent="0.2">
      <c r="A7587" s="21">
        <v>45461</v>
      </c>
      <c r="D7587" s="18">
        <v>84.79</v>
      </c>
      <c r="E7587" s="375">
        <v>81.569999999999993</v>
      </c>
      <c r="F7587" s="564">
        <f t="shared" si="140"/>
        <v>1.0394752972906707</v>
      </c>
      <c r="K7587" s="375">
        <v>78.05</v>
      </c>
      <c r="M7587" s="376">
        <v>78.3</v>
      </c>
      <c r="N7587" s="806">
        <f t="shared" si="143"/>
        <v>32.885999999999996</v>
      </c>
    </row>
    <row r="7588" spans="1:14" x14ac:dyDescent="0.2">
      <c r="A7588" s="21">
        <v>45462</v>
      </c>
      <c r="D7588" s="18">
        <v>85.64</v>
      </c>
      <c r="E7588" s="375">
        <v>81.569999999999993</v>
      </c>
      <c r="F7588" s="832" t="s">
        <v>3439</v>
      </c>
      <c r="K7588" s="375">
        <v>78.05</v>
      </c>
      <c r="M7588" s="376">
        <v>78.3</v>
      </c>
      <c r="N7588" s="806">
        <f t="shared" si="143"/>
        <v>32.885999999999996</v>
      </c>
    </row>
    <row r="7589" spans="1:14" x14ac:dyDescent="0.2">
      <c r="A7589" s="21">
        <v>45463</v>
      </c>
      <c r="D7589" s="18">
        <v>85.92</v>
      </c>
      <c r="E7589" s="18">
        <v>82.17</v>
      </c>
      <c r="F7589" s="564">
        <f t="shared" si="140"/>
        <v>1.0456370938298649</v>
      </c>
      <c r="K7589" s="18">
        <v>78.650000000000006</v>
      </c>
      <c r="M7589" s="161">
        <v>79</v>
      </c>
      <c r="N7589" s="808">
        <f t="shared" si="143"/>
        <v>33.18</v>
      </c>
    </row>
    <row r="7590" spans="1:14" x14ac:dyDescent="0.2">
      <c r="A7590" s="21">
        <v>45464</v>
      </c>
      <c r="D7590" s="375">
        <v>86.42</v>
      </c>
      <c r="E7590" s="375">
        <v>80.73</v>
      </c>
      <c r="F7590" s="564">
        <f t="shared" si="140"/>
        <v>1.0704818530905487</v>
      </c>
      <c r="K7590" s="375">
        <v>77.209999999999994</v>
      </c>
      <c r="M7590" s="376">
        <v>78.8</v>
      </c>
      <c r="N7590" s="806">
        <f t="shared" si="143"/>
        <v>33.095999999999997</v>
      </c>
    </row>
    <row r="7591" spans="1:14" x14ac:dyDescent="0.2">
      <c r="A7591" s="21">
        <v>45465</v>
      </c>
      <c r="D7591" s="375">
        <v>86.42</v>
      </c>
      <c r="E7591" s="375">
        <v>80.73</v>
      </c>
      <c r="F7591" s="564">
        <f t="shared" si="140"/>
        <v>1.0704818530905487</v>
      </c>
      <c r="K7591" s="375">
        <v>77.209999999999994</v>
      </c>
      <c r="M7591" s="376">
        <v>78.8</v>
      </c>
      <c r="N7591" s="806">
        <f t="shared" si="143"/>
        <v>33.095999999999997</v>
      </c>
    </row>
    <row r="7592" spans="1:14" x14ac:dyDescent="0.2">
      <c r="A7592" s="21">
        <v>45466</v>
      </c>
      <c r="D7592" s="375">
        <v>86.42</v>
      </c>
      <c r="E7592" s="375">
        <v>80.73</v>
      </c>
      <c r="F7592" s="564">
        <f t="shared" si="140"/>
        <v>1.0704818530905487</v>
      </c>
      <c r="K7592" s="375">
        <v>77.209999999999994</v>
      </c>
      <c r="M7592" s="376">
        <v>78.8</v>
      </c>
      <c r="N7592" s="806">
        <f t="shared" si="143"/>
        <v>33.095999999999997</v>
      </c>
    </row>
    <row r="7593" spans="1:14" x14ac:dyDescent="0.2">
      <c r="A7593" s="21">
        <v>45467</v>
      </c>
      <c r="D7593" s="18">
        <v>86.75</v>
      </c>
      <c r="E7593" s="18">
        <v>81.63</v>
      </c>
      <c r="F7593" s="564">
        <f t="shared" si="140"/>
        <v>1.0627220384662501</v>
      </c>
      <c r="K7593" s="18">
        <v>78.11</v>
      </c>
      <c r="M7593" s="161">
        <v>78.3</v>
      </c>
      <c r="N7593" s="808">
        <f t="shared" si="143"/>
        <v>32.885999999999996</v>
      </c>
    </row>
    <row r="7594" spans="1:14" x14ac:dyDescent="0.2">
      <c r="A7594" s="21">
        <v>45468</v>
      </c>
      <c r="D7594" s="18">
        <v>86.81</v>
      </c>
      <c r="E7594" s="18">
        <v>80.83</v>
      </c>
      <c r="F7594" s="564">
        <f t="shared" si="140"/>
        <v>1.073982432265248</v>
      </c>
      <c r="K7594" s="18">
        <v>77.31</v>
      </c>
      <c r="M7594" s="161">
        <v>79.5</v>
      </c>
      <c r="N7594" s="808">
        <f t="shared" si="143"/>
        <v>33.39</v>
      </c>
    </row>
    <row r="7595" spans="1:14" x14ac:dyDescent="0.2">
      <c r="A7595" s="21">
        <v>45469</v>
      </c>
      <c r="D7595" s="18">
        <v>85.76</v>
      </c>
      <c r="E7595" s="161">
        <v>80.900000000000006</v>
      </c>
      <c r="F7595" s="564">
        <f t="shared" si="140"/>
        <v>1.0600741656365884</v>
      </c>
      <c r="K7595" s="18">
        <v>77.38</v>
      </c>
      <c r="M7595" s="161">
        <v>80.5</v>
      </c>
      <c r="N7595" s="808">
        <f t="shared" si="143"/>
        <v>33.81</v>
      </c>
    </row>
    <row r="7596" spans="1:14" x14ac:dyDescent="0.2">
      <c r="A7596" s="21">
        <v>45470</v>
      </c>
      <c r="D7596" s="161">
        <v>87</v>
      </c>
      <c r="E7596" s="18">
        <v>81.739999999999995</v>
      </c>
      <c r="F7596" s="564">
        <f t="shared" si="140"/>
        <v>1.0643503792512847</v>
      </c>
      <c r="K7596" s="18">
        <v>78.22</v>
      </c>
      <c r="M7596" s="161">
        <v>82.3</v>
      </c>
      <c r="N7596" s="808">
        <f t="shared" si="143"/>
        <v>34.565999999999995</v>
      </c>
    </row>
    <row r="7597" spans="1:14" x14ac:dyDescent="0.2">
      <c r="A7597" s="21">
        <v>45471</v>
      </c>
      <c r="D7597" s="375">
        <v>87.26</v>
      </c>
      <c r="E7597" s="375">
        <v>81.540000000000006</v>
      </c>
      <c r="F7597" s="564">
        <f t="shared" si="140"/>
        <v>1.0701496198184939</v>
      </c>
      <c r="K7597" s="375">
        <v>78.02</v>
      </c>
      <c r="M7597" s="376">
        <v>83.5</v>
      </c>
      <c r="N7597" s="806">
        <f t="shared" si="143"/>
        <v>35.07</v>
      </c>
    </row>
    <row r="7598" spans="1:14" x14ac:dyDescent="0.2">
      <c r="A7598" s="21">
        <v>45472</v>
      </c>
      <c r="D7598" s="375">
        <v>87.26</v>
      </c>
      <c r="E7598" s="375">
        <v>81.540000000000006</v>
      </c>
      <c r="F7598" s="564">
        <f t="shared" si="140"/>
        <v>1.0701496198184939</v>
      </c>
      <c r="K7598" s="375">
        <v>78.02</v>
      </c>
      <c r="M7598" s="376">
        <v>83.5</v>
      </c>
      <c r="N7598" s="806">
        <f t="shared" si="143"/>
        <v>35.07</v>
      </c>
    </row>
    <row r="7599" spans="1:14" ht="13.2" x14ac:dyDescent="0.2">
      <c r="A7599" s="21">
        <v>45473</v>
      </c>
      <c r="D7599" s="375">
        <v>87.26</v>
      </c>
      <c r="E7599" s="375">
        <v>81.540000000000006</v>
      </c>
      <c r="F7599" s="564">
        <f t="shared" si="140"/>
        <v>1.0701496198184939</v>
      </c>
      <c r="H7599" s="750">
        <f>AVERAGE(D7570:D7599)</f>
        <v>82.344000000000037</v>
      </c>
      <c r="I7599" s="750">
        <f>AVERAGE(E7570:E7599)</f>
        <v>78.777333333333317</v>
      </c>
      <c r="K7599" s="375">
        <v>78.02</v>
      </c>
      <c r="M7599" s="376">
        <v>83.5</v>
      </c>
      <c r="N7599" s="806">
        <f t="shared" si="143"/>
        <v>35.07</v>
      </c>
    </row>
    <row r="7600" spans="1:14" x14ac:dyDescent="0.2">
      <c r="A7600" s="21">
        <v>45474</v>
      </c>
      <c r="D7600" s="370">
        <v>86.57</v>
      </c>
      <c r="E7600" s="370">
        <v>83.38</v>
      </c>
      <c r="F7600" s="564">
        <f t="shared" si="140"/>
        <v>1.0382585751978892</v>
      </c>
      <c r="K7600" s="370">
        <v>79.86</v>
      </c>
      <c r="M7600" s="161">
        <v>84.5</v>
      </c>
      <c r="N7600" s="822">
        <f t="shared" si="143"/>
        <v>35.49</v>
      </c>
    </row>
    <row r="7601" spans="1:14" x14ac:dyDescent="0.2">
      <c r="A7601" s="21">
        <v>45475</v>
      </c>
      <c r="D7601" s="18">
        <v>88.28</v>
      </c>
      <c r="E7601" s="18">
        <v>82.81</v>
      </c>
      <c r="F7601" s="564">
        <f t="shared" si="140"/>
        <v>1.0660548242965826</v>
      </c>
      <c r="K7601" s="18">
        <v>79.290000000000006</v>
      </c>
      <c r="M7601" s="161">
        <v>84.5</v>
      </c>
      <c r="N7601" s="808">
        <f t="shared" si="143"/>
        <v>35.49</v>
      </c>
    </row>
    <row r="7602" spans="1:14" x14ac:dyDescent="0.2">
      <c r="A7602" s="21">
        <v>45476</v>
      </c>
      <c r="D7602" s="18">
        <v>88.25</v>
      </c>
      <c r="E7602" s="375">
        <v>83.88</v>
      </c>
      <c r="F7602" s="564">
        <f t="shared" si="140"/>
        <v>1.0520982355746304</v>
      </c>
      <c r="K7602" s="375">
        <v>80.36</v>
      </c>
      <c r="M7602" s="376">
        <v>84.3</v>
      </c>
      <c r="N7602" s="806">
        <f t="shared" si="143"/>
        <v>35.405999999999999</v>
      </c>
    </row>
    <row r="7603" spans="1:14" x14ac:dyDescent="0.2">
      <c r="A7603" s="21">
        <v>45477</v>
      </c>
      <c r="D7603" s="18">
        <v>88.34</v>
      </c>
      <c r="E7603" s="375">
        <v>83.88</v>
      </c>
      <c r="F7603" s="832" t="s">
        <v>3381</v>
      </c>
      <c r="K7603" s="375">
        <v>80.36</v>
      </c>
      <c r="M7603" s="376">
        <v>84.3</v>
      </c>
      <c r="N7603" s="806">
        <f t="shared" si="143"/>
        <v>35.405999999999999</v>
      </c>
    </row>
    <row r="7604" spans="1:14" x14ac:dyDescent="0.2">
      <c r="A7604" s="21">
        <v>45478</v>
      </c>
      <c r="D7604" s="375">
        <v>88.66</v>
      </c>
      <c r="E7604" s="375">
        <v>83.16</v>
      </c>
      <c r="F7604" s="564">
        <f t="shared" si="140"/>
        <v>1.0661375661375661</v>
      </c>
      <c r="K7604" s="375">
        <v>79.64</v>
      </c>
      <c r="M7604" s="376">
        <v>84.3</v>
      </c>
      <c r="N7604" s="806">
        <f t="shared" si="143"/>
        <v>35.405999999999999</v>
      </c>
    </row>
    <row r="7605" spans="1:14" x14ac:dyDescent="0.2">
      <c r="A7605" s="21">
        <v>45479</v>
      </c>
      <c r="D7605" s="375">
        <v>88.66</v>
      </c>
      <c r="E7605" s="375">
        <v>83.16</v>
      </c>
      <c r="F7605" s="564">
        <f t="shared" si="140"/>
        <v>1.0661375661375661</v>
      </c>
      <c r="K7605" s="375">
        <v>79.64</v>
      </c>
      <c r="M7605" s="376">
        <v>84.3</v>
      </c>
      <c r="N7605" s="806">
        <f t="shared" si="143"/>
        <v>35.405999999999999</v>
      </c>
    </row>
    <row r="7606" spans="1:14" x14ac:dyDescent="0.2">
      <c r="A7606" s="21">
        <v>45480</v>
      </c>
      <c r="D7606" s="375">
        <v>88.66</v>
      </c>
      <c r="E7606" s="375">
        <v>83.16</v>
      </c>
      <c r="F7606" s="564">
        <f t="shared" si="140"/>
        <v>1.0661375661375661</v>
      </c>
      <c r="K7606" s="375">
        <v>79.64</v>
      </c>
      <c r="M7606" s="376">
        <v>84.3</v>
      </c>
      <c r="N7606" s="806">
        <f t="shared" si="143"/>
        <v>35.405999999999999</v>
      </c>
    </row>
    <row r="7607" spans="1:14" x14ac:dyDescent="0.2">
      <c r="A7607" s="21">
        <v>45481</v>
      </c>
      <c r="D7607" s="18">
        <v>87.15</v>
      </c>
      <c r="E7607" s="18">
        <v>82.33</v>
      </c>
      <c r="F7607" s="564">
        <f t="shared" si="140"/>
        <v>1.0585448803595288</v>
      </c>
      <c r="K7607" s="18">
        <v>78.81</v>
      </c>
      <c r="M7607" s="161">
        <v>83.5</v>
      </c>
      <c r="N7607" s="808">
        <f t="shared" si="143"/>
        <v>35.07</v>
      </c>
    </row>
    <row r="7608" spans="1:14" x14ac:dyDescent="0.2">
      <c r="A7608" s="21">
        <v>45482</v>
      </c>
      <c r="D7608" s="18">
        <v>86.48</v>
      </c>
      <c r="E7608" s="18">
        <v>81.41</v>
      </c>
      <c r="F7608" s="564">
        <f t="shared" si="140"/>
        <v>1.0622773615035008</v>
      </c>
      <c r="K7608" s="18">
        <v>77.89</v>
      </c>
      <c r="M7608" s="161">
        <v>82.6</v>
      </c>
      <c r="N7608" s="808">
        <f t="shared" si="143"/>
        <v>34.692</v>
      </c>
    </row>
    <row r="7609" spans="1:14" x14ac:dyDescent="0.2">
      <c r="A7609" s="21">
        <v>45483</v>
      </c>
      <c r="D7609" s="18">
        <v>86.55</v>
      </c>
      <c r="E7609" s="161">
        <v>82.1</v>
      </c>
      <c r="F7609" s="564">
        <f t="shared" si="140"/>
        <v>1.0542021924482339</v>
      </c>
      <c r="K7609" s="18">
        <v>78.58</v>
      </c>
      <c r="M7609" s="161">
        <v>81.400000000000006</v>
      </c>
      <c r="N7609" s="808">
        <f t="shared" si="143"/>
        <v>34.188000000000002</v>
      </c>
    </row>
    <row r="7610" spans="1:14" x14ac:dyDescent="0.2">
      <c r="A7610" s="21">
        <v>45484</v>
      </c>
      <c r="D7610" s="18">
        <v>86.49</v>
      </c>
      <c r="E7610" s="18">
        <v>82.62</v>
      </c>
      <c r="F7610" s="564">
        <f t="shared" si="140"/>
        <v>1.0468409586056644</v>
      </c>
      <c r="K7610" s="161">
        <v>79.099999999999994</v>
      </c>
      <c r="M7610" s="161">
        <v>81</v>
      </c>
      <c r="N7610" s="808">
        <f t="shared" si="143"/>
        <v>34.020000000000003</v>
      </c>
    </row>
    <row r="7611" spans="1:14" x14ac:dyDescent="0.2">
      <c r="A7611" s="21">
        <v>45485</v>
      </c>
      <c r="D7611" s="375">
        <v>87.35</v>
      </c>
      <c r="E7611" s="375">
        <v>82.21</v>
      </c>
      <c r="F7611" s="564">
        <f t="shared" si="140"/>
        <v>1.0625228074443498</v>
      </c>
      <c r="K7611" s="375">
        <v>78.69</v>
      </c>
      <c r="M7611" s="376">
        <v>81</v>
      </c>
      <c r="N7611" s="806">
        <f t="shared" si="143"/>
        <v>34.020000000000003</v>
      </c>
    </row>
    <row r="7612" spans="1:14" x14ac:dyDescent="0.2">
      <c r="A7612" s="21">
        <v>45486</v>
      </c>
      <c r="D7612" s="375">
        <v>87.35</v>
      </c>
      <c r="E7612" s="375">
        <v>82.21</v>
      </c>
      <c r="F7612" s="564">
        <f t="shared" si="140"/>
        <v>1.0625228074443498</v>
      </c>
      <c r="K7612" s="375">
        <v>78.69</v>
      </c>
      <c r="M7612" s="376">
        <v>81</v>
      </c>
      <c r="N7612" s="806">
        <f t="shared" si="143"/>
        <v>34.020000000000003</v>
      </c>
    </row>
    <row r="7613" spans="1:14" x14ac:dyDescent="0.2">
      <c r="A7613" s="21">
        <v>45487</v>
      </c>
      <c r="D7613" s="375">
        <v>87.35</v>
      </c>
      <c r="E7613" s="375">
        <v>82.21</v>
      </c>
      <c r="F7613" s="564">
        <f t="shared" si="140"/>
        <v>1.0625228074443498</v>
      </c>
      <c r="K7613" s="375">
        <v>78.69</v>
      </c>
      <c r="M7613" s="376">
        <v>81</v>
      </c>
      <c r="N7613" s="806">
        <f t="shared" si="143"/>
        <v>34.020000000000003</v>
      </c>
    </row>
    <row r="7614" spans="1:14" x14ac:dyDescent="0.2">
      <c r="A7614" s="21">
        <v>45488</v>
      </c>
      <c r="D7614" s="18">
        <v>86.42</v>
      </c>
      <c r="E7614" s="18">
        <v>81.91</v>
      </c>
      <c r="F7614" s="564">
        <f t="shared" si="140"/>
        <v>1.0550604321816628</v>
      </c>
      <c r="K7614" s="18">
        <v>78.39</v>
      </c>
      <c r="M7614" s="161">
        <v>79.5</v>
      </c>
      <c r="N7614" s="808">
        <f t="shared" si="143"/>
        <v>33.39</v>
      </c>
    </row>
    <row r="7615" spans="1:14" x14ac:dyDescent="0.2">
      <c r="A7615" s="21">
        <v>45489</v>
      </c>
      <c r="D7615" s="161">
        <v>86.6</v>
      </c>
      <c r="E7615" s="18">
        <v>80.760000000000005</v>
      </c>
      <c r="F7615" s="564">
        <f t="shared" si="140"/>
        <v>1.0723130262506191</v>
      </c>
      <c r="K7615" s="18">
        <v>77.239999999999995</v>
      </c>
      <c r="M7615" s="161">
        <v>78.5</v>
      </c>
      <c r="N7615" s="808">
        <f t="shared" si="143"/>
        <v>32.97</v>
      </c>
    </row>
    <row r="7616" spans="1:14" x14ac:dyDescent="0.2">
      <c r="A7616" s="21">
        <v>45490</v>
      </c>
      <c r="D7616" s="18">
        <v>85.76</v>
      </c>
      <c r="E7616" s="18">
        <v>82.85</v>
      </c>
      <c r="F7616" s="564">
        <f t="shared" si="140"/>
        <v>1.0351237175618588</v>
      </c>
      <c r="K7616" s="18">
        <v>79.33</v>
      </c>
      <c r="M7616" s="161">
        <v>78.3</v>
      </c>
      <c r="N7616" s="808">
        <f t="shared" si="143"/>
        <v>32.885999999999996</v>
      </c>
    </row>
    <row r="7617" spans="1:14" x14ac:dyDescent="0.2">
      <c r="A7617" s="21">
        <v>45491</v>
      </c>
      <c r="D7617" s="18">
        <v>86.26</v>
      </c>
      <c r="E7617" s="18">
        <v>82.82</v>
      </c>
      <c r="F7617" s="564">
        <f t="shared" si="140"/>
        <v>1.0415358609031635</v>
      </c>
      <c r="K7617" s="161">
        <v>79.3</v>
      </c>
      <c r="M7617" s="161">
        <v>78.100000000000009</v>
      </c>
      <c r="N7617" s="808">
        <f t="shared" si="143"/>
        <v>32.802000000000007</v>
      </c>
    </row>
    <row r="7618" spans="1:14" x14ac:dyDescent="0.2">
      <c r="A7618" s="21">
        <v>45492</v>
      </c>
      <c r="D7618" s="375">
        <v>85.19</v>
      </c>
      <c r="E7618" s="375">
        <v>80.13</v>
      </c>
      <c r="F7618" s="564">
        <f t="shared" si="140"/>
        <v>1.0631473854985649</v>
      </c>
      <c r="K7618" s="375">
        <v>76.61</v>
      </c>
      <c r="M7618" s="376">
        <v>77.5</v>
      </c>
      <c r="N7618" s="806">
        <f t="shared" si="143"/>
        <v>32.550000000000004</v>
      </c>
    </row>
    <row r="7619" spans="1:14" x14ac:dyDescent="0.2">
      <c r="A7619" s="21">
        <v>45493</v>
      </c>
      <c r="D7619" s="375">
        <v>85.19</v>
      </c>
      <c r="E7619" s="375">
        <v>80.13</v>
      </c>
      <c r="F7619" s="564">
        <f t="shared" si="140"/>
        <v>1.0631473854985649</v>
      </c>
      <c r="K7619" s="375">
        <v>76.61</v>
      </c>
      <c r="M7619" s="376">
        <v>77.5</v>
      </c>
      <c r="N7619" s="806">
        <f t="shared" si="143"/>
        <v>32.550000000000004</v>
      </c>
    </row>
    <row r="7620" spans="1:14" x14ac:dyDescent="0.2">
      <c r="A7620" s="21">
        <v>45494</v>
      </c>
      <c r="D7620" s="375">
        <v>85.19</v>
      </c>
      <c r="E7620" s="375">
        <v>80.13</v>
      </c>
      <c r="F7620" s="564">
        <f t="shared" si="140"/>
        <v>1.0631473854985649</v>
      </c>
      <c r="K7620" s="375">
        <v>76.61</v>
      </c>
      <c r="M7620" s="376">
        <v>77.5</v>
      </c>
      <c r="N7620" s="806">
        <f t="shared" si="143"/>
        <v>32.550000000000004</v>
      </c>
    </row>
    <row r="7621" spans="1:14" x14ac:dyDescent="0.2">
      <c r="A7621" s="21">
        <v>45495</v>
      </c>
      <c r="D7621" s="18">
        <v>83.44</v>
      </c>
      <c r="E7621" s="18">
        <v>79.78</v>
      </c>
      <c r="F7621" s="564">
        <f t="shared" si="140"/>
        <v>1.0458761594384558</v>
      </c>
      <c r="K7621" s="18">
        <v>76.260000000000005</v>
      </c>
      <c r="M7621" s="161">
        <v>77.600000000000009</v>
      </c>
      <c r="N7621" s="808">
        <f t="shared" si="143"/>
        <v>32.592000000000006</v>
      </c>
    </row>
    <row r="7622" spans="1:14" x14ac:dyDescent="0.2">
      <c r="A7622" s="21">
        <v>45496</v>
      </c>
      <c r="D7622" s="161">
        <v>82.2</v>
      </c>
      <c r="E7622" s="18">
        <v>76.959999999999994</v>
      </c>
      <c r="F7622" s="564">
        <f t="shared" si="140"/>
        <v>1.0680873180873183</v>
      </c>
      <c r="K7622" s="18">
        <v>73.44</v>
      </c>
      <c r="M7622" s="161">
        <v>77.400000000000006</v>
      </c>
      <c r="N7622" s="808">
        <f t="shared" si="143"/>
        <v>32.508000000000003</v>
      </c>
    </row>
    <row r="7623" spans="1:14" x14ac:dyDescent="0.2">
      <c r="A7623" s="21">
        <v>45497</v>
      </c>
      <c r="D7623" s="18">
        <v>83.01</v>
      </c>
      <c r="E7623" s="18">
        <v>77.59</v>
      </c>
      <c r="F7623" s="564">
        <f t="shared" si="140"/>
        <v>1.0698543626756025</v>
      </c>
      <c r="K7623" s="18">
        <v>74.069999999999993</v>
      </c>
      <c r="M7623" s="161">
        <v>77.8</v>
      </c>
      <c r="N7623" s="808">
        <f t="shared" si="143"/>
        <v>32.676000000000002</v>
      </c>
    </row>
    <row r="7624" spans="1:14" x14ac:dyDescent="0.2">
      <c r="A7624" s="21">
        <v>45498</v>
      </c>
      <c r="D7624" s="18">
        <v>82.58</v>
      </c>
      <c r="E7624" s="18">
        <v>78.28</v>
      </c>
      <c r="F7624" s="564">
        <f t="shared" si="140"/>
        <v>1.0549310168625448</v>
      </c>
      <c r="K7624" s="18">
        <v>74.760000000000005</v>
      </c>
      <c r="M7624" s="161">
        <v>77.8</v>
      </c>
      <c r="N7624" s="808">
        <f t="shared" si="143"/>
        <v>32.676000000000002</v>
      </c>
    </row>
    <row r="7625" spans="1:14" x14ac:dyDescent="0.2">
      <c r="A7625" s="21">
        <v>45499</v>
      </c>
      <c r="D7625" s="375">
        <v>81.349999999999994</v>
      </c>
      <c r="E7625" s="375">
        <v>77.16</v>
      </c>
      <c r="F7625" s="564">
        <f t="shared" ref="F7625:F7688" si="144">D7625/E7625</f>
        <v>1.0543027475375841</v>
      </c>
      <c r="K7625" s="375">
        <v>73.64</v>
      </c>
      <c r="M7625" s="376">
        <v>77.8</v>
      </c>
      <c r="N7625" s="806">
        <f t="shared" si="143"/>
        <v>32.676000000000002</v>
      </c>
    </row>
    <row r="7626" spans="1:14" x14ac:dyDescent="0.2">
      <c r="A7626" s="21">
        <v>45500</v>
      </c>
      <c r="D7626" s="375">
        <v>81.349999999999994</v>
      </c>
      <c r="E7626" s="375">
        <v>77.16</v>
      </c>
      <c r="F7626" s="564">
        <f t="shared" si="144"/>
        <v>1.0543027475375841</v>
      </c>
      <c r="K7626" s="375">
        <v>73.64</v>
      </c>
      <c r="M7626" s="376">
        <v>77.8</v>
      </c>
      <c r="N7626" s="806">
        <f t="shared" si="143"/>
        <v>32.676000000000002</v>
      </c>
    </row>
    <row r="7627" spans="1:14" x14ac:dyDescent="0.2">
      <c r="A7627" s="21">
        <v>45501</v>
      </c>
      <c r="D7627" s="375">
        <v>81.349999999999994</v>
      </c>
      <c r="E7627" s="375">
        <v>77.16</v>
      </c>
      <c r="F7627" s="564">
        <f t="shared" si="144"/>
        <v>1.0543027475375841</v>
      </c>
      <c r="K7627" s="375">
        <v>73.64</v>
      </c>
      <c r="M7627" s="376">
        <v>77.8</v>
      </c>
      <c r="N7627" s="806">
        <f t="shared" si="143"/>
        <v>32.676000000000002</v>
      </c>
    </row>
    <row r="7628" spans="1:14" x14ac:dyDescent="0.2">
      <c r="A7628" s="21">
        <v>45502</v>
      </c>
      <c r="D7628" s="18">
        <v>80.94</v>
      </c>
      <c r="E7628" s="18">
        <v>75.81</v>
      </c>
      <c r="F7628" s="564">
        <f t="shared" si="144"/>
        <v>1.0676691729323307</v>
      </c>
      <c r="K7628" s="18">
        <v>72.290000000000006</v>
      </c>
      <c r="M7628" s="161">
        <v>76.900000000000006</v>
      </c>
      <c r="N7628" s="808">
        <f t="shared" si="143"/>
        <v>32.298000000000002</v>
      </c>
    </row>
    <row r="7629" spans="1:14" x14ac:dyDescent="0.2">
      <c r="A7629" s="21">
        <v>45503</v>
      </c>
      <c r="D7629" s="18">
        <v>79.260000000000005</v>
      </c>
      <c r="E7629" s="18">
        <v>74.73</v>
      </c>
      <c r="F7629" s="564">
        <f t="shared" si="144"/>
        <v>1.0606182256122039</v>
      </c>
      <c r="K7629" s="18">
        <v>71.209999999999994</v>
      </c>
      <c r="M7629" s="161">
        <v>76.8</v>
      </c>
      <c r="N7629" s="808">
        <f t="shared" si="143"/>
        <v>32.256</v>
      </c>
    </row>
    <row r="7630" spans="1:14" ht="13.2" x14ac:dyDescent="0.2">
      <c r="A7630" s="21">
        <v>45504</v>
      </c>
      <c r="D7630" s="18">
        <v>81.39</v>
      </c>
      <c r="E7630" s="18">
        <v>77.91</v>
      </c>
      <c r="F7630" s="564">
        <f t="shared" si="144"/>
        <v>1.0446669233731229</v>
      </c>
      <c r="H7630" s="750">
        <f>AVERAGE(D7600:D7630)</f>
        <v>85.278064516129035</v>
      </c>
      <c r="I7630" s="750">
        <f>AVERAGE(E7600:E7630)</f>
        <v>80.638387096774181</v>
      </c>
      <c r="K7630" s="18">
        <v>74.39</v>
      </c>
      <c r="M7630" s="161">
        <v>77.600000000000009</v>
      </c>
      <c r="N7630" s="808">
        <f t="shared" si="143"/>
        <v>32.592000000000006</v>
      </c>
    </row>
    <row r="7631" spans="1:14" x14ac:dyDescent="0.2">
      <c r="A7631" s="21">
        <v>45505</v>
      </c>
      <c r="D7631" s="370">
        <v>81.37</v>
      </c>
      <c r="E7631" s="370">
        <v>76.31</v>
      </c>
      <c r="F7631" s="564">
        <f t="shared" si="144"/>
        <v>1.0663084785742367</v>
      </c>
      <c r="K7631" s="370">
        <v>72.790000000000006</v>
      </c>
      <c r="M7631" s="161">
        <v>74.900000000000006</v>
      </c>
      <c r="N7631" s="822">
        <f t="shared" si="143"/>
        <v>31.458000000000006</v>
      </c>
    </row>
    <row r="7632" spans="1:14" x14ac:dyDescent="0.2">
      <c r="A7632" s="21">
        <v>45506</v>
      </c>
      <c r="D7632" s="375">
        <v>78.349999999999994</v>
      </c>
      <c r="E7632" s="375">
        <v>73.52</v>
      </c>
      <c r="F7632" s="564">
        <f t="shared" si="144"/>
        <v>1.06569640914037</v>
      </c>
      <c r="K7632" s="376">
        <v>70</v>
      </c>
      <c r="M7632" s="376">
        <v>72</v>
      </c>
      <c r="N7632" s="806">
        <f t="shared" si="143"/>
        <v>30.24</v>
      </c>
    </row>
    <row r="7633" spans="1:14" x14ac:dyDescent="0.2">
      <c r="A7633" s="21">
        <v>45507</v>
      </c>
      <c r="D7633" s="375">
        <v>78.349999999999994</v>
      </c>
      <c r="E7633" s="375">
        <v>73.52</v>
      </c>
      <c r="F7633" s="564">
        <f t="shared" si="144"/>
        <v>1.06569640914037</v>
      </c>
      <c r="K7633" s="376">
        <v>70</v>
      </c>
      <c r="M7633" s="376">
        <v>72</v>
      </c>
      <c r="N7633" s="806">
        <f t="shared" si="143"/>
        <v>30.24</v>
      </c>
    </row>
    <row r="7634" spans="1:14" x14ac:dyDescent="0.2">
      <c r="A7634" s="21">
        <v>45508</v>
      </c>
      <c r="D7634" s="375">
        <v>78.349999999999994</v>
      </c>
      <c r="E7634" s="375">
        <v>73.52</v>
      </c>
      <c r="F7634" s="564">
        <f t="shared" si="144"/>
        <v>1.06569640914037</v>
      </c>
      <c r="K7634" s="376">
        <v>70</v>
      </c>
      <c r="M7634" s="376">
        <v>72</v>
      </c>
      <c r="N7634" s="806">
        <f t="shared" ref="N7634:N7697" si="145">(M7634/100)*42</f>
        <v>30.24</v>
      </c>
    </row>
    <row r="7635" spans="1:14" x14ac:dyDescent="0.2">
      <c r="A7635" s="21">
        <v>45509</v>
      </c>
      <c r="D7635" s="18">
        <v>77.510000000000005</v>
      </c>
      <c r="E7635" s="18">
        <v>72.94</v>
      </c>
      <c r="F7635" s="564">
        <f t="shared" si="144"/>
        <v>1.0626542363586511</v>
      </c>
      <c r="K7635" s="18">
        <v>69.42</v>
      </c>
      <c r="M7635" s="161">
        <v>71.5</v>
      </c>
      <c r="N7635" s="808">
        <f t="shared" si="145"/>
        <v>30.029999999999998</v>
      </c>
    </row>
    <row r="7636" spans="1:14" x14ac:dyDescent="0.2">
      <c r="A7636" s="21">
        <v>45510</v>
      </c>
      <c r="D7636" s="18">
        <v>76.62</v>
      </c>
      <c r="E7636" s="161">
        <v>73.2</v>
      </c>
      <c r="F7636" s="564">
        <f t="shared" si="144"/>
        <v>1.0467213114754099</v>
      </c>
      <c r="K7636" s="18">
        <v>69.680000000000007</v>
      </c>
      <c r="M7636" s="161">
        <v>73.5</v>
      </c>
      <c r="N7636" s="808">
        <f t="shared" si="145"/>
        <v>30.87</v>
      </c>
    </row>
    <row r="7637" spans="1:14" x14ac:dyDescent="0.2">
      <c r="A7637" s="21">
        <v>45511</v>
      </c>
      <c r="D7637" s="18">
        <v>78.260000000000005</v>
      </c>
      <c r="E7637" s="18">
        <v>75.23</v>
      </c>
      <c r="F7637" s="564">
        <f t="shared" si="144"/>
        <v>1.0402764854446365</v>
      </c>
      <c r="K7637" s="18">
        <v>71.709999999999994</v>
      </c>
      <c r="M7637" s="161">
        <v>76.5</v>
      </c>
      <c r="N7637" s="808">
        <f t="shared" si="145"/>
        <v>32.130000000000003</v>
      </c>
    </row>
    <row r="7638" spans="1:14" x14ac:dyDescent="0.2">
      <c r="A7638" s="21">
        <v>45512</v>
      </c>
      <c r="D7638" s="18">
        <v>80.760000000000005</v>
      </c>
      <c r="E7638" s="18">
        <v>76.19</v>
      </c>
      <c r="F7638" s="564">
        <f t="shared" si="144"/>
        <v>1.0599816248851557</v>
      </c>
      <c r="K7638" s="18">
        <v>72.67</v>
      </c>
      <c r="M7638" s="161">
        <v>76</v>
      </c>
      <c r="N7638" s="808">
        <f t="shared" si="145"/>
        <v>31.92</v>
      </c>
    </row>
    <row r="7639" spans="1:14" x14ac:dyDescent="0.2">
      <c r="A7639" s="21">
        <v>45513</v>
      </c>
      <c r="D7639" s="375">
        <v>81.069999999999993</v>
      </c>
      <c r="E7639" s="375">
        <v>76.84</v>
      </c>
      <c r="F7639" s="564">
        <f t="shared" si="144"/>
        <v>1.0550494534096824</v>
      </c>
      <c r="K7639" s="375">
        <v>73.319999999999993</v>
      </c>
      <c r="M7639" s="376">
        <v>75.099999999999994</v>
      </c>
      <c r="N7639" s="806">
        <f t="shared" si="145"/>
        <v>31.541999999999994</v>
      </c>
    </row>
    <row r="7640" spans="1:14" x14ac:dyDescent="0.2">
      <c r="A7640" s="21">
        <v>45514</v>
      </c>
      <c r="D7640" s="375">
        <v>81.069999999999993</v>
      </c>
      <c r="E7640" s="375">
        <v>76.84</v>
      </c>
      <c r="F7640" s="564">
        <f t="shared" si="144"/>
        <v>1.0550494534096824</v>
      </c>
      <c r="K7640" s="375">
        <v>73.319999999999993</v>
      </c>
      <c r="M7640" s="376">
        <v>75.099999999999994</v>
      </c>
      <c r="N7640" s="806">
        <f t="shared" si="145"/>
        <v>31.541999999999994</v>
      </c>
    </row>
    <row r="7641" spans="1:14" x14ac:dyDescent="0.2">
      <c r="A7641" s="21">
        <v>45515</v>
      </c>
      <c r="D7641" s="375">
        <v>81.069999999999993</v>
      </c>
      <c r="E7641" s="375">
        <v>76.84</v>
      </c>
      <c r="F7641" s="564">
        <f t="shared" si="144"/>
        <v>1.0550494534096824</v>
      </c>
      <c r="K7641" s="375">
        <v>73.319999999999993</v>
      </c>
      <c r="M7641" s="376">
        <v>75.099999999999994</v>
      </c>
      <c r="N7641" s="806">
        <f t="shared" si="145"/>
        <v>31.541999999999994</v>
      </c>
    </row>
    <row r="7642" spans="1:14" x14ac:dyDescent="0.2">
      <c r="A7642" s="21">
        <v>45516</v>
      </c>
      <c r="D7642" s="18">
        <v>83.06</v>
      </c>
      <c r="E7642" s="18">
        <v>80.06</v>
      </c>
      <c r="F7642" s="564">
        <f t="shared" si="144"/>
        <v>1.0374718960779414</v>
      </c>
      <c r="K7642" s="18">
        <v>76.540000000000006</v>
      </c>
      <c r="M7642" s="161">
        <v>76.5</v>
      </c>
      <c r="N7642" s="808">
        <f t="shared" si="145"/>
        <v>32.130000000000003</v>
      </c>
    </row>
    <row r="7643" spans="1:14" x14ac:dyDescent="0.2">
      <c r="A7643" s="21">
        <v>45517</v>
      </c>
      <c r="D7643" s="18">
        <v>82.51</v>
      </c>
      <c r="E7643" s="18">
        <v>78.349999999999994</v>
      </c>
      <c r="F7643" s="564">
        <f t="shared" si="144"/>
        <v>1.0530950861518826</v>
      </c>
      <c r="K7643" s="18">
        <v>74.83</v>
      </c>
      <c r="M7643" s="161">
        <v>76.400000000000006</v>
      </c>
      <c r="N7643" s="808">
        <f t="shared" si="145"/>
        <v>32.088000000000001</v>
      </c>
    </row>
    <row r="7644" spans="1:14" x14ac:dyDescent="0.2">
      <c r="A7644" s="21">
        <v>45518</v>
      </c>
      <c r="D7644" s="18">
        <v>82.15</v>
      </c>
      <c r="E7644" s="18">
        <v>76.98</v>
      </c>
      <c r="F7644" s="564">
        <f t="shared" si="144"/>
        <v>1.067160301376981</v>
      </c>
      <c r="K7644" s="18">
        <v>73.459999999999994</v>
      </c>
      <c r="M7644" s="161">
        <v>75.5</v>
      </c>
      <c r="N7644" s="808">
        <f t="shared" si="145"/>
        <v>31.71</v>
      </c>
    </row>
    <row r="7645" spans="1:14" x14ac:dyDescent="0.2">
      <c r="A7645" s="21">
        <v>45519</v>
      </c>
      <c r="D7645" s="18">
        <v>83.09</v>
      </c>
      <c r="E7645" s="18">
        <v>78.16</v>
      </c>
      <c r="F7645" s="564">
        <f t="shared" si="144"/>
        <v>1.0630757420675538</v>
      </c>
      <c r="K7645" s="18">
        <v>74.64</v>
      </c>
      <c r="M7645" s="161">
        <v>75.8</v>
      </c>
      <c r="N7645" s="808">
        <f t="shared" si="145"/>
        <v>31.835999999999999</v>
      </c>
    </row>
    <row r="7646" spans="1:14" x14ac:dyDescent="0.2">
      <c r="A7646" s="21">
        <v>45520</v>
      </c>
      <c r="D7646" s="375">
        <v>81.56</v>
      </c>
      <c r="E7646" s="375">
        <v>76.650000000000006</v>
      </c>
      <c r="F7646" s="564">
        <f t="shared" si="144"/>
        <v>1.0640574037834312</v>
      </c>
      <c r="K7646" s="375">
        <v>73.13</v>
      </c>
      <c r="M7646" s="376">
        <v>75.3</v>
      </c>
      <c r="N7646" s="806">
        <f t="shared" si="145"/>
        <v>31.626000000000001</v>
      </c>
    </row>
    <row r="7647" spans="1:14" x14ac:dyDescent="0.2">
      <c r="A7647" s="21">
        <v>45521</v>
      </c>
      <c r="D7647" s="375">
        <v>81.56</v>
      </c>
      <c r="E7647" s="375">
        <v>76.650000000000006</v>
      </c>
      <c r="F7647" s="564">
        <f t="shared" si="144"/>
        <v>1.0640574037834312</v>
      </c>
      <c r="K7647" s="375">
        <v>73.13</v>
      </c>
      <c r="M7647" s="376">
        <v>75.3</v>
      </c>
      <c r="N7647" s="806">
        <f t="shared" si="145"/>
        <v>31.626000000000001</v>
      </c>
    </row>
    <row r="7648" spans="1:14" x14ac:dyDescent="0.2">
      <c r="A7648" s="21">
        <v>45522</v>
      </c>
      <c r="D7648" s="375">
        <v>81.56</v>
      </c>
      <c r="E7648" s="375">
        <v>76.650000000000006</v>
      </c>
      <c r="F7648" s="564">
        <f t="shared" si="144"/>
        <v>1.0640574037834312</v>
      </c>
      <c r="K7648" s="375">
        <v>73.13</v>
      </c>
      <c r="M7648" s="376">
        <v>75.3</v>
      </c>
      <c r="N7648" s="806">
        <f t="shared" si="145"/>
        <v>31.626000000000001</v>
      </c>
    </row>
    <row r="7649" spans="1:14" x14ac:dyDescent="0.2">
      <c r="A7649" s="21">
        <v>45523</v>
      </c>
      <c r="D7649" s="18">
        <v>81.09</v>
      </c>
      <c r="E7649" s="18">
        <v>74.37</v>
      </c>
      <c r="F7649" s="564">
        <f t="shared" si="144"/>
        <v>1.0903590157321501</v>
      </c>
      <c r="K7649" s="18">
        <v>70.849999999999994</v>
      </c>
      <c r="M7649" s="161">
        <v>75.5</v>
      </c>
      <c r="N7649" s="808">
        <f t="shared" si="145"/>
        <v>31.71</v>
      </c>
    </row>
    <row r="7650" spans="1:14" x14ac:dyDescent="0.2">
      <c r="A7650" s="21">
        <v>45524</v>
      </c>
      <c r="D7650" s="18">
        <v>78.849999999999994</v>
      </c>
      <c r="E7650" s="18">
        <v>74.040000000000006</v>
      </c>
      <c r="F7650" s="564">
        <f t="shared" si="144"/>
        <v>1.0649648838465693</v>
      </c>
      <c r="K7650" s="18">
        <v>70.52</v>
      </c>
      <c r="M7650" s="161">
        <v>76.8</v>
      </c>
      <c r="N7650" s="808">
        <f t="shared" si="145"/>
        <v>32.256</v>
      </c>
    </row>
    <row r="7651" spans="1:14" x14ac:dyDescent="0.2">
      <c r="A7651" s="21">
        <v>45525</v>
      </c>
      <c r="D7651" s="18">
        <v>78.77</v>
      </c>
      <c r="E7651" s="18">
        <v>71.930000000000007</v>
      </c>
      <c r="F7651" s="564">
        <f t="shared" si="144"/>
        <v>1.0950924509940219</v>
      </c>
      <c r="K7651" s="18">
        <v>68.41</v>
      </c>
      <c r="M7651" s="161">
        <v>76</v>
      </c>
      <c r="N7651" s="808">
        <f t="shared" si="145"/>
        <v>31.92</v>
      </c>
    </row>
    <row r="7652" spans="1:14" x14ac:dyDescent="0.2">
      <c r="A7652" s="21">
        <v>45526</v>
      </c>
      <c r="D7652" s="161">
        <v>78.8</v>
      </c>
      <c r="E7652" s="18">
        <v>73.010000000000005</v>
      </c>
      <c r="F7652" s="564">
        <f t="shared" si="144"/>
        <v>1.0793042049034378</v>
      </c>
      <c r="K7652" s="18">
        <v>69.489999999999995</v>
      </c>
      <c r="M7652" s="161">
        <v>74.8</v>
      </c>
      <c r="N7652" s="808">
        <f t="shared" si="145"/>
        <v>31.416</v>
      </c>
    </row>
    <row r="7653" spans="1:14" x14ac:dyDescent="0.2">
      <c r="A7653" s="21">
        <v>45527</v>
      </c>
      <c r="D7653" s="375">
        <v>80.34</v>
      </c>
      <c r="E7653" s="375">
        <v>74.83</v>
      </c>
      <c r="F7653" s="564">
        <f t="shared" si="144"/>
        <v>1.0736335694240278</v>
      </c>
      <c r="K7653" s="375">
        <v>71.31</v>
      </c>
      <c r="M7653" s="376">
        <v>77.3</v>
      </c>
      <c r="N7653" s="806">
        <f t="shared" si="145"/>
        <v>32.466000000000001</v>
      </c>
    </row>
    <row r="7654" spans="1:14" x14ac:dyDescent="0.2">
      <c r="A7654" s="21">
        <v>45528</v>
      </c>
      <c r="D7654" s="375">
        <v>80.34</v>
      </c>
      <c r="E7654" s="375">
        <v>74.83</v>
      </c>
      <c r="F7654" s="564">
        <f t="shared" si="144"/>
        <v>1.0736335694240278</v>
      </c>
      <c r="K7654" s="375">
        <v>71.31</v>
      </c>
      <c r="M7654" s="376">
        <v>77.3</v>
      </c>
      <c r="N7654" s="806">
        <f t="shared" si="145"/>
        <v>32.466000000000001</v>
      </c>
    </row>
    <row r="7655" spans="1:14" x14ac:dyDescent="0.2">
      <c r="A7655" s="21">
        <v>45529</v>
      </c>
      <c r="D7655" s="375">
        <v>80.34</v>
      </c>
      <c r="E7655" s="375">
        <v>74.83</v>
      </c>
      <c r="F7655" s="564">
        <f t="shared" si="144"/>
        <v>1.0736335694240278</v>
      </c>
      <c r="K7655" s="375">
        <v>71.31</v>
      </c>
      <c r="M7655" s="376">
        <v>77.3</v>
      </c>
      <c r="N7655" s="806">
        <f t="shared" si="145"/>
        <v>32.466000000000001</v>
      </c>
    </row>
    <row r="7656" spans="1:14" x14ac:dyDescent="0.2">
      <c r="A7656" s="21">
        <v>45530</v>
      </c>
      <c r="D7656" s="375">
        <v>80.34</v>
      </c>
      <c r="E7656" s="18">
        <v>77.42</v>
      </c>
      <c r="F7656" s="564">
        <f t="shared" si="144"/>
        <v>1.0377163523637303</v>
      </c>
      <c r="K7656" s="161">
        <v>73.900000000000006</v>
      </c>
      <c r="M7656" s="161">
        <v>77.5</v>
      </c>
      <c r="N7656" s="808">
        <f t="shared" si="145"/>
        <v>32.550000000000004</v>
      </c>
    </row>
    <row r="7657" spans="1:14" x14ac:dyDescent="0.2">
      <c r="A7657" s="21">
        <v>45531</v>
      </c>
      <c r="D7657" s="18">
        <v>81.510000000000005</v>
      </c>
      <c r="E7657" s="18">
        <v>75.53</v>
      </c>
      <c r="F7657" s="564">
        <f t="shared" si="144"/>
        <v>1.0791738382099829</v>
      </c>
      <c r="K7657" s="18">
        <v>72.010000000000005</v>
      </c>
      <c r="M7657" s="161">
        <v>76.8</v>
      </c>
      <c r="N7657" s="808">
        <f t="shared" si="145"/>
        <v>32.256</v>
      </c>
    </row>
    <row r="7658" spans="1:14" x14ac:dyDescent="0.2">
      <c r="A7658" s="21">
        <v>45532</v>
      </c>
      <c r="D7658" s="18">
        <v>80.040000000000006</v>
      </c>
      <c r="E7658" s="18">
        <v>74.52</v>
      </c>
      <c r="F7658" s="564">
        <f t="shared" si="144"/>
        <v>1.0740740740740742</v>
      </c>
      <c r="K7658" s="161">
        <v>71</v>
      </c>
      <c r="M7658" s="161">
        <v>75.900000000000006</v>
      </c>
      <c r="N7658" s="808">
        <f t="shared" si="145"/>
        <v>31.878</v>
      </c>
    </row>
    <row r="7659" spans="1:14" x14ac:dyDescent="0.2">
      <c r="A7659" s="21">
        <v>45533</v>
      </c>
      <c r="D7659" s="18">
        <v>81.55</v>
      </c>
      <c r="E7659" s="18">
        <v>75.91</v>
      </c>
      <c r="F7659" s="564">
        <f t="shared" si="144"/>
        <v>1.0742985113950732</v>
      </c>
      <c r="K7659" s="18">
        <v>72.39</v>
      </c>
      <c r="M7659" s="161">
        <v>76</v>
      </c>
      <c r="N7659" s="808">
        <f t="shared" si="145"/>
        <v>31.92</v>
      </c>
    </row>
    <row r="7660" spans="1:14" x14ac:dyDescent="0.2">
      <c r="A7660" s="21">
        <v>45534</v>
      </c>
      <c r="D7660" s="376">
        <v>80.2</v>
      </c>
      <c r="E7660" s="375">
        <v>73.55</v>
      </c>
      <c r="F7660" s="564">
        <f t="shared" si="144"/>
        <v>1.0904146838885114</v>
      </c>
      <c r="K7660" s="375">
        <v>70.03</v>
      </c>
      <c r="M7660" s="376">
        <v>74.900000000000006</v>
      </c>
      <c r="N7660" s="806">
        <f t="shared" si="145"/>
        <v>31.458000000000006</v>
      </c>
    </row>
    <row r="7661" spans="1:14" ht="13.2" x14ac:dyDescent="0.2">
      <c r="A7661" s="21">
        <v>45535</v>
      </c>
      <c r="D7661" s="376">
        <v>80.2</v>
      </c>
      <c r="E7661" s="375">
        <v>73.55</v>
      </c>
      <c r="F7661" s="564">
        <f t="shared" si="144"/>
        <v>1.0904146838885114</v>
      </c>
      <c r="H7661" s="750">
        <f>AVERAGE(D7631:D7661)</f>
        <v>80.343225806451585</v>
      </c>
      <c r="I7661" s="750">
        <f>AVERAGE(E7631:E7661)</f>
        <v>75.379677419354849</v>
      </c>
      <c r="K7661" s="375">
        <v>70.03</v>
      </c>
      <c r="M7661" s="376">
        <v>74.900000000000006</v>
      </c>
      <c r="N7661" s="806">
        <f t="shared" si="145"/>
        <v>31.458000000000006</v>
      </c>
    </row>
    <row r="7662" spans="1:14" x14ac:dyDescent="0.2">
      <c r="A7662" s="21">
        <v>45536</v>
      </c>
      <c r="D7662" s="431">
        <v>80.2</v>
      </c>
      <c r="E7662" s="430">
        <v>73.55</v>
      </c>
      <c r="F7662" s="564">
        <f t="shared" si="144"/>
        <v>1.0904146838885114</v>
      </c>
      <c r="K7662" s="430">
        <v>70.03</v>
      </c>
      <c r="M7662" s="376">
        <v>74.900000000000006</v>
      </c>
      <c r="N7662" s="818">
        <f t="shared" si="145"/>
        <v>31.458000000000006</v>
      </c>
    </row>
    <row r="7663" spans="1:14" x14ac:dyDescent="0.2">
      <c r="A7663" s="21">
        <v>45537</v>
      </c>
      <c r="D7663" s="18">
        <v>77.819999999999993</v>
      </c>
      <c r="E7663" s="375">
        <v>73.55</v>
      </c>
      <c r="F7663" s="833" t="s">
        <v>3316</v>
      </c>
      <c r="K7663" s="375">
        <v>70.03</v>
      </c>
      <c r="M7663" s="376">
        <v>74.900000000000006</v>
      </c>
      <c r="N7663" s="806">
        <f t="shared" si="145"/>
        <v>31.458000000000006</v>
      </c>
    </row>
    <row r="7664" spans="1:14" x14ac:dyDescent="0.2">
      <c r="A7664" s="21">
        <v>45538</v>
      </c>
      <c r="D7664" s="18">
        <v>76.459999999999994</v>
      </c>
      <c r="E7664" s="18">
        <v>70.34</v>
      </c>
      <c r="F7664" s="564">
        <f t="shared" si="144"/>
        <v>1.0870059709980096</v>
      </c>
      <c r="K7664" s="18">
        <v>66.819999999999993</v>
      </c>
      <c r="M7664" s="161">
        <v>73.5</v>
      </c>
      <c r="N7664" s="808">
        <f t="shared" si="145"/>
        <v>30.87</v>
      </c>
    </row>
    <row r="7665" spans="1:14" x14ac:dyDescent="0.2">
      <c r="A7665" s="21">
        <v>45539</v>
      </c>
      <c r="D7665" s="18">
        <v>74.67</v>
      </c>
      <c r="E7665" s="161">
        <v>69.2</v>
      </c>
      <c r="F7665" s="564">
        <f t="shared" si="144"/>
        <v>1.0790462427745664</v>
      </c>
      <c r="K7665" s="18">
        <v>65.680000000000007</v>
      </c>
      <c r="M7665" s="161">
        <v>72</v>
      </c>
      <c r="N7665" s="808">
        <f t="shared" si="145"/>
        <v>30.24</v>
      </c>
    </row>
    <row r="7666" spans="1:14" x14ac:dyDescent="0.2">
      <c r="A7666" s="21">
        <v>45540</v>
      </c>
      <c r="D7666" s="18">
        <v>74.47</v>
      </c>
      <c r="E7666" s="18">
        <v>69.150000000000006</v>
      </c>
      <c r="F7666" s="564">
        <f t="shared" si="144"/>
        <v>1.076934201012292</v>
      </c>
      <c r="K7666" s="18">
        <v>65.63</v>
      </c>
      <c r="M7666" s="161">
        <v>69</v>
      </c>
      <c r="N7666" s="808">
        <f t="shared" si="145"/>
        <v>28.979999999999997</v>
      </c>
    </row>
    <row r="7667" spans="1:14" x14ac:dyDescent="0.2">
      <c r="A7667" s="21">
        <v>45541</v>
      </c>
      <c r="D7667" s="375">
        <v>72.819999999999993</v>
      </c>
      <c r="E7667" s="375">
        <v>67.67</v>
      </c>
      <c r="F7667" s="564">
        <f t="shared" si="144"/>
        <v>1.0761046253879119</v>
      </c>
      <c r="K7667" s="375">
        <v>64.150000000000006</v>
      </c>
      <c r="M7667" s="376">
        <v>66.3</v>
      </c>
      <c r="N7667" s="806">
        <f t="shared" si="145"/>
        <v>27.845999999999997</v>
      </c>
    </row>
    <row r="7668" spans="1:14" x14ac:dyDescent="0.2">
      <c r="A7668" s="21">
        <v>45542</v>
      </c>
      <c r="D7668" s="375">
        <v>72.819999999999993</v>
      </c>
      <c r="E7668" s="375">
        <v>67.67</v>
      </c>
      <c r="F7668" s="564">
        <f t="shared" si="144"/>
        <v>1.0761046253879119</v>
      </c>
      <c r="K7668" s="375">
        <v>64.150000000000006</v>
      </c>
      <c r="M7668" s="376">
        <v>66.3</v>
      </c>
      <c r="N7668" s="806">
        <f t="shared" si="145"/>
        <v>27.845999999999997</v>
      </c>
    </row>
    <row r="7669" spans="1:14" x14ac:dyDescent="0.2">
      <c r="A7669" s="21">
        <v>45543</v>
      </c>
      <c r="D7669" s="375">
        <v>72.819999999999993</v>
      </c>
      <c r="E7669" s="375">
        <v>67.67</v>
      </c>
      <c r="F7669" s="564">
        <f t="shared" si="144"/>
        <v>1.0761046253879119</v>
      </c>
      <c r="K7669" s="375">
        <v>64.150000000000006</v>
      </c>
      <c r="M7669" s="376">
        <v>66.3</v>
      </c>
      <c r="N7669" s="806">
        <f t="shared" si="145"/>
        <v>27.845999999999997</v>
      </c>
    </row>
    <row r="7670" spans="1:14" x14ac:dyDescent="0.2">
      <c r="A7670" s="21">
        <v>45544</v>
      </c>
      <c r="D7670" s="18">
        <v>72.37</v>
      </c>
      <c r="E7670" s="18">
        <v>68.709999999999994</v>
      </c>
      <c r="F7670" s="564">
        <f t="shared" si="144"/>
        <v>1.0532673555523215</v>
      </c>
      <c r="K7670" s="18">
        <v>65.19</v>
      </c>
      <c r="M7670" s="161">
        <v>62.8</v>
      </c>
      <c r="N7670" s="808">
        <f t="shared" si="145"/>
        <v>26.376000000000001</v>
      </c>
    </row>
    <row r="7671" spans="1:14" x14ac:dyDescent="0.2">
      <c r="A7671" s="21">
        <v>45545</v>
      </c>
      <c r="D7671" s="18">
        <v>70.34</v>
      </c>
      <c r="E7671" s="18">
        <v>65.75</v>
      </c>
      <c r="F7671" s="564">
        <f t="shared" si="144"/>
        <v>1.069809885931559</v>
      </c>
      <c r="K7671" s="18">
        <v>62.23</v>
      </c>
      <c r="M7671" s="161">
        <v>62.5</v>
      </c>
      <c r="N7671" s="808">
        <f t="shared" si="145"/>
        <v>26.25</v>
      </c>
    </row>
    <row r="7672" spans="1:14" x14ac:dyDescent="0.2">
      <c r="A7672" s="21">
        <v>45546</v>
      </c>
      <c r="D7672" s="18">
        <v>70.31</v>
      </c>
      <c r="E7672" s="18">
        <v>67.31</v>
      </c>
      <c r="F7672" s="564">
        <f t="shared" si="144"/>
        <v>1.0445699004605555</v>
      </c>
      <c r="K7672" s="18">
        <v>63.79</v>
      </c>
      <c r="M7672" s="161">
        <v>64</v>
      </c>
      <c r="N7672" s="808">
        <f t="shared" si="145"/>
        <v>26.88</v>
      </c>
    </row>
    <row r="7673" spans="1:14" x14ac:dyDescent="0.2">
      <c r="A7673" s="21">
        <v>45547</v>
      </c>
      <c r="D7673" s="18">
        <v>73.81</v>
      </c>
      <c r="E7673" s="18">
        <v>68.97</v>
      </c>
      <c r="F7673" s="564">
        <f t="shared" si="144"/>
        <v>1.0701754385964912</v>
      </c>
      <c r="K7673" s="18">
        <v>65.45</v>
      </c>
      <c r="M7673" s="161">
        <v>64.5</v>
      </c>
      <c r="N7673" s="808">
        <f t="shared" si="145"/>
        <v>27.09</v>
      </c>
    </row>
    <row r="7674" spans="1:14" x14ac:dyDescent="0.2">
      <c r="A7674" s="21">
        <v>45548</v>
      </c>
      <c r="D7674" s="375">
        <v>73.680000000000007</v>
      </c>
      <c r="E7674" s="375">
        <v>68.650000000000006</v>
      </c>
      <c r="F7674" s="564">
        <f t="shared" si="144"/>
        <v>1.0732702112163146</v>
      </c>
      <c r="K7674" s="375">
        <v>65.13</v>
      </c>
      <c r="M7674" s="376">
        <v>63.5</v>
      </c>
      <c r="N7674" s="806">
        <f t="shared" si="145"/>
        <v>26.67</v>
      </c>
    </row>
    <row r="7675" spans="1:14" x14ac:dyDescent="0.2">
      <c r="A7675" s="21">
        <v>45549</v>
      </c>
      <c r="D7675" s="375">
        <v>73.680000000000007</v>
      </c>
      <c r="E7675" s="375">
        <v>68.650000000000006</v>
      </c>
      <c r="F7675" s="564">
        <f t="shared" si="144"/>
        <v>1.0732702112163146</v>
      </c>
      <c r="K7675" s="375">
        <v>65.13</v>
      </c>
      <c r="M7675" s="376">
        <v>63.5</v>
      </c>
      <c r="N7675" s="806">
        <f t="shared" si="145"/>
        <v>26.67</v>
      </c>
    </row>
    <row r="7676" spans="1:14" x14ac:dyDescent="0.2">
      <c r="A7676" s="21">
        <v>45550</v>
      </c>
      <c r="D7676" s="375">
        <v>73.680000000000007</v>
      </c>
      <c r="E7676" s="375">
        <v>68.650000000000006</v>
      </c>
      <c r="F7676" s="564">
        <f t="shared" si="144"/>
        <v>1.0732702112163146</v>
      </c>
      <c r="K7676" s="375">
        <v>65.13</v>
      </c>
      <c r="M7676" s="376">
        <v>63.5</v>
      </c>
      <c r="N7676" s="806">
        <f t="shared" si="145"/>
        <v>26.67</v>
      </c>
    </row>
    <row r="7677" spans="1:14" x14ac:dyDescent="0.2">
      <c r="A7677" s="21">
        <v>45551</v>
      </c>
      <c r="D7677" s="18">
        <v>73.959999999999994</v>
      </c>
      <c r="E7677" s="18">
        <v>70.09</v>
      </c>
      <c r="F7677" s="564">
        <f t="shared" si="144"/>
        <v>1.0552147239263803</v>
      </c>
      <c r="K7677" s="18">
        <v>66.569999999999993</v>
      </c>
      <c r="M7677" s="161">
        <v>63.5</v>
      </c>
      <c r="N7677" s="808">
        <f t="shared" si="145"/>
        <v>26.67</v>
      </c>
    </row>
    <row r="7678" spans="1:14" x14ac:dyDescent="0.2">
      <c r="A7678" s="21">
        <v>45552</v>
      </c>
      <c r="D7678" s="18">
        <v>74.55</v>
      </c>
      <c r="E7678" s="18">
        <v>71.19</v>
      </c>
      <c r="F7678" s="564">
        <f t="shared" si="144"/>
        <v>1.0471976401179941</v>
      </c>
      <c r="K7678" s="18">
        <v>67.67</v>
      </c>
      <c r="M7678" s="161">
        <v>68.5</v>
      </c>
      <c r="N7678" s="808">
        <f t="shared" si="145"/>
        <v>28.770000000000003</v>
      </c>
    </row>
    <row r="7679" spans="1:14" x14ac:dyDescent="0.2">
      <c r="A7679" s="21">
        <v>45553</v>
      </c>
      <c r="D7679" s="18">
        <v>74.52</v>
      </c>
      <c r="E7679" s="18">
        <v>70.91</v>
      </c>
      <c r="F7679" s="564">
        <f t="shared" si="144"/>
        <v>1.0509096037230292</v>
      </c>
      <c r="K7679" s="18">
        <v>67.39</v>
      </c>
      <c r="M7679" s="161">
        <v>67.300000000000011</v>
      </c>
      <c r="N7679" s="808">
        <f t="shared" si="145"/>
        <v>28.266000000000005</v>
      </c>
    </row>
    <row r="7680" spans="1:14" x14ac:dyDescent="0.2">
      <c r="A7680" s="21">
        <v>45554</v>
      </c>
      <c r="D7680" s="18">
        <v>75.930000000000007</v>
      </c>
      <c r="E7680" s="18">
        <v>71.95</v>
      </c>
      <c r="F7680" s="564">
        <f t="shared" si="144"/>
        <v>1.055316191799861</v>
      </c>
      <c r="K7680" s="18">
        <v>68.430000000000007</v>
      </c>
      <c r="M7680" s="161">
        <v>65.5</v>
      </c>
      <c r="N7680" s="808">
        <f t="shared" si="145"/>
        <v>27.51</v>
      </c>
    </row>
    <row r="7681" spans="1:14" x14ac:dyDescent="0.2">
      <c r="A7681" s="21">
        <v>45555</v>
      </c>
      <c r="D7681" s="375">
        <v>75.959999999999994</v>
      </c>
      <c r="E7681" s="375">
        <v>71.92</v>
      </c>
      <c r="F7681" s="564">
        <f t="shared" si="144"/>
        <v>1.0561735261401557</v>
      </c>
      <c r="K7681" s="376">
        <v>68.400000000000006</v>
      </c>
      <c r="M7681" s="376">
        <v>65.5</v>
      </c>
      <c r="N7681" s="806">
        <f t="shared" si="145"/>
        <v>27.51</v>
      </c>
    </row>
    <row r="7682" spans="1:14" x14ac:dyDescent="0.2">
      <c r="A7682" s="21">
        <v>45556</v>
      </c>
      <c r="D7682" s="375">
        <v>75.959999999999994</v>
      </c>
      <c r="E7682" s="375">
        <v>71.92</v>
      </c>
      <c r="F7682" s="564">
        <f t="shared" si="144"/>
        <v>1.0561735261401557</v>
      </c>
      <c r="K7682" s="376">
        <v>68.400000000000006</v>
      </c>
      <c r="M7682" s="376">
        <v>65.5</v>
      </c>
      <c r="N7682" s="806">
        <f t="shared" si="145"/>
        <v>27.51</v>
      </c>
    </row>
    <row r="7683" spans="1:14" x14ac:dyDescent="0.2">
      <c r="A7683" s="21">
        <v>45557</v>
      </c>
      <c r="D7683" s="375">
        <v>75.959999999999994</v>
      </c>
      <c r="E7683" s="375">
        <v>71.92</v>
      </c>
      <c r="F7683" s="564">
        <f t="shared" si="144"/>
        <v>1.0561735261401557</v>
      </c>
      <c r="K7683" s="376">
        <v>68.400000000000006</v>
      </c>
      <c r="M7683" s="376">
        <v>65.5</v>
      </c>
      <c r="N7683" s="806">
        <f t="shared" si="145"/>
        <v>27.51</v>
      </c>
    </row>
    <row r="7684" spans="1:14" x14ac:dyDescent="0.2">
      <c r="A7684" s="21">
        <v>45558</v>
      </c>
      <c r="D7684" s="18">
        <v>74.95</v>
      </c>
      <c r="E7684" s="18">
        <v>70.37</v>
      </c>
      <c r="F7684" s="564">
        <f t="shared" si="144"/>
        <v>1.0650845530765951</v>
      </c>
      <c r="K7684" s="18">
        <v>66.849999999999994</v>
      </c>
      <c r="M7684" s="161">
        <v>65.5</v>
      </c>
      <c r="N7684" s="808">
        <f t="shared" si="145"/>
        <v>27.51</v>
      </c>
    </row>
    <row r="7685" spans="1:14" x14ac:dyDescent="0.2">
      <c r="A7685" s="21">
        <v>45559</v>
      </c>
      <c r="D7685" s="18">
        <v>75.290000000000006</v>
      </c>
      <c r="E7685" s="18">
        <v>71.56</v>
      </c>
      <c r="F7685" s="564">
        <f t="shared" si="144"/>
        <v>1.0521240916713248</v>
      </c>
      <c r="K7685" s="18">
        <v>68.040000000000006</v>
      </c>
      <c r="M7685" s="161">
        <v>67.300000000000011</v>
      </c>
      <c r="N7685" s="808">
        <f t="shared" si="145"/>
        <v>28.266000000000005</v>
      </c>
    </row>
    <row r="7686" spans="1:14" x14ac:dyDescent="0.2">
      <c r="A7686" s="21">
        <v>45560</v>
      </c>
      <c r="D7686" s="161">
        <v>75.400000000000006</v>
      </c>
      <c r="E7686" s="18">
        <v>69.69</v>
      </c>
      <c r="F7686" s="564">
        <f t="shared" si="144"/>
        <v>1.0819342803845604</v>
      </c>
      <c r="K7686" s="18">
        <v>66.17</v>
      </c>
      <c r="M7686" s="161">
        <v>63.5</v>
      </c>
      <c r="N7686" s="808">
        <f t="shared" si="145"/>
        <v>26.67</v>
      </c>
    </row>
    <row r="7687" spans="1:14" x14ac:dyDescent="0.2">
      <c r="A7687" s="21">
        <v>45561</v>
      </c>
      <c r="D7687" s="18">
        <v>73.06</v>
      </c>
      <c r="E7687" s="18">
        <v>67.67</v>
      </c>
      <c r="F7687" s="564">
        <f t="shared" si="144"/>
        <v>1.0796512487069603</v>
      </c>
      <c r="K7687" s="18">
        <v>64.150000000000006</v>
      </c>
      <c r="M7687" s="161">
        <v>58.8</v>
      </c>
      <c r="N7687" s="808">
        <f t="shared" si="145"/>
        <v>24.695999999999998</v>
      </c>
    </row>
    <row r="7688" spans="1:14" x14ac:dyDescent="0.2">
      <c r="A7688" s="21">
        <v>45562</v>
      </c>
      <c r="D7688" s="375">
        <v>71.63</v>
      </c>
      <c r="E7688" s="375">
        <v>68.180000000000007</v>
      </c>
      <c r="F7688" s="564">
        <f t="shared" si="144"/>
        <v>1.0506013493693163</v>
      </c>
      <c r="K7688" s="375">
        <v>64.66</v>
      </c>
      <c r="M7688" s="376">
        <v>58.8</v>
      </c>
      <c r="N7688" s="806">
        <f t="shared" si="145"/>
        <v>24.695999999999998</v>
      </c>
    </row>
    <row r="7689" spans="1:14" x14ac:dyDescent="0.2">
      <c r="A7689" s="21">
        <v>45563</v>
      </c>
      <c r="D7689" s="375">
        <v>71.63</v>
      </c>
      <c r="E7689" s="375">
        <v>68.180000000000007</v>
      </c>
      <c r="F7689" s="564">
        <f t="shared" ref="F7689:F7752" si="146">D7689/E7689</f>
        <v>1.0506013493693163</v>
      </c>
      <c r="K7689" s="375">
        <v>64.66</v>
      </c>
      <c r="M7689" s="376">
        <v>58.8</v>
      </c>
      <c r="N7689" s="806">
        <f t="shared" si="145"/>
        <v>24.695999999999998</v>
      </c>
    </row>
    <row r="7690" spans="1:14" x14ac:dyDescent="0.2">
      <c r="A7690" s="21">
        <v>45564</v>
      </c>
      <c r="D7690" s="375">
        <v>71.63</v>
      </c>
      <c r="E7690" s="375">
        <v>68.180000000000007</v>
      </c>
      <c r="F7690" s="564">
        <f t="shared" si="146"/>
        <v>1.0506013493693163</v>
      </c>
      <c r="K7690" s="375">
        <v>64.66</v>
      </c>
      <c r="M7690" s="376">
        <v>58.8</v>
      </c>
      <c r="N7690" s="806">
        <f t="shared" si="145"/>
        <v>24.695999999999998</v>
      </c>
    </row>
    <row r="7691" spans="1:14" ht="13.2" x14ac:dyDescent="0.2">
      <c r="A7691" s="21">
        <v>45565</v>
      </c>
      <c r="D7691" s="18">
        <v>72.349999999999994</v>
      </c>
      <c r="E7691" s="18">
        <v>68.17</v>
      </c>
      <c r="F7691" s="564">
        <f t="shared" si="146"/>
        <v>1.0613172949977996</v>
      </c>
      <c r="H7691" s="750">
        <f>AVERAGE(D7662:D7691)</f>
        <v>74.091000000000022</v>
      </c>
      <c r="I7691" s="750">
        <f>AVERAGE(E7662:E7691)</f>
        <v>69.579666666666682</v>
      </c>
      <c r="K7691" s="18">
        <v>64.650000000000006</v>
      </c>
      <c r="M7691" s="161">
        <v>69</v>
      </c>
      <c r="N7691" s="808">
        <f t="shared" si="145"/>
        <v>28.979999999999997</v>
      </c>
    </row>
    <row r="7692" spans="1:14" x14ac:dyDescent="0.2">
      <c r="A7692" s="21">
        <v>45566</v>
      </c>
      <c r="D7692" s="372">
        <v>75.3</v>
      </c>
      <c r="E7692" s="370">
        <v>69.83</v>
      </c>
      <c r="F7692" s="564">
        <f t="shared" si="146"/>
        <v>1.0783330946584562</v>
      </c>
      <c r="K7692" s="370">
        <v>66.31</v>
      </c>
      <c r="M7692" s="161">
        <v>73</v>
      </c>
      <c r="N7692" s="822">
        <f t="shared" si="145"/>
        <v>30.66</v>
      </c>
    </row>
    <row r="7693" spans="1:14" x14ac:dyDescent="0.2">
      <c r="A7693" s="21">
        <v>45567</v>
      </c>
      <c r="D7693" s="18">
        <v>74.86</v>
      </c>
      <c r="E7693" s="161">
        <v>70.099999999999994</v>
      </c>
      <c r="F7693" s="564">
        <f t="shared" si="146"/>
        <v>1.0679029957203996</v>
      </c>
      <c r="K7693" s="18">
        <v>66.58</v>
      </c>
      <c r="M7693" s="161">
        <v>78</v>
      </c>
      <c r="N7693" s="808">
        <f t="shared" si="145"/>
        <v>32.76</v>
      </c>
    </row>
    <row r="7694" spans="1:14" x14ac:dyDescent="0.2">
      <c r="A7694" s="21">
        <v>45568</v>
      </c>
      <c r="D7694" s="18">
        <v>77.569999999999993</v>
      </c>
      <c r="E7694" s="18">
        <v>73.709999999999994</v>
      </c>
      <c r="F7694" s="564">
        <f t="shared" si="146"/>
        <v>1.052367385700719</v>
      </c>
      <c r="K7694" s="18">
        <v>70.19</v>
      </c>
      <c r="M7694" s="161">
        <v>82.5</v>
      </c>
      <c r="N7694" s="808">
        <f t="shared" si="145"/>
        <v>34.65</v>
      </c>
    </row>
    <row r="7695" spans="1:14" x14ac:dyDescent="0.2">
      <c r="A7695" s="21">
        <v>45569</v>
      </c>
      <c r="D7695" s="375">
        <v>79.319999999999993</v>
      </c>
      <c r="E7695" s="375">
        <v>74.38</v>
      </c>
      <c r="F7695" s="564">
        <f t="shared" si="146"/>
        <v>1.0664157031460069</v>
      </c>
      <c r="K7695" s="375">
        <v>70.86</v>
      </c>
      <c r="M7695" s="376">
        <v>82.5</v>
      </c>
      <c r="N7695" s="806">
        <f t="shared" si="145"/>
        <v>34.65</v>
      </c>
    </row>
    <row r="7696" spans="1:14" x14ac:dyDescent="0.2">
      <c r="A7696" s="21">
        <v>45570</v>
      </c>
      <c r="D7696" s="375">
        <v>79.319999999999993</v>
      </c>
      <c r="E7696" s="375">
        <v>74.38</v>
      </c>
      <c r="F7696" s="564">
        <f t="shared" si="146"/>
        <v>1.0664157031460069</v>
      </c>
      <c r="K7696" s="375">
        <v>70.86</v>
      </c>
      <c r="M7696" s="376">
        <v>82.5</v>
      </c>
      <c r="N7696" s="806">
        <f t="shared" si="145"/>
        <v>34.65</v>
      </c>
    </row>
    <row r="7697" spans="1:14" x14ac:dyDescent="0.2">
      <c r="A7697" s="21">
        <v>45571</v>
      </c>
      <c r="D7697" s="375">
        <v>79.319999999999993</v>
      </c>
      <c r="E7697" s="375">
        <v>74.38</v>
      </c>
      <c r="F7697" s="564">
        <f t="shared" si="146"/>
        <v>1.0664157031460069</v>
      </c>
      <c r="K7697" s="375">
        <v>70.86</v>
      </c>
      <c r="M7697" s="376">
        <v>82.5</v>
      </c>
      <c r="N7697" s="806">
        <f t="shared" si="145"/>
        <v>34.65</v>
      </c>
    </row>
    <row r="7698" spans="1:14" x14ac:dyDescent="0.2">
      <c r="A7698" s="21">
        <v>45572</v>
      </c>
      <c r="D7698" s="18">
        <v>81.739999999999995</v>
      </c>
      <c r="E7698" s="18">
        <v>77.14</v>
      </c>
      <c r="F7698" s="564">
        <f t="shared" si="146"/>
        <v>1.0596318382162302</v>
      </c>
      <c r="K7698" s="18">
        <v>73.62</v>
      </c>
      <c r="M7698" s="161">
        <v>84</v>
      </c>
      <c r="N7698" s="808">
        <f t="shared" ref="N7698:N7761" si="147">(M7698/100)*42</f>
        <v>35.28</v>
      </c>
    </row>
    <row r="7699" spans="1:14" x14ac:dyDescent="0.2">
      <c r="A7699" s="21">
        <v>45573</v>
      </c>
      <c r="D7699" s="18">
        <v>78.19</v>
      </c>
      <c r="E7699" s="18">
        <v>73.569999999999993</v>
      </c>
      <c r="F7699" s="564">
        <f t="shared" si="146"/>
        <v>1.0627973358705995</v>
      </c>
      <c r="K7699" s="18">
        <v>70.05</v>
      </c>
      <c r="M7699" s="161">
        <v>84</v>
      </c>
      <c r="N7699" s="808">
        <f t="shared" si="147"/>
        <v>35.28</v>
      </c>
    </row>
    <row r="7700" spans="1:14" x14ac:dyDescent="0.2">
      <c r="A7700" s="21">
        <v>45574</v>
      </c>
      <c r="D7700" s="18">
        <v>77.06</v>
      </c>
      <c r="E7700" s="18">
        <v>73.239999999999995</v>
      </c>
      <c r="F7700" s="564">
        <f t="shared" si="146"/>
        <v>1.0521572910977608</v>
      </c>
      <c r="K7700" s="18">
        <v>69.72</v>
      </c>
      <c r="M7700" s="161">
        <v>80.8</v>
      </c>
      <c r="N7700" s="808">
        <f t="shared" si="147"/>
        <v>33.936</v>
      </c>
    </row>
    <row r="7701" spans="1:14" x14ac:dyDescent="0.2">
      <c r="A7701" s="21">
        <v>45575</v>
      </c>
      <c r="D7701" s="18">
        <v>79.45</v>
      </c>
      <c r="E7701" s="18">
        <v>75.849999999999994</v>
      </c>
      <c r="F7701" s="564">
        <f t="shared" si="146"/>
        <v>1.0474620962425842</v>
      </c>
      <c r="K7701" s="18">
        <v>72.33</v>
      </c>
      <c r="M7701" s="161">
        <v>80</v>
      </c>
      <c r="N7701" s="808">
        <f t="shared" si="147"/>
        <v>33.6</v>
      </c>
    </row>
    <row r="7702" spans="1:14" x14ac:dyDescent="0.2">
      <c r="A7702" s="21">
        <v>45576</v>
      </c>
      <c r="D7702" s="375">
        <v>80.27</v>
      </c>
      <c r="E7702" s="375">
        <v>75.56</v>
      </c>
      <c r="F7702" s="564">
        <f t="shared" si="146"/>
        <v>1.0623345685547909</v>
      </c>
      <c r="K7702" s="375">
        <v>72.040000000000006</v>
      </c>
      <c r="M7702" s="376">
        <v>78.3</v>
      </c>
      <c r="N7702" s="806">
        <f t="shared" si="147"/>
        <v>32.885999999999996</v>
      </c>
    </row>
    <row r="7703" spans="1:14" x14ac:dyDescent="0.2">
      <c r="A7703" s="21">
        <v>45577</v>
      </c>
      <c r="D7703" s="375">
        <v>80.27</v>
      </c>
      <c r="E7703" s="375">
        <v>75.56</v>
      </c>
      <c r="F7703" s="564">
        <f t="shared" si="146"/>
        <v>1.0623345685547909</v>
      </c>
      <c r="K7703" s="375">
        <v>72.040000000000006</v>
      </c>
      <c r="M7703" s="376">
        <v>78.3</v>
      </c>
      <c r="N7703" s="806">
        <f t="shared" si="147"/>
        <v>32.885999999999996</v>
      </c>
    </row>
    <row r="7704" spans="1:14" x14ac:dyDescent="0.2">
      <c r="A7704" s="21">
        <v>45578</v>
      </c>
      <c r="D7704" s="375">
        <v>80.27</v>
      </c>
      <c r="E7704" s="375">
        <v>75.56</v>
      </c>
      <c r="F7704" s="564">
        <f t="shared" si="146"/>
        <v>1.0623345685547909</v>
      </c>
      <c r="K7704" s="375">
        <v>72.040000000000006</v>
      </c>
      <c r="M7704" s="376">
        <v>78.3</v>
      </c>
      <c r="N7704" s="806">
        <f t="shared" si="147"/>
        <v>32.885999999999996</v>
      </c>
    </row>
    <row r="7705" spans="1:14" x14ac:dyDescent="0.2">
      <c r="A7705" s="21">
        <v>45579</v>
      </c>
      <c r="D7705" s="18">
        <v>78.47</v>
      </c>
      <c r="E7705" s="18">
        <v>73.83</v>
      </c>
      <c r="F7705" s="564">
        <f t="shared" si="146"/>
        <v>1.062847081132331</v>
      </c>
      <c r="K7705" s="18">
        <v>70.31</v>
      </c>
      <c r="M7705" s="161">
        <v>78</v>
      </c>
      <c r="N7705" s="808">
        <f t="shared" si="147"/>
        <v>32.76</v>
      </c>
    </row>
    <row r="7706" spans="1:14" x14ac:dyDescent="0.2">
      <c r="A7706" s="21">
        <v>45580</v>
      </c>
      <c r="D7706" s="18">
        <v>73.680000000000007</v>
      </c>
      <c r="E7706" s="18">
        <v>70.58</v>
      </c>
      <c r="F7706" s="564">
        <f t="shared" si="146"/>
        <v>1.0439217908756022</v>
      </c>
      <c r="K7706" s="18">
        <v>67.06</v>
      </c>
      <c r="M7706" s="161">
        <v>75</v>
      </c>
      <c r="N7706" s="808">
        <f t="shared" si="147"/>
        <v>31.5</v>
      </c>
    </row>
    <row r="7707" spans="1:14" x14ac:dyDescent="0.2">
      <c r="A7707" s="21">
        <v>45581</v>
      </c>
      <c r="D7707" s="18">
        <v>73.650000000000006</v>
      </c>
      <c r="E7707" s="18">
        <v>70.39</v>
      </c>
      <c r="F7707" s="564">
        <f t="shared" si="146"/>
        <v>1.0463133967893168</v>
      </c>
      <c r="K7707" s="18">
        <v>66.87</v>
      </c>
      <c r="M7707" s="161">
        <v>74.3</v>
      </c>
      <c r="N7707" s="808">
        <f t="shared" si="147"/>
        <v>31.206</v>
      </c>
    </row>
    <row r="7708" spans="1:14" x14ac:dyDescent="0.2">
      <c r="A7708" s="21">
        <v>45582</v>
      </c>
      <c r="D7708" s="18">
        <v>74.37</v>
      </c>
      <c r="E7708" s="18">
        <v>70.67</v>
      </c>
      <c r="F7708" s="564">
        <f t="shared" si="146"/>
        <v>1.0523560209424083</v>
      </c>
      <c r="K7708" s="18">
        <v>67.150000000000006</v>
      </c>
      <c r="M7708" s="161">
        <v>75</v>
      </c>
      <c r="N7708" s="808">
        <f t="shared" si="147"/>
        <v>31.5</v>
      </c>
    </row>
    <row r="7709" spans="1:14" x14ac:dyDescent="0.2">
      <c r="A7709" s="21">
        <v>45583</v>
      </c>
      <c r="D7709" s="375">
        <v>72.75</v>
      </c>
      <c r="E7709" s="375">
        <v>69.22</v>
      </c>
      <c r="F7709" s="564">
        <f t="shared" si="146"/>
        <v>1.0509968217278243</v>
      </c>
      <c r="K7709" s="376">
        <v>65.7</v>
      </c>
      <c r="M7709" s="376">
        <v>74.8</v>
      </c>
      <c r="N7709" s="806">
        <f t="shared" si="147"/>
        <v>31.416</v>
      </c>
    </row>
    <row r="7710" spans="1:14" x14ac:dyDescent="0.2">
      <c r="A7710" s="21">
        <v>45584</v>
      </c>
      <c r="D7710" s="375">
        <v>72.75</v>
      </c>
      <c r="E7710" s="375">
        <v>69.22</v>
      </c>
      <c r="F7710" s="564">
        <f t="shared" si="146"/>
        <v>1.0509968217278243</v>
      </c>
      <c r="K7710" s="376">
        <v>65.7</v>
      </c>
      <c r="M7710" s="376">
        <v>74.8</v>
      </c>
      <c r="N7710" s="806">
        <f t="shared" si="147"/>
        <v>31.416</v>
      </c>
    </row>
    <row r="7711" spans="1:14" x14ac:dyDescent="0.2">
      <c r="A7711" s="21">
        <v>45585</v>
      </c>
      <c r="D7711" s="375">
        <v>72.75</v>
      </c>
      <c r="E7711" s="375">
        <v>69.22</v>
      </c>
      <c r="F7711" s="564">
        <f t="shared" si="146"/>
        <v>1.0509968217278243</v>
      </c>
      <c r="K7711" s="376">
        <v>65.7</v>
      </c>
      <c r="M7711" s="376">
        <v>74.8</v>
      </c>
      <c r="N7711" s="806">
        <f t="shared" si="147"/>
        <v>31.416</v>
      </c>
    </row>
    <row r="7712" spans="1:14" x14ac:dyDescent="0.2">
      <c r="A7712" s="21">
        <v>45586</v>
      </c>
      <c r="D7712" s="18">
        <v>73.290000000000006</v>
      </c>
      <c r="E7712" s="18">
        <v>70.56</v>
      </c>
      <c r="F7712" s="564">
        <f t="shared" si="146"/>
        <v>1.0386904761904763</v>
      </c>
      <c r="K7712" s="18">
        <v>67.040000000000006</v>
      </c>
      <c r="M7712" s="161">
        <v>74.5</v>
      </c>
      <c r="N7712" s="808">
        <f t="shared" si="147"/>
        <v>31.29</v>
      </c>
    </row>
    <row r="7713" spans="1:14" x14ac:dyDescent="0.2">
      <c r="A7713" s="21">
        <v>45587</v>
      </c>
      <c r="D7713" s="18">
        <v>75.59</v>
      </c>
      <c r="E7713" s="18">
        <v>72.09</v>
      </c>
      <c r="F7713" s="564">
        <f t="shared" si="146"/>
        <v>1.0485504230822582</v>
      </c>
      <c r="K7713" s="18">
        <v>68.569999999999993</v>
      </c>
      <c r="M7713" s="161">
        <v>76.5</v>
      </c>
      <c r="N7713" s="808">
        <f t="shared" si="147"/>
        <v>32.130000000000003</v>
      </c>
    </row>
    <row r="7714" spans="1:14" x14ac:dyDescent="0.2">
      <c r="A7714" s="21">
        <v>45588</v>
      </c>
      <c r="D7714" s="18">
        <v>74.680000000000007</v>
      </c>
      <c r="E7714" s="18">
        <v>70.77</v>
      </c>
      <c r="F7714" s="564">
        <f t="shared" si="146"/>
        <v>1.0552493994630494</v>
      </c>
      <c r="K7714" s="18">
        <v>67.25</v>
      </c>
      <c r="M7714" s="161">
        <v>76.8</v>
      </c>
      <c r="N7714" s="808">
        <f t="shared" si="147"/>
        <v>32.256</v>
      </c>
    </row>
    <row r="7715" spans="1:14" x14ac:dyDescent="0.2">
      <c r="A7715" s="21">
        <v>45589</v>
      </c>
      <c r="D7715" s="18">
        <v>74.27</v>
      </c>
      <c r="E7715" s="18">
        <v>70.19</v>
      </c>
      <c r="F7715" s="564">
        <f t="shared" si="146"/>
        <v>1.0581279384527711</v>
      </c>
      <c r="K7715" s="18">
        <v>66.67</v>
      </c>
      <c r="M7715" s="161">
        <v>78.8</v>
      </c>
      <c r="N7715" s="808">
        <f t="shared" si="147"/>
        <v>33.095999999999997</v>
      </c>
    </row>
    <row r="7716" spans="1:14" x14ac:dyDescent="0.2">
      <c r="A7716" s="21">
        <v>45590</v>
      </c>
      <c r="D7716" s="375">
        <v>75.62</v>
      </c>
      <c r="E7716" s="375">
        <v>71.78</v>
      </c>
      <c r="F7716" s="564">
        <f t="shared" si="146"/>
        <v>1.0534967957648371</v>
      </c>
      <c r="K7716" s="375">
        <v>68.260000000000005</v>
      </c>
      <c r="M7716" s="376">
        <v>74.5</v>
      </c>
      <c r="N7716" s="806">
        <f t="shared" si="147"/>
        <v>31.29</v>
      </c>
    </row>
    <row r="7717" spans="1:14" x14ac:dyDescent="0.2">
      <c r="A7717" s="21">
        <v>45591</v>
      </c>
      <c r="D7717" s="375">
        <v>75.62</v>
      </c>
      <c r="E7717" s="375">
        <v>71.78</v>
      </c>
      <c r="F7717" s="564">
        <f t="shared" si="146"/>
        <v>1.0534967957648371</v>
      </c>
      <c r="K7717" s="375">
        <v>68.260000000000005</v>
      </c>
      <c r="M7717" s="376">
        <v>74.5</v>
      </c>
      <c r="N7717" s="806">
        <f t="shared" si="147"/>
        <v>31.29</v>
      </c>
    </row>
    <row r="7718" spans="1:14" x14ac:dyDescent="0.2">
      <c r="A7718" s="21">
        <v>45592</v>
      </c>
      <c r="D7718" s="375">
        <v>75.62</v>
      </c>
      <c r="E7718" s="375">
        <v>71.78</v>
      </c>
      <c r="F7718" s="564">
        <f t="shared" si="146"/>
        <v>1.0534967957648371</v>
      </c>
      <c r="K7718" s="375">
        <v>68.260000000000005</v>
      </c>
      <c r="M7718" s="376">
        <v>74.5</v>
      </c>
      <c r="N7718" s="806">
        <f t="shared" si="147"/>
        <v>31.29</v>
      </c>
    </row>
    <row r="7719" spans="1:14" x14ac:dyDescent="0.2">
      <c r="A7719" s="21">
        <v>45593</v>
      </c>
      <c r="D7719" s="18">
        <v>71.87</v>
      </c>
      <c r="E7719" s="18">
        <v>67.38</v>
      </c>
      <c r="F7719" s="564">
        <f t="shared" si="146"/>
        <v>1.066636984268329</v>
      </c>
      <c r="K7719" s="18">
        <v>63.86</v>
      </c>
      <c r="M7719" s="161">
        <v>74.5</v>
      </c>
      <c r="N7719" s="808">
        <f t="shared" si="147"/>
        <v>31.29</v>
      </c>
    </row>
    <row r="7720" spans="1:14" x14ac:dyDescent="0.2">
      <c r="A7720" s="21">
        <v>45594</v>
      </c>
      <c r="D7720" s="18">
        <v>71.09</v>
      </c>
      <c r="E7720" s="18">
        <v>67.209999999999994</v>
      </c>
      <c r="F7720" s="564">
        <f t="shared" si="146"/>
        <v>1.0577295045380153</v>
      </c>
      <c r="K7720" s="18">
        <v>63.69</v>
      </c>
      <c r="M7720" s="161">
        <v>74.5</v>
      </c>
      <c r="N7720" s="808">
        <f t="shared" si="147"/>
        <v>31.29</v>
      </c>
    </row>
    <row r="7721" spans="1:14" x14ac:dyDescent="0.2">
      <c r="A7721" s="21">
        <v>45595</v>
      </c>
      <c r="D7721" s="18">
        <v>73.209999999999994</v>
      </c>
      <c r="E7721" s="18">
        <v>68.61</v>
      </c>
      <c r="F7721" s="564">
        <f t="shared" si="146"/>
        <v>1.0670456201719865</v>
      </c>
      <c r="K7721" s="18">
        <v>65.09</v>
      </c>
      <c r="M7721" s="161">
        <v>74.5</v>
      </c>
      <c r="N7721" s="808">
        <f t="shared" si="147"/>
        <v>31.29</v>
      </c>
    </row>
    <row r="7722" spans="1:14" ht="13.2" x14ac:dyDescent="0.2">
      <c r="A7722" s="21">
        <v>45596</v>
      </c>
      <c r="D7722" s="18">
        <v>73.25</v>
      </c>
      <c r="E7722" s="18">
        <v>69.260000000000005</v>
      </c>
      <c r="F7722" s="564">
        <f t="shared" si="146"/>
        <v>1.0576090095293098</v>
      </c>
      <c r="H7722" s="750">
        <f>AVERAGE(D7692:D7722)</f>
        <v>75.982903225806439</v>
      </c>
      <c r="I7722" s="750">
        <f>AVERAGE(E7692:E7722)</f>
        <v>71.864516129032268</v>
      </c>
      <c r="K7722" s="18">
        <v>65.739999999999995</v>
      </c>
      <c r="M7722" s="161">
        <v>74.5</v>
      </c>
      <c r="N7722" s="808">
        <f t="shared" si="147"/>
        <v>31.29</v>
      </c>
    </row>
    <row r="7723" spans="1:14" x14ac:dyDescent="0.2">
      <c r="A7723" s="21">
        <v>45597</v>
      </c>
      <c r="D7723" s="430">
        <v>73.63</v>
      </c>
      <c r="E7723" s="430">
        <v>69.489999999999995</v>
      </c>
      <c r="F7723" s="564">
        <f t="shared" si="146"/>
        <v>1.0595769175420924</v>
      </c>
      <c r="K7723" s="430">
        <v>65.97</v>
      </c>
      <c r="M7723" s="376">
        <v>74.5</v>
      </c>
      <c r="N7723" s="818">
        <f t="shared" si="147"/>
        <v>31.29</v>
      </c>
    </row>
    <row r="7724" spans="1:14" x14ac:dyDescent="0.2">
      <c r="A7724" s="21">
        <v>45598</v>
      </c>
      <c r="D7724" s="375">
        <v>73.63</v>
      </c>
      <c r="E7724" s="375">
        <v>69.489999999999995</v>
      </c>
      <c r="F7724" s="564">
        <f t="shared" si="146"/>
        <v>1.0595769175420924</v>
      </c>
      <c r="K7724" s="375">
        <v>65.97</v>
      </c>
      <c r="M7724" s="376">
        <v>74.5</v>
      </c>
      <c r="N7724" s="806">
        <f t="shared" si="147"/>
        <v>31.29</v>
      </c>
    </row>
    <row r="7725" spans="1:14" x14ac:dyDescent="0.2">
      <c r="A7725" s="21">
        <v>45599</v>
      </c>
      <c r="D7725" s="375">
        <v>73.63</v>
      </c>
      <c r="E7725" s="375">
        <v>69.489999999999995</v>
      </c>
      <c r="F7725" s="564">
        <f t="shared" si="146"/>
        <v>1.0595769175420924</v>
      </c>
      <c r="K7725" s="375">
        <v>65.97</v>
      </c>
      <c r="M7725" s="376">
        <v>74.5</v>
      </c>
      <c r="N7725" s="806">
        <f t="shared" si="147"/>
        <v>31.29</v>
      </c>
    </row>
    <row r="7726" spans="1:14" x14ac:dyDescent="0.2">
      <c r="A7726" s="21">
        <v>45600</v>
      </c>
      <c r="D7726" s="18">
        <v>74.89</v>
      </c>
      <c r="E7726" s="18">
        <v>71.47</v>
      </c>
      <c r="F7726" s="564">
        <f t="shared" si="146"/>
        <v>1.0478522456974955</v>
      </c>
      <c r="K7726" s="18">
        <v>67.95</v>
      </c>
      <c r="M7726" s="161">
        <v>81</v>
      </c>
      <c r="N7726" s="808">
        <f t="shared" si="147"/>
        <v>34.020000000000003</v>
      </c>
    </row>
    <row r="7727" spans="1:14" x14ac:dyDescent="0.2">
      <c r="A7727" s="21">
        <v>45601</v>
      </c>
      <c r="D7727" s="18">
        <v>76.98</v>
      </c>
      <c r="E7727" s="18">
        <v>71.989999999999995</v>
      </c>
      <c r="F7727" s="564">
        <f t="shared" si="146"/>
        <v>1.0693151826642591</v>
      </c>
      <c r="K7727" s="18">
        <v>68.47</v>
      </c>
      <c r="M7727" s="161">
        <v>81</v>
      </c>
      <c r="N7727" s="808">
        <f t="shared" si="147"/>
        <v>34.020000000000003</v>
      </c>
    </row>
    <row r="7728" spans="1:14" x14ac:dyDescent="0.2">
      <c r="A7728" s="21">
        <v>45602</v>
      </c>
      <c r="D7728" s="18">
        <v>76.52</v>
      </c>
      <c r="E7728" s="18">
        <v>71.69</v>
      </c>
      <c r="F7728" s="564">
        <f t="shared" si="146"/>
        <v>1.0673734133072952</v>
      </c>
      <c r="K7728" s="18">
        <v>68.17</v>
      </c>
      <c r="M7728" s="161">
        <v>80.8</v>
      </c>
      <c r="N7728" s="808">
        <f t="shared" si="147"/>
        <v>33.936</v>
      </c>
    </row>
    <row r="7729" spans="1:14" x14ac:dyDescent="0.2">
      <c r="A7729" s="21">
        <v>45603</v>
      </c>
      <c r="D7729" s="18">
        <v>75.73</v>
      </c>
      <c r="E7729" s="18">
        <v>72.36</v>
      </c>
      <c r="F7729" s="564">
        <f t="shared" si="146"/>
        <v>1.0465726920950802</v>
      </c>
      <c r="K7729" s="18">
        <v>68.84</v>
      </c>
      <c r="M7729" s="161">
        <v>81.3</v>
      </c>
      <c r="N7729" s="808">
        <f t="shared" si="147"/>
        <v>34.146000000000001</v>
      </c>
    </row>
    <row r="7730" spans="1:14" x14ac:dyDescent="0.2">
      <c r="A7730" s="21">
        <v>45604</v>
      </c>
      <c r="D7730" s="375">
        <v>74.040000000000006</v>
      </c>
      <c r="E7730" s="375">
        <v>70.38</v>
      </c>
      <c r="F7730" s="564">
        <f t="shared" si="146"/>
        <v>1.0520034100596762</v>
      </c>
      <c r="K7730" s="375">
        <v>66.86</v>
      </c>
      <c r="M7730" s="376">
        <v>80.599999999999994</v>
      </c>
      <c r="N7730" s="806">
        <f t="shared" si="147"/>
        <v>33.851999999999997</v>
      </c>
    </row>
    <row r="7731" spans="1:14" x14ac:dyDescent="0.2">
      <c r="A7731" s="21">
        <v>45605</v>
      </c>
      <c r="D7731" s="375">
        <v>74.040000000000006</v>
      </c>
      <c r="E7731" s="375">
        <v>70.38</v>
      </c>
      <c r="F7731" s="564">
        <f t="shared" si="146"/>
        <v>1.0520034100596762</v>
      </c>
      <c r="K7731" s="375">
        <v>66.86</v>
      </c>
      <c r="M7731" s="376">
        <v>80.599999999999994</v>
      </c>
      <c r="N7731" s="806">
        <f t="shared" si="147"/>
        <v>33.851999999999997</v>
      </c>
    </row>
    <row r="7732" spans="1:14" x14ac:dyDescent="0.2">
      <c r="A7732" s="21">
        <v>45606</v>
      </c>
      <c r="D7732" s="375">
        <v>74.040000000000006</v>
      </c>
      <c r="E7732" s="375">
        <v>70.38</v>
      </c>
      <c r="F7732" s="564">
        <f t="shared" si="146"/>
        <v>1.0520034100596762</v>
      </c>
      <c r="K7732" s="375">
        <v>66.86</v>
      </c>
      <c r="M7732" s="376">
        <v>80.599999999999994</v>
      </c>
      <c r="N7732" s="806">
        <f t="shared" si="147"/>
        <v>33.851999999999997</v>
      </c>
    </row>
    <row r="7733" spans="1:14" x14ac:dyDescent="0.2">
      <c r="A7733" s="21">
        <v>45607</v>
      </c>
      <c r="D7733" s="18">
        <v>72.19</v>
      </c>
      <c r="E7733" s="18">
        <v>68.040000000000006</v>
      </c>
      <c r="F7733" s="564">
        <f t="shared" si="146"/>
        <v>1.0609935332157554</v>
      </c>
      <c r="K7733" s="18">
        <v>64.52</v>
      </c>
      <c r="M7733" s="161">
        <v>79.900000000000006</v>
      </c>
      <c r="N7733" s="808">
        <f t="shared" si="147"/>
        <v>33.558</v>
      </c>
    </row>
    <row r="7734" spans="1:14" x14ac:dyDescent="0.2">
      <c r="A7734" s="21">
        <v>45608</v>
      </c>
      <c r="D7734" s="18">
        <v>72.56</v>
      </c>
      <c r="E7734" s="18">
        <v>68.12</v>
      </c>
      <c r="F7734" s="564">
        <f t="shared" si="146"/>
        <v>1.0651790957134468</v>
      </c>
      <c r="K7734" s="161">
        <v>64.599999999999994</v>
      </c>
      <c r="M7734" s="161">
        <v>79.8</v>
      </c>
      <c r="N7734" s="808">
        <f t="shared" si="147"/>
        <v>33.515999999999998</v>
      </c>
    </row>
    <row r="7735" spans="1:14" x14ac:dyDescent="0.2">
      <c r="A7735" s="21">
        <v>45609</v>
      </c>
      <c r="D7735" s="18">
        <v>72.86</v>
      </c>
      <c r="E7735" s="18">
        <v>68.430000000000007</v>
      </c>
      <c r="F7735" s="564">
        <f t="shared" si="146"/>
        <v>1.0647376881484727</v>
      </c>
      <c r="K7735" s="18">
        <v>64.91</v>
      </c>
      <c r="M7735" s="161">
        <v>79.3</v>
      </c>
      <c r="N7735" s="808">
        <f t="shared" si="147"/>
        <v>33.305999999999997</v>
      </c>
    </row>
    <row r="7736" spans="1:14" x14ac:dyDescent="0.2">
      <c r="A7736" s="21">
        <v>45610</v>
      </c>
      <c r="D7736" s="18">
        <v>73.39</v>
      </c>
      <c r="E7736" s="161">
        <v>68.7</v>
      </c>
      <c r="F7736" s="564">
        <f t="shared" si="146"/>
        <v>1.0682678311499272</v>
      </c>
      <c r="K7736" s="18">
        <v>65.180000000000007</v>
      </c>
      <c r="M7736" s="161">
        <v>78.5</v>
      </c>
      <c r="N7736" s="808">
        <f t="shared" si="147"/>
        <v>32.97</v>
      </c>
    </row>
    <row r="7737" spans="1:14" x14ac:dyDescent="0.2">
      <c r="A7737" s="21">
        <v>45611</v>
      </c>
      <c r="D7737" s="375">
        <v>73.45</v>
      </c>
      <c r="E7737" s="375">
        <v>67.02</v>
      </c>
      <c r="F7737" s="564">
        <f t="shared" si="146"/>
        <v>1.095941509997016</v>
      </c>
      <c r="K7737" s="376">
        <v>63.5</v>
      </c>
      <c r="M7737" s="376">
        <v>78.400000000000006</v>
      </c>
      <c r="N7737" s="806">
        <f t="shared" si="147"/>
        <v>32.928000000000004</v>
      </c>
    </row>
    <row r="7738" spans="1:14" x14ac:dyDescent="0.2">
      <c r="A7738" s="21">
        <v>45612</v>
      </c>
      <c r="D7738" s="375">
        <v>73.45</v>
      </c>
      <c r="E7738" s="375">
        <v>67.02</v>
      </c>
      <c r="F7738" s="564">
        <f t="shared" si="146"/>
        <v>1.095941509997016</v>
      </c>
      <c r="K7738" s="376">
        <v>63.5</v>
      </c>
      <c r="M7738" s="376">
        <v>78.400000000000006</v>
      </c>
      <c r="N7738" s="806">
        <f t="shared" si="147"/>
        <v>32.928000000000004</v>
      </c>
    </row>
    <row r="7739" spans="1:14" x14ac:dyDescent="0.2">
      <c r="A7739" s="21">
        <v>45613</v>
      </c>
      <c r="D7739" s="375">
        <v>73.45</v>
      </c>
      <c r="E7739" s="375">
        <v>67.02</v>
      </c>
      <c r="F7739" s="564">
        <f t="shared" si="146"/>
        <v>1.095941509997016</v>
      </c>
      <c r="K7739" s="376">
        <v>63.5</v>
      </c>
      <c r="M7739" s="376">
        <v>78.400000000000006</v>
      </c>
      <c r="N7739" s="806">
        <f t="shared" si="147"/>
        <v>32.928000000000004</v>
      </c>
    </row>
    <row r="7740" spans="1:14" x14ac:dyDescent="0.2">
      <c r="A7740" s="21">
        <v>45614</v>
      </c>
      <c r="D7740" s="18">
        <v>74.349999999999994</v>
      </c>
      <c r="E7740" s="18">
        <v>69.16</v>
      </c>
      <c r="F7740" s="564">
        <f t="shared" si="146"/>
        <v>1.0750433776749566</v>
      </c>
      <c r="K7740" s="18">
        <v>65.64</v>
      </c>
      <c r="M7740" s="161">
        <v>78.400000000000006</v>
      </c>
      <c r="N7740" s="808">
        <f t="shared" si="147"/>
        <v>32.928000000000004</v>
      </c>
    </row>
    <row r="7741" spans="1:14" x14ac:dyDescent="0.2">
      <c r="A7741" s="21">
        <v>45615</v>
      </c>
      <c r="D7741" s="18">
        <v>74.319999999999993</v>
      </c>
      <c r="E7741" s="18">
        <v>69.39</v>
      </c>
      <c r="F7741" s="564">
        <f t="shared" si="146"/>
        <v>1.0710477013978958</v>
      </c>
      <c r="K7741" s="18">
        <v>65.87</v>
      </c>
      <c r="M7741" s="161">
        <v>79.3</v>
      </c>
      <c r="N7741" s="808">
        <f t="shared" si="147"/>
        <v>33.305999999999997</v>
      </c>
    </row>
    <row r="7742" spans="1:14" x14ac:dyDescent="0.2">
      <c r="A7742" s="21">
        <v>45616</v>
      </c>
      <c r="D7742" s="18">
        <v>74.33</v>
      </c>
      <c r="E7742" s="18">
        <v>68.87</v>
      </c>
      <c r="F7742" s="564">
        <f t="shared" si="146"/>
        <v>1.0792798025264991</v>
      </c>
      <c r="K7742" s="18">
        <v>65.349999999999994</v>
      </c>
      <c r="M7742" s="161">
        <v>80.400000000000006</v>
      </c>
      <c r="N7742" s="808">
        <f t="shared" si="147"/>
        <v>33.768000000000001</v>
      </c>
    </row>
    <row r="7743" spans="1:14" x14ac:dyDescent="0.2">
      <c r="A7743" s="21">
        <v>45617</v>
      </c>
      <c r="D7743" s="18">
        <v>75.09</v>
      </c>
      <c r="E7743" s="161">
        <v>70.099999999999994</v>
      </c>
      <c r="F7743" s="564">
        <f t="shared" si="146"/>
        <v>1.0711840228245366</v>
      </c>
      <c r="K7743" s="18">
        <v>66.58</v>
      </c>
      <c r="M7743" s="161">
        <v>81.599999999999994</v>
      </c>
      <c r="N7743" s="808">
        <f t="shared" si="147"/>
        <v>34.271999999999998</v>
      </c>
    </row>
    <row r="7744" spans="1:14" x14ac:dyDescent="0.2">
      <c r="A7744" s="21">
        <v>45618</v>
      </c>
      <c r="D7744" s="376">
        <v>76.099999999999994</v>
      </c>
      <c r="E7744" s="375">
        <v>71.239999999999995</v>
      </c>
      <c r="F7744" s="564">
        <f t="shared" si="146"/>
        <v>1.0682201010668164</v>
      </c>
      <c r="K7744" s="375">
        <v>67.72</v>
      </c>
      <c r="M7744" s="376">
        <v>83</v>
      </c>
      <c r="N7744" s="806">
        <f t="shared" si="147"/>
        <v>34.86</v>
      </c>
    </row>
    <row r="7745" spans="1:14" x14ac:dyDescent="0.2">
      <c r="A7745" s="21">
        <v>45619</v>
      </c>
      <c r="D7745" s="376">
        <v>76.099999999999994</v>
      </c>
      <c r="E7745" s="375">
        <v>71.239999999999995</v>
      </c>
      <c r="F7745" s="564">
        <f t="shared" si="146"/>
        <v>1.0682201010668164</v>
      </c>
      <c r="K7745" s="375">
        <v>67.72</v>
      </c>
      <c r="M7745" s="376">
        <v>83</v>
      </c>
      <c r="N7745" s="806">
        <f t="shared" si="147"/>
        <v>34.86</v>
      </c>
    </row>
    <row r="7746" spans="1:14" x14ac:dyDescent="0.2">
      <c r="A7746" s="21">
        <v>45620</v>
      </c>
      <c r="D7746" s="376">
        <v>76.099999999999994</v>
      </c>
      <c r="E7746" s="375">
        <v>71.239999999999995</v>
      </c>
      <c r="F7746" s="564">
        <f t="shared" si="146"/>
        <v>1.0682201010668164</v>
      </c>
      <c r="K7746" s="375">
        <v>67.72</v>
      </c>
      <c r="M7746" s="376">
        <v>83</v>
      </c>
      <c r="N7746" s="806">
        <f t="shared" si="147"/>
        <v>34.86</v>
      </c>
    </row>
    <row r="7747" spans="1:14" x14ac:dyDescent="0.2">
      <c r="A7747" s="21">
        <v>45621</v>
      </c>
      <c r="D7747" s="18">
        <v>74.27</v>
      </c>
      <c r="E7747" s="18">
        <v>68.94</v>
      </c>
      <c r="F7747" s="564">
        <f t="shared" si="146"/>
        <v>1.0773136060342325</v>
      </c>
      <c r="K7747" s="18">
        <v>65.42</v>
      </c>
      <c r="M7747" s="161">
        <v>82.9</v>
      </c>
      <c r="N7747" s="808">
        <f t="shared" si="147"/>
        <v>34.818000000000005</v>
      </c>
    </row>
    <row r="7748" spans="1:14" x14ac:dyDescent="0.2">
      <c r="A7748" s="21">
        <v>45622</v>
      </c>
      <c r="D7748" s="18">
        <v>74.56</v>
      </c>
      <c r="E7748" s="18">
        <v>68.77</v>
      </c>
      <c r="F7748" s="564">
        <f t="shared" si="146"/>
        <v>1.084193689108623</v>
      </c>
      <c r="K7748" s="18">
        <v>65.25</v>
      </c>
      <c r="M7748" s="161">
        <v>82.3</v>
      </c>
      <c r="N7748" s="808">
        <f t="shared" si="147"/>
        <v>34.565999999999995</v>
      </c>
    </row>
    <row r="7749" spans="1:14" x14ac:dyDescent="0.2">
      <c r="A7749" s="21">
        <v>45623</v>
      </c>
      <c r="D7749" s="18">
        <v>73.91</v>
      </c>
      <c r="E7749" s="375">
        <v>68.72</v>
      </c>
      <c r="F7749" s="564">
        <f t="shared" si="146"/>
        <v>1.0755238649592549</v>
      </c>
      <c r="K7749" s="376">
        <v>65.2</v>
      </c>
      <c r="M7749" s="376">
        <v>82.3</v>
      </c>
      <c r="N7749" s="806">
        <f t="shared" si="147"/>
        <v>34.565999999999995</v>
      </c>
    </row>
    <row r="7750" spans="1:14" x14ac:dyDescent="0.2">
      <c r="A7750" s="21">
        <v>45624</v>
      </c>
      <c r="D7750" s="18">
        <v>73.92</v>
      </c>
      <c r="E7750" s="375">
        <v>68.72</v>
      </c>
      <c r="F7750" s="823" t="s">
        <v>3273</v>
      </c>
      <c r="K7750" s="376">
        <v>65.2</v>
      </c>
      <c r="M7750" s="376">
        <v>82.3</v>
      </c>
      <c r="N7750" s="806">
        <f t="shared" si="147"/>
        <v>34.565999999999995</v>
      </c>
    </row>
    <row r="7751" spans="1:14" x14ac:dyDescent="0.2">
      <c r="A7751" s="21">
        <v>45625</v>
      </c>
      <c r="D7751" s="375">
        <v>74.16</v>
      </c>
      <c r="E7751" s="376">
        <v>68</v>
      </c>
      <c r="F7751" s="564">
        <f t="shared" si="146"/>
        <v>1.0905882352941176</v>
      </c>
      <c r="K7751" s="375">
        <v>64.48</v>
      </c>
      <c r="M7751" s="376">
        <v>82.3</v>
      </c>
      <c r="N7751" s="806">
        <f t="shared" si="147"/>
        <v>34.565999999999995</v>
      </c>
    </row>
    <row r="7752" spans="1:14" ht="13.2" x14ac:dyDescent="0.2">
      <c r="A7752" s="21">
        <v>45626</v>
      </c>
      <c r="D7752" s="375">
        <v>74.16</v>
      </c>
      <c r="E7752" s="376">
        <v>68</v>
      </c>
      <c r="F7752" s="564">
        <f t="shared" si="146"/>
        <v>1.0905882352941176</v>
      </c>
      <c r="H7752" s="750">
        <f>AVERAGE(D7723:D7752)</f>
        <v>74.328333333333305</v>
      </c>
      <c r="I7752" s="750">
        <f>AVERAGE(E7723:E7752)</f>
        <v>69.461999999999989</v>
      </c>
      <c r="K7752" s="375">
        <v>64.48</v>
      </c>
      <c r="M7752" s="376">
        <v>82.3</v>
      </c>
      <c r="N7752" s="806">
        <f t="shared" si="147"/>
        <v>34.565999999999995</v>
      </c>
    </row>
    <row r="7753" spans="1:14" x14ac:dyDescent="0.2">
      <c r="A7753" s="21">
        <v>45627</v>
      </c>
      <c r="D7753" s="430">
        <v>74.16</v>
      </c>
      <c r="E7753" s="431">
        <v>68</v>
      </c>
      <c r="F7753" s="564">
        <f t="shared" ref="F7753:F7816" si="148">D7753/E7753</f>
        <v>1.0905882352941176</v>
      </c>
      <c r="K7753" s="430">
        <v>64.48</v>
      </c>
      <c r="M7753" s="376">
        <v>82.3</v>
      </c>
      <c r="N7753" s="818">
        <f t="shared" si="147"/>
        <v>34.565999999999995</v>
      </c>
    </row>
    <row r="7754" spans="1:14" x14ac:dyDescent="0.2">
      <c r="A7754" s="21">
        <v>45628</v>
      </c>
      <c r="D7754" s="18">
        <v>72.81</v>
      </c>
      <c r="E7754" s="161">
        <v>68.099999999999994</v>
      </c>
      <c r="F7754" s="564">
        <f t="shared" si="148"/>
        <v>1.0691629955947137</v>
      </c>
      <c r="K7754" s="18">
        <v>64.58</v>
      </c>
      <c r="M7754" s="161">
        <v>80</v>
      </c>
      <c r="N7754" s="808">
        <f t="shared" si="147"/>
        <v>33.6</v>
      </c>
    </row>
    <row r="7755" spans="1:14" x14ac:dyDescent="0.2">
      <c r="A7755" s="21">
        <v>45629</v>
      </c>
      <c r="D7755" s="161">
        <v>74.8</v>
      </c>
      <c r="E7755" s="18">
        <v>69.94</v>
      </c>
      <c r="F7755" s="564">
        <f t="shared" si="148"/>
        <v>1.0694881326851586</v>
      </c>
      <c r="K7755" s="18">
        <v>66.42</v>
      </c>
      <c r="M7755" s="161">
        <v>81</v>
      </c>
      <c r="N7755" s="808">
        <f t="shared" si="147"/>
        <v>34.020000000000003</v>
      </c>
    </row>
    <row r="7756" spans="1:14" x14ac:dyDescent="0.2">
      <c r="A7756" s="21">
        <v>45630</v>
      </c>
      <c r="D7756" s="18">
        <v>74.680000000000007</v>
      </c>
      <c r="E7756" s="18">
        <v>68.540000000000006</v>
      </c>
      <c r="F7756" s="564">
        <f t="shared" si="148"/>
        <v>1.0895827254158157</v>
      </c>
      <c r="K7756" s="18">
        <v>65.02</v>
      </c>
      <c r="M7756" s="161">
        <v>78.3</v>
      </c>
      <c r="N7756" s="808">
        <f t="shared" si="147"/>
        <v>32.885999999999996</v>
      </c>
    </row>
    <row r="7757" spans="1:14" x14ac:dyDescent="0.2">
      <c r="A7757" s="21">
        <v>45631</v>
      </c>
      <c r="D7757" s="18">
        <v>73.78</v>
      </c>
      <c r="E7757" s="161">
        <v>68.3</v>
      </c>
      <c r="F7757" s="564">
        <f t="shared" si="148"/>
        <v>1.0802342606149342</v>
      </c>
      <c r="K7757" s="18">
        <v>64.78</v>
      </c>
      <c r="M7757" s="161">
        <v>76.5</v>
      </c>
      <c r="N7757" s="808">
        <f t="shared" si="147"/>
        <v>32.130000000000003</v>
      </c>
    </row>
    <row r="7758" spans="1:14" x14ac:dyDescent="0.2">
      <c r="A7758" s="21">
        <v>45632</v>
      </c>
      <c r="D7758" s="375">
        <v>73.78</v>
      </c>
      <c r="E7758" s="376">
        <v>67.2</v>
      </c>
      <c r="F7758" s="564">
        <f t="shared" si="148"/>
        <v>1.0979166666666667</v>
      </c>
      <c r="K7758" s="375">
        <v>63.68</v>
      </c>
      <c r="M7758" s="376">
        <v>75.8</v>
      </c>
      <c r="N7758" s="806">
        <f t="shared" si="147"/>
        <v>31.835999999999999</v>
      </c>
    </row>
    <row r="7759" spans="1:14" x14ac:dyDescent="0.2">
      <c r="A7759" s="21">
        <v>45633</v>
      </c>
      <c r="D7759" s="375">
        <v>73.78</v>
      </c>
      <c r="E7759" s="376">
        <v>67.2</v>
      </c>
      <c r="F7759" s="564">
        <f t="shared" si="148"/>
        <v>1.0979166666666667</v>
      </c>
      <c r="K7759" s="375">
        <v>63.68</v>
      </c>
      <c r="M7759" s="376">
        <v>75.8</v>
      </c>
      <c r="N7759" s="806">
        <f t="shared" si="147"/>
        <v>31.835999999999999</v>
      </c>
    </row>
    <row r="7760" spans="1:14" x14ac:dyDescent="0.2">
      <c r="A7760" s="21">
        <v>45634</v>
      </c>
      <c r="D7760" s="375">
        <v>73.78</v>
      </c>
      <c r="E7760" s="376">
        <v>67.2</v>
      </c>
      <c r="F7760" s="564">
        <f t="shared" si="148"/>
        <v>1.0979166666666667</v>
      </c>
      <c r="K7760" s="375">
        <v>63.68</v>
      </c>
      <c r="M7760" s="376">
        <v>75.8</v>
      </c>
      <c r="N7760" s="806">
        <f t="shared" si="147"/>
        <v>31.835999999999999</v>
      </c>
    </row>
    <row r="7761" spans="1:14" x14ac:dyDescent="0.2">
      <c r="A7761" s="21">
        <v>45635</v>
      </c>
      <c r="D7761" s="18">
        <v>73.73</v>
      </c>
      <c r="E7761" s="18">
        <v>68.37</v>
      </c>
      <c r="F7761" s="564">
        <f t="shared" si="148"/>
        <v>1.0783969577299986</v>
      </c>
      <c r="K7761" s="18">
        <v>64.849999999999994</v>
      </c>
      <c r="M7761" s="161">
        <v>76.400000000000006</v>
      </c>
      <c r="N7761" s="808">
        <f t="shared" si="147"/>
        <v>32.088000000000001</v>
      </c>
    </row>
    <row r="7762" spans="1:14" x14ac:dyDescent="0.2">
      <c r="A7762" s="21">
        <v>45636</v>
      </c>
      <c r="D7762" s="18">
        <v>73.64</v>
      </c>
      <c r="E7762" s="18">
        <v>68.59</v>
      </c>
      <c r="F7762" s="564">
        <f t="shared" si="148"/>
        <v>1.0736258929873159</v>
      </c>
      <c r="K7762" s="18">
        <v>65.069999999999993</v>
      </c>
      <c r="M7762" s="161">
        <v>76.3</v>
      </c>
      <c r="N7762" s="808">
        <f t="shared" ref="N7762:N7825" si="149">(M7762/100)*42</f>
        <v>32.045999999999999</v>
      </c>
    </row>
    <row r="7763" spans="1:14" x14ac:dyDescent="0.2">
      <c r="A7763" s="21">
        <v>45637</v>
      </c>
      <c r="D7763" s="18">
        <v>74.38</v>
      </c>
      <c r="E7763" s="18">
        <v>70.290000000000006</v>
      </c>
      <c r="F7763" s="564">
        <f t="shared" si="148"/>
        <v>1.0581875088917341</v>
      </c>
      <c r="K7763" s="18">
        <v>66.77</v>
      </c>
      <c r="M7763" s="161">
        <v>77.400000000000006</v>
      </c>
      <c r="N7763" s="808">
        <f t="shared" si="149"/>
        <v>32.508000000000003</v>
      </c>
    </row>
    <row r="7764" spans="1:14" x14ac:dyDescent="0.2">
      <c r="A7764" s="21">
        <v>45638</v>
      </c>
      <c r="D7764" s="18">
        <v>73.52</v>
      </c>
      <c r="E7764" s="18">
        <v>70.02</v>
      </c>
      <c r="F7764" s="564">
        <f t="shared" si="148"/>
        <v>1.0499857183661812</v>
      </c>
      <c r="K7764" s="161">
        <v>66.5</v>
      </c>
      <c r="M7764" s="161">
        <v>77.3</v>
      </c>
      <c r="N7764" s="808">
        <f t="shared" si="149"/>
        <v>32.466000000000001</v>
      </c>
    </row>
    <row r="7765" spans="1:14" x14ac:dyDescent="0.2">
      <c r="A7765" s="21">
        <v>45639</v>
      </c>
      <c r="D7765" s="375">
        <v>74.89</v>
      </c>
      <c r="E7765" s="375">
        <v>71.290000000000006</v>
      </c>
      <c r="F7765" s="564">
        <f t="shared" si="148"/>
        <v>1.0504979660541449</v>
      </c>
      <c r="K7765" s="375">
        <v>67.77</v>
      </c>
      <c r="M7765" s="376">
        <v>76.8</v>
      </c>
      <c r="N7765" s="806">
        <f t="shared" si="149"/>
        <v>32.256</v>
      </c>
    </row>
    <row r="7766" spans="1:14" x14ac:dyDescent="0.2">
      <c r="A7766" s="21">
        <v>45640</v>
      </c>
      <c r="D7766" s="375">
        <v>74.89</v>
      </c>
      <c r="E7766" s="375">
        <v>71.290000000000006</v>
      </c>
      <c r="F7766" s="564">
        <f t="shared" si="148"/>
        <v>1.0504979660541449</v>
      </c>
      <c r="K7766" s="375">
        <v>67.77</v>
      </c>
      <c r="M7766" s="376">
        <v>76.8</v>
      </c>
      <c r="N7766" s="806">
        <f t="shared" si="149"/>
        <v>32.256</v>
      </c>
    </row>
    <row r="7767" spans="1:14" x14ac:dyDescent="0.2">
      <c r="A7767" s="21">
        <v>45641</v>
      </c>
      <c r="D7767" s="375">
        <v>74.89</v>
      </c>
      <c r="E7767" s="375">
        <v>71.290000000000006</v>
      </c>
      <c r="F7767" s="564">
        <f t="shared" si="148"/>
        <v>1.0504979660541449</v>
      </c>
      <c r="K7767" s="375">
        <v>67.77</v>
      </c>
      <c r="M7767" s="376">
        <v>76.8</v>
      </c>
      <c r="N7767" s="806">
        <f t="shared" si="149"/>
        <v>32.256</v>
      </c>
    </row>
    <row r="7768" spans="1:14" x14ac:dyDescent="0.2">
      <c r="A7768" s="21">
        <v>45642</v>
      </c>
      <c r="D7768" s="161">
        <v>74.3</v>
      </c>
      <c r="E7768" s="18">
        <v>70.709999999999994</v>
      </c>
      <c r="F7768" s="564">
        <f t="shared" si="148"/>
        <v>1.0507707537830575</v>
      </c>
      <c r="K7768" s="18">
        <v>67.19</v>
      </c>
      <c r="M7768" s="161">
        <v>76.900000000000006</v>
      </c>
      <c r="N7768" s="808">
        <f t="shared" si="149"/>
        <v>32.298000000000002</v>
      </c>
    </row>
    <row r="7769" spans="1:14" x14ac:dyDescent="0.2">
      <c r="A7769" s="21">
        <v>45643</v>
      </c>
      <c r="D7769" s="18">
        <v>73.16</v>
      </c>
      <c r="E7769" s="18">
        <v>70.08</v>
      </c>
      <c r="F7769" s="564">
        <f t="shared" si="148"/>
        <v>1.0439497716894977</v>
      </c>
      <c r="K7769" s="18">
        <v>66.56</v>
      </c>
      <c r="M7769" s="161">
        <v>76.599999999999994</v>
      </c>
      <c r="N7769" s="808">
        <f t="shared" si="149"/>
        <v>32.171999999999997</v>
      </c>
    </row>
    <row r="7770" spans="1:14" x14ac:dyDescent="0.2">
      <c r="A7770" s="21">
        <v>45644</v>
      </c>
      <c r="D7770" s="18">
        <v>74.569999999999993</v>
      </c>
      <c r="E7770" s="18">
        <v>70.58</v>
      </c>
      <c r="F7770" s="564">
        <f t="shared" si="148"/>
        <v>1.0565315953527912</v>
      </c>
      <c r="K7770" s="18">
        <v>67.06</v>
      </c>
      <c r="M7770" s="161">
        <v>76.3</v>
      </c>
      <c r="N7770" s="808">
        <f t="shared" si="149"/>
        <v>32.045999999999999</v>
      </c>
    </row>
    <row r="7771" spans="1:14" x14ac:dyDescent="0.2">
      <c r="A7771" s="21">
        <v>45645</v>
      </c>
      <c r="D7771" s="18">
        <v>73.75</v>
      </c>
      <c r="E7771" s="18">
        <v>69.91</v>
      </c>
      <c r="F7771" s="564">
        <f t="shared" si="148"/>
        <v>1.054927764268345</v>
      </c>
      <c r="K7771" s="18">
        <v>66.39</v>
      </c>
      <c r="M7771" s="161">
        <v>75.400000000000006</v>
      </c>
      <c r="N7771" s="808">
        <f t="shared" si="149"/>
        <v>31.667999999999999</v>
      </c>
    </row>
    <row r="7772" spans="1:14" x14ac:dyDescent="0.2">
      <c r="A7772" s="21">
        <v>45646</v>
      </c>
      <c r="D7772" s="375">
        <v>73.19</v>
      </c>
      <c r="E7772" s="375">
        <v>69.459999999999994</v>
      </c>
      <c r="F7772" s="564">
        <f t="shared" si="148"/>
        <v>1.0536999712064499</v>
      </c>
      <c r="K7772" s="375">
        <v>65.94</v>
      </c>
      <c r="M7772" s="376">
        <v>75.900000000000006</v>
      </c>
      <c r="N7772" s="806">
        <f t="shared" si="149"/>
        <v>31.878</v>
      </c>
    </row>
    <row r="7773" spans="1:14" x14ac:dyDescent="0.2">
      <c r="A7773" s="21">
        <v>45647</v>
      </c>
      <c r="D7773" s="375">
        <v>73.19</v>
      </c>
      <c r="E7773" s="375">
        <v>69.459999999999994</v>
      </c>
      <c r="F7773" s="564">
        <f t="shared" si="148"/>
        <v>1.0536999712064499</v>
      </c>
      <c r="K7773" s="375">
        <v>65.94</v>
      </c>
      <c r="M7773" s="376">
        <v>75.900000000000006</v>
      </c>
      <c r="N7773" s="806">
        <f t="shared" si="149"/>
        <v>31.878</v>
      </c>
    </row>
    <row r="7774" spans="1:14" x14ac:dyDescent="0.2">
      <c r="A7774" s="21">
        <v>45648</v>
      </c>
      <c r="D7774" s="375">
        <v>73.19</v>
      </c>
      <c r="E7774" s="375">
        <v>69.459999999999994</v>
      </c>
      <c r="F7774" s="564">
        <f t="shared" si="148"/>
        <v>1.0536999712064499</v>
      </c>
      <c r="K7774" s="375">
        <v>65.94</v>
      </c>
      <c r="M7774" s="376">
        <v>75.900000000000006</v>
      </c>
      <c r="N7774" s="806">
        <f t="shared" si="149"/>
        <v>31.878</v>
      </c>
    </row>
    <row r="7775" spans="1:14" x14ac:dyDescent="0.2">
      <c r="A7775" s="21">
        <v>45649</v>
      </c>
      <c r="D7775" s="18">
        <v>72.12</v>
      </c>
      <c r="E7775" s="18">
        <v>69.239999999999995</v>
      </c>
      <c r="F7775" s="564">
        <f t="shared" si="148"/>
        <v>1.0415944540727904</v>
      </c>
      <c r="K7775" s="18">
        <v>65.72</v>
      </c>
      <c r="M7775" s="161">
        <v>76.5</v>
      </c>
      <c r="N7775" s="808">
        <f t="shared" si="149"/>
        <v>32.130000000000003</v>
      </c>
    </row>
    <row r="7776" spans="1:14" x14ac:dyDescent="0.2">
      <c r="A7776" s="21">
        <v>45650</v>
      </c>
      <c r="D7776" s="376">
        <v>73.5</v>
      </c>
      <c r="E7776" s="376">
        <v>70.099999999999994</v>
      </c>
      <c r="F7776" s="564">
        <f t="shared" si="148"/>
        <v>1.0485021398002854</v>
      </c>
      <c r="K7776" s="375">
        <v>66.58</v>
      </c>
      <c r="M7776" s="376">
        <v>76.3</v>
      </c>
      <c r="N7776" s="806">
        <f t="shared" si="149"/>
        <v>32.045999999999999</v>
      </c>
    </row>
    <row r="7777" spans="1:14" x14ac:dyDescent="0.2">
      <c r="A7777" s="21">
        <v>45651</v>
      </c>
      <c r="D7777" s="376">
        <v>73.5</v>
      </c>
      <c r="E7777" s="376">
        <v>70.099999999999994</v>
      </c>
      <c r="F7777" s="834" t="s">
        <v>3330</v>
      </c>
      <c r="K7777" s="375">
        <v>66.58</v>
      </c>
      <c r="M7777" s="376">
        <v>76.3</v>
      </c>
      <c r="N7777" s="806">
        <f t="shared" si="149"/>
        <v>32.045999999999999</v>
      </c>
    </row>
    <row r="7778" spans="1:14" x14ac:dyDescent="0.2">
      <c r="A7778" s="21">
        <v>45652</v>
      </c>
      <c r="D7778" s="376">
        <v>73.5</v>
      </c>
      <c r="E7778" s="18">
        <v>69.62</v>
      </c>
      <c r="F7778" s="564">
        <f t="shared" si="148"/>
        <v>1.0557311117494972</v>
      </c>
      <c r="K7778" s="161">
        <v>66.099999999999994</v>
      </c>
      <c r="M7778" s="161">
        <v>76.3</v>
      </c>
      <c r="N7778" s="808">
        <f t="shared" si="149"/>
        <v>32.045999999999999</v>
      </c>
    </row>
    <row r="7779" spans="1:14" x14ac:dyDescent="0.2">
      <c r="A7779" s="21">
        <v>45653</v>
      </c>
      <c r="D7779" s="375">
        <v>73.77</v>
      </c>
      <c r="E7779" s="376">
        <v>70.599999999999994</v>
      </c>
      <c r="F7779" s="564">
        <f t="shared" si="148"/>
        <v>1.044900849858357</v>
      </c>
      <c r="K7779" s="375">
        <v>67.08</v>
      </c>
      <c r="M7779" s="376">
        <v>77.100000000000009</v>
      </c>
      <c r="N7779" s="806">
        <f t="shared" si="149"/>
        <v>32.382000000000005</v>
      </c>
    </row>
    <row r="7780" spans="1:14" x14ac:dyDescent="0.2">
      <c r="A7780" s="21">
        <v>45654</v>
      </c>
      <c r="D7780" s="375">
        <v>73.77</v>
      </c>
      <c r="E7780" s="376">
        <v>70.599999999999994</v>
      </c>
      <c r="F7780" s="564">
        <f t="shared" si="148"/>
        <v>1.044900849858357</v>
      </c>
      <c r="K7780" s="375">
        <v>67.08</v>
      </c>
      <c r="M7780" s="376">
        <v>77.100000000000009</v>
      </c>
      <c r="N7780" s="806">
        <f t="shared" si="149"/>
        <v>32.382000000000005</v>
      </c>
    </row>
    <row r="7781" spans="1:14" x14ac:dyDescent="0.2">
      <c r="A7781" s="21">
        <v>45655</v>
      </c>
      <c r="D7781" s="375">
        <v>73.77</v>
      </c>
      <c r="E7781" s="376">
        <v>70.599999999999994</v>
      </c>
      <c r="F7781" s="564">
        <f t="shared" si="148"/>
        <v>1.044900849858357</v>
      </c>
      <c r="K7781" s="375">
        <v>67.08</v>
      </c>
      <c r="M7781" s="376">
        <v>77.100000000000009</v>
      </c>
      <c r="N7781" s="806">
        <f t="shared" si="149"/>
        <v>32.382000000000005</v>
      </c>
    </row>
    <row r="7782" spans="1:14" x14ac:dyDescent="0.2">
      <c r="A7782" s="21">
        <v>45656</v>
      </c>
      <c r="D7782" s="18">
        <v>74.239999999999995</v>
      </c>
      <c r="E7782" s="18">
        <v>70.989999999999995</v>
      </c>
      <c r="F7782" s="564">
        <f t="shared" si="148"/>
        <v>1.0457810959290041</v>
      </c>
      <c r="K7782" s="18">
        <v>67.47</v>
      </c>
      <c r="M7782" s="161">
        <v>78</v>
      </c>
      <c r="N7782" s="808">
        <f t="shared" si="149"/>
        <v>32.76</v>
      </c>
    </row>
    <row r="7783" spans="1:14" ht="13.2" x14ac:dyDescent="0.2">
      <c r="A7783" s="21">
        <v>45657</v>
      </c>
      <c r="D7783" s="375">
        <v>74.58</v>
      </c>
      <c r="E7783" s="375">
        <v>71.72</v>
      </c>
      <c r="F7783" s="564">
        <f t="shared" si="148"/>
        <v>1.0398773006134969</v>
      </c>
      <c r="H7783" s="750">
        <f>AVERAGE(D7753:D7783)</f>
        <v>73.85838709677418</v>
      </c>
      <c r="I7783" s="750">
        <f>AVERAGE(E7753:E7783)</f>
        <v>69.640322580645133</v>
      </c>
      <c r="K7783" s="376">
        <v>68.2</v>
      </c>
      <c r="M7783" s="376">
        <v>81.5</v>
      </c>
      <c r="N7783" s="806">
        <f t="shared" si="149"/>
        <v>34.229999999999997</v>
      </c>
    </row>
    <row r="7784" spans="1:14" x14ac:dyDescent="0.2">
      <c r="A7784" s="21">
        <v>45658</v>
      </c>
      <c r="D7784" s="430">
        <v>74.58</v>
      </c>
      <c r="E7784" s="430">
        <v>71.72</v>
      </c>
      <c r="F7784" s="834" t="s">
        <v>3332</v>
      </c>
      <c r="K7784" s="835">
        <v>68.2</v>
      </c>
      <c r="M7784" s="376">
        <v>81.5</v>
      </c>
      <c r="N7784" s="818">
        <f t="shared" si="149"/>
        <v>34.229999999999997</v>
      </c>
    </row>
    <row r="7785" spans="1:14" x14ac:dyDescent="0.2">
      <c r="A7785" s="21">
        <v>45659</v>
      </c>
      <c r="D7785" s="18">
        <v>76.14</v>
      </c>
      <c r="E7785" s="18">
        <v>73.13</v>
      </c>
      <c r="F7785" s="564">
        <f t="shared" si="148"/>
        <v>1.0411595788322168</v>
      </c>
      <c r="K7785" s="18">
        <v>69.61</v>
      </c>
      <c r="M7785" s="161">
        <v>84.8</v>
      </c>
      <c r="N7785" s="808">
        <f t="shared" si="149"/>
        <v>35.616</v>
      </c>
    </row>
    <row r="7786" spans="1:14" x14ac:dyDescent="0.2">
      <c r="A7786" s="21">
        <v>45660</v>
      </c>
      <c r="D7786" s="375">
        <v>76.72</v>
      </c>
      <c r="E7786" s="375">
        <v>73.959999999999994</v>
      </c>
      <c r="F7786" s="564">
        <f t="shared" si="148"/>
        <v>1.0373174689021094</v>
      </c>
      <c r="K7786" s="375">
        <v>70.44</v>
      </c>
      <c r="M7786" s="376">
        <v>86.1</v>
      </c>
      <c r="N7786" s="806">
        <f t="shared" si="149"/>
        <v>36.161999999999999</v>
      </c>
    </row>
    <row r="7787" spans="1:14" x14ac:dyDescent="0.2">
      <c r="A7787" s="21">
        <v>45661</v>
      </c>
      <c r="D7787" s="375">
        <v>76.72</v>
      </c>
      <c r="E7787" s="375">
        <v>73.959999999999994</v>
      </c>
      <c r="F7787" s="564">
        <f t="shared" si="148"/>
        <v>1.0373174689021094</v>
      </c>
      <c r="K7787" s="375">
        <v>70.44</v>
      </c>
      <c r="M7787" s="376">
        <v>86.1</v>
      </c>
      <c r="N7787" s="806">
        <f t="shared" si="149"/>
        <v>36.161999999999999</v>
      </c>
    </row>
    <row r="7788" spans="1:14" x14ac:dyDescent="0.2">
      <c r="A7788" s="21">
        <v>45662</v>
      </c>
      <c r="D7788" s="375">
        <v>76.72</v>
      </c>
      <c r="E7788" s="375">
        <v>73.959999999999994</v>
      </c>
      <c r="F7788" s="564">
        <f t="shared" si="148"/>
        <v>1.0373174689021094</v>
      </c>
      <c r="K7788" s="375">
        <v>70.44</v>
      </c>
      <c r="M7788" s="376">
        <v>86.1</v>
      </c>
      <c r="N7788" s="806">
        <f t="shared" si="149"/>
        <v>36.161999999999999</v>
      </c>
    </row>
    <row r="7789" spans="1:14" x14ac:dyDescent="0.2">
      <c r="A7789" s="21">
        <v>45663</v>
      </c>
      <c r="D7789" s="18">
        <v>77.27</v>
      </c>
      <c r="E7789" s="18">
        <v>73.56</v>
      </c>
      <c r="F7789" s="564">
        <f t="shared" si="148"/>
        <v>1.0504350190320826</v>
      </c>
      <c r="K7789" s="18">
        <v>70.040000000000006</v>
      </c>
      <c r="M7789" s="161">
        <v>87.4</v>
      </c>
      <c r="N7789" s="808">
        <f t="shared" si="149"/>
        <v>36.708000000000006</v>
      </c>
    </row>
    <row r="7790" spans="1:14" x14ac:dyDescent="0.2">
      <c r="A7790" s="21">
        <v>45664</v>
      </c>
      <c r="D7790" s="18">
        <v>77.84</v>
      </c>
      <c r="E7790" s="18">
        <v>74.25</v>
      </c>
      <c r="F7790" s="564">
        <f t="shared" si="148"/>
        <v>1.0483501683501684</v>
      </c>
      <c r="K7790" s="18">
        <v>70.73</v>
      </c>
      <c r="M7790" s="161">
        <v>86.5</v>
      </c>
      <c r="N7790" s="808">
        <f t="shared" si="149"/>
        <v>36.33</v>
      </c>
    </row>
    <row r="7791" spans="1:14" x14ac:dyDescent="0.2">
      <c r="A7791" s="21">
        <v>45665</v>
      </c>
      <c r="D7791" s="18">
        <v>77.37</v>
      </c>
      <c r="E7791" s="18">
        <v>73.319999999999993</v>
      </c>
      <c r="F7791" s="564">
        <f t="shared" si="148"/>
        <v>1.0552373158756139</v>
      </c>
      <c r="K7791" s="161">
        <v>69.8</v>
      </c>
      <c r="M7791" s="161">
        <v>86.4</v>
      </c>
      <c r="N7791" s="808">
        <f t="shared" si="149"/>
        <v>36.288000000000004</v>
      </c>
    </row>
    <row r="7792" spans="1:14" x14ac:dyDescent="0.2">
      <c r="A7792" s="21">
        <v>45666</v>
      </c>
      <c r="D7792" s="18">
        <v>78.44</v>
      </c>
      <c r="E7792" s="18">
        <v>73.92</v>
      </c>
      <c r="F7792" s="564">
        <f t="shared" si="148"/>
        <v>1.0611471861471862</v>
      </c>
      <c r="K7792" s="161">
        <v>70.400000000000006</v>
      </c>
      <c r="M7792" s="161">
        <v>86</v>
      </c>
      <c r="N7792" s="808">
        <f t="shared" si="149"/>
        <v>36.119999999999997</v>
      </c>
    </row>
    <row r="7793" spans="1:14" x14ac:dyDescent="0.2">
      <c r="A7793" s="21">
        <v>45667</v>
      </c>
      <c r="D7793" s="375">
        <v>79.760000000000005</v>
      </c>
      <c r="E7793" s="375">
        <v>76.569999999999993</v>
      </c>
      <c r="F7793" s="564">
        <f t="shared" si="148"/>
        <v>1.041661225022855</v>
      </c>
      <c r="K7793" s="375">
        <v>73.05</v>
      </c>
      <c r="M7793" s="376">
        <v>87.8</v>
      </c>
      <c r="N7793" s="806">
        <f t="shared" si="149"/>
        <v>36.875999999999998</v>
      </c>
    </row>
    <row r="7794" spans="1:14" x14ac:dyDescent="0.2">
      <c r="A7794" s="21">
        <v>45668</v>
      </c>
      <c r="D7794" s="375">
        <v>79.760000000000005</v>
      </c>
      <c r="E7794" s="375">
        <v>76.569999999999993</v>
      </c>
      <c r="F7794" s="564">
        <f t="shared" si="148"/>
        <v>1.041661225022855</v>
      </c>
      <c r="K7794" s="375">
        <v>73.05</v>
      </c>
      <c r="M7794" s="376">
        <v>87.8</v>
      </c>
      <c r="N7794" s="806">
        <f t="shared" si="149"/>
        <v>36.875999999999998</v>
      </c>
    </row>
    <row r="7795" spans="1:14" x14ac:dyDescent="0.2">
      <c r="A7795" s="21">
        <v>45669</v>
      </c>
      <c r="D7795" s="375">
        <v>79.760000000000005</v>
      </c>
      <c r="E7795" s="375">
        <v>76.569999999999993</v>
      </c>
      <c r="F7795" s="564">
        <f t="shared" si="148"/>
        <v>1.041661225022855</v>
      </c>
      <c r="K7795" s="375">
        <v>73.05</v>
      </c>
      <c r="M7795" s="376">
        <v>87.8</v>
      </c>
      <c r="N7795" s="806">
        <f t="shared" si="149"/>
        <v>36.875999999999998</v>
      </c>
    </row>
    <row r="7796" spans="1:14" x14ac:dyDescent="0.2">
      <c r="A7796" s="21">
        <v>45670</v>
      </c>
      <c r="D7796" s="18">
        <v>82.69</v>
      </c>
      <c r="E7796" s="18">
        <v>78.819999999999993</v>
      </c>
      <c r="F7796" s="564">
        <f t="shared" si="148"/>
        <v>1.0490992133976149</v>
      </c>
      <c r="K7796" s="161">
        <v>75.3</v>
      </c>
      <c r="M7796" s="161">
        <v>90.8</v>
      </c>
      <c r="N7796" s="808">
        <f t="shared" si="149"/>
        <v>38.135999999999996</v>
      </c>
    </row>
    <row r="7797" spans="1:14" x14ac:dyDescent="0.2">
      <c r="A7797" s="21">
        <v>45671</v>
      </c>
      <c r="D7797" s="18">
        <v>82.39</v>
      </c>
      <c r="E7797" s="161">
        <v>77.5</v>
      </c>
      <c r="F7797" s="564">
        <f t="shared" si="148"/>
        <v>1.0630967741935484</v>
      </c>
      <c r="K7797" s="18">
        <v>73.98</v>
      </c>
      <c r="M7797" s="161">
        <v>92.5</v>
      </c>
      <c r="N7797" s="808">
        <f t="shared" si="149"/>
        <v>38.85</v>
      </c>
    </row>
    <row r="7798" spans="1:14" x14ac:dyDescent="0.2">
      <c r="A7798" s="21">
        <v>45672</v>
      </c>
      <c r="D7798" s="18">
        <v>83.48</v>
      </c>
      <c r="E7798" s="18">
        <v>80.040000000000006</v>
      </c>
      <c r="F7798" s="564">
        <f t="shared" si="148"/>
        <v>1.0429785107446277</v>
      </c>
      <c r="K7798" s="18">
        <v>76.52</v>
      </c>
      <c r="M7798" s="161">
        <v>95.6</v>
      </c>
      <c r="N7798" s="808">
        <f t="shared" si="149"/>
        <v>40.152000000000001</v>
      </c>
    </row>
    <row r="7799" spans="1:14" x14ac:dyDescent="0.2">
      <c r="A7799" s="21">
        <v>45673</v>
      </c>
      <c r="D7799" s="18">
        <v>82.39</v>
      </c>
      <c r="E7799" s="18">
        <v>78.680000000000007</v>
      </c>
      <c r="F7799" s="564">
        <f t="shared" si="148"/>
        <v>1.0471530249110319</v>
      </c>
      <c r="K7799" s="18">
        <v>75.16</v>
      </c>
      <c r="M7799" s="161">
        <v>97</v>
      </c>
      <c r="N7799" s="808">
        <f t="shared" si="149"/>
        <v>40.74</v>
      </c>
    </row>
    <row r="7800" spans="1:14" x14ac:dyDescent="0.2">
      <c r="A7800" s="21">
        <v>45674</v>
      </c>
      <c r="D7800" s="375">
        <v>83.02</v>
      </c>
      <c r="E7800" s="375">
        <v>77.88</v>
      </c>
      <c r="F7800" s="564">
        <f t="shared" si="148"/>
        <v>1.0659989727786339</v>
      </c>
      <c r="K7800" s="375">
        <v>74.36</v>
      </c>
      <c r="M7800" s="376">
        <v>98.3</v>
      </c>
      <c r="N7800" s="806">
        <f t="shared" si="149"/>
        <v>41.286000000000001</v>
      </c>
    </row>
    <row r="7801" spans="1:14" x14ac:dyDescent="0.2">
      <c r="A7801" s="21">
        <v>45675</v>
      </c>
      <c r="D7801" s="375">
        <v>83.02</v>
      </c>
      <c r="E7801" s="375">
        <v>77.88</v>
      </c>
      <c r="F7801" s="564">
        <f t="shared" si="148"/>
        <v>1.0659989727786339</v>
      </c>
      <c r="K7801" s="375">
        <v>74.36</v>
      </c>
      <c r="M7801" s="376">
        <v>98.3</v>
      </c>
      <c r="N7801" s="806">
        <f t="shared" si="149"/>
        <v>41.286000000000001</v>
      </c>
    </row>
    <row r="7802" spans="1:14" x14ac:dyDescent="0.2">
      <c r="A7802" s="21">
        <v>45676</v>
      </c>
      <c r="D7802" s="375">
        <v>83.02</v>
      </c>
      <c r="E7802" s="375">
        <v>77.88</v>
      </c>
      <c r="F7802" s="564">
        <f t="shared" si="148"/>
        <v>1.0659989727786339</v>
      </c>
      <c r="K7802" s="375">
        <v>74.36</v>
      </c>
      <c r="M7802" s="376">
        <v>98.3</v>
      </c>
      <c r="N7802" s="806">
        <f t="shared" si="149"/>
        <v>41.286000000000001</v>
      </c>
    </row>
    <row r="7803" spans="1:14" x14ac:dyDescent="0.2">
      <c r="A7803" s="21">
        <v>45677</v>
      </c>
      <c r="D7803" s="18">
        <v>81.680000000000007</v>
      </c>
      <c r="E7803" s="375">
        <v>77.88</v>
      </c>
      <c r="F7803" s="836" t="s">
        <v>3219</v>
      </c>
      <c r="K7803" s="375">
        <v>74.36</v>
      </c>
      <c r="M7803" s="376">
        <v>98.3</v>
      </c>
      <c r="N7803" s="806">
        <f t="shared" si="149"/>
        <v>41.286000000000001</v>
      </c>
    </row>
    <row r="7804" spans="1:14" x14ac:dyDescent="0.2">
      <c r="A7804" s="21">
        <v>45678</v>
      </c>
      <c r="D7804" s="18">
        <v>80.569999999999993</v>
      </c>
      <c r="E7804" s="18">
        <v>75.89</v>
      </c>
      <c r="F7804" s="564">
        <f t="shared" si="148"/>
        <v>1.0616682039794438</v>
      </c>
      <c r="K7804" s="18">
        <v>72.37</v>
      </c>
      <c r="M7804" s="161">
        <v>92.5</v>
      </c>
      <c r="N7804" s="808">
        <f t="shared" si="149"/>
        <v>38.85</v>
      </c>
    </row>
    <row r="7805" spans="1:14" x14ac:dyDescent="0.2">
      <c r="A7805" s="21">
        <v>45679</v>
      </c>
      <c r="D7805" s="161">
        <v>80</v>
      </c>
      <c r="E7805" s="18">
        <v>75.44</v>
      </c>
      <c r="F7805" s="564">
        <f t="shared" si="148"/>
        <v>1.0604453870625663</v>
      </c>
      <c r="K7805" s="18">
        <v>71.92</v>
      </c>
      <c r="M7805" s="161">
        <v>91.8</v>
      </c>
      <c r="N7805" s="808">
        <f t="shared" si="149"/>
        <v>38.555999999999997</v>
      </c>
    </row>
    <row r="7806" spans="1:14" x14ac:dyDescent="0.2">
      <c r="A7806" s="21">
        <v>45680</v>
      </c>
      <c r="D7806" s="18">
        <v>78.62</v>
      </c>
      <c r="E7806" s="18">
        <v>74.62</v>
      </c>
      <c r="F7806" s="564">
        <f t="shared" si="148"/>
        <v>1.0536049316537122</v>
      </c>
      <c r="K7806" s="161">
        <v>71.099999999999994</v>
      </c>
      <c r="M7806" s="161">
        <v>91.100000000000009</v>
      </c>
      <c r="N7806" s="808">
        <f t="shared" si="149"/>
        <v>38.262</v>
      </c>
    </row>
    <row r="7807" spans="1:14" x14ac:dyDescent="0.2">
      <c r="A7807" s="21">
        <v>45681</v>
      </c>
      <c r="D7807" s="375">
        <v>78.709999999999994</v>
      </c>
      <c r="E7807" s="375">
        <v>74.66</v>
      </c>
      <c r="F7807" s="564">
        <f t="shared" si="148"/>
        <v>1.0542459148138226</v>
      </c>
      <c r="K7807" s="375">
        <v>71.14</v>
      </c>
      <c r="M7807" s="376">
        <v>90.600000000000009</v>
      </c>
      <c r="N7807" s="806">
        <f t="shared" si="149"/>
        <v>38.052000000000007</v>
      </c>
    </row>
    <row r="7808" spans="1:14" x14ac:dyDescent="0.2">
      <c r="A7808" s="21">
        <v>45682</v>
      </c>
      <c r="D7808" s="375">
        <v>78.709999999999994</v>
      </c>
      <c r="E7808" s="375">
        <v>74.66</v>
      </c>
      <c r="F7808" s="564">
        <f t="shared" si="148"/>
        <v>1.0542459148138226</v>
      </c>
      <c r="K7808" s="375">
        <v>71.14</v>
      </c>
      <c r="M7808" s="376">
        <v>90.600000000000009</v>
      </c>
      <c r="N7808" s="806">
        <f t="shared" si="149"/>
        <v>38.052000000000007</v>
      </c>
    </row>
    <row r="7809" spans="1:14" x14ac:dyDescent="0.2">
      <c r="A7809" s="21">
        <v>45683</v>
      </c>
      <c r="D7809" s="375">
        <v>78.709999999999994</v>
      </c>
      <c r="E7809" s="375">
        <v>74.66</v>
      </c>
      <c r="F7809" s="564">
        <f t="shared" si="148"/>
        <v>1.0542459148138226</v>
      </c>
      <c r="K7809" s="375">
        <v>71.14</v>
      </c>
      <c r="M7809" s="376">
        <v>90.600000000000009</v>
      </c>
      <c r="N7809" s="806">
        <f t="shared" si="149"/>
        <v>38.052000000000007</v>
      </c>
    </row>
    <row r="7810" spans="1:14" x14ac:dyDescent="0.2">
      <c r="A7810" s="21">
        <v>45684</v>
      </c>
      <c r="D7810" s="161">
        <v>77.3</v>
      </c>
      <c r="E7810" s="18">
        <v>73.17</v>
      </c>
      <c r="F7810" s="564">
        <f t="shared" si="148"/>
        <v>1.056443897772311</v>
      </c>
      <c r="K7810" s="18">
        <v>69.650000000000006</v>
      </c>
      <c r="M7810" s="161">
        <v>89.3</v>
      </c>
      <c r="N7810" s="808">
        <f t="shared" si="149"/>
        <v>37.506</v>
      </c>
    </row>
    <row r="7811" spans="1:14" x14ac:dyDescent="0.2">
      <c r="A7811" s="21">
        <v>45685</v>
      </c>
      <c r="D7811" s="18">
        <v>78.010000000000005</v>
      </c>
      <c r="E7811" s="18">
        <v>73.77</v>
      </c>
      <c r="F7811" s="564">
        <f t="shared" si="148"/>
        <v>1.0574759387284804</v>
      </c>
      <c r="K7811" s="18">
        <v>70.25</v>
      </c>
      <c r="M7811" s="161">
        <v>88.5</v>
      </c>
      <c r="N7811" s="808">
        <f t="shared" si="149"/>
        <v>37.17</v>
      </c>
    </row>
    <row r="7812" spans="1:14" x14ac:dyDescent="0.2">
      <c r="A7812" s="21">
        <v>45686</v>
      </c>
      <c r="D7812" s="18">
        <v>77.02</v>
      </c>
      <c r="E7812" s="18">
        <v>72.62</v>
      </c>
      <c r="F7812" s="564">
        <f t="shared" si="148"/>
        <v>1.0605893693197466</v>
      </c>
      <c r="K7812" s="161">
        <v>69.099999999999994</v>
      </c>
      <c r="M7812" s="161">
        <v>89.5</v>
      </c>
      <c r="N7812" s="808">
        <f t="shared" si="149"/>
        <v>37.590000000000003</v>
      </c>
    </row>
    <row r="7813" spans="1:14" x14ac:dyDescent="0.2">
      <c r="A7813" s="21">
        <v>45687</v>
      </c>
      <c r="D7813" s="18">
        <v>77.42</v>
      </c>
      <c r="E7813" s="18">
        <v>72.73</v>
      </c>
      <c r="F7813" s="564">
        <f t="shared" si="148"/>
        <v>1.064485081809432</v>
      </c>
      <c r="K7813" s="18">
        <v>69.209999999999994</v>
      </c>
      <c r="M7813" s="161">
        <v>88.6</v>
      </c>
      <c r="N7813" s="808">
        <f t="shared" si="149"/>
        <v>37.211999999999996</v>
      </c>
    </row>
    <row r="7814" spans="1:14" ht="13.2" x14ac:dyDescent="0.2">
      <c r="A7814" s="21">
        <v>45688</v>
      </c>
      <c r="D7814" s="375">
        <v>77.11</v>
      </c>
      <c r="E7814" s="375">
        <v>72.53</v>
      </c>
      <c r="F7814" s="564">
        <f t="shared" si="148"/>
        <v>1.0631462842961532</v>
      </c>
      <c r="H7814" s="750">
        <f>AVERAGE(D7784:D7814)</f>
        <v>79.191935483870992</v>
      </c>
      <c r="I7814" s="750">
        <f>AVERAGE(E7784:E7814)</f>
        <v>75.251612903225848</v>
      </c>
      <c r="K7814" s="375">
        <v>69.010000000000005</v>
      </c>
      <c r="M7814" s="376">
        <v>91.5</v>
      </c>
      <c r="N7814" s="806">
        <f t="shared" si="149"/>
        <v>38.43</v>
      </c>
    </row>
    <row r="7815" spans="1:14" x14ac:dyDescent="0.2">
      <c r="A7815" s="21">
        <v>45689</v>
      </c>
      <c r="D7815" s="430">
        <v>77.11</v>
      </c>
      <c r="E7815" s="430">
        <v>72.53</v>
      </c>
      <c r="F7815" s="564">
        <f t="shared" si="148"/>
        <v>1.0631462842961532</v>
      </c>
      <c r="K7815" s="430">
        <v>69.010000000000005</v>
      </c>
      <c r="M7815" s="376">
        <v>91.5</v>
      </c>
      <c r="N7815" s="818">
        <f t="shared" si="149"/>
        <v>38.43</v>
      </c>
    </row>
    <row r="7816" spans="1:14" x14ac:dyDescent="0.2">
      <c r="A7816" s="21">
        <v>45690</v>
      </c>
      <c r="D7816" s="375">
        <v>77.11</v>
      </c>
      <c r="E7816" s="375">
        <v>72.53</v>
      </c>
      <c r="F7816" s="564">
        <f t="shared" si="148"/>
        <v>1.0631462842961532</v>
      </c>
      <c r="K7816" s="375">
        <v>69.010000000000005</v>
      </c>
      <c r="M7816" s="376">
        <v>91.5</v>
      </c>
      <c r="N7816" s="806">
        <f t="shared" si="149"/>
        <v>38.43</v>
      </c>
    </row>
    <row r="7817" spans="1:14" x14ac:dyDescent="0.2">
      <c r="A7817" s="21">
        <v>45691</v>
      </c>
      <c r="D7817" s="18">
        <v>76.489999999999995</v>
      </c>
      <c r="E7817" s="18">
        <v>73.16</v>
      </c>
      <c r="F7817" s="564">
        <f t="shared" ref="F7817:F7881" si="150">D7817/E7817</f>
        <v>1.0455166757791143</v>
      </c>
      <c r="K7817" s="18">
        <v>69.64</v>
      </c>
      <c r="M7817" s="161">
        <v>92.9</v>
      </c>
      <c r="N7817" s="808">
        <f t="shared" si="149"/>
        <v>39.018000000000001</v>
      </c>
    </row>
    <row r="7818" spans="1:14" x14ac:dyDescent="0.2">
      <c r="A7818" s="21">
        <v>45692</v>
      </c>
      <c r="D7818" s="18">
        <v>76.58</v>
      </c>
      <c r="E7818" s="161">
        <v>72.7</v>
      </c>
      <c r="F7818" s="564">
        <f t="shared" si="150"/>
        <v>1.053370013755158</v>
      </c>
      <c r="K7818" s="18">
        <v>69.180000000000007</v>
      </c>
      <c r="M7818" s="161">
        <v>92</v>
      </c>
      <c r="N7818" s="808">
        <f t="shared" si="149"/>
        <v>38.64</v>
      </c>
    </row>
    <row r="7819" spans="1:14" x14ac:dyDescent="0.2">
      <c r="A7819" s="21">
        <v>45693</v>
      </c>
      <c r="D7819" s="18">
        <v>74.709999999999994</v>
      </c>
      <c r="E7819" s="18">
        <v>71.03</v>
      </c>
      <c r="F7819" s="564">
        <f t="shared" si="150"/>
        <v>1.0518090947486975</v>
      </c>
      <c r="K7819" s="18">
        <v>67.510000000000005</v>
      </c>
      <c r="M7819" s="161">
        <v>91.5</v>
      </c>
      <c r="N7819" s="808">
        <f t="shared" si="149"/>
        <v>38.43</v>
      </c>
    </row>
    <row r="7820" spans="1:14" x14ac:dyDescent="0.2">
      <c r="A7820" s="21">
        <v>45694</v>
      </c>
      <c r="D7820" s="18">
        <v>74.540000000000006</v>
      </c>
      <c r="E7820" s="18">
        <v>70.61</v>
      </c>
      <c r="F7820" s="564">
        <f t="shared" si="150"/>
        <v>1.0556578388330267</v>
      </c>
      <c r="K7820" s="18">
        <v>67.09</v>
      </c>
      <c r="M7820" s="161">
        <v>91.9</v>
      </c>
      <c r="N7820" s="808">
        <f t="shared" si="149"/>
        <v>38.597999999999999</v>
      </c>
    </row>
    <row r="7821" spans="1:14" x14ac:dyDescent="0.2">
      <c r="A7821" s="21">
        <v>45695</v>
      </c>
      <c r="D7821" s="375">
        <v>74.680000000000007</v>
      </c>
      <c r="E7821" s="376">
        <v>71</v>
      </c>
      <c r="F7821" s="564">
        <f t="shared" si="150"/>
        <v>1.0518309859154931</v>
      </c>
      <c r="K7821" s="375">
        <v>67.48</v>
      </c>
      <c r="M7821" s="376">
        <v>92.800000000000011</v>
      </c>
      <c r="N7821" s="806">
        <f t="shared" si="149"/>
        <v>38.976000000000006</v>
      </c>
    </row>
    <row r="7822" spans="1:14" x14ac:dyDescent="0.2">
      <c r="A7822" s="21">
        <v>45696</v>
      </c>
      <c r="D7822" s="375">
        <v>74.680000000000007</v>
      </c>
      <c r="E7822" s="376">
        <v>71</v>
      </c>
      <c r="F7822" s="564">
        <f t="shared" si="150"/>
        <v>1.0518309859154931</v>
      </c>
      <c r="K7822" s="375">
        <v>67.48</v>
      </c>
      <c r="M7822" s="376">
        <v>92.800000000000011</v>
      </c>
      <c r="N7822" s="806">
        <f t="shared" si="149"/>
        <v>38.976000000000006</v>
      </c>
    </row>
    <row r="7823" spans="1:14" x14ac:dyDescent="0.2">
      <c r="A7823" s="21">
        <v>45697</v>
      </c>
      <c r="D7823" s="375">
        <v>74.680000000000007</v>
      </c>
      <c r="E7823" s="376">
        <v>71</v>
      </c>
      <c r="F7823" s="564">
        <f t="shared" si="150"/>
        <v>1.0518309859154931</v>
      </c>
      <c r="K7823" s="375">
        <v>67.48</v>
      </c>
      <c r="M7823" s="376">
        <v>92.800000000000011</v>
      </c>
      <c r="N7823" s="806">
        <f t="shared" si="149"/>
        <v>38.976000000000006</v>
      </c>
    </row>
    <row r="7824" spans="1:14" x14ac:dyDescent="0.2">
      <c r="A7824" s="21">
        <v>45698</v>
      </c>
      <c r="D7824" s="18">
        <v>76.23</v>
      </c>
      <c r="E7824" s="18">
        <v>72.319999999999993</v>
      </c>
      <c r="F7824" s="564">
        <f t="shared" si="150"/>
        <v>1.0540652654867257</v>
      </c>
      <c r="K7824" s="161">
        <v>68.8</v>
      </c>
      <c r="M7824" s="161">
        <v>94</v>
      </c>
      <c r="N7824" s="808">
        <f t="shared" si="149"/>
        <v>39.479999999999997</v>
      </c>
    </row>
    <row r="7825" spans="1:14" x14ac:dyDescent="0.2">
      <c r="A7825" s="21">
        <v>45699</v>
      </c>
      <c r="D7825" s="18">
        <v>77.650000000000006</v>
      </c>
      <c r="E7825" s="18">
        <v>73.319999999999993</v>
      </c>
      <c r="F7825" s="564">
        <f t="shared" si="150"/>
        <v>1.0590561920349155</v>
      </c>
      <c r="K7825" s="161">
        <v>69.8</v>
      </c>
      <c r="M7825" s="161">
        <v>94.3</v>
      </c>
      <c r="N7825" s="808">
        <f t="shared" si="149"/>
        <v>39.605999999999995</v>
      </c>
    </row>
    <row r="7826" spans="1:14" x14ac:dyDescent="0.2">
      <c r="A7826" s="21">
        <v>45700</v>
      </c>
      <c r="D7826" s="18">
        <v>75.38</v>
      </c>
      <c r="E7826" s="18">
        <v>71.37</v>
      </c>
      <c r="F7826" s="564">
        <f t="shared" si="150"/>
        <v>1.0561860725795151</v>
      </c>
      <c r="K7826" s="18">
        <v>67.849999999999994</v>
      </c>
      <c r="M7826" s="161">
        <v>92.5</v>
      </c>
      <c r="N7826" s="808">
        <f t="shared" ref="N7826:N7889" si="151">(M7826/100)*42</f>
        <v>38.85</v>
      </c>
    </row>
    <row r="7827" spans="1:14" x14ac:dyDescent="0.2">
      <c r="A7827" s="21">
        <v>45701</v>
      </c>
      <c r="D7827" s="18">
        <v>75.61</v>
      </c>
      <c r="E7827" s="18">
        <v>71.290000000000006</v>
      </c>
      <c r="F7827" s="564">
        <f t="shared" si="150"/>
        <v>1.0605975592649739</v>
      </c>
      <c r="K7827" s="18">
        <v>67.77</v>
      </c>
      <c r="M7827" s="161">
        <v>92.300000000000011</v>
      </c>
      <c r="N7827" s="808">
        <f t="shared" si="151"/>
        <v>38.766000000000005</v>
      </c>
    </row>
    <row r="7828" spans="1:14" x14ac:dyDescent="0.2">
      <c r="A7828" s="21">
        <v>45702</v>
      </c>
      <c r="D7828" s="375">
        <v>75.19</v>
      </c>
      <c r="E7828" s="375">
        <v>70.739999999999995</v>
      </c>
      <c r="F7828" s="564">
        <f t="shared" si="150"/>
        <v>1.0629064178682499</v>
      </c>
      <c r="K7828" s="375">
        <v>67.22</v>
      </c>
      <c r="M7828" s="376">
        <v>91.5</v>
      </c>
      <c r="N7828" s="806">
        <f t="shared" si="151"/>
        <v>38.43</v>
      </c>
    </row>
    <row r="7829" spans="1:14" x14ac:dyDescent="0.2">
      <c r="A7829" s="21">
        <v>45703</v>
      </c>
      <c r="D7829" s="375">
        <v>75.19</v>
      </c>
      <c r="E7829" s="375">
        <v>70.739999999999995</v>
      </c>
      <c r="F7829" s="564">
        <f t="shared" si="150"/>
        <v>1.0629064178682499</v>
      </c>
      <c r="K7829" s="375">
        <v>67.22</v>
      </c>
      <c r="M7829" s="376">
        <v>91.5</v>
      </c>
      <c r="N7829" s="806">
        <f t="shared" si="151"/>
        <v>38.43</v>
      </c>
    </row>
    <row r="7830" spans="1:14" x14ac:dyDescent="0.2">
      <c r="A7830" s="21">
        <v>45704</v>
      </c>
      <c r="D7830" s="375">
        <v>75.19</v>
      </c>
      <c r="E7830" s="375">
        <v>70.739999999999995</v>
      </c>
      <c r="F7830" s="564">
        <f t="shared" si="150"/>
        <v>1.0629064178682499</v>
      </c>
      <c r="K7830" s="375">
        <v>67.22</v>
      </c>
      <c r="M7830" s="376">
        <v>91.5</v>
      </c>
      <c r="N7830" s="806">
        <f t="shared" si="151"/>
        <v>38.43</v>
      </c>
    </row>
    <row r="7831" spans="1:14" x14ac:dyDescent="0.2">
      <c r="A7831" s="21">
        <v>45705</v>
      </c>
      <c r="D7831" s="18">
        <v>75.81</v>
      </c>
      <c r="E7831" s="375">
        <v>70.739999999999995</v>
      </c>
      <c r="F7831" s="837" t="s">
        <v>3277</v>
      </c>
      <c r="K7831" s="375">
        <v>67.22</v>
      </c>
      <c r="M7831" s="376">
        <v>91.5</v>
      </c>
      <c r="N7831" s="806">
        <f t="shared" si="151"/>
        <v>38.43</v>
      </c>
    </row>
    <row r="7832" spans="1:14" x14ac:dyDescent="0.2">
      <c r="A7832" s="21">
        <v>45706</v>
      </c>
      <c r="D7832" s="18">
        <v>76.459999999999994</v>
      </c>
      <c r="E7832" s="18">
        <v>71.849999999999994</v>
      </c>
      <c r="F7832" s="564">
        <f t="shared" si="150"/>
        <v>1.0641614474599861</v>
      </c>
      <c r="K7832" s="18">
        <v>68.33</v>
      </c>
      <c r="M7832" s="161">
        <v>90.4</v>
      </c>
      <c r="N7832" s="808">
        <f t="shared" si="151"/>
        <v>37.968000000000004</v>
      </c>
    </row>
    <row r="7833" spans="1:14" x14ac:dyDescent="0.2">
      <c r="A7833" s="21">
        <v>45707</v>
      </c>
      <c r="D7833" s="18">
        <v>76.34</v>
      </c>
      <c r="E7833" s="18">
        <v>72.25</v>
      </c>
      <c r="F7833" s="564">
        <f t="shared" si="150"/>
        <v>1.0566089965397925</v>
      </c>
      <c r="K7833" s="18">
        <v>68.73</v>
      </c>
      <c r="M7833" s="161">
        <v>90.100000000000009</v>
      </c>
      <c r="N7833" s="808">
        <f t="shared" si="151"/>
        <v>37.842000000000006</v>
      </c>
    </row>
    <row r="7834" spans="1:14" x14ac:dyDescent="0.2">
      <c r="A7834" s="21">
        <v>45708</v>
      </c>
      <c r="D7834" s="18">
        <v>76.95</v>
      </c>
      <c r="E7834" s="18">
        <v>72.569999999999993</v>
      </c>
      <c r="F7834" s="564">
        <f t="shared" si="150"/>
        <v>1.0603555188094256</v>
      </c>
      <c r="K7834" s="18">
        <v>69.05</v>
      </c>
      <c r="M7834" s="161">
        <v>90.100000000000009</v>
      </c>
      <c r="N7834" s="808">
        <f t="shared" si="151"/>
        <v>37.842000000000006</v>
      </c>
    </row>
    <row r="7835" spans="1:14" x14ac:dyDescent="0.2">
      <c r="A7835" s="21">
        <v>45709</v>
      </c>
      <c r="D7835" s="375">
        <v>74.88</v>
      </c>
      <c r="E7835" s="376">
        <v>70.400000000000006</v>
      </c>
      <c r="F7835" s="564">
        <f t="shared" si="150"/>
        <v>1.0636363636363635</v>
      </c>
      <c r="K7835" s="375">
        <v>66.88</v>
      </c>
      <c r="M7835" s="376">
        <v>90</v>
      </c>
      <c r="N7835" s="806">
        <f t="shared" si="151"/>
        <v>37.800000000000004</v>
      </c>
    </row>
    <row r="7836" spans="1:14" x14ac:dyDescent="0.2">
      <c r="A7836" s="21">
        <v>45710</v>
      </c>
      <c r="D7836" s="375">
        <v>74.88</v>
      </c>
      <c r="E7836" s="376">
        <v>70.400000000000006</v>
      </c>
      <c r="F7836" s="564">
        <f t="shared" si="150"/>
        <v>1.0636363636363635</v>
      </c>
      <c r="K7836" s="375">
        <v>66.88</v>
      </c>
      <c r="M7836" s="376">
        <v>90</v>
      </c>
      <c r="N7836" s="806">
        <f t="shared" si="151"/>
        <v>37.800000000000004</v>
      </c>
    </row>
    <row r="7837" spans="1:14" x14ac:dyDescent="0.2">
      <c r="A7837" s="21">
        <v>45711</v>
      </c>
      <c r="D7837" s="375">
        <v>74.88</v>
      </c>
      <c r="E7837" s="376">
        <v>70.400000000000006</v>
      </c>
      <c r="F7837" s="564">
        <f t="shared" si="150"/>
        <v>1.0636363636363635</v>
      </c>
      <c r="K7837" s="375">
        <v>66.88</v>
      </c>
      <c r="M7837" s="376">
        <v>90</v>
      </c>
      <c r="N7837" s="806">
        <f t="shared" si="151"/>
        <v>37.800000000000004</v>
      </c>
    </row>
    <row r="7838" spans="1:14" x14ac:dyDescent="0.2">
      <c r="A7838" s="21">
        <v>45712</v>
      </c>
      <c r="D7838" s="18">
        <v>74.89</v>
      </c>
      <c r="E7838" s="161">
        <v>70.7</v>
      </c>
      <c r="F7838" s="564">
        <f t="shared" si="150"/>
        <v>1.0592644978783592</v>
      </c>
      <c r="K7838" s="18">
        <v>67.180000000000007</v>
      </c>
      <c r="M7838" s="161">
        <v>90.100000000000009</v>
      </c>
      <c r="N7838" s="808">
        <f t="shared" si="151"/>
        <v>37.842000000000006</v>
      </c>
    </row>
    <row r="7839" spans="1:14" x14ac:dyDescent="0.2">
      <c r="A7839" s="21">
        <v>45713</v>
      </c>
      <c r="D7839" s="18">
        <v>73.11</v>
      </c>
      <c r="E7839" s="18">
        <v>68.930000000000007</v>
      </c>
      <c r="F7839" s="564">
        <f t="shared" si="150"/>
        <v>1.0606412302335702</v>
      </c>
      <c r="K7839" s="18">
        <v>65.41</v>
      </c>
      <c r="M7839" s="161">
        <v>91.9</v>
      </c>
      <c r="N7839" s="808">
        <f t="shared" si="151"/>
        <v>38.597999999999999</v>
      </c>
    </row>
    <row r="7840" spans="1:14" x14ac:dyDescent="0.2">
      <c r="A7840" s="21">
        <v>45714</v>
      </c>
      <c r="D7840" s="18">
        <v>73.489999999999995</v>
      </c>
      <c r="E7840" s="18">
        <v>68.62</v>
      </c>
      <c r="F7840" s="564">
        <f t="shared" si="150"/>
        <v>1.0709705625182162</v>
      </c>
      <c r="K7840" s="161">
        <v>65.099999999999994</v>
      </c>
      <c r="M7840" s="161">
        <v>94.8</v>
      </c>
      <c r="N7840" s="808">
        <f t="shared" si="151"/>
        <v>39.815999999999995</v>
      </c>
    </row>
    <row r="7841" spans="1:14" x14ac:dyDescent="0.2">
      <c r="A7841" s="21">
        <v>45715</v>
      </c>
      <c r="D7841" s="18">
        <v>75.010000000000005</v>
      </c>
      <c r="E7841" s="18">
        <v>70.349999999999994</v>
      </c>
      <c r="F7841" s="564">
        <f t="shared" si="150"/>
        <v>1.0662402274342575</v>
      </c>
      <c r="K7841" s="18">
        <v>66.83</v>
      </c>
      <c r="M7841" s="161">
        <v>99</v>
      </c>
      <c r="N7841" s="808">
        <f t="shared" si="151"/>
        <v>41.58</v>
      </c>
    </row>
    <row r="7842" spans="1:14" ht="13.2" x14ac:dyDescent="0.2">
      <c r="A7842" s="21">
        <v>45716</v>
      </c>
      <c r="D7842" s="375">
        <v>74.760000000000005</v>
      </c>
      <c r="E7842" s="375">
        <v>69.760000000000005</v>
      </c>
      <c r="F7842" s="564">
        <f t="shared" si="150"/>
        <v>1.0716743119266054</v>
      </c>
      <c r="H7842" s="750">
        <f>AVERAGE(D7815:D7842)</f>
        <v>75.445714285714303</v>
      </c>
      <c r="I7842" s="750">
        <f>AVERAGE(E7815:E7842)</f>
        <v>71.180357142857147</v>
      </c>
      <c r="K7842" s="375">
        <v>66.239999999999995</v>
      </c>
      <c r="M7842" s="376">
        <v>95.8</v>
      </c>
      <c r="N7842" s="806">
        <f t="shared" si="151"/>
        <v>40.235999999999997</v>
      </c>
    </row>
    <row r="7843" spans="1:14" x14ac:dyDescent="0.2">
      <c r="A7843" s="21">
        <v>45717</v>
      </c>
      <c r="D7843" s="430">
        <v>74.760000000000005</v>
      </c>
      <c r="E7843" s="430">
        <v>69.760000000000005</v>
      </c>
      <c r="F7843" s="564">
        <f t="shared" si="150"/>
        <v>1.0716743119266054</v>
      </c>
      <c r="K7843" s="430">
        <v>66.239999999999995</v>
      </c>
      <c r="M7843" s="376">
        <v>95.8</v>
      </c>
      <c r="N7843" s="818">
        <f t="shared" si="151"/>
        <v>40.235999999999997</v>
      </c>
    </row>
    <row r="7844" spans="1:14" x14ac:dyDescent="0.2">
      <c r="A7844" s="21">
        <v>45718</v>
      </c>
      <c r="D7844" s="375">
        <v>74.760000000000005</v>
      </c>
      <c r="E7844" s="375">
        <v>69.760000000000005</v>
      </c>
      <c r="F7844" s="564">
        <f t="shared" si="150"/>
        <v>1.0716743119266054</v>
      </c>
      <c r="K7844" s="375">
        <v>66.239999999999995</v>
      </c>
      <c r="M7844" s="376">
        <v>95.8</v>
      </c>
      <c r="N7844" s="806">
        <f t="shared" si="151"/>
        <v>40.235999999999997</v>
      </c>
    </row>
    <row r="7845" spans="1:14" x14ac:dyDescent="0.2">
      <c r="A7845" s="21">
        <v>45719</v>
      </c>
      <c r="D7845" s="18">
        <v>72.849999999999994</v>
      </c>
      <c r="E7845" s="18">
        <v>68.37</v>
      </c>
      <c r="F7845" s="564">
        <f t="shared" si="150"/>
        <v>1.065525815416118</v>
      </c>
      <c r="K7845" s="18">
        <v>64.849999999999994</v>
      </c>
      <c r="M7845" s="161">
        <v>89.5</v>
      </c>
      <c r="N7845" s="808">
        <f t="shared" si="151"/>
        <v>37.590000000000003</v>
      </c>
    </row>
    <row r="7846" spans="1:14" x14ac:dyDescent="0.2">
      <c r="A7846" s="21">
        <v>45720</v>
      </c>
      <c r="D7846" s="18">
        <v>72.31</v>
      </c>
      <c r="E7846" s="18">
        <v>68.260000000000005</v>
      </c>
      <c r="F7846" s="564">
        <f t="shared" si="150"/>
        <v>1.0593319660123059</v>
      </c>
      <c r="K7846" s="18">
        <v>64.739999999999995</v>
      </c>
      <c r="M7846" s="161">
        <v>87</v>
      </c>
      <c r="N7846" s="808">
        <f t="shared" si="151"/>
        <v>36.54</v>
      </c>
    </row>
    <row r="7847" spans="1:14" x14ac:dyDescent="0.2">
      <c r="A7847" s="21">
        <v>45721</v>
      </c>
      <c r="D7847" s="18">
        <v>70.92</v>
      </c>
      <c r="E7847" s="18">
        <v>66.31</v>
      </c>
      <c r="F7847" s="564">
        <f t="shared" si="150"/>
        <v>1.0695219423917961</v>
      </c>
      <c r="K7847" s="18">
        <v>62.79</v>
      </c>
      <c r="M7847" s="161">
        <v>84.3</v>
      </c>
      <c r="N7847" s="808">
        <f t="shared" si="151"/>
        <v>35.405999999999999</v>
      </c>
    </row>
    <row r="7848" spans="1:14" x14ac:dyDescent="0.2">
      <c r="A7848" s="21">
        <v>45722</v>
      </c>
      <c r="D7848" s="18">
        <v>71.08</v>
      </c>
      <c r="E7848" s="18">
        <v>66.36</v>
      </c>
      <c r="F7848" s="564">
        <f t="shared" si="150"/>
        <v>1.0711271850512356</v>
      </c>
      <c r="K7848" s="18">
        <v>62.84</v>
      </c>
      <c r="M7848" s="161">
        <v>84.5</v>
      </c>
      <c r="N7848" s="808">
        <f t="shared" si="151"/>
        <v>35.49</v>
      </c>
    </row>
    <row r="7849" spans="1:14" x14ac:dyDescent="0.2">
      <c r="A7849" s="21">
        <v>45723</v>
      </c>
      <c r="D7849" s="375">
        <v>72.489999999999995</v>
      </c>
      <c r="E7849" s="375">
        <v>67.040000000000006</v>
      </c>
      <c r="F7849" s="564">
        <f t="shared" si="150"/>
        <v>1.0812947494033411</v>
      </c>
      <c r="K7849" s="375">
        <v>63.52</v>
      </c>
      <c r="M7849" s="376">
        <v>85.6</v>
      </c>
      <c r="N7849" s="806">
        <f t="shared" si="151"/>
        <v>35.951999999999998</v>
      </c>
    </row>
    <row r="7850" spans="1:14" x14ac:dyDescent="0.2">
      <c r="A7850" s="21">
        <v>45724</v>
      </c>
      <c r="D7850" s="375">
        <v>72.489999999999995</v>
      </c>
      <c r="E7850" s="375">
        <v>67.040000000000006</v>
      </c>
      <c r="F7850" s="564">
        <f t="shared" si="150"/>
        <v>1.0812947494033411</v>
      </c>
      <c r="K7850" s="375">
        <v>63.52</v>
      </c>
      <c r="M7850" s="376">
        <v>85.6</v>
      </c>
      <c r="N7850" s="806">
        <f t="shared" si="151"/>
        <v>35.951999999999998</v>
      </c>
    </row>
    <row r="7851" spans="1:14" x14ac:dyDescent="0.2">
      <c r="A7851" s="21">
        <v>45725</v>
      </c>
      <c r="D7851" s="375">
        <v>72.489999999999995</v>
      </c>
      <c r="E7851" s="375">
        <v>67.040000000000006</v>
      </c>
      <c r="F7851" s="564">
        <f t="shared" si="150"/>
        <v>1.0812947494033411</v>
      </c>
      <c r="K7851" s="375">
        <v>63.52</v>
      </c>
      <c r="M7851" s="376">
        <v>85.6</v>
      </c>
      <c r="N7851" s="806">
        <f t="shared" si="151"/>
        <v>35.951999999999998</v>
      </c>
    </row>
    <row r="7852" spans="1:14" x14ac:dyDescent="0.2">
      <c r="A7852" s="21">
        <v>45726</v>
      </c>
      <c r="D7852" s="18">
        <v>71.08</v>
      </c>
      <c r="E7852" s="18">
        <v>66.03</v>
      </c>
      <c r="F7852" s="564">
        <f t="shared" si="150"/>
        <v>1.0764803877025595</v>
      </c>
      <c r="K7852" s="18">
        <v>62.51</v>
      </c>
      <c r="M7852" s="161">
        <v>83.6</v>
      </c>
      <c r="N7852" s="808">
        <f t="shared" si="151"/>
        <v>35.112000000000002</v>
      </c>
    </row>
    <row r="7853" spans="1:14" x14ac:dyDescent="0.2">
      <c r="A7853" s="21">
        <v>45727</v>
      </c>
      <c r="D7853" s="18">
        <v>71.510000000000005</v>
      </c>
      <c r="E7853" s="18">
        <v>66.25</v>
      </c>
      <c r="F7853" s="564">
        <f t="shared" si="150"/>
        <v>1.0793962264150945</v>
      </c>
      <c r="K7853" s="18">
        <v>62.73</v>
      </c>
      <c r="M7853" s="161">
        <v>83.6</v>
      </c>
      <c r="N7853" s="808">
        <f t="shared" si="151"/>
        <v>35.112000000000002</v>
      </c>
    </row>
    <row r="7854" spans="1:14" x14ac:dyDescent="0.2">
      <c r="A7854" s="21">
        <v>45728</v>
      </c>
      <c r="D7854" s="18">
        <v>72.36</v>
      </c>
      <c r="E7854" s="18">
        <v>67.680000000000007</v>
      </c>
      <c r="F7854" s="564">
        <f t="shared" si="150"/>
        <v>1.0691489361702127</v>
      </c>
      <c r="K7854" s="18">
        <v>64.16</v>
      </c>
      <c r="M7854" s="161">
        <v>85.1</v>
      </c>
      <c r="N7854" s="808">
        <f t="shared" si="151"/>
        <v>35.741999999999997</v>
      </c>
    </row>
    <row r="7855" spans="1:14" x14ac:dyDescent="0.2">
      <c r="A7855" s="21">
        <v>45729</v>
      </c>
      <c r="D7855" s="18">
        <v>70.819999999999993</v>
      </c>
      <c r="E7855" s="18">
        <v>66.55</v>
      </c>
      <c r="F7855" s="564">
        <f t="shared" si="150"/>
        <v>1.0641622839969946</v>
      </c>
      <c r="K7855" s="18">
        <v>63.03</v>
      </c>
      <c r="M7855" s="161">
        <v>84.899999999999991</v>
      </c>
      <c r="N7855" s="808">
        <f t="shared" si="151"/>
        <v>35.657999999999994</v>
      </c>
    </row>
    <row r="7856" spans="1:14" x14ac:dyDescent="0.2">
      <c r="A7856" s="21">
        <v>45730</v>
      </c>
      <c r="D7856" s="375">
        <v>71.94</v>
      </c>
      <c r="E7856" s="375">
        <v>67.180000000000007</v>
      </c>
      <c r="F7856" s="564">
        <f t="shared" si="150"/>
        <v>1.0708544209586186</v>
      </c>
      <c r="K7856" s="375">
        <v>63.66</v>
      </c>
      <c r="M7856" s="376">
        <v>85.399999999999991</v>
      </c>
      <c r="N7856" s="806">
        <f t="shared" si="151"/>
        <v>35.867999999999995</v>
      </c>
    </row>
    <row r="7857" spans="1:14" x14ac:dyDescent="0.2">
      <c r="A7857" s="21">
        <v>45731</v>
      </c>
      <c r="D7857" s="375">
        <v>71.94</v>
      </c>
      <c r="E7857" s="375">
        <v>67.180000000000007</v>
      </c>
      <c r="F7857" s="564">
        <f t="shared" si="150"/>
        <v>1.0708544209586186</v>
      </c>
      <c r="K7857" s="375">
        <v>63.66</v>
      </c>
      <c r="M7857" s="376">
        <v>85.399999999999991</v>
      </c>
      <c r="N7857" s="806">
        <f t="shared" si="151"/>
        <v>35.867999999999995</v>
      </c>
    </row>
    <row r="7858" spans="1:14" x14ac:dyDescent="0.2">
      <c r="A7858" s="21">
        <v>45732</v>
      </c>
      <c r="D7858" s="375">
        <v>71.94</v>
      </c>
      <c r="E7858" s="375">
        <v>67.180000000000007</v>
      </c>
      <c r="F7858" s="564">
        <f t="shared" si="150"/>
        <v>1.0708544209586186</v>
      </c>
      <c r="K7858" s="375">
        <v>63.66</v>
      </c>
      <c r="M7858" s="376">
        <v>85.399999999999991</v>
      </c>
      <c r="N7858" s="806">
        <f t="shared" si="151"/>
        <v>35.867999999999995</v>
      </c>
    </row>
    <row r="7859" spans="1:14" x14ac:dyDescent="0.2">
      <c r="A7859" s="21">
        <v>45733</v>
      </c>
      <c r="D7859" s="18">
        <v>71.930000000000007</v>
      </c>
      <c r="E7859" s="18">
        <v>67.58</v>
      </c>
      <c r="F7859" s="564">
        <f t="shared" si="150"/>
        <v>1.0643681562592484</v>
      </c>
      <c r="K7859" s="18">
        <v>64.06</v>
      </c>
      <c r="M7859" s="161">
        <v>85.6</v>
      </c>
      <c r="N7859" s="808">
        <f t="shared" si="151"/>
        <v>35.951999999999998</v>
      </c>
    </row>
    <row r="7860" spans="1:14" x14ac:dyDescent="0.2">
      <c r="A7860" s="21">
        <v>45734</v>
      </c>
      <c r="D7860" s="18">
        <v>71.930000000000007</v>
      </c>
      <c r="E7860" s="161">
        <v>66.900000000000006</v>
      </c>
      <c r="F7860" s="564">
        <f t="shared" si="150"/>
        <v>1.0751868460388641</v>
      </c>
      <c r="K7860" s="18">
        <v>63.38</v>
      </c>
      <c r="M7860" s="161">
        <v>85</v>
      </c>
      <c r="N7860" s="808">
        <f t="shared" si="151"/>
        <v>35.699999999999996</v>
      </c>
    </row>
    <row r="7861" spans="1:14" x14ac:dyDescent="0.2">
      <c r="A7861" s="21">
        <v>45735</v>
      </c>
      <c r="D7861" s="18">
        <v>71.94</v>
      </c>
      <c r="E7861" s="18">
        <v>67.16</v>
      </c>
      <c r="F7861" s="564">
        <f t="shared" si="150"/>
        <v>1.0711733174508635</v>
      </c>
      <c r="K7861" s="18">
        <v>63.64</v>
      </c>
      <c r="M7861" s="161">
        <v>85.399999999999991</v>
      </c>
      <c r="N7861" s="808">
        <f t="shared" si="151"/>
        <v>35.867999999999995</v>
      </c>
    </row>
    <row r="7862" spans="1:14" x14ac:dyDescent="0.2">
      <c r="A7862" s="21">
        <v>45736</v>
      </c>
      <c r="D7862" s="18">
        <v>72.61</v>
      </c>
      <c r="E7862" s="18">
        <v>68.260000000000005</v>
      </c>
      <c r="F7862" s="564">
        <f t="shared" si="150"/>
        <v>1.0637269264576619</v>
      </c>
      <c r="K7862" s="18">
        <v>64.739999999999995</v>
      </c>
      <c r="M7862" s="161">
        <v>87</v>
      </c>
      <c r="N7862" s="808">
        <f t="shared" si="151"/>
        <v>36.54</v>
      </c>
    </row>
    <row r="7863" spans="1:14" x14ac:dyDescent="0.2">
      <c r="A7863" s="21">
        <v>45737</v>
      </c>
      <c r="D7863" s="375">
        <v>72.64</v>
      </c>
      <c r="E7863" s="375">
        <v>68.28</v>
      </c>
      <c r="F7863" s="564">
        <f t="shared" si="150"/>
        <v>1.0638547158758056</v>
      </c>
      <c r="K7863" s="375">
        <v>64.760000000000005</v>
      </c>
      <c r="M7863" s="376">
        <v>88.9</v>
      </c>
      <c r="N7863" s="806">
        <f t="shared" si="151"/>
        <v>37.338000000000001</v>
      </c>
    </row>
    <row r="7864" spans="1:14" x14ac:dyDescent="0.2">
      <c r="A7864" s="21">
        <v>45738</v>
      </c>
      <c r="D7864" s="375">
        <v>72.64</v>
      </c>
      <c r="E7864" s="375">
        <v>68.28</v>
      </c>
      <c r="F7864" s="564">
        <f t="shared" si="150"/>
        <v>1.0638547158758056</v>
      </c>
      <c r="K7864" s="375">
        <v>64.760000000000005</v>
      </c>
      <c r="M7864" s="376">
        <v>88.9</v>
      </c>
      <c r="N7864" s="806">
        <f t="shared" si="151"/>
        <v>37.338000000000001</v>
      </c>
    </row>
    <row r="7865" spans="1:14" x14ac:dyDescent="0.2">
      <c r="A7865" s="21">
        <v>45739</v>
      </c>
      <c r="D7865" s="375">
        <v>72.64</v>
      </c>
      <c r="E7865" s="375">
        <v>68.28</v>
      </c>
      <c r="F7865" s="564">
        <f t="shared" si="150"/>
        <v>1.0638547158758056</v>
      </c>
      <c r="K7865" s="375">
        <v>64.760000000000005</v>
      </c>
      <c r="M7865" s="376">
        <v>88.9</v>
      </c>
      <c r="N7865" s="806">
        <f t="shared" si="151"/>
        <v>37.338000000000001</v>
      </c>
    </row>
    <row r="7866" spans="1:14" x14ac:dyDescent="0.2">
      <c r="A7866" s="21">
        <v>45740</v>
      </c>
      <c r="D7866" s="18">
        <v>73.959999999999994</v>
      </c>
      <c r="E7866" s="18">
        <v>69.11</v>
      </c>
      <c r="F7866" s="564">
        <f t="shared" si="150"/>
        <v>1.0701779771378961</v>
      </c>
      <c r="K7866" s="18">
        <v>65.59</v>
      </c>
      <c r="M7866" s="161">
        <v>90.5</v>
      </c>
      <c r="N7866" s="808">
        <f t="shared" si="151"/>
        <v>38.01</v>
      </c>
    </row>
    <row r="7867" spans="1:14" x14ac:dyDescent="0.2">
      <c r="A7867" s="21">
        <v>45741</v>
      </c>
      <c r="D7867" s="18">
        <v>73.78</v>
      </c>
      <c r="E7867" s="161">
        <v>69</v>
      </c>
      <c r="F7867" s="564">
        <f t="shared" si="150"/>
        <v>1.0692753623188407</v>
      </c>
      <c r="K7867" s="18">
        <v>65.48</v>
      </c>
      <c r="M7867" s="161">
        <v>90.5</v>
      </c>
      <c r="N7867" s="808">
        <f t="shared" si="151"/>
        <v>38.01</v>
      </c>
    </row>
    <row r="7868" spans="1:14" x14ac:dyDescent="0.2">
      <c r="A7868" s="21">
        <v>45742</v>
      </c>
      <c r="D7868" s="161">
        <v>74.599999999999994</v>
      </c>
      <c r="E7868" s="18">
        <v>69.650000000000006</v>
      </c>
      <c r="F7868" s="564">
        <f t="shared" si="150"/>
        <v>1.071069633883704</v>
      </c>
      <c r="K7868" s="18">
        <v>66.13</v>
      </c>
      <c r="M7868" s="161">
        <v>91.9</v>
      </c>
      <c r="N7868" s="808">
        <f t="shared" si="151"/>
        <v>38.597999999999999</v>
      </c>
    </row>
    <row r="7869" spans="1:14" x14ac:dyDescent="0.2">
      <c r="A7869" s="21">
        <v>45743</v>
      </c>
      <c r="D7869" s="18">
        <v>74.72</v>
      </c>
      <c r="E7869" s="18">
        <v>69.92</v>
      </c>
      <c r="F7869" s="564">
        <f t="shared" si="150"/>
        <v>1.068649885583524</v>
      </c>
      <c r="K7869" s="161">
        <v>66.400000000000006</v>
      </c>
      <c r="M7869" s="161">
        <v>89.8</v>
      </c>
      <c r="N7869" s="808">
        <f t="shared" si="151"/>
        <v>37.716000000000001</v>
      </c>
    </row>
    <row r="7870" spans="1:14" x14ac:dyDescent="0.2">
      <c r="A7870" s="21">
        <v>45744</v>
      </c>
      <c r="D7870" s="375">
        <v>74.69</v>
      </c>
      <c r="E7870" s="375">
        <v>69.36</v>
      </c>
      <c r="F7870" s="564">
        <f t="shared" si="150"/>
        <v>1.0768454440599768</v>
      </c>
      <c r="K7870" s="375">
        <v>65.84</v>
      </c>
      <c r="M7870" s="376">
        <v>89.6</v>
      </c>
      <c r="N7870" s="806">
        <f t="shared" si="151"/>
        <v>37.631999999999998</v>
      </c>
    </row>
    <row r="7871" spans="1:14" x14ac:dyDescent="0.2">
      <c r="A7871" s="21">
        <v>45745</v>
      </c>
      <c r="D7871" s="375">
        <v>74.69</v>
      </c>
      <c r="E7871" s="375">
        <v>69.36</v>
      </c>
      <c r="F7871" s="564">
        <f t="shared" si="150"/>
        <v>1.0768454440599768</v>
      </c>
      <c r="K7871" s="375">
        <v>65.84</v>
      </c>
      <c r="M7871" s="376">
        <v>89.6</v>
      </c>
      <c r="N7871" s="806">
        <f t="shared" si="151"/>
        <v>37.631999999999998</v>
      </c>
    </row>
    <row r="7872" spans="1:14" x14ac:dyDescent="0.2">
      <c r="A7872" s="21">
        <v>45746</v>
      </c>
      <c r="D7872" s="375">
        <v>74.69</v>
      </c>
      <c r="E7872" s="375">
        <v>69.36</v>
      </c>
      <c r="F7872" s="564">
        <f t="shared" si="150"/>
        <v>1.0768454440599768</v>
      </c>
      <c r="K7872" s="375">
        <v>65.84</v>
      </c>
      <c r="M7872" s="376">
        <v>89.6</v>
      </c>
      <c r="N7872" s="806">
        <f t="shared" si="151"/>
        <v>37.631999999999998</v>
      </c>
    </row>
    <row r="7873" spans="1:14" ht="13.2" x14ac:dyDescent="0.2">
      <c r="A7873" s="21">
        <v>45747</v>
      </c>
      <c r="D7873" s="18">
        <v>77.23</v>
      </c>
      <c r="E7873" s="18">
        <v>71.48</v>
      </c>
      <c r="F7873" s="564">
        <f t="shared" si="150"/>
        <v>1.0804420817011751</v>
      </c>
      <c r="H7873" s="750">
        <f>AVERAGE(D7843:D7873)</f>
        <v>72.917096774193567</v>
      </c>
      <c r="I7873" s="750">
        <f>AVERAGE(E7843:E7873)</f>
        <v>68.063548387096773</v>
      </c>
      <c r="K7873" s="18">
        <v>67.959999999999994</v>
      </c>
      <c r="M7873" s="161">
        <v>90.3</v>
      </c>
      <c r="N7873" s="808">
        <f t="shared" si="151"/>
        <v>37.926000000000002</v>
      </c>
    </row>
    <row r="7874" spans="1:14" x14ac:dyDescent="0.2">
      <c r="A7874" s="21">
        <v>45748</v>
      </c>
      <c r="D7874" s="370">
        <v>77.78</v>
      </c>
      <c r="E7874" s="372">
        <v>71.2</v>
      </c>
      <c r="F7874" s="564">
        <f t="shared" si="150"/>
        <v>1.0924157303370787</v>
      </c>
      <c r="K7874" s="370">
        <v>67.680000000000007</v>
      </c>
      <c r="M7874" s="161">
        <v>92</v>
      </c>
      <c r="N7874" s="838">
        <f t="shared" si="151"/>
        <v>38.64</v>
      </c>
    </row>
    <row r="7875" spans="1:14" x14ac:dyDescent="0.2">
      <c r="A7875" s="21">
        <v>45749</v>
      </c>
      <c r="D7875" s="18">
        <v>77.27</v>
      </c>
      <c r="E7875" s="18">
        <v>71.709999999999994</v>
      </c>
      <c r="F7875" s="564">
        <f t="shared" si="150"/>
        <v>1.0775345140147818</v>
      </c>
      <c r="K7875" s="18">
        <v>68.19</v>
      </c>
      <c r="M7875" s="161">
        <v>92.100000000000009</v>
      </c>
      <c r="N7875" s="839">
        <f t="shared" si="151"/>
        <v>38.682000000000002</v>
      </c>
    </row>
    <row r="7876" spans="1:14" x14ac:dyDescent="0.2">
      <c r="A7876" s="21">
        <v>45750</v>
      </c>
      <c r="D7876" s="18">
        <v>72.540000000000006</v>
      </c>
      <c r="E7876" s="18">
        <v>66.95</v>
      </c>
      <c r="F7876" s="564">
        <f t="shared" si="150"/>
        <v>1.083495145631068</v>
      </c>
      <c r="K7876" s="18">
        <v>63.43</v>
      </c>
      <c r="M7876" s="161">
        <v>87.5</v>
      </c>
      <c r="N7876" s="839">
        <f t="shared" si="151"/>
        <v>36.75</v>
      </c>
    </row>
    <row r="7877" spans="1:14" x14ac:dyDescent="0.2">
      <c r="A7877" s="21">
        <v>45751</v>
      </c>
      <c r="D7877" s="375">
        <v>68.36</v>
      </c>
      <c r="E7877" s="375">
        <v>61.99</v>
      </c>
      <c r="F7877" s="564">
        <f t="shared" si="150"/>
        <v>1.1027585094370058</v>
      </c>
      <c r="K7877" s="375">
        <v>58.47</v>
      </c>
      <c r="M7877" s="376">
        <v>78</v>
      </c>
      <c r="N7877" s="840">
        <f t="shared" si="151"/>
        <v>32.76</v>
      </c>
    </row>
    <row r="7878" spans="1:14" x14ac:dyDescent="0.2">
      <c r="A7878" s="21">
        <v>45752</v>
      </c>
      <c r="D7878" s="375">
        <v>68.36</v>
      </c>
      <c r="E7878" s="375">
        <v>61.99</v>
      </c>
      <c r="F7878" s="564">
        <f t="shared" si="150"/>
        <v>1.1027585094370058</v>
      </c>
      <c r="K7878" s="375">
        <v>58.47</v>
      </c>
      <c r="M7878" s="376">
        <v>78</v>
      </c>
      <c r="N7878" s="840">
        <f t="shared" si="151"/>
        <v>32.76</v>
      </c>
    </row>
    <row r="7879" spans="1:14" x14ac:dyDescent="0.2">
      <c r="A7879" s="21">
        <v>45753</v>
      </c>
      <c r="D7879" s="375">
        <v>68.36</v>
      </c>
      <c r="E7879" s="375">
        <v>61.99</v>
      </c>
      <c r="F7879" s="564">
        <f t="shared" si="150"/>
        <v>1.1027585094370058</v>
      </c>
      <c r="K7879" s="375">
        <v>58.47</v>
      </c>
      <c r="M7879" s="376">
        <v>78</v>
      </c>
      <c r="N7879" s="840">
        <f t="shared" si="151"/>
        <v>32.76</v>
      </c>
    </row>
    <row r="7880" spans="1:14" x14ac:dyDescent="0.2">
      <c r="A7880" s="21">
        <v>45754</v>
      </c>
      <c r="D7880" s="18">
        <v>66.13</v>
      </c>
      <c r="E7880" s="161">
        <v>60.7</v>
      </c>
      <c r="F7880" s="564">
        <f t="shared" si="150"/>
        <v>1.089456342668863</v>
      </c>
      <c r="K7880" s="18">
        <v>57.18</v>
      </c>
      <c r="M7880" s="161">
        <v>76.8</v>
      </c>
      <c r="N7880" s="839">
        <f t="shared" si="151"/>
        <v>32.256</v>
      </c>
    </row>
    <row r="7881" spans="1:14" x14ac:dyDescent="0.2">
      <c r="A7881" s="21">
        <v>45755</v>
      </c>
      <c r="D7881" s="18">
        <v>64.86</v>
      </c>
      <c r="E7881" s="18">
        <v>59.58</v>
      </c>
      <c r="F7881" s="564">
        <f t="shared" si="150"/>
        <v>1.0886203423967775</v>
      </c>
      <c r="K7881" s="18">
        <v>56.06</v>
      </c>
      <c r="M7881" s="161">
        <v>71</v>
      </c>
      <c r="N7881" s="839">
        <f t="shared" si="151"/>
        <v>29.82</v>
      </c>
    </row>
    <row r="7882" spans="1:14" x14ac:dyDescent="0.2">
      <c r="A7882" s="21">
        <v>45756</v>
      </c>
      <c r="D7882" s="161">
        <v>67.3</v>
      </c>
      <c r="E7882" s="18">
        <v>62.35</v>
      </c>
      <c r="F7882" s="564">
        <f t="shared" ref="F7882:F7945" si="152">D7882/E7882</f>
        <v>1.0793905372894947</v>
      </c>
      <c r="K7882" s="18">
        <v>58.83</v>
      </c>
      <c r="M7882" s="161">
        <v>70</v>
      </c>
      <c r="N7882" s="839">
        <f t="shared" si="151"/>
        <v>29.4</v>
      </c>
    </row>
    <row r="7883" spans="1:14" x14ac:dyDescent="0.2">
      <c r="A7883" s="21">
        <v>45757</v>
      </c>
      <c r="D7883" s="18">
        <v>65.37</v>
      </c>
      <c r="E7883" s="18">
        <v>60.07</v>
      </c>
      <c r="F7883" s="564">
        <f t="shared" si="152"/>
        <v>1.0882303978691528</v>
      </c>
      <c r="K7883" s="18">
        <v>56.55</v>
      </c>
      <c r="M7883" s="161">
        <v>77</v>
      </c>
      <c r="N7883" s="839">
        <f t="shared" si="151"/>
        <v>32.340000000000003</v>
      </c>
    </row>
    <row r="7884" spans="1:14" x14ac:dyDescent="0.2">
      <c r="A7884" s="21">
        <v>45758</v>
      </c>
      <c r="D7884" s="375">
        <v>66.83</v>
      </c>
      <c r="E7884" s="376">
        <v>61.5</v>
      </c>
      <c r="F7884" s="564">
        <f t="shared" si="152"/>
        <v>1.0866666666666667</v>
      </c>
      <c r="K7884" s="375">
        <v>57.98</v>
      </c>
      <c r="M7884" s="376">
        <v>79</v>
      </c>
      <c r="N7884" s="840">
        <f t="shared" si="151"/>
        <v>33.18</v>
      </c>
    </row>
    <row r="7885" spans="1:14" x14ac:dyDescent="0.2">
      <c r="A7885" s="21">
        <v>45759</v>
      </c>
      <c r="D7885" s="375">
        <v>66.83</v>
      </c>
      <c r="E7885" s="376">
        <v>61.5</v>
      </c>
      <c r="F7885" s="564">
        <f t="shared" si="152"/>
        <v>1.0866666666666667</v>
      </c>
      <c r="K7885" s="375">
        <v>57.98</v>
      </c>
      <c r="M7885" s="376">
        <v>79</v>
      </c>
      <c r="N7885" s="840">
        <f t="shared" si="151"/>
        <v>33.18</v>
      </c>
    </row>
    <row r="7886" spans="1:14" x14ac:dyDescent="0.2">
      <c r="A7886" s="21">
        <v>45760</v>
      </c>
      <c r="D7886" s="375">
        <v>66.83</v>
      </c>
      <c r="E7886" s="376">
        <v>61.5</v>
      </c>
      <c r="F7886" s="564">
        <f t="shared" si="152"/>
        <v>1.0866666666666667</v>
      </c>
      <c r="K7886" s="375">
        <v>57.98</v>
      </c>
      <c r="M7886" s="376">
        <v>79</v>
      </c>
      <c r="N7886" s="840">
        <f t="shared" si="151"/>
        <v>33.18</v>
      </c>
    </row>
    <row r="7887" spans="1:14" x14ac:dyDescent="0.2">
      <c r="A7887" s="21">
        <v>45761</v>
      </c>
      <c r="D7887" s="18">
        <v>67.180000000000007</v>
      </c>
      <c r="E7887" s="18">
        <v>61.53</v>
      </c>
      <c r="F7887" s="564">
        <f t="shared" si="152"/>
        <v>1.0918251259548188</v>
      </c>
      <c r="K7887" s="18">
        <v>58.01</v>
      </c>
      <c r="M7887" s="161">
        <v>80.900000000000006</v>
      </c>
      <c r="N7887" s="839">
        <f t="shared" si="151"/>
        <v>33.978000000000002</v>
      </c>
    </row>
    <row r="7888" spans="1:14" x14ac:dyDescent="0.2">
      <c r="A7888" s="21">
        <v>45762</v>
      </c>
      <c r="D7888" s="18">
        <v>66.58</v>
      </c>
      <c r="E7888" s="18">
        <v>61.33</v>
      </c>
      <c r="F7888" s="564">
        <f t="shared" si="152"/>
        <v>1.0856024783955649</v>
      </c>
      <c r="K7888" s="18">
        <v>57.81</v>
      </c>
      <c r="M7888" s="161">
        <v>81.3</v>
      </c>
      <c r="N7888" s="839">
        <f t="shared" si="151"/>
        <v>34.146000000000001</v>
      </c>
    </row>
    <row r="7889" spans="1:14" x14ac:dyDescent="0.2">
      <c r="A7889" s="21">
        <v>45763</v>
      </c>
      <c r="D7889" s="18">
        <v>67.94</v>
      </c>
      <c r="E7889" s="18">
        <v>62.47</v>
      </c>
      <c r="F7889" s="564">
        <f t="shared" si="152"/>
        <v>1.0875620297742916</v>
      </c>
      <c r="K7889" s="18">
        <v>58.95</v>
      </c>
      <c r="M7889" s="161">
        <v>85.8</v>
      </c>
      <c r="N7889" s="839">
        <f t="shared" si="151"/>
        <v>36.036000000000001</v>
      </c>
    </row>
    <row r="7890" spans="1:14" x14ac:dyDescent="0.2">
      <c r="A7890" s="21">
        <v>45764</v>
      </c>
      <c r="D7890" s="375">
        <v>69.33</v>
      </c>
      <c r="E7890" s="375">
        <v>64.680000000000007</v>
      </c>
      <c r="F7890" s="564">
        <f t="shared" si="152"/>
        <v>1.0718923933209645</v>
      </c>
      <c r="K7890" s="375">
        <v>61.16</v>
      </c>
      <c r="M7890" s="376">
        <v>86</v>
      </c>
      <c r="N7890" s="840">
        <f t="shared" ref="N7890:N7953" si="153">(M7890/100)*42</f>
        <v>36.119999999999997</v>
      </c>
    </row>
    <row r="7891" spans="1:14" x14ac:dyDescent="0.2">
      <c r="A7891" s="21">
        <v>45765</v>
      </c>
      <c r="D7891" s="375">
        <v>69.33</v>
      </c>
      <c r="E7891" s="375">
        <v>64.680000000000007</v>
      </c>
      <c r="F7891" s="445" t="s">
        <v>3174</v>
      </c>
      <c r="K7891" s="375">
        <v>61.16</v>
      </c>
      <c r="M7891" s="376">
        <v>86</v>
      </c>
      <c r="N7891" s="840">
        <f t="shared" si="153"/>
        <v>36.119999999999997</v>
      </c>
    </row>
    <row r="7892" spans="1:14" x14ac:dyDescent="0.2">
      <c r="A7892" s="21">
        <v>45766</v>
      </c>
      <c r="D7892" s="375">
        <v>69.33</v>
      </c>
      <c r="E7892" s="375">
        <v>64.680000000000007</v>
      </c>
      <c r="F7892" s="564">
        <f t="shared" si="152"/>
        <v>1.0718923933209645</v>
      </c>
      <c r="K7892" s="375">
        <v>61.16</v>
      </c>
      <c r="M7892" s="376">
        <v>86</v>
      </c>
      <c r="N7892" s="840">
        <f t="shared" si="153"/>
        <v>36.119999999999997</v>
      </c>
    </row>
    <row r="7893" spans="1:14" x14ac:dyDescent="0.2">
      <c r="A7893" s="21">
        <v>45767</v>
      </c>
      <c r="D7893" s="375">
        <v>69.33</v>
      </c>
      <c r="E7893" s="375">
        <v>64.680000000000007</v>
      </c>
      <c r="F7893" s="564">
        <f t="shared" si="152"/>
        <v>1.0718923933209645</v>
      </c>
      <c r="K7893" s="375">
        <v>61.16</v>
      </c>
      <c r="M7893" s="376">
        <v>86</v>
      </c>
      <c r="N7893" s="840">
        <f t="shared" si="153"/>
        <v>36.119999999999997</v>
      </c>
    </row>
    <row r="7894" spans="1:14" x14ac:dyDescent="0.2">
      <c r="A7894" s="21">
        <v>45768</v>
      </c>
      <c r="D7894" s="375">
        <v>69.33</v>
      </c>
      <c r="E7894" s="18">
        <v>63.08</v>
      </c>
      <c r="F7894" s="564">
        <f t="shared" si="152"/>
        <v>1.0990805326569435</v>
      </c>
      <c r="K7894" s="18">
        <v>59.56</v>
      </c>
      <c r="M7894" s="161">
        <v>84.399999999999991</v>
      </c>
      <c r="N7894" s="839">
        <f t="shared" si="153"/>
        <v>35.447999999999993</v>
      </c>
    </row>
    <row r="7895" spans="1:14" x14ac:dyDescent="0.2">
      <c r="A7895" s="21">
        <v>45769</v>
      </c>
      <c r="D7895" s="18">
        <v>68.930000000000007</v>
      </c>
      <c r="E7895" s="18">
        <v>64.31</v>
      </c>
      <c r="F7895" s="564">
        <f t="shared" si="152"/>
        <v>1.0718395272896906</v>
      </c>
      <c r="K7895" s="18">
        <v>60.79</v>
      </c>
      <c r="M7895" s="161">
        <v>86.3</v>
      </c>
      <c r="N7895" s="839">
        <f t="shared" si="153"/>
        <v>36.246000000000002</v>
      </c>
    </row>
    <row r="7896" spans="1:14" x14ac:dyDescent="0.2">
      <c r="A7896" s="21">
        <v>45770</v>
      </c>
      <c r="D7896" s="18">
        <v>68.260000000000005</v>
      </c>
      <c r="E7896" s="18">
        <v>62.27</v>
      </c>
      <c r="F7896" s="564">
        <f t="shared" si="152"/>
        <v>1.0961939938975429</v>
      </c>
      <c r="K7896" s="18">
        <v>58.75</v>
      </c>
      <c r="M7896" s="161">
        <v>86.5</v>
      </c>
      <c r="N7896" s="839">
        <f t="shared" si="153"/>
        <v>36.33</v>
      </c>
    </row>
    <row r="7897" spans="1:14" x14ac:dyDescent="0.2">
      <c r="A7897" s="21">
        <v>45771</v>
      </c>
      <c r="D7897" s="161">
        <v>67.5</v>
      </c>
      <c r="E7897" s="18">
        <v>62.79</v>
      </c>
      <c r="F7897" s="564">
        <f t="shared" si="152"/>
        <v>1.075011944577162</v>
      </c>
      <c r="K7897" s="18">
        <v>59.27</v>
      </c>
      <c r="M7897" s="161">
        <v>87.6</v>
      </c>
      <c r="N7897" s="839">
        <f t="shared" si="153"/>
        <v>36.791999999999994</v>
      </c>
    </row>
    <row r="7898" spans="1:14" x14ac:dyDescent="0.2">
      <c r="A7898" s="21">
        <v>45772</v>
      </c>
      <c r="D7898" s="375">
        <v>66.989999999999995</v>
      </c>
      <c r="E7898" s="375">
        <v>63.02</v>
      </c>
      <c r="F7898" s="564">
        <f t="shared" si="152"/>
        <v>1.0629958743256107</v>
      </c>
      <c r="K7898" s="376">
        <v>59.5</v>
      </c>
      <c r="M7898" s="376">
        <v>92</v>
      </c>
      <c r="N7898" s="840">
        <f t="shared" si="153"/>
        <v>38.64</v>
      </c>
    </row>
    <row r="7899" spans="1:14" x14ac:dyDescent="0.2">
      <c r="A7899" s="21">
        <v>45773</v>
      </c>
      <c r="D7899" s="375">
        <v>66.989999999999995</v>
      </c>
      <c r="E7899" s="375">
        <v>63.02</v>
      </c>
      <c r="F7899" s="564">
        <f t="shared" si="152"/>
        <v>1.0629958743256107</v>
      </c>
      <c r="K7899" s="376">
        <v>59.5</v>
      </c>
      <c r="M7899" s="376">
        <v>92</v>
      </c>
      <c r="N7899" s="840">
        <f t="shared" si="153"/>
        <v>38.64</v>
      </c>
    </row>
    <row r="7900" spans="1:14" x14ac:dyDescent="0.2">
      <c r="A7900" s="21">
        <v>45774</v>
      </c>
      <c r="D7900" s="375">
        <v>66.989999999999995</v>
      </c>
      <c r="E7900" s="375">
        <v>63.02</v>
      </c>
      <c r="F7900" s="564">
        <f t="shared" si="152"/>
        <v>1.0629958743256107</v>
      </c>
      <c r="K7900" s="376">
        <v>59.5</v>
      </c>
      <c r="M7900" s="376">
        <v>92</v>
      </c>
      <c r="N7900" s="840">
        <f t="shared" si="153"/>
        <v>38.64</v>
      </c>
    </row>
    <row r="7901" spans="1:14" x14ac:dyDescent="0.2">
      <c r="A7901" s="21">
        <v>45775</v>
      </c>
      <c r="D7901" s="18">
        <v>66.13</v>
      </c>
      <c r="E7901" s="18">
        <v>62.05</v>
      </c>
      <c r="F7901" s="564">
        <f t="shared" si="152"/>
        <v>1.0657534246575342</v>
      </c>
      <c r="K7901" s="18">
        <v>58.53</v>
      </c>
      <c r="M7901" s="161">
        <v>94.5</v>
      </c>
      <c r="N7901" s="839">
        <f t="shared" si="153"/>
        <v>39.69</v>
      </c>
    </row>
    <row r="7902" spans="1:14" x14ac:dyDescent="0.2">
      <c r="A7902" s="21">
        <v>45776</v>
      </c>
      <c r="D7902" s="18">
        <v>64.040000000000006</v>
      </c>
      <c r="E7902" s="18">
        <v>60.42</v>
      </c>
      <c r="F7902" s="564">
        <f t="shared" si="152"/>
        <v>1.0599139357828535</v>
      </c>
      <c r="K7902" s="161">
        <v>56.9</v>
      </c>
      <c r="M7902" s="161">
        <v>96.3</v>
      </c>
      <c r="N7902" s="839">
        <f t="shared" si="153"/>
        <v>40.445999999999998</v>
      </c>
    </row>
    <row r="7903" spans="1:14" ht="13.2" x14ac:dyDescent="0.2">
      <c r="A7903" s="21">
        <v>45777</v>
      </c>
      <c r="D7903" s="18">
        <v>63.37</v>
      </c>
      <c r="E7903" s="18">
        <v>58.21</v>
      </c>
      <c r="F7903" s="564">
        <f t="shared" si="152"/>
        <v>1.0886445627898986</v>
      </c>
      <c r="H7903" s="750">
        <f>AVERAGE(D7874:D7903)</f>
        <v>68.145666666666656</v>
      </c>
      <c r="I7903" s="750">
        <f>AVERAGE(E7874:E7903)</f>
        <v>62.975666666666676</v>
      </c>
      <c r="K7903" s="18">
        <v>54.69</v>
      </c>
      <c r="M7903" s="161">
        <v>91.5</v>
      </c>
      <c r="N7903" s="839">
        <f t="shared" si="153"/>
        <v>38.43</v>
      </c>
    </row>
    <row r="7904" spans="1:14" x14ac:dyDescent="0.2">
      <c r="A7904" s="21">
        <v>45778</v>
      </c>
      <c r="D7904" s="370">
        <v>62.37</v>
      </c>
      <c r="E7904" s="370">
        <v>59.24</v>
      </c>
      <c r="F7904" s="564">
        <f t="shared" si="152"/>
        <v>1.0528359216745442</v>
      </c>
      <c r="K7904" s="370">
        <v>55.72</v>
      </c>
      <c r="M7904" s="161">
        <v>72.5</v>
      </c>
      <c r="N7904" s="838">
        <f t="shared" si="153"/>
        <v>30.45</v>
      </c>
    </row>
    <row r="7905" spans="1:14" x14ac:dyDescent="0.2">
      <c r="A7905" s="21">
        <v>45779</v>
      </c>
      <c r="D7905" s="375">
        <v>61.57</v>
      </c>
      <c r="E7905" s="375">
        <v>58.29</v>
      </c>
      <c r="F7905" s="564">
        <f t="shared" si="152"/>
        <v>1.0562703722765483</v>
      </c>
      <c r="K7905" s="375">
        <v>54.77</v>
      </c>
      <c r="M7905" s="376">
        <v>73.099999999999994</v>
      </c>
      <c r="N7905" s="840">
        <f t="shared" si="153"/>
        <v>30.701999999999998</v>
      </c>
    </row>
    <row r="7906" spans="1:14" x14ac:dyDescent="0.2">
      <c r="A7906" s="21">
        <v>45780</v>
      </c>
      <c r="D7906" s="375">
        <v>61.57</v>
      </c>
      <c r="E7906" s="375">
        <v>58.29</v>
      </c>
      <c r="F7906" s="564">
        <f t="shared" si="152"/>
        <v>1.0562703722765483</v>
      </c>
      <c r="K7906" s="375">
        <v>54.77</v>
      </c>
      <c r="M7906" s="376">
        <v>73.099999999999994</v>
      </c>
      <c r="N7906" s="840">
        <f t="shared" si="153"/>
        <v>30.701999999999998</v>
      </c>
    </row>
    <row r="7907" spans="1:14" x14ac:dyDescent="0.2">
      <c r="A7907" s="21">
        <v>45781</v>
      </c>
      <c r="D7907" s="375">
        <v>61.57</v>
      </c>
      <c r="E7907" s="375">
        <v>58.29</v>
      </c>
      <c r="F7907" s="564">
        <f t="shared" si="152"/>
        <v>1.0562703722765483</v>
      </c>
      <c r="K7907" s="375">
        <v>54.77</v>
      </c>
      <c r="M7907" s="376">
        <v>73.099999999999994</v>
      </c>
      <c r="N7907" s="840">
        <f t="shared" si="153"/>
        <v>30.701999999999998</v>
      </c>
    </row>
    <row r="7908" spans="1:14" x14ac:dyDescent="0.2">
      <c r="A7908" s="21">
        <v>45782</v>
      </c>
      <c r="D7908" s="375">
        <v>61.57</v>
      </c>
      <c r="E7908" s="18">
        <v>57.13</v>
      </c>
      <c r="F7908" s="564">
        <f t="shared" si="152"/>
        <v>1.0777174864344476</v>
      </c>
      <c r="K7908" s="18">
        <v>53.61</v>
      </c>
      <c r="M7908" s="161">
        <v>69.899999999999991</v>
      </c>
      <c r="N7908" s="839">
        <f t="shared" si="153"/>
        <v>29.357999999999997</v>
      </c>
    </row>
    <row r="7909" spans="1:14" x14ac:dyDescent="0.2">
      <c r="A7909" s="21">
        <v>45783</v>
      </c>
      <c r="D7909" s="18">
        <v>62.37</v>
      </c>
      <c r="E7909" s="18">
        <v>59.09</v>
      </c>
      <c r="F7909" s="564">
        <f t="shared" si="152"/>
        <v>1.0555085462853273</v>
      </c>
      <c r="K7909" s="18">
        <v>55.57</v>
      </c>
      <c r="M7909" s="161">
        <v>71.399999999999991</v>
      </c>
      <c r="N7909" s="839">
        <f t="shared" si="153"/>
        <v>29.988</v>
      </c>
    </row>
    <row r="7910" spans="1:14" x14ac:dyDescent="0.2">
      <c r="A7910" s="21">
        <v>45784</v>
      </c>
      <c r="D7910" s="18">
        <v>60.31</v>
      </c>
      <c r="E7910" s="18">
        <v>58.07</v>
      </c>
      <c r="F7910" s="564">
        <f t="shared" si="152"/>
        <v>1.0385741346650594</v>
      </c>
      <c r="K7910" s="18">
        <v>54.55</v>
      </c>
      <c r="M7910" s="161">
        <v>68</v>
      </c>
      <c r="N7910" s="839">
        <f t="shared" si="153"/>
        <v>28.560000000000002</v>
      </c>
    </row>
    <row r="7911" spans="1:14" x14ac:dyDescent="0.2">
      <c r="A7911" s="21">
        <v>45785</v>
      </c>
      <c r="D7911" s="18">
        <v>62.22</v>
      </c>
      <c r="E7911" s="18">
        <v>59.91</v>
      </c>
      <c r="F7911" s="564">
        <f t="shared" si="152"/>
        <v>1.0385578367551327</v>
      </c>
      <c r="K7911" s="18">
        <v>56.39</v>
      </c>
      <c r="M7911" s="161">
        <v>70.599999999999994</v>
      </c>
      <c r="N7911" s="839">
        <f t="shared" si="153"/>
        <v>29.651999999999997</v>
      </c>
    </row>
    <row r="7912" spans="1:14" x14ac:dyDescent="0.2">
      <c r="A7912" s="21">
        <v>45786</v>
      </c>
      <c r="D7912" s="375">
        <v>64.260000000000005</v>
      </c>
      <c r="E7912" s="375">
        <v>61.02</v>
      </c>
      <c r="F7912" s="564">
        <f t="shared" si="152"/>
        <v>1.0530973451327434</v>
      </c>
      <c r="K7912" s="376">
        <v>57.5</v>
      </c>
      <c r="M7912" s="376">
        <v>71.899999999999991</v>
      </c>
      <c r="N7912" s="840">
        <f t="shared" si="153"/>
        <v>30.197999999999993</v>
      </c>
    </row>
    <row r="7913" spans="1:14" x14ac:dyDescent="0.2">
      <c r="A7913" s="21">
        <v>45787</v>
      </c>
      <c r="D7913" s="375">
        <v>64.260000000000005</v>
      </c>
      <c r="E7913" s="375">
        <v>61.02</v>
      </c>
      <c r="F7913" s="564">
        <f t="shared" si="152"/>
        <v>1.0530973451327434</v>
      </c>
      <c r="K7913" s="376">
        <v>57.5</v>
      </c>
      <c r="M7913" s="376">
        <v>71.899999999999991</v>
      </c>
      <c r="N7913" s="840">
        <f t="shared" si="153"/>
        <v>30.197999999999993</v>
      </c>
    </row>
    <row r="7914" spans="1:14" x14ac:dyDescent="0.2">
      <c r="A7914" s="21">
        <v>45788</v>
      </c>
      <c r="D7914" s="375">
        <v>64.260000000000005</v>
      </c>
      <c r="E7914" s="375">
        <v>61.02</v>
      </c>
      <c r="F7914" s="564">
        <f t="shared" si="152"/>
        <v>1.0530973451327434</v>
      </c>
      <c r="K7914" s="376">
        <v>57.5</v>
      </c>
      <c r="M7914" s="376">
        <v>71.899999999999991</v>
      </c>
      <c r="N7914" s="840">
        <f t="shared" si="153"/>
        <v>30.197999999999993</v>
      </c>
    </row>
    <row r="7915" spans="1:14" x14ac:dyDescent="0.2">
      <c r="A7915" s="21">
        <v>45789</v>
      </c>
      <c r="D7915" s="18">
        <v>65.28</v>
      </c>
      <c r="E7915" s="18">
        <v>61.95</v>
      </c>
      <c r="F7915" s="564">
        <f t="shared" si="152"/>
        <v>1.0537530266343826</v>
      </c>
      <c r="K7915" s="18">
        <v>58.43</v>
      </c>
      <c r="M7915" s="161">
        <v>77.5</v>
      </c>
      <c r="N7915" s="839">
        <f t="shared" si="153"/>
        <v>32.550000000000004</v>
      </c>
    </row>
    <row r="7916" spans="1:14" x14ac:dyDescent="0.2">
      <c r="A7916" s="21">
        <v>45790</v>
      </c>
      <c r="D7916" s="18">
        <v>66.930000000000007</v>
      </c>
      <c r="E7916" s="18">
        <v>63.67</v>
      </c>
      <c r="F7916" s="564">
        <f t="shared" si="152"/>
        <v>1.0512015077744621</v>
      </c>
      <c r="K7916" s="18">
        <v>60.15</v>
      </c>
      <c r="M7916" s="161">
        <v>76.8</v>
      </c>
      <c r="N7916" s="839">
        <f t="shared" si="153"/>
        <v>32.256</v>
      </c>
    </row>
    <row r="7917" spans="1:14" x14ac:dyDescent="0.2">
      <c r="A7917" s="21">
        <v>45791</v>
      </c>
      <c r="D7917" s="18">
        <v>65.91</v>
      </c>
      <c r="E7917" s="18">
        <v>63.15</v>
      </c>
      <c r="F7917" s="564">
        <f t="shared" si="152"/>
        <v>1.0437054631828979</v>
      </c>
      <c r="K7917" s="18">
        <v>59.63</v>
      </c>
      <c r="M7917" s="161">
        <v>79.5</v>
      </c>
      <c r="N7917" s="839">
        <f t="shared" si="153"/>
        <v>33.39</v>
      </c>
    </row>
    <row r="7918" spans="1:14" x14ac:dyDescent="0.2">
      <c r="A7918" s="21">
        <v>45792</v>
      </c>
      <c r="D7918" s="18">
        <v>64.36</v>
      </c>
      <c r="E7918" s="18">
        <v>61.62</v>
      </c>
      <c r="F7918" s="564">
        <f t="shared" si="152"/>
        <v>1.0444660824407661</v>
      </c>
      <c r="K7918" s="161">
        <v>58.1</v>
      </c>
      <c r="M7918" s="161">
        <v>78.3</v>
      </c>
      <c r="N7918" s="839">
        <f t="shared" si="153"/>
        <v>32.885999999999996</v>
      </c>
    </row>
    <row r="7919" spans="1:14" x14ac:dyDescent="0.2">
      <c r="A7919" s="21">
        <v>45793</v>
      </c>
      <c r="D7919" s="376">
        <v>65.2</v>
      </c>
      <c r="E7919" s="375">
        <v>62.49</v>
      </c>
      <c r="F7919" s="564">
        <f t="shared" si="152"/>
        <v>1.0433669387101936</v>
      </c>
      <c r="K7919" s="375">
        <v>58.97</v>
      </c>
      <c r="M7919" s="376">
        <v>78.3</v>
      </c>
      <c r="N7919" s="840">
        <f t="shared" si="153"/>
        <v>32.885999999999996</v>
      </c>
    </row>
    <row r="7920" spans="1:14" x14ac:dyDescent="0.2">
      <c r="A7920" s="21">
        <v>45794</v>
      </c>
      <c r="D7920" s="376">
        <v>65.2</v>
      </c>
      <c r="E7920" s="375">
        <v>62.49</v>
      </c>
      <c r="F7920" s="564">
        <f t="shared" si="152"/>
        <v>1.0433669387101936</v>
      </c>
      <c r="K7920" s="375">
        <v>58.97</v>
      </c>
      <c r="M7920" s="376">
        <v>78.3</v>
      </c>
      <c r="N7920" s="840">
        <f t="shared" si="153"/>
        <v>32.885999999999996</v>
      </c>
    </row>
    <row r="7921" spans="1:14" x14ac:dyDescent="0.2">
      <c r="A7921" s="21">
        <v>45795</v>
      </c>
      <c r="D7921" s="376">
        <v>65.2</v>
      </c>
      <c r="E7921" s="375">
        <v>62.49</v>
      </c>
      <c r="F7921" s="564">
        <f t="shared" si="152"/>
        <v>1.0433669387101936</v>
      </c>
      <c r="K7921" s="375">
        <v>58.97</v>
      </c>
      <c r="M7921" s="376">
        <v>78.3</v>
      </c>
      <c r="N7921" s="840">
        <f t="shared" si="153"/>
        <v>32.885999999999996</v>
      </c>
    </row>
    <row r="7922" spans="1:14" x14ac:dyDescent="0.2">
      <c r="A7922" s="21">
        <v>45796</v>
      </c>
      <c r="D7922" s="18">
        <v>66.25</v>
      </c>
      <c r="E7922" s="18">
        <v>62.69</v>
      </c>
      <c r="F7922" s="564">
        <f t="shared" si="152"/>
        <v>1.0567873664061254</v>
      </c>
      <c r="K7922" s="18">
        <v>59.17</v>
      </c>
      <c r="M7922" s="161">
        <v>77.400000000000006</v>
      </c>
      <c r="N7922" s="839">
        <f t="shared" si="153"/>
        <v>32.508000000000003</v>
      </c>
    </row>
    <row r="7923" spans="1:14" x14ac:dyDescent="0.2">
      <c r="A7923" s="21">
        <v>45797</v>
      </c>
      <c r="D7923" s="18">
        <v>66.930000000000007</v>
      </c>
      <c r="E7923" s="18">
        <v>62.56</v>
      </c>
      <c r="F7923" s="564">
        <f t="shared" si="152"/>
        <v>1.0698529411764706</v>
      </c>
      <c r="K7923" s="18">
        <v>59.04</v>
      </c>
      <c r="M7923" s="161">
        <v>77</v>
      </c>
      <c r="N7923" s="839">
        <f t="shared" si="153"/>
        <v>32.340000000000003</v>
      </c>
    </row>
    <row r="7924" spans="1:14" x14ac:dyDescent="0.2">
      <c r="A7924" s="21">
        <v>45798</v>
      </c>
      <c r="D7924" s="18">
        <v>65.86</v>
      </c>
      <c r="E7924" s="18">
        <v>61.57</v>
      </c>
      <c r="F7924" s="564">
        <f t="shared" si="152"/>
        <v>1.0696767906447946</v>
      </c>
      <c r="K7924" s="18">
        <v>58.05</v>
      </c>
      <c r="M7924" s="161">
        <v>76.900000000000006</v>
      </c>
      <c r="N7924" s="839">
        <f t="shared" si="153"/>
        <v>32.298000000000002</v>
      </c>
    </row>
    <row r="7925" spans="1:14" x14ac:dyDescent="0.2">
      <c r="A7925" s="21">
        <v>45799</v>
      </c>
      <c r="D7925" s="18">
        <v>64.87</v>
      </c>
      <c r="E7925" s="161">
        <v>61.2</v>
      </c>
      <c r="F7925" s="564">
        <f t="shared" si="152"/>
        <v>1.0599673202614379</v>
      </c>
      <c r="K7925" s="18">
        <v>57.68</v>
      </c>
      <c r="M7925" s="161">
        <v>75.5</v>
      </c>
      <c r="N7925" s="839">
        <f t="shared" si="153"/>
        <v>31.71</v>
      </c>
    </row>
    <row r="7926" spans="1:14" x14ac:dyDescent="0.2">
      <c r="A7926" s="21">
        <v>45800</v>
      </c>
      <c r="D7926" s="375">
        <v>65.41</v>
      </c>
      <c r="E7926" s="375">
        <v>61.53</v>
      </c>
      <c r="F7926" s="564">
        <f t="shared" si="152"/>
        <v>1.0630586705672029</v>
      </c>
      <c r="K7926" s="375">
        <v>58.01</v>
      </c>
      <c r="M7926" s="376">
        <v>75.5</v>
      </c>
      <c r="N7926" s="840">
        <f t="shared" si="153"/>
        <v>31.71</v>
      </c>
    </row>
    <row r="7927" spans="1:14" x14ac:dyDescent="0.2">
      <c r="A7927" s="21">
        <v>45801</v>
      </c>
      <c r="D7927" s="375">
        <v>65.41</v>
      </c>
      <c r="E7927" s="375">
        <v>61.53</v>
      </c>
      <c r="F7927" s="564">
        <f t="shared" si="152"/>
        <v>1.0630586705672029</v>
      </c>
      <c r="K7927" s="375">
        <v>58.01</v>
      </c>
      <c r="M7927" s="376">
        <v>75.5</v>
      </c>
      <c r="N7927" s="840">
        <f t="shared" si="153"/>
        <v>31.71</v>
      </c>
    </row>
    <row r="7928" spans="1:14" x14ac:dyDescent="0.2">
      <c r="A7928" s="21">
        <v>45802</v>
      </c>
      <c r="D7928" s="375">
        <v>65.41</v>
      </c>
      <c r="E7928" s="375">
        <v>61.53</v>
      </c>
      <c r="F7928" s="564">
        <f t="shared" si="152"/>
        <v>1.0630586705672029</v>
      </c>
      <c r="K7928" s="375">
        <v>58.01</v>
      </c>
      <c r="M7928" s="376">
        <v>75.5</v>
      </c>
      <c r="N7928" s="840">
        <f t="shared" si="153"/>
        <v>31.71</v>
      </c>
    </row>
    <row r="7929" spans="1:14" x14ac:dyDescent="0.2">
      <c r="A7929" s="21">
        <v>45803</v>
      </c>
      <c r="D7929" s="375">
        <v>65.41</v>
      </c>
      <c r="E7929" s="375">
        <v>61.53</v>
      </c>
      <c r="F7929" s="841" t="s">
        <v>3225</v>
      </c>
      <c r="K7929" s="375">
        <v>58.01</v>
      </c>
      <c r="M7929" s="376">
        <v>75.5</v>
      </c>
      <c r="N7929" s="840">
        <f t="shared" si="153"/>
        <v>31.71</v>
      </c>
    </row>
    <row r="7930" spans="1:14" x14ac:dyDescent="0.2">
      <c r="A7930" s="21">
        <v>45804</v>
      </c>
      <c r="D7930" s="18">
        <v>64.319999999999993</v>
      </c>
      <c r="E7930" s="18">
        <v>60.89</v>
      </c>
      <c r="F7930" s="564">
        <f t="shared" si="152"/>
        <v>1.0563310888487436</v>
      </c>
      <c r="K7930" s="18">
        <v>57.37</v>
      </c>
      <c r="M7930" s="161">
        <v>75.599999999999994</v>
      </c>
      <c r="N7930" s="839">
        <f t="shared" si="153"/>
        <v>31.751999999999995</v>
      </c>
    </row>
    <row r="7931" spans="1:14" x14ac:dyDescent="0.2">
      <c r="A7931" s="21">
        <v>45805</v>
      </c>
      <c r="D7931" s="18">
        <v>65.72</v>
      </c>
      <c r="E7931" s="18">
        <v>61.84</v>
      </c>
      <c r="F7931" s="564">
        <f t="shared" si="152"/>
        <v>1.0627425614489003</v>
      </c>
      <c r="K7931" s="18">
        <v>58.32</v>
      </c>
      <c r="M7931" s="161">
        <v>74.8</v>
      </c>
      <c r="N7931" s="839">
        <f t="shared" si="153"/>
        <v>31.416</v>
      </c>
    </row>
    <row r="7932" spans="1:14" x14ac:dyDescent="0.2">
      <c r="A7932" s="21">
        <v>45806</v>
      </c>
      <c r="D7932" s="161">
        <v>64.599999999999994</v>
      </c>
      <c r="E7932" s="18">
        <v>60.94</v>
      </c>
      <c r="F7932" s="564">
        <f t="shared" si="152"/>
        <v>1.0600590744995078</v>
      </c>
      <c r="K7932" s="18">
        <v>57.42</v>
      </c>
      <c r="M7932" s="161">
        <v>73.5</v>
      </c>
      <c r="N7932" s="839">
        <f t="shared" si="153"/>
        <v>30.87</v>
      </c>
    </row>
    <row r="7933" spans="1:14" x14ac:dyDescent="0.2">
      <c r="A7933" s="21">
        <v>45807</v>
      </c>
      <c r="D7933" s="375">
        <v>64.319999999999993</v>
      </c>
      <c r="E7933" s="375">
        <v>60.79</v>
      </c>
      <c r="F7933" s="564">
        <f t="shared" si="152"/>
        <v>1.0580687613094257</v>
      </c>
      <c r="K7933" s="375">
        <v>57.27</v>
      </c>
      <c r="M7933" s="376">
        <v>72.8</v>
      </c>
      <c r="N7933" s="840">
        <f t="shared" si="153"/>
        <v>30.576000000000001</v>
      </c>
    </row>
    <row r="7934" spans="1:14" ht="13.2" x14ac:dyDescent="0.2">
      <c r="A7934" s="21">
        <v>45808</v>
      </c>
      <c r="D7934" s="375">
        <v>64.319999999999993</v>
      </c>
      <c r="E7934" s="375">
        <v>60.79</v>
      </c>
      <c r="F7934" s="564">
        <f t="shared" si="152"/>
        <v>1.0580687613094257</v>
      </c>
      <c r="H7934" s="750">
        <f>AVERAGE(D7904:D7934)</f>
        <v>64.298064516129045</v>
      </c>
      <c r="I7934" s="750">
        <f>AVERAGE(E7904:E7934)</f>
        <v>60.923225806451612</v>
      </c>
      <c r="K7934" s="375">
        <v>57.27</v>
      </c>
      <c r="M7934" s="376">
        <v>72.8</v>
      </c>
      <c r="N7934" s="840">
        <f t="shared" si="153"/>
        <v>30.576000000000001</v>
      </c>
    </row>
    <row r="7935" spans="1:14" x14ac:dyDescent="0.2">
      <c r="A7935" s="21">
        <v>45809</v>
      </c>
      <c r="D7935" s="430">
        <v>64.319999999999993</v>
      </c>
      <c r="E7935" s="430">
        <v>60.79</v>
      </c>
      <c r="F7935" s="564">
        <f t="shared" si="152"/>
        <v>1.0580687613094257</v>
      </c>
      <c r="K7935" s="430">
        <v>57.27</v>
      </c>
      <c r="M7935" s="376">
        <v>72.8</v>
      </c>
      <c r="N7935" s="843">
        <f t="shared" si="153"/>
        <v>30.576000000000001</v>
      </c>
    </row>
    <row r="7936" spans="1:14" x14ac:dyDescent="0.2">
      <c r="A7936" s="21">
        <v>45810</v>
      </c>
      <c r="D7936" s="18">
        <v>66.55</v>
      </c>
      <c r="E7936" s="18">
        <v>62.52</v>
      </c>
      <c r="F7936" s="564">
        <f t="shared" si="152"/>
        <v>1.0644593730006398</v>
      </c>
      <c r="K7936" s="161">
        <v>59</v>
      </c>
      <c r="M7936" s="161">
        <v>72.3</v>
      </c>
      <c r="N7936" s="839">
        <f t="shared" si="153"/>
        <v>30.366</v>
      </c>
    </row>
    <row r="7937" spans="1:14" x14ac:dyDescent="0.2">
      <c r="A7937" s="21">
        <v>45811</v>
      </c>
      <c r="D7937" s="18">
        <v>67.48</v>
      </c>
      <c r="E7937" s="18">
        <v>63.41</v>
      </c>
      <c r="F7937" s="564">
        <f t="shared" si="152"/>
        <v>1.0641854597066709</v>
      </c>
      <c r="K7937" s="18">
        <v>59.89</v>
      </c>
      <c r="M7937" s="161">
        <v>72.5</v>
      </c>
      <c r="N7937" s="839">
        <f t="shared" si="153"/>
        <v>30.45</v>
      </c>
    </row>
    <row r="7938" spans="1:14" x14ac:dyDescent="0.2">
      <c r="A7938" s="21">
        <v>45812</v>
      </c>
      <c r="D7938" s="18">
        <v>66.69</v>
      </c>
      <c r="E7938" s="18">
        <v>62.85</v>
      </c>
      <c r="F7938" s="564">
        <f t="shared" si="152"/>
        <v>1.0610978520286396</v>
      </c>
      <c r="K7938" s="18">
        <v>59.33</v>
      </c>
      <c r="M7938" s="161">
        <v>70.5</v>
      </c>
      <c r="N7938" s="839">
        <f t="shared" si="153"/>
        <v>29.61</v>
      </c>
    </row>
    <row r="7939" spans="1:14" x14ac:dyDescent="0.2">
      <c r="A7939" s="21">
        <v>45813</v>
      </c>
      <c r="D7939" s="18">
        <v>67.14</v>
      </c>
      <c r="E7939" s="18">
        <v>63.37</v>
      </c>
      <c r="F7939" s="564">
        <f t="shared" si="152"/>
        <v>1.0594918731260849</v>
      </c>
      <c r="K7939" s="18">
        <v>59.85</v>
      </c>
      <c r="M7939" s="161">
        <v>72.3</v>
      </c>
      <c r="N7939" s="839">
        <f t="shared" si="153"/>
        <v>30.366</v>
      </c>
    </row>
    <row r="7940" spans="1:14" x14ac:dyDescent="0.2">
      <c r="A7940" s="21">
        <v>45814</v>
      </c>
      <c r="D7940" s="375">
        <v>68.02</v>
      </c>
      <c r="E7940" s="375">
        <v>64.58</v>
      </c>
      <c r="F7940" s="564">
        <f t="shared" si="152"/>
        <v>1.0532672654072468</v>
      </c>
      <c r="K7940" s="375">
        <v>61.06</v>
      </c>
      <c r="M7940" s="376">
        <v>74.599999999999994</v>
      </c>
      <c r="N7940" s="840">
        <f t="shared" si="153"/>
        <v>31.332000000000001</v>
      </c>
    </row>
    <row r="7941" spans="1:14" x14ac:dyDescent="0.2">
      <c r="A7941" s="21">
        <v>45815</v>
      </c>
      <c r="D7941" s="375">
        <v>68.02</v>
      </c>
      <c r="E7941" s="375">
        <v>64.58</v>
      </c>
      <c r="F7941" s="564">
        <f t="shared" si="152"/>
        <v>1.0532672654072468</v>
      </c>
      <c r="K7941" s="375">
        <v>61.06</v>
      </c>
      <c r="M7941" s="376">
        <v>74.599999999999994</v>
      </c>
      <c r="N7941" s="840">
        <f t="shared" si="153"/>
        <v>31.332000000000001</v>
      </c>
    </row>
    <row r="7942" spans="1:14" x14ac:dyDescent="0.2">
      <c r="A7942" s="21">
        <v>45816</v>
      </c>
      <c r="D7942" s="375">
        <v>68.02</v>
      </c>
      <c r="E7942" s="375">
        <v>64.58</v>
      </c>
      <c r="F7942" s="564">
        <f t="shared" si="152"/>
        <v>1.0532672654072468</v>
      </c>
      <c r="K7942" s="375">
        <v>61.06</v>
      </c>
      <c r="M7942" s="376">
        <v>74.599999999999994</v>
      </c>
      <c r="N7942" s="840">
        <f t="shared" si="153"/>
        <v>31.332000000000001</v>
      </c>
    </row>
    <row r="7943" spans="1:14" x14ac:dyDescent="0.2">
      <c r="A7943" s="21">
        <v>45817</v>
      </c>
      <c r="D7943" s="18">
        <v>68.73</v>
      </c>
      <c r="E7943" s="18">
        <v>65.290000000000006</v>
      </c>
      <c r="F7943" s="564">
        <f t="shared" si="152"/>
        <v>1.052688007351815</v>
      </c>
      <c r="K7943" s="18">
        <v>61.77</v>
      </c>
      <c r="M7943" s="161">
        <v>74.8</v>
      </c>
      <c r="N7943" s="839">
        <f t="shared" si="153"/>
        <v>31.416</v>
      </c>
    </row>
    <row r="7944" spans="1:14" x14ac:dyDescent="0.2">
      <c r="A7944" s="21">
        <v>45818</v>
      </c>
      <c r="D7944" s="18">
        <v>68.41</v>
      </c>
      <c r="E7944" s="18">
        <v>64.98</v>
      </c>
      <c r="F7944" s="564">
        <f t="shared" si="152"/>
        <v>1.0527854724530623</v>
      </c>
      <c r="K7944" s="18">
        <v>61.46</v>
      </c>
      <c r="M7944" s="161">
        <v>74.8</v>
      </c>
      <c r="N7944" s="839">
        <f t="shared" si="153"/>
        <v>31.416</v>
      </c>
    </row>
    <row r="7945" spans="1:14" x14ac:dyDescent="0.2">
      <c r="A7945" s="21">
        <v>45819</v>
      </c>
      <c r="D7945" s="18">
        <v>71.290000000000006</v>
      </c>
      <c r="E7945" s="18">
        <v>68.150000000000006</v>
      </c>
      <c r="F7945" s="564">
        <f t="shared" si="152"/>
        <v>1.046074834922964</v>
      </c>
      <c r="K7945" s="18">
        <v>64.63</v>
      </c>
      <c r="M7945" s="161">
        <v>77.3</v>
      </c>
      <c r="N7945" s="839">
        <f t="shared" si="153"/>
        <v>32.466000000000001</v>
      </c>
    </row>
    <row r="7946" spans="1:14" x14ac:dyDescent="0.2">
      <c r="A7946" s="21">
        <v>45820</v>
      </c>
      <c r="D7946" s="18">
        <v>70.84</v>
      </c>
      <c r="E7946" s="18">
        <v>68.040000000000006</v>
      </c>
      <c r="F7946" s="564">
        <f t="shared" ref="F7946:F8009" si="154">D7946/E7946</f>
        <v>1.0411522633744856</v>
      </c>
      <c r="K7946" s="18">
        <v>64.52</v>
      </c>
      <c r="M7946" s="161">
        <v>77.600000000000009</v>
      </c>
      <c r="N7946" s="839">
        <f t="shared" si="153"/>
        <v>32.592000000000006</v>
      </c>
    </row>
    <row r="7947" spans="1:14" x14ac:dyDescent="0.2">
      <c r="A7947" s="21">
        <v>45821</v>
      </c>
      <c r="D7947" s="376">
        <v>76</v>
      </c>
      <c r="E7947" s="375">
        <v>72.98</v>
      </c>
      <c r="F7947" s="564">
        <f t="shared" si="154"/>
        <v>1.0413812003288572</v>
      </c>
      <c r="K7947" s="375">
        <v>69.459999999999994</v>
      </c>
      <c r="M7947" s="376">
        <v>81.3</v>
      </c>
      <c r="N7947" s="840">
        <f t="shared" si="153"/>
        <v>34.146000000000001</v>
      </c>
    </row>
    <row r="7948" spans="1:14" x14ac:dyDescent="0.2">
      <c r="A7948" s="21">
        <v>45822</v>
      </c>
      <c r="D7948" s="376">
        <v>76</v>
      </c>
      <c r="E7948" s="375">
        <v>72.98</v>
      </c>
      <c r="F7948" s="564">
        <f t="shared" si="154"/>
        <v>1.0413812003288572</v>
      </c>
      <c r="K7948" s="375">
        <v>69.459999999999994</v>
      </c>
      <c r="M7948" s="376">
        <v>81.3</v>
      </c>
      <c r="N7948" s="840">
        <f t="shared" si="153"/>
        <v>34.146000000000001</v>
      </c>
    </row>
    <row r="7949" spans="1:14" x14ac:dyDescent="0.2">
      <c r="A7949" s="21">
        <v>45823</v>
      </c>
      <c r="D7949" s="376">
        <v>76</v>
      </c>
      <c r="E7949" s="375">
        <v>72.98</v>
      </c>
      <c r="F7949" s="564">
        <f t="shared" si="154"/>
        <v>1.0413812003288572</v>
      </c>
      <c r="K7949" s="375">
        <v>69.459999999999994</v>
      </c>
      <c r="M7949" s="376">
        <v>81.3</v>
      </c>
      <c r="N7949" s="840">
        <f t="shared" si="153"/>
        <v>34.146000000000001</v>
      </c>
    </row>
    <row r="7950" spans="1:14" x14ac:dyDescent="0.2">
      <c r="A7950" s="21">
        <v>45824</v>
      </c>
      <c r="D7950" s="18">
        <v>75.05</v>
      </c>
      <c r="E7950" s="18">
        <v>71.77</v>
      </c>
      <c r="F7950" s="564">
        <f t="shared" si="154"/>
        <v>1.0457015466072175</v>
      </c>
      <c r="K7950" s="18">
        <v>68.25</v>
      </c>
      <c r="M7950" s="161">
        <v>80.900000000000006</v>
      </c>
      <c r="N7950" s="839">
        <f t="shared" si="153"/>
        <v>33.978000000000002</v>
      </c>
    </row>
    <row r="7951" spans="1:14" x14ac:dyDescent="0.2">
      <c r="A7951" s="21">
        <v>45825</v>
      </c>
      <c r="D7951" s="161">
        <v>78.7</v>
      </c>
      <c r="E7951" s="18">
        <v>74.84</v>
      </c>
      <c r="F7951" s="564">
        <f t="shared" si="154"/>
        <v>1.0515766969535008</v>
      </c>
      <c r="K7951" s="18">
        <v>71.319999999999993</v>
      </c>
      <c r="M7951" s="161">
        <v>80.900000000000006</v>
      </c>
      <c r="N7951" s="839">
        <f t="shared" si="153"/>
        <v>33.978000000000002</v>
      </c>
    </row>
    <row r="7952" spans="1:14" x14ac:dyDescent="0.2">
      <c r="A7952" s="21">
        <v>45826</v>
      </c>
      <c r="D7952" s="18">
        <v>78.38</v>
      </c>
      <c r="E7952" s="375">
        <v>75.14</v>
      </c>
      <c r="F7952" s="564">
        <f t="shared" si="154"/>
        <v>1.0431195102475379</v>
      </c>
      <c r="K7952" s="375">
        <v>71.62</v>
      </c>
      <c r="M7952" s="376">
        <v>80.300000000000011</v>
      </c>
      <c r="N7952" s="840">
        <f t="shared" si="153"/>
        <v>33.726000000000006</v>
      </c>
    </row>
    <row r="7953" spans="1:14" x14ac:dyDescent="0.2">
      <c r="A7953" s="21">
        <v>45827</v>
      </c>
      <c r="D7953" s="18">
        <v>80.37</v>
      </c>
      <c r="E7953" s="375">
        <v>75.14</v>
      </c>
      <c r="F7953" s="842" t="s">
        <v>3439</v>
      </c>
      <c r="K7953" s="375">
        <v>71.62</v>
      </c>
      <c r="M7953" s="376">
        <v>80.300000000000011</v>
      </c>
      <c r="N7953" s="840">
        <f t="shared" si="153"/>
        <v>33.726000000000006</v>
      </c>
    </row>
    <row r="7954" spans="1:14" x14ac:dyDescent="0.2">
      <c r="A7954" s="21">
        <v>45828</v>
      </c>
      <c r="D7954" s="375">
        <v>78.73</v>
      </c>
      <c r="E7954" s="375">
        <v>74.930000000000007</v>
      </c>
      <c r="F7954" s="564">
        <f t="shared" si="154"/>
        <v>1.0507139997330841</v>
      </c>
      <c r="K7954" s="375">
        <v>71.41</v>
      </c>
      <c r="M7954" s="376">
        <v>80.100000000000009</v>
      </c>
      <c r="N7954" s="840">
        <f t="shared" ref="N7954:N8017" si="155">(M7954/100)*42</f>
        <v>33.642000000000003</v>
      </c>
    </row>
    <row r="7955" spans="1:14" x14ac:dyDescent="0.2">
      <c r="A7955" s="21">
        <v>45829</v>
      </c>
      <c r="D7955" s="375">
        <v>78.73</v>
      </c>
      <c r="E7955" s="375">
        <v>74.930000000000007</v>
      </c>
      <c r="F7955" s="564">
        <f t="shared" si="154"/>
        <v>1.0507139997330841</v>
      </c>
      <c r="K7955" s="375">
        <v>71.41</v>
      </c>
      <c r="M7955" s="376">
        <v>80.100000000000009</v>
      </c>
      <c r="N7955" s="840">
        <f t="shared" si="155"/>
        <v>33.642000000000003</v>
      </c>
    </row>
    <row r="7956" spans="1:14" x14ac:dyDescent="0.2">
      <c r="A7956" s="21">
        <v>45830</v>
      </c>
      <c r="D7956" s="375">
        <v>78.73</v>
      </c>
      <c r="E7956" s="375">
        <v>74.930000000000007</v>
      </c>
      <c r="F7956" s="564">
        <f t="shared" si="154"/>
        <v>1.0507139997330841</v>
      </c>
      <c r="K7956" s="375">
        <v>71.41</v>
      </c>
      <c r="M7956" s="376">
        <v>80.100000000000009</v>
      </c>
      <c r="N7956" s="840">
        <f t="shared" si="155"/>
        <v>33.642000000000003</v>
      </c>
    </row>
    <row r="7957" spans="1:14" x14ac:dyDescent="0.2">
      <c r="A7957" s="21">
        <v>45831</v>
      </c>
      <c r="D7957" s="18">
        <v>74.34</v>
      </c>
      <c r="E7957" s="18">
        <v>68.510000000000005</v>
      </c>
      <c r="F7957" s="564">
        <f t="shared" si="154"/>
        <v>1.0850970661217341</v>
      </c>
      <c r="K7957" s="18">
        <v>64.989999999999995</v>
      </c>
      <c r="M7957" s="161">
        <v>78.900000000000006</v>
      </c>
      <c r="N7957" s="839">
        <f t="shared" si="155"/>
        <v>33.137999999999998</v>
      </c>
    </row>
    <row r="7958" spans="1:14" x14ac:dyDescent="0.2">
      <c r="A7958" s="21">
        <v>45832</v>
      </c>
      <c r="D7958" s="18">
        <v>69.13</v>
      </c>
      <c r="E7958" s="18">
        <v>64.37</v>
      </c>
      <c r="F7958" s="564">
        <f t="shared" si="154"/>
        <v>1.0739474910672673</v>
      </c>
      <c r="K7958" s="18">
        <v>60.85</v>
      </c>
      <c r="M7958" s="161">
        <v>74.8</v>
      </c>
      <c r="N7958" s="839">
        <f t="shared" si="155"/>
        <v>31.416</v>
      </c>
    </row>
    <row r="7959" spans="1:14" x14ac:dyDescent="0.2">
      <c r="A7959" s="21">
        <v>45833</v>
      </c>
      <c r="D7959" s="161">
        <v>68.400000000000006</v>
      </c>
      <c r="E7959" s="18">
        <v>64.92</v>
      </c>
      <c r="F7959" s="564">
        <f t="shared" si="154"/>
        <v>1.0536044362292052</v>
      </c>
      <c r="K7959" s="161">
        <v>61.4</v>
      </c>
      <c r="M7959" s="161">
        <v>73.099999999999994</v>
      </c>
      <c r="N7959" s="839">
        <f t="shared" si="155"/>
        <v>30.701999999999998</v>
      </c>
    </row>
    <row r="7960" spans="1:14" x14ac:dyDescent="0.2">
      <c r="A7960" s="21">
        <v>45834</v>
      </c>
      <c r="D7960" s="18">
        <v>68.569999999999993</v>
      </c>
      <c r="E7960" s="18">
        <v>65.239999999999995</v>
      </c>
      <c r="F7960" s="564">
        <f t="shared" si="154"/>
        <v>1.0510423053341509</v>
      </c>
      <c r="K7960" s="18">
        <v>61.72</v>
      </c>
      <c r="M7960" s="161">
        <v>72</v>
      </c>
      <c r="N7960" s="839">
        <f t="shared" si="155"/>
        <v>30.24</v>
      </c>
    </row>
    <row r="7961" spans="1:14" x14ac:dyDescent="0.2">
      <c r="A7961" s="21">
        <v>45835</v>
      </c>
      <c r="D7961" s="375">
        <v>69.37</v>
      </c>
      <c r="E7961" s="375">
        <v>65.52</v>
      </c>
      <c r="F7961" s="564">
        <f t="shared" si="154"/>
        <v>1.058760683760684</v>
      </c>
      <c r="K7961" s="376">
        <v>62</v>
      </c>
      <c r="M7961" s="376">
        <v>71.8</v>
      </c>
      <c r="N7961" s="840">
        <f t="shared" si="155"/>
        <v>30.155999999999999</v>
      </c>
    </row>
    <row r="7962" spans="1:14" x14ac:dyDescent="0.2">
      <c r="A7962" s="21">
        <v>45836</v>
      </c>
      <c r="D7962" s="375">
        <v>69.37</v>
      </c>
      <c r="E7962" s="375">
        <v>65.52</v>
      </c>
      <c r="F7962" s="564">
        <f t="shared" si="154"/>
        <v>1.058760683760684</v>
      </c>
      <c r="K7962" s="376">
        <v>62</v>
      </c>
      <c r="M7962" s="376">
        <v>71.8</v>
      </c>
      <c r="N7962" s="840">
        <f t="shared" si="155"/>
        <v>30.155999999999999</v>
      </c>
    </row>
    <row r="7963" spans="1:14" x14ac:dyDescent="0.2">
      <c r="A7963" s="21">
        <v>45837</v>
      </c>
      <c r="D7963" s="375">
        <v>69.37</v>
      </c>
      <c r="E7963" s="375">
        <v>65.52</v>
      </c>
      <c r="F7963" s="564">
        <f t="shared" si="154"/>
        <v>1.058760683760684</v>
      </c>
      <c r="K7963" s="376">
        <v>62</v>
      </c>
      <c r="M7963" s="376">
        <v>71.8</v>
      </c>
      <c r="N7963" s="840">
        <f t="shared" si="155"/>
        <v>30.155999999999999</v>
      </c>
    </row>
    <row r="7964" spans="1:14" ht="13.2" x14ac:dyDescent="0.2">
      <c r="A7964" s="21">
        <v>45838</v>
      </c>
      <c r="D7964" s="18">
        <v>68.150000000000006</v>
      </c>
      <c r="E7964" s="18">
        <v>65.11</v>
      </c>
      <c r="F7964" s="564">
        <f t="shared" si="154"/>
        <v>1.0466902165565966</v>
      </c>
      <c r="H7964" s="750">
        <f>AVERAGE(D7935:D7964)</f>
        <v>71.629999999999981</v>
      </c>
      <c r="I7964" s="750">
        <f>AVERAGE(E7935:E7964)</f>
        <v>67.949000000000012</v>
      </c>
      <c r="K7964" s="18">
        <v>61.59</v>
      </c>
      <c r="M7964" s="161">
        <v>72</v>
      </c>
      <c r="N7964" s="839">
        <f t="shared" si="155"/>
        <v>30.24</v>
      </c>
    </row>
    <row r="7965" spans="1:14" x14ac:dyDescent="0.2">
      <c r="A7965" s="21">
        <v>45839</v>
      </c>
      <c r="D7965" s="370">
        <v>67.63</v>
      </c>
      <c r="E7965" s="370">
        <v>65.45</v>
      </c>
      <c r="F7965" s="564">
        <f t="shared" si="154"/>
        <v>1.0333078686019861</v>
      </c>
      <c r="K7965" s="370">
        <v>61.93</v>
      </c>
      <c r="M7965" s="161">
        <v>70.899999999999991</v>
      </c>
      <c r="N7965" s="838">
        <f t="shared" si="155"/>
        <v>29.777999999999999</v>
      </c>
    </row>
    <row r="7966" spans="1:14" x14ac:dyDescent="0.2">
      <c r="A7966" s="21">
        <v>45840</v>
      </c>
      <c r="D7966" s="161">
        <v>70.8</v>
      </c>
      <c r="E7966" s="18">
        <v>67.45</v>
      </c>
      <c r="F7966" s="564">
        <f t="shared" si="154"/>
        <v>1.0496664195700518</v>
      </c>
      <c r="K7966" s="18">
        <v>63.93</v>
      </c>
      <c r="M7966" s="161">
        <v>70.899999999999991</v>
      </c>
      <c r="N7966" s="839">
        <f t="shared" si="155"/>
        <v>29.777999999999999</v>
      </c>
    </row>
    <row r="7967" spans="1:14" x14ac:dyDescent="0.2">
      <c r="A7967" s="21">
        <v>45841</v>
      </c>
      <c r="D7967" s="18">
        <v>70.42</v>
      </c>
      <c r="E7967" s="376">
        <v>67</v>
      </c>
      <c r="F7967" s="564">
        <f t="shared" si="154"/>
        <v>1.0510447761194031</v>
      </c>
      <c r="K7967" s="375">
        <v>63.48</v>
      </c>
      <c r="M7967" s="376">
        <v>71.399999999999991</v>
      </c>
      <c r="N7967" s="840">
        <f t="shared" si="155"/>
        <v>29.988</v>
      </c>
    </row>
    <row r="7968" spans="1:14" x14ac:dyDescent="0.2">
      <c r="A7968" s="21">
        <v>45842</v>
      </c>
      <c r="D7968" s="375">
        <v>71.03</v>
      </c>
      <c r="E7968" s="376">
        <v>67</v>
      </c>
      <c r="F7968" s="842" t="s">
        <v>3381</v>
      </c>
      <c r="K7968" s="375">
        <v>63.48</v>
      </c>
      <c r="M7968" s="376">
        <v>71.399999999999991</v>
      </c>
      <c r="N7968" s="840">
        <f t="shared" si="155"/>
        <v>29.988</v>
      </c>
    </row>
    <row r="7969" spans="1:14" x14ac:dyDescent="0.2">
      <c r="A7969" s="21">
        <v>45843</v>
      </c>
      <c r="D7969" s="375">
        <v>71.03</v>
      </c>
      <c r="E7969" s="376">
        <v>67</v>
      </c>
      <c r="F7969" s="564">
        <f t="shared" si="154"/>
        <v>1.0601492537313433</v>
      </c>
      <c r="K7969" s="375">
        <v>63.48</v>
      </c>
      <c r="M7969" s="376">
        <v>71.399999999999991</v>
      </c>
      <c r="N7969" s="840">
        <f t="shared" si="155"/>
        <v>29.988</v>
      </c>
    </row>
    <row r="7970" spans="1:14" x14ac:dyDescent="0.2">
      <c r="A7970" s="21">
        <v>45844</v>
      </c>
      <c r="D7970" s="375">
        <v>71.03</v>
      </c>
      <c r="E7970" s="376">
        <v>67</v>
      </c>
      <c r="F7970" s="564">
        <f t="shared" si="154"/>
        <v>1.0601492537313433</v>
      </c>
      <c r="K7970" s="375">
        <v>63.48</v>
      </c>
      <c r="M7970" s="376">
        <v>71.399999999999991</v>
      </c>
      <c r="N7970" s="840">
        <f t="shared" si="155"/>
        <v>29.988</v>
      </c>
    </row>
    <row r="7971" spans="1:14" x14ac:dyDescent="0.2">
      <c r="A7971" s="21">
        <v>45845</v>
      </c>
      <c r="D7971" s="18">
        <v>71.95</v>
      </c>
      <c r="E7971" s="18">
        <v>67.930000000000007</v>
      </c>
      <c r="F7971" s="564">
        <f t="shared" si="154"/>
        <v>1.0591785661710584</v>
      </c>
      <c r="K7971" s="18">
        <v>64.41</v>
      </c>
      <c r="M7971" s="161">
        <v>72.399999999999991</v>
      </c>
      <c r="N7971" s="839">
        <f t="shared" si="155"/>
        <v>30.407999999999994</v>
      </c>
    </row>
    <row r="7972" spans="1:14" x14ac:dyDescent="0.2">
      <c r="A7972" s="21">
        <v>45846</v>
      </c>
      <c r="D7972" s="161">
        <v>72.5</v>
      </c>
      <c r="E7972" s="18">
        <v>68.33</v>
      </c>
      <c r="F7972" s="564">
        <f t="shared" si="154"/>
        <v>1.0610273671886434</v>
      </c>
      <c r="K7972" s="18">
        <v>64.81</v>
      </c>
      <c r="M7972" s="161">
        <v>73.3</v>
      </c>
      <c r="N7972" s="839">
        <f t="shared" si="155"/>
        <v>30.785999999999998</v>
      </c>
    </row>
    <row r="7973" spans="1:14" x14ac:dyDescent="0.2">
      <c r="A7973" s="21">
        <v>45847</v>
      </c>
      <c r="D7973" s="18">
        <v>71.98</v>
      </c>
      <c r="E7973" s="18">
        <v>68.38</v>
      </c>
      <c r="F7973" s="564">
        <f t="shared" si="154"/>
        <v>1.0526469727990642</v>
      </c>
      <c r="K7973" s="18">
        <v>64.86</v>
      </c>
      <c r="M7973" s="161">
        <v>73.3</v>
      </c>
      <c r="N7973" s="839">
        <f t="shared" si="155"/>
        <v>30.785999999999998</v>
      </c>
    </row>
    <row r="7974" spans="1:14" x14ac:dyDescent="0.2">
      <c r="A7974" s="21">
        <v>45848</v>
      </c>
      <c r="D7974" s="18">
        <v>70.38</v>
      </c>
      <c r="E7974" s="18">
        <v>66.569999999999993</v>
      </c>
      <c r="F7974" s="564">
        <f t="shared" si="154"/>
        <v>1.057232987832357</v>
      </c>
      <c r="K7974" s="18">
        <v>63.05</v>
      </c>
      <c r="M7974" s="161">
        <v>72.5</v>
      </c>
      <c r="N7974" s="839">
        <f t="shared" si="155"/>
        <v>30.45</v>
      </c>
    </row>
    <row r="7975" spans="1:14" x14ac:dyDescent="0.2">
      <c r="A7975" s="21">
        <v>45849</v>
      </c>
      <c r="D7975" s="375">
        <v>72.06</v>
      </c>
      <c r="E7975" s="375">
        <v>68.45</v>
      </c>
      <c r="F7975" s="564">
        <f t="shared" si="154"/>
        <v>1.0527392257121986</v>
      </c>
      <c r="K7975" s="375">
        <v>64.930000000000007</v>
      </c>
      <c r="M7975" s="376">
        <v>74.099999999999994</v>
      </c>
      <c r="N7975" s="840">
        <f t="shared" si="155"/>
        <v>31.122</v>
      </c>
    </row>
    <row r="7976" spans="1:14" x14ac:dyDescent="0.2">
      <c r="A7976" s="21">
        <v>45850</v>
      </c>
      <c r="D7976" s="375">
        <v>72.06</v>
      </c>
      <c r="E7976" s="375">
        <v>68.45</v>
      </c>
      <c r="F7976" s="564">
        <f t="shared" si="154"/>
        <v>1.0527392257121986</v>
      </c>
      <c r="K7976" s="375">
        <v>64.930000000000007</v>
      </c>
      <c r="M7976" s="376">
        <v>74.099999999999994</v>
      </c>
      <c r="N7976" s="840">
        <f t="shared" si="155"/>
        <v>31.122</v>
      </c>
    </row>
    <row r="7977" spans="1:14" x14ac:dyDescent="0.2">
      <c r="A7977" s="21">
        <v>45851</v>
      </c>
      <c r="D7977" s="375">
        <v>72.06</v>
      </c>
      <c r="E7977" s="375">
        <v>68.45</v>
      </c>
      <c r="F7977" s="564">
        <f t="shared" si="154"/>
        <v>1.0527392257121986</v>
      </c>
      <c r="K7977" s="375">
        <v>64.930000000000007</v>
      </c>
      <c r="M7977" s="376">
        <v>74.099999999999994</v>
      </c>
      <c r="N7977" s="840">
        <f t="shared" si="155"/>
        <v>31.122</v>
      </c>
    </row>
    <row r="7978" spans="1:14" x14ac:dyDescent="0.2">
      <c r="A7978" s="21">
        <v>45852</v>
      </c>
      <c r="D7978" s="18">
        <v>70.959999999999994</v>
      </c>
      <c r="E7978" s="18">
        <v>66.98</v>
      </c>
      <c r="F7978" s="564">
        <f t="shared" si="154"/>
        <v>1.0594207226037622</v>
      </c>
      <c r="K7978" s="18">
        <v>63.46</v>
      </c>
      <c r="M7978" s="161">
        <v>71.8</v>
      </c>
      <c r="N7978" s="839">
        <f t="shared" si="155"/>
        <v>30.155999999999999</v>
      </c>
    </row>
    <row r="7979" spans="1:14" x14ac:dyDescent="0.2">
      <c r="A7979" s="21">
        <v>45853</v>
      </c>
      <c r="D7979" s="18">
        <v>70.27</v>
      </c>
      <c r="E7979" s="18">
        <v>66.52</v>
      </c>
      <c r="F7979" s="564">
        <f t="shared" si="154"/>
        <v>1.0563740228502705</v>
      </c>
      <c r="K7979" s="161">
        <v>63</v>
      </c>
      <c r="M7979" s="161">
        <v>71.8</v>
      </c>
      <c r="N7979" s="839">
        <f t="shared" si="155"/>
        <v>30.155999999999999</v>
      </c>
    </row>
    <row r="7980" spans="1:14" x14ac:dyDescent="0.2">
      <c r="A7980" s="21">
        <v>45854</v>
      </c>
      <c r="D7980" s="18">
        <v>69.67</v>
      </c>
      <c r="E7980" s="18">
        <v>66.38</v>
      </c>
      <c r="F7980" s="564">
        <f t="shared" si="154"/>
        <v>1.0495631214221153</v>
      </c>
      <c r="K7980" s="18">
        <v>62.86</v>
      </c>
      <c r="M7980" s="161">
        <v>69.3</v>
      </c>
      <c r="N7980" s="839">
        <f t="shared" si="155"/>
        <v>29.105999999999998</v>
      </c>
    </row>
    <row r="7981" spans="1:14" x14ac:dyDescent="0.2">
      <c r="A7981" s="21">
        <v>45855</v>
      </c>
      <c r="D7981" s="18">
        <v>71.319999999999993</v>
      </c>
      <c r="E7981" s="18">
        <v>67.540000000000006</v>
      </c>
      <c r="F7981" s="564">
        <f t="shared" si="154"/>
        <v>1.055966834468463</v>
      </c>
      <c r="K7981" s="18">
        <v>64.02</v>
      </c>
      <c r="M7981" s="161">
        <v>68.600000000000009</v>
      </c>
      <c r="N7981" s="839">
        <f t="shared" si="155"/>
        <v>28.812000000000001</v>
      </c>
    </row>
    <row r="7982" spans="1:14" x14ac:dyDescent="0.2">
      <c r="A7982" s="21">
        <v>45856</v>
      </c>
      <c r="D7982" s="375">
        <v>71.06</v>
      </c>
      <c r="E7982" s="375">
        <v>67.34</v>
      </c>
      <c r="F7982" s="564">
        <f t="shared" si="154"/>
        <v>1.0552420552420552</v>
      </c>
      <c r="K7982" s="375">
        <v>63.82</v>
      </c>
      <c r="M7982" s="376">
        <v>70</v>
      </c>
      <c r="N7982" s="840">
        <f t="shared" si="155"/>
        <v>29.4</v>
      </c>
    </row>
    <row r="7983" spans="1:14" x14ac:dyDescent="0.2">
      <c r="A7983" s="21">
        <v>45857</v>
      </c>
      <c r="D7983" s="375">
        <v>71.06</v>
      </c>
      <c r="E7983" s="375">
        <v>67.34</v>
      </c>
      <c r="F7983" s="564">
        <f t="shared" si="154"/>
        <v>1.0552420552420552</v>
      </c>
      <c r="K7983" s="375">
        <v>63.82</v>
      </c>
      <c r="M7983" s="376">
        <v>70</v>
      </c>
      <c r="N7983" s="840">
        <f t="shared" si="155"/>
        <v>29.4</v>
      </c>
    </row>
    <row r="7984" spans="1:14" x14ac:dyDescent="0.2">
      <c r="A7984" s="21">
        <v>45858</v>
      </c>
      <c r="D7984" s="375">
        <v>71.06</v>
      </c>
      <c r="E7984" s="375">
        <v>67.34</v>
      </c>
      <c r="F7984" s="564">
        <f t="shared" si="154"/>
        <v>1.0552420552420552</v>
      </c>
      <c r="K7984" s="375">
        <v>63.82</v>
      </c>
      <c r="M7984" s="376">
        <v>70</v>
      </c>
      <c r="N7984" s="840">
        <f t="shared" si="155"/>
        <v>29.4</v>
      </c>
    </row>
    <row r="7985" spans="1:14" x14ac:dyDescent="0.2">
      <c r="A7985" s="21">
        <v>45859</v>
      </c>
      <c r="D7985" s="18">
        <v>71.92</v>
      </c>
      <c r="E7985" s="161">
        <v>67.2</v>
      </c>
      <c r="F7985" s="564">
        <f t="shared" si="154"/>
        <v>1.0702380952380952</v>
      </c>
      <c r="K7985" s="18">
        <v>63.68</v>
      </c>
      <c r="M7985" s="161">
        <v>68.5</v>
      </c>
      <c r="N7985" s="839">
        <f t="shared" si="155"/>
        <v>28.770000000000003</v>
      </c>
    </row>
    <row r="7986" spans="1:14" x14ac:dyDescent="0.2">
      <c r="A7986" s="21">
        <v>45860</v>
      </c>
      <c r="D7986" s="18">
        <v>69.69</v>
      </c>
      <c r="E7986" s="18">
        <v>66.209999999999994</v>
      </c>
      <c r="F7986" s="564">
        <f t="shared" si="154"/>
        <v>1.052560036248301</v>
      </c>
      <c r="K7986" s="18">
        <v>62.69</v>
      </c>
      <c r="M7986" s="161">
        <v>67.300000000000011</v>
      </c>
      <c r="N7986" s="839">
        <f t="shared" si="155"/>
        <v>28.266000000000005</v>
      </c>
    </row>
    <row r="7987" spans="1:14" x14ac:dyDescent="0.2">
      <c r="A7987" s="21">
        <v>45861</v>
      </c>
      <c r="D7987" s="18">
        <v>69.17</v>
      </c>
      <c r="E7987" s="18">
        <v>65.25</v>
      </c>
      <c r="F7987" s="564">
        <f t="shared" si="154"/>
        <v>1.0600766283524905</v>
      </c>
      <c r="K7987" s="18">
        <v>61.73</v>
      </c>
      <c r="M7987" s="161">
        <v>69.3</v>
      </c>
      <c r="N7987" s="839">
        <f t="shared" si="155"/>
        <v>29.105999999999998</v>
      </c>
    </row>
    <row r="7988" spans="1:14" x14ac:dyDescent="0.2">
      <c r="A7988" s="21">
        <v>45862</v>
      </c>
      <c r="D7988" s="18">
        <v>70.42</v>
      </c>
      <c r="E7988" s="18">
        <v>66.03</v>
      </c>
      <c r="F7988" s="564">
        <f t="shared" si="154"/>
        <v>1.066484931091928</v>
      </c>
      <c r="K7988" s="18">
        <v>62.51</v>
      </c>
      <c r="M7988" s="161">
        <v>70.3</v>
      </c>
      <c r="N7988" s="839">
        <f t="shared" si="155"/>
        <v>29.526</v>
      </c>
    </row>
    <row r="7989" spans="1:14" x14ac:dyDescent="0.2">
      <c r="A7989" s="21">
        <v>45863</v>
      </c>
      <c r="D7989" s="375">
        <v>69.23</v>
      </c>
      <c r="E7989" s="375">
        <v>65.16</v>
      </c>
      <c r="F7989" s="564">
        <f t="shared" si="154"/>
        <v>1.0624616329036221</v>
      </c>
      <c r="K7989" s="375">
        <v>61.64</v>
      </c>
      <c r="M7989" s="376">
        <v>70.3</v>
      </c>
      <c r="N7989" s="840">
        <f t="shared" si="155"/>
        <v>29.526</v>
      </c>
    </row>
    <row r="7990" spans="1:14" x14ac:dyDescent="0.2">
      <c r="A7990" s="21">
        <v>45864</v>
      </c>
      <c r="D7990" s="375">
        <v>69.23</v>
      </c>
      <c r="E7990" s="375">
        <v>65.16</v>
      </c>
      <c r="F7990" s="564">
        <f t="shared" si="154"/>
        <v>1.0624616329036221</v>
      </c>
      <c r="K7990" s="375">
        <v>61.64</v>
      </c>
      <c r="M7990" s="376">
        <v>70.3</v>
      </c>
      <c r="N7990" s="840">
        <f t="shared" si="155"/>
        <v>29.526</v>
      </c>
    </row>
    <row r="7991" spans="1:14" x14ac:dyDescent="0.2">
      <c r="A7991" s="21">
        <v>45865</v>
      </c>
      <c r="D7991" s="375">
        <v>69.23</v>
      </c>
      <c r="E7991" s="375">
        <v>65.16</v>
      </c>
      <c r="F7991" s="564">
        <f t="shared" si="154"/>
        <v>1.0624616329036221</v>
      </c>
      <c r="K7991" s="375">
        <v>61.64</v>
      </c>
      <c r="M7991" s="376">
        <v>70.3</v>
      </c>
      <c r="N7991" s="840">
        <f t="shared" si="155"/>
        <v>29.526</v>
      </c>
    </row>
    <row r="7992" spans="1:14" x14ac:dyDescent="0.2">
      <c r="A7992" s="21">
        <v>45866</v>
      </c>
      <c r="D7992" s="18">
        <v>70.87</v>
      </c>
      <c r="E7992" s="18">
        <v>66.709999999999994</v>
      </c>
      <c r="F7992" s="564">
        <f t="shared" si="154"/>
        <v>1.0623594663468747</v>
      </c>
      <c r="K7992" s="18">
        <v>63.19</v>
      </c>
      <c r="M7992" s="161">
        <v>71.5</v>
      </c>
      <c r="N7992" s="839">
        <f t="shared" si="155"/>
        <v>30.029999999999998</v>
      </c>
    </row>
    <row r="7993" spans="1:14" x14ac:dyDescent="0.2">
      <c r="A7993" s="21">
        <v>45867</v>
      </c>
      <c r="D7993" s="18">
        <v>73.209999999999994</v>
      </c>
      <c r="E7993" s="18">
        <v>69.209999999999994</v>
      </c>
      <c r="F7993" s="564">
        <f t="shared" si="154"/>
        <v>1.0577951163126715</v>
      </c>
      <c r="K7993" s="18">
        <v>65.69</v>
      </c>
      <c r="M7993" s="161">
        <v>71.8</v>
      </c>
      <c r="N7993" s="839">
        <f t="shared" si="155"/>
        <v>30.155999999999999</v>
      </c>
    </row>
    <row r="7994" spans="1:14" x14ac:dyDescent="0.2">
      <c r="A7994" s="21">
        <v>45868</v>
      </c>
      <c r="D7994" s="18">
        <v>73.98</v>
      </c>
      <c r="E7994" s="161">
        <v>70</v>
      </c>
      <c r="F7994" s="564">
        <f t="shared" si="154"/>
        <v>1.0568571428571429</v>
      </c>
      <c r="K7994" s="18">
        <v>66.48</v>
      </c>
      <c r="M7994" s="161">
        <v>73.5</v>
      </c>
      <c r="N7994" s="839">
        <f t="shared" si="155"/>
        <v>30.87</v>
      </c>
    </row>
    <row r="7995" spans="1:14" ht="13.2" x14ac:dyDescent="0.2">
      <c r="A7995" s="21">
        <v>45869</v>
      </c>
      <c r="D7995" s="18">
        <v>73.430000000000007</v>
      </c>
      <c r="E7995" s="18">
        <v>69.260000000000005</v>
      </c>
      <c r="F7995" s="564">
        <f t="shared" si="154"/>
        <v>1.0602079122148427</v>
      </c>
      <c r="H7995" s="750">
        <f>AVERAGE(D7965:D7995)</f>
        <v>70.990645161290317</v>
      </c>
      <c r="I7995" s="750">
        <f>AVERAGE(E7965:E7995)</f>
        <v>67.169354838709694</v>
      </c>
      <c r="K7995" s="18">
        <v>65.739999999999995</v>
      </c>
      <c r="M7995" s="161">
        <v>72.399999999999991</v>
      </c>
      <c r="N7995" s="839">
        <f t="shared" si="155"/>
        <v>30.407999999999994</v>
      </c>
    </row>
    <row r="7996" spans="1:14" x14ac:dyDescent="0.2">
      <c r="A7996" s="21">
        <v>45870</v>
      </c>
      <c r="D7996" s="430">
        <v>70.55</v>
      </c>
      <c r="E7996" s="430">
        <v>67.33</v>
      </c>
      <c r="F7996" s="564">
        <f t="shared" si="154"/>
        <v>1.0478241497103817</v>
      </c>
      <c r="K7996" s="430">
        <v>63.81</v>
      </c>
      <c r="M7996" s="376">
        <v>69.599999999999994</v>
      </c>
      <c r="N7996" s="843">
        <f t="shared" si="155"/>
        <v>29.231999999999999</v>
      </c>
    </row>
    <row r="7997" spans="1:14" x14ac:dyDescent="0.2">
      <c r="A7997" s="21">
        <v>45871</v>
      </c>
      <c r="D7997" s="375">
        <v>70.55</v>
      </c>
      <c r="E7997" s="375">
        <v>67.33</v>
      </c>
      <c r="F7997" s="564">
        <f t="shared" si="154"/>
        <v>1.0478241497103817</v>
      </c>
      <c r="K7997" s="375">
        <v>63.81</v>
      </c>
      <c r="M7997" s="376">
        <v>69.599999999999994</v>
      </c>
      <c r="N7997" s="840">
        <f t="shared" si="155"/>
        <v>29.231999999999999</v>
      </c>
    </row>
    <row r="7998" spans="1:14" x14ac:dyDescent="0.2">
      <c r="A7998" s="21">
        <v>45872</v>
      </c>
      <c r="D7998" s="375">
        <v>70.55</v>
      </c>
      <c r="E7998" s="375">
        <v>67.33</v>
      </c>
      <c r="F7998" s="564">
        <f t="shared" si="154"/>
        <v>1.0478241497103817</v>
      </c>
      <c r="K7998" s="375">
        <v>63.81</v>
      </c>
      <c r="M7998" s="376">
        <v>69.599999999999994</v>
      </c>
      <c r="N7998" s="840">
        <f t="shared" si="155"/>
        <v>29.231999999999999</v>
      </c>
    </row>
    <row r="7999" spans="1:14" x14ac:dyDescent="0.2">
      <c r="A7999" s="21">
        <v>45873</v>
      </c>
      <c r="D7999" s="18">
        <v>69.56</v>
      </c>
      <c r="E7999" s="18">
        <v>66.290000000000006</v>
      </c>
      <c r="F7999" s="564">
        <f t="shared" si="154"/>
        <v>1.0493287071956554</v>
      </c>
      <c r="K7999" s="18">
        <v>62.77</v>
      </c>
      <c r="M7999" s="161">
        <v>69</v>
      </c>
      <c r="N7999" s="839">
        <f t="shared" si="155"/>
        <v>28.979999999999997</v>
      </c>
    </row>
    <row r="8000" spans="1:14" x14ac:dyDescent="0.2">
      <c r="A8000" s="21">
        <v>45874</v>
      </c>
      <c r="D8000" s="18">
        <v>69.14</v>
      </c>
      <c r="E8000" s="18">
        <v>65.16</v>
      </c>
      <c r="F8000" s="564">
        <f t="shared" si="154"/>
        <v>1.0610804174340087</v>
      </c>
      <c r="K8000" s="18">
        <v>61.64</v>
      </c>
      <c r="M8000" s="161">
        <v>67.5</v>
      </c>
      <c r="N8000" s="839">
        <f t="shared" si="155"/>
        <v>28.35</v>
      </c>
    </row>
    <row r="8001" spans="1:14" x14ac:dyDescent="0.2">
      <c r="A8001" s="21">
        <v>45875</v>
      </c>
      <c r="D8001" s="18">
        <v>67.97</v>
      </c>
      <c r="E8001" s="18">
        <v>64.349999999999994</v>
      </c>
      <c r="F8001" s="564">
        <f t="shared" si="154"/>
        <v>1.0562548562548564</v>
      </c>
      <c r="K8001" s="18">
        <v>60.83</v>
      </c>
      <c r="M8001" s="161">
        <v>66.100000000000009</v>
      </c>
      <c r="N8001" s="839">
        <f t="shared" si="155"/>
        <v>27.762</v>
      </c>
    </row>
    <row r="8002" spans="1:14" x14ac:dyDescent="0.2">
      <c r="A8002" s="21">
        <v>45876</v>
      </c>
      <c r="D8002" s="18">
        <v>66.989999999999995</v>
      </c>
      <c r="E8002" s="18">
        <v>63.88</v>
      </c>
      <c r="F8002" s="564">
        <f t="shared" si="154"/>
        <v>1.0486850344395742</v>
      </c>
      <c r="K8002" s="18">
        <v>60.36</v>
      </c>
      <c r="M8002" s="161">
        <v>64.900000000000006</v>
      </c>
      <c r="N8002" s="839">
        <f t="shared" si="155"/>
        <v>27.258000000000003</v>
      </c>
    </row>
    <row r="8003" spans="1:14" x14ac:dyDescent="0.2">
      <c r="A8003" s="21">
        <v>45877</v>
      </c>
      <c r="D8003" s="375">
        <v>67.17</v>
      </c>
      <c r="E8003" s="375">
        <v>63.88</v>
      </c>
      <c r="F8003" s="564">
        <f t="shared" si="154"/>
        <v>1.0515028177833436</v>
      </c>
      <c r="K8003" s="375">
        <v>60.36</v>
      </c>
      <c r="M8003" s="376">
        <v>65.8</v>
      </c>
      <c r="N8003" s="840">
        <f t="shared" si="155"/>
        <v>27.635999999999996</v>
      </c>
    </row>
    <row r="8004" spans="1:14" x14ac:dyDescent="0.2">
      <c r="A8004" s="21">
        <v>45878</v>
      </c>
      <c r="D8004" s="375">
        <v>67.17</v>
      </c>
      <c r="E8004" s="375">
        <v>63.88</v>
      </c>
      <c r="F8004" s="564">
        <f t="shared" si="154"/>
        <v>1.0515028177833436</v>
      </c>
      <c r="K8004" s="375">
        <v>60.36</v>
      </c>
      <c r="M8004" s="376">
        <v>65.8</v>
      </c>
      <c r="N8004" s="840">
        <f t="shared" si="155"/>
        <v>27.635999999999996</v>
      </c>
    </row>
    <row r="8005" spans="1:14" x14ac:dyDescent="0.2">
      <c r="A8005" s="21">
        <v>45879</v>
      </c>
      <c r="D8005" s="375">
        <v>67.17</v>
      </c>
      <c r="E8005" s="375">
        <v>63.88</v>
      </c>
      <c r="F8005" s="564">
        <f t="shared" si="154"/>
        <v>1.0515028177833436</v>
      </c>
      <c r="K8005" s="375">
        <v>60.36</v>
      </c>
      <c r="M8005" s="376">
        <v>65.8</v>
      </c>
      <c r="N8005" s="840">
        <f t="shared" si="155"/>
        <v>27.635999999999996</v>
      </c>
    </row>
    <row r="8006" spans="1:14" x14ac:dyDescent="0.2">
      <c r="A8006" s="21">
        <v>45880</v>
      </c>
      <c r="D8006" s="18">
        <v>67.36</v>
      </c>
      <c r="E8006" s="18">
        <v>63.96</v>
      </c>
      <c r="F8006" s="564">
        <f t="shared" si="154"/>
        <v>1.0531582238899311</v>
      </c>
      <c r="K8006" s="18">
        <v>60.44</v>
      </c>
      <c r="M8006" s="161">
        <v>66.100000000000009</v>
      </c>
      <c r="N8006" s="839">
        <f t="shared" si="155"/>
        <v>27.762</v>
      </c>
    </row>
    <row r="8007" spans="1:14" x14ac:dyDescent="0.2">
      <c r="A8007" s="21">
        <v>45881</v>
      </c>
      <c r="D8007" s="161">
        <v>66.8</v>
      </c>
      <c r="E8007" s="18">
        <v>63.17</v>
      </c>
      <c r="F8007" s="564">
        <f t="shared" si="154"/>
        <v>1.0574639860693367</v>
      </c>
      <c r="K8007" s="18">
        <v>59.65</v>
      </c>
      <c r="M8007" s="161">
        <v>66</v>
      </c>
      <c r="N8007" s="839">
        <f t="shared" si="155"/>
        <v>27.720000000000002</v>
      </c>
    </row>
    <row r="8008" spans="1:14" x14ac:dyDescent="0.2">
      <c r="A8008" s="21">
        <v>45882</v>
      </c>
      <c r="D8008" s="18">
        <v>66.25</v>
      </c>
      <c r="E8008" s="18">
        <v>62.65</v>
      </c>
      <c r="F8008" s="564">
        <f t="shared" si="154"/>
        <v>1.0574620909816441</v>
      </c>
      <c r="K8008" s="18">
        <v>59.13</v>
      </c>
      <c r="M8008" s="161">
        <v>66.8</v>
      </c>
      <c r="N8008" s="839">
        <f t="shared" si="155"/>
        <v>28.055999999999997</v>
      </c>
    </row>
    <row r="8009" spans="1:14" x14ac:dyDescent="0.2">
      <c r="A8009" s="21">
        <v>45883</v>
      </c>
      <c r="D8009" s="18">
        <v>68.12</v>
      </c>
      <c r="E8009" s="18">
        <v>63.96</v>
      </c>
      <c r="F8009" s="564">
        <f t="shared" si="154"/>
        <v>1.0650406504065042</v>
      </c>
      <c r="K8009" s="18">
        <v>60.44</v>
      </c>
      <c r="M8009" s="161">
        <v>67.400000000000006</v>
      </c>
      <c r="N8009" s="839">
        <f t="shared" si="155"/>
        <v>28.308000000000003</v>
      </c>
    </row>
    <row r="8010" spans="1:14" x14ac:dyDescent="0.2">
      <c r="A8010" s="21">
        <v>45884</v>
      </c>
      <c r="D8010" s="376">
        <v>67.3</v>
      </c>
      <c r="E8010" s="376">
        <v>62.8</v>
      </c>
      <c r="F8010" s="564">
        <f t="shared" ref="F8010:F8073" si="156">D8010/E8010</f>
        <v>1.0716560509554141</v>
      </c>
      <c r="K8010" s="375">
        <v>59.28</v>
      </c>
      <c r="M8010" s="376">
        <v>65.8</v>
      </c>
      <c r="N8010" s="840">
        <f t="shared" si="155"/>
        <v>27.635999999999996</v>
      </c>
    </row>
    <row r="8011" spans="1:14" x14ac:dyDescent="0.2">
      <c r="A8011" s="21">
        <v>45885</v>
      </c>
      <c r="D8011" s="376">
        <v>67.3</v>
      </c>
      <c r="E8011" s="376">
        <v>62.8</v>
      </c>
      <c r="F8011" s="564">
        <f t="shared" si="156"/>
        <v>1.0716560509554141</v>
      </c>
      <c r="K8011" s="375">
        <v>59.28</v>
      </c>
      <c r="M8011" s="376">
        <v>65.8</v>
      </c>
      <c r="N8011" s="840">
        <f t="shared" si="155"/>
        <v>27.635999999999996</v>
      </c>
    </row>
    <row r="8012" spans="1:14" x14ac:dyDescent="0.2">
      <c r="A8012" s="21">
        <v>45886</v>
      </c>
      <c r="D8012" s="376">
        <v>67.3</v>
      </c>
      <c r="E8012" s="376">
        <v>62.8</v>
      </c>
      <c r="F8012" s="564">
        <f t="shared" si="156"/>
        <v>1.0716560509554141</v>
      </c>
      <c r="K8012" s="375">
        <v>59.28</v>
      </c>
      <c r="M8012" s="376">
        <v>65.8</v>
      </c>
      <c r="N8012" s="840">
        <f t="shared" si="155"/>
        <v>27.635999999999996</v>
      </c>
    </row>
    <row r="8013" spans="1:14" x14ac:dyDescent="0.2">
      <c r="A8013" s="21">
        <v>45887</v>
      </c>
      <c r="D8013" s="18">
        <v>68.180000000000007</v>
      </c>
      <c r="E8013" s="18">
        <v>63.42</v>
      </c>
      <c r="F8013" s="564">
        <f t="shared" si="156"/>
        <v>1.0750551876379693</v>
      </c>
      <c r="K8013" s="161">
        <v>59.9</v>
      </c>
      <c r="M8013" s="161">
        <v>64.900000000000006</v>
      </c>
      <c r="N8013" s="839">
        <f t="shared" si="155"/>
        <v>27.258000000000003</v>
      </c>
    </row>
    <row r="8014" spans="1:14" x14ac:dyDescent="0.2">
      <c r="A8014" s="21">
        <v>45888</v>
      </c>
      <c r="D8014" s="18">
        <v>66.62</v>
      </c>
      <c r="E8014" s="18">
        <v>62.35</v>
      </c>
      <c r="F8014" s="564">
        <f t="shared" si="156"/>
        <v>1.0684843624699278</v>
      </c>
      <c r="K8014" s="18">
        <v>58.83</v>
      </c>
      <c r="M8014" s="161">
        <v>65.600000000000009</v>
      </c>
      <c r="N8014" s="839">
        <f t="shared" si="155"/>
        <v>27.552000000000007</v>
      </c>
    </row>
    <row r="8015" spans="1:14" x14ac:dyDescent="0.2">
      <c r="A8015" s="21">
        <v>45889</v>
      </c>
      <c r="D8015" s="18">
        <v>67.61</v>
      </c>
      <c r="E8015" s="18">
        <v>63.21</v>
      </c>
      <c r="F8015" s="564">
        <f t="shared" si="156"/>
        <v>1.0696092390444549</v>
      </c>
      <c r="K8015" s="18">
        <v>59.69</v>
      </c>
      <c r="M8015" s="161">
        <v>67.5</v>
      </c>
      <c r="N8015" s="839">
        <f t="shared" si="155"/>
        <v>28.35</v>
      </c>
    </row>
    <row r="8016" spans="1:14" x14ac:dyDescent="0.2">
      <c r="A8016" s="21">
        <v>45890</v>
      </c>
      <c r="D8016" s="18">
        <v>68.41</v>
      </c>
      <c r="E8016" s="18">
        <v>63.52</v>
      </c>
      <c r="F8016" s="564">
        <f t="shared" si="156"/>
        <v>1.0769836272040301</v>
      </c>
      <c r="K8016" s="161">
        <v>60</v>
      </c>
      <c r="M8016" s="161">
        <v>68.5</v>
      </c>
      <c r="N8016" s="839">
        <f t="shared" si="155"/>
        <v>28.770000000000003</v>
      </c>
    </row>
    <row r="8017" spans="1:14" x14ac:dyDescent="0.2">
      <c r="A8017" s="21">
        <v>45891</v>
      </c>
      <c r="D8017" s="375">
        <v>68.290000000000006</v>
      </c>
      <c r="E8017" s="375">
        <v>63.66</v>
      </c>
      <c r="F8017" s="564">
        <f t="shared" si="156"/>
        <v>1.0727301288092996</v>
      </c>
      <c r="K8017" s="375">
        <v>60.14</v>
      </c>
      <c r="M8017" s="376">
        <v>66.900000000000006</v>
      </c>
      <c r="N8017" s="840">
        <f t="shared" si="155"/>
        <v>28.098000000000003</v>
      </c>
    </row>
    <row r="8018" spans="1:14" x14ac:dyDescent="0.2">
      <c r="A8018" s="21">
        <v>45892</v>
      </c>
      <c r="D8018" s="375">
        <v>68.290000000000006</v>
      </c>
      <c r="E8018" s="375">
        <v>63.66</v>
      </c>
      <c r="F8018" s="564">
        <f t="shared" si="156"/>
        <v>1.0727301288092996</v>
      </c>
      <c r="K8018" s="375">
        <v>60.14</v>
      </c>
      <c r="M8018" s="376">
        <v>66.900000000000006</v>
      </c>
      <c r="N8018" s="840">
        <f t="shared" ref="N8018:N8081" si="157">(M8018/100)*42</f>
        <v>28.098000000000003</v>
      </c>
    </row>
    <row r="8019" spans="1:14" x14ac:dyDescent="0.2">
      <c r="A8019" s="21">
        <v>45893</v>
      </c>
      <c r="D8019" s="375">
        <v>68.290000000000006</v>
      </c>
      <c r="E8019" s="375">
        <v>63.66</v>
      </c>
      <c r="F8019" s="564">
        <f t="shared" si="156"/>
        <v>1.0727301288092996</v>
      </c>
      <c r="K8019" s="375">
        <v>60.14</v>
      </c>
      <c r="M8019" s="376">
        <v>66.900000000000006</v>
      </c>
      <c r="N8019" s="840">
        <f t="shared" si="157"/>
        <v>28.098000000000003</v>
      </c>
    </row>
    <row r="8020" spans="1:14" x14ac:dyDescent="0.2">
      <c r="A8020" s="21">
        <v>45894</v>
      </c>
      <c r="D8020" s="375">
        <v>68.290000000000006</v>
      </c>
      <c r="E8020" s="161">
        <v>64.8</v>
      </c>
      <c r="F8020" s="564">
        <f t="shared" si="156"/>
        <v>1.0538580246913583</v>
      </c>
      <c r="K8020" s="18">
        <v>61.28</v>
      </c>
      <c r="M8020" s="161">
        <v>67.800000000000011</v>
      </c>
      <c r="N8020" s="839">
        <f t="shared" si="157"/>
        <v>28.476000000000006</v>
      </c>
    </row>
    <row r="8021" spans="1:14" x14ac:dyDescent="0.2">
      <c r="A8021" s="21">
        <v>45895</v>
      </c>
      <c r="D8021" s="18">
        <v>66.89</v>
      </c>
      <c r="E8021" s="18">
        <v>63.25</v>
      </c>
      <c r="F8021" s="564">
        <f t="shared" si="156"/>
        <v>1.0575494071146245</v>
      </c>
      <c r="K8021" s="18">
        <v>59.73</v>
      </c>
      <c r="M8021" s="161">
        <v>67.400000000000006</v>
      </c>
      <c r="N8021" s="839">
        <f t="shared" si="157"/>
        <v>28.308000000000003</v>
      </c>
    </row>
    <row r="8022" spans="1:14" x14ac:dyDescent="0.2">
      <c r="A8022" s="21">
        <v>45896</v>
      </c>
      <c r="D8022" s="18">
        <v>67.75</v>
      </c>
      <c r="E8022" s="18">
        <v>64.150000000000006</v>
      </c>
      <c r="F8022" s="564">
        <f t="shared" si="156"/>
        <v>1.0561184723304753</v>
      </c>
      <c r="K8022" s="18">
        <v>60.63</v>
      </c>
      <c r="M8022" s="161">
        <v>68</v>
      </c>
      <c r="N8022" s="839">
        <f t="shared" si="157"/>
        <v>28.560000000000002</v>
      </c>
    </row>
    <row r="8023" spans="1:14" x14ac:dyDescent="0.2">
      <c r="A8023" s="21">
        <v>45897</v>
      </c>
      <c r="D8023" s="18">
        <v>68.61</v>
      </c>
      <c r="E8023" s="161">
        <v>64.599999999999994</v>
      </c>
      <c r="F8023" s="564">
        <f t="shared" si="156"/>
        <v>1.0620743034055729</v>
      </c>
      <c r="K8023" s="18">
        <v>61.08</v>
      </c>
      <c r="M8023" s="161">
        <v>67.900000000000006</v>
      </c>
      <c r="N8023" s="839">
        <f t="shared" si="157"/>
        <v>28.518000000000001</v>
      </c>
    </row>
    <row r="8024" spans="1:14" x14ac:dyDescent="0.2">
      <c r="A8024" s="21">
        <v>45898</v>
      </c>
      <c r="D8024" s="375">
        <v>67.83</v>
      </c>
      <c r="E8024" s="375">
        <v>64.010000000000005</v>
      </c>
      <c r="F8024" s="564">
        <f t="shared" si="156"/>
        <v>1.0596781752851117</v>
      </c>
      <c r="K8024" s="375">
        <v>60.49</v>
      </c>
      <c r="M8024" s="376">
        <v>66.8</v>
      </c>
      <c r="N8024" s="840">
        <f t="shared" si="157"/>
        <v>28.055999999999997</v>
      </c>
    </row>
    <row r="8025" spans="1:14" x14ac:dyDescent="0.2">
      <c r="A8025" s="21">
        <v>45899</v>
      </c>
      <c r="D8025" s="375">
        <v>67.83</v>
      </c>
      <c r="E8025" s="375">
        <v>64.010000000000005</v>
      </c>
      <c r="F8025" s="564">
        <f t="shared" si="156"/>
        <v>1.0596781752851117</v>
      </c>
      <c r="K8025" s="375">
        <v>60.49</v>
      </c>
      <c r="M8025" s="376">
        <v>66.8</v>
      </c>
      <c r="N8025" s="840">
        <f t="shared" si="157"/>
        <v>28.055999999999997</v>
      </c>
    </row>
    <row r="8026" spans="1:14" ht="13.2" x14ac:dyDescent="0.2">
      <c r="A8026" s="21">
        <v>45900</v>
      </c>
      <c r="D8026" s="375">
        <v>67.83</v>
      </c>
      <c r="E8026" s="375">
        <v>64.010000000000005</v>
      </c>
      <c r="F8026" s="564">
        <f t="shared" si="156"/>
        <v>1.0596781752851117</v>
      </c>
      <c r="H8026" s="750">
        <f>AVERAGE(D7996:D8026)</f>
        <v>67.999032258064489</v>
      </c>
      <c r="I8026" s="750">
        <f>AVERAGE(E7996:E8026)</f>
        <v>64.121290322580649</v>
      </c>
      <c r="K8026" s="375">
        <v>60.49</v>
      </c>
      <c r="M8026" s="376">
        <v>66.8</v>
      </c>
      <c r="N8026" s="840">
        <f t="shared" si="157"/>
        <v>28.055999999999997</v>
      </c>
    </row>
    <row r="8027" spans="1:14" x14ac:dyDescent="0.2">
      <c r="A8027" s="21">
        <v>45901</v>
      </c>
      <c r="D8027" s="370">
        <v>67.09</v>
      </c>
      <c r="E8027" s="430">
        <v>64.010000000000005</v>
      </c>
      <c r="F8027" s="844" t="s">
        <v>3316</v>
      </c>
      <c r="K8027" s="430">
        <v>60.49</v>
      </c>
      <c r="M8027" s="376">
        <v>66.8</v>
      </c>
      <c r="N8027" s="843">
        <f t="shared" si="157"/>
        <v>28.055999999999997</v>
      </c>
    </row>
    <row r="8028" spans="1:14" x14ac:dyDescent="0.2">
      <c r="A8028" s="21">
        <v>45902</v>
      </c>
      <c r="D8028" s="18">
        <v>68.09</v>
      </c>
      <c r="E8028" s="18">
        <v>65.59</v>
      </c>
      <c r="F8028" s="564">
        <f t="shared" si="156"/>
        <v>1.0381155663973167</v>
      </c>
      <c r="K8028" s="18">
        <v>62.07</v>
      </c>
      <c r="M8028" s="161">
        <v>66.8</v>
      </c>
      <c r="N8028" s="839">
        <f t="shared" si="157"/>
        <v>28.055999999999997</v>
      </c>
    </row>
    <row r="8029" spans="1:14" x14ac:dyDescent="0.2">
      <c r="A8029" s="21">
        <v>45903</v>
      </c>
      <c r="D8029" s="18">
        <v>67.760000000000005</v>
      </c>
      <c r="E8029" s="18">
        <v>63.97</v>
      </c>
      <c r="F8029" s="564">
        <f t="shared" si="156"/>
        <v>1.0592465218070972</v>
      </c>
      <c r="K8029" s="18">
        <v>60.45</v>
      </c>
      <c r="M8029" s="161">
        <v>69.5</v>
      </c>
      <c r="N8029" s="839">
        <f t="shared" si="157"/>
        <v>29.189999999999998</v>
      </c>
    </row>
    <row r="8030" spans="1:14" x14ac:dyDescent="0.2">
      <c r="A8030" s="21">
        <v>45904</v>
      </c>
      <c r="D8030" s="18">
        <v>66.41</v>
      </c>
      <c r="E8030" s="18">
        <v>63.48</v>
      </c>
      <c r="F8030" s="564">
        <f t="shared" si="156"/>
        <v>1.0461562696912414</v>
      </c>
      <c r="K8030" s="18">
        <v>59.96</v>
      </c>
      <c r="M8030" s="161">
        <v>68.300000000000011</v>
      </c>
      <c r="N8030" s="839">
        <f t="shared" si="157"/>
        <v>28.686000000000007</v>
      </c>
    </row>
    <row r="8031" spans="1:14" x14ac:dyDescent="0.2">
      <c r="A8031" s="21">
        <v>45905</v>
      </c>
      <c r="D8031" s="375">
        <v>64.92</v>
      </c>
      <c r="E8031" s="375">
        <v>61.87</v>
      </c>
      <c r="F8031" s="564">
        <f t="shared" si="156"/>
        <v>1.049296912881849</v>
      </c>
      <c r="K8031" s="375">
        <v>58.35</v>
      </c>
      <c r="M8031" s="376">
        <v>68.300000000000011</v>
      </c>
      <c r="N8031" s="840">
        <f t="shared" si="157"/>
        <v>28.686000000000007</v>
      </c>
    </row>
    <row r="8032" spans="1:14" x14ac:dyDescent="0.2">
      <c r="A8032" s="21">
        <v>45906</v>
      </c>
      <c r="D8032" s="375">
        <v>64.92</v>
      </c>
      <c r="E8032" s="375">
        <v>61.87</v>
      </c>
      <c r="F8032" s="564">
        <f t="shared" si="156"/>
        <v>1.049296912881849</v>
      </c>
      <c r="K8032" s="375">
        <v>58.35</v>
      </c>
      <c r="M8032" s="376">
        <v>68.300000000000011</v>
      </c>
      <c r="N8032" s="840">
        <f t="shared" ref="N8032:N8033" si="158">(M8032/100)*42</f>
        <v>28.686000000000007</v>
      </c>
    </row>
    <row r="8033" spans="1:14" x14ac:dyDescent="0.2">
      <c r="A8033" s="21">
        <v>45907</v>
      </c>
      <c r="D8033" s="375">
        <v>64.92</v>
      </c>
      <c r="E8033" s="375">
        <v>61.87</v>
      </c>
      <c r="F8033" s="564">
        <f t="shared" si="156"/>
        <v>1.049296912881849</v>
      </c>
      <c r="K8033" s="375">
        <v>58.35</v>
      </c>
      <c r="M8033" s="376">
        <v>68.300000000000011</v>
      </c>
      <c r="N8033" s="840">
        <f t="shared" si="158"/>
        <v>28.686000000000007</v>
      </c>
    </row>
    <row r="8034" spans="1:14" x14ac:dyDescent="0.2">
      <c r="A8034" s="21">
        <v>45908</v>
      </c>
      <c r="D8034" s="18">
        <v>65.44</v>
      </c>
      <c r="E8034" s="18">
        <v>62.26</v>
      </c>
      <c r="F8034" s="564">
        <f t="shared" si="156"/>
        <v>1.0510761323482172</v>
      </c>
      <c r="K8034" s="18">
        <v>58.74</v>
      </c>
      <c r="M8034" s="161">
        <v>68.300000000000011</v>
      </c>
      <c r="N8034" s="839">
        <f t="shared" si="157"/>
        <v>28.686000000000007</v>
      </c>
    </row>
    <row r="8035" spans="1:14" x14ac:dyDescent="0.2">
      <c r="A8035" s="21">
        <v>45909</v>
      </c>
      <c r="D8035" s="18">
        <v>67.97</v>
      </c>
      <c r="E8035" s="18">
        <v>62.63</v>
      </c>
      <c r="F8035" s="564">
        <f t="shared" si="156"/>
        <v>1.0852626536803449</v>
      </c>
      <c r="K8035" s="18">
        <v>59.11</v>
      </c>
      <c r="M8035" s="161">
        <v>68.300000000000011</v>
      </c>
      <c r="N8035" s="839">
        <f t="shared" si="157"/>
        <v>28.686000000000007</v>
      </c>
    </row>
    <row r="8036" spans="1:14" x14ac:dyDescent="0.2">
      <c r="A8036" s="21">
        <v>45910</v>
      </c>
      <c r="D8036" s="18">
        <v>67.62</v>
      </c>
      <c r="E8036" s="18">
        <v>63.67</v>
      </c>
      <c r="F8036" s="564">
        <f t="shared" si="156"/>
        <v>1.0620386367205905</v>
      </c>
      <c r="K8036" s="18">
        <v>60.15</v>
      </c>
      <c r="M8036" s="161">
        <v>69.3</v>
      </c>
      <c r="N8036" s="839">
        <f t="shared" si="157"/>
        <v>29.105999999999998</v>
      </c>
    </row>
    <row r="8037" spans="1:14" x14ac:dyDescent="0.2">
      <c r="A8037" s="21">
        <v>45911</v>
      </c>
      <c r="D8037" s="18">
        <v>67.25</v>
      </c>
      <c r="E8037" s="18">
        <v>62.37</v>
      </c>
      <c r="F8037" s="564">
        <f t="shared" si="156"/>
        <v>1.0782427449094116</v>
      </c>
      <c r="K8037" s="18">
        <v>58.85</v>
      </c>
      <c r="M8037" s="161">
        <v>67.400000000000006</v>
      </c>
      <c r="N8037" s="839">
        <f t="shared" si="157"/>
        <v>28.308000000000003</v>
      </c>
    </row>
    <row r="8038" spans="1:14" x14ac:dyDescent="0.2">
      <c r="A8038" s="21">
        <v>45912</v>
      </c>
      <c r="D8038" s="375">
        <v>67.87</v>
      </c>
      <c r="E8038" s="375">
        <v>62.69</v>
      </c>
      <c r="F8038" s="564">
        <f t="shared" si="156"/>
        <v>1.0826288084223961</v>
      </c>
      <c r="K8038" s="375">
        <v>59.17</v>
      </c>
      <c r="M8038" s="376">
        <v>67.600000000000009</v>
      </c>
      <c r="N8038" s="840">
        <f t="shared" si="157"/>
        <v>28.392000000000003</v>
      </c>
    </row>
    <row r="8039" spans="1:14" x14ac:dyDescent="0.2">
      <c r="A8039" s="21">
        <v>45913</v>
      </c>
      <c r="D8039" s="375">
        <v>67.87</v>
      </c>
      <c r="E8039" s="375">
        <v>62.69</v>
      </c>
      <c r="F8039" s="564">
        <f t="shared" si="156"/>
        <v>1.0826288084223961</v>
      </c>
      <c r="K8039" s="375">
        <v>59.17</v>
      </c>
      <c r="M8039" s="376">
        <v>67.600000000000009</v>
      </c>
      <c r="N8039" s="840">
        <f t="shared" ref="N8039:N8040" si="159">(M8039/100)*42</f>
        <v>28.392000000000003</v>
      </c>
    </row>
    <row r="8040" spans="1:14" x14ac:dyDescent="0.2">
      <c r="A8040" s="21">
        <v>45914</v>
      </c>
      <c r="D8040" s="375">
        <v>67.87</v>
      </c>
      <c r="E8040" s="375">
        <v>62.69</v>
      </c>
      <c r="F8040" s="564">
        <f t="shared" si="156"/>
        <v>1.0826288084223961</v>
      </c>
      <c r="K8040" s="375">
        <v>59.17</v>
      </c>
      <c r="M8040" s="376">
        <v>67.600000000000009</v>
      </c>
      <c r="N8040" s="840">
        <f t="shared" si="159"/>
        <v>28.392000000000003</v>
      </c>
    </row>
    <row r="8041" spans="1:14" x14ac:dyDescent="0.2">
      <c r="A8041" s="21">
        <v>45915</v>
      </c>
      <c r="D8041" s="18">
        <v>67.88</v>
      </c>
      <c r="E8041" s="161">
        <v>63.3</v>
      </c>
      <c r="F8041" s="564">
        <f t="shared" si="156"/>
        <v>1.0723538704581359</v>
      </c>
      <c r="K8041" s="18">
        <v>59.78</v>
      </c>
      <c r="M8041" s="161">
        <v>67.600000000000009</v>
      </c>
      <c r="N8041" s="839">
        <f t="shared" si="157"/>
        <v>28.392000000000003</v>
      </c>
    </row>
    <row r="8042" spans="1:14" x14ac:dyDescent="0.2">
      <c r="A8042" s="21">
        <v>45916</v>
      </c>
      <c r="D8042" s="18">
        <v>69.69</v>
      </c>
      <c r="E8042" s="18">
        <v>64.52</v>
      </c>
      <c r="F8042" s="564">
        <f t="shared" si="156"/>
        <v>1.0801301921884687</v>
      </c>
      <c r="K8042" s="161">
        <v>61</v>
      </c>
      <c r="M8042" s="161">
        <v>70.099999999999994</v>
      </c>
      <c r="N8042" s="839">
        <f t="shared" si="157"/>
        <v>29.441999999999997</v>
      </c>
    </row>
    <row r="8043" spans="1:14" x14ac:dyDescent="0.2">
      <c r="A8043" s="21">
        <v>45917</v>
      </c>
      <c r="D8043" s="18">
        <v>69.19</v>
      </c>
      <c r="E8043" s="18">
        <v>64.05</v>
      </c>
      <c r="F8043" s="564">
        <f t="shared" si="156"/>
        <v>1.0802498048399687</v>
      </c>
      <c r="K8043" s="18">
        <v>60.53</v>
      </c>
      <c r="M8043" s="161">
        <v>69.3</v>
      </c>
      <c r="N8043" s="839">
        <f t="shared" si="157"/>
        <v>29.105999999999998</v>
      </c>
    </row>
    <row r="8044" spans="1:14" x14ac:dyDescent="0.2">
      <c r="A8044" s="21">
        <v>45918</v>
      </c>
      <c r="D8044" s="18">
        <v>67.83</v>
      </c>
      <c r="E8044" s="18">
        <v>63.57</v>
      </c>
      <c r="F8044" s="564">
        <f t="shared" si="156"/>
        <v>1.0670127418593676</v>
      </c>
      <c r="K8044" s="18">
        <v>60.05</v>
      </c>
      <c r="M8044" s="161">
        <v>69</v>
      </c>
      <c r="N8044" s="839">
        <f t="shared" si="157"/>
        <v>28.979999999999997</v>
      </c>
    </row>
    <row r="8045" spans="1:14" x14ac:dyDescent="0.2">
      <c r="A8045" s="21">
        <v>45919</v>
      </c>
      <c r="D8045" s="375">
        <v>67.05</v>
      </c>
      <c r="E8045" s="375">
        <v>62.68</v>
      </c>
      <c r="F8045" s="564">
        <f t="shared" si="156"/>
        <v>1.0697192086790044</v>
      </c>
      <c r="K8045" s="375">
        <v>59.16</v>
      </c>
      <c r="M8045" s="376">
        <v>69</v>
      </c>
      <c r="N8045" s="840">
        <f t="shared" si="157"/>
        <v>28.979999999999997</v>
      </c>
    </row>
    <row r="8046" spans="1:14" x14ac:dyDescent="0.2">
      <c r="A8046" s="21">
        <v>45920</v>
      </c>
      <c r="D8046" s="375">
        <v>67.05</v>
      </c>
      <c r="E8046" s="375">
        <v>62.68</v>
      </c>
      <c r="F8046" s="564">
        <f t="shared" si="156"/>
        <v>1.0697192086790044</v>
      </c>
      <c r="K8046" s="375">
        <v>59.16</v>
      </c>
      <c r="M8046" s="376">
        <v>69</v>
      </c>
      <c r="N8046" s="840">
        <f t="shared" ref="N8046:N8047" si="160">(M8046/100)*42</f>
        <v>28.979999999999997</v>
      </c>
    </row>
    <row r="8047" spans="1:14" x14ac:dyDescent="0.2">
      <c r="A8047" s="21">
        <v>45921</v>
      </c>
      <c r="D8047" s="375">
        <v>67.05</v>
      </c>
      <c r="E8047" s="375">
        <v>62.68</v>
      </c>
      <c r="F8047" s="564">
        <f t="shared" si="156"/>
        <v>1.0697192086790044</v>
      </c>
      <c r="K8047" s="375">
        <v>59.16</v>
      </c>
      <c r="L8047" s="18"/>
      <c r="M8047" s="376">
        <v>69</v>
      </c>
      <c r="N8047" s="840">
        <f t="shared" si="160"/>
        <v>28.979999999999997</v>
      </c>
    </row>
    <row r="8048" spans="1:14" x14ac:dyDescent="0.2">
      <c r="A8048" s="21">
        <v>45922</v>
      </c>
      <c r="D8048" s="18">
        <v>66.87</v>
      </c>
      <c r="E8048" s="18">
        <v>62.64</v>
      </c>
      <c r="F8048" s="564">
        <f t="shared" si="156"/>
        <v>1.0675287356321839</v>
      </c>
      <c r="K8048" s="18">
        <v>59.12</v>
      </c>
      <c r="L8048" s="18"/>
      <c r="M8048" s="161">
        <v>68.899999999999991</v>
      </c>
      <c r="N8048" s="839">
        <f t="shared" si="157"/>
        <v>28.937999999999999</v>
      </c>
    </row>
    <row r="8049" spans="1:14" x14ac:dyDescent="0.2">
      <c r="A8049" s="21">
        <v>45923</v>
      </c>
      <c r="D8049" s="18">
        <v>67.959999999999994</v>
      </c>
      <c r="E8049" s="18">
        <v>63.41</v>
      </c>
      <c r="F8049" s="564">
        <f t="shared" si="156"/>
        <v>1.0717552436524207</v>
      </c>
      <c r="K8049" s="18">
        <v>59.89</v>
      </c>
      <c r="L8049" s="18"/>
      <c r="M8049" s="161">
        <v>69</v>
      </c>
      <c r="N8049" s="839">
        <f t="shared" si="157"/>
        <v>28.979999999999997</v>
      </c>
    </row>
    <row r="8050" spans="1:14" x14ac:dyDescent="0.2">
      <c r="A8050" s="21">
        <v>45924</v>
      </c>
      <c r="D8050" s="18">
        <v>69.64</v>
      </c>
      <c r="E8050" s="18">
        <v>64.989999999999995</v>
      </c>
      <c r="F8050" s="564">
        <f t="shared" si="156"/>
        <v>1.0715494691490999</v>
      </c>
      <c r="K8050" s="18">
        <v>61.47</v>
      </c>
      <c r="L8050" s="18"/>
      <c r="M8050" s="161">
        <v>70.3</v>
      </c>
      <c r="N8050" s="839">
        <f t="shared" si="157"/>
        <v>29.526</v>
      </c>
    </row>
    <row r="8051" spans="1:14" x14ac:dyDescent="0.2">
      <c r="A8051" s="21">
        <v>45925</v>
      </c>
      <c r="D8051" s="18">
        <v>70.48</v>
      </c>
      <c r="E8051" s="18">
        <v>64.98</v>
      </c>
      <c r="F8051" s="564">
        <f t="shared" si="156"/>
        <v>1.0846414281317329</v>
      </c>
      <c r="K8051" s="18">
        <v>61.46</v>
      </c>
      <c r="L8051" s="18"/>
      <c r="M8051" s="161">
        <v>70.5</v>
      </c>
      <c r="N8051" s="839">
        <f t="shared" si="157"/>
        <v>29.61</v>
      </c>
    </row>
    <row r="8052" spans="1:14" x14ac:dyDescent="0.2">
      <c r="A8052" s="21">
        <v>45926</v>
      </c>
      <c r="D8052" s="375">
        <v>71.150000000000006</v>
      </c>
      <c r="E8052" s="375">
        <v>65.72</v>
      </c>
      <c r="F8052" s="564">
        <f t="shared" si="156"/>
        <v>1.0826232501521609</v>
      </c>
      <c r="K8052" s="376">
        <v>62.2</v>
      </c>
      <c r="L8052" s="18"/>
      <c r="M8052" s="376">
        <v>70.8</v>
      </c>
      <c r="N8052" s="840">
        <f t="shared" si="157"/>
        <v>29.735999999999997</v>
      </c>
    </row>
    <row r="8053" spans="1:14" x14ac:dyDescent="0.2">
      <c r="A8053" s="21">
        <v>45927</v>
      </c>
      <c r="D8053" s="375">
        <v>71.150000000000006</v>
      </c>
      <c r="E8053" s="375">
        <v>65.72</v>
      </c>
      <c r="F8053" s="564">
        <f t="shared" si="156"/>
        <v>1.0826232501521609</v>
      </c>
      <c r="K8053" s="376">
        <v>62.2</v>
      </c>
      <c r="L8053" s="18"/>
      <c r="M8053" s="376">
        <v>70.8</v>
      </c>
      <c r="N8053" s="840">
        <f t="shared" ref="N8053:N8054" si="161">(M8053/100)*42</f>
        <v>29.735999999999997</v>
      </c>
    </row>
    <row r="8054" spans="1:14" x14ac:dyDescent="0.2">
      <c r="A8054" s="21">
        <v>45928</v>
      </c>
      <c r="D8054" s="375">
        <v>71.150000000000006</v>
      </c>
      <c r="E8054" s="375">
        <v>65.72</v>
      </c>
      <c r="F8054" s="564">
        <f t="shared" si="156"/>
        <v>1.0826232501521609</v>
      </c>
      <c r="K8054" s="376">
        <v>62.2</v>
      </c>
      <c r="L8054" s="18"/>
      <c r="M8054" s="376">
        <v>70.8</v>
      </c>
      <c r="N8054" s="840">
        <f t="shared" si="161"/>
        <v>29.735999999999997</v>
      </c>
    </row>
    <row r="8055" spans="1:14" x14ac:dyDescent="0.2">
      <c r="A8055" s="21">
        <v>45929</v>
      </c>
      <c r="D8055" s="161">
        <v>69</v>
      </c>
      <c r="E8055" s="18">
        <v>63.45</v>
      </c>
      <c r="F8055" s="564">
        <f t="shared" si="156"/>
        <v>1.0874704491725768</v>
      </c>
      <c r="K8055" s="18">
        <v>59.93</v>
      </c>
      <c r="L8055" s="18"/>
      <c r="M8055" s="161">
        <v>69.3</v>
      </c>
      <c r="N8055" s="839">
        <f t="shared" si="157"/>
        <v>29.105999999999998</v>
      </c>
    </row>
    <row r="8056" spans="1:14" ht="13.2" x14ac:dyDescent="0.2">
      <c r="A8056" s="21">
        <v>45930</v>
      </c>
      <c r="D8056" s="18">
        <v>68.52</v>
      </c>
      <c r="E8056" s="18">
        <v>62.37</v>
      </c>
      <c r="F8056" s="564">
        <f t="shared" si="156"/>
        <v>1.0986050986050986</v>
      </c>
      <c r="H8056" s="750">
        <f>AVERAGE(D8027:D8056)</f>
        <v>67.922000000000011</v>
      </c>
      <c r="I8056" s="750">
        <f>AVERAGE(E8027:E8056)</f>
        <v>63.471333333333341</v>
      </c>
      <c r="K8056" s="18">
        <v>58.85</v>
      </c>
      <c r="L8056" s="18"/>
      <c r="M8056" s="161">
        <v>67.800000000000011</v>
      </c>
      <c r="N8056" s="839">
        <f t="shared" si="157"/>
        <v>28.476000000000006</v>
      </c>
    </row>
    <row r="8057" spans="1:14" x14ac:dyDescent="0.2">
      <c r="A8057" s="21">
        <v>45931</v>
      </c>
      <c r="D8057" s="370">
        <v>66.67</v>
      </c>
      <c r="E8057" s="370">
        <v>61.78</v>
      </c>
      <c r="F8057" s="564">
        <f t="shared" si="156"/>
        <v>1.0791518290708968</v>
      </c>
      <c r="K8057" s="370">
        <v>58.26</v>
      </c>
      <c r="L8057" s="18"/>
      <c r="M8057" s="161">
        <v>67.300000000000011</v>
      </c>
      <c r="N8057" s="838">
        <f t="shared" si="157"/>
        <v>28.266000000000005</v>
      </c>
    </row>
    <row r="8058" spans="1:14" x14ac:dyDescent="0.2">
      <c r="A8058" s="21">
        <v>45932</v>
      </c>
      <c r="D8058" s="18">
        <v>65.44</v>
      </c>
      <c r="E8058" s="18">
        <v>60.48</v>
      </c>
      <c r="F8058" s="564">
        <f t="shared" si="156"/>
        <v>1.0820105820105821</v>
      </c>
      <c r="K8058" s="18">
        <v>56.96</v>
      </c>
      <c r="L8058" s="18"/>
      <c r="M8058" s="161">
        <v>67.100000000000009</v>
      </c>
      <c r="N8058" s="839">
        <f t="shared" si="157"/>
        <v>28.182000000000002</v>
      </c>
    </row>
    <row r="8059" spans="1:14" x14ac:dyDescent="0.2">
      <c r="A8059" s="21">
        <v>45933</v>
      </c>
      <c r="D8059" s="375">
        <v>66.13</v>
      </c>
      <c r="E8059" s="375">
        <v>60.88</v>
      </c>
      <c r="F8059" s="564">
        <f t="shared" si="156"/>
        <v>1.0862352168199736</v>
      </c>
      <c r="K8059" s="375">
        <v>57.36</v>
      </c>
      <c r="L8059" s="18"/>
      <c r="M8059" s="376">
        <v>67.100000000000009</v>
      </c>
      <c r="N8059" s="840">
        <f t="shared" si="157"/>
        <v>28.182000000000002</v>
      </c>
    </row>
    <row r="8060" spans="1:14" x14ac:dyDescent="0.2">
      <c r="A8060" s="21">
        <v>45934</v>
      </c>
      <c r="D8060" s="375">
        <v>66.13</v>
      </c>
      <c r="E8060" s="375">
        <v>60.88</v>
      </c>
      <c r="F8060" s="564">
        <f t="shared" si="156"/>
        <v>1.0862352168199736</v>
      </c>
      <c r="K8060" s="375">
        <v>57.36</v>
      </c>
      <c r="L8060" s="18"/>
      <c r="M8060" s="376">
        <v>67.100000000000009</v>
      </c>
      <c r="N8060" s="840">
        <f t="shared" si="157"/>
        <v>28.182000000000002</v>
      </c>
    </row>
    <row r="8061" spans="1:14" x14ac:dyDescent="0.2">
      <c r="A8061" s="21">
        <v>45935</v>
      </c>
      <c r="D8061" s="375">
        <v>66.13</v>
      </c>
      <c r="E8061" s="375">
        <v>60.88</v>
      </c>
      <c r="F8061" s="564">
        <f t="shared" si="156"/>
        <v>1.0862352168199736</v>
      </c>
      <c r="K8061" s="375">
        <v>57.36</v>
      </c>
      <c r="L8061" s="18"/>
      <c r="M8061" s="376">
        <v>67.100000000000009</v>
      </c>
      <c r="N8061" s="840">
        <f t="shared" si="157"/>
        <v>28.182000000000002</v>
      </c>
    </row>
    <row r="8062" spans="1:14" x14ac:dyDescent="0.2">
      <c r="A8062" s="21">
        <v>45936</v>
      </c>
      <c r="D8062" s="18">
        <v>67.09</v>
      </c>
      <c r="E8062" s="18">
        <v>61.69</v>
      </c>
      <c r="F8062" s="564">
        <f t="shared" si="156"/>
        <v>1.0875344464256769</v>
      </c>
      <c r="K8062" s="18">
        <v>58.17</v>
      </c>
      <c r="L8062" s="18"/>
      <c r="M8062" s="161">
        <v>66.3</v>
      </c>
      <c r="N8062" s="839">
        <f t="shared" si="157"/>
        <v>27.845999999999997</v>
      </c>
    </row>
    <row r="8063" spans="1:14" x14ac:dyDescent="0.2">
      <c r="A8063" s="21">
        <v>45937</v>
      </c>
      <c r="D8063" s="161">
        <v>67.099999999999994</v>
      </c>
      <c r="E8063" s="18">
        <v>61.73</v>
      </c>
      <c r="F8063" s="564">
        <f t="shared" si="156"/>
        <v>1.0869917382148064</v>
      </c>
      <c r="K8063" s="18">
        <v>58.21</v>
      </c>
      <c r="M8063" s="161">
        <v>66.3</v>
      </c>
      <c r="N8063" s="839">
        <f t="shared" si="157"/>
        <v>27.845999999999997</v>
      </c>
    </row>
    <row r="8064" spans="1:14" x14ac:dyDescent="0.2">
      <c r="A8064" s="21">
        <v>45938</v>
      </c>
      <c r="D8064" s="18">
        <v>67.42</v>
      </c>
      <c r="E8064" s="18">
        <v>62.55</v>
      </c>
      <c r="F8064" s="564">
        <f t="shared" si="156"/>
        <v>1.0778577138289369</v>
      </c>
      <c r="K8064" s="18">
        <v>59.03</v>
      </c>
      <c r="M8064" s="161">
        <v>64.400000000000006</v>
      </c>
      <c r="N8064" s="839">
        <f t="shared" si="157"/>
        <v>27.048000000000002</v>
      </c>
    </row>
    <row r="8065" spans="1:14" x14ac:dyDescent="0.2">
      <c r="A8065" s="21">
        <v>45939</v>
      </c>
      <c r="D8065" s="18">
        <v>67.23</v>
      </c>
      <c r="E8065" s="18">
        <v>61.51</v>
      </c>
      <c r="F8065" s="564">
        <f t="shared" si="156"/>
        <v>1.0929930092667859</v>
      </c>
      <c r="K8065" s="18">
        <v>57.99</v>
      </c>
      <c r="M8065" s="161">
        <v>64.900000000000006</v>
      </c>
      <c r="N8065" s="839">
        <f t="shared" si="157"/>
        <v>27.258000000000003</v>
      </c>
    </row>
    <row r="8066" spans="1:14" x14ac:dyDescent="0.2">
      <c r="A8066" s="21">
        <v>45940</v>
      </c>
      <c r="D8066" s="375">
        <v>64.41</v>
      </c>
      <c r="E8066" s="376">
        <v>58.9</v>
      </c>
      <c r="F8066" s="564">
        <f t="shared" si="156"/>
        <v>1.0935483870967742</v>
      </c>
      <c r="K8066" s="375">
        <v>55.38</v>
      </c>
      <c r="M8066" s="376">
        <v>61.1</v>
      </c>
      <c r="N8066" s="840">
        <f t="shared" si="157"/>
        <v>25.661999999999999</v>
      </c>
    </row>
    <row r="8067" spans="1:14" x14ac:dyDescent="0.2">
      <c r="A8067" s="21">
        <v>45941</v>
      </c>
      <c r="D8067" s="375">
        <v>64.41</v>
      </c>
      <c r="E8067" s="376">
        <v>58.9</v>
      </c>
      <c r="F8067" s="564">
        <f t="shared" si="156"/>
        <v>1.0935483870967742</v>
      </c>
      <c r="K8067" s="375">
        <v>55.38</v>
      </c>
      <c r="M8067" s="376">
        <v>61.1</v>
      </c>
      <c r="N8067" s="840">
        <f t="shared" si="157"/>
        <v>25.661999999999999</v>
      </c>
    </row>
    <row r="8068" spans="1:14" x14ac:dyDescent="0.2">
      <c r="A8068" s="21">
        <v>45942</v>
      </c>
      <c r="D8068" s="375">
        <v>64.41</v>
      </c>
      <c r="E8068" s="376">
        <v>58.9</v>
      </c>
      <c r="F8068" s="564">
        <f t="shared" si="156"/>
        <v>1.0935483870967742</v>
      </c>
      <c r="K8068" s="375">
        <v>55.38</v>
      </c>
      <c r="M8068" s="376">
        <v>61.1</v>
      </c>
      <c r="N8068" s="840">
        <f t="shared" si="157"/>
        <v>25.661999999999999</v>
      </c>
    </row>
    <row r="8069" spans="1:14" x14ac:dyDescent="0.2">
      <c r="A8069" s="21">
        <v>45943</v>
      </c>
      <c r="D8069" s="18">
        <v>64.150000000000006</v>
      </c>
      <c r="E8069" s="18">
        <v>59.49</v>
      </c>
      <c r="F8069" s="564">
        <f t="shared" si="156"/>
        <v>1.0783324928559421</v>
      </c>
      <c r="K8069" s="18">
        <v>55.97</v>
      </c>
      <c r="M8069" s="161">
        <v>62.4</v>
      </c>
      <c r="N8069" s="839">
        <f t="shared" si="157"/>
        <v>26.207999999999998</v>
      </c>
    </row>
    <row r="8070" spans="1:14" x14ac:dyDescent="0.2">
      <c r="A8070" s="21">
        <v>45944</v>
      </c>
      <c r="D8070" s="161">
        <v>63</v>
      </c>
      <c r="E8070" s="161">
        <v>58.7</v>
      </c>
      <c r="F8070" s="564">
        <f t="shared" si="156"/>
        <v>1.0732538330494037</v>
      </c>
      <c r="K8070" s="18">
        <v>55.18</v>
      </c>
      <c r="M8070" s="161">
        <v>61</v>
      </c>
      <c r="N8070" s="839">
        <f t="shared" si="157"/>
        <v>25.62</v>
      </c>
    </row>
    <row r="8071" spans="1:14" x14ac:dyDescent="0.2">
      <c r="A8071" s="21">
        <v>45945</v>
      </c>
      <c r="D8071" s="18">
        <v>62.33</v>
      </c>
      <c r="E8071" s="18">
        <v>58.27</v>
      </c>
      <c r="F8071" s="564">
        <f t="shared" si="156"/>
        <v>1.069675647846233</v>
      </c>
      <c r="K8071" s="18">
        <v>54.75</v>
      </c>
      <c r="M8071" s="161">
        <v>62</v>
      </c>
      <c r="N8071" s="839">
        <f t="shared" si="157"/>
        <v>26.04</v>
      </c>
    </row>
    <row r="8072" spans="1:14" x14ac:dyDescent="0.2">
      <c r="A8072" s="21">
        <v>45946</v>
      </c>
      <c r="D8072" s="18">
        <v>61.08</v>
      </c>
      <c r="E8072" s="18">
        <v>57.46</v>
      </c>
      <c r="F8072" s="564">
        <f t="shared" si="156"/>
        <v>1.0630003480682213</v>
      </c>
      <c r="K8072" s="18">
        <v>53.94</v>
      </c>
      <c r="M8072" s="161">
        <v>60.4</v>
      </c>
      <c r="N8072" s="839">
        <f t="shared" si="157"/>
        <v>25.367999999999999</v>
      </c>
    </row>
    <row r="8073" spans="1:14" x14ac:dyDescent="0.2">
      <c r="A8073" s="21">
        <v>45947</v>
      </c>
      <c r="D8073" s="375">
        <v>61.23</v>
      </c>
      <c r="E8073" s="375">
        <v>57.54</v>
      </c>
      <c r="F8073" s="564">
        <f t="shared" si="156"/>
        <v>1.0641293013555786</v>
      </c>
      <c r="K8073" s="375">
        <v>54.02</v>
      </c>
      <c r="M8073" s="376">
        <v>59.599999999999994</v>
      </c>
      <c r="N8073" s="840">
        <f t="shared" si="157"/>
        <v>25.032</v>
      </c>
    </row>
    <row r="8074" spans="1:14" x14ac:dyDescent="0.2">
      <c r="A8074" s="21">
        <v>45948</v>
      </c>
      <c r="D8074" s="375">
        <v>61.23</v>
      </c>
      <c r="E8074" s="375">
        <v>57.54</v>
      </c>
      <c r="F8074" s="564">
        <f t="shared" ref="F8074:F8137" si="162">D8074/E8074</f>
        <v>1.0641293013555786</v>
      </c>
      <c r="K8074" s="375">
        <v>54.02</v>
      </c>
      <c r="M8074" s="376">
        <v>59.599999999999994</v>
      </c>
      <c r="N8074" s="840">
        <f t="shared" si="157"/>
        <v>25.032</v>
      </c>
    </row>
    <row r="8075" spans="1:14" x14ac:dyDescent="0.2">
      <c r="A8075" s="21">
        <v>45949</v>
      </c>
      <c r="D8075" s="375">
        <v>61.23</v>
      </c>
      <c r="E8075" s="375">
        <v>57.54</v>
      </c>
      <c r="F8075" s="564">
        <f t="shared" si="162"/>
        <v>1.0641293013555786</v>
      </c>
      <c r="K8075" s="375">
        <v>54.02</v>
      </c>
      <c r="M8075" s="376">
        <v>59.599999999999994</v>
      </c>
      <c r="N8075" s="840">
        <f t="shared" si="157"/>
        <v>25.032</v>
      </c>
    </row>
    <row r="8076" spans="1:14" x14ac:dyDescent="0.2">
      <c r="A8076" s="21">
        <v>45950</v>
      </c>
      <c r="D8076" s="18">
        <v>60.71</v>
      </c>
      <c r="E8076" s="18">
        <v>57.52</v>
      </c>
      <c r="F8076" s="564">
        <f t="shared" si="162"/>
        <v>1.0554589707927677</v>
      </c>
      <c r="K8076" s="161">
        <v>54</v>
      </c>
      <c r="M8076" s="161">
        <v>58.099999999999994</v>
      </c>
      <c r="N8076" s="839">
        <f t="shared" si="157"/>
        <v>24.401999999999997</v>
      </c>
    </row>
    <row r="8077" spans="1:14" x14ac:dyDescent="0.2">
      <c r="A8077" s="21">
        <v>45951</v>
      </c>
      <c r="D8077" s="161">
        <v>61</v>
      </c>
      <c r="E8077" s="18">
        <v>57.82</v>
      </c>
      <c r="F8077" s="564">
        <f t="shared" si="162"/>
        <v>1.0549982704946386</v>
      </c>
      <c r="K8077" s="161">
        <v>54.3</v>
      </c>
      <c r="M8077" s="161">
        <v>60.4</v>
      </c>
      <c r="N8077" s="839">
        <f t="shared" si="157"/>
        <v>25.367999999999999</v>
      </c>
    </row>
    <row r="8078" spans="1:14" x14ac:dyDescent="0.2">
      <c r="A8078" s="21">
        <v>45952</v>
      </c>
      <c r="D8078" s="18">
        <v>62.28</v>
      </c>
      <c r="E8078" s="161">
        <v>58.5</v>
      </c>
      <c r="F8078" s="564">
        <f t="shared" si="162"/>
        <v>1.0646153846153847</v>
      </c>
      <c r="K8078" s="18">
        <v>54.98</v>
      </c>
      <c r="M8078" s="161">
        <v>61.9</v>
      </c>
      <c r="N8078" s="839">
        <f t="shared" si="157"/>
        <v>25.998000000000001</v>
      </c>
    </row>
    <row r="8079" spans="1:14" x14ac:dyDescent="0.2">
      <c r="A8079" s="21">
        <v>45953</v>
      </c>
      <c r="D8079" s="18">
        <v>66.319999999999993</v>
      </c>
      <c r="E8079" s="18">
        <v>61.79</v>
      </c>
      <c r="F8079" s="564">
        <f t="shared" si="162"/>
        <v>1.0733128337918756</v>
      </c>
      <c r="K8079" s="18">
        <v>58.27</v>
      </c>
      <c r="M8079" s="161">
        <v>64</v>
      </c>
      <c r="N8079" s="839">
        <f t="shared" si="157"/>
        <v>26.88</v>
      </c>
    </row>
    <row r="8080" spans="1:14" x14ac:dyDescent="0.2">
      <c r="A8080" s="21">
        <v>45954</v>
      </c>
      <c r="D8080" s="376">
        <v>65.8</v>
      </c>
      <c r="E8080" s="376">
        <v>61.5</v>
      </c>
      <c r="F8080" s="564">
        <f t="shared" si="162"/>
        <v>1.0699186991869918</v>
      </c>
      <c r="K8080" s="375">
        <v>57.98</v>
      </c>
      <c r="M8080" s="376">
        <v>66.400000000000006</v>
      </c>
      <c r="N8080" s="840">
        <f t="shared" si="157"/>
        <v>27.888000000000002</v>
      </c>
    </row>
    <row r="8081" spans="1:14" x14ac:dyDescent="0.2">
      <c r="A8081" s="21">
        <v>45955</v>
      </c>
      <c r="D8081" s="376">
        <v>65.8</v>
      </c>
      <c r="E8081" s="376">
        <v>61.5</v>
      </c>
      <c r="F8081" s="564">
        <f t="shared" si="162"/>
        <v>1.0699186991869918</v>
      </c>
      <c r="K8081" s="375">
        <v>57.98</v>
      </c>
      <c r="M8081" s="376">
        <v>66.400000000000006</v>
      </c>
      <c r="N8081" s="840">
        <f t="shared" si="157"/>
        <v>27.888000000000002</v>
      </c>
    </row>
    <row r="8082" spans="1:14" x14ac:dyDescent="0.2">
      <c r="A8082" s="21">
        <v>45956</v>
      </c>
      <c r="D8082" s="376">
        <v>65.8</v>
      </c>
      <c r="E8082" s="376">
        <v>61.5</v>
      </c>
      <c r="F8082" s="564">
        <f t="shared" si="162"/>
        <v>1.0699186991869918</v>
      </c>
      <c r="K8082" s="375">
        <v>57.98</v>
      </c>
      <c r="M8082" s="376">
        <v>66.400000000000006</v>
      </c>
      <c r="N8082" s="840">
        <f t="shared" ref="N8082:N8145" si="163">(M8082/100)*42</f>
        <v>27.888000000000002</v>
      </c>
    </row>
    <row r="8083" spans="1:14" x14ac:dyDescent="0.2">
      <c r="A8083" s="21">
        <v>45957</v>
      </c>
      <c r="D8083" s="18">
        <v>65.52</v>
      </c>
      <c r="E8083" s="18">
        <v>61.31</v>
      </c>
      <c r="F8083" s="564">
        <f t="shared" si="162"/>
        <v>1.0686674278258033</v>
      </c>
      <c r="K8083" s="18">
        <v>57.79</v>
      </c>
      <c r="M8083" s="161">
        <v>67.400000000000006</v>
      </c>
      <c r="N8083" s="839">
        <f t="shared" si="163"/>
        <v>28.308000000000003</v>
      </c>
    </row>
    <row r="8084" spans="1:14" x14ac:dyDescent="0.2">
      <c r="A8084" s="21">
        <v>45958</v>
      </c>
      <c r="D8084" s="18">
        <v>64.03</v>
      </c>
      <c r="E8084" s="18">
        <v>60.15</v>
      </c>
      <c r="F8084" s="564">
        <f t="shared" si="162"/>
        <v>1.0645054031587697</v>
      </c>
      <c r="K8084" s="18">
        <v>56.63</v>
      </c>
      <c r="M8084" s="161">
        <v>64.8</v>
      </c>
      <c r="N8084" s="839">
        <f t="shared" si="163"/>
        <v>27.216000000000001</v>
      </c>
    </row>
    <row r="8085" spans="1:14" x14ac:dyDescent="0.2">
      <c r="A8085" s="21">
        <v>45959</v>
      </c>
      <c r="D8085" s="18">
        <v>65.010000000000005</v>
      </c>
      <c r="E8085" s="18">
        <v>60.48</v>
      </c>
      <c r="F8085" s="564">
        <f t="shared" si="162"/>
        <v>1.0749007936507937</v>
      </c>
      <c r="K8085" s="18">
        <v>56.96</v>
      </c>
      <c r="M8085" s="161">
        <v>65</v>
      </c>
      <c r="N8085" s="839">
        <f t="shared" si="163"/>
        <v>27.3</v>
      </c>
    </row>
    <row r="8086" spans="1:14" x14ac:dyDescent="0.2">
      <c r="A8086" s="21">
        <v>45960</v>
      </c>
      <c r="D8086" s="18">
        <v>65.11</v>
      </c>
      <c r="E8086" s="18">
        <v>60.57</v>
      </c>
      <c r="F8086" s="564">
        <f t="shared" si="162"/>
        <v>1.0749545979858015</v>
      </c>
      <c r="K8086" s="18">
        <v>57.05</v>
      </c>
      <c r="M8086" s="161">
        <v>65.100000000000009</v>
      </c>
      <c r="N8086" s="839">
        <f t="shared" si="163"/>
        <v>27.342000000000006</v>
      </c>
    </row>
    <row r="8087" spans="1:14" ht="13.2" x14ac:dyDescent="0.2">
      <c r="A8087" s="21">
        <v>45961</v>
      </c>
      <c r="D8087" s="375">
        <v>65.44</v>
      </c>
      <c r="E8087" s="375">
        <v>60.98</v>
      </c>
      <c r="F8087" s="564">
        <f t="shared" si="162"/>
        <v>1.0731387340111511</v>
      </c>
      <c r="H8087" s="750">
        <f>AVERAGE(D8057:D8087)</f>
        <v>64.50451612903224</v>
      </c>
      <c r="I8087" s="750">
        <f>AVERAGE(E8057:E8087)</f>
        <v>59.975483870967736</v>
      </c>
      <c r="K8087" s="375">
        <v>57.46</v>
      </c>
      <c r="M8087" s="376">
        <v>64.8</v>
      </c>
      <c r="N8087" s="845">
        <f t="shared" si="163"/>
        <v>27.216000000000001</v>
      </c>
    </row>
    <row r="8088" spans="1:14" x14ac:dyDescent="0.2">
      <c r="A8088" s="21">
        <v>45962</v>
      </c>
      <c r="D8088" s="430">
        <v>65.44</v>
      </c>
      <c r="E8088" s="430">
        <v>60.98</v>
      </c>
      <c r="F8088" s="564">
        <f t="shared" si="162"/>
        <v>1.0731387340111511</v>
      </c>
      <c r="K8088" s="430">
        <v>57.46</v>
      </c>
      <c r="M8088" s="376">
        <v>64.8</v>
      </c>
      <c r="N8088" s="843">
        <f t="shared" si="163"/>
        <v>27.216000000000001</v>
      </c>
    </row>
    <row r="8089" spans="1:14" x14ac:dyDescent="0.2">
      <c r="A8089" s="21">
        <v>45963</v>
      </c>
      <c r="D8089" s="375">
        <v>65.44</v>
      </c>
      <c r="E8089" s="375">
        <v>60.98</v>
      </c>
      <c r="F8089" s="564">
        <f t="shared" si="162"/>
        <v>1.0731387340111511</v>
      </c>
      <c r="K8089" s="375">
        <v>57.46</v>
      </c>
      <c r="M8089" s="376">
        <v>64.8</v>
      </c>
      <c r="N8089" s="845">
        <f t="shared" si="163"/>
        <v>27.216000000000001</v>
      </c>
    </row>
    <row r="8090" spans="1:14" x14ac:dyDescent="0.2">
      <c r="A8090" s="21">
        <v>45964</v>
      </c>
      <c r="D8090" s="18">
        <v>65.790000000000006</v>
      </c>
      <c r="E8090" s="18">
        <v>61.05</v>
      </c>
      <c r="F8090" s="564">
        <f t="shared" si="162"/>
        <v>1.0776412776412778</v>
      </c>
      <c r="K8090" s="18">
        <v>57.53</v>
      </c>
      <c r="M8090" s="161">
        <v>63.5</v>
      </c>
      <c r="N8090" s="839">
        <f t="shared" si="163"/>
        <v>26.67</v>
      </c>
    </row>
    <row r="8091" spans="1:14" x14ac:dyDescent="0.2">
      <c r="A8091" s="21">
        <v>45965</v>
      </c>
      <c r="D8091" s="18">
        <v>65.040000000000006</v>
      </c>
      <c r="E8091" s="18">
        <v>60.56</v>
      </c>
      <c r="F8091" s="564">
        <f t="shared" si="162"/>
        <v>1.0739762219286659</v>
      </c>
      <c r="K8091" s="18">
        <v>57.04</v>
      </c>
      <c r="M8091" s="161">
        <v>60.8</v>
      </c>
      <c r="N8091" s="839">
        <f t="shared" si="163"/>
        <v>25.535999999999998</v>
      </c>
    </row>
    <row r="8092" spans="1:14" x14ac:dyDescent="0.2">
      <c r="A8092" s="21">
        <v>45966</v>
      </c>
      <c r="D8092" s="18">
        <v>63.54</v>
      </c>
      <c r="E8092" s="161">
        <v>59.6</v>
      </c>
      <c r="F8092" s="564">
        <f t="shared" si="162"/>
        <v>1.0661073825503355</v>
      </c>
      <c r="K8092" s="18">
        <v>56.08</v>
      </c>
      <c r="M8092" s="161">
        <v>58.9</v>
      </c>
      <c r="N8092" s="839">
        <f t="shared" si="163"/>
        <v>24.738</v>
      </c>
    </row>
    <row r="8093" spans="1:14" x14ac:dyDescent="0.2">
      <c r="A8093" s="21">
        <v>45967</v>
      </c>
      <c r="D8093" s="18">
        <v>63.41</v>
      </c>
      <c r="E8093" s="18">
        <v>59.43</v>
      </c>
      <c r="F8093" s="564">
        <f t="shared" si="162"/>
        <v>1.066969544001346</v>
      </c>
      <c r="K8093" s="18">
        <v>55.91</v>
      </c>
      <c r="M8093" s="161">
        <v>57.999999999999993</v>
      </c>
      <c r="N8093" s="839">
        <f t="shared" si="163"/>
        <v>24.36</v>
      </c>
    </row>
    <row r="8094" spans="1:14" x14ac:dyDescent="0.2">
      <c r="A8094" s="21">
        <v>45968</v>
      </c>
      <c r="D8094" s="375">
        <v>63.72</v>
      </c>
      <c r="E8094" s="375">
        <v>59.75</v>
      </c>
      <c r="F8094" s="564">
        <f t="shared" si="162"/>
        <v>1.0664435146443514</v>
      </c>
      <c r="K8094" s="375">
        <v>56.23</v>
      </c>
      <c r="M8094" s="376">
        <v>62.9</v>
      </c>
      <c r="N8094" s="840">
        <f t="shared" si="163"/>
        <v>26.417999999999999</v>
      </c>
    </row>
    <row r="8095" spans="1:14" x14ac:dyDescent="0.2">
      <c r="A8095" s="21">
        <v>45969</v>
      </c>
      <c r="D8095" s="375">
        <v>63.72</v>
      </c>
      <c r="E8095" s="375">
        <v>59.75</v>
      </c>
      <c r="F8095" s="564">
        <f t="shared" si="162"/>
        <v>1.0664435146443514</v>
      </c>
      <c r="K8095" s="375">
        <v>56.23</v>
      </c>
      <c r="M8095" s="376">
        <v>62.9</v>
      </c>
      <c r="N8095" s="840">
        <f t="shared" si="163"/>
        <v>26.417999999999999</v>
      </c>
    </row>
    <row r="8096" spans="1:14" x14ac:dyDescent="0.2">
      <c r="A8096" s="21">
        <v>45970</v>
      </c>
      <c r="D8096" s="375">
        <v>63.72</v>
      </c>
      <c r="E8096" s="375">
        <v>59.75</v>
      </c>
      <c r="F8096" s="564">
        <f t="shared" si="162"/>
        <v>1.0664435146443514</v>
      </c>
      <c r="K8096" s="375">
        <v>56.23</v>
      </c>
      <c r="M8096" s="376">
        <v>62.9</v>
      </c>
      <c r="N8096" s="840">
        <f t="shared" si="163"/>
        <v>26.417999999999999</v>
      </c>
    </row>
    <row r="8097" spans="1:14" x14ac:dyDescent="0.2">
      <c r="A8097" s="21">
        <v>45971</v>
      </c>
      <c r="D8097" s="18">
        <v>63.01</v>
      </c>
      <c r="E8097" s="18">
        <v>60.13</v>
      </c>
      <c r="F8097" s="564">
        <f t="shared" si="162"/>
        <v>1.0478962248461665</v>
      </c>
      <c r="K8097" s="18">
        <v>56.61</v>
      </c>
      <c r="M8097" s="161">
        <v>59.599999999999994</v>
      </c>
      <c r="N8097" s="839">
        <f t="shared" si="163"/>
        <v>25.032</v>
      </c>
    </row>
    <row r="8098" spans="1:14" x14ac:dyDescent="0.2">
      <c r="A8098" s="21">
        <v>45972</v>
      </c>
      <c r="D8098" s="18">
        <v>63.86</v>
      </c>
      <c r="E8098" s="18">
        <v>61.04</v>
      </c>
      <c r="F8098" s="564">
        <f t="shared" si="162"/>
        <v>1.0461992136304064</v>
      </c>
      <c r="K8098" s="18">
        <v>57.52</v>
      </c>
      <c r="M8098" s="161">
        <v>62.3</v>
      </c>
      <c r="N8098" s="839">
        <f t="shared" si="163"/>
        <v>26.166</v>
      </c>
    </row>
    <row r="8099" spans="1:14" x14ac:dyDescent="0.2">
      <c r="A8099" s="21">
        <v>45973</v>
      </c>
      <c r="D8099" s="18">
        <v>61.88</v>
      </c>
      <c r="E8099" s="18">
        <v>58.49</v>
      </c>
      <c r="F8099" s="564">
        <f t="shared" si="162"/>
        <v>1.0579586254060522</v>
      </c>
      <c r="K8099" s="18">
        <v>54.97</v>
      </c>
      <c r="M8099" s="161">
        <v>61</v>
      </c>
      <c r="N8099" s="839">
        <f t="shared" si="163"/>
        <v>25.62</v>
      </c>
    </row>
    <row r="8100" spans="1:14" x14ac:dyDescent="0.2">
      <c r="A8100" s="21">
        <v>45974</v>
      </c>
      <c r="D8100" s="18">
        <v>62.14</v>
      </c>
      <c r="E8100" s="18">
        <v>58.69</v>
      </c>
      <c r="F8100" s="564">
        <f t="shared" si="162"/>
        <v>1.0587834384051797</v>
      </c>
      <c r="K8100" s="18">
        <v>55.17</v>
      </c>
      <c r="M8100" s="161">
        <v>59.8</v>
      </c>
      <c r="N8100" s="839">
        <f t="shared" si="163"/>
        <v>25.116</v>
      </c>
    </row>
    <row r="8101" spans="1:14" x14ac:dyDescent="0.2">
      <c r="A8101" s="21">
        <v>45975</v>
      </c>
      <c r="D8101" s="375">
        <v>63.45</v>
      </c>
      <c r="E8101" s="375">
        <v>60.09</v>
      </c>
      <c r="F8101" s="564">
        <f t="shared" si="162"/>
        <v>1.055916125811283</v>
      </c>
      <c r="K8101" s="375">
        <v>56.57</v>
      </c>
      <c r="M8101" s="376">
        <v>60.6</v>
      </c>
      <c r="N8101" s="840">
        <f t="shared" si="163"/>
        <v>25.451999999999998</v>
      </c>
    </row>
    <row r="8102" spans="1:14" x14ac:dyDescent="0.2">
      <c r="A8102" s="21">
        <v>45976</v>
      </c>
      <c r="D8102" s="375">
        <v>63.45</v>
      </c>
      <c r="E8102" s="375">
        <v>60.09</v>
      </c>
      <c r="F8102" s="564">
        <f t="shared" si="162"/>
        <v>1.055916125811283</v>
      </c>
      <c r="K8102" s="375">
        <v>56.57</v>
      </c>
      <c r="M8102" s="376">
        <v>60.6</v>
      </c>
      <c r="N8102" s="840">
        <f t="shared" si="163"/>
        <v>25.451999999999998</v>
      </c>
    </row>
    <row r="8103" spans="1:14" x14ac:dyDescent="0.2">
      <c r="A8103" s="21">
        <v>45977</v>
      </c>
      <c r="D8103" s="375">
        <v>63.45</v>
      </c>
      <c r="E8103" s="375">
        <v>60.09</v>
      </c>
      <c r="F8103" s="564">
        <f t="shared" si="162"/>
        <v>1.055916125811283</v>
      </c>
      <c r="K8103" s="375">
        <v>56.57</v>
      </c>
      <c r="M8103" s="376">
        <v>60.6</v>
      </c>
      <c r="N8103" s="840">
        <f t="shared" si="163"/>
        <v>25.451999999999998</v>
      </c>
    </row>
    <row r="8104" spans="1:14" x14ac:dyDescent="0.2">
      <c r="A8104" s="21">
        <v>45978</v>
      </c>
      <c r="D8104" s="18">
        <v>63.16</v>
      </c>
      <c r="E8104" s="18">
        <v>59.91</v>
      </c>
      <c r="F8104" s="564">
        <f t="shared" si="162"/>
        <v>1.0542480387247537</v>
      </c>
      <c r="K8104" s="18">
        <v>56.39</v>
      </c>
      <c r="M8104" s="161">
        <v>60.099999999999994</v>
      </c>
      <c r="N8104" s="839">
        <f t="shared" si="163"/>
        <v>25.241999999999997</v>
      </c>
    </row>
    <row r="8105" spans="1:14" x14ac:dyDescent="0.2">
      <c r="A8105" s="21">
        <v>45979</v>
      </c>
      <c r="D8105" s="18">
        <v>64.86</v>
      </c>
      <c r="E8105" s="18">
        <v>60.74</v>
      </c>
      <c r="F8105" s="564">
        <f t="shared" si="162"/>
        <v>1.0678300954889692</v>
      </c>
      <c r="K8105" s="18">
        <v>57.22</v>
      </c>
      <c r="M8105" s="161">
        <v>60.4</v>
      </c>
      <c r="N8105" s="839">
        <f t="shared" si="163"/>
        <v>25.367999999999999</v>
      </c>
    </row>
    <row r="8106" spans="1:14" x14ac:dyDescent="0.2">
      <c r="A8106" s="21">
        <v>45980</v>
      </c>
      <c r="D8106" s="18">
        <v>63.78</v>
      </c>
      <c r="E8106" s="18">
        <v>59.44</v>
      </c>
      <c r="F8106" s="564">
        <f t="shared" si="162"/>
        <v>1.0730148048452222</v>
      </c>
      <c r="K8106" s="18">
        <v>55.92</v>
      </c>
      <c r="M8106" s="161">
        <v>58.599999999999994</v>
      </c>
      <c r="N8106" s="839">
        <f t="shared" si="163"/>
        <v>24.611999999999998</v>
      </c>
    </row>
    <row r="8107" spans="1:14" x14ac:dyDescent="0.2">
      <c r="A8107" s="21">
        <v>45981</v>
      </c>
      <c r="D8107" s="18">
        <v>63.64</v>
      </c>
      <c r="E8107" s="18">
        <v>59.14</v>
      </c>
      <c r="F8107" s="564">
        <f t="shared" si="162"/>
        <v>1.0760906323977004</v>
      </c>
      <c r="K8107" s="18">
        <v>55.62</v>
      </c>
      <c r="M8107" s="161">
        <v>58.8</v>
      </c>
      <c r="N8107" s="839">
        <f t="shared" si="163"/>
        <v>24.695999999999998</v>
      </c>
    </row>
    <row r="8108" spans="1:14" x14ac:dyDescent="0.2">
      <c r="A8108" s="21">
        <v>45982</v>
      </c>
      <c r="D8108" s="375">
        <v>62.78</v>
      </c>
      <c r="E8108" s="375">
        <v>58.06</v>
      </c>
      <c r="F8108" s="564">
        <f t="shared" si="162"/>
        <v>1.0812952118498105</v>
      </c>
      <c r="K8108" s="375">
        <v>54.54</v>
      </c>
      <c r="M8108" s="376">
        <v>64.600000000000009</v>
      </c>
      <c r="N8108" s="840">
        <f t="shared" si="163"/>
        <v>27.132000000000005</v>
      </c>
    </row>
    <row r="8109" spans="1:14" x14ac:dyDescent="0.2">
      <c r="A8109" s="21">
        <v>45983</v>
      </c>
      <c r="D8109" s="375">
        <v>62.78</v>
      </c>
      <c r="E8109" s="375">
        <v>58.06</v>
      </c>
      <c r="F8109" s="564">
        <f t="shared" si="162"/>
        <v>1.0812952118498105</v>
      </c>
      <c r="K8109" s="375">
        <v>54.54</v>
      </c>
      <c r="M8109" s="376">
        <v>64.600000000000009</v>
      </c>
      <c r="N8109" s="840">
        <f t="shared" si="163"/>
        <v>27.132000000000005</v>
      </c>
    </row>
    <row r="8110" spans="1:14" x14ac:dyDescent="0.2">
      <c r="A8110" s="21">
        <v>45984</v>
      </c>
      <c r="D8110" s="375">
        <v>62.78</v>
      </c>
      <c r="E8110" s="375">
        <v>58.06</v>
      </c>
      <c r="F8110" s="564">
        <f t="shared" si="162"/>
        <v>1.0812952118498105</v>
      </c>
      <c r="K8110" s="375">
        <v>54.54</v>
      </c>
      <c r="M8110" s="376">
        <v>64.600000000000009</v>
      </c>
      <c r="N8110" s="840">
        <f t="shared" si="163"/>
        <v>27.132000000000005</v>
      </c>
    </row>
    <row r="8111" spans="1:14" x14ac:dyDescent="0.2">
      <c r="A8111" s="21">
        <v>45985</v>
      </c>
      <c r="D8111" s="18">
        <v>64.83</v>
      </c>
      <c r="E8111" s="18">
        <v>58.84</v>
      </c>
      <c r="F8111" s="564">
        <f t="shared" si="162"/>
        <v>1.1018014955812372</v>
      </c>
      <c r="K8111" s="18">
        <v>55.32</v>
      </c>
      <c r="M8111" s="161">
        <v>59.8</v>
      </c>
      <c r="N8111" s="839">
        <f t="shared" si="163"/>
        <v>25.116</v>
      </c>
    </row>
    <row r="8112" spans="1:14" x14ac:dyDescent="0.2">
      <c r="A8112" s="21">
        <v>45986</v>
      </c>
      <c r="D8112" s="18">
        <v>63.99</v>
      </c>
      <c r="E8112" s="18">
        <v>57.95</v>
      </c>
      <c r="F8112" s="564">
        <f t="shared" si="162"/>
        <v>1.1042277825711819</v>
      </c>
      <c r="K8112" s="18">
        <v>54.43</v>
      </c>
      <c r="M8112" s="161">
        <v>58.3</v>
      </c>
      <c r="N8112" s="839">
        <f t="shared" si="163"/>
        <v>24.485999999999997</v>
      </c>
    </row>
    <row r="8113" spans="1:14" x14ac:dyDescent="0.2">
      <c r="A8113" s="21">
        <v>45987</v>
      </c>
      <c r="D8113" s="18">
        <v>64.81</v>
      </c>
      <c r="E8113" s="375">
        <v>58.65</v>
      </c>
      <c r="F8113" s="564">
        <f t="shared" si="162"/>
        <v>1.1050298380221655</v>
      </c>
      <c r="K8113" s="375">
        <v>55.13</v>
      </c>
      <c r="M8113" s="376">
        <v>60.5</v>
      </c>
      <c r="N8113" s="840">
        <f t="shared" si="163"/>
        <v>25.41</v>
      </c>
    </row>
    <row r="8114" spans="1:14" x14ac:dyDescent="0.2">
      <c r="A8114" s="21">
        <v>45988</v>
      </c>
      <c r="D8114" s="18">
        <v>64.180000000000007</v>
      </c>
      <c r="E8114" s="375">
        <v>58.65</v>
      </c>
      <c r="F8114" s="564">
        <f t="shared" si="162"/>
        <v>1.0942881500426258</v>
      </c>
      <c r="K8114" s="375">
        <v>55.13</v>
      </c>
      <c r="M8114" s="376">
        <v>60.5</v>
      </c>
      <c r="N8114" s="840">
        <f t="shared" si="163"/>
        <v>25.41</v>
      </c>
    </row>
    <row r="8115" spans="1:14" x14ac:dyDescent="0.2">
      <c r="A8115" s="21">
        <v>45989</v>
      </c>
      <c r="D8115" s="375">
        <v>64.069999999999993</v>
      </c>
      <c r="E8115" s="375">
        <v>58.55</v>
      </c>
      <c r="F8115" s="564">
        <f t="shared" si="162"/>
        <v>1.0942783945345858</v>
      </c>
      <c r="K8115" s="375">
        <v>55.03</v>
      </c>
      <c r="M8115" s="376">
        <v>60.5</v>
      </c>
      <c r="N8115" s="840">
        <f t="shared" si="163"/>
        <v>25.41</v>
      </c>
    </row>
    <row r="8116" spans="1:14" x14ac:dyDescent="0.2">
      <c r="A8116" s="21">
        <v>45990</v>
      </c>
      <c r="D8116" s="375">
        <v>64.069999999999993</v>
      </c>
      <c r="E8116" s="375">
        <v>58.55</v>
      </c>
      <c r="F8116" s="564">
        <f t="shared" si="162"/>
        <v>1.0942783945345858</v>
      </c>
      <c r="K8116" s="375">
        <v>55.03</v>
      </c>
      <c r="M8116" s="376">
        <v>60.5</v>
      </c>
      <c r="N8116" s="840">
        <f t="shared" si="163"/>
        <v>25.41</v>
      </c>
    </row>
    <row r="8117" spans="1:14" ht="13.2" x14ac:dyDescent="0.2">
      <c r="A8117" s="21">
        <v>45991</v>
      </c>
      <c r="D8117" s="375">
        <v>64.069999999999993</v>
      </c>
      <c r="E8117" s="375">
        <v>58.55</v>
      </c>
      <c r="F8117" s="564">
        <f t="shared" si="162"/>
        <v>1.0942783945345858</v>
      </c>
      <c r="H8117" s="750">
        <f>AVERAGE(D8088:D8117)</f>
        <v>63.828666666666663</v>
      </c>
      <c r="I8117" s="750">
        <f>AVERAGE(E8088:E8117)</f>
        <v>59.454000000000001</v>
      </c>
      <c r="K8117" s="375">
        <v>55.03</v>
      </c>
      <c r="M8117" s="376">
        <v>60.5</v>
      </c>
      <c r="N8117" s="840">
        <f t="shared" si="163"/>
        <v>25.41</v>
      </c>
    </row>
    <row r="8118" spans="1:14" x14ac:dyDescent="0.2">
      <c r="A8118" s="21">
        <v>45992</v>
      </c>
      <c r="D8118" s="370">
        <v>64.22</v>
      </c>
      <c r="E8118" s="370">
        <v>59.32</v>
      </c>
      <c r="F8118" s="564">
        <f t="shared" si="162"/>
        <v>1.0826028320971004</v>
      </c>
      <c r="K8118" s="372">
        <v>55.8</v>
      </c>
      <c r="M8118" s="161">
        <v>68</v>
      </c>
      <c r="N8118" s="838">
        <f t="shared" si="163"/>
        <v>28.560000000000002</v>
      </c>
    </row>
    <row r="8119" spans="1:14" x14ac:dyDescent="0.2">
      <c r="A8119" s="21">
        <v>45993</v>
      </c>
      <c r="D8119" s="18">
        <v>63.37</v>
      </c>
      <c r="E8119" s="18">
        <v>58.64</v>
      </c>
      <c r="F8119" s="564">
        <f t="shared" si="162"/>
        <v>1.0806616643929059</v>
      </c>
      <c r="K8119" s="18">
        <v>55.12</v>
      </c>
      <c r="M8119" s="161">
        <v>66.600000000000009</v>
      </c>
      <c r="N8119" s="839">
        <f t="shared" si="163"/>
        <v>27.972000000000001</v>
      </c>
    </row>
    <row r="8120" spans="1:14" x14ac:dyDescent="0.2">
      <c r="A8120" s="21">
        <v>45994</v>
      </c>
      <c r="D8120" s="18">
        <v>63.75</v>
      </c>
      <c r="E8120" s="18">
        <v>58.95</v>
      </c>
      <c r="F8120" s="564">
        <f t="shared" si="162"/>
        <v>1.0814249363867683</v>
      </c>
      <c r="K8120" s="18">
        <v>55.43</v>
      </c>
      <c r="M8120" s="161">
        <v>68.100000000000009</v>
      </c>
      <c r="N8120" s="839">
        <f t="shared" si="163"/>
        <v>28.602000000000004</v>
      </c>
    </row>
    <row r="8121" spans="1:14" x14ac:dyDescent="0.2">
      <c r="A8121" s="21">
        <v>45995</v>
      </c>
      <c r="D8121" s="18">
        <v>64.150000000000006</v>
      </c>
      <c r="E8121" s="18">
        <v>59.67</v>
      </c>
      <c r="F8121" s="564">
        <f t="shared" si="162"/>
        <v>1.0750796044913693</v>
      </c>
      <c r="K8121" s="18">
        <v>56.15</v>
      </c>
      <c r="M8121" s="161">
        <v>67.900000000000006</v>
      </c>
      <c r="N8121" s="839">
        <f t="shared" si="163"/>
        <v>28.518000000000001</v>
      </c>
    </row>
    <row r="8122" spans="1:14" x14ac:dyDescent="0.2">
      <c r="A8122" s="21">
        <v>45996</v>
      </c>
      <c r="D8122" s="375">
        <v>64.42</v>
      </c>
      <c r="E8122" s="375">
        <v>60.08</v>
      </c>
      <c r="F8122" s="564">
        <f t="shared" si="162"/>
        <v>1.0722370173102531</v>
      </c>
      <c r="K8122" s="375">
        <v>56.56</v>
      </c>
      <c r="M8122" s="376">
        <v>69.099999999999994</v>
      </c>
      <c r="N8122" s="840">
        <f t="shared" si="163"/>
        <v>29.021999999999998</v>
      </c>
    </row>
    <row r="8123" spans="1:14" x14ac:dyDescent="0.2">
      <c r="A8123" s="21">
        <v>45997</v>
      </c>
      <c r="D8123" s="375">
        <v>64.42</v>
      </c>
      <c r="E8123" s="375">
        <v>60.08</v>
      </c>
      <c r="F8123" s="564">
        <f t="shared" si="162"/>
        <v>1.0722370173102531</v>
      </c>
      <c r="K8123" s="375">
        <v>56.56</v>
      </c>
      <c r="M8123" s="376">
        <v>69.099999999999994</v>
      </c>
      <c r="N8123" s="840">
        <f t="shared" si="163"/>
        <v>29.021999999999998</v>
      </c>
    </row>
    <row r="8124" spans="1:14" x14ac:dyDescent="0.2">
      <c r="A8124" s="21">
        <v>45998</v>
      </c>
      <c r="D8124" s="375">
        <v>64.42</v>
      </c>
      <c r="E8124" s="375">
        <v>60.08</v>
      </c>
      <c r="F8124" s="564">
        <f t="shared" si="162"/>
        <v>1.0722370173102531</v>
      </c>
      <c r="K8124" s="375">
        <v>56.56</v>
      </c>
      <c r="M8124" s="376">
        <v>69.099999999999994</v>
      </c>
      <c r="N8124" s="840">
        <f t="shared" si="163"/>
        <v>29.021999999999998</v>
      </c>
    </row>
    <row r="8125" spans="1:14" x14ac:dyDescent="0.2">
      <c r="A8125" s="21">
        <v>45999</v>
      </c>
      <c r="D8125" s="161">
        <v>63.3</v>
      </c>
      <c r="E8125" s="18">
        <v>58.88</v>
      </c>
      <c r="F8125" s="564">
        <f t="shared" si="162"/>
        <v>1.0750679347826086</v>
      </c>
      <c r="K8125" s="18">
        <v>55.36</v>
      </c>
      <c r="M8125" s="161">
        <v>69.099999999999994</v>
      </c>
      <c r="N8125" s="839">
        <f t="shared" si="163"/>
        <v>29.021999999999998</v>
      </c>
    </row>
    <row r="8126" spans="1:14" x14ac:dyDescent="0.2">
      <c r="A8126" s="21">
        <v>46000</v>
      </c>
      <c r="D8126" s="18">
        <v>62.62</v>
      </c>
      <c r="E8126" s="18">
        <v>58.25</v>
      </c>
      <c r="F8126" s="564">
        <f t="shared" si="162"/>
        <v>1.0750214592274678</v>
      </c>
      <c r="K8126" s="18">
        <v>54.73</v>
      </c>
      <c r="M8126" s="161">
        <v>67.600000000000009</v>
      </c>
      <c r="N8126" s="839">
        <f t="shared" si="163"/>
        <v>28.392000000000003</v>
      </c>
    </row>
    <row r="8127" spans="1:14" x14ac:dyDescent="0.2">
      <c r="A8127" s="21">
        <v>46001</v>
      </c>
      <c r="D8127" s="18">
        <v>63.12</v>
      </c>
      <c r="E8127" s="18">
        <v>58.46</v>
      </c>
      <c r="F8127" s="564">
        <f t="shared" si="162"/>
        <v>1.0797126240164214</v>
      </c>
      <c r="K8127" s="18">
        <v>54.94</v>
      </c>
      <c r="M8127" s="161">
        <v>67.600000000000009</v>
      </c>
      <c r="N8127" s="839">
        <f t="shared" si="163"/>
        <v>28.392000000000003</v>
      </c>
    </row>
    <row r="8128" spans="1:14" x14ac:dyDescent="0.2">
      <c r="A8128" s="21">
        <v>46002</v>
      </c>
      <c r="D8128" s="18">
        <v>61.87</v>
      </c>
      <c r="E8128" s="161">
        <v>57.6</v>
      </c>
      <c r="F8128" s="564">
        <f t="shared" si="162"/>
        <v>1.0741319444444444</v>
      </c>
      <c r="K8128" s="18">
        <v>54.08</v>
      </c>
      <c r="M8128" s="161">
        <v>65.8</v>
      </c>
      <c r="N8128" s="839">
        <f t="shared" si="163"/>
        <v>27.635999999999996</v>
      </c>
    </row>
    <row r="8129" spans="1:14" x14ac:dyDescent="0.2">
      <c r="A8129" s="21">
        <v>46003</v>
      </c>
      <c r="D8129" s="375">
        <v>62.11</v>
      </c>
      <c r="E8129" s="375">
        <v>57.44</v>
      </c>
      <c r="F8129" s="564">
        <f t="shared" si="162"/>
        <v>1.0813022284122562</v>
      </c>
      <c r="K8129" s="375">
        <v>53.92</v>
      </c>
      <c r="M8129" s="376">
        <v>64.3</v>
      </c>
      <c r="N8129" s="840">
        <f t="shared" si="163"/>
        <v>27.006</v>
      </c>
    </row>
    <row r="8130" spans="1:14" x14ac:dyDescent="0.2">
      <c r="A8130" s="21">
        <v>46004</v>
      </c>
      <c r="D8130" s="375">
        <v>62.11</v>
      </c>
      <c r="E8130" s="375">
        <v>57.44</v>
      </c>
      <c r="F8130" s="564">
        <f t="shared" si="162"/>
        <v>1.0813022284122562</v>
      </c>
      <c r="K8130" s="375">
        <v>53.92</v>
      </c>
      <c r="M8130" s="376">
        <v>64.3</v>
      </c>
      <c r="N8130" s="840">
        <f t="shared" si="163"/>
        <v>27.006</v>
      </c>
    </row>
    <row r="8131" spans="1:14" x14ac:dyDescent="0.2">
      <c r="A8131" s="21">
        <v>46005</v>
      </c>
      <c r="D8131" s="375">
        <v>62.11</v>
      </c>
      <c r="E8131" s="375">
        <v>57.44</v>
      </c>
      <c r="F8131" s="564">
        <f t="shared" si="162"/>
        <v>1.0813022284122562</v>
      </c>
      <c r="K8131" s="375">
        <v>53.92</v>
      </c>
      <c r="M8131" s="376">
        <v>64.3</v>
      </c>
      <c r="N8131" s="840">
        <f t="shared" si="163"/>
        <v>27.006</v>
      </c>
    </row>
    <row r="8132" spans="1:14" x14ac:dyDescent="0.2">
      <c r="A8132" s="21">
        <v>46006</v>
      </c>
      <c r="D8132" s="18">
        <v>61.55</v>
      </c>
      <c r="E8132" s="18">
        <v>56.82</v>
      </c>
      <c r="F8132" s="564">
        <f t="shared" si="162"/>
        <v>1.0832453361492431</v>
      </c>
      <c r="K8132" s="161">
        <v>53.3</v>
      </c>
      <c r="M8132" s="161">
        <v>63.4</v>
      </c>
      <c r="N8132" s="839">
        <f t="shared" si="163"/>
        <v>26.628</v>
      </c>
    </row>
    <row r="8133" spans="1:14" x14ac:dyDescent="0.2">
      <c r="A8133" s="21">
        <v>46007</v>
      </c>
      <c r="D8133" s="18">
        <v>59.93</v>
      </c>
      <c r="E8133" s="18">
        <v>55.27</v>
      </c>
      <c r="F8133" s="564">
        <f t="shared" si="162"/>
        <v>1.0843133707255292</v>
      </c>
      <c r="K8133" s="18">
        <v>51.75</v>
      </c>
      <c r="M8133" s="161">
        <v>62</v>
      </c>
      <c r="N8133" s="839">
        <f t="shared" si="163"/>
        <v>26.04</v>
      </c>
    </row>
    <row r="8134" spans="1:14" x14ac:dyDescent="0.2">
      <c r="A8134" s="21">
        <v>46008</v>
      </c>
      <c r="D8134" s="18">
        <v>60.61</v>
      </c>
      <c r="E8134" s="18">
        <v>55.94</v>
      </c>
      <c r="F8134" s="564">
        <f t="shared" si="162"/>
        <v>1.0834823024669289</v>
      </c>
      <c r="K8134" s="18">
        <v>52.42</v>
      </c>
      <c r="M8134" s="161">
        <v>61.6</v>
      </c>
      <c r="N8134" s="839">
        <f t="shared" si="163"/>
        <v>25.872</v>
      </c>
    </row>
    <row r="8135" spans="1:14" x14ac:dyDescent="0.2">
      <c r="A8135" s="21">
        <v>46009</v>
      </c>
      <c r="D8135" s="18">
        <v>60.69</v>
      </c>
      <c r="E8135" s="18">
        <v>56.15</v>
      </c>
      <c r="F8135" s="564">
        <f t="shared" si="162"/>
        <v>1.0808548530721283</v>
      </c>
      <c r="K8135" s="18">
        <v>52.63</v>
      </c>
      <c r="M8135" s="161">
        <v>61.4</v>
      </c>
      <c r="N8135" s="839">
        <f t="shared" si="163"/>
        <v>25.788</v>
      </c>
    </row>
    <row r="8136" spans="1:14" x14ac:dyDescent="0.2">
      <c r="A8136" s="21">
        <v>46010</v>
      </c>
      <c r="D8136" s="375">
        <v>61.35</v>
      </c>
      <c r="E8136" s="375">
        <v>56.66</v>
      </c>
      <c r="F8136" s="564">
        <f t="shared" si="162"/>
        <v>1.0827744440522415</v>
      </c>
      <c r="K8136" s="375">
        <v>53.14</v>
      </c>
      <c r="M8136" s="376">
        <v>62.3</v>
      </c>
      <c r="N8136" s="840">
        <f t="shared" si="163"/>
        <v>26.166</v>
      </c>
    </row>
    <row r="8137" spans="1:14" x14ac:dyDescent="0.2">
      <c r="A8137" s="21">
        <v>46011</v>
      </c>
      <c r="D8137" s="375">
        <v>61.35</v>
      </c>
      <c r="E8137" s="375">
        <v>56.66</v>
      </c>
      <c r="F8137" s="564">
        <f t="shared" si="162"/>
        <v>1.0827744440522415</v>
      </c>
      <c r="K8137" s="375">
        <v>53.14</v>
      </c>
      <c r="M8137" s="376">
        <v>62.3</v>
      </c>
      <c r="N8137" s="840">
        <f t="shared" si="163"/>
        <v>26.166</v>
      </c>
    </row>
    <row r="8138" spans="1:14" x14ac:dyDescent="0.2">
      <c r="A8138" s="21">
        <v>46012</v>
      </c>
      <c r="D8138" s="375">
        <v>61.35</v>
      </c>
      <c r="E8138" s="375">
        <v>56.66</v>
      </c>
      <c r="F8138" s="564">
        <f t="shared" ref="F8138:F8201" si="164">D8138/E8138</f>
        <v>1.0827744440522415</v>
      </c>
      <c r="K8138" s="375">
        <v>53.14</v>
      </c>
      <c r="M8138" s="376">
        <v>62.3</v>
      </c>
      <c r="N8138" s="840">
        <f t="shared" si="163"/>
        <v>26.166</v>
      </c>
    </row>
    <row r="8139" spans="1:14" x14ac:dyDescent="0.2">
      <c r="A8139" s="21">
        <v>46013</v>
      </c>
      <c r="D8139" s="18">
        <v>62.22</v>
      </c>
      <c r="E8139" s="18">
        <v>58.01</v>
      </c>
      <c r="F8139" s="564">
        <f t="shared" si="164"/>
        <v>1.0725736941906567</v>
      </c>
      <c r="K8139" s="18">
        <v>54.49</v>
      </c>
      <c r="M8139" s="161">
        <v>62.3</v>
      </c>
      <c r="N8139" s="839">
        <f t="shared" si="163"/>
        <v>26.166</v>
      </c>
    </row>
    <row r="8140" spans="1:14" x14ac:dyDescent="0.2">
      <c r="A8140" s="21">
        <v>46014</v>
      </c>
      <c r="D8140" s="161">
        <v>63.7</v>
      </c>
      <c r="E8140" s="18">
        <v>58.38</v>
      </c>
      <c r="F8140" s="564">
        <f t="shared" si="164"/>
        <v>1.091127098321343</v>
      </c>
      <c r="K8140" s="18">
        <v>54.86</v>
      </c>
      <c r="M8140" s="161">
        <v>62.4</v>
      </c>
      <c r="N8140" s="839">
        <f t="shared" si="163"/>
        <v>26.207999999999998</v>
      </c>
    </row>
    <row r="8141" spans="1:14" x14ac:dyDescent="0.2">
      <c r="A8141" s="21">
        <v>46015</v>
      </c>
      <c r="D8141" s="376">
        <v>63.7</v>
      </c>
      <c r="E8141" s="375">
        <v>58.35</v>
      </c>
      <c r="F8141" s="564">
        <f t="shared" si="164"/>
        <v>1.091688089117395</v>
      </c>
      <c r="K8141" s="375">
        <v>54.83</v>
      </c>
      <c r="M8141" s="376">
        <v>62.6</v>
      </c>
      <c r="N8141" s="840">
        <f t="shared" si="163"/>
        <v>26.292000000000002</v>
      </c>
    </row>
    <row r="8142" spans="1:14" x14ac:dyDescent="0.2">
      <c r="A8142" s="21">
        <v>46016</v>
      </c>
      <c r="D8142" s="376">
        <v>63.7</v>
      </c>
      <c r="E8142" s="375">
        <v>58.35</v>
      </c>
      <c r="F8142" s="564">
        <f t="shared" si="164"/>
        <v>1.091688089117395</v>
      </c>
      <c r="K8142" s="375">
        <v>54.83</v>
      </c>
      <c r="M8142" s="376">
        <v>62.6</v>
      </c>
      <c r="N8142" s="840">
        <f t="shared" si="163"/>
        <v>26.292000000000002</v>
      </c>
    </row>
    <row r="8143" spans="1:14" x14ac:dyDescent="0.2">
      <c r="A8143" s="21">
        <v>46017</v>
      </c>
      <c r="D8143" s="376">
        <v>63.7</v>
      </c>
      <c r="E8143" s="375">
        <v>56.74</v>
      </c>
      <c r="F8143" s="564">
        <f t="shared" si="164"/>
        <v>1.1226647867465633</v>
      </c>
      <c r="K8143" s="375">
        <v>53.22</v>
      </c>
      <c r="M8143" s="376">
        <v>62.6</v>
      </c>
      <c r="N8143" s="840">
        <f t="shared" si="163"/>
        <v>26.292000000000002</v>
      </c>
    </row>
    <row r="8144" spans="1:14" x14ac:dyDescent="0.2">
      <c r="A8144" s="21">
        <v>46018</v>
      </c>
      <c r="D8144" s="376">
        <v>63.7</v>
      </c>
      <c r="E8144" s="375">
        <v>56.74</v>
      </c>
      <c r="F8144" s="564">
        <f t="shared" si="164"/>
        <v>1.1226647867465633</v>
      </c>
      <c r="K8144" s="375">
        <v>53.22</v>
      </c>
      <c r="M8144" s="376">
        <v>62.6</v>
      </c>
      <c r="N8144" s="840">
        <f t="shared" si="163"/>
        <v>26.292000000000002</v>
      </c>
    </row>
    <row r="8145" spans="1:14" x14ac:dyDescent="0.2">
      <c r="A8145" s="21">
        <v>46019</v>
      </c>
      <c r="D8145" s="376">
        <v>63.7</v>
      </c>
      <c r="E8145" s="375">
        <v>56.74</v>
      </c>
      <c r="F8145" s="564">
        <f t="shared" si="164"/>
        <v>1.1226647867465633</v>
      </c>
      <c r="K8145" s="375">
        <v>53.22</v>
      </c>
      <c r="M8145" s="376">
        <v>62.6</v>
      </c>
      <c r="N8145" s="840">
        <f t="shared" si="163"/>
        <v>26.292000000000002</v>
      </c>
    </row>
    <row r="8146" spans="1:14" x14ac:dyDescent="0.2">
      <c r="A8146" s="21">
        <v>46020</v>
      </c>
      <c r="D8146" s="161">
        <v>63.1</v>
      </c>
      <c r="E8146" s="18">
        <v>58.08</v>
      </c>
      <c r="F8146" s="564">
        <f t="shared" si="164"/>
        <v>1.0864325068870524</v>
      </c>
      <c r="K8146" s="18">
        <v>54.56</v>
      </c>
      <c r="M8146" s="161">
        <v>61.9</v>
      </c>
      <c r="N8146" s="839">
        <f t="shared" ref="N8146:N8210" si="165">(M8146/100)*42</f>
        <v>25.998000000000001</v>
      </c>
    </row>
    <row r="8147" spans="1:14" x14ac:dyDescent="0.2">
      <c r="A8147" s="21">
        <v>46021</v>
      </c>
      <c r="D8147" s="161">
        <v>62.3</v>
      </c>
      <c r="E8147" s="18">
        <v>57.95</v>
      </c>
      <c r="F8147" s="564">
        <f t="shared" si="164"/>
        <v>1.075064710957722</v>
      </c>
      <c r="K8147" s="18">
        <v>54.43</v>
      </c>
      <c r="M8147" s="161">
        <v>61</v>
      </c>
      <c r="N8147" s="839">
        <f t="shared" si="165"/>
        <v>25.62</v>
      </c>
    </row>
    <row r="8148" spans="1:14" ht="13.2" x14ac:dyDescent="0.2">
      <c r="A8148" s="21">
        <v>46022</v>
      </c>
      <c r="D8148" s="375">
        <v>61.35</v>
      </c>
      <c r="E8148" s="375">
        <v>57.42</v>
      </c>
      <c r="F8148" s="564">
        <f t="shared" si="164"/>
        <v>1.0684430512016718</v>
      </c>
      <c r="H8148" s="750">
        <f>AVERAGE(D8118:D8148)</f>
        <v>62.709354838709672</v>
      </c>
      <c r="I8148" s="750">
        <f>AVERAGE(E8118:E8148)</f>
        <v>57.846774193548399</v>
      </c>
      <c r="K8148" s="376">
        <v>53.9</v>
      </c>
      <c r="M8148" s="376">
        <v>61</v>
      </c>
      <c r="N8148" s="840">
        <f t="shared" si="165"/>
        <v>25.62</v>
      </c>
    </row>
    <row r="8149" spans="1:14" x14ac:dyDescent="0.2">
      <c r="A8149" s="21">
        <v>46023</v>
      </c>
      <c r="D8149" s="430">
        <v>61.35</v>
      </c>
      <c r="E8149" s="430">
        <v>57.42</v>
      </c>
      <c r="F8149" s="564">
        <f t="shared" si="164"/>
        <v>1.0684430512016718</v>
      </c>
      <c r="K8149" s="431">
        <v>53.9</v>
      </c>
      <c r="M8149" s="433">
        <v>61</v>
      </c>
      <c r="N8149" s="843">
        <f t="shared" si="165"/>
        <v>25.62</v>
      </c>
    </row>
    <row r="8150" spans="1:14" x14ac:dyDescent="0.2">
      <c r="A8150" s="21">
        <v>46024</v>
      </c>
      <c r="D8150" s="375">
        <v>61.98</v>
      </c>
      <c r="E8150" s="375">
        <v>57.32</v>
      </c>
      <c r="F8150" s="564">
        <f t="shared" si="164"/>
        <v>1.081297976273552</v>
      </c>
      <c r="K8150" s="376">
        <v>53.8</v>
      </c>
      <c r="M8150" s="376">
        <v>61</v>
      </c>
      <c r="N8150" s="840">
        <f t="shared" si="165"/>
        <v>25.62</v>
      </c>
    </row>
    <row r="8151" spans="1:14" x14ac:dyDescent="0.2">
      <c r="A8151" s="21">
        <v>46025</v>
      </c>
      <c r="D8151" s="375">
        <v>61.98</v>
      </c>
      <c r="E8151" s="375">
        <v>57.32</v>
      </c>
      <c r="F8151" s="564">
        <f t="shared" si="164"/>
        <v>1.081297976273552</v>
      </c>
      <c r="K8151" s="376">
        <v>53.8</v>
      </c>
      <c r="M8151" s="376">
        <v>61</v>
      </c>
      <c r="N8151" s="840">
        <f t="shared" si="165"/>
        <v>25.62</v>
      </c>
    </row>
    <row r="8152" spans="1:14" x14ac:dyDescent="0.2">
      <c r="A8152" s="21">
        <v>46026</v>
      </c>
      <c r="D8152" s="375">
        <v>61.98</v>
      </c>
      <c r="E8152" s="375">
        <v>57.32</v>
      </c>
      <c r="F8152" s="564">
        <f t="shared" si="164"/>
        <v>1.081297976273552</v>
      </c>
      <c r="K8152" s="376">
        <v>53.8</v>
      </c>
      <c r="M8152" s="376">
        <v>61</v>
      </c>
      <c r="N8152" s="840">
        <f t="shared" si="165"/>
        <v>25.62</v>
      </c>
    </row>
    <row r="8153" spans="1:14" x14ac:dyDescent="0.2">
      <c r="A8153" s="21">
        <v>46027</v>
      </c>
      <c r="D8153" s="161">
        <v>63</v>
      </c>
      <c r="E8153" s="18">
        <v>58.32</v>
      </c>
      <c r="F8153" s="564">
        <f t="shared" si="164"/>
        <v>1.0802469135802468</v>
      </c>
      <c r="K8153" s="161">
        <v>54.8</v>
      </c>
      <c r="M8153" s="161">
        <v>59.3</v>
      </c>
      <c r="N8153" s="839">
        <f t="shared" si="165"/>
        <v>24.905999999999999</v>
      </c>
    </row>
    <row r="8154" spans="1:14" x14ac:dyDescent="0.2">
      <c r="A8154" s="21">
        <v>46028</v>
      </c>
      <c r="D8154" s="161">
        <v>62.1</v>
      </c>
      <c r="E8154" s="18">
        <v>57.13</v>
      </c>
      <c r="F8154" s="564">
        <f t="shared" si="164"/>
        <v>1.0869945737791002</v>
      </c>
      <c r="K8154" s="18">
        <v>53.61</v>
      </c>
      <c r="M8154" s="161">
        <v>60.3</v>
      </c>
      <c r="N8154" s="839">
        <f t="shared" si="165"/>
        <v>25.326000000000001</v>
      </c>
    </row>
    <row r="8155" spans="1:14" x14ac:dyDescent="0.2">
      <c r="A8155" s="21">
        <v>46029</v>
      </c>
      <c r="D8155" s="18">
        <v>61.08</v>
      </c>
      <c r="E8155" s="18">
        <v>55.99</v>
      </c>
      <c r="F8155" s="564">
        <f t="shared" si="164"/>
        <v>1.0909090909090908</v>
      </c>
      <c r="K8155" s="18">
        <v>52.47</v>
      </c>
      <c r="M8155" s="161">
        <v>59.099999999999994</v>
      </c>
      <c r="N8155" s="839">
        <f t="shared" si="165"/>
        <v>24.821999999999999</v>
      </c>
    </row>
    <row r="8156" spans="1:14" x14ac:dyDescent="0.2">
      <c r="A8156" s="21">
        <v>46030</v>
      </c>
      <c r="D8156" s="18">
        <v>63.34</v>
      </c>
      <c r="E8156" s="18">
        <v>57.76</v>
      </c>
      <c r="F8156" s="564">
        <f t="shared" si="164"/>
        <v>1.0966066481994461</v>
      </c>
      <c r="K8156" s="18">
        <v>54.24</v>
      </c>
      <c r="M8156" s="161">
        <v>59.5</v>
      </c>
      <c r="N8156" s="839">
        <f t="shared" si="165"/>
        <v>24.99</v>
      </c>
    </row>
    <row r="8157" spans="1:14" x14ac:dyDescent="0.2">
      <c r="A8157" s="21">
        <v>46031</v>
      </c>
      <c r="D8157" s="375">
        <v>65.11</v>
      </c>
      <c r="E8157" s="375">
        <v>59.12</v>
      </c>
      <c r="F8157" s="564">
        <f t="shared" si="164"/>
        <v>1.101319350473613</v>
      </c>
      <c r="K8157" s="376">
        <v>55.6</v>
      </c>
      <c r="M8157" s="376">
        <v>60.8</v>
      </c>
      <c r="N8157" s="840">
        <f t="shared" si="165"/>
        <v>25.535999999999998</v>
      </c>
    </row>
    <row r="8158" spans="1:14" x14ac:dyDescent="0.2">
      <c r="A8158" s="21">
        <v>46032</v>
      </c>
      <c r="D8158" s="375">
        <v>65.11</v>
      </c>
      <c r="E8158" s="375">
        <v>59.12</v>
      </c>
      <c r="F8158" s="564">
        <f t="shared" si="164"/>
        <v>1.101319350473613</v>
      </c>
      <c r="K8158" s="376">
        <v>55.6</v>
      </c>
      <c r="M8158" s="376">
        <v>60.8</v>
      </c>
      <c r="N8158" s="840">
        <f t="shared" si="165"/>
        <v>25.535999999999998</v>
      </c>
    </row>
    <row r="8159" spans="1:14" x14ac:dyDescent="0.2">
      <c r="A8159" s="21">
        <v>46033</v>
      </c>
      <c r="D8159" s="375">
        <v>65.11</v>
      </c>
      <c r="E8159" s="375">
        <v>59.12</v>
      </c>
      <c r="F8159" s="564">
        <f t="shared" si="164"/>
        <v>1.101319350473613</v>
      </c>
      <c r="K8159" s="376">
        <v>55.6</v>
      </c>
      <c r="M8159" s="376">
        <v>60.8</v>
      </c>
      <c r="N8159" s="840">
        <f t="shared" si="165"/>
        <v>25.535999999999998</v>
      </c>
    </row>
    <row r="8160" spans="1:14" x14ac:dyDescent="0.2">
      <c r="A8160" s="21">
        <v>46034</v>
      </c>
      <c r="D8160" s="161">
        <v>65.400000000000006</v>
      </c>
      <c r="E8160" s="161">
        <v>59.5</v>
      </c>
      <c r="F8160" s="564">
        <f t="shared" si="164"/>
        <v>1.0991596638655463</v>
      </c>
      <c r="K8160" s="18">
        <v>55.98</v>
      </c>
      <c r="M8160" s="161">
        <v>59.5</v>
      </c>
      <c r="N8160" s="839">
        <f t="shared" si="165"/>
        <v>24.99</v>
      </c>
    </row>
    <row r="8161" spans="1:14" x14ac:dyDescent="0.2">
      <c r="A8161" s="21">
        <v>46035</v>
      </c>
      <c r="D8161" s="18">
        <v>67.58</v>
      </c>
      <c r="E8161" s="18">
        <v>61.15</v>
      </c>
      <c r="F8161" s="564">
        <f t="shared" si="164"/>
        <v>1.1051512673753066</v>
      </c>
      <c r="K8161" s="18">
        <v>57.63</v>
      </c>
      <c r="M8161" s="161">
        <v>60.6</v>
      </c>
      <c r="N8161" s="839">
        <f t="shared" si="165"/>
        <v>25.451999999999998</v>
      </c>
    </row>
    <row r="8162" spans="1:14" x14ac:dyDescent="0.2">
      <c r="A8162" s="21">
        <v>46036</v>
      </c>
      <c r="D8162" s="18">
        <v>68.87</v>
      </c>
      <c r="E8162" s="18">
        <v>62.02</v>
      </c>
      <c r="F8162" s="564">
        <f t="shared" si="164"/>
        <v>1.1104482425024187</v>
      </c>
      <c r="K8162" s="161">
        <v>58.5</v>
      </c>
      <c r="M8162" s="161">
        <v>60.099999999999994</v>
      </c>
      <c r="N8162" s="839">
        <f t="shared" si="165"/>
        <v>25.241999999999997</v>
      </c>
    </row>
    <row r="8163" spans="1:14" x14ac:dyDescent="0.2">
      <c r="A8163" s="21">
        <v>46037</v>
      </c>
      <c r="D8163" s="18">
        <v>66.16</v>
      </c>
      <c r="E8163" s="18">
        <v>59.19</v>
      </c>
      <c r="F8163" s="564">
        <f t="shared" si="164"/>
        <v>1.1177563777665147</v>
      </c>
      <c r="K8163" s="18">
        <v>55.67</v>
      </c>
      <c r="M8163" s="161">
        <v>58.4</v>
      </c>
      <c r="N8163" s="839">
        <f t="shared" si="165"/>
        <v>24.527999999999999</v>
      </c>
    </row>
    <row r="8164" spans="1:14" x14ac:dyDescent="0.2">
      <c r="A8164" s="21">
        <v>46038</v>
      </c>
      <c r="D8164" s="375">
        <v>66.97</v>
      </c>
      <c r="E8164" s="375">
        <v>59.44</v>
      </c>
      <c r="F8164" s="564">
        <f t="shared" si="164"/>
        <v>1.1266823687752356</v>
      </c>
      <c r="K8164" s="375">
        <v>55.92</v>
      </c>
      <c r="M8164" s="376">
        <v>59.5</v>
      </c>
      <c r="N8164" s="840">
        <f t="shared" si="165"/>
        <v>24.99</v>
      </c>
    </row>
    <row r="8165" spans="1:14" x14ac:dyDescent="0.2">
      <c r="A8165" s="21">
        <v>46039</v>
      </c>
      <c r="D8165" s="375">
        <v>66.97</v>
      </c>
      <c r="E8165" s="375">
        <v>59.44</v>
      </c>
      <c r="F8165" s="564">
        <f t="shared" si="164"/>
        <v>1.1266823687752356</v>
      </c>
      <c r="K8165" s="375">
        <v>55.92</v>
      </c>
      <c r="M8165" s="376">
        <v>59.5</v>
      </c>
      <c r="N8165" s="840">
        <f t="shared" si="165"/>
        <v>24.99</v>
      </c>
    </row>
    <row r="8166" spans="1:14" x14ac:dyDescent="0.2">
      <c r="A8166" s="21">
        <v>46040</v>
      </c>
      <c r="D8166" s="375">
        <v>66.97</v>
      </c>
      <c r="E8166" s="375">
        <v>59.44</v>
      </c>
      <c r="F8166" s="564">
        <f t="shared" si="164"/>
        <v>1.1266823687752356</v>
      </c>
      <c r="K8166" s="375">
        <v>55.92</v>
      </c>
      <c r="M8166" s="376">
        <v>59.5</v>
      </c>
      <c r="N8166" s="840">
        <f t="shared" si="165"/>
        <v>24.99</v>
      </c>
    </row>
    <row r="8167" spans="1:14" x14ac:dyDescent="0.2">
      <c r="A8167" s="21">
        <v>46041</v>
      </c>
      <c r="D8167" s="18">
        <v>66.91</v>
      </c>
      <c r="E8167" s="375">
        <v>59.44</v>
      </c>
      <c r="F8167" s="564">
        <f t="shared" si="164"/>
        <v>1.1256729475100942</v>
      </c>
      <c r="K8167" s="375">
        <v>55.92</v>
      </c>
      <c r="M8167" s="376">
        <v>59.5</v>
      </c>
      <c r="N8167" s="840">
        <f t="shared" si="165"/>
        <v>24.99</v>
      </c>
    </row>
    <row r="8168" spans="1:14" x14ac:dyDescent="0.2">
      <c r="A8168" s="21">
        <v>46042</v>
      </c>
      <c r="D8168" s="18">
        <v>67.680000000000007</v>
      </c>
      <c r="E8168" s="18">
        <v>60.34</v>
      </c>
      <c r="F8168" s="564">
        <f t="shared" si="164"/>
        <v>1.1216440172356645</v>
      </c>
      <c r="K8168" s="18">
        <v>56.82</v>
      </c>
      <c r="M8168" s="161">
        <v>60.5</v>
      </c>
      <c r="N8168" s="839">
        <f t="shared" si="165"/>
        <v>25.41</v>
      </c>
    </row>
    <row r="8169" spans="1:14" x14ac:dyDescent="0.2">
      <c r="A8169" s="21">
        <v>46043</v>
      </c>
      <c r="D8169" s="18">
        <v>66.72</v>
      </c>
      <c r="E8169" s="18">
        <v>60.62</v>
      </c>
      <c r="F8169" s="564">
        <f t="shared" si="164"/>
        <v>1.1006268558231607</v>
      </c>
      <c r="K8169" s="161">
        <v>57.1</v>
      </c>
      <c r="M8169" s="161">
        <v>66.400000000000006</v>
      </c>
      <c r="N8169" s="839">
        <f t="shared" si="165"/>
        <v>27.888000000000002</v>
      </c>
    </row>
    <row r="8170" spans="1:14" x14ac:dyDescent="0.2">
      <c r="A8170" s="21">
        <v>46044</v>
      </c>
      <c r="D8170" s="18">
        <v>65.459999999999994</v>
      </c>
      <c r="E8170" s="18">
        <v>59.36</v>
      </c>
      <c r="F8170" s="564">
        <f t="shared" si="164"/>
        <v>1.1027628032345012</v>
      </c>
      <c r="K8170" s="18">
        <v>55.84</v>
      </c>
      <c r="M8170" s="161">
        <v>66.400000000000006</v>
      </c>
      <c r="N8170" s="839">
        <f t="shared" si="165"/>
        <v>27.888000000000002</v>
      </c>
    </row>
    <row r="8171" spans="1:14" x14ac:dyDescent="0.2">
      <c r="A8171" s="21">
        <v>46045</v>
      </c>
      <c r="D8171" s="375">
        <v>68.16</v>
      </c>
      <c r="E8171" s="375">
        <v>61.07</v>
      </c>
      <c r="F8171" s="564">
        <f t="shared" si="164"/>
        <v>1.1160962829539871</v>
      </c>
      <c r="K8171" s="375">
        <v>57.55</v>
      </c>
      <c r="M8171" s="376">
        <v>64.8</v>
      </c>
      <c r="N8171" s="840">
        <f t="shared" si="165"/>
        <v>27.216000000000001</v>
      </c>
    </row>
    <row r="8172" spans="1:14" x14ac:dyDescent="0.2">
      <c r="A8172" s="21">
        <v>46046</v>
      </c>
      <c r="D8172" s="375">
        <v>68.16</v>
      </c>
      <c r="E8172" s="375">
        <v>61.07</v>
      </c>
      <c r="F8172" s="564">
        <f t="shared" si="164"/>
        <v>1.1160962829539871</v>
      </c>
      <c r="K8172" s="375">
        <v>57.55</v>
      </c>
      <c r="M8172" s="376">
        <v>64.8</v>
      </c>
      <c r="N8172" s="840">
        <f t="shared" si="165"/>
        <v>27.216000000000001</v>
      </c>
    </row>
    <row r="8173" spans="1:14" x14ac:dyDescent="0.2">
      <c r="A8173" s="21">
        <v>46047</v>
      </c>
      <c r="D8173" s="375">
        <v>68.16</v>
      </c>
      <c r="E8173" s="375">
        <v>61.07</v>
      </c>
      <c r="F8173" s="564">
        <f t="shared" si="164"/>
        <v>1.1160962829539871</v>
      </c>
      <c r="K8173" s="375">
        <v>57.55</v>
      </c>
      <c r="M8173" s="376">
        <v>64.8</v>
      </c>
      <c r="N8173" s="840">
        <f t="shared" si="165"/>
        <v>27.216000000000001</v>
      </c>
    </row>
    <row r="8174" spans="1:14" x14ac:dyDescent="0.2">
      <c r="A8174" s="21">
        <v>46048</v>
      </c>
      <c r="D8174" s="161">
        <v>67.7</v>
      </c>
      <c r="E8174" s="18">
        <v>60.63</v>
      </c>
      <c r="F8174" s="564">
        <f t="shared" si="164"/>
        <v>1.1166089394689098</v>
      </c>
      <c r="K8174" s="18">
        <v>57.11</v>
      </c>
      <c r="M8174" s="161">
        <v>64.3</v>
      </c>
      <c r="N8174" s="839">
        <f t="shared" si="165"/>
        <v>27.006</v>
      </c>
    </row>
    <row r="8175" spans="1:14" x14ac:dyDescent="0.2">
      <c r="A8175" s="21">
        <v>46049</v>
      </c>
      <c r="D8175" s="18">
        <v>70.28</v>
      </c>
      <c r="E8175" s="18">
        <v>62.39</v>
      </c>
      <c r="F8175" s="564">
        <f t="shared" si="164"/>
        <v>1.1264625741304697</v>
      </c>
      <c r="K8175" s="18">
        <v>58.87</v>
      </c>
      <c r="M8175" s="161">
        <v>64.600000000000009</v>
      </c>
      <c r="N8175" s="839">
        <f t="shared" si="165"/>
        <v>27.132000000000005</v>
      </c>
    </row>
    <row r="8176" spans="1:14" x14ac:dyDescent="0.2">
      <c r="A8176" s="21">
        <v>46050</v>
      </c>
      <c r="D8176" s="161">
        <v>70.900000000000006</v>
      </c>
      <c r="E8176" s="18">
        <v>63.21</v>
      </c>
      <c r="F8176" s="564">
        <f t="shared" si="164"/>
        <v>1.1216579655117862</v>
      </c>
      <c r="K8176" s="18">
        <v>59.69</v>
      </c>
      <c r="M8176" s="161">
        <v>65.3</v>
      </c>
      <c r="N8176" s="839">
        <f t="shared" si="165"/>
        <v>27.426000000000002</v>
      </c>
    </row>
    <row r="8177" spans="1:14" x14ac:dyDescent="0.2">
      <c r="A8177" s="21">
        <v>46051</v>
      </c>
      <c r="D8177" s="161">
        <v>71</v>
      </c>
      <c r="E8177" s="18">
        <v>65.42</v>
      </c>
      <c r="F8177" s="564">
        <f t="shared" si="164"/>
        <v>1.0852950168144297</v>
      </c>
      <c r="K8177" s="161">
        <v>61.9</v>
      </c>
      <c r="M8177" s="161">
        <v>66.100000000000009</v>
      </c>
      <c r="N8177" s="839">
        <f t="shared" si="165"/>
        <v>27.762</v>
      </c>
    </row>
    <row r="8178" spans="1:14" x14ac:dyDescent="0.2">
      <c r="A8178" s="21">
        <v>46052</v>
      </c>
      <c r="D8178" s="375">
        <v>72.25</v>
      </c>
      <c r="E8178" s="375">
        <v>65.209999999999994</v>
      </c>
      <c r="F8178" s="564">
        <f t="shared" si="164"/>
        <v>1.1079589020088945</v>
      </c>
      <c r="K8178" s="375">
        <v>61.69</v>
      </c>
      <c r="M8178" s="376">
        <v>65.900000000000006</v>
      </c>
      <c r="N8178" s="840">
        <f t="shared" si="165"/>
        <v>27.678000000000001</v>
      </c>
    </row>
    <row r="8179" spans="1:14" ht="13.2" x14ac:dyDescent="0.2">
      <c r="A8179" s="21">
        <v>46053</v>
      </c>
      <c r="D8179" s="375">
        <v>72.25</v>
      </c>
      <c r="E8179" s="375">
        <v>65.209999999999994</v>
      </c>
      <c r="F8179" s="564">
        <f t="shared" si="164"/>
        <v>1.1079589020088945</v>
      </c>
      <c r="H8179" s="750">
        <f>AVERAGE(D8149:D8179)</f>
        <v>66.344838709677433</v>
      </c>
      <c r="I8179" s="750">
        <f>AVERAGE(E8149:E8179)</f>
        <v>60.037419354838711</v>
      </c>
      <c r="K8179" s="375">
        <v>61.69</v>
      </c>
      <c r="M8179" s="376">
        <v>65.900000000000006</v>
      </c>
      <c r="N8179" s="840">
        <f t="shared" si="165"/>
        <v>27.678000000000001</v>
      </c>
    </row>
    <row r="8180" spans="1:14" x14ac:dyDescent="0.2">
      <c r="A8180" s="21">
        <v>46054</v>
      </c>
      <c r="D8180" s="430">
        <v>72.25</v>
      </c>
      <c r="E8180" s="430">
        <v>65.209999999999994</v>
      </c>
      <c r="F8180" s="564">
        <f t="shared" si="164"/>
        <v>1.1079589020088945</v>
      </c>
      <c r="K8180" s="430">
        <v>61.69</v>
      </c>
      <c r="M8180" s="433">
        <v>65.900000000000006</v>
      </c>
      <c r="N8180" s="843">
        <f t="shared" si="165"/>
        <v>27.678000000000001</v>
      </c>
    </row>
    <row r="8181" spans="1:14" x14ac:dyDescent="0.2">
      <c r="A8181" s="21">
        <v>46055</v>
      </c>
      <c r="D8181" s="18">
        <v>67.72</v>
      </c>
      <c r="E8181" s="18">
        <v>62.14</v>
      </c>
      <c r="F8181" s="564">
        <f t="shared" si="164"/>
        <v>1.0897972320566462</v>
      </c>
      <c r="K8181" s="18">
        <v>58.62</v>
      </c>
      <c r="M8181" s="161">
        <v>62.1</v>
      </c>
      <c r="N8181" s="839">
        <f t="shared" si="165"/>
        <v>26.082000000000001</v>
      </c>
    </row>
    <row r="8182" spans="1:14" x14ac:dyDescent="0.2">
      <c r="A8182" s="21">
        <v>46056</v>
      </c>
      <c r="D8182" s="18">
        <v>70.010000000000005</v>
      </c>
      <c r="E8182" s="18">
        <v>63.21</v>
      </c>
      <c r="F8182" s="564">
        <f t="shared" si="164"/>
        <v>1.107577914886885</v>
      </c>
      <c r="K8182" s="18">
        <v>59.69</v>
      </c>
      <c r="M8182" s="161">
        <v>62.8</v>
      </c>
      <c r="N8182" s="839">
        <f t="shared" si="165"/>
        <v>26.376000000000001</v>
      </c>
    </row>
    <row r="8183" spans="1:14" x14ac:dyDescent="0.2">
      <c r="A8183" s="21">
        <v>46057</v>
      </c>
      <c r="D8183" s="18">
        <v>71.150000000000006</v>
      </c>
      <c r="E8183" s="18">
        <v>65.14</v>
      </c>
      <c r="F8183" s="564">
        <f t="shared" si="164"/>
        <v>1.092262818544673</v>
      </c>
      <c r="K8183" s="18">
        <v>61.62</v>
      </c>
      <c r="M8183" s="161">
        <v>63.800000000000004</v>
      </c>
      <c r="N8183" s="839">
        <f t="shared" si="165"/>
        <v>26.795999999999999</v>
      </c>
    </row>
    <row r="8184" spans="1:14" x14ac:dyDescent="0.2">
      <c r="A8184" s="21">
        <v>46058</v>
      </c>
      <c r="D8184" s="18">
        <v>69.87</v>
      </c>
      <c r="E8184" s="18">
        <v>63.29</v>
      </c>
      <c r="F8184" s="564">
        <f t="shared" si="164"/>
        <v>1.103965871385685</v>
      </c>
      <c r="K8184" s="18">
        <v>59.77</v>
      </c>
      <c r="M8184" s="161">
        <v>62.1</v>
      </c>
      <c r="N8184" s="839">
        <f t="shared" si="165"/>
        <v>26.082000000000001</v>
      </c>
    </row>
    <row r="8185" spans="1:14" x14ac:dyDescent="0.2">
      <c r="A8185" s="21">
        <v>46059</v>
      </c>
      <c r="D8185" s="375">
        <v>70.45</v>
      </c>
      <c r="E8185" s="375">
        <v>63.55</v>
      </c>
      <c r="F8185" s="564">
        <f t="shared" si="164"/>
        <v>1.1085759244689222</v>
      </c>
      <c r="K8185" s="375">
        <v>60.03</v>
      </c>
      <c r="M8185" s="376">
        <v>62</v>
      </c>
      <c r="N8185" s="840">
        <f t="shared" si="165"/>
        <v>26.04</v>
      </c>
    </row>
    <row r="8186" spans="1:14" x14ac:dyDescent="0.2">
      <c r="A8186" s="21">
        <v>46060</v>
      </c>
      <c r="D8186" s="375">
        <v>70.45</v>
      </c>
      <c r="E8186" s="375">
        <v>63.55</v>
      </c>
      <c r="F8186" s="564">
        <f t="shared" si="164"/>
        <v>1.1085759244689222</v>
      </c>
      <c r="K8186" s="375">
        <v>60.03</v>
      </c>
      <c r="M8186" s="376">
        <v>62</v>
      </c>
      <c r="N8186" s="840">
        <f t="shared" si="165"/>
        <v>26.04</v>
      </c>
    </row>
    <row r="8187" spans="1:14" x14ac:dyDescent="0.2">
      <c r="A8187" s="21">
        <v>46061</v>
      </c>
      <c r="D8187" s="375">
        <v>70.45</v>
      </c>
      <c r="E8187" s="375">
        <v>63.55</v>
      </c>
      <c r="F8187" s="564">
        <f t="shared" si="164"/>
        <v>1.1085759244689222</v>
      </c>
      <c r="K8187" s="375">
        <v>60.03</v>
      </c>
      <c r="M8187" s="376">
        <v>62</v>
      </c>
      <c r="N8187" s="840">
        <f t="shared" si="165"/>
        <v>26.04</v>
      </c>
    </row>
    <row r="8188" spans="1:14" x14ac:dyDescent="0.2">
      <c r="A8188" s="21">
        <v>46062</v>
      </c>
      <c r="D8188" s="18">
        <v>71.19</v>
      </c>
      <c r="E8188" s="18">
        <v>64.36</v>
      </c>
      <c r="F8188" s="564">
        <f t="shared" si="164"/>
        <v>1.1061218147917962</v>
      </c>
      <c r="K8188" s="18">
        <v>60.84</v>
      </c>
      <c r="M8188" s="161">
        <v>62</v>
      </c>
      <c r="N8188" s="839">
        <f t="shared" si="165"/>
        <v>26.04</v>
      </c>
    </row>
    <row r="8189" spans="1:14" x14ac:dyDescent="0.2">
      <c r="A8189" s="21">
        <v>46063</v>
      </c>
      <c r="D8189" s="18">
        <v>71.010000000000005</v>
      </c>
      <c r="E8189" s="18">
        <v>63.96</v>
      </c>
      <c r="F8189" s="564">
        <f t="shared" si="164"/>
        <v>1.1102251407129458</v>
      </c>
      <c r="K8189" s="18">
        <v>60.44</v>
      </c>
      <c r="M8189" s="161">
        <v>61.3</v>
      </c>
      <c r="N8189" s="839">
        <f t="shared" si="165"/>
        <v>25.745999999999999</v>
      </c>
    </row>
    <row r="8190" spans="1:14" x14ac:dyDescent="0.2">
      <c r="A8190" s="21">
        <v>46064</v>
      </c>
      <c r="D8190" s="18">
        <v>71.52</v>
      </c>
      <c r="E8190" s="18">
        <v>64.63</v>
      </c>
      <c r="F8190" s="564">
        <f t="shared" si="164"/>
        <v>1.1066068389292898</v>
      </c>
      <c r="K8190" s="18">
        <v>61.11</v>
      </c>
      <c r="M8190" s="161">
        <v>61.8</v>
      </c>
      <c r="N8190" s="839">
        <f t="shared" si="165"/>
        <v>25.956</v>
      </c>
    </row>
    <row r="8191" spans="1:14" x14ac:dyDescent="0.2">
      <c r="A8191" s="21">
        <v>46065</v>
      </c>
      <c r="D8191" s="161">
        <v>69.8</v>
      </c>
      <c r="E8191" s="18">
        <v>62.84</v>
      </c>
      <c r="F8191" s="564">
        <f t="shared" si="164"/>
        <v>1.1107574793125397</v>
      </c>
      <c r="K8191" s="18">
        <v>59.32</v>
      </c>
      <c r="M8191" s="161">
        <v>59.8</v>
      </c>
      <c r="N8191" s="839">
        <f t="shared" si="165"/>
        <v>25.116</v>
      </c>
    </row>
    <row r="8192" spans="1:14" x14ac:dyDescent="0.2">
      <c r="A8192" s="21">
        <v>46066</v>
      </c>
      <c r="D8192" s="375">
        <v>69.959999999999994</v>
      </c>
      <c r="E8192" s="375">
        <v>62.89</v>
      </c>
      <c r="F8192" s="564">
        <f t="shared" si="164"/>
        <v>1.1124185085069167</v>
      </c>
      <c r="K8192" s="375">
        <v>59.37</v>
      </c>
      <c r="M8192" s="376">
        <v>59.8</v>
      </c>
      <c r="N8192" s="840">
        <f t="shared" si="165"/>
        <v>25.116</v>
      </c>
    </row>
    <row r="8193" spans="1:14" x14ac:dyDescent="0.2">
      <c r="A8193" s="21">
        <v>46067</v>
      </c>
      <c r="D8193" s="375">
        <v>69.959999999999994</v>
      </c>
      <c r="E8193" s="375">
        <v>62.89</v>
      </c>
      <c r="F8193" s="564">
        <f t="shared" si="164"/>
        <v>1.1124185085069167</v>
      </c>
      <c r="K8193" s="375">
        <v>59.37</v>
      </c>
      <c r="M8193" s="376">
        <v>59.8</v>
      </c>
      <c r="N8193" s="840">
        <f t="shared" si="165"/>
        <v>25.116</v>
      </c>
    </row>
    <row r="8194" spans="1:14" x14ac:dyDescent="0.2">
      <c r="A8194" s="21">
        <v>46068</v>
      </c>
      <c r="D8194" s="375">
        <v>69.959999999999994</v>
      </c>
      <c r="E8194" s="375">
        <v>62.89</v>
      </c>
      <c r="F8194" s="564">
        <f t="shared" si="164"/>
        <v>1.1124185085069167</v>
      </c>
      <c r="K8194" s="375">
        <v>59.37</v>
      </c>
      <c r="M8194" s="376">
        <v>59.8</v>
      </c>
      <c r="N8194" s="840">
        <f t="shared" si="165"/>
        <v>25.116</v>
      </c>
    </row>
    <row r="8195" spans="1:14" x14ac:dyDescent="0.2">
      <c r="A8195" s="21">
        <v>46069</v>
      </c>
      <c r="D8195" s="18">
        <v>70.81</v>
      </c>
      <c r="E8195" s="375">
        <v>62.89</v>
      </c>
      <c r="F8195" s="846" t="s">
        <v>3277</v>
      </c>
      <c r="K8195" s="375">
        <v>59.37</v>
      </c>
      <c r="M8195" s="376">
        <v>59.8</v>
      </c>
      <c r="N8195" s="840">
        <f t="shared" si="165"/>
        <v>25.116</v>
      </c>
    </row>
    <row r="8196" spans="1:14" x14ac:dyDescent="0.2">
      <c r="A8196" s="21">
        <v>46070</v>
      </c>
      <c r="D8196" s="18">
        <v>69.77</v>
      </c>
      <c r="E8196" s="18">
        <v>62.33</v>
      </c>
      <c r="F8196" s="564">
        <f t="shared" si="164"/>
        <v>1.1193646719075887</v>
      </c>
      <c r="K8196" s="18">
        <v>58.81</v>
      </c>
      <c r="M8196" s="161">
        <v>59.3</v>
      </c>
      <c r="N8196" s="839">
        <f t="shared" si="165"/>
        <v>24.905999999999999</v>
      </c>
    </row>
    <row r="8197" spans="1:14" x14ac:dyDescent="0.2">
      <c r="A8197" s="21">
        <v>46071</v>
      </c>
      <c r="D8197" s="18">
        <v>71.78</v>
      </c>
      <c r="E8197" s="18">
        <v>65.19</v>
      </c>
      <c r="F8197" s="564">
        <f t="shared" si="164"/>
        <v>1.1010891240987881</v>
      </c>
      <c r="K8197" s="18">
        <v>61.67</v>
      </c>
      <c r="M8197" s="161">
        <v>60.6</v>
      </c>
      <c r="N8197" s="839">
        <f t="shared" si="165"/>
        <v>25.451999999999998</v>
      </c>
    </row>
    <row r="8198" spans="1:14" x14ac:dyDescent="0.2">
      <c r="A8198" s="21">
        <v>46072</v>
      </c>
      <c r="D8198" s="18">
        <v>73.17</v>
      </c>
      <c r="E8198" s="18">
        <v>66.430000000000007</v>
      </c>
      <c r="F8198" s="564">
        <f t="shared" si="164"/>
        <v>1.1014601836519644</v>
      </c>
      <c r="K8198" s="18">
        <v>62.91</v>
      </c>
      <c r="M8198" s="161">
        <v>60.6</v>
      </c>
      <c r="N8198" s="839">
        <f t="shared" si="165"/>
        <v>25.451999999999998</v>
      </c>
    </row>
    <row r="8199" spans="1:14" x14ac:dyDescent="0.2">
      <c r="A8199" s="21">
        <v>46073</v>
      </c>
      <c r="D8199" s="375">
        <v>72.75</v>
      </c>
      <c r="E8199" s="375">
        <v>66.39</v>
      </c>
      <c r="F8199" s="564">
        <f t="shared" si="164"/>
        <v>1.0957975598734748</v>
      </c>
      <c r="K8199" s="375">
        <v>62.87</v>
      </c>
      <c r="M8199" s="376">
        <v>61.5</v>
      </c>
      <c r="N8199" s="840">
        <f t="shared" si="165"/>
        <v>25.83</v>
      </c>
    </row>
    <row r="8200" spans="1:14" x14ac:dyDescent="0.2">
      <c r="A8200" s="21">
        <v>46074</v>
      </c>
      <c r="D8200" s="375">
        <v>72.75</v>
      </c>
      <c r="E8200" s="375">
        <v>66.39</v>
      </c>
      <c r="F8200" s="564">
        <f t="shared" si="164"/>
        <v>1.0957975598734748</v>
      </c>
      <c r="K8200" s="375">
        <v>62.87</v>
      </c>
      <c r="M8200" s="376">
        <v>61.5</v>
      </c>
      <c r="N8200" s="840">
        <f t="shared" si="165"/>
        <v>25.83</v>
      </c>
    </row>
    <row r="8201" spans="1:14" x14ac:dyDescent="0.2">
      <c r="A8201" s="21">
        <v>46075</v>
      </c>
      <c r="D8201" s="375">
        <v>72.75</v>
      </c>
      <c r="E8201" s="375">
        <v>66.39</v>
      </c>
      <c r="F8201" s="564">
        <f t="shared" si="164"/>
        <v>1.0957975598734748</v>
      </c>
      <c r="K8201" s="375">
        <v>62.87</v>
      </c>
      <c r="M8201" s="376">
        <v>61.5</v>
      </c>
      <c r="N8201" s="840">
        <f t="shared" si="165"/>
        <v>25.83</v>
      </c>
    </row>
    <row r="8202" spans="1:14" x14ac:dyDescent="0.2">
      <c r="A8202" s="21">
        <v>46076</v>
      </c>
      <c r="D8202" s="161">
        <v>71.900000000000006</v>
      </c>
      <c r="E8202" s="18">
        <v>66.31</v>
      </c>
      <c r="F8202" s="564">
        <f t="shared" ref="F8202:F8265" si="166">D8202/E8202</f>
        <v>1.0843010104056703</v>
      </c>
      <c r="K8202" s="18">
        <v>62.79</v>
      </c>
      <c r="M8202" s="161">
        <v>60.5</v>
      </c>
      <c r="N8202" s="839">
        <f t="shared" si="165"/>
        <v>25.41</v>
      </c>
    </row>
    <row r="8203" spans="1:14" x14ac:dyDescent="0.2">
      <c r="A8203" s="21">
        <v>46077</v>
      </c>
      <c r="D8203" s="18">
        <v>71.209999999999994</v>
      </c>
      <c r="E8203" s="18">
        <v>65.63</v>
      </c>
      <c r="F8203" s="564">
        <f t="shared" si="166"/>
        <v>1.0850220935547767</v>
      </c>
      <c r="K8203" s="18">
        <v>62.11</v>
      </c>
      <c r="M8203" s="161">
        <v>58.5</v>
      </c>
      <c r="N8203" s="839">
        <f t="shared" si="165"/>
        <v>24.57</v>
      </c>
    </row>
    <row r="8204" spans="1:14" x14ac:dyDescent="0.2">
      <c r="A8204" s="21">
        <v>46078</v>
      </c>
      <c r="D8204" s="18">
        <v>70.69</v>
      </c>
      <c r="E8204" s="18">
        <v>65.42</v>
      </c>
      <c r="F8204" s="564">
        <f t="shared" si="166"/>
        <v>1.0805564047691836</v>
      </c>
      <c r="K8204" s="161">
        <v>61.9</v>
      </c>
      <c r="M8204" s="161">
        <v>60.3</v>
      </c>
      <c r="N8204" s="839">
        <f t="shared" si="165"/>
        <v>25.326000000000001</v>
      </c>
    </row>
    <row r="8205" spans="1:14" x14ac:dyDescent="0.2">
      <c r="A8205" s="21">
        <v>46079</v>
      </c>
      <c r="D8205" s="18">
        <v>71.66</v>
      </c>
      <c r="E8205" s="18">
        <v>65.209999999999994</v>
      </c>
      <c r="F8205" s="564">
        <f t="shared" si="166"/>
        <v>1.0989112099371263</v>
      </c>
      <c r="K8205" s="18">
        <v>61.69</v>
      </c>
      <c r="M8205" s="161">
        <v>61.5</v>
      </c>
      <c r="N8205" s="839">
        <f t="shared" si="165"/>
        <v>25.83</v>
      </c>
    </row>
    <row r="8206" spans="1:14" x14ac:dyDescent="0.2">
      <c r="A8206" s="21">
        <v>46080</v>
      </c>
      <c r="D8206" s="375">
        <v>71.319999999999993</v>
      </c>
      <c r="E8206" s="375">
        <v>67.02</v>
      </c>
      <c r="F8206" s="564">
        <f t="shared" si="166"/>
        <v>1.0641599522530587</v>
      </c>
      <c r="K8206" s="376">
        <v>63.5</v>
      </c>
      <c r="M8206" s="376">
        <v>66.3</v>
      </c>
      <c r="N8206" s="840">
        <f t="shared" si="165"/>
        <v>27.845999999999997</v>
      </c>
    </row>
    <row r="8207" spans="1:14" ht="13.2" x14ac:dyDescent="0.2">
      <c r="A8207" s="21">
        <v>46081</v>
      </c>
      <c r="D8207" s="375">
        <v>71.319999999999993</v>
      </c>
      <c r="E8207" s="375">
        <v>67.02</v>
      </c>
      <c r="F8207" s="564">
        <f t="shared" si="166"/>
        <v>1.0641599522530587</v>
      </c>
      <c r="H8207" s="750">
        <f>AVERAGE(D8180:D8207)</f>
        <v>70.986785714285716</v>
      </c>
      <c r="I8207" s="750">
        <f>AVERAGE(E8180:E8207)</f>
        <v>64.525714285714301</v>
      </c>
      <c r="K8207" s="376">
        <v>63.5</v>
      </c>
      <c r="M8207" s="376">
        <v>66.3</v>
      </c>
      <c r="N8207" s="840">
        <f t="shared" si="165"/>
        <v>27.845999999999997</v>
      </c>
    </row>
    <row r="8208" spans="1:14" x14ac:dyDescent="0.2">
      <c r="A8208" s="21">
        <v>46082</v>
      </c>
      <c r="D8208" s="430">
        <v>71.319999999999993</v>
      </c>
      <c r="E8208" s="430">
        <v>67.02</v>
      </c>
      <c r="F8208" s="564">
        <f t="shared" si="166"/>
        <v>1.0641599522530587</v>
      </c>
      <c r="K8208" s="431">
        <v>63.5</v>
      </c>
      <c r="M8208" s="433">
        <v>66.3</v>
      </c>
      <c r="N8208" s="843">
        <f t="shared" si="165"/>
        <v>27.845999999999997</v>
      </c>
    </row>
    <row r="8209" spans="1:14" x14ac:dyDescent="0.2">
      <c r="A8209" s="21">
        <v>46083</v>
      </c>
      <c r="D8209" s="18">
        <v>77.239999999999995</v>
      </c>
      <c r="E8209" s="18">
        <v>71.23</v>
      </c>
      <c r="F8209" s="564">
        <f t="shared" si="166"/>
        <v>1.0843745612803593</v>
      </c>
      <c r="K8209" s="18">
        <v>67.709999999999994</v>
      </c>
      <c r="M8209" s="161">
        <v>67.400000000000006</v>
      </c>
      <c r="N8209" s="839">
        <f t="shared" si="165"/>
        <v>28.308000000000003</v>
      </c>
    </row>
    <row r="8210" spans="1:14" x14ac:dyDescent="0.2">
      <c r="A8210" s="21">
        <v>46084</v>
      </c>
      <c r="D8210" s="18">
        <v>83.28</v>
      </c>
      <c r="E8210" s="18">
        <v>74.56</v>
      </c>
      <c r="F8210" s="564">
        <f t="shared" si="166"/>
        <v>1.1169527896995708</v>
      </c>
      <c r="K8210" s="18">
        <v>71.040000000000006</v>
      </c>
      <c r="M8210" s="161">
        <v>71</v>
      </c>
      <c r="N8210" s="839">
        <f t="shared" si="165"/>
        <v>29.82</v>
      </c>
    </row>
    <row r="8211" spans="1:14" x14ac:dyDescent="0.2">
      <c r="A8211" s="21">
        <v>46085</v>
      </c>
      <c r="D8211" s="18">
        <v>81.56</v>
      </c>
      <c r="E8211" s="18">
        <v>74.66</v>
      </c>
      <c r="F8211" s="564">
        <f t="shared" si="166"/>
        <v>1.0924189659791053</v>
      </c>
      <c r="K8211" s="18">
        <v>71.14</v>
      </c>
      <c r="M8211" s="161">
        <v>68.300000000000011</v>
      </c>
      <c r="N8211" s="839">
        <f t="shared" ref="N8211:N8274" si="167">(M8211/100)*42</f>
        <v>28.686000000000007</v>
      </c>
    </row>
    <row r="8212" spans="1:14" x14ac:dyDescent="0.2">
      <c r="A8212" s="21">
        <v>46086</v>
      </c>
      <c r="D8212" s="18">
        <v>88.59</v>
      </c>
      <c r="E8212" s="18">
        <v>81.010000000000005</v>
      </c>
      <c r="F8212" s="564">
        <f t="shared" si="166"/>
        <v>1.0935686952228121</v>
      </c>
      <c r="K8212" s="18">
        <v>77.489999999999995</v>
      </c>
      <c r="M8212" s="161">
        <v>70.5</v>
      </c>
      <c r="N8212" s="839">
        <f t="shared" si="167"/>
        <v>29.61</v>
      </c>
    </row>
    <row r="8213" spans="1:14" x14ac:dyDescent="0.2">
      <c r="A8213" s="21">
        <v>46087</v>
      </c>
      <c r="D8213" s="375">
        <v>95.74</v>
      </c>
      <c r="E8213" s="376">
        <v>90.9</v>
      </c>
      <c r="F8213" s="564">
        <f t="shared" si="166"/>
        <v>1.0532453245324531</v>
      </c>
      <c r="K8213" s="375">
        <v>87.38</v>
      </c>
      <c r="M8213" s="376">
        <v>74</v>
      </c>
      <c r="N8213" s="840">
        <f t="shared" si="167"/>
        <v>31.08</v>
      </c>
    </row>
    <row r="8214" spans="1:14" x14ac:dyDescent="0.2">
      <c r="A8214" s="21">
        <v>46088</v>
      </c>
      <c r="D8214" s="375">
        <v>95.74</v>
      </c>
      <c r="E8214" s="376">
        <v>90.9</v>
      </c>
      <c r="F8214" s="564">
        <f t="shared" si="166"/>
        <v>1.0532453245324531</v>
      </c>
      <c r="K8214" s="375">
        <v>87.38</v>
      </c>
      <c r="M8214" s="376">
        <v>74</v>
      </c>
      <c r="N8214" s="840">
        <f t="shared" si="167"/>
        <v>31.08</v>
      </c>
    </row>
    <row r="8215" spans="1:14" x14ac:dyDescent="0.2">
      <c r="A8215" s="21">
        <v>46089</v>
      </c>
      <c r="D8215" s="375">
        <v>95.74</v>
      </c>
      <c r="E8215" s="376">
        <v>90.9</v>
      </c>
      <c r="F8215" s="564">
        <f t="shared" si="166"/>
        <v>1.0532453245324531</v>
      </c>
      <c r="K8215" s="375">
        <v>87.38</v>
      </c>
      <c r="M8215" s="376">
        <v>74</v>
      </c>
      <c r="N8215" s="840">
        <f t="shared" si="167"/>
        <v>31.08</v>
      </c>
    </row>
    <row r="8216" spans="1:14" x14ac:dyDescent="0.2">
      <c r="A8216" s="21">
        <v>46090</v>
      </c>
      <c r="D8216" s="18">
        <v>94.35</v>
      </c>
      <c r="E8216" s="18">
        <v>94.77</v>
      </c>
      <c r="F8216" s="564">
        <f t="shared" si="166"/>
        <v>0.99556821779044002</v>
      </c>
      <c r="K8216" s="18">
        <v>91.25</v>
      </c>
      <c r="M8216" s="161">
        <v>74.5</v>
      </c>
      <c r="N8216" s="839">
        <f t="shared" si="167"/>
        <v>31.29</v>
      </c>
    </row>
    <row r="8217" spans="1:14" x14ac:dyDescent="0.2">
      <c r="A8217" s="21">
        <v>46091</v>
      </c>
      <c r="D8217" s="18">
        <v>89.84</v>
      </c>
      <c r="E8217" s="18">
        <v>83.45</v>
      </c>
      <c r="F8217" s="564">
        <f t="shared" si="166"/>
        <v>1.0765727980826842</v>
      </c>
      <c r="K8217" s="18">
        <v>79.930000000000007</v>
      </c>
      <c r="M8217" s="161">
        <v>67.800000000000011</v>
      </c>
      <c r="N8217" s="839">
        <f t="shared" si="167"/>
        <v>28.476000000000006</v>
      </c>
    </row>
    <row r="8218" spans="1:14" x14ac:dyDescent="0.2">
      <c r="A8218" s="21">
        <v>46092</v>
      </c>
      <c r="D8218" s="18">
        <v>90.98</v>
      </c>
      <c r="E8218" s="18">
        <v>87.25</v>
      </c>
      <c r="F8218" s="564">
        <f t="shared" si="166"/>
        <v>1.0427507163323784</v>
      </c>
      <c r="K8218" s="18">
        <v>83.73</v>
      </c>
      <c r="M8218" s="161">
        <v>70.099999999999994</v>
      </c>
      <c r="N8218" s="839">
        <f t="shared" si="167"/>
        <v>29.441999999999997</v>
      </c>
    </row>
    <row r="8219" spans="1:14" x14ac:dyDescent="0.2">
      <c r="A8219" s="21">
        <v>46093</v>
      </c>
      <c r="D8219" s="18">
        <v>102.38</v>
      </c>
      <c r="E8219" s="18">
        <v>95.73</v>
      </c>
      <c r="F8219" s="564">
        <f t="shared" si="166"/>
        <v>1.0694662070406351</v>
      </c>
      <c r="K8219" s="18">
        <v>92.21</v>
      </c>
      <c r="M8219" s="161">
        <v>73</v>
      </c>
      <c r="N8219" s="839">
        <f t="shared" si="167"/>
        <v>30.66</v>
      </c>
    </row>
    <row r="8220" spans="1:14" x14ac:dyDescent="0.2">
      <c r="A8220" s="21">
        <v>46094</v>
      </c>
      <c r="D8220" s="375">
        <v>103.23</v>
      </c>
      <c r="E8220" s="375">
        <v>98.71</v>
      </c>
      <c r="F8220" s="564">
        <f t="shared" si="166"/>
        <v>1.0457907000303921</v>
      </c>
      <c r="K8220" s="375">
        <v>95.19</v>
      </c>
      <c r="M8220" s="376">
        <v>79</v>
      </c>
      <c r="N8220" s="840">
        <f t="shared" si="167"/>
        <v>33.18</v>
      </c>
    </row>
    <row r="8221" spans="1:14" x14ac:dyDescent="0.2">
      <c r="A8221" s="21">
        <v>46095</v>
      </c>
      <c r="D8221" s="375">
        <v>103.23</v>
      </c>
      <c r="E8221" s="375">
        <v>98.71</v>
      </c>
      <c r="F8221" s="564">
        <f t="shared" si="166"/>
        <v>1.0457907000303921</v>
      </c>
      <c r="K8221" s="375">
        <v>95.19</v>
      </c>
      <c r="M8221" s="376">
        <v>79</v>
      </c>
      <c r="N8221" s="840">
        <f t="shared" si="167"/>
        <v>33.18</v>
      </c>
    </row>
    <row r="8222" spans="1:14" x14ac:dyDescent="0.2">
      <c r="A8222" s="21">
        <v>46096</v>
      </c>
      <c r="D8222" s="375">
        <v>103.23</v>
      </c>
      <c r="E8222" s="375">
        <v>98.71</v>
      </c>
      <c r="F8222" s="564">
        <f t="shared" si="166"/>
        <v>1.0457907000303921</v>
      </c>
      <c r="K8222" s="375">
        <v>95.19</v>
      </c>
      <c r="M8222" s="376">
        <v>79</v>
      </c>
      <c r="N8222" s="840">
        <f t="shared" si="167"/>
        <v>33.18</v>
      </c>
    </row>
    <row r="8223" spans="1:14" x14ac:dyDescent="0.2">
      <c r="A8223" s="21">
        <v>46097</v>
      </c>
      <c r="D8223" s="18">
        <v>101.04</v>
      </c>
      <c r="E8223" s="161">
        <v>93.5</v>
      </c>
      <c r="F8223" s="564">
        <f t="shared" si="166"/>
        <v>1.0806417112299467</v>
      </c>
      <c r="K8223" s="18">
        <v>89.98</v>
      </c>
      <c r="M8223" s="161">
        <v>72.399999999999991</v>
      </c>
      <c r="N8223" s="839">
        <f t="shared" si="167"/>
        <v>30.407999999999994</v>
      </c>
    </row>
    <row r="8224" spans="1:14" x14ac:dyDescent="0.2">
      <c r="A8224" s="21">
        <v>46098</v>
      </c>
      <c r="D8224" s="18">
        <v>108.39</v>
      </c>
      <c r="E8224" s="18">
        <v>96.21</v>
      </c>
      <c r="F8224" s="564">
        <f t="shared" si="166"/>
        <v>1.1265980667290303</v>
      </c>
      <c r="K8224" s="18">
        <v>92.69</v>
      </c>
      <c r="M8224" s="161">
        <v>72.399999999999991</v>
      </c>
      <c r="N8224" s="839">
        <f t="shared" si="167"/>
        <v>30.407999999999994</v>
      </c>
    </row>
    <row r="8225" spans="1:14" x14ac:dyDescent="0.2">
      <c r="A8225" s="21">
        <v>46099</v>
      </c>
      <c r="D8225" s="18">
        <v>118.09</v>
      </c>
      <c r="E8225" s="18">
        <v>96.32</v>
      </c>
      <c r="F8225" s="564">
        <f t="shared" si="166"/>
        <v>1.2260174418604652</v>
      </c>
      <c r="K8225" s="161">
        <v>92.8</v>
      </c>
      <c r="M8225" s="161">
        <v>72.399999999999991</v>
      </c>
      <c r="N8225" s="839">
        <f t="shared" si="167"/>
        <v>30.407999999999994</v>
      </c>
    </row>
    <row r="8226" spans="1:14" x14ac:dyDescent="0.2">
      <c r="A8226" s="21">
        <v>46100</v>
      </c>
      <c r="D8226" s="18">
        <v>111.05</v>
      </c>
      <c r="E8226" s="18">
        <v>96.14</v>
      </c>
      <c r="F8226" s="564">
        <f t="shared" si="166"/>
        <v>1.1550863324318701</v>
      </c>
      <c r="K8226" s="18">
        <v>92.62</v>
      </c>
      <c r="M8226" s="161">
        <v>72.399999999999991</v>
      </c>
      <c r="N8226" s="839">
        <f t="shared" si="167"/>
        <v>30.407999999999994</v>
      </c>
    </row>
    <row r="8227" spans="1:14" x14ac:dyDescent="0.2">
      <c r="A8227" s="21">
        <v>46101</v>
      </c>
      <c r="D8227" s="375">
        <v>118.42</v>
      </c>
      <c r="E8227" s="375">
        <v>98.32</v>
      </c>
      <c r="F8227" s="564">
        <f t="shared" si="166"/>
        <v>1.2044344995931653</v>
      </c>
      <c r="K8227" s="376">
        <v>94.8</v>
      </c>
      <c r="M8227" s="376">
        <v>72.399999999999991</v>
      </c>
      <c r="N8227" s="840">
        <f t="shared" si="167"/>
        <v>30.407999999999994</v>
      </c>
    </row>
    <row r="8228" spans="1:14" x14ac:dyDescent="0.2">
      <c r="A8228" s="21">
        <v>46102</v>
      </c>
      <c r="D8228" s="375">
        <v>118.42</v>
      </c>
      <c r="E8228" s="375">
        <v>98.32</v>
      </c>
      <c r="F8228" s="564">
        <f t="shared" si="166"/>
        <v>1.2044344995931653</v>
      </c>
      <c r="K8228" s="376">
        <v>94.8</v>
      </c>
      <c r="M8228" s="376">
        <v>72.399999999999991</v>
      </c>
      <c r="N8228" s="840">
        <f t="shared" si="167"/>
        <v>30.407999999999994</v>
      </c>
    </row>
    <row r="8229" spans="1:14" x14ac:dyDescent="0.2">
      <c r="A8229" s="21">
        <v>46103</v>
      </c>
      <c r="D8229" s="375">
        <v>118.42</v>
      </c>
      <c r="E8229" s="375">
        <v>98.32</v>
      </c>
      <c r="F8229" s="564">
        <f t="shared" si="166"/>
        <v>1.2044344995931653</v>
      </c>
      <c r="K8229" s="376">
        <v>94.8</v>
      </c>
      <c r="M8229" s="376">
        <v>72.399999999999991</v>
      </c>
      <c r="N8229" s="840">
        <f t="shared" si="167"/>
        <v>30.407999999999994</v>
      </c>
    </row>
    <row r="8230" spans="1:14" x14ac:dyDescent="0.2">
      <c r="A8230" s="21">
        <v>46104</v>
      </c>
      <c r="D8230" s="18">
        <v>103.79</v>
      </c>
      <c r="E8230" s="18">
        <v>88.13</v>
      </c>
      <c r="F8230" s="564">
        <f t="shared" si="166"/>
        <v>1.1776920458413709</v>
      </c>
      <c r="K8230" s="18">
        <v>84.61</v>
      </c>
      <c r="M8230" s="161">
        <v>72.399999999999991</v>
      </c>
      <c r="N8230" s="839">
        <f t="shared" si="167"/>
        <v>30.407999999999994</v>
      </c>
    </row>
    <row r="8231" spans="1:14" x14ac:dyDescent="0.2">
      <c r="A8231" s="21">
        <v>46105</v>
      </c>
      <c r="D8231" s="18">
        <v>108.42</v>
      </c>
      <c r="E8231" s="18">
        <v>92.35</v>
      </c>
      <c r="F8231" s="564">
        <f t="shared" si="166"/>
        <v>1.1740119112073635</v>
      </c>
      <c r="K8231" s="18">
        <v>88.83</v>
      </c>
      <c r="M8231" s="161">
        <v>72.399999999999991</v>
      </c>
      <c r="N8231" s="839">
        <f t="shared" si="167"/>
        <v>30.407999999999994</v>
      </c>
    </row>
    <row r="8232" spans="1:14" x14ac:dyDescent="0.2">
      <c r="A8232" s="21">
        <v>46106</v>
      </c>
      <c r="D8232" s="18">
        <v>109.14</v>
      </c>
      <c r="E8232" s="18">
        <v>90.32</v>
      </c>
      <c r="F8232" s="564">
        <f t="shared" si="166"/>
        <v>1.20837023914969</v>
      </c>
      <c r="K8232" s="161">
        <v>86.8</v>
      </c>
      <c r="M8232" s="161">
        <v>72.399999999999991</v>
      </c>
      <c r="N8232" s="839">
        <f t="shared" si="167"/>
        <v>30.407999999999994</v>
      </c>
    </row>
    <row r="8233" spans="1:14" x14ac:dyDescent="0.2">
      <c r="A8233" s="21">
        <v>46107</v>
      </c>
      <c r="D8233" s="18">
        <v>113.39</v>
      </c>
      <c r="E8233" s="18">
        <v>94.48</v>
      </c>
      <c r="F8233" s="564">
        <f t="shared" si="166"/>
        <v>1.2001481795088906</v>
      </c>
      <c r="K8233" s="18">
        <v>90.96</v>
      </c>
      <c r="M8233" s="161">
        <v>72.399999999999991</v>
      </c>
      <c r="N8233" s="839">
        <f t="shared" si="167"/>
        <v>30.407999999999994</v>
      </c>
    </row>
    <row r="8234" spans="1:14" x14ac:dyDescent="0.2">
      <c r="A8234" s="21">
        <v>46108</v>
      </c>
      <c r="D8234" s="375">
        <v>121.47</v>
      </c>
      <c r="E8234" s="375">
        <v>99.64</v>
      </c>
      <c r="F8234" s="564">
        <f t="shared" si="166"/>
        <v>1.2190887193898032</v>
      </c>
      <c r="K8234" s="375">
        <v>96.12</v>
      </c>
      <c r="M8234" s="376">
        <v>72.399999999999991</v>
      </c>
      <c r="N8234" s="840">
        <f t="shared" si="167"/>
        <v>30.407999999999994</v>
      </c>
    </row>
    <row r="8235" spans="1:14" x14ac:dyDescent="0.2">
      <c r="A8235" s="21">
        <v>46109</v>
      </c>
      <c r="D8235" s="375">
        <v>121.47</v>
      </c>
      <c r="E8235" s="375">
        <v>99.64</v>
      </c>
      <c r="F8235" s="564">
        <f t="shared" si="166"/>
        <v>1.2190887193898032</v>
      </c>
      <c r="K8235" s="375">
        <v>96.12</v>
      </c>
      <c r="M8235" s="376">
        <v>72.399999999999991</v>
      </c>
      <c r="N8235" s="840">
        <f t="shared" si="167"/>
        <v>30.407999999999994</v>
      </c>
    </row>
    <row r="8236" spans="1:14" x14ac:dyDescent="0.2">
      <c r="A8236" s="21">
        <v>46110</v>
      </c>
      <c r="D8236" s="375">
        <v>121.47</v>
      </c>
      <c r="E8236" s="375">
        <v>99.64</v>
      </c>
      <c r="F8236" s="564">
        <f t="shared" si="166"/>
        <v>1.2190887193898032</v>
      </c>
      <c r="K8236" s="375">
        <v>96.12</v>
      </c>
      <c r="M8236" s="376">
        <v>72.399999999999991</v>
      </c>
      <c r="N8236" s="840">
        <f t="shared" si="167"/>
        <v>30.407999999999994</v>
      </c>
    </row>
    <row r="8237" spans="1:14" x14ac:dyDescent="0.2">
      <c r="A8237" s="21">
        <v>46111</v>
      </c>
      <c r="D8237" s="18">
        <v>121.88</v>
      </c>
      <c r="E8237" s="18">
        <v>102.88</v>
      </c>
      <c r="F8237" s="564">
        <f t="shared" si="166"/>
        <v>1.1846811819595646</v>
      </c>
      <c r="K8237" s="18">
        <v>99.36</v>
      </c>
      <c r="L8237" s="18"/>
      <c r="M8237" s="161">
        <v>83.5</v>
      </c>
      <c r="N8237" s="839">
        <f t="shared" si="167"/>
        <v>35.07</v>
      </c>
    </row>
    <row r="8238" spans="1:14" ht="13.2" x14ac:dyDescent="0.2">
      <c r="A8238" s="21">
        <v>46112</v>
      </c>
      <c r="D8238" s="18">
        <v>126.69</v>
      </c>
      <c r="E8238" s="18">
        <v>101.38</v>
      </c>
      <c r="F8238" s="564">
        <f t="shared" si="166"/>
        <v>1.2496547642533045</v>
      </c>
      <c r="H8238" s="750">
        <f>AVERAGE(D8208:D8238)</f>
        <v>103.80645161290322</v>
      </c>
      <c r="I8238" s="750">
        <f>AVERAGE(E8208:E8238)</f>
        <v>91.745161290322571</v>
      </c>
      <c r="K8238" s="18">
        <v>97.86</v>
      </c>
      <c r="L8238" s="18"/>
      <c r="M8238" s="161">
        <v>76.5</v>
      </c>
      <c r="N8238" s="839">
        <f t="shared" si="167"/>
        <v>32.130000000000003</v>
      </c>
    </row>
    <row r="8239" spans="1:14" x14ac:dyDescent="0.2">
      <c r="A8239" s="21">
        <v>46113</v>
      </c>
      <c r="D8239" s="370">
        <v>119.56</v>
      </c>
      <c r="E8239" s="370">
        <v>100.12</v>
      </c>
      <c r="F8239" s="564">
        <f t="shared" si="166"/>
        <v>1.1941669996004793</v>
      </c>
      <c r="K8239" s="372">
        <v>96.6</v>
      </c>
      <c r="L8239" s="18"/>
      <c r="M8239" s="332">
        <v>71.5</v>
      </c>
      <c r="N8239" s="838">
        <f t="shared" si="167"/>
        <v>30.029999999999998</v>
      </c>
    </row>
    <row r="8240" spans="1:14" x14ac:dyDescent="0.2">
      <c r="A8240" s="21">
        <v>46114</v>
      </c>
      <c r="D8240" s="375">
        <v>127.61</v>
      </c>
      <c r="E8240" s="375">
        <v>111.54</v>
      </c>
      <c r="F8240" s="564">
        <f t="shared" si="166"/>
        <v>1.1440738748431056</v>
      </c>
      <c r="K8240" s="375">
        <v>108.02</v>
      </c>
      <c r="L8240" s="18"/>
      <c r="M8240" s="376">
        <v>73.400000000000006</v>
      </c>
      <c r="N8240" s="840">
        <f t="shared" si="167"/>
        <v>30.828000000000003</v>
      </c>
    </row>
    <row r="8241" spans="1:14" x14ac:dyDescent="0.2">
      <c r="A8241" s="21">
        <v>46115</v>
      </c>
      <c r="D8241" s="375">
        <v>127.61</v>
      </c>
      <c r="E8241" s="375">
        <v>111.54</v>
      </c>
      <c r="F8241" s="445" t="s">
        <v>3280</v>
      </c>
      <c r="K8241" s="375">
        <v>108.02</v>
      </c>
      <c r="L8241" s="18"/>
      <c r="M8241" s="376">
        <v>73.400000000000006</v>
      </c>
      <c r="N8241" s="840">
        <f t="shared" si="167"/>
        <v>30.828000000000003</v>
      </c>
    </row>
    <row r="8242" spans="1:14" x14ac:dyDescent="0.2">
      <c r="A8242" s="21">
        <v>46116</v>
      </c>
      <c r="D8242" s="375">
        <v>127.61</v>
      </c>
      <c r="E8242" s="375">
        <v>111.54</v>
      </c>
      <c r="F8242" s="564">
        <f t="shared" si="166"/>
        <v>1.1440738748431056</v>
      </c>
      <c r="K8242" s="375">
        <v>108.02</v>
      </c>
      <c r="L8242" s="18"/>
      <c r="M8242" s="376">
        <v>73.400000000000006</v>
      </c>
      <c r="N8242" s="840">
        <f t="shared" si="167"/>
        <v>30.828000000000003</v>
      </c>
    </row>
    <row r="8243" spans="1:14" x14ac:dyDescent="0.2">
      <c r="A8243" s="21">
        <v>46117</v>
      </c>
      <c r="D8243" s="375">
        <v>127.61</v>
      </c>
      <c r="E8243" s="375">
        <v>111.54</v>
      </c>
      <c r="F8243" s="564">
        <f t="shared" si="166"/>
        <v>1.1440738748431056</v>
      </c>
      <c r="K8243" s="375">
        <v>108.02</v>
      </c>
      <c r="L8243" s="18"/>
      <c r="M8243" s="376">
        <v>73.400000000000006</v>
      </c>
      <c r="N8243" s="840">
        <f t="shared" si="167"/>
        <v>30.828000000000003</v>
      </c>
    </row>
    <row r="8244" spans="1:14" x14ac:dyDescent="0.2">
      <c r="A8244" s="21">
        <v>46118</v>
      </c>
      <c r="D8244" s="375">
        <v>127.61</v>
      </c>
      <c r="E8244" s="18">
        <v>112.41</v>
      </c>
      <c r="F8244" s="564">
        <f t="shared" si="166"/>
        <v>1.1352192865403434</v>
      </c>
      <c r="K8244" s="18">
        <v>108.89</v>
      </c>
      <c r="L8244" s="18"/>
      <c r="M8244" s="161">
        <v>72.8</v>
      </c>
      <c r="N8244" s="839">
        <f t="shared" si="167"/>
        <v>30.576000000000001</v>
      </c>
    </row>
    <row r="8245" spans="1:14" x14ac:dyDescent="0.2">
      <c r="A8245" s="21">
        <v>46119</v>
      </c>
      <c r="D8245" s="18">
        <v>138.21</v>
      </c>
      <c r="E8245" s="18">
        <v>112.95</v>
      </c>
      <c r="F8245" s="564">
        <f t="shared" si="166"/>
        <v>1.2236387782204516</v>
      </c>
      <c r="K8245" s="18">
        <v>109.43</v>
      </c>
      <c r="L8245" s="18"/>
      <c r="M8245" s="161">
        <v>73.599999999999994</v>
      </c>
      <c r="N8245" s="839">
        <f t="shared" si="167"/>
        <v>30.911999999999999</v>
      </c>
    </row>
    <row r="8246" spans="1:14" x14ac:dyDescent="0.2">
      <c r="A8246" s="21">
        <v>46120</v>
      </c>
      <c r="D8246" s="18">
        <v>122.11</v>
      </c>
      <c r="E8246" s="18">
        <v>94.41</v>
      </c>
      <c r="F8246" s="564">
        <f t="shared" si="166"/>
        <v>1.2934011227624194</v>
      </c>
      <c r="K8246" s="18">
        <v>90.89</v>
      </c>
      <c r="L8246" s="18"/>
      <c r="M8246" s="161">
        <v>69.5</v>
      </c>
      <c r="N8246" s="839">
        <f t="shared" si="167"/>
        <v>29.189999999999998</v>
      </c>
    </row>
    <row r="8247" spans="1:14" x14ac:dyDescent="0.2">
      <c r="A8247" s="21">
        <v>46121</v>
      </c>
      <c r="D8247" s="18">
        <v>119.03</v>
      </c>
      <c r="E8247" s="18">
        <v>97.87</v>
      </c>
      <c r="F8247" s="564">
        <f t="shared" si="166"/>
        <v>1.2162051701236334</v>
      </c>
      <c r="K8247" s="18">
        <v>94.35</v>
      </c>
      <c r="L8247" s="18"/>
      <c r="M8247" s="161">
        <v>69.5</v>
      </c>
      <c r="N8247" s="839">
        <f t="shared" si="167"/>
        <v>29.189999999999998</v>
      </c>
    </row>
    <row r="8248" spans="1:14" x14ac:dyDescent="0.2">
      <c r="A8248" s="21">
        <v>46122</v>
      </c>
      <c r="D8248" s="375">
        <v>119.07</v>
      </c>
      <c r="E8248" s="375">
        <v>96.57</v>
      </c>
      <c r="F8248" s="564">
        <f t="shared" si="166"/>
        <v>1.2329916123019571</v>
      </c>
      <c r="K8248" s="375">
        <v>93.05</v>
      </c>
      <c r="L8248" s="18"/>
      <c r="M8248" s="376">
        <v>69.5</v>
      </c>
      <c r="N8248" s="840">
        <f t="shared" si="167"/>
        <v>29.189999999999998</v>
      </c>
    </row>
    <row r="8249" spans="1:14" x14ac:dyDescent="0.2">
      <c r="A8249" s="21">
        <v>46123</v>
      </c>
      <c r="D8249" s="375">
        <v>119.07</v>
      </c>
      <c r="E8249" s="375">
        <v>96.57</v>
      </c>
      <c r="F8249" s="564">
        <f t="shared" si="166"/>
        <v>1.2329916123019571</v>
      </c>
      <c r="K8249" s="375">
        <v>93.05</v>
      </c>
      <c r="L8249" s="18"/>
      <c r="M8249" s="376">
        <v>69.5</v>
      </c>
      <c r="N8249" s="840">
        <f t="shared" si="167"/>
        <v>29.189999999999998</v>
      </c>
    </row>
    <row r="8250" spans="1:14" x14ac:dyDescent="0.2">
      <c r="A8250" s="21">
        <v>46124</v>
      </c>
      <c r="D8250" s="375">
        <v>119.07</v>
      </c>
      <c r="E8250" s="375">
        <v>96.57</v>
      </c>
      <c r="F8250" s="564">
        <f t="shared" si="166"/>
        <v>1.2329916123019571</v>
      </c>
      <c r="K8250" s="375">
        <v>93.05</v>
      </c>
      <c r="L8250" s="18"/>
      <c r="M8250" s="376">
        <v>69.5</v>
      </c>
      <c r="N8250" s="840">
        <f t="shared" si="167"/>
        <v>29.189999999999998</v>
      </c>
    </row>
    <row r="8251" spans="1:14" x14ac:dyDescent="0.2">
      <c r="A8251" s="21">
        <v>46125</v>
      </c>
      <c r="D8251" s="18">
        <v>123.28</v>
      </c>
      <c r="E8251" s="18">
        <v>99.08</v>
      </c>
      <c r="F8251" s="564">
        <f t="shared" si="166"/>
        <v>1.2442470730722648</v>
      </c>
      <c r="K8251" s="18">
        <v>95.56</v>
      </c>
      <c r="M8251" s="161">
        <v>77</v>
      </c>
      <c r="N8251" s="839">
        <f t="shared" si="167"/>
        <v>32.340000000000003</v>
      </c>
    </row>
    <row r="8252" spans="1:14" x14ac:dyDescent="0.2">
      <c r="A8252" s="21">
        <v>46126</v>
      </c>
      <c r="D8252" s="18">
        <v>118.69</v>
      </c>
      <c r="E8252" s="18">
        <v>91.28</v>
      </c>
      <c r="F8252" s="564">
        <f t="shared" si="166"/>
        <v>1.300284837861525</v>
      </c>
      <c r="K8252" s="18">
        <v>87.76</v>
      </c>
      <c r="M8252" s="161">
        <v>75.400000000000006</v>
      </c>
      <c r="N8252" s="839">
        <f t="shared" si="167"/>
        <v>31.667999999999999</v>
      </c>
    </row>
    <row r="8253" spans="1:14" x14ac:dyDescent="0.2">
      <c r="A8253" s="21">
        <v>46127</v>
      </c>
      <c r="D8253" s="18">
        <v>114.93</v>
      </c>
      <c r="E8253" s="18">
        <v>91.29</v>
      </c>
      <c r="F8253" s="564">
        <f t="shared" si="166"/>
        <v>1.2589549786395005</v>
      </c>
      <c r="K8253" s="18">
        <v>87.77</v>
      </c>
      <c r="M8253" s="161">
        <v>75.599999999999994</v>
      </c>
      <c r="N8253" s="839">
        <f t="shared" si="167"/>
        <v>31.751999999999995</v>
      </c>
    </row>
    <row r="8254" spans="1:14" x14ac:dyDescent="0.2">
      <c r="A8254" s="21">
        <v>46128</v>
      </c>
      <c r="D8254" s="18">
        <v>116.63</v>
      </c>
      <c r="E8254" s="18">
        <v>94.69</v>
      </c>
      <c r="F8254" s="564">
        <f t="shared" si="166"/>
        <v>1.2317034533741684</v>
      </c>
      <c r="K8254" s="18">
        <v>91.17</v>
      </c>
      <c r="M8254" s="161">
        <v>77.900000000000006</v>
      </c>
      <c r="N8254" s="839">
        <f t="shared" si="167"/>
        <v>32.718000000000004</v>
      </c>
    </row>
    <row r="8255" spans="1:14" x14ac:dyDescent="0.2">
      <c r="A8255" s="21">
        <v>46129</v>
      </c>
      <c r="D8255" s="375">
        <v>98.63</v>
      </c>
      <c r="E8255" s="375">
        <v>83.85</v>
      </c>
      <c r="F8255" s="564">
        <f t="shared" si="166"/>
        <v>1.1762671437090042</v>
      </c>
      <c r="K8255" s="375">
        <v>80.33</v>
      </c>
      <c r="M8255" s="376">
        <v>74.5</v>
      </c>
      <c r="N8255" s="840">
        <f t="shared" si="167"/>
        <v>31.29</v>
      </c>
    </row>
    <row r="8256" spans="1:14" x14ac:dyDescent="0.2">
      <c r="A8256" s="21">
        <v>46130</v>
      </c>
      <c r="D8256" s="375">
        <v>98.63</v>
      </c>
      <c r="E8256" s="375">
        <v>83.85</v>
      </c>
      <c r="F8256" s="564">
        <f t="shared" si="166"/>
        <v>1.1762671437090042</v>
      </c>
      <c r="K8256" s="375">
        <v>80.33</v>
      </c>
      <c r="M8256" s="376">
        <v>74.5</v>
      </c>
      <c r="N8256" s="840">
        <f t="shared" si="167"/>
        <v>31.29</v>
      </c>
    </row>
    <row r="8257" spans="1:14" x14ac:dyDescent="0.2">
      <c r="A8257" s="21">
        <v>46131</v>
      </c>
      <c r="D8257" s="375">
        <v>98.63</v>
      </c>
      <c r="E8257" s="375">
        <v>83.85</v>
      </c>
      <c r="F8257" s="564">
        <f t="shared" si="166"/>
        <v>1.1762671437090042</v>
      </c>
      <c r="K8257" s="375">
        <v>80.33</v>
      </c>
      <c r="M8257" s="376">
        <v>74.5</v>
      </c>
      <c r="N8257" s="840">
        <f t="shared" si="167"/>
        <v>31.29</v>
      </c>
    </row>
    <row r="8258" spans="1:14" x14ac:dyDescent="0.2">
      <c r="A8258" s="21">
        <v>46132</v>
      </c>
      <c r="D8258" s="161">
        <v>103.4</v>
      </c>
      <c r="E8258" s="18">
        <v>89.61</v>
      </c>
      <c r="F8258" s="564">
        <f t="shared" si="166"/>
        <v>1.1538890748800359</v>
      </c>
      <c r="K8258" s="18">
        <v>86.09</v>
      </c>
      <c r="M8258" s="161">
        <v>76</v>
      </c>
      <c r="N8258" s="839">
        <f t="shared" si="167"/>
        <v>31.92</v>
      </c>
    </row>
    <row r="8259" spans="1:14" x14ac:dyDescent="0.2">
      <c r="A8259" s="21">
        <v>46133</v>
      </c>
      <c r="D8259" s="18">
        <v>106.14</v>
      </c>
      <c r="E8259" s="18">
        <v>92.13</v>
      </c>
      <c r="F8259" s="564">
        <f t="shared" si="166"/>
        <v>1.1520677303809834</v>
      </c>
      <c r="K8259" s="18">
        <v>88.61</v>
      </c>
      <c r="M8259" s="161">
        <v>77</v>
      </c>
      <c r="N8259" s="839">
        <f t="shared" si="167"/>
        <v>32.340000000000003</v>
      </c>
    </row>
    <row r="8260" spans="1:14" x14ac:dyDescent="0.2">
      <c r="A8260" s="21">
        <v>46134</v>
      </c>
      <c r="D8260" s="18">
        <v>113.44</v>
      </c>
      <c r="E8260" s="18">
        <v>92.96</v>
      </c>
      <c r="F8260" s="564">
        <f t="shared" si="166"/>
        <v>1.2203098106712564</v>
      </c>
      <c r="K8260" s="18">
        <v>89.44</v>
      </c>
      <c r="M8260" s="161">
        <v>78.5</v>
      </c>
      <c r="N8260" s="839">
        <f t="shared" si="167"/>
        <v>32.97</v>
      </c>
    </row>
    <row r="8261" spans="1:14" x14ac:dyDescent="0.2">
      <c r="A8261" s="21">
        <v>46135</v>
      </c>
      <c r="D8261" s="18">
        <v>113.25</v>
      </c>
      <c r="E8261" s="18">
        <v>95.85</v>
      </c>
      <c r="F8261" s="564">
        <f t="shared" si="166"/>
        <v>1.1815336463223789</v>
      </c>
      <c r="K8261" s="18">
        <v>92.33</v>
      </c>
      <c r="M8261" s="161">
        <v>83</v>
      </c>
      <c r="N8261" s="839">
        <f t="shared" si="167"/>
        <v>34.86</v>
      </c>
    </row>
    <row r="8262" spans="1:14" x14ac:dyDescent="0.2">
      <c r="A8262" s="21">
        <v>46136</v>
      </c>
      <c r="D8262" s="375">
        <v>111.86</v>
      </c>
      <c r="E8262" s="376">
        <v>94.4</v>
      </c>
      <c r="F8262" s="564">
        <f t="shared" si="166"/>
        <v>1.1849576271186439</v>
      </c>
      <c r="K8262" s="375">
        <v>90.88</v>
      </c>
      <c r="M8262" s="376">
        <v>82</v>
      </c>
      <c r="N8262" s="840">
        <f t="shared" si="167"/>
        <v>34.44</v>
      </c>
    </row>
    <row r="8263" spans="1:14" x14ac:dyDescent="0.2">
      <c r="A8263" s="21">
        <v>46137</v>
      </c>
      <c r="D8263" s="375">
        <v>111.86</v>
      </c>
      <c r="E8263" s="376">
        <v>94.4</v>
      </c>
      <c r="F8263" s="564">
        <f t="shared" si="166"/>
        <v>1.1849576271186439</v>
      </c>
      <c r="K8263" s="375">
        <v>90.88</v>
      </c>
      <c r="M8263" s="376">
        <v>82</v>
      </c>
      <c r="N8263" s="840">
        <f t="shared" si="167"/>
        <v>34.44</v>
      </c>
    </row>
    <row r="8264" spans="1:14" x14ac:dyDescent="0.2">
      <c r="A8264" s="21">
        <v>46138</v>
      </c>
      <c r="D8264" s="375">
        <v>111.86</v>
      </c>
      <c r="E8264" s="376">
        <v>94.4</v>
      </c>
      <c r="F8264" s="564">
        <f t="shared" si="166"/>
        <v>1.1849576271186439</v>
      </c>
      <c r="K8264" s="375">
        <v>90.88</v>
      </c>
      <c r="M8264" s="376">
        <v>82</v>
      </c>
      <c r="N8264" s="840">
        <f t="shared" si="167"/>
        <v>34.44</v>
      </c>
    </row>
    <row r="8265" spans="1:14" x14ac:dyDescent="0.2">
      <c r="A8265" s="21">
        <v>46139</v>
      </c>
      <c r="D8265" s="18">
        <v>113.89</v>
      </c>
      <c r="E8265" s="18">
        <v>96.37</v>
      </c>
      <c r="F8265" s="564">
        <f t="shared" si="166"/>
        <v>1.1817993151395663</v>
      </c>
      <c r="K8265" s="18">
        <v>92.85</v>
      </c>
      <c r="M8265" s="161">
        <v>81.899999999999991</v>
      </c>
      <c r="N8265" s="839">
        <f t="shared" si="167"/>
        <v>34.397999999999996</v>
      </c>
    </row>
    <row r="8266" spans="1:14" x14ac:dyDescent="0.2">
      <c r="A8266" s="21">
        <v>46140</v>
      </c>
      <c r="D8266" s="18">
        <v>117.62</v>
      </c>
      <c r="E8266" s="18">
        <v>99.93</v>
      </c>
      <c r="F8266" s="564">
        <f t="shared" ref="F8266:F8329" si="168">D8266/E8266</f>
        <v>1.1770239167417191</v>
      </c>
      <c r="K8266" s="18">
        <v>96.41</v>
      </c>
      <c r="M8266" s="161">
        <v>81.8</v>
      </c>
      <c r="N8266" s="839">
        <f t="shared" si="167"/>
        <v>34.355999999999995</v>
      </c>
    </row>
    <row r="8267" spans="1:14" x14ac:dyDescent="0.2">
      <c r="A8267" s="21">
        <v>46141</v>
      </c>
      <c r="D8267" s="18">
        <v>124.16</v>
      </c>
      <c r="E8267" s="18">
        <v>106.88</v>
      </c>
      <c r="F8267" s="564">
        <f t="shared" si="168"/>
        <v>1.1616766467065869</v>
      </c>
      <c r="K8267" s="18">
        <v>103.36</v>
      </c>
      <c r="M8267" s="161">
        <v>84.5</v>
      </c>
      <c r="N8267" s="839">
        <f t="shared" si="167"/>
        <v>35.49</v>
      </c>
    </row>
    <row r="8268" spans="1:14" ht="13.2" x14ac:dyDescent="0.2">
      <c r="A8268" s="21">
        <v>46142</v>
      </c>
      <c r="D8268" s="18">
        <v>124.24</v>
      </c>
      <c r="E8268" s="18">
        <v>105.07</v>
      </c>
      <c r="F8268" s="564">
        <f t="shared" si="168"/>
        <v>1.1824497953745123</v>
      </c>
      <c r="H8268" s="750">
        <f>AVERAGE(D8239:D8268)</f>
        <v>117.17699999999999</v>
      </c>
      <c r="I8268" s="750">
        <f>AVERAGE(E8239:E8268)</f>
        <v>98.11733333333332</v>
      </c>
      <c r="K8268" s="18">
        <v>101.55</v>
      </c>
      <c r="M8268" s="161">
        <v>83.1</v>
      </c>
      <c r="N8268" s="839">
        <f t="shared" si="167"/>
        <v>34.902000000000001</v>
      </c>
    </row>
    <row r="8269" spans="1:14" x14ac:dyDescent="0.2">
      <c r="A8269" s="21">
        <v>46143</v>
      </c>
      <c r="D8269" s="430">
        <v>118.26</v>
      </c>
      <c r="E8269" s="430">
        <v>101.94</v>
      </c>
      <c r="F8269" s="564">
        <f t="shared" si="168"/>
        <v>1.1600941730429666</v>
      </c>
      <c r="K8269" s="430">
        <v>98.42</v>
      </c>
      <c r="M8269" s="433">
        <v>88.4</v>
      </c>
      <c r="N8269" s="843">
        <f t="shared" si="167"/>
        <v>37.128</v>
      </c>
    </row>
    <row r="8270" spans="1:14" x14ac:dyDescent="0.2">
      <c r="A8270" s="21">
        <v>46144</v>
      </c>
      <c r="D8270" s="375">
        <v>118.26</v>
      </c>
      <c r="E8270" s="375">
        <v>101.94</v>
      </c>
      <c r="F8270" s="564">
        <f t="shared" si="168"/>
        <v>1.1600941730429666</v>
      </c>
      <c r="K8270" s="375">
        <v>98.42</v>
      </c>
      <c r="M8270" s="376">
        <v>88.4</v>
      </c>
      <c r="N8270" s="840">
        <f t="shared" si="167"/>
        <v>37.128</v>
      </c>
    </row>
    <row r="8271" spans="1:14" x14ac:dyDescent="0.2">
      <c r="A8271" s="21">
        <v>46145</v>
      </c>
      <c r="D8271" s="375">
        <v>118.26</v>
      </c>
      <c r="E8271" s="375">
        <v>101.94</v>
      </c>
      <c r="F8271" s="564">
        <f t="shared" si="168"/>
        <v>1.1600941730429666</v>
      </c>
      <c r="K8271" s="375">
        <v>98.42</v>
      </c>
      <c r="M8271" s="376">
        <v>88.4</v>
      </c>
      <c r="N8271" s="840">
        <f t="shared" si="167"/>
        <v>37.128</v>
      </c>
    </row>
    <row r="8272" spans="1:14" x14ac:dyDescent="0.2">
      <c r="A8272" s="21">
        <v>46146</v>
      </c>
      <c r="D8272" s="375">
        <v>118.26</v>
      </c>
      <c r="E8272" s="18">
        <v>106.42</v>
      </c>
      <c r="F8272" s="564">
        <f t="shared" si="168"/>
        <v>1.1112572824657019</v>
      </c>
      <c r="K8272" s="161">
        <v>102.9</v>
      </c>
      <c r="M8272" s="161">
        <v>91.5</v>
      </c>
      <c r="N8272" s="839">
        <f t="shared" si="167"/>
        <v>38.43</v>
      </c>
    </row>
    <row r="8273" spans="1:14" x14ac:dyDescent="0.2">
      <c r="A8273" s="21">
        <v>46147</v>
      </c>
      <c r="D8273" s="18">
        <v>114.51</v>
      </c>
      <c r="E8273" s="18">
        <v>102.27</v>
      </c>
      <c r="F8273" s="564">
        <f t="shared" si="168"/>
        <v>1.1196831915517749</v>
      </c>
      <c r="K8273" s="18">
        <v>98.75</v>
      </c>
      <c r="M8273" s="161">
        <v>82.9</v>
      </c>
      <c r="N8273" s="839">
        <f t="shared" si="167"/>
        <v>34.818000000000005</v>
      </c>
    </row>
    <row r="8274" spans="1:14" x14ac:dyDescent="0.2">
      <c r="A8274" s="21">
        <v>46148</v>
      </c>
      <c r="D8274" s="161">
        <v>103.7</v>
      </c>
      <c r="E8274" s="18">
        <v>95.08</v>
      </c>
      <c r="F8274" s="564">
        <f t="shared" si="168"/>
        <v>1.090660496424064</v>
      </c>
      <c r="K8274" s="18">
        <v>91.56</v>
      </c>
      <c r="M8274" s="161">
        <v>79.5</v>
      </c>
      <c r="N8274" s="839">
        <f t="shared" si="167"/>
        <v>33.39</v>
      </c>
    </row>
    <row r="8275" spans="1:14" x14ac:dyDescent="0.2">
      <c r="A8275" s="21">
        <v>46149</v>
      </c>
      <c r="D8275" s="18">
        <v>101.82</v>
      </c>
      <c r="E8275" s="18">
        <v>94.81</v>
      </c>
      <c r="F8275" s="564">
        <f t="shared" si="168"/>
        <v>1.0739373483809724</v>
      </c>
      <c r="K8275" s="18">
        <v>91.29</v>
      </c>
      <c r="M8275" s="161">
        <v>79.599999999999994</v>
      </c>
      <c r="N8275" s="839">
        <f t="shared" ref="N8275:N8338" si="169">(M8275/100)*42</f>
        <v>33.431999999999995</v>
      </c>
    </row>
    <row r="8276" spans="1:14" x14ac:dyDescent="0.2">
      <c r="A8276" s="21">
        <v>46150</v>
      </c>
      <c r="D8276" s="375">
        <v>103.48</v>
      </c>
      <c r="E8276" s="375">
        <v>95.42</v>
      </c>
      <c r="F8276" s="564">
        <f t="shared" si="168"/>
        <v>1.0844686648501363</v>
      </c>
      <c r="K8276" s="376">
        <v>91.9</v>
      </c>
      <c r="M8276" s="376">
        <v>82.5</v>
      </c>
      <c r="N8276" s="840">
        <f t="shared" si="169"/>
        <v>34.65</v>
      </c>
    </row>
    <row r="8277" spans="1:14" x14ac:dyDescent="0.2">
      <c r="A8277" s="21">
        <v>46151</v>
      </c>
      <c r="D8277" s="375">
        <v>103.48</v>
      </c>
      <c r="E8277" s="375">
        <v>95.42</v>
      </c>
      <c r="F8277" s="564">
        <f t="shared" si="168"/>
        <v>1.0844686648501363</v>
      </c>
      <c r="K8277" s="376">
        <v>91.9</v>
      </c>
      <c r="M8277" s="376">
        <v>82.5</v>
      </c>
      <c r="N8277" s="840">
        <f t="shared" si="169"/>
        <v>34.65</v>
      </c>
    </row>
    <row r="8278" spans="1:14" x14ac:dyDescent="0.2">
      <c r="A8278" s="21">
        <v>46152</v>
      </c>
      <c r="D8278" s="375">
        <v>103.48</v>
      </c>
      <c r="E8278" s="375">
        <v>95.42</v>
      </c>
      <c r="F8278" s="564">
        <f t="shared" si="168"/>
        <v>1.0844686648501363</v>
      </c>
      <c r="K8278" s="376">
        <v>91.9</v>
      </c>
      <c r="M8278" s="376">
        <v>82.5</v>
      </c>
      <c r="N8278" s="840">
        <f t="shared" si="169"/>
        <v>34.65</v>
      </c>
    </row>
    <row r="8279" spans="1:14" x14ac:dyDescent="0.2">
      <c r="A8279" s="21">
        <v>46153</v>
      </c>
      <c r="D8279" s="18">
        <v>106.11</v>
      </c>
      <c r="E8279" s="18">
        <v>98.07</v>
      </c>
      <c r="F8279" s="564">
        <f t="shared" si="168"/>
        <v>1.0819822575711227</v>
      </c>
      <c r="K8279" s="18">
        <v>94.55</v>
      </c>
      <c r="M8279" s="161">
        <v>84.3</v>
      </c>
      <c r="N8279" s="839">
        <f t="shared" si="169"/>
        <v>35.405999999999999</v>
      </c>
    </row>
    <row r="8280" spans="1:14" x14ac:dyDescent="0.2">
      <c r="A8280" s="21">
        <v>46154</v>
      </c>
      <c r="D8280" s="18">
        <v>111.37</v>
      </c>
      <c r="E8280" s="18">
        <v>102.18</v>
      </c>
      <c r="F8280" s="564">
        <f t="shared" si="168"/>
        <v>1.0899393227637502</v>
      </c>
      <c r="K8280" s="18">
        <v>98.66</v>
      </c>
      <c r="M8280" s="161">
        <v>86.4</v>
      </c>
      <c r="N8280" s="839">
        <f t="shared" si="169"/>
        <v>36.288000000000004</v>
      </c>
    </row>
    <row r="8281" spans="1:14" x14ac:dyDescent="0.2">
      <c r="A8281" s="21">
        <v>46155</v>
      </c>
      <c r="D8281" s="18">
        <v>110.28</v>
      </c>
      <c r="E8281" s="18">
        <v>101.02</v>
      </c>
      <c r="F8281" s="564">
        <f t="shared" si="168"/>
        <v>1.0916650168283508</v>
      </c>
      <c r="K8281" s="161">
        <v>97.5</v>
      </c>
      <c r="M8281" s="161">
        <v>83.6</v>
      </c>
      <c r="N8281" s="839">
        <f t="shared" si="169"/>
        <v>35.112000000000002</v>
      </c>
    </row>
    <row r="8282" spans="1:14" x14ac:dyDescent="0.2">
      <c r="A8282" s="21">
        <v>46156</v>
      </c>
      <c r="D8282" s="18">
        <v>110.91</v>
      </c>
      <c r="E8282" s="18">
        <v>101.17</v>
      </c>
      <c r="F8282" s="564">
        <f t="shared" si="168"/>
        <v>1.0962735988929524</v>
      </c>
      <c r="K8282" s="18">
        <v>97.65</v>
      </c>
      <c r="M8282" s="161">
        <v>82.4</v>
      </c>
      <c r="N8282" s="839">
        <f t="shared" si="169"/>
        <v>34.608000000000004</v>
      </c>
    </row>
    <row r="8283" spans="1:14" x14ac:dyDescent="0.2">
      <c r="A8283" s="21">
        <v>46157</v>
      </c>
      <c r="D8283" s="375">
        <v>113.96</v>
      </c>
      <c r="E8283" s="375">
        <v>105.42</v>
      </c>
      <c r="F8283" s="564">
        <f t="shared" si="168"/>
        <v>1.0810092961487383</v>
      </c>
      <c r="K8283" s="376">
        <v>101.9</v>
      </c>
      <c r="M8283" s="376">
        <v>85</v>
      </c>
      <c r="N8283" s="840">
        <f t="shared" si="169"/>
        <v>35.699999999999996</v>
      </c>
    </row>
    <row r="8284" spans="1:14" x14ac:dyDescent="0.2">
      <c r="A8284" s="21">
        <v>46158</v>
      </c>
      <c r="D8284" s="375">
        <v>113.96</v>
      </c>
      <c r="E8284" s="375">
        <v>105.42</v>
      </c>
      <c r="F8284" s="564">
        <f t="shared" si="168"/>
        <v>1.0810092961487383</v>
      </c>
      <c r="K8284" s="376">
        <v>101.9</v>
      </c>
      <c r="M8284" s="376">
        <v>85</v>
      </c>
      <c r="N8284" s="840">
        <f t="shared" si="169"/>
        <v>35.699999999999996</v>
      </c>
    </row>
    <row r="8285" spans="1:14" x14ac:dyDescent="0.2">
      <c r="A8285" s="21">
        <v>46159</v>
      </c>
      <c r="D8285" s="375">
        <v>113.96</v>
      </c>
      <c r="E8285" s="375">
        <v>105.42</v>
      </c>
      <c r="F8285" s="564">
        <f t="shared" si="168"/>
        <v>1.0810092961487383</v>
      </c>
      <c r="K8285" s="376">
        <v>101.9</v>
      </c>
      <c r="M8285" s="376">
        <v>85</v>
      </c>
      <c r="N8285" s="840">
        <f t="shared" si="169"/>
        <v>35.699999999999996</v>
      </c>
    </row>
    <row r="8286" spans="1:14" x14ac:dyDescent="0.2">
      <c r="A8286" s="21">
        <v>46160</v>
      </c>
      <c r="D8286" s="18">
        <v>116.73</v>
      </c>
      <c r="E8286" s="18">
        <v>108.66</v>
      </c>
      <c r="F8286" s="564">
        <f t="shared" si="168"/>
        <v>1.0742683600220873</v>
      </c>
      <c r="K8286" s="18">
        <v>105.14</v>
      </c>
      <c r="M8286" s="161">
        <v>84.3</v>
      </c>
      <c r="N8286" s="839">
        <f t="shared" si="169"/>
        <v>35.405999999999999</v>
      </c>
    </row>
    <row r="8287" spans="1:14" x14ac:dyDescent="0.2">
      <c r="A8287" s="21">
        <v>46161</v>
      </c>
      <c r="D8287" s="18">
        <v>114.64</v>
      </c>
      <c r="E8287" s="18">
        <v>107.77</v>
      </c>
      <c r="F8287" s="564">
        <f t="shared" si="168"/>
        <v>1.0637468683307043</v>
      </c>
      <c r="K8287" s="18">
        <v>104.25</v>
      </c>
      <c r="M8287" s="161">
        <v>83.8</v>
      </c>
      <c r="N8287" s="839">
        <f t="shared" si="169"/>
        <v>35.195999999999998</v>
      </c>
    </row>
    <row r="8288" spans="1:14" x14ac:dyDescent="0.2">
      <c r="A8288" s="21">
        <v>46162</v>
      </c>
      <c r="D8288" s="18">
        <v>108.93</v>
      </c>
      <c r="E8288" s="18">
        <v>98.26</v>
      </c>
      <c r="F8288" s="564">
        <f t="shared" si="168"/>
        <v>1.1085894565438632</v>
      </c>
      <c r="K8288" s="18">
        <v>94.74</v>
      </c>
      <c r="M8288" s="161">
        <v>77.900000000000006</v>
      </c>
      <c r="N8288" s="839">
        <f t="shared" si="169"/>
        <v>32.718000000000004</v>
      </c>
    </row>
    <row r="8289" spans="1:14" x14ac:dyDescent="0.2">
      <c r="A8289" s="21">
        <v>46163</v>
      </c>
      <c r="D8289" s="18">
        <v>105.84</v>
      </c>
      <c r="E8289" s="18">
        <v>96.35</v>
      </c>
      <c r="F8289" s="564">
        <f t="shared" si="168"/>
        <v>1.0984950700570837</v>
      </c>
      <c r="K8289" s="18">
        <v>92.83</v>
      </c>
      <c r="M8289" s="376">
        <v>85.5</v>
      </c>
      <c r="N8289" s="840">
        <f t="shared" si="169"/>
        <v>35.909999999999997</v>
      </c>
    </row>
    <row r="8290" spans="1:14" x14ac:dyDescent="0.2">
      <c r="A8290" s="21">
        <v>46164</v>
      </c>
      <c r="D8290" s="376">
        <v>106.9</v>
      </c>
      <c r="E8290" s="376">
        <v>96.6</v>
      </c>
      <c r="F8290" s="847" t="s">
        <v>3225</v>
      </c>
      <c r="K8290" s="375">
        <v>93.08</v>
      </c>
      <c r="M8290" s="376">
        <v>85.5</v>
      </c>
      <c r="N8290" s="840">
        <f t="shared" si="169"/>
        <v>35.909999999999997</v>
      </c>
    </row>
    <row r="8291" spans="1:14" x14ac:dyDescent="0.2">
      <c r="A8291" s="21">
        <v>46165</v>
      </c>
      <c r="D8291" s="376">
        <v>106.9</v>
      </c>
      <c r="E8291" s="376">
        <v>96.6</v>
      </c>
      <c r="F8291" s="564">
        <f t="shared" si="168"/>
        <v>1.1066252587991721</v>
      </c>
      <c r="K8291" s="375">
        <v>93.08</v>
      </c>
      <c r="M8291" s="376">
        <v>85.5</v>
      </c>
      <c r="N8291" s="840">
        <f t="shared" si="169"/>
        <v>35.909999999999997</v>
      </c>
    </row>
    <row r="8292" spans="1:14" x14ac:dyDescent="0.2">
      <c r="A8292" s="21">
        <v>46166</v>
      </c>
      <c r="D8292" s="376">
        <v>106.9</v>
      </c>
      <c r="E8292" s="376">
        <v>96.6</v>
      </c>
      <c r="F8292" s="564">
        <f t="shared" si="168"/>
        <v>1.1066252587991721</v>
      </c>
      <c r="K8292" s="375">
        <v>93.08</v>
      </c>
      <c r="M8292" s="376">
        <v>85.5</v>
      </c>
      <c r="N8292" s="840">
        <f t="shared" si="169"/>
        <v>35.909999999999997</v>
      </c>
    </row>
    <row r="8293" spans="1:14" x14ac:dyDescent="0.2">
      <c r="A8293" s="21">
        <v>46167</v>
      </c>
      <c r="D8293" s="376">
        <v>106.9</v>
      </c>
      <c r="E8293" s="376">
        <v>96.6</v>
      </c>
      <c r="F8293" s="564">
        <f t="shared" si="168"/>
        <v>1.1066252587991721</v>
      </c>
      <c r="K8293" s="375">
        <v>93.08</v>
      </c>
      <c r="M8293" s="376">
        <v>85.5</v>
      </c>
      <c r="N8293" s="840">
        <f t="shared" si="169"/>
        <v>35.909999999999997</v>
      </c>
    </row>
    <row r="8294" spans="1:14" x14ac:dyDescent="0.2">
      <c r="A8294" s="21">
        <v>46168</v>
      </c>
      <c r="D8294" s="18">
        <v>102.75</v>
      </c>
      <c r="E8294" s="18">
        <v>93.89</v>
      </c>
      <c r="F8294" s="564">
        <f t="shared" si="168"/>
        <v>1.0943657471509214</v>
      </c>
      <c r="K8294" s="18">
        <v>90.37</v>
      </c>
      <c r="M8294" s="161">
        <v>79.3</v>
      </c>
      <c r="N8294" s="839">
        <f t="shared" si="169"/>
        <v>33.305999999999997</v>
      </c>
    </row>
    <row r="8295" spans="1:14" x14ac:dyDescent="0.2">
      <c r="A8295" s="21">
        <v>46169</v>
      </c>
      <c r="D8295" s="18">
        <v>97.11</v>
      </c>
      <c r="E8295" s="18">
        <v>88.68</v>
      </c>
      <c r="F8295" s="564">
        <f t="shared" si="168"/>
        <v>1.095060893098782</v>
      </c>
      <c r="K8295" s="18">
        <v>85.16</v>
      </c>
      <c r="M8295" s="161">
        <v>78.599999999999994</v>
      </c>
      <c r="N8295" s="839">
        <f t="shared" si="169"/>
        <v>33.011999999999993</v>
      </c>
    </row>
    <row r="8296" spans="1:14" x14ac:dyDescent="0.2">
      <c r="A8296" s="21">
        <v>46170</v>
      </c>
      <c r="D8296" s="18">
        <v>95.47</v>
      </c>
      <c r="E8296" s="161">
        <v>88.9</v>
      </c>
      <c r="F8296" s="564">
        <f t="shared" si="168"/>
        <v>1.0739032620922384</v>
      </c>
      <c r="K8296" s="18">
        <v>85.38</v>
      </c>
      <c r="M8296" s="161">
        <v>80.599999999999994</v>
      </c>
      <c r="N8296" s="839">
        <f t="shared" si="169"/>
        <v>33.851999999999997</v>
      </c>
    </row>
    <row r="8297" spans="1:14" x14ac:dyDescent="0.2">
      <c r="A8297" s="21">
        <v>46171</v>
      </c>
      <c r="D8297" s="375">
        <v>92.88</v>
      </c>
      <c r="E8297" s="375">
        <v>87.36</v>
      </c>
      <c r="F8297" s="564">
        <f t="shared" si="168"/>
        <v>1.0631868131868132</v>
      </c>
      <c r="K8297" s="375">
        <v>83.84</v>
      </c>
      <c r="M8297" s="376">
        <v>80.5</v>
      </c>
      <c r="N8297" s="840">
        <f t="shared" si="169"/>
        <v>33.81</v>
      </c>
    </row>
    <row r="8298" spans="1:14" x14ac:dyDescent="0.2">
      <c r="A8298" s="21">
        <v>46172</v>
      </c>
      <c r="D8298" s="375">
        <v>92.88</v>
      </c>
      <c r="E8298" s="375">
        <v>87.36</v>
      </c>
      <c r="F8298" s="564">
        <f t="shared" si="168"/>
        <v>1.0631868131868132</v>
      </c>
      <c r="K8298" s="375">
        <v>83.84</v>
      </c>
      <c r="M8298" s="376">
        <v>80.5</v>
      </c>
      <c r="N8298" s="840">
        <f t="shared" si="169"/>
        <v>33.81</v>
      </c>
    </row>
    <row r="8299" spans="1:14" ht="13.2" x14ac:dyDescent="0.2">
      <c r="A8299" s="21">
        <v>46173</v>
      </c>
      <c r="D8299" s="375">
        <v>92.88</v>
      </c>
      <c r="E8299" s="375">
        <v>87.36</v>
      </c>
      <c r="F8299" s="564">
        <f t="shared" si="168"/>
        <v>1.0631868131868132</v>
      </c>
      <c r="H8299" s="750">
        <f>AVERAGE(D8269:D8299)</f>
        <v>107.47645161290326</v>
      </c>
      <c r="I8299" s="750">
        <f>AVERAGE(E8269:E8299)</f>
        <v>98.07580645161292</v>
      </c>
      <c r="K8299" s="375">
        <v>83.84</v>
      </c>
      <c r="M8299" s="376">
        <v>80.5</v>
      </c>
      <c r="N8299" s="840">
        <f t="shared" si="169"/>
        <v>33.81</v>
      </c>
    </row>
    <row r="8300" spans="1:14" x14ac:dyDescent="0.2">
      <c r="A8300" s="21">
        <v>46174</v>
      </c>
      <c r="D8300" s="370">
        <v>98.29</v>
      </c>
      <c r="E8300" s="370">
        <v>92.16</v>
      </c>
      <c r="F8300" s="564">
        <f t="shared" si="168"/>
        <v>1.0665147569444446</v>
      </c>
      <c r="K8300" s="370">
        <v>88.64</v>
      </c>
      <c r="M8300" s="332">
        <v>84.3</v>
      </c>
      <c r="N8300" s="838">
        <f t="shared" si="169"/>
        <v>35.405999999999999</v>
      </c>
    </row>
    <row r="8301" spans="1:14" x14ac:dyDescent="0.2">
      <c r="A8301" s="21">
        <v>46175</v>
      </c>
      <c r="D8301" s="18">
        <v>98.49</v>
      </c>
      <c r="E8301" s="18">
        <v>93.76</v>
      </c>
      <c r="F8301" s="564">
        <f t="shared" si="168"/>
        <v>1.05044795221843</v>
      </c>
      <c r="K8301" s="18">
        <v>90.24</v>
      </c>
      <c r="M8301" s="161">
        <v>84.8</v>
      </c>
      <c r="N8301" s="839">
        <f t="shared" si="169"/>
        <v>35.616</v>
      </c>
    </row>
    <row r="8302" spans="1:14" x14ac:dyDescent="0.2">
      <c r="A8302" s="21">
        <v>46176</v>
      </c>
      <c r="D8302" s="18">
        <v>101.69</v>
      </c>
      <c r="E8302" s="18">
        <v>96.02</v>
      </c>
      <c r="F8302" s="564">
        <f t="shared" si="168"/>
        <v>1.0590501978754427</v>
      </c>
      <c r="K8302" s="161">
        <v>92.5</v>
      </c>
      <c r="M8302" s="161">
        <v>87</v>
      </c>
      <c r="N8302" s="839">
        <f t="shared" si="169"/>
        <v>36.54</v>
      </c>
    </row>
    <row r="8303" spans="1:14" x14ac:dyDescent="0.2">
      <c r="A8303" s="21">
        <v>46177</v>
      </c>
      <c r="D8303" s="18">
        <v>98.98</v>
      </c>
      <c r="E8303" s="18">
        <v>93.04</v>
      </c>
      <c r="F8303" s="564">
        <f t="shared" si="168"/>
        <v>1.0638435081685296</v>
      </c>
      <c r="K8303" s="161">
        <v>89.52</v>
      </c>
      <c r="M8303" s="161">
        <v>81.100000000000009</v>
      </c>
      <c r="N8303" s="839">
        <f t="shared" si="169"/>
        <v>34.062000000000005</v>
      </c>
    </row>
    <row r="8304" spans="1:14" x14ac:dyDescent="0.2">
      <c r="A8304" s="21">
        <v>46178</v>
      </c>
      <c r="D8304" s="375">
        <v>97.29</v>
      </c>
      <c r="E8304" s="375">
        <v>90.54</v>
      </c>
      <c r="F8304" s="564">
        <f t="shared" si="168"/>
        <v>1.0745526838966202</v>
      </c>
      <c r="K8304" s="376">
        <v>87.02</v>
      </c>
      <c r="M8304" s="376">
        <v>81</v>
      </c>
      <c r="N8304" s="840">
        <f t="shared" si="169"/>
        <v>34.020000000000003</v>
      </c>
    </row>
    <row r="8305" spans="1:14" x14ac:dyDescent="0.2">
      <c r="A8305" s="21">
        <v>46179</v>
      </c>
      <c r="D8305" s="375">
        <v>97.29</v>
      </c>
      <c r="E8305" s="375">
        <v>90.54</v>
      </c>
      <c r="F8305" s="564">
        <f t="shared" si="168"/>
        <v>1.0745526838966202</v>
      </c>
      <c r="K8305" s="376">
        <v>87.02</v>
      </c>
      <c r="M8305" s="376">
        <v>81</v>
      </c>
      <c r="N8305" s="840">
        <f t="shared" si="169"/>
        <v>34.020000000000003</v>
      </c>
    </row>
    <row r="8306" spans="1:14" x14ac:dyDescent="0.2">
      <c r="A8306" s="21">
        <v>46180</v>
      </c>
      <c r="D8306" s="375">
        <v>97.29</v>
      </c>
      <c r="E8306" s="375">
        <v>90.54</v>
      </c>
      <c r="F8306" s="564">
        <f t="shared" si="168"/>
        <v>1.0745526838966202</v>
      </c>
      <c r="K8306" s="376">
        <v>87.02</v>
      </c>
      <c r="M8306" s="376">
        <v>81</v>
      </c>
      <c r="N8306" s="840">
        <f t="shared" si="169"/>
        <v>34.020000000000003</v>
      </c>
    </row>
    <row r="8307" spans="1:14" x14ac:dyDescent="0.2">
      <c r="A8307" s="21">
        <v>46181</v>
      </c>
      <c r="D8307" s="18">
        <v>97.46</v>
      </c>
      <c r="E8307" s="161">
        <v>91.3</v>
      </c>
      <c r="F8307" s="564">
        <f t="shared" si="168"/>
        <v>1.0674698795180722</v>
      </c>
      <c r="K8307" s="161">
        <v>87.78</v>
      </c>
      <c r="M8307" s="161">
        <v>79.600000000000009</v>
      </c>
      <c r="N8307" s="839">
        <f t="shared" si="169"/>
        <v>33.432000000000002</v>
      </c>
    </row>
    <row r="8308" spans="1:14" x14ac:dyDescent="0.2">
      <c r="A8308" s="21">
        <v>46182</v>
      </c>
      <c r="D8308" s="18">
        <v>94.15</v>
      </c>
      <c r="E8308" s="161">
        <v>88.2</v>
      </c>
      <c r="F8308" s="564">
        <f t="shared" si="168"/>
        <v>1.0674603174603174</v>
      </c>
      <c r="K8308" s="161">
        <v>84.68</v>
      </c>
      <c r="M8308" s="161">
        <v>78</v>
      </c>
      <c r="N8308" s="839">
        <f t="shared" si="169"/>
        <v>32.76</v>
      </c>
    </row>
    <row r="8309" spans="1:14" x14ac:dyDescent="0.2">
      <c r="A8309" s="21">
        <v>46183</v>
      </c>
      <c r="D8309" s="18">
        <v>95.73</v>
      </c>
      <c r="E8309" s="18">
        <v>90.03</v>
      </c>
      <c r="F8309" s="564">
        <f t="shared" si="168"/>
        <v>1.0633122292569144</v>
      </c>
      <c r="K8309" s="161">
        <v>86.51</v>
      </c>
      <c r="M8309" s="161">
        <v>78.5</v>
      </c>
      <c r="N8309" s="839">
        <f t="shared" si="169"/>
        <v>32.97</v>
      </c>
    </row>
    <row r="8310" spans="1:14" x14ac:dyDescent="0.2">
      <c r="A8310" s="21">
        <v>46184</v>
      </c>
      <c r="D8310" s="18">
        <v>92.84</v>
      </c>
      <c r="E8310" s="18">
        <v>87.71</v>
      </c>
      <c r="F8310" s="564">
        <f t="shared" si="168"/>
        <v>1.0584881997491735</v>
      </c>
      <c r="K8310" s="161">
        <v>84.19</v>
      </c>
      <c r="M8310" s="161">
        <v>77.8</v>
      </c>
      <c r="N8310" s="839">
        <f t="shared" si="169"/>
        <v>32.676000000000002</v>
      </c>
    </row>
    <row r="8311" spans="1:14" x14ac:dyDescent="0.2">
      <c r="A8311" s="21">
        <v>46185</v>
      </c>
      <c r="D8311" s="375">
        <v>88.64</v>
      </c>
      <c r="E8311" s="375">
        <v>84.88</v>
      </c>
      <c r="F8311" s="564">
        <f t="shared" si="168"/>
        <v>1.0442978322337417</v>
      </c>
      <c r="K8311" s="376">
        <v>81.36</v>
      </c>
      <c r="M8311" s="376">
        <v>75.8</v>
      </c>
      <c r="N8311" s="840">
        <f t="shared" si="169"/>
        <v>31.835999999999999</v>
      </c>
    </row>
    <row r="8312" spans="1:14" x14ac:dyDescent="0.2">
      <c r="A8312" s="21">
        <v>46186</v>
      </c>
      <c r="D8312" s="375">
        <v>88.64</v>
      </c>
      <c r="E8312" s="375">
        <v>84.88</v>
      </c>
      <c r="F8312" s="564">
        <f t="shared" si="168"/>
        <v>1.0442978322337417</v>
      </c>
      <c r="K8312" s="376">
        <v>81.36</v>
      </c>
      <c r="M8312" s="376">
        <v>75.8</v>
      </c>
      <c r="N8312" s="840">
        <f t="shared" si="169"/>
        <v>31.835999999999999</v>
      </c>
    </row>
    <row r="8313" spans="1:14" x14ac:dyDescent="0.2">
      <c r="A8313" s="21">
        <v>46187</v>
      </c>
      <c r="D8313" s="375">
        <v>88.64</v>
      </c>
      <c r="E8313" s="375">
        <v>84.88</v>
      </c>
      <c r="F8313" s="564">
        <f t="shared" si="168"/>
        <v>1.0442978322337417</v>
      </c>
      <c r="K8313" s="376">
        <v>81.36</v>
      </c>
      <c r="M8313" s="376">
        <v>75.8</v>
      </c>
      <c r="N8313" s="840">
        <f t="shared" si="169"/>
        <v>31.835999999999999</v>
      </c>
    </row>
    <row r="8314" spans="1:14" x14ac:dyDescent="0.2">
      <c r="A8314" s="21">
        <v>46188</v>
      </c>
      <c r="D8314" s="18">
        <v>84.36</v>
      </c>
      <c r="E8314" s="18">
        <v>80.75</v>
      </c>
      <c r="F8314" s="564">
        <f t="shared" si="168"/>
        <v>1.0447058823529412</v>
      </c>
      <c r="K8314" s="161">
        <v>77.23</v>
      </c>
      <c r="M8314" s="161">
        <v>72.899999999999991</v>
      </c>
      <c r="N8314" s="839">
        <f t="shared" si="169"/>
        <v>30.617999999999995</v>
      </c>
    </row>
    <row r="8315" spans="1:14" x14ac:dyDescent="0.2">
      <c r="A8315" s="21">
        <v>46189</v>
      </c>
      <c r="D8315" s="161">
        <v>80.5</v>
      </c>
      <c r="E8315" s="18">
        <v>76.05</v>
      </c>
      <c r="F8315" s="564">
        <f t="shared" si="168"/>
        <v>1.0585141354372123</v>
      </c>
      <c r="K8315" s="161">
        <v>72.53</v>
      </c>
      <c r="M8315" s="161">
        <v>71.399999999999991</v>
      </c>
      <c r="N8315" s="839">
        <f t="shared" si="169"/>
        <v>29.988</v>
      </c>
    </row>
    <row r="8316" spans="1:14" x14ac:dyDescent="0.2">
      <c r="A8316" s="21">
        <v>46190</v>
      </c>
      <c r="D8316" s="18">
        <v>80.33</v>
      </c>
      <c r="E8316" s="18">
        <v>76.790000000000006</v>
      </c>
      <c r="F8316" s="564">
        <f t="shared" si="168"/>
        <v>1.0460997525719493</v>
      </c>
      <c r="K8316" s="161">
        <v>73.27</v>
      </c>
      <c r="M8316" s="161">
        <v>71.8</v>
      </c>
      <c r="N8316" s="839">
        <f t="shared" si="169"/>
        <v>30.155999999999999</v>
      </c>
    </row>
    <row r="8317" spans="1:14" x14ac:dyDescent="0.2">
      <c r="A8317" s="21">
        <v>46191</v>
      </c>
      <c r="D8317" s="18">
        <v>79.349999999999994</v>
      </c>
      <c r="E8317" s="376">
        <v>76.599999999999994</v>
      </c>
      <c r="F8317" s="564">
        <f t="shared" si="168"/>
        <v>1.0359007832898173</v>
      </c>
      <c r="K8317" s="376">
        <v>73.08</v>
      </c>
      <c r="M8317" s="376">
        <v>71.5</v>
      </c>
      <c r="N8317" s="840">
        <f t="shared" si="169"/>
        <v>30.029999999999998</v>
      </c>
    </row>
    <row r="8318" spans="1:14" x14ac:dyDescent="0.2">
      <c r="A8318" s="21">
        <v>46192</v>
      </c>
      <c r="D8318" s="375">
        <v>80.459999999999994</v>
      </c>
      <c r="E8318" s="376">
        <v>76.599999999999994</v>
      </c>
      <c r="F8318" s="849" t="s">
        <v>3439</v>
      </c>
      <c r="K8318" s="376">
        <v>73.08</v>
      </c>
      <c r="M8318" s="376">
        <v>71.5</v>
      </c>
      <c r="N8318" s="840">
        <f t="shared" si="169"/>
        <v>30.029999999999998</v>
      </c>
    </row>
    <row r="8319" spans="1:14" x14ac:dyDescent="0.2">
      <c r="A8319" s="21">
        <v>46193</v>
      </c>
      <c r="D8319" s="375">
        <v>80.459999999999994</v>
      </c>
      <c r="E8319" s="376">
        <v>76.599999999999994</v>
      </c>
      <c r="F8319" s="564">
        <f t="shared" si="168"/>
        <v>1.0503916449086161</v>
      </c>
      <c r="K8319" s="376">
        <v>73.08</v>
      </c>
      <c r="M8319" s="376">
        <v>71.5</v>
      </c>
      <c r="N8319" s="840">
        <f t="shared" si="169"/>
        <v>30.029999999999998</v>
      </c>
    </row>
    <row r="8320" spans="1:14" x14ac:dyDescent="0.2">
      <c r="A8320" s="21">
        <v>46194</v>
      </c>
      <c r="D8320" s="375">
        <v>80.459999999999994</v>
      </c>
      <c r="E8320" s="376">
        <v>76.599999999999994</v>
      </c>
      <c r="F8320" s="564">
        <f t="shared" si="168"/>
        <v>1.0503916449086161</v>
      </c>
      <c r="K8320" s="376">
        <v>73.08</v>
      </c>
      <c r="M8320" s="376">
        <v>71.5</v>
      </c>
      <c r="N8320" s="840">
        <f t="shared" si="169"/>
        <v>30.029999999999998</v>
      </c>
    </row>
    <row r="8321" spans="1:14" x14ac:dyDescent="0.2">
      <c r="A8321" s="21">
        <v>46195</v>
      </c>
      <c r="D8321" s="18">
        <v>76.489999999999995</v>
      </c>
      <c r="E8321" s="18">
        <v>74.819999999999993</v>
      </c>
      <c r="F8321" s="564">
        <f t="shared" si="168"/>
        <v>1.0223202352312217</v>
      </c>
      <c r="K8321" s="161">
        <v>71.3</v>
      </c>
      <c r="M8321" s="161">
        <v>70.3</v>
      </c>
      <c r="N8321" s="839">
        <f t="shared" si="169"/>
        <v>29.526</v>
      </c>
    </row>
    <row r="8322" spans="1:14" x14ac:dyDescent="0.2">
      <c r="A8322" s="21">
        <v>46196</v>
      </c>
      <c r="D8322" s="18">
        <v>75.69</v>
      </c>
      <c r="E8322" s="18">
        <v>73.209999999999994</v>
      </c>
      <c r="F8322" s="564">
        <f t="shared" si="168"/>
        <v>1.0338751536675319</v>
      </c>
      <c r="K8322" s="161">
        <v>69.69</v>
      </c>
      <c r="M8322" s="161">
        <v>70</v>
      </c>
      <c r="N8322" s="839">
        <f t="shared" si="169"/>
        <v>29.4</v>
      </c>
    </row>
    <row r="8323" spans="1:14" x14ac:dyDescent="0.2">
      <c r="A8323" s="21">
        <v>46197</v>
      </c>
      <c r="D8323" s="18">
        <v>72.09</v>
      </c>
      <c r="E8323" s="18">
        <v>70.34</v>
      </c>
      <c r="F8323" s="564">
        <f t="shared" si="168"/>
        <v>1.0248791583736139</v>
      </c>
      <c r="K8323" s="161">
        <v>66.819999999999993</v>
      </c>
      <c r="M8323" s="161">
        <v>68.100000000000009</v>
      </c>
      <c r="N8323" s="839">
        <f t="shared" si="169"/>
        <v>28.602000000000004</v>
      </c>
    </row>
    <row r="8324" spans="1:14" x14ac:dyDescent="0.2">
      <c r="A8324" s="21">
        <v>46198</v>
      </c>
      <c r="D8324" s="18">
        <v>73.739999999999995</v>
      </c>
      <c r="E8324" s="18">
        <v>71.92</v>
      </c>
      <c r="F8324" s="564">
        <f t="shared" si="168"/>
        <v>1.025305895439377</v>
      </c>
      <c r="K8324" s="161">
        <v>68.400000000000006</v>
      </c>
      <c r="M8324" s="161">
        <v>72.3</v>
      </c>
      <c r="N8324" s="839">
        <f t="shared" si="169"/>
        <v>30.366</v>
      </c>
    </row>
    <row r="8325" spans="1:14" x14ac:dyDescent="0.2">
      <c r="A8325" s="21">
        <v>46199</v>
      </c>
      <c r="D8325" s="375">
        <v>70.16</v>
      </c>
      <c r="E8325" s="375">
        <v>69.23</v>
      </c>
      <c r="F8325" s="564">
        <f t="shared" si="168"/>
        <v>1.013433482594251</v>
      </c>
      <c r="K8325" s="376">
        <v>65.709999999999994</v>
      </c>
      <c r="M8325" s="376">
        <v>68.899999999999991</v>
      </c>
      <c r="N8325" s="840">
        <f t="shared" si="169"/>
        <v>28.937999999999999</v>
      </c>
    </row>
    <row r="8326" spans="1:14" x14ac:dyDescent="0.2">
      <c r="A8326" s="21">
        <v>46200</v>
      </c>
      <c r="D8326" s="375">
        <v>70.16</v>
      </c>
      <c r="E8326" s="375">
        <v>69.23</v>
      </c>
      <c r="F8326" s="564">
        <f t="shared" si="168"/>
        <v>1.013433482594251</v>
      </c>
      <c r="K8326" s="376">
        <v>65.709999999999994</v>
      </c>
      <c r="M8326" s="376">
        <v>68.899999999999991</v>
      </c>
      <c r="N8326" s="840">
        <f t="shared" si="169"/>
        <v>28.937999999999999</v>
      </c>
    </row>
    <row r="8327" spans="1:14" x14ac:dyDescent="0.2">
      <c r="A8327" s="21">
        <v>46201</v>
      </c>
      <c r="D8327" s="375">
        <v>70.16</v>
      </c>
      <c r="E8327" s="375">
        <v>69.23</v>
      </c>
      <c r="F8327" s="564">
        <f t="shared" si="168"/>
        <v>1.013433482594251</v>
      </c>
      <c r="K8327" s="376">
        <v>65.709999999999994</v>
      </c>
      <c r="M8327" s="376">
        <v>68.899999999999991</v>
      </c>
      <c r="N8327" s="840">
        <f t="shared" si="169"/>
        <v>28.937999999999999</v>
      </c>
    </row>
    <row r="8328" spans="1:14" x14ac:dyDescent="0.2">
      <c r="A8328" s="21">
        <v>46202</v>
      </c>
      <c r="D8328" s="18">
        <v>71.59</v>
      </c>
      <c r="E8328" s="18">
        <v>70.75</v>
      </c>
      <c r="F8328" s="564">
        <f t="shared" si="168"/>
        <v>1.0118727915194348</v>
      </c>
      <c r="K8328" s="161">
        <v>67.23</v>
      </c>
      <c r="M8328" s="161">
        <v>70.3</v>
      </c>
      <c r="N8328" s="839">
        <f t="shared" si="169"/>
        <v>29.526</v>
      </c>
    </row>
    <row r="8329" spans="1:14" ht="13.2" x14ac:dyDescent="0.2">
      <c r="A8329" s="21">
        <v>46203</v>
      </c>
      <c r="D8329" s="18">
        <v>70.459999999999994</v>
      </c>
      <c r="E8329" s="161">
        <v>69.5</v>
      </c>
      <c r="F8329" s="564">
        <f t="shared" si="168"/>
        <v>1.0138129496402877</v>
      </c>
      <c r="H8329" s="750">
        <f>AVERAGE(D8300:D8329)</f>
        <v>85.062666666666658</v>
      </c>
      <c r="I8329" s="750">
        <f>AVERAGE(E8300:E8329)</f>
        <v>81.223333333333315</v>
      </c>
      <c r="K8329" s="161">
        <v>65.98</v>
      </c>
      <c r="M8329" s="161">
        <v>70.3</v>
      </c>
      <c r="N8329" s="839">
        <f t="shared" si="169"/>
        <v>29.526</v>
      </c>
    </row>
    <row r="8330" spans="1:14" x14ac:dyDescent="0.2">
      <c r="A8330" s="21">
        <v>46204</v>
      </c>
      <c r="D8330" s="370">
        <v>69.239999999999995</v>
      </c>
      <c r="E8330" s="370">
        <v>68.58</v>
      </c>
      <c r="F8330" s="564">
        <f t="shared" ref="F8330:F8332" si="170">D8330/E8330</f>
        <v>1.0096237970253719</v>
      </c>
      <c r="K8330" s="370">
        <v>65.06</v>
      </c>
      <c r="M8330" s="332">
        <v>68.5</v>
      </c>
      <c r="N8330" s="838">
        <f t="shared" si="169"/>
        <v>28.770000000000003</v>
      </c>
    </row>
    <row r="8331" spans="1:14" x14ac:dyDescent="0.2">
      <c r="A8331" s="21">
        <v>46205</v>
      </c>
      <c r="D8331" s="18">
        <v>68.53</v>
      </c>
      <c r="E8331" s="375">
        <v>68.69</v>
      </c>
      <c r="F8331" s="564">
        <f t="shared" si="170"/>
        <v>0.99767069442422485</v>
      </c>
      <c r="K8331" s="375">
        <v>65.17</v>
      </c>
      <c r="M8331" s="376">
        <v>67.100000000000009</v>
      </c>
      <c r="N8331" s="840">
        <f t="shared" si="169"/>
        <v>28.182000000000002</v>
      </c>
    </row>
    <row r="8332" spans="1:14" x14ac:dyDescent="0.2">
      <c r="A8332" s="21">
        <v>46206</v>
      </c>
      <c r="D8332" s="375">
        <v>68.680000000000007</v>
      </c>
      <c r="E8332" s="375">
        <v>68.69</v>
      </c>
      <c r="F8332" s="564">
        <f t="shared" si="170"/>
        <v>0.99985441840151423</v>
      </c>
      <c r="K8332" s="375">
        <v>65.17</v>
      </c>
      <c r="M8332" s="376">
        <v>67.100000000000009</v>
      </c>
      <c r="N8332" s="840">
        <f t="shared" si="169"/>
        <v>28.182000000000002</v>
      </c>
    </row>
    <row r="8333" spans="1:14" x14ac:dyDescent="0.2">
      <c r="A8333" s="21">
        <v>46207</v>
      </c>
      <c r="D8333" s="375">
        <v>68.680000000000007</v>
      </c>
      <c r="E8333" s="375">
        <v>68.69</v>
      </c>
      <c r="F8333" s="848" t="s">
        <v>3381</v>
      </c>
      <c r="K8333" s="375">
        <v>65.17</v>
      </c>
      <c r="M8333" s="376">
        <v>67.100000000000009</v>
      </c>
      <c r="N8333" s="840">
        <f t="shared" si="169"/>
        <v>28.182000000000002</v>
      </c>
    </row>
    <row r="8334" spans="1:14" x14ac:dyDescent="0.2">
      <c r="A8334" s="21">
        <v>46208</v>
      </c>
      <c r="D8334" s="375">
        <v>68.680000000000007</v>
      </c>
      <c r="E8334" s="375">
        <v>68.69</v>
      </c>
      <c r="F8334" s="564">
        <f t="shared" ref="F8334:F8363" si="171">D8334/E8334</f>
        <v>0.99985441840151423</v>
      </c>
      <c r="K8334" s="375">
        <v>65.17</v>
      </c>
      <c r="M8334" s="376">
        <v>67.100000000000009</v>
      </c>
      <c r="N8334" s="840">
        <f t="shared" si="169"/>
        <v>28.182000000000002</v>
      </c>
    </row>
    <row r="8335" spans="1:14" x14ac:dyDescent="0.2">
      <c r="A8335" s="21">
        <v>46209</v>
      </c>
      <c r="D8335" s="18">
        <v>69.56</v>
      </c>
      <c r="E8335" s="18">
        <v>68.55</v>
      </c>
      <c r="F8335" s="564">
        <f t="shared" si="171"/>
        <v>1.014733770970095</v>
      </c>
      <c r="K8335" s="18">
        <v>65.03</v>
      </c>
      <c r="M8335" s="161">
        <v>67.600000000000009</v>
      </c>
      <c r="N8335" s="839">
        <f t="shared" si="169"/>
        <v>28.392000000000003</v>
      </c>
    </row>
    <row r="8336" spans="1:14" x14ac:dyDescent="0.2">
      <c r="A8336" s="21">
        <v>46210</v>
      </c>
      <c r="D8336" s="18">
        <v>71.78</v>
      </c>
      <c r="E8336" s="18">
        <v>70.44</v>
      </c>
      <c r="F8336" s="564">
        <f t="shared" si="171"/>
        <v>1.0190232822260079</v>
      </c>
      <c r="K8336" s="18">
        <v>66.92</v>
      </c>
      <c r="M8336" s="161">
        <v>68.300000000000011</v>
      </c>
      <c r="N8336" s="839">
        <f t="shared" si="169"/>
        <v>28.686000000000007</v>
      </c>
    </row>
    <row r="8337" spans="1:14" x14ac:dyDescent="0.2">
      <c r="A8337" s="21">
        <v>46211</v>
      </c>
      <c r="D8337" s="161">
        <v>76.5</v>
      </c>
      <c r="E8337" s="18">
        <v>73.52</v>
      </c>
      <c r="F8337" s="564">
        <f t="shared" si="171"/>
        <v>1.0405331882480957</v>
      </c>
      <c r="K8337" s="161">
        <v>70</v>
      </c>
      <c r="M8337" s="161">
        <v>72.5</v>
      </c>
      <c r="N8337" s="839">
        <f t="shared" si="169"/>
        <v>30.45</v>
      </c>
    </row>
    <row r="8338" spans="1:14" x14ac:dyDescent="0.2">
      <c r="A8338" s="21">
        <v>46212</v>
      </c>
      <c r="D8338" s="18">
        <v>74.459999999999994</v>
      </c>
      <c r="E8338" s="18">
        <v>72.08</v>
      </c>
      <c r="F8338" s="564">
        <f t="shared" si="171"/>
        <v>1.0330188679245282</v>
      </c>
      <c r="K8338" s="18">
        <v>68.56</v>
      </c>
      <c r="M8338" s="161">
        <v>70</v>
      </c>
      <c r="N8338" s="839">
        <f t="shared" si="169"/>
        <v>29.4</v>
      </c>
    </row>
    <row r="8339" spans="1:14" x14ac:dyDescent="0.2">
      <c r="A8339" s="21">
        <v>46213</v>
      </c>
      <c r="D8339" s="375">
        <v>74.34</v>
      </c>
      <c r="E8339" s="375">
        <v>71.41</v>
      </c>
      <c r="F8339" s="564">
        <f t="shared" si="171"/>
        <v>1.0410306679736732</v>
      </c>
      <c r="K8339" s="375">
        <v>67.89</v>
      </c>
      <c r="M8339" s="376">
        <v>68.300000000000011</v>
      </c>
      <c r="N8339" s="840">
        <f t="shared" ref="N8339:N8363" si="172">(M8339/100)*42</f>
        <v>28.686000000000007</v>
      </c>
    </row>
    <row r="8340" spans="1:14" x14ac:dyDescent="0.2">
      <c r="A8340" s="21">
        <v>46214</v>
      </c>
      <c r="D8340" s="375">
        <v>74.34</v>
      </c>
      <c r="E8340" s="375">
        <v>71.41</v>
      </c>
      <c r="F8340" s="564">
        <f t="shared" si="171"/>
        <v>1.0410306679736732</v>
      </c>
      <c r="K8340" s="375">
        <v>67.89</v>
      </c>
      <c r="M8340" s="376">
        <v>68.300000000000011</v>
      </c>
      <c r="N8340" s="840">
        <f t="shared" si="172"/>
        <v>28.686000000000007</v>
      </c>
    </row>
    <row r="8341" spans="1:14" x14ac:dyDescent="0.2">
      <c r="A8341" s="21">
        <v>46215</v>
      </c>
      <c r="D8341" s="375">
        <v>74.34</v>
      </c>
      <c r="E8341" s="375">
        <v>71.41</v>
      </c>
      <c r="F8341" s="564">
        <f t="shared" si="171"/>
        <v>1.0410306679736732</v>
      </c>
      <c r="K8341" s="375">
        <v>67.89</v>
      </c>
      <c r="M8341" s="376">
        <v>68.300000000000011</v>
      </c>
      <c r="N8341" s="840">
        <f t="shared" si="172"/>
        <v>28.686000000000007</v>
      </c>
    </row>
    <row r="8342" spans="1:14" x14ac:dyDescent="0.2">
      <c r="A8342" s="21">
        <v>46216</v>
      </c>
      <c r="D8342" s="18">
        <v>81.62</v>
      </c>
      <c r="E8342" s="18">
        <v>78.14</v>
      </c>
      <c r="F8342" s="564">
        <f t="shared" si="171"/>
        <v>1.0445354491937549</v>
      </c>
      <c r="K8342" s="18">
        <v>74.62</v>
      </c>
      <c r="M8342" s="161">
        <v>72.099999999999994</v>
      </c>
      <c r="N8342" s="839">
        <f t="shared" si="172"/>
        <v>30.282</v>
      </c>
    </row>
    <row r="8343" spans="1:14" x14ac:dyDescent="0.2">
      <c r="A8343" s="21">
        <v>46217</v>
      </c>
      <c r="D8343" s="18">
        <v>83.69</v>
      </c>
      <c r="E8343" s="18">
        <v>79.34</v>
      </c>
      <c r="F8343" s="564">
        <f t="shared" si="171"/>
        <v>1.0548273254348373</v>
      </c>
      <c r="K8343" s="18">
        <v>75.819999999999993</v>
      </c>
      <c r="M8343" s="161">
        <v>72.5</v>
      </c>
      <c r="N8343" s="839">
        <f t="shared" si="172"/>
        <v>30.45</v>
      </c>
    </row>
    <row r="8344" spans="1:14" x14ac:dyDescent="0.2">
      <c r="A8344" s="21">
        <v>46218</v>
      </c>
      <c r="D8344" s="18">
        <v>83.08</v>
      </c>
      <c r="E8344" s="161">
        <v>79.599999999999994</v>
      </c>
      <c r="F8344" s="564">
        <f t="shared" si="171"/>
        <v>1.0437185929648243</v>
      </c>
      <c r="K8344" s="18">
        <v>76.08</v>
      </c>
      <c r="M8344" s="161">
        <v>75.400000000000006</v>
      </c>
      <c r="N8344" s="839">
        <f t="shared" si="172"/>
        <v>31.667999999999999</v>
      </c>
    </row>
    <row r="8345" spans="1:14" x14ac:dyDescent="0.2">
      <c r="A8345" s="21">
        <v>46219</v>
      </c>
      <c r="D8345" s="18">
        <v>81.23</v>
      </c>
      <c r="E8345" s="18">
        <v>78.95</v>
      </c>
      <c r="F8345" s="564">
        <f t="shared" si="171"/>
        <v>1.0288790373654211</v>
      </c>
      <c r="K8345" s="18">
        <v>75.430000000000007</v>
      </c>
      <c r="M8345" s="161">
        <v>72.099999999999994</v>
      </c>
      <c r="N8345" s="839">
        <f t="shared" si="172"/>
        <v>30.282</v>
      </c>
    </row>
    <row r="8346" spans="1:14" x14ac:dyDescent="0.2">
      <c r="A8346" s="21">
        <v>46220</v>
      </c>
      <c r="D8346" s="375">
        <v>85.01</v>
      </c>
      <c r="E8346" s="375">
        <v>82.49</v>
      </c>
      <c r="F8346" s="564">
        <f t="shared" si="171"/>
        <v>1.0305491574736334</v>
      </c>
      <c r="K8346" s="375">
        <v>78.97</v>
      </c>
      <c r="M8346" s="376">
        <v>75.900000000000006</v>
      </c>
      <c r="N8346" s="840">
        <f t="shared" si="172"/>
        <v>31.878</v>
      </c>
    </row>
    <row r="8347" spans="1:14" x14ac:dyDescent="0.2">
      <c r="A8347" s="21">
        <v>46221</v>
      </c>
      <c r="D8347" s="375">
        <v>85.01</v>
      </c>
      <c r="E8347" s="375">
        <v>82.49</v>
      </c>
      <c r="F8347" s="564">
        <f t="shared" si="171"/>
        <v>1.0305491574736334</v>
      </c>
      <c r="K8347" s="375">
        <v>78.97</v>
      </c>
      <c r="M8347" s="376">
        <v>75.900000000000006</v>
      </c>
      <c r="N8347" s="840">
        <f t="shared" si="172"/>
        <v>31.878</v>
      </c>
    </row>
    <row r="8348" spans="1:14" x14ac:dyDescent="0.2">
      <c r="A8348" s="21">
        <v>46222</v>
      </c>
      <c r="D8348" s="375">
        <v>85.01</v>
      </c>
      <c r="E8348" s="375">
        <v>82.49</v>
      </c>
      <c r="F8348" s="564">
        <f t="shared" si="171"/>
        <v>1.0305491574736334</v>
      </c>
      <c r="K8348" s="375">
        <v>78.97</v>
      </c>
      <c r="M8348" s="376">
        <v>75.900000000000006</v>
      </c>
      <c r="N8348" s="840">
        <f t="shared" si="172"/>
        <v>31.878</v>
      </c>
    </row>
    <row r="8349" spans="1:14" x14ac:dyDescent="0.2">
      <c r="A8349" s="21">
        <v>46223</v>
      </c>
      <c r="D8349" s="18">
        <v>86.99</v>
      </c>
      <c r="E8349" s="18">
        <v>83.23</v>
      </c>
      <c r="F8349" s="564">
        <f t="shared" si="171"/>
        <v>1.0451760182626455</v>
      </c>
      <c r="K8349" s="18">
        <v>79.709999999999994</v>
      </c>
      <c r="M8349" s="161">
        <v>72.599999999999994</v>
      </c>
      <c r="N8349" s="839">
        <f t="shared" si="172"/>
        <v>30.491999999999997</v>
      </c>
    </row>
    <row r="8350" spans="1:14" x14ac:dyDescent="0.2">
      <c r="A8350" s="21">
        <v>46224</v>
      </c>
      <c r="D8350" s="18">
        <v>93.85</v>
      </c>
      <c r="E8350" s="18">
        <v>84.91</v>
      </c>
      <c r="F8350" s="564">
        <f t="shared" si="171"/>
        <v>1.1052879519491225</v>
      </c>
      <c r="K8350" s="18">
        <v>81.39</v>
      </c>
      <c r="M8350" s="161">
        <v>72.3</v>
      </c>
      <c r="N8350" s="839">
        <f t="shared" si="172"/>
        <v>30.366</v>
      </c>
    </row>
    <row r="8351" spans="1:14" x14ac:dyDescent="0.2">
      <c r="A8351" s="21">
        <v>46225</v>
      </c>
      <c r="D8351" s="18">
        <v>94.12</v>
      </c>
      <c r="E8351" s="18">
        <v>86.83</v>
      </c>
      <c r="F8351" s="564">
        <f t="shared" si="171"/>
        <v>1.0839571576644018</v>
      </c>
      <c r="K8351" s="18">
        <v>83.31</v>
      </c>
      <c r="M8351" s="161">
        <v>72.3</v>
      </c>
      <c r="N8351" s="839">
        <f t="shared" si="172"/>
        <v>30.366</v>
      </c>
    </row>
    <row r="8352" spans="1:14" x14ac:dyDescent="0.2">
      <c r="A8352" s="21">
        <v>46226</v>
      </c>
      <c r="D8352" s="18">
        <v>105.32</v>
      </c>
      <c r="E8352" s="18">
        <v>92.19</v>
      </c>
      <c r="F8352" s="564">
        <f t="shared" si="171"/>
        <v>1.1424232563184726</v>
      </c>
      <c r="K8352" s="18">
        <v>88.67</v>
      </c>
      <c r="M8352" s="161">
        <v>72.599999999999994</v>
      </c>
      <c r="N8352" s="839">
        <f t="shared" si="172"/>
        <v>30.491999999999997</v>
      </c>
    </row>
    <row r="8353" spans="1:14" x14ac:dyDescent="0.2">
      <c r="A8353" s="21">
        <v>46227</v>
      </c>
      <c r="D8353" s="375">
        <v>100.31</v>
      </c>
      <c r="E8353" s="375">
        <v>89.31</v>
      </c>
      <c r="F8353" s="564">
        <f t="shared" si="171"/>
        <v>1.1231664987123502</v>
      </c>
      <c r="K8353" s="375">
        <v>85.79</v>
      </c>
      <c r="M8353" s="376">
        <v>71</v>
      </c>
      <c r="N8353" s="840">
        <f t="shared" si="172"/>
        <v>29.82</v>
      </c>
    </row>
    <row r="8354" spans="1:14" x14ac:dyDescent="0.2">
      <c r="A8354" s="21">
        <v>46228</v>
      </c>
      <c r="D8354" s="375">
        <v>100.31</v>
      </c>
      <c r="E8354" s="375">
        <v>89.31</v>
      </c>
      <c r="F8354" s="564">
        <f t="shared" si="171"/>
        <v>1.1231664987123502</v>
      </c>
      <c r="K8354" s="375">
        <v>85.79</v>
      </c>
      <c r="M8354" s="376">
        <v>71</v>
      </c>
      <c r="N8354" s="840">
        <f t="shared" si="172"/>
        <v>29.82</v>
      </c>
    </row>
    <row r="8355" spans="1:14" x14ac:dyDescent="0.2">
      <c r="A8355" s="21">
        <v>46229</v>
      </c>
      <c r="D8355" s="375">
        <v>100.31</v>
      </c>
      <c r="E8355" s="375">
        <v>89.31</v>
      </c>
      <c r="F8355" s="564">
        <f t="shared" si="171"/>
        <v>1.1231664987123502</v>
      </c>
      <c r="K8355" s="375">
        <v>85.79</v>
      </c>
      <c r="M8355" s="376">
        <v>71</v>
      </c>
      <c r="N8355" s="840">
        <f t="shared" si="172"/>
        <v>29.82</v>
      </c>
    </row>
    <row r="8356" spans="1:14" x14ac:dyDescent="0.2">
      <c r="A8356" s="21">
        <v>46230</v>
      </c>
      <c r="D8356" s="18">
        <v>91.82</v>
      </c>
      <c r="E8356" s="18">
        <v>82.61</v>
      </c>
      <c r="F8356" s="564">
        <f t="shared" si="171"/>
        <v>1.1114877133518943</v>
      </c>
      <c r="K8356" s="18">
        <v>79.09</v>
      </c>
      <c r="M8356" s="161">
        <v>67.800000000000011</v>
      </c>
      <c r="N8356" s="839">
        <f t="shared" si="172"/>
        <v>28.476000000000006</v>
      </c>
    </row>
    <row r="8357" spans="1:14" x14ac:dyDescent="0.2">
      <c r="A8357" s="21">
        <v>46231</v>
      </c>
      <c r="D8357" s="18">
        <v>85.51</v>
      </c>
      <c r="E8357" s="18">
        <v>79.260000000000005</v>
      </c>
      <c r="F8357" s="564">
        <f t="shared" si="171"/>
        <v>1.0788544032298764</v>
      </c>
      <c r="K8357" s="18">
        <v>75.739999999999995</v>
      </c>
      <c r="M8357" s="161">
        <v>66.099999999999994</v>
      </c>
      <c r="N8357" s="839">
        <f t="shared" si="172"/>
        <v>27.761999999999997</v>
      </c>
    </row>
    <row r="8358" spans="1:14" x14ac:dyDescent="0.2">
      <c r="A8358" s="21">
        <v>46232</v>
      </c>
      <c r="D8358" s="18">
        <v>91.95</v>
      </c>
      <c r="E8358" s="18">
        <v>84.46</v>
      </c>
      <c r="F8358" s="564">
        <f t="shared" si="171"/>
        <v>1.0886810324413925</v>
      </c>
      <c r="K8358" s="18">
        <v>80.94</v>
      </c>
      <c r="M8358" s="161">
        <v>68.900000000000006</v>
      </c>
      <c r="N8358" s="839">
        <f t="shared" si="172"/>
        <v>28.938000000000002</v>
      </c>
    </row>
    <row r="8359" spans="1:14" x14ac:dyDescent="0.2">
      <c r="A8359" s="21">
        <v>46233</v>
      </c>
      <c r="D8359" s="18">
        <v>91.91</v>
      </c>
      <c r="E8359" s="18">
        <v>83.59</v>
      </c>
      <c r="F8359" s="564">
        <f t="shared" si="171"/>
        <v>1.0995334370139969</v>
      </c>
      <c r="K8359" s="18">
        <v>80.069999999999993</v>
      </c>
      <c r="M8359" s="161">
        <v>67</v>
      </c>
      <c r="N8359" s="839">
        <f t="shared" si="172"/>
        <v>28.14</v>
      </c>
    </row>
    <row r="8360" spans="1:14" ht="13.2" x14ac:dyDescent="0.2">
      <c r="A8360" s="21">
        <v>46234</v>
      </c>
      <c r="D8360" s="375">
        <v>96.95</v>
      </c>
      <c r="E8360" s="375">
        <v>84.67</v>
      </c>
      <c r="F8360" s="564">
        <f t="shared" si="171"/>
        <v>1.1450336600921223</v>
      </c>
      <c r="H8360" s="750">
        <f>AVERAGE(D8330:D8360)</f>
        <v>83.326774193548374</v>
      </c>
      <c r="I8360" s="750">
        <f>AVERAGE(E8330:E8360)</f>
        <v>78.559354838709694</v>
      </c>
      <c r="K8360" s="375">
        <v>81.150000000000006</v>
      </c>
      <c r="M8360" s="376">
        <v>65.900000000000006</v>
      </c>
      <c r="N8360" s="840">
        <f t="shared" si="172"/>
        <v>27.678000000000001</v>
      </c>
    </row>
    <row r="8361" spans="1:14" x14ac:dyDescent="0.2">
      <c r="A8361" s="21">
        <v>46235</v>
      </c>
      <c r="D8361" s="430">
        <v>96.95</v>
      </c>
      <c r="E8361" s="430">
        <v>84.67</v>
      </c>
      <c r="F8361" s="564">
        <f t="shared" si="171"/>
        <v>1.1450336600921223</v>
      </c>
      <c r="K8361" s="430">
        <v>81.150000000000006</v>
      </c>
      <c r="M8361" s="433">
        <v>65.900000000000006</v>
      </c>
      <c r="N8361" s="843">
        <f t="shared" si="172"/>
        <v>27.678000000000001</v>
      </c>
    </row>
    <row r="8362" spans="1:14" x14ac:dyDescent="0.2">
      <c r="A8362" s="21">
        <v>46236</v>
      </c>
      <c r="D8362" s="375">
        <v>96.95</v>
      </c>
      <c r="E8362" s="375">
        <v>84.67</v>
      </c>
      <c r="F8362" s="564">
        <f t="shared" si="171"/>
        <v>1.1450336600921223</v>
      </c>
      <c r="K8362" s="375">
        <v>81.150000000000006</v>
      </c>
      <c r="M8362" s="376">
        <v>65.900000000000006</v>
      </c>
      <c r="N8362" s="840">
        <f t="shared" si="172"/>
        <v>27.678000000000001</v>
      </c>
    </row>
    <row r="8363" spans="1:14" x14ac:dyDescent="0.2">
      <c r="A8363" s="21">
        <v>46237</v>
      </c>
      <c r="D8363" s="161">
        <v>88.9</v>
      </c>
      <c r="E8363" s="18">
        <v>80.34</v>
      </c>
      <c r="F8363" s="564">
        <f t="shared" si="171"/>
        <v>1.1065471745083395</v>
      </c>
      <c r="K8363" s="18">
        <v>76.819999999999993</v>
      </c>
      <c r="M8363" s="161">
        <v>65.5</v>
      </c>
      <c r="N8363" s="839">
        <f t="shared" si="172"/>
        <v>27.51</v>
      </c>
    </row>
    <row r="8364" spans="1:14" x14ac:dyDescent="0.2">
      <c r="A8364" s="21">
        <v>46238</v>
      </c>
      <c r="E8364" s="18">
        <v>75.77</v>
      </c>
      <c r="K8364" s="18">
        <v>72.25</v>
      </c>
    </row>
    <row r="8365" spans="1:14" x14ac:dyDescent="0.2">
      <c r="A8365" s="21">
        <v>46239</v>
      </c>
      <c r="E8365" s="18">
        <v>75.22</v>
      </c>
      <c r="K8365" s="161">
        <v>71.7</v>
      </c>
    </row>
    <row r="8366" spans="1:14" x14ac:dyDescent="0.2">
      <c r="A8366" s="21">
        <v>46240</v>
      </c>
    </row>
    <row r="8367" spans="1:14" x14ac:dyDescent="0.2">
      <c r="A8367" s="21">
        <v>46241</v>
      </c>
    </row>
    <row r="8368" spans="1:14" x14ac:dyDescent="0.2">
      <c r="A8368" s="21">
        <v>46242</v>
      </c>
    </row>
    <row r="8369" spans="1:1" x14ac:dyDescent="0.2">
      <c r="A8369" s="21">
        <v>46243</v>
      </c>
    </row>
    <row r="8370" spans="1:1" x14ac:dyDescent="0.2">
      <c r="A8370" s="21">
        <v>46244</v>
      </c>
    </row>
    <row r="8371" spans="1:1" x14ac:dyDescent="0.2">
      <c r="A8371" s="21">
        <v>46245</v>
      </c>
    </row>
    <row r="8372" spans="1:1" x14ac:dyDescent="0.2">
      <c r="A8372" s="21">
        <v>46246</v>
      </c>
    </row>
    <row r="8373" spans="1:1" x14ac:dyDescent="0.2">
      <c r="A8373" s="21">
        <v>46247</v>
      </c>
    </row>
    <row r="8374" spans="1:1" x14ac:dyDescent="0.2">
      <c r="A8374" s="21">
        <v>46248</v>
      </c>
    </row>
    <row r="8375" spans="1:1" x14ac:dyDescent="0.2">
      <c r="A8375" s="21">
        <v>46249</v>
      </c>
    </row>
  </sheetData>
  <mergeCells count="22">
    <mergeCell ref="B6048:C6048"/>
    <mergeCell ref="F5400:G5400"/>
    <mergeCell ref="Q1:R1"/>
    <mergeCell ref="F3950:H3950"/>
    <mergeCell ref="Q3948:R3948"/>
    <mergeCell ref="M1:N1"/>
    <mergeCell ref="M3592:N3592"/>
    <mergeCell ref="M3593:N3593"/>
    <mergeCell ref="K3592:L3592"/>
    <mergeCell ref="K3593:L3593"/>
    <mergeCell ref="L2303:N2303"/>
    <mergeCell ref="L2323:N2323"/>
    <mergeCell ref="L2331:N2331"/>
    <mergeCell ref="L2347:N2347"/>
    <mergeCell ref="L2395:N2395"/>
    <mergeCell ref="F5195:G5195"/>
    <mergeCell ref="F4584:H4584"/>
    <mergeCell ref="F4579:H4579"/>
    <mergeCell ref="B1:E1"/>
    <mergeCell ref="G1:I1"/>
    <mergeCell ref="B3592:E3592"/>
    <mergeCell ref="B3593:E3593"/>
  </mergeCells>
  <phoneticPr fontId="0" type="noConversion"/>
  <printOptions gridLines="1"/>
  <pageMargins left="0.75" right="0.75" top="0.52" bottom="0.89" header="0.28000000000000003" footer="0.57999999999999996"/>
  <pageSetup orientation="portrait" horizontalDpi="300" verticalDpi="300" r:id="rId1"/>
  <headerFooter alignWithMargins="0">
    <oddHeader>&amp;A</oddHeader>
    <oddFooter>PricesNYMEX.xls&amp;RPage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indexed="15"/>
  </sheetPr>
  <dimension ref="A1"/>
  <sheetViews>
    <sheetView workbookViewId="0">
      <selection activeCell="R44" sqref="R44"/>
    </sheetView>
  </sheetViews>
  <sheetFormatPr defaultRowHeight="10.199999999999999" x14ac:dyDescent="0.2"/>
  <sheetData/>
  <phoneticPr fontId="19"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
  <sheetViews>
    <sheetView workbookViewId="0">
      <selection activeCell="E48" sqref="E48"/>
    </sheetView>
  </sheetViews>
  <sheetFormatPr defaultRowHeight="10.199999999999999"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3"/>
  </sheetPr>
  <dimension ref="A1:Z408"/>
  <sheetViews>
    <sheetView zoomScale="115" zoomScaleNormal="115" workbookViewId="0">
      <pane ySplit="2736" topLeftCell="A372" activePane="bottomLeft"/>
      <selection activeCell="Z2" sqref="Z2"/>
      <selection pane="bottomLeft" activeCell="A391" sqref="A391"/>
    </sheetView>
  </sheetViews>
  <sheetFormatPr defaultRowHeight="10.199999999999999" x14ac:dyDescent="0.2"/>
  <cols>
    <col min="1" max="1" width="11" customWidth="1"/>
    <col min="2" max="2" width="10.28515625" customWidth="1"/>
    <col min="3" max="3" width="12" customWidth="1"/>
    <col min="4" max="4" width="13.7109375" customWidth="1"/>
    <col min="5" max="5" width="14" customWidth="1"/>
    <col min="6" max="6" width="2" customWidth="1"/>
    <col min="7" max="7" width="12.42578125" customWidth="1"/>
    <col min="8" max="8" width="14" customWidth="1"/>
    <col min="9" max="9" width="2" customWidth="1"/>
    <col min="10" max="10" width="7.42578125" customWidth="1"/>
    <col min="11" max="11" width="2.140625" customWidth="1"/>
    <col min="12" max="12" width="22.7109375" customWidth="1"/>
    <col min="13" max="13" width="15" customWidth="1"/>
    <col min="14" max="14" width="2.7109375" customWidth="1"/>
    <col min="15" max="15" width="18.85546875" customWidth="1"/>
    <col min="16" max="16" width="16.85546875" customWidth="1"/>
    <col min="17" max="17" width="2" customWidth="1"/>
    <col min="18" max="18" width="12.42578125" customWidth="1"/>
    <col min="19" max="19" width="14.140625" customWidth="1"/>
    <col min="20" max="20" width="11" customWidth="1"/>
    <col min="21" max="21" width="3.140625" customWidth="1"/>
    <col min="22" max="22" width="12" customWidth="1"/>
    <col min="23" max="23" width="3.85546875" customWidth="1"/>
    <col min="24" max="24" width="12.28515625" customWidth="1"/>
    <col min="25" max="25" width="3.85546875" customWidth="1"/>
    <col min="26" max="26" width="16.42578125" customWidth="1"/>
  </cols>
  <sheetData>
    <row r="1" spans="1:26" ht="27.75" customHeight="1" x14ac:dyDescent="0.25">
      <c r="A1" s="224" t="s">
        <v>1662</v>
      </c>
      <c r="B1" s="869" t="s">
        <v>1664</v>
      </c>
      <c r="C1" s="870"/>
      <c r="D1" s="867" t="s">
        <v>3300</v>
      </c>
      <c r="E1" s="868"/>
      <c r="L1" s="579" t="s">
        <v>3299</v>
      </c>
      <c r="M1" s="328" t="s">
        <v>1664</v>
      </c>
      <c r="N1" s="235"/>
      <c r="O1" s="867" t="s">
        <v>1663</v>
      </c>
      <c r="P1" s="871"/>
      <c r="Q1" s="871"/>
      <c r="R1" s="871"/>
      <c r="S1" s="871"/>
      <c r="T1" s="868"/>
    </row>
    <row r="2" spans="1:26" s="18" customFormat="1" ht="82.5" customHeight="1" x14ac:dyDescent="0.2">
      <c r="B2" s="466" t="s">
        <v>3191</v>
      </c>
      <c r="C2" s="466" t="s">
        <v>3192</v>
      </c>
      <c r="D2" s="314" t="s">
        <v>3388</v>
      </c>
      <c r="E2" s="232" t="s">
        <v>1977</v>
      </c>
      <c r="F2" s="231"/>
      <c r="G2" s="466" t="s">
        <v>3201</v>
      </c>
      <c r="H2" s="466" t="s">
        <v>3197</v>
      </c>
      <c r="I2" s="231"/>
      <c r="J2" s="467" t="s">
        <v>508</v>
      </c>
      <c r="K2" s="231"/>
      <c r="L2" s="233" t="s">
        <v>3367</v>
      </c>
      <c r="M2" s="466" t="s">
        <v>3305</v>
      </c>
      <c r="O2" s="582" t="s">
        <v>3302</v>
      </c>
      <c r="P2" s="581" t="s">
        <v>3301</v>
      </c>
      <c r="R2" s="540" t="s">
        <v>3298</v>
      </c>
      <c r="S2" s="533" t="s">
        <v>3215</v>
      </c>
      <c r="T2" s="419" t="s">
        <v>3164</v>
      </c>
      <c r="V2" s="580" t="s">
        <v>1562</v>
      </c>
      <c r="W2" s="751"/>
      <c r="X2" s="575" t="s">
        <v>3289</v>
      </c>
      <c r="Z2" s="831" t="s">
        <v>3444</v>
      </c>
    </row>
    <row r="3" spans="1:26" s="18" customFormat="1" x14ac:dyDescent="0.2">
      <c r="A3" s="19">
        <v>34454</v>
      </c>
      <c r="D3" s="20"/>
      <c r="E3" s="20"/>
    </row>
    <row r="4" spans="1:26" s="18" customFormat="1" x14ac:dyDescent="0.2">
      <c r="A4" s="19">
        <v>34485</v>
      </c>
      <c r="D4" s="20"/>
      <c r="E4" s="20"/>
    </row>
    <row r="5" spans="1:26" s="18" customFormat="1" x14ac:dyDescent="0.2">
      <c r="A5" s="19">
        <v>34515</v>
      </c>
      <c r="D5" s="20"/>
      <c r="E5" s="20"/>
    </row>
    <row r="6" spans="1:26" s="18" customFormat="1" x14ac:dyDescent="0.2">
      <c r="A6" s="19">
        <v>34546</v>
      </c>
      <c r="D6" s="20"/>
      <c r="E6" s="20"/>
    </row>
    <row r="7" spans="1:26" s="18" customFormat="1" x14ac:dyDescent="0.2">
      <c r="A7" s="19">
        <v>34577</v>
      </c>
      <c r="D7" s="20"/>
      <c r="E7" s="20"/>
    </row>
    <row r="8" spans="1:26" s="18" customFormat="1" x14ac:dyDescent="0.2">
      <c r="A8" s="19">
        <v>34607</v>
      </c>
      <c r="D8" s="20"/>
      <c r="E8" s="20"/>
    </row>
    <row r="9" spans="1:26" s="18" customFormat="1" x14ac:dyDescent="0.2">
      <c r="A9" s="19">
        <v>34638</v>
      </c>
      <c r="D9" s="20"/>
      <c r="E9" s="20"/>
    </row>
    <row r="10" spans="1:26" s="18" customFormat="1" x14ac:dyDescent="0.2">
      <c r="A10" s="19">
        <v>34668</v>
      </c>
      <c r="D10" s="20"/>
      <c r="E10" s="20"/>
    </row>
    <row r="11" spans="1:26" s="18" customFormat="1" x14ac:dyDescent="0.2">
      <c r="A11" s="19">
        <v>34699</v>
      </c>
      <c r="D11" s="20"/>
      <c r="E11" s="20"/>
    </row>
    <row r="12" spans="1:26" s="18" customFormat="1" x14ac:dyDescent="0.2">
      <c r="A12" s="19">
        <v>34730</v>
      </c>
      <c r="D12" s="20">
        <v>16.59</v>
      </c>
      <c r="E12" s="20">
        <v>17.97</v>
      </c>
      <c r="G12" s="55">
        <f>D12/E12</f>
        <v>0.92320534223706185</v>
      </c>
    </row>
    <row r="13" spans="1:26" s="18" customFormat="1" x14ac:dyDescent="0.2">
      <c r="A13" s="19">
        <v>34758</v>
      </c>
      <c r="D13" s="20">
        <v>17.149999999999999</v>
      </c>
      <c r="E13" s="20">
        <v>18.600000000000001</v>
      </c>
      <c r="G13" s="55">
        <f t="shared" ref="G13:G76" si="0">D13/E13</f>
        <v>0.92204301075268802</v>
      </c>
    </row>
    <row r="14" spans="1:26" s="18" customFormat="1" x14ac:dyDescent="0.2">
      <c r="A14" s="19">
        <v>34789</v>
      </c>
      <c r="D14" s="20">
        <v>16.98</v>
      </c>
      <c r="E14" s="20">
        <v>18.510000000000002</v>
      </c>
      <c r="G14" s="55">
        <f t="shared" si="0"/>
        <v>0.91734197730956235</v>
      </c>
    </row>
    <row r="15" spans="1:26" s="18" customFormat="1" x14ac:dyDescent="0.2">
      <c r="A15" s="19">
        <v>34819</v>
      </c>
      <c r="D15" s="20">
        <v>18.61</v>
      </c>
      <c r="E15" s="20">
        <v>19.82</v>
      </c>
      <c r="G15" s="55">
        <f t="shared" si="0"/>
        <v>0.9389505549949545</v>
      </c>
    </row>
    <row r="16" spans="1:26" s="18" customFormat="1" x14ac:dyDescent="0.2">
      <c r="A16" s="19">
        <v>34850</v>
      </c>
      <c r="D16" s="20">
        <v>18.34</v>
      </c>
      <c r="E16" s="20">
        <v>19.68</v>
      </c>
      <c r="G16" s="55">
        <f t="shared" si="0"/>
        <v>0.93191056910569103</v>
      </c>
    </row>
    <row r="17" spans="1:7" s="18" customFormat="1" x14ac:dyDescent="0.2">
      <c r="A17" s="19">
        <v>34880</v>
      </c>
      <c r="D17" s="20">
        <v>17.34</v>
      </c>
      <c r="E17" s="20">
        <v>18.45</v>
      </c>
      <c r="G17" s="55">
        <f t="shared" si="0"/>
        <v>0.93983739837398372</v>
      </c>
    </row>
    <row r="18" spans="1:7" s="18" customFormat="1" x14ac:dyDescent="0.2">
      <c r="A18" s="19">
        <v>34911</v>
      </c>
      <c r="D18" s="20">
        <v>15.8</v>
      </c>
      <c r="E18" s="20">
        <v>17.25</v>
      </c>
      <c r="G18" s="55">
        <f t="shared" si="0"/>
        <v>0.91594202898550725</v>
      </c>
    </row>
    <row r="19" spans="1:7" s="18" customFormat="1" x14ac:dyDescent="0.2">
      <c r="A19" s="19">
        <v>34942</v>
      </c>
      <c r="D19" s="20">
        <v>16.05</v>
      </c>
      <c r="E19" s="20">
        <v>17.82</v>
      </c>
      <c r="G19" s="55">
        <f t="shared" si="0"/>
        <v>0.90067340067340074</v>
      </c>
    </row>
    <row r="20" spans="1:7" s="18" customFormat="1" x14ac:dyDescent="0.2">
      <c r="A20" s="19">
        <v>34972</v>
      </c>
      <c r="D20" s="20">
        <v>16.7</v>
      </c>
      <c r="E20" s="20">
        <v>18.170000000000002</v>
      </c>
      <c r="G20" s="55">
        <f t="shared" si="0"/>
        <v>0.91909741331865702</v>
      </c>
    </row>
    <row r="21" spans="1:7" s="18" customFormat="1" x14ac:dyDescent="0.2">
      <c r="A21" s="19">
        <v>35003</v>
      </c>
      <c r="D21" s="20">
        <v>16.100000000000001</v>
      </c>
      <c r="E21" s="20">
        <v>17.39</v>
      </c>
      <c r="G21" s="55">
        <f t="shared" si="0"/>
        <v>0.92581943645773435</v>
      </c>
    </row>
    <row r="22" spans="1:7" s="18" customFormat="1" x14ac:dyDescent="0.2">
      <c r="A22" s="19">
        <v>35033</v>
      </c>
      <c r="D22" s="20">
        <v>16.82</v>
      </c>
      <c r="E22" s="20">
        <v>18.02</v>
      </c>
      <c r="G22" s="55">
        <f t="shared" si="0"/>
        <v>0.93340732519422864</v>
      </c>
    </row>
    <row r="23" spans="1:7" s="18" customFormat="1" x14ac:dyDescent="0.2">
      <c r="A23" s="19">
        <v>35064</v>
      </c>
      <c r="D23" s="20">
        <v>18</v>
      </c>
      <c r="E23" s="20">
        <v>19.07</v>
      </c>
      <c r="G23" s="55">
        <f t="shared" si="0"/>
        <v>0.94389092815941267</v>
      </c>
    </row>
    <row r="24" spans="1:7" s="18" customFormat="1" x14ac:dyDescent="0.2">
      <c r="A24" s="19">
        <v>35095</v>
      </c>
      <c r="D24" s="20">
        <v>17.93</v>
      </c>
      <c r="E24" s="20">
        <v>18.8</v>
      </c>
      <c r="G24" s="55">
        <f t="shared" si="0"/>
        <v>0.9537234042553191</v>
      </c>
    </row>
    <row r="25" spans="1:7" s="18" customFormat="1" x14ac:dyDescent="0.2">
      <c r="A25" s="19">
        <v>35124</v>
      </c>
      <c r="D25" s="20">
        <v>17.98</v>
      </c>
      <c r="E25" s="20">
        <v>18.7</v>
      </c>
      <c r="G25" s="55">
        <f t="shared" si="0"/>
        <v>0.9614973262032086</v>
      </c>
    </row>
    <row r="26" spans="1:7" s="18" customFormat="1" x14ac:dyDescent="0.2">
      <c r="A26" s="19">
        <v>35155</v>
      </c>
      <c r="D26" s="20">
        <v>19.95</v>
      </c>
      <c r="E26" s="20">
        <v>21.09</v>
      </c>
      <c r="G26" s="55">
        <f t="shared" si="0"/>
        <v>0.94594594594594594</v>
      </c>
    </row>
    <row r="27" spans="1:7" s="18" customFormat="1" x14ac:dyDescent="0.2">
      <c r="A27" s="19">
        <v>35185</v>
      </c>
      <c r="D27" s="20">
        <v>20.93</v>
      </c>
      <c r="E27" s="20">
        <v>23.29</v>
      </c>
      <c r="G27" s="55">
        <f t="shared" si="0"/>
        <v>0.89866895663374846</v>
      </c>
    </row>
    <row r="28" spans="1:7" s="18" customFormat="1" x14ac:dyDescent="0.2">
      <c r="A28" s="19">
        <v>35216</v>
      </c>
      <c r="D28" s="20">
        <v>19.11</v>
      </c>
      <c r="E28" s="20">
        <v>21.09</v>
      </c>
      <c r="G28" s="55">
        <f t="shared" si="0"/>
        <v>0.90611664295874816</v>
      </c>
    </row>
    <row r="29" spans="1:7" s="18" customFormat="1" x14ac:dyDescent="0.2">
      <c r="A29" s="19">
        <v>35246</v>
      </c>
      <c r="D29" s="20">
        <v>18.38</v>
      </c>
      <c r="E29" s="20">
        <v>20.37</v>
      </c>
      <c r="G29" s="55">
        <f t="shared" si="0"/>
        <v>0.9023073146784486</v>
      </c>
    </row>
    <row r="30" spans="1:7" s="18" customFormat="1" x14ac:dyDescent="0.2">
      <c r="A30" s="19">
        <v>35277</v>
      </c>
      <c r="D30" s="20">
        <v>19.600000000000001</v>
      </c>
      <c r="E30" s="20">
        <v>21.2</v>
      </c>
      <c r="G30" s="55">
        <f t="shared" si="0"/>
        <v>0.92452830188679258</v>
      </c>
    </row>
    <row r="31" spans="1:7" s="18" customFormat="1" x14ac:dyDescent="0.2">
      <c r="A31" s="19">
        <v>35308</v>
      </c>
      <c r="D31" s="20">
        <v>20.56</v>
      </c>
      <c r="E31" s="20">
        <v>21.91</v>
      </c>
      <c r="G31" s="55">
        <f t="shared" si="0"/>
        <v>0.93838429940666357</v>
      </c>
    </row>
    <row r="32" spans="1:7" s="18" customFormat="1" x14ac:dyDescent="0.2">
      <c r="A32" s="19">
        <v>35338</v>
      </c>
      <c r="D32" s="20">
        <v>22.64</v>
      </c>
      <c r="E32" s="20">
        <v>23.88</v>
      </c>
      <c r="G32" s="55">
        <f t="shared" si="0"/>
        <v>0.94807370184254613</v>
      </c>
    </row>
    <row r="33" spans="1:8" s="18" customFormat="1" x14ac:dyDescent="0.2">
      <c r="A33" s="19">
        <v>35369</v>
      </c>
      <c r="D33" s="20">
        <v>24.17</v>
      </c>
      <c r="E33" s="20">
        <v>24.93</v>
      </c>
      <c r="G33" s="55">
        <f t="shared" si="0"/>
        <v>0.96951464099478546</v>
      </c>
    </row>
    <row r="34" spans="1:8" s="18" customFormat="1" x14ac:dyDescent="0.2">
      <c r="A34" s="19">
        <v>35399</v>
      </c>
      <c r="D34" s="20">
        <v>22.7</v>
      </c>
      <c r="E34" s="20">
        <v>23.59</v>
      </c>
      <c r="G34" s="55">
        <f t="shared" si="0"/>
        <v>0.96227214921576942</v>
      </c>
    </row>
    <row r="35" spans="1:8" s="18" customFormat="1" x14ac:dyDescent="0.2">
      <c r="A35" s="19">
        <v>35430</v>
      </c>
      <c r="D35" s="20">
        <v>23.4</v>
      </c>
      <c r="E35" s="20">
        <v>25.07</v>
      </c>
      <c r="G35" s="55">
        <f t="shared" si="0"/>
        <v>0.93338651775029913</v>
      </c>
    </row>
    <row r="36" spans="1:8" s="18" customFormat="1" x14ac:dyDescent="0.2">
      <c r="A36" s="19">
        <v>35461</v>
      </c>
      <c r="D36" s="20">
        <v>23.45</v>
      </c>
      <c r="E36" s="20">
        <v>25.23</v>
      </c>
      <c r="G36" s="55">
        <f t="shared" si="0"/>
        <v>0.92944906856916365</v>
      </c>
    </row>
    <row r="37" spans="1:8" s="18" customFormat="1" x14ac:dyDescent="0.2">
      <c r="A37" s="19">
        <v>35489</v>
      </c>
      <c r="D37" s="20">
        <v>20.83</v>
      </c>
      <c r="E37" s="20">
        <v>22.29</v>
      </c>
      <c r="G37" s="55">
        <f t="shared" si="0"/>
        <v>0.93449977568416331</v>
      </c>
    </row>
    <row r="38" spans="1:8" s="18" customFormat="1" x14ac:dyDescent="0.2">
      <c r="A38" s="19">
        <v>35520</v>
      </c>
      <c r="D38" s="20">
        <v>19.059999999999999</v>
      </c>
      <c r="E38" s="20">
        <v>20.98</v>
      </c>
      <c r="G38" s="55">
        <f t="shared" si="0"/>
        <v>0.90848427073403237</v>
      </c>
    </row>
    <row r="39" spans="1:8" s="18" customFormat="1" x14ac:dyDescent="0.2">
      <c r="A39" s="19">
        <v>35550</v>
      </c>
      <c r="D39" s="20">
        <v>17.46</v>
      </c>
      <c r="E39" s="20">
        <v>19.7</v>
      </c>
      <c r="G39" s="55">
        <f t="shared" si="0"/>
        <v>0.8862944162436549</v>
      </c>
    </row>
    <row r="40" spans="1:8" s="18" customFormat="1" x14ac:dyDescent="0.2">
      <c r="A40" s="19">
        <v>35581</v>
      </c>
      <c r="D40" s="20">
        <v>19.07</v>
      </c>
      <c r="E40" s="20">
        <v>20.92</v>
      </c>
      <c r="G40" s="55">
        <f t="shared" si="0"/>
        <v>0.91156787762906299</v>
      </c>
    </row>
    <row r="41" spans="1:8" s="18" customFormat="1" x14ac:dyDescent="0.2">
      <c r="A41" s="19">
        <v>35611</v>
      </c>
      <c r="D41" s="20">
        <v>17.579999999999998</v>
      </c>
      <c r="E41" s="20">
        <v>19.190000000000001</v>
      </c>
      <c r="G41" s="55">
        <f t="shared" si="0"/>
        <v>0.91610213652944228</v>
      </c>
    </row>
    <row r="42" spans="1:8" s="18" customFormat="1" x14ac:dyDescent="0.2">
      <c r="A42" s="19">
        <v>35642</v>
      </c>
      <c r="D42" s="20">
        <v>18.37</v>
      </c>
      <c r="E42" s="20">
        <v>19.62</v>
      </c>
      <c r="G42" s="55">
        <f t="shared" si="0"/>
        <v>0.93628950050968396</v>
      </c>
    </row>
    <row r="43" spans="1:8" s="18" customFormat="1" x14ac:dyDescent="0.2">
      <c r="A43" s="19">
        <v>35673</v>
      </c>
      <c r="D43" s="20">
        <v>18.809999999999999</v>
      </c>
      <c r="E43" s="20">
        <v>19.91</v>
      </c>
      <c r="G43" s="55">
        <f t="shared" si="0"/>
        <v>0.94475138121546953</v>
      </c>
    </row>
    <row r="44" spans="1:8" s="18" customFormat="1" x14ac:dyDescent="0.2">
      <c r="A44" s="19">
        <v>35703</v>
      </c>
      <c r="D44" s="20">
        <v>18.45</v>
      </c>
      <c r="E44" s="20">
        <v>19.78</v>
      </c>
      <c r="G44" s="55">
        <f t="shared" si="0"/>
        <v>0.93276036400404438</v>
      </c>
    </row>
    <row r="45" spans="1:8" s="18" customFormat="1" x14ac:dyDescent="0.2">
      <c r="A45" s="19">
        <v>35734</v>
      </c>
      <c r="D45" s="20">
        <v>19.89</v>
      </c>
      <c r="E45" s="20">
        <v>21.36</v>
      </c>
      <c r="G45" s="55">
        <f t="shared" si="0"/>
        <v>0.9311797752808989</v>
      </c>
    </row>
    <row r="46" spans="1:8" s="18" customFormat="1" x14ac:dyDescent="0.2">
      <c r="A46" s="19">
        <v>35764</v>
      </c>
      <c r="D46" s="20">
        <v>19.21</v>
      </c>
      <c r="E46" s="20">
        <v>20.190000000000001</v>
      </c>
      <c r="G46" s="55">
        <f t="shared" si="0"/>
        <v>0.95146111936602273</v>
      </c>
    </row>
    <row r="47" spans="1:8" s="18" customFormat="1" ht="61.2" x14ac:dyDescent="0.2">
      <c r="A47" s="19">
        <v>35795</v>
      </c>
      <c r="D47" s="20">
        <v>17.11</v>
      </c>
      <c r="E47" s="20">
        <v>18.34</v>
      </c>
      <c r="G47" s="55">
        <f t="shared" si="0"/>
        <v>0.93293347873500543</v>
      </c>
      <c r="H47" s="56" t="s">
        <v>1679</v>
      </c>
    </row>
    <row r="48" spans="1:8" s="18" customFormat="1" x14ac:dyDescent="0.2">
      <c r="A48" s="21">
        <v>35825</v>
      </c>
      <c r="B48" s="22">
        <v>15.55</v>
      </c>
      <c r="C48" s="22"/>
      <c r="D48" s="22">
        <v>15.203999999999999</v>
      </c>
      <c r="E48" s="22">
        <v>16.7135</v>
      </c>
      <c r="G48" s="55">
        <f t="shared" si="0"/>
        <v>0.90968378855416276</v>
      </c>
      <c r="H48" s="22"/>
    </row>
    <row r="49" spans="1:8" s="18" customFormat="1" x14ac:dyDescent="0.2">
      <c r="A49" s="21">
        <v>35853</v>
      </c>
      <c r="B49" s="22">
        <v>13.3</v>
      </c>
      <c r="C49" s="22"/>
      <c r="D49" s="22">
        <v>14.159473684210528</v>
      </c>
      <c r="E49" s="22">
        <v>16.062631578947371</v>
      </c>
      <c r="G49" s="55">
        <f t="shared" si="0"/>
        <v>0.88151643238638222</v>
      </c>
      <c r="H49" s="22"/>
    </row>
    <row r="50" spans="1:8" s="18" customFormat="1" x14ac:dyDescent="0.2">
      <c r="A50" s="21">
        <v>35885</v>
      </c>
      <c r="B50" s="22">
        <v>13.83</v>
      </c>
      <c r="C50" s="22"/>
      <c r="D50" s="22">
        <v>13.118636363636362</v>
      </c>
      <c r="E50" s="22">
        <v>15.020454545454548</v>
      </c>
      <c r="G50" s="55">
        <f t="shared" si="0"/>
        <v>0.87338477833257655</v>
      </c>
      <c r="H50" s="22"/>
    </row>
    <row r="51" spans="1:8" s="18" customFormat="1" x14ac:dyDescent="0.2">
      <c r="A51" s="21">
        <v>35915</v>
      </c>
      <c r="B51" s="22">
        <v>13.74</v>
      </c>
      <c r="C51" s="22"/>
      <c r="D51" s="22">
        <v>13.445909090909094</v>
      </c>
      <c r="E51" s="22">
        <v>15.44363636363636</v>
      </c>
      <c r="G51" s="55">
        <f t="shared" si="0"/>
        <v>0.87064398398869836</v>
      </c>
      <c r="H51" s="22"/>
    </row>
    <row r="52" spans="1:8" s="18" customFormat="1" x14ac:dyDescent="0.2">
      <c r="A52" s="21">
        <v>35944</v>
      </c>
      <c r="B52" s="22">
        <v>14.68</v>
      </c>
      <c r="C52" s="22"/>
      <c r="D52" s="22">
        <v>14.38952380952381</v>
      </c>
      <c r="E52" s="22">
        <v>14.847142857142856</v>
      </c>
      <c r="G52" s="55">
        <f t="shared" si="0"/>
        <v>0.96917797235318659</v>
      </c>
      <c r="H52" s="22"/>
    </row>
    <row r="53" spans="1:8" s="18" customFormat="1" x14ac:dyDescent="0.2">
      <c r="A53" s="21">
        <v>35976</v>
      </c>
      <c r="B53" s="22">
        <v>12.04</v>
      </c>
      <c r="C53" s="22"/>
      <c r="D53" s="22">
        <v>12.234090909090908</v>
      </c>
      <c r="E53" s="22">
        <v>13.659545454545457</v>
      </c>
      <c r="G53" s="55">
        <f t="shared" si="0"/>
        <v>0.8956440717447004</v>
      </c>
      <c r="H53" s="22"/>
    </row>
    <row r="54" spans="1:8" s="18" customFormat="1" x14ac:dyDescent="0.2">
      <c r="A54" s="21">
        <v>36007</v>
      </c>
      <c r="B54" s="22">
        <v>12.61</v>
      </c>
      <c r="C54" s="22"/>
      <c r="D54" s="22">
        <v>12.187727272727273</v>
      </c>
      <c r="E54" s="22">
        <v>14.079545454545455</v>
      </c>
      <c r="G54" s="55">
        <f t="shared" si="0"/>
        <v>0.86563357546408393</v>
      </c>
      <c r="H54" s="22"/>
    </row>
    <row r="55" spans="1:8" s="18" customFormat="1" x14ac:dyDescent="0.2">
      <c r="A55" s="21">
        <v>36038</v>
      </c>
      <c r="B55" s="22">
        <v>12.04</v>
      </c>
      <c r="C55" s="22"/>
      <c r="D55" s="22">
        <v>11.970952380952379</v>
      </c>
      <c r="E55" s="22">
        <v>13.362857142857141</v>
      </c>
      <c r="G55" s="55">
        <f t="shared" si="0"/>
        <v>0.89583778775568379</v>
      </c>
      <c r="H55" s="22"/>
    </row>
    <row r="56" spans="1:8" s="18" customFormat="1" x14ac:dyDescent="0.2">
      <c r="A56" s="21">
        <v>36068</v>
      </c>
      <c r="B56" s="22">
        <v>14.33</v>
      </c>
      <c r="C56" s="22"/>
      <c r="D56" s="22">
        <v>13.363809523809524</v>
      </c>
      <c r="E56" s="22">
        <v>14.94761904761905</v>
      </c>
      <c r="G56" s="55">
        <f t="shared" si="0"/>
        <v>0.8940426887543802</v>
      </c>
      <c r="H56" s="22"/>
    </row>
    <row r="57" spans="1:8" s="18" customFormat="1" x14ac:dyDescent="0.2">
      <c r="A57" s="21">
        <v>36098</v>
      </c>
      <c r="B57" s="22">
        <v>12.03</v>
      </c>
      <c r="C57" s="22"/>
      <c r="D57" s="22">
        <v>12.730909090909091</v>
      </c>
      <c r="E57" s="22">
        <v>14.387727272727274</v>
      </c>
      <c r="G57" s="55">
        <f t="shared" si="0"/>
        <v>0.88484503838498707</v>
      </c>
      <c r="H57" s="22"/>
    </row>
    <row r="58" spans="1:8" s="18" customFormat="1" x14ac:dyDescent="0.2">
      <c r="A58" s="21">
        <v>36129</v>
      </c>
      <c r="B58" s="22">
        <v>10.32</v>
      </c>
      <c r="C58" s="22"/>
      <c r="D58" s="22">
        <v>11.088000000000001</v>
      </c>
      <c r="E58" s="22">
        <v>12.851500000000001</v>
      </c>
      <c r="G58" s="55">
        <f t="shared" si="0"/>
        <v>0.86277866396918645</v>
      </c>
      <c r="H58" s="22"/>
    </row>
    <row r="59" spans="1:8" s="18" customFormat="1" x14ac:dyDescent="0.2">
      <c r="A59" s="21">
        <v>36160</v>
      </c>
      <c r="B59" s="22">
        <v>10.44</v>
      </c>
      <c r="C59" s="22">
        <v>12.05</v>
      </c>
      <c r="D59" s="22">
        <v>9.8481818181818177</v>
      </c>
      <c r="E59" s="22">
        <v>11.28</v>
      </c>
      <c r="G59" s="55">
        <f t="shared" si="0"/>
        <v>0.87306576402321079</v>
      </c>
    </row>
    <row r="60" spans="1:8" s="18" customFormat="1" x14ac:dyDescent="0.2">
      <c r="A60" s="21">
        <v>36189</v>
      </c>
      <c r="B60" s="22">
        <v>11.04</v>
      </c>
      <c r="C60" s="22"/>
      <c r="D60" s="22">
        <v>11.064736842105262</v>
      </c>
      <c r="E60" s="22">
        <v>12.472105263157895</v>
      </c>
      <c r="G60" s="55">
        <f t="shared" si="0"/>
        <v>0.88715871207325814</v>
      </c>
      <c r="H60" s="22"/>
    </row>
    <row r="61" spans="1:8" s="18" customFormat="1" x14ac:dyDescent="0.2">
      <c r="A61" s="21">
        <v>36217</v>
      </c>
      <c r="B61" s="22">
        <v>10.73</v>
      </c>
      <c r="C61" s="22"/>
      <c r="D61" s="22">
        <v>10.278421052631579</v>
      </c>
      <c r="E61" s="22">
        <v>12.010526315789473</v>
      </c>
      <c r="G61" s="55">
        <f t="shared" si="0"/>
        <v>0.85578439964943032</v>
      </c>
      <c r="H61" s="22"/>
    </row>
    <row r="62" spans="1:8" s="18" customFormat="1" x14ac:dyDescent="0.2">
      <c r="A62" s="21">
        <v>36250</v>
      </c>
      <c r="B62" s="22">
        <v>14.47</v>
      </c>
      <c r="C62" s="22"/>
      <c r="D62" s="22">
        <v>12.394347826086959</v>
      </c>
      <c r="E62" s="22">
        <v>14.660869565217393</v>
      </c>
      <c r="G62" s="55">
        <f t="shared" si="0"/>
        <v>0.84540332147093722</v>
      </c>
      <c r="H62" s="22"/>
    </row>
    <row r="63" spans="1:8" s="18" customFormat="1" x14ac:dyDescent="0.2">
      <c r="A63" s="21">
        <v>36280</v>
      </c>
      <c r="B63" s="22">
        <v>16.600000000000001</v>
      </c>
      <c r="C63" s="22"/>
      <c r="D63" s="22">
        <v>15.247619047619045</v>
      </c>
      <c r="E63" s="22">
        <v>17.343333333333334</v>
      </c>
      <c r="G63" s="55">
        <f t="shared" si="0"/>
        <v>0.8791631201779192</v>
      </c>
      <c r="H63" s="22"/>
    </row>
    <row r="64" spans="1:8" s="18" customFormat="1" x14ac:dyDescent="0.2">
      <c r="A64" s="21">
        <v>36308</v>
      </c>
      <c r="B64" s="22">
        <v>14.74</v>
      </c>
      <c r="C64" s="22"/>
      <c r="D64" s="22">
        <v>14.50047619047619</v>
      </c>
      <c r="E64" s="22">
        <v>16.903809523809525</v>
      </c>
      <c r="G64" s="55">
        <f t="shared" si="0"/>
        <v>0.85782297594230661</v>
      </c>
      <c r="H64" s="22"/>
    </row>
    <row r="65" spans="1:8" s="18" customFormat="1" x14ac:dyDescent="0.2">
      <c r="A65" s="21">
        <v>36341</v>
      </c>
      <c r="B65" s="22">
        <v>16.84</v>
      </c>
      <c r="C65" s="22"/>
      <c r="D65" s="22">
        <v>15.722727272727271</v>
      </c>
      <c r="E65" s="22">
        <v>17.88909090909091</v>
      </c>
      <c r="G65" s="55">
        <f t="shared" si="0"/>
        <v>0.87890029474540077</v>
      </c>
      <c r="H65" s="22"/>
    </row>
    <row r="66" spans="1:8" s="18" customFormat="1" x14ac:dyDescent="0.2">
      <c r="A66" s="21">
        <v>36371</v>
      </c>
      <c r="B66" s="22">
        <v>19.86</v>
      </c>
      <c r="C66" s="22"/>
      <c r="D66" s="22">
        <v>18.97</v>
      </c>
      <c r="E66" s="22">
        <v>20.07238095238095</v>
      </c>
      <c r="G66" s="55">
        <f t="shared" si="0"/>
        <v>0.94507971152021264</v>
      </c>
      <c r="H66" s="22"/>
    </row>
    <row r="67" spans="1:8" s="18" customFormat="1" x14ac:dyDescent="0.2">
      <c r="A67" s="21">
        <v>36403</v>
      </c>
      <c r="B67" s="22">
        <v>21.15</v>
      </c>
      <c r="C67" s="22"/>
      <c r="D67" s="22">
        <v>20.248636363636361</v>
      </c>
      <c r="E67" s="22">
        <v>21.257272727272721</v>
      </c>
      <c r="G67" s="55">
        <f t="shared" si="0"/>
        <v>0.9525509985887185</v>
      </c>
      <c r="H67" s="22"/>
    </row>
    <row r="68" spans="1:8" s="18" customFormat="1" x14ac:dyDescent="0.2">
      <c r="A68" s="21">
        <v>36433</v>
      </c>
      <c r="B68" s="22">
        <v>22.78</v>
      </c>
      <c r="C68" s="22"/>
      <c r="D68" s="22">
        <v>22.48619047619048</v>
      </c>
      <c r="E68" s="22">
        <v>23.882857142857141</v>
      </c>
      <c r="G68" s="55">
        <f t="shared" si="0"/>
        <v>0.94152011803644797</v>
      </c>
      <c r="H68" s="22"/>
    </row>
    <row r="69" spans="1:8" s="18" customFormat="1" x14ac:dyDescent="0.2">
      <c r="A69" s="21">
        <v>36462</v>
      </c>
      <c r="B69" s="22">
        <v>21.14</v>
      </c>
      <c r="C69" s="22"/>
      <c r="D69" s="22">
        <v>21.976190476190474</v>
      </c>
      <c r="E69" s="22">
        <v>22.642857142857146</v>
      </c>
      <c r="G69" s="55">
        <f t="shared" si="0"/>
        <v>0.97055730809674012</v>
      </c>
      <c r="H69" s="22"/>
    </row>
    <row r="70" spans="1:8" s="18" customFormat="1" x14ac:dyDescent="0.2">
      <c r="A70" s="21">
        <v>36494</v>
      </c>
      <c r="B70" s="22">
        <v>25.08</v>
      </c>
      <c r="C70" s="22"/>
      <c r="D70" s="22">
        <v>24.418571428571425</v>
      </c>
      <c r="E70" s="22">
        <v>24.97190476190476</v>
      </c>
      <c r="G70" s="55">
        <f t="shared" si="0"/>
        <v>0.97784176503117781</v>
      </c>
      <c r="H70" s="22"/>
    </row>
    <row r="71" spans="1:8" s="18" customFormat="1" x14ac:dyDescent="0.2">
      <c r="A71" s="21">
        <v>36524</v>
      </c>
      <c r="B71" s="22">
        <v>25.1</v>
      </c>
      <c r="C71" s="22">
        <v>25.6</v>
      </c>
      <c r="D71" s="22">
        <v>25.432380952380953</v>
      </c>
      <c r="E71" s="22">
        <v>26.083333333333329</v>
      </c>
      <c r="G71" s="55">
        <f t="shared" si="0"/>
        <v>0.97504335919671403</v>
      </c>
    </row>
    <row r="72" spans="1:8" s="18" customFormat="1" x14ac:dyDescent="0.2">
      <c r="A72" s="21">
        <v>36556</v>
      </c>
      <c r="B72" s="22">
        <v>26.17</v>
      </c>
      <c r="C72" s="22"/>
      <c r="D72" s="22">
        <v>25.306999999999999</v>
      </c>
      <c r="E72" s="22">
        <v>27.184000000000005</v>
      </c>
      <c r="G72" s="55">
        <f t="shared" si="0"/>
        <v>0.93095203060623877</v>
      </c>
      <c r="H72" s="22"/>
    </row>
    <row r="73" spans="1:8" s="18" customFormat="1" x14ac:dyDescent="0.2">
      <c r="A73" s="21">
        <v>36585</v>
      </c>
      <c r="B73" s="22">
        <v>28.83</v>
      </c>
      <c r="C73" s="22"/>
      <c r="D73" s="22">
        <v>27.753500000000003</v>
      </c>
      <c r="E73" s="22">
        <v>29.353999999999996</v>
      </c>
      <c r="G73" s="55">
        <f t="shared" si="0"/>
        <v>0.94547591469646408</v>
      </c>
      <c r="H73" s="22"/>
    </row>
    <row r="74" spans="1:8" s="18" customFormat="1" x14ac:dyDescent="0.2">
      <c r="A74" s="21">
        <v>36616</v>
      </c>
      <c r="B74" s="22">
        <v>24.07</v>
      </c>
      <c r="C74" s="22"/>
      <c r="D74" s="22">
        <v>27.559565217391309</v>
      </c>
      <c r="E74" s="22">
        <v>29.892173913043482</v>
      </c>
      <c r="G74" s="55">
        <f t="shared" si="0"/>
        <v>0.92196590644635801</v>
      </c>
      <c r="H74" s="22"/>
    </row>
    <row r="75" spans="1:8" s="18" customFormat="1" x14ac:dyDescent="0.2">
      <c r="A75" s="21">
        <v>36644</v>
      </c>
      <c r="B75" s="22">
        <v>23.92</v>
      </c>
      <c r="C75" s="22"/>
      <c r="D75" s="22">
        <v>22.804210526315781</v>
      </c>
      <c r="E75" s="22">
        <v>25.735789473684211</v>
      </c>
      <c r="G75" s="55">
        <f t="shared" si="0"/>
        <v>0.88608941060984059</v>
      </c>
      <c r="H75" s="22"/>
    </row>
    <row r="76" spans="1:8" s="18" customFormat="1" x14ac:dyDescent="0.2">
      <c r="A76" s="21">
        <v>36677</v>
      </c>
      <c r="B76" s="22">
        <v>29.06</v>
      </c>
      <c r="C76" s="22"/>
      <c r="D76" s="22">
        <v>27.516363636363632</v>
      </c>
      <c r="E76" s="22">
        <v>28.78</v>
      </c>
      <c r="G76" s="55">
        <f t="shared" si="0"/>
        <v>0.95609324657274608</v>
      </c>
      <c r="H76" s="22"/>
    </row>
    <row r="77" spans="1:8" s="18" customFormat="1" x14ac:dyDescent="0.2">
      <c r="A77" s="21">
        <v>36707</v>
      </c>
      <c r="B77" s="22">
        <v>31.82</v>
      </c>
      <c r="C77" s="22"/>
      <c r="D77" s="22">
        <v>29.602272727272734</v>
      </c>
      <c r="E77" s="22">
        <v>31.829545454545453</v>
      </c>
      <c r="G77" s="55">
        <f t="shared" ref="G77:G134" si="1">D77/E77</f>
        <v>0.93002499107461645</v>
      </c>
      <c r="H77" s="22"/>
    </row>
    <row r="78" spans="1:8" s="18" customFormat="1" x14ac:dyDescent="0.2">
      <c r="A78" s="21">
        <v>36738</v>
      </c>
      <c r="B78" s="22">
        <v>25.78</v>
      </c>
      <c r="C78" s="22"/>
      <c r="D78" s="22">
        <v>28.482500000000002</v>
      </c>
      <c r="E78" s="22">
        <v>29.766999999999996</v>
      </c>
      <c r="G78" s="55">
        <f t="shared" si="1"/>
        <v>0.95684818759028478</v>
      </c>
      <c r="H78" s="22"/>
    </row>
    <row r="79" spans="1:8" s="18" customFormat="1" x14ac:dyDescent="0.2">
      <c r="A79" s="21">
        <v>36769</v>
      </c>
      <c r="B79" s="22">
        <v>34.83</v>
      </c>
      <c r="C79" s="22"/>
      <c r="D79" s="22">
        <v>29.787826086956521</v>
      </c>
      <c r="E79" s="22">
        <v>31.218695652173921</v>
      </c>
      <c r="G79" s="55">
        <f t="shared" si="1"/>
        <v>0.95416626046265451</v>
      </c>
      <c r="H79" s="22"/>
    </row>
    <row r="80" spans="1:8" s="18" customFormat="1" x14ac:dyDescent="0.2">
      <c r="A80" s="21">
        <v>36798</v>
      </c>
      <c r="B80" s="22">
        <v>28.48</v>
      </c>
      <c r="C80" s="22"/>
      <c r="D80" s="22">
        <v>32.930999999999997</v>
      </c>
      <c r="E80" s="22">
        <v>33.884</v>
      </c>
      <c r="G80" s="55">
        <f t="shared" si="1"/>
        <v>0.97187463109432171</v>
      </c>
      <c r="H80" s="22"/>
    </row>
    <row r="81" spans="1:24" s="18" customFormat="1" x14ac:dyDescent="0.2">
      <c r="A81" s="21">
        <v>36830</v>
      </c>
      <c r="B81" s="22">
        <v>30.25</v>
      </c>
      <c r="C81" s="22"/>
      <c r="D81" s="22">
        <v>30.837272727272726</v>
      </c>
      <c r="E81" s="22">
        <v>33.075000000000003</v>
      </c>
      <c r="G81" s="55">
        <f t="shared" si="1"/>
        <v>0.93234384662956082</v>
      </c>
      <c r="H81" s="22"/>
    </row>
    <row r="82" spans="1:24" s="18" customFormat="1" x14ac:dyDescent="0.2">
      <c r="A82" s="21">
        <v>36860</v>
      </c>
      <c r="B82" s="22">
        <v>32.44</v>
      </c>
      <c r="C82" s="22"/>
      <c r="D82" s="22">
        <v>32.444761904761904</v>
      </c>
      <c r="E82" s="22">
        <v>34.479999999999997</v>
      </c>
      <c r="G82" s="55">
        <f t="shared" si="1"/>
        <v>0.94097337310794393</v>
      </c>
      <c r="H82" s="22"/>
    </row>
    <row r="83" spans="1:24" s="18" customFormat="1" x14ac:dyDescent="0.2">
      <c r="A83" s="21">
        <v>36889</v>
      </c>
      <c r="B83" s="22">
        <v>22.5</v>
      </c>
      <c r="C83" s="22">
        <v>26.83</v>
      </c>
      <c r="D83" s="22">
        <v>25.567499999999999</v>
      </c>
      <c r="E83" s="22">
        <v>28.458500000000004</v>
      </c>
      <c r="G83" s="55">
        <f t="shared" si="1"/>
        <v>0.89841347927684156</v>
      </c>
      <c r="J83" s="68">
        <f>(SUM(E72:E83))/12</f>
        <v>30.304892041120585</v>
      </c>
    </row>
    <row r="84" spans="1:24" s="18" customFormat="1" x14ac:dyDescent="0.2">
      <c r="A84" s="21">
        <v>36922</v>
      </c>
      <c r="B84" s="22">
        <v>26.56</v>
      </c>
      <c r="C84" s="22"/>
      <c r="D84" s="22">
        <v>25.448571428571427</v>
      </c>
      <c r="E84" s="22">
        <v>29.58</v>
      </c>
      <c r="G84" s="55">
        <f t="shared" si="1"/>
        <v>0.8603303390321646</v>
      </c>
      <c r="H84" s="22"/>
      <c r="X84" s="30">
        <f>'Gas Monthly Avg&amp; Bidweek Prices'!L126</f>
        <v>4.6900000000000004</v>
      </c>
    </row>
    <row r="85" spans="1:24" s="18" customFormat="1" x14ac:dyDescent="0.2">
      <c r="A85" s="21">
        <v>36950</v>
      </c>
      <c r="B85" s="22">
        <v>25.51</v>
      </c>
      <c r="C85" s="22"/>
      <c r="D85" s="22">
        <v>27.506315789473685</v>
      </c>
      <c r="E85" s="22">
        <v>29.60736842105263</v>
      </c>
      <c r="F85" s="23"/>
      <c r="G85" s="55">
        <f t="shared" si="1"/>
        <v>0.92903615742880519</v>
      </c>
      <c r="H85" s="22"/>
      <c r="X85" s="30">
        <f>'Gas Monthly Avg&amp; Bidweek Prices'!L127</f>
        <v>4.74</v>
      </c>
    </row>
    <row r="86" spans="1:24" s="18" customFormat="1" x14ac:dyDescent="0.2">
      <c r="A86" s="21">
        <v>36981</v>
      </c>
      <c r="B86" s="24">
        <v>23.85</v>
      </c>
      <c r="C86" s="24"/>
      <c r="D86" s="5">
        <v>24.570909090909087</v>
      </c>
      <c r="E86" s="5">
        <v>27.241363636363641</v>
      </c>
      <c r="F86" s="23"/>
      <c r="G86" s="55">
        <f t="shared" si="1"/>
        <v>0.90197059952278424</v>
      </c>
      <c r="X86" s="30">
        <f>'Gas Monthly Avg&amp; Bidweek Prices'!L128</f>
        <v>4.71</v>
      </c>
    </row>
    <row r="87" spans="1:24" s="18" customFormat="1" x14ac:dyDescent="0.2">
      <c r="A87" s="21">
        <v>37011</v>
      </c>
      <c r="B87" s="22">
        <v>27.51</v>
      </c>
      <c r="C87" s="22"/>
      <c r="D87" s="22">
        <v>25.645</v>
      </c>
      <c r="E87" s="22">
        <v>27.3125</v>
      </c>
      <c r="G87" s="55">
        <f t="shared" si="1"/>
        <v>0.93894736842105264</v>
      </c>
      <c r="X87" s="30">
        <f>'Gas Monthly Avg&amp; Bidweek Prices'!L129</f>
        <v>4.26</v>
      </c>
    </row>
    <row r="88" spans="1:24" s="18" customFormat="1" x14ac:dyDescent="0.2">
      <c r="A88" s="21">
        <v>37042</v>
      </c>
      <c r="B88" s="22">
        <v>28.49</v>
      </c>
      <c r="C88" s="22"/>
      <c r="D88" s="5">
        <v>28.316363636363644</v>
      </c>
      <c r="E88" s="5">
        <v>28.64</v>
      </c>
      <c r="F88" s="23"/>
      <c r="G88" s="55">
        <f t="shared" si="1"/>
        <v>0.98869984763839536</v>
      </c>
      <c r="X88" s="30">
        <f>'Gas Monthly Avg&amp; Bidweek Prices'!L130</f>
        <v>4.2300000000000004</v>
      </c>
    </row>
    <row r="89" spans="1:24" s="18" customFormat="1" x14ac:dyDescent="0.2">
      <c r="A89" s="21">
        <v>37071</v>
      </c>
      <c r="B89" s="22">
        <v>26.13</v>
      </c>
      <c r="C89" s="22"/>
      <c r="D89" s="22">
        <v>27.751428571428576</v>
      </c>
      <c r="E89" s="22">
        <v>27.600952380952386</v>
      </c>
      <c r="F89" s="23"/>
      <c r="G89" s="55">
        <f t="shared" si="1"/>
        <v>1.0054518477623271</v>
      </c>
      <c r="X89" s="30">
        <f>'Gas Monthly Avg&amp; Bidweek Prices'!L131</f>
        <v>4.29</v>
      </c>
    </row>
    <row r="90" spans="1:24" s="18" customFormat="1" x14ac:dyDescent="0.2">
      <c r="A90" s="10">
        <v>37103</v>
      </c>
      <c r="B90" s="24">
        <v>24.44</v>
      </c>
      <c r="C90" s="22"/>
      <c r="D90" s="22">
        <v>24.52571428571429</v>
      </c>
      <c r="E90" s="22">
        <v>26.445714285714285</v>
      </c>
      <c r="F90" s="23"/>
      <c r="G90" s="55">
        <f t="shared" si="1"/>
        <v>0.92739844425237705</v>
      </c>
      <c r="X90" s="30">
        <f>'Gas Monthly Avg&amp; Bidweek Prices'!L132</f>
        <v>4.28</v>
      </c>
    </row>
    <row r="91" spans="1:24" s="18" customFormat="1" x14ac:dyDescent="0.2">
      <c r="A91" s="10">
        <v>37134</v>
      </c>
      <c r="B91" s="24">
        <v>26.68</v>
      </c>
      <c r="C91" s="22"/>
      <c r="D91" s="22">
        <v>25.753478260869564</v>
      </c>
      <c r="E91" s="22">
        <v>27.467826086956521</v>
      </c>
      <c r="F91" s="23"/>
      <c r="G91" s="55">
        <f t="shared" si="1"/>
        <v>0.93758705837659873</v>
      </c>
      <c r="X91" s="30">
        <f>'Gas Monthly Avg&amp; Bidweek Prices'!L133</f>
        <v>4.3</v>
      </c>
    </row>
    <row r="92" spans="1:24" s="18" customFormat="1" x14ac:dyDescent="0.2">
      <c r="A92" s="10">
        <v>37162</v>
      </c>
      <c r="B92" s="24">
        <v>21.69</v>
      </c>
      <c r="C92" s="22"/>
      <c r="D92" s="22">
        <v>25.223749999999999</v>
      </c>
      <c r="E92" s="22">
        <v>25.881250000000001</v>
      </c>
      <c r="F92" s="23"/>
      <c r="G92" s="55">
        <f t="shared" si="1"/>
        <v>0.9745955083313208</v>
      </c>
      <c r="X92" s="30">
        <f>'Gas Monthly Avg&amp; Bidweek Prices'!L134</f>
        <v>4.4000000000000004</v>
      </c>
    </row>
    <row r="93" spans="1:24" s="18" customFormat="1" x14ac:dyDescent="0.2">
      <c r="A93" s="10">
        <v>37195</v>
      </c>
      <c r="B93" s="24">
        <v>19.78</v>
      </c>
      <c r="C93" s="22"/>
      <c r="D93" s="22">
        <v>20.556956521739131</v>
      </c>
      <c r="E93" s="22">
        <v>22.210434782608694</v>
      </c>
      <c r="F93" s="23"/>
      <c r="G93" s="55">
        <f t="shared" si="1"/>
        <v>0.92555398950747803</v>
      </c>
      <c r="X93" s="30">
        <f>'Gas Monthly Avg&amp; Bidweek Prices'!L135</f>
        <v>4.41</v>
      </c>
    </row>
    <row r="94" spans="1:24" s="18" customFormat="1" x14ac:dyDescent="0.2">
      <c r="A94" s="10">
        <v>37225</v>
      </c>
      <c r="B94" s="24">
        <v>18.87</v>
      </c>
      <c r="C94" s="22"/>
      <c r="D94" s="22">
        <v>18.847142857142856</v>
      </c>
      <c r="E94" s="22">
        <v>19.669500000000003</v>
      </c>
      <c r="F94" s="23"/>
      <c r="G94" s="55">
        <f t="shared" si="1"/>
        <v>0.95819125331822641</v>
      </c>
      <c r="X94" s="30">
        <f>'Gas Monthly Avg&amp; Bidweek Prices'!L136</f>
        <v>4.3</v>
      </c>
    </row>
    <row r="95" spans="1:24" s="18" customFormat="1" x14ac:dyDescent="0.2">
      <c r="A95" s="10">
        <v>37256</v>
      </c>
      <c r="B95" s="24">
        <v>19.29</v>
      </c>
      <c r="C95" s="24">
        <v>19.78</v>
      </c>
      <c r="D95" s="22">
        <v>18.672631578947371</v>
      </c>
      <c r="E95" s="22">
        <v>19.332105263157892</v>
      </c>
      <c r="F95" s="23"/>
      <c r="G95" s="55">
        <f t="shared" si="1"/>
        <v>0.96588712531649046</v>
      </c>
      <c r="J95" s="68">
        <f>(SUM(E84:E95))/12</f>
        <v>25.91575123806717</v>
      </c>
      <c r="X95" s="30">
        <f>'Gas Monthly Avg&amp; Bidweek Prices'!L137</f>
        <v>4.3</v>
      </c>
    </row>
    <row r="96" spans="1:24" s="18" customFormat="1" x14ac:dyDescent="0.2">
      <c r="A96" s="10">
        <v>37287</v>
      </c>
      <c r="B96" s="24">
        <v>19.13</v>
      </c>
      <c r="C96" s="22"/>
      <c r="D96" s="22">
        <v>19.458571428571432</v>
      </c>
      <c r="E96" s="22">
        <v>19.674285714285716</v>
      </c>
      <c r="F96" s="23"/>
      <c r="G96" s="55">
        <f t="shared" si="1"/>
        <v>0.98903572465872791</v>
      </c>
      <c r="X96" s="30">
        <f>'Gas Monthly Avg&amp; Bidweek Prices'!L138</f>
        <v>4.2699999999999996</v>
      </c>
    </row>
    <row r="97" spans="1:24" s="18" customFormat="1" x14ac:dyDescent="0.2">
      <c r="A97" s="21">
        <v>37315</v>
      </c>
      <c r="B97" s="22">
        <v>20.69</v>
      </c>
      <c r="C97" s="22"/>
      <c r="D97" s="22">
        <v>20.121578947368423</v>
      </c>
      <c r="E97" s="22">
        <v>20.735789473684211</v>
      </c>
      <c r="F97" s="23"/>
      <c r="G97" s="55">
        <f t="shared" si="1"/>
        <v>0.97037920706634861</v>
      </c>
      <c r="X97" s="30">
        <f>'Gas Monthly Avg&amp; Bidweek Prices'!L139</f>
        <v>4.04</v>
      </c>
    </row>
    <row r="98" spans="1:24" s="18" customFormat="1" x14ac:dyDescent="0.2">
      <c r="A98" s="10">
        <v>37343</v>
      </c>
      <c r="B98" s="24">
        <v>25.15</v>
      </c>
      <c r="C98" s="15"/>
      <c r="D98" s="22">
        <v>23.541999999999998</v>
      </c>
      <c r="E98" s="22">
        <v>24.416999999999998</v>
      </c>
      <c r="F98" s="23"/>
      <c r="G98" s="55">
        <f t="shared" si="1"/>
        <v>0.96416431175001027</v>
      </c>
      <c r="X98" s="30">
        <f>'Gas Monthly Avg&amp; Bidweek Prices'!L140</f>
        <v>3.74</v>
      </c>
    </row>
    <row r="99" spans="1:24" s="18" customFormat="1" x14ac:dyDescent="0.2">
      <c r="A99" s="10">
        <v>37376</v>
      </c>
      <c r="B99" s="22">
        <v>26.95</v>
      </c>
      <c r="C99" s="22"/>
      <c r="D99" s="22">
        <v>25.663181818181819</v>
      </c>
      <c r="E99" s="22">
        <v>26.266363636363636</v>
      </c>
      <c r="F99" s="23"/>
      <c r="G99" s="55">
        <f t="shared" si="1"/>
        <v>0.97703596026719275</v>
      </c>
      <c r="X99" s="30">
        <f>'Gas Monthly Avg&amp; Bidweek Prices'!L141</f>
        <v>3.68</v>
      </c>
    </row>
    <row r="100" spans="1:24" s="18" customFormat="1" x14ac:dyDescent="0.2">
      <c r="A100" s="10">
        <v>37407</v>
      </c>
      <c r="B100" s="22">
        <v>23.93</v>
      </c>
      <c r="C100" s="22"/>
      <c r="D100" s="22">
        <v>25.391818181818181</v>
      </c>
      <c r="E100" s="22">
        <v>27.020909090909086</v>
      </c>
      <c r="F100" s="23"/>
      <c r="G100" s="55">
        <f t="shared" si="1"/>
        <v>0.93970998889748691</v>
      </c>
      <c r="X100" s="30">
        <f>'Gas Monthly Avg&amp; Bidweek Prices'!L142</f>
        <v>3.79</v>
      </c>
    </row>
    <row r="101" spans="1:24" s="18" customFormat="1" x14ac:dyDescent="0.2">
      <c r="A101" s="10">
        <v>37435</v>
      </c>
      <c r="B101" s="24">
        <v>25.31</v>
      </c>
      <c r="C101" s="22"/>
      <c r="D101" s="22">
        <v>24.032999999999998</v>
      </c>
      <c r="E101" s="22">
        <v>25.520999999999997</v>
      </c>
      <c r="F101" s="23"/>
      <c r="G101" s="55">
        <f t="shared" si="1"/>
        <v>0.94169507464441049</v>
      </c>
      <c r="X101" s="30">
        <f>'Gas Monthly Avg&amp; Bidweek Prices'!L143</f>
        <v>3.85</v>
      </c>
    </row>
    <row r="102" spans="1:24" s="18" customFormat="1" x14ac:dyDescent="0.2">
      <c r="A102" s="10">
        <v>37468</v>
      </c>
      <c r="B102" s="24">
        <v>26.12</v>
      </c>
      <c r="C102" s="22"/>
      <c r="D102" s="22">
        <v>25.691363636363636</v>
      </c>
      <c r="E102" s="22">
        <v>26.918636363636359</v>
      </c>
      <c r="F102" s="23"/>
      <c r="G102" s="55">
        <f t="shared" si="1"/>
        <v>0.95440806470677642</v>
      </c>
      <c r="X102" s="30">
        <f>'Gas Monthly Avg&amp; Bidweek Prices'!L144</f>
        <v>4.09</v>
      </c>
    </row>
    <row r="103" spans="1:24" s="18" customFormat="1" x14ac:dyDescent="0.2">
      <c r="A103" s="21">
        <v>37498</v>
      </c>
      <c r="B103" s="24">
        <v>27.33</v>
      </c>
      <c r="C103" s="22"/>
      <c r="D103" s="22">
        <v>26.555</v>
      </c>
      <c r="E103" s="22">
        <v>28.381363636363634</v>
      </c>
      <c r="F103" s="23"/>
      <c r="G103" s="55">
        <f t="shared" si="1"/>
        <v>0.93564919361296628</v>
      </c>
      <c r="X103" s="30">
        <f>'Gas Monthly Avg&amp; Bidweek Prices'!L145</f>
        <v>4.26</v>
      </c>
    </row>
    <row r="104" spans="1:24" s="18" customFormat="1" x14ac:dyDescent="0.2">
      <c r="A104" s="10">
        <v>37529</v>
      </c>
      <c r="B104" s="24">
        <v>29.02</v>
      </c>
      <c r="C104" s="22"/>
      <c r="D104" s="22">
        <v>28.385000000000002</v>
      </c>
      <c r="E104" s="22">
        <v>29.665499999999998</v>
      </c>
      <c r="F104" s="23"/>
      <c r="G104" s="55">
        <f t="shared" si="1"/>
        <v>0.95683538116667521</v>
      </c>
      <c r="X104" s="30">
        <f>'Gas Monthly Avg&amp; Bidweek Prices'!L146</f>
        <v>4.3</v>
      </c>
    </row>
    <row r="105" spans="1:24" s="18" customFormat="1" x14ac:dyDescent="0.2">
      <c r="A105" s="21">
        <v>37559</v>
      </c>
      <c r="B105" s="24">
        <v>25.43</v>
      </c>
      <c r="C105" s="22"/>
      <c r="D105" s="22">
        <v>27.497391304347818</v>
      </c>
      <c r="E105" s="22">
        <v>28.853913043478261</v>
      </c>
      <c r="F105" s="23"/>
      <c r="G105" s="55">
        <f t="shared" si="1"/>
        <v>0.95298655897775875</v>
      </c>
      <c r="X105" s="30">
        <f>'Gas Monthly Avg&amp; Bidweek Prices'!L147</f>
        <v>4.28</v>
      </c>
    </row>
    <row r="106" spans="1:24" s="18" customFormat="1" x14ac:dyDescent="0.2">
      <c r="A106" s="21">
        <v>37587</v>
      </c>
      <c r="B106" s="24">
        <v>24.65</v>
      </c>
      <c r="C106" s="22"/>
      <c r="D106" s="22">
        <v>24.184210526315788</v>
      </c>
      <c r="E106" s="22">
        <v>26.266315789473687</v>
      </c>
      <c r="F106" s="23"/>
      <c r="G106" s="55">
        <f t="shared" si="1"/>
        <v>0.92073097423155514</v>
      </c>
      <c r="X106" s="30">
        <f>'Gas Monthly Avg&amp; Bidweek Prices'!L148</f>
        <v>4.3</v>
      </c>
    </row>
    <row r="107" spans="1:24" s="18" customFormat="1" x14ac:dyDescent="0.2">
      <c r="A107" s="10">
        <v>37621</v>
      </c>
      <c r="B107" s="24">
        <v>30.12</v>
      </c>
      <c r="C107" s="24">
        <v>31.23</v>
      </c>
      <c r="D107" s="16">
        <v>28.468095238095241</v>
      </c>
      <c r="E107" s="16">
        <v>29.423333333333339</v>
      </c>
      <c r="F107" s="23"/>
      <c r="G107" s="55">
        <f t="shared" si="1"/>
        <v>0.96753467445661845</v>
      </c>
      <c r="J107" s="68">
        <f>(SUM(E96:E107))/12</f>
        <v>26.095367506793995</v>
      </c>
      <c r="X107" s="30">
        <f>'Gas Monthly Avg&amp; Bidweek Prices'!L149</f>
        <v>4.34</v>
      </c>
    </row>
    <row r="108" spans="1:24" x14ac:dyDescent="0.2">
      <c r="A108" s="10">
        <v>37652</v>
      </c>
      <c r="B108" s="24">
        <v>32.5</v>
      </c>
      <c r="C108" s="24"/>
      <c r="D108" s="16">
        <v>31.289523809523811</v>
      </c>
      <c r="E108" s="16">
        <v>32.943333333333328</v>
      </c>
      <c r="F108" s="17"/>
      <c r="G108" s="55">
        <f t="shared" si="1"/>
        <v>0.94979835503967869</v>
      </c>
      <c r="L108" s="18"/>
      <c r="X108" s="30">
        <f>'Gas Monthly Avg&amp; Bidweek Prices'!L150</f>
        <v>4.43</v>
      </c>
    </row>
    <row r="109" spans="1:24" x14ac:dyDescent="0.2">
      <c r="A109" s="10">
        <v>37680</v>
      </c>
      <c r="B109" s="24">
        <v>33.85</v>
      </c>
      <c r="C109" s="16"/>
      <c r="D109" s="16">
        <v>32.718947368421055</v>
      </c>
      <c r="E109" s="16">
        <v>35.86684210526316</v>
      </c>
      <c r="F109" s="17"/>
      <c r="G109" s="55">
        <f t="shared" si="1"/>
        <v>0.91223384741808156</v>
      </c>
      <c r="L109" s="18"/>
      <c r="X109" s="30">
        <f>'Gas Monthly Avg&amp; Bidweek Prices'!L151</f>
        <v>4.4400000000000004</v>
      </c>
    </row>
    <row r="110" spans="1:24" x14ac:dyDescent="0.2">
      <c r="A110" s="10">
        <v>37711</v>
      </c>
      <c r="B110" s="24">
        <v>28.06</v>
      </c>
      <c r="C110" s="17"/>
      <c r="D110" s="16">
        <v>30.458571428571425</v>
      </c>
      <c r="E110" s="16">
        <v>33.547619047619044</v>
      </c>
      <c r="F110" s="17"/>
      <c r="G110" s="55">
        <f t="shared" si="1"/>
        <v>0.9079205110007097</v>
      </c>
      <c r="L110" s="18"/>
      <c r="X110" s="30">
        <f>'Gas Monthly Avg&amp; Bidweek Prices'!L152</f>
        <v>4.3</v>
      </c>
    </row>
    <row r="111" spans="1:24" x14ac:dyDescent="0.2">
      <c r="A111" s="10">
        <v>37741</v>
      </c>
      <c r="B111" s="24">
        <v>23.31</v>
      </c>
      <c r="C111" s="17"/>
      <c r="D111" s="16">
        <v>24.886190476190471</v>
      </c>
      <c r="E111" s="16">
        <v>28.253333333333337</v>
      </c>
      <c r="F111" s="17"/>
      <c r="G111" s="55">
        <f t="shared" si="1"/>
        <v>0.88082316456549559</v>
      </c>
      <c r="L111" s="18"/>
      <c r="X111" s="30">
        <f>'Gas Monthly Avg&amp; Bidweek Prices'!L153</f>
        <v>4.4400000000000004</v>
      </c>
    </row>
    <row r="112" spans="1:24" x14ac:dyDescent="0.2">
      <c r="A112" s="10">
        <v>37771</v>
      </c>
      <c r="B112" s="24">
        <v>26.44</v>
      </c>
      <c r="C112" s="16"/>
      <c r="D112" s="16">
        <v>25.68333333333333</v>
      </c>
      <c r="E112" s="16">
        <v>28.144761904761907</v>
      </c>
      <c r="G112" s="55">
        <f t="shared" si="1"/>
        <v>0.91254399025446653</v>
      </c>
      <c r="L112" s="18"/>
      <c r="X112" s="30">
        <f>'Gas Monthly Avg&amp; Bidweek Prices'!L154</f>
        <v>4.62</v>
      </c>
    </row>
    <row r="113" spans="1:24" x14ac:dyDescent="0.2">
      <c r="A113" s="10">
        <v>37802</v>
      </c>
      <c r="B113" s="24">
        <v>28.17</v>
      </c>
      <c r="C113" s="16"/>
      <c r="D113" s="16">
        <v>27.518095238095242</v>
      </c>
      <c r="E113" s="16">
        <v>30.724761904761895</v>
      </c>
      <c r="G113" s="55">
        <f t="shared" si="1"/>
        <v>0.8956324974427331</v>
      </c>
      <c r="L113" s="18"/>
      <c r="X113" s="30">
        <f>'Gas Monthly Avg&amp; Bidweek Prices'!L155</f>
        <v>4.76</v>
      </c>
    </row>
    <row r="114" spans="1:24" x14ac:dyDescent="0.2">
      <c r="A114" s="10">
        <v>37833</v>
      </c>
      <c r="B114" s="24">
        <v>28.64</v>
      </c>
      <c r="C114" s="16"/>
      <c r="D114" s="16">
        <v>28.387272727272727</v>
      </c>
      <c r="E114" s="16">
        <v>30.761818181818175</v>
      </c>
      <c r="G114" s="55">
        <f t="shared" si="1"/>
        <v>0.92280867663573518</v>
      </c>
      <c r="L114" s="139">
        <v>27.48</v>
      </c>
      <c r="X114" s="30">
        <f>'Gas Monthly Avg&amp; Bidweek Prices'!L156</f>
        <v>4.67</v>
      </c>
    </row>
    <row r="115" spans="1:24" x14ac:dyDescent="0.2">
      <c r="A115" s="10">
        <v>37862</v>
      </c>
      <c r="B115" s="24">
        <v>30.26</v>
      </c>
      <c r="C115" s="16"/>
      <c r="D115" s="16">
        <v>29.748571428571424</v>
      </c>
      <c r="E115" s="16">
        <v>31.591904761904761</v>
      </c>
      <c r="G115" s="55">
        <f t="shared" si="1"/>
        <v>0.94165171909621204</v>
      </c>
      <c r="L115" s="18"/>
      <c r="X115" s="30">
        <f>'Gas Monthly Avg&amp; Bidweek Prices'!L157</f>
        <v>4.43</v>
      </c>
    </row>
    <row r="116" spans="1:24" ht="12.6" x14ac:dyDescent="0.25">
      <c r="A116" s="10">
        <v>37894</v>
      </c>
      <c r="B116" s="24">
        <v>28.23</v>
      </c>
      <c r="C116" s="5"/>
      <c r="D116" s="5">
        <v>26.851428571428567</v>
      </c>
      <c r="E116" s="5">
        <v>28.297619047619055</v>
      </c>
      <c r="G116" s="55">
        <f t="shared" si="1"/>
        <v>0.94889356331510266</v>
      </c>
      <c r="L116" s="18"/>
      <c r="M116" s="140"/>
      <c r="X116" s="30">
        <f>'Gas Monthly Avg&amp; Bidweek Prices'!L158</f>
        <v>4.4000000000000004</v>
      </c>
    </row>
    <row r="117" spans="1:24" ht="12.6" x14ac:dyDescent="0.25">
      <c r="A117" s="10">
        <v>37925</v>
      </c>
      <c r="B117" s="24">
        <v>27.89</v>
      </c>
      <c r="C117" s="5"/>
      <c r="D117" s="5">
        <v>29.514347826086954</v>
      </c>
      <c r="E117" s="5">
        <v>30.333043478260869</v>
      </c>
      <c r="G117" s="55">
        <f t="shared" si="1"/>
        <v>0.97300977553536105</v>
      </c>
      <c r="L117" s="18"/>
      <c r="M117" s="140"/>
      <c r="X117" s="30">
        <f>'Gas Monthly Avg&amp; Bidweek Prices'!L159</f>
        <v>4.4000000000000004</v>
      </c>
    </row>
    <row r="118" spans="1:24" ht="12.6" x14ac:dyDescent="0.25">
      <c r="A118" s="10">
        <v>37953</v>
      </c>
      <c r="B118" s="24">
        <v>28.9</v>
      </c>
      <c r="C118" s="5"/>
      <c r="D118" s="5">
        <v>28.752222222222219</v>
      </c>
      <c r="E118" s="5">
        <v>31.055</v>
      </c>
      <c r="G118" s="55">
        <f t="shared" si="1"/>
        <v>0.92584840515930511</v>
      </c>
      <c r="L118" s="18"/>
      <c r="M118" s="140"/>
      <c r="X118" s="30">
        <f>'Gas Monthly Avg&amp; Bidweek Prices'!L160</f>
        <v>4.45</v>
      </c>
    </row>
    <row r="119" spans="1:24" ht="12.6" x14ac:dyDescent="0.25">
      <c r="A119" s="10">
        <v>37986</v>
      </c>
      <c r="B119" s="49">
        <v>30.14</v>
      </c>
      <c r="C119" s="50">
        <v>32.549999999999997</v>
      </c>
      <c r="D119" s="5">
        <v>29.76047619047619</v>
      </c>
      <c r="E119" s="5">
        <v>32.123333333333328</v>
      </c>
      <c r="G119" s="55">
        <f t="shared" si="1"/>
        <v>0.92644421055752402</v>
      </c>
      <c r="H119" s="55">
        <f>SUM(G108:G119)/12</f>
        <v>0.92480072633503374</v>
      </c>
      <c r="J119" s="68">
        <f>(SUM(E108:E119))/12</f>
        <v>31.136947536000743</v>
      </c>
      <c r="L119" s="139">
        <v>28.96</v>
      </c>
      <c r="M119" s="140">
        <v>29.25</v>
      </c>
      <c r="X119" s="30">
        <f>'Gas Monthly Avg&amp; Bidweek Prices'!L161</f>
        <v>4.51</v>
      </c>
    </row>
    <row r="120" spans="1:24" ht="12.6" x14ac:dyDescent="0.25">
      <c r="A120" s="10">
        <v>38015</v>
      </c>
      <c r="B120" s="15">
        <v>29.48</v>
      </c>
      <c r="C120" s="5"/>
      <c r="D120" s="5">
        <v>31.296842105263156</v>
      </c>
      <c r="E120" s="5">
        <v>34.366842105263153</v>
      </c>
      <c r="G120" s="55">
        <f t="shared" si="1"/>
        <v>0.91066970917500045</v>
      </c>
      <c r="H120" s="18"/>
      <c r="L120" s="139"/>
      <c r="M120" s="140"/>
      <c r="X120" s="30">
        <f>'Gas Monthly Avg&amp; Bidweek Prices'!L162</f>
        <v>4.42</v>
      </c>
    </row>
    <row r="121" spans="1:24" ht="12.6" x14ac:dyDescent="0.25">
      <c r="A121" s="10">
        <v>38044</v>
      </c>
      <c r="B121" s="15">
        <v>32.53</v>
      </c>
      <c r="C121" s="5"/>
      <c r="D121" s="5">
        <v>30.718499999999999</v>
      </c>
      <c r="E121" s="5">
        <v>34.696499999999993</v>
      </c>
      <c r="G121" s="55">
        <f t="shared" si="1"/>
        <v>0.88534866629198927</v>
      </c>
      <c r="H121" s="18"/>
      <c r="L121" s="139"/>
      <c r="M121" s="140"/>
      <c r="X121" s="30">
        <f>'Gas Monthly Avg&amp; Bidweek Prices'!L163</f>
        <v>4.53</v>
      </c>
    </row>
    <row r="122" spans="1:24" ht="12.6" x14ac:dyDescent="0.25">
      <c r="A122" s="10">
        <v>38077</v>
      </c>
      <c r="B122" s="15">
        <v>32.409999999999997</v>
      </c>
      <c r="C122" s="5"/>
      <c r="D122" s="5">
        <v>33.843043478260867</v>
      </c>
      <c r="E122" s="5">
        <v>36.736956521739138</v>
      </c>
      <c r="G122" s="55">
        <f t="shared" si="1"/>
        <v>0.92122610805373073</v>
      </c>
      <c r="H122" s="18"/>
      <c r="L122" s="139"/>
      <c r="M122" s="140"/>
      <c r="X122" s="30">
        <f>'Gas Monthly Avg&amp; Bidweek Prices'!L164</f>
        <v>4.5999999999999996</v>
      </c>
    </row>
    <row r="123" spans="1:24" ht="12.6" x14ac:dyDescent="0.25">
      <c r="A123" s="10">
        <v>38107</v>
      </c>
      <c r="B123" s="15">
        <v>35.020000000000003</v>
      </c>
      <c r="C123" s="5"/>
      <c r="D123" s="5">
        <v>33.165238095238095</v>
      </c>
      <c r="E123" s="5">
        <v>36.699523809523811</v>
      </c>
      <c r="G123" s="55">
        <f t="shared" si="1"/>
        <v>0.90369668738403242</v>
      </c>
      <c r="H123" s="18"/>
      <c r="L123" s="139"/>
      <c r="M123" s="140"/>
      <c r="X123" s="30">
        <f>'Gas Monthly Avg&amp; Bidweek Prices'!L165</f>
        <v>4.79</v>
      </c>
    </row>
    <row r="124" spans="1:24" ht="12.6" x14ac:dyDescent="0.25">
      <c r="A124" s="10">
        <v>38135</v>
      </c>
      <c r="B124" s="15">
        <v>37.04</v>
      </c>
      <c r="C124" s="5"/>
      <c r="D124" s="5">
        <v>37.759</v>
      </c>
      <c r="E124" s="5">
        <v>40.291499999999999</v>
      </c>
      <c r="G124" s="55">
        <f t="shared" si="1"/>
        <v>0.93714555179132075</v>
      </c>
      <c r="H124" s="18"/>
      <c r="L124" s="139"/>
      <c r="M124" s="140"/>
      <c r="X124" s="30">
        <f>'Gas Monthly Avg&amp; Bidweek Prices'!L166</f>
        <v>4.8899999999999997</v>
      </c>
    </row>
    <row r="125" spans="1:24" ht="12.6" x14ac:dyDescent="0.25">
      <c r="A125" s="21">
        <v>38168</v>
      </c>
      <c r="B125" s="15">
        <v>33.04</v>
      </c>
      <c r="C125" s="5"/>
      <c r="D125" s="5">
        <v>35.234999999999999</v>
      </c>
      <c r="E125" s="5">
        <v>38.05954545454545</v>
      </c>
      <c r="G125" s="55">
        <f t="shared" si="1"/>
        <v>0.92578614849936114</v>
      </c>
      <c r="H125" s="18"/>
      <c r="L125" s="139"/>
      <c r="M125" s="140"/>
      <c r="X125" s="30">
        <f>'Gas Monthly Avg&amp; Bidweek Prices'!L167</f>
        <v>4.83</v>
      </c>
    </row>
    <row r="126" spans="1:24" ht="12.6" x14ac:dyDescent="0.25">
      <c r="A126" s="10">
        <v>38198</v>
      </c>
      <c r="B126" s="15">
        <v>41.61</v>
      </c>
      <c r="C126" s="5"/>
      <c r="D126" s="5">
        <v>38.239523809523817</v>
      </c>
      <c r="E126" s="5">
        <v>40.796666666666667</v>
      </c>
      <c r="G126" s="55">
        <f t="shared" si="1"/>
        <v>0.93731980904135515</v>
      </c>
      <c r="H126" s="55">
        <f>SUM(G115:G126)/12</f>
        <v>0.92808669615835793</v>
      </c>
      <c r="L126" s="139">
        <v>37.409999999999997</v>
      </c>
      <c r="M126" s="140"/>
      <c r="X126" s="30">
        <f>'Gas Monthly Avg&amp; Bidweek Prices'!L168</f>
        <v>4.9800000000000004</v>
      </c>
    </row>
    <row r="127" spans="1:24" ht="12.6" x14ac:dyDescent="0.25">
      <c r="A127" s="10">
        <v>38230</v>
      </c>
      <c r="B127" s="15">
        <v>39.75</v>
      </c>
      <c r="C127" s="5"/>
      <c r="D127" s="5">
        <v>43.027727272727269</v>
      </c>
      <c r="E127" s="5">
        <v>44.937272727272727</v>
      </c>
      <c r="G127" s="55">
        <f t="shared" si="1"/>
        <v>0.95750642309481893</v>
      </c>
      <c r="H127" s="18"/>
      <c r="L127" s="139"/>
      <c r="M127" s="140"/>
      <c r="X127" s="30">
        <f>'Gas Monthly Avg&amp; Bidweek Prices'!L169</f>
        <v>5.05</v>
      </c>
    </row>
    <row r="128" spans="1:24" ht="12.6" x14ac:dyDescent="0.25">
      <c r="A128" s="10">
        <v>38260</v>
      </c>
      <c r="B128" s="15">
        <v>47.26</v>
      </c>
      <c r="C128" s="5"/>
      <c r="D128" s="5">
        <v>43.566190476190471</v>
      </c>
      <c r="E128" s="5">
        <v>45.949523809523804</v>
      </c>
      <c r="G128" s="55">
        <f t="shared" si="1"/>
        <v>0.94813149004083153</v>
      </c>
      <c r="H128" s="18"/>
      <c r="L128" s="139"/>
      <c r="M128" s="140"/>
      <c r="X128" s="30">
        <f>'Gas Monthly Avg&amp; Bidweek Prices'!L170</f>
        <v>5.24</v>
      </c>
    </row>
    <row r="129" spans="1:24" ht="12.6" x14ac:dyDescent="0.25">
      <c r="A129" s="10">
        <v>38291</v>
      </c>
      <c r="B129" s="53">
        <v>48.02</v>
      </c>
      <c r="C129" s="5"/>
      <c r="D129" s="5">
        <v>49.705238095238094</v>
      </c>
      <c r="E129" s="5">
        <v>53.133333333333333</v>
      </c>
      <c r="G129" s="55">
        <f t="shared" si="1"/>
        <v>0.93548126904463169</v>
      </c>
      <c r="H129" s="18"/>
      <c r="L129" s="139"/>
      <c r="M129" s="140"/>
      <c r="X129" s="30">
        <f>'Gas Monthly Avg&amp; Bidweek Prices'!L171</f>
        <v>5.24</v>
      </c>
    </row>
    <row r="130" spans="1:24" ht="12.6" x14ac:dyDescent="0.25">
      <c r="A130" s="10">
        <v>38321</v>
      </c>
      <c r="B130" s="15">
        <v>44.04</v>
      </c>
      <c r="C130" s="5"/>
      <c r="D130" s="5">
        <v>43.075238095238092</v>
      </c>
      <c r="E130" s="5">
        <v>48.523333333333341</v>
      </c>
      <c r="G130" s="55">
        <f t="shared" si="1"/>
        <v>0.88772215625275985</v>
      </c>
      <c r="H130" s="18"/>
      <c r="L130" s="139"/>
      <c r="M130" s="140"/>
      <c r="X130" s="30">
        <f>'Gas Monthly Avg&amp; Bidweek Prices'!L172</f>
        <v>5.32</v>
      </c>
    </row>
    <row r="131" spans="1:24" s="18" customFormat="1" ht="13.2" x14ac:dyDescent="0.25">
      <c r="A131" s="10">
        <v>38351</v>
      </c>
      <c r="B131" s="22">
        <v>39.9</v>
      </c>
      <c r="C131" s="22">
        <v>43.46</v>
      </c>
      <c r="D131" s="22">
        <v>39.49</v>
      </c>
      <c r="E131" s="22">
        <v>43.332380952380952</v>
      </c>
      <c r="G131" s="55">
        <f t="shared" si="1"/>
        <v>0.91132772148838437</v>
      </c>
      <c r="J131" s="68">
        <f>(SUM(E120:E131))/12</f>
        <v>41.460281559465194</v>
      </c>
      <c r="L131" s="75"/>
      <c r="M131" s="141"/>
      <c r="X131" s="30">
        <f>'Gas Monthly Avg&amp; Bidweek Prices'!L173</f>
        <v>5.4</v>
      </c>
    </row>
    <row r="132" spans="1:24" s="35" customFormat="1" ht="13.2" x14ac:dyDescent="0.25">
      <c r="A132" s="67">
        <v>38352</v>
      </c>
      <c r="B132" s="68">
        <v>40.47</v>
      </c>
      <c r="C132" s="68"/>
      <c r="D132" s="68">
        <v>39.54</v>
      </c>
      <c r="E132" s="68">
        <v>43.33</v>
      </c>
      <c r="G132" s="69">
        <f t="shared" si="1"/>
        <v>0.91253173321024694</v>
      </c>
      <c r="J132" s="68"/>
      <c r="L132" s="75">
        <v>40.020000000000003</v>
      </c>
      <c r="M132" s="141">
        <v>40</v>
      </c>
    </row>
    <row r="133" spans="1:24" ht="12.6" x14ac:dyDescent="0.25">
      <c r="A133" s="10">
        <v>38383</v>
      </c>
      <c r="B133" s="47">
        <v>46.02</v>
      </c>
      <c r="C133" s="5"/>
      <c r="D133" s="5">
        <v>44.154000000000003</v>
      </c>
      <c r="E133" s="5">
        <v>46.838999999999999</v>
      </c>
      <c r="G133" s="77">
        <f t="shared" si="1"/>
        <v>0.94267597514891444</v>
      </c>
      <c r="H133" s="55">
        <f t="shared" ref="H133:H138" si="2">SUM(G122:G133)/12</f>
        <v>0.92671258942086565</v>
      </c>
      <c r="J133" s="5"/>
      <c r="L133" s="139"/>
      <c r="M133" s="140"/>
      <c r="X133" s="30">
        <f>'Gas Monthly Avg&amp; Bidweek Prices'!L174</f>
        <v>5.27</v>
      </c>
    </row>
    <row r="134" spans="1:24" ht="12.6" x14ac:dyDescent="0.25">
      <c r="A134" s="10">
        <v>38411</v>
      </c>
      <c r="B134" s="78">
        <v>50.11</v>
      </c>
      <c r="C134" s="5"/>
      <c r="D134" s="5">
        <v>45.358947368421056</v>
      </c>
      <c r="E134" s="5">
        <v>47.971052631578949</v>
      </c>
      <c r="G134" s="77">
        <f t="shared" si="1"/>
        <v>0.94554830215590546</v>
      </c>
      <c r="H134" s="55">
        <f t="shared" si="2"/>
        <v>0.92873943892938027</v>
      </c>
      <c r="J134" s="5"/>
      <c r="L134" s="139"/>
      <c r="M134" s="140"/>
      <c r="X134" s="30">
        <f>'Gas Monthly Avg&amp; Bidweek Prices'!L175</f>
        <v>5.4</v>
      </c>
    </row>
    <row r="135" spans="1:24" ht="12.6" x14ac:dyDescent="0.25">
      <c r="A135" s="10">
        <v>38442</v>
      </c>
      <c r="B135" s="15">
        <v>52.9</v>
      </c>
      <c r="C135" s="5"/>
      <c r="D135" s="5">
        <v>52.798636363636369</v>
      </c>
      <c r="E135" s="5">
        <v>54.218181818181826</v>
      </c>
      <c r="G135" s="77">
        <f t="shared" ref="G135:G140" si="3">D135/E135</f>
        <v>0.97381790744466801</v>
      </c>
      <c r="H135" s="55">
        <f t="shared" si="2"/>
        <v>0.93458287393443318</v>
      </c>
      <c r="J135" s="5"/>
      <c r="L135" s="139"/>
      <c r="M135" s="140"/>
      <c r="X135" s="30">
        <f>'Gas Monthly Avg&amp; Bidweek Prices'!L176</f>
        <v>5.26</v>
      </c>
    </row>
    <row r="136" spans="1:24" ht="12.6" x14ac:dyDescent="0.25">
      <c r="A136" s="10">
        <v>38471</v>
      </c>
      <c r="B136" s="15">
        <v>50.74</v>
      </c>
      <c r="C136" s="5"/>
      <c r="D136" s="5">
        <v>51.960476190476193</v>
      </c>
      <c r="E136" s="5">
        <v>53.036666666666676</v>
      </c>
      <c r="G136" s="77">
        <f t="shared" si="3"/>
        <v>0.97970855742208884</v>
      </c>
      <c r="H136" s="55">
        <f t="shared" si="2"/>
        <v>0.93812979107033057</v>
      </c>
      <c r="J136" s="5"/>
      <c r="L136" s="139"/>
      <c r="M136" s="140"/>
      <c r="X136" s="30">
        <f>'Gas Monthly Avg&amp; Bidweek Prices'!L177</f>
        <v>5.19</v>
      </c>
    </row>
    <row r="137" spans="1:24" ht="12.6" x14ac:dyDescent="0.25">
      <c r="A137" s="10">
        <v>38503</v>
      </c>
      <c r="B137" s="22">
        <v>50.52</v>
      </c>
      <c r="C137" s="22"/>
      <c r="D137" s="22">
        <v>48.668095238095233</v>
      </c>
      <c r="E137" s="22">
        <v>49.830476190476183</v>
      </c>
      <c r="F137" s="79"/>
      <c r="G137" s="77">
        <f t="shared" si="3"/>
        <v>0.97667329230534006</v>
      </c>
      <c r="H137" s="55">
        <f t="shared" si="2"/>
        <v>0.9423703863874956</v>
      </c>
      <c r="J137" s="5"/>
      <c r="L137" s="139"/>
      <c r="M137" s="140"/>
      <c r="X137" s="30">
        <f>'Gas Monthly Avg&amp; Bidweek Prices'!L178</f>
        <v>5.38</v>
      </c>
    </row>
    <row r="138" spans="1:24" ht="12.6" x14ac:dyDescent="0.25">
      <c r="A138" s="10">
        <v>38533</v>
      </c>
      <c r="B138" s="15">
        <v>55.35</v>
      </c>
      <c r="C138" s="5"/>
      <c r="D138" s="5">
        <v>54.839090909090899</v>
      </c>
      <c r="E138" s="5">
        <v>56.39681818181819</v>
      </c>
      <c r="G138" s="77">
        <f t="shared" si="3"/>
        <v>0.97237916387932877</v>
      </c>
      <c r="H138" s="55">
        <f t="shared" si="2"/>
        <v>0.94529199929065999</v>
      </c>
      <c r="J138" s="5"/>
      <c r="L138" s="139"/>
      <c r="M138" s="140"/>
      <c r="X138" s="30">
        <f>'Gas Monthly Avg&amp; Bidweek Prices'!L179</f>
        <v>5.49</v>
      </c>
    </row>
    <row r="139" spans="1:24" ht="12.6" x14ac:dyDescent="0.25">
      <c r="A139" s="10">
        <v>38562</v>
      </c>
      <c r="B139" s="15">
        <v>59.79</v>
      </c>
      <c r="C139" s="5"/>
      <c r="D139" s="5">
        <v>57.565999999999988</v>
      </c>
      <c r="E139" s="5">
        <v>58.70300000000001</v>
      </c>
      <c r="G139" s="77">
        <f t="shared" si="3"/>
        <v>0.98063131356148714</v>
      </c>
      <c r="H139" s="55">
        <f t="shared" ref="H139:H144" si="4">SUM(G128:G139)/12</f>
        <v>0.94721907349621548</v>
      </c>
      <c r="J139" s="5"/>
      <c r="L139" s="139">
        <v>55.65</v>
      </c>
      <c r="M139" s="140"/>
      <c r="X139" s="30">
        <f>'Gas Monthly Avg&amp; Bidweek Prices'!L180</f>
        <v>5.89</v>
      </c>
    </row>
    <row r="140" spans="1:24" ht="12.6" x14ac:dyDescent="0.25">
      <c r="A140" s="21">
        <v>38595</v>
      </c>
      <c r="B140" s="15">
        <v>66.81</v>
      </c>
      <c r="C140" s="5"/>
      <c r="D140" s="5">
        <v>64.197826086956525</v>
      </c>
      <c r="E140" s="5">
        <v>64.968260869565214</v>
      </c>
      <c r="G140" s="77">
        <f t="shared" si="3"/>
        <v>0.9881413666874127</v>
      </c>
      <c r="H140" s="55">
        <f t="shared" si="4"/>
        <v>0.95055322988343061</v>
      </c>
      <c r="J140" s="5"/>
      <c r="L140" s="139"/>
      <c r="M140" s="140"/>
      <c r="X140" s="30">
        <f>'Gas Monthly Avg&amp; Bidweek Prices'!L181</f>
        <v>6.08</v>
      </c>
    </row>
    <row r="141" spans="1:24" ht="12.6" x14ac:dyDescent="0.25">
      <c r="A141" s="10">
        <v>38625</v>
      </c>
      <c r="B141" s="47">
        <v>61.88</v>
      </c>
      <c r="C141" s="5"/>
      <c r="D141" s="5">
        <v>62.92</v>
      </c>
      <c r="E141" s="5">
        <v>65.625499999999988</v>
      </c>
      <c r="G141" s="77">
        <f t="shared" ref="G141:G146" si="5">D141/E141</f>
        <v>0.95877364743887683</v>
      </c>
      <c r="H141" s="55">
        <f t="shared" si="4"/>
        <v>0.95249426141628446</v>
      </c>
      <c r="J141" s="5"/>
      <c r="L141" s="139"/>
      <c r="M141" s="140"/>
      <c r="X141" s="30">
        <f>'Gas Monthly Avg&amp; Bidweek Prices'!L182</f>
        <v>5.97</v>
      </c>
    </row>
    <row r="142" spans="1:24" ht="12.6" x14ac:dyDescent="0.25">
      <c r="A142" s="10">
        <v>38656</v>
      </c>
      <c r="B142" s="15">
        <v>58.5</v>
      </c>
      <c r="C142" s="5"/>
      <c r="D142" s="5">
        <v>58.821904761904761</v>
      </c>
      <c r="E142" s="5">
        <v>62.37047619047619</v>
      </c>
      <c r="G142" s="77">
        <f t="shared" si="5"/>
        <v>0.9431049489227199</v>
      </c>
      <c r="H142" s="55">
        <f t="shared" si="4"/>
        <v>0.9571094941387811</v>
      </c>
      <c r="J142" s="5"/>
      <c r="L142" s="139"/>
      <c r="M142" s="140"/>
      <c r="X142" s="30">
        <f>'Gas Monthly Avg&amp; Bidweek Prices'!L183</f>
        <v>6.24</v>
      </c>
    </row>
    <row r="143" spans="1:24" ht="12.6" x14ac:dyDescent="0.25">
      <c r="A143" s="10">
        <v>38686</v>
      </c>
      <c r="B143" s="15">
        <v>53.24</v>
      </c>
      <c r="C143" s="5"/>
      <c r="D143" s="5">
        <v>55.334761904761905</v>
      </c>
      <c r="E143" s="5">
        <v>58.240952380952379</v>
      </c>
      <c r="G143" s="77">
        <f t="shared" si="5"/>
        <v>0.95010056742923488</v>
      </c>
      <c r="H143" s="55">
        <f t="shared" si="4"/>
        <v>0.96034056463385198</v>
      </c>
      <c r="J143" s="5"/>
      <c r="L143" s="139"/>
      <c r="M143" s="140"/>
      <c r="X143" s="30">
        <f>'Gas Monthly Avg&amp; Bidweek Prices'!L184</f>
        <v>6.4</v>
      </c>
    </row>
    <row r="144" spans="1:24" s="35" customFormat="1" ht="13.2" x14ac:dyDescent="0.25">
      <c r="A144" s="10">
        <v>38716</v>
      </c>
      <c r="B144" s="15">
        <v>59.17</v>
      </c>
      <c r="C144" s="76">
        <v>61.04</v>
      </c>
      <c r="D144" s="76">
        <v>56.99</v>
      </c>
      <c r="E144" s="76">
        <v>59.493999999999993</v>
      </c>
      <c r="F144" s="78"/>
      <c r="G144" s="77">
        <f t="shared" si="5"/>
        <v>0.95791172219047316</v>
      </c>
      <c r="H144" s="55">
        <f t="shared" si="4"/>
        <v>0.96412223038220424</v>
      </c>
      <c r="J144" s="68">
        <f>(SUM(E133:E144))/12</f>
        <v>56.474532077476312</v>
      </c>
      <c r="L144" s="75">
        <v>55.9</v>
      </c>
      <c r="M144" s="141">
        <v>57.75</v>
      </c>
      <c r="X144" s="30">
        <f>'Gas Monthly Avg&amp; Bidweek Prices'!L185</f>
        <v>6.68</v>
      </c>
    </row>
    <row r="145" spans="1:24" ht="12.6" x14ac:dyDescent="0.25">
      <c r="A145" s="10">
        <v>38748</v>
      </c>
      <c r="B145" s="15">
        <v>65.2</v>
      </c>
      <c r="C145" s="5"/>
      <c r="D145" s="5">
        <v>63.177142857142861</v>
      </c>
      <c r="E145" s="5">
        <v>65.489523809523803</v>
      </c>
      <c r="G145" s="77">
        <f t="shared" si="5"/>
        <v>0.96469082659531169</v>
      </c>
      <c r="H145" s="55">
        <f t="shared" ref="H145:H150" si="6">SUM(G134:G145)/12</f>
        <v>0.96595680133607065</v>
      </c>
      <c r="L145" s="139">
        <v>61.92</v>
      </c>
      <c r="M145" s="140"/>
      <c r="X145" s="30">
        <f>'Gas Monthly Avg&amp; Bidweek Prices'!L186</f>
        <v>5.9</v>
      </c>
    </row>
    <row r="146" spans="1:24" ht="12.6" x14ac:dyDescent="0.25">
      <c r="A146" s="10">
        <v>38776</v>
      </c>
      <c r="B146" s="15">
        <v>59.61</v>
      </c>
      <c r="C146" s="5"/>
      <c r="D146" s="5">
        <v>60.188947368421047</v>
      </c>
      <c r="E146" s="5">
        <v>61.63105263157896</v>
      </c>
      <c r="G146" s="77">
        <f t="shared" si="5"/>
        <v>0.97660099573864823</v>
      </c>
      <c r="H146" s="55">
        <f t="shared" si="6"/>
        <v>0.96854452580129913</v>
      </c>
      <c r="L146" s="139">
        <v>58.61</v>
      </c>
      <c r="M146" s="140"/>
      <c r="X146" s="30">
        <f>'Gas Monthly Avg&amp; Bidweek Prices'!L187</f>
        <v>5.81</v>
      </c>
    </row>
    <row r="147" spans="1:24" ht="12.6" x14ac:dyDescent="0.25">
      <c r="A147" s="10">
        <v>38807</v>
      </c>
      <c r="B147" s="15">
        <v>66.09</v>
      </c>
      <c r="C147" s="5"/>
      <c r="D147" s="5">
        <v>62.119565217391305</v>
      </c>
      <c r="E147" s="5">
        <v>62.899565217391306</v>
      </c>
      <c r="G147" s="77">
        <f t="shared" ref="G147:G152" si="7">D147/E147</f>
        <v>0.98759927835265326</v>
      </c>
      <c r="H147" s="55">
        <f t="shared" si="6"/>
        <v>0.9696929733769647</v>
      </c>
      <c r="L147" s="139">
        <v>59.45</v>
      </c>
      <c r="M147" s="140"/>
      <c r="X147" s="30">
        <f>'Gas Monthly Avg&amp; Bidweek Prices'!L188</f>
        <v>5.69</v>
      </c>
    </row>
    <row r="148" spans="1:24" ht="12.6" x14ac:dyDescent="0.25">
      <c r="A148" s="10">
        <v>38835</v>
      </c>
      <c r="B148" s="15">
        <v>72.3</v>
      </c>
      <c r="C148" s="5"/>
      <c r="D148" s="5">
        <v>70.130526315789481</v>
      </c>
      <c r="E148" s="5">
        <v>69.691578947368427</v>
      </c>
      <c r="G148" s="77">
        <f t="shared" si="7"/>
        <v>1.0062984276587068</v>
      </c>
      <c r="H148" s="55">
        <f t="shared" si="6"/>
        <v>0.97190879589668278</v>
      </c>
      <c r="L148" s="139">
        <v>66.709999999999994</v>
      </c>
      <c r="M148" s="140"/>
      <c r="X148" s="30">
        <f>'Gas Monthly Avg&amp; Bidweek Prices'!L189</f>
        <v>5.76</v>
      </c>
    </row>
    <row r="149" spans="1:24" ht="12.6" x14ac:dyDescent="0.25">
      <c r="A149" s="10">
        <v>38868</v>
      </c>
      <c r="B149" s="15">
        <v>68.67</v>
      </c>
      <c r="C149" s="5"/>
      <c r="D149" s="5">
        <v>69.933181818181822</v>
      </c>
      <c r="E149" s="5">
        <v>70.940454545454543</v>
      </c>
      <c r="G149" s="77">
        <f t="shared" si="7"/>
        <v>0.98580115205454011</v>
      </c>
      <c r="H149" s="55">
        <f t="shared" si="6"/>
        <v>0.9726694508757826</v>
      </c>
      <c r="L149" s="139">
        <v>67.41</v>
      </c>
      <c r="M149" s="140"/>
      <c r="X149" s="30">
        <f>'Gas Monthly Avg&amp; Bidweek Prices'!L190</f>
        <v>5.95</v>
      </c>
    </row>
    <row r="150" spans="1:24" ht="12.6" x14ac:dyDescent="0.25">
      <c r="A150" s="10">
        <v>38898</v>
      </c>
      <c r="B150" s="15">
        <v>73.27</v>
      </c>
      <c r="C150" s="5"/>
      <c r="D150" s="129">
        <v>68.559090909090912</v>
      </c>
      <c r="E150" s="5">
        <v>70.957727272727283</v>
      </c>
      <c r="G150" s="77">
        <f t="shared" si="7"/>
        <v>0.96619626281973248</v>
      </c>
      <c r="H150" s="55">
        <f t="shared" si="6"/>
        <v>0.97215420912081629</v>
      </c>
      <c r="L150" s="139">
        <v>67.64</v>
      </c>
      <c r="M150" s="140"/>
      <c r="X150" s="30">
        <f>'Gas Monthly Avg&amp; Bidweek Prices'!L191</f>
        <v>5.94</v>
      </c>
    </row>
    <row r="151" spans="1:24" ht="12.6" x14ac:dyDescent="0.25">
      <c r="A151" s="10">
        <v>38929</v>
      </c>
      <c r="B151" s="15">
        <v>74.61</v>
      </c>
      <c r="D151" s="129">
        <v>73.770999999999987</v>
      </c>
      <c r="E151" s="5">
        <v>74.462000000000018</v>
      </c>
      <c r="G151" s="77">
        <f t="shared" si="7"/>
        <v>0.99072009884236212</v>
      </c>
      <c r="H151" s="55">
        <f t="shared" ref="H151:H156" si="8">SUM(G140:G151)/12</f>
        <v>0.97299494122755592</v>
      </c>
      <c r="L151" s="139">
        <v>71.05</v>
      </c>
      <c r="M151" s="140"/>
      <c r="X151" s="30">
        <f>'Gas Monthly Avg&amp; Bidweek Prices'!L192</f>
        <v>5.95</v>
      </c>
    </row>
    <row r="152" spans="1:24" ht="12.6" x14ac:dyDescent="0.25">
      <c r="A152" s="10">
        <v>38960</v>
      </c>
      <c r="B152" s="117">
        <v>67.66</v>
      </c>
      <c r="C152" s="5"/>
      <c r="D152" s="121">
        <v>73.230434782608697</v>
      </c>
      <c r="E152" s="5">
        <v>73.048695652173919</v>
      </c>
      <c r="G152" s="77">
        <f t="shared" si="7"/>
        <v>1.0024879175297001</v>
      </c>
      <c r="H152" s="55">
        <f t="shared" si="8"/>
        <v>0.97419048713107992</v>
      </c>
      <c r="L152" s="139">
        <v>69.7</v>
      </c>
      <c r="M152" s="140"/>
      <c r="X152" s="30">
        <f>'Gas Monthly Avg&amp; Bidweek Prices'!L193</f>
        <v>6.17</v>
      </c>
    </row>
    <row r="153" spans="1:24" ht="12.6" x14ac:dyDescent="0.25">
      <c r="A153" s="10">
        <v>38989</v>
      </c>
      <c r="B153" s="117">
        <v>59.09</v>
      </c>
      <c r="C153" s="5"/>
      <c r="D153" s="121">
        <v>61.625500000000002</v>
      </c>
      <c r="E153" s="5">
        <v>63.865000000000002</v>
      </c>
      <c r="G153" s="77">
        <f t="shared" ref="G153:G158" si="9">D153/E153</f>
        <v>0.96493384482893607</v>
      </c>
      <c r="H153" s="55">
        <f t="shared" si="8"/>
        <v>0.97470383691358486</v>
      </c>
      <c r="L153" s="139">
        <v>60.88</v>
      </c>
      <c r="M153" s="140"/>
      <c r="X153" s="30">
        <f>'Gas Monthly Avg&amp; Bidweek Prices'!L194</f>
        <v>6.22</v>
      </c>
    </row>
    <row r="154" spans="1:24" ht="12.6" x14ac:dyDescent="0.25">
      <c r="A154" s="10">
        <v>39021</v>
      </c>
      <c r="B154" s="117">
        <v>56.13</v>
      </c>
      <c r="C154" s="5"/>
      <c r="D154" s="121">
        <v>57.808181818181815</v>
      </c>
      <c r="E154" s="5">
        <v>58.878181818181808</v>
      </c>
      <c r="G154" s="77">
        <f t="shared" si="9"/>
        <v>0.98182688447642297</v>
      </c>
      <c r="H154" s="55">
        <f t="shared" si="8"/>
        <v>0.97793066487639357</v>
      </c>
      <c r="L154" s="139">
        <v>55.81</v>
      </c>
      <c r="M154" s="140"/>
      <c r="X154" s="30">
        <f>'Gas Monthly Avg&amp; Bidweek Prices'!L195</f>
        <v>6.28</v>
      </c>
    </row>
    <row r="155" spans="1:24" ht="12.6" x14ac:dyDescent="0.25">
      <c r="A155" s="10">
        <v>39051</v>
      </c>
      <c r="B155" s="117">
        <v>64.36</v>
      </c>
      <c r="C155" s="5"/>
      <c r="D155" s="201">
        <v>58.716666666666676</v>
      </c>
      <c r="E155" s="5">
        <v>59.419523809523817</v>
      </c>
      <c r="G155" s="77">
        <f t="shared" si="9"/>
        <v>0.98817127607568467</v>
      </c>
      <c r="H155" s="55">
        <f t="shared" si="8"/>
        <v>0.98110322393026417</v>
      </c>
      <c r="L155" s="139">
        <v>55.73</v>
      </c>
      <c r="M155" s="140"/>
      <c r="X155" s="30">
        <f>'Gas Monthly Avg&amp; Bidweek Prices'!L196</f>
        <v>6.45</v>
      </c>
    </row>
    <row r="156" spans="1:24" ht="13.8" x14ac:dyDescent="0.25">
      <c r="A156" s="10">
        <v>39080</v>
      </c>
      <c r="B156" s="119">
        <v>58.96</v>
      </c>
      <c r="C156" s="116">
        <v>61.06</v>
      </c>
      <c r="D156" s="201">
        <v>62.472105263157893</v>
      </c>
      <c r="E156" s="5">
        <v>62.033999999999992</v>
      </c>
      <c r="G156" s="77">
        <f t="shared" si="9"/>
        <v>1.0070623410252104</v>
      </c>
      <c r="H156" s="55">
        <f t="shared" si="8"/>
        <v>0.98519910883315909</v>
      </c>
      <c r="J156" s="68">
        <f>(SUM(E145:E156))/12</f>
        <v>66.109775308660332</v>
      </c>
      <c r="L156" s="139">
        <v>58.81</v>
      </c>
      <c r="M156" s="140">
        <v>57.75</v>
      </c>
      <c r="X156" s="30">
        <f>'Gas Monthly Avg&amp; Bidweek Prices'!L197</f>
        <v>6.44</v>
      </c>
    </row>
    <row r="157" spans="1:24" ht="12.6" x14ac:dyDescent="0.25">
      <c r="A157" s="10">
        <v>39113</v>
      </c>
      <c r="B157" s="5"/>
      <c r="C157" s="5"/>
      <c r="D157" s="201">
        <v>53.68</v>
      </c>
      <c r="E157" s="5">
        <v>54.565714285714293</v>
      </c>
      <c r="G157" s="77">
        <f t="shared" si="9"/>
        <v>0.983767933815059</v>
      </c>
      <c r="H157" s="55">
        <f t="shared" ref="H157:H162" si="10">SUM(G146:G157)/12</f>
        <v>0.98678886776813801</v>
      </c>
      <c r="L157" s="139">
        <v>51.28</v>
      </c>
      <c r="M157" s="140"/>
      <c r="X157" s="30">
        <f>'Gas Monthly Avg&amp; Bidweek Prices'!L198</f>
        <v>6.08</v>
      </c>
    </row>
    <row r="158" spans="1:24" ht="12.6" x14ac:dyDescent="0.25">
      <c r="A158" s="10">
        <v>39141</v>
      </c>
      <c r="B158" s="5"/>
      <c r="C158" s="5"/>
      <c r="D158" s="201">
        <v>57.555789473684207</v>
      </c>
      <c r="E158" s="5">
        <v>59.262105263157885</v>
      </c>
      <c r="G158" s="77">
        <f t="shared" si="9"/>
        <v>0.97120730385974896</v>
      </c>
      <c r="H158" s="55">
        <f t="shared" si="10"/>
        <v>0.98633939344489641</v>
      </c>
      <c r="L158" s="139">
        <v>56.11</v>
      </c>
      <c r="M158" s="140"/>
      <c r="X158" s="30">
        <f>'Gas Monthly Avg&amp; Bidweek Prices'!L199</f>
        <v>5.91</v>
      </c>
    </row>
    <row r="159" spans="1:24" ht="12.6" x14ac:dyDescent="0.25">
      <c r="A159" s="10">
        <v>39171</v>
      </c>
      <c r="B159" s="5"/>
      <c r="C159" s="5"/>
      <c r="D159" s="201">
        <v>62.050454545454549</v>
      </c>
      <c r="E159" s="5">
        <v>60.564090909090901</v>
      </c>
      <c r="G159" s="77">
        <f t="shared" ref="G159:G164" si="11">D159/E159</f>
        <v>1.0245419953317674</v>
      </c>
      <c r="H159" s="55">
        <f t="shared" si="10"/>
        <v>0.98941795319315595</v>
      </c>
      <c r="L159" s="139">
        <v>57.39</v>
      </c>
      <c r="M159" s="140"/>
      <c r="T159" s="18"/>
      <c r="X159" s="30">
        <f>'Gas Monthly Avg&amp; Bidweek Prices'!L200</f>
        <v>5.85</v>
      </c>
    </row>
    <row r="160" spans="1:24" ht="12.6" x14ac:dyDescent="0.25">
      <c r="A160" s="10">
        <v>39202</v>
      </c>
      <c r="B160" s="5"/>
      <c r="C160" s="5"/>
      <c r="D160" s="201">
        <v>67.485789473684207</v>
      </c>
      <c r="E160" s="5">
        <v>63.959000000000003</v>
      </c>
      <c r="G160" s="77">
        <f t="shared" si="11"/>
        <v>1.0551414104924124</v>
      </c>
      <c r="H160" s="55">
        <f t="shared" si="10"/>
        <v>0.99348820176263153</v>
      </c>
      <c r="L160" s="139">
        <v>60.83</v>
      </c>
      <c r="M160" s="140"/>
      <c r="T160" s="18"/>
      <c r="X160" s="30">
        <f>'Gas Monthly Avg&amp; Bidweek Prices'!L201</f>
        <v>5.86</v>
      </c>
    </row>
    <row r="161" spans="1:24" ht="12.6" x14ac:dyDescent="0.25">
      <c r="A161" s="21">
        <v>39233</v>
      </c>
      <c r="B161" s="5"/>
      <c r="C161" s="5"/>
      <c r="D161" s="202">
        <v>67.212272727272747</v>
      </c>
      <c r="E161" s="5">
        <v>63.460909090909098</v>
      </c>
      <c r="G161" s="77">
        <f t="shared" si="11"/>
        <v>1.0591129829386741</v>
      </c>
      <c r="H161" s="55">
        <f t="shared" si="10"/>
        <v>0.99959752100297583</v>
      </c>
      <c r="L161" s="139">
        <v>60.18</v>
      </c>
      <c r="M161" s="140"/>
      <c r="T161" s="22">
        <v>69.188181818181818</v>
      </c>
      <c r="X161" s="30">
        <f>'Gas Monthly Avg&amp; Bidweek Prices'!L202</f>
        <v>5.65</v>
      </c>
    </row>
    <row r="162" spans="1:24" ht="12.6" x14ac:dyDescent="0.25">
      <c r="A162" s="10">
        <v>39263</v>
      </c>
      <c r="B162" s="5"/>
      <c r="C162" s="5"/>
      <c r="D162" s="201">
        <v>71.045714285714283</v>
      </c>
      <c r="E162" s="5">
        <v>67.478571428571442</v>
      </c>
      <c r="G162" s="77">
        <f t="shared" si="11"/>
        <v>1.052863342860167</v>
      </c>
      <c r="H162" s="55">
        <f t="shared" si="10"/>
        <v>1.0068197776730121</v>
      </c>
      <c r="L162" s="139">
        <v>64</v>
      </c>
      <c r="M162" s="140"/>
      <c r="T162" s="22">
        <v>73.223809523809535</v>
      </c>
      <c r="X162" s="30">
        <f>'Gas Monthly Avg&amp; Bidweek Prices'!L203</f>
        <v>5.73</v>
      </c>
    </row>
    <row r="163" spans="1:24" s="79" customFormat="1" ht="12.6" x14ac:dyDescent="0.25">
      <c r="A163" s="21">
        <v>39294</v>
      </c>
      <c r="B163" s="129"/>
      <c r="C163" s="129"/>
      <c r="D163" s="201">
        <v>76.930000000000007</v>
      </c>
      <c r="E163" s="130">
        <v>74.181904761904761</v>
      </c>
      <c r="G163" s="77">
        <f t="shared" si="11"/>
        <v>1.0370453582570516</v>
      </c>
      <c r="H163" s="55">
        <f t="shared" ref="H163:H168" si="12">SUM(G152:G163)/12</f>
        <v>1.0106802159575696</v>
      </c>
      <c r="I163" s="73"/>
      <c r="L163" s="139">
        <v>70.709999999999994</v>
      </c>
      <c r="M163" s="140"/>
      <c r="T163" s="22">
        <v>78.579523809523806</v>
      </c>
      <c r="X163" s="30">
        <f>'Gas Monthly Avg&amp; Bidweek Prices'!L204</f>
        <v>5.87</v>
      </c>
    </row>
    <row r="164" spans="1:24" ht="12.6" x14ac:dyDescent="0.25">
      <c r="A164" s="10">
        <v>39325</v>
      </c>
      <c r="B164" s="5"/>
      <c r="C164" s="5"/>
      <c r="D164" s="201">
        <v>70.760869565217391</v>
      </c>
      <c r="E164" s="5">
        <v>72.392173913043493</v>
      </c>
      <c r="G164" s="77">
        <f t="shared" si="11"/>
        <v>0.97746573614731336</v>
      </c>
      <c r="H164" s="55">
        <f t="shared" si="12"/>
        <v>1.008595034175704</v>
      </c>
      <c r="L164" s="139">
        <v>68.98</v>
      </c>
      <c r="M164" s="140"/>
      <c r="T164" s="22"/>
      <c r="X164" s="30">
        <f>'Gas Monthly Avg&amp; Bidweek Prices'!L205</f>
        <v>6.06</v>
      </c>
    </row>
    <row r="165" spans="1:24" ht="12.6" x14ac:dyDescent="0.25">
      <c r="A165" s="10">
        <v>39353</v>
      </c>
      <c r="B165" s="5"/>
      <c r="C165" s="5"/>
      <c r="D165" s="201">
        <v>77.173157894736832</v>
      </c>
      <c r="E165" s="5">
        <v>79.926842105263162</v>
      </c>
      <c r="G165" s="77">
        <f t="shared" ref="G165:G170" si="13">D165/E165</f>
        <v>0.96554744141023685</v>
      </c>
      <c r="H165" s="55">
        <f t="shared" si="12"/>
        <v>1.0086461672241456</v>
      </c>
      <c r="L165" s="139">
        <v>75.69</v>
      </c>
      <c r="M165" s="140"/>
      <c r="T165" s="22"/>
      <c r="X165" s="30">
        <f>'Gas Monthly Avg&amp; Bidweek Prices'!L206</f>
        <v>6.14</v>
      </c>
    </row>
    <row r="166" spans="1:24" ht="12.6" x14ac:dyDescent="0.25">
      <c r="A166" s="21">
        <v>39386</v>
      </c>
      <c r="B166" s="5"/>
      <c r="C166" s="5"/>
      <c r="D166" s="121">
        <v>82.34</v>
      </c>
      <c r="E166" s="5">
        <v>85.927826086956514</v>
      </c>
      <c r="G166" s="77">
        <f t="shared" si="13"/>
        <v>0.95824605078073621</v>
      </c>
      <c r="H166" s="55">
        <f t="shared" si="12"/>
        <v>1.0066810977495051</v>
      </c>
      <c r="L166" s="139">
        <v>82.31</v>
      </c>
      <c r="M166" s="140"/>
      <c r="T166" s="22"/>
      <c r="X166" s="30">
        <f>'Gas Monthly Avg&amp; Bidweek Prices'!L207</f>
        <v>9.34</v>
      </c>
    </row>
    <row r="167" spans="1:24" x14ac:dyDescent="0.2">
      <c r="A167" s="10">
        <v>39416</v>
      </c>
      <c r="B167" s="5"/>
      <c r="C167" s="5"/>
      <c r="D167" s="247">
        <v>92.414285714285711</v>
      </c>
      <c r="E167" s="245">
        <v>94.623809523809527</v>
      </c>
      <c r="G167" s="77">
        <f t="shared" si="13"/>
        <v>0.97664938855618733</v>
      </c>
      <c r="H167" s="55">
        <f t="shared" si="12"/>
        <v>1.0057209404562137</v>
      </c>
      <c r="L167" s="249">
        <v>91.666700000000006</v>
      </c>
      <c r="M167" s="73"/>
      <c r="T167" s="22"/>
      <c r="X167" s="30">
        <f>'Gas Monthly Avg&amp; Bidweek Prices'!L208</f>
        <v>6.33</v>
      </c>
    </row>
    <row r="168" spans="1:24" ht="13.8" x14ac:dyDescent="0.25">
      <c r="A168" s="21">
        <v>39447</v>
      </c>
      <c r="B168" s="234">
        <v>93.68</v>
      </c>
      <c r="C168" s="146">
        <v>96.01</v>
      </c>
      <c r="D168" s="247">
        <v>90.926842105263162</v>
      </c>
      <c r="E168" s="245">
        <v>91.367777777777761</v>
      </c>
      <c r="G168" s="77">
        <f t="shared" si="13"/>
        <v>0.99517405716502128</v>
      </c>
      <c r="H168" s="55">
        <f t="shared" si="12"/>
        <v>1.0047302501345314</v>
      </c>
      <c r="J168" s="68">
        <f>(SUM(E157:E168))/12</f>
        <v>72.309227095516576</v>
      </c>
      <c r="L168" s="249">
        <v>88.21</v>
      </c>
      <c r="M168" s="147">
        <v>92.5</v>
      </c>
      <c r="T168" s="22"/>
      <c r="X168" s="30">
        <f>'Gas Monthly Avg&amp; Bidweek Prices'!L209</f>
        <v>6.28</v>
      </c>
    </row>
    <row r="169" spans="1:24" x14ac:dyDescent="0.2">
      <c r="A169" s="21">
        <v>39478</v>
      </c>
      <c r="B169" s="5"/>
      <c r="C169" s="5"/>
      <c r="D169" s="247">
        <v>92.178095238095253</v>
      </c>
      <c r="E169" s="245">
        <v>92.952857142857155</v>
      </c>
      <c r="G169" s="77">
        <f t="shared" si="13"/>
        <v>0.99166500171617977</v>
      </c>
      <c r="H169" s="55">
        <f t="shared" ref="H169:H174" si="14">SUM(G158:G169)/12</f>
        <v>1.0053883391262914</v>
      </c>
      <c r="L169" s="249">
        <v>89.45</v>
      </c>
      <c r="M169" s="73"/>
      <c r="O169" s="70">
        <v>150.58000000000001</v>
      </c>
      <c r="P169" s="210">
        <f>(O169/100)*42</f>
        <v>63.243600000000001</v>
      </c>
      <c r="T169" s="22"/>
      <c r="X169" s="30">
        <f>'Gas Monthly Avg&amp; Bidweek Prices'!L210</f>
        <v>6.6</v>
      </c>
    </row>
    <row r="170" spans="1:24" x14ac:dyDescent="0.2">
      <c r="A170" s="10">
        <v>39507</v>
      </c>
      <c r="B170" s="5"/>
      <c r="C170" s="5"/>
      <c r="D170" s="247">
        <v>94.99</v>
      </c>
      <c r="E170" s="245">
        <v>95.354000000000013</v>
      </c>
      <c r="G170" s="77">
        <f t="shared" si="13"/>
        <v>0.99618264572015836</v>
      </c>
      <c r="H170" s="55">
        <f t="shared" si="14"/>
        <v>1.0074696176146587</v>
      </c>
      <c r="L170" s="249">
        <v>91.39</v>
      </c>
      <c r="M170" s="73"/>
      <c r="O170" s="70">
        <v>142.52000000000001</v>
      </c>
      <c r="P170" s="210">
        <f t="shared" ref="P170:P192" si="15">(O170/100)*42</f>
        <v>59.858400000000003</v>
      </c>
      <c r="T170" s="22"/>
      <c r="X170" s="30">
        <f>'Gas Monthly Avg&amp; Bidweek Prices'!L211</f>
        <v>6.9</v>
      </c>
    </row>
    <row r="171" spans="1:24" x14ac:dyDescent="0.2">
      <c r="A171" s="10">
        <v>39538</v>
      </c>
      <c r="B171" s="5"/>
      <c r="C171" s="5"/>
      <c r="D171" s="247">
        <v>103.63550000000002</v>
      </c>
      <c r="E171" s="245">
        <v>105.46350000000002</v>
      </c>
      <c r="G171" s="77">
        <f t="shared" ref="G171:G176" si="16">D171/E171</f>
        <v>0.98266698905308469</v>
      </c>
      <c r="H171" s="55">
        <f t="shared" si="14"/>
        <v>1.003980033758102</v>
      </c>
      <c r="L171" s="249">
        <v>101.62</v>
      </c>
      <c r="M171" s="73"/>
      <c r="O171" s="70">
        <v>147.47</v>
      </c>
      <c r="P171" s="210">
        <f t="shared" si="15"/>
        <v>61.937399999999997</v>
      </c>
      <c r="T171" s="22"/>
      <c r="X171" s="30">
        <f>'Gas Monthly Avg&amp; Bidweek Prices'!L212</f>
        <v>7.09</v>
      </c>
    </row>
    <row r="172" spans="1:24" x14ac:dyDescent="0.2">
      <c r="A172" s="10">
        <v>39568</v>
      </c>
      <c r="B172" s="5"/>
      <c r="C172" s="5"/>
      <c r="D172" s="248">
        <v>109.07136363636363</v>
      </c>
      <c r="E172" s="245">
        <v>112.56636363636363</v>
      </c>
      <c r="G172" s="77">
        <f t="shared" si="16"/>
        <v>0.96895164872438877</v>
      </c>
      <c r="H172" s="55">
        <f t="shared" si="14"/>
        <v>0.99679755361076683</v>
      </c>
      <c r="L172" s="249">
        <v>109.06</v>
      </c>
      <c r="M172" s="73"/>
      <c r="O172" s="70">
        <v>159.03</v>
      </c>
      <c r="P172" s="210">
        <f t="shared" si="15"/>
        <v>66.792600000000007</v>
      </c>
      <c r="T172" s="22"/>
      <c r="X172" s="30">
        <f>'Gas Monthly Avg&amp; Bidweek Prices'!L213</f>
        <v>7.09</v>
      </c>
    </row>
    <row r="173" spans="1:24" x14ac:dyDescent="0.2">
      <c r="A173" s="10">
        <v>39598</v>
      </c>
      <c r="B173" s="5"/>
      <c r="C173" s="5"/>
      <c r="D173" s="248">
        <v>122.79714285714284</v>
      </c>
      <c r="E173" s="245">
        <v>125.38904761904762</v>
      </c>
      <c r="G173" s="77">
        <f t="shared" si="16"/>
        <v>0.97932909762757425</v>
      </c>
      <c r="H173" s="55">
        <f t="shared" si="14"/>
        <v>0.99014889650150828</v>
      </c>
      <c r="L173" s="249">
        <v>122.15</v>
      </c>
      <c r="M173" s="73"/>
      <c r="O173" s="70">
        <v>170.01</v>
      </c>
      <c r="P173" s="210">
        <f t="shared" si="15"/>
        <v>71.404200000000003</v>
      </c>
      <c r="T173" s="22"/>
      <c r="X173" s="30">
        <f>'Gas Monthly Avg&amp; Bidweek Prices'!L214</f>
        <v>7.21</v>
      </c>
    </row>
    <row r="174" spans="1:24" x14ac:dyDescent="0.2">
      <c r="A174" s="10">
        <v>39629</v>
      </c>
      <c r="B174" s="5"/>
      <c r="C174" s="5"/>
      <c r="D174" s="247">
        <v>132.32238095238097</v>
      </c>
      <c r="E174" s="246">
        <v>133.92809523809524</v>
      </c>
      <c r="F174" s="166"/>
      <c r="G174" s="77">
        <f t="shared" si="16"/>
        <v>0.98801062403777451</v>
      </c>
      <c r="H174" s="55">
        <f t="shared" si="14"/>
        <v>0.9847445032663088</v>
      </c>
      <c r="L174" s="249">
        <v>131.08000000000001</v>
      </c>
      <c r="M174" s="73"/>
      <c r="O174" s="70">
        <v>181.29</v>
      </c>
      <c r="P174" s="210">
        <f t="shared" si="15"/>
        <v>76.141800000000003</v>
      </c>
      <c r="T174" s="22"/>
      <c r="X174" s="30">
        <f>'Gas Monthly Avg&amp; Bidweek Prices'!L215</f>
        <v>7.38</v>
      </c>
    </row>
    <row r="175" spans="1:24" x14ac:dyDescent="0.2">
      <c r="A175" s="21">
        <v>39660</v>
      </c>
      <c r="B175" s="5"/>
      <c r="C175" s="5"/>
      <c r="D175" s="248">
        <v>132.71818181818182</v>
      </c>
      <c r="E175" s="245">
        <v>133.44409090909087</v>
      </c>
      <c r="G175" s="77">
        <f t="shared" si="16"/>
        <v>0.99456020056067085</v>
      </c>
      <c r="H175" s="55">
        <f t="shared" ref="H175:H180" si="17">SUM(G164:G175)/12</f>
        <v>0.9812040734582772</v>
      </c>
      <c r="L175" s="249">
        <v>130.911</v>
      </c>
      <c r="M175" s="73"/>
      <c r="O175" s="70">
        <v>186.15</v>
      </c>
      <c r="P175" s="210">
        <f t="shared" si="15"/>
        <v>78.183000000000007</v>
      </c>
      <c r="T175" s="22"/>
      <c r="X175" s="30">
        <f>'Gas Monthly Avg&amp; Bidweek Prices'!L216</f>
        <v>7.49</v>
      </c>
    </row>
    <row r="176" spans="1:24" x14ac:dyDescent="0.2">
      <c r="A176" s="10">
        <v>39689</v>
      </c>
      <c r="B176" s="5"/>
      <c r="C176" s="5"/>
      <c r="D176" s="247">
        <v>113.24333333333331</v>
      </c>
      <c r="E176" s="245">
        <v>116.69714285714289</v>
      </c>
      <c r="G176" s="77">
        <f t="shared" si="16"/>
        <v>0.97040364965886416</v>
      </c>
      <c r="H176" s="55">
        <f t="shared" si="17"/>
        <v>0.9806155662509064</v>
      </c>
      <c r="L176" s="249">
        <v>113.21</v>
      </c>
      <c r="M176" s="73"/>
      <c r="O176" s="70">
        <v>165.09</v>
      </c>
      <c r="P176" s="210">
        <f t="shared" si="15"/>
        <v>69.337800000000001</v>
      </c>
      <c r="T176" s="22"/>
      <c r="X176" s="30">
        <f>'Gas Monthly Avg&amp; Bidweek Prices'!L217</f>
        <v>7.97</v>
      </c>
    </row>
    <row r="177" spans="1:24" x14ac:dyDescent="0.2">
      <c r="A177" s="21">
        <v>39721</v>
      </c>
      <c r="B177" s="5"/>
      <c r="C177" s="5"/>
      <c r="D177" s="247">
        <v>97.234285714285733</v>
      </c>
      <c r="E177" s="245">
        <v>103.89571428571431</v>
      </c>
      <c r="G177" s="77">
        <f t="shared" ref="G177:G182" si="18">D177/E177</f>
        <v>0.93588350956316091</v>
      </c>
      <c r="H177" s="55">
        <f t="shared" si="17"/>
        <v>0.97814357193031665</v>
      </c>
      <c r="L177" s="249">
        <v>100.88</v>
      </c>
      <c r="M177" s="73"/>
      <c r="O177" s="70">
        <v>153</v>
      </c>
      <c r="P177" s="210">
        <f t="shared" si="15"/>
        <v>64.260000000000005</v>
      </c>
      <c r="T177" s="22"/>
      <c r="X177" s="30">
        <f>'Gas Monthly Avg&amp; Bidweek Prices'!L218</f>
        <v>8.56</v>
      </c>
    </row>
    <row r="178" spans="1:24" x14ac:dyDescent="0.2">
      <c r="A178" s="10">
        <v>39752</v>
      </c>
      <c r="B178" s="5"/>
      <c r="C178" s="5"/>
      <c r="D178" s="247">
        <v>71.581739130434769</v>
      </c>
      <c r="E178" s="245">
        <v>76.647826086956528</v>
      </c>
      <c r="G178" s="77">
        <f t="shared" si="18"/>
        <v>0.93390436213058003</v>
      </c>
      <c r="H178" s="55">
        <f t="shared" si="17"/>
        <v>0.97611509787613704</v>
      </c>
      <c r="L178" s="249">
        <v>73.25</v>
      </c>
      <c r="M178" s="73"/>
      <c r="O178" s="70">
        <v>104.47</v>
      </c>
      <c r="P178" s="210">
        <f t="shared" si="15"/>
        <v>43.877400000000002</v>
      </c>
      <c r="T178" s="22"/>
      <c r="X178" s="30">
        <f>'Gas Monthly Avg&amp; Bidweek Prices'!L219</f>
        <v>8.7200000000000006</v>
      </c>
    </row>
    <row r="179" spans="1:24" x14ac:dyDescent="0.2">
      <c r="A179" s="21">
        <v>39782</v>
      </c>
      <c r="B179" s="188"/>
      <c r="C179" s="5"/>
      <c r="D179" s="248">
        <v>52.452631578947368</v>
      </c>
      <c r="E179" s="245">
        <v>57.44166666666667</v>
      </c>
      <c r="G179" s="77">
        <f t="shared" si="18"/>
        <v>0.91314605969442675</v>
      </c>
      <c r="H179" s="55">
        <f t="shared" si="17"/>
        <v>0.9708231538043236</v>
      </c>
      <c r="L179" s="249">
        <v>54.04</v>
      </c>
      <c r="M179" s="73"/>
      <c r="O179" s="70">
        <v>73.790000000000006</v>
      </c>
      <c r="P179" s="210">
        <f t="shared" si="15"/>
        <v>30.991800000000005</v>
      </c>
      <c r="T179" s="22"/>
      <c r="X179" s="30">
        <f>'Gas Monthly Avg&amp; Bidweek Prices'!L220</f>
        <v>8.8699999999999992</v>
      </c>
    </row>
    <row r="180" spans="1:24" ht="13.8" x14ac:dyDescent="0.25">
      <c r="A180" s="21">
        <v>39813</v>
      </c>
      <c r="B180" s="196">
        <v>35.82</v>
      </c>
      <c r="C180" s="196">
        <v>44.6</v>
      </c>
      <c r="D180" s="248">
        <v>39.946363636363635</v>
      </c>
      <c r="E180" s="246">
        <v>41.434285714285714</v>
      </c>
      <c r="G180" s="77">
        <f t="shared" si="18"/>
        <v>0.96408959265806593</v>
      </c>
      <c r="H180" s="55">
        <f t="shared" si="17"/>
        <v>0.96823278176207739</v>
      </c>
      <c r="J180" s="68">
        <f>(SUM(E169:E180))/12</f>
        <v>99.601215846351735</v>
      </c>
      <c r="L180" s="250">
        <v>37.69</v>
      </c>
      <c r="M180" s="147">
        <v>41</v>
      </c>
      <c r="O180" s="70">
        <v>61.03</v>
      </c>
      <c r="P180" s="210">
        <f t="shared" si="15"/>
        <v>25.632600000000004</v>
      </c>
      <c r="T180" s="22"/>
      <c r="X180" s="30">
        <f>'Gas Monthly Avg&amp; Bidweek Prices'!L221</f>
        <v>8.27</v>
      </c>
    </row>
    <row r="181" spans="1:24" x14ac:dyDescent="0.2">
      <c r="A181" s="21">
        <v>39844</v>
      </c>
      <c r="B181" s="5"/>
      <c r="C181" s="5"/>
      <c r="D181" s="247">
        <v>43.439499999999995</v>
      </c>
      <c r="E181" s="245">
        <v>41.738499999999995</v>
      </c>
      <c r="G181" s="77">
        <f t="shared" si="18"/>
        <v>1.0407537405512897</v>
      </c>
      <c r="H181" s="55">
        <f t="shared" ref="H181:H186" si="19">SUM(G170:G181)/12</f>
        <v>0.97232350999833672</v>
      </c>
      <c r="L181" s="249">
        <v>38.47</v>
      </c>
      <c r="M181" s="73"/>
      <c r="O181" s="70">
        <v>72.709999999999994</v>
      </c>
      <c r="P181" s="210">
        <f t="shared" si="15"/>
        <v>30.5382</v>
      </c>
      <c r="T181" s="22"/>
      <c r="X181" s="30">
        <f>'Gas Monthly Avg&amp; Bidweek Prices'!L222</f>
        <v>7.54</v>
      </c>
    </row>
    <row r="182" spans="1:24" x14ac:dyDescent="0.2">
      <c r="A182" s="10">
        <v>39871</v>
      </c>
      <c r="B182" s="210"/>
      <c r="C182" s="210"/>
      <c r="D182" s="247">
        <v>43.324736842105253</v>
      </c>
      <c r="E182" s="244">
        <v>39.161052631578954</v>
      </c>
      <c r="G182" s="77">
        <f t="shared" si="18"/>
        <v>1.1063220708007415</v>
      </c>
      <c r="H182" s="55">
        <f t="shared" si="19"/>
        <v>0.98150179542171856</v>
      </c>
      <c r="L182" s="249">
        <v>35.869999999999997</v>
      </c>
      <c r="M182" s="73"/>
      <c r="O182" s="70">
        <v>65.88</v>
      </c>
      <c r="P182" s="210">
        <f t="shared" si="15"/>
        <v>27.669599999999999</v>
      </c>
      <c r="T182" s="22"/>
      <c r="X182" s="30">
        <f>'Gas Monthly Avg&amp; Bidweek Prices'!L223</f>
        <v>6</v>
      </c>
    </row>
    <row r="183" spans="1:24" x14ac:dyDescent="0.2">
      <c r="A183" s="10">
        <v>39903</v>
      </c>
      <c r="B183" s="188"/>
      <c r="C183" s="5"/>
      <c r="D183" s="247">
        <v>46.540454545454544</v>
      </c>
      <c r="E183" s="245">
        <v>47.98</v>
      </c>
      <c r="G183" s="77">
        <f t="shared" ref="G183:G188" si="20">D183/E183</f>
        <v>0.96999696843381711</v>
      </c>
      <c r="H183" s="55">
        <f t="shared" si="19"/>
        <v>0.98044596037011278</v>
      </c>
      <c r="L183" s="249">
        <v>44.63</v>
      </c>
      <c r="M183" s="73"/>
      <c r="O183" s="70">
        <v>65.34</v>
      </c>
      <c r="P183" s="210">
        <f t="shared" si="15"/>
        <v>27.442799999999998</v>
      </c>
      <c r="T183" s="22"/>
      <c r="X183" s="30">
        <f>'Gas Monthly Avg&amp; Bidweek Prices'!L224</f>
        <v>6.42</v>
      </c>
    </row>
    <row r="184" spans="1:24" x14ac:dyDescent="0.2">
      <c r="A184" s="10">
        <v>39933</v>
      </c>
      <c r="B184" s="5"/>
      <c r="C184" s="5"/>
      <c r="D184" s="247">
        <v>50.181904761904761</v>
      </c>
      <c r="E184" s="245">
        <v>49.794761904761906</v>
      </c>
      <c r="G184" s="77">
        <f t="shared" si="20"/>
        <v>1.0077747707255496</v>
      </c>
      <c r="H184" s="55">
        <f t="shared" si="19"/>
        <v>0.98368122053687623</v>
      </c>
      <c r="L184" s="249">
        <v>46.95</v>
      </c>
      <c r="M184" s="73"/>
      <c r="O184" s="70">
        <v>63.82</v>
      </c>
      <c r="P184" s="210">
        <f t="shared" si="15"/>
        <v>26.804400000000001</v>
      </c>
      <c r="T184" s="22"/>
      <c r="X184" s="30">
        <f>'Gas Monthly Avg&amp; Bidweek Prices'!L225</f>
        <v>7.33</v>
      </c>
    </row>
    <row r="185" spans="1:24" x14ac:dyDescent="0.2">
      <c r="A185" s="10">
        <v>39964</v>
      </c>
      <c r="B185" s="5"/>
      <c r="C185" s="5"/>
      <c r="D185" s="247">
        <v>57.302500000000002</v>
      </c>
      <c r="E185" s="245">
        <v>59.16149999999999</v>
      </c>
      <c r="G185" s="77">
        <f t="shared" si="20"/>
        <v>0.96857753775681843</v>
      </c>
      <c r="H185" s="55">
        <f t="shared" si="19"/>
        <v>0.98278525721431331</v>
      </c>
      <c r="L185" s="249">
        <v>55.77</v>
      </c>
      <c r="M185" s="73"/>
      <c r="O185" s="70">
        <v>70.099999999999994</v>
      </c>
      <c r="P185" s="210">
        <f t="shared" si="15"/>
        <v>29.441999999999997</v>
      </c>
      <c r="T185" s="22"/>
      <c r="X185" s="30">
        <f>'Gas Monthly Avg&amp; Bidweek Prices'!L226</f>
        <v>7.2</v>
      </c>
    </row>
    <row r="186" spans="1:24" x14ac:dyDescent="0.2">
      <c r="A186" s="10">
        <v>39994</v>
      </c>
      <c r="B186" s="5"/>
      <c r="C186" s="5"/>
      <c r="D186" s="122">
        <v>68.609545454545454</v>
      </c>
      <c r="E186" s="22">
        <v>69.674999999999997</v>
      </c>
      <c r="G186" s="77">
        <f t="shared" si="20"/>
        <v>0.98470822324428353</v>
      </c>
      <c r="H186" s="55">
        <f t="shared" si="19"/>
        <v>0.98251005714818884</v>
      </c>
      <c r="L186" s="75">
        <v>66.209999999999994</v>
      </c>
      <c r="M186" s="73"/>
      <c r="O186" s="70">
        <v>84.64</v>
      </c>
      <c r="P186" s="210">
        <f t="shared" si="15"/>
        <v>35.5488</v>
      </c>
      <c r="T186" s="22"/>
      <c r="X186" s="30">
        <f>'Gas Monthly Avg&amp; Bidweek Prices'!L227</f>
        <v>7.65</v>
      </c>
    </row>
    <row r="187" spans="1:24" x14ac:dyDescent="0.2">
      <c r="A187" s="21">
        <v>40025</v>
      </c>
      <c r="B187" s="5"/>
      <c r="C187" s="5"/>
      <c r="D187" s="255">
        <v>64.435454545454533</v>
      </c>
      <c r="E187" s="22">
        <v>64.094090909090909</v>
      </c>
      <c r="G187" s="77">
        <f t="shared" si="20"/>
        <v>1.0053259767245595</v>
      </c>
      <c r="H187" s="55">
        <f t="shared" ref="H187:H192" si="21">SUM(G176:G187)/12</f>
        <v>0.98340720516184632</v>
      </c>
      <c r="L187" s="75">
        <v>60.91</v>
      </c>
      <c r="M187" s="73"/>
      <c r="O187" s="70">
        <v>75.150000000000006</v>
      </c>
      <c r="P187" s="210">
        <f t="shared" si="15"/>
        <v>31.563000000000002</v>
      </c>
      <c r="T187" s="22"/>
      <c r="X187" s="30">
        <f>'Gas Monthly Avg&amp; Bidweek Prices'!L228</f>
        <v>8</v>
      </c>
    </row>
    <row r="188" spans="1:24" x14ac:dyDescent="0.2">
      <c r="A188" s="10">
        <v>40056</v>
      </c>
      <c r="B188" s="5"/>
      <c r="C188" s="5"/>
      <c r="D188" s="122">
        <v>72.508571428571415</v>
      </c>
      <c r="E188" s="22">
        <v>71.055238095238082</v>
      </c>
      <c r="G188" s="77">
        <f t="shared" si="20"/>
        <v>1.0204535706626636</v>
      </c>
      <c r="H188" s="55">
        <f t="shared" si="21"/>
        <v>0.98757803191216309</v>
      </c>
      <c r="L188" s="75">
        <v>67.55</v>
      </c>
      <c r="M188" s="73"/>
      <c r="O188" s="70">
        <v>90.57</v>
      </c>
      <c r="P188" s="210">
        <f t="shared" si="15"/>
        <v>38.039400000000001</v>
      </c>
      <c r="T188" s="22"/>
      <c r="X188" s="30">
        <f>'Gas Monthly Avg&amp; Bidweek Prices'!L229</f>
        <v>8.36</v>
      </c>
    </row>
    <row r="189" spans="1:24" x14ac:dyDescent="0.2">
      <c r="A189" s="10">
        <v>40086</v>
      </c>
      <c r="B189" s="5"/>
      <c r="C189" s="5"/>
      <c r="D189" s="122">
        <v>67.646190476190469</v>
      </c>
      <c r="E189" s="22">
        <v>69.463333333333324</v>
      </c>
      <c r="G189" s="77">
        <f t="shared" ref="G189:G194" si="22">D189/E189</f>
        <v>0.97384025830688337</v>
      </c>
      <c r="H189" s="55">
        <f t="shared" si="21"/>
        <v>0.99074109430747315</v>
      </c>
      <c r="L189" s="75">
        <v>65.73</v>
      </c>
      <c r="M189" s="73"/>
      <c r="O189" s="70">
        <v>94.64</v>
      </c>
      <c r="P189" s="210">
        <f t="shared" si="15"/>
        <v>39.748800000000003</v>
      </c>
      <c r="T189" s="22"/>
      <c r="X189" s="30">
        <f>'Gas Monthly Avg&amp; Bidweek Prices'!L230</f>
        <v>10.199999999999999</v>
      </c>
    </row>
    <row r="190" spans="1:24" x14ac:dyDescent="0.2">
      <c r="A190" s="10">
        <v>40117</v>
      </c>
      <c r="B190" s="5"/>
      <c r="C190" s="5"/>
      <c r="D190" s="122">
        <v>72.769545454545451</v>
      </c>
      <c r="E190" s="22">
        <v>75.823636363636354</v>
      </c>
      <c r="G190" s="77">
        <f t="shared" si="22"/>
        <v>0.95972112318058656</v>
      </c>
      <c r="H190" s="55">
        <f t="shared" si="21"/>
        <v>0.99289249106164024</v>
      </c>
      <c r="L190" s="75">
        <v>72.180000000000007</v>
      </c>
      <c r="M190" s="73"/>
      <c r="O190" s="70">
        <v>100.84</v>
      </c>
      <c r="P190" s="210">
        <f t="shared" si="15"/>
        <v>42.352800000000002</v>
      </c>
      <c r="T190" s="22"/>
      <c r="X190" s="30">
        <f>'Gas Monthly Avg&amp; Bidweek Prices'!L231</f>
        <v>10.97</v>
      </c>
    </row>
    <row r="191" spans="1:24" x14ac:dyDescent="0.2">
      <c r="A191" s="21">
        <v>40147</v>
      </c>
      <c r="B191" s="5"/>
      <c r="C191" s="5"/>
      <c r="D191" s="122">
        <v>76.661999999999992</v>
      </c>
      <c r="E191" s="22">
        <v>78.084210526315786</v>
      </c>
      <c r="G191" s="77">
        <f t="shared" si="22"/>
        <v>0.98178619574009163</v>
      </c>
      <c r="H191" s="55">
        <f t="shared" si="21"/>
        <v>0.99861250239877908</v>
      </c>
      <c r="L191" s="75">
        <v>74.180000000000007</v>
      </c>
      <c r="O191" s="70">
        <v>107.6</v>
      </c>
      <c r="P191" s="210">
        <f t="shared" si="15"/>
        <v>45.191999999999993</v>
      </c>
      <c r="T191" s="22"/>
      <c r="X191" s="30">
        <f>'Gas Monthly Avg&amp; Bidweek Prices'!L232</f>
        <v>10.69</v>
      </c>
    </row>
    <row r="192" spans="1:24" x14ac:dyDescent="0.2">
      <c r="A192" s="10">
        <v>40178</v>
      </c>
      <c r="B192" s="5"/>
      <c r="C192" s="5"/>
      <c r="D192" s="122">
        <v>74.456363636363648</v>
      </c>
      <c r="E192" s="22">
        <v>74.303499999999985</v>
      </c>
      <c r="G192" s="77">
        <f t="shared" si="22"/>
        <v>1.0020572871582585</v>
      </c>
      <c r="H192" s="55">
        <f t="shared" si="21"/>
        <v>1.0017764769404618</v>
      </c>
      <c r="L192" s="75">
        <v>71.08</v>
      </c>
      <c r="O192" s="70">
        <v>119.04</v>
      </c>
      <c r="P192" s="210">
        <f t="shared" si="15"/>
        <v>49.996800000000007</v>
      </c>
      <c r="T192" s="22"/>
      <c r="X192" s="30">
        <f>'Gas Monthly Avg&amp; Bidweek Prices'!L233</f>
        <v>9.18</v>
      </c>
    </row>
    <row r="193" spans="1:24" x14ac:dyDescent="0.2">
      <c r="A193" s="10">
        <v>40207</v>
      </c>
      <c r="B193" s="129"/>
      <c r="C193" s="129"/>
      <c r="D193" s="122">
        <v>76.167368421052629</v>
      </c>
      <c r="E193" s="22">
        <v>78.217777777777798</v>
      </c>
      <c r="F193" s="79"/>
      <c r="G193" s="77">
        <f t="shared" si="22"/>
        <v>0.97378589094476031</v>
      </c>
      <c r="H193" s="55">
        <f t="shared" ref="H193:H198" si="23">SUM(G182:G193)/12</f>
        <v>0.99619582280658447</v>
      </c>
      <c r="I193" s="79"/>
      <c r="J193" s="79"/>
      <c r="K193" s="79"/>
      <c r="L193" s="75">
        <v>74.599999999999994</v>
      </c>
      <c r="M193" s="79"/>
      <c r="O193" s="23">
        <v>131.25</v>
      </c>
      <c r="P193" s="68">
        <f>(O193/100)*42</f>
        <v>55.125</v>
      </c>
      <c r="Q193" s="18"/>
      <c r="R193" s="161">
        <v>68.849999999999994</v>
      </c>
      <c r="S193" s="161"/>
      <c r="T193" s="22"/>
      <c r="X193" s="30">
        <f>'Gas Monthly Avg&amp; Bidweek Prices'!L234</f>
        <v>11.68</v>
      </c>
    </row>
    <row r="194" spans="1:24" x14ac:dyDescent="0.2">
      <c r="A194" s="10">
        <v>40235</v>
      </c>
      <c r="B194" s="5"/>
      <c r="C194" s="5"/>
      <c r="D194" s="255">
        <v>73.752105263157887</v>
      </c>
      <c r="E194" s="22">
        <v>76.42263157894736</v>
      </c>
      <c r="G194" s="77">
        <f t="shared" si="22"/>
        <v>0.96505581840595578</v>
      </c>
      <c r="H194" s="55">
        <f t="shared" si="23"/>
        <v>0.98442363510701913</v>
      </c>
      <c r="L194" s="75">
        <v>72.790000000000006</v>
      </c>
      <c r="O194" s="23">
        <v>128.38999999999999</v>
      </c>
      <c r="P194" s="68">
        <f t="shared" ref="P194:P216" si="24">(O194/100)*42</f>
        <v>53.923799999999993</v>
      </c>
      <c r="Q194" s="18"/>
      <c r="R194" s="161">
        <v>68.290000000000006</v>
      </c>
      <c r="S194" s="161"/>
      <c r="T194" s="22"/>
      <c r="X194" s="30">
        <f>'Gas Monthly Avg&amp; Bidweek Prices'!L235</f>
        <v>7.97</v>
      </c>
    </row>
    <row r="195" spans="1:24" x14ac:dyDescent="0.2">
      <c r="A195" s="21">
        <v>40268</v>
      </c>
      <c r="B195" s="5"/>
      <c r="C195" s="5"/>
      <c r="D195" s="122">
        <v>78.827391304347842</v>
      </c>
      <c r="E195" s="22">
        <v>81.242173913043473</v>
      </c>
      <c r="G195" s="77">
        <f t="shared" ref="G195:G200" si="25">D195/E195</f>
        <v>0.97027673568557804</v>
      </c>
      <c r="H195" s="55">
        <f t="shared" si="23"/>
        <v>0.98444694904466579</v>
      </c>
      <c r="L195" s="75">
        <v>77.650000000000006</v>
      </c>
      <c r="O195" s="23">
        <v>113.61</v>
      </c>
      <c r="P195" s="68">
        <f t="shared" si="24"/>
        <v>47.716199999999994</v>
      </c>
      <c r="Q195" s="18"/>
      <c r="R195" s="161">
        <v>73.150000000000006</v>
      </c>
      <c r="S195" s="161"/>
      <c r="T195" s="22"/>
      <c r="X195" s="30">
        <f>'Gas Monthly Avg&amp; Bidweek Prices'!L236</f>
        <v>12.36</v>
      </c>
    </row>
    <row r="196" spans="1:24" x14ac:dyDescent="0.2">
      <c r="A196" s="21">
        <v>40298</v>
      </c>
      <c r="B196" s="5"/>
      <c r="C196" s="5"/>
      <c r="D196" s="255">
        <v>84.817619047619033</v>
      </c>
      <c r="E196" s="22">
        <v>84.48</v>
      </c>
      <c r="G196" s="77">
        <f t="shared" si="25"/>
        <v>1.0039964375901873</v>
      </c>
      <c r="H196" s="55">
        <f t="shared" si="23"/>
        <v>0.98413208795005225</v>
      </c>
      <c r="L196" s="75">
        <v>81.06</v>
      </c>
      <c r="O196" s="23">
        <v>113.71</v>
      </c>
      <c r="P196" s="68">
        <f t="shared" si="24"/>
        <v>47.758200000000002</v>
      </c>
      <c r="Q196" s="18"/>
      <c r="R196" s="161">
        <v>76.06</v>
      </c>
      <c r="S196" s="161"/>
      <c r="T196" s="22"/>
      <c r="X196" s="30">
        <f>'Gas Monthly Avg&amp; Bidweek Prices'!L237</f>
        <v>12.21</v>
      </c>
    </row>
    <row r="197" spans="1:24" x14ac:dyDescent="0.2">
      <c r="A197" s="251">
        <v>40326</v>
      </c>
      <c r="B197" s="5"/>
      <c r="C197" s="5"/>
      <c r="D197" s="122">
        <v>75.945699999999988</v>
      </c>
      <c r="E197" s="22">
        <v>74.068947368421036</v>
      </c>
      <c r="G197" s="77">
        <f t="shared" si="25"/>
        <v>1.0253379141766918</v>
      </c>
      <c r="H197" s="55">
        <f t="shared" si="23"/>
        <v>0.98886211931837498</v>
      </c>
      <c r="L197" s="75">
        <v>71</v>
      </c>
      <c r="O197" s="23">
        <v>108.18</v>
      </c>
      <c r="P197" s="68">
        <f t="shared" si="24"/>
        <v>45.435600000000001</v>
      </c>
      <c r="Q197" s="18"/>
      <c r="R197" s="161">
        <v>65.25</v>
      </c>
      <c r="S197" s="161"/>
      <c r="T197" s="22"/>
      <c r="X197" s="30">
        <f>'Gas Monthly Avg&amp; Bidweek Prices'!L238</f>
        <v>11.94</v>
      </c>
    </row>
    <row r="198" spans="1:24" x14ac:dyDescent="0.2">
      <c r="A198" s="10">
        <v>40359</v>
      </c>
      <c r="B198" s="5"/>
      <c r="C198" s="5"/>
      <c r="D198" s="255">
        <v>74.760909090909095</v>
      </c>
      <c r="E198" s="22">
        <v>75.349090909090904</v>
      </c>
      <c r="G198" s="77">
        <f t="shared" si="25"/>
        <v>0.99219390956034947</v>
      </c>
      <c r="H198" s="55">
        <f t="shared" si="23"/>
        <v>0.98948592651138056</v>
      </c>
      <c r="L198" s="75">
        <v>71.87</v>
      </c>
      <c r="O198" s="23">
        <v>103.71</v>
      </c>
      <c r="P198" s="68">
        <f t="shared" si="24"/>
        <v>43.558199999999999</v>
      </c>
      <c r="Q198" s="18"/>
      <c r="R198" s="161">
        <v>63.87</v>
      </c>
      <c r="S198" s="161"/>
      <c r="T198" s="22"/>
      <c r="X198" s="30">
        <f>'Gas Monthly Avg&amp; Bidweek Prices'!L239</f>
        <v>8.27</v>
      </c>
    </row>
    <row r="199" spans="1:24" x14ac:dyDescent="0.2">
      <c r="A199" s="251">
        <v>40390</v>
      </c>
      <c r="B199" s="5"/>
      <c r="C199" s="5"/>
      <c r="D199" s="122">
        <v>75.58</v>
      </c>
      <c r="E199" s="22">
        <v>76.369523809523798</v>
      </c>
      <c r="G199" s="77">
        <f t="shared" si="25"/>
        <v>0.98966179478226179</v>
      </c>
      <c r="H199" s="55">
        <f t="shared" ref="H199:H204" si="26">SUM(G188:G199)/12</f>
        <v>0.98818057801618897</v>
      </c>
      <c r="L199" s="75">
        <v>72.66</v>
      </c>
      <c r="O199" s="23">
        <v>100.97</v>
      </c>
      <c r="P199" s="68">
        <f t="shared" si="24"/>
        <v>42.407400000000003</v>
      </c>
      <c r="Q199" s="18"/>
      <c r="R199" s="161">
        <v>66.66</v>
      </c>
      <c r="S199" s="161"/>
      <c r="T199" s="22"/>
      <c r="X199" s="30">
        <f>'Gas Monthly Avg&amp; Bidweek Prices'!L240</f>
        <v>12.83</v>
      </c>
    </row>
    <row r="200" spans="1:24" x14ac:dyDescent="0.2">
      <c r="A200" s="10">
        <v>40421</v>
      </c>
      <c r="B200" s="5"/>
      <c r="C200" s="5"/>
      <c r="D200" s="122">
        <v>77.039545454545447</v>
      </c>
      <c r="E200" s="22">
        <v>76.823181818181823</v>
      </c>
      <c r="G200" s="77">
        <f t="shared" si="25"/>
        <v>1.0028163847323546</v>
      </c>
      <c r="H200" s="55">
        <f t="shared" si="26"/>
        <v>0.98671081252199644</v>
      </c>
      <c r="L200" s="75">
        <v>73.09</v>
      </c>
      <c r="O200" s="23">
        <v>107.24</v>
      </c>
      <c r="P200" s="68">
        <f t="shared" si="24"/>
        <v>45.040800000000004</v>
      </c>
      <c r="Q200" s="18"/>
      <c r="R200" s="161">
        <v>67.84</v>
      </c>
      <c r="S200" s="161"/>
      <c r="T200" s="22"/>
      <c r="X200" s="30">
        <f>'Gas Monthly Avg&amp; Bidweek Prices'!L241</f>
        <v>13.19</v>
      </c>
    </row>
    <row r="201" spans="1:24" x14ac:dyDescent="0.2">
      <c r="A201" s="171">
        <v>40451</v>
      </c>
      <c r="B201" s="5"/>
      <c r="C201" s="5"/>
      <c r="D201" s="122">
        <v>77.840476190476195</v>
      </c>
      <c r="E201" s="22">
        <v>75.319999999999993</v>
      </c>
      <c r="G201" s="77">
        <f t="shared" ref="G201:G206" si="27">D201/E201</f>
        <v>1.033463571302127</v>
      </c>
      <c r="H201" s="55">
        <f t="shared" si="26"/>
        <v>0.99167942193826686</v>
      </c>
      <c r="L201" s="75">
        <v>71.930000000000007</v>
      </c>
      <c r="O201" s="23">
        <v>113.2</v>
      </c>
      <c r="P201" s="68">
        <f t="shared" si="24"/>
        <v>47.544000000000004</v>
      </c>
      <c r="Q201" s="18"/>
      <c r="R201" s="161">
        <v>66.680000000000007</v>
      </c>
      <c r="S201" s="161"/>
      <c r="T201" s="22"/>
      <c r="X201" s="30">
        <f>'Gas Monthly Avg&amp; Bidweek Prices'!L242</f>
        <v>9.85</v>
      </c>
    </row>
    <row r="202" spans="1:24" x14ac:dyDescent="0.2">
      <c r="A202" s="171">
        <v>40480</v>
      </c>
      <c r="B202" s="5"/>
      <c r="C202" s="5"/>
      <c r="D202" s="255">
        <v>82.664761904761903</v>
      </c>
      <c r="E202" s="22">
        <v>81.902380952380952</v>
      </c>
      <c r="G202" s="77">
        <f t="shared" si="27"/>
        <v>1.0093084101282015</v>
      </c>
      <c r="H202" s="55">
        <f t="shared" si="26"/>
        <v>0.99581169585056806</v>
      </c>
      <c r="L202" s="75">
        <v>78.38</v>
      </c>
      <c r="O202" s="23">
        <v>123.4</v>
      </c>
      <c r="P202" s="68">
        <f t="shared" si="24"/>
        <v>51.828000000000003</v>
      </c>
      <c r="Q202" s="18"/>
      <c r="R202" s="161">
        <v>71.88</v>
      </c>
      <c r="S202" s="161"/>
      <c r="T202" s="22">
        <v>85.249999999999972</v>
      </c>
      <c r="V202">
        <f>'Gas Monthly Avg&amp; Bidweek Prices'!$AB243</f>
        <v>0.98199000000000003</v>
      </c>
      <c r="W202" s="36"/>
      <c r="X202" s="30">
        <f>'Gas Monthly Avg&amp; Bidweek Prices'!L243</f>
        <v>9.0399999999999991</v>
      </c>
    </row>
    <row r="203" spans="1:24" x14ac:dyDescent="0.2">
      <c r="A203" s="21">
        <v>40512</v>
      </c>
      <c r="B203" s="5"/>
      <c r="C203" s="5"/>
      <c r="D203" s="122">
        <v>85.274761904761903</v>
      </c>
      <c r="E203" s="22">
        <v>84.14</v>
      </c>
      <c r="G203" s="77">
        <f t="shared" si="27"/>
        <v>1.013486592640384</v>
      </c>
      <c r="H203" s="55">
        <f t="shared" si="26"/>
        <v>0.99845339559225899</v>
      </c>
      <c r="L203" s="75">
        <v>80.760000000000005</v>
      </c>
      <c r="O203" s="23">
        <v>125.4</v>
      </c>
      <c r="P203" s="68">
        <f t="shared" si="24"/>
        <v>52.667999999999999</v>
      </c>
      <c r="Q203" s="18"/>
      <c r="R203" s="161">
        <v>75</v>
      </c>
      <c r="S203" s="161"/>
      <c r="T203" s="22">
        <v>88.154999999999987</v>
      </c>
      <c r="V203">
        <f>'Gas Monthly Avg&amp; Bidweek Prices'!$AB244</f>
        <v>0.98816999999999999</v>
      </c>
      <c r="W203" s="36"/>
      <c r="X203" s="30">
        <f>'Gas Monthly Avg&amp; Bidweek Prices'!L244</f>
        <v>8.18</v>
      </c>
    </row>
    <row r="204" spans="1:24" x14ac:dyDescent="0.2">
      <c r="A204" s="171">
        <v>40543</v>
      </c>
      <c r="D204" s="122">
        <v>91.305000000000007</v>
      </c>
      <c r="E204" s="22">
        <v>89.1538095238095</v>
      </c>
      <c r="G204" s="77">
        <f t="shared" si="27"/>
        <v>1.0241289798796092</v>
      </c>
      <c r="H204" s="55">
        <f t="shared" si="26"/>
        <v>1.0002927033190385</v>
      </c>
      <c r="L204" s="75">
        <v>85.76</v>
      </c>
      <c r="O204" s="23">
        <v>129.6</v>
      </c>
      <c r="P204" s="68">
        <f t="shared" si="24"/>
        <v>54.432000000000002</v>
      </c>
      <c r="Q204" s="18"/>
      <c r="R204" s="161">
        <v>80.260000000000005</v>
      </c>
      <c r="S204" s="161"/>
      <c r="T204" s="22">
        <v>94.240000000000009</v>
      </c>
      <c r="V204">
        <f>'Gas Monthly Avg&amp; Bidweek Prices'!$AB245</f>
        <v>0.99051</v>
      </c>
      <c r="W204" s="36"/>
      <c r="X204" s="30">
        <f>'Gas Monthly Avg&amp; Bidweek Prices'!L245</f>
        <v>8.5</v>
      </c>
    </row>
    <row r="205" spans="1:24" x14ac:dyDescent="0.2">
      <c r="A205" s="171">
        <v>40574</v>
      </c>
      <c r="B205" s="18"/>
      <c r="C205" s="18"/>
      <c r="D205" s="122">
        <v>96.523499999999984</v>
      </c>
      <c r="E205" s="22">
        <v>89.423000000000002</v>
      </c>
      <c r="F205" s="79"/>
      <c r="G205" s="77">
        <f t="shared" si="27"/>
        <v>1.0794035091643088</v>
      </c>
      <c r="H205" s="55">
        <f t="shared" ref="H205:H210" si="28">SUM(G194:G205)/12</f>
        <v>1.0090941715040007</v>
      </c>
      <c r="L205" s="75">
        <v>86.22</v>
      </c>
      <c r="O205" s="191">
        <v>134.80000000000001</v>
      </c>
      <c r="P205" s="184">
        <f t="shared" si="24"/>
        <v>56.616000000000007</v>
      </c>
      <c r="Q205" s="18"/>
      <c r="R205" s="161">
        <v>80.72</v>
      </c>
      <c r="S205" s="161"/>
      <c r="T205" s="22">
        <v>97.950500000000005</v>
      </c>
      <c r="V205">
        <f>'Gas Monthly Avg&amp; Bidweek Prices'!$AB246</f>
        <v>1.0061500000000001</v>
      </c>
      <c r="W205" s="36"/>
      <c r="X205" s="30">
        <f>'Gas Monthly Avg&amp; Bidweek Prices'!L246</f>
        <v>8.1999999999999993</v>
      </c>
    </row>
    <row r="206" spans="1:24" x14ac:dyDescent="0.2">
      <c r="A206" s="171">
        <v>40602</v>
      </c>
      <c r="B206" s="79"/>
      <c r="C206" s="79"/>
      <c r="D206" s="122">
        <v>103.71631578947368</v>
      </c>
      <c r="E206" s="22">
        <v>89.583157894736857</v>
      </c>
      <c r="F206" s="79"/>
      <c r="G206" s="77">
        <f t="shared" si="27"/>
        <v>1.1577657924421882</v>
      </c>
      <c r="H206" s="55">
        <f t="shared" si="28"/>
        <v>1.02515333600702</v>
      </c>
      <c r="L206" s="75">
        <v>86.07</v>
      </c>
      <c r="O206" s="191">
        <v>137.9</v>
      </c>
      <c r="P206" s="184">
        <f t="shared" si="24"/>
        <v>57.917999999999999</v>
      </c>
      <c r="Q206" s="18"/>
      <c r="R206" s="161">
        <v>79.069999999999993</v>
      </c>
      <c r="S206" s="161"/>
      <c r="T206" s="22">
        <v>106.28315789473685</v>
      </c>
      <c r="V206">
        <f>'Gas Monthly Avg&amp; Bidweek Prices'!$AB247</f>
        <v>1.01153</v>
      </c>
      <c r="W206" s="36"/>
      <c r="X206" s="30">
        <f>'Gas Monthly Avg&amp; Bidweek Prices'!L247</f>
        <v>9.7100000000000009</v>
      </c>
    </row>
    <row r="207" spans="1:24" x14ac:dyDescent="0.2">
      <c r="A207" s="171">
        <v>40633</v>
      </c>
      <c r="B207" s="79"/>
      <c r="C207" s="79"/>
      <c r="D207" s="255">
        <v>114.64347826086956</v>
      </c>
      <c r="E207" s="287">
        <v>103.02045454545454</v>
      </c>
      <c r="F207" s="290"/>
      <c r="G207" s="77">
        <f t="shared" ref="G207:G212" si="29">D207/E207</f>
        <v>1.1128224852695319</v>
      </c>
      <c r="H207" s="55">
        <f t="shared" si="28"/>
        <v>1.0370321484723497</v>
      </c>
      <c r="L207" s="75">
        <v>99.47</v>
      </c>
      <c r="O207" s="191">
        <v>139.69999999999999</v>
      </c>
      <c r="P207" s="184">
        <f t="shared" si="24"/>
        <v>58.673999999999992</v>
      </c>
      <c r="Q207" s="18"/>
      <c r="R207" s="161">
        <v>90.47</v>
      </c>
      <c r="S207" s="161"/>
      <c r="T207" s="22">
        <v>117.40739130434785</v>
      </c>
      <c r="V207">
        <f>'Gas Monthly Avg&amp; Bidweek Prices'!$AB248</f>
        <v>1.0236000000000001</v>
      </c>
      <c r="W207" s="36"/>
      <c r="X207" s="30">
        <f>'Gas Monthly Avg&amp; Bidweek Prices'!L248</f>
        <v>10.28</v>
      </c>
    </row>
    <row r="208" spans="1:24" x14ac:dyDescent="0.2">
      <c r="A208" s="171">
        <v>40662</v>
      </c>
      <c r="B208" s="79"/>
      <c r="C208" s="79"/>
      <c r="D208" s="122">
        <v>123.25888888888888</v>
      </c>
      <c r="E208" s="22">
        <v>110.04049999999999</v>
      </c>
      <c r="F208" s="79"/>
      <c r="G208" s="77">
        <f t="shared" si="29"/>
        <v>1.1201229446330114</v>
      </c>
      <c r="H208" s="55">
        <f t="shared" si="28"/>
        <v>1.046709357392585</v>
      </c>
      <c r="L208" s="75">
        <v>106.9</v>
      </c>
      <c r="O208" s="23">
        <v>145.4</v>
      </c>
      <c r="P208" s="184">
        <f t="shared" si="24"/>
        <v>61.067999999999998</v>
      </c>
      <c r="Q208" s="18"/>
      <c r="R208" s="161">
        <v>99.9</v>
      </c>
      <c r="S208" s="161"/>
      <c r="T208" s="22">
        <v>126.31550000000001</v>
      </c>
      <c r="V208">
        <f>'Gas Monthly Avg&amp; Bidweek Prices'!$AB249</f>
        <v>1.0428999999999999</v>
      </c>
      <c r="W208" s="36"/>
      <c r="X208" s="30">
        <f>'Gas Monthly Avg&amp; Bidweek Prices'!L249</f>
        <v>8.25</v>
      </c>
    </row>
    <row r="209" spans="1:26" x14ac:dyDescent="0.2">
      <c r="A209" s="171">
        <v>40694</v>
      </c>
      <c r="B209" s="79"/>
      <c r="C209" s="79"/>
      <c r="D209" s="122">
        <v>114.9890476190476</v>
      </c>
      <c r="E209" s="22">
        <v>101.33285714285714</v>
      </c>
      <c r="F209" s="79"/>
      <c r="G209" s="77">
        <f t="shared" si="29"/>
        <v>1.1347656708913105</v>
      </c>
      <c r="H209" s="55">
        <f t="shared" si="28"/>
        <v>1.0558283371188033</v>
      </c>
      <c r="L209" s="75">
        <v>97.67</v>
      </c>
      <c r="O209" s="191">
        <v>152.1</v>
      </c>
      <c r="P209" s="184">
        <f t="shared" si="24"/>
        <v>63.881999999999998</v>
      </c>
      <c r="Q209" s="18"/>
      <c r="R209" s="161">
        <v>91.17</v>
      </c>
      <c r="S209" s="161"/>
      <c r="T209" s="22">
        <v>116.59857142857142</v>
      </c>
      <c r="V209">
        <f>'Gas Monthly Avg&amp; Bidweek Prices'!$AB250</f>
        <v>1.03555</v>
      </c>
      <c r="W209" s="36"/>
      <c r="X209" s="30">
        <f>'Gas Monthly Avg&amp; Bidweek Prices'!L250</f>
        <v>8.6199999999999992</v>
      </c>
    </row>
    <row r="210" spans="1:26" x14ac:dyDescent="0.2">
      <c r="A210" s="171">
        <v>40724</v>
      </c>
      <c r="B210" s="79"/>
      <c r="C210" s="79"/>
      <c r="D210" s="255">
        <v>113.83318181818184</v>
      </c>
      <c r="E210" s="22">
        <v>96.288636363636385</v>
      </c>
      <c r="F210" s="79"/>
      <c r="G210" s="77">
        <f t="shared" si="29"/>
        <v>1.1822078504496425</v>
      </c>
      <c r="H210" s="55">
        <f t="shared" si="28"/>
        <v>1.0716628321929111</v>
      </c>
      <c r="L210" s="75">
        <v>92.67</v>
      </c>
      <c r="O210" s="191">
        <v>152</v>
      </c>
      <c r="P210" s="184">
        <f t="shared" si="24"/>
        <v>63.84</v>
      </c>
      <c r="Q210" s="18"/>
      <c r="R210" s="161">
        <v>86.42</v>
      </c>
      <c r="S210" s="161"/>
      <c r="T210" s="22">
        <v>113.3477272727273</v>
      </c>
      <c r="V210">
        <f>'Gas Monthly Avg&amp; Bidweek Prices'!$AB251</f>
        <v>1.022</v>
      </c>
      <c r="W210" s="36"/>
      <c r="X210" s="30">
        <f>'Gas Monthly Avg&amp; Bidweek Prices'!L251</f>
        <v>11.6</v>
      </c>
    </row>
    <row r="211" spans="1:26" x14ac:dyDescent="0.2">
      <c r="A211" s="171">
        <v>40753</v>
      </c>
      <c r="D211" s="122">
        <v>116.97349999999999</v>
      </c>
      <c r="E211" s="22">
        <v>97.185000000000002</v>
      </c>
      <c r="G211" s="77">
        <f t="shared" si="29"/>
        <v>1.2036168132942324</v>
      </c>
      <c r="H211" s="55">
        <f t="shared" ref="H211:H216" si="30">SUM(G200:G211)/12</f>
        <v>1.0894924170689086</v>
      </c>
      <c r="L211" s="75">
        <v>93.57</v>
      </c>
      <c r="O211" s="191">
        <v>152.80000000000001</v>
      </c>
      <c r="P211" s="184">
        <f t="shared" si="24"/>
        <v>64.176000000000002</v>
      </c>
      <c r="Q211" s="18"/>
      <c r="R211" s="161">
        <v>87.32</v>
      </c>
      <c r="S211" s="161"/>
      <c r="T211" s="22">
        <v>115.49999999999997</v>
      </c>
      <c r="V211">
        <f>'Gas Monthly Avg&amp; Bidweek Prices'!$AB252</f>
        <v>1.04528</v>
      </c>
      <c r="W211" s="36"/>
      <c r="X211" s="30">
        <f>'Gas Monthly Avg&amp; Bidweek Prices'!L252</f>
        <v>12.72</v>
      </c>
    </row>
    <row r="212" spans="1:26" x14ac:dyDescent="0.2">
      <c r="A212" s="171">
        <v>40786</v>
      </c>
      <c r="D212" s="122">
        <v>110.21954545454547</v>
      </c>
      <c r="E212" s="22">
        <v>86.334347826086955</v>
      </c>
      <c r="G212" s="77">
        <f t="shared" si="29"/>
        <v>1.2766592698027113</v>
      </c>
      <c r="H212" s="55">
        <f t="shared" si="30"/>
        <v>1.1123126574914384</v>
      </c>
      <c r="L212" s="75">
        <v>82.47</v>
      </c>
      <c r="O212" s="191">
        <v>152.80000000000001</v>
      </c>
      <c r="P212" s="184">
        <f t="shared" si="24"/>
        <v>64.176000000000002</v>
      </c>
      <c r="Q212" s="18"/>
      <c r="R212" s="161">
        <v>76.22</v>
      </c>
      <c r="S212" s="161"/>
      <c r="T212" s="22">
        <v>109.49652173913042</v>
      </c>
      <c r="V212">
        <f>'Gas Monthly Avg&amp; Bidweek Prices'!$AB253</f>
        <v>1.0203100000000001</v>
      </c>
      <c r="W212" s="36"/>
      <c r="X212" s="30">
        <f>'Gas Monthly Avg&amp; Bidweek Prices'!L253</f>
        <v>11.6</v>
      </c>
    </row>
    <row r="213" spans="1:26" x14ac:dyDescent="0.2">
      <c r="A213" s="171">
        <v>40816</v>
      </c>
      <c r="D213" s="122">
        <v>112.83380952380955</v>
      </c>
      <c r="E213" s="22">
        <v>85.61</v>
      </c>
      <c r="G213" s="77">
        <f t="shared" ref="G213:G218" si="31">D213/E213</f>
        <v>1.3179980086883489</v>
      </c>
      <c r="H213" s="55">
        <f t="shared" si="30"/>
        <v>1.1360238606069568</v>
      </c>
      <c r="L213" s="75">
        <v>82.06</v>
      </c>
      <c r="O213" s="191">
        <v>156</v>
      </c>
      <c r="P213" s="184">
        <f t="shared" si="24"/>
        <v>65.52</v>
      </c>
      <c r="Q213" s="18"/>
      <c r="R213" s="161">
        <v>75.81</v>
      </c>
      <c r="S213" s="161"/>
      <c r="T213" s="22">
        <v>113.04809523809523</v>
      </c>
      <c r="V213">
        <f>'Gas Monthly Avg&amp; Bidweek Prices'!$AB254</f>
        <v>1.00444</v>
      </c>
      <c r="W213" s="36"/>
      <c r="X213" s="30">
        <f>'Gas Monthly Avg&amp; Bidweek Prices'!L254</f>
        <v>12.76</v>
      </c>
      <c r="Z213" s="554">
        <f>AVERAGE(V202:V213)</f>
        <v>1.0143691666666668</v>
      </c>
    </row>
    <row r="214" spans="1:26" x14ac:dyDescent="0.2">
      <c r="A214" s="21">
        <v>40847</v>
      </c>
      <c r="D214" s="122">
        <v>109.55</v>
      </c>
      <c r="E214" s="22">
        <v>86.411904761904751</v>
      </c>
      <c r="G214" s="77">
        <f t="shared" si="31"/>
        <v>1.267765133772353</v>
      </c>
      <c r="H214" s="55">
        <f t="shared" si="30"/>
        <v>1.157561920910636</v>
      </c>
      <c r="L214" s="75">
        <v>82.75</v>
      </c>
      <c r="O214" s="162">
        <v>147.19999999999999</v>
      </c>
      <c r="P214" s="382">
        <f t="shared" si="24"/>
        <v>61.823999999999998</v>
      </c>
      <c r="Q214" s="18"/>
      <c r="R214" s="161">
        <v>76.75</v>
      </c>
      <c r="S214" s="161"/>
      <c r="T214" s="22">
        <v>111.76666666666667</v>
      </c>
      <c r="V214">
        <f>'Gas Monthly Avg&amp; Bidweek Prices'!$AB255</f>
        <v>0.97755000000000003</v>
      </c>
      <c r="W214" s="36"/>
      <c r="X214" s="30">
        <f>'Gas Monthly Avg&amp; Bidweek Prices'!L255</f>
        <v>12.54</v>
      </c>
      <c r="Z214" s="554">
        <f t="shared" ref="Z214:Z277" si="32">AVERAGE(V203:V214)</f>
        <v>1.0139991666666668</v>
      </c>
    </row>
    <row r="215" spans="1:26" x14ac:dyDescent="0.2">
      <c r="A215" s="21">
        <v>40877</v>
      </c>
      <c r="D215" s="380">
        <v>110.76809523809523</v>
      </c>
      <c r="E215" s="22">
        <v>97.172499999999985</v>
      </c>
      <c r="G215" s="77">
        <f t="shared" si="31"/>
        <v>1.1399119631386991</v>
      </c>
      <c r="H215" s="55">
        <f t="shared" si="30"/>
        <v>1.1680973684521623</v>
      </c>
      <c r="L215" s="75">
        <v>93.53</v>
      </c>
      <c r="O215" s="161">
        <v>145.80000000000001</v>
      </c>
      <c r="P215" s="379">
        <f t="shared" si="24"/>
        <v>61.236000000000004</v>
      </c>
      <c r="Q215" s="18"/>
      <c r="R215" s="161">
        <v>87.53</v>
      </c>
      <c r="S215" s="161"/>
      <c r="T215" s="22">
        <v>112.30550000000002</v>
      </c>
      <c r="V215">
        <f>'Gas Monthly Avg&amp; Bidweek Prices'!$AB256</f>
        <v>0.97792000000000001</v>
      </c>
      <c r="W215" s="36"/>
      <c r="X215" s="30">
        <f>'Gas Monthly Avg&amp; Bidweek Prices'!L256</f>
        <v>15.29</v>
      </c>
      <c r="Z215" s="554">
        <f t="shared" si="32"/>
        <v>1.0131450000000002</v>
      </c>
    </row>
    <row r="216" spans="1:26" x14ac:dyDescent="0.2">
      <c r="A216" s="21">
        <v>40908</v>
      </c>
      <c r="D216" s="380">
        <v>107.87049999999999</v>
      </c>
      <c r="E216" s="22">
        <v>98.513809523809542</v>
      </c>
      <c r="G216" s="77">
        <f t="shared" si="31"/>
        <v>1.0949784656731709</v>
      </c>
      <c r="H216" s="55">
        <f t="shared" si="30"/>
        <v>1.1740014922682924</v>
      </c>
      <c r="L216" s="75">
        <v>95.05</v>
      </c>
      <c r="O216" s="161">
        <v>139.5</v>
      </c>
      <c r="P216" s="379">
        <f t="shared" si="24"/>
        <v>58.59</v>
      </c>
      <c r="Q216" s="18"/>
      <c r="R216" s="161">
        <v>89.3</v>
      </c>
      <c r="S216" s="161"/>
      <c r="T216" s="22">
        <v>108.75666666666666</v>
      </c>
      <c r="V216">
        <f>'Gas Monthly Avg&amp; Bidweek Prices'!$AB257</f>
        <v>0.97682000000000002</v>
      </c>
      <c r="W216" s="36"/>
      <c r="X216" s="30">
        <f>'Gas Monthly Avg&amp; Bidweek Prices'!L257</f>
        <v>12.83</v>
      </c>
      <c r="Z216" s="554">
        <f t="shared" si="32"/>
        <v>1.0120041666666666</v>
      </c>
    </row>
    <row r="217" spans="1:26" x14ac:dyDescent="0.2">
      <c r="A217" s="21">
        <v>40939</v>
      </c>
      <c r="D217" s="390">
        <v>110.68599999999999</v>
      </c>
      <c r="E217" s="389">
        <v>100.23600000000002</v>
      </c>
      <c r="G217" s="77">
        <f t="shared" si="31"/>
        <v>1.104253960652859</v>
      </c>
      <c r="H217" s="55">
        <f t="shared" ref="H217:H222" si="33">SUM(G206:G217)/12</f>
        <v>1.1760723632256715</v>
      </c>
      <c r="L217" s="75">
        <v>96.46</v>
      </c>
      <c r="O217" s="161">
        <v>129.4</v>
      </c>
      <c r="P217" s="379">
        <f t="shared" ref="P217:P391" si="34">(O217/100)*42</f>
        <v>54.347999999999999</v>
      </c>
      <c r="Q217" s="18"/>
      <c r="R217" s="161">
        <v>90.46</v>
      </c>
      <c r="S217" s="161"/>
      <c r="T217" s="22">
        <v>110.6285</v>
      </c>
      <c r="V217">
        <f>'Gas Monthly Avg&amp; Bidweek Prices'!$AB258</f>
        <v>0.98465999999999998</v>
      </c>
      <c r="W217" s="36"/>
      <c r="X217" s="30">
        <f>'Gas Monthly Avg&amp; Bidweek Prices'!L258</f>
        <v>11.83</v>
      </c>
      <c r="Z217" s="554">
        <f t="shared" si="32"/>
        <v>1.0102133333333334</v>
      </c>
    </row>
    <row r="218" spans="1:26" x14ac:dyDescent="0.2">
      <c r="A218" s="21">
        <v>40968</v>
      </c>
      <c r="D218" s="390">
        <v>119.327</v>
      </c>
      <c r="E218" s="22">
        <v>102.24999999999997</v>
      </c>
      <c r="G218" s="77">
        <f t="shared" si="31"/>
        <v>1.1670122249388757</v>
      </c>
      <c r="H218" s="55">
        <f t="shared" si="33"/>
        <v>1.1768428992670623</v>
      </c>
      <c r="L218" s="75">
        <v>98.81</v>
      </c>
      <c r="O218" s="161">
        <v>122</v>
      </c>
      <c r="P218" s="379">
        <f t="shared" si="34"/>
        <v>51.24</v>
      </c>
      <c r="R218" s="161">
        <v>92.81</v>
      </c>
      <c r="S218" s="161"/>
      <c r="T218" s="22">
        <v>120.30499999999999</v>
      </c>
      <c r="V218">
        <f>'Gas Monthly Avg&amp; Bidweek Prices'!$AB259</f>
        <v>1.00217</v>
      </c>
      <c r="W218" s="36"/>
      <c r="X218" s="30">
        <f>'Gas Monthly Avg&amp; Bidweek Prices'!L259</f>
        <v>11.3</v>
      </c>
      <c r="Z218" s="554">
        <f t="shared" si="32"/>
        <v>1.0094333333333332</v>
      </c>
    </row>
    <row r="219" spans="1:26" x14ac:dyDescent="0.2">
      <c r="A219" s="21">
        <v>40999</v>
      </c>
      <c r="D219" s="380">
        <v>125.44545454545454</v>
      </c>
      <c r="E219" s="22">
        <v>106.19090909090909</v>
      </c>
      <c r="G219" s="77">
        <f t="shared" ref="G219" si="35">D219/E219</f>
        <v>1.1813200924578375</v>
      </c>
      <c r="H219" s="55">
        <f t="shared" si="33"/>
        <v>1.1825510331994211</v>
      </c>
      <c r="L219" s="75">
        <v>102.79</v>
      </c>
      <c r="O219" s="161">
        <v>126.1</v>
      </c>
      <c r="P219" s="379">
        <f t="shared" si="34"/>
        <v>52.961999999999996</v>
      </c>
      <c r="R219" s="161">
        <v>96.54</v>
      </c>
      <c r="S219" s="161"/>
      <c r="T219" s="22">
        <v>127.2318181818182</v>
      </c>
      <c r="V219">
        <f>'Gas Monthly Avg&amp; Bidweek Prices'!$AB260</f>
        <v>1.0072000000000001</v>
      </c>
      <c r="W219" s="36"/>
      <c r="X219" s="30">
        <f>'Gas Monthly Avg&amp; Bidweek Prices'!L260</f>
        <v>10.67</v>
      </c>
      <c r="Z219" s="554">
        <f t="shared" si="32"/>
        <v>1.0080666666666664</v>
      </c>
    </row>
    <row r="220" spans="1:26" x14ac:dyDescent="0.2">
      <c r="A220" s="21">
        <v>41029</v>
      </c>
      <c r="D220" s="380">
        <v>119.75</v>
      </c>
      <c r="E220" s="22">
        <v>103.32650000000001</v>
      </c>
      <c r="G220" s="77">
        <f t="shared" ref="G220" si="36">D220/E220</f>
        <v>1.1589476078256786</v>
      </c>
      <c r="H220" s="55">
        <f t="shared" si="33"/>
        <v>1.1857864217988101</v>
      </c>
      <c r="L220" s="406">
        <v>99.87</v>
      </c>
      <c r="O220" s="162">
        <v>119.6</v>
      </c>
      <c r="P220" s="382">
        <f t="shared" si="34"/>
        <v>50.231999999999999</v>
      </c>
      <c r="R220" s="161">
        <v>93.62</v>
      </c>
      <c r="S220" s="161"/>
      <c r="T220" s="22">
        <v>122.60899999999999</v>
      </c>
      <c r="V220">
        <f>'Gas Monthly Avg&amp; Bidweek Prices'!$AB261</f>
        <v>1.00613</v>
      </c>
      <c r="W220" s="36"/>
      <c r="X220" s="30">
        <f>'Gas Monthly Avg&amp; Bidweek Prices'!L261</f>
        <v>8.5399999999999991</v>
      </c>
      <c r="Z220" s="554">
        <f t="shared" si="32"/>
        <v>1.0050025</v>
      </c>
    </row>
    <row r="221" spans="1:26" x14ac:dyDescent="0.2">
      <c r="A221" s="21">
        <v>41060</v>
      </c>
      <c r="D221" s="380">
        <v>110.33904761904762</v>
      </c>
      <c r="E221" s="22">
        <v>94.701818181818183</v>
      </c>
      <c r="G221" s="77">
        <f t="shared" ref="G221" si="37">D221/E221</f>
        <v>1.1651206886778824</v>
      </c>
      <c r="H221" s="55">
        <f t="shared" si="33"/>
        <v>1.1883160066143577</v>
      </c>
      <c r="L221" s="406">
        <v>90.95</v>
      </c>
      <c r="O221" s="417">
        <v>95.4</v>
      </c>
      <c r="P221" s="382">
        <f t="shared" si="34"/>
        <v>40.068000000000005</v>
      </c>
      <c r="R221" s="161">
        <v>84.7</v>
      </c>
      <c r="S221" s="161"/>
      <c r="T221" s="22">
        <v>108.46999999999998</v>
      </c>
      <c r="V221">
        <f>'Gas Monthly Avg&amp; Bidweek Prices'!$AB262</f>
        <v>0.99346999999999996</v>
      </c>
      <c r="W221" s="36"/>
      <c r="X221" s="30">
        <f>'Gas Monthly Avg&amp; Bidweek Prices'!L262</f>
        <v>16.100000000000001</v>
      </c>
      <c r="Z221" s="554">
        <f t="shared" si="32"/>
        <v>1.0014958333333335</v>
      </c>
    </row>
    <row r="222" spans="1:26" x14ac:dyDescent="0.2">
      <c r="A222" s="21">
        <v>41090</v>
      </c>
      <c r="D222" s="380">
        <v>95.155714285714296</v>
      </c>
      <c r="E222" s="22">
        <v>82.40523809523809</v>
      </c>
      <c r="G222" s="77">
        <f t="shared" ref="G222" si="38">D222/E222</f>
        <v>1.1547289527364768</v>
      </c>
      <c r="H222" s="55">
        <f t="shared" si="33"/>
        <v>1.1860260984715938</v>
      </c>
      <c r="L222" s="406">
        <v>79.08</v>
      </c>
      <c r="O222" s="162">
        <v>78.8</v>
      </c>
      <c r="P222" s="382">
        <f t="shared" si="34"/>
        <v>33.095999999999997</v>
      </c>
      <c r="R222" s="161">
        <v>72.83</v>
      </c>
      <c r="S222" s="161"/>
      <c r="T222" s="22">
        <v>95.187142857142874</v>
      </c>
      <c r="V222">
        <f>'Gas Monthly Avg&amp; Bidweek Prices'!$AB263</f>
        <v>0.97287000000000001</v>
      </c>
      <c r="W222" s="36"/>
      <c r="X222" s="30">
        <f>'Gas Monthly Avg&amp; Bidweek Prices'!L263</f>
        <v>17.55</v>
      </c>
      <c r="Z222" s="554">
        <f t="shared" si="32"/>
        <v>0.99740166666666674</v>
      </c>
    </row>
    <row r="223" spans="1:26" x14ac:dyDescent="0.2">
      <c r="A223" s="21">
        <v>41121</v>
      </c>
      <c r="D223" s="380">
        <v>102.61857142857141</v>
      </c>
      <c r="E223" s="22">
        <v>87.931428571428597</v>
      </c>
      <c r="G223" s="77">
        <f t="shared" ref="G223" si="39">D223/E223</f>
        <v>1.1670295035092275</v>
      </c>
      <c r="H223" s="55">
        <f t="shared" ref="H223" si="40">SUM(G212:G223)/12</f>
        <v>1.1829771559895101</v>
      </c>
      <c r="L223" s="427">
        <v>84.4</v>
      </c>
      <c r="O223" s="162">
        <v>87.4</v>
      </c>
      <c r="P223" s="382">
        <f t="shared" si="34"/>
        <v>36.708000000000006</v>
      </c>
      <c r="R223" s="161">
        <v>78.150000000000006</v>
      </c>
      <c r="S223" s="161"/>
      <c r="T223" s="22">
        <v>103.42904761904765</v>
      </c>
      <c r="V223">
        <f>'Gas Monthly Avg&amp; Bidweek Prices'!$AB264</f>
        <v>0.98499999999999999</v>
      </c>
      <c r="W223" s="36"/>
      <c r="X223" s="30">
        <f>'Gas Monthly Avg&amp; Bidweek Prices'!L264</f>
        <v>8.49</v>
      </c>
      <c r="Z223" s="554">
        <f t="shared" si="32"/>
        <v>0.99237833333333336</v>
      </c>
    </row>
    <row r="224" spans="1:26" x14ac:dyDescent="0.2">
      <c r="A224" s="21">
        <v>41152</v>
      </c>
      <c r="D224" s="380">
        <v>113.35608695652174</v>
      </c>
      <c r="E224" s="22">
        <v>94.160869565217382</v>
      </c>
      <c r="G224" s="77">
        <f t="shared" ref="G224" si="41">D224/E224</f>
        <v>1.2038555663295933</v>
      </c>
      <c r="H224" s="55">
        <f t="shared" ref="H224" si="42">SUM(G213:G224)/12</f>
        <v>1.1769101807000837</v>
      </c>
      <c r="L224" s="406">
        <v>90.63</v>
      </c>
      <c r="O224" s="162">
        <v>90.1</v>
      </c>
      <c r="P224" s="382">
        <f t="shared" si="34"/>
        <v>37.841999999999999</v>
      </c>
      <c r="R224" s="161">
        <v>84.38</v>
      </c>
      <c r="S224" s="161"/>
      <c r="T224" s="22">
        <v>111.90217391304346</v>
      </c>
      <c r="V224">
        <f>'Gas Monthly Avg&amp; Bidweek Prices'!$AB265</f>
        <v>1.0060800000000001</v>
      </c>
      <c r="W224" s="36"/>
      <c r="X224" s="30">
        <f>'Gas Monthly Avg&amp; Bidweek Prices'!L265</f>
        <v>15.15</v>
      </c>
      <c r="Z224" s="554">
        <f t="shared" si="32"/>
        <v>0.99119250000000003</v>
      </c>
    </row>
    <row r="225" spans="1:26" x14ac:dyDescent="0.2">
      <c r="A225" s="21">
        <v>41182</v>
      </c>
      <c r="D225" s="436">
        <v>112.86368421052633</v>
      </c>
      <c r="E225" s="22">
        <v>94.716315789473697</v>
      </c>
      <c r="G225" s="77">
        <f t="shared" ref="G225" si="43">D225/E225</f>
        <v>1.1915970682536772</v>
      </c>
      <c r="H225" s="55">
        <f t="shared" ref="H225" si="44">SUM(G214:G225)/12</f>
        <v>1.1663767689971944</v>
      </c>
      <c r="L225" s="427">
        <v>91.39</v>
      </c>
      <c r="O225" s="162">
        <v>91</v>
      </c>
      <c r="P225" s="382">
        <f t="shared" si="34"/>
        <v>38.22</v>
      </c>
      <c r="R225" s="161">
        <v>85.14</v>
      </c>
      <c r="S225" s="161"/>
      <c r="T225" s="22">
        <v>113.07684210526314</v>
      </c>
      <c r="V225">
        <f>'Gas Monthly Avg&amp; Bidweek Prices'!$AB266</f>
        <v>1.0212600000000001</v>
      </c>
      <c r="W225" s="36"/>
      <c r="X225" s="30">
        <f>'Gas Monthly Avg&amp; Bidweek Prices'!L266</f>
        <v>8.4</v>
      </c>
      <c r="Z225" s="554">
        <f t="shared" si="32"/>
        <v>0.99259416666666667</v>
      </c>
    </row>
    <row r="226" spans="1:26" x14ac:dyDescent="0.2">
      <c r="A226" s="21">
        <v>41213</v>
      </c>
      <c r="D226" s="436">
        <v>111.71086956521739</v>
      </c>
      <c r="E226" s="22">
        <v>89.570869565217379</v>
      </c>
      <c r="G226" s="77">
        <f t="shared" ref="G226" si="45">D226/E226</f>
        <v>1.2471785761092749</v>
      </c>
      <c r="H226" s="55">
        <f t="shared" ref="H226" si="46">SUM(G215:G226)/12</f>
        <v>1.164661222525271</v>
      </c>
      <c r="L226" s="427">
        <v>86.04</v>
      </c>
      <c r="O226" s="162">
        <v>96.2</v>
      </c>
      <c r="P226" s="382">
        <f t="shared" si="34"/>
        <v>40.404000000000003</v>
      </c>
      <c r="R226" s="161">
        <v>79.790000000000006</v>
      </c>
      <c r="S226" s="161"/>
      <c r="T226" s="22">
        <v>110.11130434782606</v>
      </c>
      <c r="V226">
        <f>'Gas Monthly Avg&amp; Bidweek Prices'!$AB267</f>
        <v>1.01474</v>
      </c>
      <c r="W226" s="36"/>
      <c r="X226" s="30">
        <f>'Gas Monthly Avg&amp; Bidweek Prices'!L267</f>
        <v>11.57</v>
      </c>
      <c r="Z226" s="554">
        <f t="shared" si="32"/>
        <v>0.99569333333333343</v>
      </c>
    </row>
    <row r="227" spans="1:26" x14ac:dyDescent="0.2">
      <c r="A227" s="21">
        <v>41243</v>
      </c>
      <c r="D227" s="436">
        <v>109.05857142857143</v>
      </c>
      <c r="E227" s="22">
        <v>86.655000000000001</v>
      </c>
      <c r="G227" s="77">
        <f t="shared" ref="G227" si="47">D227/E227</f>
        <v>1.2585375503845297</v>
      </c>
      <c r="H227" s="55">
        <f t="shared" ref="H227" si="48">SUM(G216:G227)/12</f>
        <v>1.1745466881290905</v>
      </c>
      <c r="L227" s="427">
        <v>83.17</v>
      </c>
      <c r="O227" s="162">
        <v>89</v>
      </c>
      <c r="P227" s="382">
        <f t="shared" si="34"/>
        <v>37.380000000000003</v>
      </c>
      <c r="R227" s="161">
        <v>76.92</v>
      </c>
      <c r="S227" s="161"/>
      <c r="T227" s="22">
        <v>108.72999999999999</v>
      </c>
      <c r="V227">
        <f>'Gas Monthly Avg&amp; Bidweek Prices'!$AB268</f>
        <v>1.00247</v>
      </c>
      <c r="W227" s="36"/>
      <c r="X227" s="30">
        <f>'Gas Monthly Avg&amp; Bidweek Prices'!L268</f>
        <v>8.86</v>
      </c>
      <c r="Z227" s="554">
        <f t="shared" si="32"/>
        <v>0.99773916666666684</v>
      </c>
    </row>
    <row r="228" spans="1:26" x14ac:dyDescent="0.2">
      <c r="A228" s="21">
        <v>41274</v>
      </c>
      <c r="D228" s="436">
        <v>109.494</v>
      </c>
      <c r="E228" s="22">
        <v>88.245499999999993</v>
      </c>
      <c r="G228" s="77">
        <f t="shared" ref="G228" si="49">D228/E228</f>
        <v>1.2407884821322335</v>
      </c>
      <c r="H228" s="55">
        <f t="shared" ref="H228" si="50">SUM(G217:G228)/12</f>
        <v>1.1866975228340122</v>
      </c>
      <c r="L228" s="427">
        <v>84.73</v>
      </c>
      <c r="O228" s="162">
        <v>79.7</v>
      </c>
      <c r="P228" s="382">
        <f t="shared" si="34"/>
        <v>33.474000000000004</v>
      </c>
      <c r="R228" s="161">
        <v>78.239999999999995</v>
      </c>
      <c r="S228" s="161"/>
      <c r="T228" s="22">
        <v>109.6455</v>
      </c>
      <c r="V228">
        <f>'Gas Monthly Avg&amp; Bidweek Prices'!$AB269</f>
        <v>1.01044</v>
      </c>
      <c r="W228" s="36"/>
      <c r="X228" s="30">
        <f>'Gas Monthly Avg&amp; Bidweek Prices'!L269</f>
        <v>11.76</v>
      </c>
      <c r="Z228" s="554">
        <f t="shared" si="32"/>
        <v>1.0005408333333337</v>
      </c>
    </row>
    <row r="229" spans="1:26" x14ac:dyDescent="0.2">
      <c r="A229" s="21">
        <v>41305</v>
      </c>
      <c r="D229" s="436">
        <v>112.96000000000001</v>
      </c>
      <c r="E229" s="22">
        <v>94.828571428571436</v>
      </c>
      <c r="G229" s="77">
        <f t="shared" ref="G229" si="51">D229/E229</f>
        <v>1.191202169328111</v>
      </c>
      <c r="H229" s="55">
        <f t="shared" ref="H229" si="52">SUM(G218:G229)/12</f>
        <v>1.1939432068902829</v>
      </c>
      <c r="L229" s="427">
        <v>91.15</v>
      </c>
      <c r="O229" s="162">
        <v>83.8</v>
      </c>
      <c r="P229" s="382">
        <f t="shared" si="34"/>
        <v>35.195999999999998</v>
      </c>
      <c r="R229" s="161">
        <v>84.65</v>
      </c>
      <c r="S229" s="161"/>
      <c r="T229" s="22">
        <v>112.50952380952378</v>
      </c>
      <c r="V229">
        <f>'Gas Monthly Avg&amp; Bidweek Prices'!$AB270</f>
        <v>1.0085</v>
      </c>
      <c r="W229" s="36"/>
      <c r="X229" s="30">
        <f>'Gas Monthly Avg&amp; Bidweek Prices'!L270</f>
        <v>10.11</v>
      </c>
      <c r="Z229" s="554">
        <f t="shared" si="32"/>
        <v>1.0025275</v>
      </c>
    </row>
    <row r="230" spans="1:26" x14ac:dyDescent="0.2">
      <c r="A230" s="410">
        <v>41333</v>
      </c>
      <c r="D230" s="436">
        <v>116.01944444444445</v>
      </c>
      <c r="E230" s="22">
        <v>95.321578947368408</v>
      </c>
      <c r="G230" s="77">
        <f t="shared" ref="G230" si="53">D230/E230</f>
        <v>1.217137249777454</v>
      </c>
      <c r="H230" s="55">
        <f t="shared" ref="H230" si="54">SUM(G219:G230)/12</f>
        <v>1.1981202922934981</v>
      </c>
      <c r="L230" s="427">
        <v>91.9</v>
      </c>
      <c r="O230" s="162">
        <v>86.2</v>
      </c>
      <c r="P230" s="382">
        <f t="shared" si="34"/>
        <v>36.204000000000001</v>
      </c>
      <c r="R230" s="161">
        <v>85.4</v>
      </c>
      <c r="S230" s="161"/>
      <c r="T230" s="22">
        <v>115.69421052631579</v>
      </c>
      <c r="V230">
        <f>'Gas Monthly Avg&amp; Bidweek Prices'!$AB271</f>
        <v>0.99380999999999997</v>
      </c>
      <c r="W230" s="36"/>
      <c r="X230" s="30">
        <f>'Gas Monthly Avg&amp; Bidweek Prices'!L271</f>
        <v>10.85</v>
      </c>
      <c r="Z230" s="554">
        <f t="shared" si="32"/>
        <v>1.0018308333333334</v>
      </c>
    </row>
    <row r="231" spans="1:26" x14ac:dyDescent="0.2">
      <c r="A231" s="21">
        <v>41364</v>
      </c>
      <c r="D231" s="436">
        <v>108.55578947368421</v>
      </c>
      <c r="E231" s="22">
        <v>93.047368421052624</v>
      </c>
      <c r="G231" s="77">
        <f t="shared" ref="G231" si="55">D231/E231</f>
        <v>1.1666723230951979</v>
      </c>
      <c r="H231" s="55">
        <f t="shared" ref="H231" si="56">SUM(G220:G231)/12</f>
        <v>1.1968996448466116</v>
      </c>
      <c r="L231" s="427">
        <v>89.73</v>
      </c>
      <c r="O231" s="162">
        <v>89.5</v>
      </c>
      <c r="P231" s="382">
        <f t="shared" si="34"/>
        <v>37.590000000000003</v>
      </c>
      <c r="R231" s="161">
        <v>83.23</v>
      </c>
      <c r="S231" s="161"/>
      <c r="T231" s="22">
        <v>113.06052631578946</v>
      </c>
      <c r="V231">
        <f>'Gas Monthly Avg&amp; Bidweek Prices'!$AB272</f>
        <v>0.97535000000000005</v>
      </c>
      <c r="W231" s="36"/>
      <c r="X231" s="30">
        <f>'Gas Monthly Avg&amp; Bidweek Prices'!L272</f>
        <v>10.02</v>
      </c>
      <c r="Z231" s="554">
        <f t="shared" si="32"/>
        <v>0.99917666666666671</v>
      </c>
    </row>
    <row r="232" spans="1:26" x14ac:dyDescent="0.2">
      <c r="A232" s="410">
        <v>41394</v>
      </c>
      <c r="D232" s="436">
        <v>102.24818181818182</v>
      </c>
      <c r="E232" s="22">
        <v>92.067727272727282</v>
      </c>
      <c r="G232" s="77">
        <f t="shared" ref="G232" si="57">D232/E232</f>
        <v>1.1105757125436313</v>
      </c>
      <c r="H232" s="55">
        <f t="shared" ref="H232" si="58">SUM(G221:G232)/12</f>
        <v>1.1928686535731075</v>
      </c>
      <c r="L232" s="427">
        <v>88.33</v>
      </c>
      <c r="O232" s="162">
        <v>93.9</v>
      </c>
      <c r="P232" s="382">
        <f t="shared" si="34"/>
        <v>39.438000000000002</v>
      </c>
      <c r="R232" s="161">
        <v>81.83</v>
      </c>
      <c r="S232" s="161"/>
      <c r="T232" s="22">
        <v>105.71772727272729</v>
      </c>
      <c r="V232">
        <f>'Gas Monthly Avg&amp; Bidweek Prices'!$AB273</f>
        <v>0.98167000000000004</v>
      </c>
      <c r="W232" s="36"/>
      <c r="X232" s="30">
        <f>'Gas Monthly Avg&amp; Bidweek Prices'!L273</f>
        <v>11.36</v>
      </c>
      <c r="Z232" s="554">
        <f t="shared" si="32"/>
        <v>0.99713833333333313</v>
      </c>
    </row>
    <row r="233" spans="1:26" x14ac:dyDescent="0.2">
      <c r="A233" s="21">
        <v>41425</v>
      </c>
      <c r="D233" s="436">
        <v>102.55863636363634</v>
      </c>
      <c r="E233" s="22">
        <v>94.794999999999987</v>
      </c>
      <c r="G233" s="77">
        <f t="shared" ref="G233" si="59">D233/E233</f>
        <v>1.0818992179295992</v>
      </c>
      <c r="H233" s="55">
        <f t="shared" ref="H233" si="60">SUM(G222:G233)/12</f>
        <v>1.1859335310107506</v>
      </c>
      <c r="L233" s="427">
        <v>91.43</v>
      </c>
      <c r="M233" s="382"/>
      <c r="O233" s="162">
        <v>93.2</v>
      </c>
      <c r="P233" s="382">
        <f t="shared" si="34"/>
        <v>39.144000000000005</v>
      </c>
      <c r="R233" s="161">
        <v>85.18</v>
      </c>
      <c r="S233" s="161"/>
      <c r="T233" s="22">
        <v>104.44636363636363</v>
      </c>
      <c r="V233">
        <f>'Gas Monthly Avg&amp; Bidweek Prices'!$AB274</f>
        <v>0.98192000000000002</v>
      </c>
      <c r="W233" s="36"/>
      <c r="X233" s="30">
        <f>'Gas Monthly Avg&amp; Bidweek Prices'!L274</f>
        <v>12.84</v>
      </c>
      <c r="Z233" s="554">
        <f t="shared" si="32"/>
        <v>0.99617583333333337</v>
      </c>
    </row>
    <row r="234" spans="1:26" x14ac:dyDescent="0.2">
      <c r="A234" s="410">
        <v>41455</v>
      </c>
      <c r="D234" s="436">
        <v>102.9195</v>
      </c>
      <c r="E234" s="22">
        <v>95.800500000000014</v>
      </c>
      <c r="G234" s="77">
        <f t="shared" ref="G234" si="61">D234/E234</f>
        <v>1.0743106768753814</v>
      </c>
      <c r="H234" s="55">
        <f t="shared" ref="H234" si="62">SUM(G223:G234)/12</f>
        <v>1.179232008022326</v>
      </c>
      <c r="L234" s="448">
        <v>92.08</v>
      </c>
      <c r="M234" s="166"/>
      <c r="O234" s="162">
        <v>86.3</v>
      </c>
      <c r="P234" s="382">
        <f t="shared" si="34"/>
        <v>36.246000000000002</v>
      </c>
      <c r="R234" s="161">
        <v>85.83</v>
      </c>
      <c r="S234" s="161"/>
      <c r="T234" s="22">
        <v>104.13789473684211</v>
      </c>
      <c r="V234">
        <f>'Gas Monthly Avg&amp; Bidweek Prices'!$AB275</f>
        <v>0.97072000000000003</v>
      </c>
      <c r="W234" s="36"/>
      <c r="X234" s="30">
        <f>'Gas Monthly Avg&amp; Bidweek Prices'!L275</f>
        <v>13.38</v>
      </c>
      <c r="Z234" s="554">
        <f t="shared" si="32"/>
        <v>0.99599666666666664</v>
      </c>
    </row>
    <row r="235" spans="1:26" x14ac:dyDescent="0.2">
      <c r="A235" s="21">
        <v>41486</v>
      </c>
      <c r="D235" s="436">
        <v>107.93318181818178</v>
      </c>
      <c r="E235" s="22">
        <v>104.61136363636365</v>
      </c>
      <c r="G235" s="77">
        <f t="shared" ref="G235" si="63">D235/E235</f>
        <v>1.0317538942840379</v>
      </c>
      <c r="H235" s="55">
        <f t="shared" ref="H235" si="64">SUM(G224:G235)/12</f>
        <v>1.1679590405868936</v>
      </c>
      <c r="L235" s="448">
        <v>101.27</v>
      </c>
      <c r="O235" s="162">
        <v>92</v>
      </c>
      <c r="P235" s="382">
        <f t="shared" si="34"/>
        <v>38.64</v>
      </c>
      <c r="R235" s="161">
        <v>95.02</v>
      </c>
      <c r="S235" s="161"/>
      <c r="T235" s="22">
        <v>110.63666666666666</v>
      </c>
      <c r="V235">
        <f>'Gas Monthly Avg&amp; Bidweek Prices'!$AB276</f>
        <v>0.95935999999999999</v>
      </c>
      <c r="W235" s="36"/>
      <c r="X235" s="30">
        <f>'Gas Monthly Avg&amp; Bidweek Prices'!L276</f>
        <v>12.89</v>
      </c>
      <c r="Z235" s="554">
        <f t="shared" si="32"/>
        <v>0.99386000000000008</v>
      </c>
    </row>
    <row r="236" spans="1:26" x14ac:dyDescent="0.2">
      <c r="A236" s="410">
        <v>41517</v>
      </c>
      <c r="D236" s="436">
        <v>111.28045454545453</v>
      </c>
      <c r="E236" s="22">
        <v>106.53863636363639</v>
      </c>
      <c r="G236" s="77">
        <f t="shared" ref="G236" si="65">D236/E236</f>
        <v>1.0445079676600462</v>
      </c>
      <c r="H236" s="55">
        <f t="shared" ref="H236" si="66">SUM(G225:G236)/12</f>
        <v>1.1546800740310978</v>
      </c>
      <c r="L236" s="448">
        <v>103.09</v>
      </c>
      <c r="O236" s="162">
        <v>106.1</v>
      </c>
      <c r="P236" s="382">
        <f t="shared" si="34"/>
        <v>44.561999999999998</v>
      </c>
      <c r="R236" s="161">
        <v>96.84</v>
      </c>
      <c r="S236" s="161"/>
      <c r="T236" s="461">
        <v>110.53668186363637</v>
      </c>
      <c r="U236" s="465"/>
      <c r="V236">
        <f>'Gas Monthly Avg&amp; Bidweek Prices'!$AB277</f>
        <v>0.96357000000000004</v>
      </c>
      <c r="W236" s="36"/>
      <c r="X236" s="30">
        <f>'Gas Monthly Avg&amp; Bidweek Prices'!L277</f>
        <v>13.25</v>
      </c>
      <c r="Z236" s="554">
        <f t="shared" si="32"/>
        <v>0.99031750000000007</v>
      </c>
    </row>
    <row r="237" spans="1:26" x14ac:dyDescent="0.2">
      <c r="A237" s="21">
        <v>41547</v>
      </c>
      <c r="C237" s="468"/>
      <c r="D237" s="436">
        <v>111.59649999999999</v>
      </c>
      <c r="E237" s="22">
        <v>106.23499999999999</v>
      </c>
      <c r="G237" s="77">
        <f t="shared" ref="G237" si="67">D237/E237</f>
        <v>1.0504683014072576</v>
      </c>
      <c r="H237" s="55">
        <f t="shared" ref="H237" si="68">SUM(G226:G237)/12</f>
        <v>1.1429193434605627</v>
      </c>
      <c r="L237" s="448">
        <v>102.9</v>
      </c>
      <c r="O237" s="162">
        <v>110.7</v>
      </c>
      <c r="P237" s="382">
        <f t="shared" si="34"/>
        <v>46.494</v>
      </c>
      <c r="R237" s="161">
        <v>96.65</v>
      </c>
      <c r="S237" s="161"/>
      <c r="T237" s="461">
        <v>109.67449999999999</v>
      </c>
      <c r="V237">
        <f>'Gas Monthly Avg&amp; Bidweek Prices'!$AB278</f>
        <v>0.96328000000000003</v>
      </c>
      <c r="W237" s="36"/>
      <c r="X237" s="30">
        <f>'Gas Monthly Avg&amp; Bidweek Prices'!L278</f>
        <v>13.53</v>
      </c>
      <c r="Z237" s="554">
        <f t="shared" si="32"/>
        <v>0.98548583333333328</v>
      </c>
    </row>
    <row r="238" spans="1:26" x14ac:dyDescent="0.2">
      <c r="A238" s="410">
        <v>41578</v>
      </c>
      <c r="D238" s="436">
        <v>109.06181818181818</v>
      </c>
      <c r="E238" s="22">
        <v>100.55260869565215</v>
      </c>
      <c r="G238" s="77">
        <f t="shared" ref="G238" si="69">D238/E238</f>
        <v>1.0846244527769666</v>
      </c>
      <c r="H238" s="55">
        <f t="shared" ref="H238" si="70">SUM(G227:G238)/12</f>
        <v>1.1293731665162037</v>
      </c>
      <c r="L238" s="448">
        <v>97.19</v>
      </c>
      <c r="O238" s="162">
        <v>113.6</v>
      </c>
      <c r="P238" s="382">
        <f t="shared" si="34"/>
        <v>47.711999999999996</v>
      </c>
      <c r="R238" s="161">
        <v>90.94</v>
      </c>
      <c r="S238" s="161"/>
      <c r="T238" s="461">
        <v>104.54782608695653</v>
      </c>
      <c r="V238">
        <f>'Gas Monthly Avg&amp; Bidweek Prices'!$AB279</f>
        <v>0.96655999999999997</v>
      </c>
      <c r="W238" s="36"/>
      <c r="X238" s="30">
        <f>'Gas Monthly Avg&amp; Bidweek Prices'!L279</f>
        <v>13.09</v>
      </c>
      <c r="Z238" s="554">
        <f t="shared" si="32"/>
        <v>0.98147083333333318</v>
      </c>
    </row>
    <row r="239" spans="1:26" x14ac:dyDescent="0.2">
      <c r="A239" s="21">
        <v>41608</v>
      </c>
      <c r="D239" s="436">
        <v>107.79199999999999</v>
      </c>
      <c r="E239" s="22">
        <v>93.931499999999986</v>
      </c>
      <c r="G239" s="77">
        <f t="shared" ref="G239" si="71">D239/E239</f>
        <v>1.1475596578357634</v>
      </c>
      <c r="H239" s="55">
        <f t="shared" ref="H239" si="72">SUM(G228:G239)/12</f>
        <v>1.1201250088038064</v>
      </c>
      <c r="L239" s="448">
        <v>90.46</v>
      </c>
      <c r="O239" s="162">
        <v>118.1</v>
      </c>
      <c r="P239" s="382">
        <f t="shared" si="34"/>
        <v>49.602000000000004</v>
      </c>
      <c r="R239" s="161">
        <v>84.21</v>
      </c>
      <c r="S239" s="161"/>
      <c r="T239" s="461">
        <v>97.316000000000003</v>
      </c>
      <c r="V239">
        <f>'Gas Monthly Avg&amp; Bidweek Prices'!$AB280</f>
        <v>0.95555000000000001</v>
      </c>
      <c r="W239" s="36"/>
      <c r="X239" s="30">
        <f>'Gas Monthly Avg&amp; Bidweek Prices'!L280</f>
        <v>13.45</v>
      </c>
      <c r="Z239" s="554">
        <f t="shared" si="32"/>
        <v>0.97756083333333332</v>
      </c>
    </row>
    <row r="240" spans="1:26" x14ac:dyDescent="0.2">
      <c r="A240" s="410">
        <v>41639</v>
      </c>
      <c r="D240" s="436">
        <v>110.75666666666666</v>
      </c>
      <c r="E240" s="22">
        <v>97.894285714285701</v>
      </c>
      <c r="G240" s="77">
        <f t="shared" ref="G240" si="73">D240/E240</f>
        <v>1.1313905184406892</v>
      </c>
      <c r="H240" s="55">
        <f t="shared" ref="H240" si="74">SUM(G229:G240)/12</f>
        <v>1.1110085118295112</v>
      </c>
      <c r="L240" s="448">
        <v>94.4</v>
      </c>
      <c r="O240" s="162">
        <v>127.5</v>
      </c>
      <c r="P240" s="382">
        <f t="shared" si="34"/>
        <v>53.55</v>
      </c>
      <c r="R240" s="161">
        <v>88.15</v>
      </c>
      <c r="S240" s="161"/>
      <c r="T240" s="461">
        <v>102.00333333333334</v>
      </c>
      <c r="V240">
        <f>'Gas Monthly Avg&amp; Bidweek Prices'!$AB281</f>
        <v>0.94066000000000005</v>
      </c>
      <c r="W240" s="36"/>
      <c r="X240" s="30">
        <f>'Gas Monthly Avg&amp; Bidweek Prices'!L281</f>
        <v>12.69</v>
      </c>
      <c r="Z240" s="554">
        <f t="shared" si="32"/>
        <v>0.97174583333333331</v>
      </c>
    </row>
    <row r="241" spans="1:26" x14ac:dyDescent="0.2">
      <c r="A241" s="21">
        <v>41670</v>
      </c>
      <c r="D241" s="436">
        <v>108.11772727272728</v>
      </c>
      <c r="E241" s="22">
        <v>94.856666666666669</v>
      </c>
      <c r="G241" s="77">
        <f t="shared" ref="G241" si="75">D241/E241</f>
        <v>1.1398010395269418</v>
      </c>
      <c r="H241" s="55">
        <f t="shared" ref="H241" si="76">SUM(G230:G241)/12</f>
        <v>1.1067250843460805</v>
      </c>
      <c r="L241" s="448">
        <v>91.32</v>
      </c>
      <c r="O241" s="162">
        <v>139.5</v>
      </c>
      <c r="P241" s="382">
        <f t="shared" si="34"/>
        <v>58.59</v>
      </c>
      <c r="R241" s="161">
        <v>85.07</v>
      </c>
      <c r="S241" s="22">
        <v>76.510000000000005</v>
      </c>
      <c r="T241" s="461">
        <v>101.31952380952382</v>
      </c>
      <c r="V241">
        <f>'Gas Monthly Avg&amp; Bidweek Prices'!$AB282</f>
        <v>0.91930999999999996</v>
      </c>
      <c r="W241" s="36"/>
      <c r="X241" s="30">
        <f>'Gas Monthly Avg&amp; Bidweek Prices'!L282</f>
        <v>13.7</v>
      </c>
      <c r="Z241" s="554">
        <f t="shared" si="32"/>
        <v>0.96431333333333324</v>
      </c>
    </row>
    <row r="242" spans="1:26" x14ac:dyDescent="0.2">
      <c r="A242" s="410">
        <v>41698</v>
      </c>
      <c r="D242" s="436">
        <v>108.90052631578948</v>
      </c>
      <c r="E242" s="22">
        <v>100.67526315789473</v>
      </c>
      <c r="G242" s="77">
        <f t="shared" ref="G242" si="77">D242/E242</f>
        <v>1.0817009352634579</v>
      </c>
      <c r="H242" s="55">
        <f t="shared" ref="H242" si="78">SUM(G231:G242)/12</f>
        <v>1.0954387248032476</v>
      </c>
      <c r="L242" s="448">
        <v>96.94</v>
      </c>
      <c r="O242" s="162">
        <v>144.30000000000001</v>
      </c>
      <c r="P242" s="382">
        <f t="shared" si="34"/>
        <v>60.606000000000002</v>
      </c>
      <c r="R242" s="161">
        <v>90.69</v>
      </c>
      <c r="S242" s="22">
        <v>80.2</v>
      </c>
      <c r="T242" s="461">
        <v>105.12578947368422</v>
      </c>
      <c r="V242">
        <f>'Gas Monthly Avg&amp; Bidweek Prices'!$AB283</f>
        <v>0.90439000000000003</v>
      </c>
      <c r="W242" s="36"/>
      <c r="X242" s="30">
        <f>'Gas Monthly Avg&amp; Bidweek Prices'!L283</f>
        <v>15.49</v>
      </c>
      <c r="Z242" s="554">
        <f t="shared" si="32"/>
        <v>0.95686166666666661</v>
      </c>
    </row>
    <row r="243" spans="1:26" x14ac:dyDescent="0.2">
      <c r="A243" s="21">
        <v>41729</v>
      </c>
      <c r="D243" s="436">
        <v>107.48095238095237</v>
      </c>
      <c r="E243" s="22">
        <v>100.50904761904765</v>
      </c>
      <c r="G243" s="77">
        <f t="shared" ref="G243" si="79">D243/E243</f>
        <v>1.0693659419431556</v>
      </c>
      <c r="H243" s="55">
        <f t="shared" ref="H243" si="80">SUM(G232:G243)/12</f>
        <v>1.0873298597072441</v>
      </c>
      <c r="L243" s="448">
        <v>97.16</v>
      </c>
      <c r="O243" s="162">
        <v>106.4</v>
      </c>
      <c r="P243" s="382">
        <f t="shared" si="34"/>
        <v>44.688000000000002</v>
      </c>
      <c r="R243" s="161">
        <v>90.91</v>
      </c>
      <c r="S243" s="22">
        <v>85.61</v>
      </c>
      <c r="T243" s="461">
        <v>104.92952380952383</v>
      </c>
      <c r="V243">
        <f>'Gas Monthly Avg&amp; Bidweek Prices'!$AB284</f>
        <v>0.89968000000000004</v>
      </c>
      <c r="W243" s="36"/>
      <c r="X243" s="30">
        <f>'Gas Monthly Avg&amp; Bidweek Prices'!L284</f>
        <v>14.31</v>
      </c>
      <c r="Z243" s="554">
        <f t="shared" si="32"/>
        <v>0.95055583333333316</v>
      </c>
    </row>
    <row r="244" spans="1:26" x14ac:dyDescent="0.2">
      <c r="A244" s="21">
        <v>41759</v>
      </c>
      <c r="D244" s="436">
        <v>107.7552380952381</v>
      </c>
      <c r="E244" s="22">
        <v>102.03476190476188</v>
      </c>
      <c r="G244" s="77">
        <f t="shared" ref="G244" si="81">D244/E244</f>
        <v>1.0560639931302593</v>
      </c>
      <c r="H244" s="55">
        <f t="shared" ref="H244" si="82">SUM(G233:G244)/12</f>
        <v>1.0827872164227965</v>
      </c>
      <c r="L244" s="448">
        <v>98.7</v>
      </c>
      <c r="O244" s="162">
        <v>110.1</v>
      </c>
      <c r="P244" s="382">
        <f t="shared" si="34"/>
        <v>46.241999999999997</v>
      </c>
      <c r="R244" s="161">
        <v>92.45</v>
      </c>
      <c r="S244" s="22">
        <v>88.89</v>
      </c>
      <c r="T244" s="461">
        <v>104.09761904761906</v>
      </c>
      <c r="V244">
        <f>'Gas Monthly Avg&amp; Bidweek Prices'!$AB285</f>
        <v>0.90900999999999998</v>
      </c>
      <c r="W244" s="36"/>
      <c r="X244" s="30">
        <f>'Gas Monthly Avg&amp; Bidweek Prices'!L285</f>
        <v>13.23</v>
      </c>
      <c r="Z244" s="554">
        <f t="shared" si="32"/>
        <v>0.94450083333333323</v>
      </c>
    </row>
    <row r="245" spans="1:26" x14ac:dyDescent="0.2">
      <c r="A245" s="21">
        <v>41790</v>
      </c>
      <c r="D245" s="436">
        <v>109.53909090909092</v>
      </c>
      <c r="E245" s="22">
        <v>101.79476190476188</v>
      </c>
      <c r="G245" s="77">
        <f t="shared" ref="G245" si="83">D245/E245</f>
        <v>1.076077873354373</v>
      </c>
      <c r="H245" s="55">
        <f t="shared" ref="H245" si="84">SUM(G234:G245)/12</f>
        <v>1.0823021043748609</v>
      </c>
      <c r="L245" s="448">
        <v>98.32</v>
      </c>
      <c r="O245" s="162">
        <v>104.3</v>
      </c>
      <c r="P245" s="382">
        <f t="shared" si="34"/>
        <v>43.805999999999997</v>
      </c>
      <c r="R245" s="161">
        <v>92.07</v>
      </c>
      <c r="S245" s="22">
        <v>88.51</v>
      </c>
      <c r="T245" s="461">
        <v>103.26619047619046</v>
      </c>
      <c r="V245">
        <f>'Gas Monthly Avg&amp; Bidweek Prices'!$AB286</f>
        <v>0.91732999999999998</v>
      </c>
      <c r="W245" s="36"/>
      <c r="X245" s="30">
        <f>'Gas Monthly Avg&amp; Bidweek Prices'!L286</f>
        <v>15.78</v>
      </c>
      <c r="Z245" s="554">
        <f t="shared" si="32"/>
        <v>0.93911833333333339</v>
      </c>
    </row>
    <row r="246" spans="1:26" x14ac:dyDescent="0.2">
      <c r="A246" s="21">
        <v>41820</v>
      </c>
      <c r="D246" s="436">
        <v>111.7952380952381</v>
      </c>
      <c r="E246" s="22">
        <v>105.14666666666666</v>
      </c>
      <c r="G246" s="77">
        <f t="shared" ref="G246" si="85">D246/E246</f>
        <v>1.0632314046592517</v>
      </c>
      <c r="H246" s="55">
        <f t="shared" ref="H246" si="86">SUM(G235:G246)/12</f>
        <v>1.0813788316901833</v>
      </c>
      <c r="L246" s="448">
        <v>101.68</v>
      </c>
      <c r="O246" s="162">
        <v>104.6</v>
      </c>
      <c r="P246" s="382">
        <f t="shared" si="34"/>
        <v>43.932000000000002</v>
      </c>
      <c r="R246" s="161">
        <v>95.43</v>
      </c>
      <c r="S246" s="22">
        <v>91.87</v>
      </c>
      <c r="T246" s="461">
        <v>107.48142857142858</v>
      </c>
      <c r="V246">
        <f>'Gas Monthly Avg&amp; Bidweek Prices'!$AB287</f>
        <v>0.92198000000000002</v>
      </c>
      <c r="W246" s="36"/>
      <c r="X246" s="30">
        <f>'Gas Monthly Avg&amp; Bidweek Prices'!L287</f>
        <v>12.58</v>
      </c>
      <c r="Z246" s="554">
        <f t="shared" si="32"/>
        <v>0.93505666666666676</v>
      </c>
    </row>
    <row r="247" spans="1:26" x14ac:dyDescent="0.2">
      <c r="A247" s="21">
        <v>41851</v>
      </c>
      <c r="D247" s="436">
        <v>106.76818181818182</v>
      </c>
      <c r="E247" s="22">
        <v>102.39181818181818</v>
      </c>
      <c r="G247" s="77">
        <f t="shared" ref="G247" si="87">D247/E247</f>
        <v>1.0427413411938098</v>
      </c>
      <c r="H247" s="55">
        <f t="shared" ref="H247" si="88">SUM(G236:G247)/12</f>
        <v>1.0822944522659979</v>
      </c>
      <c r="L247" s="448">
        <v>98.96</v>
      </c>
      <c r="O247" s="162">
        <v>103.6</v>
      </c>
      <c r="P247" s="382">
        <f t="shared" si="34"/>
        <v>43.512</v>
      </c>
      <c r="R247" s="161">
        <v>92.71</v>
      </c>
      <c r="S247" s="22">
        <v>89.15</v>
      </c>
      <c r="T247" s="461">
        <v>105.74772727272729</v>
      </c>
      <c r="V247" s="18">
        <f>'Gas Monthly Avg&amp; Bidweek Prices'!$AB288</f>
        <v>0.93335000000000001</v>
      </c>
      <c r="W247" s="36"/>
      <c r="X247" s="30">
        <f>'Gas Monthly Avg&amp; Bidweek Prices'!L288</f>
        <v>16.010000000000002</v>
      </c>
      <c r="Z247" s="554">
        <f t="shared" si="32"/>
        <v>0.93288916666666666</v>
      </c>
    </row>
    <row r="248" spans="1:26" x14ac:dyDescent="0.2">
      <c r="A248" s="21">
        <v>41882</v>
      </c>
      <c r="D248" s="436">
        <v>101.60809523809523</v>
      </c>
      <c r="E248" s="22">
        <v>96.076190476190476</v>
      </c>
      <c r="G248" s="77">
        <f t="shared" ref="G248" si="89">D248/E248</f>
        <v>1.0575783108643932</v>
      </c>
      <c r="H248" s="55">
        <f t="shared" ref="H248" si="90">SUM(G237:G248)/12</f>
        <v>1.0833836475330267</v>
      </c>
      <c r="L248" s="448">
        <v>92.7</v>
      </c>
      <c r="O248" s="162">
        <v>101.8</v>
      </c>
      <c r="P248" s="382">
        <f t="shared" si="34"/>
        <v>42.756</v>
      </c>
      <c r="R248" s="161">
        <v>86.45</v>
      </c>
      <c r="S248" s="22">
        <v>82.89</v>
      </c>
      <c r="T248" s="461">
        <v>100.298</v>
      </c>
      <c r="V248" s="18">
        <f>'Gas Monthly Avg&amp; Bidweek Prices'!$AB289</f>
        <v>0.91515000000000002</v>
      </c>
      <c r="W248" s="36"/>
      <c r="X248" s="30">
        <f>'Gas Monthly Avg&amp; Bidweek Prices'!L289</f>
        <v>16.010000000000002</v>
      </c>
      <c r="Z248" s="554">
        <f t="shared" si="32"/>
        <v>0.92885416666666687</v>
      </c>
    </row>
    <row r="249" spans="1:26" x14ac:dyDescent="0.2">
      <c r="A249" s="21">
        <v>41912</v>
      </c>
      <c r="D249" s="436">
        <v>97.091428571428565</v>
      </c>
      <c r="E249" s="22">
        <v>93.033809523809509</v>
      </c>
      <c r="G249" s="77">
        <f t="shared" ref="G249" si="91">D249/E249</f>
        <v>1.0436144565979599</v>
      </c>
      <c r="H249" s="55">
        <f t="shared" ref="H249" si="92">SUM(G238:G249)/12</f>
        <v>1.0828124937989185</v>
      </c>
      <c r="L249" s="448">
        <v>89.57</v>
      </c>
      <c r="O249" s="162">
        <v>106.2</v>
      </c>
      <c r="P249" s="382">
        <f t="shared" si="34"/>
        <v>44.603999999999999</v>
      </c>
      <c r="R249" s="161">
        <v>83.32</v>
      </c>
      <c r="S249" s="22">
        <v>76.59</v>
      </c>
      <c r="T249" s="461">
        <v>96.132380952380927</v>
      </c>
      <c r="V249" s="18">
        <f>'Gas Monthly Avg&amp; Bidweek Prices'!$AB290</f>
        <v>0.91098000000000001</v>
      </c>
      <c r="W249" s="36"/>
      <c r="X249" s="30">
        <f>'Gas Monthly Avg&amp; Bidweek Prices'!L290</f>
        <v>15.74</v>
      </c>
      <c r="Z249" s="554">
        <f t="shared" si="32"/>
        <v>0.92449583333333341</v>
      </c>
    </row>
    <row r="250" spans="1:26" x14ac:dyDescent="0.2">
      <c r="A250" s="21">
        <v>41943</v>
      </c>
      <c r="D250" s="436">
        <v>87.425217391304372</v>
      </c>
      <c r="E250" s="22">
        <v>84.339130434782604</v>
      </c>
      <c r="G250" s="77">
        <f t="shared" ref="G250:G251" si="93">D250/E250</f>
        <v>1.0365914011753792</v>
      </c>
      <c r="H250" s="55">
        <f t="shared" ref="H250:H251" si="94">SUM(G239:G250)/12</f>
        <v>1.0788097394987861</v>
      </c>
      <c r="L250" s="448">
        <v>80.94</v>
      </c>
      <c r="O250" s="162">
        <v>93.6</v>
      </c>
      <c r="P250" s="382">
        <f t="shared" si="34"/>
        <v>39.311999999999998</v>
      </c>
      <c r="R250" s="161">
        <v>74.69</v>
      </c>
      <c r="S250" s="22">
        <v>66.13</v>
      </c>
      <c r="T250" s="461">
        <v>88.155217391304333</v>
      </c>
      <c r="V250" s="18">
        <f>'Gas Monthly Avg&amp; Bidweek Prices'!$AB291</f>
        <v>0.89159999999999995</v>
      </c>
      <c r="W250" s="36"/>
      <c r="X250" s="30">
        <f>'Gas Monthly Avg&amp; Bidweek Prices'!L291</f>
        <v>15.1</v>
      </c>
      <c r="Z250" s="554">
        <f t="shared" si="32"/>
        <v>0.91824916666666689</v>
      </c>
    </row>
    <row r="251" spans="1:26" x14ac:dyDescent="0.2">
      <c r="A251" s="21">
        <v>41973</v>
      </c>
      <c r="D251" s="436">
        <v>79.437894736842111</v>
      </c>
      <c r="E251" s="22">
        <v>75.81</v>
      </c>
      <c r="G251" s="77">
        <f t="shared" si="93"/>
        <v>1.0478550948007137</v>
      </c>
      <c r="H251" s="55">
        <f t="shared" si="94"/>
        <v>1.070501025912532</v>
      </c>
      <c r="L251" s="448">
        <v>72.12</v>
      </c>
      <c r="O251" s="162">
        <v>80.2</v>
      </c>
      <c r="P251" s="382">
        <f t="shared" si="34"/>
        <v>33.684000000000005</v>
      </c>
      <c r="R251" s="161">
        <v>65.87</v>
      </c>
      <c r="S251" s="22">
        <v>58.64</v>
      </c>
      <c r="T251" s="461">
        <v>79.340526315789475</v>
      </c>
      <c r="V251" s="18">
        <f>'Gas Monthly Avg&amp; Bidweek Prices'!$AB292</f>
        <v>0.88446000000000002</v>
      </c>
      <c r="W251" s="36"/>
      <c r="X251" s="30">
        <f>'Gas Monthly Avg&amp; Bidweek Prices'!L292</f>
        <v>12.17</v>
      </c>
      <c r="Z251" s="554">
        <f t="shared" si="32"/>
        <v>0.91232500000000005</v>
      </c>
    </row>
    <row r="252" spans="1:26" x14ac:dyDescent="0.2">
      <c r="A252" s="21">
        <v>42004</v>
      </c>
      <c r="D252" s="436">
        <v>62.334999999999994</v>
      </c>
      <c r="E252" s="22">
        <v>59.28954545454544</v>
      </c>
      <c r="G252" s="77">
        <f t="shared" ref="G252" si="95">D252/E252</f>
        <v>1.0513657934481782</v>
      </c>
      <c r="H252" s="55">
        <f t="shared" ref="H252" si="96">SUM(G241:G252)/12</f>
        <v>1.0638322988298228</v>
      </c>
      <c r="L252" s="448">
        <v>55.52</v>
      </c>
      <c r="O252" s="162">
        <v>55.8</v>
      </c>
      <c r="P252" s="382">
        <f t="shared" si="34"/>
        <v>23.435999999999996</v>
      </c>
      <c r="R252" s="161">
        <v>49.27</v>
      </c>
      <c r="S252" s="22">
        <v>42.71</v>
      </c>
      <c r="T252" s="461">
        <v>64.155909090909077</v>
      </c>
      <c r="V252" s="18">
        <f>'Gas Monthly Avg&amp; Bidweek Prices'!$AB293</f>
        <v>0.86948999999999999</v>
      </c>
      <c r="W252" s="36"/>
      <c r="X252" s="30">
        <f>'Gas Monthly Avg&amp; Bidweek Prices'!L293</f>
        <v>13.5</v>
      </c>
      <c r="Z252" s="554">
        <f t="shared" si="32"/>
        <v>0.90639416666666683</v>
      </c>
    </row>
    <row r="253" spans="1:26" x14ac:dyDescent="0.2">
      <c r="A253" s="21">
        <v>42035</v>
      </c>
      <c r="D253" s="436">
        <v>48.117142857142866</v>
      </c>
      <c r="E253" s="22">
        <v>47.325499999999998</v>
      </c>
      <c r="G253" s="77">
        <f t="shared" ref="G253" si="97">D253/E253</f>
        <v>1.0167276173974469</v>
      </c>
      <c r="H253" s="55">
        <f t="shared" ref="H253" si="98">SUM(G242:G253)/12</f>
        <v>1.0535761803190316</v>
      </c>
      <c r="L253" s="448">
        <v>44.46</v>
      </c>
      <c r="O253" s="162">
        <v>47.8</v>
      </c>
      <c r="P253" s="382">
        <f t="shared" si="34"/>
        <v>20.076000000000001</v>
      </c>
      <c r="R253" s="161">
        <v>38.21</v>
      </c>
      <c r="S253" s="22">
        <v>31.65</v>
      </c>
      <c r="T253" s="538" t="s">
        <v>3214</v>
      </c>
      <c r="V253" s="18">
        <f>'Gas Monthly Avg&amp; Bidweek Prices'!$AB294</f>
        <v>0.83320000000000005</v>
      </c>
      <c r="W253" s="36"/>
      <c r="X253" s="30">
        <f>'Gas Monthly Avg&amp; Bidweek Prices'!L294</f>
        <v>17.39</v>
      </c>
      <c r="Z253" s="554">
        <f t="shared" si="32"/>
        <v>0.89921833333333356</v>
      </c>
    </row>
    <row r="254" spans="1:26" x14ac:dyDescent="0.2">
      <c r="A254" s="21">
        <v>42063</v>
      </c>
      <c r="D254" s="436">
        <v>58.095500000000015</v>
      </c>
      <c r="E254" s="22">
        <v>50.724736842105258</v>
      </c>
      <c r="G254" s="77">
        <f t="shared" ref="G254" si="99">D254/E254</f>
        <v>1.1453090467642699</v>
      </c>
      <c r="H254" s="55">
        <f t="shared" ref="H254" si="100">SUM(G243:G254)/12</f>
        <v>1.0588768562774324</v>
      </c>
      <c r="L254" s="448">
        <v>47.35</v>
      </c>
      <c r="O254" s="162">
        <v>57.3</v>
      </c>
      <c r="P254" s="382">
        <f t="shared" si="34"/>
        <v>24.065999999999999</v>
      </c>
      <c r="R254" s="161">
        <v>41.1</v>
      </c>
      <c r="S254" s="22">
        <v>34.54</v>
      </c>
      <c r="T254" s="538" t="s">
        <v>3217</v>
      </c>
      <c r="V254" s="18">
        <f>'Gas Monthly Avg&amp; Bidweek Prices'!$AB295</f>
        <v>0.79800000000000004</v>
      </c>
      <c r="W254" s="36"/>
      <c r="X254" s="30">
        <f>'Gas Monthly Avg&amp; Bidweek Prices'!L295</f>
        <v>12.87</v>
      </c>
      <c r="Z254" s="554">
        <f t="shared" si="32"/>
        <v>0.8903525000000001</v>
      </c>
    </row>
    <row r="255" spans="1:26" x14ac:dyDescent="0.2">
      <c r="A255" s="21">
        <v>42094</v>
      </c>
      <c r="D255" s="436">
        <v>55.885454545454543</v>
      </c>
      <c r="E255" s="22">
        <v>47.854090909090907</v>
      </c>
      <c r="G255" s="77">
        <f t="shared" ref="G255" si="101">D255/E255</f>
        <v>1.167830241548647</v>
      </c>
      <c r="H255" s="55">
        <f t="shared" ref="H255" si="102">SUM(G244:G255)/12</f>
        <v>1.06708221457789</v>
      </c>
      <c r="L255" s="448">
        <v>44.24</v>
      </c>
      <c r="O255" s="162">
        <v>54.2</v>
      </c>
      <c r="P255" s="382">
        <f t="shared" si="34"/>
        <v>22.764000000000003</v>
      </c>
      <c r="R255" s="161">
        <v>37.99</v>
      </c>
      <c r="S255" s="22">
        <v>31.43</v>
      </c>
      <c r="T255" s="22"/>
      <c r="V255" s="18">
        <f>'Gas Monthly Avg&amp; Bidweek Prices'!$AB296</f>
        <v>0.79359999999999997</v>
      </c>
      <c r="W255" s="36"/>
      <c r="X255" s="30">
        <f>'Gas Monthly Avg&amp; Bidweek Prices'!L296</f>
        <v>11.1</v>
      </c>
      <c r="Z255" s="554">
        <f t="shared" si="32"/>
        <v>0.88151249999999992</v>
      </c>
    </row>
    <row r="256" spans="1:26" x14ac:dyDescent="0.2">
      <c r="A256" s="21">
        <v>42124</v>
      </c>
      <c r="D256" s="436">
        <v>59.524285714285725</v>
      </c>
      <c r="E256" s="22">
        <v>54.433181818181815</v>
      </c>
      <c r="G256" s="77">
        <f t="shared" ref="G256" si="103">D256/E256</f>
        <v>1.0935294194836755</v>
      </c>
      <c r="H256" s="55">
        <f t="shared" ref="H256" si="104">SUM(G245:G256)/12</f>
        <v>1.0702043334406748</v>
      </c>
      <c r="L256" s="448">
        <v>50.6</v>
      </c>
      <c r="O256" s="162">
        <v>54.8</v>
      </c>
      <c r="P256" s="382">
        <f t="shared" si="34"/>
        <v>23.015999999999998</v>
      </c>
      <c r="R256" s="161">
        <v>44.35</v>
      </c>
      <c r="S256" s="22">
        <v>40.51</v>
      </c>
      <c r="V256" s="18">
        <f>'Gas Monthly Avg&amp; Bidweek Prices'!$AB297</f>
        <v>0.80630000000000002</v>
      </c>
      <c r="W256" s="36"/>
      <c r="X256" s="30">
        <f>'Gas Monthly Avg&amp; Bidweek Prices'!L297</f>
        <v>10.53</v>
      </c>
      <c r="Z256" s="554">
        <f t="shared" si="32"/>
        <v>0.87295333333333325</v>
      </c>
    </row>
    <row r="257" spans="1:26" x14ac:dyDescent="0.2">
      <c r="A257" s="21">
        <v>42155</v>
      </c>
      <c r="D257" s="436">
        <v>64.096190476190472</v>
      </c>
      <c r="E257" s="22">
        <v>59.372</v>
      </c>
      <c r="G257" s="77">
        <f t="shared" ref="G257" si="105">D257/E257</f>
        <v>1.0795693336284859</v>
      </c>
      <c r="H257" s="55">
        <f t="shared" ref="H257" si="106">SUM(G246:G257)/12</f>
        <v>1.0704952884635175</v>
      </c>
      <c r="L257" s="448">
        <v>55.95</v>
      </c>
      <c r="O257" s="162">
        <v>47</v>
      </c>
      <c r="P257" s="382">
        <f t="shared" si="34"/>
        <v>19.739999999999998</v>
      </c>
      <c r="R257" s="161">
        <v>49.7</v>
      </c>
      <c r="S257" s="22">
        <v>48.64</v>
      </c>
      <c r="V257" s="18">
        <f>'Gas Monthly Avg&amp; Bidweek Prices'!$AB298</f>
        <v>0.89390000000000003</v>
      </c>
      <c r="W257" s="36"/>
      <c r="X257" s="30">
        <f>'Gas Monthly Avg&amp; Bidweek Prices'!L298</f>
        <v>7.53</v>
      </c>
      <c r="Z257" s="554">
        <f t="shared" si="32"/>
        <v>0.87100083333333334</v>
      </c>
    </row>
    <row r="258" spans="1:26" x14ac:dyDescent="0.2">
      <c r="A258" s="21">
        <v>42185</v>
      </c>
      <c r="D258" s="436">
        <v>61.477727272727286</v>
      </c>
      <c r="E258" s="22">
        <v>59.828636363636377</v>
      </c>
      <c r="G258" s="77">
        <f t="shared" ref="G258" si="107">D258/E258</f>
        <v>1.0275635717161895</v>
      </c>
      <c r="H258" s="55">
        <f t="shared" ref="H258" si="108">SUM(G247:G258)/12</f>
        <v>1.0675229690515955</v>
      </c>
      <c r="L258" s="448">
        <v>56.24</v>
      </c>
      <c r="O258" s="162">
        <v>38.700000000000003</v>
      </c>
      <c r="P258" s="382">
        <f t="shared" si="34"/>
        <v>16.254000000000001</v>
      </c>
      <c r="R258" s="161">
        <v>49.99</v>
      </c>
      <c r="S258" s="538" t="s">
        <v>3214</v>
      </c>
      <c r="V258" s="18">
        <f>'Gas Monthly Avg&amp; Bidweek Prices'!$AB299</f>
        <v>0.80869999999999997</v>
      </c>
      <c r="W258" s="36"/>
      <c r="X258" s="30">
        <f>'Gas Monthly Avg&amp; Bidweek Prices'!L299</f>
        <v>7.82</v>
      </c>
      <c r="Z258" s="554">
        <f t="shared" si="32"/>
        <v>0.86156083333333333</v>
      </c>
    </row>
    <row r="259" spans="1:26" x14ac:dyDescent="0.2">
      <c r="A259" s="21">
        <v>42216</v>
      </c>
      <c r="D259" s="436">
        <v>56.561304347826088</v>
      </c>
      <c r="E259" s="22">
        <v>50.929999999999993</v>
      </c>
      <c r="G259" s="77">
        <f t="shared" ref="G259" si="109">D259/E259</f>
        <v>1.1105694943614</v>
      </c>
      <c r="H259" s="55">
        <f t="shared" ref="H259" si="110">SUM(G248:G259)/12</f>
        <v>1.073175315148895</v>
      </c>
      <c r="L259" s="448">
        <v>47.93</v>
      </c>
      <c r="O259" s="162">
        <v>40.9</v>
      </c>
      <c r="P259" s="382">
        <f t="shared" si="34"/>
        <v>17.177999999999997</v>
      </c>
      <c r="R259" s="161">
        <v>41.68</v>
      </c>
      <c r="S259" s="538" t="s">
        <v>3217</v>
      </c>
      <c r="V259" s="18">
        <f>'Gas Monthly Avg&amp; Bidweek Prices'!$AB300</f>
        <v>0.78169999999999995</v>
      </c>
      <c r="W259" s="36"/>
      <c r="X259" s="30">
        <f>'Gas Monthly Avg&amp; Bidweek Prices'!L300</f>
        <v>8.1</v>
      </c>
      <c r="Z259" s="554">
        <f t="shared" si="32"/>
        <v>0.84892333333333336</v>
      </c>
    </row>
    <row r="260" spans="1:26" x14ac:dyDescent="0.2">
      <c r="A260" s="21">
        <v>42247</v>
      </c>
      <c r="D260" s="436">
        <v>46.58428571428572</v>
      </c>
      <c r="E260" s="22">
        <v>42.889047619047624</v>
      </c>
      <c r="G260" s="77">
        <f t="shared" ref="G260" si="111">D260/E260</f>
        <v>1.0861580823164978</v>
      </c>
      <c r="H260" s="55">
        <f t="shared" ref="H260" si="112">SUM(G249:G260)/12</f>
        <v>1.0755569627699038</v>
      </c>
      <c r="L260" s="448">
        <v>39.67</v>
      </c>
      <c r="O260" s="162">
        <v>37.4</v>
      </c>
      <c r="P260" s="382">
        <f t="shared" si="34"/>
        <v>15.708</v>
      </c>
      <c r="R260" s="161">
        <v>33.42</v>
      </c>
      <c r="S260" s="22"/>
      <c r="V260" s="18">
        <f>'Gas Monthly Avg&amp; Bidweek Prices'!$AB301</f>
        <v>0.76180000000000003</v>
      </c>
      <c r="W260" s="36"/>
      <c r="X260" s="30">
        <f>'Gas Monthly Avg&amp; Bidweek Prices'!L301</f>
        <v>7.91</v>
      </c>
      <c r="Z260" s="554">
        <f t="shared" si="32"/>
        <v>0.8361441666666668</v>
      </c>
    </row>
    <row r="261" spans="1:26" x14ac:dyDescent="0.2">
      <c r="A261" s="21">
        <v>42277</v>
      </c>
      <c r="D261" s="436">
        <v>47.62318181818182</v>
      </c>
      <c r="E261" s="22">
        <v>45.479523809523805</v>
      </c>
      <c r="G261" s="77">
        <f t="shared" ref="G261" si="113">D261/E261</f>
        <v>1.0471345746194711</v>
      </c>
      <c r="H261" s="55">
        <f t="shared" ref="H261" si="114">SUM(G250:G261)/12</f>
        <v>1.0758503059383628</v>
      </c>
      <c r="L261" s="448">
        <v>41.91</v>
      </c>
      <c r="O261" s="162">
        <v>45.3</v>
      </c>
      <c r="P261" s="382">
        <f t="shared" si="34"/>
        <v>19.026</v>
      </c>
      <c r="R261" s="161">
        <v>35.659999999999997</v>
      </c>
      <c r="S261" s="22"/>
      <c r="V261" s="18">
        <f>'Gas Monthly Avg&amp; Bidweek Prices'!$AB302</f>
        <v>0.75460000000000005</v>
      </c>
      <c r="W261" s="36"/>
      <c r="X261" s="30">
        <f>'Gas Monthly Avg&amp; Bidweek Prices'!L302</f>
        <v>7.17</v>
      </c>
      <c r="Z261" s="554">
        <f t="shared" si="32"/>
        <v>0.82311250000000002</v>
      </c>
    </row>
    <row r="262" spans="1:26" x14ac:dyDescent="0.2">
      <c r="A262" s="21">
        <v>42308</v>
      </c>
      <c r="D262" s="436">
        <v>48.43</v>
      </c>
      <c r="E262" s="22">
        <v>46.289545454545454</v>
      </c>
      <c r="G262" s="77">
        <f t="shared" ref="G262" si="115">D262/E262</f>
        <v>1.0462405608963343</v>
      </c>
      <c r="H262" s="55">
        <f t="shared" ref="H262" si="116">SUM(G251:G262)/12</f>
        <v>1.0766544025817759</v>
      </c>
      <c r="L262" s="448">
        <v>42.9</v>
      </c>
      <c r="O262" s="162">
        <v>45.1</v>
      </c>
      <c r="P262" s="382">
        <f t="shared" si="34"/>
        <v>18.942</v>
      </c>
      <c r="R262" s="161">
        <v>36.65</v>
      </c>
      <c r="S262" s="22"/>
      <c r="V262" s="18">
        <f>'Gas Monthly Avg&amp; Bidweek Prices'!$AB303</f>
        <v>0.76480000000000004</v>
      </c>
      <c r="W262" s="36"/>
      <c r="X262" s="30">
        <f>'Gas Monthly Avg&amp; Bidweek Prices'!L303</f>
        <v>6.53</v>
      </c>
      <c r="Z262" s="554">
        <f t="shared" si="32"/>
        <v>0.81254583333333319</v>
      </c>
    </row>
    <row r="263" spans="1:26" x14ac:dyDescent="0.2">
      <c r="A263" s="21">
        <v>42338</v>
      </c>
      <c r="D263" s="436">
        <v>44.267619047619057</v>
      </c>
      <c r="E263" s="22">
        <v>42.922999999999995</v>
      </c>
      <c r="G263" s="77">
        <f t="shared" ref="G263" si="117">D263/E263</f>
        <v>1.0313263063536813</v>
      </c>
      <c r="H263" s="55">
        <f t="shared" ref="H263" si="118">SUM(G252:G263)/12</f>
        <v>1.0752770035445234</v>
      </c>
      <c r="L263" s="448">
        <v>39.229999999999997</v>
      </c>
      <c r="O263" s="162">
        <v>43</v>
      </c>
      <c r="P263" s="382">
        <f t="shared" si="34"/>
        <v>18.059999999999999</v>
      </c>
      <c r="R263" s="161">
        <v>32.979999999999997</v>
      </c>
      <c r="S263" s="22"/>
      <c r="V263" s="18">
        <f>'Gas Monthly Avg&amp; Bidweek Prices'!$AB304</f>
        <v>0.75439999999999996</v>
      </c>
      <c r="W263" s="36"/>
      <c r="X263" s="30">
        <f>'Gas Monthly Avg&amp; Bidweek Prices'!L304</f>
        <v>16.670000000000002</v>
      </c>
      <c r="Z263" s="554">
        <f t="shared" si="32"/>
        <v>0.80170750000000002</v>
      </c>
    </row>
    <row r="264" spans="1:26" x14ac:dyDescent="0.2">
      <c r="A264" s="21">
        <v>42369</v>
      </c>
      <c r="D264" s="436">
        <v>38.005454545454548</v>
      </c>
      <c r="E264" s="22">
        <v>37.327272727272728</v>
      </c>
      <c r="G264" s="77">
        <f t="shared" ref="G264" si="119">D264/E264</f>
        <v>1.0181685338528983</v>
      </c>
      <c r="H264" s="55">
        <f t="shared" ref="H264" si="120">SUM(G253:G264)/12</f>
        <v>1.0725105652449167</v>
      </c>
      <c r="L264" s="448">
        <v>33.770000000000003</v>
      </c>
      <c r="O264" s="162">
        <v>38.700000000000003</v>
      </c>
      <c r="P264" s="382">
        <f t="shared" si="34"/>
        <v>16.254000000000001</v>
      </c>
      <c r="R264" s="161">
        <v>27.52</v>
      </c>
      <c r="S264" s="22"/>
      <c r="V264" s="18">
        <f>'Gas Monthly Avg&amp; Bidweek Prices'!$AB305</f>
        <v>0.73029999999999995</v>
      </c>
      <c r="W264" s="36"/>
      <c r="X264" s="30">
        <f>'Gas Monthly Avg&amp; Bidweek Prices'!L305</f>
        <v>15.95</v>
      </c>
      <c r="Z264" s="554">
        <f t="shared" si="32"/>
        <v>0.79010833333333341</v>
      </c>
    </row>
    <row r="265" spans="1:26" x14ac:dyDescent="0.2">
      <c r="A265" s="21">
        <v>42400</v>
      </c>
      <c r="D265" s="436">
        <v>30.6995</v>
      </c>
      <c r="E265" s="22">
        <v>31.77578947368421</v>
      </c>
      <c r="G265" s="77">
        <f t="shared" ref="G265" si="121">D265/E265</f>
        <v>0.96612863153012896</v>
      </c>
      <c r="H265" s="55">
        <f t="shared" ref="H265" si="122">SUM(G254:G265)/12</f>
        <v>1.0682939830893068</v>
      </c>
      <c r="L265" s="448">
        <v>28.77</v>
      </c>
      <c r="O265" s="162">
        <v>33.6</v>
      </c>
      <c r="P265" s="382">
        <f t="shared" si="34"/>
        <v>14.112</v>
      </c>
      <c r="R265" s="161">
        <v>22.52</v>
      </c>
      <c r="S265" s="22"/>
      <c r="V265" s="18">
        <f>'Gas Monthly Avg&amp; Bidweek Prices'!$AB306</f>
        <v>0.70489999999999997</v>
      </c>
      <c r="W265" s="36"/>
      <c r="X265" s="30">
        <f>'Gas Monthly Avg&amp; Bidweek Prices'!L306</f>
        <v>10.74</v>
      </c>
      <c r="Z265" s="554">
        <f t="shared" si="32"/>
        <v>0.77941666666666665</v>
      </c>
    </row>
    <row r="266" spans="1:26" x14ac:dyDescent="0.2">
      <c r="A266" s="21">
        <v>42429</v>
      </c>
      <c r="D266" s="436">
        <v>32.1815</v>
      </c>
      <c r="E266" s="22">
        <v>30.616500000000002</v>
      </c>
      <c r="G266" s="77">
        <f t="shared" ref="G266" si="123">D266/E266</f>
        <v>1.0511162281776165</v>
      </c>
      <c r="H266" s="55">
        <f t="shared" ref="H266" si="124">SUM(G255:G266)/12</f>
        <v>1.0604445815404189</v>
      </c>
      <c r="L266" s="448">
        <v>27.08</v>
      </c>
      <c r="O266" s="162">
        <v>37.5</v>
      </c>
      <c r="P266" s="382">
        <f t="shared" si="34"/>
        <v>15.75</v>
      </c>
      <c r="R266" s="161">
        <v>20.83</v>
      </c>
      <c r="S266" s="22"/>
      <c r="V266" s="18">
        <f>'Gas Monthly Avg&amp; Bidweek Prices'!$AB307</f>
        <v>0.72219999999999995</v>
      </c>
      <c r="W266" s="36"/>
      <c r="X266" s="30">
        <f>'Gas Monthly Avg&amp; Bidweek Prices'!L307</f>
        <v>3.59</v>
      </c>
      <c r="Z266" s="554">
        <f t="shared" si="32"/>
        <v>0.77310000000000001</v>
      </c>
    </row>
    <row r="267" spans="1:26" x14ac:dyDescent="0.2">
      <c r="A267" s="21">
        <v>42460</v>
      </c>
      <c r="D267" s="436">
        <v>38.210454545454553</v>
      </c>
      <c r="E267" s="22">
        <v>37.960909090909098</v>
      </c>
      <c r="G267" s="77">
        <f t="shared" ref="G267" si="125">D267/E267</f>
        <v>1.0065737481140886</v>
      </c>
      <c r="H267" s="55">
        <f t="shared" ref="H267" si="126">SUM(G256:G267)/12</f>
        <v>1.0470065404208724</v>
      </c>
      <c r="L267" s="448">
        <v>34.58</v>
      </c>
      <c r="O267" s="162">
        <v>45.2</v>
      </c>
      <c r="P267" s="382">
        <f t="shared" si="34"/>
        <v>18.984000000000002</v>
      </c>
      <c r="R267" s="161">
        <v>28.33</v>
      </c>
      <c r="S267" s="22"/>
      <c r="V267" s="18">
        <f>'Gas Monthly Avg&amp; Bidweek Prices'!$AB308</f>
        <v>0.75492099999999995</v>
      </c>
      <c r="W267" s="36"/>
      <c r="X267" s="30">
        <f>'Gas Monthly Avg&amp; Bidweek Prices'!L308</f>
        <v>4.01</v>
      </c>
      <c r="Z267" s="554">
        <f t="shared" si="32"/>
        <v>0.76987674999999989</v>
      </c>
    </row>
    <row r="268" spans="1:26" x14ac:dyDescent="0.2">
      <c r="A268" s="21">
        <v>42489</v>
      </c>
      <c r="D268" s="436">
        <v>41.583333333333336</v>
      </c>
      <c r="E268" s="22">
        <v>41.124761904761897</v>
      </c>
      <c r="G268" s="77">
        <f t="shared" ref="G268" si="127">D268/E268</f>
        <v>1.011150737592923</v>
      </c>
      <c r="H268" s="55">
        <f t="shared" ref="H268" si="128">SUM(G257:G268)/12</f>
        <v>1.0401416502633094</v>
      </c>
      <c r="L268" s="448">
        <v>37.51</v>
      </c>
      <c r="O268" s="162">
        <v>45.7</v>
      </c>
      <c r="P268" s="382">
        <f t="shared" si="34"/>
        <v>19.193999999999999</v>
      </c>
      <c r="R268" s="161">
        <v>31.26</v>
      </c>
      <c r="S268" s="22"/>
      <c r="V268" s="18">
        <f>'Gas Monthly Avg&amp; Bidweek Prices'!$AB309</f>
        <v>0.77759199999999995</v>
      </c>
      <c r="W268" s="36"/>
      <c r="X268" s="30">
        <f>'Gas Monthly Avg&amp; Bidweek Prices'!L309</f>
        <v>3.96</v>
      </c>
      <c r="Z268" s="554">
        <f t="shared" si="32"/>
        <v>0.76748441666666667</v>
      </c>
    </row>
    <row r="269" spans="1:26" x14ac:dyDescent="0.2">
      <c r="A269" s="21">
        <v>42518</v>
      </c>
      <c r="D269" s="436">
        <v>46.742380952380941</v>
      </c>
      <c r="E269" s="22">
        <v>46.796666666666681</v>
      </c>
      <c r="G269" s="77">
        <f t="shared" ref="G269" si="129">D269/E269</f>
        <v>0.99883996621655946</v>
      </c>
      <c r="H269" s="55">
        <f t="shared" ref="H269" si="130">SUM(G258:G269)/12</f>
        <v>1.0334142029789823</v>
      </c>
      <c r="L269" s="448">
        <v>43.38</v>
      </c>
      <c r="O269" s="162">
        <v>51.6</v>
      </c>
      <c r="P269" s="382">
        <f t="shared" si="34"/>
        <v>21.672000000000001</v>
      </c>
      <c r="R269" s="161">
        <v>37.130000000000003</v>
      </c>
      <c r="S269" s="22"/>
      <c r="V269" s="18">
        <f>'Gas Monthly Avg&amp; Bidweek Prices'!$AB310</f>
        <v>0.77540600000000004</v>
      </c>
      <c r="W269" s="36"/>
      <c r="X269" s="30">
        <f>'Gas Monthly Avg&amp; Bidweek Prices'!L310</f>
        <v>4.21</v>
      </c>
      <c r="Z269" s="554">
        <f t="shared" si="32"/>
        <v>0.75760991666666666</v>
      </c>
    </row>
    <row r="270" spans="1:26" x14ac:dyDescent="0.2">
      <c r="A270" s="21">
        <v>42551</v>
      </c>
      <c r="D270" s="436">
        <v>48.247272727272723</v>
      </c>
      <c r="E270" s="22">
        <v>48.853181818181831</v>
      </c>
      <c r="G270" s="77">
        <f t="shared" ref="G270" si="131">D270/E270</f>
        <v>0.98759734640899877</v>
      </c>
      <c r="H270" s="55">
        <f t="shared" ref="H270" si="132">SUM(G259:G270)/12</f>
        <v>1.0300836842033829</v>
      </c>
      <c r="L270" s="448">
        <v>45.19</v>
      </c>
      <c r="O270" s="162">
        <v>50.7</v>
      </c>
      <c r="P270" s="382">
        <f t="shared" si="34"/>
        <v>21.294</v>
      </c>
      <c r="R270" s="161">
        <v>38.94</v>
      </c>
      <c r="S270" s="22"/>
      <c r="V270" s="18">
        <f>'Gas Monthly Avg&amp; Bidweek Prices'!$AB311</f>
        <v>0.77512599999999998</v>
      </c>
      <c r="W270" s="36"/>
      <c r="X270" s="30">
        <f>'Gas Monthly Avg&amp; Bidweek Prices'!L311</f>
        <v>4.72</v>
      </c>
      <c r="Z270" s="554">
        <f t="shared" si="32"/>
        <v>0.75481208333333338</v>
      </c>
    </row>
    <row r="271" spans="1:26" x14ac:dyDescent="0.2">
      <c r="A271" s="21">
        <v>42580</v>
      </c>
      <c r="D271" s="436">
        <v>44.951904761904771</v>
      </c>
      <c r="E271" s="22">
        <v>44.814500000000002</v>
      </c>
      <c r="G271" s="77">
        <f t="shared" ref="G271" si="133">D271/E271</f>
        <v>1.0030660782091683</v>
      </c>
      <c r="H271" s="55">
        <f t="shared" ref="H271" si="134">SUM(G260:G271)/12</f>
        <v>1.0211250661906972</v>
      </c>
      <c r="L271" s="448">
        <v>41.55</v>
      </c>
      <c r="O271" s="162">
        <v>47.8</v>
      </c>
      <c r="P271" s="382">
        <f t="shared" si="34"/>
        <v>20.076000000000001</v>
      </c>
      <c r="R271" s="161">
        <v>35.299999999999997</v>
      </c>
      <c r="S271" s="22"/>
      <c r="V271" s="18">
        <f>'Gas Monthly Avg&amp; Bidweek Prices'!$AB312</f>
        <v>0.76773599999999997</v>
      </c>
      <c r="W271" s="36"/>
      <c r="X271" s="30">
        <f>'Gas Monthly Avg&amp; Bidweek Prices'!L312</f>
        <v>5.63</v>
      </c>
      <c r="Z271" s="554">
        <f t="shared" si="32"/>
        <v>0.75364841666666671</v>
      </c>
    </row>
    <row r="272" spans="1:26" x14ac:dyDescent="0.2">
      <c r="A272" s="21">
        <v>42613</v>
      </c>
      <c r="D272" s="436">
        <v>45.843043478260874</v>
      </c>
      <c r="E272" s="22">
        <v>44.799130434782612</v>
      </c>
      <c r="G272" s="77">
        <f t="shared" ref="G272" si="135">D272/E272</f>
        <v>1.0233020827267609</v>
      </c>
      <c r="H272" s="55">
        <f t="shared" ref="H272" si="136">SUM(G261:G272)/12</f>
        <v>1.0158870662248858</v>
      </c>
      <c r="L272" s="448">
        <v>41.49</v>
      </c>
      <c r="O272" s="162">
        <v>44.9</v>
      </c>
      <c r="P272" s="382">
        <f t="shared" si="34"/>
        <v>18.858000000000001</v>
      </c>
      <c r="R272" s="161">
        <v>35.24</v>
      </c>
      <c r="S272" s="22"/>
      <c r="V272" s="18">
        <f>'Gas Monthly Avg&amp; Bidweek Prices'!$AB313</f>
        <v>0.76914800000000005</v>
      </c>
      <c r="W272" s="36"/>
      <c r="X272" s="30">
        <f>'Gas Monthly Avg&amp; Bidweek Prices'!L313</f>
        <v>5.13</v>
      </c>
      <c r="Z272" s="554">
        <f t="shared" si="32"/>
        <v>0.75426074999999992</v>
      </c>
    </row>
    <row r="273" spans="1:26" x14ac:dyDescent="0.2">
      <c r="A273" s="21">
        <v>42643</v>
      </c>
      <c r="D273" s="436">
        <v>46.56966666666667</v>
      </c>
      <c r="E273" s="22">
        <v>44.994666666666667</v>
      </c>
      <c r="G273" s="77">
        <f t="shared" ref="G273" si="137">D273/E273</f>
        <v>1.0350041486398389</v>
      </c>
      <c r="H273" s="55">
        <f t="shared" ref="H273" si="138">SUM(G262:G273)/12</f>
        <v>1.0148761973932496</v>
      </c>
      <c r="L273" s="448">
        <v>41.48</v>
      </c>
      <c r="O273" s="162">
        <v>49.5</v>
      </c>
      <c r="P273" s="382">
        <f t="shared" si="34"/>
        <v>20.79</v>
      </c>
      <c r="R273" s="161">
        <v>35.229999999999997</v>
      </c>
      <c r="S273" s="22"/>
      <c r="V273" s="18">
        <f>'Gas Monthly Avg&amp; Bidweek Prices'!$AB314</f>
        <v>0.76366699999999998</v>
      </c>
      <c r="W273" s="36"/>
      <c r="X273" s="30">
        <f>'Gas Monthly Avg&amp; Bidweek Prices'!L314</f>
        <v>5.1100000000000003</v>
      </c>
      <c r="Z273" s="554">
        <f t="shared" si="32"/>
        <v>0.7550163333333334</v>
      </c>
    </row>
    <row r="274" spans="1:26" x14ac:dyDescent="0.2">
      <c r="A274" s="21">
        <v>42674</v>
      </c>
      <c r="D274" s="436">
        <v>49.396451612903221</v>
      </c>
      <c r="E274" s="22">
        <v>49.827096774193542</v>
      </c>
      <c r="G274" s="77">
        <f t="shared" ref="G274" si="139">D274/E274</f>
        <v>0.99135720944686145</v>
      </c>
      <c r="H274" s="55">
        <f t="shared" ref="H274" si="140">SUM(G263:G274)/12</f>
        <v>1.0103025847724603</v>
      </c>
      <c r="L274" s="448">
        <v>46.31</v>
      </c>
      <c r="O274" s="162">
        <v>57.3</v>
      </c>
      <c r="P274" s="382">
        <f t="shared" si="34"/>
        <v>24.065999999999999</v>
      </c>
      <c r="R274" s="161">
        <v>40.06</v>
      </c>
      <c r="S274" s="22"/>
      <c r="V274" s="18">
        <f>'Gas Monthly Avg&amp; Bidweek Prices'!$AB315</f>
        <v>0.75534999999999997</v>
      </c>
      <c r="W274" s="36"/>
      <c r="X274" s="30">
        <f>'Gas Monthly Avg&amp; Bidweek Prices'!L315</f>
        <v>3.65</v>
      </c>
      <c r="Z274" s="554">
        <f t="shared" si="32"/>
        <v>0.75422883333333346</v>
      </c>
    </row>
    <row r="275" spans="1:26" x14ac:dyDescent="0.2">
      <c r="A275" s="21">
        <v>42704</v>
      </c>
      <c r="D275" s="436">
        <v>44.498333333333335</v>
      </c>
      <c r="E275" s="22">
        <v>45.582333333333331</v>
      </c>
      <c r="G275" s="77">
        <f t="shared" ref="G275" si="141">D275/E275</f>
        <v>0.97621885672080566</v>
      </c>
      <c r="H275" s="55">
        <f t="shared" ref="H275" si="142">SUM(G264:G275)/12</f>
        <v>1.0057102973030541</v>
      </c>
      <c r="L275" s="448">
        <v>42.06</v>
      </c>
      <c r="O275" s="162">
        <v>53.8</v>
      </c>
      <c r="P275" s="382">
        <f t="shared" si="34"/>
        <v>22.595999999999997</v>
      </c>
      <c r="R275" s="161">
        <v>35.81</v>
      </c>
      <c r="S275" s="22"/>
      <c r="V275" s="18">
        <f>'Gas Monthly Avg&amp; Bidweek Prices'!$AB316</f>
        <v>0.74298699999999995</v>
      </c>
      <c r="W275" s="36"/>
      <c r="X275" s="30">
        <f>'Gas Monthly Avg&amp; Bidweek Prices'!L316</f>
        <v>4.58</v>
      </c>
      <c r="Z275" s="554">
        <f t="shared" si="32"/>
        <v>0.75327774999999997</v>
      </c>
    </row>
    <row r="276" spans="1:26" x14ac:dyDescent="0.2">
      <c r="A276" s="21">
        <v>42735</v>
      </c>
      <c r="D276" s="436">
        <v>53.328709677419361</v>
      </c>
      <c r="E276" s="22">
        <v>52.207096774193552</v>
      </c>
      <c r="G276" s="77">
        <f t="shared" ref="G276" si="143">D276/E276</f>
        <v>1.0214839164123035</v>
      </c>
      <c r="H276" s="55">
        <f t="shared" ref="H276" si="144">SUM(G265:G276)/12</f>
        <v>1.0059865791830045</v>
      </c>
      <c r="L276" s="448">
        <v>48.69</v>
      </c>
      <c r="O276" s="162">
        <v>63.7</v>
      </c>
      <c r="P276" s="382">
        <f t="shared" si="34"/>
        <v>26.754000000000001</v>
      </c>
      <c r="R276" s="161">
        <v>42.44</v>
      </c>
      <c r="S276" s="22"/>
      <c r="V276" s="18">
        <f>'Gas Monthly Avg&amp; Bidweek Prices'!$AB317</f>
        <v>0.74919999999999998</v>
      </c>
      <c r="W276" s="36"/>
      <c r="X276" s="30">
        <f>'Gas Monthly Avg&amp; Bidweek Prices'!L317</f>
        <v>4.68</v>
      </c>
      <c r="Z276" s="554">
        <f t="shared" si="32"/>
        <v>0.75485274999999996</v>
      </c>
    </row>
    <row r="277" spans="1:26" x14ac:dyDescent="0.2">
      <c r="A277" s="21">
        <v>42766</v>
      </c>
      <c r="D277" s="436">
        <v>54.717741935483858</v>
      </c>
      <c r="E277" s="22">
        <v>52.770322580645178</v>
      </c>
      <c r="G277" s="77">
        <f t="shared" ref="G277" si="145">D277/E277</f>
        <v>1.03690368486686</v>
      </c>
      <c r="H277" s="55">
        <f t="shared" ref="H277" si="146">SUM(G266:G277)/12</f>
        <v>1.0118845002943988</v>
      </c>
      <c r="L277" s="448">
        <v>49.25</v>
      </c>
      <c r="O277" s="162">
        <v>74.7</v>
      </c>
      <c r="P277" s="382">
        <f t="shared" si="34"/>
        <v>31.373999999999999</v>
      </c>
      <c r="R277" s="161">
        <v>43</v>
      </c>
      <c r="S277" s="22"/>
      <c r="V277" s="18">
        <f>'Gas Monthly Avg&amp; Bidweek Prices'!$AB318</f>
        <v>0.75523600000000002</v>
      </c>
      <c r="W277" s="36"/>
      <c r="X277" s="30">
        <f>'Gas Monthly Avg&amp; Bidweek Prices'!L318</f>
        <v>6.44</v>
      </c>
      <c r="Z277" s="554">
        <f t="shared" si="32"/>
        <v>0.75904741666666675</v>
      </c>
    </row>
    <row r="278" spans="1:26" x14ac:dyDescent="0.2">
      <c r="A278" s="21">
        <v>42794</v>
      </c>
      <c r="D278" s="436">
        <v>54.927500000000009</v>
      </c>
      <c r="E278" s="22">
        <v>53.54785714285714</v>
      </c>
      <c r="G278" s="77">
        <f t="shared" ref="G278" si="147">D278/E278</f>
        <v>1.0257646697880403</v>
      </c>
      <c r="H278" s="55">
        <f t="shared" ref="H278" si="148">SUM(G267:G278)/12</f>
        <v>1.0097718704286007</v>
      </c>
      <c r="L278" s="448">
        <v>50.03</v>
      </c>
      <c r="O278" s="162">
        <v>76.8</v>
      </c>
      <c r="P278" s="382">
        <f t="shared" si="34"/>
        <v>32.256</v>
      </c>
      <c r="R278" s="161">
        <v>43.78</v>
      </c>
      <c r="S278" s="22"/>
      <c r="V278" s="18">
        <f>'Gas Monthly Avg&amp; Bidweek Prices'!$AB319</f>
        <v>0.76383100000000004</v>
      </c>
      <c r="W278" s="36"/>
      <c r="X278" s="30">
        <f>'Gas Monthly Avg&amp; Bidweek Prices'!L319</f>
        <v>5.99</v>
      </c>
      <c r="Z278" s="554">
        <f t="shared" ref="Z278:Z341" si="149">AVERAGE(V267:V278)</f>
        <v>0.76251666666666684</v>
      </c>
    </row>
    <row r="279" spans="1:26" x14ac:dyDescent="0.2">
      <c r="A279" s="21">
        <v>42825</v>
      </c>
      <c r="D279" s="436">
        <v>51.520967741935493</v>
      </c>
      <c r="E279" s="22">
        <v>49.665806451612895</v>
      </c>
      <c r="G279" s="77">
        <f t="shared" ref="G279" si="150">D279/E279</f>
        <v>1.0373528876880314</v>
      </c>
      <c r="H279" s="55">
        <f t="shared" ref="H279" si="151">SUM(G268:G279)/12</f>
        <v>1.0123367987264296</v>
      </c>
      <c r="L279" s="448">
        <v>46.15</v>
      </c>
      <c r="O279" s="162">
        <v>61.5</v>
      </c>
      <c r="P279" s="382">
        <f t="shared" si="34"/>
        <v>25.83</v>
      </c>
      <c r="R279" s="161">
        <v>39.9</v>
      </c>
      <c r="S279" s="22"/>
      <c r="V279" s="18">
        <f>'Gas Monthly Avg&amp; Bidweek Prices'!$AB320</f>
        <v>0.74714700000000001</v>
      </c>
      <c r="W279" s="36"/>
      <c r="X279" s="30">
        <f>'Gas Monthly Avg&amp; Bidweek Prices'!L320</f>
        <v>4.47</v>
      </c>
      <c r="Z279" s="554">
        <f t="shared" si="149"/>
        <v>0.76186883333333333</v>
      </c>
    </row>
    <row r="280" spans="1:26" x14ac:dyDescent="0.2">
      <c r="A280" s="21">
        <v>42855</v>
      </c>
      <c r="D280" s="436">
        <v>52.355333333333334</v>
      </c>
      <c r="E280" s="22">
        <v>51.144999999999968</v>
      </c>
      <c r="G280" s="77">
        <f t="shared" ref="G280" si="152">D280/E280</f>
        <v>1.0236647440284166</v>
      </c>
      <c r="H280" s="55">
        <f t="shared" ref="H280" si="153">SUM(G269:G280)/12</f>
        <v>1.0133796325960538</v>
      </c>
      <c r="L280" s="448">
        <v>47.62</v>
      </c>
      <c r="O280" s="162">
        <v>65.099999999999994</v>
      </c>
      <c r="P280" s="382">
        <f t="shared" si="34"/>
        <v>27.341999999999995</v>
      </c>
      <c r="R280" s="161">
        <v>41.37</v>
      </c>
      <c r="S280" s="22"/>
      <c r="V280" s="18">
        <f>'Gas Monthly Avg&amp; Bidweek Prices'!$AB321</f>
        <v>0.74600100000000003</v>
      </c>
      <c r="W280" s="36"/>
      <c r="X280" s="30">
        <f>'Gas Monthly Avg&amp; Bidweek Prices'!L321</f>
        <v>5.16</v>
      </c>
      <c r="Z280" s="554">
        <f t="shared" si="149"/>
        <v>0.75923624999999983</v>
      </c>
    </row>
    <row r="281" spans="1:26" x14ac:dyDescent="0.2">
      <c r="A281" s="21">
        <v>42886</v>
      </c>
      <c r="D281" s="436">
        <v>50.246666666666663</v>
      </c>
      <c r="E281" s="22">
        <v>48.582258064516132</v>
      </c>
      <c r="G281" s="77">
        <f t="shared" ref="G281" si="154">D281/E281</f>
        <v>1.0342595974015911</v>
      </c>
      <c r="H281" s="55">
        <f t="shared" ref="H281" si="155">SUM(G270:G281)/12</f>
        <v>1.0163312685281398</v>
      </c>
      <c r="L281" s="448">
        <v>45.06</v>
      </c>
      <c r="O281" s="162">
        <v>64</v>
      </c>
      <c r="P281" s="382">
        <f t="shared" si="34"/>
        <v>26.88</v>
      </c>
      <c r="R281" s="161">
        <v>38.81</v>
      </c>
      <c r="S281" s="22"/>
      <c r="V281" s="18">
        <f>'Gas Monthly Avg&amp; Bidweek Prices'!$AB322</f>
        <v>0.73482000000000003</v>
      </c>
      <c r="W281" s="36"/>
      <c r="X281" s="30">
        <f>'Gas Monthly Avg&amp; Bidweek Prices'!L322</f>
        <v>4.8</v>
      </c>
      <c r="Z281" s="554">
        <f t="shared" si="149"/>
        <v>0.75585408333333337</v>
      </c>
    </row>
    <row r="282" spans="1:26" x14ac:dyDescent="0.2">
      <c r="A282" s="21">
        <v>42916</v>
      </c>
      <c r="D282" s="436">
        <v>46.332666666666682</v>
      </c>
      <c r="E282" s="22">
        <v>45.226333333333351</v>
      </c>
      <c r="G282" s="77">
        <f t="shared" ref="G282" si="156">D282/E282</f>
        <v>1.0244621496325887</v>
      </c>
      <c r="H282" s="55">
        <f t="shared" ref="H282" si="157">SUM(G271:G282)/12</f>
        <v>1.0194033354634389</v>
      </c>
      <c r="L282" s="448">
        <v>41.71</v>
      </c>
      <c r="O282" s="162">
        <v>59</v>
      </c>
      <c r="P282" s="382">
        <f t="shared" si="34"/>
        <v>24.779999999999998</v>
      </c>
      <c r="R282" s="161">
        <v>35.46</v>
      </c>
      <c r="S282" s="22"/>
      <c r="V282" s="18">
        <f>'Gas Monthly Avg&amp; Bidweek Prices'!$AB323</f>
        <v>0.74981299999999995</v>
      </c>
      <c r="W282" s="36"/>
      <c r="X282" s="30">
        <f>'Gas Monthly Avg&amp; Bidweek Prices'!L323</f>
        <v>4.6100000000000003</v>
      </c>
      <c r="Z282" s="554">
        <f t="shared" si="149"/>
        <v>0.75374466666666662</v>
      </c>
    </row>
    <row r="283" spans="1:26" x14ac:dyDescent="0.2">
      <c r="A283" s="21">
        <v>42947</v>
      </c>
      <c r="D283" s="436">
        <v>48.382903225806452</v>
      </c>
      <c r="E283" s="22">
        <v>46.61774193548387</v>
      </c>
      <c r="G283" s="77">
        <f t="shared" ref="G283" si="158">D283/E283</f>
        <v>1.037864581531329</v>
      </c>
      <c r="H283" s="55">
        <f t="shared" ref="H283" si="159">SUM(G272:G283)/12</f>
        <v>1.0223032107402856</v>
      </c>
      <c r="L283" s="448">
        <v>43.1</v>
      </c>
      <c r="O283" s="162">
        <v>64.7</v>
      </c>
      <c r="P283" s="382">
        <f t="shared" si="34"/>
        <v>27.173999999999999</v>
      </c>
      <c r="R283" s="161">
        <v>36.85</v>
      </c>
      <c r="S283" s="22"/>
      <c r="V283" s="18">
        <f>'Gas Monthly Avg&amp; Bidweek Prices'!$AB324</f>
        <v>0.78481100000000004</v>
      </c>
      <c r="W283" s="36"/>
      <c r="X283" s="30">
        <f>'Gas Monthly Avg&amp; Bidweek Prices'!L324</f>
        <v>4.26</v>
      </c>
      <c r="Z283" s="554">
        <f t="shared" si="149"/>
        <v>0.75516758333333334</v>
      </c>
    </row>
    <row r="284" spans="1:26" x14ac:dyDescent="0.2">
      <c r="A284" s="21">
        <v>42978</v>
      </c>
      <c r="D284" s="436">
        <v>51.701935483870969</v>
      </c>
      <c r="E284" s="22">
        <v>48.222258064516133</v>
      </c>
      <c r="G284" s="77">
        <f t="shared" ref="G284" si="160">D284/E284</f>
        <v>1.0721591555231489</v>
      </c>
      <c r="H284" s="55">
        <f t="shared" ref="H284" si="161">SUM(G273:G284)/12</f>
        <v>1.0263746334733179</v>
      </c>
      <c r="L284" s="448">
        <v>44.7</v>
      </c>
      <c r="O284" s="162">
        <v>75.8</v>
      </c>
      <c r="P284" s="382">
        <f t="shared" si="34"/>
        <v>31.835999999999999</v>
      </c>
      <c r="R284" s="161">
        <v>38.450000000000003</v>
      </c>
      <c r="S284" s="22"/>
      <c r="V284" s="18">
        <f>'Gas Monthly Avg&amp; Bidweek Prices'!$AB325</f>
        <v>0.79339899999999997</v>
      </c>
      <c r="W284" s="36"/>
      <c r="X284" s="30">
        <f>'Gas Monthly Avg&amp; Bidweek Prices'!L325</f>
        <v>3.88</v>
      </c>
      <c r="Z284" s="554">
        <f t="shared" si="149"/>
        <v>0.75718849999999982</v>
      </c>
    </row>
    <row r="285" spans="1:26" x14ac:dyDescent="0.2">
      <c r="A285" s="21">
        <v>43008</v>
      </c>
      <c r="D285" s="436">
        <v>56.010333333333342</v>
      </c>
      <c r="E285" s="22">
        <v>49.571333333333349</v>
      </c>
      <c r="G285" s="77">
        <f t="shared" ref="G285" si="162">D285/E285</f>
        <v>1.1298936213133932</v>
      </c>
      <c r="H285" s="55">
        <f t="shared" ref="H285" si="163">SUM(G274:G285)/12</f>
        <v>1.0342820895294473</v>
      </c>
      <c r="L285" s="448">
        <v>46.06</v>
      </c>
      <c r="O285" s="162">
        <v>88.3</v>
      </c>
      <c r="P285" s="382">
        <f t="shared" si="34"/>
        <v>37.085999999999999</v>
      </c>
      <c r="R285" s="161">
        <v>39.81</v>
      </c>
      <c r="S285" s="22"/>
      <c r="V285" s="18">
        <f>'Gas Monthly Avg&amp; Bidweek Prices'!$AB326</f>
        <v>0.813639</v>
      </c>
      <c r="W285" s="36"/>
      <c r="X285" s="30">
        <f>'Gas Monthly Avg&amp; Bidweek Prices'!L326</f>
        <v>3.88</v>
      </c>
      <c r="Z285" s="554">
        <f t="shared" si="149"/>
        <v>0.76135283333333337</v>
      </c>
    </row>
    <row r="286" spans="1:26" x14ac:dyDescent="0.2">
      <c r="A286" s="21">
        <v>43039</v>
      </c>
      <c r="D286" s="436">
        <v>57.515806451612917</v>
      </c>
      <c r="E286" s="22">
        <v>51.579677419354866</v>
      </c>
      <c r="G286" s="77">
        <f t="shared" ref="G286" si="164">D286/E286</f>
        <v>1.1150865869903748</v>
      </c>
      <c r="H286" s="55">
        <f t="shared" ref="H286" si="165">SUM(G275:G286)/12</f>
        <v>1.044592870991407</v>
      </c>
      <c r="L286" s="448">
        <v>48.06</v>
      </c>
      <c r="O286" s="162">
        <v>93.4</v>
      </c>
      <c r="P286" s="382">
        <f t="shared" si="34"/>
        <v>39.228000000000002</v>
      </c>
      <c r="R286" s="161">
        <v>41.81</v>
      </c>
      <c r="S286" s="22"/>
      <c r="V286" s="18">
        <f>'Gas Monthly Avg&amp; Bidweek Prices'!$AB327</f>
        <v>0.795122</v>
      </c>
      <c r="W286" s="36"/>
      <c r="X286" s="30">
        <f>'Gas Monthly Avg&amp; Bidweek Prices'!L327</f>
        <v>4.0199999999999996</v>
      </c>
      <c r="Z286" s="554">
        <f t="shared" si="149"/>
        <v>0.76466716666666656</v>
      </c>
    </row>
    <row r="287" spans="1:26" x14ac:dyDescent="0.2">
      <c r="A287" s="21">
        <v>43069</v>
      </c>
      <c r="D287" s="436">
        <v>62.702999999999982</v>
      </c>
      <c r="E287" s="22">
        <v>56.789999999999992</v>
      </c>
      <c r="G287" s="77">
        <f t="shared" ref="G287" si="166">D287/E287</f>
        <v>1.1041204437400949</v>
      </c>
      <c r="H287" s="55">
        <f t="shared" ref="H287" si="167">SUM(G276:G287)/12</f>
        <v>1.0552513365763476</v>
      </c>
      <c r="L287" s="448">
        <v>53.27</v>
      </c>
      <c r="O287" s="162">
        <v>98</v>
      </c>
      <c r="P287" s="382">
        <f t="shared" si="34"/>
        <v>41.16</v>
      </c>
      <c r="R287" s="161">
        <v>47.02</v>
      </c>
      <c r="S287" s="22"/>
      <c r="V287" s="18">
        <f>'Gas Monthly Avg&amp; Bidweek Prices'!$AB328</f>
        <v>0.78384399999999999</v>
      </c>
      <c r="W287" s="36"/>
      <c r="X287" s="30">
        <f>'Gas Monthly Avg&amp; Bidweek Prices'!L328</f>
        <v>4.47</v>
      </c>
      <c r="Z287" s="554">
        <f t="shared" si="149"/>
        <v>0.76807191666666663</v>
      </c>
    </row>
    <row r="288" spans="1:26" x14ac:dyDescent="0.2">
      <c r="A288" s="21">
        <v>43100</v>
      </c>
      <c r="D288" s="436">
        <v>64.499354838709664</v>
      </c>
      <c r="E288" s="22">
        <v>58.104193548387094</v>
      </c>
      <c r="G288" s="77">
        <f t="shared" ref="G288" si="168">D288/E288</f>
        <v>1.1100636787084379</v>
      </c>
      <c r="H288" s="55">
        <f t="shared" ref="H288" si="169">SUM(G277:G288)/12</f>
        <v>1.0626329834343589</v>
      </c>
      <c r="L288" s="448">
        <v>54.57</v>
      </c>
      <c r="O288" s="162">
        <v>95.7</v>
      </c>
      <c r="P288" s="382">
        <f t="shared" si="34"/>
        <v>40.194000000000003</v>
      </c>
      <c r="R288" s="161">
        <v>48.32</v>
      </c>
      <c r="S288" s="22"/>
      <c r="V288" s="18">
        <f>'Gas Monthly Avg&amp; Bidweek Prices'!$AB329</f>
        <v>0.78223299999999996</v>
      </c>
      <c r="W288" s="36"/>
      <c r="X288" s="30">
        <f>'Gas Monthly Avg&amp; Bidweek Prices'!L329</f>
        <v>4.74</v>
      </c>
      <c r="Z288" s="554">
        <f t="shared" si="149"/>
        <v>0.7708246666666666</v>
      </c>
    </row>
    <row r="289" spans="1:26" x14ac:dyDescent="0.2">
      <c r="A289" s="21">
        <v>43131</v>
      </c>
      <c r="D289" s="436">
        <v>69.000322580645147</v>
      </c>
      <c r="E289" s="22">
        <v>63.614838709677407</v>
      </c>
      <c r="G289" s="77">
        <f t="shared" ref="G289" si="170">D289/E289</f>
        <v>1.084657667616604</v>
      </c>
      <c r="H289" s="55">
        <f t="shared" ref="H289" si="171">SUM(G278:G289)/12</f>
        <v>1.0666124819968374</v>
      </c>
      <c r="L289" s="448">
        <v>60.1</v>
      </c>
      <c r="O289" s="162">
        <v>90.4</v>
      </c>
      <c r="P289" s="382">
        <f t="shared" si="34"/>
        <v>37.968000000000004</v>
      </c>
      <c r="R289" s="161">
        <v>53.85</v>
      </c>
      <c r="S289" s="22"/>
      <c r="V289" s="18">
        <f>'Gas Monthly Avg&amp; Bidweek Prices'!$AB330</f>
        <v>0.80296100000000004</v>
      </c>
      <c r="W289" s="36"/>
      <c r="X289" s="30">
        <f>'Gas Monthly Avg&amp; Bidweek Prices'!L330</f>
        <v>4.34</v>
      </c>
      <c r="Z289" s="554">
        <f t="shared" si="149"/>
        <v>0.77480175000000007</v>
      </c>
    </row>
    <row r="290" spans="1:26" x14ac:dyDescent="0.2">
      <c r="A290" s="21">
        <v>43159</v>
      </c>
      <c r="D290" s="436">
        <v>65.357499999999987</v>
      </c>
      <c r="E290" s="22">
        <v>62.247500000000009</v>
      </c>
      <c r="G290" s="77">
        <f t="shared" ref="G290" si="172">D290/E290</f>
        <v>1.049961845857263</v>
      </c>
      <c r="H290" s="55">
        <f t="shared" ref="H290" si="173">SUM(G279:G290)/12</f>
        <v>1.0686289133359395</v>
      </c>
      <c r="L290" s="448">
        <v>58.72</v>
      </c>
      <c r="O290" s="162">
        <v>82.7</v>
      </c>
      <c r="P290" s="382">
        <f t="shared" si="34"/>
        <v>34.734000000000002</v>
      </c>
      <c r="R290" s="161">
        <v>52.47</v>
      </c>
      <c r="S290" s="22"/>
      <c r="V290" s="18">
        <f>'Gas Monthly Avg&amp; Bidweek Prices'!$AB331</f>
        <v>0.79685300000000003</v>
      </c>
      <c r="W290" s="36"/>
      <c r="X290" s="30">
        <f>'Gas Monthly Avg&amp; Bidweek Prices'!L331</f>
        <v>5.62</v>
      </c>
      <c r="Z290" s="554">
        <f t="shared" si="149"/>
        <v>0.77755358333333346</v>
      </c>
    </row>
    <row r="291" spans="1:26" x14ac:dyDescent="0.2">
      <c r="A291" s="21">
        <v>43190</v>
      </c>
      <c r="D291" s="436">
        <v>66.151935483870972</v>
      </c>
      <c r="E291" s="22">
        <v>62.939032258064522</v>
      </c>
      <c r="G291" s="77">
        <f t="shared" ref="G291" si="174">D291/E291</f>
        <v>1.0510478650614266</v>
      </c>
      <c r="H291" s="55">
        <f t="shared" ref="H291" si="175">SUM(G280:G291)/12</f>
        <v>1.0697701614503889</v>
      </c>
      <c r="L291" s="448">
        <v>59.43</v>
      </c>
      <c r="O291" s="162">
        <v>78.8</v>
      </c>
      <c r="P291" s="382">
        <f t="shared" si="34"/>
        <v>33.095999999999997</v>
      </c>
      <c r="R291" s="161">
        <v>53.18</v>
      </c>
      <c r="S291" s="22"/>
      <c r="V291" s="18">
        <f>'Gas Monthly Avg&amp; Bidweek Prices'!$AB332</f>
        <v>0.77370099999999997</v>
      </c>
      <c r="W291" s="36"/>
      <c r="X291" s="30">
        <f>'Gas Monthly Avg&amp; Bidweek Prices'!L332</f>
        <v>4.45</v>
      </c>
      <c r="Z291" s="554">
        <f t="shared" si="149"/>
        <v>0.77976641666666657</v>
      </c>
    </row>
    <row r="292" spans="1:26" x14ac:dyDescent="0.2">
      <c r="A292" s="21">
        <v>43220</v>
      </c>
      <c r="D292" s="436">
        <v>71.981333333333325</v>
      </c>
      <c r="E292" s="22">
        <v>66.320999999999984</v>
      </c>
      <c r="G292" s="77">
        <f t="shared" ref="G292" si="176">D292/E292</f>
        <v>1.0853475269271173</v>
      </c>
      <c r="H292" s="55">
        <f t="shared" ref="H292" si="177">SUM(G281:G292)/12</f>
        <v>1.0749103933586139</v>
      </c>
      <c r="L292" s="448">
        <v>62.8</v>
      </c>
      <c r="O292" s="162">
        <v>82.1</v>
      </c>
      <c r="P292" s="382">
        <f t="shared" si="34"/>
        <v>34.481999999999999</v>
      </c>
      <c r="R292" s="161">
        <v>56.55</v>
      </c>
      <c r="S292" s="22"/>
      <c r="V292" s="18">
        <f>'Gas Monthly Avg&amp; Bidweek Prices'!$AB333</f>
        <v>0.78429199999999999</v>
      </c>
      <c r="W292" s="36"/>
      <c r="X292" s="30">
        <f>'Gas Monthly Avg&amp; Bidweek Prices'!L333</f>
        <v>4.5599999999999996</v>
      </c>
      <c r="Z292" s="554">
        <f t="shared" si="149"/>
        <v>0.78295733333333339</v>
      </c>
    </row>
    <row r="293" spans="1:26" x14ac:dyDescent="0.2">
      <c r="A293" s="21">
        <v>43251</v>
      </c>
      <c r="D293" s="436">
        <v>76.839677419354842</v>
      </c>
      <c r="E293" s="22">
        <v>69.892580645161303</v>
      </c>
      <c r="G293" s="77">
        <f t="shared" ref="G293" si="178">D293/E293</f>
        <v>1.099396770158815</v>
      </c>
      <c r="H293" s="55">
        <f t="shared" ref="H293" si="179">SUM(G282:G293)/12</f>
        <v>1.0803384910883829</v>
      </c>
      <c r="L293" s="448">
        <v>66.37</v>
      </c>
      <c r="O293" s="162">
        <v>91.7</v>
      </c>
      <c r="P293" s="382">
        <f t="shared" si="34"/>
        <v>38.514000000000003</v>
      </c>
      <c r="R293" s="161">
        <v>60.12</v>
      </c>
      <c r="S293" s="22"/>
      <c r="V293" s="18">
        <f>'Gas Monthly Avg&amp; Bidweek Prices'!$AB334</f>
        <v>0.77703599999999995</v>
      </c>
      <c r="W293" s="36"/>
      <c r="X293" s="30">
        <f>'Gas Monthly Avg&amp; Bidweek Prices'!L334</f>
        <v>5.03</v>
      </c>
      <c r="Z293" s="554">
        <f t="shared" si="149"/>
        <v>0.7864753333333333</v>
      </c>
    </row>
    <row r="294" spans="1:26" x14ac:dyDescent="0.2">
      <c r="A294" s="21">
        <v>43281</v>
      </c>
      <c r="D294" s="436">
        <v>74.354000000000013</v>
      </c>
      <c r="E294" s="22">
        <v>67.276999999999987</v>
      </c>
      <c r="G294" s="77">
        <f t="shared" ref="G294" si="180">D294/E294</f>
        <v>1.1051919675371973</v>
      </c>
      <c r="H294" s="55">
        <f t="shared" ref="H294" si="181">SUM(G283:G294)/12</f>
        <v>1.0870659759137669</v>
      </c>
      <c r="L294" s="448">
        <v>63.75</v>
      </c>
      <c r="O294" s="162">
        <v>88</v>
      </c>
      <c r="P294" s="382">
        <f t="shared" si="34"/>
        <v>36.96</v>
      </c>
      <c r="R294" s="161">
        <v>57.5</v>
      </c>
      <c r="S294" s="22"/>
      <c r="V294" s="18">
        <f>'Gas Monthly Avg&amp; Bidweek Prices'!$AB335</f>
        <v>0.76258199999999998</v>
      </c>
      <c r="W294" s="36"/>
      <c r="X294" s="30">
        <f>'Gas Monthly Avg&amp; Bidweek Prices'!L335</f>
        <v>4.6500000000000004</v>
      </c>
      <c r="Z294" s="554">
        <f t="shared" si="149"/>
        <v>0.78753941666666671</v>
      </c>
    </row>
    <row r="295" spans="1:26" x14ac:dyDescent="0.2">
      <c r="A295" s="21">
        <v>43312</v>
      </c>
      <c r="D295" s="436">
        <v>74.28612903225806</v>
      </c>
      <c r="E295" s="22">
        <v>70.917096774193553</v>
      </c>
      <c r="G295" s="77">
        <f t="shared" ref="G295" si="182">D295/E295</f>
        <v>1.0475066297312172</v>
      </c>
      <c r="H295" s="55">
        <f t="shared" ref="H295" si="183">SUM(G284:G295)/12</f>
        <v>1.087869479930424</v>
      </c>
      <c r="L295" s="448">
        <v>67.400000000000006</v>
      </c>
      <c r="O295" s="162">
        <v>93.8</v>
      </c>
      <c r="P295" s="382">
        <f t="shared" si="34"/>
        <v>39.396000000000001</v>
      </c>
      <c r="R295" s="161">
        <v>61.15</v>
      </c>
      <c r="S295" s="22"/>
      <c r="V295" s="554">
        <f>'Gas Monthly Avg&amp; Bidweek Prices'!$AB336</f>
        <v>0.76061599999999996</v>
      </c>
      <c r="W295" s="36"/>
      <c r="X295" s="30">
        <f>'Gas Monthly Avg&amp; Bidweek Prices'!L336</f>
        <v>5.28</v>
      </c>
      <c r="Z295" s="554">
        <f t="shared" si="149"/>
        <v>0.78552316666666655</v>
      </c>
    </row>
    <row r="296" spans="1:26" x14ac:dyDescent="0.2">
      <c r="A296" s="21">
        <v>43343</v>
      </c>
      <c r="D296" s="436">
        <v>72.393870967741961</v>
      </c>
      <c r="E296" s="22">
        <v>67.804516129032265</v>
      </c>
      <c r="G296" s="77">
        <f t="shared" ref="G296" si="184">D296/E296</f>
        <v>1.0676850909160112</v>
      </c>
      <c r="H296" s="55">
        <f t="shared" ref="H296" si="185">SUM(G285:G296)/12</f>
        <v>1.0874966412131626</v>
      </c>
      <c r="L296" s="448">
        <v>64.28</v>
      </c>
      <c r="O296" s="162">
        <v>97.4</v>
      </c>
      <c r="P296" s="382">
        <f t="shared" si="34"/>
        <v>40.908000000000001</v>
      </c>
      <c r="R296" s="161">
        <v>58.03</v>
      </c>
      <c r="S296" s="22"/>
      <c r="V296" s="554">
        <f>'Gas Monthly Avg&amp; Bidweek Prices'!$AB337</f>
        <v>0.76641700000000001</v>
      </c>
      <c r="W296" s="36"/>
      <c r="X296" s="30">
        <f>'Gas Monthly Avg&amp; Bidweek Prices'!L337</f>
        <v>5.33</v>
      </c>
      <c r="Z296" s="554">
        <f t="shared" si="149"/>
        <v>0.78327466666666667</v>
      </c>
    </row>
    <row r="297" spans="1:26" x14ac:dyDescent="0.2">
      <c r="A297" s="21">
        <v>43373</v>
      </c>
      <c r="D297" s="436">
        <v>78.725999999999971</v>
      </c>
      <c r="E297" s="22">
        <v>70.084999999999994</v>
      </c>
      <c r="G297" s="77">
        <f t="shared" ref="G297" si="186">D297/E297</f>
        <v>1.1232931440393805</v>
      </c>
      <c r="H297" s="55">
        <f t="shared" ref="H297" si="187">SUM(G286:G297)/12</f>
        <v>1.0869466014403282</v>
      </c>
      <c r="L297" s="448">
        <v>66.569999999999993</v>
      </c>
      <c r="O297" s="162">
        <v>105.7</v>
      </c>
      <c r="P297" s="382">
        <f t="shared" si="34"/>
        <v>44.393999999999998</v>
      </c>
      <c r="R297" s="161">
        <v>60.32</v>
      </c>
      <c r="S297" s="22"/>
      <c r="V297" s="554">
        <f>'Gas Monthly Avg&amp; Bidweek Prices'!$AB338</f>
        <v>0.76698500000000003</v>
      </c>
      <c r="W297" s="36"/>
      <c r="X297" s="30">
        <f>'Gas Monthly Avg&amp; Bidweek Prices'!L338</f>
        <v>4.78</v>
      </c>
      <c r="Z297" s="554">
        <f t="shared" si="149"/>
        <v>0.77938683333333325</v>
      </c>
    </row>
    <row r="298" spans="1:26" x14ac:dyDescent="0.2">
      <c r="A298" s="21">
        <v>43404</v>
      </c>
      <c r="D298" s="436">
        <v>80.99870967741937</v>
      </c>
      <c r="E298" s="22">
        <v>70.716451612903214</v>
      </c>
      <c r="G298" s="77">
        <f t="shared" ref="G298" si="188">D298/E298</f>
        <v>1.1454012161243681</v>
      </c>
      <c r="H298" s="55">
        <f t="shared" ref="H298" si="189">SUM(G287:G298)/12</f>
        <v>1.0894728205348276</v>
      </c>
      <c r="L298" s="448">
        <v>67.19</v>
      </c>
      <c r="O298" s="162">
        <v>95.9</v>
      </c>
      <c r="P298" s="382">
        <f t="shared" si="34"/>
        <v>40.278000000000006</v>
      </c>
      <c r="R298" s="161">
        <v>60.94</v>
      </c>
      <c r="S298" s="22"/>
      <c r="V298" s="554">
        <f>'Gas Monthly Avg&amp; Bidweek Prices'!$AB339</f>
        <v>0.76862699999999995</v>
      </c>
      <c r="W298" s="36"/>
      <c r="X298" s="30">
        <f>'Gas Monthly Avg&amp; Bidweek Prices'!L339</f>
        <v>4.92</v>
      </c>
      <c r="Z298" s="554">
        <f t="shared" si="149"/>
        <v>0.77717891666666672</v>
      </c>
    </row>
    <row r="299" spans="1:26" x14ac:dyDescent="0.2">
      <c r="A299" s="21">
        <v>43434</v>
      </c>
      <c r="D299" s="436">
        <v>65.022000000000006</v>
      </c>
      <c r="E299" s="22">
        <v>56.85366666666669</v>
      </c>
      <c r="G299" s="77">
        <f t="shared" ref="G299" si="190">D299/E299</f>
        <v>1.1436729381277075</v>
      </c>
      <c r="H299" s="55">
        <f t="shared" ref="H299" si="191">SUM(G288:G299)/12</f>
        <v>1.0927688617337956</v>
      </c>
      <c r="L299" s="448">
        <v>53.33</v>
      </c>
      <c r="O299" s="162">
        <v>74.5</v>
      </c>
      <c r="P299" s="382">
        <f t="shared" si="34"/>
        <v>31.29</v>
      </c>
      <c r="R299" s="161">
        <v>47.08</v>
      </c>
      <c r="S299" s="22"/>
      <c r="V299" s="554">
        <f>'Gas Monthly Avg&amp; Bidweek Prices'!$AB340</f>
        <v>0.75794700000000004</v>
      </c>
      <c r="W299" s="36"/>
      <c r="X299" s="30">
        <f>'Gas Monthly Avg&amp; Bidweek Prices'!L340</f>
        <v>5.62</v>
      </c>
      <c r="Z299" s="554">
        <f t="shared" si="149"/>
        <v>0.77502083333333316</v>
      </c>
    </row>
    <row r="300" spans="1:26" x14ac:dyDescent="0.2">
      <c r="A300" s="21">
        <v>43465</v>
      </c>
      <c r="D300" s="436">
        <v>56.209032258064511</v>
      </c>
      <c r="E300" s="22">
        <v>48.822903225806442</v>
      </c>
      <c r="G300" s="77">
        <f t="shared" ref="G300" si="192">D300/E300</f>
        <v>1.1512841011952351</v>
      </c>
      <c r="H300" s="55">
        <f t="shared" ref="H300" si="193">SUM(G289:G300)/12</f>
        <v>1.0962038969410286</v>
      </c>
      <c r="L300" s="448">
        <v>45.3065</v>
      </c>
      <c r="O300" s="162">
        <v>67.7</v>
      </c>
      <c r="P300" s="382">
        <f t="shared" si="34"/>
        <v>28.434000000000001</v>
      </c>
      <c r="R300" s="161">
        <v>39.06</v>
      </c>
      <c r="S300" s="22"/>
      <c r="V300" s="554">
        <f>'Gas Monthly Avg&amp; Bidweek Prices'!$AB341</f>
        <v>0.74483299999999997</v>
      </c>
      <c r="W300" s="36"/>
      <c r="X300" s="30">
        <f>'Gas Monthly Avg&amp; Bidweek Prices'!L341</f>
        <v>6.84</v>
      </c>
      <c r="Z300" s="554">
        <f t="shared" si="149"/>
        <v>0.7719041666666665</v>
      </c>
    </row>
    <row r="301" spans="1:26" x14ac:dyDescent="0.2">
      <c r="A301" s="21">
        <v>43496</v>
      </c>
      <c r="D301" s="436">
        <v>59.174193548387102</v>
      </c>
      <c r="E301" s="22">
        <v>51.479032258064521</v>
      </c>
      <c r="G301" s="77">
        <f t="shared" ref="G301" si="194">D301/E301</f>
        <v>1.1494814675564746</v>
      </c>
      <c r="H301" s="55">
        <f t="shared" ref="H301" si="195">SUM(G290:G301)/12</f>
        <v>1.1016058802693511</v>
      </c>
      <c r="L301" s="448">
        <v>47.96</v>
      </c>
      <c r="O301" s="162">
        <v>66.5</v>
      </c>
      <c r="P301" s="382">
        <f t="shared" si="34"/>
        <v>27.93</v>
      </c>
      <c r="R301" s="161">
        <v>41.71</v>
      </c>
      <c r="S301" s="22"/>
      <c r="V301" s="554">
        <f>'Gas Monthly Avg&amp; Bidweek Prices'!$AB342</f>
        <v>0.75009300000000001</v>
      </c>
      <c r="W301" s="36"/>
      <c r="X301" s="30">
        <f>'Gas Monthly Avg&amp; Bidweek Prices'!L342</f>
        <v>5.89</v>
      </c>
      <c r="Z301" s="554">
        <f t="shared" si="149"/>
        <v>0.76749849999999986</v>
      </c>
    </row>
    <row r="302" spans="1:26" x14ac:dyDescent="0.2">
      <c r="A302" s="21">
        <v>43524</v>
      </c>
      <c r="D302" s="436">
        <v>63.956785714285722</v>
      </c>
      <c r="E302" s="22">
        <v>55.07</v>
      </c>
      <c r="G302" s="77">
        <f t="shared" ref="G302" si="196">D302/E302</f>
        <v>1.1613725388466629</v>
      </c>
      <c r="H302" s="55">
        <f t="shared" ref="H302" si="197">SUM(G291:G302)/12</f>
        <v>1.1108901046851347</v>
      </c>
      <c r="L302" s="448">
        <v>51.54</v>
      </c>
      <c r="O302" s="162">
        <v>67.3</v>
      </c>
      <c r="P302" s="382">
        <f t="shared" si="34"/>
        <v>28.265999999999998</v>
      </c>
      <c r="R302" s="161">
        <v>45.29</v>
      </c>
      <c r="S302" s="22"/>
      <c r="V302" s="554">
        <f>'Gas Monthly Avg&amp; Bidweek Prices'!$AB343</f>
        <v>0.75675049999999999</v>
      </c>
      <c r="W302" s="36"/>
      <c r="X302" s="30">
        <f>'Gas Monthly Avg&amp; Bidweek Prices'!L343</f>
        <v>5.0599999999999996</v>
      </c>
      <c r="Z302" s="554">
        <f t="shared" si="149"/>
        <v>0.76415662500000003</v>
      </c>
    </row>
    <row r="303" spans="1:26" x14ac:dyDescent="0.2">
      <c r="A303" s="21">
        <v>43555</v>
      </c>
      <c r="D303" s="436">
        <v>66.074516129032261</v>
      </c>
      <c r="E303" s="22">
        <v>58.086129032258064</v>
      </c>
      <c r="G303" s="77">
        <f t="shared" ref="G303" si="198">D303/E303</f>
        <v>1.1375265873258287</v>
      </c>
      <c r="H303" s="55">
        <f t="shared" ref="H303" si="199">SUM(G292:G303)/12</f>
        <v>1.1180966648738349</v>
      </c>
      <c r="L303" s="448">
        <v>54.56</v>
      </c>
      <c r="O303" s="162">
        <v>67</v>
      </c>
      <c r="P303" s="382">
        <f t="shared" si="34"/>
        <v>28.14</v>
      </c>
      <c r="R303" s="161">
        <v>48.31</v>
      </c>
      <c r="S303" s="22"/>
      <c r="V303" s="554">
        <f>'Gas Monthly Avg&amp; Bidweek Prices'!$AB344</f>
        <v>0.74877899999999997</v>
      </c>
      <c r="W303" s="36"/>
      <c r="X303" s="30">
        <f>'Gas Monthly Avg&amp; Bidweek Prices'!L344</f>
        <v>4.84</v>
      </c>
      <c r="Z303" s="554">
        <f t="shared" si="149"/>
        <v>0.76207979166666684</v>
      </c>
    </row>
    <row r="304" spans="1:26" x14ac:dyDescent="0.2">
      <c r="A304" s="21">
        <v>43585</v>
      </c>
      <c r="D304" s="436">
        <v>71.103000000000009</v>
      </c>
      <c r="E304" s="22">
        <v>63.794333333333341</v>
      </c>
      <c r="G304" s="77">
        <f t="shared" ref="G304" si="200">D304/E304</f>
        <v>1.1145660795368451</v>
      </c>
      <c r="H304" s="55">
        <f t="shared" ref="H304" si="201">SUM(G293:G304)/12</f>
        <v>1.1205315442579786</v>
      </c>
      <c r="L304" s="448">
        <v>60.28</v>
      </c>
      <c r="O304" s="162">
        <v>64.2</v>
      </c>
      <c r="P304" s="382">
        <f t="shared" si="34"/>
        <v>26.964000000000002</v>
      </c>
      <c r="R304" s="161">
        <v>54.03</v>
      </c>
      <c r="S304" s="22"/>
      <c r="V304" s="554">
        <f>'Gas Monthly Avg&amp; Bidweek Prices'!$AB345</f>
        <v>0.74739800000000001</v>
      </c>
      <c r="W304" s="36"/>
      <c r="X304" s="30">
        <f>'Gas Monthly Avg&amp; Bidweek Prices'!L345</f>
        <v>4.7</v>
      </c>
      <c r="Z304" s="554">
        <f t="shared" si="149"/>
        <v>0.75900529166666664</v>
      </c>
    </row>
    <row r="305" spans="1:26" x14ac:dyDescent="0.2">
      <c r="A305" s="21">
        <v>43616</v>
      </c>
      <c r="D305" s="436">
        <v>71.224838709677442</v>
      </c>
      <c r="E305" s="22">
        <v>60.891935483870981</v>
      </c>
      <c r="G305" s="77">
        <f t="shared" ref="G305" si="202">D305/E305</f>
        <v>1.1696924747702171</v>
      </c>
      <c r="H305" s="55">
        <f t="shared" ref="H305" si="203">SUM(G294:G305)/12</f>
        <v>1.126389519642262</v>
      </c>
      <c r="L305" s="448">
        <v>57.37</v>
      </c>
      <c r="O305" s="162">
        <v>57.7</v>
      </c>
      <c r="P305" s="382">
        <f t="shared" si="34"/>
        <v>24.234000000000002</v>
      </c>
      <c r="R305" s="161">
        <v>51.12</v>
      </c>
      <c r="S305" s="22"/>
      <c r="V305" s="554">
        <f>'Gas Monthly Avg&amp; Bidweek Prices'!$AB346</f>
        <v>0.74321700000000002</v>
      </c>
      <c r="W305" s="36"/>
      <c r="X305" s="30">
        <f>'Gas Monthly Avg&amp; Bidweek Prices'!L346</f>
        <v>4.3899999999999997</v>
      </c>
      <c r="Z305" s="554">
        <f t="shared" si="149"/>
        <v>0.75618704166666662</v>
      </c>
    </row>
    <row r="306" spans="1:26" x14ac:dyDescent="0.2">
      <c r="A306" s="21">
        <v>43646</v>
      </c>
      <c r="D306" s="436">
        <v>64.648333333333326</v>
      </c>
      <c r="E306" s="22">
        <v>54.864333333333342</v>
      </c>
      <c r="G306" s="77">
        <f t="shared" ref="G306" si="204">D306/E306</f>
        <v>1.1783307917104613</v>
      </c>
      <c r="H306" s="55">
        <f t="shared" ref="H306" si="205">SUM(G295:G306)/12</f>
        <v>1.1324844216567007</v>
      </c>
      <c r="L306" s="448">
        <v>51.35</v>
      </c>
      <c r="O306" s="162">
        <v>44.9</v>
      </c>
      <c r="P306" s="382">
        <f t="shared" si="34"/>
        <v>18.858000000000001</v>
      </c>
      <c r="R306" s="161">
        <v>45.1</v>
      </c>
      <c r="S306" s="22"/>
      <c r="V306" s="554">
        <f>'Gas Monthly Avg&amp; Bidweek Prices'!$AB347</f>
        <v>0.75123499999999999</v>
      </c>
      <c r="W306" s="36"/>
      <c r="X306" s="30">
        <f>'Gas Monthly Avg&amp; Bidweek Prices'!L347</f>
        <v>4.57</v>
      </c>
      <c r="Z306" s="554">
        <f t="shared" si="149"/>
        <v>0.75524145833333323</v>
      </c>
    </row>
    <row r="307" spans="1:26" x14ac:dyDescent="0.2">
      <c r="A307" s="21">
        <v>43677</v>
      </c>
      <c r="D307" s="436">
        <v>63.835483870967735</v>
      </c>
      <c r="E307" s="22">
        <v>57.49870967741937</v>
      </c>
      <c r="G307" s="77">
        <f t="shared" ref="G307" si="206">D307/E307</f>
        <v>1.1102072416772322</v>
      </c>
      <c r="H307" s="55">
        <f t="shared" ref="H307" si="207">SUM(G296:G307)/12</f>
        <v>1.1377094726522019</v>
      </c>
      <c r="L307" s="448">
        <v>53.98</v>
      </c>
      <c r="O307" s="162">
        <v>48.7</v>
      </c>
      <c r="P307" s="382">
        <f t="shared" si="34"/>
        <v>20.454000000000001</v>
      </c>
      <c r="R307" s="161">
        <v>47.73</v>
      </c>
      <c r="S307" s="22"/>
      <c r="V307" s="554">
        <f>'Gas Monthly Avg&amp; Bidweek Prices'!$AB348</f>
        <v>0.76357299999999995</v>
      </c>
      <c r="W307" s="36"/>
      <c r="X307" s="30">
        <f>'Gas Monthly Avg&amp; Bidweek Prices'!L348</f>
        <v>5.29</v>
      </c>
      <c r="Z307" s="554">
        <f t="shared" si="149"/>
        <v>0.75548787499999992</v>
      </c>
    </row>
    <row r="308" spans="1:26" x14ac:dyDescent="0.2">
      <c r="A308" s="21">
        <v>43708</v>
      </c>
      <c r="D308" s="436">
        <v>59.10387096774194</v>
      </c>
      <c r="E308" s="22">
        <v>54.840967741935486</v>
      </c>
      <c r="G308" s="77">
        <f t="shared" ref="G308" si="208">D308/E308</f>
        <v>1.0777320933843901</v>
      </c>
      <c r="H308" s="55">
        <f t="shared" ref="H308" si="209">SUM(G297:G308)/12</f>
        <v>1.1385467228579003</v>
      </c>
      <c r="L308" s="448">
        <v>51.31</v>
      </c>
      <c r="O308" s="162">
        <v>40.5</v>
      </c>
      <c r="P308" s="382">
        <f t="shared" si="34"/>
        <v>17.010000000000002</v>
      </c>
      <c r="R308" s="161">
        <v>45.06</v>
      </c>
      <c r="S308" s="22"/>
      <c r="V308" s="554">
        <f>'Gas Monthly Avg&amp; Bidweek Prices'!$AB349</f>
        <v>0.75378000000000001</v>
      </c>
      <c r="W308" s="36"/>
      <c r="X308" s="30">
        <f>'Gas Monthly Avg&amp; Bidweek Prices'!L349</f>
        <v>5.13</v>
      </c>
      <c r="Z308" s="554">
        <f t="shared" si="149"/>
        <v>0.75443479166666672</v>
      </c>
    </row>
    <row r="309" spans="1:26" x14ac:dyDescent="0.2">
      <c r="A309" s="21">
        <v>43738</v>
      </c>
      <c r="D309" s="436">
        <v>62.696000000000005</v>
      </c>
      <c r="E309" s="22">
        <v>56.676000000000009</v>
      </c>
      <c r="G309" s="77">
        <f t="shared" ref="G309" si="210">D309/E309</f>
        <v>1.1062177994212716</v>
      </c>
      <c r="H309" s="55">
        <f t="shared" ref="H309" si="211">SUM(G298:G309)/12</f>
        <v>1.1371237774730578</v>
      </c>
      <c r="L309" s="448">
        <v>53.16</v>
      </c>
      <c r="O309" s="162">
        <v>44.8</v>
      </c>
      <c r="P309" s="382">
        <f t="shared" si="34"/>
        <v>18.815999999999999</v>
      </c>
      <c r="R309" s="161">
        <v>46.91</v>
      </c>
      <c r="S309" s="22"/>
      <c r="V309" s="554">
        <f>'Gas Monthly Avg&amp; Bidweek Prices'!$AB350</f>
        <v>0.75479600000000002</v>
      </c>
      <c r="W309" s="36"/>
      <c r="X309" s="30">
        <f>'Gas Monthly Avg&amp; Bidweek Prices'!L350</f>
        <v>5.28</v>
      </c>
      <c r="Z309" s="554">
        <f t="shared" si="149"/>
        <v>0.75341904166666673</v>
      </c>
    </row>
    <row r="310" spans="1:26" x14ac:dyDescent="0.2">
      <c r="A310" s="21">
        <v>43769</v>
      </c>
      <c r="D310" s="436">
        <v>59.899354838709684</v>
      </c>
      <c r="E310" s="22">
        <v>54.13000000000001</v>
      </c>
      <c r="G310" s="77">
        <f t="shared" ref="G310" si="212">D310/E310</f>
        <v>1.1065833149586122</v>
      </c>
      <c r="H310" s="55">
        <f t="shared" ref="H310" si="213">SUM(G299:G310)/12</f>
        <v>1.1338889523759115</v>
      </c>
      <c r="L310" s="448">
        <v>50.61</v>
      </c>
      <c r="O310" s="162">
        <v>46.6</v>
      </c>
      <c r="P310" s="382">
        <f t="shared" si="34"/>
        <v>19.572000000000003</v>
      </c>
      <c r="R310" s="161">
        <v>44.36</v>
      </c>
      <c r="S310" s="22"/>
      <c r="V310" s="554">
        <f>'Gas Monthly Avg&amp; Bidweek Prices'!$AB351</f>
        <v>0.75781900000000002</v>
      </c>
      <c r="W310" s="36"/>
      <c r="X310" s="30">
        <f>'Gas Monthly Avg&amp; Bidweek Prices'!L351</f>
        <v>5.31</v>
      </c>
      <c r="Z310" s="554">
        <f t="shared" si="149"/>
        <v>0.75251837499999985</v>
      </c>
    </row>
    <row r="311" spans="1:26" x14ac:dyDescent="0.2">
      <c r="A311" s="21">
        <v>43799</v>
      </c>
      <c r="D311" s="436">
        <v>63.086333333333322</v>
      </c>
      <c r="E311" s="22">
        <v>57.084666666666664</v>
      </c>
      <c r="G311" s="77">
        <f t="shared" ref="G311" si="214">D311/E311</f>
        <v>1.1051362303946184</v>
      </c>
      <c r="H311" s="55">
        <f t="shared" ref="H311" si="215">SUM(G300:G311)/12</f>
        <v>1.1306775600648209</v>
      </c>
      <c r="L311" s="448">
        <v>53.57</v>
      </c>
      <c r="O311" s="162">
        <v>53.3</v>
      </c>
      <c r="P311" s="382">
        <f t="shared" si="34"/>
        <v>22.385999999999996</v>
      </c>
      <c r="R311" s="161">
        <v>47.32</v>
      </c>
      <c r="S311" s="22"/>
      <c r="V311" s="554">
        <f>'Gas Monthly Avg&amp; Bidweek Prices'!$AB352</f>
        <v>0.75572700000000004</v>
      </c>
      <c r="W311" s="36"/>
      <c r="X311" s="30">
        <f>'Gas Monthly Avg&amp; Bidweek Prices'!L352</f>
        <v>5.84</v>
      </c>
      <c r="Z311" s="554">
        <f t="shared" si="149"/>
        <v>0.75233337499999997</v>
      </c>
    </row>
    <row r="312" spans="1:26" x14ac:dyDescent="0.2">
      <c r="A312" s="21">
        <v>43830</v>
      </c>
      <c r="D312" s="436">
        <v>67.365806451612926</v>
      </c>
      <c r="E312" s="22">
        <v>59.84</v>
      </c>
      <c r="G312" s="77">
        <f t="shared" ref="G312" si="216">D312/E312</f>
        <v>1.125765482145938</v>
      </c>
      <c r="H312" s="55">
        <f t="shared" ref="H312" si="217">SUM(G301:G312)/12</f>
        <v>1.1285510084773793</v>
      </c>
      <c r="L312" s="448">
        <v>56.32</v>
      </c>
      <c r="O312" s="162">
        <v>49.6</v>
      </c>
      <c r="P312" s="382">
        <f t="shared" si="34"/>
        <v>20.832000000000001</v>
      </c>
      <c r="R312" s="161">
        <v>50.07</v>
      </c>
      <c r="S312" s="22"/>
      <c r="V312" s="554">
        <f>'Gas Monthly Avg&amp; Bidweek Prices'!$AB353</f>
        <v>0.75866699999999998</v>
      </c>
      <c r="W312" s="36"/>
      <c r="X312" s="30">
        <f>'Gas Monthly Avg&amp; Bidweek Prices'!L353</f>
        <v>5.55</v>
      </c>
      <c r="Z312" s="554">
        <f t="shared" si="149"/>
        <v>0.75348620833333335</v>
      </c>
    </row>
    <row r="313" spans="1:26" x14ac:dyDescent="0.2">
      <c r="A313" s="21">
        <v>43861</v>
      </c>
      <c r="D313" s="436">
        <v>64.079032258064487</v>
      </c>
      <c r="E313" s="22">
        <v>57.978709677419353</v>
      </c>
      <c r="G313" s="77">
        <f t="shared" ref="G313" si="218">D313/E313</f>
        <v>1.1052165978612833</v>
      </c>
      <c r="H313" s="55">
        <f t="shared" ref="H313" si="219">SUM(G302:G313)/12</f>
        <v>1.1248622693361134</v>
      </c>
      <c r="L313" s="448">
        <v>54.46</v>
      </c>
      <c r="O313" s="162">
        <v>43</v>
      </c>
      <c r="P313" s="382">
        <f t="shared" si="34"/>
        <v>18.059999999999999</v>
      </c>
      <c r="R313" s="161">
        <v>48.21</v>
      </c>
      <c r="S313" s="22"/>
      <c r="V313" s="554">
        <f>'Gas Monthly Avg&amp; Bidweek Prices'!$AB354</f>
        <v>0.765208</v>
      </c>
      <c r="W313" s="36"/>
      <c r="X313" s="30">
        <f>'Gas Monthly Avg&amp; Bidweek Prices'!L354</f>
        <v>5.4</v>
      </c>
      <c r="Z313" s="554">
        <f t="shared" si="149"/>
        <v>0.75474579166666667</v>
      </c>
    </row>
    <row r="314" spans="1:26" x14ac:dyDescent="0.2">
      <c r="A314" s="21">
        <v>43890</v>
      </c>
      <c r="D314" s="436">
        <v>55.927241379310331</v>
      </c>
      <c r="E314" s="22">
        <v>50.749310344827585</v>
      </c>
      <c r="G314" s="77">
        <f t="shared" ref="G314" si="220">D314/E314</f>
        <v>1.102029584230803</v>
      </c>
      <c r="H314" s="55">
        <f t="shared" ref="H314" si="221">SUM(G303:G314)/12</f>
        <v>1.119917023118125</v>
      </c>
      <c r="L314" s="448">
        <v>47.23</v>
      </c>
      <c r="O314" s="162">
        <v>39.700000000000003</v>
      </c>
      <c r="P314" s="382">
        <f t="shared" si="34"/>
        <v>16.673999999999999</v>
      </c>
      <c r="R314" s="161">
        <v>40.98</v>
      </c>
      <c r="S314" s="22"/>
      <c r="V314" s="554">
        <f>'Gas Monthly Avg&amp; Bidweek Prices'!$AB355</f>
        <v>0.75347399999999998</v>
      </c>
      <c r="W314" s="36"/>
      <c r="X314" s="30">
        <f>'Gas Monthly Avg&amp; Bidweek Prices'!L355</f>
        <v>5.04</v>
      </c>
      <c r="Z314" s="554">
        <f t="shared" si="149"/>
        <v>0.75447275000000014</v>
      </c>
    </row>
    <row r="315" spans="1:26" x14ac:dyDescent="0.2">
      <c r="A315" s="21">
        <v>43921</v>
      </c>
      <c r="D315" s="436">
        <v>32.48838709677419</v>
      </c>
      <c r="E315" s="22">
        <v>30.595483870967744</v>
      </c>
      <c r="G315" s="77">
        <f t="shared" ref="G315" si="222">D315/E315</f>
        <v>1.0618687134934524</v>
      </c>
      <c r="H315" s="55">
        <f t="shared" ref="H315" si="223">SUM(G304:G315)/12</f>
        <v>1.1136122002987603</v>
      </c>
      <c r="L315" s="448">
        <v>27.07</v>
      </c>
      <c r="O315" s="162">
        <v>29.2</v>
      </c>
      <c r="P315" s="382">
        <f t="shared" si="34"/>
        <v>12.263999999999999</v>
      </c>
      <c r="R315" s="161">
        <v>20.82</v>
      </c>
      <c r="S315" s="22"/>
      <c r="V315" s="554">
        <f>'Gas Monthly Avg&amp; Bidweek Prices'!$AB356</f>
        <v>0.72043999999999997</v>
      </c>
      <c r="W315" s="36"/>
      <c r="X315" s="30">
        <f>'Gas Monthly Avg&amp; Bidweek Prices'!L356</f>
        <v>4.8499999999999996</v>
      </c>
      <c r="Z315" s="554">
        <f t="shared" si="149"/>
        <v>0.75211116666666677</v>
      </c>
    </row>
    <row r="316" spans="1:26" x14ac:dyDescent="0.2">
      <c r="A316" s="21">
        <v>43951</v>
      </c>
      <c r="D316" s="436">
        <v>18.946333333333335</v>
      </c>
      <c r="E316" s="22">
        <v>18.201999999999998</v>
      </c>
      <c r="G316" s="77">
        <f t="shared" ref="G316" si="224">D316/E316</f>
        <v>1.0408929421675275</v>
      </c>
      <c r="H316" s="55">
        <f t="shared" ref="H316" si="225">SUM(G305:G316)/12</f>
        <v>1.1074727721846507</v>
      </c>
      <c r="L316" s="448">
        <v>14.68</v>
      </c>
      <c r="O316" s="162">
        <v>32.700000000000003</v>
      </c>
      <c r="P316" s="382">
        <f t="shared" si="34"/>
        <v>13.734</v>
      </c>
      <c r="R316" s="161">
        <v>8.43</v>
      </c>
      <c r="S316" s="22"/>
      <c r="V316" s="554">
        <f>'Gas Monthly Avg&amp; Bidweek Prices'!$AB357</f>
        <v>0.710642</v>
      </c>
      <c r="W316" s="36"/>
      <c r="X316" s="30">
        <f>'Gas Monthly Avg&amp; Bidweek Prices'!L357</f>
        <v>4.67</v>
      </c>
      <c r="Z316" s="554">
        <f t="shared" si="149"/>
        <v>0.74904816666666674</v>
      </c>
    </row>
    <row r="317" spans="1:26" x14ac:dyDescent="0.2">
      <c r="A317" s="21">
        <v>43982</v>
      </c>
      <c r="D317" s="436">
        <v>29.015161290322574</v>
      </c>
      <c r="E317" s="22">
        <v>28.683225806451613</v>
      </c>
      <c r="G317" s="77">
        <f t="shared" ref="G317" si="226">D317/E317</f>
        <v>1.0115724600193434</v>
      </c>
      <c r="H317" s="55">
        <f t="shared" ref="H317" si="227">SUM(G306:G317)/12</f>
        <v>1.0942961042887442</v>
      </c>
      <c r="L317" s="709">
        <v>25.17</v>
      </c>
      <c r="M317" s="706"/>
      <c r="O317" s="162">
        <v>41.7</v>
      </c>
      <c r="P317" s="382">
        <f t="shared" si="34"/>
        <v>17.514000000000003</v>
      </c>
      <c r="R317" s="161">
        <v>18.920000000000002</v>
      </c>
      <c r="S317" s="22"/>
      <c r="V317" s="554">
        <f>'Gas Monthly Avg&amp; Bidweek Prices'!$AB358</f>
        <v>0.71548400000000001</v>
      </c>
      <c r="W317" s="36"/>
      <c r="X317" s="30">
        <f>'Gas Monthly Avg&amp; Bidweek Prices'!L358</f>
        <v>5.44</v>
      </c>
      <c r="Z317" s="554">
        <f t="shared" si="149"/>
        <v>0.74673708333333322</v>
      </c>
    </row>
    <row r="318" spans="1:26" x14ac:dyDescent="0.2">
      <c r="A318" s="21">
        <v>44012</v>
      </c>
      <c r="D318" s="436">
        <v>40.385000000000005</v>
      </c>
      <c r="E318" s="22">
        <v>38.369333333333337</v>
      </c>
      <c r="G318" s="77">
        <f t="shared" ref="G318" si="228">D318/E318</f>
        <v>1.0525332731000452</v>
      </c>
      <c r="H318" s="55">
        <f t="shared" ref="H318" si="229">SUM(G307:G318)/12</f>
        <v>1.0838129777378762</v>
      </c>
      <c r="L318" s="709">
        <v>34.85</v>
      </c>
      <c r="M318" s="706"/>
      <c r="O318" s="162">
        <v>49.6</v>
      </c>
      <c r="P318" s="382">
        <f t="shared" si="34"/>
        <v>20.832000000000001</v>
      </c>
      <c r="R318" s="161">
        <v>28.6</v>
      </c>
      <c r="S318" s="22"/>
      <c r="V318" s="554">
        <f>'Gas Monthly Avg&amp; Bidweek Prices'!$AB359</f>
        <v>0.73719199999999996</v>
      </c>
      <c r="W318" s="36"/>
      <c r="X318" s="30">
        <f>'Gas Monthly Avg&amp; Bidweek Prices'!L359</f>
        <v>5.49</v>
      </c>
      <c r="Z318" s="554">
        <f t="shared" si="149"/>
        <v>0.74556683333333329</v>
      </c>
    </row>
    <row r="319" spans="1:26" x14ac:dyDescent="0.2">
      <c r="A319" s="21">
        <v>44043</v>
      </c>
      <c r="D319" s="436">
        <v>43.244838709677424</v>
      </c>
      <c r="E319" s="22">
        <v>40.763225806451615</v>
      </c>
      <c r="G319" s="77">
        <f t="shared" ref="G319" si="230">D319/E319</f>
        <v>1.0608787173765095</v>
      </c>
      <c r="H319" s="55">
        <f t="shared" ref="H319" si="231">SUM(G308:G319)/12</f>
        <v>1.0797022673794827</v>
      </c>
      <c r="L319" s="709">
        <v>37.24</v>
      </c>
      <c r="M319" s="706"/>
      <c r="O319" s="162">
        <v>49.1</v>
      </c>
      <c r="P319" s="382">
        <f t="shared" si="34"/>
        <v>20.622</v>
      </c>
      <c r="R319" s="161">
        <v>30.99</v>
      </c>
      <c r="S319" s="22"/>
      <c r="V319" s="554">
        <f>'Gas Monthly Avg&amp; Bidweek Prices'!$AB360</f>
        <v>0.73940600000000001</v>
      </c>
      <c r="W319" s="36"/>
      <c r="X319" s="30">
        <f>'Gas Monthly Avg&amp; Bidweek Prices'!L360</f>
        <v>5.61</v>
      </c>
      <c r="Z319" s="554">
        <f t="shared" si="149"/>
        <v>0.74355291666666679</v>
      </c>
    </row>
    <row r="320" spans="1:26" x14ac:dyDescent="0.2">
      <c r="A320" s="21">
        <v>44074</v>
      </c>
      <c r="D320" s="436">
        <v>44.592903225806459</v>
      </c>
      <c r="E320" s="22">
        <v>42.186129032258073</v>
      </c>
      <c r="G320" s="77">
        <f t="shared" ref="G320" si="232">D320/E320</f>
        <v>1.0570513163629689</v>
      </c>
      <c r="H320" s="55">
        <f t="shared" ref="H320" si="233">SUM(G309:G320)/12</f>
        <v>1.0779788692943646</v>
      </c>
      <c r="L320" s="709">
        <v>38.67</v>
      </c>
      <c r="M320" s="706"/>
      <c r="O320" s="162">
        <v>50.6</v>
      </c>
      <c r="P320" s="382">
        <f t="shared" si="34"/>
        <v>21.251999999999999</v>
      </c>
      <c r="R320" s="161">
        <v>32.423000000000002</v>
      </c>
      <c r="S320" s="22"/>
      <c r="V320" s="554">
        <f>'Gas Monthly Avg&amp; Bidweek Prices'!$AB361</f>
        <v>0.754386</v>
      </c>
      <c r="W320" s="36"/>
      <c r="X320" s="30">
        <f>'Gas Monthly Avg&amp; Bidweek Prices'!L361</f>
        <v>5.69</v>
      </c>
      <c r="Z320" s="554">
        <f t="shared" si="149"/>
        <v>0.74360341666666674</v>
      </c>
    </row>
    <row r="321" spans="1:26" x14ac:dyDescent="0.2">
      <c r="A321" s="21">
        <v>44104</v>
      </c>
      <c r="D321" s="436">
        <v>40.864999999999995</v>
      </c>
      <c r="E321" s="22">
        <v>39.627666666666663</v>
      </c>
      <c r="G321" s="77">
        <f t="shared" ref="G321" si="234">D321/E321</f>
        <v>1.0312239765147246</v>
      </c>
      <c r="H321" s="55">
        <f t="shared" ref="H321" si="235">SUM(G310:G321)/12</f>
        <v>1.071729384052152</v>
      </c>
      <c r="L321" s="709">
        <v>36.11</v>
      </c>
      <c r="M321" s="706"/>
      <c r="O321" s="162">
        <v>49.5</v>
      </c>
      <c r="P321" s="382">
        <f t="shared" si="34"/>
        <v>20.79</v>
      </c>
      <c r="R321" s="161">
        <v>29.86</v>
      </c>
      <c r="S321" s="22"/>
      <c r="V321" s="554">
        <f>'Gas Monthly Avg&amp; Bidweek Prices'!$AB362</f>
        <v>0.75731199999999999</v>
      </c>
      <c r="W321" s="36"/>
      <c r="X321" s="30">
        <f>'Gas Monthly Avg&amp; Bidweek Prices'!L362</f>
        <v>5.53</v>
      </c>
      <c r="Z321" s="554">
        <f t="shared" si="149"/>
        <v>0.7438130833333334</v>
      </c>
    </row>
    <row r="322" spans="1:26" x14ac:dyDescent="0.2">
      <c r="A322" s="21">
        <v>44135</v>
      </c>
      <c r="D322" s="436">
        <v>40.124516129032251</v>
      </c>
      <c r="E322" s="22">
        <v>39.443548387096783</v>
      </c>
      <c r="G322" s="77">
        <f t="shared" ref="G322" si="236">D322/E322</f>
        <v>1.0172643631159268</v>
      </c>
      <c r="H322" s="55">
        <f t="shared" ref="H322" si="237">SUM(G311:G322)/12</f>
        <v>1.0642861380652617</v>
      </c>
      <c r="L322" s="709">
        <v>35.92</v>
      </c>
      <c r="M322" s="706"/>
      <c r="O322" s="162">
        <v>52.6</v>
      </c>
      <c r="P322" s="382">
        <f t="shared" si="34"/>
        <v>22.092000000000002</v>
      </c>
      <c r="R322" s="161">
        <v>29.67</v>
      </c>
      <c r="S322" s="22"/>
      <c r="V322" s="554">
        <f>'Gas Monthly Avg&amp; Bidweek Prices'!$AB363</f>
        <v>0.75678599999999996</v>
      </c>
      <c r="W322" s="36"/>
      <c r="X322" s="30">
        <f>'Gas Monthly Avg&amp; Bidweek Prices'!L363</f>
        <v>5.78</v>
      </c>
      <c r="Z322" s="554">
        <f t="shared" si="149"/>
        <v>0.74372700000000014</v>
      </c>
    </row>
    <row r="323" spans="1:26" x14ac:dyDescent="0.2">
      <c r="A323" s="21">
        <v>44165</v>
      </c>
      <c r="D323" s="436">
        <v>42.446333333333335</v>
      </c>
      <c r="E323" s="22">
        <v>41.277666666666654</v>
      </c>
      <c r="G323" s="77">
        <f t="shared" ref="G323" si="238">D323/E323</f>
        <v>1.0283123238555154</v>
      </c>
      <c r="H323" s="55">
        <f t="shared" ref="H323" si="239">SUM(G312:G323)/12</f>
        <v>1.0578841458536699</v>
      </c>
      <c r="L323" s="709">
        <v>37.76</v>
      </c>
      <c r="M323" s="706"/>
      <c r="O323" s="162">
        <v>54.5</v>
      </c>
      <c r="P323" s="382">
        <f t="shared" si="34"/>
        <v>22.89</v>
      </c>
      <c r="R323" s="161">
        <v>31.51</v>
      </c>
      <c r="S323" s="22"/>
      <c r="V323" s="554">
        <f>'Gas Monthly Avg&amp; Bidweek Prices'!$AB364</f>
        <v>0.76359600000000005</v>
      </c>
      <c r="W323" s="36"/>
      <c r="X323" s="30">
        <f>'Gas Monthly Avg&amp; Bidweek Prices'!L364</f>
        <v>6.46</v>
      </c>
      <c r="Z323" s="554">
        <f t="shared" si="149"/>
        <v>0.74438275000000009</v>
      </c>
    </row>
    <row r="324" spans="1:26" x14ac:dyDescent="0.2">
      <c r="A324" s="21">
        <v>44196</v>
      </c>
      <c r="D324" s="436">
        <v>50.163225806451635</v>
      </c>
      <c r="E324" s="22">
        <v>47.227419354838716</v>
      </c>
      <c r="G324" s="77">
        <f t="shared" ref="G324" si="240">D324/E324</f>
        <v>1.0621631774871081</v>
      </c>
      <c r="H324" s="55">
        <f t="shared" ref="H324" si="241">SUM(G313:G324)/12</f>
        <v>1.0525839537987673</v>
      </c>
      <c r="L324" s="448">
        <v>43.71</v>
      </c>
      <c r="O324" s="162">
        <v>64.400000000000006</v>
      </c>
      <c r="P324" s="382">
        <f t="shared" si="34"/>
        <v>27.048000000000002</v>
      </c>
      <c r="R324" s="161">
        <v>37.46</v>
      </c>
      <c r="S324" s="22"/>
      <c r="V324" s="554">
        <f>'Gas Monthly Avg&amp; Bidweek Prices'!$AB365</f>
        <v>0.78007199999999999</v>
      </c>
      <c r="W324" s="36"/>
      <c r="X324" s="30">
        <f>'Gas Monthly Avg&amp; Bidweek Prices'!L365</f>
        <v>6.38</v>
      </c>
      <c r="Z324" s="554">
        <f t="shared" si="149"/>
        <v>0.74616650000000007</v>
      </c>
    </row>
    <row r="325" spans="1:26" x14ac:dyDescent="0.2">
      <c r="A325" s="21">
        <v>44227</v>
      </c>
      <c r="D325" s="436">
        <v>54.538709677419355</v>
      </c>
      <c r="E325" s="22">
        <v>51.806451612903224</v>
      </c>
      <c r="G325" s="77">
        <f t="shared" ref="G325" si="242">D325/E325</f>
        <v>1.0527397260273974</v>
      </c>
      <c r="H325" s="55">
        <f t="shared" ref="H325" si="243">SUM(G314:G325)/12</f>
        <v>1.0482108811459436</v>
      </c>
      <c r="L325" s="448">
        <v>48.29</v>
      </c>
      <c r="O325" s="162">
        <v>86.3</v>
      </c>
      <c r="P325" s="382">
        <f t="shared" si="34"/>
        <v>36.246000000000002</v>
      </c>
      <c r="R325" s="161">
        <v>42.04</v>
      </c>
      <c r="S325" s="22"/>
      <c r="V325" s="554">
        <f>'Gas Monthly Avg&amp; Bidweek Prices'!$AB366</f>
        <v>0.78600099999999995</v>
      </c>
      <c r="W325" s="36"/>
      <c r="X325" s="30">
        <f>'Gas Monthly Avg&amp; Bidweek Prices'!L366</f>
        <v>6.08</v>
      </c>
      <c r="Z325" s="554">
        <f t="shared" si="149"/>
        <v>0.74789925000000002</v>
      </c>
    </row>
    <row r="326" spans="1:26" x14ac:dyDescent="0.2">
      <c r="A326" s="21">
        <v>44255</v>
      </c>
      <c r="D326" s="436">
        <v>62.371428571428559</v>
      </c>
      <c r="E326" s="22">
        <v>59.133928571428577</v>
      </c>
      <c r="G326" s="77">
        <f t="shared" ref="G326" si="244">D326/E326</f>
        <v>1.0547486033519551</v>
      </c>
      <c r="H326" s="55">
        <f t="shared" ref="H326" si="245">SUM(G315:G326)/12</f>
        <v>1.0442707994060396</v>
      </c>
      <c r="L326" s="448">
        <v>55.61</v>
      </c>
      <c r="O326" s="162">
        <v>90.76</v>
      </c>
      <c r="P326" s="382">
        <f t="shared" si="34"/>
        <v>38.119200000000006</v>
      </c>
      <c r="R326" s="161">
        <v>49.36</v>
      </c>
      <c r="S326" s="22"/>
      <c r="V326" s="554">
        <f>'Gas Monthly Avg&amp; Bidweek Prices'!$AB367</f>
        <v>0.78758600000000001</v>
      </c>
      <c r="W326" s="36"/>
      <c r="X326" s="30">
        <f>'Gas Monthly Avg&amp; Bidweek Prices'!L367</f>
        <v>6.52</v>
      </c>
      <c r="Z326" s="554">
        <f t="shared" si="149"/>
        <v>0.75074191666666656</v>
      </c>
    </row>
    <row r="327" spans="1:26" x14ac:dyDescent="0.2">
      <c r="A327" s="21">
        <v>44286</v>
      </c>
      <c r="D327" s="436">
        <v>65.729354838709668</v>
      </c>
      <c r="E327" s="22">
        <v>62.658064516129045</v>
      </c>
      <c r="G327" s="77">
        <f t="shared" ref="G327" si="246">D327/E327</f>
        <v>1.0490166803953869</v>
      </c>
      <c r="H327" s="55">
        <f t="shared" ref="H327" si="247">SUM(G316:G327)/12</f>
        <v>1.0431997966478674</v>
      </c>
      <c r="L327" s="448">
        <v>59.14</v>
      </c>
      <c r="O327" s="162">
        <v>92.23</v>
      </c>
      <c r="P327" s="382">
        <f t="shared" si="34"/>
        <v>38.736600000000003</v>
      </c>
      <c r="R327" s="161">
        <v>52.89</v>
      </c>
      <c r="S327" s="22"/>
      <c r="V327" s="554">
        <f>'Gas Monthly Avg&amp; Bidweek Prices'!$AB368</f>
        <v>0.79504399999999997</v>
      </c>
      <c r="W327" s="36"/>
      <c r="X327" s="30">
        <f>'Gas Monthly Avg&amp; Bidweek Prices'!L368</f>
        <v>6.25</v>
      </c>
      <c r="Z327" s="554">
        <f t="shared" si="149"/>
        <v>0.75695891666666659</v>
      </c>
    </row>
    <row r="328" spans="1:26" x14ac:dyDescent="0.2">
      <c r="A328" s="21">
        <v>44316</v>
      </c>
      <c r="D328" s="436">
        <v>64.62566666666666</v>
      </c>
      <c r="E328" s="22">
        <v>61.643666666666689</v>
      </c>
      <c r="G328" s="77">
        <f t="shared" ref="G328" si="248">D328/E328</f>
        <v>1.0483747992494492</v>
      </c>
      <c r="H328" s="55">
        <f t="shared" ref="H328" si="249">SUM(G317:G328)/12</f>
        <v>1.0438232847380275</v>
      </c>
      <c r="L328" s="448">
        <v>58.12</v>
      </c>
      <c r="O328" s="718">
        <v>82.6</v>
      </c>
      <c r="P328" s="382">
        <f t="shared" si="34"/>
        <v>34.692</v>
      </c>
      <c r="R328" s="161">
        <v>51.87</v>
      </c>
      <c r="S328" s="22"/>
      <c r="V328" s="554">
        <f>'Gas Monthly Avg&amp; Bidweek Prices'!$AB369</f>
        <v>0.79855100000000001</v>
      </c>
      <c r="W328" s="36"/>
      <c r="X328" s="30">
        <f>'Gas Monthly Avg&amp; Bidweek Prices'!L369</f>
        <v>5.92</v>
      </c>
      <c r="Z328" s="554">
        <f t="shared" si="149"/>
        <v>0.76428466666666661</v>
      </c>
    </row>
    <row r="329" spans="1:26" x14ac:dyDescent="0.2">
      <c r="A329" s="21">
        <v>44347</v>
      </c>
      <c r="D329" s="436">
        <v>68.477419354838716</v>
      </c>
      <c r="E329" s="22">
        <v>65.063225806451584</v>
      </c>
      <c r="G329" s="77">
        <f t="shared" ref="G329" si="250">D329/E329</f>
        <v>1.0524750118990962</v>
      </c>
      <c r="H329" s="55">
        <f t="shared" ref="H329" si="251">SUM(G318:G329)/12</f>
        <v>1.0472318307280069</v>
      </c>
      <c r="L329" s="448">
        <v>61.54</v>
      </c>
      <c r="O329" s="718">
        <v>82.11</v>
      </c>
      <c r="P329" s="382">
        <f t="shared" si="34"/>
        <v>34.486199999999997</v>
      </c>
      <c r="R329" s="161">
        <v>55.29</v>
      </c>
      <c r="S329" s="22"/>
      <c r="V329" s="554">
        <f>'Gas Monthly Avg&amp; Bidweek Prices'!$AB370</f>
        <v>0.82358799999999999</v>
      </c>
      <c r="W329" s="36"/>
      <c r="X329" s="30">
        <f>'Gas Monthly Avg&amp; Bidweek Prices'!L370</f>
        <v>6.46</v>
      </c>
      <c r="Z329" s="554">
        <f t="shared" si="149"/>
        <v>0.77329333333333317</v>
      </c>
    </row>
    <row r="330" spans="1:26" ht="12.6" x14ac:dyDescent="0.25">
      <c r="A330" s="21">
        <v>44377</v>
      </c>
      <c r="C330" s="721"/>
      <c r="D330" s="436">
        <v>73.180333333333323</v>
      </c>
      <c r="E330" s="22">
        <v>71.406666666666666</v>
      </c>
      <c r="G330" s="77">
        <f t="shared" ref="G330" si="252">D330/E330</f>
        <v>1.0248389506115207</v>
      </c>
      <c r="H330" s="55">
        <f t="shared" ref="H330" si="253">SUM(G319:G330)/12</f>
        <v>1.0449239705206299</v>
      </c>
      <c r="L330" s="448">
        <v>67.89</v>
      </c>
      <c r="O330" s="718">
        <v>96.58</v>
      </c>
      <c r="P330" s="382">
        <f t="shared" si="34"/>
        <v>40.563600000000001</v>
      </c>
      <c r="R330" s="161">
        <v>61.64</v>
      </c>
      <c r="S330" s="22"/>
      <c r="V330" s="554">
        <f>'Gas Monthly Avg&amp; Bidweek Prices'!$AB371</f>
        <v>0.81890799999999997</v>
      </c>
      <c r="W330" s="36"/>
      <c r="X330" s="30">
        <f>'Gas Monthly Avg&amp; Bidweek Prices'!L371</f>
        <v>6.57</v>
      </c>
      <c r="Z330" s="554">
        <f t="shared" si="149"/>
        <v>0.78010299999999999</v>
      </c>
    </row>
    <row r="331" spans="1:26" x14ac:dyDescent="0.2">
      <c r="A331" s="21">
        <v>44408</v>
      </c>
      <c r="D331" s="436">
        <v>75.461612903225785</v>
      </c>
      <c r="E331" s="22">
        <v>72.817741935483866</v>
      </c>
      <c r="G331" s="77">
        <f t="shared" ref="G331" si="254">D331/E331</f>
        <v>1.0363080603362347</v>
      </c>
      <c r="H331" s="55">
        <f t="shared" ref="H331" si="255">SUM(G320:G331)/12</f>
        <v>1.0428764157672736</v>
      </c>
      <c r="L331" s="448">
        <v>69.3</v>
      </c>
      <c r="O331" s="718">
        <v>109.48</v>
      </c>
      <c r="P331" s="382">
        <f t="shared" si="34"/>
        <v>45.9816</v>
      </c>
      <c r="R331" s="161">
        <v>63.05</v>
      </c>
      <c r="S331" s="22"/>
      <c r="V331" s="554">
        <f>'Gas Monthly Avg&amp; Bidweek Prices'!$AB372</f>
        <v>0.79883000000000004</v>
      </c>
      <c r="W331" s="36"/>
      <c r="X331" s="30">
        <f>'Gas Monthly Avg&amp; Bidweek Prices'!L372</f>
        <v>7.23</v>
      </c>
      <c r="Z331" s="554">
        <f t="shared" si="149"/>
        <v>0.78505499999999995</v>
      </c>
    </row>
    <row r="332" spans="1:26" x14ac:dyDescent="0.2">
      <c r="A332" s="21">
        <v>44439</v>
      </c>
      <c r="D332" s="436">
        <v>70.808064516129036</v>
      </c>
      <c r="E332" s="22">
        <v>67.709999999999994</v>
      </c>
      <c r="G332" s="77">
        <f t="shared" ref="G332:G333" si="256">D332/E332</f>
        <v>1.0457549035021274</v>
      </c>
      <c r="H332" s="55">
        <f t="shared" ref="H332:H333" si="257">SUM(G321:G332)/12</f>
        <v>1.04193504802887</v>
      </c>
      <c r="L332" s="448">
        <v>64.19</v>
      </c>
      <c r="O332" s="718">
        <v>111.49</v>
      </c>
      <c r="P332" s="382">
        <f t="shared" si="34"/>
        <v>46.825800000000001</v>
      </c>
      <c r="R332" s="161">
        <v>57.94</v>
      </c>
      <c r="S332" s="22"/>
      <c r="V332" s="554">
        <f>'Gas Monthly Avg&amp; Bidweek Prices'!$AB373</f>
        <v>0.79367600000000005</v>
      </c>
      <c r="W332" s="36"/>
      <c r="X332" s="30">
        <f>'Gas Monthly Avg&amp; Bidweek Prices'!L373</f>
        <v>7.75</v>
      </c>
      <c r="Z332" s="554">
        <f t="shared" si="149"/>
        <v>0.78832916666666664</v>
      </c>
    </row>
    <row r="333" spans="1:26" x14ac:dyDescent="0.2">
      <c r="A333" s="21">
        <v>44469</v>
      </c>
      <c r="C333" s="727"/>
      <c r="D333" s="436">
        <v>74.463000000000022</v>
      </c>
      <c r="E333" s="22">
        <v>71.39</v>
      </c>
      <c r="G333" s="77">
        <f t="shared" si="256"/>
        <v>1.0430452444319935</v>
      </c>
      <c r="H333" s="55">
        <f t="shared" si="257"/>
        <v>1.0429201536886425</v>
      </c>
      <c r="L333" s="448">
        <v>67.87</v>
      </c>
      <c r="O333" s="718">
        <v>128.08000000000001</v>
      </c>
      <c r="P333" s="382">
        <f t="shared" si="34"/>
        <v>53.793600000000005</v>
      </c>
      <c r="R333" s="161">
        <v>61.62</v>
      </c>
      <c r="S333" s="22"/>
      <c r="V333" s="554">
        <f>'Gas Monthly Avg&amp; Bidweek Prices'!$AB374</f>
        <v>0.79012499999999997</v>
      </c>
      <c r="W333" s="36"/>
      <c r="X333" s="30">
        <f>'Gas Monthly Avg&amp; Bidweek Prices'!L374</f>
        <v>8.34</v>
      </c>
      <c r="Z333" s="554">
        <f t="shared" si="149"/>
        <v>0.79106358333333338</v>
      </c>
    </row>
    <row r="334" spans="1:26" x14ac:dyDescent="0.2">
      <c r="A334" s="21">
        <v>44500</v>
      </c>
      <c r="D334" s="436">
        <v>83.349677419354833</v>
      </c>
      <c r="E334" s="22">
        <v>81.140645161290323</v>
      </c>
      <c r="G334" s="77">
        <f t="shared" ref="G334" si="258">D334/E334</f>
        <v>1.0272247312511926</v>
      </c>
      <c r="H334" s="55">
        <f t="shared" ref="H334" si="259">SUM(G323:G334)/12</f>
        <v>1.0437501843665815</v>
      </c>
      <c r="L334" s="448">
        <v>77.62</v>
      </c>
      <c r="O334" s="718">
        <v>145.53</v>
      </c>
      <c r="P334" s="382">
        <f t="shared" si="34"/>
        <v>61.122599999999998</v>
      </c>
      <c r="R334" s="161">
        <v>71.37</v>
      </c>
      <c r="S334" s="22"/>
      <c r="V334" s="554">
        <f>'Gas Monthly Avg&amp; Bidweek Prices'!$AB375</f>
        <v>0.80266899999999997</v>
      </c>
      <c r="W334" s="36"/>
      <c r="X334" s="30">
        <f>'Gas Monthly Avg&amp; Bidweek Prices'!L375</f>
        <v>9.98</v>
      </c>
      <c r="Z334" s="554">
        <f t="shared" si="149"/>
        <v>0.7948871666666667</v>
      </c>
    </row>
    <row r="335" spans="1:26" x14ac:dyDescent="0.2">
      <c r="A335" s="21">
        <v>44530</v>
      </c>
      <c r="D335" s="436">
        <v>80.63266666666668</v>
      </c>
      <c r="E335" s="22">
        <v>78.09133333333331</v>
      </c>
      <c r="G335" s="77">
        <f t="shared" ref="G335" si="260">D335/E335</f>
        <v>1.032543090569163</v>
      </c>
      <c r="H335" s="55">
        <f t="shared" ref="H335" si="261">SUM(G324:G335)/12</f>
        <v>1.0441027482593856</v>
      </c>
      <c r="L335" s="448">
        <v>74.569999999999993</v>
      </c>
      <c r="O335" s="718">
        <v>123.42</v>
      </c>
      <c r="P335" s="382">
        <f t="shared" si="34"/>
        <v>51.836399999999998</v>
      </c>
      <c r="R335" s="161">
        <v>68.319999999999993</v>
      </c>
      <c r="S335" s="22"/>
      <c r="V335" s="554">
        <f>'Gas Monthly Avg&amp; Bidweek Prices'!$AB376</f>
        <v>0.79655100000000001</v>
      </c>
      <c r="W335" s="36"/>
      <c r="X335" s="30">
        <f>'Gas Monthly Avg&amp; Bidweek Prices'!L376</f>
        <v>10.24</v>
      </c>
      <c r="Z335" s="554">
        <f t="shared" si="149"/>
        <v>0.79763341666666676</v>
      </c>
    </row>
    <row r="336" spans="1:26" x14ac:dyDescent="0.2">
      <c r="A336" s="21">
        <v>44561</v>
      </c>
      <c r="D336" s="436">
        <v>74.06</v>
      </c>
      <c r="E336" s="22">
        <v>71.488064516129</v>
      </c>
      <c r="G336" s="77">
        <f t="shared" ref="G336" si="262">D336/E336</f>
        <v>1.0359771313054744</v>
      </c>
      <c r="H336" s="55">
        <f t="shared" ref="H336" si="263">SUM(G325:G336)/12</f>
        <v>1.0419205777442493</v>
      </c>
      <c r="L336" s="448">
        <v>67.97</v>
      </c>
      <c r="O336" s="718">
        <v>103.53</v>
      </c>
      <c r="P336" s="382">
        <f t="shared" si="34"/>
        <v>43.482600000000005</v>
      </c>
      <c r="R336" s="161">
        <v>61.72</v>
      </c>
      <c r="S336" s="22"/>
      <c r="V336" s="554">
        <f>'Gas Monthly Avg&amp; Bidweek Prices'!$AB377</f>
        <v>0.78122000000000003</v>
      </c>
      <c r="W336" s="36"/>
      <c r="X336" s="30">
        <f>'Gas Monthly Avg&amp; Bidweek Prices'!L377</f>
        <v>9.6199999999999992</v>
      </c>
      <c r="Z336" s="554">
        <f t="shared" si="149"/>
        <v>0.79772908333333337</v>
      </c>
    </row>
    <row r="337" spans="1:26" x14ac:dyDescent="0.2">
      <c r="A337" s="21">
        <v>44592</v>
      </c>
      <c r="D337" s="436">
        <v>86.207419354838677</v>
      </c>
      <c r="E337" s="22">
        <v>82.683225806451631</v>
      </c>
      <c r="G337" s="77">
        <f t="shared" ref="G337" si="264">D337/E337</f>
        <v>1.042622835696283</v>
      </c>
      <c r="H337" s="55">
        <f t="shared" ref="H337" si="265">SUM(G326:G337)/12</f>
        <v>1.04107750354999</v>
      </c>
      <c r="L337" s="448">
        <v>79.16</v>
      </c>
      <c r="O337" s="718">
        <v>116.6</v>
      </c>
      <c r="P337" s="382">
        <f t="shared" si="34"/>
        <v>48.971999999999994</v>
      </c>
      <c r="R337" s="161">
        <v>72.91</v>
      </c>
      <c r="S337" s="22"/>
      <c r="V337" s="554">
        <f>'Gas Monthly Avg&amp; Bidweek Prices'!$AB378</f>
        <v>0.79144599999999998</v>
      </c>
      <c r="W337" s="36"/>
      <c r="X337" s="30">
        <f>'Gas Monthly Avg&amp; Bidweek Prices'!L378</f>
        <v>8.56</v>
      </c>
      <c r="Z337" s="554">
        <f t="shared" si="149"/>
        <v>0.79818283333333317</v>
      </c>
    </row>
    <row r="338" spans="1:26" x14ac:dyDescent="0.2">
      <c r="A338" s="21">
        <v>44620</v>
      </c>
      <c r="D338" s="436">
        <v>97.170714285714283</v>
      </c>
      <c r="E338" s="22">
        <v>91.72</v>
      </c>
      <c r="G338" s="77">
        <f t="shared" ref="G338:G339" si="266">D338/E338</f>
        <v>1.0594277615101864</v>
      </c>
      <c r="H338" s="55">
        <f t="shared" ref="H338:H339" si="267">SUM(G327:G338)/12</f>
        <v>1.041467433396509</v>
      </c>
      <c r="L338" s="448">
        <v>88.2</v>
      </c>
      <c r="O338" s="718">
        <v>128.71</v>
      </c>
      <c r="P338" s="382">
        <f t="shared" si="34"/>
        <v>54.058200000000006</v>
      </c>
      <c r="R338" s="161">
        <v>81.95</v>
      </c>
      <c r="S338" s="22"/>
      <c r="V338" s="554">
        <f>'Gas Monthly Avg&amp; Bidweek Prices'!$AB379</f>
        <v>0.78595099999999996</v>
      </c>
      <c r="W338" s="36"/>
      <c r="X338" s="30">
        <f>'Gas Monthly Avg&amp; Bidweek Prices'!L379</f>
        <v>10.17</v>
      </c>
      <c r="Z338" s="554">
        <f t="shared" si="149"/>
        <v>0.79804658333333345</v>
      </c>
    </row>
    <row r="339" spans="1:26" x14ac:dyDescent="0.2">
      <c r="A339" s="21">
        <v>44651</v>
      </c>
      <c r="C339" s="748"/>
      <c r="D339" s="436">
        <v>117.88903225806453</v>
      </c>
      <c r="E339" s="22">
        <v>108.94354838709678</v>
      </c>
      <c r="G339" s="77">
        <f t="shared" si="266"/>
        <v>1.0821111851358354</v>
      </c>
      <c r="H339" s="55">
        <f t="shared" si="267"/>
        <v>1.0442253087915463</v>
      </c>
      <c r="L339" s="448">
        <v>105.42</v>
      </c>
      <c r="O339" s="718">
        <v>145.36000000000001</v>
      </c>
      <c r="P339" s="382">
        <f t="shared" si="34"/>
        <v>61.051200000000009</v>
      </c>
      <c r="R339" s="161">
        <v>99.17</v>
      </c>
      <c r="S339" s="22"/>
      <c r="V339" s="554">
        <f>'Gas Monthly Avg&amp; Bidweek Prices'!$AB380</f>
        <v>0.78957900000000003</v>
      </c>
      <c r="W339" s="36"/>
      <c r="X339" s="30">
        <f>'Gas Monthly Avg&amp; Bidweek Prices'!L380</f>
        <v>9.15</v>
      </c>
      <c r="Z339" s="554">
        <f t="shared" si="149"/>
        <v>0.79759116666666674</v>
      </c>
    </row>
    <row r="340" spans="1:26" x14ac:dyDescent="0.2">
      <c r="A340" s="21">
        <v>44681</v>
      </c>
      <c r="D340" s="436">
        <v>105.45633333333335</v>
      </c>
      <c r="E340" s="22">
        <v>101.91833333333335</v>
      </c>
      <c r="G340" s="77">
        <f t="shared" ref="G340" si="268">D340/E340</f>
        <v>1.0347140684535003</v>
      </c>
      <c r="H340" s="55">
        <f t="shared" ref="H340" si="269">SUM(G329:G340)/12</f>
        <v>1.0430869145585506</v>
      </c>
      <c r="L340" s="448">
        <v>98.4</v>
      </c>
      <c r="O340" s="718">
        <v>130.35</v>
      </c>
      <c r="P340" s="382">
        <f t="shared" si="34"/>
        <v>54.746999999999993</v>
      </c>
      <c r="R340" s="161">
        <v>92.15</v>
      </c>
      <c r="S340" s="22"/>
      <c r="V340" s="554">
        <f>'Gas Monthly Avg&amp; Bidweek Prices'!$AB381</f>
        <v>0.79308800000000002</v>
      </c>
      <c r="W340" s="36"/>
      <c r="X340" s="30">
        <f>'Gas Monthly Avg&amp; Bidweek Prices'!L381</f>
        <v>10.33</v>
      </c>
      <c r="Y340" s="754"/>
      <c r="Z340" s="554">
        <f t="shared" si="149"/>
        <v>0.79713591666666661</v>
      </c>
    </row>
    <row r="341" spans="1:26" x14ac:dyDescent="0.2">
      <c r="A341" s="21">
        <v>44712</v>
      </c>
      <c r="D341" s="436">
        <v>113.49709677419357</v>
      </c>
      <c r="E341" s="22">
        <v>110.04290322580648</v>
      </c>
      <c r="G341" s="77">
        <f t="shared" ref="G341" si="270">D341/E341</f>
        <v>1.0313895166987654</v>
      </c>
      <c r="H341" s="55">
        <f t="shared" ref="H341" si="271">SUM(G330:G341)/12</f>
        <v>1.041329789958523</v>
      </c>
      <c r="L341" s="448">
        <v>106.52</v>
      </c>
      <c r="O341" s="718">
        <v>122.38</v>
      </c>
      <c r="P341" s="382">
        <f t="shared" si="34"/>
        <v>51.3996</v>
      </c>
      <c r="R341" s="161">
        <v>100.27</v>
      </c>
      <c r="S341" s="22"/>
      <c r="V341" s="554">
        <f>'Gas Monthly Avg&amp; Bidweek Prices'!$AB382</f>
        <v>0.77796100000000001</v>
      </c>
      <c r="W341" s="36"/>
      <c r="X341" s="30">
        <f>'Gas Monthly Avg&amp; Bidweek Prices'!L382</f>
        <v>12.33</v>
      </c>
      <c r="Z341" s="554">
        <f t="shared" si="149"/>
        <v>0.79333366666666649</v>
      </c>
    </row>
    <row r="342" spans="1:26" x14ac:dyDescent="0.2">
      <c r="A342" s="21">
        <v>44742</v>
      </c>
      <c r="D342" s="436">
        <v>122.61766666666669</v>
      </c>
      <c r="E342" s="22">
        <v>114.13733333333336</v>
      </c>
      <c r="F342" s="166"/>
      <c r="G342" s="77">
        <f t="shared" ref="G342" si="272">D342/E342</f>
        <v>1.0742993820310036</v>
      </c>
      <c r="H342" s="55">
        <f t="shared" ref="H342" si="273">SUM(G331:G342)/12</f>
        <v>1.0454514925768132</v>
      </c>
      <c r="L342" s="448">
        <v>110.62</v>
      </c>
      <c r="O342" s="718">
        <v>121.43</v>
      </c>
      <c r="P342" s="382">
        <f t="shared" si="34"/>
        <v>51.000600000000006</v>
      </c>
      <c r="R342" s="161">
        <v>104.37</v>
      </c>
      <c r="S342" s="22"/>
      <c r="V342" s="554">
        <f>'Gas Monthly Avg&amp; Bidweek Prices'!$AB383</f>
        <v>0.78100800000000004</v>
      </c>
      <c r="W342" s="36"/>
      <c r="X342" s="30">
        <f>'Gas Monthly Avg&amp; Bidweek Prices'!L383</f>
        <v>14.37</v>
      </c>
      <c r="Z342" s="554">
        <f t="shared" ref="Z342:Z364" si="274">AVERAGE(V331:V342)</f>
        <v>0.79017533333333334</v>
      </c>
    </row>
    <row r="343" spans="1:26" x14ac:dyDescent="0.2">
      <c r="A343" s="21">
        <v>44773</v>
      </c>
      <c r="D343" s="436">
        <v>112.18838709677421</v>
      </c>
      <c r="E343" s="22">
        <v>100.1412903225806</v>
      </c>
      <c r="G343" s="77">
        <f t="shared" ref="G343" si="275">D343/E343</f>
        <v>1.1203009940793336</v>
      </c>
      <c r="H343" s="55">
        <f t="shared" ref="H343" si="276">SUM(G332:G343)/12</f>
        <v>1.0524509037220715</v>
      </c>
      <c r="L343" s="448">
        <v>96.62</v>
      </c>
      <c r="O343" s="718">
        <v>114.98</v>
      </c>
      <c r="P343" s="382">
        <f t="shared" si="34"/>
        <v>48.291599999999995</v>
      </c>
      <c r="R343" s="161">
        <v>90.37</v>
      </c>
      <c r="S343" s="22"/>
      <c r="V343" s="554">
        <f>'Gas Monthly Avg&amp; Bidweek Prices'!$AB384</f>
        <v>0.77275899999999997</v>
      </c>
      <c r="W343" s="36"/>
      <c r="X343" s="30">
        <f>'Gas Monthly Avg&amp; Bidweek Prices'!L384</f>
        <v>12.76</v>
      </c>
      <c r="Z343" s="554">
        <f t="shared" si="274"/>
        <v>0.78800275000000009</v>
      </c>
    </row>
    <row r="344" spans="1:26" x14ac:dyDescent="0.2">
      <c r="A344" s="21">
        <v>44804</v>
      </c>
      <c r="D344" s="436">
        <v>100.4558064516129</v>
      </c>
      <c r="E344" s="22">
        <v>91.418064516129022</v>
      </c>
      <c r="G344" s="77">
        <f t="shared" ref="G344" si="277">D344/E344</f>
        <v>1.0988616635379469</v>
      </c>
      <c r="H344" s="55">
        <f t="shared" ref="H344" si="278">SUM(G333:G344)/12</f>
        <v>1.0568764670583899</v>
      </c>
      <c r="L344" s="448">
        <v>87.9</v>
      </c>
      <c r="O344" s="718">
        <v>109.34</v>
      </c>
      <c r="P344" s="382">
        <f t="shared" si="34"/>
        <v>45.922799999999995</v>
      </c>
      <c r="R344" s="161">
        <v>81.650000000000006</v>
      </c>
      <c r="S344" s="22"/>
      <c r="V344" s="554">
        <f>'Gas Monthly Avg&amp; Bidweek Prices'!$AB385</f>
        <v>0.77494600000000002</v>
      </c>
      <c r="W344" s="36"/>
      <c r="X344" s="30">
        <f>'Gas Monthly Avg&amp; Bidweek Prices'!L385</f>
        <v>15.45</v>
      </c>
      <c r="Z344" s="554">
        <f t="shared" si="274"/>
        <v>0.78644191666666663</v>
      </c>
    </row>
    <row r="345" spans="1:26" x14ac:dyDescent="0.2">
      <c r="A345" s="21">
        <v>44834</v>
      </c>
      <c r="D345" s="436">
        <v>89.715666666666692</v>
      </c>
      <c r="E345" s="22">
        <v>84.057666666666648</v>
      </c>
      <c r="G345" s="77">
        <f t="shared" ref="G345" si="279">D345/E345</f>
        <v>1.0673109333671731</v>
      </c>
      <c r="H345" s="55">
        <f t="shared" ref="H345" si="280">SUM(G334:G345)/12</f>
        <v>1.0588986078029883</v>
      </c>
      <c r="L345" s="448">
        <v>80.540000000000006</v>
      </c>
      <c r="O345" s="718">
        <v>99.82</v>
      </c>
      <c r="P345" s="382">
        <f t="shared" si="34"/>
        <v>41.924399999999999</v>
      </c>
      <c r="R345" s="161">
        <v>74.290000000000006</v>
      </c>
      <c r="S345" s="22"/>
      <c r="V345" s="554">
        <f>'Gas Monthly Avg&amp; Bidweek Prices'!$AB386</f>
        <v>0.75318799999999997</v>
      </c>
      <c r="W345" s="36"/>
      <c r="X345" s="30">
        <f>'Gas Monthly Avg&amp; Bidweek Prices'!L386</f>
        <v>16.72</v>
      </c>
      <c r="Z345" s="554">
        <f t="shared" si="274"/>
        <v>0.78336383333333337</v>
      </c>
    </row>
    <row r="346" spans="1:26" x14ac:dyDescent="0.2">
      <c r="A346" s="21">
        <v>44865</v>
      </c>
      <c r="D346" s="436">
        <v>93.319032258064524</v>
      </c>
      <c r="E346" s="22">
        <v>86.74</v>
      </c>
      <c r="G346" s="77">
        <f t="shared" ref="G346" si="281">D346/E346</f>
        <v>1.0758477318199737</v>
      </c>
      <c r="H346" s="55">
        <f t="shared" ref="H346" si="282">SUM(G335:G346)/12</f>
        <v>1.062950524517053</v>
      </c>
      <c r="L346" s="448">
        <v>83.22</v>
      </c>
      <c r="O346" s="718">
        <v>85.83</v>
      </c>
      <c r="P346" s="382">
        <f t="shared" si="34"/>
        <v>36.0486</v>
      </c>
      <c r="R346" s="161">
        <v>76.97</v>
      </c>
      <c r="S346" s="22"/>
      <c r="V346" s="554">
        <f>'Gas Monthly Avg&amp; Bidweek Prices'!$AB387</f>
        <v>0.72925099999999998</v>
      </c>
      <c r="W346" s="36"/>
      <c r="X346" s="30">
        <f>'Gas Monthly Avg&amp; Bidweek Prices'!L387</f>
        <v>14.32</v>
      </c>
      <c r="Z346" s="554">
        <f t="shared" si="274"/>
        <v>0.77724566666666661</v>
      </c>
    </row>
    <row r="347" spans="1:26" x14ac:dyDescent="0.2">
      <c r="A347" s="21">
        <v>44895</v>
      </c>
      <c r="D347" s="436">
        <v>91.586666666666673</v>
      </c>
      <c r="E347" s="22">
        <v>84.196666666666673</v>
      </c>
      <c r="G347" s="77">
        <f t="shared" ref="G347" si="283">D347/E347</f>
        <v>1.0877706955936497</v>
      </c>
      <c r="H347" s="55">
        <f t="shared" ref="H347" si="284">SUM(G336:G347)/12</f>
        <v>1.0675528249357604</v>
      </c>
      <c r="L347" s="448">
        <v>80.680000000000007</v>
      </c>
      <c r="O347" s="718">
        <v>84.94</v>
      </c>
      <c r="P347" s="382">
        <f t="shared" si="34"/>
        <v>35.674799999999998</v>
      </c>
      <c r="R347" s="161">
        <v>74.430000000000007</v>
      </c>
      <c r="S347" s="22"/>
      <c r="V347" s="554">
        <f>'Gas Monthly Avg&amp; Bidweek Prices'!$AB388</f>
        <v>0.74323899999999998</v>
      </c>
      <c r="W347" s="36"/>
      <c r="X347" s="30">
        <f>'Gas Monthly Avg&amp; Bidweek Prices'!L388</f>
        <v>11.68</v>
      </c>
      <c r="Z347" s="554">
        <f t="shared" si="274"/>
        <v>0.77280300000000002</v>
      </c>
    </row>
    <row r="348" spans="1:26" x14ac:dyDescent="0.2">
      <c r="A348" s="21">
        <v>44926</v>
      </c>
      <c r="D348" s="436">
        <v>81.203870967741935</v>
      </c>
      <c r="E348" s="22">
        <v>76.658064516129031</v>
      </c>
      <c r="G348" s="77">
        <f t="shared" ref="G348" si="285">D348/E348</f>
        <v>1.0592997811816192</v>
      </c>
      <c r="H348" s="55">
        <f t="shared" ref="H348" si="286">SUM(G337:G348)/12</f>
        <v>1.0694963790921059</v>
      </c>
      <c r="L348" s="448">
        <v>73.14</v>
      </c>
      <c r="O348" s="718">
        <v>69.34</v>
      </c>
      <c r="P348" s="382">
        <f t="shared" si="34"/>
        <v>29.122800000000002</v>
      </c>
      <c r="R348" s="161">
        <v>66.89</v>
      </c>
      <c r="S348" s="22"/>
      <c r="V348" s="554">
        <f>'Gas Monthly Avg&amp; Bidweek Prices'!$AB389</f>
        <v>0.73603799999999997</v>
      </c>
      <c r="W348" s="36"/>
      <c r="X348" s="30">
        <f>'Gas Monthly Avg&amp; Bidweek Prices'!L389</f>
        <v>12.67</v>
      </c>
      <c r="Z348" s="554">
        <f t="shared" si="274"/>
        <v>0.76903783333333331</v>
      </c>
    </row>
    <row r="349" spans="1:26" x14ac:dyDescent="0.2">
      <c r="A349" s="21">
        <v>44957</v>
      </c>
      <c r="D349" s="436">
        <v>82.660967741935508</v>
      </c>
      <c r="E349" s="22">
        <v>78.480645161290312</v>
      </c>
      <c r="G349" s="77">
        <f t="shared" ref="G349" si="287">D349/E349</f>
        <v>1.0532656500472692</v>
      </c>
      <c r="H349" s="55">
        <f t="shared" ref="H349" si="288">SUM(G338:G349)/12</f>
        <v>1.0703832802880211</v>
      </c>
      <c r="L349" s="448">
        <v>74.959999999999994</v>
      </c>
      <c r="O349" s="718">
        <v>83.33</v>
      </c>
      <c r="P349" s="382">
        <f t="shared" si="34"/>
        <v>34.998599999999996</v>
      </c>
      <c r="R349" s="161">
        <v>68.709999999999994</v>
      </c>
      <c r="S349" s="22"/>
      <c r="V349" s="554">
        <f>'Gas Monthly Avg&amp; Bidweek Prices'!$AB390</f>
        <v>0.74419800000000003</v>
      </c>
      <c r="W349" s="36"/>
      <c r="X349" s="30">
        <f>'Gas Monthly Avg&amp; Bidweek Prices'!L390</f>
        <v>11.24</v>
      </c>
      <c r="Z349" s="554">
        <f t="shared" si="274"/>
        <v>0.76510049999999996</v>
      </c>
    </row>
    <row r="350" spans="1:26" x14ac:dyDescent="0.2">
      <c r="A350" s="21">
        <v>44985</v>
      </c>
      <c r="D350" s="436">
        <v>82.46</v>
      </c>
      <c r="E350" s="22">
        <v>76.722499999999997</v>
      </c>
      <c r="G350" s="77">
        <f t="shared" ref="G350" si="289">D350/E350</f>
        <v>1.0747824953566425</v>
      </c>
      <c r="H350" s="55">
        <f t="shared" ref="H350" si="290">SUM(G339:G350)/12</f>
        <v>1.0716628414418925</v>
      </c>
      <c r="L350" s="448">
        <v>73.2</v>
      </c>
      <c r="O350" s="718">
        <v>82.79</v>
      </c>
      <c r="P350" s="382">
        <f t="shared" si="34"/>
        <v>34.771800000000006</v>
      </c>
      <c r="R350" s="161">
        <v>66.95</v>
      </c>
      <c r="S350" s="22"/>
      <c r="V350" s="554">
        <f>'Gas Monthly Avg&amp; Bidweek Prices'!$AB391</f>
        <v>0.74392599999999998</v>
      </c>
      <c r="W350" s="36"/>
      <c r="X350" s="30">
        <f>'Gas Monthly Avg&amp; Bidweek Prices'!L391</f>
        <v>9.36</v>
      </c>
      <c r="Z350" s="554">
        <f t="shared" si="274"/>
        <v>0.76159841666666661</v>
      </c>
    </row>
    <row r="351" spans="1:26" x14ac:dyDescent="0.2">
      <c r="A351" s="21">
        <v>45016</v>
      </c>
      <c r="D351" s="436">
        <v>78.367419354838717</v>
      </c>
      <c r="E351" s="22">
        <v>73.299677419354822</v>
      </c>
      <c r="G351" s="77">
        <f t="shared" ref="G351" si="291">D351/E351</f>
        <v>1.0691373020169084</v>
      </c>
      <c r="H351" s="55">
        <f t="shared" ref="H351" si="292">SUM(G340:G351)/12</f>
        <v>1.0705816845153155</v>
      </c>
      <c r="L351" s="448">
        <v>69.78</v>
      </c>
      <c r="O351" s="718">
        <v>79.400000000000006</v>
      </c>
      <c r="P351" s="382">
        <f t="shared" si="34"/>
        <v>33.347999999999999</v>
      </c>
      <c r="R351" s="161">
        <v>63.53</v>
      </c>
      <c r="S351" s="22"/>
      <c r="V351" s="554">
        <f>'Gas Monthly Avg&amp; Bidweek Prices'!$AB392</f>
        <v>0.73025899999999999</v>
      </c>
      <c r="W351" s="36"/>
      <c r="X351" s="30">
        <f>'Gas Monthly Avg&amp; Bidweek Prices'!L392</f>
        <v>7.97</v>
      </c>
      <c r="Z351" s="554">
        <f t="shared" si="274"/>
        <v>0.75665508333333331</v>
      </c>
    </row>
    <row r="352" spans="1:26" x14ac:dyDescent="0.2">
      <c r="A352" s="21">
        <v>45046</v>
      </c>
      <c r="D352" s="436">
        <v>84.477500000000006</v>
      </c>
      <c r="E352" s="22">
        <v>79.237000000000023</v>
      </c>
      <c r="G352" s="77">
        <f t="shared" ref="G352" si="293">D352/E352</f>
        <v>1.0661370319421479</v>
      </c>
      <c r="H352" s="55">
        <f t="shared" ref="H352" si="294">SUM(G341:G352)/12</f>
        <v>1.0732002648060361</v>
      </c>
      <c r="L352" s="448">
        <v>75.72</v>
      </c>
      <c r="O352" s="718">
        <v>80.78</v>
      </c>
      <c r="P352" s="382">
        <f t="shared" si="34"/>
        <v>33.927599999999998</v>
      </c>
      <c r="R352" s="161">
        <v>69.47</v>
      </c>
      <c r="S352" s="22"/>
      <c r="V352" s="554">
        <f>'Gas Monthly Avg&amp; Bidweek Prices'!$AB393</f>
        <v>0.741448</v>
      </c>
      <c r="W352" s="36"/>
      <c r="X352" s="30">
        <f>'Gas Monthly Avg&amp; Bidweek Prices'!L393</f>
        <v>6.83</v>
      </c>
      <c r="Z352" s="554">
        <f t="shared" si="274"/>
        <v>0.75235174999999987</v>
      </c>
    </row>
    <row r="353" spans="1:26" x14ac:dyDescent="0.2">
      <c r="A353" s="21">
        <v>45077</v>
      </c>
      <c r="D353" s="436">
        <v>75.712903225806457</v>
      </c>
      <c r="E353" s="22">
        <v>71.597741935483867</v>
      </c>
      <c r="G353" s="77">
        <f t="shared" ref="G353" si="295">D353/E353</f>
        <v>1.0574761323343231</v>
      </c>
      <c r="H353" s="55">
        <f t="shared" ref="H353" si="296">SUM(G342:G353)/12</f>
        <v>1.0753741494423326</v>
      </c>
      <c r="L353" s="448">
        <v>68.078000000000003</v>
      </c>
      <c r="O353" s="718">
        <v>66.2</v>
      </c>
      <c r="P353" s="382">
        <f t="shared" si="34"/>
        <v>27.804000000000002</v>
      </c>
      <c r="R353" s="161">
        <v>61.83</v>
      </c>
      <c r="S353" s="22"/>
      <c r="V353" s="554">
        <f>'Gas Monthly Avg&amp; Bidweek Prices'!$AB394</f>
        <v>0.73962099999999997</v>
      </c>
      <c r="W353" s="36"/>
      <c r="X353" s="30">
        <f>'Gas Monthly Avg&amp; Bidweek Prices'!L394</f>
        <v>7.33</v>
      </c>
      <c r="Z353" s="554">
        <f t="shared" si="274"/>
        <v>0.74915675000000004</v>
      </c>
    </row>
    <row r="354" spans="1:26" x14ac:dyDescent="0.2">
      <c r="A354" s="21">
        <v>45107</v>
      </c>
      <c r="D354" s="436">
        <v>74.952666666666659</v>
      </c>
      <c r="E354" s="22">
        <v>70.441333333333333</v>
      </c>
      <c r="G354" s="77">
        <f t="shared" ref="G354:G355" si="297">D354/E354</f>
        <v>1.0640438378982036</v>
      </c>
      <c r="H354" s="55">
        <f t="shared" ref="H354:H355" si="298">SUM(G343:G354)/12</f>
        <v>1.0745195207645992</v>
      </c>
      <c r="L354" s="448">
        <v>66.92</v>
      </c>
      <c r="O354" s="718">
        <v>57.67</v>
      </c>
      <c r="P354" s="382">
        <f t="shared" si="34"/>
        <v>24.221399999999999</v>
      </c>
      <c r="R354" s="161">
        <v>60.67</v>
      </c>
      <c r="S354" s="22"/>
      <c r="V354" s="554">
        <f>'Gas Monthly Avg&amp; Bidweek Prices'!$AB395</f>
        <v>0.75156599999999996</v>
      </c>
      <c r="W354" s="36"/>
      <c r="X354" s="30">
        <f>'Gas Monthly Avg&amp; Bidweek Prices'!L395</f>
        <v>7.37</v>
      </c>
      <c r="Z354" s="554">
        <f t="shared" si="274"/>
        <v>0.74670325000000004</v>
      </c>
    </row>
    <row r="355" spans="1:26" x14ac:dyDescent="0.2">
      <c r="A355" s="21">
        <v>45138</v>
      </c>
      <c r="D355" s="436">
        <v>79.99129032258061</v>
      </c>
      <c r="E355" s="22">
        <v>75.665161290322573</v>
      </c>
      <c r="G355" s="77">
        <f t="shared" si="297"/>
        <v>1.0571746489201146</v>
      </c>
      <c r="H355" s="55">
        <f t="shared" si="298"/>
        <v>1.0692589920013309</v>
      </c>
      <c r="L355" s="448">
        <v>72.150000000000006</v>
      </c>
      <c r="O355" s="718">
        <v>62.37</v>
      </c>
      <c r="P355" s="382">
        <f t="shared" si="34"/>
        <v>26.195399999999996</v>
      </c>
      <c r="R355" s="161">
        <v>65.900000000000006</v>
      </c>
      <c r="S355" s="22"/>
      <c r="V355" s="554">
        <f>'Gas Monthly Avg&amp; Bidweek Prices'!$AB396</f>
        <v>0.75618099999999999</v>
      </c>
      <c r="W355" s="36"/>
      <c r="X355" s="30">
        <f>'Gas Monthly Avg&amp; Bidweek Prices'!L396</f>
        <v>6.62</v>
      </c>
      <c r="Z355" s="554">
        <f t="shared" si="274"/>
        <v>0.74532175000000001</v>
      </c>
    </row>
    <row r="356" spans="1:26" x14ac:dyDescent="0.2">
      <c r="A356" s="21">
        <v>45169</v>
      </c>
      <c r="D356" s="436">
        <v>86.25709677419357</v>
      </c>
      <c r="E356" s="22">
        <v>81.43741935483871</v>
      </c>
      <c r="G356" s="77">
        <f t="shared" ref="G356" si="299">D356/E356</f>
        <v>1.0591825902335459</v>
      </c>
      <c r="H356" s="55">
        <f t="shared" ref="H356" si="300">SUM(G345:G356)/12</f>
        <v>1.0659524025592975</v>
      </c>
      <c r="L356" s="448">
        <v>77.92</v>
      </c>
      <c r="O356" s="718">
        <v>67.930000000000007</v>
      </c>
      <c r="P356" s="382">
        <f t="shared" si="34"/>
        <v>28.5306</v>
      </c>
      <c r="R356" s="161">
        <v>71.67</v>
      </c>
      <c r="S356" s="22"/>
      <c r="V356" s="554">
        <f>'Gas Monthly Avg&amp; Bidweek Prices'!$AB397</f>
        <v>0.74246800000000002</v>
      </c>
      <c r="W356" s="36"/>
      <c r="X356" s="30">
        <f>'Gas Monthly Avg&amp; Bidweek Prices'!L397</f>
        <v>6.45</v>
      </c>
      <c r="Z356" s="554">
        <f t="shared" si="274"/>
        <v>0.74261525000000006</v>
      </c>
    </row>
    <row r="357" spans="1:26" x14ac:dyDescent="0.2">
      <c r="A357" s="21">
        <v>45199</v>
      </c>
      <c r="D357" s="436">
        <v>93.558999999999997</v>
      </c>
      <c r="E357" s="22">
        <v>89.088999999999984</v>
      </c>
      <c r="G357" s="77">
        <f t="shared" ref="G357" si="301">D357/E357</f>
        <v>1.0501745445565671</v>
      </c>
      <c r="H357" s="55">
        <f t="shared" ref="H357" si="302">SUM(G346:G357)/12</f>
        <v>1.0645243701584135</v>
      </c>
      <c r="L357" s="448">
        <v>85.57</v>
      </c>
      <c r="O357" s="718">
        <v>73.040000000000006</v>
      </c>
      <c r="P357" s="382">
        <f t="shared" si="34"/>
        <v>30.676800000000004</v>
      </c>
      <c r="R357" s="161">
        <v>79.319999999999993</v>
      </c>
      <c r="S357" s="22"/>
      <c r="V357" s="554">
        <f>'Gas Monthly Avg&amp; Bidweek Prices'!$AB398</f>
        <v>0.73858800000000002</v>
      </c>
      <c r="W357" s="36"/>
      <c r="X357" s="30">
        <f>'Gas Monthly Avg&amp; Bidweek Prices'!L398</f>
        <v>6.57</v>
      </c>
      <c r="Z357" s="554">
        <f t="shared" si="274"/>
        <v>0.74139858333333342</v>
      </c>
    </row>
    <row r="358" spans="1:26" x14ac:dyDescent="0.2">
      <c r="A358" s="21">
        <v>45230</v>
      </c>
      <c r="D358" s="436">
        <v>91.040322580645167</v>
      </c>
      <c r="E358" s="22">
        <v>85.825806451612905</v>
      </c>
      <c r="G358" s="77">
        <f t="shared" ref="G358" si="303">D358/E358</f>
        <v>1.0607569721115537</v>
      </c>
      <c r="H358" s="55">
        <f t="shared" ref="H358" si="304">SUM(G347:G358)/12</f>
        <v>1.0632668068493787</v>
      </c>
      <c r="L358" s="448">
        <v>82.31</v>
      </c>
      <c r="O358" s="718">
        <v>67.44</v>
      </c>
      <c r="P358" s="382">
        <f t="shared" si="34"/>
        <v>28.3248</v>
      </c>
      <c r="R358" s="161">
        <v>76.06</v>
      </c>
      <c r="S358" s="22"/>
      <c r="V358" s="554">
        <f>'Gas Monthly Avg&amp; Bidweek Prices'!$AB399</f>
        <v>0.73031400000000002</v>
      </c>
      <c r="W358" s="36"/>
      <c r="X358" s="30">
        <f>'Gas Monthly Avg&amp; Bidweek Prices'!L399</f>
        <v>7.08</v>
      </c>
      <c r="Z358" s="554">
        <f t="shared" si="274"/>
        <v>0.74148716666666648</v>
      </c>
    </row>
    <row r="359" spans="1:26" x14ac:dyDescent="0.2">
      <c r="A359" s="21">
        <v>45260</v>
      </c>
      <c r="D359" s="436">
        <v>82.972666666666655</v>
      </c>
      <c r="E359" s="22">
        <v>77.340999999999994</v>
      </c>
      <c r="G359" s="77">
        <f t="shared" ref="G359" si="305">D359/E359</f>
        <v>1.072816057028829</v>
      </c>
      <c r="H359" s="55">
        <f t="shared" ref="H359" si="306">SUM(G348:G359)/12</f>
        <v>1.0620205869689769</v>
      </c>
      <c r="L359" s="448">
        <v>73.819999999999993</v>
      </c>
      <c r="O359" s="718">
        <v>63.83</v>
      </c>
      <c r="P359" s="382">
        <f t="shared" si="34"/>
        <v>26.808599999999998</v>
      </c>
      <c r="R359" s="161">
        <v>67.569999999999993</v>
      </c>
      <c r="S359" s="22"/>
      <c r="V359" s="554">
        <f>'Gas Monthly Avg&amp; Bidweek Prices'!$AB400</f>
        <v>0.72816000000000003</v>
      </c>
      <c r="W359" s="36"/>
      <c r="X359" s="30">
        <f>'Gas Monthly Avg&amp; Bidweek Prices'!L400</f>
        <v>7.51</v>
      </c>
      <c r="Z359" s="554">
        <f t="shared" si="274"/>
        <v>0.74023058333333347</v>
      </c>
    </row>
    <row r="360" spans="1:26" x14ac:dyDescent="0.2">
      <c r="A360" s="21">
        <v>45291</v>
      </c>
      <c r="D360" s="436">
        <v>77.880322580645156</v>
      </c>
      <c r="E360" s="22">
        <v>72.25516129032259</v>
      </c>
      <c r="G360" s="77">
        <f t="shared" ref="G360" si="307">D360/E360</f>
        <v>1.0778513422414291</v>
      </c>
      <c r="H360" s="55">
        <f t="shared" ref="H360" si="308">SUM(G349:G360)/12</f>
        <v>1.0635665503906278</v>
      </c>
      <c r="L360" s="448">
        <v>68.739999999999995</v>
      </c>
      <c r="O360" s="718">
        <v>68.98</v>
      </c>
      <c r="P360" s="382">
        <f t="shared" si="34"/>
        <v>28.971600000000002</v>
      </c>
      <c r="R360" s="161">
        <v>62.49</v>
      </c>
      <c r="S360" s="22"/>
      <c r="V360" s="554">
        <f>'Gas Monthly Avg&amp; Bidweek Prices'!$AB401</f>
        <v>0.74507000000000001</v>
      </c>
      <c r="W360" s="36"/>
      <c r="X360" s="30">
        <f>'Gas Monthly Avg&amp; Bidweek Prices'!L401</f>
        <v>6.94</v>
      </c>
      <c r="Z360" s="554">
        <f t="shared" si="274"/>
        <v>0.74098325000000009</v>
      </c>
    </row>
    <row r="361" spans="1:26" x14ac:dyDescent="0.2">
      <c r="A361" s="21">
        <v>45322</v>
      </c>
      <c r="D361" s="436">
        <v>80.158709677419353</v>
      </c>
      <c r="E361" s="22">
        <v>73.910645161290347</v>
      </c>
      <c r="G361" s="77">
        <f t="shared" ref="G361" si="309">D361/E361</f>
        <v>1.0845353805597864</v>
      </c>
      <c r="H361" s="55">
        <f t="shared" ref="H361" si="310">SUM(G350:G361)/12</f>
        <v>1.0661723612666709</v>
      </c>
      <c r="L361" s="448">
        <v>70.39</v>
      </c>
      <c r="O361" s="718">
        <v>81.7</v>
      </c>
      <c r="P361" s="382">
        <f t="shared" si="34"/>
        <v>34.314</v>
      </c>
      <c r="R361" s="161">
        <v>64.14</v>
      </c>
      <c r="S361" s="22"/>
      <c r="V361" s="554">
        <f>'Gas Monthly Avg&amp; Bidweek Prices'!$AB402</f>
        <v>0.74594400000000005</v>
      </c>
      <c r="W361" s="36"/>
      <c r="X361" s="30">
        <f>'Gas Monthly Avg&amp; Bidweek Prices'!L402</f>
        <v>6.89</v>
      </c>
      <c r="Z361" s="554">
        <f t="shared" si="274"/>
        <v>0.74112875</v>
      </c>
    </row>
    <row r="362" spans="1:26" x14ac:dyDescent="0.2">
      <c r="A362" s="21">
        <v>45351</v>
      </c>
      <c r="D362" s="436">
        <v>83.358620689655197</v>
      </c>
      <c r="E362" s="22">
        <v>76.585862068965525</v>
      </c>
      <c r="G362" s="77">
        <f t="shared" ref="G362" si="311">D362/E362</f>
        <v>1.0884335363959317</v>
      </c>
      <c r="H362" s="55">
        <f t="shared" ref="H362" si="312">SUM(G351:G362)/12</f>
        <v>1.0673099480199453</v>
      </c>
      <c r="L362" s="448">
        <v>73.069999999999993</v>
      </c>
      <c r="O362" s="718">
        <v>91.2</v>
      </c>
      <c r="P362" s="382">
        <f t="shared" si="34"/>
        <v>38.304000000000002</v>
      </c>
      <c r="R362" s="161">
        <v>66.819999999999993</v>
      </c>
      <c r="S362" s="22"/>
      <c r="V362" s="554">
        <f>'Gas Monthly Avg&amp; Bidweek Prices'!$AB403</f>
        <v>0.741788</v>
      </c>
      <c r="W362" s="36"/>
      <c r="X362" s="30">
        <f>'Gas Monthly Avg&amp; Bidweek Prices'!L403</f>
        <v>6.56</v>
      </c>
      <c r="Z362" s="554">
        <f t="shared" si="274"/>
        <v>0.7409505833333333</v>
      </c>
    </row>
    <row r="363" spans="1:26" x14ac:dyDescent="0.2">
      <c r="A363" s="21">
        <v>45382</v>
      </c>
      <c r="D363" s="436">
        <v>85.336129032258071</v>
      </c>
      <c r="E363" s="22">
        <v>80.545483870967757</v>
      </c>
      <c r="G363" s="77">
        <f t="shared" ref="G363:G368" si="313">D363/E363</f>
        <v>1.0594775142075605</v>
      </c>
      <c r="H363" s="55">
        <f t="shared" ref="H363" si="314">SUM(G352:G363)/12</f>
        <v>1.0665049657024996</v>
      </c>
      <c r="L363" s="448">
        <v>77.03</v>
      </c>
      <c r="O363" s="718">
        <v>80.56</v>
      </c>
      <c r="P363" s="382">
        <f t="shared" si="34"/>
        <v>33.8352</v>
      </c>
      <c r="R363" s="161">
        <v>70.78</v>
      </c>
      <c r="S363" s="22"/>
      <c r="V363" s="554">
        <f>'Gas Monthly Avg&amp; Bidweek Prices'!$AB404</f>
        <v>0.73832399999999998</v>
      </c>
      <c r="W363" s="36"/>
      <c r="X363" s="30">
        <f>'Gas Monthly Avg&amp; Bidweek Prices'!L404</f>
        <v>5.69</v>
      </c>
      <c r="Z363" s="554">
        <f t="shared" si="274"/>
        <v>0.74162266666666676</v>
      </c>
    </row>
    <row r="364" spans="1:26" x14ac:dyDescent="0.2">
      <c r="A364" s="21">
        <v>45412</v>
      </c>
      <c r="D364" s="436">
        <v>90.08499999999998</v>
      </c>
      <c r="E364" s="22">
        <v>84.526333333333326</v>
      </c>
      <c r="G364" s="77">
        <f t="shared" si="313"/>
        <v>1.0657625434282805</v>
      </c>
      <c r="H364" s="55">
        <f t="shared" ref="H364" si="315">SUM(G353:G364)/12</f>
        <v>1.0664737583263439</v>
      </c>
      <c r="L364" s="448">
        <v>81.010000000000005</v>
      </c>
      <c r="O364" s="718">
        <v>80.27</v>
      </c>
      <c r="P364" s="382">
        <f t="shared" si="34"/>
        <v>33.7134</v>
      </c>
      <c r="R364" s="161">
        <v>74.760000000000005</v>
      </c>
      <c r="S364" s="22"/>
      <c r="V364" s="554">
        <f>'Gas Monthly Avg&amp; Bidweek Prices'!$AB405</f>
        <v>0.731653</v>
      </c>
      <c r="W364" s="36"/>
      <c r="X364" s="30">
        <f>'Gas Monthly Avg&amp; Bidweek Prices'!L405</f>
        <v>5.46</v>
      </c>
      <c r="Z364" s="554">
        <f t="shared" si="274"/>
        <v>0.74080641666666658</v>
      </c>
    </row>
    <row r="365" spans="1:26" x14ac:dyDescent="0.2">
      <c r="A365" s="21">
        <v>45443</v>
      </c>
      <c r="D365" s="436">
        <v>81.79000000000002</v>
      </c>
      <c r="E365" s="22">
        <v>78.570645161290315</v>
      </c>
      <c r="G365" s="77">
        <f t="shared" si="313"/>
        <v>1.0409740155766953</v>
      </c>
      <c r="H365" s="55">
        <f t="shared" ref="H365" si="316">SUM(G354:G365)/12</f>
        <v>1.0650985819298751</v>
      </c>
      <c r="L365" s="448">
        <v>75.05</v>
      </c>
      <c r="O365" s="718">
        <v>69.739999999999995</v>
      </c>
      <c r="P365" s="382">
        <f t="shared" si="34"/>
        <v>29.290799999999997</v>
      </c>
      <c r="R365" s="161">
        <v>68.8</v>
      </c>
      <c r="S365" s="22"/>
      <c r="V365" s="554">
        <f>'Gas Monthly Avg&amp; Bidweek Prices'!$AB406</f>
        <v>0.73123199999999999</v>
      </c>
      <c r="W365" s="36"/>
      <c r="X365" s="30">
        <f>'Gas Monthly Avg&amp; Bidweek Prices'!L406</f>
        <v>5.63</v>
      </c>
      <c r="Z365" s="554">
        <f t="shared" ref="Z365:Z372" si="317">AVERAGE(V354:V365)</f>
        <v>0.74010733333333334</v>
      </c>
    </row>
    <row r="366" spans="1:26" x14ac:dyDescent="0.2">
      <c r="A366" s="21">
        <v>45473</v>
      </c>
      <c r="D366" s="436">
        <v>82.344000000000037</v>
      </c>
      <c r="E366" s="22">
        <v>78.777333333333317</v>
      </c>
      <c r="G366" s="77">
        <f t="shared" si="313"/>
        <v>1.0452752906927549</v>
      </c>
      <c r="H366" s="55">
        <f t="shared" ref="H366" si="318">SUM(G355:G366)/12</f>
        <v>1.0635345363294209</v>
      </c>
      <c r="L366" s="448">
        <v>75.260000000000005</v>
      </c>
      <c r="O366" s="718">
        <v>76.36</v>
      </c>
      <c r="P366" s="382">
        <f t="shared" si="34"/>
        <v>32.071199999999997</v>
      </c>
      <c r="R366" s="161">
        <v>69.010000000000005</v>
      </c>
      <c r="S366" s="22"/>
      <c r="V366" s="554">
        <f>'Gas Monthly Avg&amp; Bidweek Prices'!$AB407</f>
        <v>0.729765</v>
      </c>
      <c r="W366" s="36"/>
      <c r="X366" s="30">
        <f>'Gas Monthly Avg&amp; Bidweek Prices'!L407</f>
        <v>6.57</v>
      </c>
      <c r="Z366" s="554">
        <f t="shared" si="317"/>
        <v>0.73829058333333331</v>
      </c>
    </row>
    <row r="367" spans="1:26" x14ac:dyDescent="0.2">
      <c r="A367" s="21">
        <v>45504</v>
      </c>
      <c r="D367" s="436">
        <v>85.278064516129035</v>
      </c>
      <c r="E367" s="22">
        <v>80.638387096774181</v>
      </c>
      <c r="G367" s="77">
        <f t="shared" si="313"/>
        <v>1.0575368330939801</v>
      </c>
      <c r="H367" s="55">
        <f t="shared" ref="H367" si="319">SUM(G356:G367)/12</f>
        <v>1.0635647183439094</v>
      </c>
      <c r="L367" s="448">
        <v>77.12</v>
      </c>
      <c r="O367" s="718">
        <v>80.14</v>
      </c>
      <c r="P367" s="382">
        <f t="shared" si="34"/>
        <v>33.658799999999999</v>
      </c>
      <c r="R367" s="161">
        <v>70.87</v>
      </c>
      <c r="S367" s="22"/>
      <c r="V367" s="554">
        <f>'Gas Monthly Avg&amp; Bidweek Prices'!$AB408</f>
        <v>0.72942700000000005</v>
      </c>
      <c r="W367" s="36"/>
      <c r="X367" s="30">
        <f>'Gas Monthly Avg&amp; Bidweek Prices'!L408</f>
        <v>6.72</v>
      </c>
      <c r="Z367" s="554">
        <f t="shared" si="317"/>
        <v>0.73606108333333331</v>
      </c>
    </row>
    <row r="368" spans="1:26" x14ac:dyDescent="0.2">
      <c r="A368" s="21">
        <v>45535</v>
      </c>
      <c r="D368" s="436">
        <v>80.343225806451585</v>
      </c>
      <c r="E368" s="22">
        <v>75.379677419354849</v>
      </c>
      <c r="G368" s="77">
        <f t="shared" si="313"/>
        <v>1.0658473020451302</v>
      </c>
      <c r="H368" s="55">
        <f t="shared" ref="H368" si="320">SUM(G357:G368)/12</f>
        <v>1.0641201109948748</v>
      </c>
      <c r="L368" s="448">
        <v>71.86</v>
      </c>
      <c r="O368" s="718">
        <v>75.319999999999993</v>
      </c>
      <c r="P368" s="382">
        <f t="shared" si="34"/>
        <v>31.634399999999999</v>
      </c>
      <c r="R368" s="161">
        <v>65.61</v>
      </c>
      <c r="S368" s="22"/>
      <c r="V368" s="554">
        <f>'Gas Monthly Avg&amp; Bidweek Prices'!$AB409</f>
        <v>0.73086499999999999</v>
      </c>
      <c r="W368" s="36"/>
      <c r="X368" s="30">
        <f>'Gas Monthly Avg&amp; Bidweek Prices'!L409</f>
        <v>5.77</v>
      </c>
      <c r="Z368" s="554">
        <f t="shared" si="317"/>
        <v>0.73509416666666672</v>
      </c>
    </row>
    <row r="369" spans="1:26" x14ac:dyDescent="0.2">
      <c r="A369" s="21">
        <v>45565</v>
      </c>
      <c r="D369" s="436">
        <v>74.091000000000022</v>
      </c>
      <c r="E369" s="22">
        <v>69.579666666666682</v>
      </c>
      <c r="G369" s="77">
        <f t="shared" ref="G369" si="321">D369/E369</f>
        <v>1.0648369494919494</v>
      </c>
      <c r="H369" s="55">
        <f t="shared" ref="H369" si="322">SUM(G358:G369)/12</f>
        <v>1.0653419780728235</v>
      </c>
      <c r="L369" s="448">
        <v>66.06</v>
      </c>
      <c r="O369" s="718">
        <v>65.64</v>
      </c>
      <c r="P369" s="382">
        <f t="shared" si="34"/>
        <v>27.5688</v>
      </c>
      <c r="R369" s="161">
        <v>59.81</v>
      </c>
      <c r="S369" s="22"/>
      <c r="V369" s="554">
        <f>'Gas Monthly Avg&amp; Bidweek Prices'!$AB410</f>
        <v>0.73860499999999996</v>
      </c>
      <c r="W369" s="36"/>
      <c r="X369" s="30">
        <f>'Gas Monthly Avg&amp; Bidweek Prices'!L410</f>
        <v>6.09</v>
      </c>
      <c r="Z369" s="554">
        <f t="shared" si="317"/>
        <v>0.73509558333333347</v>
      </c>
    </row>
    <row r="370" spans="1:26" x14ac:dyDescent="0.2">
      <c r="A370" s="21">
        <v>45596</v>
      </c>
      <c r="D370" s="436">
        <v>75.982903225806439</v>
      </c>
      <c r="E370" s="22">
        <v>71.864516129032268</v>
      </c>
      <c r="G370" s="77">
        <f t="shared" ref="G370" si="323">D370/E370</f>
        <v>1.0573076577789744</v>
      </c>
      <c r="H370" s="55">
        <f t="shared" ref="H370" si="324">SUM(G359:G370)/12</f>
        <v>1.0650545352117751</v>
      </c>
      <c r="L370" s="448">
        <v>68.34</v>
      </c>
      <c r="O370" s="718">
        <v>77.400000000000006</v>
      </c>
      <c r="P370" s="382">
        <f t="shared" si="34"/>
        <v>32.508000000000003</v>
      </c>
      <c r="R370" s="161">
        <v>62.09</v>
      </c>
      <c r="S370" s="22"/>
      <c r="V370" s="554">
        <f>'Gas Monthly Avg&amp; Bidweek Prices'!$AB411</f>
        <v>0.72802699999999998</v>
      </c>
      <c r="W370" s="36"/>
      <c r="X370" s="30">
        <f>'Gas Monthly Avg&amp; Bidweek Prices'!L411</f>
        <v>6.86</v>
      </c>
      <c r="Z370" s="554">
        <f t="shared" si="317"/>
        <v>0.73490500000000003</v>
      </c>
    </row>
    <row r="371" spans="1:26" x14ac:dyDescent="0.2">
      <c r="A371" s="21">
        <v>45626</v>
      </c>
      <c r="D371" s="436">
        <v>74.328333333333305</v>
      </c>
      <c r="E371" s="22">
        <v>69.461999999999989</v>
      </c>
      <c r="G371" s="77">
        <f t="shared" ref="G371" si="325">D371/E371</f>
        <v>1.0700574894666626</v>
      </c>
      <c r="H371" s="55">
        <f t="shared" ref="H371" si="326">SUM(G360:G371)/12</f>
        <v>1.0648246545815947</v>
      </c>
      <c r="L371" s="448">
        <v>65.94</v>
      </c>
      <c r="O371" s="718">
        <v>80.17</v>
      </c>
      <c r="P371" s="382">
        <f t="shared" si="34"/>
        <v>33.671399999999998</v>
      </c>
      <c r="R371" s="161">
        <v>59.69</v>
      </c>
      <c r="S371" s="22"/>
      <c r="V371" s="554">
        <f>'Gas Monthly Avg&amp; Bidweek Prices'!$AB412</f>
        <v>0.71540899999999996</v>
      </c>
      <c r="W371" s="36"/>
      <c r="X371" s="30">
        <f>'Gas Monthly Avg&amp; Bidweek Prices'!L412</f>
        <v>6.7</v>
      </c>
      <c r="Z371" s="554">
        <f t="shared" si="317"/>
        <v>0.73384241666666661</v>
      </c>
    </row>
    <row r="372" spans="1:26" x14ac:dyDescent="0.2">
      <c r="A372" s="21">
        <v>45657</v>
      </c>
      <c r="D372" s="436">
        <v>73.85838709677418</v>
      </c>
      <c r="E372" s="22">
        <v>69.640322580645133</v>
      </c>
      <c r="G372" s="77">
        <f t="shared" ref="G372" si="327">D372/E372</f>
        <v>1.0605692845728052</v>
      </c>
      <c r="H372" s="55">
        <f t="shared" ref="H372" si="328">SUM(G361:G372)/12</f>
        <v>1.0633844831092094</v>
      </c>
      <c r="L372" s="448">
        <v>66.12</v>
      </c>
      <c r="O372" s="718">
        <v>77.17</v>
      </c>
      <c r="P372" s="382">
        <f t="shared" si="34"/>
        <v>32.4114</v>
      </c>
      <c r="R372" s="161">
        <v>59.87</v>
      </c>
      <c r="S372" s="22"/>
      <c r="V372" s="554">
        <f>'Gas Monthly Avg&amp; Bidweek Prices'!$AB413</f>
        <v>0.70606899999999995</v>
      </c>
      <c r="W372" s="36"/>
      <c r="X372" s="30">
        <f>'Gas Monthly Avg&amp; Bidweek Prices'!L413</f>
        <v>7.67</v>
      </c>
      <c r="Z372" s="554">
        <f t="shared" si="317"/>
        <v>0.73059233333333318</v>
      </c>
    </row>
    <row r="373" spans="1:26" x14ac:dyDescent="0.2">
      <c r="A373" s="21">
        <v>45688</v>
      </c>
      <c r="D373" s="436">
        <v>79.191935483870992</v>
      </c>
      <c r="E373" s="22">
        <v>75.251612903225848</v>
      </c>
      <c r="G373" s="77">
        <f t="shared" ref="G373" si="329">D373/E373</f>
        <v>1.0523619684499312</v>
      </c>
      <c r="H373" s="55">
        <f t="shared" ref="H373" si="330">SUM(G362:G373)/12</f>
        <v>1.0607033654333879</v>
      </c>
      <c r="L373" s="448">
        <v>71.73</v>
      </c>
      <c r="O373" s="718">
        <v>90.26</v>
      </c>
      <c r="P373" s="382">
        <f t="shared" si="34"/>
        <v>37.909200000000006</v>
      </c>
      <c r="R373" s="161">
        <v>65.48</v>
      </c>
      <c r="S373" s="22"/>
      <c r="V373" s="554">
        <f>'Gas Monthly Avg&amp; Bidweek Prices'!$AB414</f>
        <v>0.69490700000000005</v>
      </c>
      <c r="W373" s="36"/>
      <c r="X373" s="30">
        <f>'Gas Monthly Avg&amp; Bidweek Prices'!L414</f>
        <v>8.51</v>
      </c>
      <c r="Z373" s="554">
        <f t="shared" ref="Z373:Z383" si="331">AVERAGE(V362:V373)</f>
        <v>0.72633924999999999</v>
      </c>
    </row>
    <row r="374" spans="1:26" x14ac:dyDescent="0.2">
      <c r="A374" s="21">
        <v>45716</v>
      </c>
      <c r="D374" s="436">
        <v>75.445714285714303</v>
      </c>
      <c r="E374" s="22">
        <v>71.180357142857147</v>
      </c>
      <c r="G374" s="77">
        <f t="shared" ref="G374" si="332">D374/E374</f>
        <v>1.0599232332354935</v>
      </c>
      <c r="H374" s="55">
        <f t="shared" ref="H374" si="333">SUM(G363:G374)/12</f>
        <v>1.0583275068366849</v>
      </c>
      <c r="L374" s="448">
        <v>67.66</v>
      </c>
      <c r="O374" s="718">
        <v>92.18</v>
      </c>
      <c r="P374" s="382">
        <f t="shared" si="34"/>
        <v>38.715600000000002</v>
      </c>
      <c r="R374" s="161">
        <v>61.41</v>
      </c>
      <c r="S374" s="22"/>
      <c r="V374" s="554">
        <f>'Gas Monthly Avg&amp; Bidweek Prices'!$AB415</f>
        <v>0.69932700000000003</v>
      </c>
      <c r="W374" s="36"/>
      <c r="X374" s="30">
        <f>'Gas Monthly Avg&amp; Bidweek Prices'!L415</f>
        <v>8.43</v>
      </c>
      <c r="Z374" s="554">
        <f t="shared" si="331"/>
        <v>0.72280083333333334</v>
      </c>
    </row>
    <row r="375" spans="1:26" x14ac:dyDescent="0.2">
      <c r="A375" s="21">
        <v>45747</v>
      </c>
      <c r="D375" s="436">
        <v>72.917096774193567</v>
      </c>
      <c r="E375" s="22">
        <v>68.063548387096773</v>
      </c>
      <c r="G375" s="77">
        <f t="shared" ref="G375" si="334">D375/E375</f>
        <v>1.0713090707450821</v>
      </c>
      <c r="H375" s="55">
        <f t="shared" ref="H375" si="335">SUM(G364:G375)/12</f>
        <v>1.0593134698814783</v>
      </c>
      <c r="L375" s="448">
        <v>64.540000000000006</v>
      </c>
      <c r="O375" s="718">
        <v>87.7</v>
      </c>
      <c r="P375" s="382">
        <f t="shared" si="34"/>
        <v>36.834000000000003</v>
      </c>
      <c r="R375" s="161">
        <v>58.29</v>
      </c>
      <c r="S375" s="22"/>
      <c r="V375" s="554">
        <f>'Gas Monthly Avg&amp; Bidweek Prices'!$AB416</f>
        <v>0.69616699999999998</v>
      </c>
      <c r="W375" s="36"/>
      <c r="X375" s="30">
        <f>'Gas Monthly Avg&amp; Bidweek Prices'!L416</f>
        <v>8.8800000000000008</v>
      </c>
      <c r="Z375" s="554">
        <f t="shared" si="331"/>
        <v>0.71928775</v>
      </c>
    </row>
    <row r="376" spans="1:26" x14ac:dyDescent="0.2">
      <c r="A376" s="21">
        <v>45777</v>
      </c>
      <c r="D376" s="436">
        <v>68.145666666666656</v>
      </c>
      <c r="E376" s="22">
        <v>62.975666666666676</v>
      </c>
      <c r="G376" s="77">
        <f t="shared" ref="G376" si="336">D376/E376</f>
        <v>1.0820952007918399</v>
      </c>
      <c r="H376" s="55">
        <f t="shared" ref="H376" si="337">SUM(G365:G376)/12</f>
        <v>1.0606745246617748</v>
      </c>
      <c r="L376" s="448">
        <v>59.46</v>
      </c>
      <c r="O376" s="718">
        <v>84.42</v>
      </c>
      <c r="P376" s="382">
        <f t="shared" si="34"/>
        <v>35.456400000000002</v>
      </c>
      <c r="R376" s="161">
        <v>53.21</v>
      </c>
      <c r="S376" s="22"/>
      <c r="V376" s="554">
        <f>'Gas Monthly Avg&amp; Bidweek Prices'!$AB417</f>
        <v>0.71461200000000002</v>
      </c>
      <c r="W376" s="36"/>
      <c r="X376" s="30">
        <f>'Gas Monthly Avg&amp; Bidweek Prices'!L417</f>
        <v>8.44</v>
      </c>
      <c r="Z376" s="554">
        <f t="shared" si="331"/>
        <v>0.71786766666666679</v>
      </c>
    </row>
    <row r="377" spans="1:26" x14ac:dyDescent="0.2">
      <c r="A377" s="21">
        <v>45808</v>
      </c>
      <c r="D377" s="436">
        <v>64.298064516129045</v>
      </c>
      <c r="E377" s="22">
        <v>60.923225806451612</v>
      </c>
      <c r="G377" s="77">
        <f t="shared" ref="G377" si="338">D377/E377</f>
        <v>1.0553949444567994</v>
      </c>
      <c r="H377" s="55">
        <f t="shared" ref="H377" si="339">SUM(G366:G377)/12</f>
        <v>1.0618762687351169</v>
      </c>
      <c r="L377" s="448">
        <v>57.4</v>
      </c>
      <c r="O377" s="718">
        <v>74.599999999999994</v>
      </c>
      <c r="P377" s="382">
        <f t="shared" si="34"/>
        <v>31.332000000000001</v>
      </c>
      <c r="R377" s="161">
        <v>51.15</v>
      </c>
      <c r="S377" s="22"/>
      <c r="V377" s="554">
        <f>'Gas Monthly Avg&amp; Bidweek Prices'!$AB418</f>
        <v>0.72101599999999999</v>
      </c>
      <c r="W377" s="36"/>
      <c r="X377" s="30">
        <f>'Gas Monthly Avg&amp; Bidweek Prices'!L418</f>
        <v>7.42</v>
      </c>
      <c r="Z377" s="554">
        <f t="shared" si="331"/>
        <v>0.71701633333333337</v>
      </c>
    </row>
    <row r="378" spans="1:26" x14ac:dyDescent="0.2">
      <c r="A378" s="21">
        <v>45838</v>
      </c>
      <c r="D378" s="436">
        <v>71.629999999999981</v>
      </c>
      <c r="E378" s="22">
        <v>67.949000000000012</v>
      </c>
      <c r="G378" s="77">
        <f t="shared" ref="G378" si="340">D378/E378</f>
        <v>1.0541729826781847</v>
      </c>
      <c r="H378" s="55">
        <f t="shared" ref="H378" si="341">SUM(G367:G378)/12</f>
        <v>1.0626177430672361</v>
      </c>
      <c r="L378" s="448">
        <v>64.430000000000007</v>
      </c>
      <c r="O378" s="718">
        <v>76.05</v>
      </c>
      <c r="P378" s="382">
        <f t="shared" si="34"/>
        <v>31.940999999999999</v>
      </c>
      <c r="R378" s="161">
        <v>58.18</v>
      </c>
      <c r="S378" s="22"/>
      <c r="V378" s="554">
        <f>'Gas Monthly Avg&amp; Bidweek Prices'!$AB419</f>
        <v>0.73084700000000002</v>
      </c>
      <c r="W378" s="36"/>
      <c r="X378" s="30">
        <f>'Gas Monthly Avg&amp; Bidweek Prices'!L419</f>
        <v>7.62</v>
      </c>
      <c r="Z378" s="554">
        <f t="shared" si="331"/>
        <v>0.71710649999999998</v>
      </c>
    </row>
    <row r="379" spans="1:26" x14ac:dyDescent="0.2">
      <c r="A379" s="21">
        <v>45869</v>
      </c>
      <c r="D379" s="436">
        <v>70.990645161290317</v>
      </c>
      <c r="E379" s="22">
        <v>67.169354838709694</v>
      </c>
      <c r="G379" s="77">
        <f t="shared" ref="G379" si="342">D379/E379</f>
        <v>1.0568903829991592</v>
      </c>
      <c r="H379" s="55">
        <f t="shared" ref="H379" si="343">SUM(G368:G379)/12</f>
        <v>1.0625638722260009</v>
      </c>
      <c r="L379" s="448">
        <v>63.65</v>
      </c>
      <c r="O379" s="718">
        <v>71.23</v>
      </c>
      <c r="P379" s="382">
        <f t="shared" si="34"/>
        <v>29.916600000000003</v>
      </c>
      <c r="R379" s="161">
        <v>57.4</v>
      </c>
      <c r="S379" s="22"/>
      <c r="V379" s="554">
        <f>'Gas Monthly Avg&amp; Bidweek Prices'!$AB420</f>
        <v>0.73121700000000001</v>
      </c>
      <c r="W379" s="36"/>
      <c r="X379" s="30">
        <f>'Gas Monthly Avg&amp; Bidweek Prices'!L420</f>
        <v>7.6</v>
      </c>
      <c r="Z379" s="554">
        <f t="shared" si="331"/>
        <v>0.71725566666666651</v>
      </c>
    </row>
    <row r="380" spans="1:26" x14ac:dyDescent="0.2">
      <c r="A380" s="21">
        <v>45900</v>
      </c>
      <c r="D380" s="436">
        <v>67.999032258064489</v>
      </c>
      <c r="E380" s="22">
        <v>64.121290322580649</v>
      </c>
      <c r="G380" s="77">
        <f t="shared" ref="G380" si="344">D380/E380</f>
        <v>1.0604751076588719</v>
      </c>
      <c r="H380" s="55">
        <f t="shared" ref="H380" si="345">SUM(G369:G380)/12</f>
        <v>1.0621161893604794</v>
      </c>
      <c r="L380" s="448">
        <v>60.6</v>
      </c>
      <c r="O380" s="718">
        <v>66.97</v>
      </c>
      <c r="P380" s="382">
        <f t="shared" si="34"/>
        <v>28.127399999999998</v>
      </c>
      <c r="R380" s="161">
        <v>54.35</v>
      </c>
      <c r="S380" s="22"/>
      <c r="V380" s="554">
        <f>'Gas Monthly Avg&amp; Bidweek Prices'!$AB421</f>
        <v>0.72427900000000001</v>
      </c>
      <c r="W380" s="36"/>
      <c r="X380" s="30">
        <f>'Gas Monthly Avg&amp; Bidweek Prices'!L421</f>
        <v>7.51</v>
      </c>
      <c r="Z380" s="554">
        <f t="shared" si="331"/>
        <v>0.71670683333333329</v>
      </c>
    </row>
    <row r="381" spans="1:26" x14ac:dyDescent="0.2">
      <c r="A381" s="21">
        <v>45930</v>
      </c>
      <c r="D381" s="436">
        <v>67.922000000000011</v>
      </c>
      <c r="E381" s="22">
        <v>63.471333333333341</v>
      </c>
      <c r="G381" s="77">
        <f t="shared" ref="G381" si="346">D381/E381</f>
        <v>1.0701208944720453</v>
      </c>
      <c r="H381" s="55">
        <f t="shared" ref="H381" si="347">SUM(G370:G381)/12</f>
        <v>1.0625565181088208</v>
      </c>
      <c r="L381" s="448">
        <v>59.95</v>
      </c>
      <c r="O381" s="718">
        <v>68.790000000000006</v>
      </c>
      <c r="P381" s="382">
        <f t="shared" si="34"/>
        <v>28.891800000000003</v>
      </c>
      <c r="R381" s="161">
        <v>53.7</v>
      </c>
      <c r="S381" s="22"/>
      <c r="V381" s="554">
        <f>'Gas Monthly Avg&amp; Bidweek Prices'!$AB422</f>
        <v>0.72303099999999998</v>
      </c>
      <c r="W381" s="36"/>
      <c r="X381" s="30">
        <f>'Gas Monthly Avg&amp; Bidweek Prices'!L422</f>
        <v>7.09</v>
      </c>
      <c r="Z381" s="554">
        <f t="shared" si="331"/>
        <v>0.71540900000000007</v>
      </c>
    </row>
    <row r="382" spans="1:26" x14ac:dyDescent="0.2">
      <c r="A382" s="21">
        <v>45961</v>
      </c>
      <c r="D382" s="436">
        <v>64.50451612903224</v>
      </c>
      <c r="E382" s="22">
        <v>59.975483870967736</v>
      </c>
      <c r="G382" s="77">
        <f t="shared" ref="G382" si="348">D382/E382</f>
        <v>1.0755147264473655</v>
      </c>
      <c r="H382" s="55">
        <f t="shared" ref="H382" si="349">SUM(G371:G382)/12</f>
        <v>1.064073773831187</v>
      </c>
      <c r="L382" s="448">
        <v>56.46</v>
      </c>
      <c r="O382" s="718">
        <v>63.75</v>
      </c>
      <c r="P382" s="382">
        <f t="shared" si="34"/>
        <v>26.774999999999999</v>
      </c>
      <c r="R382" s="161">
        <v>50.21</v>
      </c>
      <c r="S382" s="22"/>
      <c r="V382" s="554">
        <f>'Gas Monthly Avg&amp; Bidweek Prices'!$AB423</f>
        <v>0.71465599999999996</v>
      </c>
      <c r="W382" s="36"/>
      <c r="X382" s="30">
        <f>'Gas Monthly Avg&amp; Bidweek Prices'!L423</f>
        <v>7.34</v>
      </c>
      <c r="Z382" s="554">
        <f t="shared" si="331"/>
        <v>0.71429474999999998</v>
      </c>
    </row>
    <row r="383" spans="1:26" x14ac:dyDescent="0.2">
      <c r="A383" s="21">
        <v>45991</v>
      </c>
      <c r="D383" s="436">
        <v>63.828666666666663</v>
      </c>
      <c r="E383" s="22">
        <v>59.454000000000001</v>
      </c>
      <c r="G383" s="77">
        <f t="shared" ref="G383" si="350">D383/E383</f>
        <v>1.0735806954396114</v>
      </c>
      <c r="H383" s="55">
        <f t="shared" ref="H383" si="351">SUM(G372:G383)/12</f>
        <v>1.0643673743289326</v>
      </c>
      <c r="L383" s="448">
        <v>55.93</v>
      </c>
      <c r="O383" s="718">
        <v>61.21</v>
      </c>
      <c r="P383" s="382">
        <f t="shared" si="34"/>
        <v>25.708199999999998</v>
      </c>
      <c r="R383" s="161">
        <v>49.68</v>
      </c>
      <c r="S383" s="22"/>
      <c r="V383" s="554">
        <f>'Gas Monthly Avg&amp; Bidweek Prices'!$AB424</f>
        <v>0.71107699999999996</v>
      </c>
      <c r="W383" s="36"/>
      <c r="X383" s="30">
        <f>'Gas Monthly Avg&amp; Bidweek Prices'!L424</f>
        <v>7.69</v>
      </c>
      <c r="Z383" s="554">
        <f t="shared" si="331"/>
        <v>0.71393374999999992</v>
      </c>
    </row>
    <row r="384" spans="1:26" x14ac:dyDescent="0.2">
      <c r="A384" s="21">
        <v>46022</v>
      </c>
      <c r="D384" s="436">
        <v>62.709354838709672</v>
      </c>
      <c r="E384" s="22">
        <v>57.846774193548399</v>
      </c>
      <c r="G384" s="77">
        <f t="shared" ref="G384" si="352">D384/E384</f>
        <v>1.0840596682001948</v>
      </c>
      <c r="H384" s="55">
        <f t="shared" ref="H384" si="353">SUM(G373:G384)/12</f>
        <v>1.0663249062978817</v>
      </c>
      <c r="L384" s="448">
        <v>54.33</v>
      </c>
      <c r="O384" s="718">
        <v>64.45</v>
      </c>
      <c r="P384" s="382">
        <f t="shared" si="34"/>
        <v>27.069000000000003</v>
      </c>
      <c r="R384" s="161">
        <v>48.08</v>
      </c>
      <c r="S384" s="22"/>
      <c r="V384" s="554">
        <f>'Gas Monthly Avg&amp; Bidweek Prices'!$AB425</f>
        <v>0.72432399999999997</v>
      </c>
      <c r="W384" s="36"/>
      <c r="X384" s="30">
        <f>'Gas Monthly Avg&amp; Bidweek Prices'!L425</f>
        <v>8.4600000000000009</v>
      </c>
      <c r="Z384" s="554">
        <f t="shared" ref="Z384:Z391" si="354">AVERAGE(V373:V384)</f>
        <v>0.71545499999999995</v>
      </c>
    </row>
    <row r="385" spans="1:26" x14ac:dyDescent="0.2">
      <c r="A385" s="21">
        <v>46053</v>
      </c>
      <c r="D385" s="436">
        <v>66.344838709677433</v>
      </c>
      <c r="E385" s="22">
        <v>60.037419354838711</v>
      </c>
      <c r="G385" s="77">
        <f t="shared" ref="G385" si="355">D385/E385</f>
        <v>1.1050581357862841</v>
      </c>
      <c r="H385" s="55">
        <f t="shared" ref="H385" si="356">SUM(G374:G385)/12</f>
        <v>1.0707162535759112</v>
      </c>
      <c r="L385" s="448">
        <v>56.52</v>
      </c>
      <c r="O385" s="718">
        <v>61.97</v>
      </c>
      <c r="P385" s="382">
        <f t="shared" si="34"/>
        <v>26.0274</v>
      </c>
      <c r="R385" s="161">
        <v>50.27</v>
      </c>
      <c r="S385" s="22"/>
      <c r="V385" s="554">
        <f>'Gas Monthly Avg&amp; Bidweek Prices'!$AB426</f>
        <v>0.72543899999999994</v>
      </c>
      <c r="W385" s="36"/>
      <c r="X385" s="30">
        <f>'Gas Monthly Avg&amp; Bidweek Prices'!L426</f>
        <v>8.67</v>
      </c>
      <c r="Z385" s="554">
        <f t="shared" si="354"/>
        <v>0.71799933333333332</v>
      </c>
    </row>
    <row r="386" spans="1:26" x14ac:dyDescent="0.2">
      <c r="A386" s="21">
        <v>46081</v>
      </c>
      <c r="D386" s="436">
        <v>70.986785714285716</v>
      </c>
      <c r="E386" s="22">
        <v>64.525714285714301</v>
      </c>
      <c r="G386" s="77">
        <f t="shared" ref="G386" si="357">D386/E386</f>
        <v>1.1001317304286218</v>
      </c>
      <c r="H386" s="55">
        <f t="shared" ref="H386" si="358">SUM(G375:G386)/12</f>
        <v>1.0740669616753384</v>
      </c>
      <c r="L386" s="448">
        <v>61.01</v>
      </c>
      <c r="O386" s="718">
        <v>61.61</v>
      </c>
      <c r="P386" s="382">
        <f t="shared" si="34"/>
        <v>25.876200000000001</v>
      </c>
      <c r="R386" s="161">
        <v>54.76</v>
      </c>
      <c r="S386" s="22"/>
      <c r="V386" s="554">
        <f>'Gas Monthly Avg&amp; Bidweek Prices'!$AB427</f>
        <v>0.73284800000000005</v>
      </c>
      <c r="W386" s="36"/>
      <c r="X386" s="30">
        <f>'Gas Monthly Avg&amp; Bidweek Prices'!L427</f>
        <v>11.33</v>
      </c>
      <c r="Z386" s="554">
        <f t="shared" si="354"/>
        <v>0.72079274999999987</v>
      </c>
    </row>
    <row r="387" spans="1:26" x14ac:dyDescent="0.2">
      <c r="A387" s="21">
        <v>46112</v>
      </c>
      <c r="D387" s="436">
        <v>103.80645161290322</v>
      </c>
      <c r="E387" s="22">
        <v>91.745161290322571</v>
      </c>
      <c r="G387" s="77">
        <f t="shared" ref="G387" si="359">D387/E387</f>
        <v>1.1314651383565979</v>
      </c>
      <c r="H387" s="55">
        <f t="shared" ref="H387" si="360">SUM(G376:G387)/12</f>
        <v>1.0790799673096314</v>
      </c>
      <c r="L387" s="448">
        <v>88.23</v>
      </c>
      <c r="O387" s="718">
        <v>72.95</v>
      </c>
      <c r="P387" s="382">
        <f t="shared" si="34"/>
        <v>30.639000000000003</v>
      </c>
      <c r="R387" s="161">
        <v>81.98</v>
      </c>
      <c r="S387" s="22"/>
      <c r="V387" s="554">
        <f>'Gas Monthly Avg&amp; Bidweek Prices'!$AB428</f>
        <v>0.72956399999999999</v>
      </c>
      <c r="W387" s="36"/>
      <c r="X387" s="30">
        <f>'Gas Monthly Avg&amp; Bidweek Prices'!L428</f>
        <v>7.57</v>
      </c>
      <c r="Z387" s="554">
        <f t="shared" si="354"/>
        <v>0.72357583333333331</v>
      </c>
    </row>
    <row r="388" spans="1:26" x14ac:dyDescent="0.2">
      <c r="A388" s="21">
        <v>46142</v>
      </c>
      <c r="D388" s="436">
        <v>117.17699999999999</v>
      </c>
      <c r="E388" s="22">
        <v>98.11733333333332</v>
      </c>
      <c r="G388" s="77">
        <f t="shared" ref="G388" si="361">D388/E388</f>
        <v>1.1942538185573737</v>
      </c>
      <c r="H388" s="55">
        <f t="shared" ref="H388" si="362">SUM(G377:G388)/12</f>
        <v>1.0884265187900926</v>
      </c>
      <c r="L388" s="448">
        <v>94.6</v>
      </c>
      <c r="O388" s="718">
        <v>76.010000000000005</v>
      </c>
      <c r="P388" s="382">
        <f t="shared" si="34"/>
        <v>31.924199999999999</v>
      </c>
      <c r="R388" s="161">
        <v>88.35</v>
      </c>
      <c r="S388" s="22"/>
      <c r="V388" s="554">
        <f>'Gas Monthly Avg&amp; Bidweek Prices'!$AB429</f>
        <v>0.72581700000000005</v>
      </c>
      <c r="X388" s="30">
        <f>'Gas Monthly Avg&amp; Bidweek Prices'!L429</f>
        <v>8.0299999999999994</v>
      </c>
      <c r="Z388" s="554">
        <f t="shared" si="354"/>
        <v>0.72450958333333315</v>
      </c>
    </row>
    <row r="389" spans="1:26" x14ac:dyDescent="0.2">
      <c r="A389" s="21">
        <v>46173</v>
      </c>
      <c r="D389" s="436">
        <v>107.47645161290326</v>
      </c>
      <c r="E389" s="22">
        <v>98.07580645161292</v>
      </c>
      <c r="G389" s="77">
        <f t="shared" ref="G389" si="363">D389/E389</f>
        <v>1.0958508066505503</v>
      </c>
      <c r="H389" s="55">
        <f t="shared" ref="H389" si="364">SUM(G378:G389)/12</f>
        <v>1.0917978406395716</v>
      </c>
      <c r="L389" s="448">
        <v>94.56</v>
      </c>
      <c r="O389" s="718">
        <v>83.59</v>
      </c>
      <c r="P389" s="382">
        <f t="shared" si="34"/>
        <v>35.107800000000005</v>
      </c>
      <c r="R389" s="161">
        <v>88.31</v>
      </c>
      <c r="S389" s="22"/>
      <c r="V389" s="554">
        <f>'Gas Monthly Avg&amp; Bidweek Prices'!$AB430</f>
        <v>0.72894999999999999</v>
      </c>
      <c r="X389" s="30">
        <f>'Gas Monthly Avg&amp; Bidweek Prices'!L430</f>
        <v>7.79</v>
      </c>
      <c r="Z389" s="554">
        <f t="shared" si="354"/>
        <v>0.72517074999999986</v>
      </c>
    </row>
    <row r="390" spans="1:26" x14ac:dyDescent="0.2">
      <c r="A390" s="21">
        <v>46203</v>
      </c>
      <c r="D390" s="436">
        <v>85.062666666666658</v>
      </c>
      <c r="E390" s="22">
        <v>81.223333333333315</v>
      </c>
      <c r="G390" s="77">
        <f t="shared" ref="G390" si="365">D390/E390</f>
        <v>1.0472688472113927</v>
      </c>
      <c r="H390" s="55">
        <f t="shared" ref="H390" si="366">SUM(G379:G390)/12</f>
        <v>1.0912224960173389</v>
      </c>
      <c r="L390" s="448">
        <v>77.7</v>
      </c>
      <c r="O390" s="718">
        <v>75.05</v>
      </c>
      <c r="P390" s="382">
        <f t="shared" si="34"/>
        <v>31.520999999999997</v>
      </c>
      <c r="R390" s="161">
        <v>71.45</v>
      </c>
      <c r="S390" s="22"/>
      <c r="V390" s="554">
        <f>'Gas Monthly Avg&amp; Bidweek Prices'!$AB431</f>
        <v>0.71298099999999998</v>
      </c>
      <c r="X390" s="30"/>
      <c r="Z390" s="554">
        <f t="shared" si="354"/>
        <v>0.72368191666666659</v>
      </c>
    </row>
    <row r="391" spans="1:26" x14ac:dyDescent="0.2">
      <c r="A391" s="21">
        <v>46234</v>
      </c>
      <c r="D391" s="436">
        <v>83.326774193548374</v>
      </c>
      <c r="E391" s="22">
        <v>78.559354838709694</v>
      </c>
      <c r="G391" s="77">
        <f t="shared" ref="G391" si="367">D391/E391</f>
        <v>1.0606855716244956</v>
      </c>
      <c r="H391" s="55">
        <f t="shared" ref="H391" si="368">SUM(G380:G391)/12</f>
        <v>1.091538761736117</v>
      </c>
      <c r="L391" s="448">
        <v>75.040000000000006</v>
      </c>
      <c r="O391" s="718">
        <v>70.27</v>
      </c>
      <c r="P391" s="382">
        <f t="shared" si="34"/>
        <v>29.513400000000001</v>
      </c>
      <c r="R391" s="161">
        <v>68.790000000000006</v>
      </c>
      <c r="S391" s="22"/>
      <c r="V391" s="554">
        <f>'Gas Monthly Avg&amp; Bidweek Prices'!$AB432</f>
        <v>0.70813499999999996</v>
      </c>
      <c r="X391" s="30"/>
      <c r="Z391" s="554">
        <f t="shared" si="354"/>
        <v>0.72175841666666651</v>
      </c>
    </row>
    <row r="392" spans="1:26" x14ac:dyDescent="0.2">
      <c r="O392" s="162"/>
      <c r="S392" s="22"/>
      <c r="X392" s="30"/>
    </row>
    <row r="393" spans="1:26" x14ac:dyDescent="0.2">
      <c r="O393" s="162"/>
      <c r="S393" s="22"/>
      <c r="X393" s="30"/>
    </row>
    <row r="394" spans="1:26" x14ac:dyDescent="0.2">
      <c r="O394" s="162"/>
      <c r="S394" s="22"/>
      <c r="X394" s="30"/>
    </row>
    <row r="395" spans="1:26" x14ac:dyDescent="0.2">
      <c r="O395" s="162"/>
      <c r="S395" s="22"/>
      <c r="X395" s="30"/>
    </row>
    <row r="396" spans="1:26" x14ac:dyDescent="0.2">
      <c r="O396" s="162"/>
      <c r="S396" s="22"/>
      <c r="X396" s="30"/>
    </row>
    <row r="397" spans="1:26" x14ac:dyDescent="0.2">
      <c r="O397" s="162"/>
      <c r="S397" s="22"/>
      <c r="X397" s="30"/>
    </row>
    <row r="398" spans="1:26" x14ac:dyDescent="0.2">
      <c r="O398" s="162"/>
      <c r="S398" s="22"/>
    </row>
    <row r="399" spans="1:26" x14ac:dyDescent="0.2">
      <c r="S399" s="22"/>
    </row>
    <row r="400" spans="1:26" x14ac:dyDescent="0.2">
      <c r="S400" s="22"/>
    </row>
    <row r="401" spans="19:19" x14ac:dyDescent="0.2">
      <c r="S401" s="22"/>
    </row>
    <row r="402" spans="19:19" x14ac:dyDescent="0.2">
      <c r="S402" s="22"/>
    </row>
    <row r="403" spans="19:19" x14ac:dyDescent="0.2">
      <c r="S403" s="22"/>
    </row>
    <row r="404" spans="19:19" x14ac:dyDescent="0.2">
      <c r="S404" s="22"/>
    </row>
    <row r="405" spans="19:19" x14ac:dyDescent="0.2">
      <c r="S405" s="22"/>
    </row>
    <row r="406" spans="19:19" x14ac:dyDescent="0.2">
      <c r="S406" s="22"/>
    </row>
    <row r="407" spans="19:19" x14ac:dyDescent="0.2">
      <c r="S407" s="22"/>
    </row>
    <row r="408" spans="19:19" x14ac:dyDescent="0.2">
      <c r="S408" s="22"/>
    </row>
  </sheetData>
  <mergeCells count="3">
    <mergeCell ref="D1:E1"/>
    <mergeCell ref="B1:C1"/>
    <mergeCell ref="O1:T1"/>
  </mergeCells>
  <phoneticPr fontId="0" type="noConversion"/>
  <printOptions gridLines="1"/>
  <pageMargins left="0.75" right="0.75" top="0.7" bottom="0.71" header="0.5" footer="0.5"/>
  <pageSetup scale="90" orientation="landscape" horizontalDpi="300" verticalDpi="300" r:id="rId1"/>
  <headerFooter alignWithMargins="0">
    <oddHeader>&amp;A</oddHeader>
    <oddFooter>PricesNYMEX.xls&amp;RPage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indexed="13"/>
  </sheetPr>
  <dimension ref="A1:AJ443"/>
  <sheetViews>
    <sheetView zoomScaleNormal="100" workbookViewId="0">
      <pane xSplit="1" ySplit="5" topLeftCell="B399" activePane="bottomRight" state="frozen"/>
      <selection pane="topRight" activeCell="B1" sqref="B1"/>
      <selection pane="bottomLeft" activeCell="A6" sqref="A6"/>
      <selection pane="bottomRight" activeCell="A433" sqref="A433"/>
    </sheetView>
  </sheetViews>
  <sheetFormatPr defaultColWidth="10.7109375" defaultRowHeight="10.199999999999999" x14ac:dyDescent="0.2"/>
  <cols>
    <col min="1" max="1" width="9.28515625" style="25" customWidth="1"/>
    <col min="2" max="2" width="10.7109375" style="26" customWidth="1"/>
    <col min="3" max="3" width="12.140625" style="25" customWidth="1"/>
    <col min="4" max="4" width="9.42578125" style="25" customWidth="1"/>
    <col min="5" max="5" width="9.7109375" style="25" customWidth="1"/>
    <col min="6" max="6" width="11.42578125" style="25" customWidth="1"/>
    <col min="7" max="7" width="11" style="25" customWidth="1"/>
    <col min="8" max="8" width="9.42578125" style="25" customWidth="1"/>
    <col min="9" max="9" width="11.28515625" style="132" customWidth="1"/>
    <col min="10" max="10" width="18.7109375" style="25" customWidth="1"/>
    <col min="11" max="11" width="0.42578125" style="25" customWidth="1"/>
    <col min="12" max="12" width="12.42578125" style="25" customWidth="1"/>
    <col min="13" max="13" width="14.140625" style="25" hidden="1" customWidth="1"/>
    <col min="14" max="14" width="29.42578125" style="25" hidden="1" customWidth="1"/>
    <col min="15" max="15" width="13.42578125" style="25" customWidth="1"/>
    <col min="16" max="16" width="1.7109375" style="25" customWidth="1"/>
    <col min="17" max="17" width="1.42578125" style="25" customWidth="1"/>
    <col min="18" max="18" width="12" style="25" customWidth="1"/>
    <col min="19" max="21" width="11.140625" style="25" customWidth="1"/>
    <col min="22" max="22" width="13.42578125" style="25" customWidth="1"/>
    <col min="23" max="24" width="11.140625" style="25" customWidth="1"/>
    <col min="25" max="25" width="18.140625" style="25" customWidth="1"/>
    <col min="26" max="26" width="2" style="315" customWidth="1"/>
    <col min="27" max="27" width="14" style="25" customWidth="1"/>
    <col min="28" max="28" width="11.140625" style="25" customWidth="1"/>
    <col min="29" max="29" width="21.85546875" style="25" customWidth="1"/>
    <col min="30" max="30" width="1.140625" style="25" customWidth="1"/>
    <col min="31" max="31" width="11.85546875" style="25" customWidth="1"/>
    <col min="32" max="32" width="10.7109375" style="25" customWidth="1"/>
    <col min="33" max="33" width="14.28515625" style="25" customWidth="1"/>
    <col min="34" max="34" width="4.7109375" style="25" customWidth="1"/>
    <col min="35" max="35" width="13" style="25" customWidth="1"/>
    <col min="36" max="36" width="9.42578125" style="25" customWidth="1"/>
    <col min="37" max="16384" width="10.7109375" style="25"/>
  </cols>
  <sheetData>
    <row r="1" spans="1:36" ht="14.4" thickTop="1" thickBot="1" x14ac:dyDescent="0.3">
      <c r="A1" s="872" t="s">
        <v>3346</v>
      </c>
      <c r="B1" s="873"/>
      <c r="C1" s="873"/>
      <c r="D1" s="873"/>
      <c r="E1" s="873"/>
      <c r="F1" s="873"/>
      <c r="G1" s="873"/>
      <c r="H1" s="873"/>
      <c r="I1" s="873"/>
      <c r="J1" s="874"/>
      <c r="K1" s="565"/>
      <c r="R1" s="875" t="s">
        <v>3346</v>
      </c>
      <c r="S1" s="876"/>
      <c r="T1" s="876"/>
      <c r="U1" s="876"/>
      <c r="V1" s="876"/>
      <c r="W1" s="876"/>
      <c r="X1" s="876"/>
      <c r="Y1" s="877"/>
    </row>
    <row r="2" spans="1:36" ht="27.75" customHeight="1" thickBot="1" x14ac:dyDescent="0.35">
      <c r="A2" s="888" t="s">
        <v>3295</v>
      </c>
      <c r="B2" s="889"/>
      <c r="C2" s="889"/>
      <c r="D2" s="889"/>
      <c r="E2" s="889"/>
      <c r="F2" s="889"/>
      <c r="G2" s="889"/>
      <c r="H2" s="889"/>
      <c r="I2" s="889"/>
      <c r="J2" s="890"/>
      <c r="K2" s="566"/>
      <c r="L2" s="686" t="s">
        <v>3348</v>
      </c>
      <c r="N2" s="84" t="s">
        <v>747</v>
      </c>
      <c r="O2" s="686" t="s">
        <v>3348</v>
      </c>
      <c r="P2" s="84"/>
      <c r="R2" s="891" t="s">
        <v>3296</v>
      </c>
      <c r="S2" s="892"/>
      <c r="T2" s="892"/>
      <c r="U2" s="892"/>
      <c r="V2" s="892"/>
      <c r="W2" s="892"/>
      <c r="X2" s="892"/>
      <c r="Y2" s="893"/>
      <c r="AA2" s="879" t="s">
        <v>3297</v>
      </c>
      <c r="AB2" s="880"/>
      <c r="AC2" s="881"/>
      <c r="AE2" s="882" t="s">
        <v>3042</v>
      </c>
      <c r="AF2" s="883"/>
      <c r="AG2" s="884"/>
    </row>
    <row r="3" spans="1:36" ht="5.25" customHeight="1" thickTop="1" x14ac:dyDescent="0.25">
      <c r="A3" s="152"/>
      <c r="N3" s="84" t="s">
        <v>746</v>
      </c>
      <c r="O3" s="84"/>
      <c r="P3" s="84"/>
    </row>
    <row r="4" spans="1:36" ht="1.5" hidden="1" customHeight="1" x14ac:dyDescent="0.25">
      <c r="A4" s="27" t="s">
        <v>1055</v>
      </c>
      <c r="L4" s="569"/>
      <c r="M4" s="570"/>
      <c r="N4" s="885" t="s">
        <v>745</v>
      </c>
      <c r="O4" s="571"/>
      <c r="P4" s="567"/>
    </row>
    <row r="5" spans="1:36" s="28" customFormat="1" ht="77.25" customHeight="1" x14ac:dyDescent="0.25">
      <c r="A5" s="243" t="s">
        <v>287</v>
      </c>
      <c r="B5" s="237" t="s">
        <v>3377</v>
      </c>
      <c r="C5" s="238" t="s">
        <v>968</v>
      </c>
      <c r="D5" s="239" t="s">
        <v>180</v>
      </c>
      <c r="E5" s="240" t="s">
        <v>566</v>
      </c>
      <c r="F5" s="767" t="s">
        <v>3435</v>
      </c>
      <c r="G5" s="241" t="s">
        <v>938</v>
      </c>
      <c r="H5" s="242" t="s">
        <v>1822</v>
      </c>
      <c r="I5" s="236" t="s">
        <v>1821</v>
      </c>
      <c r="J5" s="283" t="s">
        <v>3379</v>
      </c>
      <c r="K5" s="283"/>
      <c r="L5" s="572" t="s">
        <v>3289</v>
      </c>
      <c r="M5" s="573" t="s">
        <v>1662</v>
      </c>
      <c r="N5" s="886" t="s">
        <v>745</v>
      </c>
      <c r="O5" s="574" t="s">
        <v>3290</v>
      </c>
      <c r="P5" s="568"/>
      <c r="R5" s="237" t="s">
        <v>205</v>
      </c>
      <c r="S5" s="238" t="s">
        <v>206</v>
      </c>
      <c r="T5" s="239" t="s">
        <v>207</v>
      </c>
      <c r="U5" s="240" t="s">
        <v>208</v>
      </c>
      <c r="V5" s="767" t="s">
        <v>3436</v>
      </c>
      <c r="W5" s="241" t="s">
        <v>939</v>
      </c>
      <c r="X5" s="242" t="s">
        <v>1823</v>
      </c>
      <c r="Y5" s="283" t="s">
        <v>3380</v>
      </c>
      <c r="Z5" s="316"/>
      <c r="AA5" s="239" t="s">
        <v>1567</v>
      </c>
      <c r="AB5" s="310" t="s">
        <v>1562</v>
      </c>
      <c r="AC5" s="308" t="s">
        <v>1565</v>
      </c>
      <c r="AE5" s="239" t="s">
        <v>1566</v>
      </c>
      <c r="AF5" s="310" t="s">
        <v>657</v>
      </c>
      <c r="AG5" s="308" t="s">
        <v>1564</v>
      </c>
      <c r="AJ5" s="341" t="s">
        <v>2937</v>
      </c>
    </row>
    <row r="6" spans="1:36" ht="13.8" x14ac:dyDescent="0.25">
      <c r="A6" s="29">
        <v>33269</v>
      </c>
      <c r="B6" s="30">
        <v>1.67</v>
      </c>
      <c r="M6" s="109">
        <v>33253</v>
      </c>
      <c r="N6" s="110">
        <v>1.96</v>
      </c>
      <c r="O6" s="110"/>
      <c r="P6" s="110"/>
      <c r="R6" s="887"/>
      <c r="S6" s="887"/>
      <c r="T6" s="887"/>
      <c r="U6" s="887"/>
      <c r="V6" s="887"/>
      <c r="W6" s="887"/>
      <c r="X6" s="153"/>
    </row>
    <row r="7" spans="1:36" x14ac:dyDescent="0.2">
      <c r="A7" s="29">
        <v>33297</v>
      </c>
      <c r="B7" s="30">
        <v>1.36</v>
      </c>
      <c r="M7" s="109">
        <v>33284</v>
      </c>
      <c r="N7" s="110">
        <v>1.62</v>
      </c>
      <c r="O7" s="110"/>
      <c r="P7" s="110"/>
    </row>
    <row r="8" spans="1:36" x14ac:dyDescent="0.2">
      <c r="A8" s="29">
        <v>33328</v>
      </c>
      <c r="B8" s="30">
        <v>1.34</v>
      </c>
      <c r="M8" s="109">
        <v>33312</v>
      </c>
      <c r="N8" s="110">
        <v>1.49</v>
      </c>
      <c r="O8" s="110"/>
      <c r="P8" s="110"/>
    </row>
    <row r="9" spans="1:36" x14ac:dyDescent="0.2">
      <c r="A9" s="29">
        <v>33358</v>
      </c>
      <c r="B9" s="30">
        <v>1.33</v>
      </c>
      <c r="M9" s="109">
        <v>33343</v>
      </c>
      <c r="N9" s="110">
        <v>1.5</v>
      </c>
      <c r="O9" s="110"/>
      <c r="P9" s="110"/>
    </row>
    <row r="10" spans="1:36" x14ac:dyDescent="0.2">
      <c r="A10" s="29">
        <v>33389</v>
      </c>
      <c r="B10" s="30">
        <v>1.31</v>
      </c>
      <c r="M10" s="109">
        <v>33373</v>
      </c>
      <c r="N10" s="110">
        <v>1.48</v>
      </c>
      <c r="O10" s="110"/>
      <c r="P10" s="110"/>
    </row>
    <row r="11" spans="1:36" x14ac:dyDescent="0.2">
      <c r="A11" s="29">
        <v>33419</v>
      </c>
      <c r="B11" s="30">
        <v>1.2</v>
      </c>
      <c r="M11" s="109">
        <v>33404</v>
      </c>
      <c r="N11" s="110">
        <v>1.43</v>
      </c>
      <c r="O11" s="110"/>
      <c r="P11" s="110"/>
    </row>
    <row r="12" spans="1:36" x14ac:dyDescent="0.2">
      <c r="A12" s="29">
        <v>33450</v>
      </c>
      <c r="B12" s="30">
        <v>1.19</v>
      </c>
      <c r="M12" s="109">
        <v>33434</v>
      </c>
      <c r="N12" s="110">
        <v>1.34</v>
      </c>
      <c r="O12" s="110"/>
      <c r="P12" s="110"/>
    </row>
    <row r="13" spans="1:36" x14ac:dyDescent="0.2">
      <c r="A13" s="29">
        <v>33481</v>
      </c>
      <c r="B13" s="30">
        <v>1.31</v>
      </c>
      <c r="M13" s="109">
        <v>33465</v>
      </c>
      <c r="N13" s="110">
        <v>1.43</v>
      </c>
      <c r="O13" s="110"/>
      <c r="P13" s="110"/>
    </row>
    <row r="14" spans="1:36" x14ac:dyDescent="0.2">
      <c r="A14" s="29">
        <v>33511</v>
      </c>
      <c r="B14" s="30">
        <v>1.63</v>
      </c>
      <c r="M14" s="109">
        <v>33496</v>
      </c>
      <c r="N14" s="110">
        <v>1.59</v>
      </c>
      <c r="O14" s="110"/>
      <c r="P14" s="110"/>
    </row>
    <row r="15" spans="1:36" x14ac:dyDescent="0.2">
      <c r="A15" s="29">
        <v>33542</v>
      </c>
      <c r="B15" s="30">
        <v>1.77</v>
      </c>
      <c r="M15" s="109">
        <v>33526</v>
      </c>
      <c r="N15" s="110">
        <v>1.82</v>
      </c>
      <c r="O15" s="110"/>
      <c r="P15" s="110"/>
    </row>
    <row r="16" spans="1:36" x14ac:dyDescent="0.2">
      <c r="A16" s="29">
        <v>33572</v>
      </c>
      <c r="B16" s="30">
        <v>1.81</v>
      </c>
      <c r="M16" s="109">
        <v>33557</v>
      </c>
      <c r="N16" s="110">
        <v>1.89</v>
      </c>
      <c r="O16" s="110"/>
      <c r="P16" s="110"/>
    </row>
    <row r="17" spans="1:16" x14ac:dyDescent="0.2">
      <c r="A17" s="29">
        <v>33603</v>
      </c>
      <c r="B17" s="30">
        <v>1.92</v>
      </c>
      <c r="M17" s="109">
        <v>33587</v>
      </c>
      <c r="N17" s="110">
        <v>2</v>
      </c>
      <c r="O17" s="110"/>
      <c r="P17" s="110"/>
    </row>
    <row r="18" spans="1:16" x14ac:dyDescent="0.2">
      <c r="A18" s="29">
        <v>33634</v>
      </c>
      <c r="B18" s="30">
        <v>1.28</v>
      </c>
      <c r="M18" s="109">
        <v>33618</v>
      </c>
      <c r="N18" s="110">
        <v>1.74</v>
      </c>
      <c r="O18" s="110"/>
      <c r="P18" s="110"/>
    </row>
    <row r="19" spans="1:16" x14ac:dyDescent="0.2">
      <c r="A19" s="29">
        <v>33663</v>
      </c>
      <c r="B19" s="30">
        <v>1.21</v>
      </c>
      <c r="M19" s="109">
        <v>33649</v>
      </c>
      <c r="N19" s="110">
        <v>1.26</v>
      </c>
      <c r="O19" s="110"/>
      <c r="P19" s="110"/>
    </row>
    <row r="20" spans="1:16" x14ac:dyDescent="0.2">
      <c r="A20" s="29">
        <v>33694</v>
      </c>
      <c r="B20" s="30">
        <v>1.28</v>
      </c>
      <c r="M20" s="109">
        <v>33678</v>
      </c>
      <c r="N20" s="110">
        <v>1.35</v>
      </c>
      <c r="O20" s="110"/>
      <c r="P20" s="110"/>
    </row>
    <row r="21" spans="1:16" x14ac:dyDescent="0.2">
      <c r="A21" s="29">
        <v>33724</v>
      </c>
      <c r="B21" s="30">
        <v>1.47</v>
      </c>
      <c r="M21" s="109">
        <v>33709</v>
      </c>
      <c r="N21" s="110">
        <v>1.42</v>
      </c>
      <c r="O21" s="110"/>
      <c r="P21" s="110"/>
    </row>
    <row r="22" spans="1:16" x14ac:dyDescent="0.2">
      <c r="A22" s="29">
        <v>33755</v>
      </c>
      <c r="B22" s="30">
        <v>1.59</v>
      </c>
      <c r="M22" s="109">
        <v>33739</v>
      </c>
      <c r="N22" s="110">
        <v>1.51</v>
      </c>
      <c r="O22" s="110"/>
      <c r="P22" s="110"/>
    </row>
    <row r="23" spans="1:16" x14ac:dyDescent="0.2">
      <c r="A23" s="29">
        <v>33785</v>
      </c>
      <c r="B23" s="30">
        <v>1.56</v>
      </c>
      <c r="M23" s="109">
        <v>33770</v>
      </c>
      <c r="N23" s="110">
        <v>1.62</v>
      </c>
      <c r="O23" s="110"/>
      <c r="P23" s="110"/>
    </row>
    <row r="24" spans="1:16" x14ac:dyDescent="0.2">
      <c r="A24" s="29">
        <v>33816</v>
      </c>
      <c r="B24" s="30">
        <v>1.75</v>
      </c>
      <c r="M24" s="109">
        <v>33800</v>
      </c>
      <c r="N24" s="110">
        <v>1.55</v>
      </c>
      <c r="O24" s="110"/>
      <c r="P24" s="110"/>
    </row>
    <row r="25" spans="1:16" x14ac:dyDescent="0.2">
      <c r="A25" s="29">
        <v>33847</v>
      </c>
      <c r="B25" s="30">
        <v>1.97</v>
      </c>
      <c r="M25" s="109">
        <v>33831</v>
      </c>
      <c r="N25" s="110">
        <v>1.84</v>
      </c>
      <c r="O25" s="110"/>
      <c r="P25" s="110"/>
    </row>
    <row r="26" spans="1:16" x14ac:dyDescent="0.2">
      <c r="A26" s="29">
        <v>33877</v>
      </c>
      <c r="B26" s="30">
        <v>2.33</v>
      </c>
      <c r="M26" s="109">
        <v>33862</v>
      </c>
      <c r="N26" s="110">
        <v>1.92</v>
      </c>
      <c r="O26" s="110"/>
      <c r="P26" s="110"/>
    </row>
    <row r="27" spans="1:16" x14ac:dyDescent="0.2">
      <c r="A27" s="29">
        <v>33908</v>
      </c>
      <c r="B27" s="30">
        <v>2.42</v>
      </c>
      <c r="M27" s="109">
        <v>33892</v>
      </c>
      <c r="N27" s="110">
        <v>2.38</v>
      </c>
      <c r="O27" s="110"/>
      <c r="P27" s="110"/>
    </row>
    <row r="28" spans="1:16" x14ac:dyDescent="0.2">
      <c r="A28" s="29">
        <v>33938</v>
      </c>
      <c r="B28" s="30">
        <v>2.2400000000000002</v>
      </c>
      <c r="M28" s="109">
        <v>33923</v>
      </c>
      <c r="N28" s="110">
        <v>2.13</v>
      </c>
      <c r="O28" s="110"/>
      <c r="P28" s="110"/>
    </row>
    <row r="29" spans="1:16" x14ac:dyDescent="0.2">
      <c r="A29" s="29">
        <v>33969</v>
      </c>
      <c r="B29" s="30">
        <v>2.16</v>
      </c>
      <c r="M29" s="109">
        <v>33953</v>
      </c>
      <c r="N29" s="110">
        <v>2.0699999999999998</v>
      </c>
      <c r="O29" s="110"/>
      <c r="P29" s="110"/>
    </row>
    <row r="30" spans="1:16" x14ac:dyDescent="0.2">
      <c r="A30" s="29">
        <v>34000</v>
      </c>
      <c r="B30" s="30">
        <v>1.88</v>
      </c>
      <c r="M30" s="109">
        <v>33984</v>
      </c>
      <c r="N30" s="110">
        <v>2.0299999999999998</v>
      </c>
      <c r="O30" s="110"/>
      <c r="P30" s="110"/>
    </row>
    <row r="31" spans="1:16" x14ac:dyDescent="0.2">
      <c r="A31" s="29">
        <v>34028</v>
      </c>
      <c r="B31" s="30">
        <v>1.69</v>
      </c>
      <c r="M31" s="109">
        <v>34015</v>
      </c>
      <c r="N31" s="110">
        <v>1.76</v>
      </c>
      <c r="O31" s="110"/>
      <c r="P31" s="110"/>
    </row>
    <row r="32" spans="1:16" x14ac:dyDescent="0.2">
      <c r="A32" s="29">
        <v>34059</v>
      </c>
      <c r="B32" s="30">
        <v>2.1800000000000002</v>
      </c>
      <c r="M32" s="109">
        <v>34043</v>
      </c>
      <c r="N32" s="110">
        <v>2</v>
      </c>
      <c r="O32" s="110"/>
      <c r="P32" s="110"/>
    </row>
    <row r="33" spans="1:16" x14ac:dyDescent="0.2">
      <c r="A33" s="29">
        <v>34089</v>
      </c>
      <c r="B33" s="30">
        <v>2.35</v>
      </c>
      <c r="M33" s="109">
        <v>34074</v>
      </c>
      <c r="N33" s="110">
        <v>2.06</v>
      </c>
      <c r="O33" s="110"/>
      <c r="P33" s="110"/>
    </row>
    <row r="34" spans="1:16" x14ac:dyDescent="0.2">
      <c r="A34" s="29">
        <v>34120</v>
      </c>
      <c r="B34" s="30">
        <v>2.17</v>
      </c>
      <c r="M34" s="109">
        <v>34104</v>
      </c>
      <c r="N34" s="110">
        <v>2.1800000000000002</v>
      </c>
      <c r="O34" s="110"/>
      <c r="P34" s="110"/>
    </row>
    <row r="35" spans="1:16" x14ac:dyDescent="0.2">
      <c r="A35" s="29">
        <v>34150</v>
      </c>
      <c r="B35" s="30">
        <v>1.97</v>
      </c>
      <c r="M35" s="109">
        <v>34135</v>
      </c>
      <c r="N35" s="110">
        <v>1.98</v>
      </c>
      <c r="O35" s="110"/>
      <c r="P35" s="110"/>
    </row>
    <row r="36" spans="1:16" x14ac:dyDescent="0.2">
      <c r="A36" s="29">
        <v>34181</v>
      </c>
      <c r="B36" s="30">
        <v>2.06</v>
      </c>
      <c r="M36" s="109">
        <v>34165</v>
      </c>
      <c r="N36" s="110">
        <v>1.99</v>
      </c>
      <c r="O36" s="110"/>
      <c r="P36" s="110"/>
    </row>
    <row r="37" spans="1:16" x14ac:dyDescent="0.2">
      <c r="A37" s="29">
        <v>34212</v>
      </c>
      <c r="B37" s="30">
        <v>2.2599999999999998</v>
      </c>
      <c r="M37" s="109">
        <v>34196</v>
      </c>
      <c r="N37" s="110">
        <v>2.04</v>
      </c>
      <c r="O37" s="110"/>
      <c r="P37" s="110"/>
    </row>
    <row r="38" spans="1:16" x14ac:dyDescent="0.2">
      <c r="A38" s="29">
        <v>34242</v>
      </c>
      <c r="B38" s="30">
        <v>2.27</v>
      </c>
      <c r="M38" s="109">
        <v>34227</v>
      </c>
      <c r="N38" s="110">
        <v>2.09</v>
      </c>
      <c r="O38" s="110"/>
      <c r="P38" s="110"/>
    </row>
    <row r="39" spans="1:16" x14ac:dyDescent="0.2">
      <c r="A39" s="29">
        <v>34273</v>
      </c>
      <c r="B39" s="30">
        <v>2.02</v>
      </c>
      <c r="M39" s="109">
        <v>34257</v>
      </c>
      <c r="N39" s="110">
        <v>2.02</v>
      </c>
      <c r="O39" s="110"/>
      <c r="P39" s="110"/>
    </row>
    <row r="40" spans="1:16" x14ac:dyDescent="0.2">
      <c r="A40" s="29">
        <v>34303</v>
      </c>
      <c r="B40" s="30">
        <v>2.2599999999999998</v>
      </c>
      <c r="M40" s="109">
        <v>34288</v>
      </c>
      <c r="N40" s="110">
        <v>2.0299999999999998</v>
      </c>
      <c r="O40" s="110"/>
      <c r="P40" s="110"/>
    </row>
    <row r="41" spans="1:16" x14ac:dyDescent="0.2">
      <c r="A41" s="29">
        <v>34334</v>
      </c>
      <c r="B41" s="30">
        <v>2.34</v>
      </c>
      <c r="M41" s="109">
        <v>34318</v>
      </c>
      <c r="N41" s="110">
        <v>2.15</v>
      </c>
      <c r="O41" s="110"/>
      <c r="P41" s="110"/>
    </row>
    <row r="42" spans="1:16" x14ac:dyDescent="0.2">
      <c r="A42" s="29">
        <v>34365</v>
      </c>
      <c r="B42" s="30">
        <v>2.34</v>
      </c>
      <c r="M42" s="109">
        <v>34349</v>
      </c>
      <c r="N42" s="110">
        <v>1.93</v>
      </c>
      <c r="O42" s="110"/>
      <c r="P42" s="110"/>
    </row>
    <row r="43" spans="1:16" x14ac:dyDescent="0.2">
      <c r="A43" s="29">
        <v>34393</v>
      </c>
      <c r="B43" s="30">
        <v>2.71</v>
      </c>
      <c r="M43" s="109">
        <v>34380</v>
      </c>
      <c r="N43" s="110">
        <v>1.88</v>
      </c>
      <c r="O43" s="110"/>
      <c r="P43" s="110"/>
    </row>
    <row r="44" spans="1:16" x14ac:dyDescent="0.2">
      <c r="A44" s="29">
        <v>34424</v>
      </c>
      <c r="B44" s="30">
        <v>2.21</v>
      </c>
      <c r="M44" s="109">
        <v>34408</v>
      </c>
      <c r="N44" s="110">
        <v>1.93</v>
      </c>
      <c r="O44" s="110"/>
      <c r="P44" s="110"/>
    </row>
    <row r="45" spans="1:16" x14ac:dyDescent="0.2">
      <c r="A45" s="29">
        <v>34454</v>
      </c>
      <c r="B45" s="30">
        <v>2.04</v>
      </c>
      <c r="M45" s="109">
        <v>34439</v>
      </c>
      <c r="N45" s="110">
        <v>1.91</v>
      </c>
      <c r="O45" s="110"/>
      <c r="P45" s="110"/>
    </row>
    <row r="46" spans="1:16" x14ac:dyDescent="0.2">
      <c r="A46" s="29">
        <v>34485</v>
      </c>
      <c r="B46" s="30">
        <v>1.92</v>
      </c>
      <c r="M46" s="109">
        <v>34469</v>
      </c>
      <c r="N46" s="110">
        <v>2</v>
      </c>
      <c r="O46" s="110"/>
      <c r="P46" s="110"/>
    </row>
    <row r="47" spans="1:16" x14ac:dyDescent="0.2">
      <c r="A47" s="29">
        <v>34515</v>
      </c>
      <c r="B47" s="30">
        <v>1.9</v>
      </c>
      <c r="M47" s="109">
        <v>34500</v>
      </c>
      <c r="N47" s="110">
        <v>1.8</v>
      </c>
      <c r="O47" s="110"/>
      <c r="P47" s="110"/>
    </row>
    <row r="48" spans="1:16" x14ac:dyDescent="0.2">
      <c r="A48" s="29">
        <v>34546</v>
      </c>
      <c r="B48" s="30">
        <v>1.96</v>
      </c>
      <c r="M48" s="109">
        <v>34530</v>
      </c>
      <c r="N48" s="110">
        <v>1.81</v>
      </c>
      <c r="O48" s="110"/>
      <c r="P48" s="110"/>
    </row>
    <row r="49" spans="1:16" x14ac:dyDescent="0.2">
      <c r="A49" s="29">
        <v>34577</v>
      </c>
      <c r="B49" s="30">
        <v>1.66</v>
      </c>
      <c r="M49" s="109">
        <v>34561</v>
      </c>
      <c r="N49" s="110">
        <v>1.83</v>
      </c>
      <c r="O49" s="110"/>
      <c r="P49" s="110"/>
    </row>
    <row r="50" spans="1:16" x14ac:dyDescent="0.2">
      <c r="A50" s="29">
        <v>34607</v>
      </c>
      <c r="B50" s="30">
        <v>1.49</v>
      </c>
      <c r="M50" s="109">
        <v>34592</v>
      </c>
      <c r="N50" s="110">
        <v>1.78</v>
      </c>
      <c r="O50" s="110"/>
      <c r="P50" s="110"/>
    </row>
    <row r="51" spans="1:16" x14ac:dyDescent="0.2">
      <c r="A51" s="29">
        <v>34638</v>
      </c>
      <c r="B51" s="30">
        <v>1.51</v>
      </c>
      <c r="M51" s="109">
        <v>34622</v>
      </c>
      <c r="N51" s="110">
        <v>1.7</v>
      </c>
      <c r="O51" s="110"/>
      <c r="P51" s="110"/>
    </row>
    <row r="52" spans="1:16" x14ac:dyDescent="0.2">
      <c r="A52" s="29">
        <v>34668</v>
      </c>
      <c r="B52" s="30">
        <v>1.58</v>
      </c>
      <c r="M52" s="109">
        <v>34653</v>
      </c>
      <c r="N52" s="110">
        <v>1.75</v>
      </c>
      <c r="O52" s="110"/>
      <c r="P52" s="110"/>
    </row>
    <row r="53" spans="1:16" x14ac:dyDescent="0.2">
      <c r="A53" s="29">
        <v>34699</v>
      </c>
      <c r="B53" s="30">
        <v>1.72</v>
      </c>
      <c r="M53" s="109">
        <v>34683</v>
      </c>
      <c r="N53" s="110">
        <v>1.88</v>
      </c>
      <c r="O53" s="110"/>
      <c r="P53" s="110"/>
    </row>
    <row r="54" spans="1:16" x14ac:dyDescent="0.2">
      <c r="A54" s="29">
        <v>34730</v>
      </c>
      <c r="B54" s="30">
        <v>1.48</v>
      </c>
      <c r="M54" s="109">
        <v>34714</v>
      </c>
      <c r="N54" s="110">
        <v>1.62</v>
      </c>
      <c r="O54" s="110"/>
      <c r="P54" s="110"/>
    </row>
    <row r="55" spans="1:16" x14ac:dyDescent="0.2">
      <c r="A55" s="29">
        <v>34758</v>
      </c>
      <c r="B55" s="30">
        <v>1.54</v>
      </c>
      <c r="M55" s="109">
        <v>34745</v>
      </c>
      <c r="N55" s="110">
        <v>1.48</v>
      </c>
      <c r="O55" s="110"/>
      <c r="P55" s="110"/>
    </row>
    <row r="56" spans="1:16" x14ac:dyDescent="0.2">
      <c r="A56" s="29">
        <v>34789</v>
      </c>
      <c r="B56" s="30">
        <v>1.52</v>
      </c>
      <c r="M56" s="109">
        <v>34773</v>
      </c>
      <c r="N56" s="110">
        <v>1.47</v>
      </c>
      <c r="O56" s="110"/>
      <c r="P56" s="110"/>
    </row>
    <row r="57" spans="1:16" x14ac:dyDescent="0.2">
      <c r="A57" s="29">
        <v>34819</v>
      </c>
      <c r="B57" s="30">
        <v>1.59</v>
      </c>
      <c r="M57" s="109">
        <v>34804</v>
      </c>
      <c r="N57" s="110">
        <v>1.52</v>
      </c>
      <c r="O57" s="110"/>
      <c r="P57" s="110"/>
    </row>
    <row r="58" spans="1:16" x14ac:dyDescent="0.2">
      <c r="A58" s="29">
        <v>34850</v>
      </c>
      <c r="B58" s="30">
        <v>1.64</v>
      </c>
      <c r="M58" s="109">
        <v>34834</v>
      </c>
      <c r="N58" s="110">
        <v>1.55</v>
      </c>
      <c r="O58" s="110"/>
      <c r="P58" s="110"/>
    </row>
    <row r="59" spans="1:16" x14ac:dyDescent="0.2">
      <c r="A59" s="29">
        <v>34880</v>
      </c>
      <c r="B59" s="30">
        <v>1.65</v>
      </c>
      <c r="M59" s="109">
        <v>34865</v>
      </c>
      <c r="N59" s="110">
        <v>1.58</v>
      </c>
      <c r="O59" s="110"/>
      <c r="P59" s="110"/>
    </row>
    <row r="60" spans="1:16" x14ac:dyDescent="0.2">
      <c r="A60" s="29">
        <v>34911</v>
      </c>
      <c r="B60" s="30">
        <v>1.44</v>
      </c>
      <c r="M60" s="109">
        <v>34895</v>
      </c>
      <c r="N60" s="110">
        <v>1.43</v>
      </c>
      <c r="O60" s="110"/>
      <c r="P60" s="110"/>
    </row>
    <row r="61" spans="1:16" x14ac:dyDescent="0.2">
      <c r="A61" s="29">
        <v>34942</v>
      </c>
      <c r="B61" s="30">
        <v>1.56</v>
      </c>
      <c r="M61" s="109">
        <v>34926</v>
      </c>
      <c r="N61" s="110">
        <v>1.43</v>
      </c>
      <c r="O61" s="110"/>
      <c r="P61" s="110"/>
    </row>
    <row r="62" spans="1:16" x14ac:dyDescent="0.2">
      <c r="A62" s="29">
        <v>34972</v>
      </c>
      <c r="B62" s="30">
        <v>1.63</v>
      </c>
      <c r="M62" s="109">
        <v>34957</v>
      </c>
      <c r="N62" s="110">
        <v>1.52</v>
      </c>
      <c r="O62" s="110"/>
      <c r="P62" s="110"/>
    </row>
    <row r="63" spans="1:16" x14ac:dyDescent="0.2">
      <c r="A63" s="29">
        <v>35003</v>
      </c>
      <c r="B63" s="30">
        <v>1.76</v>
      </c>
      <c r="M63" s="109">
        <v>34987</v>
      </c>
      <c r="N63" s="110">
        <v>1.54</v>
      </c>
      <c r="O63" s="110"/>
      <c r="P63" s="110"/>
    </row>
    <row r="64" spans="1:16" x14ac:dyDescent="0.2">
      <c r="A64" s="29">
        <v>35033</v>
      </c>
      <c r="B64" s="30">
        <v>1.98</v>
      </c>
      <c r="M64" s="109">
        <v>35018</v>
      </c>
      <c r="N64" s="110">
        <v>1.61</v>
      </c>
      <c r="O64" s="110"/>
      <c r="P64" s="110"/>
    </row>
    <row r="65" spans="1:16" x14ac:dyDescent="0.2">
      <c r="A65" s="29">
        <v>35064</v>
      </c>
      <c r="B65" s="30">
        <v>2.4500000000000002</v>
      </c>
      <c r="M65" s="109">
        <v>35048</v>
      </c>
      <c r="N65" s="110">
        <v>1.84</v>
      </c>
      <c r="O65" s="110"/>
      <c r="P65" s="110"/>
    </row>
    <row r="66" spans="1:16" x14ac:dyDescent="0.2">
      <c r="A66" s="29">
        <v>35095</v>
      </c>
      <c r="B66" s="30">
        <v>2.92</v>
      </c>
      <c r="M66" s="109">
        <v>35079</v>
      </c>
      <c r="N66" s="110">
        <v>2.0499999999999998</v>
      </c>
      <c r="O66" s="110"/>
      <c r="P66" s="110"/>
    </row>
    <row r="67" spans="1:16" x14ac:dyDescent="0.2">
      <c r="A67" s="29">
        <v>35124</v>
      </c>
      <c r="B67" s="30">
        <v>4.41</v>
      </c>
      <c r="M67" s="109">
        <v>35110</v>
      </c>
      <c r="N67" s="110">
        <v>1.89</v>
      </c>
      <c r="O67" s="110"/>
      <c r="P67" s="110"/>
    </row>
    <row r="68" spans="1:16" x14ac:dyDescent="0.2">
      <c r="A68" s="29">
        <v>35155</v>
      </c>
      <c r="B68" s="30">
        <v>3</v>
      </c>
      <c r="M68" s="109">
        <v>35139</v>
      </c>
      <c r="N68" s="110">
        <v>1.95</v>
      </c>
      <c r="O68" s="110"/>
      <c r="P68" s="110"/>
    </row>
    <row r="69" spans="1:16" x14ac:dyDescent="0.2">
      <c r="A69" s="29">
        <v>35185</v>
      </c>
      <c r="B69" s="30">
        <v>2.71</v>
      </c>
      <c r="M69" s="109">
        <v>35170</v>
      </c>
      <c r="N69" s="110">
        <v>2.08</v>
      </c>
      <c r="O69" s="110"/>
      <c r="P69" s="110"/>
    </row>
    <row r="70" spans="1:16" x14ac:dyDescent="0.2">
      <c r="A70" s="29">
        <v>35216</v>
      </c>
      <c r="B70" s="30">
        <v>2.21</v>
      </c>
      <c r="M70" s="109">
        <v>35200</v>
      </c>
      <c r="N70" s="110">
        <v>2.0099999999999998</v>
      </c>
      <c r="O70" s="110"/>
      <c r="P70" s="110"/>
    </row>
    <row r="71" spans="1:16" x14ac:dyDescent="0.2">
      <c r="A71" s="29">
        <v>35246</v>
      </c>
      <c r="B71" s="30">
        <v>2.4300000000000002</v>
      </c>
      <c r="M71" s="109">
        <v>35231</v>
      </c>
      <c r="N71" s="110">
        <v>2.08</v>
      </c>
      <c r="O71" s="110"/>
      <c r="P71" s="110"/>
    </row>
    <row r="72" spans="1:16" x14ac:dyDescent="0.2">
      <c r="A72" s="29">
        <v>35277</v>
      </c>
      <c r="B72" s="30">
        <v>2.57</v>
      </c>
      <c r="M72" s="109">
        <v>35261</v>
      </c>
      <c r="N72" s="110">
        <v>2.25</v>
      </c>
      <c r="O72" s="110"/>
      <c r="P72" s="110"/>
    </row>
    <row r="73" spans="1:16" x14ac:dyDescent="0.2">
      <c r="A73" s="29">
        <v>35308</v>
      </c>
      <c r="B73" s="30">
        <v>2.12</v>
      </c>
      <c r="M73" s="109">
        <v>35292</v>
      </c>
      <c r="N73" s="110">
        <v>2.1</v>
      </c>
      <c r="O73" s="110"/>
      <c r="P73" s="110"/>
    </row>
    <row r="74" spans="1:16" x14ac:dyDescent="0.2">
      <c r="A74" s="29">
        <v>35338</v>
      </c>
      <c r="B74" s="30">
        <v>1.84</v>
      </c>
      <c r="M74" s="109">
        <v>35323</v>
      </c>
      <c r="N74" s="110">
        <v>1.85</v>
      </c>
      <c r="O74" s="110"/>
      <c r="P74" s="110"/>
    </row>
    <row r="75" spans="1:16" x14ac:dyDescent="0.2">
      <c r="A75" s="29">
        <v>35369</v>
      </c>
      <c r="B75" s="30">
        <v>2.27</v>
      </c>
      <c r="M75" s="109">
        <v>35353</v>
      </c>
      <c r="N75" s="110">
        <v>1.94</v>
      </c>
      <c r="O75" s="110"/>
      <c r="P75" s="110"/>
    </row>
    <row r="76" spans="1:16" x14ac:dyDescent="0.2">
      <c r="A76" s="29">
        <v>35399</v>
      </c>
      <c r="B76" s="30">
        <v>2.82</v>
      </c>
      <c r="M76" s="109">
        <v>35384</v>
      </c>
      <c r="N76" s="110">
        <v>2.5</v>
      </c>
      <c r="O76" s="110"/>
      <c r="P76" s="110"/>
    </row>
    <row r="77" spans="1:16" x14ac:dyDescent="0.2">
      <c r="A77" s="29">
        <v>35430</v>
      </c>
      <c r="B77" s="30">
        <v>3.78</v>
      </c>
      <c r="M77" s="109">
        <v>35414</v>
      </c>
      <c r="N77" s="110">
        <v>3.26</v>
      </c>
      <c r="O77" s="110"/>
      <c r="P77" s="110"/>
    </row>
    <row r="78" spans="1:16" x14ac:dyDescent="0.2">
      <c r="A78" s="29">
        <v>35461</v>
      </c>
      <c r="B78" s="30">
        <v>3.47</v>
      </c>
      <c r="L78" s="36"/>
      <c r="M78" s="109">
        <v>35445</v>
      </c>
      <c r="N78" s="110">
        <v>3.4</v>
      </c>
      <c r="O78" s="110"/>
      <c r="P78" s="110"/>
    </row>
    <row r="79" spans="1:16" x14ac:dyDescent="0.2">
      <c r="A79" s="29">
        <v>35489</v>
      </c>
      <c r="B79" s="30">
        <v>2.5499999999999998</v>
      </c>
      <c r="L79" s="36"/>
      <c r="M79" s="109">
        <v>35476</v>
      </c>
      <c r="N79" s="110">
        <v>2.4900000000000002</v>
      </c>
      <c r="O79" s="110"/>
      <c r="P79" s="110"/>
    </row>
    <row r="80" spans="1:16" x14ac:dyDescent="0.2">
      <c r="A80" s="29">
        <v>35520</v>
      </c>
      <c r="B80" s="30">
        <v>1.88</v>
      </c>
      <c r="L80" s="36"/>
      <c r="M80" s="109">
        <v>35504</v>
      </c>
      <c r="N80" s="110">
        <v>1.79</v>
      </c>
      <c r="O80" s="110"/>
      <c r="P80" s="110"/>
    </row>
    <row r="81" spans="1:16" x14ac:dyDescent="0.2">
      <c r="A81" s="29">
        <v>35550</v>
      </c>
      <c r="B81" s="30">
        <v>2</v>
      </c>
      <c r="L81" s="36"/>
      <c r="M81" s="109">
        <v>35535</v>
      </c>
      <c r="N81" s="110">
        <v>1.81</v>
      </c>
      <c r="O81" s="110"/>
      <c r="P81" s="110"/>
    </row>
    <row r="82" spans="1:16" x14ac:dyDescent="0.2">
      <c r="A82" s="29">
        <v>35581</v>
      </c>
      <c r="B82" s="30">
        <v>2.19</v>
      </c>
      <c r="L82" s="36"/>
      <c r="M82" s="109">
        <v>35565</v>
      </c>
      <c r="N82" s="110">
        <v>2</v>
      </c>
      <c r="O82" s="110"/>
      <c r="P82" s="110"/>
    </row>
    <row r="83" spans="1:16" x14ac:dyDescent="0.2">
      <c r="A83" s="29">
        <v>35611</v>
      </c>
      <c r="B83" s="30">
        <v>2.21</v>
      </c>
      <c r="L83" s="36"/>
      <c r="M83" s="109">
        <v>35596</v>
      </c>
      <c r="N83" s="110">
        <v>2.08</v>
      </c>
      <c r="O83" s="110"/>
      <c r="P83" s="110"/>
    </row>
    <row r="84" spans="1:16" x14ac:dyDescent="0.2">
      <c r="A84" s="29">
        <v>35642</v>
      </c>
      <c r="B84" s="30">
        <v>2.17</v>
      </c>
      <c r="L84" s="36"/>
      <c r="M84" s="109">
        <v>35626</v>
      </c>
      <c r="N84" s="110">
        <v>2</v>
      </c>
      <c r="O84" s="110"/>
      <c r="P84" s="110"/>
    </row>
    <row r="85" spans="1:16" x14ac:dyDescent="0.2">
      <c r="A85" s="29">
        <v>35673</v>
      </c>
      <c r="B85" s="30">
        <v>2.4</v>
      </c>
      <c r="L85" s="36"/>
      <c r="M85" s="109">
        <v>35657</v>
      </c>
      <c r="N85" s="110">
        <v>2.08</v>
      </c>
      <c r="O85" s="110"/>
      <c r="P85" s="110"/>
    </row>
    <row r="86" spans="1:16" x14ac:dyDescent="0.2">
      <c r="A86" s="29">
        <v>35703</v>
      </c>
      <c r="B86" s="30">
        <v>2.8</v>
      </c>
      <c r="L86" s="36"/>
      <c r="M86" s="109">
        <v>35688</v>
      </c>
      <c r="N86" s="110">
        <v>2.33</v>
      </c>
      <c r="O86" s="110"/>
      <c r="P86" s="110"/>
    </row>
    <row r="87" spans="1:16" x14ac:dyDescent="0.2">
      <c r="A87" s="29">
        <v>35734</v>
      </c>
      <c r="B87" s="30">
        <v>3.03</v>
      </c>
      <c r="L87" s="36"/>
      <c r="M87" s="109">
        <v>35718</v>
      </c>
      <c r="N87" s="110">
        <v>2.68</v>
      </c>
      <c r="O87" s="110"/>
      <c r="P87" s="110"/>
    </row>
    <row r="88" spans="1:16" x14ac:dyDescent="0.2">
      <c r="A88" s="29">
        <v>35764</v>
      </c>
      <c r="B88" s="30">
        <v>3.23</v>
      </c>
      <c r="L88" s="36"/>
      <c r="M88" s="109">
        <v>35749</v>
      </c>
      <c r="N88" s="110">
        <v>2.92</v>
      </c>
      <c r="O88" s="110"/>
      <c r="P88" s="110"/>
    </row>
    <row r="89" spans="1:16" x14ac:dyDescent="0.2">
      <c r="A89" s="29">
        <v>35795</v>
      </c>
      <c r="B89" s="30">
        <v>2.37</v>
      </c>
      <c r="L89" s="36"/>
      <c r="M89" s="109">
        <v>35779</v>
      </c>
      <c r="N89" s="110">
        <v>2.2799999999999998</v>
      </c>
      <c r="O89" s="110"/>
      <c r="P89" s="110"/>
    </row>
    <row r="90" spans="1:16" x14ac:dyDescent="0.2">
      <c r="A90" s="29">
        <v>35826</v>
      </c>
      <c r="B90" s="30">
        <v>2.1</v>
      </c>
      <c r="L90" s="36"/>
      <c r="M90" s="109">
        <v>35810</v>
      </c>
      <c r="N90" s="110">
        <v>1.96</v>
      </c>
      <c r="O90" s="110"/>
      <c r="P90" s="110"/>
    </row>
    <row r="91" spans="1:16" x14ac:dyDescent="0.2">
      <c r="A91" s="29">
        <v>35854</v>
      </c>
      <c r="B91" s="30">
        <v>2.17</v>
      </c>
      <c r="L91" s="36"/>
      <c r="M91" s="109">
        <v>35841</v>
      </c>
      <c r="N91" s="110">
        <v>1.96</v>
      </c>
      <c r="O91" s="110"/>
      <c r="P91" s="110"/>
    </row>
    <row r="92" spans="1:16" x14ac:dyDescent="0.2">
      <c r="A92" s="29">
        <v>35885</v>
      </c>
      <c r="B92" s="30">
        <v>2.23</v>
      </c>
      <c r="L92" s="36"/>
      <c r="M92" s="109">
        <v>35869</v>
      </c>
      <c r="N92" s="110">
        <v>2.06</v>
      </c>
      <c r="O92" s="110"/>
      <c r="P92" s="110"/>
    </row>
    <row r="93" spans="1:16" x14ac:dyDescent="0.2">
      <c r="A93" s="29">
        <v>35915</v>
      </c>
      <c r="B93" s="30">
        <v>2.4500000000000002</v>
      </c>
      <c r="L93" s="36"/>
      <c r="M93" s="109">
        <v>35900</v>
      </c>
      <c r="N93" s="110">
        <v>2.16</v>
      </c>
      <c r="O93" s="110"/>
      <c r="P93" s="110"/>
    </row>
    <row r="94" spans="1:16" x14ac:dyDescent="0.2">
      <c r="A94" s="29">
        <v>35946</v>
      </c>
      <c r="B94" s="30">
        <v>2.1800000000000002</v>
      </c>
      <c r="L94" s="36"/>
      <c r="M94" s="109">
        <v>35930</v>
      </c>
      <c r="N94" s="110">
        <v>2.04</v>
      </c>
      <c r="O94" s="110"/>
      <c r="P94" s="110"/>
    </row>
    <row r="95" spans="1:16" x14ac:dyDescent="0.2">
      <c r="A95" s="29">
        <v>35976</v>
      </c>
      <c r="B95" s="30">
        <v>2.14</v>
      </c>
      <c r="L95" s="36"/>
      <c r="M95" s="109">
        <v>35961</v>
      </c>
      <c r="N95" s="110">
        <v>1.91</v>
      </c>
      <c r="O95" s="110"/>
      <c r="P95" s="110"/>
    </row>
    <row r="96" spans="1:16" x14ac:dyDescent="0.2">
      <c r="A96" s="29">
        <v>36007</v>
      </c>
      <c r="B96" s="30">
        <v>2.25</v>
      </c>
      <c r="L96" s="36"/>
      <c r="M96" s="109">
        <v>35991</v>
      </c>
      <c r="N96" s="110">
        <v>2.09</v>
      </c>
      <c r="O96" s="110"/>
      <c r="P96" s="110"/>
    </row>
    <row r="97" spans="1:16" x14ac:dyDescent="0.2">
      <c r="A97" s="29">
        <v>36038</v>
      </c>
      <c r="B97" s="30">
        <v>1.9</v>
      </c>
      <c r="L97" s="36"/>
      <c r="M97" s="109">
        <v>36022</v>
      </c>
      <c r="N97" s="110">
        <v>1.82</v>
      </c>
      <c r="O97" s="110"/>
      <c r="P97" s="110"/>
    </row>
    <row r="98" spans="1:16" x14ac:dyDescent="0.2">
      <c r="A98" s="29">
        <v>36068</v>
      </c>
      <c r="B98" s="30">
        <v>1.91</v>
      </c>
      <c r="L98" s="36"/>
      <c r="M98" s="109">
        <v>36053</v>
      </c>
      <c r="N98" s="110">
        <v>1.7</v>
      </c>
      <c r="O98" s="110"/>
      <c r="P98" s="110"/>
    </row>
    <row r="99" spans="1:16" x14ac:dyDescent="0.2">
      <c r="A99" s="29">
        <v>36099</v>
      </c>
      <c r="B99" s="30">
        <v>1.93</v>
      </c>
      <c r="L99" s="36"/>
      <c r="M99" s="109">
        <v>36083</v>
      </c>
      <c r="N99" s="110">
        <v>1.86</v>
      </c>
      <c r="O99" s="110"/>
      <c r="P99" s="110"/>
    </row>
    <row r="100" spans="1:16" x14ac:dyDescent="0.2">
      <c r="A100" s="29">
        <v>36129</v>
      </c>
      <c r="B100" s="30">
        <v>2.06</v>
      </c>
      <c r="L100" s="36"/>
      <c r="M100" s="109">
        <v>36114</v>
      </c>
      <c r="N100" s="110">
        <v>1.94</v>
      </c>
      <c r="O100" s="110"/>
      <c r="P100" s="110"/>
    </row>
    <row r="101" spans="1:16" x14ac:dyDescent="0.2">
      <c r="A101" s="29">
        <v>36160</v>
      </c>
      <c r="B101" s="30">
        <v>1.69</v>
      </c>
      <c r="L101" s="36"/>
      <c r="M101" s="109">
        <v>36144</v>
      </c>
      <c r="N101" s="110">
        <v>1.95</v>
      </c>
      <c r="O101" s="110"/>
      <c r="P101" s="110"/>
    </row>
    <row r="102" spans="1:16" x14ac:dyDescent="0.2">
      <c r="A102" s="29">
        <v>36191</v>
      </c>
      <c r="B102" s="30">
        <v>1.87</v>
      </c>
      <c r="L102" s="36"/>
      <c r="M102" s="109">
        <v>36175</v>
      </c>
      <c r="N102" s="110">
        <v>1.85</v>
      </c>
      <c r="O102" s="110"/>
      <c r="P102" s="110"/>
    </row>
    <row r="103" spans="1:16" x14ac:dyDescent="0.2">
      <c r="A103" s="29">
        <v>36219</v>
      </c>
      <c r="B103" s="30">
        <v>1.78</v>
      </c>
      <c r="L103" s="36"/>
      <c r="M103" s="109">
        <v>36206</v>
      </c>
      <c r="N103" s="110">
        <v>1.77</v>
      </c>
      <c r="O103" s="110"/>
      <c r="P103" s="110"/>
    </row>
    <row r="104" spans="1:16" x14ac:dyDescent="0.2">
      <c r="A104" s="29">
        <v>36250</v>
      </c>
      <c r="B104" s="30">
        <v>1.78</v>
      </c>
      <c r="L104" s="36"/>
      <c r="M104" s="109">
        <v>36234</v>
      </c>
      <c r="N104" s="110">
        <v>1.7</v>
      </c>
      <c r="O104" s="110"/>
      <c r="P104" s="110"/>
    </row>
    <row r="105" spans="1:16" x14ac:dyDescent="0.2">
      <c r="A105" s="29">
        <v>36280</v>
      </c>
      <c r="B105" s="30">
        <v>2.0699999999999998</v>
      </c>
      <c r="L105" s="36"/>
      <c r="M105" s="109">
        <v>36265</v>
      </c>
      <c r="N105" s="110">
        <v>1.9</v>
      </c>
      <c r="O105" s="110"/>
      <c r="P105" s="110"/>
    </row>
    <row r="106" spans="1:16" x14ac:dyDescent="0.2">
      <c r="A106" s="29">
        <v>36311</v>
      </c>
      <c r="B106" s="30">
        <v>2.27</v>
      </c>
      <c r="L106" s="36"/>
      <c r="M106" s="109">
        <v>36295</v>
      </c>
      <c r="N106" s="110">
        <v>2.17</v>
      </c>
      <c r="O106" s="110"/>
      <c r="P106" s="110"/>
    </row>
    <row r="107" spans="1:16" x14ac:dyDescent="0.2">
      <c r="A107" s="29">
        <v>36341</v>
      </c>
      <c r="B107" s="30">
        <v>2.2999999999999998</v>
      </c>
      <c r="L107" s="36"/>
      <c r="M107" s="109">
        <v>36326</v>
      </c>
      <c r="N107" s="110">
        <v>2.14</v>
      </c>
      <c r="O107" s="110"/>
      <c r="P107" s="110"/>
    </row>
    <row r="108" spans="1:16" x14ac:dyDescent="0.2">
      <c r="A108" s="29">
        <v>36372</v>
      </c>
      <c r="B108" s="30">
        <v>2.23</v>
      </c>
      <c r="L108" s="36"/>
      <c r="M108" s="109">
        <v>36356</v>
      </c>
      <c r="N108" s="110">
        <v>2.2000000000000002</v>
      </c>
      <c r="O108" s="110"/>
      <c r="P108" s="110"/>
    </row>
    <row r="109" spans="1:16" x14ac:dyDescent="0.2">
      <c r="A109" s="29">
        <v>36403</v>
      </c>
      <c r="B109" s="30">
        <v>2.74</v>
      </c>
      <c r="L109" s="36"/>
      <c r="M109" s="109">
        <v>36387</v>
      </c>
      <c r="N109" s="110">
        <v>2.5099999999999998</v>
      </c>
      <c r="O109" s="110"/>
      <c r="P109" s="110"/>
    </row>
    <row r="110" spans="1:16" x14ac:dyDescent="0.2">
      <c r="A110" s="29">
        <v>36433</v>
      </c>
      <c r="B110" s="30">
        <v>2.63</v>
      </c>
      <c r="L110" s="36"/>
      <c r="M110" s="109">
        <v>36418</v>
      </c>
      <c r="N110" s="110">
        <v>2.62</v>
      </c>
      <c r="O110" s="110"/>
      <c r="P110" s="110"/>
    </row>
    <row r="111" spans="1:16" x14ac:dyDescent="0.2">
      <c r="A111" s="29">
        <v>36464</v>
      </c>
      <c r="B111" s="30">
        <v>2.63</v>
      </c>
      <c r="L111" s="36"/>
      <c r="M111" s="109">
        <v>36448</v>
      </c>
      <c r="N111" s="110">
        <v>2.52</v>
      </c>
      <c r="O111" s="110"/>
      <c r="P111" s="110"/>
    </row>
    <row r="112" spans="1:16" x14ac:dyDescent="0.2">
      <c r="A112" s="29">
        <v>36494</v>
      </c>
      <c r="B112" s="30">
        <v>2.54</v>
      </c>
      <c r="L112" s="36"/>
      <c r="M112" s="109">
        <v>36479</v>
      </c>
      <c r="N112" s="110">
        <v>2.68</v>
      </c>
      <c r="O112" s="110"/>
      <c r="P112" s="110"/>
    </row>
    <row r="113" spans="1:16" x14ac:dyDescent="0.2">
      <c r="A113" s="29">
        <v>36525</v>
      </c>
      <c r="B113" s="30">
        <v>2.35</v>
      </c>
      <c r="L113" s="36"/>
      <c r="M113" s="109">
        <v>36509</v>
      </c>
      <c r="N113" s="110">
        <v>2.2400000000000002</v>
      </c>
      <c r="O113" s="110"/>
      <c r="P113" s="110"/>
    </row>
    <row r="114" spans="1:16" x14ac:dyDescent="0.2">
      <c r="A114" s="29">
        <v>36556</v>
      </c>
      <c r="B114" s="30">
        <v>2.37</v>
      </c>
      <c r="L114" s="36"/>
      <c r="M114" s="109">
        <v>36540</v>
      </c>
      <c r="N114" s="110">
        <v>2.6</v>
      </c>
      <c r="O114" s="110"/>
      <c r="P114" s="110"/>
    </row>
    <row r="115" spans="1:16" x14ac:dyDescent="0.2">
      <c r="A115" s="29">
        <v>36585</v>
      </c>
      <c r="B115" s="30">
        <v>2.66</v>
      </c>
      <c r="L115" s="36"/>
      <c r="M115" s="109">
        <v>36571</v>
      </c>
      <c r="N115" s="110">
        <v>2.73</v>
      </c>
      <c r="O115" s="110"/>
      <c r="P115" s="110"/>
    </row>
    <row r="116" spans="1:16" x14ac:dyDescent="0.2">
      <c r="A116" s="29">
        <v>36616</v>
      </c>
      <c r="B116" s="30">
        <v>2.75</v>
      </c>
      <c r="L116" s="36"/>
      <c r="M116" s="109">
        <v>36600</v>
      </c>
      <c r="N116" s="110">
        <v>2.66</v>
      </c>
      <c r="O116" s="110"/>
      <c r="P116" s="110"/>
    </row>
    <row r="117" spans="1:16" x14ac:dyDescent="0.2">
      <c r="A117" s="29">
        <v>36646</v>
      </c>
      <c r="B117" s="30">
        <v>2.99</v>
      </c>
      <c r="L117" s="36"/>
      <c r="M117" s="109">
        <v>36631</v>
      </c>
      <c r="N117" s="110">
        <v>2.86</v>
      </c>
      <c r="O117" s="110"/>
      <c r="P117" s="110"/>
    </row>
    <row r="118" spans="1:16" x14ac:dyDescent="0.2">
      <c r="A118" s="29">
        <v>36677</v>
      </c>
      <c r="B118" s="30">
        <v>3.47</v>
      </c>
      <c r="L118" s="36"/>
      <c r="M118" s="109">
        <v>36661</v>
      </c>
      <c r="N118" s="110">
        <v>3.04</v>
      </c>
      <c r="O118" s="110"/>
      <c r="P118" s="110"/>
    </row>
    <row r="119" spans="1:16" x14ac:dyDescent="0.2">
      <c r="A119" s="29">
        <v>36707</v>
      </c>
      <c r="B119" s="30">
        <v>4.3</v>
      </c>
      <c r="L119" s="36"/>
      <c r="M119" s="109">
        <v>36692</v>
      </c>
      <c r="N119" s="110">
        <v>3.77</v>
      </c>
      <c r="O119" s="110"/>
      <c r="P119" s="110"/>
    </row>
    <row r="120" spans="1:16" x14ac:dyDescent="0.2">
      <c r="A120" s="29">
        <v>36738</v>
      </c>
      <c r="B120" s="30">
        <v>4.0999999999999996</v>
      </c>
      <c r="L120" s="36"/>
      <c r="M120" s="109">
        <v>36722</v>
      </c>
      <c r="N120" s="110">
        <v>3.84</v>
      </c>
      <c r="O120" s="110"/>
      <c r="P120" s="110"/>
    </row>
    <row r="121" spans="1:16" x14ac:dyDescent="0.2">
      <c r="A121" s="29">
        <v>36769</v>
      </c>
      <c r="B121" s="30">
        <v>4.3499999999999996</v>
      </c>
      <c r="J121" s="31"/>
      <c r="K121" s="31"/>
      <c r="L121" s="36"/>
      <c r="M121" s="109">
        <v>36753</v>
      </c>
      <c r="N121" s="110">
        <v>3.73</v>
      </c>
      <c r="O121" s="110"/>
      <c r="P121" s="110"/>
    </row>
    <row r="122" spans="1:16" x14ac:dyDescent="0.2">
      <c r="A122" s="29">
        <v>36799</v>
      </c>
      <c r="B122" s="30">
        <v>5.01</v>
      </c>
      <c r="L122" s="36"/>
      <c r="M122" s="109">
        <v>36784</v>
      </c>
      <c r="N122" s="110">
        <v>4.26</v>
      </c>
      <c r="O122" s="110"/>
      <c r="P122" s="110"/>
    </row>
    <row r="123" spans="1:16" x14ac:dyDescent="0.2">
      <c r="A123" s="29">
        <v>36830</v>
      </c>
      <c r="B123" s="30">
        <v>5.1100000000000003</v>
      </c>
      <c r="L123" s="36"/>
      <c r="M123" s="109">
        <v>36814</v>
      </c>
      <c r="N123" s="110">
        <v>4.58</v>
      </c>
      <c r="O123" s="110"/>
      <c r="P123" s="110"/>
    </row>
    <row r="124" spans="1:16" x14ac:dyDescent="0.2">
      <c r="A124" s="29">
        <v>36860</v>
      </c>
      <c r="B124" s="30">
        <v>5.52</v>
      </c>
      <c r="L124" s="36"/>
      <c r="M124" s="109">
        <v>36845</v>
      </c>
      <c r="N124" s="110">
        <v>4.4000000000000004</v>
      </c>
      <c r="O124" s="110"/>
      <c r="P124" s="110"/>
    </row>
    <row r="125" spans="1:16" x14ac:dyDescent="0.2">
      <c r="A125" s="29">
        <v>36891</v>
      </c>
      <c r="B125" s="30">
        <v>8.08</v>
      </c>
      <c r="L125" s="36"/>
      <c r="M125" s="109">
        <v>36875</v>
      </c>
      <c r="N125" s="110">
        <v>5.77</v>
      </c>
      <c r="O125" s="110"/>
      <c r="P125" s="110"/>
    </row>
    <row r="126" spans="1:16" x14ac:dyDescent="0.2">
      <c r="A126" s="29">
        <v>36922</v>
      </c>
      <c r="B126" s="32">
        <v>9.1300000000000008</v>
      </c>
      <c r="C126" s="30"/>
      <c r="L126" s="30">
        <v>4.6900000000000004</v>
      </c>
      <c r="M126" s="109">
        <v>36906</v>
      </c>
      <c r="N126" s="110">
        <v>6.82</v>
      </c>
      <c r="O126" s="110"/>
      <c r="P126" s="110"/>
    </row>
    <row r="127" spans="1:16" x14ac:dyDescent="0.2">
      <c r="A127" s="29">
        <v>36950</v>
      </c>
      <c r="B127" s="32">
        <v>5.73</v>
      </c>
      <c r="C127" s="30"/>
      <c r="L127" s="30">
        <v>4.74</v>
      </c>
      <c r="M127" s="109">
        <v>36937</v>
      </c>
      <c r="N127" s="110">
        <v>5.08</v>
      </c>
      <c r="O127" s="110"/>
      <c r="P127" s="110"/>
    </row>
    <row r="128" spans="1:16" x14ac:dyDescent="0.2">
      <c r="A128" s="29">
        <v>36981</v>
      </c>
      <c r="B128" s="32">
        <v>5.12</v>
      </c>
      <c r="C128" s="30"/>
      <c r="L128" s="30">
        <v>4.71</v>
      </c>
      <c r="M128" s="109">
        <v>36965</v>
      </c>
      <c r="N128" s="110">
        <v>4.37</v>
      </c>
      <c r="O128" s="110"/>
      <c r="P128" s="110"/>
    </row>
    <row r="129" spans="1:16" x14ac:dyDescent="0.2">
      <c r="A129" s="29">
        <v>37011</v>
      </c>
      <c r="B129" s="32">
        <v>5.23</v>
      </c>
      <c r="C129" s="30"/>
      <c r="L129" s="30">
        <v>4.26</v>
      </c>
      <c r="M129" s="109">
        <v>36996</v>
      </c>
      <c r="N129" s="110">
        <v>4.5199999999999996</v>
      </c>
      <c r="O129" s="110"/>
      <c r="P129" s="110"/>
    </row>
    <row r="130" spans="1:16" x14ac:dyDescent="0.2">
      <c r="A130" s="29">
        <v>37042</v>
      </c>
      <c r="B130" s="32">
        <v>4.18</v>
      </c>
      <c r="L130" s="30">
        <v>4.2300000000000004</v>
      </c>
      <c r="M130" s="109">
        <v>37026</v>
      </c>
      <c r="N130" s="110">
        <v>4.3600000000000003</v>
      </c>
      <c r="O130" s="110"/>
      <c r="P130" s="110"/>
    </row>
    <row r="131" spans="1:16" x14ac:dyDescent="0.2">
      <c r="A131" s="29">
        <v>37072</v>
      </c>
      <c r="B131" s="32">
        <v>3.78</v>
      </c>
      <c r="L131" s="30">
        <v>4.29</v>
      </c>
      <c r="M131" s="109">
        <v>37057</v>
      </c>
      <c r="N131" s="110">
        <v>3.79</v>
      </c>
      <c r="O131" s="110"/>
      <c r="P131" s="110"/>
    </row>
    <row r="132" spans="1:16" x14ac:dyDescent="0.2">
      <c r="A132" s="29">
        <v>37103</v>
      </c>
      <c r="B132" s="32">
        <v>3.18</v>
      </c>
      <c r="L132" s="30">
        <v>4.28</v>
      </c>
      <c r="M132" s="109">
        <v>37087</v>
      </c>
      <c r="N132" s="110">
        <v>3.35</v>
      </c>
      <c r="O132" s="110"/>
      <c r="P132" s="110"/>
    </row>
    <row r="133" spans="1:16" x14ac:dyDescent="0.2">
      <c r="A133" s="29">
        <v>37134</v>
      </c>
      <c r="B133" s="32">
        <v>3.01</v>
      </c>
      <c r="L133" s="30">
        <v>4.3</v>
      </c>
      <c r="M133" s="109">
        <v>37118</v>
      </c>
      <c r="N133" s="110">
        <v>3.33</v>
      </c>
      <c r="O133" s="110"/>
      <c r="P133" s="110"/>
    </row>
    <row r="134" spans="1:16" x14ac:dyDescent="0.2">
      <c r="A134" s="29">
        <v>37164</v>
      </c>
      <c r="B134" s="32">
        <v>2.2400000000000002</v>
      </c>
      <c r="L134" s="30">
        <v>4.4000000000000004</v>
      </c>
      <c r="M134" s="109">
        <v>37149</v>
      </c>
      <c r="N134" s="110">
        <v>2.93</v>
      </c>
      <c r="O134" s="110"/>
      <c r="P134" s="110"/>
    </row>
    <row r="135" spans="1:16" x14ac:dyDescent="0.2">
      <c r="A135" s="29">
        <v>37195</v>
      </c>
      <c r="B135" s="32">
        <v>2.44</v>
      </c>
      <c r="L135" s="30">
        <v>4.41</v>
      </c>
      <c r="M135" s="109">
        <v>37179</v>
      </c>
      <c r="N135" s="110">
        <v>2.78</v>
      </c>
      <c r="O135" s="110"/>
      <c r="P135" s="110"/>
    </row>
    <row r="136" spans="1:16" x14ac:dyDescent="0.2">
      <c r="A136" s="29">
        <v>37225</v>
      </c>
      <c r="B136" s="32">
        <v>2.4500000000000002</v>
      </c>
      <c r="L136" s="30">
        <v>4.3</v>
      </c>
      <c r="M136" s="109">
        <v>37210</v>
      </c>
      <c r="N136" s="110">
        <v>3.41</v>
      </c>
      <c r="O136" s="110"/>
      <c r="P136" s="110"/>
    </row>
    <row r="137" spans="1:16" x14ac:dyDescent="0.2">
      <c r="A137" s="29">
        <v>37256</v>
      </c>
      <c r="B137" s="32">
        <v>2.33</v>
      </c>
      <c r="L137" s="30">
        <v>4.3</v>
      </c>
      <c r="M137" s="109">
        <v>37240</v>
      </c>
      <c r="N137" s="110">
        <v>3.42</v>
      </c>
      <c r="O137" s="110"/>
      <c r="P137" s="110"/>
    </row>
    <row r="138" spans="1:16" x14ac:dyDescent="0.2">
      <c r="A138" s="29">
        <v>37287</v>
      </c>
      <c r="B138" s="32">
        <v>2.29</v>
      </c>
      <c r="L138" s="30">
        <v>4.2699999999999996</v>
      </c>
      <c r="M138" s="109">
        <v>37271</v>
      </c>
      <c r="N138" s="110">
        <v>2.5</v>
      </c>
      <c r="O138" s="110"/>
      <c r="P138" s="110"/>
    </row>
    <row r="139" spans="1:16" x14ac:dyDescent="0.2">
      <c r="A139" s="29">
        <v>37315</v>
      </c>
      <c r="B139" s="32">
        <v>2.2599999999999998</v>
      </c>
      <c r="L139" s="30">
        <v>4.04</v>
      </c>
      <c r="M139" s="109">
        <v>37302</v>
      </c>
      <c r="N139" s="110">
        <v>2.19</v>
      </c>
      <c r="O139" s="110"/>
      <c r="P139" s="110"/>
    </row>
    <row r="140" spans="1:16" x14ac:dyDescent="0.2">
      <c r="A140" s="29">
        <v>37346</v>
      </c>
      <c r="B140" s="32">
        <v>2.85</v>
      </c>
      <c r="L140" s="30">
        <v>3.74</v>
      </c>
      <c r="M140" s="109">
        <v>37330</v>
      </c>
      <c r="N140" s="110">
        <v>2.4</v>
      </c>
      <c r="O140" s="110"/>
      <c r="P140" s="110"/>
    </row>
    <row r="141" spans="1:16" x14ac:dyDescent="0.2">
      <c r="A141" s="29">
        <v>37376</v>
      </c>
      <c r="B141" s="32">
        <v>3.44</v>
      </c>
      <c r="L141" s="30">
        <v>3.68</v>
      </c>
      <c r="M141" s="109">
        <v>37361</v>
      </c>
      <c r="N141" s="110">
        <v>2.94</v>
      </c>
      <c r="O141" s="110"/>
      <c r="P141" s="110"/>
    </row>
    <row r="142" spans="1:16" x14ac:dyDescent="0.2">
      <c r="A142" s="29">
        <v>37407</v>
      </c>
      <c r="B142" s="32">
        <v>3.54</v>
      </c>
      <c r="L142" s="30">
        <v>3.79</v>
      </c>
      <c r="M142" s="109">
        <v>37391</v>
      </c>
      <c r="N142" s="110">
        <v>2.94</v>
      </c>
      <c r="O142" s="110"/>
      <c r="P142" s="110"/>
    </row>
    <row r="143" spans="1:16" x14ac:dyDescent="0.2">
      <c r="A143" s="29">
        <v>37437</v>
      </c>
      <c r="B143" s="32">
        <v>3.23</v>
      </c>
      <c r="L143" s="30">
        <v>3.85</v>
      </c>
      <c r="M143" s="109">
        <v>37422</v>
      </c>
      <c r="N143" s="110">
        <v>2.96</v>
      </c>
      <c r="O143" s="110"/>
      <c r="P143" s="110"/>
    </row>
    <row r="144" spans="1:16" x14ac:dyDescent="0.2">
      <c r="A144" s="29">
        <v>37468</v>
      </c>
      <c r="B144" s="32">
        <v>3.06</v>
      </c>
      <c r="L144" s="30">
        <v>4.09</v>
      </c>
      <c r="M144" s="109">
        <v>37452</v>
      </c>
      <c r="N144" s="110">
        <v>2.92</v>
      </c>
      <c r="O144" s="110"/>
      <c r="P144" s="110"/>
    </row>
    <row r="145" spans="1:16" x14ac:dyDescent="0.2">
      <c r="A145" s="29">
        <v>37499</v>
      </c>
      <c r="B145" s="32">
        <v>3.05</v>
      </c>
      <c r="L145" s="30">
        <v>4.26</v>
      </c>
      <c r="M145" s="109">
        <v>37483</v>
      </c>
      <c r="N145" s="110">
        <v>2.76</v>
      </c>
      <c r="O145" s="110"/>
      <c r="P145" s="110"/>
    </row>
    <row r="146" spans="1:16" x14ac:dyDescent="0.2">
      <c r="A146" s="29">
        <v>37529</v>
      </c>
      <c r="B146" s="32">
        <v>3.45</v>
      </c>
      <c r="L146" s="30">
        <v>4.3</v>
      </c>
      <c r="M146" s="109">
        <v>37514</v>
      </c>
      <c r="N146" s="110">
        <v>2.97</v>
      </c>
      <c r="O146" s="110"/>
      <c r="P146" s="110"/>
    </row>
    <row r="147" spans="1:16" x14ac:dyDescent="0.2">
      <c r="A147" s="29">
        <v>37560</v>
      </c>
      <c r="B147" s="32">
        <v>4.0599999999999996</v>
      </c>
      <c r="L147" s="30">
        <v>4.28</v>
      </c>
      <c r="M147" s="109">
        <v>37544</v>
      </c>
      <c r="N147" s="110">
        <v>3.24</v>
      </c>
      <c r="O147" s="110"/>
      <c r="P147" s="110"/>
    </row>
    <row r="148" spans="1:16" x14ac:dyDescent="0.2">
      <c r="A148" s="29">
        <v>37590</v>
      </c>
      <c r="B148" s="32">
        <v>4.09</v>
      </c>
      <c r="L148" s="30">
        <v>4.3</v>
      </c>
      <c r="M148" s="109">
        <v>37575</v>
      </c>
      <c r="N148" s="110">
        <v>3.59</v>
      </c>
      <c r="O148" s="110"/>
      <c r="P148" s="110"/>
    </row>
    <row r="149" spans="1:16" x14ac:dyDescent="0.2">
      <c r="A149" s="29">
        <v>37621</v>
      </c>
      <c r="B149" s="32">
        <v>4.6500000000000004</v>
      </c>
      <c r="I149" s="133">
        <f>(SUM(B138:B149))/12</f>
        <v>3.3308333333333326</v>
      </c>
      <c r="L149" s="30">
        <v>4.34</v>
      </c>
      <c r="M149" s="109">
        <v>37605</v>
      </c>
      <c r="N149" s="110">
        <v>3.96</v>
      </c>
      <c r="O149" s="110"/>
      <c r="P149" s="110"/>
    </row>
    <row r="150" spans="1:16" x14ac:dyDescent="0.2">
      <c r="A150" s="29">
        <v>37652</v>
      </c>
      <c r="B150" s="32">
        <v>5.3</v>
      </c>
      <c r="L150" s="30">
        <v>4.43</v>
      </c>
      <c r="M150" s="109">
        <v>37636</v>
      </c>
      <c r="N150" s="110">
        <v>4.43</v>
      </c>
      <c r="O150" s="110"/>
      <c r="P150" s="110"/>
    </row>
    <row r="151" spans="1:16" x14ac:dyDescent="0.2">
      <c r="A151" s="29">
        <v>37680</v>
      </c>
      <c r="B151" s="32">
        <v>7.35</v>
      </c>
      <c r="L151" s="30">
        <v>4.4400000000000004</v>
      </c>
      <c r="M151" s="109">
        <v>37667</v>
      </c>
      <c r="N151" s="110">
        <v>5.05</v>
      </c>
      <c r="O151" s="110"/>
      <c r="P151" s="110"/>
    </row>
    <row r="152" spans="1:16" x14ac:dyDescent="0.2">
      <c r="A152" s="29">
        <v>37711</v>
      </c>
      <c r="B152" s="32">
        <v>8.06</v>
      </c>
      <c r="L152" s="30">
        <v>4.3</v>
      </c>
      <c r="M152" s="109">
        <v>37695</v>
      </c>
      <c r="N152" s="110">
        <v>6.96</v>
      </c>
      <c r="O152" s="110"/>
      <c r="P152" s="110"/>
    </row>
    <row r="153" spans="1:16" x14ac:dyDescent="0.2">
      <c r="A153" s="29">
        <v>37741</v>
      </c>
      <c r="B153" s="32">
        <v>5.27</v>
      </c>
      <c r="L153" s="30">
        <v>4.4400000000000004</v>
      </c>
      <c r="M153" s="109">
        <v>37726</v>
      </c>
      <c r="N153" s="110">
        <v>4.47</v>
      </c>
      <c r="O153" s="110"/>
      <c r="P153" s="110"/>
    </row>
    <row r="154" spans="1:16" x14ac:dyDescent="0.2">
      <c r="A154" s="29">
        <v>37772</v>
      </c>
      <c r="B154" s="32">
        <v>5.78</v>
      </c>
      <c r="L154" s="30">
        <v>4.62</v>
      </c>
      <c r="M154" s="109">
        <v>37756</v>
      </c>
      <c r="N154" s="110">
        <v>4.7699999999999996</v>
      </c>
      <c r="O154" s="110"/>
      <c r="P154" s="110"/>
    </row>
    <row r="155" spans="1:16" x14ac:dyDescent="0.2">
      <c r="A155" s="29">
        <v>37802</v>
      </c>
      <c r="B155" s="32">
        <v>5.84</v>
      </c>
      <c r="L155" s="30">
        <v>4.76</v>
      </c>
      <c r="M155" s="109">
        <v>37787</v>
      </c>
      <c r="N155" s="110">
        <v>5.41</v>
      </c>
      <c r="O155" s="110"/>
      <c r="P155" s="110"/>
    </row>
    <row r="156" spans="1:16" x14ac:dyDescent="0.2">
      <c r="A156" s="29">
        <v>37833</v>
      </c>
      <c r="B156" s="32">
        <v>5.04</v>
      </c>
      <c r="C156" s="30">
        <v>4.33</v>
      </c>
      <c r="D156" s="30">
        <v>4.2300000000000004</v>
      </c>
      <c r="E156" s="30">
        <v>4.99</v>
      </c>
      <c r="F156" s="30"/>
      <c r="G156" s="30">
        <v>4.54</v>
      </c>
      <c r="H156" s="30">
        <v>4.83</v>
      </c>
      <c r="L156" s="30">
        <v>4.67</v>
      </c>
      <c r="M156" s="109">
        <v>37817</v>
      </c>
      <c r="N156" s="110">
        <v>5.08</v>
      </c>
      <c r="O156" s="110"/>
      <c r="P156" s="110"/>
    </row>
    <row r="157" spans="1:16" x14ac:dyDescent="0.2">
      <c r="A157" s="29">
        <v>37864</v>
      </c>
      <c r="B157" s="32">
        <v>5.01</v>
      </c>
      <c r="C157" s="30">
        <v>4.5199999999999996</v>
      </c>
      <c r="D157" s="30">
        <v>4.42</v>
      </c>
      <c r="E157" s="30">
        <v>4.97</v>
      </c>
      <c r="F157" s="30"/>
      <c r="G157" s="30">
        <v>4.6100000000000003</v>
      </c>
      <c r="H157" s="30">
        <v>4.8899999999999997</v>
      </c>
      <c r="L157" s="30">
        <v>4.43</v>
      </c>
      <c r="M157" s="109">
        <v>37848</v>
      </c>
      <c r="N157" s="110">
        <v>4.46</v>
      </c>
      <c r="O157" s="110"/>
      <c r="P157" s="110"/>
    </row>
    <row r="158" spans="1:16" x14ac:dyDescent="0.2">
      <c r="A158" s="29">
        <v>37894</v>
      </c>
      <c r="B158" s="32">
        <v>4.62</v>
      </c>
      <c r="C158" s="30">
        <v>4.12</v>
      </c>
      <c r="D158" s="30">
        <v>4.24</v>
      </c>
      <c r="E158" s="30">
        <v>4.57</v>
      </c>
      <c r="F158" s="30"/>
      <c r="G158" s="30">
        <v>4.26</v>
      </c>
      <c r="H158" s="30">
        <v>4.37</v>
      </c>
      <c r="L158" s="30">
        <v>4.4000000000000004</v>
      </c>
      <c r="M158" s="109">
        <v>37879</v>
      </c>
      <c r="N158" s="110">
        <v>4.59</v>
      </c>
      <c r="O158" s="110"/>
      <c r="P158" s="110"/>
    </row>
    <row r="159" spans="1:16" x14ac:dyDescent="0.2">
      <c r="A159" s="29">
        <v>37925</v>
      </c>
      <c r="B159" s="32">
        <v>4.63</v>
      </c>
      <c r="C159" s="30">
        <v>4.16</v>
      </c>
      <c r="D159" s="30">
        <v>4.17</v>
      </c>
      <c r="E159" s="30">
        <v>4.58</v>
      </c>
      <c r="F159" s="30"/>
      <c r="G159" s="30">
        <v>4.29</v>
      </c>
      <c r="H159" s="30">
        <v>4.37</v>
      </c>
      <c r="L159" s="30">
        <v>4.4000000000000004</v>
      </c>
      <c r="M159" s="109">
        <v>37909</v>
      </c>
      <c r="N159" s="110">
        <v>4.32</v>
      </c>
      <c r="O159" s="110"/>
      <c r="P159" s="110"/>
    </row>
    <row r="160" spans="1:16" x14ac:dyDescent="0.2">
      <c r="A160" s="29">
        <v>37955</v>
      </c>
      <c r="B160" s="32">
        <v>4.46</v>
      </c>
      <c r="C160" s="30">
        <v>4.12</v>
      </c>
      <c r="D160" s="30">
        <v>4.08</v>
      </c>
      <c r="E160" s="30">
        <v>4.42</v>
      </c>
      <c r="F160" s="30"/>
      <c r="G160" s="30">
        <v>4.0999999999999996</v>
      </c>
      <c r="H160" s="30">
        <v>4.2699999999999996</v>
      </c>
      <c r="L160" s="30">
        <v>4.45</v>
      </c>
      <c r="M160" s="109">
        <v>37940</v>
      </c>
      <c r="N160" s="110">
        <v>4.26</v>
      </c>
      <c r="O160" s="110"/>
      <c r="P160" s="110"/>
    </row>
    <row r="161" spans="1:24" x14ac:dyDescent="0.2">
      <c r="A161" s="29">
        <v>37986</v>
      </c>
      <c r="B161" s="32">
        <v>6.14</v>
      </c>
      <c r="C161" s="30">
        <v>5.22</v>
      </c>
      <c r="D161" s="30">
        <v>5.0999999999999996</v>
      </c>
      <c r="E161" s="30">
        <v>5.74</v>
      </c>
      <c r="F161" s="30"/>
      <c r="G161" s="30">
        <v>5.37</v>
      </c>
      <c r="H161" s="30">
        <v>5.61</v>
      </c>
      <c r="I161" s="133">
        <f>(SUM(B150:B161))/12</f>
        <v>5.625</v>
      </c>
      <c r="L161" s="30">
        <v>4.51</v>
      </c>
      <c r="M161" s="109">
        <v>37970</v>
      </c>
      <c r="N161" s="110">
        <v>4.76</v>
      </c>
      <c r="O161" s="110"/>
      <c r="P161" s="110"/>
    </row>
    <row r="162" spans="1:24" x14ac:dyDescent="0.2">
      <c r="A162" s="29">
        <v>38017</v>
      </c>
      <c r="B162" s="32">
        <v>6.09</v>
      </c>
      <c r="C162" s="30">
        <v>5.37</v>
      </c>
      <c r="D162" s="30">
        <v>5.42</v>
      </c>
      <c r="E162" s="30">
        <v>5.8</v>
      </c>
      <c r="F162" s="30"/>
      <c r="G162" s="30">
        <v>5.45</v>
      </c>
      <c r="H162" s="30">
        <v>5.64</v>
      </c>
      <c r="L162" s="30">
        <v>4.42</v>
      </c>
      <c r="M162" s="109">
        <v>38001</v>
      </c>
      <c r="N162" s="110">
        <v>5.21</v>
      </c>
      <c r="O162" s="110"/>
      <c r="P162" s="110"/>
    </row>
    <row r="163" spans="1:24" x14ac:dyDescent="0.2">
      <c r="A163" s="29">
        <v>38046</v>
      </c>
      <c r="B163" s="32">
        <v>5.37</v>
      </c>
      <c r="C163" s="30">
        <v>4.79</v>
      </c>
      <c r="D163" s="30">
        <v>4.68</v>
      </c>
      <c r="E163" s="30">
        <v>5.14</v>
      </c>
      <c r="F163" s="30"/>
      <c r="G163" s="30">
        <v>4.84</v>
      </c>
      <c r="H163" s="30">
        <v>4.97</v>
      </c>
      <c r="L163" s="30">
        <v>4.53</v>
      </c>
      <c r="M163" s="109">
        <v>38032</v>
      </c>
      <c r="N163" s="110">
        <v>5.0199999999999996</v>
      </c>
      <c r="O163" s="110"/>
      <c r="P163" s="110"/>
    </row>
    <row r="164" spans="1:24" x14ac:dyDescent="0.2">
      <c r="A164" s="29">
        <v>38077</v>
      </c>
      <c r="B164" s="32">
        <v>5.36</v>
      </c>
      <c r="C164" s="30">
        <v>4.6399999999999997</v>
      </c>
      <c r="D164" s="30">
        <v>4.5599999999999996</v>
      </c>
      <c r="E164" s="30">
        <v>5.38</v>
      </c>
      <c r="F164" s="30"/>
      <c r="G164" s="30">
        <v>4.76</v>
      </c>
      <c r="H164" s="30">
        <v>4.99</v>
      </c>
      <c r="L164" s="30">
        <v>4.5999999999999996</v>
      </c>
      <c r="M164" s="109">
        <v>38061</v>
      </c>
      <c r="N164" s="110">
        <v>5.12</v>
      </c>
      <c r="O164" s="110"/>
      <c r="P164" s="110"/>
    </row>
    <row r="165" spans="1:24" x14ac:dyDescent="0.2">
      <c r="A165" s="29">
        <v>38107</v>
      </c>
      <c r="B165" s="32">
        <v>5.7</v>
      </c>
      <c r="C165" s="30">
        <v>4.95</v>
      </c>
      <c r="D165" s="30">
        <v>4.9800000000000004</v>
      </c>
      <c r="E165" s="30">
        <v>5.61</v>
      </c>
      <c r="F165" s="30"/>
      <c r="G165" s="30">
        <v>5.12</v>
      </c>
      <c r="H165" s="30">
        <v>5.31</v>
      </c>
      <c r="L165" s="30">
        <v>4.79</v>
      </c>
      <c r="M165" s="109">
        <v>38092</v>
      </c>
      <c r="N165" s="110">
        <v>5.03</v>
      </c>
      <c r="O165" s="110"/>
      <c r="P165" s="110"/>
    </row>
    <row r="166" spans="1:24" x14ac:dyDescent="0.2">
      <c r="A166" s="29">
        <v>38138</v>
      </c>
      <c r="B166" s="32">
        <v>6.29</v>
      </c>
      <c r="C166" s="30">
        <v>5.18</v>
      </c>
      <c r="D166" s="30">
        <v>5.37</v>
      </c>
      <c r="E166" s="30">
        <v>6.2</v>
      </c>
      <c r="F166" s="30"/>
      <c r="G166" s="30">
        <v>5.32</v>
      </c>
      <c r="H166" s="30">
        <v>5.82</v>
      </c>
      <c r="L166" s="30">
        <v>4.8899999999999997</v>
      </c>
      <c r="M166" s="109">
        <v>38122</v>
      </c>
      <c r="N166" s="110">
        <v>5.4</v>
      </c>
      <c r="O166" s="110"/>
      <c r="P166" s="110"/>
    </row>
    <row r="167" spans="1:24" x14ac:dyDescent="0.2">
      <c r="A167" s="29">
        <v>38168</v>
      </c>
      <c r="B167" s="32">
        <v>6.25</v>
      </c>
      <c r="C167" s="30">
        <v>5.1100000000000003</v>
      </c>
      <c r="D167" s="30">
        <v>5.25</v>
      </c>
      <c r="E167" s="30">
        <v>6.16</v>
      </c>
      <c r="F167" s="30"/>
      <c r="G167" s="30">
        <v>5.27</v>
      </c>
      <c r="H167" s="30">
        <v>5.69</v>
      </c>
      <c r="L167" s="30">
        <v>4.83</v>
      </c>
      <c r="M167" s="109">
        <v>38153</v>
      </c>
      <c r="N167" s="110">
        <v>5.82</v>
      </c>
      <c r="O167" s="110"/>
      <c r="P167" s="110"/>
      <c r="R167" s="30">
        <v>6.68</v>
      </c>
      <c r="S167" s="30">
        <v>5.62</v>
      </c>
      <c r="T167" s="30">
        <v>5.61</v>
      </c>
      <c r="U167" s="30">
        <v>6.56</v>
      </c>
      <c r="V167" s="30"/>
      <c r="W167" s="30">
        <v>5.7</v>
      </c>
      <c r="X167" s="30">
        <v>6.14</v>
      </c>
    </row>
    <row r="168" spans="1:24" x14ac:dyDescent="0.2">
      <c r="A168" s="29">
        <v>38199</v>
      </c>
      <c r="B168" s="32">
        <v>5.94</v>
      </c>
      <c r="C168" s="30">
        <v>5.01</v>
      </c>
      <c r="D168" s="30">
        <v>5.2</v>
      </c>
      <c r="E168" s="30">
        <v>5.88</v>
      </c>
      <c r="F168" s="30"/>
      <c r="G168" s="30">
        <v>5.26</v>
      </c>
      <c r="H168" s="30">
        <v>5.52</v>
      </c>
      <c r="L168" s="30">
        <v>4.9800000000000004</v>
      </c>
      <c r="M168" s="109">
        <v>38183</v>
      </c>
      <c r="N168" s="110">
        <v>5.62</v>
      </c>
      <c r="O168" s="110"/>
      <c r="P168" s="110"/>
      <c r="R168" s="30">
        <v>6.14</v>
      </c>
      <c r="S168" s="30">
        <v>5.26</v>
      </c>
      <c r="T168" s="30">
        <v>5.12</v>
      </c>
      <c r="U168" s="30">
        <v>6</v>
      </c>
      <c r="V168" s="30"/>
      <c r="W168" s="30">
        <v>5.49</v>
      </c>
      <c r="X168" s="30">
        <v>5.79</v>
      </c>
    </row>
    <row r="169" spans="1:24" x14ac:dyDescent="0.2">
      <c r="A169" s="29">
        <v>38230</v>
      </c>
      <c r="B169" s="32">
        <v>5.49</v>
      </c>
      <c r="C169" s="30">
        <v>4.92</v>
      </c>
      <c r="D169" s="30">
        <v>4.78</v>
      </c>
      <c r="E169" s="30">
        <v>5.69</v>
      </c>
      <c r="F169" s="30"/>
      <c r="G169" s="30">
        <v>5.0599999999999996</v>
      </c>
      <c r="H169" s="30">
        <v>5.15</v>
      </c>
      <c r="L169" s="30">
        <v>5.05</v>
      </c>
      <c r="M169" s="109">
        <v>38214</v>
      </c>
      <c r="N169" s="110">
        <v>5.52</v>
      </c>
      <c r="O169" s="110"/>
      <c r="P169" s="110"/>
      <c r="R169" s="30">
        <v>6.04</v>
      </c>
      <c r="S169" s="30">
        <v>5.29</v>
      </c>
      <c r="T169" s="30">
        <v>5.33</v>
      </c>
      <c r="U169" s="30">
        <v>5.95</v>
      </c>
      <c r="V169" s="30"/>
      <c r="W169" s="30">
        <v>5.4</v>
      </c>
      <c r="X169" s="30">
        <v>5.67</v>
      </c>
    </row>
    <row r="170" spans="1:24" x14ac:dyDescent="0.2">
      <c r="A170" s="29">
        <v>38260</v>
      </c>
      <c r="B170" s="32">
        <v>4.95</v>
      </c>
      <c r="C170" s="30">
        <v>4.2699999999999996</v>
      </c>
      <c r="D170" s="30">
        <v>4.4000000000000004</v>
      </c>
      <c r="E170" s="30">
        <v>4.6900000000000004</v>
      </c>
      <c r="F170" s="30"/>
      <c r="G170" s="30">
        <v>4.3499999999999996</v>
      </c>
      <c r="H170" s="30">
        <v>4.5</v>
      </c>
      <c r="L170" s="30">
        <v>5.24</v>
      </c>
      <c r="M170" s="109">
        <v>38245</v>
      </c>
      <c r="N170" s="110">
        <v>5.0599999999999996</v>
      </c>
      <c r="O170" s="110"/>
      <c r="P170" s="110"/>
      <c r="R170" s="30">
        <v>5.08</v>
      </c>
      <c r="S170" s="30">
        <v>4.5</v>
      </c>
      <c r="T170" s="30">
        <v>4.5</v>
      </c>
      <c r="U170" s="30">
        <v>5.13</v>
      </c>
      <c r="V170" s="30"/>
      <c r="W170" s="30">
        <v>4.5599999999999996</v>
      </c>
      <c r="X170" s="30">
        <v>4.72</v>
      </c>
    </row>
    <row r="171" spans="1:24" x14ac:dyDescent="0.2">
      <c r="A171" s="29">
        <v>38291</v>
      </c>
      <c r="B171" s="32">
        <v>6.22</v>
      </c>
      <c r="C171" s="30">
        <v>5.15</v>
      </c>
      <c r="D171" s="30">
        <v>5.24</v>
      </c>
      <c r="E171" s="30">
        <v>5.95</v>
      </c>
      <c r="F171" s="30"/>
      <c r="G171" s="30">
        <v>5.01</v>
      </c>
      <c r="H171" s="30">
        <v>5.08</v>
      </c>
      <c r="L171" s="30">
        <v>5.24</v>
      </c>
      <c r="M171" s="109">
        <v>38275</v>
      </c>
      <c r="N171" s="110">
        <v>5.43</v>
      </c>
      <c r="O171" s="110"/>
      <c r="P171" s="110"/>
      <c r="R171" s="30">
        <v>5.81</v>
      </c>
      <c r="S171" s="30">
        <v>4.42</v>
      </c>
      <c r="T171" s="30">
        <v>4.55</v>
      </c>
      <c r="U171" s="30">
        <v>5.17</v>
      </c>
      <c r="V171" s="30"/>
      <c r="W171" s="30">
        <v>4.47</v>
      </c>
      <c r="X171" s="30">
        <v>4.79</v>
      </c>
    </row>
    <row r="172" spans="1:24" x14ac:dyDescent="0.2">
      <c r="A172" s="29">
        <v>38321</v>
      </c>
      <c r="B172" s="32">
        <v>5.89</v>
      </c>
      <c r="C172" s="30">
        <v>5.62</v>
      </c>
      <c r="D172" s="30">
        <v>5.3</v>
      </c>
      <c r="E172" s="30">
        <v>4.97</v>
      </c>
      <c r="F172" s="30"/>
      <c r="G172" s="30">
        <v>5.55</v>
      </c>
      <c r="H172" s="30">
        <v>5.38</v>
      </c>
      <c r="L172" s="30">
        <v>5.32</v>
      </c>
      <c r="M172" s="109">
        <v>38306</v>
      </c>
      <c r="N172" s="110">
        <v>6.21</v>
      </c>
      <c r="O172" s="110"/>
      <c r="P172" s="110"/>
      <c r="R172" s="30">
        <v>7.67</v>
      </c>
      <c r="S172" s="30">
        <v>7.03</v>
      </c>
      <c r="T172" s="30">
        <v>7.22</v>
      </c>
      <c r="U172" s="30">
        <v>7.26</v>
      </c>
      <c r="V172" s="30"/>
      <c r="W172" s="30">
        <v>6.93</v>
      </c>
      <c r="X172" s="30">
        <v>6.9</v>
      </c>
    </row>
    <row r="173" spans="1:24" x14ac:dyDescent="0.2">
      <c r="A173" s="29">
        <v>38352</v>
      </c>
      <c r="B173" s="32">
        <v>6.64</v>
      </c>
      <c r="C173" s="30">
        <v>6.07</v>
      </c>
      <c r="D173" s="30">
        <v>5.63</v>
      </c>
      <c r="E173" s="30">
        <v>6.3</v>
      </c>
      <c r="F173" s="30"/>
      <c r="G173" s="30">
        <v>6.12</v>
      </c>
      <c r="H173" s="30">
        <v>6.12</v>
      </c>
      <c r="I173" s="133">
        <f>(SUM(B162:B173))/12</f>
        <v>5.8491666666666662</v>
      </c>
      <c r="L173" s="30">
        <v>5.4</v>
      </c>
      <c r="M173" s="109">
        <v>38336</v>
      </c>
      <c r="N173" s="110">
        <v>6.01</v>
      </c>
      <c r="O173" s="110"/>
      <c r="P173" s="110"/>
      <c r="R173" s="30">
        <v>7.81</v>
      </c>
      <c r="S173" s="30">
        <v>6.23</v>
      </c>
      <c r="T173" s="30">
        <v>6.94</v>
      </c>
      <c r="U173" s="30">
        <v>6.4</v>
      </c>
      <c r="V173" s="30"/>
      <c r="W173" s="30">
        <v>5.96</v>
      </c>
      <c r="X173" s="30">
        <v>6.17</v>
      </c>
    </row>
    <row r="174" spans="1:24" x14ac:dyDescent="0.2">
      <c r="A174" s="29">
        <v>38383</v>
      </c>
      <c r="B174" s="32">
        <v>6.13</v>
      </c>
      <c r="C174" s="30">
        <v>5.49</v>
      </c>
      <c r="D174" s="30">
        <v>5.4</v>
      </c>
      <c r="E174" s="30">
        <v>5.84</v>
      </c>
      <c r="F174" s="30"/>
      <c r="G174" s="30">
        <v>5.46</v>
      </c>
      <c r="H174" s="30">
        <v>5.61</v>
      </c>
      <c r="L174" s="30">
        <v>5.27</v>
      </c>
      <c r="M174" s="109">
        <v>38367</v>
      </c>
      <c r="N174" s="110">
        <v>5.52</v>
      </c>
      <c r="O174" s="110"/>
      <c r="P174" s="110"/>
      <c r="R174" s="30">
        <v>6.21</v>
      </c>
      <c r="S174" s="30">
        <v>5.63</v>
      </c>
      <c r="T174" s="30">
        <v>5.39</v>
      </c>
      <c r="U174" s="30">
        <v>5.83</v>
      </c>
      <c r="V174" s="30"/>
      <c r="W174" s="30">
        <v>5.66</v>
      </c>
      <c r="X174" s="30">
        <v>5.64</v>
      </c>
    </row>
    <row r="175" spans="1:24" x14ac:dyDescent="0.2">
      <c r="A175" s="29">
        <v>38411</v>
      </c>
      <c r="B175" s="32">
        <v>6.11</v>
      </c>
      <c r="C175" s="30">
        <v>5.49</v>
      </c>
      <c r="D175" s="30">
        <v>5.33</v>
      </c>
      <c r="E175" s="30">
        <v>5.79</v>
      </c>
      <c r="F175" s="30"/>
      <c r="G175" s="30">
        <v>5.48</v>
      </c>
      <c r="H175" s="30">
        <v>5.66</v>
      </c>
      <c r="L175" s="30">
        <v>5.4</v>
      </c>
      <c r="M175" s="109">
        <v>38398</v>
      </c>
      <c r="N175" s="110">
        <v>5.59</v>
      </c>
      <c r="O175" s="110"/>
      <c r="P175" s="110"/>
      <c r="R175" s="30">
        <v>6.29</v>
      </c>
      <c r="S175" s="30">
        <v>5.47</v>
      </c>
      <c r="T175" s="30">
        <v>5.45</v>
      </c>
      <c r="U175" s="30">
        <v>5.77</v>
      </c>
      <c r="V175" s="30"/>
      <c r="W175" s="30">
        <v>5.43</v>
      </c>
      <c r="X175" s="30">
        <v>5.68</v>
      </c>
    </row>
    <row r="176" spans="1:24" x14ac:dyDescent="0.2">
      <c r="A176" s="29">
        <v>38442</v>
      </c>
      <c r="B176" s="32">
        <v>6.96</v>
      </c>
      <c r="C176" s="30">
        <v>6.15</v>
      </c>
      <c r="D176" s="30">
        <v>6.13</v>
      </c>
      <c r="E176" s="30">
        <v>6.48</v>
      </c>
      <c r="F176" s="30"/>
      <c r="G176" s="30">
        <v>6.21</v>
      </c>
      <c r="H176" s="30">
        <v>6.41</v>
      </c>
      <c r="L176" s="30">
        <v>5.26</v>
      </c>
      <c r="M176" s="109">
        <v>38426</v>
      </c>
      <c r="N176" s="110">
        <v>5.98</v>
      </c>
      <c r="O176" s="110"/>
      <c r="P176" s="110"/>
      <c r="R176" s="30">
        <v>6.3</v>
      </c>
      <c r="S176" s="30">
        <v>5.29</v>
      </c>
      <c r="T176" s="30">
        <v>5.52</v>
      </c>
      <c r="U176" s="30">
        <v>5.95</v>
      </c>
      <c r="V176" s="30"/>
      <c r="W176" s="30">
        <v>5.29</v>
      </c>
      <c r="X176" s="30">
        <v>5.47</v>
      </c>
    </row>
    <row r="177" spans="1:24" x14ac:dyDescent="0.2">
      <c r="A177" s="29">
        <v>38472</v>
      </c>
      <c r="B177" s="32">
        <v>7.28</v>
      </c>
      <c r="C177" s="30">
        <v>6.35</v>
      </c>
      <c r="D177" s="30">
        <v>6.38</v>
      </c>
      <c r="E177" s="30">
        <v>7.11</v>
      </c>
      <c r="F177" s="30"/>
      <c r="G177" s="30">
        <v>6.35</v>
      </c>
      <c r="H177" s="30">
        <v>6.6</v>
      </c>
      <c r="L177" s="30">
        <v>5.19</v>
      </c>
      <c r="M177" s="109">
        <v>38457</v>
      </c>
      <c r="N177" s="110">
        <v>6.44</v>
      </c>
      <c r="O177" s="110"/>
      <c r="P177" s="110"/>
      <c r="R177" s="30">
        <v>7.33</v>
      </c>
      <c r="S177" s="30">
        <v>6.27</v>
      </c>
      <c r="T177" s="30">
        <v>6.3</v>
      </c>
      <c r="U177" s="30">
        <v>7.01</v>
      </c>
      <c r="V177" s="30"/>
      <c r="W177" s="30">
        <v>6.19</v>
      </c>
      <c r="X177" s="30">
        <v>6.54</v>
      </c>
    </row>
    <row r="178" spans="1:24" x14ac:dyDescent="0.2">
      <c r="A178" s="29">
        <v>38503</v>
      </c>
      <c r="B178" s="32">
        <v>6.48</v>
      </c>
      <c r="C178" s="30">
        <v>5.68</v>
      </c>
      <c r="D178" s="30">
        <v>5.57</v>
      </c>
      <c r="E178" s="30">
        <v>6.41</v>
      </c>
      <c r="F178" s="30"/>
      <c r="G178" s="30">
        <v>5.59</v>
      </c>
      <c r="H178" s="30">
        <v>5.95</v>
      </c>
      <c r="L178" s="30">
        <v>5.38</v>
      </c>
      <c r="M178" s="109">
        <v>38487</v>
      </c>
      <c r="N178" s="110">
        <v>6.02</v>
      </c>
      <c r="O178" s="110"/>
      <c r="P178" s="110"/>
      <c r="R178" s="30">
        <v>6.8</v>
      </c>
      <c r="S178" s="30">
        <v>6.06</v>
      </c>
      <c r="T178" s="30">
        <v>6.04</v>
      </c>
      <c r="U178" s="30">
        <v>6.5</v>
      </c>
      <c r="V178" s="30"/>
      <c r="W178" s="30">
        <v>6.31</v>
      </c>
      <c r="X178" s="30">
        <v>6.35</v>
      </c>
    </row>
    <row r="179" spans="1:24" x14ac:dyDescent="0.2">
      <c r="A179" s="29">
        <v>38533</v>
      </c>
      <c r="B179" s="32">
        <v>7.09</v>
      </c>
      <c r="C179" s="30">
        <v>5.91</v>
      </c>
      <c r="D179" s="30">
        <v>5.84</v>
      </c>
      <c r="E179" s="30">
        <v>7.34</v>
      </c>
      <c r="F179" s="30"/>
      <c r="G179" s="30">
        <v>5.76</v>
      </c>
      <c r="H179" s="30">
        <v>6.42</v>
      </c>
      <c r="L179" s="30">
        <v>5.49</v>
      </c>
      <c r="M179" s="109">
        <v>38518</v>
      </c>
      <c r="N179" s="110">
        <v>6.15</v>
      </c>
      <c r="O179" s="110"/>
      <c r="P179" s="110"/>
      <c r="R179" s="30">
        <v>6.14</v>
      </c>
      <c r="S179" s="30">
        <v>5.48</v>
      </c>
      <c r="T179" s="30">
        <v>5.42</v>
      </c>
      <c r="U179" s="30">
        <v>6.18</v>
      </c>
      <c r="V179" s="30"/>
      <c r="W179" s="30">
        <v>5.37</v>
      </c>
      <c r="X179" s="30">
        <v>5.82</v>
      </c>
    </row>
    <row r="180" spans="1:24" x14ac:dyDescent="0.2">
      <c r="A180" s="29">
        <v>38564</v>
      </c>
      <c r="B180" s="32">
        <v>7.56</v>
      </c>
      <c r="C180" s="30">
        <v>6.34</v>
      </c>
      <c r="D180" s="30">
        <v>6.13</v>
      </c>
      <c r="E180" s="30">
        <v>7.45</v>
      </c>
      <c r="F180" s="30"/>
      <c r="G180" s="30">
        <v>6.22</v>
      </c>
      <c r="H180" s="30">
        <v>6.99</v>
      </c>
      <c r="L180" s="30">
        <v>5.89</v>
      </c>
      <c r="M180" s="109">
        <v>38548</v>
      </c>
      <c r="N180" s="110">
        <v>6.69</v>
      </c>
      <c r="O180" s="110"/>
      <c r="P180" s="110"/>
      <c r="R180" s="30">
        <v>6.98</v>
      </c>
      <c r="S180" s="30">
        <v>6.22</v>
      </c>
      <c r="T180" s="30">
        <v>6.03</v>
      </c>
      <c r="U180" s="30">
        <v>6.89</v>
      </c>
      <c r="V180" s="30"/>
      <c r="W180" s="30">
        <v>6.08</v>
      </c>
      <c r="X180" s="30">
        <v>6.54</v>
      </c>
    </row>
    <row r="181" spans="1:24" x14ac:dyDescent="0.2">
      <c r="A181" s="29">
        <v>38595</v>
      </c>
      <c r="B181" s="32">
        <v>9.2899999999999991</v>
      </c>
      <c r="C181" s="30">
        <v>7.55</v>
      </c>
      <c r="D181" s="30">
        <v>7.73</v>
      </c>
      <c r="E181" s="30">
        <v>8.56</v>
      </c>
      <c r="F181" s="30"/>
      <c r="G181" s="30">
        <v>7.44</v>
      </c>
      <c r="H181" s="30">
        <v>8.3000000000000007</v>
      </c>
      <c r="L181" s="30">
        <v>6.08</v>
      </c>
      <c r="M181" s="109">
        <v>38579</v>
      </c>
      <c r="N181" s="110">
        <v>7.68</v>
      </c>
      <c r="O181" s="110"/>
      <c r="P181" s="110"/>
      <c r="R181" s="30">
        <v>7.65</v>
      </c>
      <c r="S181" s="30">
        <v>6.04</v>
      </c>
      <c r="T181" s="30">
        <v>6.12</v>
      </c>
      <c r="U181" s="30">
        <v>7.42</v>
      </c>
      <c r="V181" s="30"/>
      <c r="W181" s="30">
        <v>5.98</v>
      </c>
      <c r="X181" s="30">
        <v>6.79</v>
      </c>
    </row>
    <row r="182" spans="1:24" x14ac:dyDescent="0.2">
      <c r="A182" s="29">
        <v>38625</v>
      </c>
      <c r="B182" s="32">
        <v>11.73</v>
      </c>
      <c r="C182" s="30">
        <v>9.18</v>
      </c>
      <c r="D182" s="30">
        <v>9.33</v>
      </c>
      <c r="E182" s="30">
        <v>11.02</v>
      </c>
      <c r="F182" s="30"/>
      <c r="G182" s="30">
        <v>9.0399999999999991</v>
      </c>
      <c r="H182" s="30">
        <v>9.57</v>
      </c>
      <c r="L182" s="30">
        <v>5.97</v>
      </c>
      <c r="M182" s="109">
        <v>38610</v>
      </c>
      <c r="N182" s="110">
        <v>9.5</v>
      </c>
      <c r="O182" s="110"/>
      <c r="P182" s="110"/>
      <c r="R182" s="30">
        <v>11.06</v>
      </c>
      <c r="S182" s="30">
        <v>8.19</v>
      </c>
      <c r="T182" s="30">
        <v>8.4</v>
      </c>
      <c r="U182" s="30">
        <v>9.89</v>
      </c>
      <c r="V182" s="30"/>
      <c r="W182" s="30">
        <v>8.02</v>
      </c>
      <c r="X182" s="30">
        <v>8.94</v>
      </c>
    </row>
    <row r="183" spans="1:24" x14ac:dyDescent="0.2">
      <c r="A183" s="29">
        <v>38656</v>
      </c>
      <c r="B183" s="32">
        <v>13.36</v>
      </c>
      <c r="C183" s="30">
        <v>10.37</v>
      </c>
      <c r="D183" s="30">
        <v>10.75</v>
      </c>
      <c r="E183" s="30">
        <v>11.2</v>
      </c>
      <c r="F183" s="30"/>
      <c r="G183" s="30">
        <v>10.25</v>
      </c>
      <c r="H183" s="30">
        <v>10.86</v>
      </c>
      <c r="L183" s="30">
        <v>6.24</v>
      </c>
      <c r="M183" s="109">
        <v>38640</v>
      </c>
      <c r="N183" s="110">
        <v>10.97</v>
      </c>
      <c r="O183" s="110"/>
      <c r="P183" s="110"/>
      <c r="R183" s="30">
        <v>13.96</v>
      </c>
      <c r="S183" s="30">
        <v>10.199999999999999</v>
      </c>
      <c r="T183" s="30">
        <v>10.42</v>
      </c>
      <c r="U183" s="30">
        <v>10.4</v>
      </c>
      <c r="V183" s="30"/>
      <c r="W183" s="30">
        <v>9.56</v>
      </c>
      <c r="X183" s="30">
        <v>10.17</v>
      </c>
    </row>
    <row r="184" spans="1:24" x14ac:dyDescent="0.2">
      <c r="A184" s="29">
        <v>38686</v>
      </c>
      <c r="B184" s="32">
        <v>10.36</v>
      </c>
      <c r="C184" s="30">
        <v>7.44</v>
      </c>
      <c r="D184" s="30">
        <v>8.02</v>
      </c>
      <c r="E184" s="30">
        <v>7.73</v>
      </c>
      <c r="F184" s="30"/>
      <c r="G184" s="30">
        <v>7.49</v>
      </c>
      <c r="H184" s="30">
        <v>6.86</v>
      </c>
      <c r="L184" s="30">
        <v>6.4</v>
      </c>
      <c r="M184" s="109">
        <v>38671</v>
      </c>
      <c r="N184" s="110">
        <v>9.5399999999999991</v>
      </c>
      <c r="O184" s="110"/>
      <c r="P184" s="110"/>
      <c r="R184" s="30">
        <v>13.83</v>
      </c>
      <c r="S184" s="30">
        <v>10.87</v>
      </c>
      <c r="T184" s="30">
        <v>9.7100000000000009</v>
      </c>
      <c r="U184" s="30">
        <v>10.82</v>
      </c>
      <c r="V184" s="30"/>
      <c r="W184" s="30">
        <v>10.74</v>
      </c>
      <c r="X184" s="30">
        <v>10.7</v>
      </c>
    </row>
    <row r="185" spans="1:24" x14ac:dyDescent="0.2">
      <c r="A185" s="29">
        <v>38717</v>
      </c>
      <c r="B185" s="86">
        <v>13.08</v>
      </c>
      <c r="C185" s="131">
        <v>11.23</v>
      </c>
      <c r="D185" s="30">
        <v>10.41</v>
      </c>
      <c r="E185" s="30">
        <v>11.04</v>
      </c>
      <c r="F185" s="30"/>
      <c r="G185" s="30">
        <v>11.42</v>
      </c>
      <c r="H185" s="30">
        <v>10.16</v>
      </c>
      <c r="I185" s="133">
        <f>(SUM(B174:B185))/12</f>
        <v>8.7858333333333327</v>
      </c>
      <c r="L185" s="30">
        <v>6.68</v>
      </c>
      <c r="M185" s="109">
        <v>38701</v>
      </c>
      <c r="N185" s="110">
        <v>10.02</v>
      </c>
      <c r="O185" s="110"/>
      <c r="P185" s="110"/>
      <c r="R185" s="30">
        <v>11.22</v>
      </c>
      <c r="S185" s="30">
        <v>8.4700000000000006</v>
      </c>
      <c r="T185" s="30">
        <v>7.98</v>
      </c>
      <c r="U185" s="30">
        <v>7.96</v>
      </c>
      <c r="V185" s="30"/>
      <c r="W185" s="30">
        <v>8.49</v>
      </c>
      <c r="X185" s="30">
        <v>8.35</v>
      </c>
    </row>
    <row r="186" spans="1:24" x14ac:dyDescent="0.2">
      <c r="A186" s="29">
        <v>38748</v>
      </c>
      <c r="B186" s="32">
        <v>8.74</v>
      </c>
      <c r="C186" s="30">
        <v>7.34</v>
      </c>
      <c r="D186" s="30">
        <v>7.53</v>
      </c>
      <c r="E186" s="30">
        <v>7.55</v>
      </c>
      <c r="F186" s="30"/>
      <c r="G186" s="30">
        <v>7.26</v>
      </c>
      <c r="H186" s="30">
        <v>7.42</v>
      </c>
      <c r="L186" s="30">
        <v>5.9</v>
      </c>
      <c r="M186" s="109">
        <v>38732</v>
      </c>
      <c r="N186" s="110">
        <v>8.66</v>
      </c>
      <c r="O186" s="110"/>
      <c r="P186" s="110"/>
      <c r="R186" s="30">
        <v>11.35</v>
      </c>
      <c r="S186" s="30">
        <v>9.0299999999999994</v>
      </c>
      <c r="T186" s="30">
        <v>8.8000000000000007</v>
      </c>
      <c r="U186" s="30">
        <v>8.66</v>
      </c>
      <c r="V186" s="30"/>
      <c r="W186" s="30">
        <v>8.67</v>
      </c>
      <c r="X186" s="30">
        <v>8.7100000000000009</v>
      </c>
    </row>
    <row r="187" spans="1:24" x14ac:dyDescent="0.2">
      <c r="A187" s="29">
        <v>38776</v>
      </c>
      <c r="B187" s="32">
        <v>7.68</v>
      </c>
      <c r="C187" s="30">
        <v>6.56</v>
      </c>
      <c r="D187" s="30">
        <v>6.53</v>
      </c>
      <c r="E187" s="30">
        <v>7.03</v>
      </c>
      <c r="F187" s="30"/>
      <c r="G187" s="30">
        <v>6.48</v>
      </c>
      <c r="H187" s="30">
        <v>6.75</v>
      </c>
      <c r="L187" s="30">
        <v>5.81</v>
      </c>
      <c r="M187" s="109">
        <v>38763</v>
      </c>
      <c r="N187" s="110">
        <v>7.28</v>
      </c>
      <c r="O187" s="110"/>
      <c r="P187" s="110"/>
      <c r="R187" s="30">
        <v>8.44</v>
      </c>
      <c r="S187" s="30">
        <v>6.64</v>
      </c>
      <c r="T187" s="30">
        <v>7.26</v>
      </c>
      <c r="U187" s="30">
        <v>7.22</v>
      </c>
      <c r="V187" s="30"/>
      <c r="W187" s="30">
        <v>6.68</v>
      </c>
      <c r="X187" s="30">
        <v>6.66</v>
      </c>
    </row>
    <row r="188" spans="1:24" x14ac:dyDescent="0.2">
      <c r="A188" s="29">
        <v>38807</v>
      </c>
      <c r="B188" s="32">
        <v>6.82</v>
      </c>
      <c r="C188" s="30">
        <v>5.7</v>
      </c>
      <c r="D188" s="30">
        <v>5.78</v>
      </c>
      <c r="E188" s="30">
        <v>6.34</v>
      </c>
      <c r="F188" s="30"/>
      <c r="G188" s="30">
        <v>5.69</v>
      </c>
      <c r="H188" s="30">
        <v>5.95</v>
      </c>
      <c r="L188" s="30">
        <v>5.69</v>
      </c>
      <c r="M188" s="109">
        <v>38791</v>
      </c>
      <c r="N188" s="110">
        <v>6.52</v>
      </c>
      <c r="O188" s="110"/>
      <c r="P188" s="110"/>
      <c r="R188" s="30">
        <v>7.13</v>
      </c>
      <c r="S188" s="30">
        <v>6.24</v>
      </c>
      <c r="T188" s="30">
        <v>6.18</v>
      </c>
      <c r="U188" s="30">
        <v>6.61</v>
      </c>
      <c r="V188" s="30"/>
      <c r="W188" s="30">
        <v>6.08</v>
      </c>
      <c r="X188" s="30">
        <v>6.17</v>
      </c>
    </row>
    <row r="189" spans="1:24" x14ac:dyDescent="0.2">
      <c r="A189" s="29">
        <v>38837</v>
      </c>
      <c r="B189" s="32">
        <v>7.09</v>
      </c>
      <c r="C189" s="30">
        <v>5.53</v>
      </c>
      <c r="D189" s="30">
        <v>5.78</v>
      </c>
      <c r="E189" s="30">
        <v>6.83</v>
      </c>
      <c r="F189" s="30"/>
      <c r="G189" s="30">
        <v>5.73</v>
      </c>
      <c r="H189" s="30">
        <v>5.83</v>
      </c>
      <c r="L189" s="30">
        <v>5.76</v>
      </c>
      <c r="M189" s="109">
        <v>38822</v>
      </c>
      <c r="N189" s="110">
        <v>6.59</v>
      </c>
      <c r="O189" s="110"/>
      <c r="P189" s="110"/>
      <c r="R189" s="30">
        <v>7.25</v>
      </c>
      <c r="S189" s="30">
        <v>5.58</v>
      </c>
      <c r="T189" s="30">
        <v>5.35</v>
      </c>
      <c r="U189" s="30">
        <v>6.7</v>
      </c>
      <c r="V189" s="30"/>
      <c r="W189" s="30">
        <v>5.54</v>
      </c>
      <c r="X189" s="30">
        <v>5.79</v>
      </c>
    </row>
    <row r="190" spans="1:24" x14ac:dyDescent="0.2">
      <c r="A190" s="29">
        <v>38868</v>
      </c>
      <c r="B190" s="32">
        <v>6.38</v>
      </c>
      <c r="C190" s="30">
        <v>4.91</v>
      </c>
      <c r="D190" s="30">
        <v>5.01</v>
      </c>
      <c r="E190" s="30">
        <v>5.86</v>
      </c>
      <c r="F190" s="30"/>
      <c r="G190" s="30">
        <v>5.0599999999999996</v>
      </c>
      <c r="H190" s="30">
        <v>5.25</v>
      </c>
      <c r="L190" s="30">
        <v>5.95</v>
      </c>
      <c r="M190" s="109">
        <v>38852</v>
      </c>
      <c r="N190" s="110">
        <v>6.19</v>
      </c>
      <c r="O190" s="110"/>
      <c r="P190" s="110"/>
      <c r="R190" s="30">
        <v>7.23</v>
      </c>
      <c r="S190" s="30">
        <v>5.47</v>
      </c>
      <c r="T190" s="30">
        <v>5.59</v>
      </c>
      <c r="U190" s="30">
        <v>6.99</v>
      </c>
      <c r="V190" s="30"/>
      <c r="W190" s="30">
        <v>5.71</v>
      </c>
      <c r="X190" s="30">
        <v>5.76</v>
      </c>
    </row>
    <row r="191" spans="1:24" x14ac:dyDescent="0.2">
      <c r="A191" s="29">
        <v>38898</v>
      </c>
      <c r="B191" s="32">
        <v>6.3</v>
      </c>
      <c r="C191" s="30">
        <v>5.37</v>
      </c>
      <c r="D191" s="30">
        <v>5.3</v>
      </c>
      <c r="E191" s="30">
        <v>5.98</v>
      </c>
      <c r="F191" s="30"/>
      <c r="G191" s="30">
        <v>5.43</v>
      </c>
      <c r="H191" s="30">
        <v>5.6</v>
      </c>
      <c r="L191" s="30">
        <v>5.94</v>
      </c>
      <c r="M191" s="109">
        <v>38883</v>
      </c>
      <c r="N191" s="30">
        <v>5.8</v>
      </c>
      <c r="O191" s="30"/>
      <c r="P191" s="30"/>
      <c r="R191" s="30">
        <v>5.95</v>
      </c>
      <c r="S191" s="30">
        <v>4.8</v>
      </c>
      <c r="T191" s="30">
        <v>4.8</v>
      </c>
      <c r="U191" s="30">
        <v>5.69</v>
      </c>
      <c r="V191" s="30"/>
      <c r="W191" s="30">
        <v>4.76</v>
      </c>
      <c r="X191" s="30">
        <v>5.0999999999999996</v>
      </c>
    </row>
    <row r="192" spans="1:24" x14ac:dyDescent="0.2">
      <c r="A192" s="29">
        <v>38929</v>
      </c>
      <c r="B192" s="32">
        <v>5.91</v>
      </c>
      <c r="C192" s="30">
        <v>5.35</v>
      </c>
      <c r="D192" s="30">
        <v>5.19</v>
      </c>
      <c r="E192" s="30">
        <v>5.86</v>
      </c>
      <c r="F192" s="30"/>
      <c r="G192" s="30">
        <v>5.56</v>
      </c>
      <c r="H192" s="30">
        <v>5.54</v>
      </c>
      <c r="L192" s="30">
        <v>5.95</v>
      </c>
      <c r="M192" s="109">
        <v>38913</v>
      </c>
      <c r="N192" s="30">
        <v>5.82</v>
      </c>
      <c r="O192" s="30"/>
      <c r="P192" s="30"/>
      <c r="R192" s="30">
        <v>5.89</v>
      </c>
      <c r="S192" s="30">
        <v>4.99</v>
      </c>
      <c r="T192" s="30">
        <v>5</v>
      </c>
      <c r="U192" s="30">
        <v>5.68</v>
      </c>
      <c r="V192" s="30"/>
      <c r="W192" s="30">
        <v>5.07</v>
      </c>
      <c r="X192" s="30">
        <v>5.26</v>
      </c>
    </row>
    <row r="193" spans="1:26" x14ac:dyDescent="0.2">
      <c r="A193" s="29">
        <v>38960</v>
      </c>
      <c r="B193" s="32">
        <v>7.26</v>
      </c>
      <c r="C193" s="30">
        <v>5.96</v>
      </c>
      <c r="D193" s="30">
        <v>5.86</v>
      </c>
      <c r="E193" s="30">
        <v>7.03</v>
      </c>
      <c r="F193" s="30"/>
      <c r="G193" s="30">
        <v>6.54</v>
      </c>
      <c r="H193" s="30">
        <v>6.67</v>
      </c>
      <c r="L193" s="30">
        <v>6.17</v>
      </c>
      <c r="M193" s="109">
        <v>38944</v>
      </c>
      <c r="N193" s="30">
        <v>6.51</v>
      </c>
      <c r="O193" s="30"/>
      <c r="P193" s="30"/>
      <c r="R193" s="30">
        <v>7.04</v>
      </c>
      <c r="S193" s="30">
        <v>5.96</v>
      </c>
      <c r="T193" s="30">
        <v>5.73</v>
      </c>
      <c r="U193" s="30">
        <v>6.75</v>
      </c>
      <c r="V193" s="30"/>
      <c r="W193" s="30">
        <v>5.93</v>
      </c>
      <c r="X193" s="30">
        <v>6.17</v>
      </c>
    </row>
    <row r="194" spans="1:26" x14ac:dyDescent="0.2">
      <c r="A194" s="29">
        <v>38990</v>
      </c>
      <c r="B194" s="32">
        <v>4.93</v>
      </c>
      <c r="C194" s="30">
        <v>3.79</v>
      </c>
      <c r="D194" s="30">
        <v>4.3</v>
      </c>
      <c r="E194" s="30">
        <v>5.17</v>
      </c>
      <c r="F194" s="30"/>
      <c r="G194" s="30">
        <v>4.29</v>
      </c>
      <c r="H194" s="30">
        <v>4.3099999999999996</v>
      </c>
      <c r="L194" s="30">
        <v>6.22</v>
      </c>
      <c r="M194" s="112">
        <v>38975</v>
      </c>
      <c r="N194" s="30">
        <v>5.51</v>
      </c>
      <c r="O194" s="30"/>
      <c r="P194" s="30"/>
      <c r="R194" s="30">
        <v>6.82</v>
      </c>
      <c r="S194" s="30">
        <v>5.31</v>
      </c>
      <c r="T194" s="30">
        <v>5.49</v>
      </c>
      <c r="U194" s="30">
        <v>6.23</v>
      </c>
      <c r="V194" s="30"/>
      <c r="W194" s="30">
        <v>5.76</v>
      </c>
      <c r="X194" s="30">
        <v>6.06</v>
      </c>
    </row>
    <row r="195" spans="1:26" x14ac:dyDescent="0.2">
      <c r="A195" s="29">
        <v>39021</v>
      </c>
      <c r="B195" s="32">
        <v>5.6</v>
      </c>
      <c r="C195" s="30">
        <v>4.7</v>
      </c>
      <c r="D195" s="30">
        <v>5.0999999999999996</v>
      </c>
      <c r="E195" s="30">
        <v>6.65</v>
      </c>
      <c r="F195" s="30"/>
      <c r="G195" s="30"/>
      <c r="H195" s="30"/>
      <c r="L195" s="30">
        <v>6.28</v>
      </c>
      <c r="M195" s="109">
        <v>39005</v>
      </c>
      <c r="N195" s="30">
        <v>5.03</v>
      </c>
      <c r="O195" s="30"/>
      <c r="P195" s="30"/>
      <c r="R195" s="30">
        <v>4.21</v>
      </c>
      <c r="S195" s="30">
        <v>2.68</v>
      </c>
      <c r="T195" s="30">
        <v>3.59</v>
      </c>
      <c r="U195" s="30">
        <v>3.94</v>
      </c>
      <c r="V195" s="30"/>
      <c r="W195" s="30">
        <v>3.43</v>
      </c>
      <c r="X195" s="30">
        <v>3.51</v>
      </c>
    </row>
    <row r="196" spans="1:26" x14ac:dyDescent="0.2">
      <c r="A196" s="29">
        <v>39051</v>
      </c>
      <c r="B196" s="32">
        <v>7.31</v>
      </c>
      <c r="C196" s="30">
        <v>4.6399999999999997</v>
      </c>
      <c r="D196" s="30">
        <v>6.98</v>
      </c>
      <c r="E196" s="30">
        <v>6.66</v>
      </c>
      <c r="F196" s="30"/>
      <c r="G196" s="30"/>
      <c r="H196" s="30"/>
      <c r="L196" s="30">
        <v>6.45</v>
      </c>
      <c r="M196" s="112">
        <v>39036</v>
      </c>
      <c r="N196" s="30">
        <v>6.43</v>
      </c>
      <c r="O196" s="30"/>
      <c r="P196" s="30"/>
      <c r="R196" s="30">
        <v>7.16</v>
      </c>
      <c r="S196" s="30">
        <v>6.05</v>
      </c>
      <c r="T196" s="30">
        <v>6.6</v>
      </c>
      <c r="U196" s="30">
        <v>6.56</v>
      </c>
      <c r="V196" s="30"/>
      <c r="W196" s="30">
        <v>6.38</v>
      </c>
      <c r="X196" s="30">
        <v>6.71</v>
      </c>
    </row>
    <row r="197" spans="1:26" x14ac:dyDescent="0.2">
      <c r="A197" s="29">
        <v>39082</v>
      </c>
      <c r="B197" s="32">
        <v>7.15</v>
      </c>
      <c r="C197" s="30">
        <v>5.12</v>
      </c>
      <c r="D197" s="30">
        <v>6.64</v>
      </c>
      <c r="E197" s="30">
        <v>6.41</v>
      </c>
      <c r="F197" s="30"/>
      <c r="G197" s="30">
        <v>6.51</v>
      </c>
      <c r="H197" s="30">
        <v>6.48</v>
      </c>
      <c r="I197" s="133">
        <f>(SUM(B186:B197))/12</f>
        <v>6.7641666666666671</v>
      </c>
      <c r="L197" s="30">
        <v>6.44</v>
      </c>
      <c r="M197" s="109">
        <v>39066</v>
      </c>
      <c r="N197" s="30">
        <v>6.65</v>
      </c>
      <c r="O197" s="30"/>
      <c r="P197" s="30"/>
      <c r="R197" s="30">
        <v>8.33</v>
      </c>
      <c r="S197" s="30">
        <v>5.6</v>
      </c>
      <c r="T197" s="30">
        <v>7.38</v>
      </c>
      <c r="U197" s="30">
        <v>6.99</v>
      </c>
      <c r="V197" s="30"/>
      <c r="W197" s="30">
        <v>6.47</v>
      </c>
      <c r="X197" s="30">
        <v>6.64</v>
      </c>
    </row>
    <row r="198" spans="1:26" x14ac:dyDescent="0.2">
      <c r="A198" s="29">
        <v>39113</v>
      </c>
      <c r="B198" s="32">
        <v>6.34</v>
      </c>
      <c r="C198" s="30">
        <v>5.88</v>
      </c>
      <c r="D198" s="30">
        <v>6.22</v>
      </c>
      <c r="E198" s="30">
        <v>6.65</v>
      </c>
      <c r="F198" s="30"/>
      <c r="G198" s="30">
        <v>6.12</v>
      </c>
      <c r="H198" s="30">
        <v>5.9</v>
      </c>
      <c r="L198" s="30">
        <v>6.08</v>
      </c>
      <c r="M198" s="112">
        <v>39097</v>
      </c>
      <c r="N198" s="30">
        <v>5.92</v>
      </c>
      <c r="O198" s="30"/>
      <c r="P198" s="30"/>
      <c r="R198" s="30">
        <v>5.84</v>
      </c>
      <c r="S198" s="30">
        <v>4.1500000000000004</v>
      </c>
      <c r="T198" s="30">
        <v>5.29</v>
      </c>
      <c r="U198" s="30">
        <v>5.73</v>
      </c>
      <c r="V198" s="30"/>
      <c r="W198" s="30">
        <v>5.63</v>
      </c>
      <c r="X198" s="30">
        <v>5.5</v>
      </c>
      <c r="Z198" s="317"/>
    </row>
    <row r="199" spans="1:26" x14ac:dyDescent="0.2">
      <c r="A199" s="29">
        <v>39141</v>
      </c>
      <c r="B199" s="32">
        <v>8.11</v>
      </c>
      <c r="C199" s="30">
        <v>6.31</v>
      </c>
      <c r="D199" s="30">
        <v>7.23</v>
      </c>
      <c r="E199" s="30">
        <v>7.19</v>
      </c>
      <c r="F199" s="30"/>
      <c r="G199" s="30">
        <v>6.92</v>
      </c>
      <c r="H199" s="30">
        <v>7</v>
      </c>
      <c r="L199" s="30">
        <v>5.91</v>
      </c>
      <c r="M199" s="109">
        <v>39128</v>
      </c>
      <c r="N199" s="30">
        <v>6.66</v>
      </c>
      <c r="O199" s="30"/>
      <c r="P199" s="30"/>
      <c r="R199" s="30">
        <v>7.04</v>
      </c>
      <c r="S199" s="30">
        <v>6.5</v>
      </c>
      <c r="T199" s="30">
        <v>6.42</v>
      </c>
      <c r="U199" s="30">
        <v>6.82</v>
      </c>
      <c r="V199" s="30"/>
      <c r="W199" s="30">
        <v>6.49</v>
      </c>
      <c r="X199" s="30">
        <v>6.59</v>
      </c>
      <c r="Z199" s="317"/>
    </row>
    <row r="200" spans="1:26" x14ac:dyDescent="0.2">
      <c r="A200" s="29">
        <v>39172</v>
      </c>
      <c r="B200" s="32">
        <v>7.09</v>
      </c>
      <c r="C200" s="30">
        <v>4.8499999999999996</v>
      </c>
      <c r="D200" s="30">
        <v>6.94</v>
      </c>
      <c r="E200" s="30">
        <v>6.56</v>
      </c>
      <c r="F200" s="30"/>
      <c r="G200" s="30">
        <v>6.09</v>
      </c>
      <c r="H200" s="30">
        <v>5.97</v>
      </c>
      <c r="L200" s="30">
        <v>5.85</v>
      </c>
      <c r="M200" s="112">
        <v>39156</v>
      </c>
      <c r="N200" s="30">
        <v>6.56</v>
      </c>
      <c r="O200" s="30"/>
      <c r="P200" s="30"/>
      <c r="R200" s="30">
        <v>7.55</v>
      </c>
      <c r="S200" s="30">
        <v>6.16</v>
      </c>
      <c r="T200" s="30">
        <v>6.74</v>
      </c>
      <c r="U200" s="30">
        <v>6.97</v>
      </c>
      <c r="V200" s="30"/>
      <c r="W200" s="30">
        <v>6.66</v>
      </c>
      <c r="X200" s="30">
        <v>6.63</v>
      </c>
      <c r="Y200" s="30"/>
      <c r="Z200" s="317"/>
    </row>
    <row r="201" spans="1:26" x14ac:dyDescent="0.2">
      <c r="A201" s="29">
        <v>39202</v>
      </c>
      <c r="B201" s="32">
        <v>7.55</v>
      </c>
      <c r="C201" s="30">
        <v>4.7</v>
      </c>
      <c r="D201" s="30">
        <v>6.97</v>
      </c>
      <c r="E201" s="30">
        <v>7.29</v>
      </c>
      <c r="F201" s="30"/>
      <c r="G201" s="30">
        <v>6.65</v>
      </c>
      <c r="H201" s="30">
        <v>6.66</v>
      </c>
      <c r="L201" s="30">
        <v>5.86</v>
      </c>
      <c r="M201" s="109">
        <v>39187</v>
      </c>
      <c r="N201" s="30">
        <v>6.56</v>
      </c>
      <c r="O201" s="30"/>
      <c r="P201" s="30"/>
      <c r="R201" s="30">
        <v>7.56</v>
      </c>
      <c r="S201" s="30">
        <v>3.5</v>
      </c>
      <c r="T201" s="30">
        <v>6.13</v>
      </c>
      <c r="U201" s="30">
        <v>6.89</v>
      </c>
      <c r="V201" s="30"/>
      <c r="W201" s="30">
        <v>5.93</v>
      </c>
      <c r="X201" s="30">
        <v>6.05</v>
      </c>
      <c r="Y201" s="30"/>
      <c r="Z201" s="317"/>
    </row>
    <row r="202" spans="1:26" x14ac:dyDescent="0.2">
      <c r="A202" s="29">
        <v>39233</v>
      </c>
      <c r="B202" s="32">
        <v>7.64</v>
      </c>
      <c r="C202" s="30">
        <v>3.33</v>
      </c>
      <c r="D202" s="30">
        <v>6.71</v>
      </c>
      <c r="E202" s="30">
        <v>7.48</v>
      </c>
      <c r="F202" s="30"/>
      <c r="G202" s="30">
        <v>6.68</v>
      </c>
      <c r="H202" s="30">
        <v>6.73</v>
      </c>
      <c r="L202" s="30">
        <v>5.65</v>
      </c>
      <c r="M202" s="109">
        <v>39217</v>
      </c>
      <c r="N202" s="30">
        <v>6.98</v>
      </c>
      <c r="O202" s="30"/>
      <c r="P202" s="30"/>
      <c r="R202" s="30">
        <v>7.52</v>
      </c>
      <c r="S202" s="30">
        <v>4.59</v>
      </c>
      <c r="T202" s="30">
        <v>6.62</v>
      </c>
      <c r="U202" s="30">
        <v>7.33</v>
      </c>
      <c r="V202" s="30"/>
      <c r="W202" s="30">
        <v>6.62</v>
      </c>
      <c r="X202" s="30">
        <v>6.68</v>
      </c>
      <c r="Y202" s="30"/>
      <c r="Z202" s="317"/>
    </row>
    <row r="203" spans="1:26" x14ac:dyDescent="0.2">
      <c r="A203" s="29">
        <v>39263</v>
      </c>
      <c r="B203" s="32">
        <v>7.48</v>
      </c>
      <c r="C203" s="30">
        <v>2.54</v>
      </c>
      <c r="D203" s="30">
        <v>6.13</v>
      </c>
      <c r="E203" s="30">
        <v>7.36</v>
      </c>
      <c r="F203" s="30"/>
      <c r="G203" s="30">
        <v>6.52</v>
      </c>
      <c r="H203" s="30">
        <v>6.52</v>
      </c>
      <c r="L203" s="30">
        <v>5.73</v>
      </c>
      <c r="M203" s="109">
        <v>39248</v>
      </c>
      <c r="N203" s="30">
        <v>6.86</v>
      </c>
      <c r="O203" s="30"/>
      <c r="P203" s="30"/>
      <c r="R203" s="30">
        <v>7.59</v>
      </c>
      <c r="S203" s="30">
        <v>3.23</v>
      </c>
      <c r="T203" s="30">
        <v>6.55</v>
      </c>
      <c r="U203" s="30">
        <v>7.52</v>
      </c>
      <c r="V203" s="30"/>
      <c r="W203" s="30">
        <v>6.82</v>
      </c>
      <c r="X203" s="30">
        <v>6.86</v>
      </c>
      <c r="Y203" s="30"/>
      <c r="Z203" s="317"/>
    </row>
    <row r="204" spans="1:26" x14ac:dyDescent="0.2">
      <c r="A204" s="29">
        <v>39294</v>
      </c>
      <c r="B204" s="32">
        <v>6.2</v>
      </c>
      <c r="C204" s="30">
        <v>3.76</v>
      </c>
      <c r="D204" s="30">
        <v>5.19</v>
      </c>
      <c r="E204" s="30">
        <v>5.91</v>
      </c>
      <c r="F204" s="30"/>
      <c r="G204" s="30">
        <v>5.5</v>
      </c>
      <c r="H204" s="30">
        <v>5.65</v>
      </c>
      <c r="L204" s="30">
        <v>5.87</v>
      </c>
      <c r="M204" s="109">
        <v>39278</v>
      </c>
      <c r="N204" s="30">
        <v>6.19</v>
      </c>
      <c r="O204" s="30"/>
      <c r="P204" s="30"/>
      <c r="R204" s="30">
        <v>6.93</v>
      </c>
      <c r="S204" s="30">
        <v>3.34</v>
      </c>
      <c r="T204" s="30">
        <v>5.67</v>
      </c>
      <c r="U204" s="30">
        <v>6.84</v>
      </c>
      <c r="V204" s="30"/>
      <c r="W204" s="30">
        <v>6.22</v>
      </c>
      <c r="X204" s="30">
        <v>6.16</v>
      </c>
      <c r="Y204" s="30"/>
      <c r="Z204" s="317"/>
    </row>
    <row r="205" spans="1:26" x14ac:dyDescent="0.2">
      <c r="A205" s="29">
        <v>39325</v>
      </c>
      <c r="B205" s="32">
        <v>6.23</v>
      </c>
      <c r="C205" s="30">
        <v>2.78</v>
      </c>
      <c r="D205" s="30">
        <v>4.8899999999999997</v>
      </c>
      <c r="E205" s="30">
        <v>6.06</v>
      </c>
      <c r="F205" s="30"/>
      <c r="G205" s="30">
        <v>5.56</v>
      </c>
      <c r="H205" s="30">
        <v>5.68</v>
      </c>
      <c r="L205" s="30">
        <v>6.06</v>
      </c>
      <c r="M205" s="109">
        <v>39309</v>
      </c>
      <c r="N205" s="30">
        <v>5.9</v>
      </c>
      <c r="O205" s="30"/>
      <c r="P205" s="30"/>
      <c r="R205" s="30">
        <v>6.11</v>
      </c>
      <c r="S205" s="30">
        <v>3.43</v>
      </c>
      <c r="T205" s="30">
        <v>4.8099999999999996</v>
      </c>
      <c r="U205" s="30">
        <v>5.67</v>
      </c>
      <c r="V205" s="30"/>
      <c r="W205" s="30">
        <v>4.9800000000000004</v>
      </c>
      <c r="X205" s="30">
        <v>5.67</v>
      </c>
      <c r="Y205" s="30"/>
      <c r="Z205" s="317"/>
    </row>
    <row r="206" spans="1:26" x14ac:dyDescent="0.2">
      <c r="A206" s="29">
        <v>39355</v>
      </c>
      <c r="B206" s="137">
        <v>5.97</v>
      </c>
      <c r="C206" s="137">
        <v>1.18</v>
      </c>
      <c r="D206" s="137">
        <v>4.87</v>
      </c>
      <c r="E206" s="137">
        <v>6.12</v>
      </c>
      <c r="F206" s="137"/>
      <c r="G206" s="137">
        <v>5.24</v>
      </c>
      <c r="H206" s="137">
        <v>5.3</v>
      </c>
      <c r="L206" s="30">
        <v>6.14</v>
      </c>
      <c r="M206" s="109">
        <v>39340</v>
      </c>
      <c r="N206" s="30">
        <v>5.61</v>
      </c>
      <c r="O206" s="30"/>
      <c r="P206" s="30"/>
      <c r="R206" s="30">
        <v>5.43</v>
      </c>
      <c r="S206" s="30">
        <v>2.15</v>
      </c>
      <c r="T206" s="30">
        <v>4.33</v>
      </c>
      <c r="U206" s="30">
        <v>5.28</v>
      </c>
      <c r="V206" s="30"/>
      <c r="W206" s="30">
        <v>4.62</v>
      </c>
      <c r="X206" s="30">
        <v>4.6900000000000004</v>
      </c>
      <c r="Y206" s="30"/>
      <c r="Z206" s="317"/>
    </row>
    <row r="207" spans="1:26" x14ac:dyDescent="0.2">
      <c r="A207" s="29">
        <v>39386</v>
      </c>
      <c r="B207" s="137">
        <v>6.68</v>
      </c>
      <c r="C207" s="137">
        <v>3.09</v>
      </c>
      <c r="D207" s="137">
        <v>6.28</v>
      </c>
      <c r="E207" s="137">
        <v>6.78</v>
      </c>
      <c r="F207" s="137"/>
      <c r="G207" s="137">
        <v>6.27</v>
      </c>
      <c r="H207" s="137">
        <v>6.2</v>
      </c>
      <c r="L207" s="30">
        <v>9.34</v>
      </c>
      <c r="M207" s="109">
        <v>39370</v>
      </c>
      <c r="N207" s="30">
        <v>6.25</v>
      </c>
      <c r="O207" s="30"/>
      <c r="P207" s="30"/>
      <c r="R207" s="30">
        <v>6.43</v>
      </c>
      <c r="S207" s="30">
        <v>1.1200000000000001</v>
      </c>
      <c r="T207" s="30">
        <v>5.62</v>
      </c>
      <c r="U207" s="30">
        <v>6.15</v>
      </c>
      <c r="V207" s="30"/>
      <c r="W207" s="30">
        <v>5.1100000000000003</v>
      </c>
      <c r="X207" s="30">
        <v>5.45</v>
      </c>
      <c r="Y207" s="30"/>
      <c r="Z207" s="317"/>
    </row>
    <row r="208" spans="1:26" x14ac:dyDescent="0.2">
      <c r="A208" s="29">
        <v>39416</v>
      </c>
      <c r="B208" s="137">
        <v>7.01</v>
      </c>
      <c r="C208" s="137">
        <v>3.79</v>
      </c>
      <c r="D208" s="137">
        <v>6.16</v>
      </c>
      <c r="E208" s="137">
        <v>6.18</v>
      </c>
      <c r="F208" s="137"/>
      <c r="G208" s="137">
        <v>5.44</v>
      </c>
      <c r="H208" s="137">
        <v>5.34</v>
      </c>
      <c r="L208" s="30">
        <v>6.33</v>
      </c>
      <c r="M208" s="149" t="s">
        <v>961</v>
      </c>
      <c r="N208" s="30"/>
      <c r="O208" s="30"/>
      <c r="P208" s="30"/>
      <c r="R208" s="30">
        <v>7.28</v>
      </c>
      <c r="S208" s="30">
        <v>3.53</v>
      </c>
      <c r="T208" s="30">
        <v>6.71</v>
      </c>
      <c r="U208" s="30">
        <v>6.94</v>
      </c>
      <c r="V208" s="30"/>
      <c r="W208" s="30">
        <v>6.05</v>
      </c>
      <c r="X208" s="30">
        <v>6.2</v>
      </c>
      <c r="Y208" s="30"/>
      <c r="Z208" s="317"/>
    </row>
    <row r="209" spans="1:36" x14ac:dyDescent="0.2">
      <c r="A209" s="29">
        <v>39447</v>
      </c>
      <c r="B209" s="137">
        <v>7.1</v>
      </c>
      <c r="C209" s="137">
        <v>5.56</v>
      </c>
      <c r="D209" s="137">
        <v>6.42</v>
      </c>
      <c r="E209" s="137">
        <v>6.72</v>
      </c>
      <c r="F209" s="137"/>
      <c r="G209" s="137">
        <v>6.54</v>
      </c>
      <c r="H209" s="137">
        <v>6.39</v>
      </c>
      <c r="I209" s="133">
        <f>(SUM(B198:B209))/12</f>
        <v>6.9499999999999993</v>
      </c>
      <c r="J209" s="30"/>
      <c r="K209" s="30"/>
      <c r="L209" s="30">
        <v>6.28</v>
      </c>
      <c r="M209" s="112"/>
      <c r="N209" s="30"/>
      <c r="O209" s="30"/>
      <c r="P209" s="30"/>
      <c r="R209" s="30">
        <v>7.21</v>
      </c>
      <c r="S209" s="30">
        <v>6</v>
      </c>
      <c r="T209" s="30">
        <v>6.69</v>
      </c>
      <c r="U209" s="30">
        <v>6.78</v>
      </c>
      <c r="V209" s="30"/>
      <c r="W209" s="30">
        <v>6.51</v>
      </c>
      <c r="X209" s="30">
        <v>6.23</v>
      </c>
      <c r="Y209" s="30"/>
      <c r="Z209" s="317"/>
    </row>
    <row r="210" spans="1:36" x14ac:dyDescent="0.2">
      <c r="A210" s="29">
        <v>39478</v>
      </c>
      <c r="B210" s="137">
        <v>7.87</v>
      </c>
      <c r="C210" s="137">
        <v>7.1</v>
      </c>
      <c r="D210" s="137">
        <v>7.54</v>
      </c>
      <c r="E210" s="137">
        <v>7.77</v>
      </c>
      <c r="F210" s="137"/>
      <c r="G210" s="137">
        <v>7.5</v>
      </c>
      <c r="H210" s="137">
        <v>7.36</v>
      </c>
      <c r="J210" s="30"/>
      <c r="K210" s="30"/>
      <c r="L210" s="30">
        <v>6.6</v>
      </c>
      <c r="M210" s="112"/>
      <c r="N210" s="30"/>
      <c r="O210" s="30"/>
      <c r="P210" s="30"/>
      <c r="R210" s="30">
        <v>7.13</v>
      </c>
      <c r="S210" s="30">
        <v>6</v>
      </c>
      <c r="T210" s="30">
        <v>6.22</v>
      </c>
      <c r="U210" s="30">
        <v>6.68</v>
      </c>
      <c r="V210" s="30"/>
      <c r="W210" s="30">
        <v>6.39</v>
      </c>
      <c r="X210" s="30">
        <v>6.17</v>
      </c>
      <c r="Y210" s="30"/>
      <c r="Z210" s="317"/>
    </row>
    <row r="211" spans="1:36" x14ac:dyDescent="0.2">
      <c r="A211" s="29">
        <v>39507</v>
      </c>
      <c r="B211" s="137">
        <v>8.3699999999999992</v>
      </c>
      <c r="C211" s="137">
        <v>7.6</v>
      </c>
      <c r="D211" s="137">
        <v>8.02</v>
      </c>
      <c r="E211" s="137">
        <v>8.19</v>
      </c>
      <c r="F211" s="137"/>
      <c r="G211" s="137">
        <v>7.77</v>
      </c>
      <c r="H211" s="137">
        <v>7.77</v>
      </c>
      <c r="J211" s="30"/>
      <c r="K211" s="30"/>
      <c r="L211" s="30">
        <v>6.9</v>
      </c>
      <c r="M211" s="112"/>
      <c r="N211" s="30"/>
      <c r="O211" s="30"/>
      <c r="P211" s="30"/>
      <c r="R211" s="30">
        <v>7.99</v>
      </c>
      <c r="S211" s="30">
        <v>7.1</v>
      </c>
      <c r="T211" s="30">
        <v>7.43</v>
      </c>
      <c r="U211" s="30">
        <v>7.72</v>
      </c>
      <c r="V211" s="30"/>
      <c r="W211" s="30">
        <v>7.29</v>
      </c>
      <c r="X211" s="30">
        <v>7.27</v>
      </c>
      <c r="Y211" s="30"/>
      <c r="Z211" s="317"/>
    </row>
    <row r="212" spans="1:36" x14ac:dyDescent="0.2">
      <c r="A212" s="29">
        <v>39538</v>
      </c>
      <c r="B212" s="137">
        <v>9.39</v>
      </c>
      <c r="C212" s="137">
        <v>7.93</v>
      </c>
      <c r="D212" s="137">
        <v>8.61</v>
      </c>
      <c r="E212" s="137">
        <v>9.17</v>
      </c>
      <c r="F212" s="137"/>
      <c r="G212" s="137">
        <v>8.39</v>
      </c>
      <c r="H212" s="137">
        <v>8.32</v>
      </c>
      <c r="J212" s="30"/>
      <c r="K212" s="30"/>
      <c r="L212" s="30">
        <v>7.09</v>
      </c>
      <c r="M212" s="112"/>
      <c r="N212" s="30"/>
      <c r="O212" s="30"/>
      <c r="P212" s="30"/>
      <c r="R212" s="30">
        <v>8.93</v>
      </c>
      <c r="S212" s="30">
        <v>7.83</v>
      </c>
      <c r="T212" s="30">
        <v>8.1300000000000008</v>
      </c>
      <c r="U212" s="30">
        <v>8.7200000000000006</v>
      </c>
      <c r="V212" s="30"/>
      <c r="W212" s="30">
        <v>8.1</v>
      </c>
      <c r="X212" s="30">
        <v>7.93</v>
      </c>
      <c r="Y212" s="30"/>
    </row>
    <row r="213" spans="1:36" x14ac:dyDescent="0.2">
      <c r="A213" s="29">
        <v>39568</v>
      </c>
      <c r="B213" s="137">
        <v>10.25</v>
      </c>
      <c r="C213" s="137">
        <v>8.75</v>
      </c>
      <c r="D213" s="137">
        <v>9.36</v>
      </c>
      <c r="E213" s="137">
        <v>10.01</v>
      </c>
      <c r="F213" s="137"/>
      <c r="G213" s="137">
        <v>9.09</v>
      </c>
      <c r="H213" s="137">
        <v>9.01</v>
      </c>
      <c r="J213" s="30"/>
      <c r="K213" s="30"/>
      <c r="L213" s="30">
        <v>7.09</v>
      </c>
      <c r="M213" s="112"/>
      <c r="N213" s="30"/>
      <c r="O213" s="30"/>
      <c r="P213" s="30"/>
      <c r="R213" s="30">
        <v>9.58</v>
      </c>
      <c r="S213" s="30">
        <v>7.81</v>
      </c>
      <c r="T213" s="30">
        <v>8.82</v>
      </c>
      <c r="U213" s="30">
        <v>9.27</v>
      </c>
      <c r="V213" s="30"/>
      <c r="W213" s="30">
        <v>8.27</v>
      </c>
      <c r="X213" s="30">
        <v>8.25</v>
      </c>
      <c r="Y213" s="30"/>
    </row>
    <row r="214" spans="1:36" x14ac:dyDescent="0.2">
      <c r="A214" s="29">
        <v>39599</v>
      </c>
      <c r="B214" s="137">
        <v>11.24</v>
      </c>
      <c r="C214" s="137">
        <v>8.5</v>
      </c>
      <c r="D214" s="137">
        <v>9.94</v>
      </c>
      <c r="E214" s="137">
        <v>10.83</v>
      </c>
      <c r="F214" s="137"/>
      <c r="G214" s="137">
        <v>8.8800000000000008</v>
      </c>
      <c r="H214" s="137">
        <v>9.2100000000000009</v>
      </c>
      <c r="J214" s="30"/>
      <c r="K214" s="30"/>
      <c r="L214" s="30">
        <v>7.21</v>
      </c>
      <c r="M214" s="112"/>
      <c r="N214" s="30"/>
      <c r="O214" s="30"/>
      <c r="P214" s="30"/>
      <c r="R214" s="30">
        <v>11.29</v>
      </c>
      <c r="S214" s="30">
        <v>8.9499999999999993</v>
      </c>
      <c r="T214" s="30">
        <v>9.8000000000000007</v>
      </c>
      <c r="U214" s="30">
        <v>10.78</v>
      </c>
      <c r="V214" s="30"/>
      <c r="W214" s="30">
        <v>9.43</v>
      </c>
      <c r="X214" s="30">
        <v>9.49</v>
      </c>
      <c r="Y214" s="30"/>
    </row>
    <row r="215" spans="1:36" x14ac:dyDescent="0.2">
      <c r="A215" s="29">
        <v>39629</v>
      </c>
      <c r="B215" s="137">
        <v>12.59</v>
      </c>
      <c r="C215" s="137">
        <v>8.2200000000000006</v>
      </c>
      <c r="D215" s="137">
        <v>11.08</v>
      </c>
      <c r="E215" s="137">
        <v>12.4</v>
      </c>
      <c r="F215" s="137"/>
      <c r="G215" s="137">
        <v>10.69</v>
      </c>
      <c r="H215" s="137">
        <v>10.41</v>
      </c>
      <c r="J215" s="30"/>
      <c r="K215" s="30"/>
      <c r="L215" s="30">
        <v>7.38</v>
      </c>
      <c r="M215" s="111"/>
      <c r="N215" s="30"/>
      <c r="O215" s="30"/>
      <c r="P215" s="30"/>
      <c r="R215" s="30">
        <v>11.93</v>
      </c>
      <c r="S215" s="30">
        <v>8.75</v>
      </c>
      <c r="T215" s="30">
        <v>10.08</v>
      </c>
      <c r="U215" s="30">
        <v>11.61</v>
      </c>
      <c r="V215" s="30"/>
      <c r="W215" s="30">
        <v>9.82</v>
      </c>
      <c r="X215" s="30">
        <v>9.76</v>
      </c>
      <c r="Y215" s="30"/>
    </row>
    <row r="216" spans="1:36" x14ac:dyDescent="0.2">
      <c r="A216" s="29">
        <v>39660</v>
      </c>
      <c r="B216" s="137">
        <v>11.43</v>
      </c>
      <c r="C216" s="137">
        <v>8.44</v>
      </c>
      <c r="D216" s="137">
        <v>9.77</v>
      </c>
      <c r="E216" s="137">
        <v>10.92</v>
      </c>
      <c r="F216" s="137"/>
      <c r="G216" s="137">
        <v>9.4</v>
      </c>
      <c r="H216" s="137">
        <v>9.65</v>
      </c>
      <c r="J216" s="30"/>
      <c r="K216" s="30"/>
      <c r="L216" s="30">
        <v>7.49</v>
      </c>
      <c r="N216" s="30"/>
      <c r="O216" s="30"/>
      <c r="P216" s="30"/>
      <c r="R216" s="30">
        <v>13.11</v>
      </c>
      <c r="S216" s="30">
        <v>8.98</v>
      </c>
      <c r="T216" s="30">
        <v>11.6</v>
      </c>
      <c r="U216" s="30">
        <v>12.69</v>
      </c>
      <c r="V216" s="30"/>
      <c r="W216" s="30">
        <v>11.38</v>
      </c>
      <c r="X216" s="30">
        <v>11.21</v>
      </c>
      <c r="Y216" s="30"/>
    </row>
    <row r="217" spans="1:36" x14ac:dyDescent="0.2">
      <c r="A217" s="29">
        <v>39691</v>
      </c>
      <c r="B217" s="137">
        <v>8.2899999999999991</v>
      </c>
      <c r="C217" s="137">
        <v>5.74</v>
      </c>
      <c r="D217" s="137">
        <v>7.19</v>
      </c>
      <c r="E217" s="137">
        <v>8.17</v>
      </c>
      <c r="F217" s="137"/>
      <c r="G217" s="137">
        <v>7.22</v>
      </c>
      <c r="H217" s="137">
        <v>7.19</v>
      </c>
      <c r="J217" s="30"/>
      <c r="K217" s="30"/>
      <c r="L217" s="30">
        <v>7.97</v>
      </c>
      <c r="N217" s="30"/>
      <c r="O217" s="30"/>
      <c r="P217" s="30"/>
      <c r="R217" s="30">
        <v>9.23</v>
      </c>
      <c r="S217" s="30">
        <v>7.03</v>
      </c>
      <c r="T217" s="30">
        <v>7.87</v>
      </c>
      <c r="U217" s="30">
        <v>9.0299999999999994</v>
      </c>
      <c r="V217" s="30"/>
      <c r="W217" s="30">
        <v>7.63</v>
      </c>
      <c r="X217" s="30">
        <v>7.71</v>
      </c>
      <c r="Y217" s="30"/>
    </row>
    <row r="218" spans="1:36" x14ac:dyDescent="0.2">
      <c r="A218" s="29">
        <v>39721</v>
      </c>
      <c r="B218" s="137">
        <v>7.61</v>
      </c>
      <c r="C218" s="137">
        <v>3.06</v>
      </c>
      <c r="D218" s="137">
        <v>5.89</v>
      </c>
      <c r="E218" s="137">
        <v>7.04</v>
      </c>
      <c r="F218" s="137"/>
      <c r="G218" s="137">
        <v>5.08</v>
      </c>
      <c r="H218" s="137">
        <v>4.5599999999999996</v>
      </c>
      <c r="J218" s="30"/>
      <c r="K218" s="30"/>
      <c r="L218" s="30">
        <v>8.56</v>
      </c>
      <c r="N218" s="30"/>
      <c r="O218" s="30"/>
      <c r="P218" s="30"/>
      <c r="R218" s="30">
        <v>8.4</v>
      </c>
      <c r="S218" s="30">
        <v>1.66</v>
      </c>
      <c r="T218" s="30">
        <v>7.13</v>
      </c>
      <c r="U218" s="30">
        <v>8.1999999999999993</v>
      </c>
      <c r="V218" s="30"/>
      <c r="W218" s="30">
        <v>6.35</v>
      </c>
      <c r="X218" s="30">
        <v>6.43</v>
      </c>
      <c r="Y218" s="30"/>
    </row>
    <row r="219" spans="1:36" x14ac:dyDescent="0.2">
      <c r="A219" s="29">
        <v>39752</v>
      </c>
      <c r="B219" s="137">
        <v>6.71</v>
      </c>
      <c r="C219" s="137">
        <v>3.32</v>
      </c>
      <c r="D219" s="137">
        <v>6.1</v>
      </c>
      <c r="E219" s="137">
        <v>6.21</v>
      </c>
      <c r="F219" s="137"/>
      <c r="G219" s="137">
        <v>3.15</v>
      </c>
      <c r="H219" s="137">
        <v>3.05</v>
      </c>
      <c r="J219" s="30"/>
      <c r="K219" s="30"/>
      <c r="L219" s="30">
        <v>8.7200000000000006</v>
      </c>
      <c r="N219" s="30"/>
      <c r="O219" s="30"/>
      <c r="P219" s="30"/>
      <c r="R219" s="30">
        <v>7.48</v>
      </c>
      <c r="S219" s="30">
        <v>3.36</v>
      </c>
      <c r="T219" s="30">
        <v>5.72</v>
      </c>
      <c r="U219" s="30">
        <v>7.28</v>
      </c>
      <c r="V219" s="30"/>
      <c r="W219" s="30">
        <v>4.28</v>
      </c>
      <c r="X219" s="30">
        <v>4.05</v>
      </c>
      <c r="Y219" s="30"/>
    </row>
    <row r="220" spans="1:36" x14ac:dyDescent="0.2">
      <c r="A220" s="29">
        <v>39782</v>
      </c>
      <c r="B220" s="137">
        <v>6.62</v>
      </c>
      <c r="C220" s="137">
        <v>4.08</v>
      </c>
      <c r="D220" s="137">
        <v>6.26</v>
      </c>
      <c r="E220" s="137">
        <v>6.14</v>
      </c>
      <c r="F220" s="137"/>
      <c r="G220" s="137">
        <v>4.03</v>
      </c>
      <c r="H220" s="137">
        <v>3.91</v>
      </c>
      <c r="J220" s="30"/>
      <c r="K220" s="30"/>
      <c r="L220" s="30">
        <v>8.8699999999999992</v>
      </c>
      <c r="N220" s="30"/>
      <c r="O220" s="30"/>
      <c r="P220" s="30"/>
      <c r="R220" s="30">
        <v>6.47</v>
      </c>
      <c r="S220" s="30">
        <v>2.8</v>
      </c>
      <c r="T220" s="30">
        <v>5.86</v>
      </c>
      <c r="U220" s="30">
        <v>5.74</v>
      </c>
      <c r="V220" s="30"/>
      <c r="W220" s="30">
        <v>2.81</v>
      </c>
      <c r="X220" s="30">
        <v>2.95</v>
      </c>
      <c r="Y220" s="30">
        <v>6.81</v>
      </c>
    </row>
    <row r="221" spans="1:36" x14ac:dyDescent="0.2">
      <c r="A221" s="29">
        <v>39813</v>
      </c>
      <c r="B221" s="137">
        <v>5.82</v>
      </c>
      <c r="C221" s="137">
        <v>4.34</v>
      </c>
      <c r="D221" s="137">
        <v>6.12</v>
      </c>
      <c r="E221" s="137">
        <v>5.27</v>
      </c>
      <c r="F221" s="137"/>
      <c r="G221" s="137">
        <v>5.15</v>
      </c>
      <c r="H221" s="137">
        <v>4.97</v>
      </c>
      <c r="I221" s="133">
        <f>(SUM(B210:B221))/12</f>
        <v>8.8491666666666635</v>
      </c>
      <c r="J221" s="30">
        <v>6.29</v>
      </c>
      <c r="K221" s="30"/>
      <c r="L221" s="30">
        <v>8.27</v>
      </c>
      <c r="N221" s="30"/>
      <c r="O221" s="30"/>
      <c r="P221" s="30"/>
      <c r="R221" s="30">
        <v>6.91</v>
      </c>
      <c r="S221" s="30">
        <v>4.41</v>
      </c>
      <c r="T221" s="30">
        <v>6.27</v>
      </c>
      <c r="U221" s="30">
        <v>6.12</v>
      </c>
      <c r="V221" s="30"/>
      <c r="W221" s="30">
        <v>4.5999999999999996</v>
      </c>
      <c r="X221" s="30">
        <v>4.66</v>
      </c>
      <c r="Y221" s="30">
        <v>7.43</v>
      </c>
    </row>
    <row r="222" spans="1:36" x14ac:dyDescent="0.2">
      <c r="A222" s="111">
        <v>39844</v>
      </c>
      <c r="B222" s="137">
        <v>5.27</v>
      </c>
      <c r="C222" s="137">
        <v>3.61</v>
      </c>
      <c r="D222" s="137">
        <v>4.9000000000000004</v>
      </c>
      <c r="E222" s="137">
        <v>4.4400000000000004</v>
      </c>
      <c r="F222" s="137"/>
      <c r="G222" s="137">
        <v>4.01</v>
      </c>
      <c r="H222" s="137">
        <v>3.8</v>
      </c>
      <c r="J222" s="30">
        <v>5.99</v>
      </c>
      <c r="K222" s="30"/>
      <c r="L222" s="30">
        <v>7.54</v>
      </c>
      <c r="N222" s="30"/>
      <c r="O222" s="30"/>
      <c r="P222" s="30"/>
      <c r="R222" s="30">
        <v>6.13</v>
      </c>
      <c r="S222" s="30">
        <v>4.38</v>
      </c>
      <c r="T222" s="30">
        <v>5.16</v>
      </c>
      <c r="U222" s="30">
        <v>5.36</v>
      </c>
      <c r="V222" s="30"/>
      <c r="W222" s="30">
        <v>4.82</v>
      </c>
      <c r="X222" s="30">
        <v>4.83</v>
      </c>
      <c r="Y222" s="30">
        <v>6.62</v>
      </c>
      <c r="AJ222" s="338">
        <v>4.54</v>
      </c>
    </row>
    <row r="223" spans="1:36" x14ac:dyDescent="0.2">
      <c r="A223" s="29">
        <v>39872</v>
      </c>
      <c r="B223" s="137">
        <v>4.5599999999999996</v>
      </c>
      <c r="C223" s="137">
        <v>3.08</v>
      </c>
      <c r="D223" s="137">
        <v>4.0999999999999996</v>
      </c>
      <c r="E223" s="137">
        <v>4.0199999999999996</v>
      </c>
      <c r="F223" s="137"/>
      <c r="G223" s="137">
        <v>3.12</v>
      </c>
      <c r="H223" s="137">
        <v>3.11</v>
      </c>
      <c r="J223" s="30">
        <v>5.03</v>
      </c>
      <c r="K223" s="30"/>
      <c r="L223" s="30">
        <v>6</v>
      </c>
      <c r="N223" s="30"/>
      <c r="O223" s="30"/>
      <c r="P223" s="30"/>
      <c r="R223" s="30">
        <v>4.49</v>
      </c>
      <c r="S223" s="30">
        <v>2.95</v>
      </c>
      <c r="T223" s="30">
        <v>4.07</v>
      </c>
      <c r="U223" s="30">
        <v>3.88</v>
      </c>
      <c r="V223" s="30"/>
      <c r="W223" s="30">
        <v>3.12</v>
      </c>
      <c r="X223" s="30">
        <v>3.12</v>
      </c>
      <c r="Y223" s="30">
        <v>4.99</v>
      </c>
      <c r="AJ223" s="338">
        <v>3.89</v>
      </c>
    </row>
    <row r="224" spans="1:36" x14ac:dyDescent="0.2">
      <c r="A224" s="111">
        <v>39903</v>
      </c>
      <c r="B224" s="137">
        <v>3.95</v>
      </c>
      <c r="C224" s="137">
        <v>2.54</v>
      </c>
      <c r="D224" s="137">
        <v>3.28</v>
      </c>
      <c r="E224" s="137">
        <v>3.61</v>
      </c>
      <c r="F224" s="137"/>
      <c r="G224" s="137">
        <v>2.64</v>
      </c>
      <c r="H224" s="137">
        <v>2.7</v>
      </c>
      <c r="J224" s="30">
        <v>4.41</v>
      </c>
      <c r="K224" s="30"/>
      <c r="L224" s="30">
        <v>6.42</v>
      </c>
      <c r="N224" s="30"/>
      <c r="O224" s="30"/>
      <c r="P224" s="30"/>
      <c r="R224" s="30">
        <v>4.07</v>
      </c>
      <c r="S224" s="30">
        <v>2.4900000000000002</v>
      </c>
      <c r="T224" s="30">
        <v>3.42</v>
      </c>
      <c r="U224" s="30">
        <v>3.61</v>
      </c>
      <c r="V224" s="30"/>
      <c r="W224" s="30">
        <v>2.69</v>
      </c>
      <c r="X224" s="30">
        <v>2.59</v>
      </c>
      <c r="Y224" s="30">
        <v>4.43</v>
      </c>
      <c r="AJ224" s="338">
        <v>3.49</v>
      </c>
    </row>
    <row r="225" spans="1:36" x14ac:dyDescent="0.2">
      <c r="A225" s="111">
        <v>39933</v>
      </c>
      <c r="B225" s="137">
        <v>3.52</v>
      </c>
      <c r="C225" s="137">
        <v>2.39</v>
      </c>
      <c r="D225" s="137">
        <v>2.77</v>
      </c>
      <c r="E225" s="137">
        <v>3.36</v>
      </c>
      <c r="F225" s="137"/>
      <c r="G225" s="137">
        <v>2.76</v>
      </c>
      <c r="H225" s="137">
        <v>2.77</v>
      </c>
      <c r="J225" s="30">
        <v>3.88</v>
      </c>
      <c r="K225" s="30"/>
      <c r="L225" s="30">
        <v>7.33</v>
      </c>
      <c r="N225" s="30"/>
      <c r="O225" s="30"/>
      <c r="P225" s="30"/>
      <c r="R225" s="30">
        <v>3.63</v>
      </c>
      <c r="S225" s="30">
        <v>2.2999999999999998</v>
      </c>
      <c r="T225" s="30">
        <v>2.97</v>
      </c>
      <c r="U225" s="30">
        <v>3.65</v>
      </c>
      <c r="V225" s="30"/>
      <c r="W225" s="30">
        <v>2.62</v>
      </c>
      <c r="X225" s="30">
        <v>2.58</v>
      </c>
      <c r="Y225" s="30">
        <v>3.91</v>
      </c>
      <c r="AJ225" s="338">
        <v>3.28</v>
      </c>
    </row>
    <row r="226" spans="1:36" x14ac:dyDescent="0.2">
      <c r="A226" s="111">
        <v>39964</v>
      </c>
      <c r="B226" s="137">
        <v>3.76</v>
      </c>
      <c r="C226" s="137">
        <v>2.91</v>
      </c>
      <c r="D226" s="137">
        <v>3</v>
      </c>
      <c r="E226" s="137">
        <v>3.68</v>
      </c>
      <c r="F226" s="137"/>
      <c r="G226" s="137">
        <v>3.12</v>
      </c>
      <c r="H226" s="137">
        <v>3.11</v>
      </c>
      <c r="J226" s="30">
        <v>3.97</v>
      </c>
      <c r="K226" s="30"/>
      <c r="L226" s="30">
        <v>7.2</v>
      </c>
      <c r="N226" s="30"/>
      <c r="O226" s="30"/>
      <c r="P226" s="30"/>
      <c r="R226" s="30">
        <v>3.32</v>
      </c>
      <c r="S226" s="30">
        <v>2.2799999999999998</v>
      </c>
      <c r="T226" s="30">
        <v>2.61</v>
      </c>
      <c r="U226" s="30">
        <v>3.18</v>
      </c>
      <c r="V226" s="30"/>
      <c r="W226" s="30">
        <v>2.5</v>
      </c>
      <c r="X226" s="30">
        <v>2.66</v>
      </c>
      <c r="Y226" s="30">
        <v>3.6</v>
      </c>
      <c r="AJ226" s="338">
        <v>3.45</v>
      </c>
    </row>
    <row r="227" spans="1:36" x14ac:dyDescent="0.2">
      <c r="A227" s="111">
        <v>39994</v>
      </c>
      <c r="B227" s="137">
        <v>3.74</v>
      </c>
      <c r="C227" s="137">
        <v>2.4900000000000002</v>
      </c>
      <c r="D227" s="137">
        <v>2.7</v>
      </c>
      <c r="E227" s="137">
        <v>3.75</v>
      </c>
      <c r="F227" s="137"/>
      <c r="G227" s="137">
        <v>2.82</v>
      </c>
      <c r="H227" s="137">
        <v>2.79</v>
      </c>
      <c r="J227" s="30">
        <v>3.98</v>
      </c>
      <c r="K227" s="30"/>
      <c r="L227" s="30">
        <v>7.65</v>
      </c>
      <c r="N227" s="30"/>
      <c r="O227" s="30"/>
      <c r="P227" s="30"/>
      <c r="R227" s="30">
        <v>3.54</v>
      </c>
      <c r="S227" s="30">
        <v>2.4700000000000002</v>
      </c>
      <c r="T227" s="30">
        <v>2.78</v>
      </c>
      <c r="U227" s="30">
        <v>3.65</v>
      </c>
      <c r="V227" s="30"/>
      <c r="W227" s="30">
        <v>2.65</v>
      </c>
      <c r="X227" s="30">
        <v>2.73</v>
      </c>
      <c r="Y227" s="30">
        <v>3.74</v>
      </c>
      <c r="AJ227" s="338">
        <v>3.51</v>
      </c>
    </row>
    <row r="228" spans="1:36" x14ac:dyDescent="0.2">
      <c r="A228" s="111">
        <v>40025</v>
      </c>
      <c r="B228" s="137">
        <v>3.39</v>
      </c>
      <c r="C228" s="137">
        <v>2.83</v>
      </c>
      <c r="D228" s="137">
        <v>2.54</v>
      </c>
      <c r="E228" s="137">
        <v>3.35</v>
      </c>
      <c r="F228" s="137"/>
      <c r="G228" s="137">
        <v>3.15</v>
      </c>
      <c r="H228" s="137">
        <v>3.08</v>
      </c>
      <c r="J228" s="30">
        <v>3.58</v>
      </c>
      <c r="K228" s="30"/>
      <c r="L228" s="30">
        <v>8</v>
      </c>
      <c r="N228" s="30"/>
      <c r="O228" s="30"/>
      <c r="P228" s="30"/>
      <c r="R228" s="30">
        <v>3.96</v>
      </c>
      <c r="S228" s="30">
        <v>2.67</v>
      </c>
      <c r="T228" s="30">
        <v>2.84</v>
      </c>
      <c r="U228" s="30">
        <v>3.8</v>
      </c>
      <c r="V228" s="30"/>
      <c r="W228" s="30">
        <v>2.99</v>
      </c>
      <c r="X228" s="30">
        <v>3.21</v>
      </c>
      <c r="Y228" s="30">
        <v>4.17</v>
      </c>
      <c r="AJ228" s="338">
        <v>3.19</v>
      </c>
    </row>
    <row r="229" spans="1:36" x14ac:dyDescent="0.2">
      <c r="A229" s="111">
        <v>40056</v>
      </c>
      <c r="B229" s="137">
        <v>3.14</v>
      </c>
      <c r="C229" s="137">
        <v>2.86</v>
      </c>
      <c r="D229" s="137">
        <v>2.4500000000000002</v>
      </c>
      <c r="E229" s="137">
        <v>3.31</v>
      </c>
      <c r="F229" s="137"/>
      <c r="G229" s="137">
        <v>2.91</v>
      </c>
      <c r="H229" s="137">
        <v>2.85</v>
      </c>
      <c r="J229" s="30">
        <v>3.41</v>
      </c>
      <c r="K229" s="30"/>
      <c r="L229" s="30">
        <v>8.36</v>
      </c>
      <c r="N229" s="30"/>
      <c r="O229" s="30"/>
      <c r="P229" s="30"/>
      <c r="R229" s="30">
        <v>3.38</v>
      </c>
      <c r="S229" s="30">
        <v>3.01</v>
      </c>
      <c r="T229" s="30">
        <v>2.63</v>
      </c>
      <c r="U229" s="30">
        <v>3.38</v>
      </c>
      <c r="V229" s="30"/>
      <c r="W229" s="30">
        <v>3.19</v>
      </c>
      <c r="X229" s="30">
        <v>3.17</v>
      </c>
      <c r="Y229" s="30">
        <v>3.56</v>
      </c>
      <c r="AJ229" s="338">
        <v>3.03</v>
      </c>
    </row>
    <row r="230" spans="1:36" x14ac:dyDescent="0.2">
      <c r="A230" s="111">
        <v>40086</v>
      </c>
      <c r="B230" s="137">
        <v>2.88</v>
      </c>
      <c r="C230" s="137">
        <v>2.74</v>
      </c>
      <c r="D230" s="137">
        <v>2.57</v>
      </c>
      <c r="E230" s="137">
        <v>2.97</v>
      </c>
      <c r="F230" s="137"/>
      <c r="G230" s="137">
        <v>2.89</v>
      </c>
      <c r="H230" s="137">
        <v>2.78</v>
      </c>
      <c r="J230" s="30">
        <v>2.94</v>
      </c>
      <c r="K230" s="30"/>
      <c r="L230" s="30">
        <v>10.199999999999999</v>
      </c>
      <c r="N230" s="30"/>
      <c r="O230" s="30"/>
      <c r="P230" s="30"/>
      <c r="R230" s="30">
        <v>2.83</v>
      </c>
      <c r="S230" s="30">
        <v>2.38</v>
      </c>
      <c r="T230" s="30">
        <v>2.13</v>
      </c>
      <c r="U230" s="30">
        <v>2.64</v>
      </c>
      <c r="V230" s="30"/>
      <c r="W230" s="30">
        <v>2.48</v>
      </c>
      <c r="X230" s="30">
        <v>2.52</v>
      </c>
      <c r="Y230" s="30">
        <v>2.92</v>
      </c>
      <c r="AJ230" s="338">
        <v>2.78</v>
      </c>
    </row>
    <row r="231" spans="1:36" x14ac:dyDescent="0.2">
      <c r="A231" s="111">
        <v>40117</v>
      </c>
      <c r="B231" s="32">
        <v>3.82</v>
      </c>
      <c r="C231" s="32">
        <v>3.99</v>
      </c>
      <c r="D231" s="32">
        <v>3.92</v>
      </c>
      <c r="E231" s="32">
        <v>3.76</v>
      </c>
      <c r="F231" s="32"/>
      <c r="G231" s="32">
        <v>3.96</v>
      </c>
      <c r="H231" s="32">
        <v>3.84</v>
      </c>
      <c r="J231" s="30">
        <v>4.2300000000000004</v>
      </c>
      <c r="K231" s="30"/>
      <c r="L231" s="30">
        <v>10.97</v>
      </c>
      <c r="N231" s="30"/>
      <c r="O231" s="30"/>
      <c r="P231" s="30"/>
      <c r="R231" s="30">
        <v>3.72</v>
      </c>
      <c r="S231" s="30">
        <v>3.36</v>
      </c>
      <c r="T231" s="30">
        <v>3.37</v>
      </c>
      <c r="U231" s="30">
        <v>3.77</v>
      </c>
      <c r="V231" s="30"/>
      <c r="W231" s="30">
        <v>3.42</v>
      </c>
      <c r="X231" s="30">
        <v>3.51</v>
      </c>
      <c r="Y231" s="30">
        <v>3.77</v>
      </c>
      <c r="AJ231" s="338">
        <v>3.74</v>
      </c>
    </row>
    <row r="232" spans="1:36" x14ac:dyDescent="0.2">
      <c r="A232" s="111">
        <v>40147</v>
      </c>
      <c r="B232" s="32">
        <v>3.5</v>
      </c>
      <c r="C232" s="32">
        <v>3.35</v>
      </c>
      <c r="D232" s="32">
        <v>3.4</v>
      </c>
      <c r="E232" s="32">
        <v>3.62</v>
      </c>
      <c r="F232" s="32"/>
      <c r="G232" s="32">
        <v>3.46</v>
      </c>
      <c r="H232" s="32">
        <v>3.58</v>
      </c>
      <c r="J232" s="30">
        <v>3.76</v>
      </c>
      <c r="K232" s="30"/>
      <c r="L232" s="30">
        <v>10.69</v>
      </c>
      <c r="N232" s="30"/>
      <c r="O232" s="30"/>
      <c r="P232" s="30"/>
      <c r="R232" s="30">
        <v>4.28</v>
      </c>
      <c r="S232" s="30">
        <v>4.32</v>
      </c>
      <c r="T232" s="30">
        <v>4.2699999999999996</v>
      </c>
      <c r="U232" s="30">
        <v>4.21</v>
      </c>
      <c r="V232" s="30"/>
      <c r="W232" s="30">
        <v>4.29</v>
      </c>
      <c r="X232" s="30">
        <v>4.3600000000000003</v>
      </c>
      <c r="Y232" s="30">
        <v>4.5599999999999996</v>
      </c>
      <c r="AJ232" s="338">
        <v>3.41</v>
      </c>
    </row>
    <row r="233" spans="1:36" x14ac:dyDescent="0.2">
      <c r="A233" s="111">
        <v>40178</v>
      </c>
      <c r="B233" s="32">
        <v>5.19</v>
      </c>
      <c r="C233" s="32">
        <v>4.8899999999999997</v>
      </c>
      <c r="D233" s="32">
        <v>4.96</v>
      </c>
      <c r="E233" s="32">
        <v>5.25</v>
      </c>
      <c r="F233" s="32"/>
      <c r="G233" s="32">
        <v>5.24</v>
      </c>
      <c r="H233" s="32">
        <v>5.17</v>
      </c>
      <c r="J233" s="30">
        <v>5.64</v>
      </c>
      <c r="K233" s="30"/>
      <c r="L233" s="30">
        <v>9.18</v>
      </c>
      <c r="N233" s="30"/>
      <c r="O233" s="30"/>
      <c r="P233" s="30"/>
      <c r="R233" s="30">
        <v>4.49</v>
      </c>
      <c r="S233" s="30">
        <v>4.1399999999999997</v>
      </c>
      <c r="T233" s="30">
        <v>4.3499999999999996</v>
      </c>
      <c r="U233" s="30">
        <v>4.58</v>
      </c>
      <c r="V233" s="30"/>
      <c r="W233" s="30">
        <v>4.29</v>
      </c>
      <c r="X233" s="30">
        <v>4.3099999999999996</v>
      </c>
      <c r="Y233" s="30">
        <v>4.76</v>
      </c>
      <c r="AJ233" s="338">
        <v>5.14</v>
      </c>
    </row>
    <row r="234" spans="1:36" x14ac:dyDescent="0.2">
      <c r="A234" s="111">
        <v>40209</v>
      </c>
      <c r="B234" s="32">
        <v>5.8</v>
      </c>
      <c r="C234" s="32">
        <v>5.34</v>
      </c>
      <c r="D234" s="32">
        <v>5.1100000000000003</v>
      </c>
      <c r="E234" s="32">
        <v>5.77</v>
      </c>
      <c r="F234" s="32"/>
      <c r="G234" s="32">
        <v>5.6</v>
      </c>
      <c r="H234" s="32">
        <v>5.87</v>
      </c>
      <c r="J234" s="30">
        <v>6.22</v>
      </c>
      <c r="K234" s="30"/>
      <c r="L234" s="30">
        <v>11.68</v>
      </c>
      <c r="N234" s="30"/>
      <c r="O234" s="30"/>
      <c r="P234" s="30"/>
      <c r="R234" s="30">
        <v>5.82</v>
      </c>
      <c r="S234" s="30">
        <v>5.55</v>
      </c>
      <c r="T234" s="30">
        <v>5.32</v>
      </c>
      <c r="U234" s="30">
        <v>5.79</v>
      </c>
      <c r="V234" s="30"/>
      <c r="W234" s="30">
        <v>5.74</v>
      </c>
      <c r="X234" s="30">
        <v>5.78</v>
      </c>
      <c r="Y234" s="30">
        <v>6.2</v>
      </c>
      <c r="AJ234" s="338">
        <v>5.7</v>
      </c>
    </row>
    <row r="235" spans="1:36" x14ac:dyDescent="0.2">
      <c r="A235" s="111">
        <v>40237</v>
      </c>
      <c r="B235" s="32">
        <v>5.34</v>
      </c>
      <c r="C235" s="32">
        <v>5.15</v>
      </c>
      <c r="D235" s="32">
        <v>4.7</v>
      </c>
      <c r="E235" s="32">
        <v>5.26</v>
      </c>
      <c r="F235" s="32"/>
      <c r="G235" s="32">
        <v>5.21</v>
      </c>
      <c r="H235" s="32">
        <v>5.12</v>
      </c>
      <c r="J235" s="30">
        <v>5.67</v>
      </c>
      <c r="K235" s="30"/>
      <c r="L235" s="30">
        <v>7.97</v>
      </c>
      <c r="N235" s="30"/>
      <c r="O235" s="30"/>
      <c r="P235" s="30"/>
      <c r="R235" s="30">
        <v>5.28</v>
      </c>
      <c r="S235" s="30">
        <v>5.15</v>
      </c>
      <c r="T235" s="30">
        <v>4.91</v>
      </c>
      <c r="U235" s="30">
        <v>5.36</v>
      </c>
      <c r="V235" s="30"/>
      <c r="W235" s="30">
        <v>5.37</v>
      </c>
      <c r="X235" s="30">
        <v>5.3</v>
      </c>
      <c r="Y235" s="30">
        <v>5.55</v>
      </c>
      <c r="AJ235" s="338">
        <v>5.44</v>
      </c>
    </row>
    <row r="236" spans="1:36" x14ac:dyDescent="0.2">
      <c r="A236" s="111">
        <v>40268</v>
      </c>
      <c r="B236" s="32">
        <v>4.3899999999999997</v>
      </c>
      <c r="C236" s="32">
        <v>4.01</v>
      </c>
      <c r="D236" s="32">
        <v>3.78</v>
      </c>
      <c r="E236" s="32">
        <v>4.32</v>
      </c>
      <c r="F236" s="32"/>
      <c r="G236" s="32">
        <v>4.1900000000000004</v>
      </c>
      <c r="H236" s="32">
        <v>4.16</v>
      </c>
      <c r="J236" s="30">
        <v>4.4000000000000004</v>
      </c>
      <c r="K236" s="30"/>
      <c r="L236" s="30">
        <v>12.36</v>
      </c>
      <c r="N236" s="30"/>
      <c r="O236" s="30"/>
      <c r="P236" s="30"/>
      <c r="R236" s="30">
        <v>4.8099999999999996</v>
      </c>
      <c r="S236" s="30">
        <v>4.57</v>
      </c>
      <c r="T236" s="30">
        <v>4.37</v>
      </c>
      <c r="U236" s="30">
        <v>4.8</v>
      </c>
      <c r="V236" s="30"/>
      <c r="W236" s="30">
        <v>4.6399999999999997</v>
      </c>
      <c r="X236" s="30">
        <v>4.66</v>
      </c>
      <c r="Y236" s="30">
        <v>5.09</v>
      </c>
      <c r="AJ236" s="338">
        <v>4.18</v>
      </c>
    </row>
    <row r="237" spans="1:36" x14ac:dyDescent="0.2">
      <c r="A237" s="111">
        <v>40298</v>
      </c>
      <c r="B237" s="32">
        <v>3.99</v>
      </c>
      <c r="C237" s="32">
        <v>3.63</v>
      </c>
      <c r="D237" s="32">
        <v>3.5</v>
      </c>
      <c r="E237" s="32">
        <v>3.96</v>
      </c>
      <c r="F237" s="32"/>
      <c r="G237" s="32">
        <v>3.78</v>
      </c>
      <c r="H237" s="32">
        <v>3.77</v>
      </c>
      <c r="J237" s="30">
        <v>4.1399999999999997</v>
      </c>
      <c r="K237" s="30"/>
      <c r="L237" s="30">
        <v>12.21</v>
      </c>
      <c r="N237" s="30"/>
      <c r="O237" s="30"/>
      <c r="P237" s="30"/>
      <c r="R237" s="30">
        <v>3.84</v>
      </c>
      <c r="S237" s="30">
        <v>3.59</v>
      </c>
      <c r="T237" s="30">
        <v>3.52</v>
      </c>
      <c r="U237" s="30">
        <v>3.82</v>
      </c>
      <c r="V237" s="30"/>
      <c r="W237" s="30">
        <v>3.78</v>
      </c>
      <c r="X237" s="30">
        <v>3.71</v>
      </c>
      <c r="Y237" s="30">
        <v>4.03</v>
      </c>
      <c r="AJ237" s="338">
        <v>3.85</v>
      </c>
    </row>
    <row r="238" spans="1:36" x14ac:dyDescent="0.2">
      <c r="A238" s="111">
        <v>40329</v>
      </c>
      <c r="B238" s="32">
        <v>4.1399999999999997</v>
      </c>
      <c r="C238" s="32">
        <v>3.72</v>
      </c>
      <c r="D238" s="32">
        <v>3.44</v>
      </c>
      <c r="E238" s="32">
        <v>4.0999999999999996</v>
      </c>
      <c r="F238" s="32"/>
      <c r="G238" s="32">
        <v>3.75</v>
      </c>
      <c r="H238" s="32">
        <v>3.88</v>
      </c>
      <c r="J238" s="30">
        <v>4.29</v>
      </c>
      <c r="K238" s="30"/>
      <c r="L238" s="30">
        <v>11.94</v>
      </c>
      <c r="N238" s="30"/>
      <c r="O238" s="30"/>
      <c r="P238" s="30"/>
      <c r="R238" s="30">
        <v>4.2699999999999996</v>
      </c>
      <c r="S238" s="30">
        <v>3.66</v>
      </c>
      <c r="T238" s="30">
        <v>3.72</v>
      </c>
      <c r="U238" s="30">
        <v>4.21</v>
      </c>
      <c r="V238" s="30"/>
      <c r="W238" s="30">
        <v>3.82</v>
      </c>
      <c r="X238" s="30">
        <v>3.94</v>
      </c>
      <c r="Y238" s="30">
        <v>4.47</v>
      </c>
      <c r="AJ238" s="338">
        <v>3.97</v>
      </c>
    </row>
    <row r="239" spans="1:36" x14ac:dyDescent="0.2">
      <c r="A239" s="111">
        <v>40359</v>
      </c>
      <c r="B239" s="32">
        <v>4.78</v>
      </c>
      <c r="C239" s="32">
        <v>4.13</v>
      </c>
      <c r="D239" s="32">
        <v>3.78</v>
      </c>
      <c r="E239" s="32">
        <v>4.72</v>
      </c>
      <c r="F239" s="32"/>
      <c r="G239" s="32">
        <v>4.2300000000000004</v>
      </c>
      <c r="H239" s="32">
        <v>4.54</v>
      </c>
      <c r="J239" s="30">
        <v>4.9400000000000004</v>
      </c>
      <c r="K239" s="30"/>
      <c r="L239" s="30">
        <v>8.27</v>
      </c>
      <c r="N239" s="30"/>
      <c r="O239" s="30"/>
      <c r="P239" s="30"/>
      <c r="R239" s="30">
        <v>4.16</v>
      </c>
      <c r="S239" s="131">
        <v>3.57</v>
      </c>
      <c r="T239" s="131">
        <v>3.55</v>
      </c>
      <c r="U239" s="131">
        <v>3.96</v>
      </c>
      <c r="V239" s="131"/>
      <c r="W239" s="30">
        <v>3.7</v>
      </c>
      <c r="X239" s="30">
        <v>3.83</v>
      </c>
      <c r="Y239" s="30">
        <v>4.3600000000000003</v>
      </c>
      <c r="AJ239" s="338">
        <v>4.6500000000000004</v>
      </c>
    </row>
    <row r="240" spans="1:36" x14ac:dyDescent="0.2">
      <c r="A240" s="111">
        <v>40390</v>
      </c>
      <c r="B240" s="32">
        <v>4.6100000000000003</v>
      </c>
      <c r="C240" s="32">
        <v>3.85</v>
      </c>
      <c r="D240" s="32">
        <v>3.33</v>
      </c>
      <c r="E240" s="32">
        <v>4.5599999999999996</v>
      </c>
      <c r="F240" s="32"/>
      <c r="G240" s="32">
        <v>4.07</v>
      </c>
      <c r="H240" s="32">
        <v>4.3</v>
      </c>
      <c r="J240" s="30">
        <v>4.83</v>
      </c>
      <c r="K240" s="30"/>
      <c r="L240" s="30">
        <v>12.83</v>
      </c>
      <c r="N240" s="30"/>
      <c r="O240" s="30"/>
      <c r="P240" s="30"/>
      <c r="R240" s="30">
        <v>4.72</v>
      </c>
      <c r="S240" s="30">
        <v>4.05</v>
      </c>
      <c r="T240" s="30">
        <v>3.64</v>
      </c>
      <c r="U240" s="30">
        <v>4.68</v>
      </c>
      <c r="V240" s="30"/>
      <c r="W240" s="30">
        <v>4.29</v>
      </c>
      <c r="X240" s="30">
        <v>4.43</v>
      </c>
      <c r="Y240" s="30">
        <v>4.8600000000000003</v>
      </c>
      <c r="AJ240" s="338">
        <v>4.46</v>
      </c>
    </row>
    <row r="241" spans="1:36" x14ac:dyDescent="0.2">
      <c r="A241" s="111">
        <v>40421</v>
      </c>
      <c r="B241" s="32">
        <v>4.47</v>
      </c>
      <c r="C241" s="32">
        <v>3.2</v>
      </c>
      <c r="D241" s="32">
        <v>3.1</v>
      </c>
      <c r="E241" s="32">
        <v>4.24</v>
      </c>
      <c r="F241" s="32"/>
      <c r="G241" s="32">
        <v>3.66</v>
      </c>
      <c r="H241" s="32">
        <v>3.94</v>
      </c>
      <c r="J241" s="30">
        <v>4.47</v>
      </c>
      <c r="K241" s="30"/>
      <c r="L241" s="30">
        <v>13.19</v>
      </c>
      <c r="N241" s="30"/>
      <c r="O241" s="30"/>
      <c r="P241" s="30"/>
      <c r="R241" s="30">
        <v>4.78</v>
      </c>
      <c r="S241" s="30">
        <v>3.76</v>
      </c>
      <c r="T241" s="30">
        <v>3.46</v>
      </c>
      <c r="U241" s="30">
        <v>4.57</v>
      </c>
      <c r="V241" s="30"/>
      <c r="W241" s="30">
        <v>4.07</v>
      </c>
      <c r="X241" s="30">
        <v>4.2699999999999996</v>
      </c>
      <c r="Y241" s="30">
        <v>4.9400000000000004</v>
      </c>
      <c r="AJ241" s="338">
        <v>4.16</v>
      </c>
    </row>
    <row r="242" spans="1:36" x14ac:dyDescent="0.2">
      <c r="A242" s="111">
        <v>40451</v>
      </c>
      <c r="B242" s="32">
        <v>3.85</v>
      </c>
      <c r="C242" s="32">
        <v>3.38</v>
      </c>
      <c r="D242" s="32">
        <v>3.25</v>
      </c>
      <c r="E242" s="32">
        <v>3.92</v>
      </c>
      <c r="F242" s="32"/>
      <c r="G242" s="32">
        <v>3.65</v>
      </c>
      <c r="H242" s="32">
        <v>3.59</v>
      </c>
      <c r="J242" s="30">
        <v>4</v>
      </c>
      <c r="K242" s="30"/>
      <c r="L242" s="30">
        <v>9.85</v>
      </c>
      <c r="N242" s="30"/>
      <c r="O242" s="30"/>
      <c r="P242" s="30"/>
      <c r="R242" s="30">
        <v>3.64</v>
      </c>
      <c r="S242" s="30">
        <v>2.64</v>
      </c>
      <c r="T242" s="30">
        <v>2.86</v>
      </c>
      <c r="U242" s="30">
        <v>3.69</v>
      </c>
      <c r="V242" s="30"/>
      <c r="W242" s="30">
        <v>3.23</v>
      </c>
      <c r="X242" s="30">
        <v>3.34</v>
      </c>
      <c r="Y242" s="30">
        <v>3.7</v>
      </c>
      <c r="AJ242" s="338">
        <v>3.75</v>
      </c>
    </row>
    <row r="243" spans="1:36" ht="20.25" customHeight="1" x14ac:dyDescent="0.2">
      <c r="A243" s="111">
        <v>40482</v>
      </c>
      <c r="B243" s="32">
        <v>3.46</v>
      </c>
      <c r="C243" s="32">
        <v>3.15</v>
      </c>
      <c r="D243" s="32">
        <f t="shared" ref="D243:D340" si="0">AC243</f>
        <v>3.2518511452890002</v>
      </c>
      <c r="E243" s="32">
        <v>3.47</v>
      </c>
      <c r="F243" s="32"/>
      <c r="G243" s="32">
        <v>3.28</v>
      </c>
      <c r="H243" s="32">
        <v>3.26</v>
      </c>
      <c r="J243" s="30">
        <v>3.6</v>
      </c>
      <c r="K243" s="30"/>
      <c r="L243" s="30">
        <v>9.0399999999999991</v>
      </c>
      <c r="N243" s="30"/>
      <c r="O243" s="30"/>
      <c r="P243" s="30"/>
      <c r="R243" s="30">
        <v>3.84</v>
      </c>
      <c r="S243" s="30">
        <v>3.38</v>
      </c>
      <c r="T243" s="30">
        <v>3.33</v>
      </c>
      <c r="U243" s="30">
        <v>3.82</v>
      </c>
      <c r="V243" s="30"/>
      <c r="W243" s="30">
        <v>3.59</v>
      </c>
      <c r="X243" s="30">
        <v>3.6</v>
      </c>
      <c r="Y243" s="30">
        <v>3.91</v>
      </c>
      <c r="AA243" s="25">
        <v>3.14</v>
      </c>
      <c r="AB243" s="25">
        <v>0.98199000000000003</v>
      </c>
      <c r="AC243" s="30">
        <f t="shared" ref="AC243:AC314" si="1">AA243*AB243*1.054615</f>
        <v>3.2518511452890002</v>
      </c>
      <c r="AH243" s="878" t="s">
        <v>658</v>
      </c>
      <c r="AI243" s="878"/>
      <c r="AJ243" s="338">
        <v>3.26</v>
      </c>
    </row>
    <row r="244" spans="1:36" x14ac:dyDescent="0.2">
      <c r="A244" s="111">
        <v>40512</v>
      </c>
      <c r="B244" s="32">
        <v>3.67</v>
      </c>
      <c r="C244" s="32">
        <v>3.48</v>
      </c>
      <c r="D244" s="32">
        <f t="shared" si="0"/>
        <v>3.5849578316520003</v>
      </c>
      <c r="E244" s="32">
        <v>3.66</v>
      </c>
      <c r="F244" s="32"/>
      <c r="G244" s="32">
        <v>3.57</v>
      </c>
      <c r="H244" s="32">
        <v>3.55</v>
      </c>
      <c r="J244" s="30">
        <v>3.88</v>
      </c>
      <c r="K244" s="30"/>
      <c r="L244" s="30">
        <v>8.18</v>
      </c>
      <c r="N244" s="30"/>
      <c r="O244" s="30"/>
      <c r="P244" s="30"/>
      <c r="R244" s="30">
        <v>3.29</v>
      </c>
      <c r="S244" s="30">
        <v>2.87</v>
      </c>
      <c r="T244" s="30">
        <f t="shared" ref="T244:T256" si="2">AG244</f>
        <v>3.2295264222000006</v>
      </c>
      <c r="U244" s="30">
        <v>3.25</v>
      </c>
      <c r="V244" s="30"/>
      <c r="W244" s="30">
        <v>2.97</v>
      </c>
      <c r="X244" s="30">
        <v>3.03</v>
      </c>
      <c r="Y244" s="30">
        <v>3.42</v>
      </c>
      <c r="AA244" s="25">
        <v>3.44</v>
      </c>
      <c r="AB244" s="25">
        <v>0.98816999999999999</v>
      </c>
      <c r="AC244" s="30">
        <f t="shared" si="1"/>
        <v>3.5849578316520003</v>
      </c>
      <c r="AE244" s="25">
        <v>3.12</v>
      </c>
      <c r="AF244" s="25">
        <v>0.98150000000000004</v>
      </c>
      <c r="AG244" s="30">
        <f t="shared" ref="AG244:AG258" si="3">AE244*AF244*1.054615</f>
        <v>3.2295264222000006</v>
      </c>
      <c r="AJ244" s="338">
        <v>3.63</v>
      </c>
    </row>
    <row r="245" spans="1:36" x14ac:dyDescent="0.2">
      <c r="A245" s="111">
        <v>40543</v>
      </c>
      <c r="B245" s="32">
        <v>4.25</v>
      </c>
      <c r="C245" s="32">
        <v>3.99</v>
      </c>
      <c r="D245" s="32">
        <f t="shared" si="0"/>
        <v>3.8650448035050005</v>
      </c>
      <c r="E245" s="32">
        <v>4.17</v>
      </c>
      <c r="F245" s="32"/>
      <c r="G245" s="32">
        <v>4.07</v>
      </c>
      <c r="H245" s="32">
        <v>4.0999999999999996</v>
      </c>
      <c r="J245" s="30">
        <v>4.6500000000000004</v>
      </c>
      <c r="K245" s="30"/>
      <c r="L245" s="30">
        <v>8.5</v>
      </c>
      <c r="N245" s="30"/>
      <c r="O245" s="30"/>
      <c r="P245" s="30"/>
      <c r="R245" s="30">
        <v>4.2699999999999996</v>
      </c>
      <c r="S245" s="30">
        <v>4.01</v>
      </c>
      <c r="T245" s="30">
        <f t="shared" si="2"/>
        <v>3.9488624398600001</v>
      </c>
      <c r="U245" s="30">
        <v>4.22</v>
      </c>
      <c r="V245" s="30"/>
      <c r="W245" s="30">
        <v>4.13</v>
      </c>
      <c r="X245" s="30">
        <v>4.1100000000000003</v>
      </c>
      <c r="Y245" s="30">
        <v>4.4800000000000004</v>
      </c>
      <c r="AA245" s="338">
        <v>3.7</v>
      </c>
      <c r="AB245" s="25">
        <v>0.99051</v>
      </c>
      <c r="AC245" s="30">
        <f t="shared" si="1"/>
        <v>3.8650448035050005</v>
      </c>
      <c r="AE245" s="25">
        <v>3.82</v>
      </c>
      <c r="AF245" s="25">
        <v>0.98019999999999996</v>
      </c>
      <c r="AG245" s="30">
        <f t="shared" si="3"/>
        <v>3.9488624398600001</v>
      </c>
      <c r="AJ245" s="25">
        <v>4.17</v>
      </c>
    </row>
    <row r="246" spans="1:36" x14ac:dyDescent="0.2">
      <c r="A246" s="111">
        <v>40574</v>
      </c>
      <c r="B246" s="32">
        <v>4.49</v>
      </c>
      <c r="C246" s="32">
        <v>4.25</v>
      </c>
      <c r="D246" s="32">
        <f t="shared" si="0"/>
        <v>3.9791283084375006</v>
      </c>
      <c r="E246" s="32">
        <v>4.3600000000000003</v>
      </c>
      <c r="F246" s="32"/>
      <c r="G246" s="32">
        <v>4.25</v>
      </c>
      <c r="H246" s="32">
        <v>4.37</v>
      </c>
      <c r="J246" s="30">
        <v>4.6900000000000004</v>
      </c>
      <c r="K246" s="30"/>
      <c r="L246" s="30">
        <v>8.1999999999999993</v>
      </c>
      <c r="N246" s="30"/>
      <c r="O246" s="30"/>
      <c r="P246" s="30"/>
      <c r="R246" s="30">
        <v>4.22</v>
      </c>
      <c r="S246" s="30">
        <v>3.79</v>
      </c>
      <c r="T246" s="30">
        <f t="shared" si="2"/>
        <v>3.7969936614000006</v>
      </c>
      <c r="U246" s="30">
        <v>4.0999999999999996</v>
      </c>
      <c r="V246" s="30"/>
      <c r="W246" s="30">
        <v>3.86</v>
      </c>
      <c r="X246" s="30">
        <v>3.96</v>
      </c>
      <c r="Y246" s="30">
        <v>4.57</v>
      </c>
      <c r="AA246" s="25">
        <v>3.75</v>
      </c>
      <c r="AB246" s="25">
        <v>1.0061500000000001</v>
      </c>
      <c r="AC246" s="30">
        <f t="shared" si="1"/>
        <v>3.9791283084375006</v>
      </c>
      <c r="AE246" s="338">
        <v>3.6</v>
      </c>
      <c r="AF246" s="25">
        <v>1.0001</v>
      </c>
      <c r="AG246" s="30">
        <f t="shared" si="3"/>
        <v>3.7969936614000006</v>
      </c>
      <c r="AJ246" s="25">
        <v>4.3499999999999996</v>
      </c>
    </row>
    <row r="247" spans="1:36" x14ac:dyDescent="0.2">
      <c r="A247" s="111">
        <v>40602</v>
      </c>
      <c r="B247" s="32">
        <v>4.12</v>
      </c>
      <c r="C247" s="32">
        <v>4.07</v>
      </c>
      <c r="D247" s="32">
        <f t="shared" si="0"/>
        <v>3.7017082469965006</v>
      </c>
      <c r="E247" s="32">
        <v>4.12</v>
      </c>
      <c r="F247" s="32"/>
      <c r="G247" s="32">
        <v>4.18</v>
      </c>
      <c r="H247" s="32">
        <v>4.17</v>
      </c>
      <c r="J247" s="30">
        <v>4.33</v>
      </c>
      <c r="K247" s="30"/>
      <c r="L247" s="30">
        <v>9.7100000000000009</v>
      </c>
      <c r="N247" s="30"/>
      <c r="O247" s="30"/>
      <c r="P247" s="30"/>
      <c r="R247" s="30">
        <v>4.32</v>
      </c>
      <c r="S247" s="30">
        <v>4.09</v>
      </c>
      <c r="T247" s="30">
        <f t="shared" si="2"/>
        <v>3.7623400671149998</v>
      </c>
      <c r="U247" s="30">
        <v>4.3</v>
      </c>
      <c r="V247" s="30"/>
      <c r="W247" s="30">
        <v>4.08</v>
      </c>
      <c r="X247" s="30">
        <v>4.2300000000000004</v>
      </c>
      <c r="Y247" s="30">
        <v>4.5199999999999996</v>
      </c>
      <c r="AA247" s="25">
        <v>3.47</v>
      </c>
      <c r="AB247" s="25">
        <v>1.01153</v>
      </c>
      <c r="AC247" s="30">
        <f t="shared" si="1"/>
        <v>3.7017082469965006</v>
      </c>
      <c r="AE247" s="25">
        <v>3.57</v>
      </c>
      <c r="AF247" s="25">
        <v>0.99929999999999997</v>
      </c>
      <c r="AG247" s="30">
        <f t="shared" si="3"/>
        <v>3.7623400671149998</v>
      </c>
      <c r="AJ247" s="25">
        <v>4</v>
      </c>
    </row>
    <row r="248" spans="1:36" x14ac:dyDescent="0.2">
      <c r="A248" s="111">
        <v>40633</v>
      </c>
      <c r="B248" s="32">
        <v>3.96</v>
      </c>
      <c r="C248" s="32">
        <v>3.76</v>
      </c>
      <c r="D248" s="32">
        <f t="shared" si="0"/>
        <v>3.7782636990000005</v>
      </c>
      <c r="E248" s="32">
        <v>3.9</v>
      </c>
      <c r="F248" s="32"/>
      <c r="G248" s="32">
        <v>3.78</v>
      </c>
      <c r="H248" s="32">
        <v>3.86</v>
      </c>
      <c r="J248" s="30">
        <v>4.16</v>
      </c>
      <c r="K248" s="30"/>
      <c r="L248" s="30">
        <v>10.28</v>
      </c>
      <c r="N248" s="30"/>
      <c r="O248" s="30"/>
      <c r="P248" s="30"/>
      <c r="R248" s="30">
        <v>3.79</v>
      </c>
      <c r="S248" s="30">
        <v>3.61</v>
      </c>
      <c r="T248" s="30">
        <f t="shared" si="2"/>
        <v>3.5184951506600002</v>
      </c>
      <c r="U248" s="30">
        <v>3.77</v>
      </c>
      <c r="V248" s="30"/>
      <c r="W248" s="30">
        <v>3.66</v>
      </c>
      <c r="X248" s="30">
        <v>3.67</v>
      </c>
      <c r="Y248" s="30">
        <v>3.93</v>
      </c>
      <c r="AA248" s="338">
        <v>3.5</v>
      </c>
      <c r="AB248" s="25">
        <v>1.0236000000000001</v>
      </c>
      <c r="AC248" s="30">
        <f t="shared" si="1"/>
        <v>3.7782636990000005</v>
      </c>
      <c r="AE248" s="25">
        <v>3.26</v>
      </c>
      <c r="AF248" s="25">
        <v>1.0234000000000001</v>
      </c>
      <c r="AG248" s="30">
        <f t="shared" si="3"/>
        <v>3.5184951506600002</v>
      </c>
      <c r="AJ248" s="25">
        <v>3.85</v>
      </c>
    </row>
    <row r="249" spans="1:36" x14ac:dyDescent="0.2">
      <c r="A249" s="111">
        <v>40663</v>
      </c>
      <c r="B249" s="32">
        <v>4.22</v>
      </c>
      <c r="C249" s="32">
        <v>3.91</v>
      </c>
      <c r="D249" s="32">
        <f t="shared" si="0"/>
        <v>3.8715001019199997</v>
      </c>
      <c r="E249" s="32">
        <v>4.1900000000000004</v>
      </c>
      <c r="F249" s="32"/>
      <c r="G249" s="32">
        <v>3.96</v>
      </c>
      <c r="H249" s="32">
        <v>4.05</v>
      </c>
      <c r="J249" s="30">
        <v>4.4000000000000004</v>
      </c>
      <c r="K249" s="30"/>
      <c r="L249" s="30">
        <v>8.25</v>
      </c>
      <c r="N249" s="30"/>
      <c r="O249" s="30"/>
      <c r="P249" s="30"/>
      <c r="R249" s="30">
        <v>4.24</v>
      </c>
      <c r="S249" s="30">
        <v>3.98</v>
      </c>
      <c r="T249" s="30">
        <f t="shared" si="2"/>
        <v>3.9485882399600003</v>
      </c>
      <c r="U249" s="30">
        <v>4.28</v>
      </c>
      <c r="V249" s="30"/>
      <c r="W249" s="30">
        <v>3.98</v>
      </c>
      <c r="X249" s="30">
        <v>4.16</v>
      </c>
      <c r="Y249" s="30">
        <v>4.46</v>
      </c>
      <c r="AA249" s="25">
        <v>3.52</v>
      </c>
      <c r="AB249" s="25">
        <v>1.0428999999999999</v>
      </c>
      <c r="AC249" s="30">
        <f t="shared" si="1"/>
        <v>3.8715001019199997</v>
      </c>
      <c r="AE249" s="25">
        <v>3.64</v>
      </c>
      <c r="AF249" s="25">
        <v>1.0286</v>
      </c>
      <c r="AG249" s="30">
        <f t="shared" si="3"/>
        <v>3.9485882399600003</v>
      </c>
      <c r="AJ249" s="25">
        <v>4.07</v>
      </c>
    </row>
    <row r="250" spans="1:36" x14ac:dyDescent="0.2">
      <c r="A250" s="111">
        <v>40694</v>
      </c>
      <c r="B250" s="32">
        <v>4.3</v>
      </c>
      <c r="C250" s="32">
        <v>4.04</v>
      </c>
      <c r="D250" s="32">
        <f t="shared" si="0"/>
        <v>4.0298732183924999</v>
      </c>
      <c r="E250" s="32">
        <v>4.25</v>
      </c>
      <c r="F250" s="32"/>
      <c r="G250" s="32">
        <v>4.08</v>
      </c>
      <c r="H250" s="32">
        <v>4.1500000000000004</v>
      </c>
      <c r="J250" s="30">
        <v>4.46</v>
      </c>
      <c r="K250" s="30"/>
      <c r="L250" s="30">
        <v>8.6199999999999992</v>
      </c>
      <c r="N250" s="30"/>
      <c r="O250" s="30"/>
      <c r="P250" s="30"/>
      <c r="R250" s="30">
        <v>4.38</v>
      </c>
      <c r="S250" s="30">
        <v>3.97</v>
      </c>
      <c r="T250" s="30">
        <f t="shared" si="2"/>
        <v>3.9782672152900007</v>
      </c>
      <c r="U250" s="30">
        <v>4.34</v>
      </c>
      <c r="V250" s="30"/>
      <c r="W250" s="30">
        <v>4.03</v>
      </c>
      <c r="X250" s="30">
        <v>4.1500000000000004</v>
      </c>
      <c r="Y250" s="30">
        <v>4.5599999999999996</v>
      </c>
      <c r="AA250" s="25">
        <v>3.69</v>
      </c>
      <c r="AB250" s="25">
        <v>1.03555</v>
      </c>
      <c r="AC250" s="30">
        <f t="shared" si="1"/>
        <v>4.0298732183924999</v>
      </c>
      <c r="AE250" s="25">
        <v>3.58</v>
      </c>
      <c r="AF250" s="25">
        <v>1.0537000000000001</v>
      </c>
      <c r="AG250" s="30">
        <f t="shared" si="3"/>
        <v>3.9782672152900007</v>
      </c>
      <c r="AJ250" s="25">
        <v>4.16</v>
      </c>
    </row>
    <row r="251" spans="1:36" x14ac:dyDescent="0.2">
      <c r="A251" s="111">
        <v>40724</v>
      </c>
      <c r="B251" s="32">
        <v>4.55</v>
      </c>
      <c r="C251" s="32">
        <v>4.26</v>
      </c>
      <c r="D251" s="32">
        <f t="shared" si="0"/>
        <v>4.1495936405000009</v>
      </c>
      <c r="E251" s="32">
        <v>4.55</v>
      </c>
      <c r="F251" s="32"/>
      <c r="G251" s="32">
        <v>4.3600000000000003</v>
      </c>
      <c r="H251" s="32">
        <v>4.43</v>
      </c>
      <c r="J251" s="30">
        <v>4.67</v>
      </c>
      <c r="K251" s="30"/>
      <c r="L251" s="30">
        <v>11.6</v>
      </c>
      <c r="N251" s="30"/>
      <c r="O251" s="30"/>
      <c r="P251" s="30"/>
      <c r="R251" s="30">
        <v>4.33</v>
      </c>
      <c r="S251" s="30">
        <v>3.98</v>
      </c>
      <c r="T251" s="30">
        <f t="shared" si="2"/>
        <v>4.0330059522499999</v>
      </c>
      <c r="U251" s="30">
        <v>4.2699999999999996</v>
      </c>
      <c r="V251" s="30"/>
      <c r="W251" s="30">
        <v>4.05</v>
      </c>
      <c r="X251" s="30">
        <v>4.16</v>
      </c>
      <c r="Y251" s="30">
        <v>4.47</v>
      </c>
      <c r="AA251" s="25">
        <v>3.85</v>
      </c>
      <c r="AB251" s="25">
        <v>1.022</v>
      </c>
      <c r="AC251" s="30">
        <f t="shared" si="1"/>
        <v>4.1495936405000009</v>
      </c>
      <c r="AE251" s="25">
        <v>3.74</v>
      </c>
      <c r="AF251" s="25">
        <v>1.0225</v>
      </c>
      <c r="AG251" s="30">
        <f t="shared" si="3"/>
        <v>4.0330059522499999</v>
      </c>
      <c r="AJ251" s="25">
        <v>4.33</v>
      </c>
    </row>
    <row r="252" spans="1:36" x14ac:dyDescent="0.2">
      <c r="A252" s="111">
        <v>40755</v>
      </c>
      <c r="B252" s="32">
        <v>4.42</v>
      </c>
      <c r="C252" s="32">
        <v>4.0599999999999996</v>
      </c>
      <c r="D252" s="32">
        <f t="shared" si="0"/>
        <v>3.891358924216</v>
      </c>
      <c r="E252" s="32">
        <v>4.42</v>
      </c>
      <c r="F252" s="32"/>
      <c r="G252" s="32">
        <v>4.1900000000000004</v>
      </c>
      <c r="H252" s="32">
        <v>4.3</v>
      </c>
      <c r="J252" s="30">
        <v>4.5599999999999996</v>
      </c>
      <c r="K252" s="30"/>
      <c r="L252" s="30">
        <v>12.72</v>
      </c>
      <c r="N252" s="30"/>
      <c r="O252" s="30"/>
      <c r="P252" s="30"/>
      <c r="R252" s="30">
        <v>4.3600000000000003</v>
      </c>
      <c r="S252" s="30">
        <v>3.97</v>
      </c>
      <c r="T252" s="30">
        <f t="shared" si="2"/>
        <v>3.8881123974000005</v>
      </c>
      <c r="U252" s="30">
        <v>4.38</v>
      </c>
      <c r="V252" s="30"/>
      <c r="W252" s="30">
        <v>4.1100000000000003</v>
      </c>
      <c r="X252" s="30">
        <v>4.16</v>
      </c>
      <c r="Y252" s="30">
        <v>4.49</v>
      </c>
      <c r="AA252" s="25">
        <v>3.53</v>
      </c>
      <c r="AB252" s="25">
        <v>1.04528</v>
      </c>
      <c r="AC252" s="30">
        <f t="shared" si="1"/>
        <v>3.891358924216</v>
      </c>
      <c r="AE252" s="338">
        <v>3.6</v>
      </c>
      <c r="AF252" s="25">
        <v>1.0241</v>
      </c>
      <c r="AG252" s="30">
        <f t="shared" si="3"/>
        <v>3.8881123974000005</v>
      </c>
      <c r="AJ252" s="25">
        <v>4.17</v>
      </c>
    </row>
    <row r="253" spans="1:36" x14ac:dyDescent="0.2">
      <c r="A253" s="111">
        <v>40786</v>
      </c>
      <c r="B253" s="32">
        <v>4.07</v>
      </c>
      <c r="C253" s="32">
        <v>3.83</v>
      </c>
      <c r="D253" s="32">
        <f t="shared" si="0"/>
        <v>3.6907974111295005</v>
      </c>
      <c r="E253" s="32">
        <v>4.0199999999999996</v>
      </c>
      <c r="F253" s="32"/>
      <c r="G253" s="32">
        <v>3.94</v>
      </c>
      <c r="H253" s="32">
        <v>3.99</v>
      </c>
      <c r="J253" s="30">
        <v>4.13</v>
      </c>
      <c r="K253" s="30"/>
      <c r="L253" s="30">
        <v>11.6</v>
      </c>
      <c r="N253" s="30"/>
      <c r="O253" s="30"/>
      <c r="P253" s="30"/>
      <c r="R253" s="30">
        <v>4.38</v>
      </c>
      <c r="S253" s="30">
        <v>4.07</v>
      </c>
      <c r="T253" s="30">
        <f t="shared" si="2"/>
        <v>3.7789597449000003</v>
      </c>
      <c r="U253" s="30">
        <v>4.3899999999999997</v>
      </c>
      <c r="V253" s="30"/>
      <c r="W253" s="30">
        <v>4.1399999999999997</v>
      </c>
      <c r="X253" s="30">
        <v>4.25</v>
      </c>
      <c r="Y253" s="30">
        <v>4.49</v>
      </c>
      <c r="AA253" s="25">
        <v>3.43</v>
      </c>
      <c r="AB253" s="25">
        <v>1.0203100000000001</v>
      </c>
      <c r="AC253" s="30">
        <f t="shared" si="1"/>
        <v>3.6907974111295005</v>
      </c>
      <c r="AE253" s="338">
        <v>3.4</v>
      </c>
      <c r="AF253" s="25">
        <v>1.0539000000000001</v>
      </c>
      <c r="AG253" s="30">
        <f t="shared" si="3"/>
        <v>3.7789597449000003</v>
      </c>
      <c r="AJ253" s="25">
        <v>3.92</v>
      </c>
    </row>
    <row r="254" spans="1:36" x14ac:dyDescent="0.2">
      <c r="A254" s="111">
        <v>40816</v>
      </c>
      <c r="B254" s="32">
        <v>3.91</v>
      </c>
      <c r="C254" s="32">
        <v>3.7</v>
      </c>
      <c r="D254" s="32">
        <f t="shared" si="0"/>
        <v>3.6969482421940003</v>
      </c>
      <c r="E254" s="32">
        <v>3.86</v>
      </c>
      <c r="F254" s="32"/>
      <c r="G254" s="32">
        <v>3.72</v>
      </c>
      <c r="H254" s="32">
        <v>3.82</v>
      </c>
      <c r="J254" s="30">
        <v>3.99</v>
      </c>
      <c r="K254" s="30"/>
      <c r="L254" s="30">
        <v>12.76</v>
      </c>
      <c r="N254" s="30"/>
      <c r="O254" s="30"/>
      <c r="P254" s="30"/>
      <c r="R254" s="30">
        <v>3.86</v>
      </c>
      <c r="S254" s="30">
        <v>3.69</v>
      </c>
      <c r="T254" s="30">
        <f t="shared" si="2"/>
        <v>3.6559431236100002</v>
      </c>
      <c r="U254" s="30">
        <v>3.93</v>
      </c>
      <c r="V254" s="30"/>
      <c r="W254" s="30">
        <v>3.73</v>
      </c>
      <c r="X254" s="30">
        <v>3.82</v>
      </c>
      <c r="Y254" s="30">
        <v>3.9</v>
      </c>
      <c r="AA254" s="25">
        <v>3.49</v>
      </c>
      <c r="AB254" s="25">
        <v>1.00444</v>
      </c>
      <c r="AC254" s="30">
        <f t="shared" si="1"/>
        <v>3.6969482421940003</v>
      </c>
      <c r="AE254" s="338">
        <v>3.39</v>
      </c>
      <c r="AF254" s="25">
        <v>1.0226</v>
      </c>
      <c r="AG254" s="30">
        <f t="shared" si="3"/>
        <v>3.6559431236100002</v>
      </c>
      <c r="AJ254" s="25">
        <v>3.73</v>
      </c>
    </row>
    <row r="255" spans="1:36" x14ac:dyDescent="0.2">
      <c r="A255" s="111">
        <v>40847</v>
      </c>
      <c r="B255" s="32">
        <v>3.57</v>
      </c>
      <c r="C255" s="32">
        <v>3.33</v>
      </c>
      <c r="D255" s="32">
        <f t="shared" si="0"/>
        <v>3.2886950694675003</v>
      </c>
      <c r="E255" s="32">
        <v>3.46</v>
      </c>
      <c r="F255" s="32"/>
      <c r="G255" s="32">
        <v>3.32</v>
      </c>
      <c r="H255" s="32">
        <v>3.42</v>
      </c>
      <c r="J255" s="30">
        <v>3.63</v>
      </c>
      <c r="K255" s="30"/>
      <c r="L255" s="30">
        <v>12.54</v>
      </c>
      <c r="N255" s="30"/>
      <c r="O255" s="30"/>
      <c r="P255" s="30"/>
      <c r="R255" s="30">
        <v>3.76</v>
      </c>
      <c r="S255" s="30">
        <v>3.57</v>
      </c>
      <c r="T255" s="30">
        <f t="shared" si="2"/>
        <v>3.5642991893400002</v>
      </c>
      <c r="U255" s="30">
        <v>3.74</v>
      </c>
      <c r="V255" s="30"/>
      <c r="W255" s="30">
        <v>3.52</v>
      </c>
      <c r="X255" s="30">
        <v>3.67</v>
      </c>
      <c r="Y255" s="30">
        <v>3.84</v>
      </c>
      <c r="AA255" s="25">
        <v>3.19</v>
      </c>
      <c r="AB255" s="25">
        <v>0.97755000000000003</v>
      </c>
      <c r="AC255" s="30">
        <f t="shared" si="1"/>
        <v>3.2886950694675003</v>
      </c>
      <c r="AE255" s="338">
        <v>3.49</v>
      </c>
      <c r="AF255" s="25">
        <v>0.96840000000000004</v>
      </c>
      <c r="AG255" s="30">
        <f t="shared" si="3"/>
        <v>3.5642991893400002</v>
      </c>
      <c r="AJ255" s="25">
        <v>3.37</v>
      </c>
    </row>
    <row r="256" spans="1:36" x14ac:dyDescent="0.2">
      <c r="A256" s="111">
        <v>40877</v>
      </c>
      <c r="B256" s="32">
        <v>3.27</v>
      </c>
      <c r="C256" s="32">
        <v>3.26</v>
      </c>
      <c r="D256" s="32">
        <f t="shared" si="0"/>
        <v>3.1868069214720003</v>
      </c>
      <c r="E256" s="32">
        <v>3.2</v>
      </c>
      <c r="F256" s="32"/>
      <c r="G256" s="32">
        <v>3.21</v>
      </c>
      <c r="H256" s="32">
        <v>3.22</v>
      </c>
      <c r="J256" s="30">
        <v>3.37</v>
      </c>
      <c r="K256" s="30"/>
      <c r="L256" s="30">
        <v>15.29</v>
      </c>
      <c r="N256" s="30"/>
      <c r="O256" s="30"/>
      <c r="P256" s="30"/>
      <c r="R256" s="30">
        <v>3.52</v>
      </c>
      <c r="S256" s="30">
        <v>3.41</v>
      </c>
      <c r="T256" s="30">
        <f t="shared" si="2"/>
        <v>3.32109442419</v>
      </c>
      <c r="U256" s="30">
        <v>3.44</v>
      </c>
      <c r="V256" s="30"/>
      <c r="W256" s="30">
        <v>3.38</v>
      </c>
      <c r="X256" s="30">
        <v>3.49</v>
      </c>
      <c r="Y256" s="30">
        <v>3.61</v>
      </c>
      <c r="AA256" s="25">
        <v>3.09</v>
      </c>
      <c r="AB256" s="25">
        <v>0.97792000000000001</v>
      </c>
      <c r="AC256" s="30">
        <f t="shared" si="1"/>
        <v>3.1868069214720003</v>
      </c>
      <c r="AE256" s="338">
        <v>3.14</v>
      </c>
      <c r="AF256" s="25">
        <v>1.0028999999999999</v>
      </c>
      <c r="AG256" s="30">
        <f t="shared" si="3"/>
        <v>3.32109442419</v>
      </c>
      <c r="AJ256" s="25">
        <v>3.04</v>
      </c>
    </row>
    <row r="257" spans="1:36" x14ac:dyDescent="0.2">
      <c r="A257" s="111">
        <v>40908</v>
      </c>
      <c r="B257" s="32">
        <v>3.2</v>
      </c>
      <c r="C257" s="32">
        <v>3.12</v>
      </c>
      <c r="D257" s="32">
        <f t="shared" si="0"/>
        <v>2.9359817192550004</v>
      </c>
      <c r="E257" s="32">
        <v>3.18</v>
      </c>
      <c r="F257" s="32"/>
      <c r="G257" s="32">
        <v>3.22</v>
      </c>
      <c r="H257" s="32">
        <v>3.13</v>
      </c>
      <c r="J257" s="30">
        <v>3.27</v>
      </c>
      <c r="K257" s="30"/>
      <c r="L257" s="30">
        <v>12.83</v>
      </c>
      <c r="N257" s="30"/>
      <c r="O257" s="30"/>
      <c r="P257" s="30"/>
      <c r="R257" s="30">
        <v>3.36</v>
      </c>
      <c r="S257" s="30">
        <v>3.33</v>
      </c>
      <c r="T257" s="30">
        <f t="shared" ref="T257:T433" si="4">AG257</f>
        <v>3.1475195598000001</v>
      </c>
      <c r="U257" s="30">
        <v>3.28</v>
      </c>
      <c r="V257" s="30"/>
      <c r="W257" s="30">
        <v>3.28</v>
      </c>
      <c r="X257" s="30">
        <v>3.36</v>
      </c>
      <c r="Y257" s="30">
        <v>3.53</v>
      </c>
      <c r="AA257" s="25">
        <v>2.85</v>
      </c>
      <c r="AB257" s="25">
        <v>0.97682000000000002</v>
      </c>
      <c r="AC257" s="30">
        <f t="shared" si="1"/>
        <v>2.9359817192550004</v>
      </c>
      <c r="AE257" s="338">
        <v>3.08</v>
      </c>
      <c r="AF257" s="25">
        <v>0.96899999999999997</v>
      </c>
      <c r="AG257" s="30">
        <f t="shared" si="3"/>
        <v>3.1475195598000001</v>
      </c>
      <c r="AJ257" s="25">
        <v>3.05</v>
      </c>
    </row>
    <row r="258" spans="1:36" x14ac:dyDescent="0.2">
      <c r="A258" s="111">
        <v>40939</v>
      </c>
      <c r="B258" s="32">
        <v>2.69</v>
      </c>
      <c r="C258" s="32">
        <v>2.61</v>
      </c>
      <c r="D258" s="32">
        <f t="shared" si="0"/>
        <v>2.4922492941600001</v>
      </c>
      <c r="E258" s="32">
        <v>2.68</v>
      </c>
      <c r="F258" s="32"/>
      <c r="G258" s="32">
        <v>2.66</v>
      </c>
      <c r="H258" s="32">
        <v>2.64</v>
      </c>
      <c r="J258" s="30">
        <v>2.69</v>
      </c>
      <c r="K258" s="30"/>
      <c r="L258" s="30">
        <v>11.83</v>
      </c>
      <c r="N258" s="30"/>
      <c r="O258" s="30"/>
      <c r="P258" s="30"/>
      <c r="R258" s="30">
        <v>3.08</v>
      </c>
      <c r="S258" s="30">
        <v>3</v>
      </c>
      <c r="T258" s="30">
        <f t="shared" si="4"/>
        <v>2.7312893846750002</v>
      </c>
      <c r="U258" s="30">
        <v>3.01</v>
      </c>
      <c r="V258" s="30"/>
      <c r="W258" s="30">
        <v>3.09</v>
      </c>
      <c r="X258" s="30">
        <v>3.02</v>
      </c>
      <c r="Y258" s="30">
        <v>3.16</v>
      </c>
      <c r="AA258" s="338">
        <v>2.4</v>
      </c>
      <c r="AB258" s="25">
        <v>0.98465999999999998</v>
      </c>
      <c r="AC258" s="30">
        <f t="shared" si="1"/>
        <v>2.4922492941600001</v>
      </c>
      <c r="AE258" s="338">
        <v>2.65</v>
      </c>
      <c r="AF258" s="25">
        <v>0.97729999999999995</v>
      </c>
      <c r="AG258" s="30">
        <f t="shared" si="3"/>
        <v>2.7312893846750002</v>
      </c>
      <c r="AJ258" s="25">
        <v>2.59</v>
      </c>
    </row>
    <row r="259" spans="1:36" x14ac:dyDescent="0.2">
      <c r="A259" s="111">
        <v>40968</v>
      </c>
      <c r="B259" s="32">
        <v>2.5099999999999998</v>
      </c>
      <c r="C259" s="32">
        <v>2.4300000000000002</v>
      </c>
      <c r="D259" s="32">
        <f t="shared" si="0"/>
        <v>2.1560831696820002</v>
      </c>
      <c r="E259" s="32">
        <v>2.44</v>
      </c>
      <c r="F259" s="32"/>
      <c r="G259" s="32">
        <v>2.4700000000000002</v>
      </c>
      <c r="H259" s="32">
        <v>2.44</v>
      </c>
      <c r="J259" s="30">
        <v>2.61</v>
      </c>
      <c r="K259" s="30"/>
      <c r="L259" s="30">
        <v>11.3</v>
      </c>
      <c r="N259" s="30"/>
      <c r="O259" s="30"/>
      <c r="P259" s="30"/>
      <c r="R259" s="30">
        <v>2.68</v>
      </c>
      <c r="S259" s="30">
        <v>2.52</v>
      </c>
      <c r="T259" s="30">
        <f t="shared" si="4"/>
        <v>2.3848789410100002</v>
      </c>
      <c r="U259" s="30">
        <v>2.58</v>
      </c>
      <c r="V259" s="30"/>
      <c r="W259" s="30">
        <v>2.5099999999999998</v>
      </c>
      <c r="X259" s="30">
        <v>2.56</v>
      </c>
      <c r="Y259" s="30">
        <v>2.64</v>
      </c>
      <c r="AA259" s="338">
        <v>2.04</v>
      </c>
      <c r="AB259" s="25">
        <v>1.00217</v>
      </c>
      <c r="AC259" s="30">
        <f t="shared" si="1"/>
        <v>2.1560831696820002</v>
      </c>
      <c r="AE259" s="338">
        <v>2.27</v>
      </c>
      <c r="AF259" s="25">
        <v>0.99619999999999997</v>
      </c>
      <c r="AG259" s="30">
        <f t="shared" ref="AG259:AG298" si="5">AE259*AF259*1.054615</f>
        <v>2.3848789410100002</v>
      </c>
      <c r="AJ259" s="25">
        <v>2.42</v>
      </c>
    </row>
    <row r="260" spans="1:36" x14ac:dyDescent="0.2">
      <c r="A260" s="111">
        <v>40999</v>
      </c>
      <c r="B260" s="32">
        <v>2.19</v>
      </c>
      <c r="C260" s="32">
        <v>1.98</v>
      </c>
      <c r="D260" s="32">
        <f t="shared" si="0"/>
        <v>1.8269981521600003</v>
      </c>
      <c r="E260" s="32">
        <v>2.12</v>
      </c>
      <c r="F260" s="32"/>
      <c r="G260" s="32">
        <v>2.0699999999999998</v>
      </c>
      <c r="H260" s="32">
        <v>2.0499999999999998</v>
      </c>
      <c r="J260" s="30">
        <v>2.2000000000000002</v>
      </c>
      <c r="K260" s="30"/>
      <c r="L260" s="30">
        <v>10.67</v>
      </c>
      <c r="N260" s="30"/>
      <c r="O260" s="30"/>
      <c r="P260" s="30"/>
      <c r="R260" s="30">
        <v>2.44</v>
      </c>
      <c r="S260" s="30">
        <v>2.37</v>
      </c>
      <c r="T260" s="30">
        <f t="shared" si="4"/>
        <v>1.9896155667000002</v>
      </c>
      <c r="U260" s="30">
        <v>2.35</v>
      </c>
      <c r="V260" s="30"/>
      <c r="W260" s="30">
        <v>2.39</v>
      </c>
      <c r="X260" s="30">
        <v>2.4</v>
      </c>
      <c r="Y260" s="30">
        <v>2.4700000000000002</v>
      </c>
      <c r="AA260" s="338">
        <v>1.72</v>
      </c>
      <c r="AB260" s="25">
        <v>1.0072000000000001</v>
      </c>
      <c r="AC260" s="30">
        <f t="shared" si="1"/>
        <v>1.8269981521600003</v>
      </c>
      <c r="AE260" s="338">
        <v>1.88</v>
      </c>
      <c r="AF260" s="25">
        <v>1.0035000000000001</v>
      </c>
      <c r="AG260" s="30">
        <f t="shared" si="5"/>
        <v>1.9896155667000002</v>
      </c>
      <c r="AJ260" s="25">
        <v>2.06</v>
      </c>
    </row>
    <row r="261" spans="1:36" x14ac:dyDescent="0.2">
      <c r="A261" s="111">
        <v>41029</v>
      </c>
      <c r="B261" s="32">
        <v>1.94</v>
      </c>
      <c r="C261" s="32">
        <v>1.79</v>
      </c>
      <c r="D261" s="32">
        <f t="shared" si="0"/>
        <v>1.6658952702215002</v>
      </c>
      <c r="E261" s="32">
        <v>1.87</v>
      </c>
      <c r="F261" s="32"/>
      <c r="G261" s="32">
        <v>1.85</v>
      </c>
      <c r="H261" s="32">
        <v>1.87</v>
      </c>
      <c r="J261" s="30">
        <v>2.0299999999999998</v>
      </c>
      <c r="K261" s="30"/>
      <c r="L261" s="30">
        <v>8.5399999999999991</v>
      </c>
      <c r="N261" s="30"/>
      <c r="O261" s="30"/>
      <c r="P261" s="30"/>
      <c r="R261" s="30">
        <v>2.19</v>
      </c>
      <c r="S261" s="30">
        <v>1.83</v>
      </c>
      <c r="T261" s="30">
        <f t="shared" si="4"/>
        <v>1.7529367591700002</v>
      </c>
      <c r="U261" s="30">
        <v>2.11</v>
      </c>
      <c r="V261" s="30"/>
      <c r="W261" s="30">
        <v>1.91</v>
      </c>
      <c r="X261" s="30">
        <v>1.98</v>
      </c>
      <c r="Y261" s="30">
        <v>2.19</v>
      </c>
      <c r="AA261" s="338">
        <v>1.57</v>
      </c>
      <c r="AB261" s="25">
        <v>1.00613</v>
      </c>
      <c r="AC261" s="30">
        <f t="shared" si="1"/>
        <v>1.6658952702215002</v>
      </c>
      <c r="AE261" s="338">
        <v>1.66</v>
      </c>
      <c r="AF261" s="25">
        <v>1.0013000000000001</v>
      </c>
      <c r="AG261" s="30">
        <f t="shared" si="5"/>
        <v>1.7529367591700002</v>
      </c>
      <c r="AJ261" s="25">
        <v>1.87</v>
      </c>
    </row>
    <row r="262" spans="1:36" x14ac:dyDescent="0.2">
      <c r="A262" s="111">
        <v>41060</v>
      </c>
      <c r="B262" s="32">
        <v>2.42</v>
      </c>
      <c r="C262" s="32">
        <v>2.2000000000000002</v>
      </c>
      <c r="D262" s="32">
        <f t="shared" si="0"/>
        <v>2.0430703098974998</v>
      </c>
      <c r="E262" s="32">
        <v>2.37</v>
      </c>
      <c r="F262" s="32"/>
      <c r="G262" s="32">
        <v>2.25</v>
      </c>
      <c r="H262" s="32">
        <v>2.31</v>
      </c>
      <c r="J262" s="30">
        <v>2.44</v>
      </c>
      <c r="K262" s="30"/>
      <c r="L262" s="30">
        <v>16.100000000000001</v>
      </c>
      <c r="N262" s="30"/>
      <c r="O262" s="30"/>
      <c r="P262" s="30"/>
      <c r="R262" s="30">
        <v>2.0299999999999998</v>
      </c>
      <c r="S262" s="30">
        <v>1.74</v>
      </c>
      <c r="T262" s="30">
        <f t="shared" si="4"/>
        <v>1.6895227592200002</v>
      </c>
      <c r="U262" s="30">
        <v>1.95</v>
      </c>
      <c r="V262" s="30"/>
      <c r="W262" s="30">
        <v>1.84</v>
      </c>
      <c r="X262" s="30">
        <v>1.87</v>
      </c>
      <c r="Y262" s="30">
        <v>2.0699999999999998</v>
      </c>
      <c r="AA262" s="338">
        <v>1.95</v>
      </c>
      <c r="AB262" s="25">
        <v>0.99346999999999996</v>
      </c>
      <c r="AC262" s="30">
        <f t="shared" si="1"/>
        <v>2.0430703098974998</v>
      </c>
      <c r="AE262" s="338">
        <v>1.57</v>
      </c>
      <c r="AF262" s="25">
        <v>1.0204</v>
      </c>
      <c r="AG262" s="30">
        <f t="shared" si="5"/>
        <v>1.6895227592200002</v>
      </c>
      <c r="AJ262" s="25">
        <v>2.35</v>
      </c>
    </row>
    <row r="263" spans="1:36" x14ac:dyDescent="0.2">
      <c r="A263" s="111">
        <v>41090</v>
      </c>
      <c r="B263" s="32">
        <v>2.44</v>
      </c>
      <c r="C263" s="32">
        <v>2.2599999999999998</v>
      </c>
      <c r="D263" s="32">
        <f t="shared" si="0"/>
        <v>1.9083661287930003</v>
      </c>
      <c r="E263" s="32">
        <v>2.44</v>
      </c>
      <c r="F263" s="32"/>
      <c r="G263" s="32">
        <v>2.33</v>
      </c>
      <c r="H263" s="32">
        <v>2.37</v>
      </c>
      <c r="J263" s="30">
        <v>2.44</v>
      </c>
      <c r="K263" s="30"/>
      <c r="L263" s="30">
        <v>17.55</v>
      </c>
      <c r="R263" s="30">
        <v>2.4300000000000002</v>
      </c>
      <c r="S263" s="30">
        <v>2.27</v>
      </c>
      <c r="T263" s="30">
        <f t="shared" si="4"/>
        <v>2.0548118660000001</v>
      </c>
      <c r="U263" s="30">
        <v>2.4500000000000002</v>
      </c>
      <c r="V263" s="30"/>
      <c r="W263" s="30">
        <v>2.37</v>
      </c>
      <c r="X263" s="30">
        <v>2.4700000000000002</v>
      </c>
      <c r="Y263" s="30">
        <v>2.44</v>
      </c>
      <c r="AA263" s="338">
        <v>1.86</v>
      </c>
      <c r="AB263" s="25">
        <v>0.97287000000000001</v>
      </c>
      <c r="AC263" s="30">
        <f t="shared" si="1"/>
        <v>1.9083661287930003</v>
      </c>
      <c r="AE263" s="338">
        <v>2</v>
      </c>
      <c r="AF263" s="25">
        <v>0.97419999999999995</v>
      </c>
      <c r="AG263" s="30">
        <f t="shared" si="5"/>
        <v>2.0548118660000001</v>
      </c>
      <c r="AJ263" s="25">
        <v>2.35</v>
      </c>
    </row>
    <row r="264" spans="1:36" x14ac:dyDescent="0.2">
      <c r="A264" s="111">
        <v>41121</v>
      </c>
      <c r="B264" s="32">
        <v>2.93</v>
      </c>
      <c r="C264" s="32">
        <v>2.67</v>
      </c>
      <c r="D264" s="32">
        <f t="shared" si="0"/>
        <v>2.3061266205000002</v>
      </c>
      <c r="E264" s="32">
        <v>2.9</v>
      </c>
      <c r="F264" s="32"/>
      <c r="G264" s="32">
        <v>2.74</v>
      </c>
      <c r="H264" s="32">
        <v>2.83</v>
      </c>
      <c r="J264" s="30">
        <v>2.95</v>
      </c>
      <c r="K264" s="30"/>
      <c r="L264" s="30">
        <v>8.49</v>
      </c>
      <c r="R264" s="30">
        <v>2.77</v>
      </c>
      <c r="S264" s="30">
        <v>2.4500000000000002</v>
      </c>
      <c r="T264" s="30">
        <f t="shared" si="4"/>
        <v>2.12411061765</v>
      </c>
      <c r="U264" s="30">
        <v>2.78</v>
      </c>
      <c r="V264" s="30"/>
      <c r="W264" s="30">
        <v>2.4900000000000002</v>
      </c>
      <c r="X264" s="30">
        <v>2.61</v>
      </c>
      <c r="Y264" s="30">
        <v>2.74</v>
      </c>
      <c r="AA264" s="338">
        <v>2.2200000000000002</v>
      </c>
      <c r="AB264" s="25">
        <v>0.98499999999999999</v>
      </c>
      <c r="AC264" s="30">
        <f t="shared" si="1"/>
        <v>2.3061266205000002</v>
      </c>
      <c r="AE264" s="338">
        <v>2.0699999999999998</v>
      </c>
      <c r="AF264" s="25">
        <v>0.97299999999999998</v>
      </c>
      <c r="AG264" s="30">
        <f t="shared" si="5"/>
        <v>2.12411061765</v>
      </c>
      <c r="AJ264" s="25">
        <v>2.85</v>
      </c>
    </row>
    <row r="265" spans="1:36" x14ac:dyDescent="0.2">
      <c r="A265" s="111">
        <v>41152</v>
      </c>
      <c r="B265" s="32">
        <v>2.86</v>
      </c>
      <c r="C265" s="32">
        <v>2.72</v>
      </c>
      <c r="D265" s="32">
        <f t="shared" si="0"/>
        <v>2.2493773655040004</v>
      </c>
      <c r="E265" s="32">
        <v>2.85</v>
      </c>
      <c r="F265" s="32"/>
      <c r="G265" s="32">
        <v>2.76</v>
      </c>
      <c r="H265" s="32">
        <v>2.78</v>
      </c>
      <c r="J265" s="30">
        <v>2.84</v>
      </c>
      <c r="K265" s="30"/>
      <c r="L265" s="30">
        <v>15.15</v>
      </c>
      <c r="R265" s="30">
        <v>3.01</v>
      </c>
      <c r="S265" s="30">
        <v>2.81</v>
      </c>
      <c r="T265" s="30">
        <f t="shared" si="4"/>
        <v>2.4691753725750005</v>
      </c>
      <c r="U265" s="30">
        <v>3.12</v>
      </c>
      <c r="V265" s="30"/>
      <c r="W265" s="30">
        <v>2.84</v>
      </c>
      <c r="X265" s="30">
        <v>2.97</v>
      </c>
      <c r="Y265" s="30">
        <v>2.99</v>
      </c>
      <c r="AA265" s="338">
        <v>2.12</v>
      </c>
      <c r="AB265" s="25">
        <v>1.0060800000000001</v>
      </c>
      <c r="AC265" s="30">
        <f t="shared" si="1"/>
        <v>2.2493773655040004</v>
      </c>
      <c r="AE265" s="338">
        <v>2.35</v>
      </c>
      <c r="AF265" s="25">
        <v>0.99629999999999996</v>
      </c>
      <c r="AG265" s="30">
        <f t="shared" si="5"/>
        <v>2.4691753725750005</v>
      </c>
      <c r="AJ265" s="25">
        <v>2.78</v>
      </c>
    </row>
    <row r="266" spans="1:36" x14ac:dyDescent="0.2">
      <c r="A266" s="111">
        <v>41182</v>
      </c>
      <c r="B266" s="32">
        <v>2.83</v>
      </c>
      <c r="C266" s="32">
        <v>2.68</v>
      </c>
      <c r="D266" s="32">
        <f t="shared" si="0"/>
        <v>2.3910201750780007</v>
      </c>
      <c r="E266" s="32">
        <v>2.84</v>
      </c>
      <c r="F266" s="32"/>
      <c r="G266" s="32">
        <v>2.75</v>
      </c>
      <c r="H266" s="32">
        <v>2.74</v>
      </c>
      <c r="J266" s="30">
        <v>2.82</v>
      </c>
      <c r="K266" s="30"/>
      <c r="L266" s="30">
        <v>8.4</v>
      </c>
      <c r="R266" s="30">
        <v>2.63</v>
      </c>
      <c r="S266" s="30">
        <v>2.39</v>
      </c>
      <c r="T266" s="30">
        <f t="shared" si="4"/>
        <v>2.0860622176800003</v>
      </c>
      <c r="U266" s="30">
        <v>2.62</v>
      </c>
      <c r="V266" s="30"/>
      <c r="W266" s="30">
        <v>2.48</v>
      </c>
      <c r="X266" s="30">
        <v>2.4700000000000002</v>
      </c>
      <c r="Y266" s="30">
        <v>2.52</v>
      </c>
      <c r="AA266" s="338">
        <v>2.2200000000000002</v>
      </c>
      <c r="AB266" s="25">
        <v>1.0212600000000001</v>
      </c>
      <c r="AC266" s="30">
        <f t="shared" si="1"/>
        <v>2.3910201750780007</v>
      </c>
      <c r="AE266" s="338">
        <v>1.96</v>
      </c>
      <c r="AF266" s="25">
        <v>1.0092000000000001</v>
      </c>
      <c r="AG266" s="30">
        <f t="shared" si="5"/>
        <v>2.0860622176800003</v>
      </c>
      <c r="AJ266" s="25">
        <v>2.75</v>
      </c>
    </row>
    <row r="267" spans="1:36" x14ac:dyDescent="0.2">
      <c r="A267" s="111">
        <v>41213</v>
      </c>
      <c r="B267" s="32">
        <v>3.3</v>
      </c>
      <c r="C267" s="32">
        <v>3.23</v>
      </c>
      <c r="D267" s="32">
        <f t="shared" si="0"/>
        <v>3.0820608722879999</v>
      </c>
      <c r="E267" s="32">
        <v>3.23</v>
      </c>
      <c r="F267" s="32"/>
      <c r="G267" s="32">
        <v>3.26</v>
      </c>
      <c r="H267" s="32">
        <v>3.26</v>
      </c>
      <c r="J267" s="30">
        <v>3.31</v>
      </c>
      <c r="K267" s="30"/>
      <c r="L267" s="30">
        <v>11.57</v>
      </c>
      <c r="R267" s="30">
        <v>3.03</v>
      </c>
      <c r="S267" s="30">
        <v>2.73</v>
      </c>
      <c r="T267" s="30">
        <f t="shared" si="4"/>
        <v>2.6287649874500008</v>
      </c>
      <c r="U267" s="30">
        <v>2.97</v>
      </c>
      <c r="V267" s="30"/>
      <c r="W267" s="30">
        <v>2.78</v>
      </c>
      <c r="X267" s="30">
        <v>2.78</v>
      </c>
      <c r="Y267" s="30">
        <v>2.95</v>
      </c>
      <c r="AA267" s="338">
        <v>2.88</v>
      </c>
      <c r="AB267" s="25">
        <v>1.01474</v>
      </c>
      <c r="AC267" s="30">
        <f t="shared" si="1"/>
        <v>3.0820608722879999</v>
      </c>
      <c r="AE267" s="338">
        <v>2.4500000000000002</v>
      </c>
      <c r="AF267" s="25">
        <v>1.0174000000000001</v>
      </c>
      <c r="AG267" s="30">
        <f t="shared" si="5"/>
        <v>2.6287649874500008</v>
      </c>
    </row>
    <row r="268" spans="1:36" x14ac:dyDescent="0.2">
      <c r="A268" s="111">
        <v>41243</v>
      </c>
      <c r="B268" s="32">
        <v>3.54</v>
      </c>
      <c r="C268" s="32">
        <v>3.44</v>
      </c>
      <c r="D268" s="32">
        <f t="shared" si="0"/>
        <v>3.3725314779694999</v>
      </c>
      <c r="E268" s="32">
        <v>3.48</v>
      </c>
      <c r="F268" s="32"/>
      <c r="G268" s="32">
        <v>3.42</v>
      </c>
      <c r="H268" s="32">
        <v>3.48</v>
      </c>
      <c r="J268" s="30">
        <v>3.66</v>
      </c>
      <c r="K268" s="30"/>
      <c r="L268" s="30">
        <v>8.86</v>
      </c>
      <c r="R268" s="30">
        <v>3.47</v>
      </c>
      <c r="S268" s="30">
        <v>3.36</v>
      </c>
      <c r="T268" s="30">
        <f t="shared" si="4"/>
        <v>3.3101665035600005</v>
      </c>
      <c r="U268" s="30">
        <v>3.37</v>
      </c>
      <c r="V268" s="30"/>
      <c r="W268" s="30">
        <v>3.31</v>
      </c>
      <c r="X268" s="30">
        <v>3.37</v>
      </c>
      <c r="Y268" s="30">
        <v>3.46</v>
      </c>
      <c r="AA268" s="338">
        <v>3.19</v>
      </c>
      <c r="AB268" s="25">
        <v>1.00247</v>
      </c>
      <c r="AC268" s="30">
        <f t="shared" si="1"/>
        <v>3.3725314779694999</v>
      </c>
      <c r="AE268" s="338">
        <v>3.14</v>
      </c>
      <c r="AF268" s="25">
        <v>0.99960000000000004</v>
      </c>
      <c r="AG268" s="30">
        <f t="shared" si="5"/>
        <v>3.3101665035600005</v>
      </c>
    </row>
    <row r="269" spans="1:36" x14ac:dyDescent="0.2">
      <c r="A269" s="111">
        <v>41274</v>
      </c>
      <c r="B269" s="32">
        <v>3.34</v>
      </c>
      <c r="C269" s="32">
        <v>3.25</v>
      </c>
      <c r="D269" s="32">
        <f t="shared" si="0"/>
        <v>3.1968755418000003</v>
      </c>
      <c r="E269" s="32">
        <v>3.3</v>
      </c>
      <c r="F269" s="32"/>
      <c r="G269" s="32">
        <v>3.26</v>
      </c>
      <c r="H269" s="32">
        <v>3.25</v>
      </c>
      <c r="J269" s="30">
        <v>3.28</v>
      </c>
      <c r="K269" s="30"/>
      <c r="L269" s="30">
        <v>11.76</v>
      </c>
      <c r="R269" s="30">
        <v>3.7</v>
      </c>
      <c r="S269" s="30">
        <v>3.54</v>
      </c>
      <c r="T269" s="30">
        <f t="shared" si="4"/>
        <v>3.4123966632</v>
      </c>
      <c r="U269" s="30">
        <v>3.7</v>
      </c>
      <c r="V269" s="30"/>
      <c r="W269" s="30">
        <v>3.57</v>
      </c>
      <c r="X269" s="30">
        <v>3.57</v>
      </c>
      <c r="Y269" s="30">
        <v>3.77</v>
      </c>
      <c r="AA269" s="338">
        <v>3</v>
      </c>
      <c r="AB269" s="25">
        <v>1.01044</v>
      </c>
      <c r="AC269" s="30">
        <f t="shared" si="1"/>
        <v>3.1968755418000003</v>
      </c>
      <c r="AE269" s="338">
        <v>3.21</v>
      </c>
      <c r="AF269" s="25">
        <v>1.008</v>
      </c>
      <c r="AG269" s="30">
        <f t="shared" si="5"/>
        <v>3.4123966632</v>
      </c>
    </row>
    <row r="270" spans="1:36" x14ac:dyDescent="0.2">
      <c r="A270" s="111">
        <v>41305</v>
      </c>
      <c r="B270" s="32">
        <v>3.33</v>
      </c>
      <c r="C270" s="32">
        <v>3.32</v>
      </c>
      <c r="D270" s="32">
        <f t="shared" si="0"/>
        <v>3.0631081752</v>
      </c>
      <c r="E270" s="32">
        <v>3.27</v>
      </c>
      <c r="F270" s="32"/>
      <c r="G270" s="32">
        <v>3.34</v>
      </c>
      <c r="H270" s="32">
        <v>3.28</v>
      </c>
      <c r="J270" s="30">
        <v>3.26</v>
      </c>
      <c r="K270" s="30"/>
      <c r="L270" s="30">
        <v>10.11</v>
      </c>
      <c r="R270" s="30">
        <v>3.35</v>
      </c>
      <c r="S270" s="30">
        <v>3.23</v>
      </c>
      <c r="T270" s="30">
        <f t="shared" si="4"/>
        <v>3.0793640108100004</v>
      </c>
      <c r="U270" s="30">
        <v>3.32</v>
      </c>
      <c r="V270" s="30"/>
      <c r="W270" s="30">
        <v>3.24</v>
      </c>
      <c r="X270" s="30">
        <v>3.26</v>
      </c>
      <c r="Y270" s="30">
        <v>3.22</v>
      </c>
      <c r="AA270" s="338">
        <v>2.88</v>
      </c>
      <c r="AB270" s="25">
        <v>1.0085</v>
      </c>
      <c r="AC270" s="30">
        <f t="shared" si="1"/>
        <v>3.0631081752</v>
      </c>
      <c r="AE270" s="338">
        <v>2.91</v>
      </c>
      <c r="AF270" s="25">
        <v>1.0034000000000001</v>
      </c>
      <c r="AG270" s="30">
        <f t="shared" si="5"/>
        <v>3.0793640108100004</v>
      </c>
    </row>
    <row r="271" spans="1:36" x14ac:dyDescent="0.2">
      <c r="A271" s="111">
        <v>41333</v>
      </c>
      <c r="B271" s="32">
        <v>3.32</v>
      </c>
      <c r="C271" s="32">
        <v>3.29</v>
      </c>
      <c r="D271" s="32">
        <f t="shared" si="0"/>
        <v>3.060413844798</v>
      </c>
      <c r="E271" s="32">
        <v>3.26</v>
      </c>
      <c r="F271" s="32"/>
      <c r="G271" s="32">
        <v>3.29</v>
      </c>
      <c r="H271" s="32">
        <v>3.27</v>
      </c>
      <c r="J271" s="30">
        <v>3.37</v>
      </c>
      <c r="K271" s="30"/>
      <c r="L271" s="30">
        <v>10.85</v>
      </c>
      <c r="R271" s="30">
        <v>3.22</v>
      </c>
      <c r="S271" s="30">
        <v>3.19</v>
      </c>
      <c r="T271" s="30">
        <f t="shared" si="4"/>
        <v>2.9891163868000001</v>
      </c>
      <c r="U271" s="30">
        <v>3.23</v>
      </c>
      <c r="V271" s="30"/>
      <c r="W271" s="30">
        <v>3.24</v>
      </c>
      <c r="X271" s="30">
        <v>3.2</v>
      </c>
      <c r="Y271" s="30">
        <v>3.13</v>
      </c>
      <c r="AA271" s="338">
        <v>2.92</v>
      </c>
      <c r="AB271" s="25">
        <v>0.99380999999999997</v>
      </c>
      <c r="AC271" s="30">
        <f t="shared" si="1"/>
        <v>3.060413844798</v>
      </c>
      <c r="AE271" s="338">
        <v>2.84</v>
      </c>
      <c r="AF271" s="25">
        <v>0.998</v>
      </c>
      <c r="AG271" s="30">
        <f t="shared" si="5"/>
        <v>2.9891163868000001</v>
      </c>
    </row>
    <row r="272" spans="1:36" x14ac:dyDescent="0.2">
      <c r="A272" s="111">
        <v>41364</v>
      </c>
      <c r="B272" s="32">
        <v>3.78</v>
      </c>
      <c r="C272" s="32">
        <v>3.67</v>
      </c>
      <c r="D272" s="32">
        <f t="shared" si="0"/>
        <v>3.3635832806175006</v>
      </c>
      <c r="E272" s="32">
        <v>3.74</v>
      </c>
      <c r="F272" s="32"/>
      <c r="G272" s="32">
        <v>3.65</v>
      </c>
      <c r="H272" s="32">
        <v>3.7</v>
      </c>
      <c r="J272" s="30">
        <v>3.84</v>
      </c>
      <c r="K272" s="30"/>
      <c r="L272" s="30">
        <v>10.02</v>
      </c>
      <c r="R272" s="30">
        <v>3.43</v>
      </c>
      <c r="S272" s="30">
        <v>3.21</v>
      </c>
      <c r="T272" s="30">
        <f t="shared" si="4"/>
        <v>3.1049953737700005</v>
      </c>
      <c r="U272" s="30">
        <v>3.35</v>
      </c>
      <c r="V272" s="30"/>
      <c r="W272" s="30">
        <v>3.25</v>
      </c>
      <c r="X272" s="30">
        <v>3.18</v>
      </c>
      <c r="Y272" s="30">
        <v>3.4</v>
      </c>
      <c r="AA272" s="338">
        <v>3.27</v>
      </c>
      <c r="AB272" s="25">
        <v>0.97535000000000005</v>
      </c>
      <c r="AC272" s="30">
        <f t="shared" si="1"/>
        <v>3.3635832806175006</v>
      </c>
      <c r="AE272" s="338">
        <v>3.02</v>
      </c>
      <c r="AF272" s="25">
        <v>0.97489999999999999</v>
      </c>
      <c r="AG272" s="30">
        <f t="shared" si="5"/>
        <v>3.1049953737700005</v>
      </c>
    </row>
    <row r="273" spans="1:33" x14ac:dyDescent="0.2">
      <c r="A273" s="111">
        <v>41394</v>
      </c>
      <c r="B273" s="32">
        <v>4.1500000000000004</v>
      </c>
      <c r="C273" s="32">
        <v>3.93</v>
      </c>
      <c r="D273" s="32">
        <f t="shared" si="0"/>
        <v>3.6027879965340004</v>
      </c>
      <c r="E273" s="32">
        <v>4.1399999999999997</v>
      </c>
      <c r="F273" s="32"/>
      <c r="G273" s="32">
        <v>3.95</v>
      </c>
      <c r="H273" s="32">
        <v>4.05</v>
      </c>
      <c r="J273" s="30">
        <v>4.1500000000000004</v>
      </c>
      <c r="K273" s="30"/>
      <c r="L273" s="30">
        <v>11.36</v>
      </c>
      <c r="R273" s="30">
        <v>3.98</v>
      </c>
      <c r="S273" s="30">
        <v>3.74</v>
      </c>
      <c r="T273" s="30">
        <f t="shared" si="4"/>
        <v>3.5265270985000003</v>
      </c>
      <c r="U273" s="30">
        <v>3.92</v>
      </c>
      <c r="V273" s="30"/>
      <c r="W273" s="30">
        <v>3.77</v>
      </c>
      <c r="X273" s="30">
        <v>3.82</v>
      </c>
      <c r="Y273" s="30">
        <v>4.0199999999999996</v>
      </c>
      <c r="AA273" s="338">
        <v>3.48</v>
      </c>
      <c r="AB273" s="25">
        <v>0.98167000000000004</v>
      </c>
      <c r="AC273" s="30">
        <f t="shared" si="1"/>
        <v>3.6027879965340004</v>
      </c>
      <c r="AE273" s="338">
        <v>3.4</v>
      </c>
      <c r="AF273" s="25">
        <v>0.98350000000000004</v>
      </c>
      <c r="AG273" s="30">
        <f t="shared" si="5"/>
        <v>3.5265270985000003</v>
      </c>
    </row>
    <row r="274" spans="1:33" x14ac:dyDescent="0.2">
      <c r="A274" s="111">
        <v>41425</v>
      </c>
      <c r="B274" s="32">
        <v>4.05</v>
      </c>
      <c r="C274" s="32">
        <v>3.85</v>
      </c>
      <c r="D274" s="32">
        <f t="shared" si="0"/>
        <v>3.5519281335440005</v>
      </c>
      <c r="E274" s="32">
        <v>4.07</v>
      </c>
      <c r="F274" s="32"/>
      <c r="G274" s="32">
        <v>3.89</v>
      </c>
      <c r="H274" s="32">
        <v>3.95</v>
      </c>
      <c r="J274" s="30">
        <v>4.07</v>
      </c>
      <c r="K274" s="30"/>
      <c r="L274" s="30">
        <v>12.84</v>
      </c>
      <c r="R274" s="30">
        <v>4.17</v>
      </c>
      <c r="S274" s="30">
        <v>3.85</v>
      </c>
      <c r="T274" s="30">
        <f t="shared" si="4"/>
        <v>3.5759969789200001</v>
      </c>
      <c r="U274" s="30">
        <v>4.2300000000000004</v>
      </c>
      <c r="V274" s="30"/>
      <c r="W274" s="30">
        <v>3.93</v>
      </c>
      <c r="X274" s="30">
        <v>4.03</v>
      </c>
      <c r="Y274" s="30">
        <v>4.12</v>
      </c>
      <c r="AA274" s="338">
        <v>3.43</v>
      </c>
      <c r="AB274" s="446">
        <v>0.98192000000000002</v>
      </c>
      <c r="AC274" s="449">
        <f t="shared" si="1"/>
        <v>3.5519281335440005</v>
      </c>
      <c r="AE274" s="338">
        <v>3.44</v>
      </c>
      <c r="AF274" s="25">
        <v>0.98570000000000002</v>
      </c>
      <c r="AG274" s="30">
        <f t="shared" si="5"/>
        <v>3.5759969789200001</v>
      </c>
    </row>
    <row r="275" spans="1:33" x14ac:dyDescent="0.2">
      <c r="A275" s="111">
        <v>41455</v>
      </c>
      <c r="B275" s="32">
        <v>3.85</v>
      </c>
      <c r="C275" s="32">
        <v>3.61</v>
      </c>
      <c r="D275" s="32">
        <f t="shared" si="0"/>
        <v>3.2554800755040003</v>
      </c>
      <c r="E275" s="32">
        <v>3.81</v>
      </c>
      <c r="F275" s="32"/>
      <c r="G275" s="32">
        <v>3.67</v>
      </c>
      <c r="H275" s="32">
        <v>3.72</v>
      </c>
      <c r="J275" s="30">
        <v>3.63</v>
      </c>
      <c r="K275" s="30"/>
      <c r="L275" s="30">
        <v>13.38</v>
      </c>
      <c r="R275" s="30">
        <v>4.1500000000000004</v>
      </c>
      <c r="S275" s="30">
        <v>3.86</v>
      </c>
      <c r="T275" s="30">
        <f t="shared" si="4"/>
        <v>3.5806531041450005</v>
      </c>
      <c r="U275" s="30">
        <v>4.1500000000000004</v>
      </c>
      <c r="V275" s="30"/>
      <c r="W275" s="30">
        <v>3.94</v>
      </c>
      <c r="X275" s="30">
        <v>4.04</v>
      </c>
      <c r="Y275" s="30">
        <v>4.0999999999999996</v>
      </c>
      <c r="AA275" s="338">
        <v>3.18</v>
      </c>
      <c r="AB275" s="25">
        <v>0.97072000000000003</v>
      </c>
      <c r="AC275" s="30">
        <f t="shared" si="1"/>
        <v>3.2554800755040003</v>
      </c>
      <c r="AE275" s="338">
        <v>3.51</v>
      </c>
      <c r="AF275" s="25">
        <v>0.96730000000000005</v>
      </c>
      <c r="AG275" s="449">
        <f t="shared" si="5"/>
        <v>3.5806531041450005</v>
      </c>
    </row>
    <row r="276" spans="1:33" x14ac:dyDescent="0.2">
      <c r="A276" s="111">
        <v>41486</v>
      </c>
      <c r="B276" s="32">
        <v>3.63</v>
      </c>
      <c r="C276" s="32">
        <v>3.45</v>
      </c>
      <c r="D276" s="32">
        <f t="shared" si="0"/>
        <v>2.7317397052800003</v>
      </c>
      <c r="E276" s="32">
        <v>3.61</v>
      </c>
      <c r="F276" s="32"/>
      <c r="G276" s="32">
        <v>3.51</v>
      </c>
      <c r="H276" s="32">
        <v>3.54</v>
      </c>
      <c r="J276" s="30">
        <v>3.29</v>
      </c>
      <c r="K276" s="30"/>
      <c r="L276" s="30">
        <v>12.89</v>
      </c>
      <c r="R276" s="30">
        <v>3.71</v>
      </c>
      <c r="S276" s="30">
        <v>3.43</v>
      </c>
      <c r="T276" s="30">
        <f t="shared" si="4"/>
        <v>3.0558408232350001</v>
      </c>
      <c r="U276" s="30">
        <v>3.63</v>
      </c>
      <c r="V276" s="30"/>
      <c r="W276" s="30">
        <v>3.52</v>
      </c>
      <c r="X276" s="30">
        <v>3.55</v>
      </c>
      <c r="Y276" s="30">
        <v>3.44</v>
      </c>
      <c r="AA276" s="338">
        <v>2.7</v>
      </c>
      <c r="AB276" s="25">
        <v>0.95935999999999999</v>
      </c>
      <c r="AC276" s="30">
        <f t="shared" si="1"/>
        <v>2.7317397052800003</v>
      </c>
      <c r="AE276" s="338">
        <v>3.03</v>
      </c>
      <c r="AF276" s="25">
        <v>0.95630000000000004</v>
      </c>
      <c r="AG276" s="30">
        <f t="shared" si="5"/>
        <v>3.0558408232350001</v>
      </c>
    </row>
    <row r="277" spans="1:33" x14ac:dyDescent="0.2">
      <c r="A277" s="111">
        <v>41517</v>
      </c>
      <c r="B277" s="32">
        <v>3.42</v>
      </c>
      <c r="C277" s="32">
        <v>3.25</v>
      </c>
      <c r="D277" s="32">
        <f t="shared" si="0"/>
        <v>2.3372493637650003</v>
      </c>
      <c r="E277" s="32">
        <v>3.4</v>
      </c>
      <c r="F277" s="32"/>
      <c r="G277" s="32">
        <v>3.32</v>
      </c>
      <c r="H277" s="32">
        <v>3.34</v>
      </c>
      <c r="I277" s="133"/>
      <c r="J277" s="30">
        <v>3.1</v>
      </c>
      <c r="K277" s="30"/>
      <c r="L277" s="30">
        <v>13.25</v>
      </c>
      <c r="M277" s="30"/>
      <c r="N277" s="30"/>
      <c r="O277" s="30"/>
      <c r="P277" s="30"/>
      <c r="Q277" s="30"/>
      <c r="R277" s="30">
        <v>3.45</v>
      </c>
      <c r="S277" s="30">
        <v>3.31</v>
      </c>
      <c r="T277" s="30">
        <f t="shared" si="4"/>
        <v>2.5343062857450001</v>
      </c>
      <c r="U277" s="30">
        <v>3.49</v>
      </c>
      <c r="V277" s="30"/>
      <c r="W277" s="30">
        <v>3.43</v>
      </c>
      <c r="X277" s="30">
        <v>3.4</v>
      </c>
      <c r="Y277" s="30">
        <v>2.94</v>
      </c>
      <c r="AA277" s="338">
        <v>2.2999999999999998</v>
      </c>
      <c r="AB277" s="25">
        <v>0.96357000000000004</v>
      </c>
      <c r="AC277" s="30">
        <f t="shared" si="1"/>
        <v>2.3372493637650003</v>
      </c>
      <c r="AE277" s="338">
        <v>2.4700000000000002</v>
      </c>
      <c r="AF277" s="25">
        <v>0.97289999999999999</v>
      </c>
      <c r="AG277" s="30">
        <f t="shared" si="5"/>
        <v>2.5343062857450001</v>
      </c>
    </row>
    <row r="278" spans="1:33" x14ac:dyDescent="0.2">
      <c r="A278" s="111">
        <v>41547</v>
      </c>
      <c r="B278" s="32">
        <v>3.62</v>
      </c>
      <c r="C278" s="32">
        <v>3.45</v>
      </c>
      <c r="D278" s="32">
        <f t="shared" si="0"/>
        <v>1.9911434929120002</v>
      </c>
      <c r="E278" s="32">
        <v>3.64</v>
      </c>
      <c r="F278" s="32"/>
      <c r="G278" s="32">
        <v>3.54</v>
      </c>
      <c r="H278" s="32">
        <v>3.53</v>
      </c>
      <c r="I278" s="133"/>
      <c r="J278" s="30">
        <v>3.4</v>
      </c>
      <c r="K278" s="30"/>
      <c r="L278" s="30">
        <v>13.53</v>
      </c>
      <c r="M278" s="30"/>
      <c r="N278" s="30"/>
      <c r="O278" s="30"/>
      <c r="P278" s="30"/>
      <c r="Q278" s="30"/>
      <c r="R278" s="30">
        <v>3.57</v>
      </c>
      <c r="S278" s="30">
        <v>3.28</v>
      </c>
      <c r="T278" s="30">
        <f t="shared" si="4"/>
        <v>2.5004689634700008</v>
      </c>
      <c r="U278" s="30">
        <v>3.5</v>
      </c>
      <c r="V278" s="30"/>
      <c r="W278" s="30">
        <v>3.37</v>
      </c>
      <c r="X278" s="30">
        <v>3.38</v>
      </c>
      <c r="Y278" s="30">
        <v>3.17</v>
      </c>
      <c r="AA278" s="25">
        <v>1.96</v>
      </c>
      <c r="AB278" s="25">
        <v>0.96328000000000003</v>
      </c>
      <c r="AC278" s="30">
        <f t="shared" si="1"/>
        <v>1.9911434929120002</v>
      </c>
      <c r="AE278" s="338">
        <v>2.4900000000000002</v>
      </c>
      <c r="AF278" s="25">
        <v>0.95220000000000005</v>
      </c>
      <c r="AG278" s="30">
        <f t="shared" si="5"/>
        <v>2.5004689634700008</v>
      </c>
    </row>
    <row r="279" spans="1:33" x14ac:dyDescent="0.2">
      <c r="A279" s="111">
        <v>41578</v>
      </c>
      <c r="B279" s="32">
        <v>3.67</v>
      </c>
      <c r="C279" s="32">
        <v>3.58</v>
      </c>
      <c r="D279" s="32">
        <f t="shared" si="0"/>
        <v>3.1090134569200001</v>
      </c>
      <c r="E279" s="32">
        <v>3.64</v>
      </c>
      <c r="F279" s="32"/>
      <c r="G279" s="32">
        <v>3.55</v>
      </c>
      <c r="H279" s="32">
        <v>3.64</v>
      </c>
      <c r="I279" s="133"/>
      <c r="J279" s="30">
        <v>3.43</v>
      </c>
      <c r="K279" s="30"/>
      <c r="L279" s="30">
        <v>13.09</v>
      </c>
      <c r="M279" s="30"/>
      <c r="N279" s="30"/>
      <c r="O279" s="30"/>
      <c r="P279" s="30"/>
      <c r="Q279" s="30"/>
      <c r="R279" s="30">
        <v>3.5</v>
      </c>
      <c r="S279" s="30">
        <v>3.29</v>
      </c>
      <c r="T279" s="30">
        <f t="shared" si="4"/>
        <v>2.4371941726999999</v>
      </c>
      <c r="U279" s="30">
        <v>3.47</v>
      </c>
      <c r="V279" s="30"/>
      <c r="W279" s="30">
        <v>3.34</v>
      </c>
      <c r="X279" s="30">
        <v>3.37</v>
      </c>
      <c r="Y279" s="30">
        <v>3.25</v>
      </c>
      <c r="AA279" s="25">
        <v>3.05</v>
      </c>
      <c r="AB279" s="25">
        <v>0.96655999999999997</v>
      </c>
      <c r="AC279" s="30">
        <f t="shared" si="1"/>
        <v>3.1090134569200001</v>
      </c>
      <c r="AE279" s="338">
        <v>2.38</v>
      </c>
      <c r="AF279" s="25">
        <v>0.97099999999999997</v>
      </c>
      <c r="AG279" s="30">
        <f t="shared" si="5"/>
        <v>2.4371941726999999</v>
      </c>
    </row>
    <row r="280" spans="1:33" x14ac:dyDescent="0.2">
      <c r="A280" s="111">
        <v>41608</v>
      </c>
      <c r="B280" s="498">
        <v>3.61</v>
      </c>
      <c r="C280" s="498">
        <v>3.44</v>
      </c>
      <c r="D280" s="498">
        <f t="shared" si="0"/>
        <v>3.2449143096650004</v>
      </c>
      <c r="E280" s="498">
        <v>3.53</v>
      </c>
      <c r="F280" s="498"/>
      <c r="G280" s="498">
        <v>3.49</v>
      </c>
      <c r="H280" s="498">
        <v>3.48</v>
      </c>
      <c r="I280" s="499"/>
      <c r="J280" s="449">
        <v>3.23</v>
      </c>
      <c r="K280" s="449"/>
      <c r="L280" s="30">
        <v>13.45</v>
      </c>
      <c r="M280" s="30"/>
      <c r="N280" s="30"/>
      <c r="O280" s="30"/>
      <c r="P280" s="30"/>
      <c r="Q280" s="30"/>
      <c r="R280" s="30">
        <v>3.49</v>
      </c>
      <c r="S280" s="30">
        <v>3.54</v>
      </c>
      <c r="T280" s="30">
        <f t="shared" si="4"/>
        <v>3.3062433357599996</v>
      </c>
      <c r="U280" s="30">
        <v>3.53</v>
      </c>
      <c r="V280" s="30"/>
      <c r="W280" s="30">
        <v>3.48</v>
      </c>
      <c r="X280" s="30">
        <v>3.53</v>
      </c>
      <c r="Y280" s="30">
        <v>3.24</v>
      </c>
      <c r="AA280" s="25">
        <v>3.22</v>
      </c>
      <c r="AB280" s="25">
        <v>0.95555000000000001</v>
      </c>
      <c r="AC280" s="30">
        <f t="shared" si="1"/>
        <v>3.2449143096650004</v>
      </c>
      <c r="AE280" s="338">
        <v>3.28</v>
      </c>
      <c r="AF280" s="25">
        <v>0.95579999999999998</v>
      </c>
      <c r="AG280" s="30">
        <f t="shared" si="5"/>
        <v>3.3062433357599996</v>
      </c>
    </row>
    <row r="281" spans="1:33" x14ac:dyDescent="0.2">
      <c r="A281" s="111">
        <v>41639</v>
      </c>
      <c r="B281" s="32">
        <v>4.21</v>
      </c>
      <c r="C281" s="32">
        <v>4.4800000000000004</v>
      </c>
      <c r="D281" s="32">
        <f t="shared" si="0"/>
        <v>3.6506856569120005</v>
      </c>
      <c r="E281" s="32">
        <v>4.1900000000000004</v>
      </c>
      <c r="F281" s="32"/>
      <c r="G281" s="32">
        <v>4.43</v>
      </c>
      <c r="H281" s="32">
        <v>4.25</v>
      </c>
      <c r="I281" s="133"/>
      <c r="J281" s="30">
        <v>3.52</v>
      </c>
      <c r="K281" s="30"/>
      <c r="L281" s="30">
        <v>12.69</v>
      </c>
      <c r="M281" s="30"/>
      <c r="N281" s="30"/>
      <c r="O281" s="30"/>
      <c r="P281" s="30"/>
      <c r="Q281" s="30"/>
      <c r="R281" s="30">
        <v>3.82</v>
      </c>
      <c r="S281" s="30">
        <v>3.59</v>
      </c>
      <c r="T281" s="30">
        <f t="shared" si="4"/>
        <v>3.3524259812250006</v>
      </c>
      <c r="U281" s="30">
        <v>3.72</v>
      </c>
      <c r="V281" s="30"/>
      <c r="W281" s="30">
        <v>3.61</v>
      </c>
      <c r="X281" s="30">
        <v>3.61</v>
      </c>
      <c r="Y281" s="30">
        <v>3.31</v>
      </c>
      <c r="AA281" s="25">
        <v>3.68</v>
      </c>
      <c r="AB281" s="25">
        <v>0.94066000000000005</v>
      </c>
      <c r="AC281" s="30">
        <f t="shared" si="1"/>
        <v>3.6506856569120005</v>
      </c>
      <c r="AE281" s="338">
        <v>3.35</v>
      </c>
      <c r="AF281" s="25">
        <v>0.94889999999999997</v>
      </c>
      <c r="AG281" s="30">
        <f t="shared" si="5"/>
        <v>3.3524259812250006</v>
      </c>
    </row>
    <row r="282" spans="1:33" x14ac:dyDescent="0.2">
      <c r="A282" s="111">
        <v>41670</v>
      </c>
      <c r="B282" s="32">
        <v>4.67</v>
      </c>
      <c r="C282" s="32">
        <v>4.62</v>
      </c>
      <c r="D282" s="32">
        <f t="shared" si="0"/>
        <v>3.9653290930084997</v>
      </c>
      <c r="E282" s="32">
        <v>4.59</v>
      </c>
      <c r="F282" s="32"/>
      <c r="G282" s="32">
        <v>4.55</v>
      </c>
      <c r="H282" s="30">
        <v>4.6399999999999997</v>
      </c>
      <c r="I282" s="133"/>
      <c r="J282" s="30">
        <v>4.43</v>
      </c>
      <c r="K282" s="30"/>
      <c r="L282" s="30">
        <v>13.7</v>
      </c>
      <c r="M282" s="30"/>
      <c r="N282" s="30"/>
      <c r="O282" s="30"/>
      <c r="P282" s="30"/>
      <c r="Q282" s="30"/>
      <c r="R282" s="30">
        <v>4.41</v>
      </c>
      <c r="S282" s="30">
        <v>4.34</v>
      </c>
      <c r="T282" s="30">
        <f t="shared" si="4"/>
        <v>3.6685542097800004</v>
      </c>
      <c r="U282" s="30">
        <v>4.3099999999999996</v>
      </c>
      <c r="V282" s="30"/>
      <c r="W282" s="30">
        <v>4.33</v>
      </c>
      <c r="X282" s="30">
        <v>4.38</v>
      </c>
      <c r="Y282" s="30">
        <v>3.46</v>
      </c>
      <c r="AA282" s="25">
        <v>4.09</v>
      </c>
      <c r="AB282" s="25">
        <v>0.91930999999999996</v>
      </c>
      <c r="AC282" s="30">
        <f t="shared" si="1"/>
        <v>3.9653290930084997</v>
      </c>
      <c r="AE282" s="338">
        <v>3.72</v>
      </c>
      <c r="AF282" s="25">
        <v>0.93510000000000004</v>
      </c>
      <c r="AG282" s="30">
        <f t="shared" si="5"/>
        <v>3.6685542097800004</v>
      </c>
    </row>
    <row r="283" spans="1:33" x14ac:dyDescent="0.2">
      <c r="A283" s="111">
        <v>41698</v>
      </c>
      <c r="B283" s="32">
        <v>5.98</v>
      </c>
      <c r="C283" s="32">
        <v>7.18</v>
      </c>
      <c r="D283" s="498">
        <f t="shared" si="0"/>
        <v>6.6574071537530015</v>
      </c>
      <c r="E283" s="32">
        <v>6.14</v>
      </c>
      <c r="F283" s="32"/>
      <c r="G283" s="32">
        <v>6.9</v>
      </c>
      <c r="H283" s="30">
        <v>7.23</v>
      </c>
      <c r="I283" s="133"/>
      <c r="J283" s="30">
        <v>5.69</v>
      </c>
      <c r="K283" s="30"/>
      <c r="L283" s="30">
        <v>15.49</v>
      </c>
      <c r="M283" s="30"/>
      <c r="N283" s="30"/>
      <c r="O283" s="30"/>
      <c r="P283" s="30"/>
      <c r="Q283" s="30"/>
      <c r="R283" s="30">
        <v>5.57</v>
      </c>
      <c r="S283" s="30">
        <v>4.95</v>
      </c>
      <c r="T283" s="30">
        <f t="shared" si="4"/>
        <v>4.4253153499450004</v>
      </c>
      <c r="U283" s="30">
        <v>5.19</v>
      </c>
      <c r="V283" s="30"/>
      <c r="W283" s="30">
        <v>4.8600000000000003</v>
      </c>
      <c r="X283" s="30">
        <v>5.12</v>
      </c>
      <c r="Y283" s="30">
        <v>5.32</v>
      </c>
      <c r="AA283" s="25">
        <v>6.98</v>
      </c>
      <c r="AB283" s="25">
        <v>0.90439000000000003</v>
      </c>
      <c r="AC283" s="30">
        <f t="shared" si="1"/>
        <v>6.6574071537530015</v>
      </c>
      <c r="AE283" s="338">
        <v>4.6900000000000004</v>
      </c>
      <c r="AF283" s="25">
        <v>0.89470000000000005</v>
      </c>
      <c r="AG283" s="30">
        <f t="shared" si="5"/>
        <v>4.4253153499450004</v>
      </c>
    </row>
    <row r="284" spans="1:33" x14ac:dyDescent="0.2">
      <c r="A284" s="111">
        <v>41729</v>
      </c>
      <c r="B284" s="32">
        <v>4.88</v>
      </c>
      <c r="C284" s="32">
        <v>4.88</v>
      </c>
      <c r="D284" s="32">
        <f t="shared" si="0"/>
        <v>4.7725445966960001</v>
      </c>
      <c r="E284" s="32">
        <v>4.84</v>
      </c>
      <c r="F284" s="32"/>
      <c r="G284" s="32">
        <v>4.7699999999999996</v>
      </c>
      <c r="H284" s="30">
        <v>4.97</v>
      </c>
      <c r="I284" s="133"/>
      <c r="J284" s="30">
        <v>4.55</v>
      </c>
      <c r="K284" s="30"/>
      <c r="L284" s="30">
        <v>14.31</v>
      </c>
      <c r="M284" s="30"/>
      <c r="N284" s="30"/>
      <c r="O284" s="30"/>
      <c r="P284" s="30"/>
      <c r="Q284" s="30"/>
      <c r="R284" s="30">
        <v>4.8600000000000003</v>
      </c>
      <c r="S284" s="30">
        <v>5.2</v>
      </c>
      <c r="T284" s="449">
        <f t="shared" si="4"/>
        <v>5.4751350155400011</v>
      </c>
      <c r="U284" s="30">
        <v>4.6500000000000004</v>
      </c>
      <c r="V284" s="30"/>
      <c r="W284" s="30">
        <v>5.13</v>
      </c>
      <c r="X284" s="30">
        <v>5.1100000000000003</v>
      </c>
      <c r="Y284" s="30">
        <v>4.51</v>
      </c>
      <c r="AA284" s="25">
        <v>5.03</v>
      </c>
      <c r="AB284" s="25">
        <v>0.89968000000000004</v>
      </c>
      <c r="AC284" s="30">
        <f t="shared" si="1"/>
        <v>4.7725445966960001</v>
      </c>
      <c r="AE284" s="338">
        <v>5.78</v>
      </c>
      <c r="AF284" s="25">
        <v>0.8982</v>
      </c>
      <c r="AG284" s="30">
        <f t="shared" si="5"/>
        <v>5.4751350155400011</v>
      </c>
    </row>
    <row r="285" spans="1:33" x14ac:dyDescent="0.2">
      <c r="A285" s="111">
        <v>41759</v>
      </c>
      <c r="B285" s="32">
        <v>4.62</v>
      </c>
      <c r="C285" s="32">
        <v>4.3899999999999997</v>
      </c>
      <c r="D285" s="32">
        <f t="shared" si="0"/>
        <v>4.3427097826095009</v>
      </c>
      <c r="E285" s="32">
        <v>4.58</v>
      </c>
      <c r="F285" s="32"/>
      <c r="G285" s="32">
        <v>4.4800000000000004</v>
      </c>
      <c r="H285" s="30">
        <v>4.4800000000000004</v>
      </c>
      <c r="I285" s="133"/>
      <c r="J285" s="30">
        <v>4.17</v>
      </c>
      <c r="K285" s="30"/>
      <c r="L285" s="30">
        <v>13.23</v>
      </c>
      <c r="M285" s="30"/>
      <c r="N285" s="30"/>
      <c r="O285" s="30"/>
      <c r="P285" s="30"/>
      <c r="Q285" s="30"/>
      <c r="R285" s="30">
        <v>4.59</v>
      </c>
      <c r="S285" s="30">
        <v>4.24</v>
      </c>
      <c r="T285" s="30">
        <f t="shared" si="4"/>
        <v>4.3011344336950001</v>
      </c>
      <c r="U285" s="30">
        <v>4.4800000000000004</v>
      </c>
      <c r="V285" s="30"/>
      <c r="W285" s="30">
        <v>4.29</v>
      </c>
      <c r="X285" s="30">
        <v>4.34</v>
      </c>
      <c r="Y285" s="30">
        <v>4.2</v>
      </c>
      <c r="AA285" s="25">
        <v>4.53</v>
      </c>
      <c r="AB285" s="25">
        <v>0.90900999999999998</v>
      </c>
      <c r="AC285" s="30">
        <f t="shared" si="1"/>
        <v>4.3427097826095009</v>
      </c>
      <c r="AE285" s="25">
        <v>4.51</v>
      </c>
      <c r="AF285" s="25">
        <v>0.90429999999999999</v>
      </c>
      <c r="AG285" s="30">
        <f t="shared" si="5"/>
        <v>4.3011344336950001</v>
      </c>
    </row>
    <row r="286" spans="1:33" x14ac:dyDescent="0.2">
      <c r="A286" s="111">
        <v>41790</v>
      </c>
      <c r="B286" s="32">
        <v>4.58</v>
      </c>
      <c r="C286" s="32">
        <v>4.33</v>
      </c>
      <c r="D286" s="32">
        <f t="shared" si="0"/>
        <v>4.2373433034210004</v>
      </c>
      <c r="E286" s="32">
        <v>4.47</v>
      </c>
      <c r="F286" s="32"/>
      <c r="G286" s="32">
        <v>4.41</v>
      </c>
      <c r="H286" s="30">
        <v>4.42</v>
      </c>
      <c r="I286" s="133"/>
      <c r="J286" s="30">
        <v>3.48</v>
      </c>
      <c r="K286" s="30"/>
      <c r="L286" s="30">
        <v>15.78</v>
      </c>
      <c r="M286" s="30"/>
      <c r="N286" s="30"/>
      <c r="O286" s="30"/>
      <c r="P286" s="30"/>
      <c r="Q286" s="30"/>
      <c r="R286" s="30">
        <v>4.8099999999999996</v>
      </c>
      <c r="S286" s="30">
        <v>4.3499999999999996</v>
      </c>
      <c r="T286" s="30">
        <f t="shared" si="4"/>
        <v>4.4131630212999999</v>
      </c>
      <c r="U286" s="30">
        <v>4.7300000000000004</v>
      </c>
      <c r="V286" s="30"/>
      <c r="W286" s="30">
        <v>4.51</v>
      </c>
      <c r="X286" s="30">
        <v>4.5199999999999996</v>
      </c>
      <c r="Y286" s="30">
        <v>4.01</v>
      </c>
      <c r="AA286" s="25">
        <v>4.38</v>
      </c>
      <c r="AB286" s="25">
        <v>0.91732999999999998</v>
      </c>
      <c r="AC286" s="30">
        <f t="shared" si="1"/>
        <v>4.2373433034210004</v>
      </c>
      <c r="AE286" s="338">
        <v>4.5999999999999996</v>
      </c>
      <c r="AF286" s="25">
        <v>0.90969999999999995</v>
      </c>
      <c r="AG286" s="30">
        <f t="shared" si="5"/>
        <v>4.4131630212999999</v>
      </c>
    </row>
    <row r="287" spans="1:33" x14ac:dyDescent="0.2">
      <c r="A287" s="111">
        <v>41820</v>
      </c>
      <c r="B287" s="32">
        <v>4.57</v>
      </c>
      <c r="C287" s="32">
        <v>4.3899999999999997</v>
      </c>
      <c r="D287" s="32">
        <f t="shared" si="0"/>
        <v>4.3657793802730005</v>
      </c>
      <c r="E287" s="32">
        <v>4.62</v>
      </c>
      <c r="F287" s="32"/>
      <c r="G287" s="32">
        <v>4.49</v>
      </c>
      <c r="H287" s="30">
        <v>4.49</v>
      </c>
      <c r="I287" s="133"/>
      <c r="J287" s="30">
        <v>3.17</v>
      </c>
      <c r="K287" s="30"/>
      <c r="L287" s="30">
        <v>12.58</v>
      </c>
      <c r="M287" s="30"/>
      <c r="N287" s="30"/>
      <c r="O287" s="30"/>
      <c r="P287" s="30"/>
      <c r="Q287" s="30"/>
      <c r="R287" s="30">
        <v>4.62</v>
      </c>
      <c r="S287" s="30">
        <v>4.17</v>
      </c>
      <c r="T287" s="30">
        <f t="shared" si="4"/>
        <v>4.2353296215400009</v>
      </c>
      <c r="U287" s="30">
        <v>4.5599999999999996</v>
      </c>
      <c r="V287" s="30"/>
      <c r="W287" s="30">
        <v>4.28</v>
      </c>
      <c r="X287" s="30">
        <v>4.34</v>
      </c>
      <c r="Y287" s="30">
        <v>3.3</v>
      </c>
      <c r="AA287" s="25">
        <v>4.49</v>
      </c>
      <c r="AB287" s="25">
        <v>0.92198000000000002</v>
      </c>
      <c r="AC287" s="30">
        <f t="shared" si="1"/>
        <v>4.3657793802730005</v>
      </c>
      <c r="AE287" s="25">
        <v>4.3600000000000003</v>
      </c>
      <c r="AF287" s="25">
        <v>0.92110000000000003</v>
      </c>
      <c r="AG287" s="30">
        <f t="shared" si="5"/>
        <v>4.2353296215400009</v>
      </c>
    </row>
    <row r="288" spans="1:33" x14ac:dyDescent="0.2">
      <c r="A288" s="111">
        <v>41851</v>
      </c>
      <c r="B288" s="32">
        <v>4.04</v>
      </c>
      <c r="C288" s="32">
        <v>3.91</v>
      </c>
      <c r="D288" s="498">
        <f t="shared" si="0"/>
        <v>3.8683968972825005</v>
      </c>
      <c r="E288" s="32">
        <v>4.05</v>
      </c>
      <c r="F288" s="32"/>
      <c r="G288" s="32">
        <v>4.01</v>
      </c>
      <c r="H288" s="30">
        <v>3.93</v>
      </c>
      <c r="I288" s="133"/>
      <c r="J288" s="30">
        <v>2.58</v>
      </c>
      <c r="K288" s="30"/>
      <c r="L288" s="30">
        <v>16.010000000000002</v>
      </c>
      <c r="M288" s="30"/>
      <c r="N288" s="30"/>
      <c r="O288" s="30"/>
      <c r="P288" s="30"/>
      <c r="Q288" s="30"/>
      <c r="R288" s="30">
        <v>4.4000000000000004</v>
      </c>
      <c r="S288" s="30">
        <v>4.29</v>
      </c>
      <c r="T288" s="30">
        <f t="shared" si="4"/>
        <v>4.2437918523000002</v>
      </c>
      <c r="U288" s="30">
        <v>4.54</v>
      </c>
      <c r="V288" s="30"/>
      <c r="W288" s="30">
        <v>4.42</v>
      </c>
      <c r="X288" s="30">
        <v>4.3899999999999997</v>
      </c>
      <c r="Y288" s="30">
        <v>2.87</v>
      </c>
      <c r="AA288" s="25">
        <v>3.93</v>
      </c>
      <c r="AB288" s="25">
        <v>0.93335000000000001</v>
      </c>
      <c r="AC288" s="30">
        <f t="shared" si="1"/>
        <v>3.8683968972825005</v>
      </c>
      <c r="AE288" s="25">
        <v>4.29</v>
      </c>
      <c r="AF288" s="25">
        <v>0.93799999999999994</v>
      </c>
      <c r="AG288" s="30">
        <f t="shared" si="5"/>
        <v>4.2437918523000002</v>
      </c>
    </row>
    <row r="289" spans="1:33" x14ac:dyDescent="0.2">
      <c r="A289" s="111">
        <v>41882</v>
      </c>
      <c r="B289" s="32">
        <v>3.87</v>
      </c>
      <c r="C289" s="32">
        <v>3.75</v>
      </c>
      <c r="D289" s="32">
        <f t="shared" si="0"/>
        <v>3.6481948672050004</v>
      </c>
      <c r="E289" s="32">
        <v>3.93</v>
      </c>
      <c r="F289" s="32"/>
      <c r="G289" s="32">
        <v>3.86</v>
      </c>
      <c r="H289" s="30">
        <v>3.78</v>
      </c>
      <c r="I289" s="133"/>
      <c r="J289" s="30">
        <v>2.27</v>
      </c>
      <c r="K289" s="30"/>
      <c r="L289" s="30">
        <v>16.010000000000002</v>
      </c>
      <c r="M289" s="30"/>
      <c r="N289" s="30"/>
      <c r="O289" s="30"/>
      <c r="P289" s="30"/>
      <c r="Q289" s="30"/>
      <c r="R289" s="30">
        <v>3.81</v>
      </c>
      <c r="S289" s="30">
        <v>3.58</v>
      </c>
      <c r="T289" s="449">
        <f t="shared" si="4"/>
        <v>3.5794286961300004</v>
      </c>
      <c r="U289" s="30">
        <v>3.79</v>
      </c>
      <c r="V289" s="30"/>
      <c r="W289" s="30">
        <v>3.73</v>
      </c>
      <c r="X289" s="30">
        <v>3.66</v>
      </c>
      <c r="Y289" s="30">
        <v>2.42</v>
      </c>
      <c r="AA289" s="25">
        <v>3.78</v>
      </c>
      <c r="AB289" s="25">
        <v>0.91515000000000002</v>
      </c>
      <c r="AC289" s="30">
        <f t="shared" si="1"/>
        <v>3.6481948672050004</v>
      </c>
      <c r="AE289" s="25">
        <v>3.69</v>
      </c>
      <c r="AF289" s="25">
        <v>0.91979999999999995</v>
      </c>
      <c r="AG289" s="30">
        <f t="shared" si="5"/>
        <v>3.5794286961300004</v>
      </c>
    </row>
    <row r="290" spans="1:33" x14ac:dyDescent="0.2">
      <c r="A290" s="111">
        <v>41912</v>
      </c>
      <c r="B290" s="32">
        <v>3.91</v>
      </c>
      <c r="C290" s="32">
        <v>3.73</v>
      </c>
      <c r="D290" s="32">
        <f t="shared" si="0"/>
        <v>3.6507860562599999</v>
      </c>
      <c r="E290" s="32">
        <v>3.93</v>
      </c>
      <c r="F290" s="32"/>
      <c r="G290" s="32">
        <v>3.85</v>
      </c>
      <c r="H290" s="30">
        <v>3.78</v>
      </c>
      <c r="I290" s="133"/>
      <c r="J290" s="30">
        <v>2.1800000000000002</v>
      </c>
      <c r="K290" s="30"/>
      <c r="L290" s="30">
        <v>15.74</v>
      </c>
      <c r="M290" s="30"/>
      <c r="N290" s="30"/>
      <c r="O290" s="30"/>
      <c r="P290" s="30"/>
      <c r="Q290" s="30"/>
      <c r="R290" s="30">
        <v>3.99</v>
      </c>
      <c r="S290" s="30">
        <v>3.74</v>
      </c>
      <c r="T290" s="30">
        <f t="shared" si="4"/>
        <v>3.7508479274599997</v>
      </c>
      <c r="U290" s="30">
        <v>3.99</v>
      </c>
      <c r="V290" s="30"/>
      <c r="W290" s="30">
        <v>3.88</v>
      </c>
      <c r="X290" s="30">
        <v>3.82</v>
      </c>
      <c r="Y290" s="30">
        <v>2.04</v>
      </c>
      <c r="AA290" s="338">
        <v>3.8</v>
      </c>
      <c r="AB290" s="25">
        <v>0.91098000000000001</v>
      </c>
      <c r="AC290" s="30">
        <f t="shared" si="1"/>
        <v>3.6507860562599999</v>
      </c>
      <c r="AE290" s="25">
        <v>3.86</v>
      </c>
      <c r="AF290" s="25">
        <v>0.9214</v>
      </c>
      <c r="AG290" s="30">
        <f t="shared" si="5"/>
        <v>3.7508479274599997</v>
      </c>
    </row>
    <row r="291" spans="1:33" x14ac:dyDescent="0.2">
      <c r="A291" s="111">
        <v>41943</v>
      </c>
      <c r="B291" s="32">
        <v>3.79</v>
      </c>
      <c r="C291" s="32">
        <v>3.58</v>
      </c>
      <c r="D291" s="32">
        <f t="shared" si="0"/>
        <v>3.3098374636800001</v>
      </c>
      <c r="E291" s="32">
        <v>3.73</v>
      </c>
      <c r="F291" s="32"/>
      <c r="G291" s="32">
        <v>3.66</v>
      </c>
      <c r="H291" s="30">
        <v>3.64</v>
      </c>
      <c r="I291" s="133"/>
      <c r="J291" s="30">
        <v>1.99</v>
      </c>
      <c r="K291" s="30"/>
      <c r="L291" s="30">
        <v>15.1</v>
      </c>
      <c r="M291" s="30"/>
      <c r="N291" s="30"/>
      <c r="O291" s="30"/>
      <c r="P291" s="30"/>
      <c r="Q291" s="30"/>
      <c r="R291" s="30">
        <v>4.0599999999999996</v>
      </c>
      <c r="S291" s="30">
        <v>3.66</v>
      </c>
      <c r="T291" s="30">
        <f t="shared" si="4"/>
        <v>3.7242906125300004</v>
      </c>
      <c r="U291" s="30">
        <v>3.95</v>
      </c>
      <c r="V291" s="30"/>
      <c r="W291" s="30">
        <v>3.74</v>
      </c>
      <c r="X291" s="30">
        <v>3.76</v>
      </c>
      <c r="Y291" s="30">
        <v>2.04</v>
      </c>
      <c r="AA291" s="25">
        <v>3.52</v>
      </c>
      <c r="AB291" s="25">
        <v>0.89159999999999995</v>
      </c>
      <c r="AC291" s="30">
        <f t="shared" si="1"/>
        <v>3.3098374636800001</v>
      </c>
      <c r="AE291" s="25">
        <v>3.94</v>
      </c>
      <c r="AF291" s="25">
        <v>0.89629999999999999</v>
      </c>
      <c r="AG291" s="30">
        <f t="shared" si="5"/>
        <v>3.7242906125300004</v>
      </c>
    </row>
    <row r="292" spans="1:33" x14ac:dyDescent="0.2">
      <c r="A292" s="111">
        <v>41973</v>
      </c>
      <c r="B292" s="32">
        <v>4.08</v>
      </c>
      <c r="C292" s="32">
        <v>4.03</v>
      </c>
      <c r="D292" s="32">
        <f t="shared" si="0"/>
        <v>3.4885402880460004</v>
      </c>
      <c r="E292" s="32">
        <v>4.0199999999999996</v>
      </c>
      <c r="F292" s="32"/>
      <c r="G292" s="32">
        <v>4.01</v>
      </c>
      <c r="H292" s="30">
        <v>3.92</v>
      </c>
      <c r="I292" s="133"/>
      <c r="J292" s="30">
        <v>3.24</v>
      </c>
      <c r="K292" s="30"/>
      <c r="L292" s="30">
        <v>12.17</v>
      </c>
      <c r="M292" s="30"/>
      <c r="N292" s="30"/>
      <c r="O292" s="30"/>
      <c r="P292" s="30"/>
      <c r="Q292" s="30"/>
      <c r="R292" s="30">
        <v>3.77</v>
      </c>
      <c r="S292" s="30">
        <v>3.37</v>
      </c>
      <c r="T292" s="30">
        <f t="shared" si="4"/>
        <v>3.2788317826800002</v>
      </c>
      <c r="U292" s="30">
        <v>3.62</v>
      </c>
      <c r="V292" s="30"/>
      <c r="W292" s="30">
        <v>3.44</v>
      </c>
      <c r="X292" s="30">
        <v>3.43</v>
      </c>
      <c r="Y292" s="30">
        <v>2.08</v>
      </c>
      <c r="AA292" s="25">
        <v>3.74</v>
      </c>
      <c r="AB292" s="25">
        <v>0.88446000000000002</v>
      </c>
      <c r="AC292" s="30">
        <f t="shared" si="1"/>
        <v>3.4885402880460004</v>
      </c>
      <c r="AE292" s="446">
        <v>3.48</v>
      </c>
      <c r="AF292" s="446">
        <v>0.89339999999999997</v>
      </c>
      <c r="AG292" s="449">
        <f t="shared" si="5"/>
        <v>3.2788317826800002</v>
      </c>
    </row>
    <row r="293" spans="1:33" x14ac:dyDescent="0.2">
      <c r="A293" s="111">
        <v>42004</v>
      </c>
      <c r="B293" s="32">
        <v>3.49</v>
      </c>
      <c r="C293" s="32">
        <v>3.45</v>
      </c>
      <c r="D293" s="32">
        <f t="shared" si="0"/>
        <v>2.8793083965390003</v>
      </c>
      <c r="E293" s="32">
        <v>3.38</v>
      </c>
      <c r="F293" s="32"/>
      <c r="G293" s="32">
        <v>3.42</v>
      </c>
      <c r="H293" s="30">
        <v>3.32</v>
      </c>
      <c r="I293" s="133"/>
      <c r="J293" s="30">
        <v>2.4</v>
      </c>
      <c r="K293" s="30"/>
      <c r="L293" s="30">
        <v>13.5</v>
      </c>
      <c r="M293" s="30"/>
      <c r="N293" s="30"/>
      <c r="O293" s="30"/>
      <c r="P293" s="30"/>
      <c r="Q293" s="30"/>
      <c r="R293" s="30">
        <v>4.29</v>
      </c>
      <c r="S293" s="30">
        <v>4.33</v>
      </c>
      <c r="T293" s="30">
        <f t="shared" si="4"/>
        <v>3.6478183696500004</v>
      </c>
      <c r="U293" s="30">
        <v>4.2699999999999996</v>
      </c>
      <c r="V293" s="30"/>
      <c r="W293" s="30">
        <v>4.3099999999999996</v>
      </c>
      <c r="X293" s="30">
        <v>4.2300000000000004</v>
      </c>
      <c r="Y293" s="30">
        <v>2.97</v>
      </c>
      <c r="AA293" s="25">
        <v>3.14</v>
      </c>
      <c r="AB293" s="25">
        <v>0.86948999999999999</v>
      </c>
      <c r="AC293" s="30">
        <f t="shared" si="1"/>
        <v>2.8793083965390003</v>
      </c>
      <c r="AE293" s="524">
        <v>3.9</v>
      </c>
      <c r="AF293" s="25">
        <v>0.88690000000000002</v>
      </c>
      <c r="AG293" s="30">
        <f t="shared" si="5"/>
        <v>3.6478183696500004</v>
      </c>
    </row>
    <row r="294" spans="1:33" x14ac:dyDescent="0.2">
      <c r="A294" s="111">
        <v>42035</v>
      </c>
      <c r="B294" s="32">
        <v>2.99</v>
      </c>
      <c r="C294" s="32">
        <v>2.82</v>
      </c>
      <c r="D294" s="32">
        <f t="shared" si="0"/>
        <v>2.3109947233400003</v>
      </c>
      <c r="E294" s="32">
        <v>2.92</v>
      </c>
      <c r="F294" s="32"/>
      <c r="G294" s="32">
        <v>2.86</v>
      </c>
      <c r="H294" s="30">
        <v>2.82</v>
      </c>
      <c r="I294" s="133"/>
      <c r="J294" s="30">
        <v>1.65</v>
      </c>
      <c r="K294" s="30"/>
      <c r="L294" s="30">
        <v>17.39</v>
      </c>
      <c r="M294" s="30"/>
      <c r="N294" s="30"/>
      <c r="O294" s="30"/>
      <c r="P294" s="30"/>
      <c r="Q294" s="30"/>
      <c r="R294" s="30">
        <v>3.19</v>
      </c>
      <c r="S294" s="30">
        <v>3.06</v>
      </c>
      <c r="T294" s="30">
        <f t="shared" si="4"/>
        <v>2.5942326738900001</v>
      </c>
      <c r="U294" s="30">
        <v>3.04</v>
      </c>
      <c r="V294" s="30"/>
      <c r="W294" s="30">
        <v>3.03</v>
      </c>
      <c r="X294" s="30">
        <v>3.04</v>
      </c>
      <c r="Y294" s="30">
        <v>1.75</v>
      </c>
      <c r="AA294" s="25">
        <v>2.63</v>
      </c>
      <c r="AB294" s="25">
        <v>0.83320000000000005</v>
      </c>
      <c r="AC294" s="30">
        <f t="shared" si="1"/>
        <v>2.3109947233400003</v>
      </c>
      <c r="AE294" s="25">
        <v>2.86</v>
      </c>
      <c r="AF294" s="25">
        <v>0.86009999999999998</v>
      </c>
      <c r="AG294" s="30">
        <f t="shared" si="5"/>
        <v>2.5942326738900001</v>
      </c>
    </row>
    <row r="295" spans="1:33" x14ac:dyDescent="0.2">
      <c r="A295" s="111">
        <v>42063</v>
      </c>
      <c r="B295" s="32">
        <v>2.84</v>
      </c>
      <c r="C295" s="32">
        <v>2.5</v>
      </c>
      <c r="D295" s="32">
        <f t="shared" si="0"/>
        <v>2.1965310297</v>
      </c>
      <c r="E295" s="32">
        <v>2.69</v>
      </c>
      <c r="F295" s="32"/>
      <c r="G295" s="32">
        <v>2.54</v>
      </c>
      <c r="H295" s="30">
        <v>2.59</v>
      </c>
      <c r="I295" s="133"/>
      <c r="J295" s="30">
        <v>2.54</v>
      </c>
      <c r="K295" s="30"/>
      <c r="L295" s="30">
        <v>12.87</v>
      </c>
      <c r="M295" s="30"/>
      <c r="N295" s="30"/>
      <c r="O295" s="30"/>
      <c r="P295" s="30"/>
      <c r="Q295" s="30"/>
      <c r="R295" s="30">
        <v>2.87</v>
      </c>
      <c r="S295" s="30">
        <v>2.63</v>
      </c>
      <c r="T295" s="30">
        <f t="shared" si="4"/>
        <v>2.1403717263349997</v>
      </c>
      <c r="U295" s="30">
        <v>2.82</v>
      </c>
      <c r="V295" s="30"/>
      <c r="W295" s="30">
        <v>2.65</v>
      </c>
      <c r="X295" s="30">
        <v>2.71</v>
      </c>
      <c r="Y295" s="30">
        <v>1.76</v>
      </c>
      <c r="AA295" s="25">
        <v>2.61</v>
      </c>
      <c r="AB295" s="25">
        <v>0.79800000000000004</v>
      </c>
      <c r="AC295" s="30">
        <f t="shared" si="1"/>
        <v>2.1965310297</v>
      </c>
      <c r="AE295" s="25">
        <v>2.57</v>
      </c>
      <c r="AF295" s="25">
        <v>0.78969999999999996</v>
      </c>
      <c r="AG295" s="30">
        <f t="shared" si="5"/>
        <v>2.1403717263349997</v>
      </c>
    </row>
    <row r="296" spans="1:33" x14ac:dyDescent="0.2">
      <c r="A296" s="111">
        <v>42094</v>
      </c>
      <c r="B296" s="32">
        <v>2.81</v>
      </c>
      <c r="C296" s="32">
        <v>2.4</v>
      </c>
      <c r="D296" s="32">
        <f t="shared" si="0"/>
        <v>2.1676809817600002</v>
      </c>
      <c r="E296" s="32">
        <v>2.71</v>
      </c>
      <c r="F296" s="32"/>
      <c r="G296" s="32">
        <v>2.48</v>
      </c>
      <c r="H296" s="30">
        <v>2.52</v>
      </c>
      <c r="I296" s="133"/>
      <c r="J296" s="30">
        <v>1.97</v>
      </c>
      <c r="K296" s="30"/>
      <c r="L296" s="30">
        <v>11.1</v>
      </c>
      <c r="M296" s="30"/>
      <c r="N296" s="30"/>
      <c r="O296" s="30"/>
      <c r="P296" s="30"/>
      <c r="Q296" s="30"/>
      <c r="R296" s="30">
        <v>2.9</v>
      </c>
      <c r="S296" s="30">
        <v>2.62</v>
      </c>
      <c r="T296" s="30">
        <f t="shared" si="4"/>
        <v>2.1933566385500001</v>
      </c>
      <c r="U296" s="30">
        <v>2.75</v>
      </c>
      <c r="V296" s="30"/>
      <c r="W296" s="30">
        <v>2.63</v>
      </c>
      <c r="X296" s="30">
        <v>2.66</v>
      </c>
      <c r="Y296" s="30">
        <v>2.0499999999999998</v>
      </c>
      <c r="AA296" s="25">
        <v>2.59</v>
      </c>
      <c r="AB296" s="25">
        <v>0.79359999999999997</v>
      </c>
      <c r="AC296" s="30">
        <f t="shared" si="1"/>
        <v>2.1676809817600002</v>
      </c>
      <c r="AE296" s="25">
        <v>2.59</v>
      </c>
      <c r="AF296" s="25">
        <v>0.80300000000000005</v>
      </c>
      <c r="AG296" s="30">
        <f t="shared" si="5"/>
        <v>2.1933566385500001</v>
      </c>
    </row>
    <row r="297" spans="1:33" x14ac:dyDescent="0.2">
      <c r="A297" s="111">
        <v>42124</v>
      </c>
      <c r="B297" s="32">
        <v>2.58</v>
      </c>
      <c r="C297" s="32">
        <v>2.25</v>
      </c>
      <c r="D297" s="32">
        <f t="shared" si="0"/>
        <v>2.0663166610350006</v>
      </c>
      <c r="E297" s="32">
        <v>2.56</v>
      </c>
      <c r="F297" s="32"/>
      <c r="G297" s="32">
        <v>2.33</v>
      </c>
      <c r="H297" s="30">
        <v>2.35</v>
      </c>
      <c r="I297" s="133"/>
      <c r="J297" s="30">
        <v>1.55</v>
      </c>
      <c r="K297" s="30"/>
      <c r="L297" s="30">
        <v>10.53</v>
      </c>
      <c r="M297" s="30"/>
      <c r="N297" s="30"/>
      <c r="O297" s="30"/>
      <c r="P297" s="30"/>
      <c r="Q297" s="30"/>
      <c r="R297" s="30">
        <v>2.6</v>
      </c>
      <c r="S297" s="30">
        <v>2.25</v>
      </c>
      <c r="T297" s="30">
        <f t="shared" si="4"/>
        <v>2.1019194088200002</v>
      </c>
      <c r="U297" s="30">
        <v>2.62</v>
      </c>
      <c r="V297" s="30"/>
      <c r="W297" s="30">
        <v>2.36</v>
      </c>
      <c r="X297" s="30">
        <v>2.39</v>
      </c>
      <c r="Y297" s="30">
        <v>1.45</v>
      </c>
      <c r="AA297" s="25">
        <v>2.4300000000000002</v>
      </c>
      <c r="AB297" s="25">
        <v>0.80630000000000002</v>
      </c>
      <c r="AC297" s="30">
        <f t="shared" si="1"/>
        <v>2.0663166610350006</v>
      </c>
      <c r="AE297" s="25">
        <v>2.52</v>
      </c>
      <c r="AF297" s="25">
        <v>0.79090000000000005</v>
      </c>
      <c r="AG297" s="30">
        <f t="shared" si="5"/>
        <v>2.1019194088200002</v>
      </c>
    </row>
    <row r="298" spans="1:33" x14ac:dyDescent="0.2">
      <c r="A298" s="111">
        <v>42155</v>
      </c>
      <c r="B298" s="32">
        <v>2.84</v>
      </c>
      <c r="C298" s="32">
        <v>2.58</v>
      </c>
      <c r="D298" s="32">
        <f t="shared" si="0"/>
        <v>2.5359177374650002</v>
      </c>
      <c r="E298" s="32">
        <v>2.8</v>
      </c>
      <c r="F298" s="32"/>
      <c r="G298" s="32">
        <v>2.59</v>
      </c>
      <c r="H298" s="30">
        <v>2.68</v>
      </c>
      <c r="I298" s="133"/>
      <c r="J298" s="30">
        <v>1.58</v>
      </c>
      <c r="K298" s="30"/>
      <c r="L298" s="30">
        <v>7.53</v>
      </c>
      <c r="M298" s="30"/>
      <c r="N298" s="30"/>
      <c r="O298" s="30"/>
      <c r="P298" s="30"/>
      <c r="Q298" s="30"/>
      <c r="R298" s="30">
        <v>2.5299999999999998</v>
      </c>
      <c r="S298" s="30">
        <v>2.2000000000000002</v>
      </c>
      <c r="T298" s="30">
        <f t="shared" si="4"/>
        <v>2.0965767292300002</v>
      </c>
      <c r="U298" s="30">
        <v>2.4900000000000002</v>
      </c>
      <c r="V298" s="30"/>
      <c r="W298" s="30">
        <v>2.27</v>
      </c>
      <c r="X298" s="30">
        <v>2.2799999999999998</v>
      </c>
      <c r="Y298" s="30">
        <v>1.33</v>
      </c>
      <c r="AA298" s="25">
        <v>2.69</v>
      </c>
      <c r="AB298" s="25">
        <v>0.89390000000000003</v>
      </c>
      <c r="AC298" s="30">
        <f t="shared" si="1"/>
        <v>2.5359177374650002</v>
      </c>
      <c r="AE298" s="25">
        <v>2.39</v>
      </c>
      <c r="AF298" s="25">
        <v>0.83179999999999998</v>
      </c>
      <c r="AG298" s="30">
        <f t="shared" si="5"/>
        <v>2.0965767292300002</v>
      </c>
    </row>
    <row r="299" spans="1:33" x14ac:dyDescent="0.2">
      <c r="A299" s="111">
        <v>42185</v>
      </c>
      <c r="B299" s="32">
        <v>2.76</v>
      </c>
      <c r="C299" s="32">
        <v>2.5299999999999998</v>
      </c>
      <c r="D299" s="32">
        <f t="shared" si="0"/>
        <v>2.1065818617350001</v>
      </c>
      <c r="E299" s="32">
        <v>2.71</v>
      </c>
      <c r="F299" s="32"/>
      <c r="G299" s="32">
        <v>2.6</v>
      </c>
      <c r="H299" s="30">
        <v>2.59</v>
      </c>
      <c r="I299" s="133"/>
      <c r="J299" s="30">
        <v>1.36</v>
      </c>
      <c r="K299" s="30"/>
      <c r="L299" s="30">
        <v>7.82</v>
      </c>
      <c r="M299" s="30"/>
      <c r="N299" s="30"/>
      <c r="O299" s="30"/>
      <c r="P299" s="30"/>
      <c r="Q299" s="30"/>
      <c r="R299" s="30">
        <v>2.82</v>
      </c>
      <c r="S299" s="30">
        <v>2.54</v>
      </c>
      <c r="T299" s="30">
        <f t="shared" si="4"/>
        <v>2.4365656221600003</v>
      </c>
      <c r="U299" s="30">
        <v>2.79</v>
      </c>
      <c r="V299" s="30"/>
      <c r="W299" s="30">
        <v>2.59</v>
      </c>
      <c r="X299" s="30">
        <v>2.66</v>
      </c>
      <c r="Y299" s="30">
        <v>1.4</v>
      </c>
      <c r="AA299" s="25">
        <v>2.4700000000000002</v>
      </c>
      <c r="AB299" s="25">
        <v>0.80869999999999997</v>
      </c>
      <c r="AC299" s="30">
        <f t="shared" si="1"/>
        <v>2.1065818617350001</v>
      </c>
      <c r="AE299" s="25">
        <v>2.54</v>
      </c>
      <c r="AF299" s="25">
        <v>0.90959999999999996</v>
      </c>
      <c r="AG299" s="30">
        <f t="shared" ref="AG299:AG336" si="6">AE299*AF299*1.054615</f>
        <v>2.4365656221600003</v>
      </c>
    </row>
    <row r="300" spans="1:33" x14ac:dyDescent="0.2">
      <c r="A300" s="111">
        <v>42216</v>
      </c>
      <c r="B300" s="32">
        <v>2.83</v>
      </c>
      <c r="C300" s="32">
        <v>2.66</v>
      </c>
      <c r="D300" s="32">
        <f t="shared" si="0"/>
        <v>2.2341037983050001</v>
      </c>
      <c r="E300" s="32">
        <v>2.82</v>
      </c>
      <c r="F300" s="32"/>
      <c r="G300" s="32">
        <v>2.75</v>
      </c>
      <c r="H300" s="30">
        <v>2.73</v>
      </c>
      <c r="I300" s="133"/>
      <c r="J300" s="30">
        <v>1.2</v>
      </c>
      <c r="K300" s="30"/>
      <c r="L300" s="30">
        <v>8.1</v>
      </c>
      <c r="M300" s="30"/>
      <c r="N300" s="30"/>
      <c r="O300" s="30"/>
      <c r="P300" s="30"/>
      <c r="Q300" s="30"/>
      <c r="R300" s="30">
        <v>2.77</v>
      </c>
      <c r="S300" s="30">
        <v>2.56</v>
      </c>
      <c r="T300" s="30">
        <f t="shared" si="4"/>
        <v>2.0910748027750006</v>
      </c>
      <c r="U300" s="30">
        <v>2.78</v>
      </c>
      <c r="V300" s="30"/>
      <c r="W300" s="30">
        <v>2.65</v>
      </c>
      <c r="X300" s="30">
        <v>2.66</v>
      </c>
      <c r="Y300" s="30">
        <v>1.28</v>
      </c>
      <c r="AA300" s="25">
        <v>2.71</v>
      </c>
      <c r="AB300" s="25">
        <v>0.78169999999999995</v>
      </c>
      <c r="AC300" s="30">
        <f t="shared" si="1"/>
        <v>2.2341037983050001</v>
      </c>
      <c r="AE300" s="25">
        <v>2.4500000000000002</v>
      </c>
      <c r="AF300" s="25">
        <v>0.80930000000000002</v>
      </c>
      <c r="AG300" s="30">
        <f t="shared" si="6"/>
        <v>2.0910748027750006</v>
      </c>
    </row>
    <row r="301" spans="1:33" x14ac:dyDescent="0.2">
      <c r="A301" s="111">
        <v>42247</v>
      </c>
      <c r="B301" s="32">
        <v>2.77</v>
      </c>
      <c r="C301" s="32">
        <v>2.59</v>
      </c>
      <c r="D301" s="32">
        <f t="shared" si="0"/>
        <v>2.2575700366700002</v>
      </c>
      <c r="E301" s="32">
        <v>2.74</v>
      </c>
      <c r="F301" s="32"/>
      <c r="G301" s="32">
        <v>2.69</v>
      </c>
      <c r="H301" s="30">
        <v>2.66</v>
      </c>
      <c r="I301" s="133"/>
      <c r="J301" s="30">
        <v>1.32</v>
      </c>
      <c r="K301" s="30"/>
      <c r="L301" s="30">
        <v>7.91</v>
      </c>
      <c r="M301" s="30"/>
      <c r="N301" s="30"/>
      <c r="O301" s="30"/>
      <c r="P301" s="30"/>
      <c r="Q301" s="30"/>
      <c r="R301" s="30">
        <v>2.89</v>
      </c>
      <c r="S301" s="30">
        <v>2.58</v>
      </c>
      <c r="T301" s="30">
        <f t="shared" si="4"/>
        <v>2.2746358166</v>
      </c>
      <c r="U301" s="30">
        <v>2.83</v>
      </c>
      <c r="V301" s="30"/>
      <c r="W301" s="30">
        <v>2.73</v>
      </c>
      <c r="X301" s="30">
        <v>2.7</v>
      </c>
      <c r="Y301" s="30">
        <v>1.24</v>
      </c>
      <c r="AA301" s="25">
        <v>2.81</v>
      </c>
      <c r="AB301" s="25">
        <v>0.76180000000000003</v>
      </c>
      <c r="AC301" s="30">
        <f t="shared" si="1"/>
        <v>2.2575700366700002</v>
      </c>
      <c r="AE301" s="338">
        <v>2.8</v>
      </c>
      <c r="AF301" s="25">
        <v>0.77029999999999998</v>
      </c>
      <c r="AG301" s="30">
        <f t="shared" si="6"/>
        <v>2.2746358166</v>
      </c>
    </row>
    <row r="302" spans="1:33" x14ac:dyDescent="0.2">
      <c r="A302" s="111">
        <v>42277</v>
      </c>
      <c r="B302" s="32">
        <v>2.65</v>
      </c>
      <c r="C302" s="32">
        <v>2.5</v>
      </c>
      <c r="D302" s="32">
        <f t="shared" si="0"/>
        <v>2.20440056683</v>
      </c>
      <c r="E302" s="32">
        <v>2.61</v>
      </c>
      <c r="F302" s="32"/>
      <c r="G302" s="32">
        <v>2.56</v>
      </c>
      <c r="H302" s="32">
        <v>2.57</v>
      </c>
      <c r="I302" s="133"/>
      <c r="J302" s="30">
        <v>1.27</v>
      </c>
      <c r="K302" s="30"/>
      <c r="L302" s="30">
        <v>7.17</v>
      </c>
      <c r="M302" s="30"/>
      <c r="N302" s="30"/>
      <c r="O302" s="30"/>
      <c r="P302" s="30"/>
      <c r="Q302" s="30"/>
      <c r="R302" s="30">
        <v>2.64</v>
      </c>
      <c r="S302" s="30">
        <v>2.42</v>
      </c>
      <c r="T302" s="30">
        <f t="shared" si="4"/>
        <v>2.18803926972</v>
      </c>
      <c r="U302" s="30">
        <v>2.62</v>
      </c>
      <c r="V302" s="30"/>
      <c r="W302" s="30">
        <v>2.5299999999999998</v>
      </c>
      <c r="X302" s="30">
        <v>2.5299999999999998</v>
      </c>
      <c r="Y302" s="30">
        <v>1.1599999999999999</v>
      </c>
      <c r="AA302" s="25">
        <v>2.77</v>
      </c>
      <c r="AB302" s="25">
        <v>0.75460000000000005</v>
      </c>
      <c r="AC302" s="30">
        <f t="shared" si="1"/>
        <v>2.20440056683</v>
      </c>
      <c r="AE302" s="338">
        <v>2.74</v>
      </c>
      <c r="AF302" s="25">
        <v>0.75719999999999998</v>
      </c>
      <c r="AG302" s="30">
        <f t="shared" si="6"/>
        <v>2.18803926972</v>
      </c>
    </row>
    <row r="303" spans="1:33" x14ac:dyDescent="0.2">
      <c r="A303" s="111">
        <v>42308</v>
      </c>
      <c r="B303" s="32">
        <v>2.34</v>
      </c>
      <c r="C303" s="32">
        <v>2.15</v>
      </c>
      <c r="D303" s="32">
        <f t="shared" si="0"/>
        <v>2.0083581844800005</v>
      </c>
      <c r="E303" s="32">
        <v>2.35</v>
      </c>
      <c r="F303" s="32"/>
      <c r="G303" s="32">
        <v>2.2400000000000002</v>
      </c>
      <c r="H303" s="32">
        <v>2.2599999999999998</v>
      </c>
      <c r="I303" s="133"/>
      <c r="J303" s="30">
        <v>1.29</v>
      </c>
      <c r="K303" s="30"/>
      <c r="L303" s="30">
        <v>6.53</v>
      </c>
      <c r="M303" s="30"/>
      <c r="N303" s="30"/>
      <c r="O303" s="30"/>
      <c r="P303" s="30"/>
      <c r="Q303" s="30"/>
      <c r="R303" s="30">
        <v>2.56</v>
      </c>
      <c r="S303" s="30">
        <v>2.36</v>
      </c>
      <c r="T303" s="30">
        <f t="shared" si="4"/>
        <v>2.06802408272</v>
      </c>
      <c r="U303" s="30">
        <v>2.5</v>
      </c>
      <c r="V303" s="30"/>
      <c r="W303" s="30">
        <v>2.4300000000000002</v>
      </c>
      <c r="X303" s="30">
        <v>2.4700000000000002</v>
      </c>
      <c r="Y303" s="30">
        <v>1.17</v>
      </c>
      <c r="AA303" s="25">
        <v>2.4900000000000002</v>
      </c>
      <c r="AB303" s="25">
        <v>0.76480000000000004</v>
      </c>
      <c r="AC303" s="30">
        <f t="shared" si="1"/>
        <v>2.0083581844800005</v>
      </c>
      <c r="AE303" s="338">
        <v>2.63</v>
      </c>
      <c r="AF303" s="25">
        <v>0.74560000000000004</v>
      </c>
      <c r="AG303" s="30">
        <f t="shared" si="6"/>
        <v>2.06802408272</v>
      </c>
    </row>
    <row r="304" spans="1:33" x14ac:dyDescent="0.2">
      <c r="A304" s="111">
        <v>42338</v>
      </c>
      <c r="B304" s="32">
        <v>2.0699999999999998</v>
      </c>
      <c r="C304" s="32">
        <v>2</v>
      </c>
      <c r="D304" s="32">
        <f t="shared" si="0"/>
        <v>1.9173997499600002</v>
      </c>
      <c r="E304" s="32">
        <v>2.04</v>
      </c>
      <c r="F304" s="32"/>
      <c r="G304" s="32">
        <v>2.02</v>
      </c>
      <c r="H304" s="32">
        <v>1.99</v>
      </c>
      <c r="I304" s="133"/>
      <c r="J304" s="30">
        <v>1.23</v>
      </c>
      <c r="K304" s="30"/>
      <c r="L304" s="30">
        <v>16.670000000000002</v>
      </c>
      <c r="M304" s="30"/>
      <c r="N304" s="30"/>
      <c r="O304" s="30"/>
      <c r="P304" s="30"/>
      <c r="Q304" s="30"/>
      <c r="R304" s="30">
        <v>2.0299999999999998</v>
      </c>
      <c r="S304" s="30">
        <v>1.94</v>
      </c>
      <c r="T304" s="30">
        <f t="shared" si="4"/>
        <v>1.9188825386499999</v>
      </c>
      <c r="U304" s="30">
        <v>2.06</v>
      </c>
      <c r="V304" s="30"/>
      <c r="W304" s="30">
        <v>2</v>
      </c>
      <c r="X304" s="30">
        <v>2</v>
      </c>
      <c r="Y304" s="30">
        <v>1.23</v>
      </c>
      <c r="AA304" s="25">
        <v>2.41</v>
      </c>
      <c r="AB304" s="25">
        <v>0.75439999999999996</v>
      </c>
      <c r="AC304" s="30">
        <f t="shared" si="1"/>
        <v>1.9173997499600002</v>
      </c>
      <c r="AE304" s="338">
        <v>2.38</v>
      </c>
      <c r="AF304" s="25">
        <v>0.76449999999999996</v>
      </c>
      <c r="AG304" s="30">
        <f t="shared" si="6"/>
        <v>1.9188825386499999</v>
      </c>
    </row>
    <row r="305" spans="1:33" x14ac:dyDescent="0.2">
      <c r="A305" s="111">
        <v>42369</v>
      </c>
      <c r="B305" s="32">
        <v>1.91</v>
      </c>
      <c r="C305" s="32">
        <v>1.92</v>
      </c>
      <c r="D305" s="32">
        <f t="shared" si="0"/>
        <v>1.6790040292100001</v>
      </c>
      <c r="E305" s="32">
        <v>1.97</v>
      </c>
      <c r="F305" s="32"/>
      <c r="G305" s="32">
        <v>2.06</v>
      </c>
      <c r="H305" s="32">
        <v>1.86</v>
      </c>
      <c r="I305" s="133"/>
      <c r="J305" s="30">
        <v>1.04</v>
      </c>
      <c r="K305" s="30"/>
      <c r="L305" s="30">
        <v>15.95</v>
      </c>
      <c r="M305" s="30"/>
      <c r="N305" s="30"/>
      <c r="O305" s="30"/>
      <c r="P305" s="30"/>
      <c r="Q305" s="30"/>
      <c r="R305" s="30">
        <v>2.21</v>
      </c>
      <c r="S305" s="30">
        <v>2.15</v>
      </c>
      <c r="T305" s="30">
        <f t="shared" si="4"/>
        <v>1.8380252066</v>
      </c>
      <c r="U305" s="30">
        <v>2.19</v>
      </c>
      <c r="V305" s="30"/>
      <c r="W305" s="30">
        <v>2.19</v>
      </c>
      <c r="X305" s="30">
        <v>2.11</v>
      </c>
      <c r="Y305" s="30">
        <v>1.49</v>
      </c>
      <c r="AA305" s="25">
        <v>2.1800000000000002</v>
      </c>
      <c r="AB305" s="25">
        <v>0.73029999999999995</v>
      </c>
      <c r="AC305" s="30">
        <f t="shared" si="1"/>
        <v>1.6790040292100001</v>
      </c>
      <c r="AE305" s="338">
        <v>2.33</v>
      </c>
      <c r="AF305" s="543">
        <v>0.748</v>
      </c>
      <c r="AG305" s="30">
        <f t="shared" si="6"/>
        <v>1.8380252066</v>
      </c>
    </row>
    <row r="306" spans="1:33" x14ac:dyDescent="0.2">
      <c r="A306" s="111">
        <v>42400</v>
      </c>
      <c r="B306" s="32">
        <v>2.2799999999999998</v>
      </c>
      <c r="C306" s="32">
        <v>2.19</v>
      </c>
      <c r="D306" s="32">
        <f t="shared" si="0"/>
        <v>1.68007973651</v>
      </c>
      <c r="E306" s="32">
        <v>2.2000000000000002</v>
      </c>
      <c r="F306" s="32"/>
      <c r="G306" s="32">
        <v>2.25</v>
      </c>
      <c r="H306" s="32">
        <v>2.19</v>
      </c>
      <c r="I306" s="133"/>
      <c r="J306" s="30">
        <v>1.49</v>
      </c>
      <c r="K306" s="30"/>
      <c r="L306" s="30">
        <v>10.74</v>
      </c>
      <c r="M306" s="30"/>
      <c r="N306" s="30"/>
      <c r="O306" s="30"/>
      <c r="P306" s="30"/>
      <c r="Q306" s="30"/>
      <c r="R306" s="30">
        <v>2.38</v>
      </c>
      <c r="S306" s="30">
        <v>1.9</v>
      </c>
      <c r="T306" s="30">
        <f t="shared" si="4"/>
        <v>1.7410227735150001</v>
      </c>
      <c r="U306" s="30">
        <v>2.2400000000000002</v>
      </c>
      <c r="V306" s="30"/>
      <c r="W306" s="30">
        <v>2.06</v>
      </c>
      <c r="X306" s="30">
        <v>2.15</v>
      </c>
      <c r="Y306" s="30">
        <v>1.29</v>
      </c>
      <c r="AA306" s="25">
        <v>2.2599999999999998</v>
      </c>
      <c r="AB306" s="25">
        <v>0.70489999999999997</v>
      </c>
      <c r="AC306" s="30">
        <f t="shared" si="1"/>
        <v>1.68007973651</v>
      </c>
      <c r="AE306" s="338">
        <v>2.29</v>
      </c>
      <c r="AF306" s="25">
        <v>0.72089999999999999</v>
      </c>
      <c r="AG306" s="30">
        <f t="shared" si="6"/>
        <v>1.7410227735150001</v>
      </c>
    </row>
    <row r="307" spans="1:33" x14ac:dyDescent="0.2">
      <c r="A307" s="111">
        <v>42429</v>
      </c>
      <c r="B307" s="32">
        <v>1.99</v>
      </c>
      <c r="C307" s="32">
        <v>1.77</v>
      </c>
      <c r="D307" s="32">
        <f t="shared" si="0"/>
        <v>1.3328751677499999</v>
      </c>
      <c r="E307" s="32">
        <v>1.9</v>
      </c>
      <c r="F307" s="32"/>
      <c r="G307" s="32">
        <v>1.81</v>
      </c>
      <c r="H307" s="32">
        <v>1.83</v>
      </c>
      <c r="I307" s="133"/>
      <c r="J307" s="30">
        <v>1.31</v>
      </c>
      <c r="K307" s="30"/>
      <c r="L307" s="30">
        <v>3.59</v>
      </c>
      <c r="M307" s="30"/>
      <c r="N307" s="30"/>
      <c r="O307" s="30"/>
      <c r="P307" s="30"/>
      <c r="Q307" s="30"/>
      <c r="R307" s="30">
        <v>2.19</v>
      </c>
      <c r="S307" s="30">
        <v>1.99</v>
      </c>
      <c r="T307" s="30">
        <f t="shared" si="4"/>
        <v>1.5929959575000003</v>
      </c>
      <c r="U307" s="30">
        <v>2.2400000000000002</v>
      </c>
      <c r="V307" s="30"/>
      <c r="W307" s="30">
        <v>2.04</v>
      </c>
      <c r="X307" s="30">
        <v>2.06</v>
      </c>
      <c r="Y307" s="30">
        <v>1.36</v>
      </c>
      <c r="AA307" s="25">
        <v>1.75</v>
      </c>
      <c r="AB307" s="25">
        <v>0.72219999999999995</v>
      </c>
      <c r="AC307" s="30">
        <f t="shared" si="1"/>
        <v>1.3328751677499999</v>
      </c>
      <c r="AE307" s="338">
        <v>2.12</v>
      </c>
      <c r="AF307" s="25">
        <v>0.71250000000000002</v>
      </c>
      <c r="AG307" s="30">
        <f t="shared" si="6"/>
        <v>1.5929959575000003</v>
      </c>
    </row>
    <row r="308" spans="1:33" x14ac:dyDescent="0.2">
      <c r="A308" s="111">
        <v>42460</v>
      </c>
      <c r="B308" s="32">
        <v>1.69</v>
      </c>
      <c r="C308" s="32">
        <v>1.48</v>
      </c>
      <c r="D308" s="32">
        <f t="shared" si="0"/>
        <v>1.0190732933312001</v>
      </c>
      <c r="E308" s="32">
        <v>1.67</v>
      </c>
      <c r="F308" s="32"/>
      <c r="G308" s="32">
        <v>1.52</v>
      </c>
      <c r="H308" s="32">
        <v>1.54</v>
      </c>
      <c r="I308" s="133"/>
      <c r="J308" s="30">
        <v>1.06</v>
      </c>
      <c r="K308" s="30"/>
      <c r="L308" s="30">
        <v>4.01</v>
      </c>
      <c r="M308" s="30"/>
      <c r="N308" s="30"/>
      <c r="O308" s="30"/>
      <c r="P308" s="30"/>
      <c r="Q308" s="30"/>
      <c r="R308" s="30">
        <v>1.71</v>
      </c>
      <c r="S308" s="30">
        <v>1.49</v>
      </c>
      <c r="T308" s="30">
        <f t="shared" si="4"/>
        <v>1.0906617406999999</v>
      </c>
      <c r="U308" s="30">
        <v>1.7</v>
      </c>
      <c r="V308" s="30"/>
      <c r="W308" s="30">
        <v>1.52</v>
      </c>
      <c r="X308" s="30">
        <v>1.51</v>
      </c>
      <c r="Y308" s="30">
        <v>1</v>
      </c>
      <c r="AA308" s="25">
        <v>1.28</v>
      </c>
      <c r="AB308" s="25">
        <v>0.75492099999999995</v>
      </c>
      <c r="AC308" s="30">
        <f t="shared" si="1"/>
        <v>1.0190732933312001</v>
      </c>
      <c r="AE308" s="338">
        <v>1.4</v>
      </c>
      <c r="AF308" s="25">
        <v>0.73870000000000002</v>
      </c>
      <c r="AG308" s="30">
        <f t="shared" si="6"/>
        <v>1.0906617406999999</v>
      </c>
    </row>
    <row r="309" spans="1:33" x14ac:dyDescent="0.2">
      <c r="A309" s="111">
        <v>42490</v>
      </c>
      <c r="B309" s="32">
        <v>1.9</v>
      </c>
      <c r="C309" s="32">
        <v>1.66</v>
      </c>
      <c r="D309" s="32">
        <f t="shared" si="0"/>
        <v>0.84466199269240005</v>
      </c>
      <c r="E309" s="32">
        <v>1.87</v>
      </c>
      <c r="F309" s="32"/>
      <c r="G309" s="32">
        <v>1.71</v>
      </c>
      <c r="H309" s="32">
        <v>1.74</v>
      </c>
      <c r="I309" s="133"/>
      <c r="J309" s="30">
        <v>1.4</v>
      </c>
      <c r="K309" s="30"/>
      <c r="L309" s="30">
        <v>3.96</v>
      </c>
      <c r="M309" s="30"/>
      <c r="N309" s="30"/>
      <c r="O309" s="30"/>
      <c r="P309" s="30"/>
      <c r="Q309" s="30"/>
      <c r="R309" s="30">
        <v>1.9</v>
      </c>
      <c r="S309" s="30">
        <v>1.51</v>
      </c>
      <c r="T309" s="30">
        <f t="shared" si="4"/>
        <v>0.91889445478154996</v>
      </c>
      <c r="U309" s="30">
        <v>1.87</v>
      </c>
      <c r="V309" s="30"/>
      <c r="W309" s="30">
        <v>1.52</v>
      </c>
      <c r="X309" s="30">
        <v>1.6</v>
      </c>
      <c r="Y309" s="30">
        <v>1.18</v>
      </c>
      <c r="AA309" s="25">
        <v>1.03</v>
      </c>
      <c r="AB309" s="25">
        <v>0.77759199999999995</v>
      </c>
      <c r="AC309" s="30">
        <f t="shared" si="1"/>
        <v>0.84466199269240005</v>
      </c>
      <c r="AE309" s="338">
        <v>1.1299999999999999</v>
      </c>
      <c r="AF309" s="25">
        <v>0.771069</v>
      </c>
      <c r="AG309" s="30">
        <f t="shared" si="6"/>
        <v>0.91889445478154996</v>
      </c>
    </row>
    <row r="310" spans="1:33" x14ac:dyDescent="0.2">
      <c r="A310" s="111">
        <v>42521</v>
      </c>
      <c r="B310" s="32">
        <v>1.91</v>
      </c>
      <c r="C310" s="32">
        <v>1.73</v>
      </c>
      <c r="D310" s="32">
        <f t="shared" si="0"/>
        <v>0.95677311446729996</v>
      </c>
      <c r="E310" s="32">
        <v>1.86</v>
      </c>
      <c r="F310" s="32"/>
      <c r="G310" s="32">
        <v>1.75</v>
      </c>
      <c r="H310" s="32">
        <v>1.83</v>
      </c>
      <c r="I310" s="133"/>
      <c r="J310" s="30">
        <v>1.4</v>
      </c>
      <c r="K310" s="30"/>
      <c r="L310" s="30">
        <v>4.21</v>
      </c>
      <c r="M310" s="30"/>
      <c r="N310" s="30"/>
      <c r="O310" s="30"/>
      <c r="P310" s="30"/>
      <c r="Q310" s="30"/>
      <c r="R310" s="449">
        <v>1.99</v>
      </c>
      <c r="S310" s="449">
        <v>1.74</v>
      </c>
      <c r="T310" s="449">
        <f t="shared" si="4"/>
        <v>0.93235060395105018</v>
      </c>
      <c r="U310" s="449">
        <v>1.94</v>
      </c>
      <c r="V310" s="449"/>
      <c r="W310" s="449">
        <v>1.8</v>
      </c>
      <c r="X310" s="449">
        <v>1.83</v>
      </c>
      <c r="Y310" s="449">
        <v>1.3</v>
      </c>
      <c r="AA310" s="25">
        <v>1.17</v>
      </c>
      <c r="AB310" s="25">
        <v>0.77540600000000004</v>
      </c>
      <c r="AC310" s="30">
        <f t="shared" si="1"/>
        <v>0.95677311446729996</v>
      </c>
      <c r="AE310" s="338">
        <v>1.1100000000000001</v>
      </c>
      <c r="AF310" s="25">
        <v>0.79645699999999997</v>
      </c>
      <c r="AG310" s="30">
        <f t="shared" si="6"/>
        <v>0.93235060395105018</v>
      </c>
    </row>
    <row r="311" spans="1:33" x14ac:dyDescent="0.2">
      <c r="A311" s="111">
        <v>42551</v>
      </c>
      <c r="B311" s="32">
        <v>2.5299999999999998</v>
      </c>
      <c r="C311" s="32">
        <v>2.2799999999999998</v>
      </c>
      <c r="D311" s="32">
        <f t="shared" si="0"/>
        <v>1.4387287314224</v>
      </c>
      <c r="E311" s="32">
        <v>2.46</v>
      </c>
      <c r="F311" s="32"/>
      <c r="G311" s="32">
        <v>2.36</v>
      </c>
      <c r="H311" s="32">
        <v>2.35</v>
      </c>
      <c r="I311" s="133"/>
      <c r="J311" s="30">
        <v>1.69</v>
      </c>
      <c r="K311" s="30"/>
      <c r="L311" s="30">
        <v>4.72</v>
      </c>
      <c r="M311" s="30"/>
      <c r="N311" s="30"/>
      <c r="O311" s="30"/>
      <c r="P311" s="30"/>
      <c r="Q311" s="30"/>
      <c r="R311" s="30">
        <v>1.96</v>
      </c>
      <c r="S311" s="30">
        <v>1.75</v>
      </c>
      <c r="T311" s="30">
        <f t="shared" si="4"/>
        <v>1.0615603358209</v>
      </c>
      <c r="U311" s="30">
        <v>1.87</v>
      </c>
      <c r="V311" s="30"/>
      <c r="W311" s="30">
        <v>1.81</v>
      </c>
      <c r="X311" s="30">
        <v>1.84</v>
      </c>
      <c r="Y311" s="30">
        <v>1.39</v>
      </c>
      <c r="AA311" s="25">
        <v>1.76</v>
      </c>
      <c r="AB311" s="25">
        <v>0.77512599999999998</v>
      </c>
      <c r="AC311" s="30">
        <f t="shared" si="1"/>
        <v>1.4387287314224</v>
      </c>
      <c r="AE311" s="338">
        <v>1.31</v>
      </c>
      <c r="AF311" s="25">
        <v>0.76838600000000001</v>
      </c>
      <c r="AG311" s="30">
        <f t="shared" si="6"/>
        <v>1.0615603358209</v>
      </c>
    </row>
    <row r="312" spans="1:33" x14ac:dyDescent="0.2">
      <c r="A312" s="111">
        <v>42582</v>
      </c>
      <c r="B312" s="32">
        <v>2.79</v>
      </c>
      <c r="C312" s="32">
        <v>2.52</v>
      </c>
      <c r="D312" s="32">
        <f t="shared" si="0"/>
        <v>1.8298449377063999</v>
      </c>
      <c r="E312" s="32">
        <v>2.7</v>
      </c>
      <c r="F312" s="32"/>
      <c r="G312" s="32">
        <v>2.6</v>
      </c>
      <c r="H312" s="32">
        <v>2.59</v>
      </c>
      <c r="I312" s="133"/>
      <c r="J312" s="30">
        <v>1.42</v>
      </c>
      <c r="K312" s="30"/>
      <c r="L312" s="30">
        <v>5.63</v>
      </c>
      <c r="M312" s="30"/>
      <c r="N312" s="30"/>
      <c r="O312" s="30"/>
      <c r="P312" s="30"/>
      <c r="Q312" s="30"/>
      <c r="R312" s="30">
        <v>2.92</v>
      </c>
      <c r="S312" s="30">
        <v>2.44</v>
      </c>
      <c r="T312" s="30">
        <f t="shared" si="4"/>
        <v>1.7741437590974003</v>
      </c>
      <c r="U312" s="30">
        <v>2.72</v>
      </c>
      <c r="V312" s="30"/>
      <c r="W312" s="30">
        <v>2.5499999999999998</v>
      </c>
      <c r="X312" s="30">
        <v>2.6</v>
      </c>
      <c r="Y312" s="30">
        <v>1.97</v>
      </c>
      <c r="AA312" s="25">
        <v>2.2599999999999998</v>
      </c>
      <c r="AB312" s="25">
        <v>0.76773599999999997</v>
      </c>
      <c r="AC312" s="30">
        <f t="shared" si="1"/>
        <v>1.8298449377063999</v>
      </c>
      <c r="AE312" s="338">
        <v>2.1800000000000002</v>
      </c>
      <c r="AF312" s="25">
        <v>0.77168199999999998</v>
      </c>
      <c r="AG312" s="30">
        <f t="shared" si="6"/>
        <v>1.7741437590974003</v>
      </c>
    </row>
    <row r="313" spans="1:33" x14ac:dyDescent="0.2">
      <c r="A313" s="111">
        <v>42613</v>
      </c>
      <c r="B313" s="32">
        <v>2.79</v>
      </c>
      <c r="C313" s="32">
        <v>2.54</v>
      </c>
      <c r="D313" s="32">
        <f t="shared" si="0"/>
        <v>1.5655291847786001</v>
      </c>
      <c r="E313" s="32">
        <v>2.74</v>
      </c>
      <c r="F313" s="32"/>
      <c r="G313" s="32">
        <v>2.61</v>
      </c>
      <c r="H313" s="32">
        <v>2.64</v>
      </c>
      <c r="I313" s="133"/>
      <c r="J313" s="30">
        <v>1.3</v>
      </c>
      <c r="K313" s="30"/>
      <c r="L313" s="30">
        <v>5.13</v>
      </c>
      <c r="M313" s="30"/>
      <c r="N313" s="30"/>
      <c r="O313" s="30">
        <v>4.2300000000000004</v>
      </c>
      <c r="P313" s="30"/>
      <c r="Q313" s="30"/>
      <c r="R313" s="30">
        <v>2.67</v>
      </c>
      <c r="S313" s="30">
        <v>2.4300000000000002</v>
      </c>
      <c r="T313" s="30">
        <f t="shared" si="4"/>
        <v>1.8559962996844501</v>
      </c>
      <c r="U313" s="30">
        <v>2.66</v>
      </c>
      <c r="V313" s="30"/>
      <c r="W313" s="30">
        <v>2.54</v>
      </c>
      <c r="X313" s="30">
        <v>2.52</v>
      </c>
      <c r="Y313" s="30">
        <v>1.28</v>
      </c>
      <c r="AA313" s="25">
        <v>1.93</v>
      </c>
      <c r="AB313" s="25">
        <v>0.76914800000000005</v>
      </c>
      <c r="AC313" s="30">
        <f t="shared" si="1"/>
        <v>1.5655291847786001</v>
      </c>
      <c r="AE313" s="338">
        <v>2.31</v>
      </c>
      <c r="AF313" s="25">
        <v>0.761853</v>
      </c>
      <c r="AG313" s="30">
        <f t="shared" si="6"/>
        <v>1.8559962996844501</v>
      </c>
    </row>
    <row r="314" spans="1:33" x14ac:dyDescent="0.2">
      <c r="A314" s="111">
        <v>42643</v>
      </c>
      <c r="B314" s="32">
        <v>2.97</v>
      </c>
      <c r="C314" s="32">
        <v>2.67</v>
      </c>
      <c r="D314" s="32">
        <f t="shared" si="0"/>
        <v>2.0375979232086499</v>
      </c>
      <c r="E314" s="32">
        <v>2.94</v>
      </c>
      <c r="F314" s="32"/>
      <c r="G314" s="32">
        <v>2.74</v>
      </c>
      <c r="H314" s="32">
        <v>2.79</v>
      </c>
      <c r="I314" s="133"/>
      <c r="J314" s="30">
        <v>1.08</v>
      </c>
      <c r="K314" s="30"/>
      <c r="L314" s="30">
        <v>5.1100000000000003</v>
      </c>
      <c r="M314" s="30"/>
      <c r="N314" s="30"/>
      <c r="O314" s="30">
        <v>5.53</v>
      </c>
      <c r="P314" s="30"/>
      <c r="Q314" s="30"/>
      <c r="R314" s="30">
        <v>2.85</v>
      </c>
      <c r="S314" s="30">
        <v>2.5299999999999998</v>
      </c>
      <c r="T314" s="30">
        <f t="shared" si="4"/>
        <v>1.8186213663072999</v>
      </c>
      <c r="U314" s="30">
        <v>2.83</v>
      </c>
      <c r="V314" s="30"/>
      <c r="W314" s="30">
        <v>2.6</v>
      </c>
      <c r="X314" s="30">
        <v>2.67</v>
      </c>
      <c r="Y314" s="30">
        <v>1.22</v>
      </c>
      <c r="AA314" s="25">
        <v>2.5299999999999998</v>
      </c>
      <c r="AB314" s="25">
        <v>0.76366699999999998</v>
      </c>
      <c r="AC314" s="30">
        <f t="shared" si="1"/>
        <v>2.0375979232086499</v>
      </c>
      <c r="AE314" s="338">
        <v>2.2599999999999998</v>
      </c>
      <c r="AF314" s="25">
        <v>0.76302700000000001</v>
      </c>
      <c r="AG314" s="30">
        <f t="shared" si="6"/>
        <v>1.8186213663072999</v>
      </c>
    </row>
    <row r="315" spans="1:33" x14ac:dyDescent="0.2">
      <c r="A315" s="111">
        <v>42674</v>
      </c>
      <c r="B315" s="32">
        <v>2.95</v>
      </c>
      <c r="C315" s="32">
        <v>2.65</v>
      </c>
      <c r="D315" s="32">
        <f t="shared" si="0"/>
        <v>2.3340480799325003</v>
      </c>
      <c r="E315" s="32">
        <v>3.09</v>
      </c>
      <c r="F315" s="32"/>
      <c r="G315" s="32">
        <v>2.68</v>
      </c>
      <c r="H315" s="32">
        <v>2.81</v>
      </c>
      <c r="I315" s="133"/>
      <c r="J315" s="30">
        <v>0.97</v>
      </c>
      <c r="K315" s="30"/>
      <c r="L315" s="30">
        <v>3.65</v>
      </c>
      <c r="M315" s="30"/>
      <c r="N315" s="30"/>
      <c r="O315" s="30"/>
      <c r="P315" s="30"/>
      <c r="Q315" s="30"/>
      <c r="R315" s="449">
        <v>2.95</v>
      </c>
      <c r="S315" s="449">
        <v>2.65</v>
      </c>
      <c r="T315" s="449">
        <f t="shared" si="4"/>
        <v>2.0620992240115501</v>
      </c>
      <c r="U315" s="449">
        <v>2.94</v>
      </c>
      <c r="V315" s="449"/>
      <c r="W315" s="449">
        <v>2.72</v>
      </c>
      <c r="X315" s="449">
        <v>2.78</v>
      </c>
      <c r="Y315" s="449">
        <v>0.88</v>
      </c>
      <c r="AA315" s="25">
        <v>2.93</v>
      </c>
      <c r="AB315" s="25">
        <v>0.75534999999999997</v>
      </c>
      <c r="AC315" s="30">
        <f t="shared" ref="AC315:AC321" si="7">AA315*AB315*1.054615</f>
        <v>2.3340480799325003</v>
      </c>
      <c r="AE315" s="338">
        <v>2.57</v>
      </c>
      <c r="AF315" s="25">
        <v>0.76082099999999997</v>
      </c>
      <c r="AG315" s="30">
        <f t="shared" si="6"/>
        <v>2.0620992240115501</v>
      </c>
    </row>
    <row r="316" spans="1:33" x14ac:dyDescent="0.2">
      <c r="A316" s="111">
        <v>42704</v>
      </c>
      <c r="B316" s="32">
        <v>2.48</v>
      </c>
      <c r="C316" s="32">
        <v>2.2200000000000002</v>
      </c>
      <c r="D316" s="32">
        <f t="shared" si="0"/>
        <v>2.02943395866295</v>
      </c>
      <c r="E316" s="32">
        <v>2.4900000000000002</v>
      </c>
      <c r="F316" s="32"/>
      <c r="G316" s="32">
        <v>2.25</v>
      </c>
      <c r="H316" s="32">
        <v>2.29</v>
      </c>
      <c r="I316" s="133"/>
      <c r="J316" s="30">
        <v>1.89</v>
      </c>
      <c r="K316" s="30"/>
      <c r="L316" s="30">
        <v>4.58</v>
      </c>
      <c r="M316" s="30"/>
      <c r="N316" s="30"/>
      <c r="O316" s="30">
        <v>4.6399999999999997</v>
      </c>
      <c r="P316" s="30"/>
      <c r="Q316" s="30"/>
      <c r="R316" s="30">
        <v>2.77</v>
      </c>
      <c r="S316" s="30">
        <v>2.54</v>
      </c>
      <c r="T316" s="30">
        <f t="shared" si="4"/>
        <v>2.1633860621725001</v>
      </c>
      <c r="U316" s="30">
        <v>2.73</v>
      </c>
      <c r="V316" s="30"/>
      <c r="W316" s="30">
        <v>2.5299999999999998</v>
      </c>
      <c r="X316" s="30">
        <v>2.61</v>
      </c>
      <c r="Y316" s="30">
        <v>1.1200000000000001</v>
      </c>
      <c r="AA316" s="25">
        <v>2.59</v>
      </c>
      <c r="AB316" s="25">
        <v>0.74298699999999995</v>
      </c>
      <c r="AC316" s="30">
        <f t="shared" si="7"/>
        <v>2.02943395866295</v>
      </c>
      <c r="AE316" s="338">
        <v>2.75</v>
      </c>
      <c r="AF316" s="25">
        <v>0.745946</v>
      </c>
      <c r="AG316" s="30">
        <f t="shared" si="6"/>
        <v>2.1633860621725001</v>
      </c>
    </row>
    <row r="317" spans="1:33" x14ac:dyDescent="0.2">
      <c r="A317" s="111">
        <v>42735</v>
      </c>
      <c r="B317" s="32">
        <v>3.56</v>
      </c>
      <c r="C317" s="32">
        <v>3.41</v>
      </c>
      <c r="D317" s="32">
        <f t="shared" si="0"/>
        <v>2.58368441466</v>
      </c>
      <c r="E317" s="32">
        <v>3.47</v>
      </c>
      <c r="F317" s="32"/>
      <c r="G317" s="32">
        <v>3.42</v>
      </c>
      <c r="H317" s="32">
        <v>3.41</v>
      </c>
      <c r="I317" s="133"/>
      <c r="J317" s="30">
        <v>3.01</v>
      </c>
      <c r="K317" s="30"/>
      <c r="L317" s="30">
        <v>4.68</v>
      </c>
      <c r="M317" s="30"/>
      <c r="N317" s="30"/>
      <c r="O317" s="30">
        <v>4.1399999999999997</v>
      </c>
      <c r="P317" s="30"/>
      <c r="Q317" s="30"/>
      <c r="R317" s="30">
        <v>3.23</v>
      </c>
      <c r="S317" s="30">
        <v>2.77</v>
      </c>
      <c r="T317" s="30">
        <f t="shared" si="4"/>
        <v>2.3332714930849501</v>
      </c>
      <c r="U317" s="30">
        <v>2.97</v>
      </c>
      <c r="V317" s="30"/>
      <c r="W317" s="30">
        <v>3.15</v>
      </c>
      <c r="X317" s="30">
        <v>2.95</v>
      </c>
      <c r="Y317" s="30">
        <v>2.38</v>
      </c>
      <c r="AA317" s="25">
        <v>3.27</v>
      </c>
      <c r="AB317" s="25">
        <v>0.74919999999999998</v>
      </c>
      <c r="AC317" s="30">
        <f t="shared" si="7"/>
        <v>2.58368441466</v>
      </c>
      <c r="AE317" s="338">
        <v>2.97</v>
      </c>
      <c r="AF317" s="25">
        <v>0.74492899999999995</v>
      </c>
      <c r="AG317" s="30">
        <f t="shared" si="6"/>
        <v>2.3332714930849501</v>
      </c>
    </row>
    <row r="318" spans="1:33" x14ac:dyDescent="0.2">
      <c r="A318" s="111">
        <v>42766</v>
      </c>
      <c r="B318" s="32">
        <v>3.29</v>
      </c>
      <c r="C318" s="32">
        <v>3.15</v>
      </c>
      <c r="D318" s="32">
        <f t="shared" si="0"/>
        <v>2.2062585031678004</v>
      </c>
      <c r="E318" s="32">
        <v>3.19</v>
      </c>
      <c r="F318" s="32"/>
      <c r="G318" s="32">
        <v>3.17</v>
      </c>
      <c r="H318" s="32">
        <v>3.12</v>
      </c>
      <c r="I318" s="133"/>
      <c r="J318" s="30">
        <v>2.97</v>
      </c>
      <c r="K318" s="30"/>
      <c r="L318" s="30">
        <v>6.44</v>
      </c>
      <c r="M318" s="30"/>
      <c r="N318" s="30"/>
      <c r="O318" s="30">
        <v>7.15</v>
      </c>
      <c r="P318" s="30"/>
      <c r="Q318" s="30"/>
      <c r="R318" s="30">
        <v>3.94</v>
      </c>
      <c r="S318" s="30">
        <v>3.65</v>
      </c>
      <c r="T318" s="30">
        <f t="shared" si="4"/>
        <v>2.7247004032626001</v>
      </c>
      <c r="U318" s="30">
        <v>3.64</v>
      </c>
      <c r="V318" s="30"/>
      <c r="W318" s="30">
        <v>3.56</v>
      </c>
      <c r="X318" s="30">
        <v>3.68</v>
      </c>
      <c r="Y318" s="30">
        <v>3.32</v>
      </c>
      <c r="AA318" s="25">
        <v>2.77</v>
      </c>
      <c r="AB318" s="25">
        <v>0.75523600000000002</v>
      </c>
      <c r="AC318" s="30">
        <f t="shared" si="7"/>
        <v>2.2062585031678004</v>
      </c>
      <c r="AE318" s="338">
        <v>3.48</v>
      </c>
      <c r="AF318" s="25">
        <v>0.74241299999999999</v>
      </c>
      <c r="AG318" s="30">
        <f t="shared" si="6"/>
        <v>2.7247004032626001</v>
      </c>
    </row>
    <row r="319" spans="1:33" x14ac:dyDescent="0.2">
      <c r="A319" s="111">
        <v>42794</v>
      </c>
      <c r="B319" s="32">
        <v>2.85</v>
      </c>
      <c r="C319" s="32">
        <v>2.6</v>
      </c>
      <c r="D319" s="498">
        <f t="shared" si="0"/>
        <v>1.9574807410579504</v>
      </c>
      <c r="E319" s="32">
        <v>2.8</v>
      </c>
      <c r="F319" s="32"/>
      <c r="G319" s="32">
        <v>2.6</v>
      </c>
      <c r="H319" s="32">
        <v>2.62</v>
      </c>
      <c r="I319" s="133"/>
      <c r="J319" s="30">
        <v>2.52</v>
      </c>
      <c r="K319" s="30"/>
      <c r="L319" s="30">
        <v>5.99</v>
      </c>
      <c r="M319" s="30"/>
      <c r="N319" s="30"/>
      <c r="O319" s="30">
        <v>6.4</v>
      </c>
      <c r="P319" s="30"/>
      <c r="Q319" s="30"/>
      <c r="R319" s="449">
        <v>3.39</v>
      </c>
      <c r="S319" s="449">
        <v>3.1</v>
      </c>
      <c r="T319" s="449">
        <f t="shared" si="4"/>
        <v>2.1607669680046007</v>
      </c>
      <c r="U319" s="449">
        <v>3.28</v>
      </c>
      <c r="V319" s="449"/>
      <c r="W319" s="449">
        <v>3.11</v>
      </c>
      <c r="X319" s="449">
        <v>3.11</v>
      </c>
      <c r="Y319" s="449">
        <v>2.98</v>
      </c>
      <c r="AA319" s="25">
        <v>2.4300000000000002</v>
      </c>
      <c r="AB319" s="25">
        <v>0.76383100000000004</v>
      </c>
      <c r="AC319" s="30">
        <f t="shared" si="7"/>
        <v>1.9574807410579504</v>
      </c>
      <c r="AE319" s="338">
        <v>2.68</v>
      </c>
      <c r="AF319" s="25">
        <v>0.76450300000000004</v>
      </c>
      <c r="AG319" s="30">
        <f t="shared" si="6"/>
        <v>2.1607669680046007</v>
      </c>
    </row>
    <row r="320" spans="1:33" x14ac:dyDescent="0.2">
      <c r="A320" s="111">
        <v>42825</v>
      </c>
      <c r="B320" s="32">
        <v>2.84</v>
      </c>
      <c r="C320" s="32">
        <v>2.52</v>
      </c>
      <c r="D320" s="32">
        <f t="shared" si="0"/>
        <v>1.9541220348444002</v>
      </c>
      <c r="E320" s="32">
        <v>2.88</v>
      </c>
      <c r="F320" s="32"/>
      <c r="G320" s="32">
        <v>2.5099999999999998</v>
      </c>
      <c r="H320" s="32">
        <v>2.57</v>
      </c>
      <c r="I320" s="133"/>
      <c r="J320" s="30">
        <v>2.57</v>
      </c>
      <c r="K320" s="30"/>
      <c r="L320" s="30">
        <v>4.47</v>
      </c>
      <c r="M320" s="30"/>
      <c r="N320" s="30"/>
      <c r="O320" s="30">
        <v>5.25</v>
      </c>
      <c r="P320" s="30"/>
      <c r="Q320" s="30"/>
      <c r="R320" s="449">
        <v>2.62</v>
      </c>
      <c r="S320" s="449">
        <v>2.2799999999999998</v>
      </c>
      <c r="T320" s="449">
        <f t="shared" si="4"/>
        <v>1.7331057998023003</v>
      </c>
      <c r="U320" s="449">
        <v>2.5299999999999998</v>
      </c>
      <c r="V320" s="449"/>
      <c r="W320" s="449">
        <v>2.2999999999999998</v>
      </c>
      <c r="X320" s="449">
        <v>2.33</v>
      </c>
      <c r="Y320" s="449">
        <v>2.0699999999999998</v>
      </c>
      <c r="AA320" s="25">
        <v>2.48</v>
      </c>
      <c r="AB320" s="25">
        <v>0.74714700000000001</v>
      </c>
      <c r="AC320" s="30">
        <f t="shared" si="7"/>
        <v>1.9541220348444002</v>
      </c>
      <c r="AE320" s="338">
        <v>2.17</v>
      </c>
      <c r="AF320" s="25">
        <v>0.75730600000000003</v>
      </c>
      <c r="AG320" s="30">
        <f t="shared" si="6"/>
        <v>1.7331057998023003</v>
      </c>
    </row>
    <row r="321" spans="1:33" x14ac:dyDescent="0.2">
      <c r="A321" s="111">
        <v>42855</v>
      </c>
      <c r="B321" s="32">
        <v>3.07</v>
      </c>
      <c r="C321" s="30">
        <v>2.7</v>
      </c>
      <c r="D321" s="30">
        <f t="shared" si="0"/>
        <v>2.1006060651220499</v>
      </c>
      <c r="E321" s="30">
        <v>3.12</v>
      </c>
      <c r="F321" s="30"/>
      <c r="G321" s="30">
        <v>2.7</v>
      </c>
      <c r="H321" s="30">
        <v>2.79</v>
      </c>
      <c r="I321" s="133"/>
      <c r="J321" s="30">
        <v>2.67</v>
      </c>
      <c r="K321" s="30"/>
      <c r="L321" s="30">
        <v>5.16</v>
      </c>
      <c r="M321" s="30"/>
      <c r="N321" s="30"/>
      <c r="O321" s="30">
        <v>4.3099999999999996</v>
      </c>
      <c r="P321" s="30"/>
      <c r="Q321" s="30"/>
      <c r="R321" s="30">
        <v>3.18</v>
      </c>
      <c r="S321" s="30">
        <v>2.63</v>
      </c>
      <c r="T321" s="30">
        <f t="shared" si="4"/>
        <v>2.0094996364791</v>
      </c>
      <c r="U321" s="30">
        <v>3.1</v>
      </c>
      <c r="V321" s="30"/>
      <c r="W321" s="30">
        <v>2.61</v>
      </c>
      <c r="X321" s="30">
        <v>2.72</v>
      </c>
      <c r="Y321" s="30">
        <v>2.71</v>
      </c>
      <c r="AA321" s="25">
        <v>2.67</v>
      </c>
      <c r="AB321" s="25">
        <v>0.74600100000000003</v>
      </c>
      <c r="AC321" s="30">
        <f t="shared" si="7"/>
        <v>2.1006060651220499</v>
      </c>
      <c r="AE321" s="338">
        <v>2.54</v>
      </c>
      <c r="AF321" s="25">
        <v>0.75017100000000003</v>
      </c>
      <c r="AG321" s="30">
        <f t="shared" si="6"/>
        <v>2.0094996364791</v>
      </c>
    </row>
    <row r="322" spans="1:33" x14ac:dyDescent="0.2">
      <c r="A322" s="111">
        <v>42886</v>
      </c>
      <c r="B322" s="32">
        <v>3.13</v>
      </c>
      <c r="C322" s="30">
        <v>2.74</v>
      </c>
      <c r="D322" s="449">
        <f t="shared" si="0"/>
        <v>2.2086137537550004</v>
      </c>
      <c r="E322" s="30">
        <v>3.25</v>
      </c>
      <c r="F322" s="30"/>
      <c r="G322" s="30">
        <v>2.73</v>
      </c>
      <c r="H322" s="30">
        <v>2.85</v>
      </c>
      <c r="I322" s="133"/>
      <c r="J322" s="30">
        <v>2.7</v>
      </c>
      <c r="K322" s="30"/>
      <c r="L322" s="30">
        <v>4.8</v>
      </c>
      <c r="M322" s="30"/>
      <c r="N322" s="30"/>
      <c r="O322" s="30">
        <v>4.67</v>
      </c>
      <c r="P322" s="30"/>
      <c r="Q322" s="30"/>
      <c r="R322" s="449">
        <v>3.14</v>
      </c>
      <c r="S322" s="449">
        <v>2.59</v>
      </c>
      <c r="T322" s="449">
        <f t="shared" si="4"/>
        <v>2.00109240389135</v>
      </c>
      <c r="U322" s="449">
        <v>3.11</v>
      </c>
      <c r="V322" s="449"/>
      <c r="W322" s="449">
        <v>2.58</v>
      </c>
      <c r="X322" s="449">
        <v>2.72</v>
      </c>
      <c r="Y322" s="449">
        <v>2.59</v>
      </c>
      <c r="AA322" s="25">
        <v>2.85</v>
      </c>
      <c r="AB322" s="25">
        <v>0.73482000000000003</v>
      </c>
      <c r="AC322" s="30">
        <f t="shared" ref="AC322:AC432" si="8">AA322*AB322*1.054615</f>
        <v>2.2086137537550004</v>
      </c>
      <c r="AE322" s="338">
        <v>2.59</v>
      </c>
      <c r="AF322" s="25">
        <v>0.73261100000000001</v>
      </c>
      <c r="AG322" s="30">
        <f t="shared" si="6"/>
        <v>2.00109240389135</v>
      </c>
    </row>
    <row r="323" spans="1:33" x14ac:dyDescent="0.2">
      <c r="A323" s="111">
        <v>42916</v>
      </c>
      <c r="B323" s="32">
        <v>2.93</v>
      </c>
      <c r="C323" s="30">
        <v>2.5499999999999998</v>
      </c>
      <c r="D323" s="30">
        <f t="shared" si="0"/>
        <v>1.9294642502677999</v>
      </c>
      <c r="E323" s="30">
        <v>3.06</v>
      </c>
      <c r="F323" s="30"/>
      <c r="G323" s="30">
        <v>2.59</v>
      </c>
      <c r="H323" s="30">
        <v>2.65</v>
      </c>
      <c r="I323" s="133"/>
      <c r="J323" s="30">
        <v>1.93</v>
      </c>
      <c r="K323" s="30"/>
      <c r="L323" s="30">
        <v>4.6100000000000003</v>
      </c>
      <c r="M323" s="30"/>
      <c r="N323" s="30"/>
      <c r="O323" s="30">
        <v>4.4000000000000004</v>
      </c>
      <c r="P323" s="30"/>
      <c r="Q323" s="30"/>
      <c r="R323" s="30">
        <v>3.24</v>
      </c>
      <c r="S323" s="30">
        <v>2.76</v>
      </c>
      <c r="T323" s="449">
        <f t="shared" si="4"/>
        <v>2.1680101376476499</v>
      </c>
      <c r="U323" s="30">
        <v>3.33</v>
      </c>
      <c r="V323" s="30"/>
      <c r="W323" s="30">
        <v>2.76</v>
      </c>
      <c r="X323" s="30">
        <v>2.91</v>
      </c>
      <c r="Y323" s="30">
        <v>2.69</v>
      </c>
      <c r="AA323" s="25">
        <v>2.44</v>
      </c>
      <c r="AB323" s="25">
        <v>0.74981299999999995</v>
      </c>
      <c r="AC323" s="30">
        <f t="shared" si="8"/>
        <v>1.9294642502677999</v>
      </c>
      <c r="AE323" s="338">
        <v>2.77</v>
      </c>
      <c r="AF323" s="25">
        <v>0.742143</v>
      </c>
      <c r="AG323" s="449">
        <f t="shared" si="6"/>
        <v>2.1680101376476499</v>
      </c>
    </row>
    <row r="324" spans="1:33" x14ac:dyDescent="0.2">
      <c r="A324" s="111">
        <v>42947</v>
      </c>
      <c r="B324" s="32">
        <v>2.96</v>
      </c>
      <c r="C324" s="30">
        <v>2.58</v>
      </c>
      <c r="D324" s="30">
        <f t="shared" si="0"/>
        <v>1.4153216042281502</v>
      </c>
      <c r="E324" s="30">
        <v>2.97</v>
      </c>
      <c r="F324" s="30"/>
      <c r="G324" s="30">
        <v>2.63</v>
      </c>
      <c r="H324" s="30">
        <v>2.67</v>
      </c>
      <c r="I324" s="133"/>
      <c r="J324" s="30">
        <v>1.96</v>
      </c>
      <c r="K324" s="30"/>
      <c r="L324" s="30">
        <v>4.26</v>
      </c>
      <c r="M324" s="30"/>
      <c r="N324" s="30"/>
      <c r="O324" s="30">
        <v>4.17</v>
      </c>
      <c r="P324" s="30"/>
      <c r="Q324" s="30"/>
      <c r="R324" s="449">
        <v>3.07</v>
      </c>
      <c r="S324" s="449">
        <v>2.58</v>
      </c>
      <c r="T324" s="449">
        <f t="shared" si="4"/>
        <v>1.8438595055184002</v>
      </c>
      <c r="U324" s="449">
        <v>3.18</v>
      </c>
      <c r="V324" s="449"/>
      <c r="W324" s="449">
        <v>2.66</v>
      </c>
      <c r="X324" s="449">
        <v>2.72</v>
      </c>
      <c r="Y324" s="449">
        <v>1.82</v>
      </c>
      <c r="AA324" s="25">
        <v>1.71</v>
      </c>
      <c r="AB324" s="25">
        <v>0.78481100000000004</v>
      </c>
      <c r="AC324" s="30">
        <f t="shared" si="8"/>
        <v>1.4153216042281502</v>
      </c>
      <c r="AE324" s="524">
        <v>2.27</v>
      </c>
      <c r="AF324" s="446">
        <v>0.770208</v>
      </c>
      <c r="AG324" s="449">
        <f t="shared" si="6"/>
        <v>1.8438595055184002</v>
      </c>
    </row>
    <row r="325" spans="1:33" x14ac:dyDescent="0.2">
      <c r="A325" s="111">
        <v>42978</v>
      </c>
      <c r="B325" s="32">
        <v>2.87</v>
      </c>
      <c r="C325" s="30">
        <v>2.5299999999999998</v>
      </c>
      <c r="D325" s="30">
        <f t="shared" si="0"/>
        <v>1.4057072171267999</v>
      </c>
      <c r="E325" s="30">
        <v>2.86</v>
      </c>
      <c r="F325" s="30"/>
      <c r="G325" s="30">
        <v>2.59</v>
      </c>
      <c r="H325" s="30">
        <v>2.61</v>
      </c>
      <c r="I325" s="133"/>
      <c r="J325" s="30">
        <v>1.68</v>
      </c>
      <c r="K325" s="30"/>
      <c r="L325" s="30">
        <v>3.88</v>
      </c>
      <c r="M325" s="30"/>
      <c r="N325" s="30"/>
      <c r="O325" s="30">
        <v>3.55</v>
      </c>
      <c r="P325" s="30"/>
      <c r="Q325" s="30"/>
      <c r="R325" s="30">
        <v>2.97</v>
      </c>
      <c r="S325" s="30">
        <v>2.57</v>
      </c>
      <c r="T325" s="30">
        <f t="shared" si="4"/>
        <v>1.6563400153832002</v>
      </c>
      <c r="U325" s="30">
        <v>2.92</v>
      </c>
      <c r="V325" s="30"/>
      <c r="W325" s="30">
        <v>2.61</v>
      </c>
      <c r="X325" s="30">
        <v>2.65</v>
      </c>
      <c r="Y325" s="30">
        <v>1.73</v>
      </c>
      <c r="AA325" s="25">
        <v>1.68</v>
      </c>
      <c r="AB325" s="25">
        <v>0.79339899999999997</v>
      </c>
      <c r="AC325" s="30">
        <f t="shared" si="8"/>
        <v>1.4057072171267999</v>
      </c>
      <c r="AE325" s="338">
        <v>1.96</v>
      </c>
      <c r="AF325" s="25">
        <v>0.80130800000000002</v>
      </c>
      <c r="AG325" s="30">
        <f t="shared" si="6"/>
        <v>1.6563400153832002</v>
      </c>
    </row>
    <row r="326" spans="1:33" x14ac:dyDescent="0.2">
      <c r="A326" s="111">
        <v>43008</v>
      </c>
      <c r="B326" s="32">
        <v>2.95</v>
      </c>
      <c r="C326" s="30">
        <v>2.58</v>
      </c>
      <c r="D326" s="30">
        <f t="shared" si="0"/>
        <v>0.89239892974440016</v>
      </c>
      <c r="E326" s="30">
        <v>2.93</v>
      </c>
      <c r="F326" s="30"/>
      <c r="G326" s="30">
        <v>2.56</v>
      </c>
      <c r="H326" s="30">
        <v>2.71</v>
      </c>
      <c r="I326" s="133"/>
      <c r="J326" s="30">
        <v>1.22</v>
      </c>
      <c r="K326" s="30"/>
      <c r="L326" s="30">
        <v>3.88</v>
      </c>
      <c r="M326" s="30"/>
      <c r="N326" s="30"/>
      <c r="O326" s="30">
        <v>3.98</v>
      </c>
      <c r="P326" s="30"/>
      <c r="Q326" s="30"/>
      <c r="R326" s="30">
        <v>2.96</v>
      </c>
      <c r="S326" s="30">
        <v>2.56</v>
      </c>
      <c r="T326" s="30">
        <f t="shared" si="4"/>
        <v>1.1484489899636003</v>
      </c>
      <c r="U326" s="30">
        <v>2.92</v>
      </c>
      <c r="V326" s="30"/>
      <c r="W326" s="30">
        <v>2.5499999999999998</v>
      </c>
      <c r="X326" s="30">
        <v>2.64</v>
      </c>
      <c r="Y326" s="30">
        <v>1.69</v>
      </c>
      <c r="AA326" s="25">
        <v>1.04</v>
      </c>
      <c r="AB326" s="25">
        <v>0.813639</v>
      </c>
      <c r="AC326" s="30">
        <f t="shared" si="8"/>
        <v>0.89239892974440016</v>
      </c>
      <c r="AE326" s="338">
        <v>1.37</v>
      </c>
      <c r="AF326" s="25">
        <v>0.79487200000000002</v>
      </c>
      <c r="AG326" s="30">
        <f t="shared" si="6"/>
        <v>1.1484489899636003</v>
      </c>
    </row>
    <row r="327" spans="1:33" x14ac:dyDescent="0.2">
      <c r="A327" s="111">
        <v>43039</v>
      </c>
      <c r="B327" s="32">
        <v>2.87</v>
      </c>
      <c r="C327" s="30">
        <v>2.5099999999999998</v>
      </c>
      <c r="D327" s="30">
        <f t="shared" si="0"/>
        <v>0.59536878750129996</v>
      </c>
      <c r="E327" s="30">
        <v>2.93</v>
      </c>
      <c r="F327" s="30"/>
      <c r="G327" s="30">
        <v>2.4300000000000002</v>
      </c>
      <c r="H327" s="30">
        <v>2.6</v>
      </c>
      <c r="I327" s="133"/>
      <c r="J327" s="30">
        <v>0.81</v>
      </c>
      <c r="K327" s="30"/>
      <c r="L327" s="30">
        <v>4.0199999999999996</v>
      </c>
      <c r="M327" s="30"/>
      <c r="N327" s="30"/>
      <c r="O327" s="30">
        <v>5.54</v>
      </c>
      <c r="P327" s="30"/>
      <c r="Q327" s="30"/>
      <c r="R327" s="30">
        <v>2.97</v>
      </c>
      <c r="S327" s="30">
        <v>2.48</v>
      </c>
      <c r="T327" s="30">
        <f t="shared" si="4"/>
        <v>1.0074246277179</v>
      </c>
      <c r="U327" s="30">
        <v>2.88</v>
      </c>
      <c r="V327" s="30"/>
      <c r="W327" s="30">
        <v>2.4</v>
      </c>
      <c r="X327" s="30">
        <v>2.62</v>
      </c>
      <c r="Y327" s="30">
        <v>1.1000000000000001</v>
      </c>
      <c r="AA327" s="25">
        <v>0.71</v>
      </c>
      <c r="AB327" s="25">
        <v>0.795122</v>
      </c>
      <c r="AC327" s="30">
        <f t="shared" si="8"/>
        <v>0.59536878750129996</v>
      </c>
      <c r="AE327" s="338">
        <v>1.19</v>
      </c>
      <c r="AF327" s="25">
        <v>0.80273399999999995</v>
      </c>
      <c r="AG327" s="30">
        <f t="shared" si="6"/>
        <v>1.0074246277179</v>
      </c>
    </row>
    <row r="328" spans="1:33" x14ac:dyDescent="0.2">
      <c r="A328" s="111">
        <v>43069</v>
      </c>
      <c r="B328" s="32">
        <v>2.97</v>
      </c>
      <c r="C328" s="30">
        <v>2.66</v>
      </c>
      <c r="D328" s="449">
        <f t="shared" si="0"/>
        <v>1.7938383989302003</v>
      </c>
      <c r="E328" s="30">
        <v>2.94</v>
      </c>
      <c r="F328" s="30"/>
      <c r="G328" s="30">
        <v>2.56</v>
      </c>
      <c r="H328" s="30">
        <v>2.66</v>
      </c>
      <c r="I328" s="133"/>
      <c r="J328" s="30">
        <v>2.12</v>
      </c>
      <c r="K328" s="30"/>
      <c r="L328" s="30">
        <v>4.47</v>
      </c>
      <c r="M328" s="30"/>
      <c r="N328" s="30"/>
      <c r="O328" s="30">
        <v>4.8499999999999996</v>
      </c>
      <c r="P328" s="30"/>
      <c r="Q328" s="30"/>
      <c r="R328" s="30">
        <v>2.74</v>
      </c>
      <c r="S328" s="30">
        <v>2.5299999999999998</v>
      </c>
      <c r="T328" s="30">
        <f t="shared" si="4"/>
        <v>1.7704894337532002</v>
      </c>
      <c r="U328" s="30">
        <v>2.76</v>
      </c>
      <c r="V328" s="30"/>
      <c r="W328" s="30">
        <v>2.4300000000000002</v>
      </c>
      <c r="X328" s="30">
        <v>2.5099999999999998</v>
      </c>
      <c r="Y328" s="30">
        <v>1.55</v>
      </c>
      <c r="AA328" s="25">
        <v>2.17</v>
      </c>
      <c r="AB328" s="25">
        <v>0.78384399999999999</v>
      </c>
      <c r="AC328" s="30">
        <f t="shared" si="8"/>
        <v>1.7938383989302003</v>
      </c>
      <c r="AE328" s="338">
        <v>2.16</v>
      </c>
      <c r="AF328" s="25">
        <v>0.777223</v>
      </c>
      <c r="AG328" s="30">
        <f t="shared" si="6"/>
        <v>1.7704894337532002</v>
      </c>
    </row>
    <row r="329" spans="1:33" x14ac:dyDescent="0.2">
      <c r="A329" s="111">
        <v>43100</v>
      </c>
      <c r="B329" s="32">
        <v>2.76</v>
      </c>
      <c r="C329" s="30">
        <v>2.48</v>
      </c>
      <c r="D329" s="30">
        <f t="shared" si="0"/>
        <v>1.5921624847193498</v>
      </c>
      <c r="E329" s="30">
        <v>2.75</v>
      </c>
      <c r="F329" s="30"/>
      <c r="G329" s="30">
        <v>2.5</v>
      </c>
      <c r="H329" s="30">
        <v>2.4500000000000002</v>
      </c>
      <c r="I329" s="133"/>
      <c r="J329" s="30">
        <v>2.2400000000000002</v>
      </c>
      <c r="K329" s="30"/>
      <c r="L329" s="30">
        <v>4.74</v>
      </c>
      <c r="M329" s="30"/>
      <c r="N329" s="30"/>
      <c r="O329" s="30">
        <v>3.68</v>
      </c>
      <c r="P329" s="30"/>
      <c r="Q329" s="30"/>
      <c r="R329" s="449">
        <v>3.08</v>
      </c>
      <c r="S329" s="449">
        <v>2.66</v>
      </c>
      <c r="T329" s="449">
        <f t="shared" si="4"/>
        <v>1.5717941462784002</v>
      </c>
      <c r="U329" s="449">
        <v>3</v>
      </c>
      <c r="V329" s="449"/>
      <c r="W329" s="449">
        <v>2.54</v>
      </c>
      <c r="X329" s="449">
        <v>2.74</v>
      </c>
      <c r="Y329" s="449">
        <v>2.5</v>
      </c>
      <c r="AA329" s="25">
        <v>1.93</v>
      </c>
      <c r="AB329" s="25">
        <v>0.78223299999999996</v>
      </c>
      <c r="AC329" s="30">
        <f t="shared" si="8"/>
        <v>1.5921624847193498</v>
      </c>
      <c r="AE329" s="524">
        <v>1.92</v>
      </c>
      <c r="AF329" s="25">
        <v>0.77624800000000005</v>
      </c>
      <c r="AG329" s="30">
        <f t="shared" si="6"/>
        <v>1.5717941462784002</v>
      </c>
    </row>
    <row r="330" spans="1:33" x14ac:dyDescent="0.2">
      <c r="A330" s="111">
        <v>43131</v>
      </c>
      <c r="B330" s="32">
        <v>3.71</v>
      </c>
      <c r="C330" s="30">
        <v>2.95</v>
      </c>
      <c r="D330" s="30">
        <f t="shared" si="0"/>
        <v>1.6936294300300001</v>
      </c>
      <c r="E330" s="30">
        <v>4.0599999999999996</v>
      </c>
      <c r="F330" s="30"/>
      <c r="G330" s="30">
        <v>2.96</v>
      </c>
      <c r="H330" s="30">
        <v>3.18</v>
      </c>
      <c r="I330" s="133"/>
      <c r="J330" s="30">
        <v>3.09</v>
      </c>
      <c r="K330" s="30"/>
      <c r="L330" s="30">
        <v>4.34</v>
      </c>
      <c r="M330" s="30"/>
      <c r="N330" s="30"/>
      <c r="O330" s="30">
        <v>4.43</v>
      </c>
      <c r="P330" s="30"/>
      <c r="Q330" s="30"/>
      <c r="R330" s="449">
        <v>2.74</v>
      </c>
      <c r="S330" s="449">
        <v>2.4</v>
      </c>
      <c r="T330" s="449">
        <f t="shared" si="4"/>
        <v>1.6801978533900002</v>
      </c>
      <c r="U330" s="449">
        <v>2.66</v>
      </c>
      <c r="V330" s="449"/>
      <c r="W330" s="449">
        <v>2.4300000000000002</v>
      </c>
      <c r="X330" s="449">
        <v>2.38</v>
      </c>
      <c r="Y330" s="449">
        <v>2.2799999999999998</v>
      </c>
      <c r="AA330" s="338">
        <v>2</v>
      </c>
      <c r="AB330" s="25">
        <v>0.80296100000000004</v>
      </c>
      <c r="AC330" s="30">
        <f t="shared" si="8"/>
        <v>1.6936294300300001</v>
      </c>
      <c r="AE330" s="524">
        <v>2</v>
      </c>
      <c r="AF330" s="446">
        <v>0.796593</v>
      </c>
      <c r="AG330" s="449">
        <f t="shared" si="6"/>
        <v>1.6801978533900002</v>
      </c>
    </row>
    <row r="331" spans="1:33" x14ac:dyDescent="0.2">
      <c r="A331" s="111">
        <v>43159</v>
      </c>
      <c r="B331" s="32">
        <v>2.66</v>
      </c>
      <c r="C331" s="30">
        <v>2.29</v>
      </c>
      <c r="D331" s="30">
        <f t="shared" si="0"/>
        <v>1.6639387906581002</v>
      </c>
      <c r="E331" s="30">
        <v>2.63</v>
      </c>
      <c r="F331" s="30"/>
      <c r="G331" s="30">
        <v>2.19</v>
      </c>
      <c r="H331" s="30">
        <v>2.27</v>
      </c>
      <c r="I331" s="133"/>
      <c r="J331" s="30">
        <v>2.25</v>
      </c>
      <c r="K331" s="30"/>
      <c r="L331" s="30">
        <v>5.62</v>
      </c>
      <c r="M331" s="30"/>
      <c r="N331" s="30"/>
      <c r="O331" s="30">
        <v>4.8499999999999996</v>
      </c>
      <c r="P331" s="30"/>
      <c r="Q331" s="30"/>
      <c r="R331" s="30">
        <v>3.64</v>
      </c>
      <c r="S331" s="30">
        <v>2.74</v>
      </c>
      <c r="T331" s="30">
        <f t="shared" si="4"/>
        <v>1.8172495442076004</v>
      </c>
      <c r="U331" s="30">
        <v>3.72</v>
      </c>
      <c r="V331" s="30"/>
      <c r="W331" s="30">
        <v>2.71</v>
      </c>
      <c r="X331" s="30">
        <v>2.99</v>
      </c>
      <c r="Y331" s="30">
        <v>2.89</v>
      </c>
      <c r="AA331" s="25">
        <v>1.98</v>
      </c>
      <c r="AB331" s="25">
        <v>0.79685300000000003</v>
      </c>
      <c r="AC331" s="30">
        <f t="shared" si="8"/>
        <v>1.6639387906581002</v>
      </c>
      <c r="AE331" s="338">
        <v>2.12</v>
      </c>
      <c r="AF331" s="25">
        <v>0.81280200000000002</v>
      </c>
      <c r="AG331" s="30">
        <f t="shared" si="6"/>
        <v>1.8172495442076004</v>
      </c>
    </row>
    <row r="332" spans="1:33" x14ac:dyDescent="0.2">
      <c r="A332" s="111">
        <v>43190</v>
      </c>
      <c r="B332" s="32">
        <v>2.65</v>
      </c>
      <c r="C332" s="30">
        <v>2.0699999999999998</v>
      </c>
      <c r="D332" s="30">
        <f t="shared" si="0"/>
        <v>1.5666368258207999</v>
      </c>
      <c r="E332" s="30">
        <v>2.67</v>
      </c>
      <c r="F332" s="30"/>
      <c r="G332" s="30">
        <v>1.87</v>
      </c>
      <c r="H332" s="30">
        <v>2.21</v>
      </c>
      <c r="I332" s="133"/>
      <c r="J332" s="30">
        <v>2.34</v>
      </c>
      <c r="K332" s="30"/>
      <c r="L332" s="30">
        <v>4.45</v>
      </c>
      <c r="M332" s="30"/>
      <c r="N332" s="30"/>
      <c r="O332" s="30">
        <v>4.32</v>
      </c>
      <c r="P332" s="30"/>
      <c r="Q332" s="30"/>
      <c r="R332" s="30">
        <v>2.64</v>
      </c>
      <c r="S332" s="30">
        <v>2.13</v>
      </c>
      <c r="T332" s="30">
        <f t="shared" si="4"/>
        <v>1.3025602173904001</v>
      </c>
      <c r="U332" s="30">
        <v>2.61</v>
      </c>
      <c r="V332" s="30"/>
      <c r="W332" s="30">
        <v>2.0499999999999998</v>
      </c>
      <c r="X332" s="30">
        <v>2.2000000000000002</v>
      </c>
      <c r="Y332" s="30">
        <v>2.1</v>
      </c>
      <c r="AA332" s="25">
        <v>1.92</v>
      </c>
      <c r="AB332" s="25">
        <v>0.77370099999999997</v>
      </c>
      <c r="AC332" s="30">
        <f t="shared" si="8"/>
        <v>1.5666368258207999</v>
      </c>
      <c r="AE332" s="338">
        <v>1.58</v>
      </c>
      <c r="AF332" s="25">
        <v>0.78171199999999996</v>
      </c>
      <c r="AG332" s="30">
        <f t="shared" si="6"/>
        <v>1.3025602173904001</v>
      </c>
    </row>
    <row r="333" spans="1:33" x14ac:dyDescent="0.2">
      <c r="A333" s="111">
        <v>43220</v>
      </c>
      <c r="B333" s="32">
        <v>2.76</v>
      </c>
      <c r="C333" s="30">
        <v>1.96</v>
      </c>
      <c r="D333" s="30">
        <f t="shared" si="0"/>
        <v>1.1497052895361999</v>
      </c>
      <c r="E333" s="30">
        <v>2.83</v>
      </c>
      <c r="F333" s="30"/>
      <c r="G333" s="30">
        <v>1.9</v>
      </c>
      <c r="H333" s="30">
        <v>2.2200000000000002</v>
      </c>
      <c r="I333" s="133"/>
      <c r="J333" s="30">
        <v>2.42</v>
      </c>
      <c r="K333" s="30"/>
      <c r="L333" s="30">
        <v>4.5599999999999996</v>
      </c>
      <c r="M333" s="30"/>
      <c r="N333" s="30"/>
      <c r="O333" s="30">
        <v>3.98</v>
      </c>
      <c r="P333" s="30"/>
      <c r="Q333" s="30"/>
      <c r="R333" s="30">
        <v>2.69</v>
      </c>
      <c r="S333" s="30">
        <v>1.74</v>
      </c>
      <c r="T333" s="30">
        <f t="shared" si="4"/>
        <v>1.2992827165318501</v>
      </c>
      <c r="U333" s="30">
        <v>2.77</v>
      </c>
      <c r="V333" s="30"/>
      <c r="W333" s="30">
        <v>1.52</v>
      </c>
      <c r="X333" s="30">
        <v>2.11</v>
      </c>
      <c r="Y333" s="30">
        <v>2.2400000000000002</v>
      </c>
      <c r="AA333" s="25">
        <v>1.39</v>
      </c>
      <c r="AB333" s="25">
        <v>0.78429199999999999</v>
      </c>
      <c r="AC333" s="30">
        <f t="shared" si="8"/>
        <v>1.1497052895361999</v>
      </c>
      <c r="AE333" s="338">
        <v>1.59</v>
      </c>
      <c r="AF333" s="25">
        <v>0.774841</v>
      </c>
      <c r="AG333" s="30">
        <f t="shared" si="6"/>
        <v>1.2992827165318501</v>
      </c>
    </row>
    <row r="334" spans="1:33" x14ac:dyDescent="0.2">
      <c r="A334" s="111">
        <v>43251</v>
      </c>
      <c r="B334" s="32">
        <v>2.77</v>
      </c>
      <c r="C334" s="30">
        <v>1.78</v>
      </c>
      <c r="D334" s="30">
        <f t="shared" si="0"/>
        <v>0.80308434471719992</v>
      </c>
      <c r="E334" s="30">
        <v>2.82</v>
      </c>
      <c r="F334" s="30"/>
      <c r="G334" s="30">
        <v>1.77</v>
      </c>
      <c r="H334" s="30">
        <v>2.13</v>
      </c>
      <c r="I334" s="133"/>
      <c r="J334" s="30">
        <v>2.16</v>
      </c>
      <c r="K334" s="30"/>
      <c r="L334" s="30">
        <v>5.03</v>
      </c>
      <c r="M334" s="30"/>
      <c r="N334" s="30"/>
      <c r="O334" s="30">
        <v>5.47</v>
      </c>
      <c r="P334" s="30"/>
      <c r="Q334" s="30"/>
      <c r="R334" s="30">
        <v>2.82</v>
      </c>
      <c r="S334" s="30">
        <v>1.79</v>
      </c>
      <c r="T334" s="30">
        <f t="shared" si="4"/>
        <v>0.55014338443335009</v>
      </c>
      <c r="U334" s="30">
        <v>2.91</v>
      </c>
      <c r="V334" s="30"/>
      <c r="W334" s="30">
        <v>1.71</v>
      </c>
      <c r="X334" s="30">
        <v>2.0499999999999998</v>
      </c>
      <c r="Y334" s="30">
        <v>2.3199999999999998</v>
      </c>
      <c r="AA334" s="25">
        <v>0.98</v>
      </c>
      <c r="AB334" s="25">
        <v>0.77703599999999995</v>
      </c>
      <c r="AC334" s="30">
        <f t="shared" si="8"/>
        <v>0.80308434471719992</v>
      </c>
      <c r="AE334" s="338">
        <v>0.67</v>
      </c>
      <c r="AF334" s="25">
        <v>0.77858700000000003</v>
      </c>
      <c r="AG334" s="30">
        <f t="shared" si="6"/>
        <v>0.55014338443335009</v>
      </c>
    </row>
    <row r="335" spans="1:33" x14ac:dyDescent="0.2">
      <c r="A335" s="111">
        <v>43281</v>
      </c>
      <c r="B335" s="32">
        <v>2.93</v>
      </c>
      <c r="C335" s="30">
        <v>2.12</v>
      </c>
      <c r="D335" s="30">
        <f t="shared" si="0"/>
        <v>0.9007380658416001</v>
      </c>
      <c r="E335" s="30">
        <v>3</v>
      </c>
      <c r="F335" s="30"/>
      <c r="G335" s="30">
        <v>2.12</v>
      </c>
      <c r="H335" s="30">
        <v>2.31</v>
      </c>
      <c r="I335" s="133"/>
      <c r="J335" s="30">
        <v>2.33</v>
      </c>
      <c r="K335" s="30"/>
      <c r="L335" s="30">
        <v>4.6500000000000004</v>
      </c>
      <c r="M335" s="30"/>
      <c r="N335" s="30"/>
      <c r="O335" s="30">
        <v>4.58</v>
      </c>
      <c r="P335" s="30"/>
      <c r="Q335" s="30"/>
      <c r="R335" s="30">
        <v>2.88</v>
      </c>
      <c r="S335" s="30">
        <v>1.96</v>
      </c>
      <c r="T335" s="30">
        <f t="shared" si="4"/>
        <v>0.7026795970884</v>
      </c>
      <c r="U335" s="30">
        <v>3.03</v>
      </c>
      <c r="V335" s="30"/>
      <c r="W335" s="30">
        <v>1.97</v>
      </c>
      <c r="X335" s="30">
        <v>2.31</v>
      </c>
      <c r="Y335" s="30">
        <v>2.2200000000000002</v>
      </c>
      <c r="AA335" s="25">
        <v>1.1200000000000001</v>
      </c>
      <c r="AB335" s="594">
        <v>0.76258199999999998</v>
      </c>
      <c r="AC335" s="30">
        <f t="shared" si="8"/>
        <v>0.9007380658416001</v>
      </c>
      <c r="AE335" s="338">
        <v>0.86</v>
      </c>
      <c r="AF335" s="25">
        <v>0.774756</v>
      </c>
      <c r="AG335" s="30">
        <f t="shared" si="6"/>
        <v>0.7026795970884</v>
      </c>
    </row>
    <row r="336" spans="1:33" x14ac:dyDescent="0.2">
      <c r="A336" s="111">
        <v>43312</v>
      </c>
      <c r="B336" s="32">
        <v>2.8</v>
      </c>
      <c r="C336" s="30">
        <v>2.39</v>
      </c>
      <c r="D336" s="30">
        <f t="shared" si="0"/>
        <v>1.0107178739784</v>
      </c>
      <c r="E336" s="30">
        <v>2.9</v>
      </c>
      <c r="F336" s="30"/>
      <c r="G336" s="30">
        <v>2.42</v>
      </c>
      <c r="H336" s="30">
        <v>2.46</v>
      </c>
      <c r="I336" s="133"/>
      <c r="J336" s="30">
        <v>2.33</v>
      </c>
      <c r="K336" s="30"/>
      <c r="L336" s="30">
        <v>5.28</v>
      </c>
      <c r="M336" s="30"/>
      <c r="N336" s="30"/>
      <c r="O336" s="30">
        <v>4.0599999999999996</v>
      </c>
      <c r="P336" s="30"/>
      <c r="Q336" s="30"/>
      <c r="R336" s="449">
        <v>3</v>
      </c>
      <c r="S336" s="449">
        <v>2.08</v>
      </c>
      <c r="T336" s="449">
        <f t="shared" si="4"/>
        <v>1.1185639006779999</v>
      </c>
      <c r="U336" s="449">
        <v>3.01</v>
      </c>
      <c r="V336" s="449"/>
      <c r="W336" s="449">
        <v>2.13</v>
      </c>
      <c r="X336" s="449">
        <v>2.29</v>
      </c>
      <c r="Y336" s="449">
        <v>2.34</v>
      </c>
      <c r="AA336" s="25">
        <v>1.26</v>
      </c>
      <c r="AB336" s="594">
        <v>0.76061599999999996</v>
      </c>
      <c r="AC336" s="30">
        <f t="shared" si="8"/>
        <v>1.0107178739784</v>
      </c>
      <c r="AE336" s="524">
        <v>1.4</v>
      </c>
      <c r="AF336" s="375">
        <v>0.75759799999999999</v>
      </c>
      <c r="AG336" s="30">
        <f t="shared" si="6"/>
        <v>1.1185639006779999</v>
      </c>
    </row>
    <row r="337" spans="1:33" x14ac:dyDescent="0.2">
      <c r="A337" s="111">
        <v>43343</v>
      </c>
      <c r="B337" s="32">
        <v>2.93</v>
      </c>
      <c r="C337" s="30">
        <v>2.4</v>
      </c>
      <c r="D337" s="30">
        <f t="shared" si="0"/>
        <v>0.77594386987680009</v>
      </c>
      <c r="E337" s="30">
        <v>3.01</v>
      </c>
      <c r="F337" s="30"/>
      <c r="G337" s="30">
        <v>2.37</v>
      </c>
      <c r="H337" s="30">
        <v>2.2599999999999998</v>
      </c>
      <c r="I337" s="133"/>
      <c r="J337" s="30">
        <v>2.57</v>
      </c>
      <c r="K337" s="30"/>
      <c r="L337" s="30">
        <v>5.33</v>
      </c>
      <c r="M337" s="30"/>
      <c r="N337" s="30"/>
      <c r="O337" s="30">
        <v>5.04</v>
      </c>
      <c r="P337" s="30"/>
      <c r="Q337" s="30"/>
      <c r="R337" s="30">
        <v>2.82</v>
      </c>
      <c r="S337" s="30">
        <v>2.23</v>
      </c>
      <c r="T337" s="449">
        <f t="shared" si="4"/>
        <v>1.0681812720678001</v>
      </c>
      <c r="U337" s="30">
        <v>2.85</v>
      </c>
      <c r="V337" s="30"/>
      <c r="W337" s="30">
        <v>2.33</v>
      </c>
      <c r="X337" s="30">
        <v>2.33</v>
      </c>
      <c r="Y337" s="30">
        <v>2.39</v>
      </c>
      <c r="AA337" s="25">
        <v>0.96</v>
      </c>
      <c r="AB337" s="594">
        <v>0.76641700000000001</v>
      </c>
      <c r="AC337" s="30">
        <f t="shared" si="8"/>
        <v>0.77594386987680009</v>
      </c>
      <c r="AE337" s="338">
        <v>1.32</v>
      </c>
      <c r="AF337" s="375">
        <v>0.76732100000000003</v>
      </c>
      <c r="AG337" s="30">
        <f t="shared" ref="AG337:AG354" si="9">AE337*AF337*1.054615</f>
        <v>1.0681812720678001</v>
      </c>
    </row>
    <row r="338" spans="1:33" x14ac:dyDescent="0.2">
      <c r="A338" s="111">
        <v>43373</v>
      </c>
      <c r="B338" s="32">
        <v>2.96</v>
      </c>
      <c r="C338" s="30">
        <v>2.08</v>
      </c>
      <c r="D338" s="30">
        <f t="shared" si="0"/>
        <v>0.97873740178775004</v>
      </c>
      <c r="E338" s="30">
        <v>3</v>
      </c>
      <c r="F338" s="30"/>
      <c r="G338" s="30">
        <v>2</v>
      </c>
      <c r="H338" s="30">
        <v>2.0299999999999998</v>
      </c>
      <c r="I338" s="133"/>
      <c r="J338" s="30">
        <v>2.27</v>
      </c>
      <c r="K338" s="30"/>
      <c r="L338" s="449">
        <v>4.78</v>
      </c>
      <c r="M338" s="449"/>
      <c r="N338" s="449"/>
      <c r="O338" s="449">
        <v>4.4000000000000004</v>
      </c>
      <c r="P338" s="30"/>
      <c r="Q338" s="30"/>
      <c r="R338" s="449">
        <v>2.9</v>
      </c>
      <c r="S338" s="449">
        <v>2.2200000000000002</v>
      </c>
      <c r="T338" s="449">
        <f t="shared" si="4"/>
        <v>0.73642168762890003</v>
      </c>
      <c r="U338" s="449">
        <v>2.95</v>
      </c>
      <c r="V338" s="449"/>
      <c r="W338" s="449">
        <v>2.15</v>
      </c>
      <c r="X338" s="449">
        <v>2.23</v>
      </c>
      <c r="Y338" s="449">
        <v>2.4700000000000002</v>
      </c>
      <c r="AA338" s="25">
        <v>1.21</v>
      </c>
      <c r="AB338" s="594">
        <v>0.76698500000000003</v>
      </c>
      <c r="AC338" s="30">
        <f t="shared" si="8"/>
        <v>0.97873740178775004</v>
      </c>
      <c r="AE338" s="524">
        <v>0.91</v>
      </c>
      <c r="AF338" s="594">
        <v>0.76734599999999997</v>
      </c>
      <c r="AG338" s="30">
        <f t="shared" si="9"/>
        <v>0.73642168762890003</v>
      </c>
    </row>
    <row r="339" spans="1:33" x14ac:dyDescent="0.2">
      <c r="A339" s="111">
        <v>43404</v>
      </c>
      <c r="B339" s="641">
        <v>3.2309999999999999</v>
      </c>
      <c r="C339" s="638">
        <v>2.8660000000000001</v>
      </c>
      <c r="D339" s="638">
        <f t="shared" si="0"/>
        <v>1.0456811770504499</v>
      </c>
      <c r="E339" s="638">
        <v>3.4830000000000001</v>
      </c>
      <c r="F339" s="638"/>
      <c r="G339" s="638">
        <v>2.1680000000000001</v>
      </c>
      <c r="H339" s="638">
        <v>2.589</v>
      </c>
      <c r="I339" s="642"/>
      <c r="J339" s="638">
        <v>2.4969999999999999</v>
      </c>
      <c r="K339" s="30"/>
      <c r="L339" s="30">
        <v>4.92</v>
      </c>
      <c r="M339" s="30"/>
      <c r="N339" s="30"/>
      <c r="O339" s="30">
        <v>5.22</v>
      </c>
      <c r="P339" s="30"/>
      <c r="Q339" s="30"/>
      <c r="R339" s="638">
        <v>3.02</v>
      </c>
      <c r="S339" s="638">
        <v>2.0449999999999999</v>
      </c>
      <c r="T339" s="638">
        <f t="shared" si="4"/>
        <v>1.1739827535784253</v>
      </c>
      <c r="U339" s="638">
        <v>3.1749999999999998</v>
      </c>
      <c r="V339" s="638"/>
      <c r="W339" s="638">
        <v>1.9</v>
      </c>
      <c r="X339" s="638">
        <v>2.0499999999999998</v>
      </c>
      <c r="Y339" s="638">
        <v>2.4300000000000002</v>
      </c>
      <c r="AA339" s="637">
        <v>1.29</v>
      </c>
      <c r="AB339" s="594">
        <v>0.76862699999999995</v>
      </c>
      <c r="AC339" s="638">
        <f t="shared" si="8"/>
        <v>1.0456811770504499</v>
      </c>
      <c r="AE339" s="637">
        <v>1.4450000000000001</v>
      </c>
      <c r="AF339" s="594">
        <v>0.77037100000000003</v>
      </c>
      <c r="AG339" s="638">
        <f t="shared" si="9"/>
        <v>1.1739827535784253</v>
      </c>
    </row>
    <row r="340" spans="1:33" x14ac:dyDescent="0.2">
      <c r="A340" s="111">
        <v>43434</v>
      </c>
      <c r="B340" s="641">
        <v>4.0629999999999997</v>
      </c>
      <c r="C340" s="638">
        <v>3.8149999999999999</v>
      </c>
      <c r="D340" s="638">
        <f t="shared" si="0"/>
        <v>1.34769107633283</v>
      </c>
      <c r="E340" s="638">
        <v>4.1050000000000004</v>
      </c>
      <c r="F340" s="638"/>
      <c r="G340" s="638">
        <v>2.895</v>
      </c>
      <c r="H340" s="638">
        <v>3.657</v>
      </c>
      <c r="I340" s="642"/>
      <c r="J340" s="638">
        <v>3.7280000000000002</v>
      </c>
      <c r="K340" s="30"/>
      <c r="L340" s="30">
        <v>5.62</v>
      </c>
      <c r="M340" s="30"/>
      <c r="N340" s="30"/>
      <c r="O340" s="30">
        <v>6.92</v>
      </c>
      <c r="P340" s="30"/>
      <c r="Q340" s="30"/>
      <c r="R340" s="638">
        <v>3.19</v>
      </c>
      <c r="S340" s="638">
        <v>3.0249999999999999</v>
      </c>
      <c r="T340" s="638">
        <f t="shared" si="4"/>
        <v>1.3927634737473502</v>
      </c>
      <c r="U340" s="638">
        <v>3.35</v>
      </c>
      <c r="V340" s="638"/>
      <c r="W340" s="638">
        <v>2.1800000000000002</v>
      </c>
      <c r="X340" s="638">
        <v>2.69</v>
      </c>
      <c r="Y340" s="638">
        <v>2.7850000000000001</v>
      </c>
      <c r="AA340" s="637">
        <v>1.6859999999999999</v>
      </c>
      <c r="AB340" s="594">
        <v>0.75794700000000004</v>
      </c>
      <c r="AC340" s="638">
        <f t="shared" si="8"/>
        <v>1.34769107633283</v>
      </c>
      <c r="AE340" s="637">
        <v>1.7350000000000001</v>
      </c>
      <c r="AF340" s="594">
        <v>0.76117400000000002</v>
      </c>
      <c r="AG340" s="638">
        <f t="shared" si="9"/>
        <v>1.3927634737473502</v>
      </c>
    </row>
    <row r="341" spans="1:33" x14ac:dyDescent="0.2">
      <c r="A341" s="111">
        <v>43465</v>
      </c>
      <c r="B341" s="641">
        <v>3.9350000000000001</v>
      </c>
      <c r="C341" s="638">
        <v>3.5830000000000002</v>
      </c>
      <c r="D341" s="638">
        <f t="shared" ref="D341:D391" si="10">AC341</f>
        <v>1.347153173115925</v>
      </c>
      <c r="E341" s="638">
        <v>3.923</v>
      </c>
      <c r="F341" s="638"/>
      <c r="G341" s="638">
        <v>3.4140000000000001</v>
      </c>
      <c r="H341" s="638">
        <v>3.226</v>
      </c>
      <c r="I341" s="642"/>
      <c r="J341" s="638">
        <v>3.6360000000000001</v>
      </c>
      <c r="K341" s="30"/>
      <c r="L341" s="30">
        <v>6.84</v>
      </c>
      <c r="M341" s="30"/>
      <c r="N341" s="30"/>
      <c r="O341" s="30">
        <v>5.04</v>
      </c>
      <c r="P341" s="30"/>
      <c r="Q341" s="30"/>
      <c r="R341" s="651">
        <v>4.7300000000000004</v>
      </c>
      <c r="S341" s="651">
        <v>4.0999999999999996</v>
      </c>
      <c r="T341" s="651">
        <f t="shared" si="4"/>
        <v>1.5980178917569752</v>
      </c>
      <c r="U341" s="651">
        <v>4.72</v>
      </c>
      <c r="V341" s="651"/>
      <c r="W341" s="651">
        <v>3.28</v>
      </c>
      <c r="X341" s="651">
        <v>4.1950000000000003</v>
      </c>
      <c r="Y341" s="651">
        <v>4.3150000000000004</v>
      </c>
      <c r="AA341" s="637">
        <v>1.7150000000000001</v>
      </c>
      <c r="AB341" s="25">
        <v>0.74483299999999997</v>
      </c>
      <c r="AC341" s="638">
        <f t="shared" si="8"/>
        <v>1.347153173115925</v>
      </c>
      <c r="AE341" s="652">
        <v>2.0150000000000001</v>
      </c>
      <c r="AF341" s="375">
        <v>0.75199099999999997</v>
      </c>
      <c r="AG341" s="651">
        <f t="shared" si="9"/>
        <v>1.5980178917569752</v>
      </c>
    </row>
    <row r="342" spans="1:33" x14ac:dyDescent="0.2">
      <c r="A342" s="111">
        <v>43496</v>
      </c>
      <c r="B342" s="641">
        <v>3.0739999999999998</v>
      </c>
      <c r="C342" s="638">
        <v>2.9049999999999998</v>
      </c>
      <c r="D342" s="651">
        <f t="shared" si="10"/>
        <v>1.41599619925905</v>
      </c>
      <c r="E342" s="638">
        <v>3.0179999999999998</v>
      </c>
      <c r="F342" s="638"/>
      <c r="G342" s="638">
        <v>2.931</v>
      </c>
      <c r="H342" s="638">
        <v>2.6349999999999998</v>
      </c>
      <c r="I342" s="642"/>
      <c r="J342" s="638">
        <v>2.84</v>
      </c>
      <c r="K342" s="30"/>
      <c r="L342" s="30">
        <v>5.89</v>
      </c>
      <c r="M342" s="30"/>
      <c r="N342" s="30"/>
      <c r="O342" s="30">
        <v>4.63</v>
      </c>
      <c r="P342" s="30"/>
      <c r="Q342" s="30"/>
      <c r="R342" s="651">
        <v>3.6549999999999998</v>
      </c>
      <c r="S342" s="651">
        <v>3.54</v>
      </c>
      <c r="T342" s="651">
        <f t="shared" si="4"/>
        <v>1.3311183478984001</v>
      </c>
      <c r="U342" s="651">
        <v>3.7450000000000001</v>
      </c>
      <c r="V342" s="651"/>
      <c r="W342" s="651">
        <v>3.2749999999999999</v>
      </c>
      <c r="X342" s="651">
        <v>2.94</v>
      </c>
      <c r="Y342" s="651">
        <v>3.3250000000000002</v>
      </c>
      <c r="AA342" s="637">
        <v>1.79</v>
      </c>
      <c r="AB342" s="25">
        <v>0.75009300000000001</v>
      </c>
      <c r="AC342" s="638">
        <f t="shared" si="8"/>
        <v>1.41599619925905</v>
      </c>
      <c r="AE342" s="637">
        <v>1.72</v>
      </c>
      <c r="AF342" s="25">
        <v>0.73382800000000004</v>
      </c>
      <c r="AG342" s="638">
        <f t="shared" si="9"/>
        <v>1.3311183478984001</v>
      </c>
    </row>
    <row r="343" spans="1:33" x14ac:dyDescent="0.2">
      <c r="A343" s="111">
        <v>43524</v>
      </c>
      <c r="B343" s="641">
        <v>2.67</v>
      </c>
      <c r="C343" s="638">
        <v>2.605</v>
      </c>
      <c r="D343" s="638">
        <f t="shared" si="10"/>
        <v>2.3758854358156776</v>
      </c>
      <c r="E343" s="638">
        <v>2.669</v>
      </c>
      <c r="F343" s="638"/>
      <c r="G343" s="638">
        <v>2.56</v>
      </c>
      <c r="H343" s="638">
        <v>2.3090000000000002</v>
      </c>
      <c r="I343" s="642"/>
      <c r="J343" s="638">
        <v>2.4889999999999999</v>
      </c>
      <c r="K343" s="30"/>
      <c r="L343" s="30">
        <v>5.0599999999999996</v>
      </c>
      <c r="M343" s="30"/>
      <c r="N343" s="30"/>
      <c r="O343" s="30">
        <v>5.0599999999999996</v>
      </c>
      <c r="P343" s="30"/>
      <c r="Q343" s="30"/>
      <c r="R343" s="638">
        <v>2.95</v>
      </c>
      <c r="S343" s="638">
        <v>2.8450000000000002</v>
      </c>
      <c r="T343" s="651">
        <f t="shared" si="4"/>
        <v>1.6656028518473753</v>
      </c>
      <c r="U343" s="638">
        <v>3.0950000000000002</v>
      </c>
      <c r="V343" s="638"/>
      <c r="W343" s="638">
        <v>2.73</v>
      </c>
      <c r="X343" s="638">
        <v>2.4700000000000002</v>
      </c>
      <c r="Y343" s="638">
        <v>2.7050000000000001</v>
      </c>
      <c r="AA343" s="637">
        <v>2.9769999999999999</v>
      </c>
      <c r="AB343" s="25">
        <v>0.75675049999999999</v>
      </c>
      <c r="AC343" s="638">
        <f t="shared" si="8"/>
        <v>2.3758854358156776</v>
      </c>
      <c r="AE343" s="637">
        <v>2.0750000000000002</v>
      </c>
      <c r="AF343" s="25">
        <v>0.761131</v>
      </c>
      <c r="AG343" s="638">
        <f t="shared" si="9"/>
        <v>1.6656028518473753</v>
      </c>
    </row>
    <row r="344" spans="1:33" x14ac:dyDescent="0.2">
      <c r="A344" s="111">
        <v>43555</v>
      </c>
      <c r="B344" s="641">
        <v>2.8959999999999999</v>
      </c>
      <c r="C344" s="638">
        <v>2.984</v>
      </c>
      <c r="D344" s="638">
        <f t="shared" si="10"/>
        <v>2.0989523359959299</v>
      </c>
      <c r="E344" s="638">
        <v>2.88</v>
      </c>
      <c r="F344" s="638"/>
      <c r="G344" s="638">
        <v>2.3919999999999999</v>
      </c>
      <c r="H344" s="638">
        <v>3.008</v>
      </c>
      <c r="I344" s="642"/>
      <c r="J344" s="638">
        <v>2.6840000000000002</v>
      </c>
      <c r="K344" s="30"/>
      <c r="L344" s="449">
        <v>4.84</v>
      </c>
      <c r="M344" s="449"/>
      <c r="N344" s="449"/>
      <c r="O344" s="449">
        <v>3.41</v>
      </c>
      <c r="P344" s="30"/>
      <c r="Q344" s="30"/>
      <c r="R344" s="638">
        <v>2.855</v>
      </c>
      <c r="S344" s="638">
        <v>2.4550000000000001</v>
      </c>
      <c r="T344" s="638">
        <f t="shared" si="4"/>
        <v>1.8944426269862502</v>
      </c>
      <c r="U344" s="638">
        <v>2.74</v>
      </c>
      <c r="V344" s="638"/>
      <c r="W344" s="638">
        <v>2.17</v>
      </c>
      <c r="X344" s="638">
        <v>2.5</v>
      </c>
      <c r="Y344" s="638">
        <v>2.62</v>
      </c>
      <c r="AA344" s="637">
        <v>2.6579999999999999</v>
      </c>
      <c r="AB344" s="25">
        <v>0.74877899999999997</v>
      </c>
      <c r="AC344" s="638">
        <f t="shared" si="8"/>
        <v>2.0989523359959299</v>
      </c>
      <c r="AE344" s="637">
        <v>2.3650000000000002</v>
      </c>
      <c r="AF344" s="25">
        <v>0.75954999999999995</v>
      </c>
      <c r="AG344" s="638">
        <f t="shared" si="9"/>
        <v>1.8944426269862502</v>
      </c>
    </row>
    <row r="345" spans="1:33" x14ac:dyDescent="0.2">
      <c r="A345" s="111">
        <v>43585</v>
      </c>
      <c r="B345" s="641">
        <v>2.6</v>
      </c>
      <c r="C345" s="638">
        <v>1.7829999999999999</v>
      </c>
      <c r="D345" s="638">
        <f t="shared" si="10"/>
        <v>0.66998457050450011</v>
      </c>
      <c r="E345" s="638">
        <v>2.5569999999999999</v>
      </c>
      <c r="F345" s="638"/>
      <c r="G345" s="638">
        <v>1.2749999999999999</v>
      </c>
      <c r="H345" s="638">
        <v>1.9039999999999999</v>
      </c>
      <c r="I345" s="642"/>
      <c r="J345" s="638">
        <v>2.266</v>
      </c>
      <c r="K345" s="30"/>
      <c r="L345" s="30">
        <v>4.7</v>
      </c>
      <c r="M345" s="30"/>
      <c r="N345" s="30"/>
      <c r="O345" s="30">
        <v>4.67</v>
      </c>
      <c r="P345" s="30"/>
      <c r="Q345" s="30"/>
      <c r="R345" s="638">
        <v>2.71</v>
      </c>
      <c r="S345" s="638">
        <v>2.2549999999999999</v>
      </c>
      <c r="T345" s="638">
        <f t="shared" si="4"/>
        <v>1.0391505896706001</v>
      </c>
      <c r="U345" s="638">
        <v>2.7250000000000001</v>
      </c>
      <c r="V345" s="638"/>
      <c r="W345" s="638">
        <v>1.52</v>
      </c>
      <c r="X345" s="638">
        <v>2.19</v>
      </c>
      <c r="Y345" s="638">
        <v>2.4300000000000002</v>
      </c>
      <c r="AA345" s="637">
        <v>0.85</v>
      </c>
      <c r="AB345" s="25">
        <v>0.74739800000000001</v>
      </c>
      <c r="AC345" s="638">
        <f t="shared" si="8"/>
        <v>0.66998457050450011</v>
      </c>
      <c r="AE345" s="637">
        <v>1.32</v>
      </c>
      <c r="AF345" s="25">
        <v>0.74646699999999999</v>
      </c>
      <c r="AG345" s="638">
        <f t="shared" si="9"/>
        <v>1.0391505896706001</v>
      </c>
    </row>
    <row r="346" spans="1:33" x14ac:dyDescent="0.2">
      <c r="A346" s="111">
        <v>43616</v>
      </c>
      <c r="B346" s="641">
        <v>2.59</v>
      </c>
      <c r="C346" s="638">
        <v>1.8380000000000001</v>
      </c>
      <c r="D346" s="638">
        <f t="shared" si="10"/>
        <v>1.2180373156910702</v>
      </c>
      <c r="E346" s="638">
        <v>2.5289999999999999</v>
      </c>
      <c r="F346" s="638"/>
      <c r="G346" s="638">
        <v>1.2410000000000001</v>
      </c>
      <c r="H346" s="638">
        <v>1.4570000000000001</v>
      </c>
      <c r="I346" s="642"/>
      <c r="J346" s="638">
        <v>2.1749999999999998</v>
      </c>
      <c r="K346" s="30"/>
      <c r="L346" s="449">
        <v>4.3899999999999997</v>
      </c>
      <c r="M346" s="449"/>
      <c r="N346" s="449"/>
      <c r="O346" s="449">
        <v>3.74</v>
      </c>
      <c r="P346" s="30"/>
      <c r="Q346" s="30"/>
      <c r="R346" s="638">
        <v>2.5649999999999999</v>
      </c>
      <c r="S346" s="638">
        <v>1.75</v>
      </c>
      <c r="T346" s="638">
        <f t="shared" si="4"/>
        <v>0.82017130131639993</v>
      </c>
      <c r="U346" s="638">
        <v>2.6</v>
      </c>
      <c r="V346" s="638"/>
      <c r="W346" s="638">
        <v>1.375</v>
      </c>
      <c r="X346" s="638">
        <v>1.905</v>
      </c>
      <c r="Y346" s="638">
        <v>2.125</v>
      </c>
      <c r="AA346" s="637">
        <v>1.554</v>
      </c>
      <c r="AB346" s="25">
        <v>0.74321700000000002</v>
      </c>
      <c r="AC346" s="638">
        <f t="shared" si="8"/>
        <v>1.2180373156910702</v>
      </c>
      <c r="AE346" s="637">
        <v>1.0449999999999999</v>
      </c>
      <c r="AF346" s="25">
        <v>0.74420799999999998</v>
      </c>
      <c r="AG346" s="638">
        <f t="shared" si="9"/>
        <v>0.82017130131639993</v>
      </c>
    </row>
    <row r="347" spans="1:33" x14ac:dyDescent="0.2">
      <c r="A347" s="111">
        <v>43646</v>
      </c>
      <c r="B347" s="641">
        <v>2.3370000000000002</v>
      </c>
      <c r="C347" s="638">
        <v>1.5009999999999999</v>
      </c>
      <c r="D347" s="638">
        <f t="shared" si="10"/>
        <v>0.4626820005226</v>
      </c>
      <c r="E347" s="638">
        <v>2.2930000000000001</v>
      </c>
      <c r="F347" s="638"/>
      <c r="G347" s="638">
        <v>1.4390000000000001</v>
      </c>
      <c r="H347" s="638">
        <v>1.353</v>
      </c>
      <c r="I347" s="642"/>
      <c r="J347" s="638">
        <v>1.9890000000000001</v>
      </c>
      <c r="K347" s="30"/>
      <c r="L347" s="30">
        <v>4.57</v>
      </c>
      <c r="M347" s="30"/>
      <c r="N347" s="30"/>
      <c r="O347" s="30">
        <v>5.23</v>
      </c>
      <c r="P347" s="30"/>
      <c r="Q347" s="30"/>
      <c r="R347" s="651">
        <v>2.6349999999999998</v>
      </c>
      <c r="S347" s="651">
        <v>1.855</v>
      </c>
      <c r="T347" s="651">
        <f t="shared" si="4"/>
        <v>0.72471894135840009</v>
      </c>
      <c r="U347" s="651">
        <v>2.5950000000000002</v>
      </c>
      <c r="V347" s="651"/>
      <c r="W347" s="651">
        <v>1.6950000000000001</v>
      </c>
      <c r="X347" s="651">
        <v>1.68</v>
      </c>
      <c r="Y347" s="651">
        <v>2.17</v>
      </c>
      <c r="AA347" s="637">
        <v>0.58399999999999996</v>
      </c>
      <c r="AB347" s="25">
        <v>0.75123499999999999</v>
      </c>
      <c r="AC347" s="638">
        <f t="shared" si="8"/>
        <v>0.4626820005226</v>
      </c>
      <c r="AE347" s="652">
        <v>0.93</v>
      </c>
      <c r="AF347" s="446">
        <v>0.73891200000000001</v>
      </c>
      <c r="AG347" s="651">
        <f t="shared" si="9"/>
        <v>0.72471894135840009</v>
      </c>
    </row>
    <row r="348" spans="1:33" x14ac:dyDescent="0.2">
      <c r="A348" s="111">
        <v>43677</v>
      </c>
      <c r="B348" s="641">
        <v>2.302</v>
      </c>
      <c r="C348" s="638">
        <v>1.804</v>
      </c>
      <c r="D348" s="638">
        <f t="shared" si="10"/>
        <v>0.92284576814666985</v>
      </c>
      <c r="E348" s="638">
        <v>2.2400000000000002</v>
      </c>
      <c r="F348" s="638"/>
      <c r="G348" s="638">
        <v>1.7809999999999999</v>
      </c>
      <c r="H348" s="638">
        <v>1.7709999999999999</v>
      </c>
      <c r="I348" s="642"/>
      <c r="J348" s="638">
        <v>2.0179999999999998</v>
      </c>
      <c r="K348" s="30"/>
      <c r="L348" s="30">
        <v>5.29</v>
      </c>
      <c r="M348" s="30"/>
      <c r="N348" s="30"/>
      <c r="O348" s="30">
        <v>5.03</v>
      </c>
      <c r="R348" s="651">
        <v>2.29</v>
      </c>
      <c r="S348" s="651">
        <v>1.61</v>
      </c>
      <c r="T348" s="651">
        <f t="shared" si="4"/>
        <v>0.49939637579450008</v>
      </c>
      <c r="U348" s="651">
        <v>2.335</v>
      </c>
      <c r="V348" s="651"/>
      <c r="W348" s="651">
        <v>1.85</v>
      </c>
      <c r="X348" s="651">
        <v>1.645</v>
      </c>
      <c r="Y348" s="651">
        <v>1.92</v>
      </c>
      <c r="AA348" s="637">
        <v>1.1459999999999999</v>
      </c>
      <c r="AB348" s="25">
        <v>0.76357299999999995</v>
      </c>
      <c r="AC348" s="638">
        <f t="shared" si="8"/>
        <v>0.92284576814666985</v>
      </c>
      <c r="AE348" s="652">
        <v>0.62</v>
      </c>
      <c r="AF348" s="446">
        <v>0.76376500000000003</v>
      </c>
      <c r="AG348" s="651">
        <f t="shared" si="9"/>
        <v>0.49939637579450008</v>
      </c>
    </row>
    <row r="349" spans="1:33" x14ac:dyDescent="0.2">
      <c r="A349" s="111">
        <v>43708</v>
      </c>
      <c r="B349" s="641">
        <v>2.1659999999999999</v>
      </c>
      <c r="C349" s="638">
        <v>1.6519999999999999</v>
      </c>
      <c r="D349" s="638">
        <f t="shared" si="10"/>
        <v>0.74407104223920018</v>
      </c>
      <c r="E349" s="638">
        <v>2.0960000000000001</v>
      </c>
      <c r="F349" s="638"/>
      <c r="G349" s="638">
        <v>1.7549999999999999</v>
      </c>
      <c r="H349" s="638">
        <v>1.51</v>
      </c>
      <c r="I349" s="642"/>
      <c r="J349" s="638">
        <v>1.7270000000000001</v>
      </c>
      <c r="K349" s="30"/>
      <c r="L349" s="30">
        <v>5.13</v>
      </c>
      <c r="M349" s="30"/>
      <c r="N349" s="30"/>
      <c r="O349" s="30">
        <v>3.65</v>
      </c>
      <c r="R349" s="638">
        <v>2.14</v>
      </c>
      <c r="S349" s="638">
        <v>1.76</v>
      </c>
      <c r="T349" s="638">
        <f t="shared" si="4"/>
        <v>0.89795995682400009</v>
      </c>
      <c r="U349" s="638">
        <v>2.13</v>
      </c>
      <c r="V349" s="638"/>
      <c r="W349" s="638">
        <v>1.875</v>
      </c>
      <c r="X349" s="638">
        <v>1.645</v>
      </c>
      <c r="Y349" s="638">
        <v>1.7949999999999999</v>
      </c>
      <c r="AA349" s="637">
        <v>0.93600000000000005</v>
      </c>
      <c r="AB349" s="25">
        <v>0.75378000000000001</v>
      </c>
      <c r="AC349" s="638">
        <f t="shared" si="8"/>
        <v>0.74407104223920018</v>
      </c>
      <c r="AE349" s="637">
        <v>1.1200000000000001</v>
      </c>
      <c r="AF349" s="25">
        <v>0.76022999999999996</v>
      </c>
      <c r="AG349" s="638">
        <f t="shared" si="9"/>
        <v>0.89795995682400009</v>
      </c>
    </row>
    <row r="350" spans="1:33" x14ac:dyDescent="0.2">
      <c r="A350" s="111">
        <v>43738</v>
      </c>
      <c r="B350" s="641">
        <v>2.5169999999999999</v>
      </c>
      <c r="C350" s="638">
        <v>1.734</v>
      </c>
      <c r="D350" s="638">
        <f t="shared" si="10"/>
        <v>0.48318364440878003</v>
      </c>
      <c r="E350" s="638">
        <v>2.448</v>
      </c>
      <c r="F350" s="638"/>
      <c r="G350" s="638">
        <v>1.9079999999999999</v>
      </c>
      <c r="H350" s="638">
        <v>1.7509999999999999</v>
      </c>
      <c r="I350" s="642"/>
      <c r="J350" s="638">
        <v>1.6579999999999999</v>
      </c>
      <c r="K350" s="30"/>
      <c r="L350" s="30">
        <v>5.28</v>
      </c>
      <c r="M350" s="30"/>
      <c r="N350" s="30"/>
      <c r="O350" s="30">
        <v>3.85</v>
      </c>
      <c r="R350" s="651">
        <v>2.25</v>
      </c>
      <c r="S350" s="651">
        <v>1.655</v>
      </c>
      <c r="T350" s="651">
        <f t="shared" si="4"/>
        <v>0.86029037983507506</v>
      </c>
      <c r="U350" s="651">
        <v>2.1749999999999998</v>
      </c>
      <c r="V350" s="651"/>
      <c r="W350" s="651">
        <v>1.73</v>
      </c>
      <c r="X350" s="651">
        <v>1.605</v>
      </c>
      <c r="Y350" s="651">
        <v>1.605</v>
      </c>
      <c r="AA350" s="637">
        <v>0.60699999999999998</v>
      </c>
      <c r="AB350" s="25">
        <v>0.75479600000000002</v>
      </c>
      <c r="AC350" s="638">
        <f t="shared" si="8"/>
        <v>0.48318364440878003</v>
      </c>
      <c r="AE350" s="652">
        <v>1.085</v>
      </c>
      <c r="AF350" s="446">
        <v>0.75183299999999997</v>
      </c>
      <c r="AG350" s="651">
        <f t="shared" si="9"/>
        <v>0.86029037983507506</v>
      </c>
    </row>
    <row r="351" spans="1:33" x14ac:dyDescent="0.2">
      <c r="A351" s="111">
        <v>43769</v>
      </c>
      <c r="B351" s="641">
        <v>2.2349999999999999</v>
      </c>
      <c r="C351" s="638">
        <v>1.609</v>
      </c>
      <c r="D351" s="638">
        <f t="shared" si="10"/>
        <v>1.656756701152005</v>
      </c>
      <c r="E351" s="638">
        <v>2.1840000000000002</v>
      </c>
      <c r="F351" s="638"/>
      <c r="G351" s="638">
        <v>1.49</v>
      </c>
      <c r="H351" s="638">
        <v>1.4379999999999999</v>
      </c>
      <c r="I351" s="642"/>
      <c r="J351" s="638">
        <v>1.44</v>
      </c>
      <c r="K351" s="30"/>
      <c r="L351" s="30">
        <v>5.31</v>
      </c>
      <c r="M351" s="30"/>
      <c r="N351" s="30"/>
      <c r="O351" s="30">
        <v>6.18</v>
      </c>
      <c r="R351" s="651">
        <v>2.4300000000000002</v>
      </c>
      <c r="S351" s="651">
        <v>1.7849999999999999</v>
      </c>
      <c r="T351" s="651">
        <f t="shared" si="4"/>
        <v>1.3937459636275003</v>
      </c>
      <c r="U351" s="651">
        <v>2.33</v>
      </c>
      <c r="V351" s="651"/>
      <c r="W351" s="651">
        <v>1.72</v>
      </c>
      <c r="X351" s="651">
        <v>1.69</v>
      </c>
      <c r="Y351" s="651">
        <v>1.355</v>
      </c>
      <c r="AA351" s="637">
        <v>2.073</v>
      </c>
      <c r="AB351" s="25">
        <v>0.75781900000000002</v>
      </c>
      <c r="AC351" s="638">
        <f t="shared" si="8"/>
        <v>1.656756701152005</v>
      </c>
      <c r="AE351" s="652">
        <v>1.75</v>
      </c>
      <c r="AF351" s="25">
        <v>0.75518200000000002</v>
      </c>
      <c r="AG351" s="638">
        <f t="shared" si="9"/>
        <v>1.3937459636275003</v>
      </c>
    </row>
    <row r="352" spans="1:33" x14ac:dyDescent="0.2">
      <c r="A352" s="111">
        <v>43799</v>
      </c>
      <c r="B352" s="641">
        <v>2.5990000000000002</v>
      </c>
      <c r="C352" s="638">
        <v>2.1539999999999999</v>
      </c>
      <c r="D352" s="638">
        <f t="shared" si="10"/>
        <v>2.13277475656098</v>
      </c>
      <c r="E352" s="638">
        <v>2.4550000000000001</v>
      </c>
      <c r="F352" s="638"/>
      <c r="G352" s="638">
        <v>2.1520000000000001</v>
      </c>
      <c r="H352" s="638">
        <v>1.52</v>
      </c>
      <c r="I352" s="642"/>
      <c r="J352" s="638">
        <v>2.1150000000000002</v>
      </c>
      <c r="L352" s="30">
        <v>5.84</v>
      </c>
      <c r="M352" s="30"/>
      <c r="N352" s="30"/>
      <c r="O352" s="30">
        <v>5.8</v>
      </c>
      <c r="R352" s="638">
        <v>2.5950000000000002</v>
      </c>
      <c r="S352" s="638">
        <v>1.9450000000000001</v>
      </c>
      <c r="T352" s="638">
        <f t="shared" si="4"/>
        <v>2.0109444484829502</v>
      </c>
      <c r="U352" s="638">
        <v>2.5150000000000001</v>
      </c>
      <c r="V352" s="638"/>
      <c r="W352" s="638">
        <v>2.1</v>
      </c>
      <c r="X352" s="638">
        <v>1.84</v>
      </c>
      <c r="Y352" s="638">
        <v>2.02</v>
      </c>
      <c r="AA352" s="637">
        <v>2.6760000000000002</v>
      </c>
      <c r="AB352" s="25">
        <v>0.75572700000000004</v>
      </c>
      <c r="AC352" s="638">
        <f t="shared" si="8"/>
        <v>2.13277475656098</v>
      </c>
      <c r="AE352" s="637">
        <v>2.5099999999999998</v>
      </c>
      <c r="AF352" s="25">
        <v>0.759683</v>
      </c>
      <c r="AG352" s="638">
        <f t="shared" si="9"/>
        <v>2.0109444484829502</v>
      </c>
    </row>
    <row r="353" spans="1:33" x14ac:dyDescent="0.2">
      <c r="A353" s="111">
        <v>43830</v>
      </c>
      <c r="B353" s="641">
        <v>2.1930000000000001</v>
      </c>
      <c r="C353" s="638">
        <v>1.9139999999999999</v>
      </c>
      <c r="D353" s="638">
        <f t="shared" si="10"/>
        <v>1.8386334726750901</v>
      </c>
      <c r="E353" s="638">
        <v>2.08</v>
      </c>
      <c r="F353" s="638"/>
      <c r="G353" s="638">
        <v>2.2559999999999998</v>
      </c>
      <c r="H353" s="638">
        <v>1.266</v>
      </c>
      <c r="I353" s="642"/>
      <c r="J353" s="638">
        <v>1.8049999999999999</v>
      </c>
      <c r="L353" s="30">
        <v>5.55</v>
      </c>
      <c r="M353" s="30"/>
      <c r="N353" s="30"/>
      <c r="O353" s="30">
        <v>4.37</v>
      </c>
      <c r="R353" s="651">
        <v>2.4700000000000002</v>
      </c>
      <c r="S353" s="651">
        <v>2.2949999999999999</v>
      </c>
      <c r="T353" s="651">
        <f t="shared" si="4"/>
        <v>2.2081134022144</v>
      </c>
      <c r="U353" s="651">
        <v>2.355</v>
      </c>
      <c r="V353" s="651"/>
      <c r="W353" s="651">
        <v>2.5049999999999999</v>
      </c>
      <c r="X353" s="651">
        <v>1.675</v>
      </c>
      <c r="Y353" s="651">
        <v>2.0449999999999999</v>
      </c>
      <c r="AA353" s="637">
        <v>2.298</v>
      </c>
      <c r="AB353" s="25">
        <v>0.75866699999999998</v>
      </c>
      <c r="AC353" s="638">
        <f t="shared" si="8"/>
        <v>1.8386334726750901</v>
      </c>
      <c r="AE353" s="652">
        <v>2.78</v>
      </c>
      <c r="AF353" s="25">
        <v>0.75315200000000004</v>
      </c>
      <c r="AG353" s="651">
        <f t="shared" si="9"/>
        <v>2.2081134022144</v>
      </c>
    </row>
    <row r="354" spans="1:33" x14ac:dyDescent="0.2">
      <c r="A354" s="111">
        <v>43861</v>
      </c>
      <c r="B354" s="641">
        <v>2.0049999999999999</v>
      </c>
      <c r="C354" s="638">
        <v>1.766</v>
      </c>
      <c r="D354" s="638">
        <f t="shared" si="10"/>
        <v>1.7697506379795602</v>
      </c>
      <c r="E354" s="638">
        <v>1.9139999999999999</v>
      </c>
      <c r="F354" s="638"/>
      <c r="G354" s="638">
        <v>1.76</v>
      </c>
      <c r="H354" s="638">
        <v>1.5609999999999999</v>
      </c>
      <c r="I354" s="642"/>
      <c r="J354" s="638">
        <v>1.6359999999999999</v>
      </c>
      <c r="L354" s="30">
        <v>5.4</v>
      </c>
      <c r="M354" s="30"/>
      <c r="N354" s="30"/>
      <c r="O354" s="30">
        <v>4.08</v>
      </c>
      <c r="R354" s="651">
        <v>2.16</v>
      </c>
      <c r="S354" s="651">
        <v>1.865</v>
      </c>
      <c r="T354" s="651">
        <f t="shared" si="4"/>
        <v>1.8106356844273501</v>
      </c>
      <c r="U354" s="693"/>
      <c r="V354" s="693"/>
      <c r="W354" s="651">
        <v>2.4249999999999998</v>
      </c>
      <c r="X354" s="651">
        <v>1.43</v>
      </c>
      <c r="Y354" s="651">
        <v>1.7350000000000001</v>
      </c>
      <c r="AA354" s="637">
        <v>2.1930000000000001</v>
      </c>
      <c r="AB354" s="25">
        <v>0.765208</v>
      </c>
      <c r="AC354" s="651">
        <f t="shared" si="8"/>
        <v>1.7697506379795602</v>
      </c>
      <c r="AE354" s="637">
        <v>2.2349999999999999</v>
      </c>
      <c r="AF354" s="25">
        <v>0.76817400000000002</v>
      </c>
      <c r="AG354" s="638">
        <f t="shared" si="9"/>
        <v>1.8106356844273501</v>
      </c>
    </row>
    <row r="355" spans="1:33" x14ac:dyDescent="0.2">
      <c r="A355" s="111">
        <v>43890</v>
      </c>
      <c r="B355" s="641">
        <v>1.8759999999999999</v>
      </c>
      <c r="C355" s="638">
        <v>1.6120000000000001</v>
      </c>
      <c r="D355" s="638">
        <f t="shared" si="10"/>
        <v>1.3834420945499102</v>
      </c>
      <c r="E355" s="638">
        <v>1.847</v>
      </c>
      <c r="F355" s="638"/>
      <c r="G355" s="638">
        <v>1.5660000000000001</v>
      </c>
      <c r="H355" s="638">
        <v>1.5369999999999999</v>
      </c>
      <c r="I355" s="642"/>
      <c r="J355" s="638">
        <v>1.5960000000000001</v>
      </c>
      <c r="L355" s="30">
        <v>5.04</v>
      </c>
      <c r="M355" s="30"/>
      <c r="N355" s="30"/>
      <c r="O355" s="30">
        <v>4.88</v>
      </c>
      <c r="R355" s="638">
        <v>1.875</v>
      </c>
      <c r="S355" s="638">
        <v>1.64</v>
      </c>
      <c r="T355" s="638">
        <f t="shared" si="4"/>
        <v>1.4991510417250002</v>
      </c>
      <c r="U355" s="638">
        <v>1.81</v>
      </c>
      <c r="V355" s="638"/>
      <c r="W355" s="638">
        <v>1.58</v>
      </c>
      <c r="X355" s="638">
        <v>1.41</v>
      </c>
      <c r="Y355" s="638">
        <v>1.46</v>
      </c>
      <c r="AA355" s="637">
        <v>1.7410000000000001</v>
      </c>
      <c r="AB355" s="25">
        <v>0.75347399999999998</v>
      </c>
      <c r="AC355" s="638">
        <f t="shared" si="8"/>
        <v>1.3834420945499102</v>
      </c>
      <c r="AE355" s="637">
        <v>1.88</v>
      </c>
      <c r="AF355" s="25">
        <v>0.75612500000000005</v>
      </c>
      <c r="AG355" s="638">
        <f t="shared" ref="AG355:AG431" si="11">AE355*AF355*1.054615</f>
        <v>1.4991510417250002</v>
      </c>
    </row>
    <row r="356" spans="1:33" x14ac:dyDescent="0.2">
      <c r="A356" s="111">
        <v>43921</v>
      </c>
      <c r="B356" s="641">
        <v>1.746</v>
      </c>
      <c r="C356" s="638">
        <v>1.367</v>
      </c>
      <c r="D356" s="638">
        <f t="shared" si="10"/>
        <v>1.3964881946428003</v>
      </c>
      <c r="E356" s="638">
        <v>1.69</v>
      </c>
      <c r="F356" s="638"/>
      <c r="G356" s="638">
        <v>1.286</v>
      </c>
      <c r="H356" s="638">
        <v>1.3540000000000001</v>
      </c>
      <c r="I356" s="642"/>
      <c r="J356" s="638">
        <v>1.3759999999999999</v>
      </c>
      <c r="L356" s="30">
        <v>4.8499999999999996</v>
      </c>
      <c r="M356" s="30"/>
      <c r="N356" s="30"/>
      <c r="O356" s="30">
        <v>4.82</v>
      </c>
      <c r="R356" s="638">
        <v>1.82</v>
      </c>
      <c r="S356" s="638">
        <v>1.45</v>
      </c>
      <c r="T356" s="638">
        <f t="shared" si="4"/>
        <v>1.3102217422578002</v>
      </c>
      <c r="U356" s="638">
        <v>1.78</v>
      </c>
      <c r="V356" s="638"/>
      <c r="W356" s="638">
        <v>1.425</v>
      </c>
      <c r="X356" s="638">
        <v>1.365</v>
      </c>
      <c r="Y356" s="638">
        <v>1.4650000000000001</v>
      </c>
      <c r="AA356" s="637">
        <v>1.8380000000000001</v>
      </c>
      <c r="AB356" s="25">
        <v>0.72043999999999997</v>
      </c>
      <c r="AC356" s="638">
        <f t="shared" si="8"/>
        <v>1.3964881946428003</v>
      </c>
      <c r="AE356" s="637">
        <v>1.665</v>
      </c>
      <c r="AF356" s="25">
        <v>0.74616800000000005</v>
      </c>
      <c r="AG356" s="638">
        <f t="shared" si="11"/>
        <v>1.3102217422578002</v>
      </c>
    </row>
    <row r="357" spans="1:33" x14ac:dyDescent="0.2">
      <c r="A357" s="111">
        <v>43951</v>
      </c>
      <c r="B357" s="641">
        <v>1.6859999999999999</v>
      </c>
      <c r="C357" s="638">
        <v>1.3420000000000001</v>
      </c>
      <c r="D357" s="638">
        <f t="shared" si="10"/>
        <v>1.41272024868455</v>
      </c>
      <c r="E357" s="638">
        <v>1.6579999999999999</v>
      </c>
      <c r="F357" s="638"/>
      <c r="G357" s="638">
        <v>1.2070000000000001</v>
      </c>
      <c r="H357" s="638">
        <v>1.3480000000000001</v>
      </c>
      <c r="I357" s="642"/>
      <c r="J357" s="638">
        <v>1.4279999999999999</v>
      </c>
      <c r="L357" s="30">
        <v>4.67</v>
      </c>
      <c r="M357" s="30"/>
      <c r="N357" s="30"/>
      <c r="O357" s="30"/>
      <c r="R357" s="638">
        <v>1.63</v>
      </c>
      <c r="S357" s="638">
        <v>1.28</v>
      </c>
      <c r="T357" s="638">
        <f t="shared" si="4"/>
        <v>1.2166180907563502</v>
      </c>
      <c r="U357" s="638">
        <v>1.575</v>
      </c>
      <c r="V357" s="638"/>
      <c r="W357" s="638">
        <v>1.085</v>
      </c>
      <c r="X357" s="638">
        <v>1.05</v>
      </c>
      <c r="Y357" s="638">
        <v>1.1950000000000001</v>
      </c>
      <c r="AA357" s="637">
        <v>1.885</v>
      </c>
      <c r="AB357" s="25">
        <v>0.710642</v>
      </c>
      <c r="AC357" s="638">
        <f t="shared" si="8"/>
        <v>1.41272024868455</v>
      </c>
      <c r="AE357" s="637">
        <v>1.635</v>
      </c>
      <c r="AF357" s="25">
        <v>0.70557400000000003</v>
      </c>
      <c r="AG357" s="638">
        <f t="shared" si="11"/>
        <v>1.2166180907563502</v>
      </c>
    </row>
    <row r="358" spans="1:33" x14ac:dyDescent="0.2">
      <c r="A358" s="111">
        <v>43982</v>
      </c>
      <c r="B358" s="641">
        <v>1.698</v>
      </c>
      <c r="C358" s="638">
        <v>1.532</v>
      </c>
      <c r="D358" s="638">
        <f t="shared" si="10"/>
        <v>1.4925199938294802</v>
      </c>
      <c r="E358" s="638">
        <v>1.6990000000000001</v>
      </c>
      <c r="F358" s="638"/>
      <c r="G358" s="638">
        <v>1.54</v>
      </c>
      <c r="H358" s="638">
        <v>1.609</v>
      </c>
      <c r="I358" s="642"/>
      <c r="J358" s="638">
        <v>1.3320000000000001</v>
      </c>
      <c r="L358" s="30">
        <v>5.44</v>
      </c>
      <c r="M358" s="30"/>
      <c r="N358" s="30"/>
      <c r="O358" s="30"/>
      <c r="R358" s="638">
        <v>1.7949999999999999</v>
      </c>
      <c r="S358" s="638">
        <v>1.5349999999999999</v>
      </c>
      <c r="T358" s="638">
        <f t="shared" si="4"/>
        <v>1.4984086454957501</v>
      </c>
      <c r="U358" s="638">
        <v>1.7649999999999999</v>
      </c>
      <c r="V358" s="638"/>
      <c r="W358" s="638">
        <v>1.44</v>
      </c>
      <c r="X358" s="638">
        <v>1.57</v>
      </c>
      <c r="Y358" s="638">
        <v>1.45</v>
      </c>
      <c r="AA358" s="637">
        <v>1.978</v>
      </c>
      <c r="AB358" s="25">
        <v>0.71548400000000001</v>
      </c>
      <c r="AC358" s="638">
        <f t="shared" si="8"/>
        <v>1.4925199938294802</v>
      </c>
      <c r="AE358" s="637">
        <v>1.9750000000000001</v>
      </c>
      <c r="AF358" s="25">
        <v>0.71939799999999998</v>
      </c>
      <c r="AG358" s="638">
        <f t="shared" si="11"/>
        <v>1.4984086454957501</v>
      </c>
    </row>
    <row r="359" spans="1:33" x14ac:dyDescent="0.2">
      <c r="A359" s="111">
        <v>44012</v>
      </c>
      <c r="B359" s="641">
        <v>1.5671666666666666</v>
      </c>
      <c r="C359" s="638">
        <v>1.4381666666666664</v>
      </c>
      <c r="D359" s="638">
        <f t="shared" si="10"/>
        <v>1.403433578272913</v>
      </c>
      <c r="E359" s="638">
        <v>1.5624999999999998</v>
      </c>
      <c r="F359" s="638"/>
      <c r="G359" s="638">
        <v>1.4500000000000002</v>
      </c>
      <c r="H359" s="638">
        <v>1.4806666666666664</v>
      </c>
      <c r="I359" s="642"/>
      <c r="J359" s="638">
        <v>1.3461666666666665</v>
      </c>
      <c r="L359" s="30">
        <v>5.49</v>
      </c>
      <c r="M359" s="30"/>
      <c r="N359" s="30"/>
      <c r="O359" s="30"/>
      <c r="R359" s="638">
        <v>1.72</v>
      </c>
      <c r="S359" s="638">
        <v>1.4550000000000001</v>
      </c>
      <c r="T359" s="638">
        <f t="shared" si="4"/>
        <v>1.4620862600732001</v>
      </c>
      <c r="U359" s="638">
        <v>1.69</v>
      </c>
      <c r="V359" s="638"/>
      <c r="W359" s="638">
        <v>1.5</v>
      </c>
      <c r="X359" s="638">
        <v>1.57</v>
      </c>
      <c r="Y359" s="638">
        <v>1.27</v>
      </c>
      <c r="AA359" s="637">
        <v>1.8051666666666664</v>
      </c>
      <c r="AB359" s="25">
        <v>0.73719199999999996</v>
      </c>
      <c r="AC359" s="638">
        <f t="shared" si="8"/>
        <v>1.403433578272913</v>
      </c>
      <c r="AE359" s="637">
        <v>1.91</v>
      </c>
      <c r="AF359" s="25">
        <v>0.72584800000000005</v>
      </c>
      <c r="AG359" s="638">
        <f t="shared" si="11"/>
        <v>1.4620862600732001</v>
      </c>
    </row>
    <row r="360" spans="1:33" x14ac:dyDescent="0.2">
      <c r="A360" s="111">
        <v>44043</v>
      </c>
      <c r="B360" s="641">
        <v>1.6950000000000001</v>
      </c>
      <c r="C360" s="638">
        <v>1.5169999999999999</v>
      </c>
      <c r="D360" s="638">
        <f t="shared" si="10"/>
        <v>1.46210373504375</v>
      </c>
      <c r="E360" s="638">
        <v>1.702</v>
      </c>
      <c r="F360" s="638"/>
      <c r="G360" s="638">
        <v>1.5269999999999999</v>
      </c>
      <c r="H360" s="638">
        <v>1.5589999999999999</v>
      </c>
      <c r="I360" s="642"/>
      <c r="J360" s="638">
        <v>1.298</v>
      </c>
      <c r="L360" s="30">
        <v>5.61</v>
      </c>
      <c r="M360" s="30"/>
      <c r="N360" s="30"/>
      <c r="O360" s="30"/>
      <c r="R360" s="638">
        <v>1.4950000000000001</v>
      </c>
      <c r="S360" s="638">
        <v>1.4850000000000001</v>
      </c>
      <c r="T360" s="638">
        <f t="shared" si="4"/>
        <v>1.3759082687944002</v>
      </c>
      <c r="U360" s="638">
        <v>1.46</v>
      </c>
      <c r="V360" s="638"/>
      <c r="W360" s="638">
        <v>1.5</v>
      </c>
      <c r="X360" s="638">
        <v>1.37</v>
      </c>
      <c r="Y360" s="638">
        <v>1.165</v>
      </c>
      <c r="AA360" s="637">
        <v>1.875</v>
      </c>
      <c r="AB360" s="25">
        <v>0.73940600000000001</v>
      </c>
      <c r="AC360" s="638">
        <f t="shared" si="8"/>
        <v>1.46210373504375</v>
      </c>
      <c r="AE360" s="637">
        <v>1.78</v>
      </c>
      <c r="AF360" s="25">
        <v>0.73295200000000005</v>
      </c>
      <c r="AG360" s="638">
        <f t="shared" si="11"/>
        <v>1.3759082687944002</v>
      </c>
    </row>
    <row r="361" spans="1:33" x14ac:dyDescent="0.2">
      <c r="A361" s="111">
        <v>44074</v>
      </c>
      <c r="B361" s="641">
        <v>2.222</v>
      </c>
      <c r="C361" s="638">
        <v>1.958</v>
      </c>
      <c r="D361" s="638">
        <f t="shared" si="10"/>
        <v>1.8616730918526001</v>
      </c>
      <c r="E361" s="638">
        <v>2.2309999999999999</v>
      </c>
      <c r="F361" s="638"/>
      <c r="G361" s="638">
        <v>2.036</v>
      </c>
      <c r="H361" s="638">
        <v>1.976</v>
      </c>
      <c r="I361" s="642"/>
      <c r="J361" s="638">
        <v>1.21</v>
      </c>
      <c r="L361" s="30">
        <v>5.69</v>
      </c>
      <c r="M361" s="30"/>
      <c r="N361" s="30"/>
      <c r="O361" s="30">
        <v>4.71</v>
      </c>
      <c r="R361" s="638">
        <v>1.855</v>
      </c>
      <c r="S361" s="638">
        <v>1.575</v>
      </c>
      <c r="T361" s="638">
        <f t="shared" si="4"/>
        <v>1.5211106465548501</v>
      </c>
      <c r="U361" s="638">
        <v>1.845</v>
      </c>
      <c r="V361" s="638"/>
      <c r="W361" s="638">
        <v>1.625</v>
      </c>
      <c r="X361" s="638">
        <v>1.61</v>
      </c>
      <c r="Y361" s="638">
        <v>1.2649999999999999</v>
      </c>
      <c r="AA361" s="637">
        <v>2.34</v>
      </c>
      <c r="AB361" s="25">
        <v>0.754386</v>
      </c>
      <c r="AC361" s="638">
        <f t="shared" si="8"/>
        <v>1.8616730918526001</v>
      </c>
      <c r="AE361" s="637">
        <v>1.9350000000000001</v>
      </c>
      <c r="AF361" s="25">
        <v>0.745394</v>
      </c>
      <c r="AG361" s="638">
        <f t="shared" si="11"/>
        <v>1.5211106465548501</v>
      </c>
    </row>
    <row r="362" spans="1:33" x14ac:dyDescent="0.2">
      <c r="A362" s="111">
        <v>44104</v>
      </c>
      <c r="B362" s="641">
        <v>1.917</v>
      </c>
      <c r="C362" s="638">
        <v>1.68</v>
      </c>
      <c r="D362" s="638">
        <f t="shared" si="10"/>
        <v>1.7323208582947203</v>
      </c>
      <c r="E362" s="638">
        <v>1.9890000000000001</v>
      </c>
      <c r="F362" s="638"/>
      <c r="G362" s="638">
        <v>1.7390000000000001</v>
      </c>
      <c r="H362" s="638">
        <v>1.6919999999999999</v>
      </c>
      <c r="I362" s="642"/>
      <c r="J362" s="638">
        <v>1.17</v>
      </c>
      <c r="L362" s="30">
        <v>5.53</v>
      </c>
      <c r="M362" s="30"/>
      <c r="N362" s="30"/>
      <c r="O362" s="30">
        <v>5.7</v>
      </c>
      <c r="R362" s="638">
        <v>2.585</v>
      </c>
      <c r="S362" s="638">
        <v>2.2000000000000002</v>
      </c>
      <c r="T362" s="638">
        <f t="shared" si="4"/>
        <v>2.0426514484579501</v>
      </c>
      <c r="U362" s="638">
        <v>2.5499999999999998</v>
      </c>
      <c r="V362" s="638"/>
      <c r="W362" s="638">
        <v>2.2650000000000001</v>
      </c>
      <c r="X362" s="638">
        <v>2.2050000000000001</v>
      </c>
      <c r="Y362" s="638">
        <v>1.1100000000000001</v>
      </c>
      <c r="AA362" s="637">
        <v>2.169</v>
      </c>
      <c r="AB362" s="25">
        <v>0.75731199999999999</v>
      </c>
      <c r="AC362" s="638">
        <f t="shared" si="8"/>
        <v>1.7323208582947203</v>
      </c>
      <c r="AE362" s="637">
        <v>2.5299999999999998</v>
      </c>
      <c r="AF362" s="25">
        <v>0.76556100000000005</v>
      </c>
      <c r="AG362" s="638">
        <f t="shared" si="11"/>
        <v>2.0426514484579501</v>
      </c>
    </row>
    <row r="363" spans="1:33" x14ac:dyDescent="0.2">
      <c r="A363" s="111">
        <v>44135</v>
      </c>
      <c r="B363" s="641">
        <v>2.2890000000000001</v>
      </c>
      <c r="C363" s="638">
        <v>1.994</v>
      </c>
      <c r="D363" s="638">
        <f t="shared" si="10"/>
        <v>1.8452485094056799</v>
      </c>
      <c r="E363" s="638">
        <v>2.427</v>
      </c>
      <c r="F363" s="638"/>
      <c r="G363" s="638">
        <v>2.012</v>
      </c>
      <c r="H363" s="638">
        <v>2.02</v>
      </c>
      <c r="I363" s="642"/>
      <c r="J363" s="638">
        <v>1.085</v>
      </c>
      <c r="L363" s="30">
        <v>5.78</v>
      </c>
      <c r="M363" s="30"/>
      <c r="N363" s="30"/>
      <c r="O363" s="30">
        <v>5.26</v>
      </c>
      <c r="R363" s="638">
        <v>2.105</v>
      </c>
      <c r="S363" s="638">
        <v>1.9550000000000001</v>
      </c>
      <c r="T363" s="638">
        <f t="shared" si="4"/>
        <v>1.66493393591825</v>
      </c>
      <c r="U363" s="638">
        <v>2.11</v>
      </c>
      <c r="V363" s="638"/>
      <c r="W363" s="638">
        <v>2.0150000000000001</v>
      </c>
      <c r="X363" s="638">
        <v>1.875</v>
      </c>
      <c r="Y363" s="638">
        <v>0.995</v>
      </c>
      <c r="AA363" s="637">
        <v>2.3119999999999998</v>
      </c>
      <c r="AB363" s="25">
        <v>0.75678599999999996</v>
      </c>
      <c r="AC363" s="638">
        <f t="shared" si="8"/>
        <v>1.8452485094056799</v>
      </c>
      <c r="AE363" s="637">
        <v>2.11</v>
      </c>
      <c r="AF363" s="25">
        <v>0.74820500000000001</v>
      </c>
      <c r="AG363" s="638">
        <f t="shared" si="11"/>
        <v>1.66493393591825</v>
      </c>
    </row>
    <row r="364" spans="1:33" x14ac:dyDescent="0.2">
      <c r="A364" s="111">
        <v>44165</v>
      </c>
      <c r="B364" s="641">
        <v>2.5550000000000002</v>
      </c>
      <c r="C364" s="638">
        <v>2.2879999999999998</v>
      </c>
      <c r="D364" s="638">
        <f t="shared" si="10"/>
        <v>2.1807518463223206</v>
      </c>
      <c r="E364" s="638">
        <v>2.6030000000000002</v>
      </c>
      <c r="F364" s="638"/>
      <c r="G364" s="638">
        <v>2.306</v>
      </c>
      <c r="H364" s="638">
        <v>2.286</v>
      </c>
      <c r="I364" s="642"/>
      <c r="J364" s="638">
        <v>1.093</v>
      </c>
      <c r="L364" s="30">
        <v>6.46</v>
      </c>
      <c r="M364" s="30"/>
      <c r="N364" s="30"/>
      <c r="O364" s="30">
        <v>6.73</v>
      </c>
      <c r="R364" s="651">
        <v>3</v>
      </c>
      <c r="S364" s="651">
        <v>2.77</v>
      </c>
      <c r="T364" s="651">
        <f t="shared" si="4"/>
        <v>2.5059725193051752</v>
      </c>
      <c r="U364" s="651">
        <v>2.9449999999999998</v>
      </c>
      <c r="V364" s="651"/>
      <c r="W364" s="651">
        <v>2.7149999999999999</v>
      </c>
      <c r="X364" s="651">
        <v>2.8</v>
      </c>
      <c r="Y364" s="651">
        <v>1.71</v>
      </c>
      <c r="AA364" s="637">
        <v>2.7080000000000002</v>
      </c>
      <c r="AB364" s="25">
        <v>0.76359600000000005</v>
      </c>
      <c r="AC364" s="638">
        <f t="shared" si="8"/>
        <v>2.1807518463223206</v>
      </c>
      <c r="AE364" s="637">
        <v>3.165</v>
      </c>
      <c r="AF364" s="25">
        <v>0.75077300000000002</v>
      </c>
      <c r="AG364" s="638">
        <f t="shared" si="11"/>
        <v>2.5059725193051752</v>
      </c>
    </row>
    <row r="365" spans="1:33" x14ac:dyDescent="0.2">
      <c r="A365" s="111">
        <v>44196</v>
      </c>
      <c r="B365" s="641">
        <v>2.5750000000000002</v>
      </c>
      <c r="C365" s="638">
        <v>2.3919999999999999</v>
      </c>
      <c r="D365" s="638">
        <f t="shared" si="10"/>
        <v>2.0221367041442404</v>
      </c>
      <c r="E365" s="638">
        <v>2.5449999999999999</v>
      </c>
      <c r="F365" s="638"/>
      <c r="G365" s="638">
        <v>2.5510000000000002</v>
      </c>
      <c r="H365" s="638">
        <v>2.3820000000000001</v>
      </c>
      <c r="I365" s="642"/>
      <c r="J365" s="638">
        <v>2.0049999999999999</v>
      </c>
      <c r="L365" s="30">
        <v>6.38</v>
      </c>
      <c r="M365" s="30"/>
      <c r="N365" s="30"/>
      <c r="O365" s="30"/>
      <c r="R365" s="638">
        <v>2.9049999999999998</v>
      </c>
      <c r="S365" s="638">
        <v>2.4049999999999998</v>
      </c>
      <c r="T365" s="638">
        <f t="shared" si="4"/>
        <v>2.1533588354832505</v>
      </c>
      <c r="U365" s="638">
        <v>2.83</v>
      </c>
      <c r="V365" s="638"/>
      <c r="W365" s="638">
        <v>2.5249999999999999</v>
      </c>
      <c r="X365" s="638">
        <v>2.63</v>
      </c>
      <c r="Y365" s="638">
        <v>1.62</v>
      </c>
      <c r="AA365" s="637">
        <v>2.4580000000000002</v>
      </c>
      <c r="AB365" s="25">
        <v>0.78007199999999999</v>
      </c>
      <c r="AC365" s="638">
        <f t="shared" si="8"/>
        <v>2.0221367041442404</v>
      </c>
      <c r="AE365" s="637">
        <v>2.65</v>
      </c>
      <c r="AF365" s="25">
        <v>0.77050700000000005</v>
      </c>
      <c r="AG365" s="638">
        <f t="shared" si="11"/>
        <v>2.1533588354832505</v>
      </c>
    </row>
    <row r="366" spans="1:33" x14ac:dyDescent="0.2">
      <c r="A366" s="111">
        <v>44227</v>
      </c>
      <c r="B366" s="641">
        <v>2.609</v>
      </c>
      <c r="C366" s="638">
        <v>2.4980000000000002</v>
      </c>
      <c r="D366" s="638">
        <f t="shared" si="10"/>
        <v>2.1494114568866949</v>
      </c>
      <c r="E366" s="638">
        <v>2.6040000000000001</v>
      </c>
      <c r="F366" s="638"/>
      <c r="G366" s="638">
        <v>2.6139999999999999</v>
      </c>
      <c r="H366" s="638">
        <v>2.4700000000000002</v>
      </c>
      <c r="I366" s="642"/>
      <c r="J366" s="638">
        <v>2.2719999999999998</v>
      </c>
      <c r="L366" s="30">
        <v>6.08</v>
      </c>
      <c r="M366" s="30"/>
      <c r="N366" s="30"/>
      <c r="O366" s="30"/>
      <c r="R366" s="651">
        <v>2.48</v>
      </c>
      <c r="S366" s="651">
        <v>2.42</v>
      </c>
      <c r="T366" s="651">
        <f t="shared" si="4"/>
        <v>1.9365880691313</v>
      </c>
      <c r="U366" s="651">
        <v>2.4649999999999999</v>
      </c>
      <c r="V366" s="651"/>
      <c r="W366" s="651">
        <v>2.605</v>
      </c>
      <c r="X366" s="651">
        <v>2.2799999999999998</v>
      </c>
      <c r="Y366" s="651">
        <v>1.895</v>
      </c>
      <c r="AA366" s="637">
        <v>2.593</v>
      </c>
      <c r="AB366" s="25">
        <v>0.78600099999999995</v>
      </c>
      <c r="AC366" s="638">
        <f t="shared" si="8"/>
        <v>2.1494114568866949</v>
      </c>
      <c r="AE366" s="652">
        <v>2.34</v>
      </c>
      <c r="AF366" s="446">
        <v>0.78474299999999997</v>
      </c>
      <c r="AG366" s="651">
        <f t="shared" si="11"/>
        <v>1.9365880691313</v>
      </c>
    </row>
    <row r="367" spans="1:33" x14ac:dyDescent="0.2">
      <c r="A367" s="111">
        <v>44255</v>
      </c>
      <c r="B367" s="641">
        <v>5.1459999999999999</v>
      </c>
      <c r="C367" s="638">
        <v>30.992000000000001</v>
      </c>
      <c r="D367" s="638">
        <f t="shared" si="10"/>
        <v>3.1197336352688403</v>
      </c>
      <c r="E367" s="638">
        <v>56.317999999999998</v>
      </c>
      <c r="F367" s="638"/>
      <c r="G367" s="638">
        <v>23.064</v>
      </c>
      <c r="H367" s="638">
        <v>46.795999999999999</v>
      </c>
      <c r="I367" s="713" t="s">
        <v>3372</v>
      </c>
      <c r="J367" s="638">
        <v>3.331</v>
      </c>
      <c r="L367" s="30">
        <v>6.52</v>
      </c>
      <c r="M367" s="30"/>
      <c r="N367" s="30"/>
      <c r="O367" s="30">
        <v>5.68</v>
      </c>
      <c r="R367" s="638">
        <v>2.77</v>
      </c>
      <c r="S367" s="638">
        <v>2.4049999999999998</v>
      </c>
      <c r="T367" s="638">
        <f t="shared" si="4"/>
        <v>2.2709660516921999</v>
      </c>
      <c r="U367" s="638">
        <v>2.77</v>
      </c>
      <c r="V367" s="638"/>
      <c r="W367" s="638">
        <v>2.6549999999999998</v>
      </c>
      <c r="X367" s="638">
        <v>2.6</v>
      </c>
      <c r="Y367" s="638">
        <v>2.3199999999999998</v>
      </c>
      <c r="AA367" s="25">
        <v>3.7559999999999998</v>
      </c>
      <c r="AB367" s="25">
        <v>0.78758600000000001</v>
      </c>
      <c r="AC367" s="638">
        <f t="shared" si="8"/>
        <v>3.1197336352688403</v>
      </c>
      <c r="AE367" s="637">
        <v>2.76</v>
      </c>
      <c r="AF367" s="25">
        <v>0.78020299999999998</v>
      </c>
      <c r="AG367" s="638">
        <f t="shared" si="11"/>
        <v>2.2709660516921999</v>
      </c>
    </row>
    <row r="368" spans="1:33" x14ac:dyDescent="0.2">
      <c r="A368" s="111">
        <v>44286</v>
      </c>
      <c r="B368" s="641">
        <v>2.5649999999999999</v>
      </c>
      <c r="C368" s="638">
        <v>2.343</v>
      </c>
      <c r="D368" s="638">
        <f t="shared" si="10"/>
        <v>2.1749790609876398</v>
      </c>
      <c r="E368" s="638">
        <v>2.4169999999999998</v>
      </c>
      <c r="F368" s="638"/>
      <c r="G368" s="638">
        <v>2.3650000000000002</v>
      </c>
      <c r="H368" s="638">
        <v>2.3530000000000002</v>
      </c>
      <c r="I368" s="642"/>
      <c r="J368" s="638">
        <v>2.0499999999999998</v>
      </c>
      <c r="L368" s="30">
        <v>6.25</v>
      </c>
      <c r="M368" s="30"/>
      <c r="N368" s="30"/>
      <c r="O368" s="30"/>
      <c r="R368" s="651">
        <v>2.8650000000000002</v>
      </c>
      <c r="S368" s="651">
        <v>2.8650000000000002</v>
      </c>
      <c r="T368" s="651">
        <f t="shared" si="4"/>
        <v>2.4371737131690003</v>
      </c>
      <c r="U368" s="651">
        <v>2.9049999999999998</v>
      </c>
      <c r="V368" s="651"/>
      <c r="W368" s="651">
        <v>2.9649999999999999</v>
      </c>
      <c r="X368" s="651">
        <v>2.86</v>
      </c>
      <c r="Y368" s="651">
        <v>2.2850000000000001</v>
      </c>
      <c r="AA368" s="25">
        <v>2.5939999999999999</v>
      </c>
      <c r="AB368" s="25">
        <v>0.79504399999999997</v>
      </c>
      <c r="AC368" s="638">
        <f t="shared" si="8"/>
        <v>2.1749790609876398</v>
      </c>
      <c r="AE368" s="637">
        <v>2.9249999999999998</v>
      </c>
      <c r="AF368" s="25">
        <v>0.790072</v>
      </c>
      <c r="AG368" s="638">
        <f t="shared" si="11"/>
        <v>2.4371737131690003</v>
      </c>
    </row>
    <row r="369" spans="1:33" x14ac:dyDescent="0.2">
      <c r="A369" s="111">
        <v>44316</v>
      </c>
      <c r="B369" s="641">
        <v>2.573</v>
      </c>
      <c r="C369" s="638">
        <v>2.41</v>
      </c>
      <c r="D369" s="638">
        <f t="shared" si="10"/>
        <v>2.2174174509235454</v>
      </c>
      <c r="E369" s="638">
        <v>2.6160000000000001</v>
      </c>
      <c r="F369" s="638"/>
      <c r="G369" s="638">
        <v>2.4380000000000002</v>
      </c>
      <c r="H369" s="638">
        <v>2.4350000000000001</v>
      </c>
      <c r="I369" s="642"/>
      <c r="J369" s="638">
        <v>2.004</v>
      </c>
      <c r="L369" s="30">
        <v>5.92</v>
      </c>
      <c r="R369" s="638">
        <v>2.59</v>
      </c>
      <c r="S369" s="638">
        <v>2.2400000000000002</v>
      </c>
      <c r="T369" s="638">
        <f t="shared" si="4"/>
        <v>2.1104238241800002</v>
      </c>
      <c r="U369" s="638">
        <v>2.5299999999999998</v>
      </c>
      <c r="V369" s="638"/>
      <c r="W369" s="638">
        <v>2.38</v>
      </c>
      <c r="X369" s="638">
        <v>2.3849999999999998</v>
      </c>
      <c r="Y369" s="638">
        <v>1.915</v>
      </c>
      <c r="AA369" s="25">
        <v>2.633</v>
      </c>
      <c r="AB369" s="25">
        <v>0.79855100000000001</v>
      </c>
      <c r="AC369" s="638">
        <f t="shared" si="8"/>
        <v>2.2174174509235454</v>
      </c>
      <c r="AE369" s="637">
        <v>2.52</v>
      </c>
      <c r="AF369" s="716">
        <v>0.79410000000000003</v>
      </c>
      <c r="AG369" s="638">
        <f t="shared" si="11"/>
        <v>2.1104238241800002</v>
      </c>
    </row>
    <row r="370" spans="1:33" x14ac:dyDescent="0.2">
      <c r="A370" s="111">
        <v>44347</v>
      </c>
      <c r="B370" s="641">
        <v>2.8759999999999999</v>
      </c>
      <c r="C370" s="638">
        <v>2.6429999999999998</v>
      </c>
      <c r="D370" s="638">
        <f t="shared" si="10"/>
        <v>2.5249279278083399</v>
      </c>
      <c r="E370" s="638">
        <v>2.9060000000000001</v>
      </c>
      <c r="F370" s="638"/>
      <c r="G370" s="638">
        <v>2.6429999999999998</v>
      </c>
      <c r="H370" s="638">
        <v>2.665</v>
      </c>
      <c r="I370" s="642"/>
      <c r="J370" s="638">
        <v>2.2090000000000001</v>
      </c>
      <c r="L370" s="30">
        <v>6.46</v>
      </c>
      <c r="R370" s="651">
        <v>2.93</v>
      </c>
      <c r="S370" s="651">
        <v>2.6349999999999998</v>
      </c>
      <c r="T370" s="651">
        <f t="shared" si="4"/>
        <v>2.3996485657043247</v>
      </c>
      <c r="U370" s="651">
        <v>3.0249999999999999</v>
      </c>
      <c r="V370" s="651"/>
      <c r="W370" s="651">
        <v>2.6850000000000001</v>
      </c>
      <c r="X370" s="651">
        <v>2.665</v>
      </c>
      <c r="Y370" s="651">
        <v>2.165</v>
      </c>
      <c r="AA370" s="25">
        <v>2.907</v>
      </c>
      <c r="AB370" s="25">
        <v>0.82358799999999999</v>
      </c>
      <c r="AC370" s="638">
        <f t="shared" si="8"/>
        <v>2.5249279278083399</v>
      </c>
      <c r="AE370" s="652">
        <v>2.7949999999999999</v>
      </c>
      <c r="AF370" s="25">
        <v>0.81408899999999995</v>
      </c>
      <c r="AG370" s="638">
        <f t="shared" si="11"/>
        <v>2.3996485657043247</v>
      </c>
    </row>
    <row r="371" spans="1:33" x14ac:dyDescent="0.2">
      <c r="A371" s="111">
        <v>44377</v>
      </c>
      <c r="B371" s="641">
        <v>3.1869999999999998</v>
      </c>
      <c r="C371" s="638">
        <v>2.976</v>
      </c>
      <c r="D371" s="638">
        <f t="shared" si="10"/>
        <v>2.7368519008709802</v>
      </c>
      <c r="E371" s="638">
        <v>3.1429999999999998</v>
      </c>
      <c r="F371" s="638"/>
      <c r="G371" s="638">
        <v>3.0659999999999998</v>
      </c>
      <c r="H371" s="638">
        <v>2.9860000000000002</v>
      </c>
      <c r="I371" s="642"/>
      <c r="J371" s="638">
        <v>2.25</v>
      </c>
      <c r="L371" s="30">
        <v>6.57</v>
      </c>
      <c r="R371" s="651">
        <v>2.9849999999999999</v>
      </c>
      <c r="S371" s="651">
        <v>2.67</v>
      </c>
      <c r="T371" s="651">
        <f t="shared" si="4"/>
        <v>2.5435184795968748</v>
      </c>
      <c r="U371" s="651">
        <v>3.0750000000000002</v>
      </c>
      <c r="V371" s="651"/>
      <c r="W371" s="651">
        <v>2.835</v>
      </c>
      <c r="X371" s="651">
        <v>2.7349999999999999</v>
      </c>
      <c r="Y371" s="651">
        <v>2.3050000000000002</v>
      </c>
      <c r="AA371" s="25">
        <v>3.169</v>
      </c>
      <c r="AB371" s="25">
        <v>0.81890799999999997</v>
      </c>
      <c r="AC371" s="638">
        <f t="shared" si="8"/>
        <v>2.7368519008709802</v>
      </c>
      <c r="AE371" s="652">
        <v>2.915</v>
      </c>
      <c r="AF371" s="25">
        <v>0.82737499999999997</v>
      </c>
      <c r="AG371" s="651">
        <f t="shared" si="11"/>
        <v>2.5435184795968748</v>
      </c>
    </row>
    <row r="372" spans="1:33" x14ac:dyDescent="0.2">
      <c r="A372" s="111">
        <v>44408</v>
      </c>
      <c r="B372" s="641">
        <v>3.7949999999999999</v>
      </c>
      <c r="C372" s="638">
        <v>3.4889999999999999</v>
      </c>
      <c r="D372" s="638">
        <f t="shared" si="10"/>
        <v>3.1154100554641007</v>
      </c>
      <c r="E372" s="638">
        <v>3.7189999999999999</v>
      </c>
      <c r="F372" s="638"/>
      <c r="G372" s="638">
        <v>3.577</v>
      </c>
      <c r="H372" s="638">
        <v>3.532</v>
      </c>
      <c r="I372" s="642"/>
      <c r="J372" s="638">
        <v>2.891</v>
      </c>
      <c r="L372" s="30">
        <v>7.23</v>
      </c>
      <c r="O372" s="30">
        <v>7.46</v>
      </c>
      <c r="R372" s="638">
        <v>3.62</v>
      </c>
      <c r="S372" s="638">
        <v>3.165</v>
      </c>
      <c r="T372" s="638">
        <f t="shared" si="4"/>
        <v>3.0029855970265502</v>
      </c>
      <c r="U372" s="638">
        <v>3.6850000000000001</v>
      </c>
      <c r="V372" s="638"/>
      <c r="W372" s="638">
        <v>3.48</v>
      </c>
      <c r="X372" s="638">
        <v>3.4249999999999998</v>
      </c>
      <c r="Y372" s="638">
        <v>2.6850000000000001</v>
      </c>
      <c r="AA372" s="25">
        <v>3.698</v>
      </c>
      <c r="AB372" s="716">
        <v>0.79883000000000004</v>
      </c>
      <c r="AC372" s="638">
        <f t="shared" si="8"/>
        <v>3.1154100554641007</v>
      </c>
      <c r="AE372" s="637">
        <v>3.53</v>
      </c>
      <c r="AF372" s="25">
        <v>0.80664899999999995</v>
      </c>
      <c r="AG372" s="638">
        <f t="shared" si="11"/>
        <v>3.0029855970265502</v>
      </c>
    </row>
    <row r="373" spans="1:33" x14ac:dyDescent="0.2">
      <c r="A373" s="111">
        <v>44439</v>
      </c>
      <c r="B373" s="641">
        <v>4.0289999999999999</v>
      </c>
      <c r="C373" s="638">
        <v>3.742</v>
      </c>
      <c r="D373" s="638">
        <f t="shared" si="10"/>
        <v>2.5244602060558403</v>
      </c>
      <c r="E373" s="638">
        <v>3.9820000000000002</v>
      </c>
      <c r="F373" s="638"/>
      <c r="G373" s="638">
        <v>3.8119999999999998</v>
      </c>
      <c r="H373" s="638">
        <v>3.7879999999999998</v>
      </c>
      <c r="I373" s="642"/>
      <c r="J373" s="638">
        <v>3.5720000000000001</v>
      </c>
      <c r="L373" s="30">
        <v>7.75</v>
      </c>
      <c r="O373" s="30"/>
      <c r="R373" s="638">
        <v>4.05</v>
      </c>
      <c r="S373" s="638">
        <v>3.78</v>
      </c>
      <c r="T373" s="638">
        <f t="shared" si="4"/>
        <v>2.7849239924607505</v>
      </c>
      <c r="U373" s="638">
        <v>4.0250000000000004</v>
      </c>
      <c r="V373" s="638"/>
      <c r="W373" s="638">
        <v>3.9049999999999998</v>
      </c>
      <c r="X373" s="638">
        <v>3.7650000000000001</v>
      </c>
      <c r="Y373" s="638">
        <v>2.92</v>
      </c>
      <c r="AA373" s="25">
        <v>3.016</v>
      </c>
      <c r="AB373" s="25">
        <v>0.79367600000000005</v>
      </c>
      <c r="AC373" s="638">
        <f t="shared" si="8"/>
        <v>2.5244602060558403</v>
      </c>
      <c r="AE373" s="637">
        <v>3.29</v>
      </c>
      <c r="AF373" s="25">
        <v>0.80264500000000005</v>
      </c>
      <c r="AG373" s="638">
        <f t="shared" si="11"/>
        <v>2.7849239924607505</v>
      </c>
    </row>
    <row r="374" spans="1:33" x14ac:dyDescent="0.2">
      <c r="A374" s="111">
        <v>44469</v>
      </c>
      <c r="B374" s="641">
        <v>5.024</v>
      </c>
      <c r="C374" s="638">
        <v>4.6790000000000003</v>
      </c>
      <c r="D374" s="638">
        <f t="shared" si="10"/>
        <v>2.9431367547225005</v>
      </c>
      <c r="E374" s="638">
        <v>4.9710000000000001</v>
      </c>
      <c r="F374" s="638"/>
      <c r="G374" s="638">
        <v>4.7089999999999996</v>
      </c>
      <c r="H374" s="638">
        <v>4.6909999999999998</v>
      </c>
      <c r="I374" s="642"/>
      <c r="J374" s="638">
        <v>4.1829999999999998</v>
      </c>
      <c r="L374" s="30">
        <v>8.34</v>
      </c>
      <c r="O374" s="30"/>
      <c r="R374" s="638">
        <v>4.375</v>
      </c>
      <c r="S374" s="638">
        <v>3.67</v>
      </c>
      <c r="T374" s="638">
        <f t="shared" si="4"/>
        <v>3.0450118254920007</v>
      </c>
      <c r="U374" s="638">
        <v>4.2149999999999999</v>
      </c>
      <c r="V374" s="638"/>
      <c r="W374" s="638">
        <v>3.7749999999999999</v>
      </c>
      <c r="X374" s="638">
        <v>4.1050000000000004</v>
      </c>
      <c r="Y374" s="638">
        <v>3.44</v>
      </c>
      <c r="AA374" s="25">
        <v>3.532</v>
      </c>
      <c r="AB374" s="25">
        <v>0.79012499999999997</v>
      </c>
      <c r="AC374" s="638">
        <f t="shared" si="8"/>
        <v>2.9431367547225005</v>
      </c>
      <c r="AE374" s="637">
        <v>3.64</v>
      </c>
      <c r="AF374" s="716">
        <v>0.79322000000000004</v>
      </c>
      <c r="AG374" s="638">
        <f t="shared" si="11"/>
        <v>3.0450118254920007</v>
      </c>
    </row>
    <row r="375" spans="1:33" x14ac:dyDescent="0.2">
      <c r="A375" s="111">
        <v>44500</v>
      </c>
      <c r="B375" s="641">
        <v>5.4870000000000001</v>
      </c>
      <c r="C375" s="638">
        <v>5.117</v>
      </c>
      <c r="D375" s="638">
        <f t="shared" si="10"/>
        <v>4.1461901468966298</v>
      </c>
      <c r="E375" s="638">
        <v>5.2919999999999998</v>
      </c>
      <c r="F375" s="638"/>
      <c r="G375" s="638">
        <v>5.1970000000000001</v>
      </c>
      <c r="H375" s="638">
        <v>5.1580000000000004</v>
      </c>
      <c r="I375" s="642"/>
      <c r="J375" s="638">
        <v>4.5170000000000003</v>
      </c>
      <c r="L375" s="30">
        <v>9.98</v>
      </c>
      <c r="O375" s="30">
        <v>10.1</v>
      </c>
      <c r="R375" s="638">
        <v>5.8449999999999998</v>
      </c>
      <c r="S375" s="638">
        <v>4.79</v>
      </c>
      <c r="T375" s="638">
        <f t="shared" si="4"/>
        <v>2.9908609203868504</v>
      </c>
      <c r="U375" s="638">
        <v>5.87</v>
      </c>
      <c r="V375" s="638"/>
      <c r="W375" s="638">
        <v>5.0350000000000001</v>
      </c>
      <c r="X375" s="638">
        <v>5.4050000000000002</v>
      </c>
      <c r="Y375" s="638">
        <v>4.5599999999999996</v>
      </c>
      <c r="AA375" s="25">
        <v>4.8979999999999997</v>
      </c>
      <c r="AB375" s="25">
        <v>0.80266899999999997</v>
      </c>
      <c r="AC375" s="638">
        <f t="shared" si="8"/>
        <v>4.1461901468966298</v>
      </c>
      <c r="AE375" s="637">
        <v>3.605</v>
      </c>
      <c r="AF375" s="716">
        <v>0.78667799999999999</v>
      </c>
      <c r="AG375" s="638">
        <f t="shared" si="11"/>
        <v>2.9908609203868504</v>
      </c>
    </row>
    <row r="376" spans="1:33" x14ac:dyDescent="0.2">
      <c r="A376" s="111">
        <v>44530</v>
      </c>
      <c r="B376" s="641">
        <v>5.0339999999999998</v>
      </c>
      <c r="C376" s="638">
        <v>4.7279999999999998</v>
      </c>
      <c r="D376" s="638">
        <f t="shared" si="10"/>
        <v>3.8071275961441806</v>
      </c>
      <c r="E376" s="638">
        <v>4.7859999999999996</v>
      </c>
      <c r="F376" s="638"/>
      <c r="G376" s="638">
        <v>4.6619999999999999</v>
      </c>
      <c r="H376" s="638">
        <v>4.7169999999999996</v>
      </c>
      <c r="I376" s="642"/>
      <c r="J376" s="638">
        <v>4.5069999999999997</v>
      </c>
      <c r="L376" s="30">
        <v>10.24</v>
      </c>
      <c r="O376" s="30"/>
      <c r="R376" s="638">
        <v>6.22</v>
      </c>
      <c r="S376" s="638">
        <v>5.57</v>
      </c>
      <c r="T376" s="638">
        <f t="shared" si="4"/>
        <v>4.9837818139621755</v>
      </c>
      <c r="U376" s="638">
        <v>6.14</v>
      </c>
      <c r="V376" s="638"/>
      <c r="W376" s="638">
        <v>5.77</v>
      </c>
      <c r="X376" s="638">
        <v>6.0049999999999999</v>
      </c>
      <c r="Y376" s="638">
        <v>5.45</v>
      </c>
      <c r="AA376" s="25">
        <v>4.532</v>
      </c>
      <c r="AB376" s="25">
        <v>0.79655100000000001</v>
      </c>
      <c r="AC376" s="638">
        <f t="shared" si="8"/>
        <v>3.8071275961441806</v>
      </c>
      <c r="AE376" s="637">
        <v>5.8449999999999998</v>
      </c>
      <c r="AF376" s="716">
        <v>0.80850100000000003</v>
      </c>
      <c r="AG376" s="638">
        <f t="shared" si="11"/>
        <v>4.9837818139621755</v>
      </c>
    </row>
    <row r="377" spans="1:33" x14ac:dyDescent="0.2">
      <c r="A377" s="111">
        <v>44561</v>
      </c>
      <c r="B377" s="641">
        <v>3.7149999999999999</v>
      </c>
      <c r="C377" s="638">
        <v>3.5089999999999999</v>
      </c>
      <c r="D377" s="638">
        <f t="shared" si="10"/>
        <v>3.2279866421154004</v>
      </c>
      <c r="E377" s="638">
        <v>3.5139999999999998</v>
      </c>
      <c r="F377" s="638"/>
      <c r="G377" s="638">
        <v>4.9400000000000004</v>
      </c>
      <c r="H377" s="638">
        <v>3.41</v>
      </c>
      <c r="I377" s="642"/>
      <c r="J377" s="638">
        <v>2.9350000000000001</v>
      </c>
      <c r="L377" s="30">
        <v>9.6199999999999992</v>
      </c>
      <c r="O377" s="30"/>
      <c r="R377" s="638">
        <v>5.46</v>
      </c>
      <c r="S377" s="638">
        <v>4.91</v>
      </c>
      <c r="T377" s="638">
        <f t="shared" si="4"/>
        <v>3.5528281472580749</v>
      </c>
      <c r="U377" s="638">
        <v>5.5350000000000001</v>
      </c>
      <c r="V377" s="638"/>
      <c r="W377" s="638">
        <v>5.08</v>
      </c>
      <c r="X377" s="638">
        <v>5.2350000000000003</v>
      </c>
      <c r="Y377" s="638">
        <v>4.8250000000000002</v>
      </c>
      <c r="AA377" s="25">
        <v>3.9180000000000001</v>
      </c>
      <c r="AB377" s="716">
        <v>0.78122000000000003</v>
      </c>
      <c r="AC377" s="638">
        <f t="shared" si="8"/>
        <v>3.2279866421154004</v>
      </c>
      <c r="AE377" s="637">
        <v>4.3049999999999997</v>
      </c>
      <c r="AF377" s="716">
        <v>0.78254100000000004</v>
      </c>
      <c r="AG377" s="638">
        <f t="shared" si="11"/>
        <v>3.5528281472580749</v>
      </c>
    </row>
    <row r="378" spans="1:33" x14ac:dyDescent="0.2">
      <c r="A378" s="111">
        <v>44592</v>
      </c>
      <c r="B378" s="641">
        <v>4.2720000000000002</v>
      </c>
      <c r="C378" s="641">
        <v>4.1900000000000004</v>
      </c>
      <c r="D378" s="641">
        <f t="shared" si="10"/>
        <v>3.4747346373562706</v>
      </c>
      <c r="E378" s="641">
        <v>3.9670000000000001</v>
      </c>
      <c r="F378" s="641">
        <v>3.8893548387096772</v>
      </c>
      <c r="G378" s="641">
        <v>4.6150000000000002</v>
      </c>
      <c r="H378" s="641">
        <v>3.98</v>
      </c>
      <c r="I378" s="641"/>
      <c r="J378" s="641">
        <v>3.786</v>
      </c>
      <c r="K378" s="641"/>
      <c r="L378" s="32">
        <v>8.56</v>
      </c>
      <c r="O378" s="30"/>
      <c r="R378" s="638">
        <v>4.0049999999999999</v>
      </c>
      <c r="S378" s="638">
        <v>5.4249999999999998</v>
      </c>
      <c r="T378" s="638">
        <f t="shared" si="4"/>
        <v>3.7337501663301254</v>
      </c>
      <c r="U378" s="638">
        <v>4.66</v>
      </c>
      <c r="V378" s="638">
        <v>4.5549999999999997</v>
      </c>
      <c r="W378" s="638">
        <v>6.3</v>
      </c>
      <c r="X378" s="638">
        <v>5.34</v>
      </c>
      <c r="Y378" s="638">
        <v>3.1549999999999998</v>
      </c>
      <c r="AA378" s="25">
        <v>4.1630000000000003</v>
      </c>
      <c r="AB378" s="25">
        <v>0.79144599999999998</v>
      </c>
      <c r="AC378" s="638">
        <f t="shared" si="8"/>
        <v>3.4747346373562706</v>
      </c>
      <c r="AE378" s="652">
        <v>4.5250000000000004</v>
      </c>
      <c r="AF378" s="739">
        <v>0.78240699999999996</v>
      </c>
      <c r="AG378" s="651">
        <f t="shared" si="11"/>
        <v>3.7337501663301254</v>
      </c>
    </row>
    <row r="379" spans="1:33" x14ac:dyDescent="0.2">
      <c r="A379" s="111">
        <v>44620</v>
      </c>
      <c r="B379" s="641">
        <v>4.673</v>
      </c>
      <c r="C379" s="641">
        <v>4.4809999999999999</v>
      </c>
      <c r="D379" s="641">
        <f t="shared" si="10"/>
        <v>3.7216519552538503</v>
      </c>
      <c r="E379" s="641">
        <v>4.33</v>
      </c>
      <c r="F379" s="641">
        <v>4.2603571428571447</v>
      </c>
      <c r="G379" s="641">
        <v>4.5549999999999997</v>
      </c>
      <c r="H379" s="641">
        <v>4.3780000000000001</v>
      </c>
      <c r="I379" s="641"/>
      <c r="J379" s="641">
        <v>4.1980000000000004</v>
      </c>
      <c r="K379" s="641"/>
      <c r="L379" s="32">
        <v>10.17</v>
      </c>
      <c r="O379" s="30"/>
      <c r="R379" s="638">
        <v>6.3049999999999997</v>
      </c>
      <c r="S379" s="638">
        <v>4.7649999999999997</v>
      </c>
      <c r="T379" s="638">
        <f t="shared" si="4"/>
        <v>3.6950312474162006</v>
      </c>
      <c r="U379" s="638">
        <v>6.42</v>
      </c>
      <c r="V379" s="638">
        <v>4.2750000000000004</v>
      </c>
      <c r="W379" s="638">
        <v>5.0049999999999999</v>
      </c>
      <c r="X379" s="638">
        <v>6.27</v>
      </c>
      <c r="Y379" s="638">
        <v>5.6950000000000003</v>
      </c>
      <c r="AA379" s="637">
        <v>4.49</v>
      </c>
      <c r="AB379" s="25">
        <v>0.78595099999999996</v>
      </c>
      <c r="AC379" s="638">
        <f t="shared" si="8"/>
        <v>3.7216519552538503</v>
      </c>
      <c r="AE379" s="637">
        <v>4.46</v>
      </c>
      <c r="AF379" s="716">
        <v>0.785578</v>
      </c>
      <c r="AG379" s="638">
        <f t="shared" si="11"/>
        <v>3.6950312474162006</v>
      </c>
    </row>
    <row r="380" spans="1:33" x14ac:dyDescent="0.2">
      <c r="A380" s="111">
        <v>44651</v>
      </c>
      <c r="B380" s="641">
        <v>4.8620000000000001</v>
      </c>
      <c r="C380" s="641">
        <v>4.3620000000000001</v>
      </c>
      <c r="D380" s="641">
        <f t="shared" si="10"/>
        <v>3.9953035102938306</v>
      </c>
      <c r="E380" s="641">
        <v>4.5090000000000003</v>
      </c>
      <c r="F380" s="641">
        <v>4.0512903225806456</v>
      </c>
      <c r="G380" s="641">
        <v>4.2590000000000003</v>
      </c>
      <c r="H380" s="641">
        <v>4.4000000000000004</v>
      </c>
      <c r="I380" s="641"/>
      <c r="J380" s="641">
        <v>4.2140000000000004</v>
      </c>
      <c r="K380" s="641"/>
      <c r="L380" s="32">
        <v>9.15</v>
      </c>
      <c r="O380" s="30"/>
      <c r="R380" s="638">
        <v>4.5599999999999996</v>
      </c>
      <c r="S380" s="638">
        <v>4.3449999999999998</v>
      </c>
      <c r="T380" s="638">
        <f t="shared" si="4"/>
        <v>3.91216726912725</v>
      </c>
      <c r="U380" s="638">
        <v>4.3250000000000002</v>
      </c>
      <c r="V380" s="638">
        <v>3.88</v>
      </c>
      <c r="W380" s="638">
        <v>4.2949999999999999</v>
      </c>
      <c r="X380" s="638">
        <v>4.32</v>
      </c>
      <c r="Y380" s="638">
        <v>3.8</v>
      </c>
      <c r="AA380" s="637">
        <v>4.798</v>
      </c>
      <c r="AB380" s="25">
        <v>0.78957900000000003</v>
      </c>
      <c r="AC380" s="638">
        <f t="shared" si="8"/>
        <v>3.9953035102938306</v>
      </c>
      <c r="AE380" s="637">
        <v>4.7249999999999996</v>
      </c>
      <c r="AF380" s="716">
        <v>0.78509399999999996</v>
      </c>
      <c r="AG380" s="638">
        <f t="shared" si="11"/>
        <v>3.91216726912725</v>
      </c>
    </row>
    <row r="381" spans="1:33" x14ac:dyDescent="0.2">
      <c r="A381" s="111">
        <v>44681</v>
      </c>
      <c r="B381" s="641">
        <v>6.4740000000000002</v>
      </c>
      <c r="C381" s="641">
        <v>6.149</v>
      </c>
      <c r="D381" s="641">
        <f t="shared" si="10"/>
        <v>5.441634672286721</v>
      </c>
      <c r="E381" s="641">
        <v>6.28</v>
      </c>
      <c r="F381" s="641">
        <v>5.8546666666666658</v>
      </c>
      <c r="G381" s="641">
        <v>6.1029999999999998</v>
      </c>
      <c r="H381" s="641">
        <v>6.1239999999999997</v>
      </c>
      <c r="I381" s="641"/>
      <c r="J381" s="641">
        <v>5.9329999999999998</v>
      </c>
      <c r="K381" s="641"/>
      <c r="L381" s="32">
        <v>10.33</v>
      </c>
      <c r="O381" s="30"/>
      <c r="R381" s="638">
        <v>5.32</v>
      </c>
      <c r="S381" s="638">
        <v>4.84</v>
      </c>
      <c r="T381" s="638">
        <f t="shared" si="4"/>
        <v>3.9546798227538011</v>
      </c>
      <c r="U381" s="638">
        <v>5.0149999999999997</v>
      </c>
      <c r="V381" s="638">
        <v>4.4749999999999996</v>
      </c>
      <c r="W381" s="638">
        <v>4.83</v>
      </c>
      <c r="X381" s="638">
        <v>4.835</v>
      </c>
      <c r="Y381" s="638">
        <v>4.4649999999999999</v>
      </c>
      <c r="AA381" s="637">
        <v>6.5060000000000002</v>
      </c>
      <c r="AB381" s="25">
        <v>0.79308800000000002</v>
      </c>
      <c r="AC381" s="638">
        <f t="shared" si="8"/>
        <v>5.441634672286721</v>
      </c>
      <c r="AE381" s="637">
        <v>4.6900000000000004</v>
      </c>
      <c r="AF381" s="716">
        <v>0.79954800000000004</v>
      </c>
      <c r="AG381" s="638">
        <f t="shared" si="11"/>
        <v>3.9546798227538011</v>
      </c>
    </row>
    <row r="382" spans="1:33" ht="10.5" customHeight="1" x14ac:dyDescent="0.2">
      <c r="A382" s="111">
        <v>44712</v>
      </c>
      <c r="B382" s="641">
        <v>7.9980000000000002</v>
      </c>
      <c r="C382" s="641">
        <v>7.5469999999999997</v>
      </c>
      <c r="D382" s="641">
        <f t="shared" si="10"/>
        <v>5.7562725695452412</v>
      </c>
      <c r="E382" s="641">
        <v>7.827</v>
      </c>
      <c r="F382" s="641">
        <v>7.2624193548387099</v>
      </c>
      <c r="G382" s="641">
        <v>7.5430000000000001</v>
      </c>
      <c r="H382" s="641">
        <v>7.5540000000000003</v>
      </c>
      <c r="I382" s="641"/>
      <c r="J382" s="641">
        <v>7.1929999999999996</v>
      </c>
      <c r="K382" s="641"/>
      <c r="L382" s="32">
        <v>12.33</v>
      </c>
      <c r="O382" s="30"/>
      <c r="R382" s="651">
        <v>7.2649999999999997</v>
      </c>
      <c r="S382" s="651">
        <v>6.13</v>
      </c>
      <c r="T382" s="651">
        <f t="shared" si="4"/>
        <v>5.0721609818497511</v>
      </c>
      <c r="U382" s="651">
        <v>7.04</v>
      </c>
      <c r="V382" s="651">
        <v>5.9950000000000001</v>
      </c>
      <c r="W382" s="651">
        <v>6.335</v>
      </c>
      <c r="X382" s="651">
        <v>6.75</v>
      </c>
      <c r="Y382" s="651">
        <v>6.39</v>
      </c>
      <c r="AA382" s="637">
        <v>7.016</v>
      </c>
      <c r="AB382" s="25">
        <v>0.77796100000000001</v>
      </c>
      <c r="AC382" s="638">
        <f t="shared" si="8"/>
        <v>5.7562725695452412</v>
      </c>
      <c r="AE382" s="652">
        <v>6.15</v>
      </c>
      <c r="AF382" s="739">
        <v>0.78203100000000003</v>
      </c>
      <c r="AG382" s="651">
        <f t="shared" si="11"/>
        <v>5.0721609818497511</v>
      </c>
    </row>
    <row r="383" spans="1:33" x14ac:dyDescent="0.2">
      <c r="A383" s="111">
        <v>44742</v>
      </c>
      <c r="B383" s="641">
        <v>7.694</v>
      </c>
      <c r="C383" s="641">
        <v>7.1349999999999998</v>
      </c>
      <c r="D383" s="641">
        <f t="shared" si="10"/>
        <v>5.7442240318900808</v>
      </c>
      <c r="E383" s="641">
        <v>7.3840000000000003</v>
      </c>
      <c r="F383" s="641">
        <v>6.9766666666666683</v>
      </c>
      <c r="G383" s="641">
        <v>7.3040000000000003</v>
      </c>
      <c r="H383" s="641">
        <v>7.202</v>
      </c>
      <c r="I383" s="641"/>
      <c r="J383" s="641">
        <v>6.7930000000000001</v>
      </c>
      <c r="K383" s="641"/>
      <c r="L383" s="32">
        <v>14.37</v>
      </c>
      <c r="O383" s="30">
        <v>13.83</v>
      </c>
      <c r="R383" s="638">
        <v>8.91</v>
      </c>
      <c r="S383" s="638">
        <v>8.42</v>
      </c>
      <c r="T383" s="638">
        <f t="shared" si="4"/>
        <v>6.613855013390201</v>
      </c>
      <c r="U383" s="638">
        <v>8.7850000000000001</v>
      </c>
      <c r="V383" s="638">
        <v>8.3949999999999996</v>
      </c>
      <c r="W383" s="638">
        <v>8.68</v>
      </c>
      <c r="X383" s="638">
        <v>8.4649999999999999</v>
      </c>
      <c r="Y383" s="638">
        <v>7.9249999999999998</v>
      </c>
      <c r="AA383" s="637">
        <v>6.9740000000000002</v>
      </c>
      <c r="AB383" s="25">
        <v>0.78100800000000004</v>
      </c>
      <c r="AC383" s="638">
        <f t="shared" si="8"/>
        <v>5.7442240318900808</v>
      </c>
      <c r="AE383" s="637">
        <v>7.94</v>
      </c>
      <c r="AF383" s="716">
        <v>0.78984200000000004</v>
      </c>
      <c r="AG383" s="638">
        <f t="shared" si="11"/>
        <v>6.613855013390201</v>
      </c>
    </row>
    <row r="384" spans="1:33" x14ac:dyDescent="0.2">
      <c r="A384" s="111">
        <v>44773</v>
      </c>
      <c r="B384" s="641">
        <v>7.1040000000000001</v>
      </c>
      <c r="C384" s="641">
        <v>6.63</v>
      </c>
      <c r="D384" s="641">
        <f t="shared" si="10"/>
        <v>4.1473478916428652</v>
      </c>
      <c r="E384" s="641">
        <v>6.758</v>
      </c>
      <c r="F384" s="641">
        <v>6.5385483870967755</v>
      </c>
      <c r="G384" s="641">
        <v>6.7480000000000002</v>
      </c>
      <c r="H384" s="641">
        <v>6.6749999999999998</v>
      </c>
      <c r="I384" s="641"/>
      <c r="J384" s="641">
        <v>6.2709999999999999</v>
      </c>
      <c r="K384" s="641"/>
      <c r="L384" s="32">
        <v>12.76</v>
      </c>
      <c r="O384" s="30"/>
      <c r="R384" s="638">
        <v>6.56</v>
      </c>
      <c r="S384" s="638">
        <v>5.8449999999999998</v>
      </c>
      <c r="T384" s="638">
        <f t="shared" si="4"/>
        <v>4.7891584266408262</v>
      </c>
      <c r="U384" s="638">
        <v>6.39</v>
      </c>
      <c r="V384" s="638">
        <v>5.65</v>
      </c>
      <c r="W384" s="638">
        <v>6.1550000000000002</v>
      </c>
      <c r="X384" s="638">
        <v>6.15</v>
      </c>
      <c r="Y384" s="638">
        <v>5.7</v>
      </c>
      <c r="AA384" s="637">
        <v>5.0890000000000004</v>
      </c>
      <c r="AB384" s="25">
        <v>0.77275899999999997</v>
      </c>
      <c r="AC384" s="638">
        <f t="shared" si="8"/>
        <v>4.1473478916428652</v>
      </c>
      <c r="AE384" s="637">
        <v>5.8550000000000004</v>
      </c>
      <c r="AF384" s="716">
        <v>0.77560099999999998</v>
      </c>
      <c r="AG384" s="638">
        <f t="shared" si="11"/>
        <v>4.7891584266408262</v>
      </c>
    </row>
    <row r="385" spans="1:33" x14ac:dyDescent="0.2">
      <c r="A385" s="111">
        <v>44804</v>
      </c>
      <c r="B385" s="641">
        <v>8.7940000000000005</v>
      </c>
      <c r="C385" s="641">
        <v>8.0879999999999992</v>
      </c>
      <c r="D385" s="641">
        <f t="shared" si="10"/>
        <v>2.5032970169447704</v>
      </c>
      <c r="E385" s="641">
        <v>8.2240000000000002</v>
      </c>
      <c r="F385" s="641">
        <v>7.579032258064518</v>
      </c>
      <c r="G385" s="641">
        <v>8.173</v>
      </c>
      <c r="H385" s="641">
        <v>8.0790000000000006</v>
      </c>
      <c r="I385" s="641"/>
      <c r="J385" s="641">
        <v>7.827</v>
      </c>
      <c r="K385" s="641"/>
      <c r="L385" s="32">
        <v>15.45</v>
      </c>
      <c r="O385" s="30"/>
      <c r="R385" s="651">
        <v>8.7050000000000001</v>
      </c>
      <c r="S385" s="651">
        <v>8.2650000000000006</v>
      </c>
      <c r="T385" s="651">
        <f t="shared" si="4"/>
        <v>4.5675413088832508</v>
      </c>
      <c r="U385" s="651">
        <v>8.3849999999999998</v>
      </c>
      <c r="V385" s="651">
        <v>8.15</v>
      </c>
      <c r="W385" s="651">
        <v>8.4749999999999996</v>
      </c>
      <c r="X385" s="651">
        <v>8.2149999999999999</v>
      </c>
      <c r="Y385" s="651">
        <v>7.76</v>
      </c>
      <c r="AA385" s="637">
        <v>3.0630000000000002</v>
      </c>
      <c r="AB385" s="25">
        <v>0.77494600000000002</v>
      </c>
      <c r="AC385" s="638">
        <f t="shared" si="8"/>
        <v>2.5032970169447704</v>
      </c>
      <c r="AE385" s="652">
        <v>5.55</v>
      </c>
      <c r="AF385" s="716">
        <v>0.78036099999999997</v>
      </c>
      <c r="AG385" s="638">
        <f t="shared" si="11"/>
        <v>4.5675413088832508</v>
      </c>
    </row>
    <row r="386" spans="1:33" x14ac:dyDescent="0.2">
      <c r="A386" s="111">
        <v>44834</v>
      </c>
      <c r="B386" s="641">
        <v>7.9880000000000004</v>
      </c>
      <c r="C386" s="641">
        <v>6.8369999999999997</v>
      </c>
      <c r="D386" s="641">
        <f t="shared" si="10"/>
        <v>3.0819746469656</v>
      </c>
      <c r="E386" s="641">
        <v>7.0359999999999996</v>
      </c>
      <c r="F386" s="641">
        <v>6.0116666666666676</v>
      </c>
      <c r="G386" s="641">
        <v>7.0250000000000004</v>
      </c>
      <c r="H386" s="641">
        <v>6.806</v>
      </c>
      <c r="I386" s="641"/>
      <c r="J386" s="641">
        <v>6.5140000000000002</v>
      </c>
      <c r="K386" s="641"/>
      <c r="L386" s="32">
        <v>16.72</v>
      </c>
      <c r="O386" s="30"/>
      <c r="R386" s="638">
        <v>9.3450000000000006</v>
      </c>
      <c r="S386" s="638">
        <v>8.5399999999999991</v>
      </c>
      <c r="T386" s="638">
        <f t="shared" si="4"/>
        <v>3.7137330094111007</v>
      </c>
      <c r="U386" s="638">
        <v>8.6649999999999991</v>
      </c>
      <c r="V386" s="638">
        <v>8.01</v>
      </c>
      <c r="W386" s="638">
        <v>8.75</v>
      </c>
      <c r="X386" s="638">
        <v>8.42</v>
      </c>
      <c r="Y386" s="638">
        <v>7.89</v>
      </c>
      <c r="AA386" s="637">
        <v>3.88</v>
      </c>
      <c r="AB386" s="25">
        <v>0.75318799999999997</v>
      </c>
      <c r="AC386" s="638">
        <f t="shared" si="8"/>
        <v>3.0819746469656</v>
      </c>
      <c r="AE386" s="637">
        <v>4.6150000000000002</v>
      </c>
      <c r="AF386" s="716">
        <v>0.76303600000000005</v>
      </c>
      <c r="AG386" s="638">
        <f t="shared" si="11"/>
        <v>3.7137330094111007</v>
      </c>
    </row>
    <row r="387" spans="1:33" x14ac:dyDescent="0.2">
      <c r="A387" s="111">
        <v>44865</v>
      </c>
      <c r="B387" s="641">
        <v>5.6870000000000003</v>
      </c>
      <c r="C387" s="641">
        <v>4.859</v>
      </c>
      <c r="D387" s="641">
        <f t="shared" si="10"/>
        <v>2.3472292403499804</v>
      </c>
      <c r="E387" s="641">
        <v>4.8310000000000004</v>
      </c>
      <c r="F387" s="641">
        <v>3.0730645161290333</v>
      </c>
      <c r="G387" s="641">
        <v>4.8010000000000002</v>
      </c>
      <c r="H387" s="641">
        <v>4.851</v>
      </c>
      <c r="I387" s="641"/>
      <c r="J387" s="641">
        <v>4.55</v>
      </c>
      <c r="K387" s="641"/>
      <c r="L387" s="32">
        <v>14.32</v>
      </c>
      <c r="O387" s="30"/>
      <c r="R387" s="651">
        <v>6.88</v>
      </c>
      <c r="S387" s="651">
        <v>5.2249999999999996</v>
      </c>
      <c r="T387" s="651">
        <f t="shared" si="4"/>
        <v>3.4613644519646503</v>
      </c>
      <c r="U387" s="651">
        <v>5.27</v>
      </c>
      <c r="V387" s="651">
        <v>3.5649999999999999</v>
      </c>
      <c r="W387" s="651">
        <v>5.4850000000000003</v>
      </c>
      <c r="X387" s="651">
        <v>5.1749999999999998</v>
      </c>
      <c r="Y387" s="651">
        <v>4.5350000000000001</v>
      </c>
      <c r="AA387" s="637">
        <v>3.052</v>
      </c>
      <c r="AB387" s="25">
        <v>0.72925099999999998</v>
      </c>
      <c r="AC387" s="638">
        <f t="shared" si="8"/>
        <v>2.3472292403499804</v>
      </c>
      <c r="AE387" s="652">
        <v>4.51</v>
      </c>
      <c r="AF387" s="716">
        <v>0.72774099999999997</v>
      </c>
      <c r="AG387" s="638">
        <f t="shared" si="11"/>
        <v>3.4613644519646503</v>
      </c>
    </row>
    <row r="388" spans="1:33" x14ac:dyDescent="0.2">
      <c r="A388" s="111">
        <v>44895</v>
      </c>
      <c r="B388" s="641">
        <v>5.3360000000000003</v>
      </c>
      <c r="C388" s="641">
        <v>5.0060000000000002</v>
      </c>
      <c r="D388" s="641">
        <f t="shared" si="10"/>
        <v>4.4192391666394304</v>
      </c>
      <c r="E388" s="641">
        <v>4.0670000000000002</v>
      </c>
      <c r="F388" s="641">
        <v>3.8263333333333325</v>
      </c>
      <c r="G388" s="641">
        <v>6.63</v>
      </c>
      <c r="H388" s="641">
        <v>4.492</v>
      </c>
      <c r="I388" s="641"/>
      <c r="J388" s="641">
        <v>4.0540000000000003</v>
      </c>
      <c r="K388" s="641"/>
      <c r="L388" s="32">
        <v>11.68</v>
      </c>
      <c r="O388" s="30"/>
      <c r="R388" s="638">
        <v>5.2</v>
      </c>
      <c r="S388" s="638">
        <v>4.87</v>
      </c>
      <c r="T388" s="638">
        <f t="shared" si="4"/>
        <v>4.0452946320683507</v>
      </c>
      <c r="U388" s="638">
        <v>4.47</v>
      </c>
      <c r="V388" s="638">
        <v>3.16</v>
      </c>
      <c r="W388" s="638">
        <v>5.44</v>
      </c>
      <c r="X388" s="638">
        <v>4.5449999999999999</v>
      </c>
      <c r="Y388" s="638">
        <v>3.8</v>
      </c>
      <c r="AA388" s="637">
        <v>5.6379999999999999</v>
      </c>
      <c r="AB388" s="25">
        <v>0.74323899999999998</v>
      </c>
      <c r="AC388" s="638">
        <f t="shared" si="8"/>
        <v>4.4192391666394304</v>
      </c>
      <c r="AE388" s="637">
        <v>5.23</v>
      </c>
      <c r="AF388" s="716">
        <v>0.73342300000000005</v>
      </c>
      <c r="AG388" s="638">
        <f t="shared" si="11"/>
        <v>4.0452946320683507</v>
      </c>
    </row>
    <row r="389" spans="1:33" x14ac:dyDescent="0.2">
      <c r="A389" s="111">
        <v>44926</v>
      </c>
      <c r="B389" s="641">
        <v>5.6319999999999997</v>
      </c>
      <c r="C389" s="641">
        <v>8.1140000000000008</v>
      </c>
      <c r="D389" s="641">
        <f t="shared" si="10"/>
        <v>4.5929926448442897</v>
      </c>
      <c r="E389" s="641">
        <v>4.4210000000000003</v>
      </c>
      <c r="F389" s="641">
        <v>2.8895161290322577</v>
      </c>
      <c r="G389" s="641">
        <v>14.305999999999999</v>
      </c>
      <c r="H389" s="641">
        <v>4.78</v>
      </c>
      <c r="I389" s="641"/>
      <c r="J389" s="641">
        <v>4.6589999999999998</v>
      </c>
      <c r="K389" s="641"/>
      <c r="L389" s="32">
        <v>12.67</v>
      </c>
      <c r="O389" s="30">
        <v>11.01</v>
      </c>
      <c r="R389" s="638">
        <v>6.7149999999999999</v>
      </c>
      <c r="S389" s="638">
        <v>7.08</v>
      </c>
      <c r="T389" s="638">
        <f t="shared" si="4"/>
        <v>5.0093290239182497</v>
      </c>
      <c r="U389" s="638">
        <v>6.0449999999999999</v>
      </c>
      <c r="V389" s="638">
        <v>4.45</v>
      </c>
      <c r="W389" s="638">
        <v>10.29</v>
      </c>
      <c r="X389" s="638">
        <v>6.4450000000000003</v>
      </c>
      <c r="Y389" s="638">
        <v>5.9050000000000002</v>
      </c>
      <c r="AA389" s="637">
        <v>5.9169999999999998</v>
      </c>
      <c r="AB389" s="25">
        <v>0.73603799999999997</v>
      </c>
      <c r="AC389" s="638">
        <f t="shared" si="8"/>
        <v>4.5929926448442897</v>
      </c>
      <c r="AE389" s="637">
        <v>6.4249999999999998</v>
      </c>
      <c r="AF389" s="716">
        <v>0.739286</v>
      </c>
      <c r="AG389" s="638">
        <f t="shared" si="11"/>
        <v>5.0093290239182497</v>
      </c>
    </row>
    <row r="390" spans="1:33" x14ac:dyDescent="0.2">
      <c r="A390" s="111">
        <v>44957</v>
      </c>
      <c r="B390" s="641">
        <v>3.298</v>
      </c>
      <c r="C390" s="641">
        <v>3.6339999999999999</v>
      </c>
      <c r="D390" s="641">
        <f t="shared" si="10"/>
        <v>2.8568262405228007</v>
      </c>
      <c r="E390" s="641">
        <v>2.62</v>
      </c>
      <c r="F390" s="641">
        <v>0.63612903225806461</v>
      </c>
      <c r="G390" s="641">
        <v>11.066000000000001</v>
      </c>
      <c r="H390" s="641">
        <v>2.7949999999999999</v>
      </c>
      <c r="I390" s="641"/>
      <c r="J390" s="641">
        <v>2.552</v>
      </c>
      <c r="K390" s="641"/>
      <c r="L390" s="32">
        <v>11.24</v>
      </c>
      <c r="O390" s="30">
        <v>8.67</v>
      </c>
      <c r="R390" s="638">
        <v>4.75</v>
      </c>
      <c r="S390" s="638">
        <v>8.6300000000000008</v>
      </c>
      <c r="T390" s="638">
        <f t="shared" si="4"/>
        <v>4.0950981821282006</v>
      </c>
      <c r="U390" s="638">
        <v>4.3949999999999996</v>
      </c>
      <c r="V390" s="638">
        <v>4.9850000000000003</v>
      </c>
      <c r="W390" s="638">
        <v>34.07</v>
      </c>
      <c r="X390" s="638">
        <v>5.7350000000000003</v>
      </c>
      <c r="Y390" s="638">
        <v>3.6</v>
      </c>
      <c r="AA390" s="637">
        <v>3.64</v>
      </c>
      <c r="AB390" s="25">
        <v>0.74419800000000003</v>
      </c>
      <c r="AC390" s="638">
        <f t="shared" si="8"/>
        <v>2.8568262405228007</v>
      </c>
      <c r="AE390" s="637">
        <v>5.26</v>
      </c>
      <c r="AF390" s="716">
        <v>0.73821800000000004</v>
      </c>
      <c r="AG390" s="638">
        <f t="shared" si="11"/>
        <v>4.0950981821282006</v>
      </c>
    </row>
    <row r="391" spans="1:33" x14ac:dyDescent="0.2">
      <c r="A391" s="111">
        <v>44985</v>
      </c>
      <c r="B391" s="641">
        <v>2.37</v>
      </c>
      <c r="C391" s="641">
        <v>2.3079999999999998</v>
      </c>
      <c r="D391" s="641">
        <f t="shared" si="10"/>
        <v>2.07750301296152</v>
      </c>
      <c r="E391" s="641">
        <v>1.946</v>
      </c>
      <c r="F391" s="641">
        <v>1.7401785714285711</v>
      </c>
      <c r="G391" s="641">
        <v>4.1719999999999997</v>
      </c>
      <c r="H391" s="641">
        <v>2.1440000000000001</v>
      </c>
      <c r="I391" s="641"/>
      <c r="J391" s="641">
        <v>1.99</v>
      </c>
      <c r="K391" s="641"/>
      <c r="L391" s="32">
        <v>9.36</v>
      </c>
      <c r="O391" s="30"/>
      <c r="R391" s="638">
        <v>3.11</v>
      </c>
      <c r="S391" s="638">
        <v>5.31</v>
      </c>
      <c r="T391" s="638">
        <f t="shared" si="4"/>
        <v>2.7893553475908002</v>
      </c>
      <c r="U391" s="638">
        <v>2.64</v>
      </c>
      <c r="V391" s="638">
        <v>2.2799999999999998</v>
      </c>
      <c r="W391" s="638">
        <v>11.49</v>
      </c>
      <c r="X391" s="638">
        <v>3.84</v>
      </c>
      <c r="Y391" s="638">
        <v>2.4500000000000002</v>
      </c>
      <c r="AA391" s="637">
        <v>2.6480000000000001</v>
      </c>
      <c r="AB391" s="25">
        <v>0.74392599999999998</v>
      </c>
      <c r="AC391" s="638">
        <f t="shared" si="8"/>
        <v>2.07750301296152</v>
      </c>
      <c r="AE391" s="637">
        <v>3.54</v>
      </c>
      <c r="AF391" s="716">
        <v>0.74714800000000003</v>
      </c>
      <c r="AG391" s="638">
        <f t="shared" si="11"/>
        <v>2.7893553475908002</v>
      </c>
    </row>
    <row r="392" spans="1:33" x14ac:dyDescent="0.2">
      <c r="A392" s="111">
        <v>45016</v>
      </c>
      <c r="B392" s="641">
        <v>2.3340000000000001</v>
      </c>
      <c r="C392" s="641">
        <v>2.3039999999999998</v>
      </c>
      <c r="D392" s="641">
        <f t="shared" ref="D392:D424" si="12">AC392</f>
        <v>2.25189548661334</v>
      </c>
      <c r="E392" s="641">
        <v>2.101</v>
      </c>
      <c r="F392" s="641">
        <v>1.4353225806451611</v>
      </c>
      <c r="G392" s="641">
        <v>2.6480000000000001</v>
      </c>
      <c r="H392" s="641">
        <v>2.1669999999999998</v>
      </c>
      <c r="I392" s="641"/>
      <c r="J392" s="641">
        <v>2.093</v>
      </c>
      <c r="L392" s="30">
        <v>7.97</v>
      </c>
      <c r="O392" s="30">
        <v>6.12</v>
      </c>
      <c r="R392" s="638">
        <v>2.4500000000000002</v>
      </c>
      <c r="S392" s="638">
        <v>2.27</v>
      </c>
      <c r="T392" s="638">
        <f t="shared" si="4"/>
        <v>1.9853436166272</v>
      </c>
      <c r="U392" s="638">
        <v>2.125</v>
      </c>
      <c r="V392" s="638">
        <v>1.4450000000000001</v>
      </c>
      <c r="W392" s="638">
        <v>3.06</v>
      </c>
      <c r="X392" s="638">
        <v>2.29</v>
      </c>
      <c r="Y392" s="638">
        <v>2.0150000000000001</v>
      </c>
      <c r="AA392" s="637">
        <v>2.9239999999999999</v>
      </c>
      <c r="AB392" s="25">
        <v>0.73025899999999999</v>
      </c>
      <c r="AC392" s="638">
        <f t="shared" si="8"/>
        <v>2.25189548661334</v>
      </c>
      <c r="AE392" s="637">
        <v>2.56</v>
      </c>
      <c r="AF392" s="716">
        <v>0.73536299999999999</v>
      </c>
      <c r="AG392" s="638">
        <f t="shared" si="11"/>
        <v>1.9853436166272</v>
      </c>
    </row>
    <row r="393" spans="1:33" x14ac:dyDescent="0.2">
      <c r="A393" s="111">
        <v>45046</v>
      </c>
      <c r="B393" s="641">
        <v>2.133</v>
      </c>
      <c r="C393" s="641">
        <v>1.9490000000000001</v>
      </c>
      <c r="D393" s="641">
        <f t="shared" si="12"/>
        <v>1.8672779318577599</v>
      </c>
      <c r="E393" s="641">
        <v>1.823</v>
      </c>
      <c r="F393" s="641">
        <v>1.2068333333333334</v>
      </c>
      <c r="G393" s="641">
        <v>2.4670000000000001</v>
      </c>
      <c r="H393" s="641">
        <v>1.86</v>
      </c>
      <c r="I393" s="641"/>
      <c r="J393" s="641">
        <v>1.607</v>
      </c>
      <c r="L393" s="30">
        <v>6.83</v>
      </c>
      <c r="O393" s="30"/>
      <c r="R393" s="638">
        <v>1.99</v>
      </c>
      <c r="S393" s="638">
        <v>2.02</v>
      </c>
      <c r="T393" s="638">
        <f t="shared" si="4"/>
        <v>1.95616569942985</v>
      </c>
      <c r="U393" s="638">
        <v>1.64</v>
      </c>
      <c r="V393" s="638">
        <v>9.5000000000000001E-2</v>
      </c>
      <c r="W393" s="638">
        <v>2.3849999999999998</v>
      </c>
      <c r="X393" s="638">
        <v>1.78</v>
      </c>
      <c r="Y393" s="638">
        <v>1.63</v>
      </c>
      <c r="AA393" s="637">
        <v>2.3879999999999999</v>
      </c>
      <c r="AB393" s="25">
        <v>0.741448</v>
      </c>
      <c r="AC393" s="638">
        <f t="shared" si="8"/>
        <v>1.8672779318577599</v>
      </c>
      <c r="AE393" s="637">
        <v>2.5099999999999998</v>
      </c>
      <c r="AF393" s="716">
        <v>0.73898900000000001</v>
      </c>
      <c r="AG393" s="638">
        <f t="shared" si="11"/>
        <v>1.95616569942985</v>
      </c>
    </row>
    <row r="394" spans="1:33" x14ac:dyDescent="0.2">
      <c r="A394" s="111">
        <v>45077</v>
      </c>
      <c r="B394" s="641">
        <v>2.109</v>
      </c>
      <c r="C394" s="641">
        <v>1.742</v>
      </c>
      <c r="D394" s="641">
        <f t="shared" si="12"/>
        <v>1.6949734661882951</v>
      </c>
      <c r="E394" s="641">
        <v>1.9630000000000001</v>
      </c>
      <c r="F394" s="641">
        <v>1.208</v>
      </c>
      <c r="G394" s="641">
        <v>1.6910000000000001</v>
      </c>
      <c r="H394" s="641">
        <v>1.851</v>
      </c>
      <c r="I394" s="641"/>
      <c r="J394" s="641">
        <v>1.363</v>
      </c>
      <c r="L394" s="30">
        <v>7.33</v>
      </c>
      <c r="O394" s="30"/>
      <c r="R394" s="638">
        <v>2.1150000000000002</v>
      </c>
      <c r="S394" s="638">
        <v>1.9350000000000001</v>
      </c>
      <c r="T394" s="638">
        <f t="shared" si="4"/>
        <v>1.617000096972675</v>
      </c>
      <c r="U394" s="638">
        <v>1.825</v>
      </c>
      <c r="V394" s="638">
        <v>1.08</v>
      </c>
      <c r="W394" s="638">
        <v>2.13</v>
      </c>
      <c r="X394" s="638">
        <v>1.825</v>
      </c>
      <c r="Y394" s="638">
        <v>1.5249999999999999</v>
      </c>
      <c r="AA394" s="637">
        <v>2.173</v>
      </c>
      <c r="AB394" s="446">
        <v>0.73962099999999997</v>
      </c>
      <c r="AC394" s="638">
        <f t="shared" si="8"/>
        <v>1.6949734661882951</v>
      </c>
      <c r="AE394" s="637">
        <v>2.085</v>
      </c>
      <c r="AF394" s="716">
        <v>0.73537699999999995</v>
      </c>
      <c r="AG394" s="638">
        <f t="shared" si="11"/>
        <v>1.617000096972675</v>
      </c>
    </row>
    <row r="395" spans="1:33" x14ac:dyDescent="0.2">
      <c r="A395" s="111">
        <v>45107</v>
      </c>
      <c r="B395" s="641">
        <v>2.12</v>
      </c>
      <c r="C395" s="641">
        <v>1.899</v>
      </c>
      <c r="D395" s="641">
        <f t="shared" si="12"/>
        <v>1.79526794010885</v>
      </c>
      <c r="E395" s="641">
        <v>2.0779999999999998</v>
      </c>
      <c r="F395" s="641">
        <v>1.88</v>
      </c>
      <c r="G395" s="641">
        <v>1.9790000000000001</v>
      </c>
      <c r="H395" s="641">
        <v>1.97</v>
      </c>
      <c r="I395" s="641"/>
      <c r="J395" s="641">
        <v>1.3120000000000001</v>
      </c>
      <c r="L395" s="30">
        <v>7.37</v>
      </c>
      <c r="O395" s="30"/>
      <c r="R395" s="638">
        <v>2.17</v>
      </c>
      <c r="S395" s="638">
        <v>1.98</v>
      </c>
      <c r="T395" s="638">
        <f t="shared" si="4"/>
        <v>1.5453205941447754</v>
      </c>
      <c r="U395" s="638">
        <v>2.0299999999999998</v>
      </c>
      <c r="V395" s="638">
        <v>1.58</v>
      </c>
      <c r="W395" s="638">
        <v>2.2200000000000002</v>
      </c>
      <c r="X395" s="638">
        <v>1.9</v>
      </c>
      <c r="Y395" s="638">
        <v>1.21</v>
      </c>
      <c r="AA395" s="637">
        <v>2.2650000000000001</v>
      </c>
      <c r="AB395" s="25">
        <v>0.75156599999999996</v>
      </c>
      <c r="AC395" s="638">
        <f t="shared" si="8"/>
        <v>1.79526794010885</v>
      </c>
      <c r="AE395" s="637">
        <v>1.9950000000000001</v>
      </c>
      <c r="AF395" s="739">
        <v>0.734483</v>
      </c>
      <c r="AG395" s="638">
        <f t="shared" si="11"/>
        <v>1.5453205941447754</v>
      </c>
    </row>
    <row r="396" spans="1:33" x14ac:dyDescent="0.2">
      <c r="A396" s="111">
        <v>45138</v>
      </c>
      <c r="B396" s="641">
        <v>2.5390000000000001</v>
      </c>
      <c r="C396" s="641">
        <v>2.181</v>
      </c>
      <c r="D396" s="641">
        <f t="shared" si="12"/>
        <v>1.8645078315864703</v>
      </c>
      <c r="E396" s="641">
        <v>2.3460000000000001</v>
      </c>
      <c r="F396" s="641">
        <v>1.952</v>
      </c>
      <c r="G396" s="641">
        <v>2.8879999999999999</v>
      </c>
      <c r="H396" s="641">
        <v>2.258</v>
      </c>
      <c r="I396" s="641"/>
      <c r="J396" s="641">
        <v>1.395</v>
      </c>
      <c r="L396" s="30">
        <v>6.62</v>
      </c>
      <c r="O396" s="30">
        <v>5.85</v>
      </c>
      <c r="R396" s="638">
        <v>2.6</v>
      </c>
      <c r="S396" s="638">
        <v>2.4449999999999998</v>
      </c>
      <c r="T396" s="638">
        <f t="shared" si="4"/>
        <v>1.5997569044342999</v>
      </c>
      <c r="U396" s="638">
        <v>2.4449999999999998</v>
      </c>
      <c r="V396" s="638">
        <v>2.4300000000000002</v>
      </c>
      <c r="W396" s="638">
        <v>2.8450000000000002</v>
      </c>
      <c r="X396" s="638">
        <v>2.3149999999999999</v>
      </c>
      <c r="Y396" s="638">
        <v>1.25</v>
      </c>
      <c r="AA396" s="637">
        <v>2.3380000000000001</v>
      </c>
      <c r="AB396" s="25">
        <v>0.75618099999999999</v>
      </c>
      <c r="AC396" s="638">
        <f t="shared" si="8"/>
        <v>1.8645078315864703</v>
      </c>
      <c r="AE396" s="637">
        <v>2.0099999999999998</v>
      </c>
      <c r="AF396" s="716">
        <v>0.75468199999999996</v>
      </c>
      <c r="AG396" s="638">
        <f t="shared" si="11"/>
        <v>1.5997569044342999</v>
      </c>
    </row>
    <row r="397" spans="1:33" x14ac:dyDescent="0.2">
      <c r="A397" s="111">
        <v>45139</v>
      </c>
      <c r="B397" s="641">
        <v>2.5659999999999998</v>
      </c>
      <c r="C397" s="641">
        <v>2.2639999999999998</v>
      </c>
      <c r="D397" s="641">
        <f t="shared" si="12"/>
        <v>2.0123559768373998</v>
      </c>
      <c r="E397" s="641">
        <v>2.3929999999999998</v>
      </c>
      <c r="F397" s="641">
        <v>2.137</v>
      </c>
      <c r="G397" s="641">
        <v>2.911</v>
      </c>
      <c r="H397" s="641">
        <v>2.3039999999999998</v>
      </c>
      <c r="I397" s="641"/>
      <c r="J397" s="641">
        <v>1.127</v>
      </c>
      <c r="L397" s="30">
        <v>6.45</v>
      </c>
      <c r="R397" s="638">
        <v>2.48</v>
      </c>
      <c r="S397" s="638">
        <v>2.27</v>
      </c>
      <c r="T397" s="638">
        <f t="shared" si="4"/>
        <v>1.8837896339406</v>
      </c>
      <c r="U397" s="638">
        <v>2.2650000000000001</v>
      </c>
      <c r="V397" s="638">
        <v>2.29</v>
      </c>
      <c r="W397" s="638">
        <v>3.69</v>
      </c>
      <c r="X397" s="638">
        <v>2.17</v>
      </c>
      <c r="Y397" s="638">
        <v>1.075</v>
      </c>
      <c r="AA397" s="637">
        <v>2.57</v>
      </c>
      <c r="AB397" s="25">
        <v>0.74246800000000002</v>
      </c>
      <c r="AC397" s="638">
        <f t="shared" si="8"/>
        <v>2.0123559768373998</v>
      </c>
      <c r="AE397" s="637">
        <v>2.36</v>
      </c>
      <c r="AF397" s="716">
        <v>0.75687899999999997</v>
      </c>
      <c r="AG397" s="638">
        <f t="shared" si="11"/>
        <v>1.8837896339406</v>
      </c>
    </row>
    <row r="398" spans="1:33" x14ac:dyDescent="0.2">
      <c r="A398" s="111">
        <v>45199</v>
      </c>
      <c r="B398" s="641">
        <v>2.6440000000000001</v>
      </c>
      <c r="C398" s="641">
        <v>2.145</v>
      </c>
      <c r="D398" s="641">
        <f t="shared" si="12"/>
        <v>1.9177157716724402</v>
      </c>
      <c r="E398" s="641">
        <v>2.4009999999999998</v>
      </c>
      <c r="F398" s="641">
        <v>1.9319999999999999</v>
      </c>
      <c r="G398" s="641">
        <v>2.2269999999999999</v>
      </c>
      <c r="H398" s="641">
        <v>2.1920000000000002</v>
      </c>
      <c r="I398" s="641"/>
      <c r="J398" s="641">
        <v>1.278</v>
      </c>
      <c r="L398" s="30">
        <v>6.57</v>
      </c>
      <c r="R398" s="638">
        <v>2.5499999999999998</v>
      </c>
      <c r="S398" s="638">
        <v>2.13</v>
      </c>
      <c r="T398" s="638">
        <f t="shared" si="4"/>
        <v>1.9599324783715004</v>
      </c>
      <c r="U398" s="638">
        <v>2.3650000000000002</v>
      </c>
      <c r="V398" s="638">
        <v>1.92</v>
      </c>
      <c r="W398" s="638">
        <v>2.7850000000000001</v>
      </c>
      <c r="X398" s="638">
        <v>2.1949999999999998</v>
      </c>
      <c r="Y398" s="638">
        <v>0.98</v>
      </c>
      <c r="AA398" s="637">
        <v>2.4620000000000002</v>
      </c>
      <c r="AB398" s="25">
        <v>0.73858800000000002</v>
      </c>
      <c r="AC398" s="638">
        <f t="shared" si="8"/>
        <v>1.9177157716724402</v>
      </c>
      <c r="AE398" s="637">
        <v>2.5150000000000001</v>
      </c>
      <c r="AF398" s="716">
        <v>0.73894000000000004</v>
      </c>
      <c r="AG398" s="638">
        <f t="shared" si="11"/>
        <v>1.9599324783715004</v>
      </c>
    </row>
    <row r="399" spans="1:33" x14ac:dyDescent="0.2">
      <c r="A399" s="111">
        <v>45230</v>
      </c>
      <c r="B399" s="641">
        <v>2.9660000000000002</v>
      </c>
      <c r="C399" s="641">
        <v>2.1560000000000001</v>
      </c>
      <c r="D399" s="641">
        <f t="shared" si="12"/>
        <v>1.7445032244841503</v>
      </c>
      <c r="E399" s="641">
        <v>2.367</v>
      </c>
      <c r="F399" s="641">
        <v>1.6160000000000001</v>
      </c>
      <c r="G399" s="641">
        <v>2.2970000000000002</v>
      </c>
      <c r="H399" s="641">
        <v>2.222</v>
      </c>
      <c r="I399" s="641"/>
      <c r="J399" s="641">
        <v>1.1679999999999999</v>
      </c>
      <c r="L399" s="30">
        <v>7.08</v>
      </c>
      <c r="O399" s="30">
        <v>12.56</v>
      </c>
      <c r="R399" s="641">
        <v>2.7650000000000001</v>
      </c>
      <c r="S399" s="641">
        <v>2.0350000000000001</v>
      </c>
      <c r="T399" s="638">
        <f t="shared" si="4"/>
        <v>1.7339356341612002</v>
      </c>
      <c r="U399" s="641">
        <v>2.4249999999999998</v>
      </c>
      <c r="V399" s="641">
        <v>1.44</v>
      </c>
      <c r="W399" s="641">
        <v>2.2000000000000002</v>
      </c>
      <c r="X399" s="641">
        <v>2.2549999999999999</v>
      </c>
      <c r="Y399" s="641">
        <v>1.2549999999999999</v>
      </c>
      <c r="AA399" s="637">
        <v>2.2650000000000001</v>
      </c>
      <c r="AB399" s="25">
        <v>0.73031400000000002</v>
      </c>
      <c r="AC399" s="638">
        <f t="shared" si="8"/>
        <v>1.7445032244841503</v>
      </c>
      <c r="AE399" s="637">
        <v>2.2200000000000002</v>
      </c>
      <c r="AF399" s="716">
        <v>0.74060400000000004</v>
      </c>
      <c r="AG399" s="638">
        <f t="shared" si="11"/>
        <v>1.7339356341612002</v>
      </c>
    </row>
    <row r="400" spans="1:33" x14ac:dyDescent="0.2">
      <c r="A400" s="111">
        <v>45260</v>
      </c>
      <c r="B400" s="641">
        <v>2.7349999999999999</v>
      </c>
      <c r="C400" s="641">
        <v>2.23</v>
      </c>
      <c r="D400" s="641">
        <f t="shared" si="12"/>
        <v>1.9121418614160004</v>
      </c>
      <c r="E400" s="641">
        <v>2.3050000000000002</v>
      </c>
      <c r="F400" s="641">
        <v>1.333</v>
      </c>
      <c r="G400" s="641">
        <v>2.3980000000000001</v>
      </c>
      <c r="H400" s="641">
        <v>2.278</v>
      </c>
      <c r="I400" s="641"/>
      <c r="J400" s="641">
        <v>1.958</v>
      </c>
      <c r="L400" s="30">
        <v>7.51</v>
      </c>
      <c r="R400" s="638">
        <v>3.165</v>
      </c>
      <c r="S400" s="638">
        <v>2.69</v>
      </c>
      <c r="T400" s="638">
        <f t="shared" si="4"/>
        <v>1.9716364163569502</v>
      </c>
      <c r="U400" s="638">
        <v>2.6749999999999998</v>
      </c>
      <c r="V400" s="638">
        <v>1.5149999999999999</v>
      </c>
      <c r="W400" s="638">
        <v>3.4249999999999998</v>
      </c>
      <c r="X400" s="638">
        <v>2.645</v>
      </c>
      <c r="Y400" s="638">
        <v>1.78</v>
      </c>
      <c r="AA400" s="637">
        <v>2.4900000000000002</v>
      </c>
      <c r="AB400" s="716">
        <v>0.72816000000000003</v>
      </c>
      <c r="AC400" s="638">
        <f t="shared" si="8"/>
        <v>1.9121418614160004</v>
      </c>
      <c r="AE400" s="637">
        <v>2.59</v>
      </c>
      <c r="AF400" s="716">
        <v>0.721827</v>
      </c>
      <c r="AG400" s="638">
        <f t="shared" si="11"/>
        <v>1.9716364163569502</v>
      </c>
    </row>
    <row r="401" spans="1:33" x14ac:dyDescent="0.2">
      <c r="A401" s="111">
        <v>45291</v>
      </c>
      <c r="B401" s="827">
        <v>2.5259999999999998</v>
      </c>
      <c r="C401" s="641">
        <v>1.974</v>
      </c>
      <c r="D401" s="641">
        <f t="shared" si="12"/>
        <v>1.4222292164705002</v>
      </c>
      <c r="E401" s="641">
        <v>2.0470000000000002</v>
      </c>
      <c r="F401" s="641">
        <v>1.335</v>
      </c>
      <c r="G401" s="641">
        <v>2.423</v>
      </c>
      <c r="H401" s="641">
        <v>2.0110000000000001</v>
      </c>
      <c r="I401" s="641"/>
      <c r="J401" s="641">
        <v>1.794</v>
      </c>
      <c r="L401" s="30">
        <v>6.94</v>
      </c>
      <c r="O401" s="30">
        <v>10.19</v>
      </c>
      <c r="R401" s="638">
        <v>2.71</v>
      </c>
      <c r="S401" s="638">
        <v>2.9449999999999998</v>
      </c>
      <c r="T401" s="638">
        <f t="shared" si="4"/>
        <v>1.9484759214265999</v>
      </c>
      <c r="U401" s="638">
        <v>2.5049999999999999</v>
      </c>
      <c r="V401" s="638">
        <v>2.31</v>
      </c>
      <c r="W401" s="638">
        <v>3.49</v>
      </c>
      <c r="X401" s="638">
        <v>2.5550000000000002</v>
      </c>
      <c r="Y401" s="638">
        <v>2.0099999999999998</v>
      </c>
      <c r="AA401" s="637">
        <v>1.81</v>
      </c>
      <c r="AB401" s="716">
        <v>0.74507000000000001</v>
      </c>
      <c r="AC401" s="638">
        <f t="shared" si="8"/>
        <v>1.4222292164705002</v>
      </c>
      <c r="AE401" s="637">
        <v>2.5099999999999998</v>
      </c>
      <c r="AF401" s="716">
        <v>0.73608399999999996</v>
      </c>
      <c r="AG401" s="638">
        <f t="shared" si="11"/>
        <v>1.9484759214265999</v>
      </c>
    </row>
    <row r="402" spans="1:33" x14ac:dyDescent="0.2">
      <c r="A402" s="111">
        <v>45322</v>
      </c>
      <c r="B402" s="827">
        <v>4.0410000000000004</v>
      </c>
      <c r="C402" s="641">
        <v>5.2229999999999999</v>
      </c>
      <c r="D402" s="641">
        <f t="shared" si="12"/>
        <v>2.8076742379376403</v>
      </c>
      <c r="E402" s="641">
        <v>3.0059999999999998</v>
      </c>
      <c r="F402" s="641">
        <v>2.8849999999999998</v>
      </c>
      <c r="G402" s="641">
        <v>5.6740000000000004</v>
      </c>
      <c r="H402" s="641">
        <v>3.75</v>
      </c>
      <c r="I402" s="641"/>
      <c r="J402" s="641">
        <v>2.8940000000000001</v>
      </c>
      <c r="L402" s="30">
        <v>6.89</v>
      </c>
      <c r="R402" s="638">
        <v>2.64</v>
      </c>
      <c r="S402" s="638">
        <v>2.73</v>
      </c>
      <c r="T402" s="638">
        <f t="shared" si="4"/>
        <v>1.4381090607407001</v>
      </c>
      <c r="U402" s="638">
        <v>2.4900000000000002</v>
      </c>
      <c r="V402" s="638">
        <v>1.87</v>
      </c>
      <c r="W402" s="638">
        <v>3.1749999999999998</v>
      </c>
      <c r="X402" s="638">
        <v>2.5950000000000002</v>
      </c>
      <c r="Y402" s="638">
        <v>1.99</v>
      </c>
      <c r="AA402" s="637">
        <v>3.569</v>
      </c>
      <c r="AB402" s="25">
        <v>0.74594400000000005</v>
      </c>
      <c r="AC402" s="638">
        <f t="shared" si="8"/>
        <v>2.8076742379376403</v>
      </c>
      <c r="AE402" s="637">
        <v>1.8049999999999999</v>
      </c>
      <c r="AF402" s="716">
        <v>0.75547600000000004</v>
      </c>
      <c r="AG402" s="638">
        <f t="shared" si="11"/>
        <v>1.4381090607407001</v>
      </c>
    </row>
    <row r="403" spans="1:33" x14ac:dyDescent="0.2">
      <c r="A403" s="111">
        <v>45351</v>
      </c>
      <c r="B403" s="827">
        <v>1.732</v>
      </c>
      <c r="C403" s="641">
        <v>1.41</v>
      </c>
      <c r="D403" s="641">
        <f t="shared" si="12"/>
        <v>1.3408634882766801</v>
      </c>
      <c r="E403" s="641">
        <v>1.3740000000000001</v>
      </c>
      <c r="F403" s="641">
        <v>0.80900000000000005</v>
      </c>
      <c r="G403" s="641">
        <v>1.653</v>
      </c>
      <c r="H403" s="641">
        <v>1.4419999999999999</v>
      </c>
      <c r="I403" s="641"/>
      <c r="J403" s="641">
        <v>1.339</v>
      </c>
      <c r="L403" s="30">
        <v>6.56</v>
      </c>
      <c r="O403" s="30">
        <v>3.97</v>
      </c>
      <c r="R403" s="638">
        <v>2.5</v>
      </c>
      <c r="S403" s="638">
        <v>3.2</v>
      </c>
      <c r="T403" s="638">
        <f t="shared" si="4"/>
        <v>1.5645058496594999</v>
      </c>
      <c r="U403" s="638">
        <v>2.4550000000000001</v>
      </c>
      <c r="V403" s="638">
        <v>2.21</v>
      </c>
      <c r="W403" s="638">
        <v>4.1550000000000002</v>
      </c>
      <c r="X403" s="638">
        <v>2.8</v>
      </c>
      <c r="Y403" s="638">
        <v>1.7050000000000001</v>
      </c>
      <c r="AA403" s="637">
        <v>1.714</v>
      </c>
      <c r="AB403" s="25">
        <v>0.741788</v>
      </c>
      <c r="AC403" s="638">
        <f t="shared" si="8"/>
        <v>1.3408634882766801</v>
      </c>
      <c r="AE403" s="637">
        <v>1.99</v>
      </c>
      <c r="AF403" s="716">
        <v>0.74546999999999997</v>
      </c>
      <c r="AG403" s="638">
        <f t="shared" si="11"/>
        <v>1.5645058496594999</v>
      </c>
    </row>
    <row r="404" spans="1:33" x14ac:dyDescent="0.2">
      <c r="A404" s="111">
        <v>45382</v>
      </c>
      <c r="B404" s="827">
        <v>1.4850000000000001</v>
      </c>
      <c r="C404" s="641">
        <v>1.2789999999999999</v>
      </c>
      <c r="D404" s="641">
        <f t="shared" si="12"/>
        <v>1.30501331937576</v>
      </c>
      <c r="E404" s="641">
        <v>1.3</v>
      </c>
      <c r="F404" s="641">
        <v>-0.1</v>
      </c>
      <c r="G404" s="641">
        <v>1.252</v>
      </c>
      <c r="H404" s="641">
        <v>1.3160000000000001</v>
      </c>
      <c r="I404" s="641"/>
      <c r="J404" s="641">
        <v>1.3240000000000001</v>
      </c>
      <c r="L404" s="30">
        <v>5.69</v>
      </c>
      <c r="R404" s="638">
        <v>1.61</v>
      </c>
      <c r="S404" s="638">
        <v>1.36</v>
      </c>
      <c r="T404" s="638">
        <f t="shared" si="4"/>
        <v>1.26612363825565</v>
      </c>
      <c r="U404" s="638">
        <v>1.345</v>
      </c>
      <c r="V404" s="638">
        <v>0.66</v>
      </c>
      <c r="W404" s="638">
        <v>1.4</v>
      </c>
      <c r="X404" s="638">
        <v>1.385</v>
      </c>
      <c r="Y404" s="638">
        <v>1.1950000000000001</v>
      </c>
      <c r="AA404" s="637">
        <v>1.6759999999999999</v>
      </c>
      <c r="AB404" s="25">
        <v>0.73832399999999998</v>
      </c>
      <c r="AC404" s="638">
        <f t="shared" si="8"/>
        <v>1.30501331937576</v>
      </c>
      <c r="AE404" s="637">
        <v>1.63</v>
      </c>
      <c r="AF404" s="716">
        <v>0.736537</v>
      </c>
      <c r="AG404" s="638">
        <f t="shared" si="11"/>
        <v>1.26612363825565</v>
      </c>
    </row>
    <row r="405" spans="1:33" x14ac:dyDescent="0.2">
      <c r="A405" s="111">
        <v>45412</v>
      </c>
      <c r="B405" s="827">
        <v>1.548</v>
      </c>
      <c r="C405" s="641">
        <v>1.163</v>
      </c>
      <c r="D405" s="641">
        <f t="shared" si="12"/>
        <v>1.019299753973995</v>
      </c>
      <c r="E405" s="641">
        <v>1.101</v>
      </c>
      <c r="F405" s="641">
        <v>-1.3</v>
      </c>
      <c r="G405" s="641">
        <v>1.08</v>
      </c>
      <c r="H405" s="641">
        <v>1.2230000000000001</v>
      </c>
      <c r="I405" s="641"/>
      <c r="J405" s="641">
        <v>1.3080000000000001</v>
      </c>
      <c r="L405" s="30">
        <v>5.46</v>
      </c>
      <c r="R405" s="638">
        <v>1.57</v>
      </c>
      <c r="S405" s="638">
        <v>1.2749999999999999</v>
      </c>
      <c r="T405" s="638">
        <f t="shared" si="4"/>
        <v>1.2630487131193753</v>
      </c>
      <c r="U405" s="638">
        <v>1.33</v>
      </c>
      <c r="V405" s="638">
        <v>-1.4999999999999999E-2</v>
      </c>
      <c r="W405" s="638">
        <v>1.02</v>
      </c>
      <c r="X405" s="638">
        <v>1.335</v>
      </c>
      <c r="Y405" s="638">
        <v>1.2649999999999999</v>
      </c>
      <c r="AA405" s="637">
        <v>1.321</v>
      </c>
      <c r="AB405" s="25">
        <v>0.731653</v>
      </c>
      <c r="AC405" s="638">
        <f t="shared" si="8"/>
        <v>1.019299753973995</v>
      </c>
      <c r="AE405" s="637">
        <v>1.625</v>
      </c>
      <c r="AF405" s="716">
        <v>0.73700900000000003</v>
      </c>
      <c r="AG405" s="638">
        <f t="shared" si="11"/>
        <v>1.2630487131193753</v>
      </c>
    </row>
    <row r="406" spans="1:33" x14ac:dyDescent="0.2">
      <c r="A406" s="111">
        <v>45443</v>
      </c>
      <c r="B406" s="827">
        <v>2.13</v>
      </c>
      <c r="C406" s="641">
        <v>1.2310000000000001</v>
      </c>
      <c r="D406" s="641">
        <f t="shared" si="12"/>
        <v>0.95239277106480014</v>
      </c>
      <c r="E406" s="641">
        <v>1.762</v>
      </c>
      <c r="F406" s="641">
        <v>-0.61399999999999999</v>
      </c>
      <c r="G406" s="641">
        <v>1.1200000000000001</v>
      </c>
      <c r="H406" s="641">
        <v>1.5189999999999999</v>
      </c>
      <c r="I406" s="641"/>
      <c r="J406" s="641">
        <v>1.2310000000000001</v>
      </c>
      <c r="L406" s="30">
        <v>5.63</v>
      </c>
      <c r="O406" s="30">
        <v>5.05</v>
      </c>
      <c r="R406" s="638">
        <v>1.61</v>
      </c>
      <c r="S406" s="638">
        <v>1.125</v>
      </c>
      <c r="T406" s="638">
        <f t="shared" si="4"/>
        <v>0.79556019927277499</v>
      </c>
      <c r="U406" s="638">
        <v>1.345</v>
      </c>
      <c r="V406" s="638">
        <v>-0.46</v>
      </c>
      <c r="W406" s="638">
        <v>1.075</v>
      </c>
      <c r="X406" s="638">
        <v>1.22</v>
      </c>
      <c r="Y406" s="638">
        <v>1.26</v>
      </c>
      <c r="AA406" s="637">
        <v>1.2350000000000001</v>
      </c>
      <c r="AB406" s="25">
        <v>0.73123199999999999</v>
      </c>
      <c r="AC406" s="638">
        <f t="shared" si="8"/>
        <v>0.95239277106480014</v>
      </c>
      <c r="AE406" s="25">
        <v>1.0349999999999999</v>
      </c>
      <c r="AF406" s="716">
        <v>0.72885100000000003</v>
      </c>
      <c r="AG406" s="638">
        <f t="shared" si="11"/>
        <v>0.79556019927277499</v>
      </c>
    </row>
    <row r="407" spans="1:33" x14ac:dyDescent="0.2">
      <c r="A407" s="111">
        <v>45473</v>
      </c>
      <c r="B407" s="827">
        <v>2.4540000000000002</v>
      </c>
      <c r="C407" s="641">
        <v>1.552</v>
      </c>
      <c r="D407" s="641">
        <f t="shared" si="12"/>
        <v>0.6141576501490501</v>
      </c>
      <c r="E407" s="641">
        <v>2.1339999999999999</v>
      </c>
      <c r="F407" s="641">
        <v>0.123</v>
      </c>
      <c r="G407" s="641">
        <v>1.5629999999999999</v>
      </c>
      <c r="H407" s="641">
        <v>1.69</v>
      </c>
      <c r="I407" s="641"/>
      <c r="J407" s="641">
        <v>1.59</v>
      </c>
      <c r="L407" s="30">
        <v>6.57</v>
      </c>
      <c r="O407" s="30">
        <v>5.03</v>
      </c>
      <c r="R407" s="638">
        <v>2.4950000000000001</v>
      </c>
      <c r="S407" s="638">
        <v>1.36</v>
      </c>
      <c r="T407" s="638">
        <f t="shared" si="4"/>
        <v>0.88071155976060012</v>
      </c>
      <c r="U407" s="638">
        <v>2.2149999999999999</v>
      </c>
      <c r="V407" s="638">
        <v>0.34499999999999997</v>
      </c>
      <c r="W407" s="638">
        <v>1.2050000000000001</v>
      </c>
      <c r="X407" s="638">
        <v>1.64</v>
      </c>
      <c r="Y407" s="638">
        <v>1.48</v>
      </c>
      <c r="AA407" s="637">
        <v>0.79800000000000004</v>
      </c>
      <c r="AB407" s="25">
        <v>0.729765</v>
      </c>
      <c r="AC407" s="638">
        <f t="shared" si="8"/>
        <v>0.6141576501490501</v>
      </c>
      <c r="AE407" s="637">
        <v>1.1399999999999999</v>
      </c>
      <c r="AF407" s="716">
        <v>0.73254600000000003</v>
      </c>
      <c r="AG407" s="638">
        <f t="shared" si="11"/>
        <v>0.88071155976060012</v>
      </c>
    </row>
    <row r="408" spans="1:33" x14ac:dyDescent="0.2">
      <c r="A408" s="111">
        <v>45504</v>
      </c>
      <c r="B408" s="827">
        <v>2.0720000000000001</v>
      </c>
      <c r="C408" s="641">
        <v>1.595</v>
      </c>
      <c r="D408" s="641">
        <f t="shared" si="12"/>
        <v>0.67618363227679512</v>
      </c>
      <c r="E408" s="641">
        <v>1.615</v>
      </c>
      <c r="F408" s="641">
        <v>-0.70099999999999996</v>
      </c>
      <c r="G408" s="641">
        <v>1.8360000000000001</v>
      </c>
      <c r="H408" s="641">
        <v>1.645</v>
      </c>
      <c r="I408" s="641"/>
      <c r="J408" s="641">
        <v>1.3680000000000001</v>
      </c>
      <c r="L408" s="30">
        <v>6.72</v>
      </c>
      <c r="R408" s="638">
        <v>2.625</v>
      </c>
      <c r="S408" s="638">
        <v>2.0150000000000001</v>
      </c>
      <c r="T408" s="638">
        <f t="shared" si="4"/>
        <v>0.56580174373432512</v>
      </c>
      <c r="U408" s="638">
        <v>2.335</v>
      </c>
      <c r="V408" s="638">
        <v>0.59499999999999997</v>
      </c>
      <c r="W408" s="638">
        <v>2.3199999999999998</v>
      </c>
      <c r="X408" s="638">
        <v>2.0299999999999998</v>
      </c>
      <c r="Y408" s="638">
        <v>1.835</v>
      </c>
      <c r="AA408" s="637">
        <v>0.879</v>
      </c>
      <c r="AB408" s="25">
        <v>0.72942700000000005</v>
      </c>
      <c r="AC408" s="638">
        <f t="shared" si="8"/>
        <v>0.67618363227679512</v>
      </c>
      <c r="AE408" s="25">
        <v>0.73499999999999999</v>
      </c>
      <c r="AF408" s="716">
        <v>0.72993300000000005</v>
      </c>
      <c r="AG408" s="638">
        <f t="shared" si="11"/>
        <v>0.56580174373432512</v>
      </c>
    </row>
    <row r="409" spans="1:33" x14ac:dyDescent="0.2">
      <c r="A409" s="111">
        <v>45535</v>
      </c>
      <c r="B409" s="827">
        <v>1.962</v>
      </c>
      <c r="C409" s="641">
        <v>1.5069999999999999</v>
      </c>
      <c r="D409" s="641">
        <f t="shared" si="12"/>
        <v>0.47634277664055003</v>
      </c>
      <c r="E409" s="641">
        <v>1.734</v>
      </c>
      <c r="F409" s="641">
        <v>-1.889</v>
      </c>
      <c r="G409" s="641">
        <v>1.524</v>
      </c>
      <c r="H409" s="641">
        <v>1.605</v>
      </c>
      <c r="I409" s="641"/>
      <c r="J409" s="641">
        <v>1.4</v>
      </c>
      <c r="L409" s="30">
        <v>5.77</v>
      </c>
      <c r="O409" s="30">
        <v>6.82</v>
      </c>
      <c r="R409" s="638">
        <v>1.9</v>
      </c>
      <c r="S409" s="638">
        <v>1.56</v>
      </c>
      <c r="T409" s="638">
        <f t="shared" si="4"/>
        <v>0.67121098228800002</v>
      </c>
      <c r="U409" s="638">
        <v>1.57</v>
      </c>
      <c r="V409" s="638">
        <v>0.18</v>
      </c>
      <c r="W409" s="638">
        <v>2.0249999999999999</v>
      </c>
      <c r="X409" s="638">
        <v>1.49</v>
      </c>
      <c r="Y409" s="638">
        <v>1.17</v>
      </c>
      <c r="AA409" s="637">
        <v>0.61799999999999999</v>
      </c>
      <c r="AB409" s="25">
        <v>0.73086499999999999</v>
      </c>
      <c r="AC409" s="638">
        <f t="shared" si="8"/>
        <v>0.47634277664055003</v>
      </c>
      <c r="AE409" s="637">
        <v>0.88</v>
      </c>
      <c r="AF409" s="716">
        <v>0.72323999999999999</v>
      </c>
      <c r="AG409" s="638">
        <f t="shared" si="11"/>
        <v>0.67121098228800002</v>
      </c>
    </row>
    <row r="410" spans="1:33" x14ac:dyDescent="0.2">
      <c r="A410" s="111">
        <v>45565</v>
      </c>
      <c r="B410" s="827">
        <v>2.2229999999999999</v>
      </c>
      <c r="C410" s="641">
        <v>1.6910000000000001</v>
      </c>
      <c r="D410" s="641">
        <f t="shared" si="12"/>
        <v>0.35519842390620004</v>
      </c>
      <c r="E410" s="641">
        <v>2.0310000000000001</v>
      </c>
      <c r="F410" s="641">
        <v>-0.44700000000000001</v>
      </c>
      <c r="G410" s="641">
        <v>1.6759999999999999</v>
      </c>
      <c r="H410" s="641">
        <v>1.804</v>
      </c>
      <c r="I410" s="641"/>
      <c r="J410" s="641">
        <v>1.4630000000000001</v>
      </c>
      <c r="L410" s="30">
        <v>6.09</v>
      </c>
      <c r="R410" s="638">
        <v>1.9350000000000001</v>
      </c>
      <c r="S410" s="638">
        <v>1.3149999999999999</v>
      </c>
      <c r="T410" s="638">
        <f t="shared" si="4"/>
        <v>0.52780100708925015</v>
      </c>
      <c r="U410" s="638">
        <v>1.635</v>
      </c>
      <c r="V410" s="638">
        <v>-1.22</v>
      </c>
      <c r="W410" s="638">
        <v>1.355</v>
      </c>
      <c r="X410" s="638">
        <v>1.44</v>
      </c>
      <c r="Y410" s="638">
        <v>1.2749999999999999</v>
      </c>
      <c r="AA410" s="637">
        <v>0.45600000000000002</v>
      </c>
      <c r="AB410" s="25">
        <v>0.73860499999999996</v>
      </c>
      <c r="AC410" s="638">
        <f t="shared" si="8"/>
        <v>0.35519842390620004</v>
      </c>
      <c r="AE410" s="25">
        <v>0.67500000000000004</v>
      </c>
      <c r="AF410" s="716">
        <v>0.74143400000000004</v>
      </c>
      <c r="AG410" s="638">
        <f t="shared" si="11"/>
        <v>0.52780100708925015</v>
      </c>
    </row>
    <row r="411" spans="1:33" x14ac:dyDescent="0.2">
      <c r="A411" s="111">
        <v>45596</v>
      </c>
      <c r="B411" s="827">
        <v>2.2130000000000001</v>
      </c>
      <c r="C411" s="641">
        <v>1.83</v>
      </c>
      <c r="D411" s="641">
        <f t="shared" si="12"/>
        <v>0.80617760433524999</v>
      </c>
      <c r="E411" s="641">
        <v>2.0299999999999998</v>
      </c>
      <c r="F411" s="641">
        <v>-0.09</v>
      </c>
      <c r="G411" s="641">
        <v>1.964</v>
      </c>
      <c r="H411" s="641">
        <v>1.913</v>
      </c>
      <c r="I411" s="641"/>
      <c r="J411" s="641">
        <v>1.4950000000000001</v>
      </c>
      <c r="L411" s="30">
        <v>6.86</v>
      </c>
      <c r="O411" s="30">
        <v>5.67</v>
      </c>
      <c r="R411" s="638">
        <v>2.5950000000000002</v>
      </c>
      <c r="S411" s="638">
        <v>1.97</v>
      </c>
      <c r="T411" s="638">
        <f t="shared" si="4"/>
        <v>0.34720118344584999</v>
      </c>
      <c r="U411" s="638">
        <v>2.2749999999999999</v>
      </c>
      <c r="V411" s="638">
        <v>0.72</v>
      </c>
      <c r="W411" s="638">
        <v>2</v>
      </c>
      <c r="X411" s="638">
        <v>2.0750000000000002</v>
      </c>
      <c r="Y411" s="638">
        <v>1.58</v>
      </c>
      <c r="AA411" s="637">
        <v>1.05</v>
      </c>
      <c r="AB411" s="25">
        <v>0.72802699999999998</v>
      </c>
      <c r="AC411" s="638">
        <f t="shared" si="8"/>
        <v>0.80617760433524999</v>
      </c>
      <c r="AE411" s="25">
        <v>0.44500000000000001</v>
      </c>
      <c r="AF411" s="716">
        <v>0.73982199999999998</v>
      </c>
      <c r="AG411" s="638">
        <f t="shared" si="11"/>
        <v>0.34720118344584999</v>
      </c>
    </row>
    <row r="412" spans="1:33" x14ac:dyDescent="0.2">
      <c r="A412" s="111">
        <v>45626</v>
      </c>
      <c r="B412" s="827">
        <v>2.028</v>
      </c>
      <c r="C412" s="641">
        <v>1.827</v>
      </c>
      <c r="D412" s="641">
        <f t="shared" si="12"/>
        <v>1.0027053321090149</v>
      </c>
      <c r="E412" s="641">
        <v>1.677</v>
      </c>
      <c r="F412" s="641">
        <v>0.105</v>
      </c>
      <c r="G412" s="641">
        <v>1.8440000000000001</v>
      </c>
      <c r="H412" s="641">
        <v>1.796</v>
      </c>
      <c r="I412" s="641"/>
      <c r="J412" s="641">
        <v>1.772</v>
      </c>
      <c r="L412" s="30">
        <v>6.7</v>
      </c>
      <c r="R412" s="638">
        <v>2.35</v>
      </c>
      <c r="S412" s="638">
        <v>2.125</v>
      </c>
      <c r="T412" s="638">
        <f t="shared" si="4"/>
        <v>1.1667552924258002</v>
      </c>
      <c r="U412" s="638">
        <v>1.91</v>
      </c>
      <c r="V412" s="638">
        <v>-0.58499999999999996</v>
      </c>
      <c r="W412" s="638">
        <v>2.5150000000000001</v>
      </c>
      <c r="X412" s="638">
        <v>2.125</v>
      </c>
      <c r="Y412" s="638">
        <v>1.72</v>
      </c>
      <c r="AA412" s="637">
        <v>1.329</v>
      </c>
      <c r="AB412" s="25">
        <v>0.71540899999999996</v>
      </c>
      <c r="AC412" s="638">
        <f t="shared" si="8"/>
        <v>1.0027053321090149</v>
      </c>
      <c r="AE412" s="637">
        <v>1.54</v>
      </c>
      <c r="AF412" s="716">
        <v>0.71839799999999998</v>
      </c>
      <c r="AG412" s="638">
        <f t="shared" si="11"/>
        <v>1.1667552924258002</v>
      </c>
    </row>
    <row r="413" spans="1:33" x14ac:dyDescent="0.2">
      <c r="A413" s="111">
        <v>45657</v>
      </c>
      <c r="B413" s="827">
        <v>3.0150000000000001</v>
      </c>
      <c r="C413" s="641">
        <v>2.5529999999999999</v>
      </c>
      <c r="D413" s="641">
        <f t="shared" si="12"/>
        <v>1.3179967964299502</v>
      </c>
      <c r="E413" s="641">
        <v>2.6139999999999999</v>
      </c>
      <c r="F413" s="641">
        <v>2.109</v>
      </c>
      <c r="G413" s="641">
        <v>2.6070000000000002</v>
      </c>
      <c r="H413" s="641">
        <v>2.633</v>
      </c>
      <c r="I413" s="641"/>
      <c r="J413" s="641">
        <v>2.6480000000000001</v>
      </c>
      <c r="L413" s="30">
        <v>7.67</v>
      </c>
      <c r="O413" s="30">
        <v>5.9</v>
      </c>
      <c r="R413" s="638">
        <v>3.44</v>
      </c>
      <c r="S413" s="638">
        <v>3.39</v>
      </c>
      <c r="T413" s="638">
        <f t="shared" si="4"/>
        <v>1.58392415927</v>
      </c>
      <c r="U413" s="638">
        <v>3.2749999999999999</v>
      </c>
      <c r="V413" s="638">
        <v>1.875</v>
      </c>
      <c r="W413" s="638">
        <v>3.645</v>
      </c>
      <c r="X413" s="638">
        <v>3.5</v>
      </c>
      <c r="Y413" s="638">
        <v>3.0249999999999999</v>
      </c>
      <c r="AA413" s="637">
        <v>1.77</v>
      </c>
      <c r="AB413" s="25">
        <v>0.70606899999999995</v>
      </c>
      <c r="AC413" s="638">
        <f t="shared" si="8"/>
        <v>1.3179967964299502</v>
      </c>
      <c r="AE413" s="637">
        <v>2.11</v>
      </c>
      <c r="AF413" s="716">
        <v>0.71179999999999999</v>
      </c>
      <c r="AG413" s="638">
        <f t="shared" si="11"/>
        <v>1.58392415927</v>
      </c>
    </row>
    <row r="414" spans="1:33" x14ac:dyDescent="0.2">
      <c r="A414" s="111">
        <v>45688</v>
      </c>
      <c r="B414" s="827">
        <v>4.6440000000000001</v>
      </c>
      <c r="C414" s="641">
        <v>4.069</v>
      </c>
      <c r="D414" s="641">
        <f t="shared" si="12"/>
        <v>1.3132839476825602</v>
      </c>
      <c r="E414" s="641">
        <v>3.9329999999999998</v>
      </c>
      <c r="F414" s="641">
        <v>3.2789999999999999</v>
      </c>
      <c r="G414" s="641">
        <v>3.9849999999999999</v>
      </c>
      <c r="H414" s="641">
        <v>4.1159999999999997</v>
      </c>
      <c r="I414" s="641"/>
      <c r="J414" s="641">
        <v>4.1269999999999998</v>
      </c>
      <c r="L414" s="30">
        <v>8.51</v>
      </c>
      <c r="R414" s="638">
        <v>3.5049999999999999</v>
      </c>
      <c r="S414" s="638">
        <v>4</v>
      </c>
      <c r="T414" s="638">
        <f t="shared" si="4"/>
        <v>1.5701944640618002</v>
      </c>
      <c r="U414" s="638">
        <v>3.55</v>
      </c>
      <c r="V414" s="638">
        <v>2.94</v>
      </c>
      <c r="W414" s="638">
        <v>4.12</v>
      </c>
      <c r="X414" s="638">
        <v>3.8450000000000002</v>
      </c>
      <c r="Y414" s="638">
        <v>3.0350000000000001</v>
      </c>
      <c r="AA414" s="637">
        <v>1.792</v>
      </c>
      <c r="AB414" s="25">
        <v>0.69490700000000005</v>
      </c>
      <c r="AC414" s="638">
        <f t="shared" si="8"/>
        <v>1.3132839476825602</v>
      </c>
      <c r="AE414" s="637">
        <v>2.14</v>
      </c>
      <c r="AF414" s="716">
        <v>0.69573799999999997</v>
      </c>
      <c r="AG414" s="638">
        <f t="shared" si="11"/>
        <v>1.5701944640618002</v>
      </c>
    </row>
    <row r="415" spans="1:33" x14ac:dyDescent="0.2">
      <c r="A415" s="111">
        <v>45716</v>
      </c>
      <c r="B415" s="827">
        <v>4.0960000000000001</v>
      </c>
      <c r="C415" s="641">
        <v>3.39</v>
      </c>
      <c r="D415" s="641">
        <f t="shared" si="12"/>
        <v>1.6579466327480403</v>
      </c>
      <c r="E415" s="641">
        <v>3.004</v>
      </c>
      <c r="F415" s="641">
        <v>2.218</v>
      </c>
      <c r="G415" s="641">
        <v>3.331</v>
      </c>
      <c r="H415" s="641">
        <v>3.492</v>
      </c>
      <c r="I415" s="641"/>
      <c r="J415" s="641">
        <v>3.883</v>
      </c>
      <c r="L415" s="30">
        <v>8.43</v>
      </c>
      <c r="R415" s="638">
        <v>3.55</v>
      </c>
      <c r="S415" s="638">
        <v>3.7650000000000001</v>
      </c>
      <c r="T415" s="638">
        <f t="shared" si="4"/>
        <v>1.3321197575716501</v>
      </c>
      <c r="U415" s="638">
        <v>3.2749999999999999</v>
      </c>
      <c r="V415" s="638">
        <v>2.5</v>
      </c>
      <c r="W415" s="638">
        <v>3.62</v>
      </c>
      <c r="X415" s="638">
        <v>3.46</v>
      </c>
      <c r="Y415" s="638">
        <v>3.0950000000000002</v>
      </c>
      <c r="AA415" s="25">
        <v>2.2480000000000002</v>
      </c>
      <c r="AB415" s="25">
        <v>0.69932700000000003</v>
      </c>
      <c r="AC415" s="638">
        <f t="shared" si="8"/>
        <v>1.6579466327480403</v>
      </c>
      <c r="AE415" s="637">
        <v>1.83</v>
      </c>
      <c r="AF415" s="716">
        <v>0.69023699999999999</v>
      </c>
      <c r="AG415" s="638">
        <f t="shared" si="11"/>
        <v>1.3321197575716501</v>
      </c>
    </row>
    <row r="416" spans="1:33" x14ac:dyDescent="0.2">
      <c r="A416" s="111">
        <v>45747</v>
      </c>
      <c r="B416" s="827">
        <v>4.0709999999999997</v>
      </c>
      <c r="C416" s="641">
        <v>2.6629999999999998</v>
      </c>
      <c r="D416" s="641">
        <f t="shared" si="12"/>
        <v>1.52857975058781</v>
      </c>
      <c r="E416" s="641">
        <v>3.3690000000000002</v>
      </c>
      <c r="F416" s="641">
        <v>2.4E-2</v>
      </c>
      <c r="G416" s="641">
        <v>2.589</v>
      </c>
      <c r="H416" s="641">
        <v>3.2949999999999999</v>
      </c>
      <c r="I416" s="641"/>
      <c r="J416" s="641">
        <v>3.218</v>
      </c>
      <c r="L416" s="30">
        <v>8.8800000000000008</v>
      </c>
      <c r="R416" s="638">
        <v>3.9049999999999998</v>
      </c>
      <c r="S416" s="638">
        <v>3.35</v>
      </c>
      <c r="T416" s="638">
        <f t="shared" si="4"/>
        <v>1.2594615192930001</v>
      </c>
      <c r="U416" s="638">
        <v>3.15</v>
      </c>
      <c r="V416" s="638">
        <v>0.93500000000000005</v>
      </c>
      <c r="W416" s="638">
        <v>3.17</v>
      </c>
      <c r="X416" s="638">
        <v>3.415</v>
      </c>
      <c r="Y416" s="638">
        <v>3.5</v>
      </c>
      <c r="AA416" s="25">
        <v>2.0819999999999999</v>
      </c>
      <c r="AB416" s="25">
        <v>0.69616699999999998</v>
      </c>
      <c r="AC416" s="638">
        <f t="shared" si="8"/>
        <v>1.52857975058781</v>
      </c>
      <c r="AE416" s="25">
        <v>1.7250000000000001</v>
      </c>
      <c r="AF416" s="716">
        <v>0.69231200000000004</v>
      </c>
      <c r="AG416" s="638">
        <f t="shared" si="11"/>
        <v>1.2594615192930001</v>
      </c>
    </row>
    <row r="417" spans="1:33" x14ac:dyDescent="0.2">
      <c r="A417" s="111">
        <v>45777</v>
      </c>
      <c r="B417" s="827">
        <v>3.391</v>
      </c>
      <c r="C417" s="641">
        <v>1.921</v>
      </c>
      <c r="D417" s="641">
        <f t="shared" si="12"/>
        <v>1.6821256727361602</v>
      </c>
      <c r="E417" s="641">
        <v>2.7429999999999999</v>
      </c>
      <c r="F417" s="641">
        <v>1.01</v>
      </c>
      <c r="G417" s="641">
        <v>1.875</v>
      </c>
      <c r="H417" s="641">
        <v>2.843</v>
      </c>
      <c r="I417" s="641"/>
      <c r="J417" s="641">
        <v>2.66</v>
      </c>
      <c r="L417" s="30">
        <v>8.44</v>
      </c>
      <c r="O417" s="30">
        <v>7.94</v>
      </c>
      <c r="R417" s="638">
        <v>3.96</v>
      </c>
      <c r="S417" s="638">
        <v>2.11</v>
      </c>
      <c r="T417" s="638">
        <f t="shared" si="4"/>
        <v>1.5060564498220002</v>
      </c>
      <c r="U417" s="638">
        <v>3.4</v>
      </c>
      <c r="V417" s="638">
        <v>-0.99</v>
      </c>
      <c r="W417" s="638">
        <v>2.02</v>
      </c>
      <c r="X417" s="638">
        <v>3.165</v>
      </c>
      <c r="Y417" s="638">
        <v>3.1549999999999998</v>
      </c>
      <c r="AA417" s="25">
        <v>2.2320000000000002</v>
      </c>
      <c r="AB417" s="25">
        <v>0.71461200000000002</v>
      </c>
      <c r="AC417" s="638">
        <f t="shared" si="8"/>
        <v>1.6821256727361602</v>
      </c>
      <c r="AE417" s="637">
        <v>2.0499999999999998</v>
      </c>
      <c r="AF417" s="716">
        <v>0.69661600000000001</v>
      </c>
      <c r="AG417" s="638">
        <f t="shared" si="11"/>
        <v>1.5060564498220002</v>
      </c>
    </row>
    <row r="418" spans="1:33" x14ac:dyDescent="0.2">
      <c r="A418" s="111">
        <v>45808</v>
      </c>
      <c r="B418" s="827">
        <v>3.105</v>
      </c>
      <c r="C418" s="641">
        <v>2.0710000000000002</v>
      </c>
      <c r="D418" s="641">
        <f t="shared" si="12"/>
        <v>1.4196561372642802</v>
      </c>
      <c r="E418" s="641">
        <v>2.8530000000000002</v>
      </c>
      <c r="F418" s="641">
        <v>0.79300000000000004</v>
      </c>
      <c r="G418" s="641">
        <v>2.02</v>
      </c>
      <c r="H418" s="641">
        <v>2.7309999999999999</v>
      </c>
      <c r="I418" s="641"/>
      <c r="J418" s="641">
        <v>2.2010000000000001</v>
      </c>
      <c r="L418" s="30">
        <v>7.42</v>
      </c>
      <c r="R418" s="638">
        <v>3.165</v>
      </c>
      <c r="S418" s="638">
        <v>1.6950000000000001</v>
      </c>
      <c r="T418" s="638">
        <f t="shared" si="4"/>
        <v>1.4994281049047253</v>
      </c>
      <c r="U418" s="638">
        <v>2.74</v>
      </c>
      <c r="V418" s="638">
        <v>0.67500000000000004</v>
      </c>
      <c r="W418" s="638">
        <v>1.605</v>
      </c>
      <c r="X418" s="638">
        <v>2.5449999999999999</v>
      </c>
      <c r="Y418" s="638">
        <v>2.34</v>
      </c>
      <c r="AA418" s="25">
        <v>1.867</v>
      </c>
      <c r="AB418" s="25">
        <v>0.72101599999999999</v>
      </c>
      <c r="AC418" s="638">
        <f t="shared" si="8"/>
        <v>1.4196561372642802</v>
      </c>
      <c r="AE418" s="637">
        <v>1.9650000000000001</v>
      </c>
      <c r="AF418" s="716">
        <v>0.72355100000000006</v>
      </c>
      <c r="AG418" s="638">
        <f t="shared" si="11"/>
        <v>1.4994281049047253</v>
      </c>
    </row>
    <row r="419" spans="1:33" x14ac:dyDescent="0.2">
      <c r="A419" s="111">
        <v>45838</v>
      </c>
      <c r="B419" s="827">
        <v>2.9830000000000001</v>
      </c>
      <c r="C419" s="641">
        <v>2.5219999999999998</v>
      </c>
      <c r="D419" s="641">
        <f t="shared" si="12"/>
        <v>0.65283559094253507</v>
      </c>
      <c r="E419" s="641">
        <v>2.653</v>
      </c>
      <c r="F419" s="641">
        <v>1.53</v>
      </c>
      <c r="G419" s="641">
        <v>2.5379999999999998</v>
      </c>
      <c r="H419" s="641">
        <v>2.5790000000000002</v>
      </c>
      <c r="I419" s="641"/>
      <c r="J419" s="641">
        <v>2.0950000000000002</v>
      </c>
      <c r="L419" s="30">
        <v>7.62</v>
      </c>
      <c r="R419" s="638">
        <v>3.2050000000000001</v>
      </c>
      <c r="S419" s="638">
        <v>2.375</v>
      </c>
      <c r="T419" s="638">
        <f t="shared" si="4"/>
        <v>1.3808722150456001</v>
      </c>
      <c r="U419" s="638">
        <v>2.8849999999999998</v>
      </c>
      <c r="V419" s="638">
        <v>1.2450000000000001</v>
      </c>
      <c r="W419" s="638">
        <v>2.4350000000000001</v>
      </c>
      <c r="X419" s="638">
        <v>2.68</v>
      </c>
      <c r="Y419" s="638">
        <v>2.0950000000000002</v>
      </c>
      <c r="AA419" s="25">
        <v>0.84699999999999998</v>
      </c>
      <c r="AB419" s="25">
        <v>0.73084700000000002</v>
      </c>
      <c r="AC419" s="638">
        <f t="shared" si="8"/>
        <v>0.65283559094253507</v>
      </c>
      <c r="AE419" s="637">
        <v>1.8049999999999999</v>
      </c>
      <c r="AF419" s="716">
        <v>0.72540800000000005</v>
      </c>
      <c r="AG419" s="638">
        <f t="shared" si="11"/>
        <v>1.3808722150456001</v>
      </c>
    </row>
    <row r="420" spans="1:33" x14ac:dyDescent="0.2">
      <c r="A420" s="111">
        <v>45869</v>
      </c>
      <c r="B420" s="827">
        <v>3.2240000000000002</v>
      </c>
      <c r="C420" s="641">
        <v>2.7549999999999999</v>
      </c>
      <c r="D420" s="641">
        <f t="shared" si="12"/>
        <v>0.58684698892225495</v>
      </c>
      <c r="E420" s="641">
        <v>2.762</v>
      </c>
      <c r="F420" s="641">
        <v>1.522</v>
      </c>
      <c r="G420" s="641">
        <v>2.7309999999999999</v>
      </c>
      <c r="H420" s="641">
        <v>2.81</v>
      </c>
      <c r="I420" s="641"/>
      <c r="J420" s="641">
        <v>2.6110000000000002</v>
      </c>
      <c r="L420" s="30">
        <v>7.6</v>
      </c>
      <c r="O420" s="30">
        <v>5.71</v>
      </c>
      <c r="R420" s="638">
        <v>3.2450000000000001</v>
      </c>
      <c r="S420" s="638">
        <v>2.7</v>
      </c>
      <c r="T420" s="638">
        <f t="shared" si="4"/>
        <v>0.89982882951935006</v>
      </c>
      <c r="U420" s="638">
        <v>2.84</v>
      </c>
      <c r="V420" s="638">
        <v>1.615</v>
      </c>
      <c r="W420" s="638">
        <v>2.7850000000000001</v>
      </c>
      <c r="X420" s="638">
        <v>2.5950000000000002</v>
      </c>
      <c r="Y420" s="638">
        <v>2.0350000000000001</v>
      </c>
      <c r="AA420" s="25">
        <v>0.76100000000000001</v>
      </c>
      <c r="AB420" s="25">
        <v>0.73121700000000001</v>
      </c>
      <c r="AC420" s="638">
        <f t="shared" si="8"/>
        <v>0.58684698892225495</v>
      </c>
      <c r="AE420" s="25">
        <v>1.165</v>
      </c>
      <c r="AF420" s="716">
        <v>0.73238599999999998</v>
      </c>
      <c r="AG420" s="638">
        <f t="shared" si="11"/>
        <v>0.89982882951935006</v>
      </c>
    </row>
    <row r="421" spans="1:33" x14ac:dyDescent="0.2">
      <c r="A421" s="111">
        <v>45900</v>
      </c>
      <c r="B421" s="827">
        <v>2.919</v>
      </c>
      <c r="C421" s="641">
        <v>2.4159999999999999</v>
      </c>
      <c r="D421" s="641">
        <f t="shared" si="12"/>
        <v>0.52322731584572513</v>
      </c>
      <c r="E421" s="641">
        <v>2.6179999999999999</v>
      </c>
      <c r="F421" s="641">
        <v>0.72399999999999998</v>
      </c>
      <c r="G421" s="641">
        <v>2.4540000000000002</v>
      </c>
      <c r="H421" s="641">
        <v>2.492</v>
      </c>
      <c r="I421" s="641"/>
      <c r="J421" s="641">
        <v>2.101</v>
      </c>
      <c r="L421" s="30">
        <v>7.51</v>
      </c>
      <c r="O421" s="30">
        <v>3.89</v>
      </c>
      <c r="R421" s="638">
        <v>3.09</v>
      </c>
      <c r="S421" s="638">
        <v>2.5449999999999999</v>
      </c>
      <c r="T421" s="638">
        <f t="shared" si="4"/>
        <v>0.38480118221015003</v>
      </c>
      <c r="U421" s="638">
        <v>2.66</v>
      </c>
      <c r="V421" s="638">
        <v>1.21</v>
      </c>
      <c r="W421" s="638">
        <v>2.5049999999999999</v>
      </c>
      <c r="X421" s="638">
        <v>2.65</v>
      </c>
      <c r="Y421" s="638">
        <v>2.29</v>
      </c>
      <c r="AA421" s="25">
        <v>0.68500000000000005</v>
      </c>
      <c r="AB421" s="25">
        <v>0.72427900000000001</v>
      </c>
      <c r="AC421" s="638">
        <f t="shared" si="8"/>
        <v>0.52322731584572513</v>
      </c>
      <c r="AE421" s="25">
        <v>0.505</v>
      </c>
      <c r="AF421" s="716">
        <v>0.722522</v>
      </c>
      <c r="AG421" s="638">
        <f t="shared" si="11"/>
        <v>0.38480118221015003</v>
      </c>
    </row>
    <row r="422" spans="1:33" x14ac:dyDescent="0.2">
      <c r="A422" s="111">
        <v>45930</v>
      </c>
      <c r="B422" s="827">
        <v>2.95</v>
      </c>
      <c r="C422" s="641">
        <v>2.54</v>
      </c>
      <c r="D422" s="641">
        <f t="shared" si="12"/>
        <v>0.25773153626597006</v>
      </c>
      <c r="E422" s="641">
        <v>2.6869999999999998</v>
      </c>
      <c r="F422" s="641">
        <v>-0.82499999999999996</v>
      </c>
      <c r="G422" s="641">
        <v>2.532</v>
      </c>
      <c r="H422" s="641">
        <v>2.62</v>
      </c>
      <c r="I422" s="641"/>
      <c r="J422" s="641">
        <v>1.661</v>
      </c>
      <c r="L422" s="30">
        <v>7.09</v>
      </c>
      <c r="R422" s="638">
        <v>2.87</v>
      </c>
      <c r="S422" s="638">
        <v>2.0950000000000002</v>
      </c>
      <c r="T422" s="638">
        <f t="shared" si="4"/>
        <v>0.79395783833407507</v>
      </c>
      <c r="U422" s="638">
        <v>2.59</v>
      </c>
      <c r="V422" s="638">
        <v>0.56000000000000005</v>
      </c>
      <c r="W422" s="638">
        <v>2.2400000000000002</v>
      </c>
      <c r="X422" s="638">
        <v>2.39</v>
      </c>
      <c r="Y422" s="638">
        <v>1.78</v>
      </c>
      <c r="AA422" s="25">
        <v>0.33800000000000002</v>
      </c>
      <c r="AB422" s="25">
        <v>0.72303099999999998</v>
      </c>
      <c r="AC422" s="638">
        <f t="shared" si="8"/>
        <v>0.25773153626597006</v>
      </c>
      <c r="AE422" s="25">
        <v>1.0349999999999999</v>
      </c>
      <c r="AF422" s="716">
        <v>0.727383</v>
      </c>
      <c r="AG422" s="638">
        <f t="shared" si="11"/>
        <v>0.79395783833407507</v>
      </c>
    </row>
    <row r="423" spans="1:33" x14ac:dyDescent="0.2">
      <c r="A423" s="111">
        <v>45961</v>
      </c>
      <c r="B423" s="827">
        <v>3.121</v>
      </c>
      <c r="C423" s="641">
        <v>2.2629999999999999</v>
      </c>
      <c r="D423" s="641">
        <f t="shared" si="12"/>
        <v>0.92025175061424014</v>
      </c>
      <c r="E423" s="641">
        <v>2.7749999999999999</v>
      </c>
      <c r="F423" s="641">
        <v>-1.423</v>
      </c>
      <c r="G423" s="641">
        <v>2.0550000000000002</v>
      </c>
      <c r="H423" s="641">
        <v>2.64</v>
      </c>
      <c r="I423" s="641"/>
      <c r="J423" s="641">
        <v>1.9990000000000001</v>
      </c>
      <c r="L423" s="30">
        <v>7.34</v>
      </c>
      <c r="R423" s="638">
        <v>2.835</v>
      </c>
      <c r="S423" s="638">
        <v>2.2999999999999998</v>
      </c>
      <c r="T423" s="638">
        <f t="shared" si="4"/>
        <v>0.54174702492625004</v>
      </c>
      <c r="U423" s="638">
        <v>2.585</v>
      </c>
      <c r="V423" s="638">
        <v>-1.73</v>
      </c>
      <c r="W423" s="638">
        <v>2.355</v>
      </c>
      <c r="X423" s="638">
        <v>2.4550000000000001</v>
      </c>
      <c r="Y423" s="638">
        <v>1.615</v>
      </c>
      <c r="AA423" s="25">
        <v>1.2210000000000001</v>
      </c>
      <c r="AB423" s="25">
        <v>0.71465599999999996</v>
      </c>
      <c r="AC423" s="638">
        <f t="shared" si="8"/>
        <v>0.92025175061424014</v>
      </c>
      <c r="AE423" s="25">
        <v>0.71499999999999997</v>
      </c>
      <c r="AF423" s="716">
        <v>0.71845000000000003</v>
      </c>
      <c r="AG423" s="638">
        <f t="shared" si="11"/>
        <v>0.54174702492625004</v>
      </c>
    </row>
    <row r="424" spans="1:33" x14ac:dyDescent="0.2">
      <c r="A424" s="111">
        <v>45991</v>
      </c>
      <c r="B424" s="827">
        <v>3.7839999999999998</v>
      </c>
      <c r="C424" s="641">
        <v>3.048</v>
      </c>
      <c r="D424" s="641">
        <f t="shared" si="12"/>
        <v>1.643058222547805</v>
      </c>
      <c r="E424" s="641">
        <v>3.3959999999999999</v>
      </c>
      <c r="F424" s="641">
        <v>-0.27</v>
      </c>
      <c r="G424" s="641">
        <v>2.8559999999999999</v>
      </c>
      <c r="H424" s="641">
        <v>3.1930000000000001</v>
      </c>
      <c r="I424" s="641"/>
      <c r="J424" s="641">
        <v>3.2570000000000001</v>
      </c>
      <c r="L424" s="30">
        <v>7.69</v>
      </c>
      <c r="O424" s="30">
        <v>9.16</v>
      </c>
      <c r="R424" s="638">
        <v>3.38</v>
      </c>
      <c r="S424" s="638">
        <v>2.7050000000000001</v>
      </c>
      <c r="T424" s="638">
        <f t="shared" si="4"/>
        <v>1.8635480496765002</v>
      </c>
      <c r="U424" s="638">
        <v>2.9950000000000001</v>
      </c>
      <c r="V424" s="638">
        <v>0.125</v>
      </c>
      <c r="W424" s="638">
        <v>2.7</v>
      </c>
      <c r="X424" s="638">
        <v>2.97</v>
      </c>
      <c r="Y424" s="638">
        <v>2.625</v>
      </c>
      <c r="AA424" s="25">
        <v>2.1909999999999998</v>
      </c>
      <c r="AB424" s="25">
        <v>0.71107699999999996</v>
      </c>
      <c r="AC424" s="638">
        <f t="shared" si="8"/>
        <v>1.643058222547805</v>
      </c>
      <c r="AE424" s="25">
        <v>2.4750000000000001</v>
      </c>
      <c r="AF424" s="716">
        <v>0.71395600000000004</v>
      </c>
      <c r="AG424" s="638">
        <f t="shared" si="11"/>
        <v>1.8635480496765002</v>
      </c>
    </row>
    <row r="425" spans="1:33" x14ac:dyDescent="0.2">
      <c r="A425" s="111">
        <v>46022</v>
      </c>
      <c r="B425" s="827">
        <v>4.1500000000000004</v>
      </c>
      <c r="C425" s="641">
        <v>3.008</v>
      </c>
      <c r="D425" s="641">
        <f t="shared" ref="D425:D432" si="13">AC425</f>
        <v>2.2381770589118002</v>
      </c>
      <c r="E425" s="641">
        <v>3.371</v>
      </c>
      <c r="F425" s="641">
        <v>-0.97599999999999998</v>
      </c>
      <c r="G425" s="641">
        <v>2.94</v>
      </c>
      <c r="H425" s="641">
        <v>3.1139999999999999</v>
      </c>
      <c r="I425" s="641"/>
      <c r="J425" s="641">
        <v>3.6280000000000001</v>
      </c>
      <c r="L425" s="30">
        <v>8.4600000000000009</v>
      </c>
      <c r="R425" s="638">
        <v>4.4349999999999996</v>
      </c>
      <c r="S425" s="638">
        <v>4.42</v>
      </c>
      <c r="T425" s="638">
        <f t="shared" si="4"/>
        <v>2.3048587887123753</v>
      </c>
      <c r="U425" s="638">
        <v>4.2050000000000001</v>
      </c>
      <c r="V425" s="638">
        <v>1.76</v>
      </c>
      <c r="W425" s="638">
        <v>4.46</v>
      </c>
      <c r="X425" s="638">
        <v>4.085</v>
      </c>
      <c r="Y425" s="638">
        <v>3.7949999999999999</v>
      </c>
      <c r="AA425" s="637">
        <v>2.93</v>
      </c>
      <c r="AB425" s="25">
        <v>0.72432399999999997</v>
      </c>
      <c r="AC425" s="638">
        <f t="shared" si="8"/>
        <v>2.2381770589118002</v>
      </c>
      <c r="AE425" s="25">
        <v>3.0750000000000002</v>
      </c>
      <c r="AF425" s="716">
        <v>0.710731</v>
      </c>
      <c r="AG425" s="638">
        <f t="shared" si="11"/>
        <v>2.3048587887123753</v>
      </c>
    </row>
    <row r="426" spans="1:33" x14ac:dyDescent="0.2">
      <c r="A426" s="111">
        <v>46053</v>
      </c>
      <c r="B426" s="827">
        <v>7.7149999999999999</v>
      </c>
      <c r="C426" s="641">
        <v>3.9809999999999999</v>
      </c>
      <c r="D426" s="641">
        <f t="shared" si="13"/>
        <v>1.75351488645762</v>
      </c>
      <c r="E426" s="641">
        <v>4.9669999999999996</v>
      </c>
      <c r="F426" s="641">
        <v>1.9490000000000001</v>
      </c>
      <c r="G426" s="641">
        <v>3.7130000000000001</v>
      </c>
      <c r="H426" s="641">
        <v>5.65</v>
      </c>
      <c r="I426" s="641"/>
      <c r="J426" s="641">
        <v>8.5259999999999998</v>
      </c>
      <c r="L426" s="30">
        <v>8.67</v>
      </c>
      <c r="R426" s="638">
        <v>4.6900000000000004</v>
      </c>
      <c r="S426" s="638">
        <v>3.55</v>
      </c>
      <c r="T426" s="638">
        <f t="shared" si="4"/>
        <v>2.05397042032995</v>
      </c>
      <c r="U426" s="638">
        <v>4.1749999999999998</v>
      </c>
      <c r="V426" s="638">
        <v>0.56499999999999995</v>
      </c>
      <c r="W426" s="638">
        <v>3.36</v>
      </c>
      <c r="X426" s="638">
        <v>4.0549999999999997</v>
      </c>
      <c r="Y426" s="638">
        <v>4.07</v>
      </c>
      <c r="AA426" s="25">
        <v>2.2919999999999998</v>
      </c>
      <c r="AB426" s="25">
        <v>0.72543899999999994</v>
      </c>
      <c r="AC426" s="638">
        <f t="shared" si="8"/>
        <v>1.75351488645762</v>
      </c>
      <c r="AE426" s="637">
        <v>2.67</v>
      </c>
      <c r="AF426" s="716">
        <v>0.72943899999999995</v>
      </c>
      <c r="AG426" s="638">
        <f t="shared" si="11"/>
        <v>2.05397042032995</v>
      </c>
    </row>
    <row r="427" spans="1:33" x14ac:dyDescent="0.2">
      <c r="A427" s="111">
        <v>46081</v>
      </c>
      <c r="B427" s="827">
        <v>3.8380000000000001</v>
      </c>
      <c r="C427" s="641">
        <v>1.7090000000000001</v>
      </c>
      <c r="D427" s="641">
        <f t="shared" si="13"/>
        <v>1.31542898397104</v>
      </c>
      <c r="E427" s="641">
        <v>2.121</v>
      </c>
      <c r="F427" s="641">
        <v>-1.7030000000000001</v>
      </c>
      <c r="G427" s="641">
        <v>1.5960000000000001</v>
      </c>
      <c r="H427" s="641">
        <v>2.66</v>
      </c>
      <c r="I427" s="641"/>
      <c r="J427" s="641">
        <v>3.177</v>
      </c>
      <c r="L427" s="30">
        <v>11.33</v>
      </c>
      <c r="R427" s="638">
        <v>7.49</v>
      </c>
      <c r="S427" s="638">
        <v>4.83</v>
      </c>
      <c r="T427" s="638">
        <f t="shared" si="4"/>
        <v>1.802034439591125</v>
      </c>
      <c r="U427" s="638">
        <v>6.415</v>
      </c>
      <c r="V427" s="638">
        <v>1.7050000000000001</v>
      </c>
      <c r="W427" s="638">
        <v>4.1399999999999997</v>
      </c>
      <c r="X427" s="638">
        <v>7.2249999999999996</v>
      </c>
      <c r="Y427" s="638">
        <v>7.1550000000000002</v>
      </c>
      <c r="AA427" s="25">
        <v>1.702</v>
      </c>
      <c r="AB427" s="25">
        <v>0.73284800000000005</v>
      </c>
      <c r="AC427" s="638">
        <f t="shared" si="8"/>
        <v>1.31542898397104</v>
      </c>
      <c r="AE427" s="25">
        <v>2.3149999999999999</v>
      </c>
      <c r="AF427" s="716">
        <v>0.73810500000000001</v>
      </c>
      <c r="AG427" s="638">
        <f t="shared" si="11"/>
        <v>1.802034439591125</v>
      </c>
    </row>
    <row r="428" spans="1:33" x14ac:dyDescent="0.2">
      <c r="A428" s="111">
        <v>46112</v>
      </c>
      <c r="B428" s="827">
        <v>3.0579999999999998</v>
      </c>
      <c r="C428" s="641">
        <v>1.306</v>
      </c>
      <c r="D428" s="641">
        <f t="shared" si="13"/>
        <v>1.3395413090142603</v>
      </c>
      <c r="E428" s="641">
        <v>2.57</v>
      </c>
      <c r="F428" s="641">
        <v>-3.448</v>
      </c>
      <c r="G428" s="641">
        <v>1.1299999999999999</v>
      </c>
      <c r="H428" s="641">
        <v>2.3879999999999999</v>
      </c>
      <c r="I428" s="641"/>
      <c r="J428" s="641">
        <v>2.3199999999999998</v>
      </c>
      <c r="L428" s="30">
        <v>7.57</v>
      </c>
      <c r="O428" s="30">
        <v>8.73</v>
      </c>
      <c r="R428" s="638">
        <v>2.98</v>
      </c>
      <c r="S428" s="638">
        <v>1.5549999999999999</v>
      </c>
      <c r="T428" s="638">
        <f t="shared" si="4"/>
        <v>1.2044126411538001</v>
      </c>
      <c r="U428" s="638">
        <v>2.34</v>
      </c>
      <c r="V428" s="638">
        <v>-2.29</v>
      </c>
      <c r="W428" s="638">
        <v>1.44</v>
      </c>
      <c r="X428" s="638">
        <v>2.3199999999999998</v>
      </c>
      <c r="Y428" s="638">
        <v>2.355</v>
      </c>
      <c r="AA428" s="25">
        <v>1.7410000000000001</v>
      </c>
      <c r="AB428" s="25">
        <v>0.72956399999999999</v>
      </c>
      <c r="AC428" s="638">
        <f t="shared" si="8"/>
        <v>1.3395413090142603</v>
      </c>
      <c r="AE428" s="637">
        <v>1.56</v>
      </c>
      <c r="AF428" s="716">
        <v>0.73207699999999998</v>
      </c>
      <c r="AG428" s="638">
        <f t="shared" si="11"/>
        <v>1.2044126411538001</v>
      </c>
    </row>
    <row r="429" spans="1:33" x14ac:dyDescent="0.2">
      <c r="A429" s="111">
        <v>46142</v>
      </c>
      <c r="B429" s="827">
        <v>2.774</v>
      </c>
      <c r="C429" s="641">
        <v>0.873</v>
      </c>
      <c r="D429" s="641">
        <f t="shared" si="13"/>
        <v>0.96064915679602503</v>
      </c>
      <c r="E429" s="641">
        <v>2.302</v>
      </c>
      <c r="F429" s="641">
        <v>-6.0679999999999996</v>
      </c>
      <c r="G429" s="641">
        <v>0.72799999999999998</v>
      </c>
      <c r="H429" s="641">
        <v>2.0750000000000002</v>
      </c>
      <c r="I429" s="641"/>
      <c r="J429" s="641">
        <v>1.958</v>
      </c>
      <c r="L429" s="30">
        <v>8.0299999999999994</v>
      </c>
      <c r="R429" s="638">
        <v>3.0950000000000002</v>
      </c>
      <c r="S429" s="638">
        <v>1.32</v>
      </c>
      <c r="T429" s="638">
        <f t="shared" si="4"/>
        <v>1.2716599135211999</v>
      </c>
      <c r="U429" s="638">
        <v>2.67</v>
      </c>
      <c r="V429" s="638">
        <v>-3.2050000000000001</v>
      </c>
      <c r="W429" s="638">
        <v>1.105</v>
      </c>
      <c r="X429" s="638">
        <v>2.3450000000000002</v>
      </c>
      <c r="Y429" s="638">
        <v>2.21</v>
      </c>
      <c r="AA429" s="25">
        <v>1.2549999999999999</v>
      </c>
      <c r="AB429" s="25">
        <v>0.72581700000000005</v>
      </c>
      <c r="AC429" s="638">
        <f t="shared" si="8"/>
        <v>0.96064915679602503</v>
      </c>
      <c r="AE429" s="637">
        <v>1.68</v>
      </c>
      <c r="AF429" s="716">
        <v>0.71774099999999996</v>
      </c>
      <c r="AG429" s="638">
        <f t="shared" si="11"/>
        <v>1.2716599135211999</v>
      </c>
    </row>
    <row r="430" spans="1:33" x14ac:dyDescent="0.2">
      <c r="A430" s="111">
        <v>46173</v>
      </c>
      <c r="B430" s="827">
        <v>2.8879999999999999</v>
      </c>
      <c r="C430" s="641">
        <v>1.224</v>
      </c>
      <c r="D430" s="641">
        <f t="shared" si="13"/>
        <v>1.1984993410257501</v>
      </c>
      <c r="E430" s="641">
        <v>2.35</v>
      </c>
      <c r="F430" s="641">
        <v>-3.419</v>
      </c>
      <c r="G430" s="641">
        <v>1.1559999999999999</v>
      </c>
      <c r="H430" s="641">
        <v>2.3330000000000002</v>
      </c>
      <c r="I430" s="641"/>
      <c r="J430" s="641">
        <v>1.9730000000000001</v>
      </c>
      <c r="L430" s="30">
        <v>7.79</v>
      </c>
      <c r="R430" s="638">
        <v>2.56</v>
      </c>
      <c r="S430" s="638">
        <v>0.76</v>
      </c>
      <c r="T430" s="638">
        <f t="shared" si="4"/>
        <v>0.81165675110625013</v>
      </c>
      <c r="U430" s="638">
        <v>2.1949999999999998</v>
      </c>
      <c r="V430" s="638">
        <v>-5.7450000000000001</v>
      </c>
      <c r="W430" s="638">
        <v>0.66</v>
      </c>
      <c r="X430" s="638">
        <v>1.97</v>
      </c>
      <c r="Y430" s="638">
        <v>1.7549999999999999</v>
      </c>
      <c r="AA430" s="25">
        <v>1.5589999999999999</v>
      </c>
      <c r="AB430" s="716">
        <v>0.72894999999999999</v>
      </c>
      <c r="AC430" s="638">
        <f t="shared" si="8"/>
        <v>1.1984993410257501</v>
      </c>
      <c r="AE430" s="637">
        <v>1.05</v>
      </c>
      <c r="AF430" s="716">
        <v>0.73297500000000004</v>
      </c>
      <c r="AG430" s="638">
        <f t="shared" si="11"/>
        <v>0.81165675110625013</v>
      </c>
    </row>
    <row r="431" spans="1:33" x14ac:dyDescent="0.2">
      <c r="A431" s="111">
        <v>46203</v>
      </c>
      <c r="B431" s="827">
        <v>3.1429999999999998</v>
      </c>
      <c r="C431" s="641">
        <v>1.6850000000000001</v>
      </c>
      <c r="D431" s="641">
        <f t="shared" si="13"/>
        <v>1.3023262320695801</v>
      </c>
      <c r="E431" s="641">
        <v>2.69</v>
      </c>
      <c r="F431" s="641">
        <v>0.189</v>
      </c>
      <c r="G431" s="641">
        <v>1.72</v>
      </c>
      <c r="H431" s="641">
        <v>2.625</v>
      </c>
      <c r="I431" s="641"/>
      <c r="J431" s="641">
        <v>2.278</v>
      </c>
      <c r="R431" s="638">
        <v>3.04</v>
      </c>
      <c r="S431" s="638">
        <v>1.41</v>
      </c>
      <c r="T431" s="638">
        <f t="shared" si="4"/>
        <v>1.265062331723475</v>
      </c>
      <c r="U431" s="638">
        <v>2.4950000000000001</v>
      </c>
      <c r="V431" s="638">
        <v>-3.07</v>
      </c>
      <c r="W431" s="638">
        <v>1.395</v>
      </c>
      <c r="X431" s="638">
        <v>2.4249999999999998</v>
      </c>
      <c r="Y431" s="638">
        <v>2.0499999999999998</v>
      </c>
      <c r="AA431" s="25">
        <v>1.732</v>
      </c>
      <c r="AB431" s="25">
        <v>0.71298099999999998</v>
      </c>
      <c r="AC431" s="638">
        <f t="shared" si="8"/>
        <v>1.3023262320695801</v>
      </c>
      <c r="AE431" s="25">
        <v>1.655</v>
      </c>
      <c r="AF431" s="716">
        <v>0.72480299999999998</v>
      </c>
      <c r="AG431" s="638">
        <f t="shared" si="11"/>
        <v>1.265062331723475</v>
      </c>
    </row>
    <row r="432" spans="1:33" x14ac:dyDescent="0.2">
      <c r="A432" s="111">
        <v>46234</v>
      </c>
      <c r="B432" s="827">
        <v>2.9380000000000002</v>
      </c>
      <c r="C432" s="641">
        <v>2.0150000000000001</v>
      </c>
      <c r="D432" s="641">
        <f t="shared" si="13"/>
        <v>1.150833891051525</v>
      </c>
      <c r="E432" s="641">
        <v>2.48</v>
      </c>
      <c r="F432" s="641">
        <v>1.5569999999999999</v>
      </c>
      <c r="G432" s="641">
        <v>2.0110000000000001</v>
      </c>
      <c r="H432" s="641">
        <v>2.5030000000000001</v>
      </c>
      <c r="I432" s="641"/>
      <c r="J432" s="641">
        <v>2.1680000000000001</v>
      </c>
      <c r="R432" s="638">
        <v>3.2250000000000001</v>
      </c>
      <c r="S432" s="638">
        <v>2.2000000000000002</v>
      </c>
      <c r="T432" s="638">
        <f t="shared" si="4"/>
        <v>1.1533552645935248</v>
      </c>
      <c r="U432" s="638">
        <v>2.82</v>
      </c>
      <c r="V432" s="638">
        <v>0.74</v>
      </c>
      <c r="W432" s="638">
        <v>2.29</v>
      </c>
      <c r="X432" s="638">
        <v>2.7</v>
      </c>
      <c r="Y432" s="638">
        <v>2.3250000000000002</v>
      </c>
      <c r="AA432" s="25">
        <v>1.5409999999999999</v>
      </c>
      <c r="AB432" s="25">
        <v>0.70813499999999996</v>
      </c>
      <c r="AC432" s="638">
        <f t="shared" si="8"/>
        <v>1.150833891051525</v>
      </c>
      <c r="AE432" s="25">
        <v>1.5549999999999999</v>
      </c>
      <c r="AF432" s="716">
        <v>0.70329699999999995</v>
      </c>
      <c r="AG432" s="638">
        <f t="shared" ref="AG432:AG433" si="14">AE432*AF432*1.054615</f>
        <v>1.1533552645935248</v>
      </c>
    </row>
    <row r="433" spans="1:33" x14ac:dyDescent="0.2">
      <c r="A433" s="111">
        <v>46265</v>
      </c>
      <c r="R433" s="638">
        <v>2.73</v>
      </c>
      <c r="S433" s="638">
        <v>2.31</v>
      </c>
      <c r="T433" s="638">
        <f t="shared" si="4"/>
        <v>1.0943296758507752</v>
      </c>
      <c r="U433" s="638">
        <v>2.37</v>
      </c>
      <c r="V433" s="638">
        <v>1.76</v>
      </c>
      <c r="W433" s="638">
        <v>2.48</v>
      </c>
      <c r="X433" s="638">
        <v>2.33</v>
      </c>
      <c r="Y433" s="638">
        <v>1.86</v>
      </c>
      <c r="AE433" s="25">
        <v>1.4550000000000001</v>
      </c>
      <c r="AF433" s="716">
        <v>0.713167</v>
      </c>
      <c r="AG433" s="638">
        <f t="shared" si="14"/>
        <v>1.0943296758507752</v>
      </c>
    </row>
    <row r="434" spans="1:33" x14ac:dyDescent="0.2">
      <c r="AF434" s="716"/>
    </row>
    <row r="435" spans="1:33" x14ac:dyDescent="0.2">
      <c r="AF435" s="716"/>
    </row>
    <row r="436" spans="1:33" x14ac:dyDescent="0.2">
      <c r="AF436" s="716"/>
    </row>
    <row r="437" spans="1:33" x14ac:dyDescent="0.2">
      <c r="AF437" s="716"/>
    </row>
    <row r="438" spans="1:33" x14ac:dyDescent="0.2">
      <c r="AF438" s="716"/>
    </row>
    <row r="439" spans="1:33" x14ac:dyDescent="0.2">
      <c r="AF439" s="716"/>
    </row>
    <row r="440" spans="1:33" x14ac:dyDescent="0.2">
      <c r="AF440" s="716"/>
    </row>
    <row r="441" spans="1:33" x14ac:dyDescent="0.2">
      <c r="AF441" s="716"/>
    </row>
    <row r="442" spans="1:33" x14ac:dyDescent="0.2">
      <c r="AF442" s="716"/>
    </row>
    <row r="443" spans="1:33" x14ac:dyDescent="0.2">
      <c r="AF443" s="716"/>
    </row>
  </sheetData>
  <mergeCells count="9">
    <mergeCell ref="A1:J1"/>
    <mergeCell ref="R1:Y1"/>
    <mergeCell ref="AH243:AI243"/>
    <mergeCell ref="AA2:AC2"/>
    <mergeCell ref="AE2:AG2"/>
    <mergeCell ref="N4:N5"/>
    <mergeCell ref="R6:W6"/>
    <mergeCell ref="A2:J2"/>
    <mergeCell ref="R2:Y2"/>
  </mergeCells>
  <phoneticPr fontId="0" type="noConversion"/>
  <printOptions horizontalCentered="1" verticalCentered="1" gridLines="1" gridLinesSet="0"/>
  <pageMargins left="1.5" right="0.4" top="0.62" bottom="1.23" header="0.5" footer="0.5"/>
  <pageSetup paperSize="3" scale="95" orientation="landscape" horizontalDpi="300" verticalDpi="300" r:id="rId1"/>
  <headerFooter alignWithMargins="0">
    <oddHeader>&amp;A</oddHeader>
    <oddFooter>Page &amp;P&amp;RPricesNYMEX.xls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indexed="14"/>
  </sheetPr>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indexed="13"/>
  </sheetPr>
  <dimension ref="A1:W9372"/>
  <sheetViews>
    <sheetView zoomScale="115" zoomScaleNormal="115" workbookViewId="0">
      <pane xSplit="2" ySplit="2" topLeftCell="C9327" activePane="bottomRight" state="frozen"/>
      <selection pane="topRight" activeCell="C1" sqref="C1"/>
      <selection pane="bottomLeft" activeCell="A3" sqref="A3"/>
      <selection pane="bottomRight" activeCell="C9362" sqref="C9362"/>
    </sheetView>
  </sheetViews>
  <sheetFormatPr defaultColWidth="9.28515625" defaultRowHeight="10.199999999999999" x14ac:dyDescent="0.2"/>
  <cols>
    <col min="1" max="1" width="14" style="171" customWidth="1"/>
    <col min="2" max="2" width="20.140625" style="171" customWidth="1"/>
    <col min="3" max="3" width="16" style="18" customWidth="1"/>
    <col min="4" max="4" width="3" style="18" customWidth="1"/>
    <col min="5" max="5" width="18" style="18" customWidth="1"/>
    <col min="6" max="6" width="3.28515625" style="18" customWidth="1"/>
    <col min="7" max="7" width="12.28515625" style="18" customWidth="1"/>
    <col min="8" max="8" width="3.140625" style="18" customWidth="1"/>
    <col min="9" max="9" width="12.7109375" style="18" customWidth="1"/>
    <col min="10" max="10" width="3" style="151" customWidth="1"/>
    <col min="11" max="11" width="12.7109375" style="18" customWidth="1"/>
    <col min="12" max="12" width="2.85546875" style="18" customWidth="1"/>
    <col min="13" max="13" width="12.7109375" style="18" customWidth="1"/>
    <col min="14" max="14" width="2.7109375" style="18" customWidth="1"/>
    <col min="15" max="15" width="12.7109375" style="18" customWidth="1"/>
    <col min="16" max="16" width="2.7109375" style="18" customWidth="1"/>
    <col min="17" max="17" width="19.28515625" style="18" customWidth="1"/>
    <col min="18" max="18" width="2.7109375" style="18" customWidth="1"/>
    <col min="19" max="19" width="11.7109375" style="18" customWidth="1"/>
    <col min="20" max="20" width="10.28515625" style="18" customWidth="1"/>
    <col min="21" max="21" width="14.140625" style="18" customWidth="1"/>
    <col min="22" max="22" width="87.28515625" style="18" bestFit="1" customWidth="1"/>
    <col min="23" max="16384" width="9.28515625" style="18"/>
  </cols>
  <sheetData>
    <row r="1" spans="1:22" ht="13.8" thickBot="1" x14ac:dyDescent="0.3">
      <c r="C1" s="894" t="s">
        <v>3347</v>
      </c>
      <c r="D1" s="895"/>
      <c r="E1" s="895"/>
      <c r="F1" s="895"/>
      <c r="G1" s="895"/>
      <c r="H1" s="895"/>
      <c r="I1" s="895"/>
      <c r="J1" s="895"/>
      <c r="K1" s="895"/>
      <c r="L1" s="895"/>
      <c r="M1" s="895"/>
      <c r="N1" s="895"/>
      <c r="O1" s="895"/>
      <c r="P1" s="895"/>
      <c r="Q1" s="895"/>
      <c r="R1" s="895"/>
      <c r="S1" s="896"/>
    </row>
    <row r="2" spans="1:22" ht="63" customHeight="1" x14ac:dyDescent="0.25">
      <c r="A2" s="519" t="s">
        <v>1068</v>
      </c>
      <c r="B2" s="671" t="s">
        <v>1069</v>
      </c>
      <c r="C2" s="677" t="s">
        <v>969</v>
      </c>
      <c r="D2" s="678"/>
      <c r="E2" s="679" t="s">
        <v>970</v>
      </c>
      <c r="F2" s="678"/>
      <c r="G2" s="680" t="s">
        <v>3445</v>
      </c>
      <c r="H2" s="681"/>
      <c r="I2" s="682" t="s">
        <v>567</v>
      </c>
      <c r="J2" s="769"/>
      <c r="K2" s="800" t="s">
        <v>3437</v>
      </c>
      <c r="L2" s="683"/>
      <c r="M2" s="684" t="s">
        <v>937</v>
      </c>
      <c r="N2" s="683"/>
      <c r="O2" s="685" t="s">
        <v>505</v>
      </c>
      <c r="P2" s="282"/>
      <c r="Q2" s="719" t="s">
        <v>3378</v>
      </c>
      <c r="S2" s="309" t="s">
        <v>1568</v>
      </c>
      <c r="T2" s="314" t="s">
        <v>1563</v>
      </c>
      <c r="U2" s="308" t="s">
        <v>1561</v>
      </c>
      <c r="V2" s="318"/>
    </row>
    <row r="3" spans="1:22" x14ac:dyDescent="0.2">
      <c r="A3" s="229" t="s">
        <v>1070</v>
      </c>
      <c r="B3" s="229">
        <f>A3+1</f>
        <v>36257</v>
      </c>
      <c r="C3" s="230">
        <v>1.9841911764705882</v>
      </c>
    </row>
    <row r="4" spans="1:22" x14ac:dyDescent="0.2">
      <c r="A4" s="168" t="s">
        <v>1071</v>
      </c>
      <c r="B4" s="168">
        <f t="shared" ref="B4:B67" si="0">A4+1</f>
        <v>36258</v>
      </c>
      <c r="C4" s="33">
        <v>2.0395375722543352</v>
      </c>
    </row>
    <row r="5" spans="1:22" x14ac:dyDescent="0.2">
      <c r="A5" s="168" t="s">
        <v>1072</v>
      </c>
      <c r="B5" s="168">
        <f t="shared" si="0"/>
        <v>36259</v>
      </c>
      <c r="C5" s="33">
        <v>2.0759217877094973</v>
      </c>
    </row>
    <row r="6" spans="1:22" x14ac:dyDescent="0.2">
      <c r="A6" s="168" t="s">
        <v>1073</v>
      </c>
      <c r="B6" s="168">
        <f t="shared" si="0"/>
        <v>36260</v>
      </c>
      <c r="C6" s="33">
        <v>2.1131210191082803</v>
      </c>
    </row>
    <row r="7" spans="1:22" x14ac:dyDescent="0.2">
      <c r="A7" s="168" t="s">
        <v>1074</v>
      </c>
      <c r="B7" s="168">
        <f t="shared" si="0"/>
        <v>36263</v>
      </c>
      <c r="C7" s="33">
        <v>2.06</v>
      </c>
    </row>
    <row r="8" spans="1:22" x14ac:dyDescent="0.2">
      <c r="A8" s="168" t="s">
        <v>1075</v>
      </c>
      <c r="B8" s="168">
        <f t="shared" si="0"/>
        <v>36264</v>
      </c>
      <c r="C8" s="33">
        <v>2.1399479843953184</v>
      </c>
    </row>
    <row r="9" spans="1:22" x14ac:dyDescent="0.2">
      <c r="A9" s="168" t="s">
        <v>1076</v>
      </c>
      <c r="B9" s="168">
        <f t="shared" si="0"/>
        <v>36265</v>
      </c>
      <c r="C9" s="33">
        <v>2.1204395604395603</v>
      </c>
    </row>
    <row r="10" spans="1:22" x14ac:dyDescent="0.2">
      <c r="A10" s="168" t="s">
        <v>1077</v>
      </c>
      <c r="B10" s="168">
        <f t="shared" si="0"/>
        <v>36266</v>
      </c>
      <c r="C10" s="33">
        <v>2.1475135135135135</v>
      </c>
    </row>
    <row r="11" spans="1:22" x14ac:dyDescent="0.2">
      <c r="A11" s="168" t="s">
        <v>1078</v>
      </c>
      <c r="B11" s="168">
        <f t="shared" si="0"/>
        <v>36267</v>
      </c>
      <c r="C11" s="33">
        <v>2.1592523364485983</v>
      </c>
    </row>
    <row r="12" spans="1:22" x14ac:dyDescent="0.2">
      <c r="A12" s="168" t="s">
        <v>1079</v>
      </c>
      <c r="B12" s="168">
        <f t="shared" si="0"/>
        <v>36270</v>
      </c>
      <c r="C12" s="33">
        <v>2.12</v>
      </c>
    </row>
    <row r="13" spans="1:22" x14ac:dyDescent="0.2">
      <c r="A13" s="168" t="s">
        <v>1080</v>
      </c>
      <c r="B13" s="168">
        <f t="shared" si="0"/>
        <v>36271</v>
      </c>
      <c r="C13" s="33">
        <v>2.186711409395973</v>
      </c>
    </row>
    <row r="14" spans="1:22" x14ac:dyDescent="0.2">
      <c r="A14" s="168" t="s">
        <v>1081</v>
      </c>
      <c r="B14" s="168">
        <f t="shared" si="0"/>
        <v>36272</v>
      </c>
      <c r="C14" s="33">
        <v>2.1800000000000002</v>
      </c>
    </row>
    <row r="15" spans="1:22" x14ac:dyDescent="0.2">
      <c r="A15" s="168" t="s">
        <v>1082</v>
      </c>
      <c r="B15" s="168">
        <f t="shared" si="0"/>
        <v>36273</v>
      </c>
      <c r="C15" s="33">
        <v>2.253288590604027</v>
      </c>
    </row>
    <row r="16" spans="1:22" x14ac:dyDescent="0.2">
      <c r="A16" s="168" t="s">
        <v>1083</v>
      </c>
      <c r="B16" s="168">
        <f t="shared" si="0"/>
        <v>36274</v>
      </c>
      <c r="C16" s="33">
        <v>2.2400000000000002</v>
      </c>
    </row>
    <row r="17" spans="1:3" x14ac:dyDescent="0.2">
      <c r="A17" s="168" t="s">
        <v>1084</v>
      </c>
      <c r="B17" s="168">
        <f t="shared" si="0"/>
        <v>36277</v>
      </c>
      <c r="C17" s="33">
        <v>2.23</v>
      </c>
    </row>
    <row r="18" spans="1:3" x14ac:dyDescent="0.2">
      <c r="A18" s="168" t="s">
        <v>1085</v>
      </c>
      <c r="B18" s="168">
        <f t="shared" si="0"/>
        <v>36278</v>
      </c>
      <c r="C18" s="33">
        <v>2.3283870967741938</v>
      </c>
    </row>
    <row r="19" spans="1:3" x14ac:dyDescent="0.2">
      <c r="A19" s="168" t="s">
        <v>1086</v>
      </c>
      <c r="B19" s="168">
        <f t="shared" si="0"/>
        <v>36279</v>
      </c>
      <c r="C19" s="33">
        <v>2.3167669172932333</v>
      </c>
    </row>
    <row r="20" spans="1:3" x14ac:dyDescent="0.2">
      <c r="A20" s="168" t="s">
        <v>1087</v>
      </c>
      <c r="B20" s="168">
        <f t="shared" si="0"/>
        <v>36280</v>
      </c>
      <c r="C20" s="33">
        <v>2.346451612903226</v>
      </c>
    </row>
    <row r="21" spans="1:3" x14ac:dyDescent="0.2">
      <c r="A21" s="168" t="s">
        <v>1088</v>
      </c>
      <c r="B21" s="168">
        <f t="shared" si="0"/>
        <v>36281</v>
      </c>
      <c r="C21" s="33">
        <v>2.2599999999999998</v>
      </c>
    </row>
    <row r="22" spans="1:3" x14ac:dyDescent="0.2">
      <c r="A22" s="168" t="s">
        <v>1089</v>
      </c>
      <c r="B22" s="168">
        <f t="shared" si="0"/>
        <v>36284</v>
      </c>
      <c r="C22" s="33">
        <v>2.2145859872611466</v>
      </c>
    </row>
    <row r="23" spans="1:3" x14ac:dyDescent="0.2">
      <c r="A23" s="168" t="s">
        <v>1090</v>
      </c>
      <c r="B23" s="168">
        <f t="shared" si="0"/>
        <v>36285</v>
      </c>
      <c r="C23" s="33">
        <v>2.3130985915492959</v>
      </c>
    </row>
    <row r="24" spans="1:3" x14ac:dyDescent="0.2">
      <c r="A24" s="168" t="s">
        <v>1091</v>
      </c>
      <c r="B24" s="168">
        <f t="shared" si="0"/>
        <v>36286</v>
      </c>
      <c r="C24" s="33">
        <v>2.36</v>
      </c>
    </row>
    <row r="25" spans="1:3" x14ac:dyDescent="0.2">
      <c r="A25" s="168" t="s">
        <v>1092</v>
      </c>
      <c r="B25" s="168">
        <f t="shared" si="0"/>
        <v>36287</v>
      </c>
      <c r="C25" s="33">
        <v>2.3304379562043795</v>
      </c>
    </row>
    <row r="26" spans="1:3" x14ac:dyDescent="0.2">
      <c r="A26" s="168" t="s">
        <v>1093</v>
      </c>
      <c r="B26" s="168">
        <f t="shared" si="0"/>
        <v>36288</v>
      </c>
      <c r="C26" s="33">
        <v>2.2664444444444443</v>
      </c>
    </row>
    <row r="27" spans="1:3" x14ac:dyDescent="0.2">
      <c r="A27" s="168" t="s">
        <v>1094</v>
      </c>
      <c r="B27" s="168">
        <f t="shared" si="0"/>
        <v>36291</v>
      </c>
      <c r="C27" s="33">
        <v>2.2506015037593987</v>
      </c>
    </row>
    <row r="28" spans="1:3" x14ac:dyDescent="0.2">
      <c r="A28" s="168" t="s">
        <v>1095</v>
      </c>
      <c r="B28" s="168">
        <f t="shared" si="0"/>
        <v>36292</v>
      </c>
      <c r="C28" s="33">
        <v>2.2912910583941604</v>
      </c>
    </row>
    <row r="29" spans="1:3" x14ac:dyDescent="0.2">
      <c r="A29" s="168" t="s">
        <v>1097</v>
      </c>
      <c r="B29" s="168">
        <f t="shared" si="0"/>
        <v>36293</v>
      </c>
      <c r="C29" s="33">
        <v>2.1916666666666669</v>
      </c>
    </row>
    <row r="30" spans="1:3" x14ac:dyDescent="0.2">
      <c r="A30" s="168" t="s">
        <v>1098</v>
      </c>
      <c r="B30" s="168">
        <f t="shared" si="0"/>
        <v>36294</v>
      </c>
      <c r="C30" s="33">
        <v>2.2092592592592593</v>
      </c>
    </row>
    <row r="31" spans="1:3" x14ac:dyDescent="0.2">
      <c r="A31" s="168" t="s">
        <v>1099</v>
      </c>
      <c r="B31" s="168">
        <f t="shared" si="0"/>
        <v>36295</v>
      </c>
      <c r="C31" s="33">
        <v>2.2599999999999998</v>
      </c>
    </row>
    <row r="32" spans="1:3" x14ac:dyDescent="0.2">
      <c r="A32" s="168" t="s">
        <v>1100</v>
      </c>
      <c r="B32" s="168">
        <f t="shared" si="0"/>
        <v>36298</v>
      </c>
      <c r="C32" s="33">
        <v>2.286</v>
      </c>
    </row>
    <row r="33" spans="1:3" x14ac:dyDescent="0.2">
      <c r="A33" s="168" t="s">
        <v>1101</v>
      </c>
      <c r="B33" s="168">
        <f t="shared" si="0"/>
        <v>36299</v>
      </c>
      <c r="C33" s="33">
        <v>2.2907619047619048</v>
      </c>
    </row>
    <row r="34" spans="1:3" x14ac:dyDescent="0.2">
      <c r="A34" s="168" t="s">
        <v>1102</v>
      </c>
      <c r="B34" s="168">
        <f t="shared" si="0"/>
        <v>36300</v>
      </c>
      <c r="C34" s="33">
        <v>2.2598095238095239</v>
      </c>
    </row>
    <row r="35" spans="1:3" x14ac:dyDescent="0.2">
      <c r="A35" s="168" t="s">
        <v>1103</v>
      </c>
      <c r="B35" s="168">
        <f t="shared" si="0"/>
        <v>36301</v>
      </c>
      <c r="C35" s="33">
        <v>2.2621052631578946</v>
      </c>
    </row>
    <row r="36" spans="1:3" x14ac:dyDescent="0.2">
      <c r="A36" s="168" t="s">
        <v>1104</v>
      </c>
      <c r="B36" s="168">
        <f t="shared" si="0"/>
        <v>36302</v>
      </c>
      <c r="C36" s="33">
        <v>2.2213793103448274</v>
      </c>
    </row>
    <row r="37" spans="1:3" x14ac:dyDescent="0.2">
      <c r="A37" s="168" t="s">
        <v>1105</v>
      </c>
      <c r="B37" s="168">
        <f t="shared" si="0"/>
        <v>36305</v>
      </c>
      <c r="C37" s="33">
        <v>2.1938808373590981</v>
      </c>
    </row>
    <row r="38" spans="1:3" x14ac:dyDescent="0.2">
      <c r="A38" s="168" t="s">
        <v>1106</v>
      </c>
      <c r="B38" s="168">
        <f t="shared" si="0"/>
        <v>36306</v>
      </c>
      <c r="C38" s="33">
        <v>2.1776470588235295</v>
      </c>
    </row>
    <row r="39" spans="1:3" x14ac:dyDescent="0.2">
      <c r="A39" s="168" t="s">
        <v>1107</v>
      </c>
      <c r="B39" s="168">
        <f t="shared" si="0"/>
        <v>36307</v>
      </c>
      <c r="C39" s="33">
        <v>2.2189075630252102</v>
      </c>
    </row>
    <row r="40" spans="1:3" x14ac:dyDescent="0.2">
      <c r="A40" s="168" t="s">
        <v>1108</v>
      </c>
      <c r="B40" s="168">
        <f t="shared" si="0"/>
        <v>36308</v>
      </c>
      <c r="C40" s="33">
        <v>2.2550228310502285</v>
      </c>
    </row>
    <row r="41" spans="1:3" x14ac:dyDescent="0.2">
      <c r="A41" s="168" t="s">
        <v>1109</v>
      </c>
      <c r="B41" s="168">
        <f t="shared" si="0"/>
        <v>36309</v>
      </c>
      <c r="C41" s="33">
        <v>2.2000000000000002</v>
      </c>
    </row>
    <row r="42" spans="1:3" x14ac:dyDescent="0.2">
      <c r="A42" s="168" t="s">
        <v>1110</v>
      </c>
      <c r="B42" s="168">
        <f t="shared" si="0"/>
        <v>36313</v>
      </c>
      <c r="C42" s="33">
        <v>2.3223053892215568</v>
      </c>
    </row>
    <row r="43" spans="1:3" x14ac:dyDescent="0.2">
      <c r="A43" s="168" t="s">
        <v>1111</v>
      </c>
      <c r="B43" s="168">
        <f t="shared" si="0"/>
        <v>36314</v>
      </c>
      <c r="C43" s="33">
        <v>2.358490566037736</v>
      </c>
    </row>
    <row r="44" spans="1:3" x14ac:dyDescent="0.2">
      <c r="A44" s="168" t="s">
        <v>1112</v>
      </c>
      <c r="B44" s="168">
        <f t="shared" si="0"/>
        <v>36315</v>
      </c>
      <c r="C44" s="33">
        <v>2.3690000000000002</v>
      </c>
    </row>
    <row r="45" spans="1:3" x14ac:dyDescent="0.2">
      <c r="A45" s="168" t="s">
        <v>1113</v>
      </c>
      <c r="B45" s="168">
        <f t="shared" si="0"/>
        <v>36316</v>
      </c>
      <c r="C45" s="33">
        <v>2.3199999999999998</v>
      </c>
    </row>
    <row r="46" spans="1:3" x14ac:dyDescent="0.2">
      <c r="A46" s="168" t="s">
        <v>1114</v>
      </c>
      <c r="B46" s="168">
        <f t="shared" si="0"/>
        <v>36319</v>
      </c>
      <c r="C46" s="33">
        <v>2.4155555555555557</v>
      </c>
    </row>
    <row r="47" spans="1:3" x14ac:dyDescent="0.2">
      <c r="A47" s="168" t="s">
        <v>1115</v>
      </c>
      <c r="B47" s="168">
        <f t="shared" si="0"/>
        <v>36320</v>
      </c>
      <c r="C47" s="33">
        <v>2.3791666666666669</v>
      </c>
    </row>
    <row r="48" spans="1:3" x14ac:dyDescent="0.2">
      <c r="A48" s="168" t="s">
        <v>1116</v>
      </c>
      <c r="B48" s="168">
        <f t="shared" si="0"/>
        <v>36321</v>
      </c>
      <c r="C48" s="33">
        <v>2.3627027027027028</v>
      </c>
    </row>
    <row r="49" spans="1:3" x14ac:dyDescent="0.2">
      <c r="A49" s="168" t="s">
        <v>1117</v>
      </c>
      <c r="B49" s="168">
        <f t="shared" si="0"/>
        <v>36322</v>
      </c>
      <c r="C49" s="33">
        <v>2.3768656716417911</v>
      </c>
    </row>
    <row r="50" spans="1:3" x14ac:dyDescent="0.2">
      <c r="A50" s="168" t="s">
        <v>1118</v>
      </c>
      <c r="B50" s="168">
        <f t="shared" si="0"/>
        <v>36323</v>
      </c>
      <c r="C50" s="33">
        <v>2.31</v>
      </c>
    </row>
    <row r="51" spans="1:3" x14ac:dyDescent="0.2">
      <c r="A51" s="168" t="s">
        <v>1119</v>
      </c>
      <c r="B51" s="168">
        <f t="shared" si="0"/>
        <v>36326</v>
      </c>
      <c r="C51" s="33">
        <v>2.2944642857142856</v>
      </c>
    </row>
    <row r="52" spans="1:3" x14ac:dyDescent="0.2">
      <c r="A52" s="168" t="s">
        <v>1120</v>
      </c>
      <c r="B52" s="168">
        <f t="shared" si="0"/>
        <v>36327</v>
      </c>
      <c r="C52" s="33">
        <v>2.2825000000000002</v>
      </c>
    </row>
    <row r="53" spans="1:3" x14ac:dyDescent="0.2">
      <c r="A53" s="168" t="s">
        <v>1121</v>
      </c>
      <c r="B53" s="168">
        <f t="shared" si="0"/>
        <v>36328</v>
      </c>
      <c r="C53" s="33">
        <v>2.2842928452579034</v>
      </c>
    </row>
    <row r="54" spans="1:3" x14ac:dyDescent="0.2">
      <c r="A54" s="168" t="s">
        <v>1122</v>
      </c>
      <c r="B54" s="168">
        <f t="shared" si="0"/>
        <v>36329</v>
      </c>
      <c r="C54" s="33">
        <v>2.2391304347826089</v>
      </c>
    </row>
    <row r="55" spans="1:3" x14ac:dyDescent="0.2">
      <c r="A55" s="168" t="s">
        <v>1123</v>
      </c>
      <c r="B55" s="168">
        <f t="shared" si="0"/>
        <v>36330</v>
      </c>
      <c r="C55" s="33">
        <v>2.25</v>
      </c>
    </row>
    <row r="56" spans="1:3" x14ac:dyDescent="0.2">
      <c r="A56" s="168" t="s">
        <v>1124</v>
      </c>
      <c r="B56" s="168">
        <f t="shared" si="0"/>
        <v>36333</v>
      </c>
      <c r="C56" s="33">
        <v>2.2149999999999999</v>
      </c>
    </row>
    <row r="57" spans="1:3" x14ac:dyDescent="0.2">
      <c r="A57" s="168" t="s">
        <v>1125</v>
      </c>
      <c r="B57" s="168">
        <f t="shared" si="0"/>
        <v>36334</v>
      </c>
      <c r="C57" s="33">
        <v>2.2241522491349479</v>
      </c>
    </row>
    <row r="58" spans="1:3" x14ac:dyDescent="0.2">
      <c r="A58" s="168" t="s">
        <v>1126</v>
      </c>
      <c r="B58" s="168">
        <f t="shared" si="0"/>
        <v>36335</v>
      </c>
      <c r="C58" s="33">
        <v>2.2397058823529412</v>
      </c>
    </row>
    <row r="59" spans="1:3" x14ac:dyDescent="0.2">
      <c r="A59" s="168" t="s">
        <v>1127</v>
      </c>
      <c r="B59" s="168">
        <f t="shared" si="0"/>
        <v>36336</v>
      </c>
      <c r="C59" s="33">
        <v>2.2515999999999998</v>
      </c>
    </row>
    <row r="60" spans="1:3" x14ac:dyDescent="0.2">
      <c r="A60" s="168" t="s">
        <v>1128</v>
      </c>
      <c r="B60" s="168">
        <f t="shared" si="0"/>
        <v>36337</v>
      </c>
      <c r="C60" s="33">
        <v>2.2872413793103448</v>
      </c>
    </row>
    <row r="61" spans="1:3" x14ac:dyDescent="0.2">
      <c r="A61" s="168" t="s">
        <v>1129</v>
      </c>
      <c r="B61" s="168">
        <f t="shared" si="0"/>
        <v>36340</v>
      </c>
      <c r="C61" s="33">
        <v>2.2470370370370372</v>
      </c>
    </row>
    <row r="62" spans="1:3" x14ac:dyDescent="0.2">
      <c r="A62" s="168" t="s">
        <v>1130</v>
      </c>
      <c r="B62" s="168">
        <f t="shared" si="0"/>
        <v>36341</v>
      </c>
      <c r="C62" s="33">
        <v>2.3274172185430464</v>
      </c>
    </row>
    <row r="63" spans="1:3" x14ac:dyDescent="0.2">
      <c r="A63" s="168" t="s">
        <v>1131</v>
      </c>
      <c r="B63" s="168">
        <f t="shared" si="0"/>
        <v>36342</v>
      </c>
      <c r="C63" s="33">
        <v>2.3124698795180723</v>
      </c>
    </row>
    <row r="64" spans="1:3" x14ac:dyDescent="0.2">
      <c r="A64" s="168" t="s">
        <v>1132</v>
      </c>
      <c r="B64" s="168">
        <f t="shared" si="0"/>
        <v>36343</v>
      </c>
      <c r="C64" s="33">
        <v>2.2720512820512822</v>
      </c>
    </row>
    <row r="65" spans="1:3" x14ac:dyDescent="0.2">
      <c r="A65" s="168" t="s">
        <v>1133</v>
      </c>
      <c r="B65" s="168">
        <f t="shared" si="0"/>
        <v>36344</v>
      </c>
      <c r="C65" s="33">
        <v>2.2666666666666666</v>
      </c>
    </row>
    <row r="66" spans="1:3" x14ac:dyDescent="0.2">
      <c r="A66" s="168" t="s">
        <v>1134</v>
      </c>
      <c r="B66" s="168">
        <f t="shared" si="0"/>
        <v>36348</v>
      </c>
      <c r="C66" s="33">
        <v>2.256153846153846</v>
      </c>
    </row>
    <row r="67" spans="1:3" x14ac:dyDescent="0.2">
      <c r="A67" s="168" t="s">
        <v>1135</v>
      </c>
      <c r="B67" s="168">
        <f t="shared" si="0"/>
        <v>36349</v>
      </c>
      <c r="C67" s="33">
        <v>2.1903614457831324</v>
      </c>
    </row>
    <row r="68" spans="1:3" x14ac:dyDescent="0.2">
      <c r="A68" s="168" t="s">
        <v>1136</v>
      </c>
      <c r="B68" s="168">
        <f t="shared" ref="B68:B131" si="1">A68+1</f>
        <v>36350</v>
      </c>
      <c r="C68" s="33">
        <v>2.1842187499999999</v>
      </c>
    </row>
    <row r="69" spans="1:3" x14ac:dyDescent="0.2">
      <c r="A69" s="168" t="s">
        <v>1137</v>
      </c>
      <c r="B69" s="168">
        <f t="shared" si="1"/>
        <v>36351</v>
      </c>
      <c r="C69" s="33">
        <v>2.1526086956521739</v>
      </c>
    </row>
    <row r="70" spans="1:3" x14ac:dyDescent="0.2">
      <c r="A70" s="168" t="s">
        <v>1138</v>
      </c>
      <c r="B70" s="168">
        <f t="shared" si="1"/>
        <v>36354</v>
      </c>
      <c r="C70" s="33">
        <v>2.1155778894472363</v>
      </c>
    </row>
    <row r="71" spans="1:3" x14ac:dyDescent="0.2">
      <c r="A71" s="168" t="s">
        <v>1139</v>
      </c>
      <c r="B71" s="168">
        <f t="shared" si="1"/>
        <v>36355</v>
      </c>
      <c r="C71" s="33">
        <v>2.1309090909090909</v>
      </c>
    </row>
    <row r="72" spans="1:3" x14ac:dyDescent="0.2">
      <c r="A72" s="168" t="s">
        <v>1140</v>
      </c>
      <c r="B72" s="168">
        <f t="shared" si="1"/>
        <v>36356</v>
      </c>
      <c r="C72" s="33">
        <v>2.1505228758169936</v>
      </c>
    </row>
    <row r="73" spans="1:3" x14ac:dyDescent="0.2">
      <c r="A73" s="168" t="s">
        <v>1141</v>
      </c>
      <c r="B73" s="168">
        <f t="shared" si="1"/>
        <v>36357</v>
      </c>
      <c r="C73" s="33">
        <v>2.1202040816326533</v>
      </c>
    </row>
    <row r="74" spans="1:3" x14ac:dyDescent="0.2">
      <c r="A74" s="168" t="s">
        <v>1142</v>
      </c>
      <c r="B74" s="168">
        <f t="shared" si="1"/>
        <v>36358</v>
      </c>
      <c r="C74" s="33">
        <v>2.1749999999999998</v>
      </c>
    </row>
    <row r="75" spans="1:3" x14ac:dyDescent="0.2">
      <c r="A75" s="168" t="s">
        <v>1143</v>
      </c>
      <c r="B75" s="168">
        <f t="shared" si="1"/>
        <v>36361</v>
      </c>
      <c r="C75" s="33">
        <v>2.1823076923076923</v>
      </c>
    </row>
    <row r="76" spans="1:3" x14ac:dyDescent="0.2">
      <c r="A76" s="168" t="s">
        <v>1144</v>
      </c>
      <c r="B76" s="168">
        <f t="shared" si="1"/>
        <v>36362</v>
      </c>
      <c r="C76" s="33">
        <v>2.2272868217054262</v>
      </c>
    </row>
    <row r="77" spans="1:3" x14ac:dyDescent="0.2">
      <c r="A77" s="168" t="s">
        <v>1145</v>
      </c>
      <c r="B77" s="168">
        <f t="shared" si="1"/>
        <v>36363</v>
      </c>
      <c r="C77" s="33">
        <v>2.25</v>
      </c>
    </row>
    <row r="78" spans="1:3" x14ac:dyDescent="0.2">
      <c r="A78" s="168" t="s">
        <v>1146</v>
      </c>
      <c r="B78" s="168">
        <f t="shared" si="1"/>
        <v>36364</v>
      </c>
      <c r="C78" s="33">
        <v>2.3083333333333331</v>
      </c>
    </row>
    <row r="79" spans="1:3" x14ac:dyDescent="0.2">
      <c r="A79" s="168" t="s">
        <v>1147</v>
      </c>
      <c r="B79" s="168">
        <f t="shared" si="1"/>
        <v>36365</v>
      </c>
      <c r="C79" s="33">
        <v>2.4293548387096773</v>
      </c>
    </row>
    <row r="80" spans="1:3" x14ac:dyDescent="0.2">
      <c r="A80" s="168" t="s">
        <v>1148</v>
      </c>
      <c r="B80" s="168">
        <f t="shared" si="1"/>
        <v>36368</v>
      </c>
      <c r="C80" s="33">
        <v>2.5379411764705884</v>
      </c>
    </row>
    <row r="81" spans="1:3" x14ac:dyDescent="0.2">
      <c r="A81" s="168" t="s">
        <v>1149</v>
      </c>
      <c r="B81" s="168">
        <f t="shared" si="1"/>
        <v>36369</v>
      </c>
      <c r="C81" s="33">
        <v>2.5392391304347828</v>
      </c>
    </row>
    <row r="82" spans="1:3" x14ac:dyDescent="0.2">
      <c r="A82" s="168" t="s">
        <v>1150</v>
      </c>
      <c r="B82" s="168">
        <f t="shared" si="1"/>
        <v>36370</v>
      </c>
      <c r="C82" s="33">
        <v>2.5755072463768114</v>
      </c>
    </row>
    <row r="83" spans="1:3" x14ac:dyDescent="0.2">
      <c r="A83" s="168" t="s">
        <v>1151</v>
      </c>
      <c r="B83" s="168">
        <f t="shared" si="1"/>
        <v>36371</v>
      </c>
      <c r="C83" s="33">
        <v>2.6689898989898988</v>
      </c>
    </row>
    <row r="84" spans="1:3" x14ac:dyDescent="0.2">
      <c r="A84" s="168" t="s">
        <v>1152</v>
      </c>
      <c r="B84" s="168">
        <f t="shared" si="1"/>
        <v>36372</v>
      </c>
      <c r="C84" s="33">
        <v>2.56</v>
      </c>
    </row>
    <row r="85" spans="1:3" x14ac:dyDescent="0.2">
      <c r="A85" s="168" t="s">
        <v>1153</v>
      </c>
      <c r="B85" s="168">
        <f t="shared" si="1"/>
        <v>36375</v>
      </c>
      <c r="C85" s="33">
        <v>2.5085496183206106</v>
      </c>
    </row>
    <row r="86" spans="1:3" x14ac:dyDescent="0.2">
      <c r="A86" s="168" t="s">
        <v>1154</v>
      </c>
      <c r="B86" s="168">
        <f t="shared" si="1"/>
        <v>36376</v>
      </c>
      <c r="C86" s="33">
        <v>2.59</v>
      </c>
    </row>
    <row r="87" spans="1:3" x14ac:dyDescent="0.2">
      <c r="A87" s="168" t="s">
        <v>1155</v>
      </c>
      <c r="B87" s="168">
        <f t="shared" si="1"/>
        <v>36377</v>
      </c>
      <c r="C87" s="33">
        <v>2.6300199600798404</v>
      </c>
    </row>
    <row r="88" spans="1:3" x14ac:dyDescent="0.2">
      <c r="A88" s="168" t="s">
        <v>1156</v>
      </c>
      <c r="B88" s="168">
        <f t="shared" si="1"/>
        <v>36378</v>
      </c>
      <c r="C88" s="33">
        <v>2.661</v>
      </c>
    </row>
    <row r="89" spans="1:3" x14ac:dyDescent="0.2">
      <c r="A89" s="168" t="s">
        <v>1157</v>
      </c>
      <c r="B89" s="168">
        <f t="shared" si="1"/>
        <v>36379</v>
      </c>
      <c r="C89" s="33">
        <v>2.6806451612903226</v>
      </c>
    </row>
    <row r="90" spans="1:3" x14ac:dyDescent="0.2">
      <c r="A90" s="168" t="s">
        <v>1158</v>
      </c>
      <c r="B90" s="168">
        <f t="shared" si="1"/>
        <v>36382</v>
      </c>
      <c r="C90" s="33">
        <v>2.7212121212121212</v>
      </c>
    </row>
    <row r="91" spans="1:3" x14ac:dyDescent="0.2">
      <c r="A91" s="168" t="s">
        <v>1159</v>
      </c>
      <c r="B91" s="168">
        <f t="shared" si="1"/>
        <v>36383</v>
      </c>
      <c r="C91" s="33">
        <v>2.7629357798165137</v>
      </c>
    </row>
    <row r="92" spans="1:3" x14ac:dyDescent="0.2">
      <c r="A92" s="168" t="s">
        <v>1160</v>
      </c>
      <c r="B92" s="168">
        <f t="shared" si="1"/>
        <v>36384</v>
      </c>
      <c r="C92" s="33">
        <v>2.779054054054054</v>
      </c>
    </row>
    <row r="93" spans="1:3" x14ac:dyDescent="0.2">
      <c r="A93" s="168" t="s">
        <v>1161</v>
      </c>
      <c r="B93" s="168">
        <f t="shared" si="1"/>
        <v>36385</v>
      </c>
      <c r="C93" s="33">
        <v>2.7497222222222222</v>
      </c>
    </row>
    <row r="94" spans="1:3" x14ac:dyDescent="0.2">
      <c r="A94" s="168" t="s">
        <v>1162</v>
      </c>
      <c r="B94" s="168">
        <f t="shared" si="1"/>
        <v>36386</v>
      </c>
      <c r="C94" s="33">
        <v>2.7029166666666669</v>
      </c>
    </row>
    <row r="95" spans="1:3" x14ac:dyDescent="0.2">
      <c r="A95" s="168" t="s">
        <v>1163</v>
      </c>
      <c r="B95" s="168">
        <f t="shared" si="1"/>
        <v>36389</v>
      </c>
      <c r="C95" s="33">
        <v>2.7302312138728322</v>
      </c>
    </row>
    <row r="96" spans="1:3" x14ac:dyDescent="0.2">
      <c r="A96" s="168" t="s">
        <v>1164</v>
      </c>
      <c r="B96" s="168">
        <f t="shared" si="1"/>
        <v>36390</v>
      </c>
      <c r="C96" s="33">
        <v>2.6984154175588864</v>
      </c>
    </row>
    <row r="97" spans="1:3" x14ac:dyDescent="0.2">
      <c r="A97" s="168" t="s">
        <v>1165</v>
      </c>
      <c r="B97" s="168">
        <f t="shared" si="1"/>
        <v>36391</v>
      </c>
      <c r="C97" s="33">
        <v>2.7493388429752068</v>
      </c>
    </row>
    <row r="98" spans="1:3" x14ac:dyDescent="0.2">
      <c r="A98" s="168" t="s">
        <v>1166</v>
      </c>
      <c r="B98" s="168">
        <f t="shared" si="1"/>
        <v>36392</v>
      </c>
      <c r="C98" s="33">
        <v>2.87</v>
      </c>
    </row>
    <row r="99" spans="1:3" x14ac:dyDescent="0.2">
      <c r="A99" s="168" t="s">
        <v>1167</v>
      </c>
      <c r="B99" s="168">
        <f t="shared" si="1"/>
        <v>36393</v>
      </c>
      <c r="C99" s="33">
        <v>2.9559550561797754</v>
      </c>
    </row>
    <row r="100" spans="1:3" x14ac:dyDescent="0.2">
      <c r="A100" s="168" t="s">
        <v>1168</v>
      </c>
      <c r="B100" s="168">
        <f t="shared" si="1"/>
        <v>36396</v>
      </c>
      <c r="C100" s="33">
        <v>2.9382394366197184</v>
      </c>
    </row>
    <row r="101" spans="1:3" x14ac:dyDescent="0.2">
      <c r="A101" s="168" t="s">
        <v>1169</v>
      </c>
      <c r="B101" s="168">
        <f t="shared" si="1"/>
        <v>36397</v>
      </c>
      <c r="C101" s="33">
        <v>3.0067289719626169</v>
      </c>
    </row>
    <row r="102" spans="1:3" x14ac:dyDescent="0.2">
      <c r="A102" s="168" t="s">
        <v>1170</v>
      </c>
      <c r="B102" s="168">
        <f t="shared" si="1"/>
        <v>36398</v>
      </c>
      <c r="C102" s="33">
        <v>3.0793137254901959</v>
      </c>
    </row>
    <row r="103" spans="1:3" x14ac:dyDescent="0.2">
      <c r="A103" s="168" t="s">
        <v>1171</v>
      </c>
      <c r="B103" s="168">
        <f t="shared" si="1"/>
        <v>36399</v>
      </c>
      <c r="C103" s="33">
        <v>2.9738028169014084</v>
      </c>
    </row>
    <row r="104" spans="1:3" x14ac:dyDescent="0.2">
      <c r="A104" s="168" t="s">
        <v>1172</v>
      </c>
      <c r="B104" s="168">
        <f t="shared" si="1"/>
        <v>36400</v>
      </c>
      <c r="C104" s="33">
        <v>2.86</v>
      </c>
    </row>
    <row r="105" spans="1:3" x14ac:dyDescent="0.2">
      <c r="A105" s="168" t="s">
        <v>1173</v>
      </c>
      <c r="B105" s="168">
        <f t="shared" si="1"/>
        <v>36403</v>
      </c>
      <c r="C105" s="33">
        <v>2.8490000000000002</v>
      </c>
    </row>
    <row r="106" spans="1:3" x14ac:dyDescent="0.2">
      <c r="A106" s="168" t="s">
        <v>1174</v>
      </c>
      <c r="B106" s="168">
        <f t="shared" si="1"/>
        <v>36404</v>
      </c>
      <c r="C106" s="33">
        <v>2.8862204724409448</v>
      </c>
    </row>
    <row r="107" spans="1:3" x14ac:dyDescent="0.2">
      <c r="A107" s="168" t="s">
        <v>1175</v>
      </c>
      <c r="B107" s="168">
        <f t="shared" si="1"/>
        <v>36405</v>
      </c>
      <c r="C107" s="33">
        <v>2.725929203539823</v>
      </c>
    </row>
    <row r="108" spans="1:3" x14ac:dyDescent="0.2">
      <c r="A108" s="168" t="s">
        <v>1176</v>
      </c>
      <c r="B108" s="168">
        <f t="shared" si="1"/>
        <v>36406</v>
      </c>
      <c r="C108" s="33">
        <v>2.5717518248175182</v>
      </c>
    </row>
    <row r="109" spans="1:3" x14ac:dyDescent="0.2">
      <c r="A109" s="168" t="s">
        <v>1177</v>
      </c>
      <c r="B109" s="168">
        <f t="shared" si="1"/>
        <v>36407</v>
      </c>
      <c r="C109" s="33">
        <v>2.4700000000000002</v>
      </c>
    </row>
    <row r="110" spans="1:3" x14ac:dyDescent="0.2">
      <c r="A110" s="168" t="s">
        <v>1178</v>
      </c>
      <c r="B110" s="168">
        <f t="shared" si="1"/>
        <v>36411</v>
      </c>
      <c r="C110" s="33">
        <v>2.5646902654867256</v>
      </c>
    </row>
    <row r="111" spans="1:3" x14ac:dyDescent="0.2">
      <c r="A111" s="168" t="s">
        <v>1179</v>
      </c>
      <c r="B111" s="168">
        <f t="shared" si="1"/>
        <v>36412</v>
      </c>
      <c r="C111" s="33">
        <v>2.6661538461538461</v>
      </c>
    </row>
    <row r="112" spans="1:3" x14ac:dyDescent="0.2">
      <c r="A112" s="168" t="s">
        <v>1180</v>
      </c>
      <c r="B112" s="168">
        <f t="shared" si="1"/>
        <v>36413</v>
      </c>
      <c r="C112" s="33">
        <v>2.7553645833333333</v>
      </c>
    </row>
    <row r="113" spans="1:3" x14ac:dyDescent="0.2">
      <c r="A113" s="168" t="s">
        <v>1181</v>
      </c>
      <c r="B113" s="168">
        <f t="shared" si="1"/>
        <v>36414</v>
      </c>
      <c r="C113" s="33">
        <v>2.8413043478260871</v>
      </c>
    </row>
    <row r="114" spans="1:3" x14ac:dyDescent="0.2">
      <c r="A114" s="168" t="s">
        <v>1182</v>
      </c>
      <c r="B114" s="168">
        <f t="shared" si="1"/>
        <v>36417</v>
      </c>
      <c r="C114" s="33">
        <v>2.8320512820512822</v>
      </c>
    </row>
    <row r="115" spans="1:3" x14ac:dyDescent="0.2">
      <c r="A115" s="168" t="s">
        <v>1183</v>
      </c>
      <c r="B115" s="168">
        <f t="shared" si="1"/>
        <v>36418</v>
      </c>
      <c r="C115" s="33">
        <v>2.6641463414634146</v>
      </c>
    </row>
    <row r="116" spans="1:3" x14ac:dyDescent="0.2">
      <c r="A116" s="168" t="s">
        <v>1184</v>
      </c>
      <c r="B116" s="168">
        <f t="shared" si="1"/>
        <v>36419</v>
      </c>
      <c r="C116" s="33">
        <v>2.5255737704918033</v>
      </c>
    </row>
    <row r="117" spans="1:3" x14ac:dyDescent="0.2">
      <c r="A117" s="168" t="s">
        <v>1185</v>
      </c>
      <c r="B117" s="168">
        <f t="shared" si="1"/>
        <v>36420</v>
      </c>
      <c r="C117" s="33">
        <v>2.4881944444444444</v>
      </c>
    </row>
    <row r="118" spans="1:3" x14ac:dyDescent="0.2">
      <c r="A118" s="168" t="s">
        <v>1186</v>
      </c>
      <c r="B118" s="168">
        <f t="shared" si="1"/>
        <v>36421</v>
      </c>
      <c r="C118" s="33">
        <v>2.4709374999999998</v>
      </c>
    </row>
    <row r="119" spans="1:3" x14ac:dyDescent="0.2">
      <c r="A119" s="168" t="s">
        <v>1187</v>
      </c>
      <c r="B119" s="168">
        <f t="shared" si="1"/>
        <v>36424</v>
      </c>
      <c r="C119" s="33">
        <v>2.4948275862068967</v>
      </c>
    </row>
    <row r="120" spans="1:3" x14ac:dyDescent="0.2">
      <c r="A120" s="168" t="s">
        <v>1188</v>
      </c>
      <c r="B120" s="168">
        <f t="shared" si="1"/>
        <v>36425</v>
      </c>
      <c r="C120" s="33">
        <v>2.3134999999999999</v>
      </c>
    </row>
    <row r="121" spans="1:3" x14ac:dyDescent="0.2">
      <c r="A121" s="168" t="s">
        <v>1189</v>
      </c>
      <c r="B121" s="168">
        <f t="shared" si="1"/>
        <v>36426</v>
      </c>
      <c r="C121" s="33">
        <v>2.3009009009009009</v>
      </c>
    </row>
    <row r="122" spans="1:3" x14ac:dyDescent="0.2">
      <c r="A122" s="168" t="s">
        <v>1190</v>
      </c>
      <c r="B122" s="168">
        <f t="shared" si="1"/>
        <v>36427</v>
      </c>
      <c r="C122" s="33">
        <v>2.4935353535353535</v>
      </c>
    </row>
    <row r="123" spans="1:3" x14ac:dyDescent="0.2">
      <c r="A123" s="168" t="s">
        <v>1191</v>
      </c>
      <c r="B123" s="168">
        <f t="shared" si="1"/>
        <v>36428</v>
      </c>
      <c r="C123" s="33">
        <v>2.5776190476190477</v>
      </c>
    </row>
    <row r="124" spans="1:3" x14ac:dyDescent="0.2">
      <c r="A124" s="168" t="s">
        <v>1192</v>
      </c>
      <c r="B124" s="168">
        <f t="shared" si="1"/>
        <v>36431</v>
      </c>
      <c r="C124" s="33">
        <v>2.5106611570247934</v>
      </c>
    </row>
    <row r="125" spans="1:3" x14ac:dyDescent="0.2">
      <c r="A125" s="168" t="s">
        <v>1193</v>
      </c>
      <c r="B125" s="168">
        <f t="shared" si="1"/>
        <v>36432</v>
      </c>
      <c r="C125" s="33">
        <v>2.5329927007299271</v>
      </c>
    </row>
    <row r="126" spans="1:3" x14ac:dyDescent="0.2">
      <c r="A126" s="168" t="s">
        <v>1194</v>
      </c>
      <c r="B126" s="168">
        <f t="shared" si="1"/>
        <v>36433</v>
      </c>
      <c r="C126" s="33">
        <v>2.5703937007874016</v>
      </c>
    </row>
    <row r="127" spans="1:3" x14ac:dyDescent="0.2">
      <c r="A127" s="168" t="s">
        <v>1195</v>
      </c>
      <c r="B127" s="168">
        <f t="shared" si="1"/>
        <v>36434</v>
      </c>
      <c r="C127" s="33">
        <v>2.3330909090909091</v>
      </c>
    </row>
    <row r="128" spans="1:3" x14ac:dyDescent="0.2">
      <c r="A128" s="168" t="s">
        <v>1196</v>
      </c>
      <c r="B128" s="168">
        <f t="shared" si="1"/>
        <v>36435</v>
      </c>
      <c r="C128" s="33">
        <v>2.3486567164179104</v>
      </c>
    </row>
    <row r="129" spans="1:3" x14ac:dyDescent="0.2">
      <c r="A129" s="168" t="s">
        <v>1197</v>
      </c>
      <c r="B129" s="168">
        <f t="shared" si="1"/>
        <v>36438</v>
      </c>
      <c r="C129" s="33">
        <v>2.4683783783783784</v>
      </c>
    </row>
    <row r="130" spans="1:3" x14ac:dyDescent="0.2">
      <c r="A130" s="168" t="s">
        <v>1198</v>
      </c>
      <c r="B130" s="168">
        <f t="shared" si="1"/>
        <v>36439</v>
      </c>
      <c r="C130" s="33">
        <v>2.4409574468085107</v>
      </c>
    </row>
    <row r="131" spans="1:3" x14ac:dyDescent="0.2">
      <c r="A131" s="168" t="s">
        <v>1199</v>
      </c>
      <c r="B131" s="168">
        <f t="shared" si="1"/>
        <v>36440</v>
      </c>
      <c r="C131" s="33">
        <v>2.4716901408450704</v>
      </c>
    </row>
    <row r="132" spans="1:3" x14ac:dyDescent="0.2">
      <c r="A132" s="168" t="s">
        <v>1200</v>
      </c>
      <c r="B132" s="168">
        <f t="shared" ref="B132:B195" si="2">A132+1</f>
        <v>36441</v>
      </c>
      <c r="C132" s="33">
        <v>2.4968333333333335</v>
      </c>
    </row>
    <row r="133" spans="1:3" x14ac:dyDescent="0.2">
      <c r="A133" s="168" t="s">
        <v>1201</v>
      </c>
      <c r="B133" s="168">
        <f t="shared" si="2"/>
        <v>36442</v>
      </c>
      <c r="C133" s="33">
        <v>2.3491666666666666</v>
      </c>
    </row>
    <row r="134" spans="1:3" x14ac:dyDescent="0.2">
      <c r="A134" s="168" t="s">
        <v>1202</v>
      </c>
      <c r="B134" s="168">
        <f t="shared" si="2"/>
        <v>36445</v>
      </c>
      <c r="C134" s="33">
        <v>2.52</v>
      </c>
    </row>
    <row r="135" spans="1:3" x14ac:dyDescent="0.2">
      <c r="A135" s="168" t="s">
        <v>1203</v>
      </c>
      <c r="B135" s="168">
        <f t="shared" si="2"/>
        <v>36446</v>
      </c>
      <c r="C135" s="33">
        <v>2.6517319277108435</v>
      </c>
    </row>
    <row r="136" spans="1:3" x14ac:dyDescent="0.2">
      <c r="A136" s="168" t="s">
        <v>1204</v>
      </c>
      <c r="B136" s="168">
        <f t="shared" si="2"/>
        <v>36447</v>
      </c>
      <c r="C136" s="33">
        <v>2.8024615384615386</v>
      </c>
    </row>
    <row r="137" spans="1:3" x14ac:dyDescent="0.2">
      <c r="A137" s="168" t="s">
        <v>1205</v>
      </c>
      <c r="B137" s="168">
        <f t="shared" si="2"/>
        <v>36448</v>
      </c>
      <c r="C137" s="33">
        <v>2.7087283236994222</v>
      </c>
    </row>
    <row r="138" spans="1:3" x14ac:dyDescent="0.2">
      <c r="A138" s="168" t="s">
        <v>1206</v>
      </c>
      <c r="B138" s="168">
        <f t="shared" si="2"/>
        <v>36449</v>
      </c>
      <c r="C138" s="33">
        <v>2.6566666666666667</v>
      </c>
    </row>
    <row r="139" spans="1:3" x14ac:dyDescent="0.2">
      <c r="A139" s="168" t="s">
        <v>1207</v>
      </c>
      <c r="B139" s="168">
        <f t="shared" si="2"/>
        <v>36452</v>
      </c>
      <c r="C139" s="33">
        <v>2.8174789915966385</v>
      </c>
    </row>
    <row r="140" spans="1:3" x14ac:dyDescent="0.2">
      <c r="A140" s="168" t="s">
        <v>1208</v>
      </c>
      <c r="B140" s="168">
        <f t="shared" si="2"/>
        <v>36453</v>
      </c>
      <c r="C140" s="33">
        <v>2.8884931506849316</v>
      </c>
    </row>
    <row r="141" spans="1:3" x14ac:dyDescent="0.2">
      <c r="A141" s="168" t="s">
        <v>1209</v>
      </c>
      <c r="B141" s="168">
        <f t="shared" si="2"/>
        <v>36454</v>
      </c>
      <c r="C141" s="33">
        <v>2.9008510638297871</v>
      </c>
    </row>
    <row r="142" spans="1:3" x14ac:dyDescent="0.2">
      <c r="A142" s="168" t="s">
        <v>1210</v>
      </c>
      <c r="B142" s="168">
        <f t="shared" si="2"/>
        <v>36455</v>
      </c>
      <c r="C142" s="33">
        <v>2.9904575163398692</v>
      </c>
    </row>
    <row r="143" spans="1:3" x14ac:dyDescent="0.2">
      <c r="A143" s="168" t="s">
        <v>1211</v>
      </c>
      <c r="B143" s="168">
        <f t="shared" si="2"/>
        <v>36456</v>
      </c>
      <c r="C143" s="33">
        <v>3.004</v>
      </c>
    </row>
    <row r="144" spans="1:3" x14ac:dyDescent="0.2">
      <c r="A144" s="168" t="s">
        <v>1212</v>
      </c>
      <c r="B144" s="168">
        <f t="shared" si="2"/>
        <v>36459</v>
      </c>
      <c r="C144" s="33">
        <v>2.9766101694915252</v>
      </c>
    </row>
    <row r="145" spans="1:3" x14ac:dyDescent="0.2">
      <c r="A145" s="168" t="s">
        <v>1213</v>
      </c>
      <c r="B145" s="168">
        <f t="shared" si="2"/>
        <v>36460</v>
      </c>
      <c r="C145" s="33">
        <v>2.9718055555555556</v>
      </c>
    </row>
    <row r="146" spans="1:3" x14ac:dyDescent="0.2">
      <c r="A146" s="168" t="s">
        <v>1214</v>
      </c>
      <c r="B146" s="168">
        <f t="shared" si="2"/>
        <v>36461</v>
      </c>
      <c r="C146" s="33">
        <v>3.02</v>
      </c>
    </row>
    <row r="147" spans="1:3" x14ac:dyDescent="0.2">
      <c r="A147" s="168" t="s">
        <v>1215</v>
      </c>
      <c r="B147" s="168">
        <f t="shared" si="2"/>
        <v>36462</v>
      </c>
      <c r="C147" s="33">
        <v>2.9961157024793388</v>
      </c>
    </row>
    <row r="148" spans="1:3" x14ac:dyDescent="0.2">
      <c r="A148" s="168" t="s">
        <v>1216</v>
      </c>
      <c r="B148" s="168">
        <f t="shared" si="2"/>
        <v>36463</v>
      </c>
      <c r="C148" s="33">
        <v>2.7975510204081631</v>
      </c>
    </row>
    <row r="149" spans="1:3" x14ac:dyDescent="0.2">
      <c r="A149" s="168" t="s">
        <v>1217</v>
      </c>
      <c r="B149" s="168">
        <f t="shared" si="2"/>
        <v>36466</v>
      </c>
      <c r="C149" s="33">
        <v>2.7446666666666668</v>
      </c>
    </row>
    <row r="150" spans="1:3" x14ac:dyDescent="0.2">
      <c r="A150" s="168" t="s">
        <v>1218</v>
      </c>
      <c r="B150" s="168">
        <f t="shared" si="2"/>
        <v>36467</v>
      </c>
      <c r="C150" s="33">
        <v>2.8144615384615386</v>
      </c>
    </row>
    <row r="151" spans="1:3" x14ac:dyDescent="0.2">
      <c r="A151" s="168" t="s">
        <v>1219</v>
      </c>
      <c r="B151" s="168">
        <f t="shared" si="2"/>
        <v>36468</v>
      </c>
      <c r="C151" s="33">
        <v>2.8522413793103447</v>
      </c>
    </row>
    <row r="152" spans="1:3" x14ac:dyDescent="0.2">
      <c r="A152" s="168" t="s">
        <v>1220</v>
      </c>
      <c r="B152" s="168">
        <f t="shared" si="2"/>
        <v>36469</v>
      </c>
      <c r="C152" s="33">
        <v>2.7454954954954953</v>
      </c>
    </row>
    <row r="153" spans="1:3" x14ac:dyDescent="0.2">
      <c r="A153" s="168" t="s">
        <v>1221</v>
      </c>
      <c r="B153" s="168">
        <f t="shared" si="2"/>
        <v>36470</v>
      </c>
      <c r="C153" s="33">
        <v>2.6388095238095239</v>
      </c>
    </row>
    <row r="154" spans="1:3" x14ac:dyDescent="0.2">
      <c r="A154" s="168" t="s">
        <v>1222</v>
      </c>
      <c r="B154" s="168">
        <f t="shared" si="2"/>
        <v>36473</v>
      </c>
      <c r="C154" s="33">
        <v>2.6016666666666666</v>
      </c>
    </row>
    <row r="155" spans="1:3" x14ac:dyDescent="0.2">
      <c r="A155" s="168" t="s">
        <v>1223</v>
      </c>
      <c r="B155" s="168">
        <f t="shared" si="2"/>
        <v>36474</v>
      </c>
      <c r="C155" s="33">
        <v>2.4534935163996949</v>
      </c>
    </row>
    <row r="156" spans="1:3" x14ac:dyDescent="0.2">
      <c r="A156" s="168" t="s">
        <v>1224</v>
      </c>
      <c r="B156" s="168">
        <f t="shared" si="2"/>
        <v>36475</v>
      </c>
      <c r="C156" s="33">
        <v>2.397496229260935</v>
      </c>
    </row>
    <row r="157" spans="1:3" x14ac:dyDescent="0.2">
      <c r="A157" s="168" t="s">
        <v>1225</v>
      </c>
      <c r="B157" s="168">
        <f t="shared" si="2"/>
        <v>36476</v>
      </c>
      <c r="C157" s="33">
        <v>2.3930213934332456</v>
      </c>
    </row>
    <row r="158" spans="1:3" x14ac:dyDescent="0.2">
      <c r="A158" s="168" t="s">
        <v>1226</v>
      </c>
      <c r="B158" s="168">
        <f t="shared" si="2"/>
        <v>36477</v>
      </c>
      <c r="C158" s="33">
        <v>2.1502421307506054</v>
      </c>
    </row>
    <row r="159" spans="1:3" x14ac:dyDescent="0.2">
      <c r="A159" s="168" t="s">
        <v>1227</v>
      </c>
      <c r="B159" s="168">
        <f t="shared" si="2"/>
        <v>36480</v>
      </c>
      <c r="C159" s="33">
        <v>2.3164444444444445</v>
      </c>
    </row>
    <row r="160" spans="1:3" x14ac:dyDescent="0.2">
      <c r="A160" s="168" t="s">
        <v>1228</v>
      </c>
      <c r="B160" s="168">
        <f t="shared" si="2"/>
        <v>36481</v>
      </c>
      <c r="C160" s="33">
        <v>2.2296857177526999</v>
      </c>
    </row>
    <row r="161" spans="1:3" x14ac:dyDescent="0.2">
      <c r="A161" s="168" t="s">
        <v>1229</v>
      </c>
      <c r="B161" s="168">
        <f t="shared" si="2"/>
        <v>36482</v>
      </c>
      <c r="C161" s="33">
        <v>2.2474297947361794</v>
      </c>
    </row>
    <row r="162" spans="1:3" x14ac:dyDescent="0.2">
      <c r="A162" s="168" t="s">
        <v>1230</v>
      </c>
      <c r="B162" s="168">
        <f t="shared" si="2"/>
        <v>36483</v>
      </c>
      <c r="C162" s="33">
        <v>2.223592736705577</v>
      </c>
    </row>
    <row r="163" spans="1:3" x14ac:dyDescent="0.2">
      <c r="A163" s="168" t="s">
        <v>1231</v>
      </c>
      <c r="B163" s="168">
        <f t="shared" si="2"/>
        <v>36484</v>
      </c>
      <c r="C163" s="33">
        <v>2.1559183673469389</v>
      </c>
    </row>
    <row r="164" spans="1:3" x14ac:dyDescent="0.2">
      <c r="A164" s="168" t="s">
        <v>1232</v>
      </c>
      <c r="B164" s="168">
        <f t="shared" si="2"/>
        <v>36487</v>
      </c>
      <c r="C164" s="33">
        <v>2.0418103448275864</v>
      </c>
    </row>
    <row r="165" spans="1:3" x14ac:dyDescent="0.2">
      <c r="A165" s="168" t="s">
        <v>1233</v>
      </c>
      <c r="B165" s="168">
        <f t="shared" si="2"/>
        <v>36488</v>
      </c>
      <c r="C165" s="33">
        <v>1.99</v>
      </c>
    </row>
    <row r="166" spans="1:3" x14ac:dyDescent="0.2">
      <c r="A166" s="168" t="s">
        <v>1235</v>
      </c>
      <c r="B166" s="168">
        <f t="shared" si="2"/>
        <v>36489</v>
      </c>
      <c r="C166" s="33">
        <v>1.9364957264957265</v>
      </c>
    </row>
    <row r="167" spans="1:3" x14ac:dyDescent="0.2">
      <c r="A167" s="168" t="s">
        <v>1236</v>
      </c>
      <c r="B167" s="168">
        <f t="shared" si="2"/>
        <v>36494</v>
      </c>
      <c r="C167" s="33">
        <v>2.217802197802198</v>
      </c>
    </row>
    <row r="168" spans="1:3" x14ac:dyDescent="0.2">
      <c r="A168" s="168" t="s">
        <v>1263</v>
      </c>
      <c r="B168" s="168">
        <f t="shared" si="2"/>
        <v>36495</v>
      </c>
      <c r="C168" s="33">
        <v>2.2030864197530864</v>
      </c>
    </row>
    <row r="169" spans="1:3" x14ac:dyDescent="0.2">
      <c r="A169" s="168" t="s">
        <v>1264</v>
      </c>
      <c r="B169" s="168">
        <f t="shared" si="2"/>
        <v>36496</v>
      </c>
      <c r="C169" s="33">
        <v>2.1826662444585181</v>
      </c>
    </row>
    <row r="170" spans="1:3" x14ac:dyDescent="0.2">
      <c r="A170" s="168" t="s">
        <v>1265</v>
      </c>
      <c r="B170" s="168">
        <f t="shared" si="2"/>
        <v>36497</v>
      </c>
      <c r="C170" s="33">
        <v>2.1855000000000002</v>
      </c>
    </row>
    <row r="171" spans="1:3" x14ac:dyDescent="0.2">
      <c r="A171" s="168" t="s">
        <v>1266</v>
      </c>
      <c r="B171" s="168">
        <f t="shared" si="2"/>
        <v>36498</v>
      </c>
      <c r="C171" s="33">
        <v>2.1772413793103449</v>
      </c>
    </row>
    <row r="172" spans="1:3" x14ac:dyDescent="0.2">
      <c r="A172" s="168" t="s">
        <v>1267</v>
      </c>
      <c r="B172" s="168">
        <f t="shared" si="2"/>
        <v>36501</v>
      </c>
      <c r="C172" s="33">
        <v>2.1784090909090907</v>
      </c>
    </row>
    <row r="173" spans="1:3" x14ac:dyDescent="0.2">
      <c r="A173" s="168" t="s">
        <v>1268</v>
      </c>
      <c r="B173" s="168">
        <f t="shared" si="2"/>
        <v>36502</v>
      </c>
      <c r="C173" s="33">
        <v>2.1656603773584906</v>
      </c>
    </row>
    <row r="174" spans="1:3" x14ac:dyDescent="0.2">
      <c r="A174" s="168" t="s">
        <v>1269</v>
      </c>
      <c r="B174" s="168">
        <f t="shared" si="2"/>
        <v>36503</v>
      </c>
      <c r="C174" s="33">
        <v>2.2355045871559631</v>
      </c>
    </row>
    <row r="175" spans="1:3" x14ac:dyDescent="0.2">
      <c r="A175" s="168" t="s">
        <v>1270</v>
      </c>
      <c r="B175" s="168">
        <f t="shared" si="2"/>
        <v>36504</v>
      </c>
      <c r="C175" s="33">
        <v>2.2084615384615383</v>
      </c>
    </row>
    <row r="176" spans="1:3" x14ac:dyDescent="0.2">
      <c r="A176" s="168" t="s">
        <v>1271</v>
      </c>
      <c r="B176" s="168">
        <f t="shared" si="2"/>
        <v>36505</v>
      </c>
      <c r="C176" s="33">
        <v>2.2696721311475412</v>
      </c>
    </row>
    <row r="177" spans="1:3" x14ac:dyDescent="0.2">
      <c r="A177" s="168" t="s">
        <v>1272</v>
      </c>
      <c r="B177" s="168">
        <f t="shared" si="2"/>
        <v>36508</v>
      </c>
      <c r="C177" s="33">
        <v>2.3365333333333331</v>
      </c>
    </row>
    <row r="178" spans="1:3" x14ac:dyDescent="0.2">
      <c r="A178" s="168" t="s">
        <v>1273</v>
      </c>
      <c r="B178" s="168">
        <f t="shared" si="2"/>
        <v>36509</v>
      </c>
      <c r="C178" s="33">
        <v>2.4921042830540037</v>
      </c>
    </row>
    <row r="179" spans="1:3" x14ac:dyDescent="0.2">
      <c r="A179" s="168" t="s">
        <v>1274</v>
      </c>
      <c r="B179" s="168">
        <f t="shared" si="2"/>
        <v>36510</v>
      </c>
      <c r="C179" s="33">
        <v>2.5711607142857145</v>
      </c>
    </row>
    <row r="180" spans="1:3" x14ac:dyDescent="0.2">
      <c r="A180" s="168" t="s">
        <v>1275</v>
      </c>
      <c r="B180" s="168">
        <f t="shared" si="2"/>
        <v>36511</v>
      </c>
      <c r="C180" s="33">
        <v>2.5240776699029128</v>
      </c>
    </row>
    <row r="181" spans="1:3" x14ac:dyDescent="0.2">
      <c r="A181" s="168" t="s">
        <v>1276</v>
      </c>
      <c r="B181" s="168">
        <f t="shared" si="2"/>
        <v>36512</v>
      </c>
      <c r="C181" s="33">
        <v>2.5604520795660037</v>
      </c>
    </row>
    <row r="182" spans="1:3" x14ac:dyDescent="0.2">
      <c r="A182" s="168" t="s">
        <v>1277</v>
      </c>
      <c r="B182" s="168">
        <f t="shared" si="2"/>
        <v>36515</v>
      </c>
      <c r="C182" s="33">
        <v>2.6733260008395288</v>
      </c>
    </row>
    <row r="183" spans="1:3" x14ac:dyDescent="0.2">
      <c r="A183" s="168" t="s">
        <v>1278</v>
      </c>
      <c r="B183" s="168">
        <f t="shared" si="2"/>
        <v>36516</v>
      </c>
      <c r="C183" s="33">
        <v>2.61</v>
      </c>
    </row>
    <row r="184" spans="1:3" x14ac:dyDescent="0.2">
      <c r="A184" s="168" t="s">
        <v>1279</v>
      </c>
      <c r="B184" s="168">
        <f t="shared" si="2"/>
        <v>36517</v>
      </c>
      <c r="C184" s="33">
        <v>2.4370270270270269</v>
      </c>
    </row>
    <row r="185" spans="1:3" x14ac:dyDescent="0.2">
      <c r="A185" s="168" t="s">
        <v>1280</v>
      </c>
      <c r="B185" s="168">
        <f t="shared" si="2"/>
        <v>36518</v>
      </c>
      <c r="C185" s="33">
        <v>2.44</v>
      </c>
    </row>
    <row r="186" spans="1:3" x14ac:dyDescent="0.2">
      <c r="A186" s="168" t="s">
        <v>1281</v>
      </c>
      <c r="B186" s="168">
        <f t="shared" si="2"/>
        <v>36522</v>
      </c>
      <c r="C186" s="33">
        <v>2.3603157894736841</v>
      </c>
    </row>
    <row r="187" spans="1:3" x14ac:dyDescent="0.2">
      <c r="A187" s="168" t="s">
        <v>1282</v>
      </c>
      <c r="B187" s="168">
        <f t="shared" si="2"/>
        <v>36523</v>
      </c>
      <c r="C187" s="33">
        <v>2.3204761904761906</v>
      </c>
    </row>
    <row r="188" spans="1:3" x14ac:dyDescent="0.2">
      <c r="A188" s="168" t="s">
        <v>1283</v>
      </c>
      <c r="B188" s="168">
        <f t="shared" si="2"/>
        <v>36524</v>
      </c>
      <c r="C188" s="33">
        <v>2.3427906976744186</v>
      </c>
    </row>
    <row r="189" spans="1:3" x14ac:dyDescent="0.2">
      <c r="A189" s="168" t="s">
        <v>1284</v>
      </c>
      <c r="B189" s="168">
        <f t="shared" si="2"/>
        <v>36525</v>
      </c>
      <c r="C189" s="33">
        <v>2.3072077028885833</v>
      </c>
    </row>
    <row r="190" spans="1:3" x14ac:dyDescent="0.2">
      <c r="A190" s="168" t="s">
        <v>1286</v>
      </c>
      <c r="B190" s="168">
        <f t="shared" si="2"/>
        <v>36529</v>
      </c>
      <c r="C190" s="33">
        <v>2.1718181818181819</v>
      </c>
    </row>
    <row r="191" spans="1:3" x14ac:dyDescent="0.2">
      <c r="A191" s="168" t="s">
        <v>1287</v>
      </c>
      <c r="B191" s="168">
        <f t="shared" si="2"/>
        <v>36530</v>
      </c>
      <c r="C191" s="33">
        <v>2.1461224489795918</v>
      </c>
    </row>
    <row r="192" spans="1:3" x14ac:dyDescent="0.2">
      <c r="A192" s="168" t="s">
        <v>1288</v>
      </c>
      <c r="B192" s="168">
        <f t="shared" si="2"/>
        <v>36531</v>
      </c>
      <c r="C192" s="33">
        <v>2.165054945054945</v>
      </c>
    </row>
    <row r="193" spans="1:3" x14ac:dyDescent="0.2">
      <c r="A193" s="168" t="s">
        <v>1346</v>
      </c>
      <c r="B193" s="168">
        <f t="shared" si="2"/>
        <v>36532</v>
      </c>
      <c r="C193" s="33">
        <v>2.1745614035087719</v>
      </c>
    </row>
    <row r="194" spans="1:3" x14ac:dyDescent="0.2">
      <c r="A194" s="168" t="s">
        <v>1347</v>
      </c>
      <c r="B194" s="168">
        <f t="shared" si="2"/>
        <v>36533</v>
      </c>
      <c r="C194" s="33">
        <v>2.19</v>
      </c>
    </row>
    <row r="195" spans="1:3" x14ac:dyDescent="0.2">
      <c r="A195" s="168" t="s">
        <v>1348</v>
      </c>
      <c r="B195" s="168">
        <f t="shared" si="2"/>
        <v>36536</v>
      </c>
      <c r="C195" s="33">
        <v>2.189236641221374</v>
      </c>
    </row>
    <row r="196" spans="1:3" x14ac:dyDescent="0.2">
      <c r="A196" s="168" t="s">
        <v>1349</v>
      </c>
      <c r="B196" s="168">
        <f t="shared" ref="B196:B259" si="3">A196+1</f>
        <v>36537</v>
      </c>
      <c r="C196" s="33">
        <v>2.2330759951749095</v>
      </c>
    </row>
    <row r="197" spans="1:3" x14ac:dyDescent="0.2">
      <c r="A197" s="168" t="s">
        <v>1350</v>
      </c>
      <c r="B197" s="168">
        <f t="shared" si="3"/>
        <v>36538</v>
      </c>
      <c r="C197" s="33">
        <v>2.2534408602150537</v>
      </c>
    </row>
    <row r="198" spans="1:3" x14ac:dyDescent="0.2">
      <c r="A198" s="168" t="s">
        <v>1351</v>
      </c>
      <c r="B198" s="168">
        <f t="shared" si="3"/>
        <v>36539</v>
      </c>
      <c r="C198" s="33">
        <v>2.2772164948453608</v>
      </c>
    </row>
    <row r="199" spans="1:3" x14ac:dyDescent="0.2">
      <c r="A199" s="168" t="s">
        <v>1352</v>
      </c>
      <c r="B199" s="168">
        <f t="shared" si="3"/>
        <v>36540</v>
      </c>
      <c r="C199" s="33">
        <v>2.2780952380952382</v>
      </c>
    </row>
    <row r="200" spans="1:3" x14ac:dyDescent="0.2">
      <c r="A200" s="168" t="s">
        <v>1353</v>
      </c>
      <c r="B200" s="168">
        <f t="shared" si="3"/>
        <v>36544</v>
      </c>
      <c r="C200" s="33">
        <v>2.339722222222222</v>
      </c>
    </row>
    <row r="201" spans="1:3" x14ac:dyDescent="0.2">
      <c r="A201" s="168" t="s">
        <v>1354</v>
      </c>
      <c r="B201" s="168">
        <f t="shared" si="3"/>
        <v>36545</v>
      </c>
      <c r="C201" s="33">
        <v>2.3976923076923078</v>
      </c>
    </row>
    <row r="202" spans="1:3" x14ac:dyDescent="0.2">
      <c r="A202" s="168" t="s">
        <v>1355</v>
      </c>
      <c r="B202" s="168">
        <f t="shared" si="3"/>
        <v>36546</v>
      </c>
      <c r="C202" s="33">
        <v>2.5370175438596489</v>
      </c>
    </row>
    <row r="203" spans="1:3" x14ac:dyDescent="0.2">
      <c r="A203" s="168" t="s">
        <v>1356</v>
      </c>
      <c r="B203" s="168">
        <f t="shared" si="3"/>
        <v>36547</v>
      </c>
      <c r="C203" s="33">
        <v>2.5417105263157893</v>
      </c>
    </row>
    <row r="204" spans="1:3" x14ac:dyDescent="0.2">
      <c r="A204" s="168" t="s">
        <v>1357</v>
      </c>
      <c r="B204" s="168">
        <f t="shared" si="3"/>
        <v>36550</v>
      </c>
      <c r="C204" s="33">
        <v>2.5451641890338457</v>
      </c>
    </row>
    <row r="205" spans="1:3" x14ac:dyDescent="0.2">
      <c r="A205" s="168" t="s">
        <v>1358</v>
      </c>
      <c r="B205" s="168">
        <f t="shared" si="3"/>
        <v>36551</v>
      </c>
      <c r="C205" s="33">
        <v>2.6472413793103446</v>
      </c>
    </row>
    <row r="206" spans="1:3" x14ac:dyDescent="0.2">
      <c r="A206" s="168" t="s">
        <v>1359</v>
      </c>
      <c r="B206" s="168">
        <f t="shared" si="3"/>
        <v>36552</v>
      </c>
      <c r="C206" s="33">
        <v>2.7412463343108504</v>
      </c>
    </row>
    <row r="207" spans="1:3" x14ac:dyDescent="0.2">
      <c r="A207" s="168" t="s">
        <v>1360</v>
      </c>
      <c r="B207" s="168">
        <f t="shared" si="3"/>
        <v>36553</v>
      </c>
      <c r="C207" s="33">
        <v>2.7364566929133858</v>
      </c>
    </row>
    <row r="208" spans="1:3" x14ac:dyDescent="0.2">
      <c r="A208" s="168" t="s">
        <v>1361</v>
      </c>
      <c r="B208" s="168">
        <f t="shared" si="3"/>
        <v>36554</v>
      </c>
      <c r="C208" s="33">
        <v>2.83</v>
      </c>
    </row>
    <row r="209" spans="1:3" x14ac:dyDescent="0.2">
      <c r="A209" s="168" t="s">
        <v>1362</v>
      </c>
      <c r="B209" s="168">
        <f t="shared" si="3"/>
        <v>36557</v>
      </c>
      <c r="C209" s="33">
        <v>2.6875</v>
      </c>
    </row>
    <row r="210" spans="1:3" x14ac:dyDescent="0.2">
      <c r="A210" s="168" t="s">
        <v>1363</v>
      </c>
      <c r="B210" s="168">
        <f t="shared" si="3"/>
        <v>36558</v>
      </c>
      <c r="C210" s="33">
        <v>2.809391143911439</v>
      </c>
    </row>
    <row r="211" spans="1:3" x14ac:dyDescent="0.2">
      <c r="A211" s="168" t="s">
        <v>1364</v>
      </c>
      <c r="B211" s="168">
        <f t="shared" si="3"/>
        <v>36559</v>
      </c>
      <c r="C211" s="33">
        <v>2.9035351882160394</v>
      </c>
    </row>
    <row r="212" spans="1:3" x14ac:dyDescent="0.2">
      <c r="A212" s="168" t="s">
        <v>1365</v>
      </c>
      <c r="B212" s="168">
        <f t="shared" si="3"/>
        <v>36560</v>
      </c>
      <c r="C212" s="33">
        <v>2.8529290322580647</v>
      </c>
    </row>
    <row r="213" spans="1:3" x14ac:dyDescent="0.2">
      <c r="A213" s="168" t="s">
        <v>1366</v>
      </c>
      <c r="B213" s="168">
        <f t="shared" si="3"/>
        <v>36561</v>
      </c>
      <c r="C213" s="33">
        <v>2.7516216216216218</v>
      </c>
    </row>
    <row r="214" spans="1:3" x14ac:dyDescent="0.2">
      <c r="A214" s="168" t="s">
        <v>1367</v>
      </c>
      <c r="B214" s="168">
        <f t="shared" si="3"/>
        <v>36564</v>
      </c>
      <c r="C214" s="33">
        <v>2.8085714285714287</v>
      </c>
    </row>
    <row r="215" spans="1:3" x14ac:dyDescent="0.2">
      <c r="A215" s="168" t="s">
        <v>1368</v>
      </c>
      <c r="B215" s="168">
        <f t="shared" si="3"/>
        <v>36565</v>
      </c>
      <c r="C215" s="33">
        <v>2.5788095238095239</v>
      </c>
    </row>
    <row r="216" spans="1:3" x14ac:dyDescent="0.2">
      <c r="A216" s="168" t="s">
        <v>1369</v>
      </c>
      <c r="B216" s="168">
        <f t="shared" si="3"/>
        <v>36566</v>
      </c>
      <c r="C216" s="33">
        <v>2.5960416666666668</v>
      </c>
    </row>
    <row r="217" spans="1:3" x14ac:dyDescent="0.2">
      <c r="A217" s="168" t="s">
        <v>1370</v>
      </c>
      <c r="B217" s="168">
        <f t="shared" si="3"/>
        <v>36567</v>
      </c>
      <c r="C217" s="33">
        <v>2.6468536585365854</v>
      </c>
    </row>
    <row r="218" spans="1:3" x14ac:dyDescent="0.2">
      <c r="A218" s="168" t="s">
        <v>1371</v>
      </c>
      <c r="B218" s="168">
        <f t="shared" si="3"/>
        <v>36593</v>
      </c>
      <c r="C218" s="33">
        <v>2.4447191011235954</v>
      </c>
    </row>
    <row r="219" spans="1:3" x14ac:dyDescent="0.2">
      <c r="A219" s="168" t="s">
        <v>1372</v>
      </c>
      <c r="B219" s="168">
        <f t="shared" si="3"/>
        <v>36594</v>
      </c>
      <c r="C219" s="33">
        <v>2.4204464285714287</v>
      </c>
    </row>
    <row r="220" spans="1:3" x14ac:dyDescent="0.2">
      <c r="A220" s="168" t="s">
        <v>1373</v>
      </c>
      <c r="B220" s="168">
        <f t="shared" si="3"/>
        <v>36595</v>
      </c>
      <c r="C220" s="33">
        <v>2.6524705882352939</v>
      </c>
    </row>
    <row r="221" spans="1:3" x14ac:dyDescent="0.2">
      <c r="A221" s="168" t="s">
        <v>1374</v>
      </c>
      <c r="B221" s="168">
        <f t="shared" si="3"/>
        <v>36597</v>
      </c>
      <c r="C221" s="33">
        <v>2.5667391304347826</v>
      </c>
    </row>
    <row r="222" spans="1:3" x14ac:dyDescent="0.2">
      <c r="A222" s="168" t="s">
        <v>1375</v>
      </c>
      <c r="B222" s="168">
        <f t="shared" si="3"/>
        <v>36627</v>
      </c>
      <c r="C222" s="33">
        <v>2.9786836750127184</v>
      </c>
    </row>
    <row r="223" spans="1:3" x14ac:dyDescent="0.2">
      <c r="A223" s="168" t="s">
        <v>1376</v>
      </c>
      <c r="B223" s="168">
        <f t="shared" si="3"/>
        <v>36628</v>
      </c>
      <c r="C223" s="33">
        <v>2.9745979899497486</v>
      </c>
    </row>
    <row r="224" spans="1:3" x14ac:dyDescent="0.2">
      <c r="A224" s="168" t="s">
        <v>1377</v>
      </c>
      <c r="B224" s="168">
        <f t="shared" si="3"/>
        <v>36629</v>
      </c>
      <c r="C224" s="33">
        <v>2.9730109489051095</v>
      </c>
    </row>
    <row r="225" spans="1:3" x14ac:dyDescent="0.2">
      <c r="A225" s="168" t="s">
        <v>1378</v>
      </c>
      <c r="B225" s="168">
        <f t="shared" si="3"/>
        <v>36630</v>
      </c>
      <c r="C225" s="33">
        <v>3.05</v>
      </c>
    </row>
    <row r="226" spans="1:3" x14ac:dyDescent="0.2">
      <c r="A226" s="168" t="s">
        <v>1379</v>
      </c>
      <c r="B226" s="168">
        <f t="shared" si="3"/>
        <v>36631</v>
      </c>
      <c r="C226" s="33">
        <v>3.0634518828451882</v>
      </c>
    </row>
    <row r="227" spans="1:3" x14ac:dyDescent="0.2">
      <c r="A227" s="168" t="s">
        <v>1380</v>
      </c>
      <c r="B227" s="168">
        <f t="shared" si="3"/>
        <v>36634</v>
      </c>
      <c r="C227" s="33">
        <v>3.1348351648351649</v>
      </c>
    </row>
    <row r="228" spans="1:3" x14ac:dyDescent="0.2">
      <c r="A228" s="168" t="s">
        <v>1381</v>
      </c>
      <c r="B228" s="168">
        <f t="shared" si="3"/>
        <v>36635</v>
      </c>
      <c r="C228" s="33">
        <v>3.1556818181818183</v>
      </c>
    </row>
    <row r="229" spans="1:3" x14ac:dyDescent="0.2">
      <c r="A229" s="168" t="s">
        <v>1382</v>
      </c>
      <c r="B229" s="168">
        <f t="shared" si="3"/>
        <v>36636</v>
      </c>
      <c r="C229" s="33">
        <v>3.1277883096366508</v>
      </c>
    </row>
    <row r="230" spans="1:3" x14ac:dyDescent="0.2">
      <c r="A230" s="168" t="s">
        <v>1383</v>
      </c>
      <c r="B230" s="168">
        <f t="shared" si="3"/>
        <v>36637</v>
      </c>
      <c r="C230" s="33">
        <v>3.085</v>
      </c>
    </row>
    <row r="231" spans="1:3" x14ac:dyDescent="0.2">
      <c r="A231" s="168" t="s">
        <v>1384</v>
      </c>
      <c r="B231" s="168">
        <f t="shared" si="3"/>
        <v>36641</v>
      </c>
      <c r="C231" s="33">
        <v>3.1266480446927374</v>
      </c>
    </row>
    <row r="232" spans="1:3" x14ac:dyDescent="0.2">
      <c r="A232" s="168" t="s">
        <v>1385</v>
      </c>
      <c r="B232" s="168">
        <f t="shared" si="3"/>
        <v>36642</v>
      </c>
      <c r="C232" s="33">
        <v>3.1560396039603962</v>
      </c>
    </row>
    <row r="233" spans="1:3" x14ac:dyDescent="0.2">
      <c r="A233" s="168" t="s">
        <v>1386</v>
      </c>
      <c r="B233" s="168">
        <f t="shared" si="3"/>
        <v>36643</v>
      </c>
      <c r="C233" s="33">
        <v>3.1261904761904762</v>
      </c>
    </row>
    <row r="234" spans="1:3" x14ac:dyDescent="0.2">
      <c r="A234" s="168" t="s">
        <v>1387</v>
      </c>
      <c r="B234" s="168">
        <f t="shared" si="3"/>
        <v>36644</v>
      </c>
      <c r="C234" s="33">
        <v>3.0484782608695653</v>
      </c>
    </row>
    <row r="235" spans="1:3" x14ac:dyDescent="0.2">
      <c r="A235" s="168" t="s">
        <v>1388</v>
      </c>
      <c r="B235" s="168">
        <f t="shared" si="3"/>
        <v>36645</v>
      </c>
      <c r="C235" s="33">
        <v>3.0935294117647061</v>
      </c>
    </row>
    <row r="236" spans="1:3" x14ac:dyDescent="0.2">
      <c r="A236" s="168" t="s">
        <v>1389</v>
      </c>
      <c r="B236" s="168">
        <f t="shared" si="3"/>
        <v>36648</v>
      </c>
      <c r="C236" s="33">
        <v>3.16</v>
      </c>
    </row>
    <row r="237" spans="1:3" x14ac:dyDescent="0.2">
      <c r="A237" s="168" t="s">
        <v>1390</v>
      </c>
      <c r="B237" s="168">
        <f t="shared" si="3"/>
        <v>36649</v>
      </c>
      <c r="C237" s="33">
        <v>3.2048717948717949</v>
      </c>
    </row>
    <row r="238" spans="1:3" x14ac:dyDescent="0.2">
      <c r="A238" s="168" t="s">
        <v>1391</v>
      </c>
      <c r="B238" s="168">
        <f t="shared" si="3"/>
        <v>36650</v>
      </c>
      <c r="C238" s="33">
        <v>3.1858904109589039</v>
      </c>
    </row>
    <row r="239" spans="1:3" x14ac:dyDescent="0.2">
      <c r="A239" s="168" t="s">
        <v>1392</v>
      </c>
      <c r="B239" s="168">
        <f t="shared" si="3"/>
        <v>36651</v>
      </c>
      <c r="C239" s="33">
        <v>3.0822222222222222</v>
      </c>
    </row>
    <row r="240" spans="1:3" x14ac:dyDescent="0.2">
      <c r="A240" s="168" t="s">
        <v>1393</v>
      </c>
      <c r="B240" s="168">
        <f t="shared" si="3"/>
        <v>36652</v>
      </c>
      <c r="C240" s="33">
        <v>3.1178947368421053</v>
      </c>
    </row>
    <row r="241" spans="1:3" x14ac:dyDescent="0.2">
      <c r="A241" s="168" t="s">
        <v>1394</v>
      </c>
      <c r="B241" s="168">
        <f t="shared" si="3"/>
        <v>36655</v>
      </c>
      <c r="C241" s="33">
        <v>3.1181081081081081</v>
      </c>
    </row>
    <row r="242" spans="1:3" x14ac:dyDescent="0.2">
      <c r="A242" s="168" t="s">
        <v>1395</v>
      </c>
      <c r="B242" s="168">
        <f t="shared" si="3"/>
        <v>36656</v>
      </c>
      <c r="C242" s="33">
        <v>3.2421052631578946</v>
      </c>
    </row>
    <row r="243" spans="1:3" x14ac:dyDescent="0.2">
      <c r="A243" s="168" t="s">
        <v>1396</v>
      </c>
      <c r="B243" s="168">
        <f t="shared" si="3"/>
        <v>36657</v>
      </c>
      <c r="C243" s="33">
        <v>3.2</v>
      </c>
    </row>
    <row r="244" spans="1:3" x14ac:dyDescent="0.2">
      <c r="A244" s="168" t="s">
        <v>1397</v>
      </c>
      <c r="B244" s="168">
        <f t="shared" si="3"/>
        <v>36658</v>
      </c>
      <c r="C244" s="33">
        <v>3.3629475587703435</v>
      </c>
    </row>
    <row r="245" spans="1:3" x14ac:dyDescent="0.2">
      <c r="A245" s="168" t="s">
        <v>1398</v>
      </c>
      <c r="B245" s="168">
        <f t="shared" si="3"/>
        <v>36659</v>
      </c>
      <c r="C245" s="33">
        <v>3.35</v>
      </c>
    </row>
    <row r="246" spans="1:3" x14ac:dyDescent="0.2">
      <c r="A246" s="168" t="s">
        <v>1399</v>
      </c>
      <c r="B246" s="168">
        <f t="shared" si="3"/>
        <v>36662</v>
      </c>
      <c r="C246" s="33">
        <v>3.3607575757575758</v>
      </c>
    </row>
    <row r="247" spans="1:3" x14ac:dyDescent="0.2">
      <c r="A247" s="168" t="s">
        <v>1400</v>
      </c>
      <c r="B247" s="168">
        <f t="shared" si="3"/>
        <v>36663</v>
      </c>
      <c r="C247" s="33">
        <v>3.4041071428571428</v>
      </c>
    </row>
    <row r="248" spans="1:3" x14ac:dyDescent="0.2">
      <c r="A248" s="168" t="s">
        <v>1401</v>
      </c>
      <c r="B248" s="168">
        <f t="shared" si="3"/>
        <v>36664</v>
      </c>
      <c r="C248" s="33">
        <v>3.4962499999999999</v>
      </c>
    </row>
    <row r="249" spans="1:3" x14ac:dyDescent="0.2">
      <c r="A249" s="168" t="s">
        <v>1402</v>
      </c>
      <c r="B249" s="168">
        <f t="shared" si="3"/>
        <v>36665</v>
      </c>
      <c r="C249" s="33">
        <v>3.6247500000000001</v>
      </c>
    </row>
    <row r="250" spans="1:3" x14ac:dyDescent="0.2">
      <c r="A250" s="168" t="s">
        <v>1403</v>
      </c>
      <c r="B250" s="168">
        <f t="shared" si="3"/>
        <v>36666</v>
      </c>
      <c r="C250" s="33">
        <v>3.7679999999999998</v>
      </c>
    </row>
    <row r="251" spans="1:3" x14ac:dyDescent="0.2">
      <c r="A251" s="168" t="s">
        <v>1404</v>
      </c>
      <c r="B251" s="168">
        <f t="shared" si="3"/>
        <v>36669</v>
      </c>
      <c r="C251" s="33">
        <v>3.9769565217391305</v>
      </c>
    </row>
    <row r="252" spans="1:3" x14ac:dyDescent="0.2">
      <c r="A252" s="168" t="s">
        <v>1405</v>
      </c>
      <c r="B252" s="168">
        <f t="shared" si="3"/>
        <v>36670</v>
      </c>
      <c r="C252" s="33">
        <v>3.8526666666666665</v>
      </c>
    </row>
    <row r="253" spans="1:3" x14ac:dyDescent="0.2">
      <c r="A253" s="168" t="s">
        <v>1406</v>
      </c>
      <c r="B253" s="168">
        <f t="shared" si="3"/>
        <v>36671</v>
      </c>
      <c r="C253" s="33">
        <v>3.9380576441102755</v>
      </c>
    </row>
    <row r="254" spans="1:3" x14ac:dyDescent="0.2">
      <c r="A254" s="168" t="s">
        <v>1407</v>
      </c>
      <c r="B254" s="168">
        <f t="shared" si="3"/>
        <v>36672</v>
      </c>
      <c r="C254" s="33">
        <v>4.1707590759075908</v>
      </c>
    </row>
    <row r="255" spans="1:3" x14ac:dyDescent="0.2">
      <c r="A255" s="168" t="s">
        <v>1412</v>
      </c>
      <c r="B255" s="168">
        <f t="shared" si="3"/>
        <v>36673</v>
      </c>
      <c r="C255" s="33">
        <v>4.2669736842105266</v>
      </c>
    </row>
    <row r="256" spans="1:3" x14ac:dyDescent="0.2">
      <c r="A256" s="168" t="s">
        <v>1413</v>
      </c>
      <c r="B256" s="168">
        <f t="shared" si="3"/>
        <v>36677</v>
      </c>
      <c r="C256" s="33">
        <v>4.3584615384615386</v>
      </c>
    </row>
    <row r="257" spans="1:3" x14ac:dyDescent="0.2">
      <c r="A257" s="168" t="s">
        <v>1414</v>
      </c>
      <c r="B257" s="168">
        <f t="shared" si="3"/>
        <v>36678</v>
      </c>
      <c r="C257" s="33">
        <v>4.4496385542168673</v>
      </c>
    </row>
    <row r="258" spans="1:3" x14ac:dyDescent="0.2">
      <c r="A258" s="168" t="s">
        <v>1415</v>
      </c>
      <c r="B258" s="168">
        <f t="shared" si="3"/>
        <v>36679</v>
      </c>
      <c r="C258" s="33">
        <v>4.3940384615384618</v>
      </c>
    </row>
    <row r="259" spans="1:3" x14ac:dyDescent="0.2">
      <c r="A259" s="168" t="s">
        <v>1416</v>
      </c>
      <c r="B259" s="168">
        <f t="shared" si="3"/>
        <v>36680</v>
      </c>
      <c r="C259" s="33">
        <v>4.1810171435115926</v>
      </c>
    </row>
    <row r="260" spans="1:3" x14ac:dyDescent="0.2">
      <c r="A260" s="168" t="s">
        <v>1417</v>
      </c>
      <c r="B260" s="168">
        <f t="shared" ref="B260:B323" si="4">A260+1</f>
        <v>36683</v>
      </c>
      <c r="C260" s="33">
        <v>4.1733333333333329</v>
      </c>
    </row>
    <row r="261" spans="1:3" x14ac:dyDescent="0.2">
      <c r="A261" s="168" t="s">
        <v>1418</v>
      </c>
      <c r="B261" s="168">
        <f t="shared" si="4"/>
        <v>36684</v>
      </c>
      <c r="C261" s="33">
        <v>4.497727272727273</v>
      </c>
    </row>
    <row r="262" spans="1:3" x14ac:dyDescent="0.2">
      <c r="A262" s="168" t="s">
        <v>1419</v>
      </c>
      <c r="B262" s="168">
        <f t="shared" si="4"/>
        <v>36685</v>
      </c>
      <c r="C262" s="33">
        <v>4.2352821128451383</v>
      </c>
    </row>
    <row r="263" spans="1:3" x14ac:dyDescent="0.2">
      <c r="A263" s="168" t="s">
        <v>1420</v>
      </c>
      <c r="B263" s="168">
        <f t="shared" si="4"/>
        <v>36686</v>
      </c>
      <c r="C263" s="33">
        <v>3.9430760986066451</v>
      </c>
    </row>
    <row r="264" spans="1:3" x14ac:dyDescent="0.2">
      <c r="A264" s="168" t="s">
        <v>1421</v>
      </c>
      <c r="B264" s="168">
        <f t="shared" si="4"/>
        <v>36687</v>
      </c>
      <c r="C264" s="33">
        <v>4.1591891891891892</v>
      </c>
    </row>
    <row r="265" spans="1:3" x14ac:dyDescent="0.2">
      <c r="A265" s="168" t="s">
        <v>1422</v>
      </c>
      <c r="B265" s="168">
        <f t="shared" si="4"/>
        <v>36690</v>
      </c>
      <c r="C265" s="33">
        <v>4.1901463860933212</v>
      </c>
    </row>
    <row r="266" spans="1:3" x14ac:dyDescent="0.2">
      <c r="A266" s="168" t="s">
        <v>1423</v>
      </c>
      <c r="B266" s="168">
        <f t="shared" si="4"/>
        <v>36691</v>
      </c>
      <c r="C266" s="33">
        <v>4.2708108108108105</v>
      </c>
    </row>
    <row r="267" spans="1:3" x14ac:dyDescent="0.2">
      <c r="A267" s="168" t="s">
        <v>1424</v>
      </c>
      <c r="B267" s="168">
        <f t="shared" si="4"/>
        <v>36692</v>
      </c>
      <c r="C267" s="33">
        <v>4.1648275862068962</v>
      </c>
    </row>
    <row r="268" spans="1:3" x14ac:dyDescent="0.2">
      <c r="A268" s="168" t="s">
        <v>1425</v>
      </c>
      <c r="B268" s="168">
        <f t="shared" si="4"/>
        <v>36693</v>
      </c>
      <c r="C268" s="33">
        <v>4.3764571428571433</v>
      </c>
    </row>
    <row r="269" spans="1:3" x14ac:dyDescent="0.2">
      <c r="A269" s="168" t="s">
        <v>1426</v>
      </c>
      <c r="B269" s="168">
        <f t="shared" si="4"/>
        <v>36694</v>
      </c>
      <c r="C269" s="33">
        <v>4.4686792452830186</v>
      </c>
    </row>
    <row r="270" spans="1:3" x14ac:dyDescent="0.2">
      <c r="A270" s="168" t="s">
        <v>1427</v>
      </c>
      <c r="B270" s="168">
        <f t="shared" si="4"/>
        <v>36697</v>
      </c>
      <c r="C270" s="33">
        <v>4.3803529411764703</v>
      </c>
    </row>
    <row r="271" spans="1:3" x14ac:dyDescent="0.2">
      <c r="A271" s="168" t="s">
        <v>1428</v>
      </c>
      <c r="B271" s="168">
        <f t="shared" si="4"/>
        <v>36698</v>
      </c>
      <c r="C271" s="33">
        <v>4.0790678824721374</v>
      </c>
    </row>
    <row r="272" spans="1:3" x14ac:dyDescent="0.2">
      <c r="A272" s="168" t="s">
        <v>1429</v>
      </c>
      <c r="B272" s="168">
        <f t="shared" si="4"/>
        <v>36699</v>
      </c>
      <c r="C272" s="33">
        <v>4.1279121789560893</v>
      </c>
    </row>
    <row r="273" spans="1:3" x14ac:dyDescent="0.2">
      <c r="A273" s="168" t="s">
        <v>1430</v>
      </c>
      <c r="B273" s="168">
        <f t="shared" si="4"/>
        <v>36700</v>
      </c>
      <c r="C273" s="33">
        <v>4.4171111111111108</v>
      </c>
    </row>
    <row r="274" spans="1:3" x14ac:dyDescent="0.2">
      <c r="A274" s="168" t="s">
        <v>1431</v>
      </c>
      <c r="B274" s="168">
        <f t="shared" si="4"/>
        <v>36701</v>
      </c>
      <c r="C274" s="33">
        <v>4.415</v>
      </c>
    </row>
    <row r="275" spans="1:3" x14ac:dyDescent="0.2">
      <c r="A275" s="168" t="s">
        <v>1432</v>
      </c>
      <c r="B275" s="168">
        <f t="shared" si="4"/>
        <v>36704</v>
      </c>
      <c r="C275" s="33">
        <v>4.3711764705882352</v>
      </c>
    </row>
    <row r="276" spans="1:3" x14ac:dyDescent="0.2">
      <c r="A276" s="168" t="s">
        <v>1433</v>
      </c>
      <c r="B276" s="168">
        <f t="shared" si="4"/>
        <v>36705</v>
      </c>
      <c r="C276" s="33">
        <v>4.532592592592593</v>
      </c>
    </row>
    <row r="277" spans="1:3" x14ac:dyDescent="0.2">
      <c r="A277" s="168" t="s">
        <v>1434</v>
      </c>
      <c r="B277" s="168">
        <f t="shared" si="4"/>
        <v>36706</v>
      </c>
      <c r="C277" s="33">
        <v>4.470845588235294</v>
      </c>
    </row>
    <row r="278" spans="1:3" x14ac:dyDescent="0.2">
      <c r="A278" s="168" t="s">
        <v>1435</v>
      </c>
      <c r="B278" s="168">
        <f t="shared" si="4"/>
        <v>36707</v>
      </c>
      <c r="C278" s="33">
        <v>4.26</v>
      </c>
    </row>
    <row r="279" spans="1:3" x14ac:dyDescent="0.2">
      <c r="A279" s="168" t="s">
        <v>1436</v>
      </c>
      <c r="B279" s="168">
        <f t="shared" si="4"/>
        <v>36708</v>
      </c>
      <c r="C279" s="33">
        <v>4.3651291512915131</v>
      </c>
    </row>
    <row r="280" spans="1:3" x14ac:dyDescent="0.2">
      <c r="A280" s="168" t="s">
        <v>1437</v>
      </c>
      <c r="B280" s="168">
        <f t="shared" si="4"/>
        <v>36713</v>
      </c>
      <c r="C280" s="33">
        <v>4.2550439882697946</v>
      </c>
    </row>
    <row r="281" spans="1:3" x14ac:dyDescent="0.2">
      <c r="A281" s="168" t="s">
        <v>1438</v>
      </c>
      <c r="B281" s="168">
        <f t="shared" si="4"/>
        <v>36714</v>
      </c>
      <c r="C281" s="33">
        <v>4.0239130434782613</v>
      </c>
    </row>
    <row r="282" spans="1:3" x14ac:dyDescent="0.2">
      <c r="A282" s="168" t="s">
        <v>1439</v>
      </c>
      <c r="B282" s="168">
        <f t="shared" si="4"/>
        <v>36715</v>
      </c>
      <c r="C282" s="33">
        <v>4.0081818181818178</v>
      </c>
    </row>
    <row r="283" spans="1:3" x14ac:dyDescent="0.2">
      <c r="A283" s="168" t="s">
        <v>1440</v>
      </c>
      <c r="B283" s="168">
        <f t="shared" si="4"/>
        <v>36718</v>
      </c>
      <c r="C283" s="33">
        <v>4.1849185667752442</v>
      </c>
    </row>
    <row r="284" spans="1:3" x14ac:dyDescent="0.2">
      <c r="A284" s="168" t="s">
        <v>1441</v>
      </c>
      <c r="B284" s="168">
        <f t="shared" si="4"/>
        <v>36719</v>
      </c>
      <c r="C284" s="33">
        <v>4.1776978417266184</v>
      </c>
    </row>
    <row r="285" spans="1:3" x14ac:dyDescent="0.2">
      <c r="A285" s="168" t="s">
        <v>1442</v>
      </c>
      <c r="B285" s="168">
        <f t="shared" si="4"/>
        <v>36720</v>
      </c>
      <c r="C285" s="33">
        <v>4.2942901234567898</v>
      </c>
    </row>
    <row r="286" spans="1:3" x14ac:dyDescent="0.2">
      <c r="A286" s="168" t="s">
        <v>1443</v>
      </c>
      <c r="B286" s="168">
        <f t="shared" si="4"/>
        <v>36721</v>
      </c>
      <c r="C286" s="33">
        <v>4.09</v>
      </c>
    </row>
    <row r="287" spans="1:3" x14ac:dyDescent="0.2">
      <c r="A287" s="168" t="s">
        <v>1444</v>
      </c>
      <c r="B287" s="168">
        <f t="shared" si="4"/>
        <v>36722</v>
      </c>
      <c r="C287" s="33">
        <v>4.1996610169491522</v>
      </c>
    </row>
    <row r="288" spans="1:3" x14ac:dyDescent="0.2">
      <c r="A288" s="168" t="s">
        <v>1469</v>
      </c>
      <c r="B288" s="168">
        <f t="shared" si="4"/>
        <v>36725</v>
      </c>
      <c r="C288" s="33">
        <v>4.1516642120765832</v>
      </c>
    </row>
    <row r="289" spans="1:3" x14ac:dyDescent="0.2">
      <c r="A289" s="168" t="s">
        <v>1470</v>
      </c>
      <c r="B289" s="168">
        <f t="shared" si="4"/>
        <v>36726</v>
      </c>
      <c r="C289" s="33">
        <v>3.9956661045531199</v>
      </c>
    </row>
    <row r="290" spans="1:3" x14ac:dyDescent="0.2">
      <c r="A290" s="168" t="s">
        <v>1471</v>
      </c>
      <c r="B290" s="168">
        <f t="shared" si="4"/>
        <v>36727</v>
      </c>
      <c r="C290" s="33">
        <v>4.0697191011235958</v>
      </c>
    </row>
    <row r="291" spans="1:3" x14ac:dyDescent="0.2">
      <c r="A291" s="168" t="s">
        <v>1472</v>
      </c>
      <c r="B291" s="168">
        <f t="shared" si="4"/>
        <v>36728</v>
      </c>
      <c r="C291" s="33">
        <v>3.8952100840336135</v>
      </c>
    </row>
    <row r="292" spans="1:3" x14ac:dyDescent="0.2">
      <c r="A292" s="168" t="s">
        <v>1473</v>
      </c>
      <c r="B292" s="168">
        <f t="shared" si="4"/>
        <v>36729</v>
      </c>
      <c r="C292" s="33">
        <v>3.8979753761969906</v>
      </c>
    </row>
    <row r="293" spans="1:3" x14ac:dyDescent="0.2">
      <c r="A293" s="168" t="s">
        <v>1474</v>
      </c>
      <c r="B293" s="168">
        <f t="shared" si="4"/>
        <v>36732</v>
      </c>
      <c r="C293" s="33">
        <v>3.7479268292682928</v>
      </c>
    </row>
    <row r="294" spans="1:3" x14ac:dyDescent="0.2">
      <c r="A294" s="168" t="s">
        <v>1475</v>
      </c>
      <c r="B294" s="168">
        <f t="shared" si="4"/>
        <v>36733</v>
      </c>
      <c r="C294" s="33">
        <v>3.642151898734177</v>
      </c>
    </row>
    <row r="295" spans="1:3" x14ac:dyDescent="0.2">
      <c r="A295" s="168" t="s">
        <v>1476</v>
      </c>
      <c r="B295" s="168">
        <f t="shared" si="4"/>
        <v>36734</v>
      </c>
      <c r="C295" s="33">
        <v>3.5889147286821705</v>
      </c>
    </row>
    <row r="296" spans="1:3" x14ac:dyDescent="0.2">
      <c r="A296" s="168" t="s">
        <v>1477</v>
      </c>
      <c r="B296" s="168">
        <f t="shared" si="4"/>
        <v>36735</v>
      </c>
      <c r="C296" s="33">
        <v>3.76</v>
      </c>
    </row>
    <row r="297" spans="1:3" x14ac:dyDescent="0.2">
      <c r="A297" s="168" t="s">
        <v>1478</v>
      </c>
      <c r="B297" s="168">
        <f t="shared" si="4"/>
        <v>36736</v>
      </c>
      <c r="C297" s="33">
        <v>3.9069230769230767</v>
      </c>
    </row>
    <row r="298" spans="1:3" x14ac:dyDescent="0.2">
      <c r="A298" s="168" t="s">
        <v>1479</v>
      </c>
      <c r="B298" s="168">
        <f t="shared" si="4"/>
        <v>36739</v>
      </c>
      <c r="C298" s="33">
        <v>3.7508510638297872</v>
      </c>
    </row>
    <row r="299" spans="1:3" x14ac:dyDescent="0.2">
      <c r="A299" s="168" t="s">
        <v>1480</v>
      </c>
      <c r="B299" s="168">
        <f t="shared" si="4"/>
        <v>36740</v>
      </c>
      <c r="C299" s="33">
        <v>3.7848979591836733</v>
      </c>
    </row>
    <row r="300" spans="1:3" x14ac:dyDescent="0.2">
      <c r="A300" s="168" t="s">
        <v>1481</v>
      </c>
      <c r="B300" s="168">
        <f t="shared" si="4"/>
        <v>36741</v>
      </c>
      <c r="C300" s="33">
        <v>4.0443795620437957</v>
      </c>
    </row>
    <row r="301" spans="1:3" x14ac:dyDescent="0.2">
      <c r="A301" s="168" t="s">
        <v>1482</v>
      </c>
      <c r="B301" s="168">
        <f t="shared" si="4"/>
        <v>36742</v>
      </c>
      <c r="C301" s="33">
        <v>4.2281250000000004</v>
      </c>
    </row>
    <row r="302" spans="1:3" x14ac:dyDescent="0.2">
      <c r="A302" s="168" t="s">
        <v>1483</v>
      </c>
      <c r="B302" s="168">
        <f t="shared" si="4"/>
        <v>36743</v>
      </c>
      <c r="C302" s="33">
        <v>4.2528571428571427</v>
      </c>
    </row>
    <row r="303" spans="1:3" x14ac:dyDescent="0.2">
      <c r="A303" s="168" t="s">
        <v>1484</v>
      </c>
      <c r="B303" s="168">
        <f t="shared" si="4"/>
        <v>36746</v>
      </c>
      <c r="C303" s="33">
        <v>4.404230387288977</v>
      </c>
    </row>
    <row r="304" spans="1:3" x14ac:dyDescent="0.2">
      <c r="A304" s="168" t="s">
        <v>1485</v>
      </c>
      <c r="B304" s="168">
        <f t="shared" si="4"/>
        <v>36747</v>
      </c>
      <c r="C304" s="33">
        <v>4.4463674104826154</v>
      </c>
    </row>
    <row r="305" spans="1:3" x14ac:dyDescent="0.2">
      <c r="A305" s="168" t="s">
        <v>1486</v>
      </c>
      <c r="B305" s="168">
        <f t="shared" si="4"/>
        <v>36748</v>
      </c>
      <c r="C305" s="33">
        <v>4.454376348726802</v>
      </c>
    </row>
    <row r="306" spans="1:3" x14ac:dyDescent="0.2">
      <c r="A306" s="168" t="s">
        <v>1487</v>
      </c>
      <c r="B306" s="168">
        <f t="shared" si="4"/>
        <v>36749</v>
      </c>
      <c r="C306" s="33">
        <v>4.4516888728844073</v>
      </c>
    </row>
    <row r="307" spans="1:3" x14ac:dyDescent="0.2">
      <c r="A307" s="168" t="s">
        <v>1488</v>
      </c>
      <c r="B307" s="168">
        <f t="shared" si="4"/>
        <v>36750</v>
      </c>
      <c r="C307" s="33">
        <v>4.4432142857142853</v>
      </c>
    </row>
    <row r="308" spans="1:3" x14ac:dyDescent="0.2">
      <c r="A308" s="168" t="s">
        <v>1489</v>
      </c>
      <c r="B308" s="168">
        <f t="shared" si="4"/>
        <v>36753</v>
      </c>
      <c r="C308" s="33">
        <v>4.4288063063063063</v>
      </c>
    </row>
    <row r="309" spans="1:3" x14ac:dyDescent="0.2">
      <c r="A309" s="168" t="s">
        <v>1490</v>
      </c>
      <c r="B309" s="168">
        <f t="shared" si="4"/>
        <v>36754</v>
      </c>
      <c r="C309" s="33">
        <v>4.2405405405405405</v>
      </c>
    </row>
    <row r="310" spans="1:3" x14ac:dyDescent="0.2">
      <c r="A310" s="168" t="s">
        <v>1491</v>
      </c>
      <c r="B310" s="168">
        <f t="shared" si="4"/>
        <v>36755</v>
      </c>
      <c r="C310" s="33">
        <v>4.2392592592592591</v>
      </c>
    </row>
    <row r="311" spans="1:3" x14ac:dyDescent="0.2">
      <c r="A311" s="168" t="s">
        <v>1492</v>
      </c>
      <c r="B311" s="168">
        <f t="shared" si="4"/>
        <v>36756</v>
      </c>
      <c r="C311" s="33">
        <v>4.369322033898305</v>
      </c>
    </row>
    <row r="312" spans="1:3" x14ac:dyDescent="0.2">
      <c r="A312" s="168" t="s">
        <v>1493</v>
      </c>
      <c r="B312" s="168">
        <f t="shared" si="4"/>
        <v>36757</v>
      </c>
      <c r="C312" s="33">
        <v>4.3850370370370371</v>
      </c>
    </row>
    <row r="313" spans="1:3" x14ac:dyDescent="0.2">
      <c r="A313" s="168" t="s">
        <v>1494</v>
      </c>
      <c r="B313" s="168">
        <f t="shared" si="4"/>
        <v>36760</v>
      </c>
      <c r="C313" s="33">
        <v>4.5667442622950816</v>
      </c>
    </row>
    <row r="314" spans="1:3" x14ac:dyDescent="0.2">
      <c r="A314" s="168" t="s">
        <v>1495</v>
      </c>
      <c r="B314" s="168">
        <f t="shared" si="4"/>
        <v>36761</v>
      </c>
      <c r="C314" s="33">
        <v>4.7904529411764702</v>
      </c>
    </row>
    <row r="315" spans="1:3" x14ac:dyDescent="0.2">
      <c r="A315" s="168" t="s">
        <v>1496</v>
      </c>
      <c r="B315" s="168">
        <f t="shared" si="4"/>
        <v>36762</v>
      </c>
      <c r="C315" s="33">
        <v>4.7073333333333336</v>
      </c>
    </row>
    <row r="316" spans="1:3" x14ac:dyDescent="0.2">
      <c r="A316" s="168" t="s">
        <v>1497</v>
      </c>
      <c r="B316" s="168">
        <f t="shared" si="4"/>
        <v>36763</v>
      </c>
      <c r="C316" s="33">
        <v>4.5029612756264239</v>
      </c>
    </row>
    <row r="317" spans="1:3" x14ac:dyDescent="0.2">
      <c r="A317" s="168" t="s">
        <v>1498</v>
      </c>
      <c r="B317" s="168">
        <f t="shared" si="4"/>
        <v>36764</v>
      </c>
      <c r="C317" s="33">
        <v>4.5387343215507414</v>
      </c>
    </row>
    <row r="318" spans="1:3" x14ac:dyDescent="0.2">
      <c r="A318" s="168" t="s">
        <v>1499</v>
      </c>
      <c r="B318" s="168">
        <f t="shared" si="4"/>
        <v>36767</v>
      </c>
      <c r="C318" s="33">
        <v>4.6415864022662889</v>
      </c>
    </row>
    <row r="319" spans="1:3" x14ac:dyDescent="0.2">
      <c r="A319" s="168" t="s">
        <v>1500</v>
      </c>
      <c r="B319" s="168">
        <f t="shared" si="4"/>
        <v>36768</v>
      </c>
      <c r="C319" s="33">
        <v>4.6129244114002477</v>
      </c>
    </row>
    <row r="320" spans="1:3" x14ac:dyDescent="0.2">
      <c r="A320" s="168" t="s">
        <v>1501</v>
      </c>
      <c r="B320" s="168">
        <f t="shared" si="4"/>
        <v>36769</v>
      </c>
      <c r="C320" s="33">
        <v>4.6076190476190479</v>
      </c>
    </row>
    <row r="321" spans="1:3" x14ac:dyDescent="0.2">
      <c r="A321" s="168" t="s">
        <v>1502</v>
      </c>
      <c r="B321" s="168">
        <f t="shared" si="4"/>
        <v>36770</v>
      </c>
      <c r="C321" s="33">
        <v>4.7652013994965934</v>
      </c>
    </row>
    <row r="322" spans="1:3" x14ac:dyDescent="0.2">
      <c r="A322" s="168" t="s">
        <v>1503</v>
      </c>
      <c r="B322" s="168">
        <f t="shared" si="4"/>
        <v>36771</v>
      </c>
      <c r="C322" s="33">
        <v>4.6780952380952385</v>
      </c>
    </row>
    <row r="323" spans="1:3" x14ac:dyDescent="0.2">
      <c r="A323" s="168" t="s">
        <v>1504</v>
      </c>
      <c r="B323" s="168">
        <f t="shared" si="4"/>
        <v>36775</v>
      </c>
      <c r="C323" s="33">
        <v>4.8000943396226416</v>
      </c>
    </row>
    <row r="324" spans="1:3" x14ac:dyDescent="0.2">
      <c r="A324" s="168" t="s">
        <v>1505</v>
      </c>
      <c r="B324" s="168">
        <f t="shared" ref="B324:B387" si="5">A324+1</f>
        <v>36776</v>
      </c>
      <c r="C324" s="33">
        <v>4.8832957172609337</v>
      </c>
    </row>
    <row r="325" spans="1:3" x14ac:dyDescent="0.2">
      <c r="A325" s="168" t="s">
        <v>1506</v>
      </c>
      <c r="B325" s="168">
        <f t="shared" si="5"/>
        <v>36777</v>
      </c>
      <c r="C325" s="33">
        <v>4.8536170212765954</v>
      </c>
    </row>
    <row r="326" spans="1:3" x14ac:dyDescent="0.2">
      <c r="A326" s="168" t="s">
        <v>1507</v>
      </c>
      <c r="B326" s="168">
        <f t="shared" si="5"/>
        <v>36778</v>
      </c>
      <c r="C326" s="33">
        <v>4.7385305020373876</v>
      </c>
    </row>
    <row r="327" spans="1:3" x14ac:dyDescent="0.2">
      <c r="A327" s="168" t="s">
        <v>1508</v>
      </c>
      <c r="B327" s="168">
        <f t="shared" si="5"/>
        <v>36781</v>
      </c>
      <c r="C327" s="33">
        <v>4.8680143455083806</v>
      </c>
    </row>
    <row r="328" spans="1:3" x14ac:dyDescent="0.2">
      <c r="A328" s="168" t="s">
        <v>1509</v>
      </c>
      <c r="B328" s="168">
        <f t="shared" si="5"/>
        <v>36782</v>
      </c>
      <c r="C328" s="33">
        <v>4.9604255319148933</v>
      </c>
    </row>
    <row r="329" spans="1:3" x14ac:dyDescent="0.2">
      <c r="A329" s="168" t="s">
        <v>1510</v>
      </c>
      <c r="B329" s="168">
        <f t="shared" si="5"/>
        <v>36783</v>
      </c>
      <c r="C329" s="33">
        <v>5.0637864077669903</v>
      </c>
    </row>
    <row r="330" spans="1:3" x14ac:dyDescent="0.2">
      <c r="A330" s="168" t="s">
        <v>1511</v>
      </c>
      <c r="B330" s="168">
        <f t="shared" si="5"/>
        <v>36784</v>
      </c>
      <c r="C330" s="33">
        <v>5.1049037620297462</v>
      </c>
    </row>
    <row r="331" spans="1:3" x14ac:dyDescent="0.2">
      <c r="A331" s="168" t="s">
        <v>1513</v>
      </c>
      <c r="B331" s="168">
        <f t="shared" si="5"/>
        <v>36785</v>
      </c>
      <c r="C331" s="33">
        <v>5.2805635655115752</v>
      </c>
    </row>
    <row r="332" spans="1:3" x14ac:dyDescent="0.2">
      <c r="A332" s="168" t="s">
        <v>1514</v>
      </c>
      <c r="B332" s="168">
        <f t="shared" si="5"/>
        <v>36788</v>
      </c>
      <c r="C332" s="33">
        <v>5.0758993790611946</v>
      </c>
    </row>
    <row r="333" spans="1:3" x14ac:dyDescent="0.2">
      <c r="A333" s="168" t="s">
        <v>1515</v>
      </c>
      <c r="B333" s="168">
        <f t="shared" si="5"/>
        <v>36789</v>
      </c>
      <c r="C333" s="33">
        <v>5.2180641271702521</v>
      </c>
    </row>
    <row r="334" spans="1:3" x14ac:dyDescent="0.2">
      <c r="A334" s="168" t="s">
        <v>1516</v>
      </c>
      <c r="B334" s="168">
        <f t="shared" si="5"/>
        <v>36790</v>
      </c>
      <c r="C334" s="33">
        <v>5.2347709923664123</v>
      </c>
    </row>
    <row r="335" spans="1:3" x14ac:dyDescent="0.2">
      <c r="A335" s="168" t="s">
        <v>1517</v>
      </c>
      <c r="B335" s="168">
        <f t="shared" si="5"/>
        <v>36791</v>
      </c>
      <c r="C335" s="33">
        <v>5.1661672770013265</v>
      </c>
    </row>
    <row r="336" spans="1:3" x14ac:dyDescent="0.2">
      <c r="A336" s="168" t="s">
        <v>1518</v>
      </c>
      <c r="B336" s="168">
        <f t="shared" si="5"/>
        <v>36792</v>
      </c>
      <c r="C336" s="33">
        <v>5.1645884084916105</v>
      </c>
    </row>
    <row r="337" spans="1:3" x14ac:dyDescent="0.2">
      <c r="A337" s="168" t="s">
        <v>1519</v>
      </c>
      <c r="B337" s="168">
        <f t="shared" si="5"/>
        <v>36795</v>
      </c>
      <c r="C337" s="33">
        <v>5.1024167628001607</v>
      </c>
    </row>
    <row r="338" spans="1:3" x14ac:dyDescent="0.2">
      <c r="A338" s="168" t="s">
        <v>1550</v>
      </c>
      <c r="B338" s="168">
        <f t="shared" si="5"/>
        <v>36796</v>
      </c>
      <c r="C338" s="33">
        <v>5.2900269353834126</v>
      </c>
    </row>
    <row r="339" spans="1:3" x14ac:dyDescent="0.2">
      <c r="A339" s="168" t="s">
        <v>1551</v>
      </c>
      <c r="B339" s="168">
        <f t="shared" si="5"/>
        <v>36797</v>
      </c>
      <c r="C339" s="33">
        <v>5.3385531702285398</v>
      </c>
    </row>
    <row r="340" spans="1:3" x14ac:dyDescent="0.2">
      <c r="A340" s="168" t="s">
        <v>1552</v>
      </c>
      <c r="B340" s="168">
        <f t="shared" si="5"/>
        <v>36798</v>
      </c>
      <c r="C340" s="33">
        <v>5.1951091927788777</v>
      </c>
    </row>
    <row r="341" spans="1:3" x14ac:dyDescent="0.2">
      <c r="A341" s="168" t="s">
        <v>1553</v>
      </c>
      <c r="B341" s="168">
        <f t="shared" si="5"/>
        <v>36799</v>
      </c>
      <c r="C341" s="33">
        <v>5.1276086956521736</v>
      </c>
    </row>
    <row r="342" spans="1:3" x14ac:dyDescent="0.2">
      <c r="A342" s="168" t="s">
        <v>1554</v>
      </c>
      <c r="B342" s="168">
        <f t="shared" si="5"/>
        <v>36802</v>
      </c>
      <c r="C342" s="33">
        <v>5.2335978554846596</v>
      </c>
    </row>
    <row r="343" spans="1:3" x14ac:dyDescent="0.2">
      <c r="A343" s="168" t="s">
        <v>1555</v>
      </c>
      <c r="B343" s="168">
        <f t="shared" si="5"/>
        <v>36803</v>
      </c>
      <c r="C343" s="33">
        <v>5.2223896499238966</v>
      </c>
    </row>
    <row r="344" spans="1:3" x14ac:dyDescent="0.2">
      <c r="A344" s="168" t="s">
        <v>1556</v>
      </c>
      <c r="B344" s="168">
        <f t="shared" si="5"/>
        <v>36804</v>
      </c>
      <c r="C344" s="33">
        <v>5.204163700889282</v>
      </c>
    </row>
    <row r="345" spans="1:3" x14ac:dyDescent="0.2">
      <c r="A345" s="168" t="s">
        <v>1557</v>
      </c>
      <c r="B345" s="168">
        <f t="shared" si="5"/>
        <v>36805</v>
      </c>
      <c r="C345" s="33">
        <v>5.2020034013605443</v>
      </c>
    </row>
    <row r="346" spans="1:3" x14ac:dyDescent="0.2">
      <c r="A346" s="168" t="s">
        <v>1558</v>
      </c>
      <c r="B346" s="168">
        <f t="shared" si="5"/>
        <v>36806</v>
      </c>
      <c r="C346" s="33">
        <v>5.0451262464624671</v>
      </c>
    </row>
    <row r="347" spans="1:3" x14ac:dyDescent="0.2">
      <c r="A347" s="168" t="s">
        <v>1559</v>
      </c>
      <c r="B347" s="168">
        <f t="shared" si="5"/>
        <v>36810</v>
      </c>
      <c r="C347" s="33">
        <v>5.0854391421938638</v>
      </c>
    </row>
    <row r="348" spans="1:3" x14ac:dyDescent="0.2">
      <c r="A348" s="168" t="s">
        <v>1560</v>
      </c>
      <c r="B348" s="168">
        <f t="shared" si="5"/>
        <v>36811</v>
      </c>
      <c r="C348" s="33">
        <v>5.1421247494989979</v>
      </c>
    </row>
    <row r="349" spans="1:3" x14ac:dyDescent="0.2">
      <c r="A349" s="168" t="s">
        <v>1569</v>
      </c>
      <c r="B349" s="168">
        <f t="shared" si="5"/>
        <v>36812</v>
      </c>
      <c r="C349" s="33">
        <v>5.5313793103448274</v>
      </c>
    </row>
    <row r="350" spans="1:3" x14ac:dyDescent="0.2">
      <c r="A350" s="168" t="s">
        <v>1570</v>
      </c>
      <c r="B350" s="168">
        <f t="shared" si="5"/>
        <v>36813</v>
      </c>
      <c r="C350" s="33">
        <v>5.3348509090909095</v>
      </c>
    </row>
    <row r="351" spans="1:3" x14ac:dyDescent="0.2">
      <c r="A351" s="168" t="s">
        <v>1571</v>
      </c>
      <c r="B351" s="168">
        <f t="shared" si="5"/>
        <v>36816</v>
      </c>
      <c r="C351" s="33">
        <v>5.3286897810218976</v>
      </c>
    </row>
    <row r="352" spans="1:3" x14ac:dyDescent="0.2">
      <c r="A352" s="168" t="s">
        <v>1572</v>
      </c>
      <c r="B352" s="168">
        <f t="shared" si="5"/>
        <v>36817</v>
      </c>
      <c r="C352" s="33">
        <v>5.2626573643410852</v>
      </c>
    </row>
    <row r="353" spans="1:3" x14ac:dyDescent="0.2">
      <c r="A353" s="168" t="s">
        <v>1573</v>
      </c>
      <c r="B353" s="168">
        <f t="shared" si="5"/>
        <v>36818</v>
      </c>
      <c r="C353" s="33">
        <v>5.3598394679907893</v>
      </c>
    </row>
    <row r="354" spans="1:3" x14ac:dyDescent="0.2">
      <c r="A354" s="168" t="s">
        <v>1574</v>
      </c>
      <c r="B354" s="168">
        <f t="shared" si="5"/>
        <v>36819</v>
      </c>
      <c r="C354" s="33">
        <v>5.0446511627906974</v>
      </c>
    </row>
    <row r="355" spans="1:3" x14ac:dyDescent="0.2">
      <c r="A355" s="168" t="s">
        <v>1575</v>
      </c>
      <c r="B355" s="168">
        <f t="shared" si="5"/>
        <v>36820</v>
      </c>
      <c r="C355" s="33">
        <v>4.8486363636363636</v>
      </c>
    </row>
    <row r="356" spans="1:3" x14ac:dyDescent="0.2">
      <c r="A356" s="168" t="s">
        <v>1576</v>
      </c>
      <c r="B356" s="168">
        <f t="shared" si="5"/>
        <v>36823</v>
      </c>
      <c r="C356" s="33">
        <v>4.8032134570765663</v>
      </c>
    </row>
    <row r="357" spans="1:3" x14ac:dyDescent="0.2">
      <c r="A357" s="168" t="s">
        <v>1577</v>
      </c>
      <c r="B357" s="168">
        <f t="shared" si="5"/>
        <v>36824</v>
      </c>
      <c r="C357" s="33">
        <v>4.841254369462666</v>
      </c>
    </row>
    <row r="358" spans="1:3" x14ac:dyDescent="0.2">
      <c r="A358" s="168" t="s">
        <v>1578</v>
      </c>
      <c r="B358" s="168">
        <f t="shared" si="5"/>
        <v>36825</v>
      </c>
      <c r="C358" s="33">
        <v>4.6521098839083086</v>
      </c>
    </row>
    <row r="359" spans="1:3" x14ac:dyDescent="0.2">
      <c r="A359" s="168" t="s">
        <v>1579</v>
      </c>
      <c r="B359" s="168">
        <f t="shared" si="5"/>
        <v>36826</v>
      </c>
      <c r="C359" s="33">
        <v>4.6068928709989345</v>
      </c>
    </row>
    <row r="360" spans="1:3" x14ac:dyDescent="0.2">
      <c r="A360" s="168" t="s">
        <v>1580</v>
      </c>
      <c r="B360" s="168">
        <f t="shared" si="5"/>
        <v>36827</v>
      </c>
      <c r="C360" s="33">
        <v>4.47</v>
      </c>
    </row>
    <row r="361" spans="1:3" x14ac:dyDescent="0.2">
      <c r="A361" s="168" t="s">
        <v>1581</v>
      </c>
      <c r="B361" s="168">
        <f t="shared" si="5"/>
        <v>36830</v>
      </c>
      <c r="C361" s="33">
        <v>4.5480610974433162</v>
      </c>
    </row>
    <row r="362" spans="1:3" x14ac:dyDescent="0.2">
      <c r="A362" s="168" t="s">
        <v>1582</v>
      </c>
      <c r="B362" s="168">
        <f t="shared" si="5"/>
        <v>36831</v>
      </c>
      <c r="C362" s="33">
        <v>4.379606971050034</v>
      </c>
    </row>
    <row r="363" spans="1:3" x14ac:dyDescent="0.2">
      <c r="A363" s="168" t="s">
        <v>1583</v>
      </c>
      <c r="B363" s="168">
        <f t="shared" si="5"/>
        <v>36832</v>
      </c>
      <c r="C363" s="33">
        <v>4.3862789199514065</v>
      </c>
    </row>
    <row r="364" spans="1:3" x14ac:dyDescent="0.2">
      <c r="A364" s="168" t="s">
        <v>1584</v>
      </c>
      <c r="B364" s="168">
        <f t="shared" si="5"/>
        <v>36833</v>
      </c>
      <c r="C364" s="33">
        <v>4.4717307692307688</v>
      </c>
    </row>
    <row r="365" spans="1:3" x14ac:dyDescent="0.2">
      <c r="A365" s="168" t="s">
        <v>1585</v>
      </c>
      <c r="B365" s="168">
        <f t="shared" si="5"/>
        <v>36834</v>
      </c>
      <c r="C365" s="33">
        <v>4.6411725888324877</v>
      </c>
    </row>
    <row r="366" spans="1:3" x14ac:dyDescent="0.2">
      <c r="A366" s="168" t="s">
        <v>1586</v>
      </c>
      <c r="B366" s="168">
        <f t="shared" si="5"/>
        <v>36837</v>
      </c>
      <c r="C366" s="33">
        <v>4.6119814637509746</v>
      </c>
    </row>
    <row r="367" spans="1:3" x14ac:dyDescent="0.2">
      <c r="A367" s="168" t="s">
        <v>1587</v>
      </c>
      <c r="B367" s="168">
        <f t="shared" si="5"/>
        <v>36838</v>
      </c>
      <c r="C367" s="33">
        <v>4.6605574912891985</v>
      </c>
    </row>
    <row r="368" spans="1:3" x14ac:dyDescent="0.2">
      <c r="A368" s="168" t="s">
        <v>1588</v>
      </c>
      <c r="B368" s="168">
        <f t="shared" si="5"/>
        <v>36839</v>
      </c>
      <c r="C368" s="33">
        <v>4.9222416326530611</v>
      </c>
    </row>
    <row r="369" spans="1:3" x14ac:dyDescent="0.2">
      <c r="A369" s="168" t="s">
        <v>1589</v>
      </c>
      <c r="B369" s="168">
        <f t="shared" si="5"/>
        <v>36840</v>
      </c>
      <c r="C369" s="33">
        <v>5.3882399999999997</v>
      </c>
    </row>
    <row r="370" spans="1:3" x14ac:dyDescent="0.2">
      <c r="A370" s="168" t="s">
        <v>1590</v>
      </c>
      <c r="B370" s="168">
        <f t="shared" si="5"/>
        <v>36841</v>
      </c>
      <c r="C370" s="33">
        <v>5.2409090909090912</v>
      </c>
    </row>
    <row r="371" spans="1:3" x14ac:dyDescent="0.2">
      <c r="A371" s="168" t="s">
        <v>1591</v>
      </c>
      <c r="B371" s="168">
        <f t="shared" si="5"/>
        <v>36844</v>
      </c>
      <c r="C371" s="33">
        <v>5.5948302363474385</v>
      </c>
    </row>
    <row r="372" spans="1:3" x14ac:dyDescent="0.2">
      <c r="A372" s="168" t="s">
        <v>1592</v>
      </c>
      <c r="B372" s="168">
        <f t="shared" si="5"/>
        <v>36845</v>
      </c>
      <c r="C372" s="33">
        <v>5.7987171758876963</v>
      </c>
    </row>
    <row r="373" spans="1:3" x14ac:dyDescent="0.2">
      <c r="A373" s="168" t="s">
        <v>1593</v>
      </c>
      <c r="B373" s="168">
        <f t="shared" si="5"/>
        <v>36846</v>
      </c>
      <c r="C373" s="33">
        <v>5.9310231359611247</v>
      </c>
    </row>
    <row r="374" spans="1:3" x14ac:dyDescent="0.2">
      <c r="A374" s="168" t="s">
        <v>1594</v>
      </c>
      <c r="B374" s="168">
        <f t="shared" si="5"/>
        <v>36847</v>
      </c>
      <c r="C374" s="33">
        <v>5.903664707451675</v>
      </c>
    </row>
    <row r="375" spans="1:3" x14ac:dyDescent="0.2">
      <c r="A375" s="168" t="s">
        <v>1595</v>
      </c>
      <c r="B375" s="168">
        <f t="shared" si="5"/>
        <v>36848</v>
      </c>
      <c r="C375" s="33">
        <v>5.6088589358548546</v>
      </c>
    </row>
    <row r="376" spans="1:3" x14ac:dyDescent="0.2">
      <c r="A376" s="168" t="s">
        <v>1596</v>
      </c>
      <c r="B376" s="168">
        <f t="shared" si="5"/>
        <v>36851</v>
      </c>
      <c r="C376" s="33">
        <v>6.2334042553191491</v>
      </c>
    </row>
    <row r="377" spans="1:3" x14ac:dyDescent="0.2">
      <c r="A377" s="168" t="s">
        <v>1597</v>
      </c>
      <c r="B377" s="168">
        <f t="shared" si="5"/>
        <v>36852</v>
      </c>
      <c r="C377" s="33">
        <v>6.3485714285714288</v>
      </c>
    </row>
    <row r="378" spans="1:3" x14ac:dyDescent="0.2">
      <c r="A378" s="168" t="s">
        <v>1598</v>
      </c>
      <c r="B378" s="168">
        <f t="shared" si="5"/>
        <v>36853</v>
      </c>
      <c r="C378" s="33">
        <v>6.3049736526946107</v>
      </c>
    </row>
    <row r="379" spans="1:3" x14ac:dyDescent="0.2">
      <c r="A379" s="168" t="s">
        <v>1599</v>
      </c>
      <c r="B379" s="168">
        <f t="shared" si="5"/>
        <v>36858</v>
      </c>
      <c r="C379" s="33">
        <v>6.2269484240687678</v>
      </c>
    </row>
    <row r="380" spans="1:3" x14ac:dyDescent="0.2">
      <c r="A380" s="168" t="s">
        <v>1600</v>
      </c>
      <c r="B380" s="168">
        <f t="shared" si="5"/>
        <v>36859</v>
      </c>
      <c r="C380" s="33">
        <v>5.9070198607754145</v>
      </c>
    </row>
    <row r="381" spans="1:3" x14ac:dyDescent="0.2">
      <c r="A381" s="168" t="s">
        <v>1601</v>
      </c>
      <c r="B381" s="168">
        <f t="shared" si="5"/>
        <v>36860</v>
      </c>
      <c r="C381" s="33">
        <v>5.9260872365427479</v>
      </c>
    </row>
    <row r="382" spans="1:3" x14ac:dyDescent="0.2">
      <c r="A382" s="168" t="s">
        <v>1602</v>
      </c>
      <c r="B382" s="168">
        <f t="shared" si="5"/>
        <v>36861</v>
      </c>
      <c r="C382" s="33">
        <v>6.2604889986819376</v>
      </c>
    </row>
    <row r="383" spans="1:3" x14ac:dyDescent="0.2">
      <c r="A383" s="168" t="s">
        <v>1603</v>
      </c>
      <c r="B383" s="168">
        <f t="shared" si="5"/>
        <v>36862</v>
      </c>
      <c r="C383" s="33">
        <v>6.5696058574384022</v>
      </c>
    </row>
    <row r="384" spans="1:3" x14ac:dyDescent="0.2">
      <c r="A384" s="168" t="s">
        <v>1604</v>
      </c>
      <c r="B384" s="168">
        <f t="shared" si="5"/>
        <v>36865</v>
      </c>
      <c r="C384" s="33">
        <v>7.4896667992754713</v>
      </c>
    </row>
    <row r="385" spans="1:3" x14ac:dyDescent="0.2">
      <c r="A385" s="168" t="s">
        <v>1605</v>
      </c>
      <c r="B385" s="168">
        <f t="shared" si="5"/>
        <v>36866</v>
      </c>
      <c r="C385" s="33">
        <v>7.9745482156416099</v>
      </c>
    </row>
    <row r="386" spans="1:3" x14ac:dyDescent="0.2">
      <c r="A386" s="168" t="s">
        <v>1606</v>
      </c>
      <c r="B386" s="168">
        <f t="shared" si="5"/>
        <v>36867</v>
      </c>
      <c r="C386" s="33">
        <v>8.8419238524696855</v>
      </c>
    </row>
    <row r="387" spans="1:3" x14ac:dyDescent="0.2">
      <c r="A387" s="168" t="s">
        <v>1607</v>
      </c>
      <c r="B387" s="168">
        <f t="shared" si="5"/>
        <v>36868</v>
      </c>
      <c r="C387" s="33">
        <v>8.4204563876651974</v>
      </c>
    </row>
    <row r="388" spans="1:3" x14ac:dyDescent="0.2">
      <c r="A388" s="168" t="s">
        <v>1608</v>
      </c>
      <c r="B388" s="168">
        <f t="shared" ref="B388:B451" si="6">A388+1</f>
        <v>36869</v>
      </c>
      <c r="C388" s="33">
        <v>8.0478260869565226</v>
      </c>
    </row>
    <row r="389" spans="1:3" x14ac:dyDescent="0.2">
      <c r="A389" s="168" t="s">
        <v>1609</v>
      </c>
      <c r="B389" s="168">
        <f t="shared" si="6"/>
        <v>36872</v>
      </c>
      <c r="C389" s="33">
        <v>9.78476030990279</v>
      </c>
    </row>
    <row r="390" spans="1:3" x14ac:dyDescent="0.2">
      <c r="A390" s="168" t="s">
        <v>1610</v>
      </c>
      <c r="B390" s="168">
        <f t="shared" si="6"/>
        <v>36873</v>
      </c>
      <c r="C390" s="33">
        <v>8.7545402302934683</v>
      </c>
    </row>
    <row r="391" spans="1:3" x14ac:dyDescent="0.2">
      <c r="A391" s="168" t="s">
        <v>1611</v>
      </c>
      <c r="B391" s="168">
        <f t="shared" si="6"/>
        <v>36874</v>
      </c>
      <c r="C391" s="33">
        <v>7.6647607052896722</v>
      </c>
    </row>
    <row r="392" spans="1:3" x14ac:dyDescent="0.2">
      <c r="A392" s="168" t="s">
        <v>1612</v>
      </c>
      <c r="B392" s="168">
        <f t="shared" si="6"/>
        <v>36875</v>
      </c>
      <c r="C392" s="33">
        <v>7.5229258587395398</v>
      </c>
    </row>
    <row r="393" spans="1:3" x14ac:dyDescent="0.2">
      <c r="A393" s="168" t="s">
        <v>1613</v>
      </c>
      <c r="B393" s="168">
        <f t="shared" si="6"/>
        <v>36876</v>
      </c>
      <c r="C393" s="33">
        <v>7.9892932333227726</v>
      </c>
    </row>
    <row r="394" spans="1:3" x14ac:dyDescent="0.2">
      <c r="A394" s="168" t="s">
        <v>1614</v>
      </c>
      <c r="B394" s="168">
        <f t="shared" si="6"/>
        <v>36879</v>
      </c>
      <c r="C394" s="33">
        <v>9.2601577909270212</v>
      </c>
    </row>
    <row r="395" spans="1:3" x14ac:dyDescent="0.2">
      <c r="A395" s="168" t="s">
        <v>1615</v>
      </c>
      <c r="B395" s="168">
        <f t="shared" si="6"/>
        <v>36880</v>
      </c>
      <c r="C395" s="33">
        <v>9.0920341261317219</v>
      </c>
    </row>
    <row r="396" spans="1:3" x14ac:dyDescent="0.2">
      <c r="A396" s="168" t="s">
        <v>1616</v>
      </c>
      <c r="B396" s="168">
        <f t="shared" si="6"/>
        <v>36881</v>
      </c>
      <c r="C396" s="33">
        <v>9.9360596026490065</v>
      </c>
    </row>
    <row r="397" spans="1:3" x14ac:dyDescent="0.2">
      <c r="A397" s="168" t="s">
        <v>1617</v>
      </c>
      <c r="B397" s="168">
        <f t="shared" si="6"/>
        <v>36882</v>
      </c>
      <c r="C397" s="33">
        <v>10.475833333333334</v>
      </c>
    </row>
    <row r="398" spans="1:3" x14ac:dyDescent="0.2">
      <c r="A398" s="168" t="s">
        <v>1618</v>
      </c>
      <c r="B398" s="168">
        <f t="shared" si="6"/>
        <v>36883</v>
      </c>
      <c r="C398" s="33">
        <v>10.401869158878505</v>
      </c>
    </row>
    <row r="399" spans="1:3" x14ac:dyDescent="0.2">
      <c r="A399" s="168" t="s">
        <v>1619</v>
      </c>
      <c r="B399" s="168">
        <f t="shared" si="6"/>
        <v>36887</v>
      </c>
      <c r="C399" s="33">
        <v>10.154935178144623</v>
      </c>
    </row>
    <row r="400" spans="1:3" x14ac:dyDescent="0.2">
      <c r="A400" s="168" t="s">
        <v>1620</v>
      </c>
      <c r="B400" s="168">
        <f t="shared" si="6"/>
        <v>36888</v>
      </c>
      <c r="C400" s="33">
        <v>9.5618364202916108</v>
      </c>
    </row>
    <row r="401" spans="1:4" x14ac:dyDescent="0.2">
      <c r="A401" s="168" t="s">
        <v>1621</v>
      </c>
      <c r="B401" s="168">
        <f t="shared" si="6"/>
        <v>36889</v>
      </c>
      <c r="C401" s="33">
        <v>9.2136717451523538</v>
      </c>
      <c r="D401" s="18" t="s">
        <v>1285</v>
      </c>
    </row>
    <row r="402" spans="1:4" x14ac:dyDescent="0.2">
      <c r="A402" s="168" t="s">
        <v>1622</v>
      </c>
      <c r="B402" s="168">
        <f t="shared" si="6"/>
        <v>36890</v>
      </c>
      <c r="C402" s="33">
        <v>9.9545766233766226</v>
      </c>
    </row>
    <row r="403" spans="1:4" x14ac:dyDescent="0.2">
      <c r="A403" s="168" t="s">
        <v>1623</v>
      </c>
      <c r="B403" s="168">
        <f t="shared" si="6"/>
        <v>36894</v>
      </c>
      <c r="C403" s="33">
        <v>9.8142253521126754</v>
      </c>
    </row>
    <row r="404" spans="1:4" x14ac:dyDescent="0.2">
      <c r="A404" s="168" t="s">
        <v>1624</v>
      </c>
      <c r="B404" s="168">
        <f t="shared" si="6"/>
        <v>36895</v>
      </c>
      <c r="C404" s="33">
        <v>9.6841319444444451</v>
      </c>
    </row>
    <row r="405" spans="1:4" x14ac:dyDescent="0.2">
      <c r="A405" s="168" t="s">
        <v>1625</v>
      </c>
      <c r="B405" s="168">
        <f t="shared" si="6"/>
        <v>36896</v>
      </c>
      <c r="C405" s="33">
        <v>9.4168181818181811</v>
      </c>
    </row>
    <row r="406" spans="1:4" x14ac:dyDescent="0.2">
      <c r="A406" s="168" t="s">
        <v>1626</v>
      </c>
      <c r="B406" s="168">
        <f t="shared" si="6"/>
        <v>36897</v>
      </c>
      <c r="C406" s="33">
        <v>9.9312500000000004</v>
      </c>
    </row>
    <row r="407" spans="1:4" x14ac:dyDescent="0.2">
      <c r="A407" s="168" t="s">
        <v>1627</v>
      </c>
      <c r="B407" s="168">
        <f t="shared" si="6"/>
        <v>36900</v>
      </c>
      <c r="C407" s="33">
        <v>10.346548672566371</v>
      </c>
    </row>
    <row r="408" spans="1:4" x14ac:dyDescent="0.2">
      <c r="A408" s="168" t="s">
        <v>1628</v>
      </c>
      <c r="B408" s="168">
        <f t="shared" si="6"/>
        <v>36901</v>
      </c>
      <c r="C408" s="33">
        <v>9.8826984126984119</v>
      </c>
    </row>
    <row r="409" spans="1:4" x14ac:dyDescent="0.2">
      <c r="A409" s="168" t="s">
        <v>1629</v>
      </c>
      <c r="B409" s="168">
        <f t="shared" si="6"/>
        <v>36902</v>
      </c>
      <c r="C409" s="33">
        <v>9.8974285714285717</v>
      </c>
    </row>
    <row r="410" spans="1:4" x14ac:dyDescent="0.2">
      <c r="A410" s="168" t="s">
        <v>1630</v>
      </c>
      <c r="B410" s="168">
        <f t="shared" si="6"/>
        <v>36903</v>
      </c>
      <c r="C410" s="33">
        <v>9.3895061728395071</v>
      </c>
    </row>
    <row r="411" spans="1:4" x14ac:dyDescent="0.2">
      <c r="A411" s="168" t="s">
        <v>1631</v>
      </c>
      <c r="B411" s="168">
        <f t="shared" si="6"/>
        <v>36904</v>
      </c>
      <c r="C411" s="33">
        <v>8.76</v>
      </c>
    </row>
    <row r="412" spans="1:4" x14ac:dyDescent="0.2">
      <c r="A412" s="168" t="s">
        <v>1632</v>
      </c>
      <c r="B412" s="168">
        <f t="shared" si="6"/>
        <v>36908</v>
      </c>
      <c r="C412" s="33">
        <v>8.1630864197530872</v>
      </c>
    </row>
    <row r="413" spans="1:4" x14ac:dyDescent="0.2">
      <c r="A413" s="168" t="s">
        <v>1633</v>
      </c>
      <c r="B413" s="168">
        <f t="shared" si="6"/>
        <v>36909</v>
      </c>
      <c r="C413" s="33">
        <v>7.8562162162162164</v>
      </c>
    </row>
    <row r="414" spans="1:4" x14ac:dyDescent="0.2">
      <c r="A414" s="168" t="s">
        <v>1634</v>
      </c>
      <c r="B414" s="168">
        <f t="shared" si="6"/>
        <v>36910</v>
      </c>
      <c r="C414" s="33">
        <v>7.0908333333333333</v>
      </c>
    </row>
    <row r="415" spans="1:4" x14ac:dyDescent="0.2">
      <c r="A415" s="168" t="s">
        <v>1635</v>
      </c>
      <c r="B415" s="168">
        <f t="shared" si="6"/>
        <v>36911</v>
      </c>
      <c r="C415" s="33">
        <v>7.6378766304347829</v>
      </c>
    </row>
    <row r="416" spans="1:4" x14ac:dyDescent="0.2">
      <c r="A416" s="168" t="s">
        <v>1636</v>
      </c>
      <c r="B416" s="168">
        <f t="shared" si="6"/>
        <v>36914</v>
      </c>
      <c r="C416" s="33">
        <v>7.7025641025641027</v>
      </c>
    </row>
    <row r="417" spans="1:3" x14ac:dyDescent="0.2">
      <c r="A417" s="168" t="s">
        <v>1637</v>
      </c>
      <c r="B417" s="168">
        <f t="shared" si="6"/>
        <v>36915</v>
      </c>
      <c r="C417" s="33">
        <v>7.0474285714285712</v>
      </c>
    </row>
    <row r="418" spans="1:3" x14ac:dyDescent="0.2">
      <c r="A418" s="168" t="s">
        <v>1638</v>
      </c>
      <c r="B418" s="168">
        <f t="shared" si="6"/>
        <v>36916</v>
      </c>
      <c r="C418" s="33">
        <v>6.9242592592592596</v>
      </c>
    </row>
    <row r="419" spans="1:3" x14ac:dyDescent="0.2">
      <c r="A419" s="168" t="s">
        <v>1639</v>
      </c>
      <c r="B419" s="168">
        <f t="shared" si="6"/>
        <v>36917</v>
      </c>
      <c r="C419" s="33">
        <v>7.2955555555555556</v>
      </c>
    </row>
    <row r="420" spans="1:3" x14ac:dyDescent="0.2">
      <c r="A420" s="168" t="s">
        <v>1640</v>
      </c>
      <c r="B420" s="168">
        <f t="shared" si="6"/>
        <v>36918</v>
      </c>
      <c r="C420" s="33">
        <v>7.03</v>
      </c>
    </row>
    <row r="421" spans="1:3" x14ac:dyDescent="0.2">
      <c r="A421" s="168" t="s">
        <v>1641</v>
      </c>
      <c r="B421" s="168">
        <f t="shared" si="6"/>
        <v>36921</v>
      </c>
      <c r="C421" s="33">
        <v>6.5563636363636366</v>
      </c>
    </row>
    <row r="422" spans="1:3" x14ac:dyDescent="0.2">
      <c r="A422" s="168" t="s">
        <v>1642</v>
      </c>
      <c r="B422" s="168">
        <f t="shared" si="6"/>
        <v>36922</v>
      </c>
      <c r="C422" s="33">
        <v>5.925365853658537</v>
      </c>
    </row>
    <row r="423" spans="1:3" x14ac:dyDescent="0.2">
      <c r="A423" s="168" t="s">
        <v>1643</v>
      </c>
      <c r="B423" s="168">
        <f t="shared" si="6"/>
        <v>36923</v>
      </c>
      <c r="C423" s="33">
        <v>5.8616262552045066</v>
      </c>
    </row>
    <row r="424" spans="1:3" x14ac:dyDescent="0.2">
      <c r="A424" s="168" t="s">
        <v>1644</v>
      </c>
      <c r="B424" s="168">
        <f t="shared" si="6"/>
        <v>36924</v>
      </c>
      <c r="C424" s="33">
        <v>5.853424489795918</v>
      </c>
    </row>
    <row r="425" spans="1:3" x14ac:dyDescent="0.2">
      <c r="A425" s="168" t="s">
        <v>1645</v>
      </c>
      <c r="B425" s="168">
        <f t="shared" si="6"/>
        <v>36925</v>
      </c>
      <c r="C425" s="33">
        <v>6.6278378378378378</v>
      </c>
    </row>
    <row r="426" spans="1:3" x14ac:dyDescent="0.2">
      <c r="A426" s="168" t="s">
        <v>1646</v>
      </c>
      <c r="B426" s="168">
        <f t="shared" si="6"/>
        <v>36928</v>
      </c>
      <c r="C426" s="33">
        <v>5.7429503030303026</v>
      </c>
    </row>
    <row r="427" spans="1:3" x14ac:dyDescent="0.2">
      <c r="A427" s="168" t="s">
        <v>1647</v>
      </c>
      <c r="B427" s="168">
        <f t="shared" si="6"/>
        <v>36929</v>
      </c>
      <c r="C427" s="33">
        <v>5.5665014187948589</v>
      </c>
    </row>
    <row r="428" spans="1:3" x14ac:dyDescent="0.2">
      <c r="A428" s="168" t="s">
        <v>1648</v>
      </c>
      <c r="B428" s="168">
        <f t="shared" si="6"/>
        <v>36930</v>
      </c>
      <c r="C428" s="33">
        <v>5.6963991769547322</v>
      </c>
    </row>
    <row r="429" spans="1:3" x14ac:dyDescent="0.2">
      <c r="A429" s="168" t="s">
        <v>1649</v>
      </c>
      <c r="B429" s="168">
        <f t="shared" si="6"/>
        <v>36931</v>
      </c>
      <c r="C429" s="33">
        <v>6.2496396396396392</v>
      </c>
    </row>
    <row r="430" spans="1:3" x14ac:dyDescent="0.2">
      <c r="A430" s="168" t="s">
        <v>1650</v>
      </c>
      <c r="B430" s="168">
        <f t="shared" si="6"/>
        <v>36932</v>
      </c>
      <c r="C430" s="33">
        <v>6.0379732093663909</v>
      </c>
    </row>
    <row r="431" spans="1:3" x14ac:dyDescent="0.2">
      <c r="A431" s="168" t="s">
        <v>1651</v>
      </c>
      <c r="B431" s="168">
        <f t="shared" si="6"/>
        <v>36935</v>
      </c>
      <c r="C431" s="33">
        <v>5.6248885077186968</v>
      </c>
    </row>
    <row r="432" spans="1:3" x14ac:dyDescent="0.2">
      <c r="A432" s="168" t="s">
        <v>1652</v>
      </c>
      <c r="B432" s="168">
        <f t="shared" si="6"/>
        <v>36936</v>
      </c>
      <c r="C432" s="33">
        <v>5.6584907670454543</v>
      </c>
    </row>
    <row r="433" spans="1:3" x14ac:dyDescent="0.2">
      <c r="A433" s="168" t="s">
        <v>1653</v>
      </c>
      <c r="B433" s="168">
        <f t="shared" si="6"/>
        <v>36937</v>
      </c>
      <c r="C433" s="33">
        <v>5.8343019508796381</v>
      </c>
    </row>
    <row r="434" spans="1:3" x14ac:dyDescent="0.2">
      <c r="A434" s="168" t="s">
        <v>1654</v>
      </c>
      <c r="B434" s="168">
        <f t="shared" si="6"/>
        <v>36938</v>
      </c>
      <c r="C434" s="33">
        <v>5.4104707214493688</v>
      </c>
    </row>
    <row r="435" spans="1:3" x14ac:dyDescent="0.2">
      <c r="A435" s="168" t="s">
        <v>1655</v>
      </c>
      <c r="B435" s="168">
        <f t="shared" si="6"/>
        <v>36939</v>
      </c>
      <c r="C435" s="33">
        <v>5.4427596990572882</v>
      </c>
    </row>
    <row r="436" spans="1:3" x14ac:dyDescent="0.2">
      <c r="A436" s="168" t="s">
        <v>1656</v>
      </c>
      <c r="B436" s="168">
        <f t="shared" si="6"/>
        <v>36943</v>
      </c>
      <c r="C436" s="33">
        <v>5.1849245864417774</v>
      </c>
    </row>
    <row r="437" spans="1:3" x14ac:dyDescent="0.2">
      <c r="A437" s="168" t="s">
        <v>1657</v>
      </c>
      <c r="B437" s="168">
        <f t="shared" si="6"/>
        <v>36944</v>
      </c>
      <c r="C437" s="33">
        <v>5.1915097690941385</v>
      </c>
    </row>
    <row r="438" spans="1:3" x14ac:dyDescent="0.2">
      <c r="A438" s="168" t="s">
        <v>1658</v>
      </c>
      <c r="B438" s="168">
        <f t="shared" si="6"/>
        <v>36945</v>
      </c>
      <c r="C438" s="33">
        <v>5.1115092329545453</v>
      </c>
    </row>
    <row r="439" spans="1:3" x14ac:dyDescent="0.2">
      <c r="A439" s="168" t="s">
        <v>1659</v>
      </c>
      <c r="B439" s="168">
        <f t="shared" si="6"/>
        <v>36946</v>
      </c>
      <c r="C439" s="33">
        <v>5.0369744260974629</v>
      </c>
    </row>
    <row r="440" spans="1:3" x14ac:dyDescent="0.2">
      <c r="A440" s="168" t="s">
        <v>1660</v>
      </c>
      <c r="B440" s="168">
        <f t="shared" si="6"/>
        <v>36949</v>
      </c>
      <c r="C440" s="33">
        <v>5.0441749360998349</v>
      </c>
    </row>
    <row r="441" spans="1:3" x14ac:dyDescent="0.2">
      <c r="A441" s="168" t="s">
        <v>1661</v>
      </c>
      <c r="B441" s="168">
        <f t="shared" si="6"/>
        <v>36950</v>
      </c>
      <c r="C441" s="33">
        <v>5.065154193675113</v>
      </c>
    </row>
    <row r="442" spans="1:3" x14ac:dyDescent="0.2">
      <c r="A442" s="168" t="s">
        <v>1667</v>
      </c>
      <c r="B442" s="168">
        <f t="shared" si="6"/>
        <v>36951</v>
      </c>
      <c r="C442" s="33">
        <v>5.1494921052631577</v>
      </c>
    </row>
    <row r="443" spans="1:3" x14ac:dyDescent="0.2">
      <c r="A443" s="168" t="s">
        <v>1668</v>
      </c>
      <c r="B443" s="168">
        <f t="shared" si="6"/>
        <v>36952</v>
      </c>
      <c r="C443" s="33">
        <v>5.1126086956521739</v>
      </c>
    </row>
    <row r="444" spans="1:3" x14ac:dyDescent="0.2">
      <c r="A444" s="168" t="s">
        <v>1669</v>
      </c>
      <c r="B444" s="168">
        <f t="shared" si="6"/>
        <v>36953</v>
      </c>
      <c r="C444" s="33">
        <v>5.1098019059453321</v>
      </c>
    </row>
    <row r="445" spans="1:3" x14ac:dyDescent="0.2">
      <c r="A445" s="168" t="s">
        <v>1670</v>
      </c>
      <c r="B445" s="168">
        <f t="shared" si="6"/>
        <v>36956</v>
      </c>
      <c r="C445" s="33">
        <v>5.3277917329713178</v>
      </c>
    </row>
    <row r="446" spans="1:3" x14ac:dyDescent="0.2">
      <c r="A446" s="168" t="s">
        <v>1671</v>
      </c>
      <c r="B446" s="168">
        <f t="shared" si="6"/>
        <v>36957</v>
      </c>
      <c r="C446" s="33">
        <v>5.2839534883720933</v>
      </c>
    </row>
    <row r="447" spans="1:3" x14ac:dyDescent="0.2">
      <c r="A447" s="168" t="s">
        <v>1672</v>
      </c>
      <c r="B447" s="168">
        <f t="shared" si="6"/>
        <v>36958</v>
      </c>
      <c r="C447" s="33">
        <v>5.2340384615384616</v>
      </c>
    </row>
    <row r="448" spans="1:3" x14ac:dyDescent="0.2">
      <c r="A448" s="168" t="s">
        <v>1673</v>
      </c>
      <c r="B448" s="168">
        <f t="shared" si="6"/>
        <v>36959</v>
      </c>
      <c r="C448" s="33">
        <v>5.2476923076923079</v>
      </c>
    </row>
    <row r="449" spans="1:3" x14ac:dyDescent="0.2">
      <c r="A449" s="168" t="s">
        <v>1674</v>
      </c>
      <c r="B449" s="168">
        <f t="shared" si="6"/>
        <v>36960</v>
      </c>
      <c r="C449" s="33">
        <v>5.1208811715481168</v>
      </c>
    </row>
    <row r="450" spans="1:3" x14ac:dyDescent="0.2">
      <c r="A450" s="168" t="s">
        <v>1675</v>
      </c>
      <c r="B450" s="168">
        <f t="shared" si="6"/>
        <v>36963</v>
      </c>
      <c r="C450" s="33">
        <v>4.9811382446622821</v>
      </c>
    </row>
    <row r="451" spans="1:3" x14ac:dyDescent="0.2">
      <c r="A451" s="168" t="s">
        <v>1676</v>
      </c>
      <c r="B451" s="168">
        <f t="shared" si="6"/>
        <v>36964</v>
      </c>
      <c r="C451" s="33">
        <v>5.0770322873640277</v>
      </c>
    </row>
    <row r="452" spans="1:3" x14ac:dyDescent="0.2">
      <c r="A452" s="168" t="s">
        <v>1676</v>
      </c>
      <c r="B452" s="168">
        <f>A452+1</f>
        <v>36964</v>
      </c>
      <c r="C452" s="33">
        <v>5.085</v>
      </c>
    </row>
    <row r="453" spans="1:3" x14ac:dyDescent="0.2">
      <c r="A453" s="168" t="s">
        <v>1677</v>
      </c>
      <c r="B453" s="168">
        <f>A453+1</f>
        <v>36965</v>
      </c>
      <c r="C453" s="33">
        <v>4.9830520725072214</v>
      </c>
    </row>
    <row r="454" spans="1:3" x14ac:dyDescent="0.2">
      <c r="A454" s="172" t="s">
        <v>1681</v>
      </c>
      <c r="B454" s="168">
        <f t="shared" ref="B454:B517" si="7">A454+1</f>
        <v>36966</v>
      </c>
      <c r="C454" s="33">
        <v>4.9054206163850349</v>
      </c>
    </row>
    <row r="455" spans="1:3" x14ac:dyDescent="0.2">
      <c r="A455" s="172" t="s">
        <v>1682</v>
      </c>
      <c r="B455" s="168">
        <f t="shared" si="7"/>
        <v>36967</v>
      </c>
      <c r="C455" s="33">
        <v>4.9764181132899141</v>
      </c>
    </row>
    <row r="456" spans="1:3" x14ac:dyDescent="0.2">
      <c r="A456" s="172" t="s">
        <v>1683</v>
      </c>
      <c r="B456" s="168">
        <f t="shared" si="7"/>
        <v>36970</v>
      </c>
      <c r="C456" s="33">
        <v>5.08</v>
      </c>
    </row>
    <row r="457" spans="1:3" x14ac:dyDescent="0.2">
      <c r="A457" s="172" t="s">
        <v>1684</v>
      </c>
      <c r="B457" s="168">
        <f t="shared" si="7"/>
        <v>36971</v>
      </c>
      <c r="C457" s="33">
        <v>5.0778652321026403</v>
      </c>
    </row>
    <row r="458" spans="1:3" x14ac:dyDescent="0.2">
      <c r="A458" s="172" t="s">
        <v>1685</v>
      </c>
      <c r="B458" s="168">
        <f t="shared" si="7"/>
        <v>36972</v>
      </c>
      <c r="C458" s="33">
        <v>5.1656368663594474</v>
      </c>
    </row>
    <row r="459" spans="1:3" x14ac:dyDescent="0.2">
      <c r="A459" s="172" t="s">
        <v>1686</v>
      </c>
      <c r="B459" s="168">
        <f t="shared" si="7"/>
        <v>36973</v>
      </c>
      <c r="C459" s="33">
        <v>5.0492521739130432</v>
      </c>
    </row>
    <row r="460" spans="1:3" x14ac:dyDescent="0.2">
      <c r="A460" s="172" t="s">
        <v>1687</v>
      </c>
      <c r="B460" s="168">
        <f t="shared" si="7"/>
        <v>36974</v>
      </c>
      <c r="C460" s="33">
        <v>5.2038923794662901</v>
      </c>
    </row>
    <row r="461" spans="1:3" x14ac:dyDescent="0.2">
      <c r="A461" s="172" t="s">
        <v>1688</v>
      </c>
      <c r="B461" s="168">
        <f t="shared" si="7"/>
        <v>36977</v>
      </c>
      <c r="C461" s="33">
        <v>5.226923076923077</v>
      </c>
    </row>
    <row r="462" spans="1:3" x14ac:dyDescent="0.2">
      <c r="A462" s="172" t="s">
        <v>1689</v>
      </c>
      <c r="B462" s="168">
        <f t="shared" si="7"/>
        <v>36978</v>
      </c>
      <c r="C462" s="33">
        <v>5.4080020682268648</v>
      </c>
    </row>
    <row r="463" spans="1:3" x14ac:dyDescent="0.2">
      <c r="A463" s="172" t="s">
        <v>1690</v>
      </c>
      <c r="B463" s="168">
        <f t="shared" si="7"/>
        <v>36979</v>
      </c>
      <c r="C463" s="33">
        <v>5.5872727272727269</v>
      </c>
    </row>
    <row r="464" spans="1:3" x14ac:dyDescent="0.2">
      <c r="A464" s="172" t="s">
        <v>1691</v>
      </c>
      <c r="B464" s="168">
        <f t="shared" si="7"/>
        <v>36980</v>
      </c>
      <c r="C464" s="33">
        <v>5.3298922388145451</v>
      </c>
    </row>
    <row r="465" spans="1:3" x14ac:dyDescent="0.2">
      <c r="A465" s="172" t="s">
        <v>1692</v>
      </c>
      <c r="B465" s="168">
        <f t="shared" si="7"/>
        <v>36981</v>
      </c>
      <c r="C465" s="33">
        <v>5.2887865892972279</v>
      </c>
    </row>
    <row r="466" spans="1:3" x14ac:dyDescent="0.2">
      <c r="A466" s="172" t="s">
        <v>1693</v>
      </c>
      <c r="B466" s="168">
        <f t="shared" si="7"/>
        <v>36984</v>
      </c>
      <c r="C466" s="33">
        <v>5.0380583613916947</v>
      </c>
    </row>
    <row r="467" spans="1:3" x14ac:dyDescent="0.2">
      <c r="A467" s="172" t="s">
        <v>1694</v>
      </c>
      <c r="B467" s="168">
        <f t="shared" si="7"/>
        <v>36985</v>
      </c>
      <c r="C467" s="33">
        <v>5.24</v>
      </c>
    </row>
    <row r="468" spans="1:3" x14ac:dyDescent="0.2">
      <c r="A468" s="168" t="s">
        <v>1695</v>
      </c>
      <c r="B468" s="168">
        <f t="shared" si="7"/>
        <v>36986</v>
      </c>
      <c r="C468" s="33">
        <v>5.2203740461822354</v>
      </c>
    </row>
    <row r="469" spans="1:3" x14ac:dyDescent="0.2">
      <c r="A469" s="168" t="s">
        <v>1696</v>
      </c>
      <c r="B469" s="168">
        <f t="shared" si="7"/>
        <v>36987</v>
      </c>
      <c r="C469" s="33">
        <v>5.2514929356357927</v>
      </c>
    </row>
    <row r="470" spans="1:3" x14ac:dyDescent="0.2">
      <c r="A470" s="168" t="s">
        <v>1697</v>
      </c>
      <c r="B470" s="168">
        <f t="shared" si="7"/>
        <v>36988</v>
      </c>
      <c r="C470" s="33">
        <v>5.3250000000000002</v>
      </c>
    </row>
    <row r="471" spans="1:3" x14ac:dyDescent="0.2">
      <c r="A471" s="168" t="s">
        <v>1698</v>
      </c>
      <c r="B471" s="168">
        <f t="shared" si="7"/>
        <v>36991</v>
      </c>
      <c r="C471" s="33">
        <v>5.4516743471582183</v>
      </c>
    </row>
    <row r="472" spans="1:3" x14ac:dyDescent="0.2">
      <c r="A472" s="168" t="s">
        <v>1699</v>
      </c>
      <c r="B472" s="168">
        <f t="shared" si="7"/>
        <v>36992</v>
      </c>
      <c r="C472" s="33">
        <v>5.5473649754500816</v>
      </c>
    </row>
    <row r="473" spans="1:3" x14ac:dyDescent="0.2">
      <c r="A473" s="168" t="s">
        <v>1700</v>
      </c>
      <c r="B473" s="168">
        <f t="shared" si="7"/>
        <v>36993</v>
      </c>
      <c r="C473" s="33">
        <v>5.4650900163666121</v>
      </c>
    </row>
    <row r="474" spans="1:3" x14ac:dyDescent="0.2">
      <c r="A474" s="168" t="s">
        <v>1701</v>
      </c>
      <c r="B474" s="168">
        <f t="shared" si="7"/>
        <v>36994</v>
      </c>
      <c r="C474" s="33">
        <v>5.3443594556546223</v>
      </c>
    </row>
    <row r="475" spans="1:3" x14ac:dyDescent="0.2">
      <c r="A475" s="168" t="s">
        <v>1702</v>
      </c>
      <c r="B475" s="168">
        <f t="shared" si="7"/>
        <v>36998</v>
      </c>
      <c r="C475" s="33">
        <v>5.4797150997150998</v>
      </c>
    </row>
    <row r="476" spans="1:3" x14ac:dyDescent="0.2">
      <c r="A476" s="168" t="s">
        <v>1703</v>
      </c>
      <c r="B476" s="168">
        <f t="shared" si="7"/>
        <v>36999</v>
      </c>
      <c r="C476" s="33">
        <v>5.378140610545791</v>
      </c>
    </row>
    <row r="477" spans="1:3" x14ac:dyDescent="0.2">
      <c r="A477" s="168" t="s">
        <v>1704</v>
      </c>
      <c r="B477" s="168">
        <f t="shared" si="7"/>
        <v>37000</v>
      </c>
      <c r="C477" s="33">
        <v>5.1206035379812693</v>
      </c>
    </row>
    <row r="478" spans="1:3" x14ac:dyDescent="0.2">
      <c r="A478" s="168" t="s">
        <v>1705</v>
      </c>
      <c r="B478" s="168">
        <f t="shared" si="7"/>
        <v>37001</v>
      </c>
      <c r="C478" s="33">
        <v>5.07</v>
      </c>
    </row>
    <row r="479" spans="1:3" x14ac:dyDescent="0.2">
      <c r="A479" s="168" t="s">
        <v>1706</v>
      </c>
      <c r="B479" s="168">
        <f t="shared" si="7"/>
        <v>37002</v>
      </c>
      <c r="C479" s="33">
        <v>4.9950900163666123</v>
      </c>
    </row>
    <row r="480" spans="1:3" x14ac:dyDescent="0.2">
      <c r="A480" s="168" t="s">
        <v>1707</v>
      </c>
      <c r="B480" s="168">
        <f t="shared" si="7"/>
        <v>37005</v>
      </c>
      <c r="C480" s="33">
        <v>5.0739380952380948</v>
      </c>
    </row>
    <row r="481" spans="1:3" x14ac:dyDescent="0.2">
      <c r="A481" s="168" t="s">
        <v>1708</v>
      </c>
      <c r="B481" s="168">
        <f t="shared" si="7"/>
        <v>37006</v>
      </c>
      <c r="C481" s="33">
        <v>5.12</v>
      </c>
    </row>
    <row r="482" spans="1:3" x14ac:dyDescent="0.2">
      <c r="A482" s="168" t="s">
        <v>1709</v>
      </c>
      <c r="B482" s="168">
        <f t="shared" si="7"/>
        <v>37007</v>
      </c>
      <c r="C482" s="33">
        <v>4.9905698005698005</v>
      </c>
    </row>
    <row r="483" spans="1:3" x14ac:dyDescent="0.2">
      <c r="A483" s="168" t="s">
        <v>1710</v>
      </c>
      <c r="B483" s="168">
        <f t="shared" si="7"/>
        <v>37008</v>
      </c>
      <c r="C483" s="33">
        <v>4.922727102803738</v>
      </c>
    </row>
    <row r="484" spans="1:3" x14ac:dyDescent="0.2">
      <c r="A484" s="168" t="s">
        <v>1711</v>
      </c>
      <c r="B484" s="168">
        <f t="shared" si="7"/>
        <v>37009</v>
      </c>
      <c r="C484" s="33">
        <v>4.8270767004341533</v>
      </c>
    </row>
    <row r="485" spans="1:3" x14ac:dyDescent="0.2">
      <c r="A485" s="168" t="s">
        <v>1712</v>
      </c>
      <c r="B485" s="168">
        <f t="shared" si="7"/>
        <v>37012</v>
      </c>
      <c r="C485" s="33">
        <v>4.7331250000000002</v>
      </c>
    </row>
    <row r="486" spans="1:3" x14ac:dyDescent="0.2">
      <c r="A486" s="168" t="s">
        <v>1713</v>
      </c>
      <c r="B486" s="168">
        <f t="shared" si="7"/>
        <v>37013</v>
      </c>
      <c r="C486" s="33">
        <v>4.570263157894737</v>
      </c>
    </row>
    <row r="487" spans="1:3" x14ac:dyDescent="0.2">
      <c r="A487" s="168" t="s">
        <v>1714</v>
      </c>
      <c r="B487" s="168">
        <f t="shared" si="7"/>
        <v>37014</v>
      </c>
      <c r="C487" s="33">
        <v>4.5279775280898873</v>
      </c>
    </row>
    <row r="488" spans="1:3" x14ac:dyDescent="0.2">
      <c r="A488" s="168" t="s">
        <v>1715</v>
      </c>
      <c r="B488" s="168">
        <f t="shared" si="7"/>
        <v>37015</v>
      </c>
      <c r="C488" s="33">
        <v>4.4654545454545458</v>
      </c>
    </row>
    <row r="489" spans="1:3" x14ac:dyDescent="0.2">
      <c r="A489" s="168" t="s">
        <v>1716</v>
      </c>
      <c r="B489" s="168">
        <f t="shared" si="7"/>
        <v>37016</v>
      </c>
      <c r="C489" s="33">
        <v>4.4854192982456143</v>
      </c>
    </row>
    <row r="490" spans="1:3" x14ac:dyDescent="0.2">
      <c r="A490" s="168" t="s">
        <v>1717</v>
      </c>
      <c r="B490" s="168">
        <f t="shared" si="7"/>
        <v>37019</v>
      </c>
      <c r="C490" s="33">
        <v>4.3069718309859155</v>
      </c>
    </row>
    <row r="491" spans="1:3" x14ac:dyDescent="0.2">
      <c r="A491" s="168" t="s">
        <v>1718</v>
      </c>
      <c r="B491" s="168">
        <f t="shared" si="7"/>
        <v>37020</v>
      </c>
      <c r="C491" s="33">
        <v>4.2124995370370373</v>
      </c>
    </row>
    <row r="492" spans="1:3" x14ac:dyDescent="0.2">
      <c r="A492" s="168" t="s">
        <v>1719</v>
      </c>
      <c r="B492" s="168">
        <f t="shared" si="7"/>
        <v>37021</v>
      </c>
      <c r="C492" s="33">
        <v>4.1222580645161289</v>
      </c>
    </row>
    <row r="493" spans="1:3" x14ac:dyDescent="0.2">
      <c r="A493" s="168" t="s">
        <v>1720</v>
      </c>
      <c r="B493" s="168">
        <f t="shared" si="7"/>
        <v>37022</v>
      </c>
      <c r="C493" s="33">
        <v>4.1535545023696683</v>
      </c>
    </row>
    <row r="494" spans="1:3" x14ac:dyDescent="0.2">
      <c r="A494" s="168" t="s">
        <v>1721</v>
      </c>
      <c r="B494" s="168">
        <f t="shared" si="7"/>
        <v>37023</v>
      </c>
      <c r="C494" s="33">
        <v>4.2711111111111109</v>
      </c>
    </row>
    <row r="495" spans="1:3" x14ac:dyDescent="0.2">
      <c r="A495" s="168" t="s">
        <v>1722</v>
      </c>
      <c r="B495" s="168">
        <f t="shared" si="7"/>
        <v>37026</v>
      </c>
      <c r="C495" s="33">
        <v>4.2803636363636359</v>
      </c>
    </row>
    <row r="496" spans="1:3" x14ac:dyDescent="0.2">
      <c r="A496" s="168" t="s">
        <v>1723</v>
      </c>
      <c r="B496" s="168">
        <f t="shared" si="7"/>
        <v>37027</v>
      </c>
      <c r="C496" s="33">
        <v>4.4638297872340429</v>
      </c>
    </row>
    <row r="497" spans="1:3" x14ac:dyDescent="0.2">
      <c r="A497" s="168" t="s">
        <v>1724</v>
      </c>
      <c r="B497" s="168">
        <f t="shared" si="7"/>
        <v>37028</v>
      </c>
      <c r="C497" s="33">
        <v>4.4638377192982457</v>
      </c>
    </row>
    <row r="498" spans="1:3" x14ac:dyDescent="0.2">
      <c r="A498" s="168" t="s">
        <v>1725</v>
      </c>
      <c r="B498" s="168">
        <f t="shared" si="7"/>
        <v>37029</v>
      </c>
      <c r="C498" s="33">
        <v>4.1976190476190478</v>
      </c>
    </row>
    <row r="499" spans="1:3" x14ac:dyDescent="0.2">
      <c r="A499" s="168" t="s">
        <v>1726</v>
      </c>
      <c r="B499" s="168">
        <f t="shared" si="7"/>
        <v>37030</v>
      </c>
      <c r="C499" s="33">
        <v>4.1429029268292679</v>
      </c>
    </row>
    <row r="500" spans="1:3" x14ac:dyDescent="0.2">
      <c r="A500" s="168" t="s">
        <v>1727</v>
      </c>
      <c r="B500" s="168">
        <f t="shared" si="7"/>
        <v>37033</v>
      </c>
      <c r="C500" s="33">
        <v>4.1528124999999996</v>
      </c>
    </row>
    <row r="501" spans="1:3" x14ac:dyDescent="0.2">
      <c r="A501" s="168" t="s">
        <v>1728</v>
      </c>
      <c r="B501" s="168">
        <f t="shared" si="7"/>
        <v>37034</v>
      </c>
      <c r="C501" s="33">
        <v>4.0344230769230771</v>
      </c>
    </row>
    <row r="502" spans="1:3" x14ac:dyDescent="0.2">
      <c r="A502" s="168" t="s">
        <v>1729</v>
      </c>
      <c r="B502" s="168">
        <f t="shared" si="7"/>
        <v>37035</v>
      </c>
      <c r="C502" s="33">
        <v>4.0705769230769233</v>
      </c>
    </row>
    <row r="503" spans="1:3" x14ac:dyDescent="0.2">
      <c r="A503" s="168" t="s">
        <v>1730</v>
      </c>
      <c r="B503" s="168">
        <f t="shared" si="7"/>
        <v>37036</v>
      </c>
      <c r="C503" s="33">
        <v>4.1220366492146594</v>
      </c>
    </row>
    <row r="504" spans="1:3" x14ac:dyDescent="0.2">
      <c r="A504" s="168" t="s">
        <v>1731</v>
      </c>
      <c r="B504" s="168">
        <f t="shared" si="7"/>
        <v>37037</v>
      </c>
      <c r="C504" s="33">
        <v>3.8341803278688524</v>
      </c>
    </row>
    <row r="505" spans="1:3" x14ac:dyDescent="0.2">
      <c r="A505" s="168" t="s">
        <v>1732</v>
      </c>
      <c r="B505" s="168">
        <f t="shared" si="7"/>
        <v>37041</v>
      </c>
      <c r="C505" s="33">
        <v>3.8433291139240504</v>
      </c>
    </row>
    <row r="506" spans="1:3" x14ac:dyDescent="0.2">
      <c r="A506" s="168" t="s">
        <v>1733</v>
      </c>
      <c r="B506" s="168">
        <f t="shared" si="7"/>
        <v>37042</v>
      </c>
      <c r="C506" s="33">
        <v>3.667016129032258</v>
      </c>
    </row>
    <row r="507" spans="1:3" x14ac:dyDescent="0.2">
      <c r="A507" s="168" t="s">
        <v>1734</v>
      </c>
      <c r="B507" s="168">
        <f t="shared" si="7"/>
        <v>37043</v>
      </c>
      <c r="C507" s="33">
        <v>3.7308438426908457</v>
      </c>
    </row>
    <row r="508" spans="1:3" x14ac:dyDescent="0.2">
      <c r="A508" s="168" t="s">
        <v>1735</v>
      </c>
      <c r="B508" s="168">
        <f t="shared" si="7"/>
        <v>37044</v>
      </c>
      <c r="C508" s="33">
        <v>3.6904439992767872</v>
      </c>
    </row>
    <row r="509" spans="1:3" x14ac:dyDescent="0.2">
      <c r="A509" s="168" t="s">
        <v>1736</v>
      </c>
      <c r="B509" s="168">
        <f t="shared" si="7"/>
        <v>37047</v>
      </c>
      <c r="C509" s="33">
        <v>3.9390741750385247</v>
      </c>
    </row>
    <row r="510" spans="1:3" x14ac:dyDescent="0.2">
      <c r="A510" s="168" t="s">
        <v>1737</v>
      </c>
      <c r="B510" s="168">
        <f t="shared" si="7"/>
        <v>37048</v>
      </c>
      <c r="C510" s="33">
        <v>3.9520336756908008</v>
      </c>
    </row>
    <row r="511" spans="1:3" x14ac:dyDescent="0.2">
      <c r="A511" s="168" t="s">
        <v>1738</v>
      </c>
      <c r="B511" s="168">
        <f t="shared" si="7"/>
        <v>37049</v>
      </c>
      <c r="C511" s="33">
        <v>3.7586505324324286</v>
      </c>
    </row>
    <row r="512" spans="1:3" x14ac:dyDescent="0.2">
      <c r="A512" s="168" t="s">
        <v>1739</v>
      </c>
      <c r="B512" s="168">
        <f t="shared" si="7"/>
        <v>37050</v>
      </c>
      <c r="C512" s="33">
        <v>3.6881516839083752</v>
      </c>
    </row>
    <row r="513" spans="1:3" x14ac:dyDescent="0.2">
      <c r="A513" s="168" t="s">
        <v>1740</v>
      </c>
      <c r="B513" s="168">
        <f t="shared" si="7"/>
        <v>37051</v>
      </c>
      <c r="C513" s="33">
        <v>3.6225942028985507</v>
      </c>
    </row>
    <row r="514" spans="1:3" x14ac:dyDescent="0.2">
      <c r="A514" s="168" t="s">
        <v>1741</v>
      </c>
      <c r="B514" s="168">
        <f t="shared" si="7"/>
        <v>37054</v>
      </c>
      <c r="C514" s="33">
        <v>3.8790758419541875</v>
      </c>
    </row>
    <row r="515" spans="1:3" x14ac:dyDescent="0.2">
      <c r="A515" s="168" t="s">
        <v>1742</v>
      </c>
      <c r="B515" s="168">
        <f t="shared" si="7"/>
        <v>37055</v>
      </c>
      <c r="C515" s="33">
        <v>3.9935691987336339</v>
      </c>
    </row>
    <row r="516" spans="1:3" x14ac:dyDescent="0.2">
      <c r="A516" s="168" t="s">
        <v>1743</v>
      </c>
      <c r="B516" s="168">
        <f t="shared" si="7"/>
        <v>37056</v>
      </c>
      <c r="C516" s="33">
        <v>4.1323247232472324</v>
      </c>
    </row>
    <row r="517" spans="1:3" x14ac:dyDescent="0.2">
      <c r="A517" s="168" t="s">
        <v>1744</v>
      </c>
      <c r="B517" s="168">
        <f t="shared" si="7"/>
        <v>37057</v>
      </c>
      <c r="C517" s="33">
        <v>3.94</v>
      </c>
    </row>
    <row r="518" spans="1:3" x14ac:dyDescent="0.2">
      <c r="A518" s="168" t="s">
        <v>1745</v>
      </c>
      <c r="B518" s="168">
        <f t="shared" ref="B518:B581" si="8">A518+1</f>
        <v>37058</v>
      </c>
      <c r="C518" s="33">
        <v>3.86</v>
      </c>
    </row>
    <row r="519" spans="1:3" x14ac:dyDescent="0.2">
      <c r="A519" s="168" t="s">
        <v>1746</v>
      </c>
      <c r="B519" s="168">
        <f t="shared" si="8"/>
        <v>37061</v>
      </c>
      <c r="C519" s="33">
        <v>3.9027500000000002</v>
      </c>
    </row>
    <row r="520" spans="1:3" x14ac:dyDescent="0.2">
      <c r="A520" s="168" t="s">
        <v>1747</v>
      </c>
      <c r="B520" s="168">
        <f t="shared" si="8"/>
        <v>37062</v>
      </c>
      <c r="C520" s="33">
        <v>3.9211111111111112</v>
      </c>
    </row>
    <row r="521" spans="1:3" x14ac:dyDescent="0.2">
      <c r="A521" s="168" t="s">
        <v>1748</v>
      </c>
      <c r="B521" s="168">
        <f t="shared" si="8"/>
        <v>37063</v>
      </c>
      <c r="C521" s="33">
        <v>3.8123161884798908</v>
      </c>
    </row>
    <row r="522" spans="1:3" x14ac:dyDescent="0.2">
      <c r="A522" s="168" t="s">
        <v>1749</v>
      </c>
      <c r="B522" s="168">
        <f t="shared" si="8"/>
        <v>37064</v>
      </c>
      <c r="C522" s="33">
        <v>3.6844434470377019</v>
      </c>
    </row>
    <row r="523" spans="1:3" x14ac:dyDescent="0.2">
      <c r="A523" s="168" t="s">
        <v>1750</v>
      </c>
      <c r="B523" s="168">
        <f t="shared" si="8"/>
        <v>37065</v>
      </c>
      <c r="C523" s="33">
        <v>3.6888863743323013</v>
      </c>
    </row>
    <row r="524" spans="1:3" x14ac:dyDescent="0.2">
      <c r="A524" s="168" t="s">
        <v>1751</v>
      </c>
      <c r="B524" s="168">
        <f t="shared" si="8"/>
        <v>37068</v>
      </c>
      <c r="C524" s="33">
        <v>3.5640245040716576</v>
      </c>
    </row>
    <row r="525" spans="1:3" x14ac:dyDescent="0.2">
      <c r="A525" s="168" t="s">
        <v>1752</v>
      </c>
      <c r="B525" s="168">
        <f t="shared" si="8"/>
        <v>37069</v>
      </c>
      <c r="C525" s="33">
        <v>3.4509287451260229</v>
      </c>
    </row>
    <row r="526" spans="1:3" x14ac:dyDescent="0.2">
      <c r="A526" s="168" t="s">
        <v>1753</v>
      </c>
      <c r="B526" s="168">
        <f t="shared" si="8"/>
        <v>37070</v>
      </c>
      <c r="C526" s="33">
        <v>3.3756521739130436</v>
      </c>
    </row>
    <row r="527" spans="1:3" x14ac:dyDescent="0.2">
      <c r="A527" s="168" t="s">
        <v>1754</v>
      </c>
      <c r="B527" s="168">
        <f t="shared" si="8"/>
        <v>37071</v>
      </c>
      <c r="C527" s="33">
        <v>3.2050171821305842</v>
      </c>
    </row>
    <row r="528" spans="1:3" x14ac:dyDescent="0.2">
      <c r="A528" s="168" t="s">
        <v>1755</v>
      </c>
      <c r="B528" s="168">
        <f t="shared" si="8"/>
        <v>37072</v>
      </c>
      <c r="C528" s="33">
        <v>3.0861876033057851</v>
      </c>
    </row>
    <row r="529" spans="1:3" x14ac:dyDescent="0.2">
      <c r="A529" s="168" t="s">
        <v>1756</v>
      </c>
      <c r="B529" s="168">
        <f t="shared" si="8"/>
        <v>37075</v>
      </c>
      <c r="C529" s="33">
        <v>2.9155932203389829</v>
      </c>
    </row>
    <row r="530" spans="1:3" x14ac:dyDescent="0.2">
      <c r="A530" s="168" t="s">
        <v>1757</v>
      </c>
      <c r="B530" s="168">
        <f t="shared" si="8"/>
        <v>37076</v>
      </c>
      <c r="C530" s="33">
        <v>3.0150487951807228</v>
      </c>
    </row>
    <row r="531" spans="1:3" x14ac:dyDescent="0.2">
      <c r="A531" s="168" t="s">
        <v>1758</v>
      </c>
      <c r="B531" s="168">
        <f t="shared" si="8"/>
        <v>37078</v>
      </c>
      <c r="C531" s="33">
        <v>3.1025806451612903</v>
      </c>
    </row>
    <row r="532" spans="1:3" x14ac:dyDescent="0.2">
      <c r="A532" s="168" t="s">
        <v>1759</v>
      </c>
      <c r="B532" s="168">
        <f t="shared" si="8"/>
        <v>37079</v>
      </c>
      <c r="C532" s="33">
        <v>2.9943749999999998</v>
      </c>
    </row>
    <row r="533" spans="1:3" x14ac:dyDescent="0.2">
      <c r="A533" s="168" t="s">
        <v>1760</v>
      </c>
      <c r="B533" s="168">
        <f t="shared" si="8"/>
        <v>37082</v>
      </c>
      <c r="C533" s="33">
        <v>3.1144798654348262</v>
      </c>
    </row>
    <row r="534" spans="1:3" x14ac:dyDescent="0.2">
      <c r="A534" s="168" t="s">
        <v>1761</v>
      </c>
      <c r="B534" s="168">
        <f t="shared" si="8"/>
        <v>37083</v>
      </c>
      <c r="C534" s="33">
        <v>3.1888000000000001</v>
      </c>
    </row>
    <row r="535" spans="1:3" x14ac:dyDescent="0.2">
      <c r="A535" s="168" t="s">
        <v>1762</v>
      </c>
      <c r="B535" s="168">
        <f t="shared" si="8"/>
        <v>37084</v>
      </c>
      <c r="C535" s="33">
        <v>3.2199283633787292</v>
      </c>
    </row>
    <row r="536" spans="1:3" x14ac:dyDescent="0.2">
      <c r="A536" s="168" t="s">
        <v>1763</v>
      </c>
      <c r="B536" s="168">
        <f t="shared" si="8"/>
        <v>37085</v>
      </c>
      <c r="C536" s="33">
        <v>3.3038315874294923</v>
      </c>
    </row>
    <row r="537" spans="1:3" x14ac:dyDescent="0.2">
      <c r="A537" s="168" t="s">
        <v>1764</v>
      </c>
      <c r="B537" s="168">
        <f t="shared" si="8"/>
        <v>37086</v>
      </c>
      <c r="C537" s="33">
        <v>3.1648393371197385</v>
      </c>
    </row>
    <row r="538" spans="1:3" x14ac:dyDescent="0.2">
      <c r="A538" s="168" t="s">
        <v>1765</v>
      </c>
      <c r="B538" s="168">
        <f t="shared" si="8"/>
        <v>37089</v>
      </c>
      <c r="C538" s="33">
        <v>3.0792258865248225</v>
      </c>
    </row>
    <row r="539" spans="1:3" x14ac:dyDescent="0.2">
      <c r="A539" s="168" t="s">
        <v>1766</v>
      </c>
      <c r="B539" s="168">
        <f t="shared" si="8"/>
        <v>37090</v>
      </c>
      <c r="C539" s="33">
        <v>3.127781087833942</v>
      </c>
    </row>
    <row r="540" spans="1:3" x14ac:dyDescent="0.2">
      <c r="A540" s="168" t="s">
        <v>1767</v>
      </c>
      <c r="B540" s="168">
        <f t="shared" si="8"/>
        <v>37091</v>
      </c>
      <c r="C540" s="33">
        <v>3.1442428813878935</v>
      </c>
    </row>
    <row r="541" spans="1:3" x14ac:dyDescent="0.2">
      <c r="A541" s="168" t="s">
        <v>1768</v>
      </c>
      <c r="B541" s="168">
        <f t="shared" si="8"/>
        <v>37092</v>
      </c>
      <c r="C541" s="33">
        <v>3.0242613636363638</v>
      </c>
    </row>
    <row r="542" spans="1:3" x14ac:dyDescent="0.2">
      <c r="A542" s="168" t="s">
        <v>1769</v>
      </c>
      <c r="B542" s="168">
        <f t="shared" si="8"/>
        <v>37093</v>
      </c>
      <c r="C542" s="33">
        <v>2.96</v>
      </c>
    </row>
    <row r="543" spans="1:3" x14ac:dyDescent="0.2">
      <c r="A543" s="168" t="s">
        <v>1770</v>
      </c>
      <c r="B543" s="168">
        <f t="shared" si="8"/>
        <v>37096</v>
      </c>
      <c r="C543" s="33">
        <v>3.0139400345954259</v>
      </c>
    </row>
    <row r="544" spans="1:3" x14ac:dyDescent="0.2">
      <c r="A544" s="168" t="s">
        <v>1771</v>
      </c>
      <c r="B544" s="168">
        <f t="shared" si="8"/>
        <v>37097</v>
      </c>
      <c r="C544" s="33">
        <v>3.0118276149359993</v>
      </c>
    </row>
    <row r="545" spans="1:3" x14ac:dyDescent="0.2">
      <c r="A545" s="168" t="s">
        <v>1772</v>
      </c>
      <c r="B545" s="168">
        <f t="shared" si="8"/>
        <v>37098</v>
      </c>
      <c r="C545" s="33">
        <v>3.0649067845473765</v>
      </c>
    </row>
    <row r="546" spans="1:3" x14ac:dyDescent="0.2">
      <c r="A546" s="168" t="s">
        <v>1773</v>
      </c>
      <c r="B546" s="168">
        <f t="shared" si="8"/>
        <v>37099</v>
      </c>
      <c r="C546" s="33">
        <v>3.2724675324675325</v>
      </c>
    </row>
    <row r="547" spans="1:3" x14ac:dyDescent="0.2">
      <c r="A547" s="168" t="s">
        <v>1774</v>
      </c>
      <c r="B547" s="168">
        <f t="shared" si="8"/>
        <v>37100</v>
      </c>
      <c r="C547" s="33">
        <v>3.0606772773450728</v>
      </c>
    </row>
    <row r="548" spans="1:3" x14ac:dyDescent="0.2">
      <c r="A548" s="168" t="s">
        <v>1775</v>
      </c>
      <c r="B548" s="168">
        <f t="shared" si="8"/>
        <v>37103</v>
      </c>
      <c r="C548" s="33">
        <v>3.2650819672131148</v>
      </c>
    </row>
    <row r="549" spans="1:3" x14ac:dyDescent="0.2">
      <c r="A549" s="168" t="s">
        <v>1776</v>
      </c>
      <c r="B549" s="168">
        <f t="shared" si="8"/>
        <v>37104</v>
      </c>
      <c r="C549" s="33">
        <v>3.3159483413522413</v>
      </c>
    </row>
    <row r="550" spans="1:3" x14ac:dyDescent="0.2">
      <c r="A550" s="168" t="s">
        <v>1777</v>
      </c>
      <c r="B550" s="168">
        <f t="shared" si="8"/>
        <v>37105</v>
      </c>
      <c r="C550" s="33">
        <v>3.2615072622636339</v>
      </c>
    </row>
    <row r="551" spans="1:3" x14ac:dyDescent="0.2">
      <c r="A551" s="168" t="s">
        <v>1778</v>
      </c>
      <c r="B551" s="168">
        <f t="shared" si="8"/>
        <v>37106</v>
      </c>
      <c r="C551" s="33">
        <v>3.1538366675801588</v>
      </c>
    </row>
    <row r="552" spans="1:3" x14ac:dyDescent="0.2">
      <c r="A552" s="168" t="s">
        <v>1779</v>
      </c>
      <c r="B552" s="168">
        <f t="shared" si="8"/>
        <v>37107</v>
      </c>
      <c r="C552" s="33">
        <v>3.0716922377542901</v>
      </c>
    </row>
    <row r="553" spans="1:3" x14ac:dyDescent="0.2">
      <c r="A553" s="168" t="s">
        <v>1780</v>
      </c>
      <c r="B553" s="168">
        <f t="shared" si="8"/>
        <v>37110</v>
      </c>
      <c r="C553" s="33">
        <v>3.0592148968293911</v>
      </c>
    </row>
    <row r="554" spans="1:3" x14ac:dyDescent="0.2">
      <c r="A554" s="168" t="s">
        <v>1781</v>
      </c>
      <c r="B554" s="168">
        <f t="shared" si="8"/>
        <v>37111</v>
      </c>
      <c r="C554" s="33">
        <v>3.1461780857740584</v>
      </c>
    </row>
    <row r="555" spans="1:3" x14ac:dyDescent="0.2">
      <c r="A555" s="168" t="s">
        <v>1782</v>
      </c>
      <c r="B555" s="168">
        <f t="shared" si="8"/>
        <v>37112</v>
      </c>
      <c r="C555" s="33">
        <v>3.096421338602124</v>
      </c>
    </row>
    <row r="556" spans="1:3" x14ac:dyDescent="0.2">
      <c r="A556" s="168" t="s">
        <v>1783</v>
      </c>
      <c r="B556" s="168">
        <f t="shared" si="8"/>
        <v>37113</v>
      </c>
      <c r="C556" s="33">
        <v>3.0996444768383542</v>
      </c>
    </row>
    <row r="557" spans="1:3" x14ac:dyDescent="0.2">
      <c r="A557" s="168" t="s">
        <v>1784</v>
      </c>
      <c r="B557" s="168">
        <f t="shared" si="8"/>
        <v>37114</v>
      </c>
      <c r="C557" s="33">
        <v>3.0085342805593145</v>
      </c>
    </row>
    <row r="558" spans="1:3" x14ac:dyDescent="0.2">
      <c r="A558" s="168" t="s">
        <v>1785</v>
      </c>
      <c r="B558" s="168">
        <f t="shared" si="8"/>
        <v>37117</v>
      </c>
      <c r="C558" s="33">
        <v>3.0038707102952915</v>
      </c>
    </row>
    <row r="559" spans="1:3" x14ac:dyDescent="0.2">
      <c r="A559" s="168" t="s">
        <v>1786</v>
      </c>
      <c r="B559" s="168">
        <f t="shared" si="8"/>
        <v>37118</v>
      </c>
      <c r="C559" s="33">
        <v>3.0336943555426243</v>
      </c>
    </row>
    <row r="560" spans="1:3" x14ac:dyDescent="0.2">
      <c r="A560" s="168" t="s">
        <v>1787</v>
      </c>
      <c r="B560" s="168">
        <f t="shared" si="8"/>
        <v>37119</v>
      </c>
      <c r="C560" s="33">
        <v>3.1499162127523226</v>
      </c>
    </row>
    <row r="561" spans="1:3" x14ac:dyDescent="0.2">
      <c r="A561" s="168" t="s">
        <v>1788</v>
      </c>
      <c r="B561" s="168">
        <f t="shared" si="8"/>
        <v>37120</v>
      </c>
      <c r="C561" s="33">
        <v>3.4596307733619764</v>
      </c>
    </row>
    <row r="562" spans="1:3" x14ac:dyDescent="0.2">
      <c r="A562" s="168" t="s">
        <v>1789</v>
      </c>
      <c r="B562" s="168">
        <f t="shared" si="8"/>
        <v>37121</v>
      </c>
      <c r="C562" s="33">
        <v>3.2450365643819903</v>
      </c>
    </row>
    <row r="563" spans="1:3" x14ac:dyDescent="0.2">
      <c r="A563" s="168" t="s">
        <v>1790</v>
      </c>
      <c r="B563" s="168">
        <f t="shared" si="8"/>
        <v>37124</v>
      </c>
      <c r="C563" s="33">
        <v>3.1655157486191969</v>
      </c>
    </row>
    <row r="564" spans="1:3" x14ac:dyDescent="0.2">
      <c r="A564" s="168" t="s">
        <v>1791</v>
      </c>
      <c r="B564" s="168">
        <f t="shared" si="8"/>
        <v>37125</v>
      </c>
      <c r="C564" s="33">
        <v>3.1716478812954771</v>
      </c>
    </row>
    <row r="565" spans="1:3" x14ac:dyDescent="0.2">
      <c r="A565" s="168" t="s">
        <v>1792</v>
      </c>
      <c r="B565" s="168">
        <f t="shared" si="8"/>
        <v>37126</v>
      </c>
      <c r="C565" s="33">
        <v>3.1993220548283525</v>
      </c>
    </row>
    <row r="566" spans="1:3" x14ac:dyDescent="0.2">
      <c r="A566" s="168" t="s">
        <v>1793</v>
      </c>
      <c r="B566" s="168">
        <f t="shared" si="8"/>
        <v>37127</v>
      </c>
      <c r="C566" s="33">
        <v>2.8715419484817959</v>
      </c>
    </row>
    <row r="567" spans="1:3" x14ac:dyDescent="0.2">
      <c r="A567" s="168" t="s">
        <v>1794</v>
      </c>
      <c r="B567" s="168">
        <f t="shared" si="8"/>
        <v>37128</v>
      </c>
      <c r="C567" s="33">
        <v>2.779425816664268</v>
      </c>
    </row>
    <row r="568" spans="1:3" x14ac:dyDescent="0.2">
      <c r="A568" s="168" t="s">
        <v>1795</v>
      </c>
      <c r="B568" s="168">
        <f t="shared" si="8"/>
        <v>37131</v>
      </c>
      <c r="C568" s="33">
        <v>2.6080452272233092</v>
      </c>
    </row>
    <row r="569" spans="1:3" x14ac:dyDescent="0.2">
      <c r="A569" s="168" t="s">
        <v>1796</v>
      </c>
      <c r="B569" s="168">
        <f t="shared" si="8"/>
        <v>37132</v>
      </c>
      <c r="C569" s="33">
        <v>2.5543760940235058</v>
      </c>
    </row>
    <row r="570" spans="1:3" x14ac:dyDescent="0.2">
      <c r="A570" s="168" t="s">
        <v>1797</v>
      </c>
      <c r="B570" s="168">
        <f t="shared" si="8"/>
        <v>37133</v>
      </c>
      <c r="C570" s="33">
        <v>2.4462353858144974</v>
      </c>
    </row>
    <row r="571" spans="1:3" x14ac:dyDescent="0.2">
      <c r="A571" s="168" t="s">
        <v>1798</v>
      </c>
      <c r="B571" s="168">
        <f t="shared" si="8"/>
        <v>37134</v>
      </c>
      <c r="C571" s="33">
        <v>2.4586547972304649</v>
      </c>
    </row>
    <row r="572" spans="1:3" x14ac:dyDescent="0.2">
      <c r="A572" s="168" t="s">
        <v>1799</v>
      </c>
      <c r="B572" s="168">
        <f t="shared" si="8"/>
        <v>37135</v>
      </c>
      <c r="C572" s="33">
        <v>2.1375191730058836</v>
      </c>
    </row>
    <row r="573" spans="1:3" x14ac:dyDescent="0.2">
      <c r="A573" s="168" t="s">
        <v>1800</v>
      </c>
      <c r="B573" s="168">
        <f t="shared" si="8"/>
        <v>37139</v>
      </c>
      <c r="C573" s="33">
        <v>2.2084878192911157</v>
      </c>
    </row>
    <row r="574" spans="1:3" x14ac:dyDescent="0.2">
      <c r="A574" s="168" t="s">
        <v>1801</v>
      </c>
      <c r="B574" s="168">
        <f t="shared" si="8"/>
        <v>37140</v>
      </c>
      <c r="C574" s="33">
        <v>2.3354855626160447</v>
      </c>
    </row>
    <row r="575" spans="1:3" x14ac:dyDescent="0.2">
      <c r="A575" s="168" t="s">
        <v>1802</v>
      </c>
      <c r="B575" s="168">
        <f t="shared" si="8"/>
        <v>37141</v>
      </c>
      <c r="C575" s="33">
        <v>2.3981462929388839</v>
      </c>
    </row>
    <row r="576" spans="1:3" x14ac:dyDescent="0.2">
      <c r="A576" s="168" t="s">
        <v>1803</v>
      </c>
      <c r="B576" s="168">
        <f t="shared" si="8"/>
        <v>37142</v>
      </c>
      <c r="C576" s="33">
        <v>2.344316445330533</v>
      </c>
    </row>
    <row r="577" spans="1:3" x14ac:dyDescent="0.2">
      <c r="A577" s="168" t="s">
        <v>1804</v>
      </c>
      <c r="B577" s="168">
        <f t="shared" si="8"/>
        <v>37145</v>
      </c>
      <c r="C577" s="33">
        <v>2.3824078599959067</v>
      </c>
    </row>
    <row r="578" spans="1:3" x14ac:dyDescent="0.2">
      <c r="A578" s="168" t="s">
        <v>1805</v>
      </c>
      <c r="B578" s="168">
        <f t="shared" si="8"/>
        <v>37147</v>
      </c>
      <c r="C578" s="33">
        <v>2.4366681661879968</v>
      </c>
    </row>
    <row r="579" spans="1:3" x14ac:dyDescent="0.2">
      <c r="A579" s="168" t="s">
        <v>1806</v>
      </c>
      <c r="B579" s="168">
        <f t="shared" si="8"/>
        <v>37148</v>
      </c>
      <c r="C579" s="33">
        <v>2.3935891012595731</v>
      </c>
    </row>
    <row r="580" spans="1:3" x14ac:dyDescent="0.2">
      <c r="A580" s="168" t="s">
        <v>1807</v>
      </c>
      <c r="B580" s="168">
        <f t="shared" si="8"/>
        <v>37149</v>
      </c>
      <c r="C580" s="33">
        <v>2.4036853231337636</v>
      </c>
    </row>
    <row r="581" spans="1:3" x14ac:dyDescent="0.2">
      <c r="A581" s="168" t="s">
        <v>1808</v>
      </c>
      <c r="B581" s="168">
        <f t="shared" si="8"/>
        <v>37152</v>
      </c>
      <c r="C581" s="33">
        <v>2.35</v>
      </c>
    </row>
    <row r="582" spans="1:3" x14ac:dyDescent="0.2">
      <c r="A582" s="168" t="s">
        <v>1809</v>
      </c>
      <c r="B582" s="168">
        <f t="shared" ref="B582:B645" si="9">A582+1</f>
        <v>37153</v>
      </c>
      <c r="C582" s="33">
        <v>2.1877439024390242</v>
      </c>
    </row>
    <row r="583" spans="1:3" x14ac:dyDescent="0.2">
      <c r="A583" s="168" t="s">
        <v>1810</v>
      </c>
      <c r="B583" s="168">
        <f t="shared" si="9"/>
        <v>37154</v>
      </c>
      <c r="C583" s="33">
        <v>2.1246436052792634</v>
      </c>
    </row>
    <row r="584" spans="1:3" x14ac:dyDescent="0.2">
      <c r="A584" s="168" t="s">
        <v>1811</v>
      </c>
      <c r="B584" s="168">
        <f t="shared" si="9"/>
        <v>37155</v>
      </c>
      <c r="C584" s="33">
        <v>2.0701570678787342</v>
      </c>
    </row>
    <row r="585" spans="1:3" x14ac:dyDescent="0.2">
      <c r="A585" s="168" t="s">
        <v>1812</v>
      </c>
      <c r="B585" s="168">
        <f t="shared" si="9"/>
        <v>37156</v>
      </c>
      <c r="C585" s="33">
        <v>2.0292311852097922</v>
      </c>
    </row>
    <row r="586" spans="1:3" x14ac:dyDescent="0.2">
      <c r="A586" s="168" t="s">
        <v>1813</v>
      </c>
      <c r="B586" s="168">
        <f t="shared" si="9"/>
        <v>37159</v>
      </c>
      <c r="C586" s="33">
        <v>1.9863938794132612</v>
      </c>
    </row>
    <row r="587" spans="1:3" x14ac:dyDescent="0.2">
      <c r="A587" s="168" t="s">
        <v>1814</v>
      </c>
      <c r="B587" s="168">
        <f t="shared" si="9"/>
        <v>37160</v>
      </c>
      <c r="C587" s="33">
        <v>1.9482148684091849</v>
      </c>
    </row>
    <row r="588" spans="1:3" x14ac:dyDescent="0.2">
      <c r="A588" s="168" t="s">
        <v>1815</v>
      </c>
      <c r="B588" s="168">
        <f t="shared" si="9"/>
        <v>37161</v>
      </c>
      <c r="C588" s="33">
        <v>1.8919286022477635</v>
      </c>
    </row>
    <row r="589" spans="1:3" x14ac:dyDescent="0.2">
      <c r="A589" s="168" t="s">
        <v>1816</v>
      </c>
      <c r="B589" s="168">
        <f t="shared" si="9"/>
        <v>37162</v>
      </c>
      <c r="C589" s="33">
        <v>1.8959269161843502</v>
      </c>
    </row>
    <row r="590" spans="1:3" x14ac:dyDescent="0.2">
      <c r="A590" s="168" t="s">
        <v>1817</v>
      </c>
      <c r="B590" s="168">
        <f t="shared" si="9"/>
        <v>37163</v>
      </c>
      <c r="C590" s="33">
        <v>1.8219615900029114</v>
      </c>
    </row>
    <row r="591" spans="1:3" x14ac:dyDescent="0.2">
      <c r="A591" s="168" t="s">
        <v>1819</v>
      </c>
      <c r="B591" s="168">
        <f t="shared" si="9"/>
        <v>37166</v>
      </c>
      <c r="C591" s="33">
        <v>1.7733200762686083</v>
      </c>
    </row>
    <row r="592" spans="1:3" x14ac:dyDescent="0.2">
      <c r="A592" s="168" t="s">
        <v>1820</v>
      </c>
      <c r="B592" s="168">
        <f t="shared" si="9"/>
        <v>37167</v>
      </c>
      <c r="C592" s="33">
        <v>1.8069898186983706</v>
      </c>
    </row>
    <row r="593" spans="1:3" x14ac:dyDescent="0.2">
      <c r="A593" s="168" t="s">
        <v>1824</v>
      </c>
      <c r="B593" s="168">
        <f t="shared" si="9"/>
        <v>37168</v>
      </c>
      <c r="C593" s="33">
        <v>1.9655223003769864</v>
      </c>
    </row>
    <row r="594" spans="1:3" x14ac:dyDescent="0.2">
      <c r="A594" s="168" t="s">
        <v>1825</v>
      </c>
      <c r="B594" s="168">
        <f t="shared" si="9"/>
        <v>37169</v>
      </c>
      <c r="C594" s="33">
        <v>2.127390601570494</v>
      </c>
    </row>
    <row r="595" spans="1:3" x14ac:dyDescent="0.2">
      <c r="A595" s="168" t="s">
        <v>1826</v>
      </c>
      <c r="B595" s="168">
        <f t="shared" si="9"/>
        <v>37170</v>
      </c>
      <c r="C595" s="33">
        <v>2.0842520529783997</v>
      </c>
    </row>
    <row r="596" spans="1:3" x14ac:dyDescent="0.2">
      <c r="A596" s="168" t="s">
        <v>1827</v>
      </c>
      <c r="B596" s="168">
        <f t="shared" si="9"/>
        <v>37174</v>
      </c>
      <c r="C596" s="33">
        <v>2.1065596238943174</v>
      </c>
    </row>
    <row r="597" spans="1:3" x14ac:dyDescent="0.2">
      <c r="A597" s="168" t="s">
        <v>1828</v>
      </c>
      <c r="B597" s="168">
        <f t="shared" si="9"/>
        <v>37175</v>
      </c>
      <c r="C597" s="33">
        <v>2.22063395894215</v>
      </c>
    </row>
    <row r="598" spans="1:3" x14ac:dyDescent="0.2">
      <c r="A598" s="168" t="s">
        <v>1829</v>
      </c>
      <c r="B598" s="168">
        <f t="shared" si="9"/>
        <v>37176</v>
      </c>
      <c r="C598" s="33">
        <v>2.3974545454545453</v>
      </c>
    </row>
    <row r="599" spans="1:3" x14ac:dyDescent="0.2">
      <c r="A599" s="168" t="s">
        <v>1830</v>
      </c>
      <c r="B599" s="168">
        <f t="shared" si="9"/>
        <v>37177</v>
      </c>
      <c r="C599" s="33">
        <v>2.2781021897810221</v>
      </c>
    </row>
    <row r="600" spans="1:3" x14ac:dyDescent="0.2">
      <c r="A600" s="168" t="s">
        <v>1831</v>
      </c>
      <c r="B600" s="168">
        <f t="shared" si="9"/>
        <v>37180</v>
      </c>
      <c r="C600" s="33">
        <v>2.2523173964416738</v>
      </c>
    </row>
    <row r="601" spans="1:3" x14ac:dyDescent="0.2">
      <c r="A601" s="168" t="s">
        <v>1832</v>
      </c>
      <c r="B601" s="168">
        <f t="shared" si="9"/>
        <v>37181</v>
      </c>
      <c r="C601" s="33">
        <v>2.5022184732843082</v>
      </c>
    </row>
    <row r="602" spans="1:3" x14ac:dyDescent="0.2">
      <c r="A602" s="168" t="s">
        <v>1833</v>
      </c>
      <c r="B602" s="168">
        <f t="shared" si="9"/>
        <v>37182</v>
      </c>
      <c r="C602" s="33">
        <v>2.6078053089576314</v>
      </c>
    </row>
    <row r="603" spans="1:3" x14ac:dyDescent="0.2">
      <c r="A603" s="168" t="s">
        <v>1834</v>
      </c>
      <c r="B603" s="168">
        <f t="shared" si="9"/>
        <v>37183</v>
      </c>
      <c r="C603" s="33">
        <v>2.38</v>
      </c>
    </row>
    <row r="604" spans="1:3" x14ac:dyDescent="0.2">
      <c r="A604" s="168" t="s">
        <v>1835</v>
      </c>
      <c r="B604" s="168">
        <f t="shared" si="9"/>
        <v>37184</v>
      </c>
      <c r="C604" s="33">
        <v>2.3316541319683481</v>
      </c>
    </row>
    <row r="605" spans="1:3" x14ac:dyDescent="0.2">
      <c r="A605" s="168" t="s">
        <v>1836</v>
      </c>
      <c r="B605" s="168">
        <f t="shared" si="9"/>
        <v>37187</v>
      </c>
      <c r="C605" s="33">
        <v>2.6427393860340995</v>
      </c>
    </row>
    <row r="606" spans="1:3" x14ac:dyDescent="0.2">
      <c r="A606" s="168" t="s">
        <v>1837</v>
      </c>
      <c r="B606" s="168">
        <f t="shared" si="9"/>
        <v>37188</v>
      </c>
      <c r="C606" s="33">
        <v>2.8263513513513514</v>
      </c>
    </row>
    <row r="607" spans="1:3" x14ac:dyDescent="0.2">
      <c r="A607" s="168" t="s">
        <v>1838</v>
      </c>
      <c r="B607" s="168">
        <f t="shared" si="9"/>
        <v>37189</v>
      </c>
      <c r="C607" s="33">
        <v>2.6852972027972029</v>
      </c>
    </row>
    <row r="608" spans="1:3" x14ac:dyDescent="0.2">
      <c r="A608" s="168" t="s">
        <v>1839</v>
      </c>
      <c r="B608" s="168">
        <f t="shared" si="9"/>
        <v>37190</v>
      </c>
      <c r="C608" s="33">
        <v>3.1528378378378377</v>
      </c>
    </row>
    <row r="609" spans="1:3" x14ac:dyDescent="0.2">
      <c r="A609" s="168" t="s">
        <v>1840</v>
      </c>
      <c r="B609" s="168">
        <f t="shared" si="9"/>
        <v>37191</v>
      </c>
      <c r="C609" s="33">
        <v>3.0525812294150558</v>
      </c>
    </row>
    <row r="610" spans="1:3" x14ac:dyDescent="0.2">
      <c r="A610" s="168" t="s">
        <v>1841</v>
      </c>
      <c r="B610" s="168">
        <f t="shared" si="9"/>
        <v>37194</v>
      </c>
      <c r="C610" s="33">
        <v>3.2147971459264939</v>
      </c>
    </row>
    <row r="611" spans="1:3" x14ac:dyDescent="0.2">
      <c r="A611" s="168" t="s">
        <v>1842</v>
      </c>
      <c r="B611" s="168">
        <f t="shared" si="9"/>
        <v>37195</v>
      </c>
      <c r="C611" s="33">
        <v>3.1083751009462652</v>
      </c>
    </row>
    <row r="612" spans="1:3" x14ac:dyDescent="0.2">
      <c r="A612" s="168" t="s">
        <v>1843</v>
      </c>
      <c r="B612" s="168">
        <f t="shared" si="9"/>
        <v>37196</v>
      </c>
      <c r="C612" s="33">
        <v>3.0383217751262248</v>
      </c>
    </row>
    <row r="613" spans="1:3" x14ac:dyDescent="0.2">
      <c r="A613" s="168" t="s">
        <v>1844</v>
      </c>
      <c r="B613" s="168">
        <f t="shared" si="9"/>
        <v>37197</v>
      </c>
      <c r="C613" s="33">
        <v>2.9930864817577971</v>
      </c>
    </row>
    <row r="614" spans="1:3" x14ac:dyDescent="0.2">
      <c r="A614" s="168" t="s">
        <v>1845</v>
      </c>
      <c r="B614" s="168">
        <f t="shared" si="9"/>
        <v>37198</v>
      </c>
      <c r="C614" s="33">
        <v>2.9386324809853144</v>
      </c>
    </row>
    <row r="615" spans="1:3" x14ac:dyDescent="0.2">
      <c r="A615" s="168" t="s">
        <v>1846</v>
      </c>
      <c r="B615" s="168">
        <f t="shared" si="9"/>
        <v>37201</v>
      </c>
      <c r="C615" s="33">
        <v>2.8842447447028619</v>
      </c>
    </row>
    <row r="616" spans="1:3" x14ac:dyDescent="0.2">
      <c r="A616" s="168" t="s">
        <v>1847</v>
      </c>
      <c r="B616" s="168">
        <f t="shared" si="9"/>
        <v>37202</v>
      </c>
      <c r="C616" s="33">
        <v>2.7183309541492915</v>
      </c>
    </row>
    <row r="617" spans="1:3" x14ac:dyDescent="0.2">
      <c r="A617" s="168" t="s">
        <v>1848</v>
      </c>
      <c r="B617" s="168">
        <f t="shared" si="9"/>
        <v>37203</v>
      </c>
      <c r="C617" s="33">
        <v>2.73</v>
      </c>
    </row>
    <row r="618" spans="1:3" x14ac:dyDescent="0.2">
      <c r="A618" s="168" t="s">
        <v>1849</v>
      </c>
      <c r="B618" s="168">
        <f t="shared" si="9"/>
        <v>37204</v>
      </c>
      <c r="C618" s="33">
        <v>2.670928961748634</v>
      </c>
    </row>
    <row r="619" spans="1:3" x14ac:dyDescent="0.2">
      <c r="A619" s="168" t="s">
        <v>1850</v>
      </c>
      <c r="B619" s="168">
        <f t="shared" si="9"/>
        <v>37205</v>
      </c>
      <c r="C619" s="33">
        <v>2.6044773006134969</v>
      </c>
    </row>
    <row r="620" spans="1:3" x14ac:dyDescent="0.2">
      <c r="A620" s="168" t="s">
        <v>1851</v>
      </c>
      <c r="B620" s="168">
        <f t="shared" si="9"/>
        <v>37208</v>
      </c>
      <c r="C620" s="33">
        <v>2.4423906840231542</v>
      </c>
    </row>
    <row r="621" spans="1:3" x14ac:dyDescent="0.2">
      <c r="A621" s="168" t="s">
        <v>1852</v>
      </c>
      <c r="B621" s="168">
        <f t="shared" si="9"/>
        <v>37209</v>
      </c>
      <c r="C621" s="33">
        <v>2.3846351455247028</v>
      </c>
    </row>
    <row r="622" spans="1:3" x14ac:dyDescent="0.2">
      <c r="A622" s="168" t="s">
        <v>1853</v>
      </c>
      <c r="B622" s="168">
        <f t="shared" si="9"/>
        <v>37210</v>
      </c>
      <c r="C622" s="33">
        <v>2.2815048322623084</v>
      </c>
    </row>
    <row r="623" spans="1:3" x14ac:dyDescent="0.2">
      <c r="A623" s="168" t="s">
        <v>1854</v>
      </c>
      <c r="B623" s="168">
        <f t="shared" si="9"/>
        <v>37211</v>
      </c>
      <c r="C623" s="33">
        <v>2.0057592498897185</v>
      </c>
    </row>
    <row r="624" spans="1:3" x14ac:dyDescent="0.2">
      <c r="A624" s="168" t="s">
        <v>1855</v>
      </c>
      <c r="B624" s="168">
        <f t="shared" si="9"/>
        <v>37212</v>
      </c>
      <c r="C624" s="33">
        <v>1.6999120166443655</v>
      </c>
    </row>
    <row r="625" spans="1:3" x14ac:dyDescent="0.2">
      <c r="A625" s="168" t="s">
        <v>1856</v>
      </c>
      <c r="B625" s="168">
        <f t="shared" si="9"/>
        <v>37215</v>
      </c>
      <c r="C625" s="33">
        <v>2.1547579690430272</v>
      </c>
    </row>
    <row r="626" spans="1:3" x14ac:dyDescent="0.2">
      <c r="A626" s="168" t="s">
        <v>1857</v>
      </c>
      <c r="B626" s="168">
        <f t="shared" si="9"/>
        <v>37216</v>
      </c>
      <c r="C626" s="33">
        <v>2.6000700746294805</v>
      </c>
    </row>
    <row r="627" spans="1:3" x14ac:dyDescent="0.2">
      <c r="A627" s="168" t="s">
        <v>1858</v>
      </c>
      <c r="B627" s="168">
        <f t="shared" si="9"/>
        <v>37217</v>
      </c>
      <c r="C627" s="33">
        <v>1.8983410411279873</v>
      </c>
    </row>
    <row r="628" spans="1:3" x14ac:dyDescent="0.2">
      <c r="A628" s="168" t="s">
        <v>1859</v>
      </c>
      <c r="B628" s="168">
        <f t="shared" si="9"/>
        <v>37222</v>
      </c>
      <c r="C628" s="33">
        <v>1.8780906864387223</v>
      </c>
    </row>
    <row r="629" spans="1:3" x14ac:dyDescent="0.2">
      <c r="A629" s="168" t="s">
        <v>1860</v>
      </c>
      <c r="B629" s="168">
        <f t="shared" si="9"/>
        <v>37223</v>
      </c>
      <c r="C629" s="33">
        <v>1.8383106572511445</v>
      </c>
    </row>
    <row r="630" spans="1:3" x14ac:dyDescent="0.2">
      <c r="A630" s="168" t="s">
        <v>1861</v>
      </c>
      <c r="B630" s="168">
        <f t="shared" si="9"/>
        <v>37224</v>
      </c>
      <c r="C630" s="33">
        <v>2.3211974523101566</v>
      </c>
    </row>
    <row r="631" spans="1:3" x14ac:dyDescent="0.2">
      <c r="A631" s="168" t="s">
        <v>1862</v>
      </c>
      <c r="B631" s="168">
        <f t="shared" si="9"/>
        <v>37225</v>
      </c>
      <c r="C631" s="33">
        <v>2.1928075396825397</v>
      </c>
    </row>
    <row r="632" spans="1:3" x14ac:dyDescent="0.2">
      <c r="A632" s="168" t="s">
        <v>1863</v>
      </c>
      <c r="B632" s="168">
        <f t="shared" si="9"/>
        <v>37226</v>
      </c>
      <c r="C632" s="33">
        <v>1.7231767360091486</v>
      </c>
    </row>
    <row r="633" spans="1:3" x14ac:dyDescent="0.2">
      <c r="A633" s="168" t="s">
        <v>1864</v>
      </c>
      <c r="B633" s="168">
        <f t="shared" si="9"/>
        <v>37229</v>
      </c>
      <c r="C633" s="33">
        <v>2.1020255478915959</v>
      </c>
    </row>
    <row r="634" spans="1:3" x14ac:dyDescent="0.2">
      <c r="A634" s="168" t="s">
        <v>1865</v>
      </c>
      <c r="B634" s="168">
        <f t="shared" si="9"/>
        <v>37230</v>
      </c>
      <c r="C634" s="33">
        <v>1.9881681249307785</v>
      </c>
    </row>
    <row r="635" spans="1:3" x14ac:dyDescent="0.2">
      <c r="A635" s="168" t="s">
        <v>1866</v>
      </c>
      <c r="B635" s="168">
        <f t="shared" si="9"/>
        <v>37231</v>
      </c>
      <c r="C635" s="33">
        <v>1.8643407407407406</v>
      </c>
    </row>
    <row r="636" spans="1:3" x14ac:dyDescent="0.2">
      <c r="A636" s="168" t="s">
        <v>1867</v>
      </c>
      <c r="B636" s="168">
        <f t="shared" si="9"/>
        <v>37232</v>
      </c>
      <c r="C636" s="33">
        <v>1.806103678929766</v>
      </c>
    </row>
    <row r="637" spans="1:3" x14ac:dyDescent="0.2">
      <c r="A637" s="168" t="s">
        <v>1868</v>
      </c>
      <c r="B637" s="168">
        <f t="shared" si="9"/>
        <v>37233</v>
      </c>
      <c r="C637" s="33">
        <v>2.1099600174978126</v>
      </c>
    </row>
    <row r="638" spans="1:3" x14ac:dyDescent="0.2">
      <c r="A638" s="168" t="s">
        <v>1869</v>
      </c>
      <c r="B638" s="168">
        <f t="shared" si="9"/>
        <v>37236</v>
      </c>
      <c r="C638" s="33">
        <v>2.3026684523809524</v>
      </c>
    </row>
    <row r="639" spans="1:3" x14ac:dyDescent="0.2">
      <c r="A639" s="168" t="s">
        <v>1870</v>
      </c>
      <c r="B639" s="168">
        <f t="shared" si="9"/>
        <v>37237</v>
      </c>
      <c r="C639" s="33">
        <v>2.5326127910575926</v>
      </c>
    </row>
    <row r="640" spans="1:3" x14ac:dyDescent="0.2">
      <c r="A640" s="168" t="s">
        <v>1871</v>
      </c>
      <c r="B640" s="168">
        <f t="shared" si="9"/>
        <v>37238</v>
      </c>
      <c r="C640" s="33">
        <v>2.4814793607325822</v>
      </c>
    </row>
    <row r="641" spans="1:10" x14ac:dyDescent="0.2">
      <c r="A641" s="168" t="s">
        <v>1872</v>
      </c>
      <c r="B641" s="168">
        <f t="shared" si="9"/>
        <v>37239</v>
      </c>
      <c r="C641" s="33">
        <v>2.4021786922209696</v>
      </c>
    </row>
    <row r="642" spans="1:10" x14ac:dyDescent="0.2">
      <c r="A642" s="168" t="s">
        <v>1873</v>
      </c>
      <c r="B642" s="168">
        <f t="shared" si="9"/>
        <v>37240</v>
      </c>
      <c r="C642" s="33">
        <v>2.3953026996676319</v>
      </c>
    </row>
    <row r="643" spans="1:10" x14ac:dyDescent="0.2">
      <c r="A643" s="168" t="s">
        <v>1874</v>
      </c>
      <c r="B643" s="168">
        <f t="shared" si="9"/>
        <v>37243</v>
      </c>
      <c r="C643" s="33">
        <v>2.532006363362493</v>
      </c>
    </row>
    <row r="644" spans="1:10" x14ac:dyDescent="0.2">
      <c r="A644" s="168" t="s">
        <v>1875</v>
      </c>
      <c r="B644" s="168">
        <f t="shared" si="9"/>
        <v>37244</v>
      </c>
      <c r="C644" s="33">
        <v>2.5345178571428573</v>
      </c>
    </row>
    <row r="645" spans="1:10" x14ac:dyDescent="0.2">
      <c r="A645" s="168" t="s">
        <v>1876</v>
      </c>
      <c r="B645" s="168">
        <f t="shared" si="9"/>
        <v>37245</v>
      </c>
      <c r="C645" s="33">
        <v>2.6035048231511255</v>
      </c>
    </row>
    <row r="646" spans="1:10" x14ac:dyDescent="0.2">
      <c r="A646" s="168" t="s">
        <v>1877</v>
      </c>
      <c r="B646" s="168">
        <f t="shared" ref="B646:B709" si="10">A646+1</f>
        <v>37246</v>
      </c>
      <c r="C646" s="33">
        <v>2.5796388542963884</v>
      </c>
    </row>
    <row r="647" spans="1:10" x14ac:dyDescent="0.2">
      <c r="A647" s="168" t="s">
        <v>1878</v>
      </c>
      <c r="B647" s="168">
        <f t="shared" si="10"/>
        <v>37247</v>
      </c>
      <c r="C647" s="33">
        <v>2.6135868907928441</v>
      </c>
    </row>
    <row r="648" spans="1:10" x14ac:dyDescent="0.2">
      <c r="A648" s="168" t="s">
        <v>1879</v>
      </c>
      <c r="B648" s="168">
        <f t="shared" si="10"/>
        <v>37252</v>
      </c>
      <c r="C648" s="33">
        <v>2.9294623616288802</v>
      </c>
    </row>
    <row r="649" spans="1:10" x14ac:dyDescent="0.2">
      <c r="A649" s="168" t="s">
        <v>1880</v>
      </c>
      <c r="B649" s="168">
        <f t="shared" si="10"/>
        <v>37253</v>
      </c>
      <c r="C649" s="33">
        <v>2.6237831517729266</v>
      </c>
    </row>
    <row r="650" spans="1:10" s="263" customFormat="1" x14ac:dyDescent="0.2">
      <c r="A650" s="612" t="s">
        <v>1881</v>
      </c>
      <c r="B650" s="612">
        <f t="shared" si="10"/>
        <v>37254</v>
      </c>
      <c r="C650" s="618">
        <v>2.6354918032786885</v>
      </c>
      <c r="J650" s="356"/>
    </row>
    <row r="651" spans="1:10" x14ac:dyDescent="0.2">
      <c r="A651" s="168" t="s">
        <v>1882</v>
      </c>
      <c r="B651" s="168">
        <f t="shared" si="10"/>
        <v>37257</v>
      </c>
      <c r="C651" s="33">
        <v>2.7295689655172413</v>
      </c>
    </row>
    <row r="652" spans="1:10" x14ac:dyDescent="0.2">
      <c r="A652" s="168" t="s">
        <v>1884</v>
      </c>
      <c r="B652" s="168">
        <f t="shared" si="10"/>
        <v>37259</v>
      </c>
      <c r="C652" s="33">
        <v>2.5549586155003761</v>
      </c>
    </row>
    <row r="653" spans="1:10" x14ac:dyDescent="0.2">
      <c r="A653" s="168" t="s">
        <v>1885</v>
      </c>
      <c r="B653" s="168">
        <f t="shared" si="10"/>
        <v>37260</v>
      </c>
      <c r="C653" s="33">
        <v>2.4961293266301299</v>
      </c>
    </row>
    <row r="654" spans="1:10" x14ac:dyDescent="0.2">
      <c r="A654" s="168" t="s">
        <v>1886</v>
      </c>
      <c r="B654" s="168">
        <f t="shared" si="10"/>
        <v>37261</v>
      </c>
      <c r="C654" s="33">
        <v>2.3502671194638376</v>
      </c>
    </row>
    <row r="655" spans="1:10" x14ac:dyDescent="0.2">
      <c r="A655" s="168" t="s">
        <v>1887</v>
      </c>
      <c r="B655" s="168">
        <f t="shared" si="10"/>
        <v>37264</v>
      </c>
      <c r="C655" s="33">
        <v>2.3224088816603197</v>
      </c>
    </row>
    <row r="656" spans="1:10" x14ac:dyDescent="0.2">
      <c r="A656" s="168" t="s">
        <v>1888</v>
      </c>
      <c r="B656" s="168">
        <f t="shared" si="10"/>
        <v>37265</v>
      </c>
      <c r="C656" s="33">
        <v>2.3875536990618471</v>
      </c>
    </row>
    <row r="657" spans="1:3" x14ac:dyDescent="0.2">
      <c r="A657" s="168" t="s">
        <v>1889</v>
      </c>
      <c r="B657" s="168">
        <f t="shared" si="10"/>
        <v>37266</v>
      </c>
      <c r="C657" s="33">
        <v>2.3186446503251119</v>
      </c>
    </row>
    <row r="658" spans="1:3" x14ac:dyDescent="0.2">
      <c r="A658" s="168" t="s">
        <v>1890</v>
      </c>
      <c r="B658" s="168">
        <f t="shared" si="10"/>
        <v>37267</v>
      </c>
      <c r="C658" s="33">
        <v>2.3189238899499789</v>
      </c>
    </row>
    <row r="659" spans="1:3" x14ac:dyDescent="0.2">
      <c r="A659" s="168" t="s">
        <v>1891</v>
      </c>
      <c r="B659" s="168">
        <f t="shared" si="10"/>
        <v>37268</v>
      </c>
      <c r="C659" s="33">
        <v>2.3045588235294119</v>
      </c>
    </row>
    <row r="660" spans="1:3" x14ac:dyDescent="0.2">
      <c r="A660" s="168" t="s">
        <v>1892</v>
      </c>
      <c r="B660" s="168">
        <f t="shared" si="10"/>
        <v>37271</v>
      </c>
      <c r="C660" s="33">
        <v>2.3213452188006483</v>
      </c>
    </row>
    <row r="661" spans="1:3" x14ac:dyDescent="0.2">
      <c r="A661" s="168" t="s">
        <v>1893</v>
      </c>
      <c r="B661" s="168">
        <f t="shared" si="10"/>
        <v>37272</v>
      </c>
      <c r="C661" s="33">
        <v>2.3601675471268182</v>
      </c>
    </row>
    <row r="662" spans="1:3" x14ac:dyDescent="0.2">
      <c r="A662" s="168" t="s">
        <v>1894</v>
      </c>
      <c r="B662" s="168">
        <f t="shared" si="10"/>
        <v>37273</v>
      </c>
      <c r="C662" s="33">
        <v>2.3874345549738218</v>
      </c>
    </row>
    <row r="663" spans="1:3" x14ac:dyDescent="0.2">
      <c r="A663" s="168" t="s">
        <v>1895</v>
      </c>
      <c r="B663" s="168">
        <f t="shared" si="10"/>
        <v>37274</v>
      </c>
      <c r="C663" s="33">
        <v>2.3764778860292393</v>
      </c>
    </row>
    <row r="664" spans="1:3" x14ac:dyDescent="0.2">
      <c r="A664" s="168" t="s">
        <v>1896</v>
      </c>
      <c r="B664" s="168">
        <f t="shared" si="10"/>
        <v>37275</v>
      </c>
      <c r="C664" s="33">
        <v>2.282653101224279</v>
      </c>
    </row>
    <row r="665" spans="1:3" x14ac:dyDescent="0.2">
      <c r="A665" s="168" t="s">
        <v>1897</v>
      </c>
      <c r="B665" s="168">
        <f t="shared" si="10"/>
        <v>37279</v>
      </c>
      <c r="C665" s="33">
        <v>2.183085994397759</v>
      </c>
    </row>
    <row r="666" spans="1:3" x14ac:dyDescent="0.2">
      <c r="A666" s="168" t="s">
        <v>1898</v>
      </c>
      <c r="B666" s="168">
        <f t="shared" si="10"/>
        <v>37280</v>
      </c>
      <c r="C666" s="33">
        <v>2.1066401591747237</v>
      </c>
    </row>
    <row r="667" spans="1:3" x14ac:dyDescent="0.2">
      <c r="A667" s="168" t="s">
        <v>1899</v>
      </c>
      <c r="B667" s="168">
        <f t="shared" si="10"/>
        <v>37281</v>
      </c>
      <c r="C667" s="33">
        <v>2.1201609372237535</v>
      </c>
    </row>
    <row r="668" spans="1:3" x14ac:dyDescent="0.2">
      <c r="A668" s="168" t="s">
        <v>1900</v>
      </c>
      <c r="B668" s="168">
        <f t="shared" si="10"/>
        <v>37282</v>
      </c>
      <c r="C668" s="33">
        <v>2.0300552113819808</v>
      </c>
    </row>
    <row r="669" spans="1:3" x14ac:dyDescent="0.2">
      <c r="A669" s="168" t="s">
        <v>1901</v>
      </c>
      <c r="B669" s="168">
        <f t="shared" si="10"/>
        <v>37285</v>
      </c>
      <c r="C669" s="33">
        <v>2.0201895791303768</v>
      </c>
    </row>
    <row r="670" spans="1:3" x14ac:dyDescent="0.2">
      <c r="A670" s="168" t="s">
        <v>1902</v>
      </c>
      <c r="B670" s="168">
        <f t="shared" si="10"/>
        <v>37286</v>
      </c>
      <c r="C670" s="33">
        <v>1.9725938482461745</v>
      </c>
    </row>
    <row r="671" spans="1:3" x14ac:dyDescent="0.2">
      <c r="A671" s="168" t="s">
        <v>1903</v>
      </c>
      <c r="B671" s="168">
        <f t="shared" si="10"/>
        <v>37287</v>
      </c>
      <c r="C671" s="33">
        <v>2.0782505655897068</v>
      </c>
    </row>
    <row r="672" spans="1:3" x14ac:dyDescent="0.2">
      <c r="A672" s="168" t="s">
        <v>1904</v>
      </c>
      <c r="B672" s="168">
        <f t="shared" si="10"/>
        <v>37288</v>
      </c>
      <c r="C672" s="33">
        <v>2.1474669070306462</v>
      </c>
    </row>
    <row r="673" spans="1:3" x14ac:dyDescent="0.2">
      <c r="A673" s="168" t="s">
        <v>1905</v>
      </c>
      <c r="B673" s="168">
        <f t="shared" si="10"/>
        <v>37289</v>
      </c>
      <c r="C673" s="33">
        <v>2.19</v>
      </c>
    </row>
    <row r="674" spans="1:3" x14ac:dyDescent="0.2">
      <c r="A674" s="168" t="s">
        <v>1906</v>
      </c>
      <c r="B674" s="168">
        <f t="shared" si="10"/>
        <v>37292</v>
      </c>
      <c r="C674" s="33">
        <v>2.1616714285714287</v>
      </c>
    </row>
    <row r="675" spans="1:3" x14ac:dyDescent="0.2">
      <c r="A675" s="168" t="s">
        <v>1907</v>
      </c>
      <c r="B675" s="168">
        <f t="shared" si="10"/>
        <v>37293</v>
      </c>
      <c r="C675" s="33">
        <v>2.2012283642954236</v>
      </c>
    </row>
    <row r="676" spans="1:3" x14ac:dyDescent="0.2">
      <c r="A676" s="168" t="s">
        <v>1908</v>
      </c>
      <c r="B676" s="168">
        <f t="shared" si="10"/>
        <v>37294</v>
      </c>
      <c r="C676" s="33">
        <v>2.137756247935704</v>
      </c>
    </row>
    <row r="677" spans="1:3" x14ac:dyDescent="0.2">
      <c r="A677" s="168" t="s">
        <v>1909</v>
      </c>
      <c r="B677" s="168">
        <f t="shared" si="10"/>
        <v>37295</v>
      </c>
      <c r="C677" s="33">
        <v>2.1681671348314606</v>
      </c>
    </row>
    <row r="678" spans="1:3" x14ac:dyDescent="0.2">
      <c r="A678" s="168" t="s">
        <v>1910</v>
      </c>
      <c r="B678" s="168">
        <f t="shared" si="10"/>
        <v>37296</v>
      </c>
      <c r="C678" s="33">
        <v>2.2004936661698955</v>
      </c>
    </row>
    <row r="679" spans="1:3" x14ac:dyDescent="0.2">
      <c r="A679" s="168" t="s">
        <v>1911</v>
      </c>
      <c r="B679" s="168">
        <f t="shared" si="10"/>
        <v>37299</v>
      </c>
      <c r="C679" s="33">
        <v>2.2031995277449825</v>
      </c>
    </row>
    <row r="680" spans="1:3" x14ac:dyDescent="0.2">
      <c r="A680" s="168" t="s">
        <v>1912</v>
      </c>
      <c r="B680" s="168">
        <f t="shared" si="10"/>
        <v>37300</v>
      </c>
      <c r="C680" s="33">
        <v>2.3822001610954491</v>
      </c>
    </row>
    <row r="681" spans="1:3" x14ac:dyDescent="0.2">
      <c r="A681" s="168" t="s">
        <v>1941</v>
      </c>
      <c r="B681" s="168">
        <f t="shared" si="10"/>
        <v>37301</v>
      </c>
      <c r="C681" s="33">
        <v>2.3620864808153477</v>
      </c>
    </row>
    <row r="682" spans="1:3" x14ac:dyDescent="0.2">
      <c r="A682" s="168" t="s">
        <v>1942</v>
      </c>
      <c r="B682" s="168">
        <f t="shared" si="10"/>
        <v>37302</v>
      </c>
      <c r="C682" s="33">
        <v>2.2573575129533681</v>
      </c>
    </row>
    <row r="683" spans="1:3" x14ac:dyDescent="0.2">
      <c r="A683" s="168" t="s">
        <v>1943</v>
      </c>
      <c r="B683" s="168">
        <f t="shared" si="10"/>
        <v>37303</v>
      </c>
      <c r="C683" s="33">
        <v>2.1713975609756098</v>
      </c>
    </row>
    <row r="684" spans="1:3" x14ac:dyDescent="0.2">
      <c r="A684" s="168" t="s">
        <v>1944</v>
      </c>
      <c r="B684" s="168">
        <f t="shared" si="10"/>
        <v>37307</v>
      </c>
      <c r="C684" s="33">
        <v>2.3136867088607596</v>
      </c>
    </row>
    <row r="685" spans="1:3" x14ac:dyDescent="0.2">
      <c r="A685" s="168" t="s">
        <v>1945</v>
      </c>
      <c r="B685" s="168">
        <f t="shared" si="10"/>
        <v>37308</v>
      </c>
      <c r="C685" s="33">
        <v>2.4305084745762713</v>
      </c>
    </row>
    <row r="686" spans="1:3" x14ac:dyDescent="0.2">
      <c r="A686" s="168" t="s">
        <v>1946</v>
      </c>
      <c r="B686" s="168">
        <f t="shared" si="10"/>
        <v>37309</v>
      </c>
      <c r="C686" s="33">
        <v>2.3938385916780978</v>
      </c>
    </row>
    <row r="687" spans="1:3" x14ac:dyDescent="0.2">
      <c r="A687" s="168" t="s">
        <v>1947</v>
      </c>
      <c r="B687" s="168">
        <f t="shared" si="10"/>
        <v>37310</v>
      </c>
      <c r="C687" s="33">
        <v>2.3909112244897961</v>
      </c>
    </row>
    <row r="688" spans="1:3" x14ac:dyDescent="0.2">
      <c r="A688" s="168" t="s">
        <v>1948</v>
      </c>
      <c r="B688" s="168">
        <f t="shared" si="10"/>
        <v>37313</v>
      </c>
      <c r="C688" s="33">
        <v>2.3978374033374035</v>
      </c>
    </row>
    <row r="689" spans="1:3" x14ac:dyDescent="0.2">
      <c r="A689" s="168" t="s">
        <v>1949</v>
      </c>
      <c r="B689" s="168">
        <f t="shared" si="10"/>
        <v>37314</v>
      </c>
      <c r="C689" s="33">
        <v>2.4630935251798562</v>
      </c>
    </row>
    <row r="690" spans="1:3" x14ac:dyDescent="0.2">
      <c r="A690" s="168" t="s">
        <v>1950</v>
      </c>
      <c r="B690" s="168">
        <f t="shared" si="10"/>
        <v>37315</v>
      </c>
      <c r="C690" s="33">
        <v>2.4755250000000002</v>
      </c>
    </row>
    <row r="691" spans="1:3" x14ac:dyDescent="0.2">
      <c r="A691" s="168" t="s">
        <v>1951</v>
      </c>
      <c r="B691" s="168">
        <f t="shared" si="10"/>
        <v>37316</v>
      </c>
      <c r="C691" s="33">
        <v>2.4851450167973126</v>
      </c>
    </row>
    <row r="692" spans="1:3" x14ac:dyDescent="0.2">
      <c r="A692" s="168" t="s">
        <v>1952</v>
      </c>
      <c r="B692" s="168">
        <f t="shared" si="10"/>
        <v>37317</v>
      </c>
      <c r="C692" s="33">
        <v>2.4954234133631119</v>
      </c>
    </row>
    <row r="693" spans="1:3" x14ac:dyDescent="0.2">
      <c r="A693" s="168" t="s">
        <v>1953</v>
      </c>
      <c r="B693" s="168">
        <f t="shared" si="10"/>
        <v>37320</v>
      </c>
      <c r="C693" s="33">
        <v>2.641732146733232</v>
      </c>
    </row>
    <row r="694" spans="1:3" x14ac:dyDescent="0.2">
      <c r="A694" s="173" t="s">
        <v>1954</v>
      </c>
      <c r="B694" s="168">
        <f t="shared" si="10"/>
        <v>37321</v>
      </c>
      <c r="C694" s="39">
        <v>2.6241482053261289</v>
      </c>
    </row>
    <row r="695" spans="1:3" x14ac:dyDescent="0.2">
      <c r="A695" s="173" t="s">
        <v>1955</v>
      </c>
      <c r="B695" s="168">
        <f t="shared" si="10"/>
        <v>37322</v>
      </c>
      <c r="C695" s="39">
        <v>2.5203018419489007</v>
      </c>
    </row>
    <row r="696" spans="1:3" x14ac:dyDescent="0.2">
      <c r="A696" s="173" t="s">
        <v>1990</v>
      </c>
      <c r="B696" s="168">
        <f t="shared" si="10"/>
        <v>37323</v>
      </c>
      <c r="C696" s="39">
        <v>2.7101093542074364</v>
      </c>
    </row>
    <row r="697" spans="1:3" x14ac:dyDescent="0.2">
      <c r="A697" s="173" t="s">
        <v>1991</v>
      </c>
      <c r="B697" s="168">
        <f t="shared" si="10"/>
        <v>37324</v>
      </c>
      <c r="C697" s="39">
        <v>2.7957313923456208</v>
      </c>
    </row>
    <row r="698" spans="1:3" x14ac:dyDescent="0.2">
      <c r="A698" s="173" t="s">
        <v>1992</v>
      </c>
      <c r="B698" s="168">
        <f t="shared" si="10"/>
        <v>37327</v>
      </c>
      <c r="C698" s="39">
        <v>2.8904682324601025</v>
      </c>
    </row>
    <row r="699" spans="1:3" x14ac:dyDescent="0.2">
      <c r="A699" s="173" t="s">
        <v>1993</v>
      </c>
      <c r="B699" s="168">
        <f t="shared" si="10"/>
        <v>37328</v>
      </c>
      <c r="C699" s="39">
        <v>2.9266742560865646</v>
      </c>
    </row>
    <row r="700" spans="1:3" x14ac:dyDescent="0.2">
      <c r="A700" s="173" t="s">
        <v>1994</v>
      </c>
      <c r="B700" s="168">
        <f t="shared" si="10"/>
        <v>37329</v>
      </c>
      <c r="C700" s="39">
        <v>2.9604856361149112</v>
      </c>
    </row>
    <row r="701" spans="1:3" x14ac:dyDescent="0.2">
      <c r="A701" s="173" t="s">
        <v>1995</v>
      </c>
      <c r="B701" s="168">
        <f t="shared" si="10"/>
        <v>37330</v>
      </c>
      <c r="C701" s="39">
        <v>2.7973593073593075</v>
      </c>
    </row>
    <row r="702" spans="1:3" x14ac:dyDescent="0.2">
      <c r="A702" s="173" t="s">
        <v>1996</v>
      </c>
      <c r="B702" s="168">
        <f t="shared" si="10"/>
        <v>37331</v>
      </c>
      <c r="C702" s="39">
        <v>3.0028049433573636</v>
      </c>
    </row>
    <row r="703" spans="1:3" x14ac:dyDescent="0.2">
      <c r="A703" s="173" t="s">
        <v>1997</v>
      </c>
      <c r="B703" s="168">
        <f t="shared" si="10"/>
        <v>37334</v>
      </c>
      <c r="C703" s="39">
        <v>3.1470045454545454</v>
      </c>
    </row>
    <row r="704" spans="1:3" x14ac:dyDescent="0.2">
      <c r="A704" s="173" t="s">
        <v>1998</v>
      </c>
      <c r="B704" s="168">
        <f t="shared" si="10"/>
        <v>37335</v>
      </c>
      <c r="C704" s="39">
        <v>3.3235359516616314</v>
      </c>
    </row>
    <row r="705" spans="1:3" x14ac:dyDescent="0.2">
      <c r="A705" s="173" t="s">
        <v>1999</v>
      </c>
      <c r="B705" s="168">
        <f t="shared" si="10"/>
        <v>37336</v>
      </c>
      <c r="C705" s="39">
        <v>3.2944702702702702</v>
      </c>
    </row>
    <row r="706" spans="1:3" x14ac:dyDescent="0.2">
      <c r="A706" s="173" t="s">
        <v>2000</v>
      </c>
      <c r="B706" s="168">
        <f t="shared" si="10"/>
        <v>37337</v>
      </c>
      <c r="C706" s="39">
        <v>3.1911539184952979</v>
      </c>
    </row>
    <row r="707" spans="1:3" x14ac:dyDescent="0.2">
      <c r="A707" s="173" t="s">
        <v>2001</v>
      </c>
      <c r="B707" s="168">
        <f t="shared" si="10"/>
        <v>37338</v>
      </c>
      <c r="C707" s="39">
        <v>3.5206068702290074</v>
      </c>
    </row>
    <row r="708" spans="1:3" x14ac:dyDescent="0.2">
      <c r="A708" s="173" t="s">
        <v>2002</v>
      </c>
      <c r="B708" s="168">
        <f t="shared" si="10"/>
        <v>37341</v>
      </c>
      <c r="C708" s="39">
        <v>3.449913043478261</v>
      </c>
    </row>
    <row r="709" spans="1:3" x14ac:dyDescent="0.2">
      <c r="A709" s="173" t="s">
        <v>2003</v>
      </c>
      <c r="B709" s="168">
        <f t="shared" si="10"/>
        <v>37342</v>
      </c>
      <c r="C709" s="39">
        <v>3.5824103001765746</v>
      </c>
    </row>
    <row r="710" spans="1:3" x14ac:dyDescent="0.2">
      <c r="A710" s="173" t="s">
        <v>2004</v>
      </c>
      <c r="B710" s="168">
        <f>A710+1</f>
        <v>37343</v>
      </c>
      <c r="C710" s="39">
        <v>3.3426362735381567</v>
      </c>
    </row>
    <row r="711" spans="1:3" x14ac:dyDescent="0.2">
      <c r="A711" s="173" t="s">
        <v>2005</v>
      </c>
      <c r="B711" s="168">
        <f>A711+1</f>
        <v>37344</v>
      </c>
      <c r="C711" s="39">
        <v>3.2605978260869564</v>
      </c>
    </row>
    <row r="712" spans="1:3" x14ac:dyDescent="0.2">
      <c r="A712" s="173" t="s">
        <v>2006</v>
      </c>
      <c r="B712" s="168">
        <f>A712+1</f>
        <v>37348</v>
      </c>
      <c r="C712" s="39">
        <v>3.4336653061224491</v>
      </c>
    </row>
    <row r="713" spans="1:3" x14ac:dyDescent="0.2">
      <c r="A713" s="168" t="s">
        <v>2007</v>
      </c>
      <c r="B713" s="168">
        <f t="shared" ref="B713:B777" si="11">A713+1</f>
        <v>37349</v>
      </c>
      <c r="C713" s="33">
        <v>3.7245166840458812</v>
      </c>
    </row>
    <row r="714" spans="1:3" x14ac:dyDescent="0.2">
      <c r="A714" s="168" t="s">
        <v>2008</v>
      </c>
      <c r="B714" s="168">
        <f t="shared" si="11"/>
        <v>37350</v>
      </c>
      <c r="C714" s="33">
        <v>3.6835165467625899</v>
      </c>
    </row>
    <row r="715" spans="1:3" x14ac:dyDescent="0.2">
      <c r="A715" s="168" t="s">
        <v>2009</v>
      </c>
      <c r="B715" s="168">
        <f t="shared" si="11"/>
        <v>37351</v>
      </c>
      <c r="C715" s="33">
        <v>3.5726158485856905</v>
      </c>
    </row>
    <row r="716" spans="1:3" x14ac:dyDescent="0.2">
      <c r="A716" s="168" t="s">
        <v>2010</v>
      </c>
      <c r="B716" s="168">
        <f t="shared" si="11"/>
        <v>37352</v>
      </c>
      <c r="C716" s="33">
        <v>3.3189783665532331</v>
      </c>
    </row>
    <row r="717" spans="1:3" x14ac:dyDescent="0.2">
      <c r="A717" s="168" t="s">
        <v>2011</v>
      </c>
      <c r="B717" s="168">
        <f t="shared" si="11"/>
        <v>37355</v>
      </c>
      <c r="C717" s="33">
        <v>3.3626371905002528</v>
      </c>
    </row>
    <row r="718" spans="1:3" x14ac:dyDescent="0.2">
      <c r="A718" s="168" t="s">
        <v>2012</v>
      </c>
      <c r="B718" s="168">
        <f t="shared" si="11"/>
        <v>37356</v>
      </c>
      <c r="C718" s="33">
        <v>3.2482393696848426</v>
      </c>
    </row>
    <row r="719" spans="1:3" x14ac:dyDescent="0.2">
      <c r="A719" s="168" t="s">
        <v>2013</v>
      </c>
      <c r="B719" s="168">
        <f t="shared" si="11"/>
        <v>37357</v>
      </c>
      <c r="C719" s="33">
        <v>3.2523866847826088</v>
      </c>
    </row>
    <row r="720" spans="1:3" x14ac:dyDescent="0.2">
      <c r="A720" s="168" t="s">
        <v>2014</v>
      </c>
      <c r="B720" s="168">
        <f t="shared" si="11"/>
        <v>37358</v>
      </c>
      <c r="C720" s="33">
        <v>3.1498678474114441</v>
      </c>
    </row>
    <row r="721" spans="1:3" x14ac:dyDescent="0.2">
      <c r="A721" s="168" t="s">
        <v>2015</v>
      </c>
      <c r="B721" s="168">
        <f t="shared" si="11"/>
        <v>37359</v>
      </c>
      <c r="C721" s="33">
        <v>3.08</v>
      </c>
    </row>
    <row r="722" spans="1:3" x14ac:dyDescent="0.2">
      <c r="A722" s="168" t="s">
        <v>2016</v>
      </c>
      <c r="B722" s="168">
        <f t="shared" si="11"/>
        <v>37362</v>
      </c>
      <c r="C722" s="33">
        <v>3.2881975124378111</v>
      </c>
    </row>
    <row r="723" spans="1:3" x14ac:dyDescent="0.2">
      <c r="A723" s="168" t="s">
        <v>2017</v>
      </c>
      <c r="B723" s="168">
        <f t="shared" si="11"/>
        <v>37363</v>
      </c>
      <c r="C723" s="33">
        <v>3.4527440119760477</v>
      </c>
    </row>
    <row r="724" spans="1:3" x14ac:dyDescent="0.2">
      <c r="A724" s="168" t="s">
        <v>2018</v>
      </c>
      <c r="B724" s="168">
        <f t="shared" si="11"/>
        <v>37364</v>
      </c>
      <c r="C724" s="33">
        <v>3.3966774562989754</v>
      </c>
    </row>
    <row r="725" spans="1:3" x14ac:dyDescent="0.2">
      <c r="A725" s="168" t="s">
        <v>2019</v>
      </c>
      <c r="B725" s="168">
        <f t="shared" si="11"/>
        <v>37365</v>
      </c>
      <c r="C725" s="33">
        <v>3.5076454646017701</v>
      </c>
    </row>
    <row r="726" spans="1:3" x14ac:dyDescent="0.2">
      <c r="A726" s="168" t="s">
        <v>2020</v>
      </c>
      <c r="B726" s="168">
        <f t="shared" si="11"/>
        <v>37366</v>
      </c>
      <c r="C726" s="33">
        <v>3.4005390334572492</v>
      </c>
    </row>
    <row r="727" spans="1:3" x14ac:dyDescent="0.2">
      <c r="A727" s="168" t="s">
        <v>2021</v>
      </c>
      <c r="B727" s="168">
        <f t="shared" si="11"/>
        <v>37369</v>
      </c>
      <c r="C727" s="33">
        <v>3.5873706781914896</v>
      </c>
    </row>
    <row r="728" spans="1:3" x14ac:dyDescent="0.2">
      <c r="A728" s="168" t="s">
        <v>2022</v>
      </c>
      <c r="B728" s="168">
        <f t="shared" si="11"/>
        <v>37370</v>
      </c>
      <c r="C728" s="33">
        <v>3.6254990445859874</v>
      </c>
    </row>
    <row r="729" spans="1:3" x14ac:dyDescent="0.2">
      <c r="A729" s="168" t="s">
        <v>2023</v>
      </c>
      <c r="B729" s="168">
        <f t="shared" si="11"/>
        <v>37371</v>
      </c>
      <c r="C729" s="33">
        <v>3.5323221271742229</v>
      </c>
    </row>
    <row r="730" spans="1:3" x14ac:dyDescent="0.2">
      <c r="A730" s="168" t="s">
        <v>2024</v>
      </c>
      <c r="B730" s="168">
        <f t="shared" si="11"/>
        <v>37372</v>
      </c>
      <c r="C730" s="33">
        <v>3.4698229508196721</v>
      </c>
    </row>
    <row r="731" spans="1:3" x14ac:dyDescent="0.2">
      <c r="A731" s="168" t="s">
        <v>2025</v>
      </c>
      <c r="B731" s="168">
        <f t="shared" si="11"/>
        <v>37373</v>
      </c>
      <c r="C731" s="33">
        <v>3.3264527075812276</v>
      </c>
    </row>
    <row r="732" spans="1:3" x14ac:dyDescent="0.2">
      <c r="A732" s="168" t="s">
        <v>2026</v>
      </c>
      <c r="B732" s="168">
        <f t="shared" si="11"/>
        <v>37376</v>
      </c>
      <c r="C732" s="33">
        <v>3.4470264830508475</v>
      </c>
    </row>
    <row r="733" spans="1:3" x14ac:dyDescent="0.2">
      <c r="A733" s="168" t="s">
        <v>2027</v>
      </c>
      <c r="B733" s="168">
        <f t="shared" si="11"/>
        <v>37377</v>
      </c>
      <c r="C733" s="33">
        <v>3.6455132211538461</v>
      </c>
    </row>
    <row r="734" spans="1:3" x14ac:dyDescent="0.2">
      <c r="A734" s="168" t="s">
        <v>2028</v>
      </c>
      <c r="B734" s="168">
        <f t="shared" si="11"/>
        <v>37378</v>
      </c>
      <c r="C734" s="33">
        <v>3.7867934865900383</v>
      </c>
    </row>
    <row r="735" spans="1:3" x14ac:dyDescent="0.2">
      <c r="A735" s="168" t="s">
        <v>2029</v>
      </c>
      <c r="B735" s="168">
        <f t="shared" si="11"/>
        <v>37379</v>
      </c>
      <c r="C735" s="33">
        <v>3.652760698027314</v>
      </c>
    </row>
    <row r="736" spans="1:3" x14ac:dyDescent="0.2">
      <c r="A736" s="168" t="s">
        <v>2030</v>
      </c>
      <c r="B736" s="168">
        <f t="shared" si="11"/>
        <v>37380</v>
      </c>
      <c r="C736" s="33">
        <v>3.7237533239700373</v>
      </c>
    </row>
    <row r="737" spans="1:3" x14ac:dyDescent="0.2">
      <c r="A737" s="168" t="s">
        <v>2031</v>
      </c>
      <c r="B737" s="168">
        <f t="shared" si="11"/>
        <v>37383</v>
      </c>
      <c r="C737" s="33">
        <v>3.6113675213675211</v>
      </c>
    </row>
    <row r="738" spans="1:3" x14ac:dyDescent="0.2">
      <c r="A738" s="168" t="s">
        <v>2032</v>
      </c>
      <c r="B738" s="168">
        <f t="shared" si="11"/>
        <v>37384</v>
      </c>
      <c r="C738" s="33">
        <v>3.4945413043478259</v>
      </c>
    </row>
    <row r="739" spans="1:3" x14ac:dyDescent="0.2">
      <c r="A739" s="168" t="s">
        <v>2033</v>
      </c>
      <c r="B739" s="168">
        <f t="shared" si="11"/>
        <v>37385</v>
      </c>
      <c r="C739" s="33">
        <v>3.7414636948529414</v>
      </c>
    </row>
    <row r="740" spans="1:3" x14ac:dyDescent="0.2">
      <c r="A740" s="168" t="s">
        <v>2034</v>
      </c>
      <c r="B740" s="168">
        <f t="shared" si="11"/>
        <v>37386</v>
      </c>
      <c r="C740" s="33">
        <v>3.7226524254561637</v>
      </c>
    </row>
    <row r="741" spans="1:3" x14ac:dyDescent="0.2">
      <c r="A741" s="168" t="s">
        <v>2035</v>
      </c>
      <c r="B741" s="168">
        <f t="shared" si="11"/>
        <v>37387</v>
      </c>
      <c r="C741" s="33">
        <v>3.7114390842191334</v>
      </c>
    </row>
    <row r="742" spans="1:3" x14ac:dyDescent="0.2">
      <c r="A742" s="168" t="s">
        <v>2036</v>
      </c>
      <c r="B742" s="168">
        <f t="shared" si="11"/>
        <v>37390</v>
      </c>
      <c r="C742" s="33">
        <v>3.6120028103044497</v>
      </c>
    </row>
    <row r="743" spans="1:3" x14ac:dyDescent="0.2">
      <c r="A743" s="168" t="s">
        <v>2037</v>
      </c>
      <c r="B743" s="168">
        <f t="shared" si="11"/>
        <v>37391</v>
      </c>
      <c r="C743" s="33">
        <v>3.7567450236966824</v>
      </c>
    </row>
    <row r="744" spans="1:3" x14ac:dyDescent="0.2">
      <c r="A744" s="168" t="s">
        <v>2038</v>
      </c>
      <c r="B744" s="168">
        <f t="shared" si="11"/>
        <v>37392</v>
      </c>
      <c r="C744" s="33">
        <v>3.6288382841245626</v>
      </c>
    </row>
    <row r="745" spans="1:3" x14ac:dyDescent="0.2">
      <c r="A745" s="168" t="s">
        <v>2039</v>
      </c>
      <c r="B745" s="168">
        <f t="shared" si="11"/>
        <v>37393</v>
      </c>
      <c r="C745" s="33">
        <v>3.4222848425020191</v>
      </c>
    </row>
    <row r="746" spans="1:3" x14ac:dyDescent="0.2">
      <c r="A746" s="168" t="s">
        <v>2040</v>
      </c>
      <c r="B746" s="168">
        <f t="shared" si="11"/>
        <v>37394</v>
      </c>
      <c r="C746" s="33">
        <v>3.417290599086928</v>
      </c>
    </row>
    <row r="747" spans="1:3" x14ac:dyDescent="0.2">
      <c r="A747" s="168" t="s">
        <v>2071</v>
      </c>
      <c r="B747" s="168">
        <f t="shared" si="11"/>
        <v>37397</v>
      </c>
      <c r="C747" s="33">
        <v>3.4474442160892544</v>
      </c>
    </row>
    <row r="748" spans="1:3" x14ac:dyDescent="0.2">
      <c r="A748" s="168" t="s">
        <v>2072</v>
      </c>
      <c r="B748" s="168">
        <f t="shared" si="11"/>
        <v>37398</v>
      </c>
      <c r="C748" s="33">
        <v>3.3341198257080609</v>
      </c>
    </row>
    <row r="749" spans="1:3" x14ac:dyDescent="0.2">
      <c r="A749" s="168" t="s">
        <v>2073</v>
      </c>
      <c r="B749" s="168">
        <f t="shared" si="11"/>
        <v>37399</v>
      </c>
      <c r="C749" s="33">
        <v>3.3771087103308575</v>
      </c>
    </row>
    <row r="750" spans="1:3" x14ac:dyDescent="0.2">
      <c r="A750" s="168" t="s">
        <v>2074</v>
      </c>
      <c r="B750" s="168">
        <f t="shared" si="11"/>
        <v>37400</v>
      </c>
      <c r="C750" s="33">
        <v>3.3846003262642741</v>
      </c>
    </row>
    <row r="751" spans="1:3" x14ac:dyDescent="0.2">
      <c r="A751" s="168" t="s">
        <v>2075</v>
      </c>
      <c r="B751" s="168">
        <f t="shared" si="11"/>
        <v>37401</v>
      </c>
      <c r="C751" s="33">
        <v>3.2201207668537553</v>
      </c>
    </row>
    <row r="752" spans="1:3" x14ac:dyDescent="0.2">
      <c r="A752" s="168" t="s">
        <v>2076</v>
      </c>
      <c r="B752" s="168">
        <f t="shared" si="11"/>
        <v>37405</v>
      </c>
      <c r="C752" s="33">
        <v>3.2182148377125195</v>
      </c>
    </row>
    <row r="753" spans="1:3" x14ac:dyDescent="0.2">
      <c r="A753" s="168" t="s">
        <v>2077</v>
      </c>
      <c r="B753" s="168">
        <f t="shared" si="11"/>
        <v>37406</v>
      </c>
      <c r="C753" s="33">
        <v>3.298440953038674</v>
      </c>
    </row>
    <row r="754" spans="1:3" x14ac:dyDescent="0.2">
      <c r="A754" s="168" t="s">
        <v>2078</v>
      </c>
      <c r="B754" s="168">
        <f t="shared" si="11"/>
        <v>37407</v>
      </c>
      <c r="C754" s="33">
        <v>3.3378952916373859</v>
      </c>
    </row>
    <row r="755" spans="1:3" x14ac:dyDescent="0.2">
      <c r="A755" s="168" t="s">
        <v>2079</v>
      </c>
      <c r="B755" s="168">
        <f t="shared" si="11"/>
        <v>37408</v>
      </c>
      <c r="C755" s="33">
        <v>3.1574562500000001</v>
      </c>
    </row>
    <row r="756" spans="1:3" x14ac:dyDescent="0.2">
      <c r="A756" s="168" t="s">
        <v>2080</v>
      </c>
      <c r="B756" s="168">
        <f t="shared" si="11"/>
        <v>37411</v>
      </c>
      <c r="C756" s="33">
        <v>3.1789824187533298</v>
      </c>
    </row>
    <row r="757" spans="1:3" x14ac:dyDescent="0.2">
      <c r="A757" s="168" t="s">
        <v>2081</v>
      </c>
      <c r="B757" s="168">
        <f t="shared" si="11"/>
        <v>37412</v>
      </c>
      <c r="C757" s="33">
        <v>3.2997314507198228</v>
      </c>
    </row>
    <row r="758" spans="1:3" x14ac:dyDescent="0.2">
      <c r="A758" s="168" t="s">
        <v>2082</v>
      </c>
      <c r="B758" s="168">
        <f t="shared" si="11"/>
        <v>37413</v>
      </c>
      <c r="C758" s="33">
        <v>3.284631580045049</v>
      </c>
    </row>
    <row r="759" spans="1:3" x14ac:dyDescent="0.2">
      <c r="A759" s="168" t="s">
        <v>2083</v>
      </c>
      <c r="B759" s="168">
        <f t="shared" si="11"/>
        <v>37414</v>
      </c>
      <c r="C759" s="33">
        <v>3.2119642857142856</v>
      </c>
    </row>
    <row r="760" spans="1:3" x14ac:dyDescent="0.2">
      <c r="A760" s="168" t="s">
        <v>2084</v>
      </c>
      <c r="B760" s="168">
        <f t="shared" si="11"/>
        <v>37415</v>
      </c>
      <c r="C760" s="33">
        <v>3.1155343296999662</v>
      </c>
    </row>
    <row r="761" spans="1:3" x14ac:dyDescent="0.2">
      <c r="A761" s="168" t="s">
        <v>2085</v>
      </c>
      <c r="B761" s="168">
        <f t="shared" si="11"/>
        <v>37418</v>
      </c>
      <c r="C761" s="33">
        <v>3.142741573033708</v>
      </c>
    </row>
    <row r="762" spans="1:3" x14ac:dyDescent="0.2">
      <c r="A762" s="168" t="s">
        <v>2086</v>
      </c>
      <c r="B762" s="168">
        <f t="shared" si="11"/>
        <v>37419</v>
      </c>
      <c r="C762" s="33">
        <v>3.104655990510083</v>
      </c>
    </row>
    <row r="763" spans="1:3" x14ac:dyDescent="0.2">
      <c r="A763" s="168" t="s">
        <v>2087</v>
      </c>
      <c r="B763" s="168">
        <f t="shared" si="11"/>
        <v>37420</v>
      </c>
      <c r="C763" s="33">
        <v>3.143080122130975</v>
      </c>
    </row>
    <row r="764" spans="1:3" x14ac:dyDescent="0.2">
      <c r="A764" s="168" t="s">
        <v>2088</v>
      </c>
      <c r="B764" s="168">
        <f t="shared" si="11"/>
        <v>37421</v>
      </c>
      <c r="C764" s="33">
        <v>3.0357413841022791</v>
      </c>
    </row>
    <row r="765" spans="1:3" x14ac:dyDescent="0.2">
      <c r="A765" s="168" t="s">
        <v>2089</v>
      </c>
      <c r="B765" s="168">
        <f t="shared" si="11"/>
        <v>37422</v>
      </c>
      <c r="C765" s="33">
        <v>3.1308672376873661</v>
      </c>
    </row>
    <row r="766" spans="1:3" x14ac:dyDescent="0.2">
      <c r="A766" s="168" t="s">
        <v>2090</v>
      </c>
      <c r="B766" s="168">
        <f t="shared" si="11"/>
        <v>37425</v>
      </c>
      <c r="C766" s="33">
        <v>3.3524774774774775</v>
      </c>
    </row>
    <row r="767" spans="1:3" x14ac:dyDescent="0.2">
      <c r="A767" s="168" t="s">
        <v>2091</v>
      </c>
      <c r="B767" s="168">
        <f t="shared" si="11"/>
        <v>37426</v>
      </c>
      <c r="C767" s="33">
        <v>3.2394861009509874</v>
      </c>
    </row>
    <row r="768" spans="1:3" x14ac:dyDescent="0.2">
      <c r="A768" s="168" t="s">
        <v>2092</v>
      </c>
      <c r="B768" s="168">
        <f t="shared" si="11"/>
        <v>37427</v>
      </c>
      <c r="C768" s="33">
        <v>3.229623150739704</v>
      </c>
    </row>
    <row r="769" spans="1:3" x14ac:dyDescent="0.2">
      <c r="A769" s="168" t="s">
        <v>2093</v>
      </c>
      <c r="B769" s="168">
        <f t="shared" si="11"/>
        <v>37428</v>
      </c>
      <c r="C769" s="33">
        <v>3.3047276602462898</v>
      </c>
    </row>
    <row r="770" spans="1:3" x14ac:dyDescent="0.2">
      <c r="A770" s="168" t="s">
        <v>2094</v>
      </c>
      <c r="B770" s="168">
        <f t="shared" si="11"/>
        <v>37429</v>
      </c>
      <c r="C770" s="33">
        <v>3.171322400102325</v>
      </c>
    </row>
    <row r="771" spans="1:3" x14ac:dyDescent="0.2">
      <c r="A771" s="168" t="s">
        <v>2095</v>
      </c>
      <c r="B771" s="168">
        <f t="shared" si="11"/>
        <v>37432</v>
      </c>
      <c r="C771" s="33">
        <v>3.3357533759772564</v>
      </c>
    </row>
    <row r="772" spans="1:3" x14ac:dyDescent="0.2">
      <c r="A772" s="168" t="s">
        <v>2096</v>
      </c>
      <c r="B772" s="168">
        <f t="shared" si="11"/>
        <v>37433</v>
      </c>
      <c r="C772" s="33">
        <v>3.4982613240418119</v>
      </c>
    </row>
    <row r="773" spans="1:3" x14ac:dyDescent="0.2">
      <c r="A773" s="168" t="s">
        <v>2097</v>
      </c>
      <c r="B773" s="168">
        <f t="shared" si="11"/>
        <v>37434</v>
      </c>
      <c r="C773" s="33">
        <v>3.4314108579088471</v>
      </c>
    </row>
    <row r="774" spans="1:3" x14ac:dyDescent="0.2">
      <c r="A774" s="168" t="s">
        <v>2098</v>
      </c>
      <c r="B774" s="168">
        <f t="shared" si="11"/>
        <v>37435</v>
      </c>
      <c r="C774" s="33">
        <v>3.2343003533568906</v>
      </c>
    </row>
    <row r="775" spans="1:3" x14ac:dyDescent="0.2">
      <c r="A775" s="168" t="s">
        <v>2099</v>
      </c>
      <c r="B775" s="168">
        <f t="shared" si="11"/>
        <v>37436</v>
      </c>
      <c r="C775" s="33">
        <v>3.2015167763157897</v>
      </c>
    </row>
    <row r="776" spans="1:3" x14ac:dyDescent="0.2">
      <c r="A776" s="168" t="s">
        <v>2100</v>
      </c>
      <c r="B776" s="168">
        <f t="shared" si="11"/>
        <v>37439</v>
      </c>
      <c r="C776" s="33">
        <v>3.2707608695652173</v>
      </c>
    </row>
    <row r="777" spans="1:3" x14ac:dyDescent="0.2">
      <c r="A777" s="168" t="s">
        <v>2101</v>
      </c>
      <c r="B777" s="168">
        <f t="shared" si="11"/>
        <v>37440</v>
      </c>
      <c r="C777" s="33">
        <v>3.1688142865597442</v>
      </c>
    </row>
    <row r="778" spans="1:3" x14ac:dyDescent="0.2">
      <c r="A778" s="168" t="s">
        <v>2102</v>
      </c>
      <c r="B778" s="168">
        <f t="shared" ref="B778:B841" si="12">A778+1</f>
        <v>37441</v>
      </c>
      <c r="C778" s="33">
        <v>3.094477172312224</v>
      </c>
    </row>
    <row r="779" spans="1:3" x14ac:dyDescent="0.2">
      <c r="A779" s="168" t="s">
        <v>2103</v>
      </c>
      <c r="B779" s="168">
        <f t="shared" si="12"/>
        <v>37446</v>
      </c>
      <c r="C779" s="33">
        <v>3.0589108791649942</v>
      </c>
    </row>
    <row r="780" spans="1:3" x14ac:dyDescent="0.2">
      <c r="A780" s="168" t="s">
        <v>2104</v>
      </c>
      <c r="B780" s="168">
        <f t="shared" si="12"/>
        <v>37447</v>
      </c>
      <c r="C780" s="33">
        <v>2.9816869096934551</v>
      </c>
    </row>
    <row r="781" spans="1:3" x14ac:dyDescent="0.2">
      <c r="A781" s="168" t="s">
        <v>2105</v>
      </c>
      <c r="B781" s="168">
        <f t="shared" si="12"/>
        <v>37448</v>
      </c>
      <c r="C781" s="33">
        <v>3.0365406360424028</v>
      </c>
    </row>
    <row r="782" spans="1:3" x14ac:dyDescent="0.2">
      <c r="A782" s="168" t="s">
        <v>2106</v>
      </c>
      <c r="B782" s="168">
        <f t="shared" si="12"/>
        <v>37449</v>
      </c>
      <c r="C782" s="33">
        <v>2.8540517241379311</v>
      </c>
    </row>
    <row r="783" spans="1:3" x14ac:dyDescent="0.2">
      <c r="A783" s="168" t="s">
        <v>2107</v>
      </c>
      <c r="B783" s="168">
        <f t="shared" si="12"/>
        <v>37450</v>
      </c>
      <c r="C783" s="33">
        <v>2.8638089713843775</v>
      </c>
    </row>
    <row r="784" spans="1:3" x14ac:dyDescent="0.2">
      <c r="A784" s="168" t="s">
        <v>2108</v>
      </c>
      <c r="B784" s="168">
        <f t="shared" si="12"/>
        <v>37453</v>
      </c>
      <c r="C784" s="33">
        <v>2.8259516500383728</v>
      </c>
    </row>
    <row r="785" spans="1:3" x14ac:dyDescent="0.2">
      <c r="A785" s="168" t="s">
        <v>2109</v>
      </c>
      <c r="B785" s="168">
        <f t="shared" si="12"/>
        <v>37454</v>
      </c>
      <c r="C785" s="33">
        <v>2.8930791090629802</v>
      </c>
    </row>
    <row r="786" spans="1:3" x14ac:dyDescent="0.2">
      <c r="A786" s="168" t="s">
        <v>2110</v>
      </c>
      <c r="B786" s="168">
        <f t="shared" si="12"/>
        <v>37455</v>
      </c>
      <c r="C786" s="33">
        <v>2.9525224327018944</v>
      </c>
    </row>
    <row r="787" spans="1:3" x14ac:dyDescent="0.2">
      <c r="A787" s="168" t="s">
        <v>2111</v>
      </c>
      <c r="B787" s="168">
        <f t="shared" si="12"/>
        <v>37456</v>
      </c>
      <c r="C787" s="33">
        <v>2.8626739926739928</v>
      </c>
    </row>
    <row r="788" spans="1:3" x14ac:dyDescent="0.2">
      <c r="A788" s="168" t="s">
        <v>2112</v>
      </c>
      <c r="B788" s="168">
        <f t="shared" si="12"/>
        <v>37457</v>
      </c>
      <c r="C788" s="33">
        <v>2.9528983606557375</v>
      </c>
    </row>
    <row r="789" spans="1:3" x14ac:dyDescent="0.2">
      <c r="A789" s="168" t="s">
        <v>2113</v>
      </c>
      <c r="B789" s="168">
        <f t="shared" si="12"/>
        <v>37460</v>
      </c>
      <c r="C789" s="33">
        <v>3.0181557528671847</v>
      </c>
    </row>
    <row r="790" spans="1:3" x14ac:dyDescent="0.2">
      <c r="A790" s="168" t="s">
        <v>2114</v>
      </c>
      <c r="B790" s="168">
        <f t="shared" si="12"/>
        <v>37461</v>
      </c>
      <c r="C790" s="33">
        <v>2.965316668868049</v>
      </c>
    </row>
    <row r="791" spans="1:3" x14ac:dyDescent="0.2">
      <c r="A791" s="168" t="s">
        <v>2115</v>
      </c>
      <c r="B791" s="168">
        <f t="shared" si="12"/>
        <v>37462</v>
      </c>
      <c r="C791" s="33">
        <v>2.9178420569329662</v>
      </c>
    </row>
    <row r="792" spans="1:3" x14ac:dyDescent="0.2">
      <c r="A792" s="168" t="s">
        <v>2116</v>
      </c>
      <c r="B792" s="168">
        <f t="shared" si="12"/>
        <v>37463</v>
      </c>
      <c r="C792" s="33">
        <v>3.0351756954612008</v>
      </c>
    </row>
    <row r="793" spans="1:3" x14ac:dyDescent="0.2">
      <c r="A793" s="168" t="s">
        <v>2117</v>
      </c>
      <c r="B793" s="168">
        <f t="shared" si="12"/>
        <v>37464</v>
      </c>
      <c r="C793" s="33">
        <v>2.9435010861694426</v>
      </c>
    </row>
    <row r="794" spans="1:3" x14ac:dyDescent="0.2">
      <c r="A794" s="168" t="s">
        <v>2118</v>
      </c>
      <c r="B794" s="168">
        <f t="shared" si="12"/>
        <v>37467</v>
      </c>
      <c r="C794" s="33">
        <v>3.0682284040995609</v>
      </c>
    </row>
    <row r="795" spans="1:3" x14ac:dyDescent="0.2">
      <c r="A795" s="168" t="s">
        <v>2119</v>
      </c>
      <c r="B795" s="168">
        <f t="shared" si="12"/>
        <v>37468</v>
      </c>
      <c r="C795" s="33">
        <v>2.9754339897884754</v>
      </c>
    </row>
    <row r="796" spans="1:3" x14ac:dyDescent="0.2">
      <c r="A796" s="168" t="s">
        <v>2120</v>
      </c>
      <c r="B796" s="168">
        <f t="shared" si="12"/>
        <v>37469</v>
      </c>
      <c r="C796" s="33">
        <v>3.0362086776859503</v>
      </c>
    </row>
    <row r="797" spans="1:3" x14ac:dyDescent="0.2">
      <c r="A797" s="168" t="s">
        <v>2121</v>
      </c>
      <c r="B797" s="168">
        <f t="shared" si="12"/>
        <v>37470</v>
      </c>
      <c r="C797" s="33">
        <v>3.0676245644599303</v>
      </c>
    </row>
    <row r="798" spans="1:3" x14ac:dyDescent="0.2">
      <c r="A798" s="168" t="s">
        <v>2122</v>
      </c>
      <c r="B798" s="168">
        <f t="shared" si="12"/>
        <v>37471</v>
      </c>
      <c r="C798" s="33">
        <v>2.9146906505816457</v>
      </c>
    </row>
    <row r="799" spans="1:3" x14ac:dyDescent="0.2">
      <c r="A799" s="167" t="s">
        <v>2123</v>
      </c>
      <c r="B799" s="168">
        <f t="shared" si="12"/>
        <v>37474</v>
      </c>
      <c r="C799" s="42">
        <v>2.8136808510638298</v>
      </c>
    </row>
    <row r="800" spans="1:3" x14ac:dyDescent="0.2">
      <c r="A800" s="167" t="s">
        <v>2124</v>
      </c>
      <c r="B800" s="168">
        <f t="shared" si="12"/>
        <v>37475</v>
      </c>
      <c r="C800" s="42">
        <v>2.7953562500000002</v>
      </c>
    </row>
    <row r="801" spans="1:3" x14ac:dyDescent="0.2">
      <c r="A801" s="167" t="s">
        <v>2125</v>
      </c>
      <c r="B801" s="168">
        <f t="shared" si="12"/>
        <v>37476</v>
      </c>
      <c r="C801" s="42">
        <v>2.7240045248868778</v>
      </c>
    </row>
    <row r="802" spans="1:3" x14ac:dyDescent="0.2">
      <c r="A802" s="167" t="s">
        <v>2126</v>
      </c>
      <c r="B802" s="168">
        <f t="shared" si="12"/>
        <v>37477</v>
      </c>
      <c r="C802" s="42">
        <v>2.7564184397163118</v>
      </c>
    </row>
    <row r="803" spans="1:3" x14ac:dyDescent="0.2">
      <c r="A803" s="167" t="s">
        <v>2127</v>
      </c>
      <c r="B803" s="168">
        <f t="shared" si="12"/>
        <v>37478</v>
      </c>
      <c r="C803" s="42">
        <v>2.8337577002053389</v>
      </c>
    </row>
    <row r="804" spans="1:3" x14ac:dyDescent="0.2">
      <c r="A804" s="167" t="s">
        <v>2128</v>
      </c>
      <c r="B804" s="168">
        <f t="shared" si="12"/>
        <v>37481</v>
      </c>
      <c r="C804" s="42">
        <v>2.9123698630136987</v>
      </c>
    </row>
    <row r="805" spans="1:3" x14ac:dyDescent="0.2">
      <c r="A805" s="167" t="s">
        <v>2129</v>
      </c>
      <c r="B805" s="168">
        <f t="shared" si="12"/>
        <v>37482</v>
      </c>
      <c r="C805" s="42">
        <v>3.0341883519206938</v>
      </c>
    </row>
    <row r="806" spans="1:3" x14ac:dyDescent="0.2">
      <c r="A806" s="167" t="s">
        <v>2130</v>
      </c>
      <c r="B806" s="168">
        <f t="shared" si="12"/>
        <v>37483</v>
      </c>
      <c r="C806" s="42">
        <v>3.0343180112570356</v>
      </c>
    </row>
    <row r="807" spans="1:3" x14ac:dyDescent="0.2">
      <c r="A807" s="167" t="s">
        <v>2131</v>
      </c>
      <c r="B807" s="168">
        <f t="shared" si="12"/>
        <v>37484</v>
      </c>
      <c r="C807" s="42">
        <v>2.9286422651933703</v>
      </c>
    </row>
    <row r="808" spans="1:3" x14ac:dyDescent="0.2">
      <c r="A808" s="167" t="s">
        <v>2132</v>
      </c>
      <c r="B808" s="168">
        <f t="shared" si="12"/>
        <v>37485</v>
      </c>
      <c r="C808" s="42">
        <v>3.1034148387096776</v>
      </c>
    </row>
    <row r="809" spans="1:3" x14ac:dyDescent="0.2">
      <c r="A809" s="167" t="s">
        <v>2133</v>
      </c>
      <c r="B809" s="168">
        <f t="shared" si="12"/>
        <v>37488</v>
      </c>
      <c r="C809" s="42">
        <v>3.104685294117647</v>
      </c>
    </row>
    <row r="810" spans="1:3" x14ac:dyDescent="0.2">
      <c r="A810" s="167" t="s">
        <v>2134</v>
      </c>
      <c r="B810" s="168">
        <f t="shared" si="12"/>
        <v>37489</v>
      </c>
      <c r="C810" s="42">
        <v>3.2610038461538462</v>
      </c>
    </row>
    <row r="811" spans="1:3" x14ac:dyDescent="0.2">
      <c r="A811" s="167" t="s">
        <v>2135</v>
      </c>
      <c r="B811" s="168">
        <f t="shared" si="12"/>
        <v>37490</v>
      </c>
      <c r="C811" s="42">
        <v>3.2262499999999998</v>
      </c>
    </row>
    <row r="812" spans="1:3" x14ac:dyDescent="0.2">
      <c r="A812" s="167" t="s">
        <v>2136</v>
      </c>
      <c r="B812" s="168">
        <f t="shared" si="12"/>
        <v>37491</v>
      </c>
      <c r="C812" s="42">
        <v>3.3793142857142855</v>
      </c>
    </row>
    <row r="813" spans="1:3" x14ac:dyDescent="0.2">
      <c r="A813" s="167" t="s">
        <v>2137</v>
      </c>
      <c r="B813" s="168">
        <f t="shared" si="12"/>
        <v>37492</v>
      </c>
      <c r="C813" s="42">
        <v>3.5021574803149607</v>
      </c>
    </row>
    <row r="814" spans="1:3" x14ac:dyDescent="0.2">
      <c r="A814" s="167" t="s">
        <v>2138</v>
      </c>
      <c r="B814" s="168">
        <f t="shared" si="12"/>
        <v>37495</v>
      </c>
      <c r="C814" s="42">
        <v>3.4962178770949719</v>
      </c>
    </row>
    <row r="815" spans="1:3" x14ac:dyDescent="0.2">
      <c r="A815" s="167" t="s">
        <v>2139</v>
      </c>
      <c r="B815" s="168">
        <f t="shared" si="12"/>
        <v>37496</v>
      </c>
      <c r="C815" s="42">
        <v>3.4959789156626506</v>
      </c>
    </row>
    <row r="816" spans="1:3" x14ac:dyDescent="0.2">
      <c r="A816" s="167" t="s">
        <v>2140</v>
      </c>
      <c r="B816" s="168">
        <f t="shared" si="12"/>
        <v>37497</v>
      </c>
      <c r="C816" s="42">
        <v>3.3512717391304347</v>
      </c>
    </row>
    <row r="817" spans="1:3" x14ac:dyDescent="0.2">
      <c r="A817" s="167" t="s">
        <v>2141</v>
      </c>
      <c r="B817" s="168">
        <f t="shared" si="12"/>
        <v>37498</v>
      </c>
      <c r="C817" s="42">
        <v>3.2647166666666667</v>
      </c>
    </row>
    <row r="818" spans="1:3" x14ac:dyDescent="0.2">
      <c r="A818" s="167" t="s">
        <v>2142</v>
      </c>
      <c r="B818" s="168">
        <f t="shared" si="12"/>
        <v>37499</v>
      </c>
      <c r="C818" s="42">
        <v>3.1344315789473685</v>
      </c>
    </row>
    <row r="819" spans="1:3" x14ac:dyDescent="0.2">
      <c r="A819" s="167" t="s">
        <v>2143</v>
      </c>
      <c r="B819" s="168">
        <f t="shared" si="12"/>
        <v>37503</v>
      </c>
      <c r="C819" s="42">
        <v>3.0941818181818181</v>
      </c>
    </row>
    <row r="820" spans="1:3" x14ac:dyDescent="0.2">
      <c r="A820" s="167" t="s">
        <v>2144</v>
      </c>
      <c r="B820" s="168">
        <f t="shared" si="12"/>
        <v>37504</v>
      </c>
      <c r="C820" s="42">
        <v>3.1187172011661808</v>
      </c>
    </row>
    <row r="821" spans="1:3" x14ac:dyDescent="0.2">
      <c r="A821" s="167" t="s">
        <v>2145</v>
      </c>
      <c r="B821" s="168">
        <f t="shared" si="12"/>
        <v>37505</v>
      </c>
      <c r="C821" s="42">
        <v>3.1852448979591839</v>
      </c>
    </row>
    <row r="822" spans="1:3" x14ac:dyDescent="0.2">
      <c r="A822" s="167" t="s">
        <v>2146</v>
      </c>
      <c r="B822" s="168">
        <f t="shared" si="12"/>
        <v>37506</v>
      </c>
      <c r="C822" s="42">
        <v>3.3843761467889908</v>
      </c>
    </row>
    <row r="823" spans="1:3" x14ac:dyDescent="0.2">
      <c r="A823" s="167" t="s">
        <v>2147</v>
      </c>
      <c r="B823" s="168">
        <f t="shared" si="12"/>
        <v>37509</v>
      </c>
      <c r="C823" s="42">
        <v>3.2463085399449034</v>
      </c>
    </row>
    <row r="824" spans="1:3" x14ac:dyDescent="0.2">
      <c r="A824" s="167" t="s">
        <v>2148</v>
      </c>
      <c r="B824" s="168">
        <f t="shared" si="12"/>
        <v>37510</v>
      </c>
      <c r="C824" s="42">
        <v>3.3515619389587075</v>
      </c>
    </row>
    <row r="825" spans="1:3" x14ac:dyDescent="0.2">
      <c r="A825" s="167" t="s">
        <v>2149</v>
      </c>
      <c r="B825" s="168">
        <f t="shared" si="12"/>
        <v>37511</v>
      </c>
      <c r="C825" s="42">
        <v>3.3222900000000002</v>
      </c>
    </row>
    <row r="826" spans="1:3" x14ac:dyDescent="0.2">
      <c r="A826" s="167" t="s">
        <v>2150</v>
      </c>
      <c r="B826" s="168">
        <f t="shared" si="12"/>
        <v>37512</v>
      </c>
      <c r="C826" s="42">
        <v>3.2128783185840706</v>
      </c>
    </row>
    <row r="827" spans="1:3" x14ac:dyDescent="0.2">
      <c r="A827" s="167" t="s">
        <v>2151</v>
      </c>
      <c r="B827" s="168">
        <f t="shared" si="12"/>
        <v>37513</v>
      </c>
      <c r="C827" s="42">
        <v>3.3493830703012915</v>
      </c>
    </row>
    <row r="828" spans="1:3" x14ac:dyDescent="0.2">
      <c r="A828" s="167" t="s">
        <v>2152</v>
      </c>
      <c r="B828" s="168">
        <f t="shared" si="12"/>
        <v>37516</v>
      </c>
      <c r="C828" s="42">
        <v>3.43425</v>
      </c>
    </row>
    <row r="829" spans="1:3" x14ac:dyDescent="0.2">
      <c r="A829" s="167" t="s">
        <v>2153</v>
      </c>
      <c r="B829" s="168">
        <f t="shared" si="12"/>
        <v>37517</v>
      </c>
      <c r="C829" s="42">
        <v>3.4504545454545457</v>
      </c>
    </row>
    <row r="830" spans="1:3" x14ac:dyDescent="0.2">
      <c r="A830" s="167" t="s">
        <v>2154</v>
      </c>
      <c r="B830" s="168">
        <f t="shared" si="12"/>
        <v>37518</v>
      </c>
      <c r="C830" s="42">
        <v>3.7906623586429724</v>
      </c>
    </row>
    <row r="831" spans="1:3" x14ac:dyDescent="0.2">
      <c r="A831" s="167" t="s">
        <v>2155</v>
      </c>
      <c r="B831" s="168">
        <f t="shared" si="12"/>
        <v>37519</v>
      </c>
      <c r="C831" s="42">
        <v>3.8914144144144145</v>
      </c>
    </row>
    <row r="832" spans="1:3" x14ac:dyDescent="0.2">
      <c r="A832" s="167" t="s">
        <v>2156</v>
      </c>
      <c r="B832" s="168">
        <f t="shared" si="12"/>
        <v>37520</v>
      </c>
      <c r="C832" s="42">
        <v>3.9242660550458717</v>
      </c>
    </row>
    <row r="833" spans="1:3" x14ac:dyDescent="0.2">
      <c r="A833" s="167" t="s">
        <v>2157</v>
      </c>
      <c r="B833" s="168">
        <f t="shared" si="12"/>
        <v>37523</v>
      </c>
      <c r="C833" s="42">
        <v>3.8641465517241378</v>
      </c>
    </row>
    <row r="834" spans="1:3" x14ac:dyDescent="0.2">
      <c r="A834" s="167" t="s">
        <v>2158</v>
      </c>
      <c r="B834" s="168">
        <f t="shared" si="12"/>
        <v>37524</v>
      </c>
      <c r="C834" s="42">
        <v>3.9487647058823527</v>
      </c>
    </row>
    <row r="835" spans="1:3" x14ac:dyDescent="0.2">
      <c r="A835" s="167" t="s">
        <v>2159</v>
      </c>
      <c r="B835" s="168">
        <f t="shared" si="12"/>
        <v>37525</v>
      </c>
      <c r="C835" s="42">
        <v>3.7457500000000001</v>
      </c>
    </row>
    <row r="836" spans="1:3" x14ac:dyDescent="0.2">
      <c r="A836" s="167" t="s">
        <v>2160</v>
      </c>
      <c r="B836" s="168">
        <f t="shared" si="12"/>
        <v>37526</v>
      </c>
      <c r="C836" s="42">
        <v>3.5860977011494253</v>
      </c>
    </row>
    <row r="837" spans="1:3" x14ac:dyDescent="0.2">
      <c r="A837" s="167" t="s">
        <v>2161</v>
      </c>
      <c r="B837" s="168">
        <f t="shared" si="12"/>
        <v>37527</v>
      </c>
      <c r="C837" s="42">
        <v>3.7548863636363636</v>
      </c>
    </row>
    <row r="838" spans="1:3" x14ac:dyDescent="0.2">
      <c r="A838" s="167" t="s">
        <v>2162</v>
      </c>
      <c r="B838" s="168">
        <f t="shared" si="12"/>
        <v>37530</v>
      </c>
      <c r="C838" s="42">
        <v>4.0734577114427859</v>
      </c>
    </row>
    <row r="839" spans="1:3" x14ac:dyDescent="0.2">
      <c r="A839" s="167" t="s">
        <v>2163</v>
      </c>
      <c r="B839" s="168">
        <f t="shared" si="12"/>
        <v>37531</v>
      </c>
      <c r="C839" s="42">
        <v>4.4329945799457997</v>
      </c>
    </row>
    <row r="840" spans="1:3" x14ac:dyDescent="0.2">
      <c r="A840" s="167" t="s">
        <v>2164</v>
      </c>
      <c r="B840" s="168">
        <f t="shared" si="12"/>
        <v>37532</v>
      </c>
      <c r="C840" s="42">
        <v>4.279854368932039</v>
      </c>
    </row>
    <row r="841" spans="1:3" x14ac:dyDescent="0.2">
      <c r="A841" s="167" t="s">
        <v>2165</v>
      </c>
      <c r="B841" s="168">
        <f t="shared" si="12"/>
        <v>37533</v>
      </c>
      <c r="C841" s="42">
        <v>4.2428723404255315</v>
      </c>
    </row>
    <row r="842" spans="1:3" x14ac:dyDescent="0.2">
      <c r="A842" s="167" t="s">
        <v>2166</v>
      </c>
      <c r="B842" s="168">
        <f>A842+1</f>
        <v>37534</v>
      </c>
      <c r="C842" s="42">
        <v>3.8343720930232559</v>
      </c>
    </row>
    <row r="843" spans="1:3" x14ac:dyDescent="0.2">
      <c r="A843" s="167" t="s">
        <v>2167</v>
      </c>
      <c r="B843" s="168">
        <f>A843+1</f>
        <v>37537</v>
      </c>
      <c r="C843" s="42">
        <v>3.7638611435239206</v>
      </c>
    </row>
    <row r="844" spans="1:3" x14ac:dyDescent="0.2">
      <c r="A844" s="167" t="s">
        <v>2168</v>
      </c>
      <c r="B844" s="168">
        <f>A844+1</f>
        <v>37538</v>
      </c>
      <c r="C844" s="42">
        <v>3.8568088235294118</v>
      </c>
    </row>
    <row r="845" spans="1:3" x14ac:dyDescent="0.2">
      <c r="A845" s="167" t="s">
        <v>2169</v>
      </c>
      <c r="B845" s="168">
        <f t="shared" ref="B845:B908" si="13">A845+1</f>
        <v>37539</v>
      </c>
      <c r="C845" s="42">
        <v>3.9102453608247423</v>
      </c>
    </row>
    <row r="846" spans="1:3" x14ac:dyDescent="0.2">
      <c r="A846" s="167" t="s">
        <v>2170</v>
      </c>
      <c r="B846" s="168">
        <f t="shared" si="13"/>
        <v>37540</v>
      </c>
      <c r="C846" s="42">
        <v>3.9206451612903224</v>
      </c>
    </row>
    <row r="847" spans="1:3" x14ac:dyDescent="0.2">
      <c r="A847" s="167" t="s">
        <v>2171</v>
      </c>
      <c r="B847" s="168">
        <f t="shared" si="13"/>
        <v>37541</v>
      </c>
      <c r="C847" s="42">
        <v>3.7847749917191122</v>
      </c>
    </row>
    <row r="848" spans="1:3" x14ac:dyDescent="0.2">
      <c r="A848" s="167" t="s">
        <v>2172</v>
      </c>
      <c r="B848" s="168">
        <f t="shared" si="13"/>
        <v>37544</v>
      </c>
      <c r="C848" s="42">
        <v>4.1957226562500001</v>
      </c>
    </row>
    <row r="849" spans="1:3" x14ac:dyDescent="0.2">
      <c r="A849" s="167" t="s">
        <v>2173</v>
      </c>
      <c r="B849" s="168">
        <f t="shared" si="13"/>
        <v>37545</v>
      </c>
      <c r="C849" s="42">
        <v>4.202673913043478</v>
      </c>
    </row>
    <row r="850" spans="1:3" x14ac:dyDescent="0.2">
      <c r="A850" s="167" t="s">
        <v>2207</v>
      </c>
      <c r="B850" s="168">
        <f t="shared" si="13"/>
        <v>37546</v>
      </c>
      <c r="C850" s="42">
        <v>4.0991666666666671</v>
      </c>
    </row>
    <row r="851" spans="1:3" x14ac:dyDescent="0.2">
      <c r="A851" s="167" t="s">
        <v>2208</v>
      </c>
      <c r="B851" s="168">
        <f t="shared" si="13"/>
        <v>37547</v>
      </c>
      <c r="C851" s="42">
        <v>4.0936666666666666</v>
      </c>
    </row>
    <row r="852" spans="1:3" x14ac:dyDescent="0.2">
      <c r="A852" s="167" t="s">
        <v>2209</v>
      </c>
      <c r="B852" s="168">
        <f t="shared" si="13"/>
        <v>37548</v>
      </c>
      <c r="C852" s="42">
        <v>4.1113416148736182</v>
      </c>
    </row>
    <row r="853" spans="1:3" x14ac:dyDescent="0.2">
      <c r="A853" s="167" t="s">
        <v>2210</v>
      </c>
      <c r="B853" s="168">
        <f t="shared" si="13"/>
        <v>37551</v>
      </c>
      <c r="C853" s="42">
        <v>4.2421355140186918</v>
      </c>
    </row>
    <row r="854" spans="1:3" x14ac:dyDescent="0.2">
      <c r="A854" s="167" t="s">
        <v>2211</v>
      </c>
      <c r="B854" s="168">
        <f t="shared" si="13"/>
        <v>37552</v>
      </c>
      <c r="C854" s="42">
        <v>4.2234486735870815</v>
      </c>
    </row>
    <row r="855" spans="1:3" x14ac:dyDescent="0.2">
      <c r="A855" s="167" t="s">
        <v>2212</v>
      </c>
      <c r="B855" s="168">
        <f t="shared" si="13"/>
        <v>37553</v>
      </c>
      <c r="C855" s="42">
        <v>4.2362935656836465</v>
      </c>
    </row>
    <row r="856" spans="1:3" x14ac:dyDescent="0.2">
      <c r="A856" s="167" t="s">
        <v>2213</v>
      </c>
      <c r="B856" s="168">
        <f t="shared" si="13"/>
        <v>37554</v>
      </c>
      <c r="C856" s="42">
        <v>4.3067976424361492</v>
      </c>
    </row>
    <row r="857" spans="1:3" x14ac:dyDescent="0.2">
      <c r="A857" s="167" t="s">
        <v>2214</v>
      </c>
      <c r="B857" s="168">
        <f t="shared" si="13"/>
        <v>37555</v>
      </c>
      <c r="C857" s="42">
        <v>4.0999999999999996</v>
      </c>
    </row>
    <row r="858" spans="1:3" x14ac:dyDescent="0.2">
      <c r="A858" s="167" t="s">
        <v>2215</v>
      </c>
      <c r="B858" s="168">
        <f t="shared" si="13"/>
        <v>37558</v>
      </c>
      <c r="C858" s="42">
        <v>4.1671998851234919</v>
      </c>
    </row>
    <row r="859" spans="1:3" x14ac:dyDescent="0.2">
      <c r="A859" s="167" t="s">
        <v>2216</v>
      </c>
      <c r="B859" s="168">
        <f t="shared" si="13"/>
        <v>37559</v>
      </c>
      <c r="C859" s="42">
        <v>4.1871973094170407</v>
      </c>
    </row>
    <row r="860" spans="1:3" x14ac:dyDescent="0.2">
      <c r="A860" s="167" t="s">
        <v>2217</v>
      </c>
      <c r="B860" s="168">
        <f t="shared" si="13"/>
        <v>37560</v>
      </c>
      <c r="C860" s="42">
        <v>4.3403067343173429</v>
      </c>
    </row>
    <row r="861" spans="1:3" x14ac:dyDescent="0.2">
      <c r="A861" s="167" t="s">
        <v>2218</v>
      </c>
      <c r="B861" s="168">
        <f t="shared" si="13"/>
        <v>37561</v>
      </c>
      <c r="C861" s="42">
        <v>4.384185185185185</v>
      </c>
    </row>
    <row r="862" spans="1:3" x14ac:dyDescent="0.2">
      <c r="A862" s="167" t="s">
        <v>2219</v>
      </c>
      <c r="B862" s="168">
        <f t="shared" si="13"/>
        <v>37562</v>
      </c>
      <c r="C862" s="42">
        <v>4.0533027583199628</v>
      </c>
    </row>
    <row r="863" spans="1:3" x14ac:dyDescent="0.2">
      <c r="A863" s="167" t="s">
        <v>2220</v>
      </c>
      <c r="B863" s="168">
        <f t="shared" si="13"/>
        <v>37565</v>
      </c>
      <c r="C863" s="42">
        <v>3.9398230088495576</v>
      </c>
    </row>
    <row r="864" spans="1:3" x14ac:dyDescent="0.2">
      <c r="A864" s="167" t="s">
        <v>2221</v>
      </c>
      <c r="B864" s="168">
        <f t="shared" si="13"/>
        <v>37566</v>
      </c>
      <c r="C864" s="42">
        <v>3.9011764705882355</v>
      </c>
    </row>
    <row r="865" spans="1:3" x14ac:dyDescent="0.2">
      <c r="A865" s="167" t="s">
        <v>2222</v>
      </c>
      <c r="B865" s="168">
        <f t="shared" si="13"/>
        <v>37567</v>
      </c>
      <c r="C865" s="42">
        <v>3.9240267743306418</v>
      </c>
    </row>
    <row r="866" spans="1:3" x14ac:dyDescent="0.2">
      <c r="A866" s="167" t="s">
        <v>2223</v>
      </c>
      <c r="B866" s="168">
        <f t="shared" si="13"/>
        <v>37568</v>
      </c>
      <c r="C866" s="42">
        <v>3.9076972773419474</v>
      </c>
    </row>
    <row r="867" spans="1:3" x14ac:dyDescent="0.2">
      <c r="A867" s="167" t="s">
        <v>2224</v>
      </c>
      <c r="B867" s="168">
        <f t="shared" si="13"/>
        <v>37569</v>
      </c>
      <c r="C867" s="42">
        <v>3.7748229706390326</v>
      </c>
    </row>
    <row r="868" spans="1:3" x14ac:dyDescent="0.2">
      <c r="A868" s="167" t="s">
        <v>2225</v>
      </c>
      <c r="B868" s="168">
        <f t="shared" si="13"/>
        <v>37572</v>
      </c>
      <c r="C868" s="42">
        <v>3.8363265306122449</v>
      </c>
    </row>
    <row r="869" spans="1:3" x14ac:dyDescent="0.2">
      <c r="A869" s="167" t="s">
        <v>2226</v>
      </c>
      <c r="B869" s="168">
        <f t="shared" si="13"/>
        <v>37573</v>
      </c>
      <c r="C869" s="42">
        <v>3.8319736842105265</v>
      </c>
    </row>
    <row r="870" spans="1:3" x14ac:dyDescent="0.2">
      <c r="A870" s="167" t="s">
        <v>2227</v>
      </c>
      <c r="B870" s="168">
        <f t="shared" si="13"/>
        <v>37574</v>
      </c>
      <c r="C870" s="42">
        <v>3.83</v>
      </c>
    </row>
    <row r="871" spans="1:3" x14ac:dyDescent="0.2">
      <c r="A871" s="167" t="s">
        <v>2229</v>
      </c>
      <c r="B871" s="168">
        <f t="shared" si="13"/>
        <v>37575</v>
      </c>
      <c r="C871" s="42">
        <v>3.8926608971233545</v>
      </c>
    </row>
    <row r="872" spans="1:3" x14ac:dyDescent="0.2">
      <c r="A872" s="167" t="s">
        <v>2230</v>
      </c>
      <c r="B872" s="168">
        <f t="shared" si="13"/>
        <v>37576</v>
      </c>
      <c r="C872" s="42">
        <v>3.9216818618042226</v>
      </c>
    </row>
    <row r="873" spans="1:3" x14ac:dyDescent="0.2">
      <c r="A873" s="167" t="s">
        <v>2231</v>
      </c>
      <c r="B873" s="168">
        <f t="shared" si="13"/>
        <v>37579</v>
      </c>
      <c r="C873" s="42">
        <v>4.1822031178358552</v>
      </c>
    </row>
    <row r="874" spans="1:3" x14ac:dyDescent="0.2">
      <c r="A874" s="167" t="s">
        <v>2232</v>
      </c>
      <c r="B874" s="168">
        <f t="shared" si="13"/>
        <v>37580</v>
      </c>
      <c r="C874" s="42">
        <v>4.2355101857149284</v>
      </c>
    </row>
    <row r="875" spans="1:3" x14ac:dyDescent="0.2">
      <c r="A875" s="167" t="s">
        <v>2233</v>
      </c>
      <c r="B875" s="168">
        <f t="shared" si="13"/>
        <v>37581</v>
      </c>
      <c r="C875" s="42">
        <v>4.265879518072289</v>
      </c>
    </row>
    <row r="876" spans="1:3" x14ac:dyDescent="0.2">
      <c r="A876" s="167" t="s">
        <v>2234</v>
      </c>
      <c r="B876" s="168">
        <f t="shared" si="13"/>
        <v>37582</v>
      </c>
      <c r="C876" s="42">
        <v>4.2378843963553532</v>
      </c>
    </row>
    <row r="877" spans="1:3" x14ac:dyDescent="0.2">
      <c r="A877" s="167" t="s">
        <v>2235</v>
      </c>
      <c r="B877" s="168">
        <f t="shared" si="13"/>
        <v>37583</v>
      </c>
      <c r="C877" s="42">
        <v>4.3161916161149048</v>
      </c>
    </row>
    <row r="878" spans="1:3" x14ac:dyDescent="0.2">
      <c r="A878" s="167" t="s">
        <v>2236</v>
      </c>
      <c r="B878" s="168">
        <f t="shared" si="13"/>
        <v>37586</v>
      </c>
      <c r="C878" s="42">
        <v>4.3299438802779262</v>
      </c>
    </row>
    <row r="879" spans="1:3" x14ac:dyDescent="0.2">
      <c r="A879" s="167" t="s">
        <v>2237</v>
      </c>
      <c r="B879" s="168">
        <f t="shared" si="13"/>
        <v>37587</v>
      </c>
      <c r="C879" s="42">
        <v>4.1897672492683498</v>
      </c>
    </row>
    <row r="880" spans="1:3" x14ac:dyDescent="0.2">
      <c r="A880" s="167" t="s">
        <v>2238</v>
      </c>
      <c r="B880" s="168">
        <f t="shared" si="13"/>
        <v>37588</v>
      </c>
      <c r="C880" s="42">
        <v>4.1829857803167094</v>
      </c>
    </row>
    <row r="881" spans="1:3" x14ac:dyDescent="0.2">
      <c r="A881" s="167" t="s">
        <v>2239</v>
      </c>
      <c r="B881" s="168">
        <f t="shared" si="13"/>
        <v>37593</v>
      </c>
      <c r="C881" s="42">
        <v>4.2464619933237957</v>
      </c>
    </row>
    <row r="882" spans="1:3" x14ac:dyDescent="0.2">
      <c r="A882" s="167" t="s">
        <v>2240</v>
      </c>
      <c r="B882" s="168">
        <f t="shared" si="13"/>
        <v>37594</v>
      </c>
      <c r="C882" s="42">
        <v>4.3176077976237313</v>
      </c>
    </row>
    <row r="883" spans="1:3" x14ac:dyDescent="0.2">
      <c r="A883" s="167" t="s">
        <v>2241</v>
      </c>
      <c r="B883" s="168">
        <f t="shared" si="13"/>
        <v>37595</v>
      </c>
      <c r="C883" s="42">
        <v>4.2363815402252962</v>
      </c>
    </row>
    <row r="884" spans="1:3" x14ac:dyDescent="0.2">
      <c r="A884" s="167" t="s">
        <v>2242</v>
      </c>
      <c r="B884" s="168">
        <f t="shared" si="13"/>
        <v>37596</v>
      </c>
      <c r="C884" s="42">
        <v>4.3620333633904416</v>
      </c>
    </row>
    <row r="885" spans="1:3" x14ac:dyDescent="0.2">
      <c r="A885" s="167" t="s">
        <v>2243</v>
      </c>
      <c r="B885" s="168">
        <f t="shared" si="13"/>
        <v>37597</v>
      </c>
      <c r="C885" s="42">
        <v>4.384942899329034</v>
      </c>
    </row>
    <row r="886" spans="1:3" x14ac:dyDescent="0.2">
      <c r="A886" s="167" t="s">
        <v>2244</v>
      </c>
      <c r="B886" s="168">
        <f t="shared" si="13"/>
        <v>37600</v>
      </c>
      <c r="C886" s="42">
        <v>4.3090169091624064</v>
      </c>
    </row>
    <row r="887" spans="1:3" x14ac:dyDescent="0.2">
      <c r="A887" s="167" t="s">
        <v>2245</v>
      </c>
      <c r="B887" s="168">
        <f t="shared" si="13"/>
        <v>37601</v>
      </c>
      <c r="C887" s="42">
        <v>4.4028780773739742</v>
      </c>
    </row>
    <row r="888" spans="1:3" x14ac:dyDescent="0.2">
      <c r="A888" s="167" t="s">
        <v>2246</v>
      </c>
      <c r="B888" s="168">
        <f t="shared" si="13"/>
        <v>37602</v>
      </c>
      <c r="C888" s="42">
        <v>4.6502263906856403</v>
      </c>
    </row>
    <row r="889" spans="1:3" x14ac:dyDescent="0.2">
      <c r="A889" s="167" t="s">
        <v>2247</v>
      </c>
      <c r="B889" s="168">
        <f t="shared" si="13"/>
        <v>37603</v>
      </c>
      <c r="C889" s="42">
        <v>4.8198386153919435</v>
      </c>
    </row>
    <row r="890" spans="1:3" x14ac:dyDescent="0.2">
      <c r="A890" s="167" t="s">
        <v>2248</v>
      </c>
      <c r="B890" s="168">
        <f t="shared" si="13"/>
        <v>37604</v>
      </c>
      <c r="C890" s="42">
        <v>5.0473379628191832</v>
      </c>
    </row>
    <row r="891" spans="1:3" x14ac:dyDescent="0.2">
      <c r="A891" s="167" t="s">
        <v>2249</v>
      </c>
      <c r="B891" s="168">
        <f t="shared" si="13"/>
        <v>37607</v>
      </c>
      <c r="C891" s="42">
        <v>5.3243523316062173</v>
      </c>
    </row>
    <row r="892" spans="1:3" x14ac:dyDescent="0.2">
      <c r="A892" s="167" t="s">
        <v>2250</v>
      </c>
      <c r="B892" s="168">
        <f t="shared" si="13"/>
        <v>37608</v>
      </c>
      <c r="C892" s="42">
        <v>5.1364035964035963</v>
      </c>
    </row>
    <row r="893" spans="1:3" x14ac:dyDescent="0.2">
      <c r="A893" s="174" t="s">
        <v>2251</v>
      </c>
      <c r="B893" s="168">
        <f t="shared" si="13"/>
        <v>37609</v>
      </c>
      <c r="C893" s="43">
        <v>4.9986163345495367</v>
      </c>
    </row>
    <row r="894" spans="1:3" x14ac:dyDescent="0.2">
      <c r="A894" s="174" t="s">
        <v>2252</v>
      </c>
      <c r="B894" s="168">
        <f t="shared" si="13"/>
        <v>37610</v>
      </c>
      <c r="C894" s="43">
        <v>5.1421815920398011</v>
      </c>
    </row>
    <row r="895" spans="1:3" x14ac:dyDescent="0.2">
      <c r="A895" s="174" t="s">
        <v>2253</v>
      </c>
      <c r="B895" s="168">
        <f t="shared" si="13"/>
        <v>37611</v>
      </c>
      <c r="C895" s="43">
        <v>5.0547435897435902</v>
      </c>
    </row>
    <row r="896" spans="1:3" x14ac:dyDescent="0.2">
      <c r="A896" s="174" t="s">
        <v>2254</v>
      </c>
      <c r="B896" s="168">
        <f t="shared" si="13"/>
        <v>37614</v>
      </c>
      <c r="C896" s="43">
        <v>5.0220700636942679</v>
      </c>
    </row>
    <row r="897" spans="1:10" x14ac:dyDescent="0.2">
      <c r="A897" s="174" t="s">
        <v>2255</v>
      </c>
      <c r="B897" s="168">
        <f t="shared" si="13"/>
        <v>37615</v>
      </c>
      <c r="C897" s="43">
        <v>5.0220700636942679</v>
      </c>
    </row>
    <row r="898" spans="1:10" x14ac:dyDescent="0.2">
      <c r="A898" s="174" t="s">
        <v>2256</v>
      </c>
      <c r="B898" s="168">
        <f t="shared" si="13"/>
        <v>37617</v>
      </c>
      <c r="C898" s="43">
        <v>4.9789185667752447</v>
      </c>
    </row>
    <row r="899" spans="1:10" x14ac:dyDescent="0.2">
      <c r="A899" s="174" t="s">
        <v>2257</v>
      </c>
      <c r="B899" s="168">
        <f t="shared" si="13"/>
        <v>37618</v>
      </c>
      <c r="C899" s="43">
        <v>4.7877930367504833</v>
      </c>
    </row>
    <row r="900" spans="1:10" s="263" customFormat="1" x14ac:dyDescent="0.2">
      <c r="A900" s="616" t="s">
        <v>2258</v>
      </c>
      <c r="B900" s="612">
        <f t="shared" si="13"/>
        <v>37621</v>
      </c>
      <c r="C900" s="617">
        <v>4.7518837103675784</v>
      </c>
      <c r="J900" s="356"/>
    </row>
    <row r="901" spans="1:10" x14ac:dyDescent="0.2">
      <c r="A901" s="174" t="s">
        <v>2259</v>
      </c>
      <c r="B901" s="168">
        <f t="shared" si="13"/>
        <v>37622</v>
      </c>
      <c r="C901" s="43">
        <v>4.5998050817960321</v>
      </c>
    </row>
    <row r="902" spans="1:10" x14ac:dyDescent="0.2">
      <c r="A902" s="167" t="s">
        <v>2260</v>
      </c>
      <c r="B902" s="168">
        <f t="shared" si="13"/>
        <v>37624</v>
      </c>
      <c r="C902" s="42">
        <v>4.9305310646106024</v>
      </c>
    </row>
    <row r="903" spans="1:10" x14ac:dyDescent="0.2">
      <c r="A903" s="167" t="s">
        <v>2261</v>
      </c>
      <c r="B903" s="168">
        <f t="shared" si="13"/>
        <v>37625</v>
      </c>
      <c r="C903" s="42">
        <v>5.1285732742709484</v>
      </c>
    </row>
    <row r="904" spans="1:10" x14ac:dyDescent="0.2">
      <c r="A904" s="167" t="s">
        <v>2268</v>
      </c>
      <c r="B904" s="168">
        <f t="shared" si="13"/>
        <v>37628</v>
      </c>
      <c r="C904" s="42">
        <v>4.9363136368548739</v>
      </c>
    </row>
    <row r="905" spans="1:10" x14ac:dyDescent="0.2">
      <c r="A905" s="167" t="s">
        <v>2269</v>
      </c>
      <c r="B905" s="168">
        <f t="shared" si="13"/>
        <v>37629</v>
      </c>
      <c r="C905" s="42">
        <v>4.8901398279041182</v>
      </c>
    </row>
    <row r="906" spans="1:10" x14ac:dyDescent="0.2">
      <c r="A906" s="167" t="s">
        <v>2270</v>
      </c>
      <c r="B906" s="168">
        <f t="shared" si="13"/>
        <v>37630</v>
      </c>
      <c r="C906" s="42">
        <v>5.0769376693766937</v>
      </c>
    </row>
    <row r="907" spans="1:10" x14ac:dyDescent="0.2">
      <c r="A907" s="167" t="s">
        <v>2271</v>
      </c>
      <c r="B907" s="168">
        <f t="shared" si="13"/>
        <v>37631</v>
      </c>
      <c r="C907" s="42">
        <v>5.0549751243781094</v>
      </c>
    </row>
    <row r="908" spans="1:10" x14ac:dyDescent="0.2">
      <c r="A908" s="167" t="s">
        <v>2272</v>
      </c>
      <c r="B908" s="168">
        <f t="shared" si="13"/>
        <v>37632</v>
      </c>
      <c r="C908" s="42">
        <v>5.1978860310148303</v>
      </c>
    </row>
    <row r="909" spans="1:10" x14ac:dyDescent="0.2">
      <c r="A909" s="167" t="s">
        <v>2273</v>
      </c>
      <c r="B909" s="168">
        <f t="shared" ref="B909:B972" si="14">A909+1</f>
        <v>37635</v>
      </c>
      <c r="C909" s="42">
        <v>5.2197582169644487</v>
      </c>
    </row>
    <row r="910" spans="1:10" x14ac:dyDescent="0.2">
      <c r="A910" s="167" t="s">
        <v>2274</v>
      </c>
      <c r="B910" s="168">
        <f t="shared" si="14"/>
        <v>37636</v>
      </c>
      <c r="C910" s="42">
        <v>5.2494476327116208</v>
      </c>
    </row>
    <row r="911" spans="1:10" x14ac:dyDescent="0.2">
      <c r="A911" s="167" t="s">
        <v>2275</v>
      </c>
      <c r="B911" s="168">
        <f t="shared" si="14"/>
        <v>37637</v>
      </c>
      <c r="C911" s="42">
        <v>5.2334208165096454</v>
      </c>
    </row>
    <row r="912" spans="1:10" x14ac:dyDescent="0.2">
      <c r="A912" s="167" t="s">
        <v>2308</v>
      </c>
      <c r="B912" s="168">
        <f t="shared" si="14"/>
        <v>37638</v>
      </c>
      <c r="C912" s="42">
        <v>5.5181737155159833</v>
      </c>
    </row>
    <row r="913" spans="1:3" x14ac:dyDescent="0.2">
      <c r="A913" s="167" t="s">
        <v>2309</v>
      </c>
      <c r="B913" s="168">
        <f t="shared" si="14"/>
        <v>37639</v>
      </c>
      <c r="C913" s="42">
        <v>5.6733795855093456</v>
      </c>
    </row>
    <row r="914" spans="1:3" x14ac:dyDescent="0.2">
      <c r="A914" s="167" t="s">
        <v>2310</v>
      </c>
      <c r="B914" s="168">
        <f t="shared" si="14"/>
        <v>37643</v>
      </c>
      <c r="C914" s="42">
        <v>5.4785361552028222</v>
      </c>
    </row>
    <row r="915" spans="1:3" x14ac:dyDescent="0.2">
      <c r="A915" s="167" t="s">
        <v>2311</v>
      </c>
      <c r="B915" s="168">
        <f t="shared" si="14"/>
        <v>37644</v>
      </c>
      <c r="C915" s="42">
        <v>5.6411887650775414</v>
      </c>
    </row>
    <row r="916" spans="1:3" x14ac:dyDescent="0.2">
      <c r="A916" s="167" t="s">
        <v>2312</v>
      </c>
      <c r="B916" s="168">
        <f t="shared" si="14"/>
        <v>37645</v>
      </c>
      <c r="C916" s="42">
        <v>6.4817029961889876</v>
      </c>
    </row>
    <row r="917" spans="1:3" x14ac:dyDescent="0.2">
      <c r="A917" s="167" t="s">
        <v>2313</v>
      </c>
      <c r="B917" s="168">
        <f t="shared" si="14"/>
        <v>37646</v>
      </c>
      <c r="C917" s="42">
        <v>5.9256640134059486</v>
      </c>
    </row>
    <row r="918" spans="1:3" x14ac:dyDescent="0.2">
      <c r="A918" s="167" t="s">
        <v>2314</v>
      </c>
      <c r="B918" s="168">
        <f t="shared" si="14"/>
        <v>37649</v>
      </c>
      <c r="C918" s="42">
        <v>5.9585139251523067</v>
      </c>
    </row>
    <row r="919" spans="1:3" x14ac:dyDescent="0.2">
      <c r="A919" s="167" t="s">
        <v>2315</v>
      </c>
      <c r="B919" s="168">
        <f t="shared" si="14"/>
        <v>37650</v>
      </c>
      <c r="C919" s="42">
        <v>5.5121011740331491</v>
      </c>
    </row>
    <row r="920" spans="1:3" x14ac:dyDescent="0.2">
      <c r="A920" s="167" t="s">
        <v>2316</v>
      </c>
      <c r="B920" s="168">
        <f t="shared" si="14"/>
        <v>37651</v>
      </c>
      <c r="C920" s="42">
        <v>5.6426626884422113</v>
      </c>
    </row>
    <row r="921" spans="1:3" x14ac:dyDescent="0.2">
      <c r="A921" s="167" t="s">
        <v>2317</v>
      </c>
      <c r="B921" s="168">
        <f t="shared" si="14"/>
        <v>37652</v>
      </c>
      <c r="C921" s="42">
        <v>5.8005398832684829</v>
      </c>
    </row>
    <row r="922" spans="1:3" x14ac:dyDescent="0.2">
      <c r="A922" s="167" t="s">
        <v>2318</v>
      </c>
      <c r="B922" s="168">
        <f t="shared" si="14"/>
        <v>37653</v>
      </c>
      <c r="C922" s="42">
        <v>5.5839201934703748</v>
      </c>
    </row>
    <row r="923" spans="1:3" x14ac:dyDescent="0.2">
      <c r="A923" s="167" t="s">
        <v>2319</v>
      </c>
      <c r="B923" s="168">
        <f t="shared" si="14"/>
        <v>37656</v>
      </c>
      <c r="C923" s="42">
        <v>5.7280258587417983</v>
      </c>
    </row>
    <row r="924" spans="1:3" x14ac:dyDescent="0.2">
      <c r="A924" s="167" t="s">
        <v>2320</v>
      </c>
      <c r="B924" s="168">
        <f t="shared" si="14"/>
        <v>37657</v>
      </c>
      <c r="C924" s="42">
        <v>6.3609781696053735</v>
      </c>
    </row>
    <row r="925" spans="1:3" x14ac:dyDescent="0.2">
      <c r="A925" s="167" t="s">
        <v>2321</v>
      </c>
      <c r="B925" s="168">
        <f t="shared" si="14"/>
        <v>37658</v>
      </c>
      <c r="C925" s="42">
        <v>6.2184351225697378</v>
      </c>
    </row>
    <row r="926" spans="1:3" x14ac:dyDescent="0.2">
      <c r="A926" s="167" t="s">
        <v>2322</v>
      </c>
      <c r="B926" s="168">
        <f t="shared" si="14"/>
        <v>37659</v>
      </c>
      <c r="C926" s="42">
        <v>6.0784660167885187</v>
      </c>
    </row>
    <row r="927" spans="1:3" x14ac:dyDescent="0.2">
      <c r="A927" s="167" t="s">
        <v>2323</v>
      </c>
      <c r="B927" s="168">
        <f t="shared" si="14"/>
        <v>37660</v>
      </c>
      <c r="C927" s="42">
        <v>6.275966017563956</v>
      </c>
    </row>
    <row r="928" spans="1:3" x14ac:dyDescent="0.2">
      <c r="A928" s="167" t="s">
        <v>2324</v>
      </c>
      <c r="B928" s="168">
        <f t="shared" si="14"/>
        <v>37663</v>
      </c>
      <c r="C928" s="42">
        <v>6.3278901672901817</v>
      </c>
    </row>
    <row r="929" spans="1:3" x14ac:dyDescent="0.2">
      <c r="A929" s="167" t="s">
        <v>2325</v>
      </c>
      <c r="B929" s="168">
        <f t="shared" si="14"/>
        <v>37664</v>
      </c>
      <c r="C929" s="42">
        <v>6.1886023612750884</v>
      </c>
    </row>
    <row r="930" spans="1:3" x14ac:dyDescent="0.2">
      <c r="A930" s="167" t="s">
        <v>2326</v>
      </c>
      <c r="B930" s="168">
        <f t="shared" si="14"/>
        <v>37665</v>
      </c>
      <c r="C930" s="42">
        <v>6.2088323917137478</v>
      </c>
    </row>
    <row r="931" spans="1:3" x14ac:dyDescent="0.2">
      <c r="A931" s="167" t="s">
        <v>2327</v>
      </c>
      <c r="B931" s="168">
        <f t="shared" si="14"/>
        <v>37666</v>
      </c>
      <c r="C931" s="42">
        <v>5.8397394473028168</v>
      </c>
    </row>
    <row r="932" spans="1:3" x14ac:dyDescent="0.2">
      <c r="A932" s="167" t="s">
        <v>2328</v>
      </c>
      <c r="B932" s="168">
        <f t="shared" si="14"/>
        <v>37667</v>
      </c>
      <c r="C932" s="42">
        <v>5.8775808971211783</v>
      </c>
    </row>
    <row r="933" spans="1:3" x14ac:dyDescent="0.2">
      <c r="A933" s="167" t="s">
        <v>2329</v>
      </c>
      <c r="B933" s="168">
        <f t="shared" si="14"/>
        <v>37671</v>
      </c>
      <c r="C933" s="42">
        <v>6.0965390072000041</v>
      </c>
    </row>
    <row r="934" spans="1:3" x14ac:dyDescent="0.2">
      <c r="A934" s="167" t="s">
        <v>2330</v>
      </c>
      <c r="B934" s="168">
        <f t="shared" si="14"/>
        <v>37672</v>
      </c>
      <c r="C934" s="42">
        <v>6.1067352887800013</v>
      </c>
    </row>
    <row r="935" spans="1:3" x14ac:dyDescent="0.2">
      <c r="A935" s="167" t="s">
        <v>2331</v>
      </c>
      <c r="B935" s="168">
        <f t="shared" si="14"/>
        <v>37673</v>
      </c>
      <c r="C935" s="42">
        <v>6.3856237395563236</v>
      </c>
    </row>
    <row r="936" spans="1:3" x14ac:dyDescent="0.2">
      <c r="A936" s="167" t="s">
        <v>2332</v>
      </c>
      <c r="B936" s="168">
        <f t="shared" si="14"/>
        <v>37674</v>
      </c>
      <c r="C936" s="42">
        <v>6.7541254812508296</v>
      </c>
    </row>
    <row r="937" spans="1:3" x14ac:dyDescent="0.2">
      <c r="A937" s="167" t="s">
        <v>2333</v>
      </c>
      <c r="B937" s="168">
        <f t="shared" si="14"/>
        <v>37677</v>
      </c>
      <c r="C937" s="42">
        <v>12.499093940272543</v>
      </c>
    </row>
    <row r="938" spans="1:3" x14ac:dyDescent="0.2">
      <c r="A938" s="167" t="s">
        <v>2334</v>
      </c>
      <c r="B938" s="168">
        <f t="shared" si="14"/>
        <v>37678</v>
      </c>
      <c r="C938" s="42">
        <v>19.065489961759081</v>
      </c>
    </row>
    <row r="939" spans="1:3" x14ac:dyDescent="0.2">
      <c r="A939" s="167" t="s">
        <v>2335</v>
      </c>
      <c r="B939" s="168">
        <f t="shared" si="14"/>
        <v>37679</v>
      </c>
      <c r="C939" s="42">
        <v>10.384133309776308</v>
      </c>
    </row>
    <row r="940" spans="1:3" x14ac:dyDescent="0.2">
      <c r="A940" s="167" t="s">
        <v>2336</v>
      </c>
      <c r="B940" s="168">
        <f t="shared" si="14"/>
        <v>37680</v>
      </c>
      <c r="C940" s="42">
        <v>8.6106104374866081</v>
      </c>
    </row>
    <row r="941" spans="1:3" x14ac:dyDescent="0.2">
      <c r="A941" s="167" t="s">
        <v>2337</v>
      </c>
      <c r="B941" s="168">
        <f t="shared" si="14"/>
        <v>37681</v>
      </c>
      <c r="C941" s="42">
        <v>10.496959548751008</v>
      </c>
    </row>
    <row r="942" spans="1:3" x14ac:dyDescent="0.2">
      <c r="A942" s="167" t="s">
        <v>2338</v>
      </c>
      <c r="B942" s="168">
        <f t="shared" si="14"/>
        <v>37684</v>
      </c>
      <c r="C942" s="42">
        <v>8.4703701547080019</v>
      </c>
    </row>
    <row r="943" spans="1:3" x14ac:dyDescent="0.2">
      <c r="A943" s="167" t="s">
        <v>2339</v>
      </c>
      <c r="B943" s="167">
        <f t="shared" si="14"/>
        <v>37685</v>
      </c>
      <c r="C943" s="42">
        <v>7.7671171299774606</v>
      </c>
    </row>
    <row r="944" spans="1:3" x14ac:dyDescent="0.2">
      <c r="A944" s="167" t="s">
        <v>2340</v>
      </c>
      <c r="B944" s="167">
        <f t="shared" si="14"/>
        <v>37686</v>
      </c>
      <c r="C944" s="42">
        <v>7.7688718299164767</v>
      </c>
    </row>
    <row r="945" spans="1:3" x14ac:dyDescent="0.2">
      <c r="A945" s="167" t="s">
        <v>2341</v>
      </c>
      <c r="B945" s="167">
        <f t="shared" si="14"/>
        <v>37687</v>
      </c>
      <c r="C945" s="42">
        <v>7.4394229659549911</v>
      </c>
    </row>
    <row r="946" spans="1:3" x14ac:dyDescent="0.2">
      <c r="A946" s="167" t="s">
        <v>2343</v>
      </c>
      <c r="B946" s="167">
        <f t="shared" si="14"/>
        <v>37688</v>
      </c>
      <c r="C946" s="42">
        <v>7.3679679144385029</v>
      </c>
    </row>
    <row r="947" spans="1:3" x14ac:dyDescent="0.2">
      <c r="A947" s="167" t="s">
        <v>2344</v>
      </c>
      <c r="B947" s="167">
        <f t="shared" si="14"/>
        <v>37691</v>
      </c>
      <c r="C947" s="42">
        <v>6.7903646185010125</v>
      </c>
    </row>
    <row r="948" spans="1:3" x14ac:dyDescent="0.2">
      <c r="A948" s="167" t="s">
        <v>2345</v>
      </c>
      <c r="B948" s="167">
        <f t="shared" si="14"/>
        <v>37692</v>
      </c>
      <c r="C948" s="42">
        <v>6.2639786493942671</v>
      </c>
    </row>
    <row r="949" spans="1:3" x14ac:dyDescent="0.2">
      <c r="A949" s="167" t="s">
        <v>2346</v>
      </c>
      <c r="B949" s="167">
        <f t="shared" si="14"/>
        <v>37693</v>
      </c>
      <c r="C949" s="42">
        <v>5.8153957645065644</v>
      </c>
    </row>
    <row r="950" spans="1:3" x14ac:dyDescent="0.2">
      <c r="A950" s="167" t="s">
        <v>2347</v>
      </c>
      <c r="B950" s="167">
        <f t="shared" si="14"/>
        <v>37694</v>
      </c>
      <c r="C950" s="42">
        <v>5.7325689716947332</v>
      </c>
    </row>
    <row r="951" spans="1:3" x14ac:dyDescent="0.2">
      <c r="A951" s="167" t="s">
        <v>2348</v>
      </c>
      <c r="B951" s="167">
        <f t="shared" si="14"/>
        <v>37695</v>
      </c>
      <c r="C951" s="42">
        <v>5.1427793655619745</v>
      </c>
    </row>
    <row r="952" spans="1:3" x14ac:dyDescent="0.2">
      <c r="A952" s="167" t="s">
        <v>2349</v>
      </c>
      <c r="B952" s="167">
        <f t="shared" si="14"/>
        <v>37698</v>
      </c>
      <c r="C952" s="42">
        <v>5.3196774193548384</v>
      </c>
    </row>
    <row r="953" spans="1:3" x14ac:dyDescent="0.2">
      <c r="A953" s="167" t="s">
        <v>2350</v>
      </c>
      <c r="B953" s="167">
        <f t="shared" si="14"/>
        <v>37699</v>
      </c>
      <c r="C953" s="42">
        <v>5.1313304278074865</v>
      </c>
    </row>
    <row r="954" spans="1:3" x14ac:dyDescent="0.2">
      <c r="A954" s="167" t="s">
        <v>2351</v>
      </c>
      <c r="B954" s="167">
        <f t="shared" si="14"/>
        <v>37700</v>
      </c>
      <c r="C954" s="42">
        <v>5.1957936507936511</v>
      </c>
    </row>
    <row r="955" spans="1:3" x14ac:dyDescent="0.2">
      <c r="A955" s="167" t="s">
        <v>2352</v>
      </c>
      <c r="B955" s="167">
        <f t="shared" si="14"/>
        <v>37701</v>
      </c>
      <c r="C955" s="42">
        <v>5.2089285714285714</v>
      </c>
    </row>
    <row r="956" spans="1:3" x14ac:dyDescent="0.2">
      <c r="A956" s="167" t="s">
        <v>2353</v>
      </c>
      <c r="B956" s="167">
        <f t="shared" si="14"/>
        <v>37702</v>
      </c>
      <c r="C956" s="42">
        <v>5.0511246131528047</v>
      </c>
    </row>
    <row r="957" spans="1:3" x14ac:dyDescent="0.2">
      <c r="A957" s="167" t="s">
        <v>2354</v>
      </c>
      <c r="B957" s="167">
        <f t="shared" si="14"/>
        <v>37705</v>
      </c>
      <c r="C957" s="42">
        <v>5.0581420765027323</v>
      </c>
    </row>
    <row r="958" spans="1:3" x14ac:dyDescent="0.2">
      <c r="A958" s="167" t="s">
        <v>2355</v>
      </c>
      <c r="B958" s="167">
        <f t="shared" si="14"/>
        <v>37706</v>
      </c>
      <c r="C958" s="42">
        <v>5.0352672135222472</v>
      </c>
    </row>
    <row r="959" spans="1:3" x14ac:dyDescent="0.2">
      <c r="A959" s="167" t="s">
        <v>2356</v>
      </c>
      <c r="B959" s="167">
        <f t="shared" si="14"/>
        <v>37707</v>
      </c>
      <c r="C959" s="42">
        <v>4.8918902015288399</v>
      </c>
    </row>
    <row r="960" spans="1:3" x14ac:dyDescent="0.2">
      <c r="A960" s="167" t="s">
        <v>2357</v>
      </c>
      <c r="B960" s="167">
        <f t="shared" si="14"/>
        <v>37708</v>
      </c>
      <c r="C960" s="42">
        <v>4.8698744292237439</v>
      </c>
    </row>
    <row r="961" spans="1:3" x14ac:dyDescent="0.2">
      <c r="A961" s="167" t="s">
        <v>2358</v>
      </c>
      <c r="B961" s="167">
        <f t="shared" si="14"/>
        <v>37709</v>
      </c>
      <c r="C961" s="42">
        <v>5.0660285075461156</v>
      </c>
    </row>
    <row r="962" spans="1:3" x14ac:dyDescent="0.2">
      <c r="A962" s="167" t="s">
        <v>2359</v>
      </c>
      <c r="B962" s="167">
        <f t="shared" si="14"/>
        <v>37712</v>
      </c>
      <c r="C962" s="42">
        <v>4.9979482831708353</v>
      </c>
    </row>
    <row r="963" spans="1:3" x14ac:dyDescent="0.2">
      <c r="A963" s="167" t="s">
        <v>2360</v>
      </c>
      <c r="B963" s="167">
        <f t="shared" si="14"/>
        <v>37713</v>
      </c>
      <c r="C963" s="42">
        <v>4.8882000000000003</v>
      </c>
    </row>
    <row r="964" spans="1:3" x14ac:dyDescent="0.2">
      <c r="A964" s="167" t="s">
        <v>2361</v>
      </c>
      <c r="B964" s="167">
        <f t="shared" si="14"/>
        <v>37714</v>
      </c>
      <c r="C964" s="42">
        <v>4.8791958817076519</v>
      </c>
    </row>
    <row r="965" spans="1:3" x14ac:dyDescent="0.2">
      <c r="A965" s="167" t="s">
        <v>2362</v>
      </c>
      <c r="B965" s="167">
        <f t="shared" si="14"/>
        <v>37715</v>
      </c>
      <c r="C965" s="42">
        <v>4.9190250080060558</v>
      </c>
    </row>
    <row r="966" spans="1:3" x14ac:dyDescent="0.2">
      <c r="A966" s="167" t="s">
        <v>2363</v>
      </c>
      <c r="B966" s="167">
        <f t="shared" si="14"/>
        <v>37716</v>
      </c>
      <c r="C966" s="42">
        <v>4.863821857233102</v>
      </c>
    </row>
    <row r="967" spans="1:3" x14ac:dyDescent="0.2">
      <c r="A967" s="167" t="s">
        <v>2364</v>
      </c>
      <c r="B967" s="167">
        <f t="shared" si="14"/>
        <v>37719</v>
      </c>
      <c r="C967" s="42">
        <v>4.9869676214196765</v>
      </c>
    </row>
    <row r="968" spans="1:3" x14ac:dyDescent="0.2">
      <c r="A968" s="167" t="s">
        <v>2365</v>
      </c>
      <c r="B968" s="167">
        <f t="shared" si="14"/>
        <v>37720</v>
      </c>
      <c r="C968" s="42">
        <v>5.2145654265554846</v>
      </c>
    </row>
    <row r="969" spans="1:3" x14ac:dyDescent="0.2">
      <c r="A969" s="167" t="s">
        <v>2366</v>
      </c>
      <c r="B969" s="167">
        <f t="shared" si="14"/>
        <v>37721</v>
      </c>
      <c r="C969" s="42">
        <v>5.111452164009112</v>
      </c>
    </row>
    <row r="970" spans="1:3" x14ac:dyDescent="0.2">
      <c r="A970" s="167" t="s">
        <v>2367</v>
      </c>
      <c r="B970" s="167">
        <f t="shared" si="14"/>
        <v>37722</v>
      </c>
      <c r="C970" s="42">
        <v>5.1588597643499723</v>
      </c>
    </row>
    <row r="971" spans="1:3" x14ac:dyDescent="0.2">
      <c r="A971" s="167" t="s">
        <v>2368</v>
      </c>
      <c r="B971" s="167">
        <f t="shared" si="14"/>
        <v>37723</v>
      </c>
      <c r="C971" s="42">
        <v>5.2801211236750536</v>
      </c>
    </row>
    <row r="972" spans="1:3" x14ac:dyDescent="0.2">
      <c r="A972" s="167" t="s">
        <v>2369</v>
      </c>
      <c r="B972" s="167">
        <f t="shared" si="14"/>
        <v>37726</v>
      </c>
      <c r="C972" s="42">
        <v>5.2946468904415829</v>
      </c>
    </row>
    <row r="973" spans="1:3" x14ac:dyDescent="0.2">
      <c r="A973" s="167" t="s">
        <v>2370</v>
      </c>
      <c r="B973" s="167">
        <f t="shared" ref="B973:B1036" si="15">A973+1</f>
        <v>37727</v>
      </c>
      <c r="C973" s="42">
        <v>5.5294776119402984</v>
      </c>
    </row>
    <row r="974" spans="1:3" x14ac:dyDescent="0.2">
      <c r="A974" s="167" t="s">
        <v>2371</v>
      </c>
      <c r="B974" s="167">
        <f t="shared" si="15"/>
        <v>37728</v>
      </c>
      <c r="C974" s="42">
        <v>5.5941161499985315</v>
      </c>
    </row>
    <row r="975" spans="1:3" x14ac:dyDescent="0.2">
      <c r="A975" s="167" t="s">
        <v>2372</v>
      </c>
      <c r="B975" s="167">
        <f t="shared" si="15"/>
        <v>37729</v>
      </c>
      <c r="C975" s="42">
        <v>5.5372865316901407</v>
      </c>
    </row>
    <row r="976" spans="1:3" x14ac:dyDescent="0.2">
      <c r="A976" s="167" t="s">
        <v>2373</v>
      </c>
      <c r="B976" s="167">
        <f t="shared" si="15"/>
        <v>37733</v>
      </c>
      <c r="C976" s="42">
        <v>5.5543812045003307</v>
      </c>
    </row>
    <row r="977" spans="1:3" x14ac:dyDescent="0.2">
      <c r="A977" s="167" t="s">
        <v>2374</v>
      </c>
      <c r="B977" s="167">
        <f t="shared" si="15"/>
        <v>37734</v>
      </c>
      <c r="C977" s="42">
        <v>5.6459534883720934</v>
      </c>
    </row>
    <row r="978" spans="1:3" x14ac:dyDescent="0.2">
      <c r="A978" s="167" t="s">
        <v>2375</v>
      </c>
      <c r="B978" s="167">
        <f t="shared" si="15"/>
        <v>37735</v>
      </c>
      <c r="C978" s="42">
        <v>5.5766123348017622</v>
      </c>
    </row>
    <row r="979" spans="1:3" x14ac:dyDescent="0.2">
      <c r="A979" s="167" t="s">
        <v>2376</v>
      </c>
      <c r="B979" s="167">
        <f t="shared" si="15"/>
        <v>37736</v>
      </c>
      <c r="C979" s="42">
        <v>5.4666432027356393</v>
      </c>
    </row>
    <row r="980" spans="1:3" x14ac:dyDescent="0.2">
      <c r="A980" s="167" t="s">
        <v>2377</v>
      </c>
      <c r="B980" s="167">
        <f t="shared" si="15"/>
        <v>37737</v>
      </c>
      <c r="C980" s="42">
        <v>5.3867013852060834</v>
      </c>
    </row>
    <row r="981" spans="1:3" x14ac:dyDescent="0.2">
      <c r="A981" s="167" t="s">
        <v>2378</v>
      </c>
      <c r="B981" s="167">
        <f t="shared" si="15"/>
        <v>37740</v>
      </c>
      <c r="C981" s="42">
        <v>5.2994994786235665</v>
      </c>
    </row>
    <row r="982" spans="1:3" x14ac:dyDescent="0.2">
      <c r="A982" s="167" t="s">
        <v>2379</v>
      </c>
      <c r="B982" s="167">
        <f t="shared" si="15"/>
        <v>37741</v>
      </c>
      <c r="C982" s="42">
        <v>5.113402777777778</v>
      </c>
    </row>
    <row r="983" spans="1:3" x14ac:dyDescent="0.2">
      <c r="A983" s="167" t="s">
        <v>2380</v>
      </c>
      <c r="B983" s="167">
        <f t="shared" si="15"/>
        <v>37742</v>
      </c>
      <c r="C983" s="42">
        <v>5.2580098280098282</v>
      </c>
    </row>
    <row r="984" spans="1:3" x14ac:dyDescent="0.2">
      <c r="A984" s="167" t="s">
        <v>2381</v>
      </c>
      <c r="B984" s="167">
        <f t="shared" si="15"/>
        <v>37743</v>
      </c>
      <c r="C984" s="42">
        <v>5.309974070872947</v>
      </c>
    </row>
    <row r="985" spans="1:3" x14ac:dyDescent="0.2">
      <c r="A985" s="167" t="s">
        <v>2382</v>
      </c>
      <c r="B985" s="167">
        <f t="shared" si="15"/>
        <v>37744</v>
      </c>
      <c r="C985" s="42">
        <v>5.3030737704918032</v>
      </c>
    </row>
    <row r="986" spans="1:3" x14ac:dyDescent="0.2">
      <c r="A986" s="167" t="s">
        <v>2383</v>
      </c>
      <c r="B986" s="167">
        <f t="shared" si="15"/>
        <v>37747</v>
      </c>
      <c r="C986" s="42">
        <v>5.3709774436090223</v>
      </c>
    </row>
    <row r="987" spans="1:3" x14ac:dyDescent="0.2">
      <c r="A987" s="175" t="s">
        <v>2384</v>
      </c>
      <c r="B987" s="167">
        <f t="shared" si="15"/>
        <v>37748</v>
      </c>
      <c r="C987" s="46">
        <v>5.6379641485275291</v>
      </c>
    </row>
    <row r="988" spans="1:3" x14ac:dyDescent="0.2">
      <c r="A988" s="175" t="s">
        <v>2385</v>
      </c>
      <c r="B988" s="167">
        <f t="shared" si="15"/>
        <v>37749</v>
      </c>
      <c r="C988" s="46">
        <v>5.485105056980057</v>
      </c>
    </row>
    <row r="989" spans="1:3" x14ac:dyDescent="0.2">
      <c r="A989" s="175" t="s">
        <v>2417</v>
      </c>
      <c r="B989" s="167">
        <f t="shared" si="15"/>
        <v>37750</v>
      </c>
      <c r="C989" s="46">
        <v>5.6581049250535331</v>
      </c>
    </row>
    <row r="990" spans="1:3" x14ac:dyDescent="0.2">
      <c r="A990" s="175" t="s">
        <v>2418</v>
      </c>
      <c r="B990" s="167">
        <f t="shared" si="15"/>
        <v>37751</v>
      </c>
      <c r="C990" s="46">
        <v>5.7216758544652704</v>
      </c>
    </row>
    <row r="991" spans="1:3" x14ac:dyDescent="0.2">
      <c r="A991" s="175" t="s">
        <v>2419</v>
      </c>
      <c r="B991" s="167">
        <f t="shared" si="15"/>
        <v>37754</v>
      </c>
      <c r="C991" s="46">
        <v>5.8844764011799411</v>
      </c>
    </row>
    <row r="992" spans="1:3" x14ac:dyDescent="0.2">
      <c r="A992" s="175" t="s">
        <v>2420</v>
      </c>
      <c r="B992" s="167">
        <f t="shared" si="15"/>
        <v>37755</v>
      </c>
      <c r="C992" s="46">
        <v>5.9756870443073469</v>
      </c>
    </row>
    <row r="993" spans="1:3" x14ac:dyDescent="0.2">
      <c r="A993" s="175" t="s">
        <v>2421</v>
      </c>
      <c r="B993" s="167">
        <f t="shared" si="15"/>
        <v>37756</v>
      </c>
      <c r="C993" s="46">
        <v>6.1626458190191453</v>
      </c>
    </row>
    <row r="994" spans="1:3" x14ac:dyDescent="0.2">
      <c r="A994" s="175" t="s">
        <v>2422</v>
      </c>
      <c r="B994" s="167">
        <f t="shared" si="15"/>
        <v>37757</v>
      </c>
      <c r="C994" s="46">
        <v>6.2444370460048422</v>
      </c>
    </row>
    <row r="995" spans="1:3" x14ac:dyDescent="0.2">
      <c r="A995" s="175" t="s">
        <v>2423</v>
      </c>
      <c r="B995" s="167">
        <f t="shared" si="15"/>
        <v>37758</v>
      </c>
      <c r="C995" s="46">
        <v>5.9488083517229668</v>
      </c>
    </row>
    <row r="996" spans="1:3" x14ac:dyDescent="0.2">
      <c r="A996" s="175" t="s">
        <v>2424</v>
      </c>
      <c r="B996" s="167">
        <f t="shared" si="15"/>
        <v>37761</v>
      </c>
      <c r="C996" s="46">
        <v>6.0502000000000002</v>
      </c>
    </row>
    <row r="997" spans="1:3" x14ac:dyDescent="0.2">
      <c r="A997" s="175" t="s">
        <v>2425</v>
      </c>
      <c r="B997" s="167">
        <f t="shared" si="15"/>
        <v>37762</v>
      </c>
      <c r="C997" s="46">
        <v>5.9545757800483408</v>
      </c>
    </row>
    <row r="998" spans="1:3" x14ac:dyDescent="0.2">
      <c r="A998" s="175" t="s">
        <v>2426</v>
      </c>
      <c r="B998" s="167">
        <f t="shared" si="15"/>
        <v>37763</v>
      </c>
      <c r="C998" s="46">
        <v>6.0757957261074793</v>
      </c>
    </row>
    <row r="999" spans="1:3" x14ac:dyDescent="0.2">
      <c r="A999" s="175" t="s">
        <v>2427</v>
      </c>
      <c r="B999" s="167">
        <f t="shared" si="15"/>
        <v>37764</v>
      </c>
      <c r="C999" s="46">
        <v>6.1038266032577742</v>
      </c>
    </row>
    <row r="1000" spans="1:3" x14ac:dyDescent="0.2">
      <c r="A1000" s="175" t="s">
        <v>2428</v>
      </c>
      <c r="B1000" s="167">
        <f t="shared" si="15"/>
        <v>37765</v>
      </c>
      <c r="C1000" s="46">
        <v>5.8864814814814812</v>
      </c>
    </row>
    <row r="1001" spans="1:3" x14ac:dyDescent="0.2">
      <c r="A1001" s="175" t="s">
        <v>2429</v>
      </c>
      <c r="B1001" s="167">
        <f t="shared" si="15"/>
        <v>37769</v>
      </c>
      <c r="C1001" s="46">
        <v>5.851824479455308</v>
      </c>
    </row>
    <row r="1002" spans="1:3" x14ac:dyDescent="0.2">
      <c r="A1002" s="175" t="s">
        <v>2430</v>
      </c>
      <c r="B1002" s="167">
        <f t="shared" si="15"/>
        <v>37770</v>
      </c>
      <c r="C1002" s="46">
        <v>5.6982904895595716</v>
      </c>
    </row>
    <row r="1003" spans="1:3" x14ac:dyDescent="0.2">
      <c r="A1003" s="175" t="s">
        <v>2431</v>
      </c>
      <c r="B1003" s="167">
        <f t="shared" si="15"/>
        <v>37771</v>
      </c>
      <c r="C1003" s="46">
        <v>5.7337300063979528</v>
      </c>
    </row>
    <row r="1004" spans="1:3" x14ac:dyDescent="0.2">
      <c r="A1004" s="175" t="s">
        <v>2432</v>
      </c>
      <c r="B1004" s="167">
        <f t="shared" si="15"/>
        <v>37772</v>
      </c>
      <c r="C1004" s="46">
        <v>5.975534691258602</v>
      </c>
    </row>
    <row r="1005" spans="1:3" x14ac:dyDescent="0.2">
      <c r="A1005" s="175" t="s">
        <v>2433</v>
      </c>
      <c r="B1005" s="167">
        <f t="shared" si="15"/>
        <v>37775</v>
      </c>
      <c r="C1005" s="46">
        <v>6.2224678899082573</v>
      </c>
    </row>
    <row r="1006" spans="1:3" x14ac:dyDescent="0.2">
      <c r="A1006" s="175" t="s">
        <v>2434</v>
      </c>
      <c r="B1006" s="167">
        <f t="shared" si="15"/>
        <v>37776</v>
      </c>
      <c r="C1006" s="46">
        <v>6.2502612704918032</v>
      </c>
    </row>
    <row r="1007" spans="1:3" x14ac:dyDescent="0.2">
      <c r="A1007" s="175" t="s">
        <v>2435</v>
      </c>
      <c r="B1007" s="167">
        <f t="shared" si="15"/>
        <v>37777</v>
      </c>
      <c r="C1007" s="46">
        <v>6.3932208945173192</v>
      </c>
    </row>
    <row r="1008" spans="1:3" x14ac:dyDescent="0.2">
      <c r="A1008" s="175" t="s">
        <v>2436</v>
      </c>
      <c r="B1008" s="167">
        <f t="shared" si="15"/>
        <v>37778</v>
      </c>
      <c r="C1008" s="46">
        <v>6.1545477282200913</v>
      </c>
    </row>
    <row r="1009" spans="1:3" x14ac:dyDescent="0.2">
      <c r="A1009" s="175" t="s">
        <v>2437</v>
      </c>
      <c r="B1009" s="167">
        <f t="shared" si="15"/>
        <v>37779</v>
      </c>
      <c r="C1009" s="46">
        <v>6.2429584120982984</v>
      </c>
    </row>
    <row r="1010" spans="1:3" x14ac:dyDescent="0.2">
      <c r="A1010" s="175" t="s">
        <v>2438</v>
      </c>
      <c r="B1010" s="167">
        <f t="shared" si="15"/>
        <v>37782</v>
      </c>
      <c r="C1010" s="46">
        <v>6.2371396895787141</v>
      </c>
    </row>
    <row r="1011" spans="1:3" x14ac:dyDescent="0.2">
      <c r="A1011" s="175" t="s">
        <v>2439</v>
      </c>
      <c r="B1011" s="167">
        <f t="shared" si="15"/>
        <v>37783</v>
      </c>
      <c r="C1011" s="46">
        <v>6.0882800000000001</v>
      </c>
    </row>
    <row r="1012" spans="1:3" x14ac:dyDescent="0.2">
      <c r="A1012" s="175" t="s">
        <v>2440</v>
      </c>
      <c r="B1012" s="167">
        <f t="shared" si="15"/>
        <v>37784</v>
      </c>
      <c r="C1012" s="46">
        <v>6.0631121898597629</v>
      </c>
    </row>
    <row r="1013" spans="1:3" x14ac:dyDescent="0.2">
      <c r="A1013" s="175" t="s">
        <v>2441</v>
      </c>
      <c r="B1013" s="167">
        <f t="shared" si="15"/>
        <v>37785</v>
      </c>
      <c r="C1013" s="46">
        <v>5.8461628338278935</v>
      </c>
    </row>
    <row r="1014" spans="1:3" x14ac:dyDescent="0.2">
      <c r="A1014" s="175" t="s">
        <v>2442</v>
      </c>
      <c r="B1014" s="167">
        <f t="shared" si="15"/>
        <v>37786</v>
      </c>
      <c r="C1014" s="46">
        <v>5.4248722654331321</v>
      </c>
    </row>
    <row r="1015" spans="1:3" x14ac:dyDescent="0.2">
      <c r="A1015" s="175" t="s">
        <v>2443</v>
      </c>
      <c r="B1015" s="167">
        <f t="shared" si="15"/>
        <v>37789</v>
      </c>
      <c r="C1015" s="46">
        <v>5.4181384715871976</v>
      </c>
    </row>
    <row r="1016" spans="1:3" x14ac:dyDescent="0.2">
      <c r="A1016" s="175" t="s">
        <v>2444</v>
      </c>
      <c r="B1016" s="167">
        <f t="shared" si="15"/>
        <v>37790</v>
      </c>
      <c r="C1016" s="46">
        <v>5.6564563953488376</v>
      </c>
    </row>
    <row r="1017" spans="1:3" x14ac:dyDescent="0.2">
      <c r="A1017" s="175" t="s">
        <v>2445</v>
      </c>
      <c r="B1017" s="167">
        <f t="shared" si="15"/>
        <v>37791</v>
      </c>
      <c r="C1017" s="46">
        <v>5.5422196261682242</v>
      </c>
    </row>
    <row r="1018" spans="1:3" x14ac:dyDescent="0.2">
      <c r="A1018" s="175" t="s">
        <v>2446</v>
      </c>
      <c r="B1018" s="167">
        <f t="shared" si="15"/>
        <v>37792</v>
      </c>
      <c r="C1018" s="46">
        <v>5.5077110745614037</v>
      </c>
    </row>
    <row r="1019" spans="1:3" x14ac:dyDescent="0.2">
      <c r="A1019" s="175" t="s">
        <v>2447</v>
      </c>
      <c r="B1019" s="167">
        <f t="shared" si="15"/>
        <v>37793</v>
      </c>
      <c r="C1019" s="46">
        <v>5.6777395869022564</v>
      </c>
    </row>
    <row r="1020" spans="1:3" x14ac:dyDescent="0.2">
      <c r="A1020" s="175" t="s">
        <v>2448</v>
      </c>
      <c r="B1020" s="167">
        <f t="shared" si="15"/>
        <v>37796</v>
      </c>
      <c r="C1020" s="46">
        <v>5.8616148005560902</v>
      </c>
    </row>
    <row r="1021" spans="1:3" x14ac:dyDescent="0.2">
      <c r="A1021" s="175" t="s">
        <v>2449</v>
      </c>
      <c r="B1021" s="167">
        <f t="shared" si="15"/>
        <v>37797</v>
      </c>
      <c r="C1021" s="46">
        <v>5.8453902714932129</v>
      </c>
    </row>
    <row r="1022" spans="1:3" x14ac:dyDescent="0.2">
      <c r="A1022" s="175" t="s">
        <v>2450</v>
      </c>
      <c r="B1022" s="167">
        <f t="shared" si="15"/>
        <v>37798</v>
      </c>
      <c r="C1022" s="46">
        <v>5.6349499999999999</v>
      </c>
    </row>
    <row r="1023" spans="1:3" x14ac:dyDescent="0.2">
      <c r="A1023" s="175" t="s">
        <v>2451</v>
      </c>
      <c r="B1023" s="167">
        <f t="shared" si="15"/>
        <v>37799</v>
      </c>
      <c r="C1023" s="46">
        <v>5.511688031110471</v>
      </c>
    </row>
    <row r="1024" spans="1:3" x14ac:dyDescent="0.2">
      <c r="A1024" s="175" t="s">
        <v>2452</v>
      </c>
      <c r="B1024" s="167">
        <f t="shared" si="15"/>
        <v>37800</v>
      </c>
      <c r="C1024" s="46">
        <v>5.2156547619047622</v>
      </c>
    </row>
    <row r="1025" spans="1:3" x14ac:dyDescent="0.2">
      <c r="A1025" s="175" t="s">
        <v>2453</v>
      </c>
      <c r="B1025" s="167">
        <f t="shared" si="15"/>
        <v>37803</v>
      </c>
      <c r="C1025" s="46">
        <v>5.3116524216524219</v>
      </c>
    </row>
    <row r="1026" spans="1:3" x14ac:dyDescent="0.2">
      <c r="A1026" s="175" t="s">
        <v>2454</v>
      </c>
      <c r="B1026" s="167">
        <f t="shared" si="15"/>
        <v>37804</v>
      </c>
      <c r="C1026" s="46">
        <v>5.2222504592774035</v>
      </c>
    </row>
    <row r="1027" spans="1:3" x14ac:dyDescent="0.2">
      <c r="A1027" s="175" t="s">
        <v>2455</v>
      </c>
      <c r="B1027" s="167">
        <f t="shared" si="15"/>
        <v>37805</v>
      </c>
      <c r="C1027" s="46">
        <v>5.051702372017921</v>
      </c>
    </row>
    <row r="1028" spans="1:3" x14ac:dyDescent="0.2">
      <c r="A1028" s="167" t="s">
        <v>2456</v>
      </c>
      <c r="B1028" s="167">
        <f t="shared" si="15"/>
        <v>37806</v>
      </c>
      <c r="C1028" s="42">
        <v>4.9751196625988872</v>
      </c>
    </row>
    <row r="1029" spans="1:3" x14ac:dyDescent="0.2">
      <c r="A1029" s="167" t="s">
        <v>2457</v>
      </c>
      <c r="B1029" s="167">
        <f t="shared" si="15"/>
        <v>37810</v>
      </c>
      <c r="C1029" s="42">
        <v>5.1975149494884434</v>
      </c>
    </row>
    <row r="1030" spans="1:3" x14ac:dyDescent="0.2">
      <c r="A1030" s="167" t="s">
        <v>2458</v>
      </c>
      <c r="B1030" s="167">
        <f t="shared" si="15"/>
        <v>37811</v>
      </c>
      <c r="C1030" s="42">
        <v>5.408161244695898</v>
      </c>
    </row>
    <row r="1031" spans="1:3" x14ac:dyDescent="0.2">
      <c r="A1031" s="167" t="s">
        <v>2459</v>
      </c>
      <c r="B1031" s="167">
        <f t="shared" si="15"/>
        <v>37812</v>
      </c>
      <c r="C1031" s="42">
        <v>5.5725295857988169</v>
      </c>
    </row>
    <row r="1032" spans="1:3" x14ac:dyDescent="0.2">
      <c r="A1032" s="167" t="s">
        <v>2460</v>
      </c>
      <c r="B1032" s="167">
        <f t="shared" si="15"/>
        <v>37813</v>
      </c>
      <c r="C1032" s="42">
        <v>5.3894121945207409</v>
      </c>
    </row>
    <row r="1033" spans="1:3" x14ac:dyDescent="0.2">
      <c r="A1033" s="167" t="s">
        <v>2461</v>
      </c>
      <c r="B1033" s="167">
        <f t="shared" si="15"/>
        <v>37814</v>
      </c>
      <c r="C1033" s="42">
        <v>5.3178718797758533</v>
      </c>
    </row>
    <row r="1034" spans="1:3" x14ac:dyDescent="0.2">
      <c r="A1034" s="167" t="s">
        <v>2498</v>
      </c>
      <c r="B1034" s="167">
        <f t="shared" si="15"/>
        <v>37817</v>
      </c>
      <c r="C1034" s="42">
        <v>5.1793750000000003</v>
      </c>
    </row>
    <row r="1035" spans="1:3" x14ac:dyDescent="0.2">
      <c r="A1035" s="167" t="s">
        <v>2499</v>
      </c>
      <c r="B1035" s="167">
        <f t="shared" si="15"/>
        <v>37818</v>
      </c>
      <c r="C1035" s="42">
        <v>5.1856849153378972</v>
      </c>
    </row>
    <row r="1036" spans="1:3" x14ac:dyDescent="0.2">
      <c r="A1036" s="167" t="s">
        <v>2500</v>
      </c>
      <c r="B1036" s="167">
        <f t="shared" si="15"/>
        <v>37819</v>
      </c>
      <c r="C1036" s="42">
        <v>4.9785859580052492</v>
      </c>
    </row>
    <row r="1037" spans="1:3" x14ac:dyDescent="0.2">
      <c r="A1037" s="167" t="s">
        <v>2501</v>
      </c>
      <c r="B1037" s="167">
        <f t="shared" ref="B1037:B1100" si="16">A1037+1</f>
        <v>37820</v>
      </c>
      <c r="C1037" s="42">
        <v>4.9648717948717946</v>
      </c>
    </row>
    <row r="1038" spans="1:3" x14ac:dyDescent="0.2">
      <c r="A1038" s="167" t="s">
        <v>2502</v>
      </c>
      <c r="B1038" s="167">
        <f t="shared" si="16"/>
        <v>37821</v>
      </c>
      <c r="C1038" s="42">
        <v>5.0046755407653913</v>
      </c>
    </row>
    <row r="1039" spans="1:3" x14ac:dyDescent="0.2">
      <c r="A1039" s="167" t="s">
        <v>2503</v>
      </c>
      <c r="B1039" s="167">
        <f t="shared" si="16"/>
        <v>37824</v>
      </c>
      <c r="C1039" s="42">
        <v>5.1061840065242912</v>
      </c>
    </row>
    <row r="1040" spans="1:3" x14ac:dyDescent="0.2">
      <c r="A1040" s="167" t="s">
        <v>2504</v>
      </c>
      <c r="B1040" s="167">
        <f t="shared" si="16"/>
        <v>37825</v>
      </c>
      <c r="C1040" s="42">
        <v>5.0367035398230087</v>
      </c>
    </row>
    <row r="1041" spans="1:3" x14ac:dyDescent="0.2">
      <c r="A1041" s="167" t="s">
        <v>2505</v>
      </c>
      <c r="B1041" s="167">
        <f t="shared" si="16"/>
        <v>37826</v>
      </c>
      <c r="C1041" s="42">
        <v>4.8801303052866718</v>
      </c>
    </row>
    <row r="1042" spans="1:3" x14ac:dyDescent="0.2">
      <c r="A1042" s="167" t="s">
        <v>2506</v>
      </c>
      <c r="B1042" s="167">
        <f t="shared" si="16"/>
        <v>37827</v>
      </c>
      <c r="C1042" s="42">
        <v>4.8700094566087149</v>
      </c>
    </row>
    <row r="1043" spans="1:3" x14ac:dyDescent="0.2">
      <c r="A1043" s="167" t="s">
        <v>2507</v>
      </c>
      <c r="B1043" s="167">
        <f t="shared" si="16"/>
        <v>37828</v>
      </c>
      <c r="C1043" s="42">
        <v>4.6723732943469782</v>
      </c>
    </row>
    <row r="1044" spans="1:3" x14ac:dyDescent="0.2">
      <c r="A1044" s="167" t="s">
        <v>2508</v>
      </c>
      <c r="B1044" s="167">
        <f t="shared" si="16"/>
        <v>37831</v>
      </c>
      <c r="C1044" s="42">
        <v>4.6678375796178342</v>
      </c>
    </row>
    <row r="1045" spans="1:3" x14ac:dyDescent="0.2">
      <c r="A1045" s="167" t="s">
        <v>2509</v>
      </c>
      <c r="B1045" s="167">
        <f t="shared" si="16"/>
        <v>37832</v>
      </c>
      <c r="C1045" s="42">
        <v>4.7181440472148957</v>
      </c>
    </row>
    <row r="1046" spans="1:3" x14ac:dyDescent="0.2">
      <c r="A1046" s="167" t="s">
        <v>2510</v>
      </c>
      <c r="B1046" s="167">
        <f t="shared" si="16"/>
        <v>37833</v>
      </c>
      <c r="C1046" s="42">
        <v>4.6808913580246916</v>
      </c>
    </row>
    <row r="1047" spans="1:3" x14ac:dyDescent="0.2">
      <c r="A1047" s="167" t="s">
        <v>2511</v>
      </c>
      <c r="B1047" s="167">
        <f t="shared" si="16"/>
        <v>37834</v>
      </c>
      <c r="C1047" s="42">
        <v>4.6272178186429933</v>
      </c>
    </row>
    <row r="1048" spans="1:3" x14ac:dyDescent="0.2">
      <c r="A1048" s="167" t="s">
        <v>2512</v>
      </c>
      <c r="B1048" s="167">
        <f t="shared" si="16"/>
        <v>37835</v>
      </c>
      <c r="C1048" s="42">
        <v>4.7115014541548632</v>
      </c>
    </row>
    <row r="1049" spans="1:3" x14ac:dyDescent="0.2">
      <c r="A1049" s="167" t="s">
        <v>2513</v>
      </c>
      <c r="B1049" s="167">
        <f t="shared" si="16"/>
        <v>37838</v>
      </c>
      <c r="C1049" s="42">
        <v>4.8070738203957379</v>
      </c>
    </row>
    <row r="1050" spans="1:3" x14ac:dyDescent="0.2">
      <c r="A1050" s="167" t="s">
        <v>2514</v>
      </c>
      <c r="B1050" s="167">
        <f t="shared" si="16"/>
        <v>37839</v>
      </c>
      <c r="C1050" s="42">
        <v>4.7094128698919677</v>
      </c>
    </row>
    <row r="1051" spans="1:3" x14ac:dyDescent="0.2">
      <c r="A1051" s="167" t="s">
        <v>2515</v>
      </c>
      <c r="B1051" s="167">
        <f t="shared" si="16"/>
        <v>37840</v>
      </c>
      <c r="C1051" s="42">
        <v>4.7409490972918755</v>
      </c>
    </row>
    <row r="1052" spans="1:3" x14ac:dyDescent="0.2">
      <c r="A1052" s="167" t="s">
        <v>2516</v>
      </c>
      <c r="B1052" s="167">
        <f t="shared" si="16"/>
        <v>37841</v>
      </c>
      <c r="C1052" s="42">
        <v>4.8583339775802088</v>
      </c>
    </row>
    <row r="1053" spans="1:3" x14ac:dyDescent="0.2">
      <c r="A1053" s="167" t="s">
        <v>2517</v>
      </c>
      <c r="B1053" s="167">
        <f t="shared" si="16"/>
        <v>37842</v>
      </c>
      <c r="C1053" s="42">
        <v>5.0180623293034996</v>
      </c>
    </row>
    <row r="1054" spans="1:3" x14ac:dyDescent="0.2">
      <c r="A1054" s="167" t="s">
        <v>2518</v>
      </c>
      <c r="B1054" s="167">
        <f t="shared" si="16"/>
        <v>37845</v>
      </c>
      <c r="C1054" s="42">
        <v>5.0771182241731667</v>
      </c>
    </row>
    <row r="1055" spans="1:3" x14ac:dyDescent="0.2">
      <c r="A1055" s="167" t="s">
        <v>2519</v>
      </c>
      <c r="B1055" s="167">
        <f t="shared" si="16"/>
        <v>37846</v>
      </c>
      <c r="C1055" s="42">
        <v>5.0649241523231803</v>
      </c>
    </row>
    <row r="1056" spans="1:3" x14ac:dyDescent="0.2">
      <c r="A1056" s="167" t="s">
        <v>2520</v>
      </c>
      <c r="B1056" s="167">
        <f t="shared" si="16"/>
        <v>37847</v>
      </c>
      <c r="C1056" s="42">
        <v>5.1710457107075767</v>
      </c>
    </row>
    <row r="1057" spans="1:3" x14ac:dyDescent="0.2">
      <c r="A1057" s="167" t="s">
        <v>2521</v>
      </c>
      <c r="B1057" s="167">
        <f t="shared" si="16"/>
        <v>37848</v>
      </c>
      <c r="C1057" s="42">
        <v>5.0932358235823578</v>
      </c>
    </row>
    <row r="1058" spans="1:3" x14ac:dyDescent="0.2">
      <c r="A1058" s="167" t="s">
        <v>2522</v>
      </c>
      <c r="B1058" s="167">
        <f t="shared" si="16"/>
        <v>37849</v>
      </c>
      <c r="C1058" s="42">
        <v>4.8307504180144134</v>
      </c>
    </row>
    <row r="1059" spans="1:3" x14ac:dyDescent="0.2">
      <c r="A1059" s="167" t="s">
        <v>2523</v>
      </c>
      <c r="B1059" s="167">
        <f t="shared" si="16"/>
        <v>37852</v>
      </c>
      <c r="C1059" s="42">
        <v>4.9290285370548608</v>
      </c>
    </row>
    <row r="1060" spans="1:3" x14ac:dyDescent="0.2">
      <c r="A1060" s="167" t="s">
        <v>2524</v>
      </c>
      <c r="B1060" s="167">
        <f t="shared" si="16"/>
        <v>37853</v>
      </c>
      <c r="C1060" s="42">
        <v>4.9945265906280056</v>
      </c>
    </row>
    <row r="1061" spans="1:3" x14ac:dyDescent="0.2">
      <c r="A1061" s="167" t="s">
        <v>2525</v>
      </c>
      <c r="B1061" s="167">
        <f t="shared" si="16"/>
        <v>37854</v>
      </c>
      <c r="C1061" s="42">
        <v>5.0199668679212968</v>
      </c>
    </row>
    <row r="1062" spans="1:3" x14ac:dyDescent="0.2">
      <c r="A1062" s="167" t="s">
        <v>2526</v>
      </c>
      <c r="B1062" s="167">
        <f t="shared" si="16"/>
        <v>37855</v>
      </c>
      <c r="C1062" s="42">
        <v>5.134454118689546</v>
      </c>
    </row>
    <row r="1063" spans="1:3" x14ac:dyDescent="0.2">
      <c r="A1063" s="167" t="s">
        <v>2527</v>
      </c>
      <c r="B1063" s="167">
        <f t="shared" si="16"/>
        <v>37856</v>
      </c>
      <c r="C1063" s="42">
        <v>5.2368478260869562</v>
      </c>
    </row>
    <row r="1064" spans="1:3" x14ac:dyDescent="0.2">
      <c r="A1064" s="167" t="s">
        <v>2528</v>
      </c>
      <c r="B1064" s="167">
        <f t="shared" si="16"/>
        <v>37859</v>
      </c>
      <c r="C1064" s="42">
        <v>5.2612937146008161</v>
      </c>
    </row>
    <row r="1065" spans="1:3" x14ac:dyDescent="0.2">
      <c r="A1065" s="167" t="s">
        <v>2529</v>
      </c>
      <c r="B1065" s="167">
        <f t="shared" si="16"/>
        <v>37860</v>
      </c>
      <c r="C1065" s="42">
        <v>5.0816870319274736</v>
      </c>
    </row>
    <row r="1066" spans="1:3" x14ac:dyDescent="0.2">
      <c r="A1066" s="167" t="s">
        <v>2530</v>
      </c>
      <c r="B1066" s="167">
        <f t="shared" si="16"/>
        <v>37861</v>
      </c>
      <c r="C1066" s="42">
        <v>5.1203655282817504</v>
      </c>
    </row>
    <row r="1067" spans="1:3" x14ac:dyDescent="0.2">
      <c r="A1067" s="167" t="s">
        <v>2531</v>
      </c>
      <c r="B1067" s="167">
        <f t="shared" si="16"/>
        <v>37862</v>
      </c>
      <c r="C1067" s="42">
        <v>4.9386719204788845</v>
      </c>
    </row>
    <row r="1068" spans="1:3" x14ac:dyDescent="0.2">
      <c r="A1068" s="167" t="s">
        <v>2532</v>
      </c>
      <c r="B1068" s="167">
        <f t="shared" si="16"/>
        <v>37863</v>
      </c>
      <c r="C1068" s="42">
        <v>4.8736758779504896</v>
      </c>
    </row>
    <row r="1069" spans="1:3" x14ac:dyDescent="0.2">
      <c r="A1069" s="167" t="s">
        <v>2533</v>
      </c>
      <c r="B1069" s="167">
        <f t="shared" si="16"/>
        <v>37867</v>
      </c>
      <c r="C1069" s="42">
        <v>4.6166428302596918</v>
      </c>
    </row>
    <row r="1070" spans="1:3" x14ac:dyDescent="0.2">
      <c r="A1070" s="167" t="s">
        <v>2534</v>
      </c>
      <c r="B1070" s="167">
        <f t="shared" si="16"/>
        <v>37868</v>
      </c>
      <c r="C1070" s="42">
        <v>4.6802147993943981</v>
      </c>
    </row>
    <row r="1071" spans="1:3" x14ac:dyDescent="0.2">
      <c r="A1071" s="167" t="s">
        <v>2535</v>
      </c>
      <c r="B1071" s="167">
        <f t="shared" si="16"/>
        <v>37869</v>
      </c>
      <c r="C1071" s="42">
        <v>4.7002964887137226</v>
      </c>
    </row>
    <row r="1072" spans="1:3" x14ac:dyDescent="0.2">
      <c r="A1072" s="167" t="s">
        <v>2536</v>
      </c>
      <c r="B1072" s="167">
        <f t="shared" si="16"/>
        <v>37870</v>
      </c>
      <c r="C1072" s="42">
        <v>4.7698938482113009</v>
      </c>
    </row>
    <row r="1073" spans="1:3" x14ac:dyDescent="0.2">
      <c r="A1073" s="167" t="s">
        <v>2537</v>
      </c>
      <c r="B1073" s="167">
        <f t="shared" si="16"/>
        <v>37873</v>
      </c>
      <c r="C1073" s="42">
        <v>4.8255269953051645</v>
      </c>
    </row>
    <row r="1074" spans="1:3" x14ac:dyDescent="0.2">
      <c r="A1074" s="167" t="s">
        <v>2538</v>
      </c>
      <c r="B1074" s="167">
        <f t="shared" si="16"/>
        <v>37874</v>
      </c>
      <c r="C1074" s="42">
        <v>4.6940338983050847</v>
      </c>
    </row>
    <row r="1075" spans="1:3" x14ac:dyDescent="0.2">
      <c r="A1075" s="167" t="s">
        <v>2539</v>
      </c>
      <c r="B1075" s="167">
        <f t="shared" si="16"/>
        <v>37875</v>
      </c>
      <c r="C1075" s="42">
        <v>4.7805770275833677</v>
      </c>
    </row>
    <row r="1076" spans="1:3" x14ac:dyDescent="0.2">
      <c r="A1076" s="167" t="s">
        <v>2540</v>
      </c>
      <c r="B1076" s="167">
        <f t="shared" si="16"/>
        <v>37876</v>
      </c>
      <c r="C1076" s="42">
        <v>4.846230713561412</v>
      </c>
    </row>
    <row r="1077" spans="1:3" x14ac:dyDescent="0.2">
      <c r="A1077" s="167" t="s">
        <v>2541</v>
      </c>
      <c r="B1077" s="167">
        <f t="shared" si="16"/>
        <v>37877</v>
      </c>
      <c r="C1077" s="42">
        <v>4.6548350162279117</v>
      </c>
    </row>
    <row r="1078" spans="1:3" x14ac:dyDescent="0.2">
      <c r="A1078" s="167" t="s">
        <v>2542</v>
      </c>
      <c r="B1078" s="167">
        <f t="shared" si="16"/>
        <v>37880</v>
      </c>
      <c r="C1078" s="42">
        <v>4.6461267071320185</v>
      </c>
    </row>
    <row r="1079" spans="1:3" x14ac:dyDescent="0.2">
      <c r="A1079" s="167" t="s">
        <v>2543</v>
      </c>
      <c r="B1079" s="167">
        <f t="shared" si="16"/>
        <v>37881</v>
      </c>
      <c r="C1079" s="42">
        <v>4.6632474768713204</v>
      </c>
    </row>
    <row r="1080" spans="1:3" x14ac:dyDescent="0.2">
      <c r="A1080" s="167" t="s">
        <v>2544</v>
      </c>
      <c r="B1080" s="167">
        <f t="shared" si="16"/>
        <v>37882</v>
      </c>
      <c r="C1080" s="42">
        <v>4.6187370331950204</v>
      </c>
    </row>
    <row r="1081" spans="1:3" x14ac:dyDescent="0.2">
      <c r="A1081" s="167" t="s">
        <v>2545</v>
      </c>
      <c r="B1081" s="167">
        <f t="shared" si="16"/>
        <v>37883</v>
      </c>
      <c r="C1081" s="42">
        <v>4.5062230215827341</v>
      </c>
    </row>
    <row r="1082" spans="1:3" x14ac:dyDescent="0.2">
      <c r="A1082" s="167" t="s">
        <v>2546</v>
      </c>
      <c r="B1082" s="167">
        <f t="shared" si="16"/>
        <v>37884</v>
      </c>
      <c r="C1082" s="42">
        <v>4.3265987605485234</v>
      </c>
    </row>
    <row r="1083" spans="1:3" x14ac:dyDescent="0.2">
      <c r="A1083" s="167" t="s">
        <v>2547</v>
      </c>
      <c r="B1083" s="167">
        <f t="shared" si="16"/>
        <v>37887</v>
      </c>
      <c r="C1083" s="42">
        <v>4.3727940569541888</v>
      </c>
    </row>
    <row r="1084" spans="1:3" x14ac:dyDescent="0.2">
      <c r="A1084" s="167" t="s">
        <v>2548</v>
      </c>
      <c r="B1084" s="167">
        <f t="shared" si="16"/>
        <v>37888</v>
      </c>
      <c r="C1084" s="42">
        <v>4.5170064547891249</v>
      </c>
    </row>
    <row r="1085" spans="1:3" x14ac:dyDescent="0.2">
      <c r="A1085" s="167" t="s">
        <v>2549</v>
      </c>
      <c r="B1085" s="167">
        <f t="shared" si="16"/>
        <v>37889</v>
      </c>
      <c r="C1085" s="42">
        <v>4.5917666798262928</v>
      </c>
    </row>
    <row r="1086" spans="1:3" x14ac:dyDescent="0.2">
      <c r="A1086" s="167" t="s">
        <v>2550</v>
      </c>
      <c r="B1086" s="167">
        <f t="shared" si="16"/>
        <v>37890</v>
      </c>
      <c r="C1086" s="42">
        <v>4.5447191154041686</v>
      </c>
    </row>
    <row r="1087" spans="1:3" x14ac:dyDescent="0.2">
      <c r="A1087" s="167" t="s">
        <v>2551</v>
      </c>
      <c r="B1087" s="167">
        <f t="shared" si="16"/>
        <v>37891</v>
      </c>
      <c r="C1087" s="42">
        <v>4.4170353063343715</v>
      </c>
    </row>
    <row r="1088" spans="1:3" x14ac:dyDescent="0.2">
      <c r="A1088" s="167" t="s">
        <v>2552</v>
      </c>
      <c r="B1088" s="167">
        <f t="shared" si="16"/>
        <v>37894</v>
      </c>
      <c r="C1088" s="42">
        <v>4.5756622148024482</v>
      </c>
    </row>
    <row r="1089" spans="1:3" x14ac:dyDescent="0.2">
      <c r="A1089" s="167" t="s">
        <v>2553</v>
      </c>
      <c r="B1089" s="167">
        <f t="shared" si="16"/>
        <v>37895</v>
      </c>
      <c r="C1089" s="42">
        <v>4.6557738970588236</v>
      </c>
    </row>
    <row r="1090" spans="1:3" x14ac:dyDescent="0.2">
      <c r="A1090" s="167" t="s">
        <v>2554</v>
      </c>
      <c r="B1090" s="167">
        <f t="shared" si="16"/>
        <v>37896</v>
      </c>
      <c r="C1090" s="42">
        <v>4.4743483210017079</v>
      </c>
    </row>
    <row r="1091" spans="1:3" x14ac:dyDescent="0.2">
      <c r="A1091" s="167" t="s">
        <v>2555</v>
      </c>
      <c r="B1091" s="167">
        <f t="shared" si="16"/>
        <v>37897</v>
      </c>
      <c r="C1091" s="42">
        <v>4.4173278073924855</v>
      </c>
    </row>
    <row r="1092" spans="1:3" x14ac:dyDescent="0.2">
      <c r="A1092" s="167" t="s">
        <v>2556</v>
      </c>
      <c r="B1092" s="167">
        <f t="shared" si="16"/>
        <v>37898</v>
      </c>
      <c r="C1092" s="42">
        <v>4.3470113835376534</v>
      </c>
    </row>
    <row r="1093" spans="1:3" x14ac:dyDescent="0.2">
      <c r="A1093" s="167" t="s">
        <v>2557</v>
      </c>
      <c r="B1093" s="167">
        <f t="shared" si="16"/>
        <v>37901</v>
      </c>
      <c r="C1093" s="42">
        <v>4.4187963915965369</v>
      </c>
    </row>
    <row r="1094" spans="1:3" x14ac:dyDescent="0.2">
      <c r="A1094" s="167" t="s">
        <v>2558</v>
      </c>
      <c r="B1094" s="167">
        <f t="shared" si="16"/>
        <v>37902</v>
      </c>
      <c r="C1094" s="42">
        <v>4.6528171694497251</v>
      </c>
    </row>
    <row r="1095" spans="1:3" x14ac:dyDescent="0.2">
      <c r="A1095" s="167" t="s">
        <v>2559</v>
      </c>
      <c r="B1095" s="167">
        <f t="shared" si="16"/>
        <v>37903</v>
      </c>
      <c r="C1095" s="42">
        <v>4.8397212965767951</v>
      </c>
    </row>
    <row r="1096" spans="1:3" x14ac:dyDescent="0.2">
      <c r="A1096" s="167" t="s">
        <v>2560</v>
      </c>
      <c r="B1096" s="167">
        <f t="shared" si="16"/>
        <v>37904</v>
      </c>
      <c r="C1096" s="42">
        <v>4.7736340731748852</v>
      </c>
    </row>
    <row r="1097" spans="1:3" x14ac:dyDescent="0.2">
      <c r="A1097" s="167" t="s">
        <v>2561</v>
      </c>
      <c r="B1097" s="167">
        <f t="shared" si="16"/>
        <v>37905</v>
      </c>
      <c r="C1097" s="42">
        <v>4.9078187059577196</v>
      </c>
    </row>
    <row r="1098" spans="1:3" x14ac:dyDescent="0.2">
      <c r="A1098" s="167" t="s">
        <v>2562</v>
      </c>
      <c r="B1098" s="167">
        <f t="shared" si="16"/>
        <v>37908</v>
      </c>
      <c r="C1098" s="42">
        <v>4.956316725978648</v>
      </c>
    </row>
    <row r="1099" spans="1:3" x14ac:dyDescent="0.2">
      <c r="A1099" s="167" t="s">
        <v>2563</v>
      </c>
      <c r="B1099" s="167">
        <f t="shared" si="16"/>
        <v>37909</v>
      </c>
      <c r="C1099" s="42">
        <v>4.8159230769230765</v>
      </c>
    </row>
    <row r="1100" spans="1:3" x14ac:dyDescent="0.2">
      <c r="A1100" s="167" t="s">
        <v>2565</v>
      </c>
      <c r="B1100" s="167">
        <f t="shared" si="16"/>
        <v>37910</v>
      </c>
      <c r="C1100" s="42">
        <v>4.9310620078740159</v>
      </c>
    </row>
    <row r="1101" spans="1:3" x14ac:dyDescent="0.2">
      <c r="A1101" s="167" t="s">
        <v>2566</v>
      </c>
      <c r="B1101" s="167">
        <f t="shared" ref="B1101:B1164" si="17">A1101+1</f>
        <v>37911</v>
      </c>
      <c r="C1101" s="42">
        <v>4.9192151344590371</v>
      </c>
    </row>
    <row r="1102" spans="1:3" x14ac:dyDescent="0.2">
      <c r="A1102" s="167" t="s">
        <v>2567</v>
      </c>
      <c r="B1102" s="167">
        <f t="shared" si="17"/>
        <v>37912</v>
      </c>
      <c r="C1102" s="42">
        <v>4.54252245508982</v>
      </c>
    </row>
    <row r="1103" spans="1:3" x14ac:dyDescent="0.2">
      <c r="A1103" s="167" t="s">
        <v>2568</v>
      </c>
      <c r="B1103" s="167">
        <f t="shared" si="17"/>
        <v>37915</v>
      </c>
      <c r="C1103" s="42">
        <v>4.3035292507322946</v>
      </c>
    </row>
    <row r="1104" spans="1:3" x14ac:dyDescent="0.2">
      <c r="A1104" s="167" t="s">
        <v>2569</v>
      </c>
      <c r="B1104" s="167">
        <f t="shared" si="17"/>
        <v>37916</v>
      </c>
      <c r="C1104" s="42">
        <v>4.6442876860297648</v>
      </c>
    </row>
    <row r="1105" spans="1:3" x14ac:dyDescent="0.2">
      <c r="A1105" s="167" t="s">
        <v>2570</v>
      </c>
      <c r="B1105" s="167">
        <f t="shared" si="17"/>
        <v>37917</v>
      </c>
      <c r="C1105" s="42">
        <v>4.8816986219292993</v>
      </c>
    </row>
    <row r="1106" spans="1:3" x14ac:dyDescent="0.2">
      <c r="A1106" s="167" t="s">
        <v>2571</v>
      </c>
      <c r="B1106" s="167">
        <f t="shared" si="17"/>
        <v>37918</v>
      </c>
      <c r="C1106" s="42">
        <v>4.9081381957773509</v>
      </c>
    </row>
    <row r="1107" spans="1:3" x14ac:dyDescent="0.2">
      <c r="A1107" s="167" t="s">
        <v>2572</v>
      </c>
      <c r="B1107" s="167">
        <f t="shared" si="17"/>
        <v>37919</v>
      </c>
      <c r="C1107" s="42">
        <v>4.7704862018881622</v>
      </c>
    </row>
    <row r="1108" spans="1:3" x14ac:dyDescent="0.2">
      <c r="A1108" s="167" t="s">
        <v>2573</v>
      </c>
      <c r="B1108" s="167">
        <f t="shared" si="17"/>
        <v>37922</v>
      </c>
      <c r="C1108" s="42">
        <v>4.5521510946051604</v>
      </c>
    </row>
    <row r="1109" spans="1:3" x14ac:dyDescent="0.2">
      <c r="A1109" s="167" t="s">
        <v>2574</v>
      </c>
      <c r="B1109" s="167">
        <f t="shared" si="17"/>
        <v>37923</v>
      </c>
      <c r="C1109" s="42">
        <v>4.4444638505280256</v>
      </c>
    </row>
    <row r="1110" spans="1:3" x14ac:dyDescent="0.2">
      <c r="A1110" s="167" t="s">
        <v>2575</v>
      </c>
      <c r="B1110" s="167">
        <f t="shared" si="17"/>
        <v>37924</v>
      </c>
      <c r="C1110" s="42">
        <v>4.4999109661577679</v>
      </c>
    </row>
    <row r="1111" spans="1:3" x14ac:dyDescent="0.2">
      <c r="A1111" s="167" t="s">
        <v>2576</v>
      </c>
      <c r="B1111" s="167">
        <f t="shared" si="17"/>
        <v>37925</v>
      </c>
      <c r="C1111" s="42">
        <v>4.4042279058597504</v>
      </c>
    </row>
    <row r="1112" spans="1:3" x14ac:dyDescent="0.2">
      <c r="A1112" s="167" t="s">
        <v>2577</v>
      </c>
      <c r="B1112" s="167">
        <f t="shared" si="17"/>
        <v>37926</v>
      </c>
      <c r="C1112" s="42">
        <v>3.9972105966162066</v>
      </c>
    </row>
    <row r="1113" spans="1:3" x14ac:dyDescent="0.2">
      <c r="A1113" s="167" t="s">
        <v>2578</v>
      </c>
      <c r="B1113" s="167">
        <f t="shared" si="17"/>
        <v>37929</v>
      </c>
      <c r="C1113" s="42">
        <v>4.1047299554565697</v>
      </c>
    </row>
    <row r="1114" spans="1:3" x14ac:dyDescent="0.2">
      <c r="A1114" s="167" t="s">
        <v>2579</v>
      </c>
      <c r="B1114" s="167">
        <f t="shared" si="17"/>
        <v>37930</v>
      </c>
      <c r="C1114" s="42">
        <v>4.0162859839546954</v>
      </c>
    </row>
    <row r="1115" spans="1:3" x14ac:dyDescent="0.2">
      <c r="A1115" s="167" t="s">
        <v>2580</v>
      </c>
      <c r="B1115" s="167">
        <f t="shared" si="17"/>
        <v>37931</v>
      </c>
      <c r="C1115" s="42">
        <v>4.4805516528925624</v>
      </c>
    </row>
    <row r="1116" spans="1:3" x14ac:dyDescent="0.2">
      <c r="A1116" s="167" t="s">
        <v>2581</v>
      </c>
      <c r="B1116" s="167">
        <f t="shared" si="17"/>
        <v>37932</v>
      </c>
      <c r="C1116" s="42">
        <v>4.7400696694750488</v>
      </c>
    </row>
    <row r="1117" spans="1:3" x14ac:dyDescent="0.2">
      <c r="A1117" s="167" t="s">
        <v>2582</v>
      </c>
      <c r="B1117" s="167">
        <f t="shared" si="17"/>
        <v>37933</v>
      </c>
      <c r="C1117" s="42">
        <v>4.4822925838130718</v>
      </c>
    </row>
    <row r="1118" spans="1:3" x14ac:dyDescent="0.2">
      <c r="A1118" s="167" t="s">
        <v>2583</v>
      </c>
      <c r="B1118" s="167">
        <f t="shared" si="17"/>
        <v>37936</v>
      </c>
      <c r="C1118" s="42">
        <v>4.4161935110081112</v>
      </c>
    </row>
    <row r="1119" spans="1:3" x14ac:dyDescent="0.2">
      <c r="A1119" s="167" t="s">
        <v>2584</v>
      </c>
      <c r="B1119" s="167">
        <f t="shared" si="17"/>
        <v>37937</v>
      </c>
      <c r="C1119" s="42">
        <v>4.5199805867126832</v>
      </c>
    </row>
    <row r="1120" spans="1:3" x14ac:dyDescent="0.2">
      <c r="A1120" s="167" t="s">
        <v>2585</v>
      </c>
      <c r="B1120" s="167">
        <f t="shared" si="17"/>
        <v>37938</v>
      </c>
      <c r="C1120" s="42">
        <v>4.7499764214497437</v>
      </c>
    </row>
    <row r="1121" spans="1:3" x14ac:dyDescent="0.2">
      <c r="A1121" s="167" t="s">
        <v>2586</v>
      </c>
      <c r="B1121" s="167">
        <f t="shared" si="17"/>
        <v>37939</v>
      </c>
      <c r="C1121" s="42">
        <v>4.5820511989630592</v>
      </c>
    </row>
    <row r="1122" spans="1:3" x14ac:dyDescent="0.2">
      <c r="A1122" s="174" t="s">
        <v>2587</v>
      </c>
      <c r="B1122" s="167">
        <f t="shared" si="17"/>
        <v>37940</v>
      </c>
      <c r="C1122" s="43">
        <v>4.630575407990996</v>
      </c>
    </row>
    <row r="1123" spans="1:3" x14ac:dyDescent="0.2">
      <c r="A1123" s="174" t="s">
        <v>2588</v>
      </c>
      <c r="B1123" s="167">
        <f t="shared" si="17"/>
        <v>37943</v>
      </c>
      <c r="C1123" s="43">
        <v>4.4818313822602427</v>
      </c>
    </row>
    <row r="1124" spans="1:3" x14ac:dyDescent="0.2">
      <c r="A1124" s="174" t="s">
        <v>2589</v>
      </c>
      <c r="B1124" s="167">
        <f t="shared" si="17"/>
        <v>37944</v>
      </c>
      <c r="C1124" s="43">
        <v>4.3509268292682926</v>
      </c>
    </row>
    <row r="1125" spans="1:3" x14ac:dyDescent="0.2">
      <c r="A1125" s="174" t="s">
        <v>2590</v>
      </c>
      <c r="B1125" s="167">
        <f t="shared" si="17"/>
        <v>37945</v>
      </c>
      <c r="C1125" s="43">
        <v>4.4573864926220201</v>
      </c>
    </row>
    <row r="1126" spans="1:3" x14ac:dyDescent="0.2">
      <c r="A1126" s="174" t="s">
        <v>2591</v>
      </c>
      <c r="B1126" s="167">
        <f t="shared" si="17"/>
        <v>37946</v>
      </c>
      <c r="C1126" s="43">
        <v>4.3583012486992718</v>
      </c>
    </row>
    <row r="1127" spans="1:3" x14ac:dyDescent="0.2">
      <c r="A1127" s="174" t="s">
        <v>2592</v>
      </c>
      <c r="B1127" s="167">
        <f t="shared" si="17"/>
        <v>37947</v>
      </c>
      <c r="C1127" s="43">
        <v>4.1303544776119399</v>
      </c>
    </row>
    <row r="1128" spans="1:3" x14ac:dyDescent="0.2">
      <c r="A1128" s="174" t="s">
        <v>2593</v>
      </c>
      <c r="B1128" s="167">
        <f t="shared" si="17"/>
        <v>37950</v>
      </c>
      <c r="C1128" s="43">
        <v>4.5675143271038845</v>
      </c>
    </row>
    <row r="1129" spans="1:3" x14ac:dyDescent="0.2">
      <c r="A1129" s="174" t="s">
        <v>2594</v>
      </c>
      <c r="B1129" s="167">
        <f t="shared" si="17"/>
        <v>37951</v>
      </c>
      <c r="C1129" s="43">
        <v>4.4833812580231065</v>
      </c>
    </row>
    <row r="1130" spans="1:3" x14ac:dyDescent="0.2">
      <c r="A1130" s="174" t="s">
        <v>2595</v>
      </c>
      <c r="B1130" s="167">
        <f t="shared" si="17"/>
        <v>37952</v>
      </c>
      <c r="C1130" s="43">
        <v>4.8351489028213166</v>
      </c>
    </row>
    <row r="1131" spans="1:3" x14ac:dyDescent="0.2">
      <c r="A1131" s="174" t="s">
        <v>2596</v>
      </c>
      <c r="B1131" s="167">
        <f t="shared" si="17"/>
        <v>37957</v>
      </c>
      <c r="C1131" s="43">
        <v>5.0324032000000001</v>
      </c>
    </row>
    <row r="1132" spans="1:3" x14ac:dyDescent="0.2">
      <c r="A1132" s="167" t="s">
        <v>2597</v>
      </c>
      <c r="B1132" s="167">
        <f t="shared" si="17"/>
        <v>37958</v>
      </c>
      <c r="C1132" s="42">
        <v>5.4521951010620073</v>
      </c>
    </row>
    <row r="1133" spans="1:3" x14ac:dyDescent="0.2">
      <c r="A1133" s="167" t="s">
        <v>2598</v>
      </c>
      <c r="B1133" s="167">
        <f t="shared" si="17"/>
        <v>37959</v>
      </c>
      <c r="C1133" s="42">
        <v>5.4492054329371813</v>
      </c>
    </row>
    <row r="1134" spans="1:3" x14ac:dyDescent="0.2">
      <c r="A1134" s="167" t="s">
        <v>2599</v>
      </c>
      <c r="B1134" s="167">
        <f t="shared" si="17"/>
        <v>37960</v>
      </c>
      <c r="C1134" s="42">
        <v>5.6974806746310609</v>
      </c>
    </row>
    <row r="1135" spans="1:3" x14ac:dyDescent="0.2">
      <c r="A1135" s="167" t="s">
        <v>2600</v>
      </c>
      <c r="B1135" s="167">
        <f t="shared" si="17"/>
        <v>37961</v>
      </c>
      <c r="C1135" s="42">
        <v>6.2850550150567521</v>
      </c>
    </row>
    <row r="1136" spans="1:3" x14ac:dyDescent="0.2">
      <c r="A1136" s="167" t="s">
        <v>2601</v>
      </c>
      <c r="B1136" s="167">
        <f t="shared" si="17"/>
        <v>37964</v>
      </c>
      <c r="C1136" s="42">
        <v>6.0531733639494831</v>
      </c>
    </row>
    <row r="1137" spans="1:10" x14ac:dyDescent="0.2">
      <c r="A1137" s="167" t="s">
        <v>2602</v>
      </c>
      <c r="B1137" s="167">
        <f t="shared" si="17"/>
        <v>37965</v>
      </c>
      <c r="C1137" s="42">
        <v>6.5341381814119748</v>
      </c>
    </row>
    <row r="1138" spans="1:10" x14ac:dyDescent="0.2">
      <c r="A1138" s="167" t="s">
        <v>2603</v>
      </c>
      <c r="B1138" s="167">
        <f t="shared" si="17"/>
        <v>37966</v>
      </c>
      <c r="C1138" s="42">
        <v>6.6534959713518349</v>
      </c>
    </row>
    <row r="1139" spans="1:10" x14ac:dyDescent="0.2">
      <c r="A1139" s="167" t="s">
        <v>2604</v>
      </c>
      <c r="B1139" s="167">
        <f t="shared" si="17"/>
        <v>37967</v>
      </c>
      <c r="C1139" s="42">
        <v>6.5680199430199426</v>
      </c>
    </row>
    <row r="1140" spans="1:10" x14ac:dyDescent="0.2">
      <c r="A1140" s="167" t="s">
        <v>2605</v>
      </c>
      <c r="B1140" s="167">
        <f t="shared" si="17"/>
        <v>37968</v>
      </c>
      <c r="C1140" s="42">
        <v>6.722550143266476</v>
      </c>
    </row>
    <row r="1141" spans="1:10" x14ac:dyDescent="0.2">
      <c r="A1141" s="167" t="s">
        <v>2606</v>
      </c>
      <c r="B1141" s="167">
        <f t="shared" si="17"/>
        <v>37971</v>
      </c>
      <c r="C1141" s="42">
        <v>6.6380527597296908</v>
      </c>
    </row>
    <row r="1142" spans="1:10" x14ac:dyDescent="0.2">
      <c r="A1142" s="167" t="s">
        <v>2607</v>
      </c>
      <c r="B1142" s="167">
        <f t="shared" si="17"/>
        <v>37972</v>
      </c>
      <c r="C1142" s="42">
        <v>6.5802323008849557</v>
      </c>
    </row>
    <row r="1143" spans="1:10" x14ac:dyDescent="0.2">
      <c r="A1143" s="167" t="s">
        <v>2608</v>
      </c>
      <c r="B1143" s="167">
        <f t="shared" si="17"/>
        <v>37973</v>
      </c>
      <c r="C1143" s="42">
        <v>6.5508862876254179</v>
      </c>
    </row>
    <row r="1144" spans="1:10" x14ac:dyDescent="0.2">
      <c r="A1144" s="167" t="s">
        <v>2609</v>
      </c>
      <c r="B1144" s="167">
        <f t="shared" si="17"/>
        <v>37974</v>
      </c>
      <c r="C1144" s="42">
        <v>6.9895847979083889</v>
      </c>
    </row>
    <row r="1145" spans="1:10" x14ac:dyDescent="0.2">
      <c r="A1145" s="167" t="s">
        <v>2610</v>
      </c>
      <c r="B1145" s="167">
        <f t="shared" si="17"/>
        <v>37975</v>
      </c>
      <c r="C1145" s="42">
        <v>6.9227372861266891</v>
      </c>
    </row>
    <row r="1146" spans="1:10" x14ac:dyDescent="0.2">
      <c r="A1146" s="167" t="s">
        <v>2611</v>
      </c>
      <c r="B1146" s="167">
        <f t="shared" si="17"/>
        <v>37978</v>
      </c>
      <c r="C1146" s="42">
        <v>6.2887569444444447</v>
      </c>
    </row>
    <row r="1147" spans="1:10" x14ac:dyDescent="0.2">
      <c r="A1147" s="167" t="s">
        <v>2612</v>
      </c>
      <c r="B1147" s="167">
        <f t="shared" si="17"/>
        <v>37979</v>
      </c>
      <c r="C1147" s="42">
        <v>5.5457293868921775</v>
      </c>
    </row>
    <row r="1148" spans="1:10" x14ac:dyDescent="0.2">
      <c r="A1148" s="167" t="s">
        <v>2613</v>
      </c>
      <c r="B1148" s="167">
        <f t="shared" si="17"/>
        <v>37980</v>
      </c>
      <c r="C1148" s="42">
        <v>5.4948060796645706</v>
      </c>
    </row>
    <row r="1149" spans="1:10" x14ac:dyDescent="0.2">
      <c r="A1149" s="167" t="s">
        <v>2614</v>
      </c>
      <c r="B1149" s="167">
        <f t="shared" si="17"/>
        <v>37985</v>
      </c>
      <c r="C1149" s="42">
        <v>5.4571481606479919</v>
      </c>
    </row>
    <row r="1150" spans="1:10" s="263" customFormat="1" x14ac:dyDescent="0.2">
      <c r="A1150" s="612" t="s">
        <v>2615</v>
      </c>
      <c r="B1150" s="612">
        <f t="shared" si="17"/>
        <v>37986</v>
      </c>
      <c r="C1150" s="615">
        <v>5.965907859078591</v>
      </c>
      <c r="J1150" s="356"/>
    </row>
    <row r="1151" spans="1:10" x14ac:dyDescent="0.2">
      <c r="A1151" s="167" t="s">
        <v>2616</v>
      </c>
      <c r="B1151" s="167">
        <f t="shared" si="17"/>
        <v>37987</v>
      </c>
      <c r="C1151" s="42">
        <v>5.7894981412639401</v>
      </c>
    </row>
    <row r="1152" spans="1:10" x14ac:dyDescent="0.2">
      <c r="A1152" s="167" t="s">
        <v>2617</v>
      </c>
      <c r="B1152" s="167">
        <f t="shared" si="17"/>
        <v>37992</v>
      </c>
      <c r="C1152" s="42">
        <v>6.2796753965326451</v>
      </c>
    </row>
    <row r="1153" spans="1:3" x14ac:dyDescent="0.2">
      <c r="A1153" s="167" t="s">
        <v>2618</v>
      </c>
      <c r="B1153" s="167">
        <f t="shared" si="17"/>
        <v>37993</v>
      </c>
      <c r="C1153" s="42">
        <v>7.0649147061298585</v>
      </c>
    </row>
    <row r="1154" spans="1:3" x14ac:dyDescent="0.2">
      <c r="A1154" s="167" t="s">
        <v>2619</v>
      </c>
      <c r="B1154" s="167">
        <f t="shared" si="17"/>
        <v>37994</v>
      </c>
      <c r="C1154" s="42">
        <v>6.6272968810165578</v>
      </c>
    </row>
    <row r="1155" spans="1:3" x14ac:dyDescent="0.2">
      <c r="A1155" s="167" t="s">
        <v>2620</v>
      </c>
      <c r="B1155" s="167">
        <f t="shared" si="17"/>
        <v>37995</v>
      </c>
      <c r="C1155" s="42">
        <v>6.4029316699744827</v>
      </c>
    </row>
    <row r="1156" spans="1:3" x14ac:dyDescent="0.2">
      <c r="A1156" s="167" t="s">
        <v>2621</v>
      </c>
      <c r="B1156" s="167">
        <f t="shared" si="17"/>
        <v>37996</v>
      </c>
      <c r="C1156" s="42">
        <v>6.8868555240793201</v>
      </c>
    </row>
    <row r="1157" spans="1:3" x14ac:dyDescent="0.2">
      <c r="A1157" s="167" t="s">
        <v>2622</v>
      </c>
      <c r="B1157" s="167">
        <f t="shared" si="17"/>
        <v>37999</v>
      </c>
      <c r="C1157" s="42">
        <v>6.2701485568760615</v>
      </c>
    </row>
    <row r="1158" spans="1:3" x14ac:dyDescent="0.2">
      <c r="A1158" s="167" t="s">
        <v>2623</v>
      </c>
      <c r="B1158" s="167">
        <f t="shared" si="17"/>
        <v>38000</v>
      </c>
      <c r="C1158" s="42">
        <v>6.2382603686635942</v>
      </c>
    </row>
    <row r="1159" spans="1:3" x14ac:dyDescent="0.2">
      <c r="A1159" s="167" t="s">
        <v>2624</v>
      </c>
      <c r="B1159" s="167">
        <f t="shared" si="17"/>
        <v>38001</v>
      </c>
      <c r="C1159" s="42">
        <v>5.7978300653594772</v>
      </c>
    </row>
    <row r="1160" spans="1:3" x14ac:dyDescent="0.2">
      <c r="A1160" s="167" t="s">
        <v>2625</v>
      </c>
      <c r="B1160" s="167">
        <f t="shared" si="17"/>
        <v>38002</v>
      </c>
      <c r="C1160" s="42">
        <v>6.0257684190330005</v>
      </c>
    </row>
    <row r="1161" spans="1:3" x14ac:dyDescent="0.2">
      <c r="A1161" s="167" t="s">
        <v>2626</v>
      </c>
      <c r="B1161" s="167">
        <f t="shared" si="17"/>
        <v>38003</v>
      </c>
      <c r="C1161" s="42">
        <v>5.4083459214501515</v>
      </c>
    </row>
    <row r="1162" spans="1:3" x14ac:dyDescent="0.2">
      <c r="A1162" s="167" t="s">
        <v>2627</v>
      </c>
      <c r="B1162" s="167">
        <f t="shared" si="17"/>
        <v>38007</v>
      </c>
      <c r="C1162" s="42">
        <v>6.1425014819205694</v>
      </c>
    </row>
    <row r="1163" spans="1:3" x14ac:dyDescent="0.2">
      <c r="A1163" s="167" t="s">
        <v>2628</v>
      </c>
      <c r="B1163" s="167">
        <f t="shared" si="17"/>
        <v>38008</v>
      </c>
      <c r="C1163" s="42">
        <v>6.2667101508357117</v>
      </c>
    </row>
    <row r="1164" spans="1:3" x14ac:dyDescent="0.2">
      <c r="A1164" s="167" t="s">
        <v>2629</v>
      </c>
      <c r="B1164" s="167">
        <f t="shared" si="17"/>
        <v>38009</v>
      </c>
      <c r="C1164" s="42">
        <v>6.0356154299175504</v>
      </c>
    </row>
    <row r="1165" spans="1:3" x14ac:dyDescent="0.2">
      <c r="A1165" s="167" t="s">
        <v>2630</v>
      </c>
      <c r="B1165" s="167">
        <f t="shared" ref="B1165:B1228" si="18">A1165+1</f>
        <v>38010</v>
      </c>
      <c r="C1165" s="42">
        <v>5.8259235436893206</v>
      </c>
    </row>
    <row r="1166" spans="1:3" x14ac:dyDescent="0.2">
      <c r="A1166" s="167" t="s">
        <v>2631</v>
      </c>
      <c r="B1166" s="167">
        <f t="shared" si="18"/>
        <v>38013</v>
      </c>
      <c r="C1166" s="42">
        <v>5.6954055477528094</v>
      </c>
    </row>
    <row r="1167" spans="1:3" x14ac:dyDescent="0.2">
      <c r="A1167" s="167" t="s">
        <v>2632</v>
      </c>
      <c r="B1167" s="167">
        <f t="shared" si="18"/>
        <v>38014</v>
      </c>
      <c r="C1167" s="42">
        <v>5.8695121867510194</v>
      </c>
    </row>
    <row r="1168" spans="1:3" x14ac:dyDescent="0.2">
      <c r="A1168" s="167" t="s">
        <v>2633</v>
      </c>
      <c r="B1168" s="167">
        <f t="shared" si="18"/>
        <v>38015</v>
      </c>
      <c r="C1168" s="42">
        <v>6.0568942016443099</v>
      </c>
    </row>
    <row r="1169" spans="1:3" x14ac:dyDescent="0.2">
      <c r="A1169" s="167" t="s">
        <v>2634</v>
      </c>
      <c r="B1169" s="167">
        <f t="shared" si="18"/>
        <v>38016</v>
      </c>
      <c r="C1169" s="42">
        <v>5.9973453853472884</v>
      </c>
    </row>
    <row r="1170" spans="1:3" x14ac:dyDescent="0.2">
      <c r="A1170" s="167" t="s">
        <v>2635</v>
      </c>
      <c r="B1170" s="167">
        <f t="shared" si="18"/>
        <v>38017</v>
      </c>
      <c r="C1170" s="42">
        <v>5.8014328358208953</v>
      </c>
    </row>
    <row r="1171" spans="1:3" x14ac:dyDescent="0.2">
      <c r="A1171" s="167" t="s">
        <v>2636</v>
      </c>
      <c r="B1171" s="167">
        <f t="shared" si="18"/>
        <v>38020</v>
      </c>
      <c r="C1171" s="42">
        <v>5.5156159386688923</v>
      </c>
    </row>
    <row r="1172" spans="1:3" x14ac:dyDescent="0.2">
      <c r="A1172" s="167" t="s">
        <v>2637</v>
      </c>
      <c r="B1172" s="167">
        <f t="shared" si="18"/>
        <v>38021</v>
      </c>
      <c r="C1172" s="42">
        <v>5.7011480589828469</v>
      </c>
    </row>
    <row r="1173" spans="1:3" x14ac:dyDescent="0.2">
      <c r="A1173" s="167" t="s">
        <v>2638</v>
      </c>
      <c r="B1173" s="167">
        <f t="shared" si="18"/>
        <v>38022</v>
      </c>
      <c r="C1173" s="42">
        <v>5.7387714508580343</v>
      </c>
    </row>
    <row r="1174" spans="1:3" x14ac:dyDescent="0.2">
      <c r="A1174" s="167" t="s">
        <v>2639</v>
      </c>
      <c r="B1174" s="167">
        <f t="shared" si="18"/>
        <v>38023</v>
      </c>
      <c r="C1174" s="42">
        <v>5.5364834881320952</v>
      </c>
    </row>
    <row r="1175" spans="1:3" x14ac:dyDescent="0.2">
      <c r="A1175" s="176" t="s">
        <v>2640</v>
      </c>
      <c r="B1175" s="167">
        <f t="shared" si="18"/>
        <v>38024</v>
      </c>
      <c r="C1175" s="51">
        <v>5.3757595870206494</v>
      </c>
    </row>
    <row r="1176" spans="1:3" x14ac:dyDescent="0.2">
      <c r="A1176" s="176" t="s">
        <v>2641</v>
      </c>
      <c r="B1176" s="167">
        <f t="shared" si="18"/>
        <v>38027</v>
      </c>
      <c r="C1176" s="51">
        <v>5.4475914790174</v>
      </c>
    </row>
    <row r="1177" spans="1:3" x14ac:dyDescent="0.2">
      <c r="A1177" s="176" t="s">
        <v>2642</v>
      </c>
      <c r="B1177" s="167">
        <f t="shared" si="18"/>
        <v>38028</v>
      </c>
      <c r="C1177" s="51">
        <v>5.4974624818460542</v>
      </c>
    </row>
    <row r="1178" spans="1:3" x14ac:dyDescent="0.2">
      <c r="A1178" s="176" t="s">
        <v>2643</v>
      </c>
      <c r="B1178" s="167">
        <f t="shared" si="18"/>
        <v>38029</v>
      </c>
      <c r="C1178" s="51">
        <v>5.3477403419886</v>
      </c>
    </row>
    <row r="1179" spans="1:3" x14ac:dyDescent="0.2">
      <c r="A1179" s="176" t="s">
        <v>2644</v>
      </c>
      <c r="B1179" s="167">
        <f t="shared" si="18"/>
        <v>38030</v>
      </c>
      <c r="C1179" s="51">
        <v>5.3417904089581301</v>
      </c>
    </row>
    <row r="1180" spans="1:3" x14ac:dyDescent="0.2">
      <c r="A1180" s="176" t="s">
        <v>2645</v>
      </c>
      <c r="B1180" s="167">
        <f t="shared" si="18"/>
        <v>38031</v>
      </c>
      <c r="C1180" s="51">
        <v>5.6229557022974275</v>
      </c>
    </row>
    <row r="1181" spans="1:3" x14ac:dyDescent="0.2">
      <c r="A1181" s="176" t="s">
        <v>2646</v>
      </c>
      <c r="B1181" s="167">
        <f t="shared" si="18"/>
        <v>38035</v>
      </c>
      <c r="C1181" s="51">
        <v>5.4221468554494567</v>
      </c>
    </row>
    <row r="1182" spans="1:3" x14ac:dyDescent="0.2">
      <c r="A1182" s="176" t="s">
        <v>2647</v>
      </c>
      <c r="B1182" s="167">
        <f t="shared" si="18"/>
        <v>38036</v>
      </c>
      <c r="C1182" s="51">
        <v>5.3299254338394793</v>
      </c>
    </row>
    <row r="1183" spans="1:3" x14ac:dyDescent="0.2">
      <c r="A1183" s="176" t="s">
        <v>2648</v>
      </c>
      <c r="B1183" s="167">
        <f t="shared" si="18"/>
        <v>38037</v>
      </c>
      <c r="C1183" s="51">
        <v>5.2788076650106461</v>
      </c>
    </row>
    <row r="1184" spans="1:3" x14ac:dyDescent="0.2">
      <c r="A1184" s="176" t="s">
        <v>2649</v>
      </c>
      <c r="B1184" s="167">
        <f t="shared" si="18"/>
        <v>38038</v>
      </c>
      <c r="C1184" s="51">
        <v>5.1947667206040995</v>
      </c>
    </row>
    <row r="1185" spans="1:3" x14ac:dyDescent="0.2">
      <c r="A1185" s="176" t="s">
        <v>2650</v>
      </c>
      <c r="B1185" s="167">
        <f t="shared" si="18"/>
        <v>38041</v>
      </c>
      <c r="C1185" s="51">
        <v>5.1094461617722819</v>
      </c>
    </row>
    <row r="1186" spans="1:3" x14ac:dyDescent="0.2">
      <c r="A1186" s="176" t="s">
        <v>2651</v>
      </c>
      <c r="B1186" s="167">
        <f t="shared" si="18"/>
        <v>38042</v>
      </c>
      <c r="C1186" s="51">
        <v>5.0806787218231362</v>
      </c>
    </row>
    <row r="1187" spans="1:3" x14ac:dyDescent="0.2">
      <c r="A1187" s="176" t="s">
        <v>2652</v>
      </c>
      <c r="B1187" s="167">
        <f t="shared" si="18"/>
        <v>38043</v>
      </c>
      <c r="C1187" s="51">
        <v>5.09671624162368</v>
      </c>
    </row>
    <row r="1188" spans="1:3" x14ac:dyDescent="0.2">
      <c r="A1188" s="176" t="s">
        <v>2653</v>
      </c>
      <c r="B1188" s="167">
        <f t="shared" si="18"/>
        <v>38044</v>
      </c>
      <c r="C1188" s="51">
        <v>5.1363034422275815</v>
      </c>
    </row>
    <row r="1189" spans="1:3" x14ac:dyDescent="0.2">
      <c r="A1189" s="176" t="s">
        <v>2654</v>
      </c>
      <c r="B1189" s="167">
        <f t="shared" si="18"/>
        <v>38045</v>
      </c>
      <c r="C1189" s="51">
        <v>5.2748904907125036</v>
      </c>
    </row>
    <row r="1190" spans="1:3" x14ac:dyDescent="0.2">
      <c r="A1190" s="176" t="s">
        <v>2655</v>
      </c>
      <c r="B1190" s="167">
        <f t="shared" si="18"/>
        <v>38048</v>
      </c>
      <c r="C1190" s="51">
        <v>5.1714843335103557</v>
      </c>
    </row>
    <row r="1191" spans="1:3" x14ac:dyDescent="0.2">
      <c r="A1191" s="176" t="s">
        <v>2656</v>
      </c>
      <c r="B1191" s="167">
        <f t="shared" si="18"/>
        <v>38049</v>
      </c>
      <c r="C1191" s="51">
        <v>5.3703363946073761</v>
      </c>
    </row>
    <row r="1192" spans="1:3" x14ac:dyDescent="0.2">
      <c r="A1192" s="176" t="s">
        <v>2657</v>
      </c>
      <c r="B1192" s="167">
        <f t="shared" si="18"/>
        <v>38050</v>
      </c>
      <c r="C1192" s="51">
        <v>5.3347066279555104</v>
      </c>
    </row>
    <row r="1193" spans="1:3" x14ac:dyDescent="0.2">
      <c r="A1193" s="176" t="s">
        <v>2658</v>
      </c>
      <c r="B1193" s="167">
        <f t="shared" si="18"/>
        <v>38051</v>
      </c>
      <c r="C1193" s="51">
        <v>5.1742313470205312</v>
      </c>
    </row>
    <row r="1194" spans="1:3" x14ac:dyDescent="0.2">
      <c r="A1194" s="176" t="s">
        <v>2659</v>
      </c>
      <c r="B1194" s="167">
        <f t="shared" si="18"/>
        <v>38052</v>
      </c>
      <c r="C1194" s="51">
        <v>5.3201988665217659</v>
      </c>
    </row>
    <row r="1195" spans="1:3" x14ac:dyDescent="0.2">
      <c r="A1195" s="176" t="s">
        <v>2660</v>
      </c>
      <c r="B1195" s="167">
        <f t="shared" si="18"/>
        <v>38055</v>
      </c>
      <c r="C1195" s="51">
        <v>5.4218395095041076</v>
      </c>
    </row>
    <row r="1196" spans="1:3" x14ac:dyDescent="0.2">
      <c r="A1196" s="176" t="s">
        <v>2661</v>
      </c>
      <c r="B1196" s="167">
        <f t="shared" si="18"/>
        <v>38056</v>
      </c>
      <c r="C1196" s="51">
        <v>5.337014783023367</v>
      </c>
    </row>
    <row r="1197" spans="1:3" x14ac:dyDescent="0.2">
      <c r="A1197" s="176" t="s">
        <v>2662</v>
      </c>
      <c r="B1197" s="167">
        <f t="shared" si="18"/>
        <v>38057</v>
      </c>
      <c r="C1197" s="51">
        <v>5.3336753837407622</v>
      </c>
    </row>
    <row r="1198" spans="1:3" x14ac:dyDescent="0.2">
      <c r="A1198" s="176" t="s">
        <v>2663</v>
      </c>
      <c r="B1198" s="167">
        <f t="shared" si="18"/>
        <v>38058</v>
      </c>
      <c r="C1198" s="51">
        <v>5.3299157303370785</v>
      </c>
    </row>
    <row r="1199" spans="1:3" x14ac:dyDescent="0.2">
      <c r="A1199" s="176" t="s">
        <v>2664</v>
      </c>
      <c r="B1199" s="167">
        <f t="shared" si="18"/>
        <v>38059</v>
      </c>
      <c r="C1199" s="51">
        <v>5.5201649983109009</v>
      </c>
    </row>
    <row r="1200" spans="1:3" x14ac:dyDescent="0.2">
      <c r="A1200" s="176" t="s">
        <v>2665</v>
      </c>
      <c r="B1200" s="167">
        <f t="shared" si="18"/>
        <v>38062</v>
      </c>
      <c r="C1200" s="51">
        <v>5.5955681818181819</v>
      </c>
    </row>
    <row r="1201" spans="1:3" x14ac:dyDescent="0.2">
      <c r="A1201" s="167" t="s">
        <v>2666</v>
      </c>
      <c r="B1201" s="167">
        <f t="shared" si="18"/>
        <v>38063</v>
      </c>
      <c r="C1201" s="42">
        <v>5.603009585982881</v>
      </c>
    </row>
    <row r="1202" spans="1:3" x14ac:dyDescent="0.2">
      <c r="A1202" s="167" t="s">
        <v>2667</v>
      </c>
      <c r="B1202" s="167">
        <f t="shared" si="18"/>
        <v>38064</v>
      </c>
      <c r="C1202" s="42">
        <v>5.6089027149321264</v>
      </c>
    </row>
    <row r="1203" spans="1:3" x14ac:dyDescent="0.2">
      <c r="A1203" s="167" t="s">
        <v>2668</v>
      </c>
      <c r="B1203" s="167">
        <f t="shared" si="18"/>
        <v>38065</v>
      </c>
      <c r="C1203" s="42">
        <v>5.6300696378830084</v>
      </c>
    </row>
    <row r="1204" spans="1:3" x14ac:dyDescent="0.2">
      <c r="A1204" s="167" t="s">
        <v>2669</v>
      </c>
      <c r="B1204" s="167">
        <f t="shared" si="18"/>
        <v>38066</v>
      </c>
      <c r="C1204" s="42">
        <v>5.484891166257305</v>
      </c>
    </row>
    <row r="1205" spans="1:3" x14ac:dyDescent="0.2">
      <c r="A1205" s="167" t="s">
        <v>2670</v>
      </c>
      <c r="B1205" s="167">
        <f t="shared" si="18"/>
        <v>38069</v>
      </c>
      <c r="C1205" s="42">
        <v>5.4592606788358813</v>
      </c>
    </row>
    <row r="1206" spans="1:3" x14ac:dyDescent="0.2">
      <c r="A1206" s="167" t="s">
        <v>2671</v>
      </c>
      <c r="B1206" s="167">
        <f t="shared" si="18"/>
        <v>38070</v>
      </c>
      <c r="C1206" s="42">
        <v>5.3594721067145601</v>
      </c>
    </row>
    <row r="1207" spans="1:3" x14ac:dyDescent="0.2">
      <c r="A1207" s="167" t="s">
        <v>2672</v>
      </c>
      <c r="B1207" s="167">
        <f t="shared" si="18"/>
        <v>38071</v>
      </c>
      <c r="C1207" s="42">
        <v>5.3491299477221803</v>
      </c>
    </row>
    <row r="1208" spans="1:3" x14ac:dyDescent="0.2">
      <c r="A1208" s="167" t="s">
        <v>2673</v>
      </c>
      <c r="B1208" s="167">
        <f t="shared" si="18"/>
        <v>38072</v>
      </c>
      <c r="C1208" s="42">
        <v>5.2223030397022336</v>
      </c>
    </row>
    <row r="1209" spans="1:3" x14ac:dyDescent="0.2">
      <c r="A1209" s="167" t="s">
        <v>2674</v>
      </c>
      <c r="B1209" s="167">
        <f t="shared" si="18"/>
        <v>38073</v>
      </c>
      <c r="C1209" s="42">
        <v>5.1536934189406098</v>
      </c>
    </row>
    <row r="1210" spans="1:3" x14ac:dyDescent="0.2">
      <c r="A1210" s="167" t="s">
        <v>2675</v>
      </c>
      <c r="B1210" s="167">
        <f t="shared" si="18"/>
        <v>38074</v>
      </c>
      <c r="C1210" s="42">
        <v>5.1536934189406098</v>
      </c>
    </row>
    <row r="1211" spans="1:3" x14ac:dyDescent="0.2">
      <c r="A1211" s="167" t="s">
        <v>2676</v>
      </c>
      <c r="B1211" s="167">
        <f t="shared" si="18"/>
        <v>38075</v>
      </c>
      <c r="C1211" s="42">
        <v>5.1536934189406098</v>
      </c>
    </row>
    <row r="1212" spans="1:3" x14ac:dyDescent="0.2">
      <c r="A1212" s="167" t="s">
        <v>2677</v>
      </c>
      <c r="B1212" s="167">
        <f t="shared" si="18"/>
        <v>38076</v>
      </c>
      <c r="C1212" s="42">
        <v>5.2453055947343676</v>
      </c>
    </row>
    <row r="1213" spans="1:3" x14ac:dyDescent="0.2">
      <c r="A1213" s="167" t="s">
        <v>2678</v>
      </c>
      <c r="B1213" s="167">
        <f t="shared" si="18"/>
        <v>38077</v>
      </c>
      <c r="C1213" s="42">
        <v>5.3996956038378814</v>
      </c>
    </row>
    <row r="1214" spans="1:3" x14ac:dyDescent="0.2">
      <c r="A1214" s="167" t="s">
        <v>2679</v>
      </c>
      <c r="B1214" s="167">
        <f t="shared" si="18"/>
        <v>38078</v>
      </c>
      <c r="C1214" s="42">
        <v>5.6228413176818952</v>
      </c>
    </row>
    <row r="1215" spans="1:3" x14ac:dyDescent="0.2">
      <c r="A1215" s="167" t="s">
        <v>2680</v>
      </c>
      <c r="B1215" s="167">
        <f t="shared" si="18"/>
        <v>38079</v>
      </c>
      <c r="C1215" s="42">
        <v>5.8132713180287041</v>
      </c>
    </row>
    <row r="1216" spans="1:3" x14ac:dyDescent="0.2">
      <c r="A1216" s="167" t="s">
        <v>2681</v>
      </c>
      <c r="B1216" s="167">
        <f t="shared" si="18"/>
        <v>38080</v>
      </c>
      <c r="C1216" s="42">
        <v>5.6847059998777745</v>
      </c>
    </row>
    <row r="1217" spans="1:3" x14ac:dyDescent="0.2">
      <c r="A1217" s="167" t="s">
        <v>2682</v>
      </c>
      <c r="B1217" s="167">
        <f t="shared" si="18"/>
        <v>38081</v>
      </c>
      <c r="C1217" s="42">
        <v>5.6847059998777745</v>
      </c>
    </row>
    <row r="1218" spans="1:3" x14ac:dyDescent="0.2">
      <c r="A1218" s="167" t="s">
        <v>2683</v>
      </c>
      <c r="B1218" s="167">
        <f t="shared" si="18"/>
        <v>38082</v>
      </c>
      <c r="C1218" s="42">
        <v>5.6847059998777745</v>
      </c>
    </row>
    <row r="1219" spans="1:3" x14ac:dyDescent="0.2">
      <c r="A1219" s="167" t="s">
        <v>2684</v>
      </c>
      <c r="B1219" s="167">
        <f t="shared" si="18"/>
        <v>38083</v>
      </c>
      <c r="C1219" s="42">
        <v>5.799233477869711</v>
      </c>
    </row>
    <row r="1220" spans="1:3" x14ac:dyDescent="0.2">
      <c r="A1220" s="167" t="s">
        <v>2685</v>
      </c>
      <c r="B1220" s="167">
        <f t="shared" si="18"/>
        <v>38084</v>
      </c>
      <c r="C1220" s="42">
        <v>5.7004849023090589</v>
      </c>
    </row>
    <row r="1221" spans="1:3" x14ac:dyDescent="0.2">
      <c r="A1221" s="167" t="s">
        <v>2686</v>
      </c>
      <c r="B1221" s="167">
        <f t="shared" si="18"/>
        <v>38085</v>
      </c>
      <c r="C1221" s="42">
        <v>5.7563364235016214</v>
      </c>
    </row>
    <row r="1222" spans="1:3" x14ac:dyDescent="0.2">
      <c r="A1222" s="167" t="s">
        <v>2687</v>
      </c>
      <c r="B1222" s="167">
        <f t="shared" si="18"/>
        <v>38086</v>
      </c>
      <c r="C1222" s="42">
        <v>5.8473490546859122</v>
      </c>
    </row>
    <row r="1223" spans="1:3" x14ac:dyDescent="0.2">
      <c r="A1223" s="167" t="s">
        <v>2688</v>
      </c>
      <c r="B1223" s="167">
        <f t="shared" si="18"/>
        <v>38087</v>
      </c>
      <c r="C1223" s="42">
        <v>5.8473490546859122</v>
      </c>
    </row>
    <row r="1224" spans="1:3" x14ac:dyDescent="0.2">
      <c r="A1224" s="167" t="s">
        <v>2689</v>
      </c>
      <c r="B1224" s="167">
        <f t="shared" si="18"/>
        <v>38088</v>
      </c>
      <c r="C1224" s="42">
        <v>5.8473490546859122</v>
      </c>
    </row>
    <row r="1225" spans="1:3" x14ac:dyDescent="0.2">
      <c r="A1225" s="167" t="s">
        <v>2752</v>
      </c>
      <c r="B1225" s="167">
        <f t="shared" si="18"/>
        <v>38089</v>
      </c>
      <c r="C1225" s="42">
        <v>5.8473490546859122</v>
      </c>
    </row>
    <row r="1226" spans="1:3" x14ac:dyDescent="0.2">
      <c r="A1226" s="167" t="s">
        <v>2753</v>
      </c>
      <c r="B1226" s="167">
        <f t="shared" si="18"/>
        <v>38090</v>
      </c>
      <c r="C1226" s="42">
        <v>5.8466560988069842</v>
      </c>
    </row>
    <row r="1227" spans="1:3" x14ac:dyDescent="0.2">
      <c r="A1227" s="167" t="s">
        <v>2754</v>
      </c>
      <c r="B1227" s="167">
        <f t="shared" si="18"/>
        <v>38091</v>
      </c>
      <c r="C1227" s="42">
        <v>5.9235315670800448</v>
      </c>
    </row>
    <row r="1228" spans="1:3" x14ac:dyDescent="0.2">
      <c r="A1228" s="167" t="s">
        <v>2755</v>
      </c>
      <c r="B1228" s="167">
        <f t="shared" si="18"/>
        <v>38092</v>
      </c>
      <c r="C1228" s="42">
        <v>5.7269922125883106</v>
      </c>
    </row>
    <row r="1229" spans="1:3" x14ac:dyDescent="0.2">
      <c r="A1229" s="167" t="s">
        <v>2756</v>
      </c>
      <c r="B1229" s="167">
        <f t="shared" ref="B1229:B1293" si="19">A1229+1</f>
        <v>38093</v>
      </c>
      <c r="C1229" s="42">
        <v>5.6820378325942347</v>
      </c>
    </row>
    <row r="1230" spans="1:3" x14ac:dyDescent="0.2">
      <c r="A1230" s="167" t="s">
        <v>2757</v>
      </c>
      <c r="B1230" s="167">
        <f t="shared" si="19"/>
        <v>38094</v>
      </c>
      <c r="C1230" s="42">
        <v>5.6239418824652505</v>
      </c>
    </row>
    <row r="1231" spans="1:3" x14ac:dyDescent="0.2">
      <c r="A1231" s="167" t="s">
        <v>2758</v>
      </c>
      <c r="B1231" s="167">
        <f t="shared" si="19"/>
        <v>38095</v>
      </c>
      <c r="C1231" s="42">
        <v>5.6239418824652505</v>
      </c>
    </row>
    <row r="1232" spans="1:3" x14ac:dyDescent="0.2">
      <c r="A1232" s="167" t="s">
        <v>2759</v>
      </c>
      <c r="B1232" s="167">
        <f t="shared" si="19"/>
        <v>38096</v>
      </c>
      <c r="C1232" s="42">
        <v>5.6239418824652505</v>
      </c>
    </row>
    <row r="1233" spans="1:3" x14ac:dyDescent="0.2">
      <c r="A1233" s="167" t="s">
        <v>2760</v>
      </c>
      <c r="B1233" s="167">
        <f t="shared" si="19"/>
        <v>38097</v>
      </c>
      <c r="C1233" s="42">
        <v>5.5656721138639957</v>
      </c>
    </row>
    <row r="1234" spans="1:3" x14ac:dyDescent="0.2">
      <c r="A1234" s="167" t="s">
        <v>2762</v>
      </c>
      <c r="B1234" s="167">
        <f t="shared" si="19"/>
        <v>38098</v>
      </c>
      <c r="C1234" s="42">
        <v>5.451565457413249</v>
      </c>
    </row>
    <row r="1235" spans="1:3" x14ac:dyDescent="0.2">
      <c r="A1235" s="167" t="s">
        <v>2763</v>
      </c>
      <c r="B1235" s="167">
        <f t="shared" si="19"/>
        <v>38099</v>
      </c>
      <c r="C1235" s="42">
        <v>5.5197303595206391</v>
      </c>
    </row>
    <row r="1236" spans="1:3" x14ac:dyDescent="0.2">
      <c r="A1236" s="167" t="s">
        <v>2764</v>
      </c>
      <c r="B1236" s="167">
        <f t="shared" si="19"/>
        <v>38100</v>
      </c>
      <c r="C1236" s="42">
        <v>5.5936712890284319</v>
      </c>
    </row>
    <row r="1237" spans="1:3" x14ac:dyDescent="0.2">
      <c r="A1237" s="167" t="s">
        <v>2765</v>
      </c>
      <c r="B1237" s="167">
        <f t="shared" si="19"/>
        <v>38101</v>
      </c>
      <c r="C1237" s="42">
        <v>5.5280353163037885</v>
      </c>
    </row>
    <row r="1238" spans="1:3" x14ac:dyDescent="0.2">
      <c r="A1238" s="167" t="s">
        <v>2766</v>
      </c>
      <c r="B1238" s="167">
        <f t="shared" si="19"/>
        <v>38102</v>
      </c>
      <c r="C1238" s="42">
        <v>5.5280353163037885</v>
      </c>
    </row>
    <row r="1239" spans="1:3" x14ac:dyDescent="0.2">
      <c r="A1239" s="167" t="s">
        <v>2790</v>
      </c>
      <c r="B1239" s="167">
        <f t="shared" si="19"/>
        <v>38103</v>
      </c>
      <c r="C1239" s="42">
        <v>5.5280353163037885</v>
      </c>
    </row>
    <row r="1240" spans="1:3" x14ac:dyDescent="0.2">
      <c r="A1240" s="167" t="s">
        <v>2791</v>
      </c>
      <c r="B1240" s="167">
        <f t="shared" si="19"/>
        <v>38104</v>
      </c>
      <c r="C1240" s="42">
        <v>5.5940998217468803</v>
      </c>
    </row>
    <row r="1241" spans="1:3" x14ac:dyDescent="0.2">
      <c r="A1241" s="167" t="s">
        <v>2792</v>
      </c>
      <c r="B1241" s="167">
        <f t="shared" si="19"/>
        <v>38105</v>
      </c>
      <c r="C1241" s="42">
        <v>5.811202720395694</v>
      </c>
    </row>
    <row r="1242" spans="1:3" x14ac:dyDescent="0.2">
      <c r="A1242" s="167" t="s">
        <v>2793</v>
      </c>
      <c r="B1242" s="167">
        <f t="shared" si="19"/>
        <v>38106</v>
      </c>
      <c r="C1242" s="42">
        <v>5.7884021055179087</v>
      </c>
    </row>
    <row r="1243" spans="1:3" x14ac:dyDescent="0.2">
      <c r="A1243" s="167" t="s">
        <v>2794</v>
      </c>
      <c r="B1243" s="167">
        <f t="shared" si="19"/>
        <v>38107</v>
      </c>
      <c r="C1243" s="42">
        <v>5.783118961352657</v>
      </c>
    </row>
    <row r="1244" spans="1:3" x14ac:dyDescent="0.2">
      <c r="A1244" s="167" t="s">
        <v>2795</v>
      </c>
      <c r="B1244" s="167">
        <f t="shared" si="19"/>
        <v>38108</v>
      </c>
      <c r="C1244" s="42">
        <v>5.8022114481397367</v>
      </c>
    </row>
    <row r="1245" spans="1:3" x14ac:dyDescent="0.2">
      <c r="A1245" s="167" t="s">
        <v>2796</v>
      </c>
      <c r="B1245" s="167">
        <f t="shared" si="19"/>
        <v>38109</v>
      </c>
      <c r="C1245" s="42">
        <v>5.8022114481397367</v>
      </c>
    </row>
    <row r="1246" spans="1:3" x14ac:dyDescent="0.2">
      <c r="A1246" s="167" t="s">
        <v>2797</v>
      </c>
      <c r="B1246" s="167">
        <f t="shared" si="19"/>
        <v>38110</v>
      </c>
      <c r="C1246" s="42">
        <v>5.8022114481397367</v>
      </c>
    </row>
    <row r="1247" spans="1:3" x14ac:dyDescent="0.2">
      <c r="A1247" s="167" t="s">
        <v>2798</v>
      </c>
      <c r="B1247" s="167">
        <f t="shared" si="19"/>
        <v>38111</v>
      </c>
      <c r="C1247" s="42">
        <v>5.7950415470614898</v>
      </c>
    </row>
    <row r="1248" spans="1:3" x14ac:dyDescent="0.2">
      <c r="A1248" s="167" t="s">
        <v>2799</v>
      </c>
      <c r="B1248" s="167">
        <f t="shared" si="19"/>
        <v>38112</v>
      </c>
      <c r="C1248" s="42">
        <v>6.2068321502792072</v>
      </c>
    </row>
    <row r="1249" spans="1:3" x14ac:dyDescent="0.2">
      <c r="A1249" s="167" t="s">
        <v>2800</v>
      </c>
      <c r="B1249" s="167">
        <f t="shared" si="19"/>
        <v>38113</v>
      </c>
      <c r="C1249" s="42">
        <v>6.0858073111443529</v>
      </c>
    </row>
    <row r="1250" spans="1:3" x14ac:dyDescent="0.2">
      <c r="A1250" s="167" t="s">
        <v>2801</v>
      </c>
      <c r="B1250" s="167">
        <f t="shared" si="19"/>
        <v>38114</v>
      </c>
      <c r="C1250" s="42">
        <v>6.2279572159834293</v>
      </c>
    </row>
    <row r="1251" spans="1:3" x14ac:dyDescent="0.2">
      <c r="A1251" s="167" t="s">
        <v>2802</v>
      </c>
      <c r="B1251" s="167">
        <f t="shared" si="19"/>
        <v>38115</v>
      </c>
      <c r="C1251" s="42">
        <v>6.176186921874848</v>
      </c>
    </row>
    <row r="1252" spans="1:3" x14ac:dyDescent="0.2">
      <c r="A1252" s="167" t="s">
        <v>2803</v>
      </c>
      <c r="B1252" s="167">
        <f t="shared" si="19"/>
        <v>38116</v>
      </c>
      <c r="C1252" s="42">
        <v>6.176186921874848</v>
      </c>
    </row>
    <row r="1253" spans="1:3" x14ac:dyDescent="0.2">
      <c r="A1253" s="167" t="s">
        <v>2804</v>
      </c>
      <c r="B1253" s="167">
        <f t="shared" si="19"/>
        <v>38117</v>
      </c>
      <c r="C1253" s="42">
        <v>6.176186921874848</v>
      </c>
    </row>
    <row r="1254" spans="1:3" x14ac:dyDescent="0.2">
      <c r="A1254" s="167" t="s">
        <v>2805</v>
      </c>
      <c r="B1254" s="167">
        <f t="shared" si="19"/>
        <v>38118</v>
      </c>
      <c r="C1254" s="42">
        <v>6.1210330183828594</v>
      </c>
    </row>
    <row r="1255" spans="1:3" x14ac:dyDescent="0.2">
      <c r="A1255" s="167" t="s">
        <v>2806</v>
      </c>
      <c r="B1255" s="167">
        <f t="shared" si="19"/>
        <v>38119</v>
      </c>
      <c r="C1255" s="42">
        <v>6.2436900498935506</v>
      </c>
    </row>
    <row r="1256" spans="1:3" x14ac:dyDescent="0.2">
      <c r="A1256" s="167" t="s">
        <v>2807</v>
      </c>
      <c r="B1256" s="167">
        <f t="shared" si="19"/>
        <v>38120</v>
      </c>
      <c r="C1256" s="42">
        <v>6.3959077918604041</v>
      </c>
    </row>
    <row r="1257" spans="1:3" x14ac:dyDescent="0.2">
      <c r="A1257" s="167" t="s">
        <v>2808</v>
      </c>
      <c r="B1257" s="167">
        <f t="shared" si="19"/>
        <v>38121</v>
      </c>
      <c r="C1257" s="42">
        <v>6.412607982750492</v>
      </c>
    </row>
    <row r="1258" spans="1:3" x14ac:dyDescent="0.2">
      <c r="A1258" s="167" t="s">
        <v>2809</v>
      </c>
      <c r="B1258" s="167">
        <f t="shared" si="19"/>
        <v>38122</v>
      </c>
      <c r="C1258" s="42">
        <v>6.4347755726305715</v>
      </c>
    </row>
    <row r="1259" spans="1:3" x14ac:dyDescent="0.2">
      <c r="A1259" s="167" t="s">
        <v>2810</v>
      </c>
      <c r="B1259" s="167">
        <f t="shared" si="19"/>
        <v>38123</v>
      </c>
      <c r="C1259" s="42">
        <v>6.4347755726305715</v>
      </c>
    </row>
    <row r="1260" spans="1:3" x14ac:dyDescent="0.2">
      <c r="A1260" s="167" t="s">
        <v>2811</v>
      </c>
      <c r="B1260" s="167">
        <f t="shared" si="19"/>
        <v>38124</v>
      </c>
      <c r="C1260" s="42">
        <v>6.4347755726305715</v>
      </c>
    </row>
    <row r="1261" spans="1:3" x14ac:dyDescent="0.2">
      <c r="A1261" s="167" t="s">
        <v>2812</v>
      </c>
      <c r="B1261" s="167">
        <f t="shared" si="19"/>
        <v>38125</v>
      </c>
      <c r="C1261" s="42">
        <v>6.4154092686858259</v>
      </c>
    </row>
    <row r="1262" spans="1:3" x14ac:dyDescent="0.2">
      <c r="A1262" s="167" t="s">
        <v>2813</v>
      </c>
      <c r="B1262" s="167">
        <f t="shared" si="19"/>
        <v>38126</v>
      </c>
      <c r="C1262" s="42">
        <v>6.277990460262366</v>
      </c>
    </row>
    <row r="1263" spans="1:3" x14ac:dyDescent="0.2">
      <c r="A1263" s="167" t="s">
        <v>2814</v>
      </c>
      <c r="B1263" s="167">
        <f t="shared" si="19"/>
        <v>38127</v>
      </c>
      <c r="C1263" s="42">
        <v>6.1772506483219498</v>
      </c>
    </row>
    <row r="1264" spans="1:3" x14ac:dyDescent="0.2">
      <c r="A1264" s="167" t="s">
        <v>2815</v>
      </c>
      <c r="B1264" s="167">
        <f t="shared" si="19"/>
        <v>38128</v>
      </c>
      <c r="C1264" s="42">
        <v>6.4432269573648888</v>
      </c>
    </row>
    <row r="1265" spans="1:3" x14ac:dyDescent="0.2">
      <c r="A1265" s="167" t="s">
        <v>2816</v>
      </c>
      <c r="B1265" s="167">
        <f t="shared" si="19"/>
        <v>38129</v>
      </c>
      <c r="C1265" s="42">
        <v>6.345890354492993</v>
      </c>
    </row>
    <row r="1266" spans="1:3" x14ac:dyDescent="0.2">
      <c r="A1266" s="167" t="s">
        <v>2817</v>
      </c>
      <c r="B1266" s="167">
        <f t="shared" si="19"/>
        <v>38130</v>
      </c>
      <c r="C1266" s="42">
        <v>6.345890354492993</v>
      </c>
    </row>
    <row r="1267" spans="1:3" x14ac:dyDescent="0.2">
      <c r="A1267" s="167" t="s">
        <v>2818</v>
      </c>
      <c r="B1267" s="167">
        <f t="shared" si="19"/>
        <v>38131</v>
      </c>
      <c r="C1267" s="42">
        <v>6.345890354492993</v>
      </c>
    </row>
    <row r="1268" spans="1:3" x14ac:dyDescent="0.2">
      <c r="A1268" s="167" t="s">
        <v>2819</v>
      </c>
      <c r="B1268" s="167">
        <f t="shared" si="19"/>
        <v>38132</v>
      </c>
      <c r="C1268" s="42">
        <v>6.4658371428305417</v>
      </c>
    </row>
    <row r="1269" spans="1:3" x14ac:dyDescent="0.2">
      <c r="A1269" s="167" t="s">
        <v>2820</v>
      </c>
      <c r="B1269" s="167">
        <f t="shared" si="19"/>
        <v>38133</v>
      </c>
      <c r="C1269" s="42">
        <v>6.721969328595474</v>
      </c>
    </row>
    <row r="1270" spans="1:3" x14ac:dyDescent="0.2">
      <c r="A1270" s="167" t="s">
        <v>2821</v>
      </c>
      <c r="B1270" s="167">
        <f t="shared" si="19"/>
        <v>38134</v>
      </c>
      <c r="C1270" s="42">
        <v>6.7029301075268819</v>
      </c>
    </row>
    <row r="1271" spans="1:3" x14ac:dyDescent="0.2">
      <c r="A1271" s="167" t="s">
        <v>2822</v>
      </c>
      <c r="B1271" s="167">
        <f t="shared" si="19"/>
        <v>38135</v>
      </c>
      <c r="C1271" s="42">
        <v>6.5124439143888599</v>
      </c>
    </row>
    <row r="1272" spans="1:3" x14ac:dyDescent="0.2">
      <c r="A1272" s="167" t="s">
        <v>2823</v>
      </c>
      <c r="B1272" s="167">
        <f t="shared" si="19"/>
        <v>38136</v>
      </c>
      <c r="C1272" s="42">
        <v>6.4300318021201415</v>
      </c>
    </row>
    <row r="1273" spans="1:3" x14ac:dyDescent="0.2">
      <c r="A1273" s="167" t="s">
        <v>2824</v>
      </c>
      <c r="B1273" s="167">
        <f t="shared" si="19"/>
        <v>38140</v>
      </c>
      <c r="C1273" s="42">
        <v>6.4515579286132239</v>
      </c>
    </row>
    <row r="1274" spans="1:3" x14ac:dyDescent="0.2">
      <c r="A1274" s="167" t="s">
        <v>2825</v>
      </c>
      <c r="B1274" s="167">
        <f t="shared" si="19"/>
        <v>38141</v>
      </c>
      <c r="C1274" s="42">
        <v>6.5124730383042024</v>
      </c>
    </row>
    <row r="1275" spans="1:3" x14ac:dyDescent="0.2">
      <c r="A1275" s="167" t="s">
        <v>2826</v>
      </c>
      <c r="B1275" s="167">
        <f t="shared" si="19"/>
        <v>38142</v>
      </c>
      <c r="C1275" s="42">
        <v>6.4333305875892366</v>
      </c>
    </row>
    <row r="1276" spans="1:3" x14ac:dyDescent="0.2">
      <c r="A1276" s="167" t="s">
        <v>2827</v>
      </c>
      <c r="B1276" s="167">
        <f t="shared" si="19"/>
        <v>38143</v>
      </c>
      <c r="C1276" s="42">
        <v>6.1484802686817801</v>
      </c>
    </row>
    <row r="1277" spans="1:3" x14ac:dyDescent="0.2">
      <c r="A1277" s="167" t="s">
        <v>2828</v>
      </c>
      <c r="B1277" s="167">
        <f t="shared" si="19"/>
        <v>38144</v>
      </c>
      <c r="C1277" s="42">
        <v>6.1484802686817801</v>
      </c>
    </row>
    <row r="1278" spans="1:3" x14ac:dyDescent="0.2">
      <c r="A1278" s="167" t="s">
        <v>2829</v>
      </c>
      <c r="B1278" s="167">
        <f t="shared" si="19"/>
        <v>38145</v>
      </c>
      <c r="C1278" s="42">
        <v>6.1484802686817801</v>
      </c>
    </row>
    <row r="1279" spans="1:3" x14ac:dyDescent="0.2">
      <c r="A1279" s="167" t="s">
        <v>2830</v>
      </c>
      <c r="B1279" s="167">
        <f t="shared" si="19"/>
        <v>38146</v>
      </c>
      <c r="C1279" s="42">
        <v>6.0807593318485527</v>
      </c>
    </row>
    <row r="1280" spans="1:3" x14ac:dyDescent="0.2">
      <c r="A1280" s="167" t="s">
        <v>2831</v>
      </c>
      <c r="B1280" s="167">
        <f t="shared" si="19"/>
        <v>38147</v>
      </c>
      <c r="C1280" s="42">
        <v>6.1865363523573205</v>
      </c>
    </row>
    <row r="1281" spans="1:3" x14ac:dyDescent="0.2">
      <c r="A1281" s="167" t="s">
        <v>2832</v>
      </c>
      <c r="B1281" s="167">
        <f t="shared" si="19"/>
        <v>38148</v>
      </c>
      <c r="C1281" s="42">
        <v>6.0484510522959187</v>
      </c>
    </row>
    <row r="1282" spans="1:3" x14ac:dyDescent="0.2">
      <c r="A1282" s="167" t="s">
        <v>2833</v>
      </c>
      <c r="B1282" s="167">
        <f t="shared" si="19"/>
        <v>38149</v>
      </c>
      <c r="C1282" s="42">
        <v>6.0044054801407745</v>
      </c>
    </row>
    <row r="1283" spans="1:3" x14ac:dyDescent="0.2">
      <c r="A1283" s="167" t="s">
        <v>2834</v>
      </c>
      <c r="B1283" s="167">
        <f t="shared" si="19"/>
        <v>38150</v>
      </c>
      <c r="C1283" s="42">
        <v>6.0044054801407745</v>
      </c>
    </row>
    <row r="1284" spans="1:3" x14ac:dyDescent="0.2">
      <c r="A1284" s="167" t="s">
        <v>2835</v>
      </c>
      <c r="B1284" s="167">
        <f t="shared" si="19"/>
        <v>38151</v>
      </c>
      <c r="C1284" s="42">
        <v>6.0044054801407745</v>
      </c>
    </row>
    <row r="1285" spans="1:3" x14ac:dyDescent="0.2">
      <c r="A1285" s="167" t="s">
        <v>2836</v>
      </c>
      <c r="B1285" s="167">
        <f t="shared" si="19"/>
        <v>38152</v>
      </c>
      <c r="C1285" s="42">
        <v>6.0044054801407745</v>
      </c>
    </row>
    <row r="1286" spans="1:3" x14ac:dyDescent="0.2">
      <c r="A1286" s="167" t="s">
        <v>2837</v>
      </c>
      <c r="B1286" s="167">
        <f t="shared" si="19"/>
        <v>38153</v>
      </c>
      <c r="C1286" s="42">
        <v>6.1430054397098823</v>
      </c>
    </row>
    <row r="1287" spans="1:3" x14ac:dyDescent="0.2">
      <c r="A1287" s="167" t="s">
        <v>2838</v>
      </c>
      <c r="B1287" s="167">
        <f t="shared" si="19"/>
        <v>38154</v>
      </c>
      <c r="C1287" s="42">
        <v>6.3511689145793193</v>
      </c>
    </row>
    <row r="1288" spans="1:3" x14ac:dyDescent="0.2">
      <c r="A1288" s="167" t="s">
        <v>2839</v>
      </c>
      <c r="B1288" s="167">
        <f t="shared" si="19"/>
        <v>38155</v>
      </c>
      <c r="C1288" s="42">
        <v>6.3854784832982245</v>
      </c>
    </row>
    <row r="1289" spans="1:3" x14ac:dyDescent="0.2">
      <c r="A1289" s="167" t="s">
        <v>2840</v>
      </c>
      <c r="B1289" s="167">
        <f t="shared" si="19"/>
        <v>38156</v>
      </c>
      <c r="C1289" s="42">
        <v>6.5805763215514546</v>
      </c>
    </row>
    <row r="1290" spans="1:3" x14ac:dyDescent="0.2">
      <c r="A1290" s="167" t="s">
        <v>2841</v>
      </c>
      <c r="B1290" s="167">
        <f t="shared" si="19"/>
        <v>38157</v>
      </c>
      <c r="C1290" s="42">
        <v>6.4792190732312784</v>
      </c>
    </row>
    <row r="1291" spans="1:3" x14ac:dyDescent="0.2">
      <c r="A1291" s="167" t="s">
        <v>2842</v>
      </c>
      <c r="B1291" s="167">
        <f t="shared" si="19"/>
        <v>38158</v>
      </c>
      <c r="C1291" s="42">
        <v>6.4792190732312784</v>
      </c>
    </row>
    <row r="1292" spans="1:3" x14ac:dyDescent="0.2">
      <c r="A1292" s="167" t="s">
        <v>2843</v>
      </c>
      <c r="B1292" s="167">
        <f t="shared" si="19"/>
        <v>38159</v>
      </c>
      <c r="C1292" s="42">
        <v>6.4792190732312784</v>
      </c>
    </row>
    <row r="1293" spans="1:3" x14ac:dyDescent="0.2">
      <c r="A1293" s="167" t="s">
        <v>2844</v>
      </c>
      <c r="B1293" s="167">
        <f t="shared" si="19"/>
        <v>38160</v>
      </c>
      <c r="C1293" s="42">
        <v>6.4309616018457483</v>
      </c>
    </row>
    <row r="1294" spans="1:3" x14ac:dyDescent="0.2">
      <c r="A1294" s="167" t="s">
        <v>2845</v>
      </c>
      <c r="B1294" s="167">
        <f t="shared" ref="B1294:B1357" si="20">A1294+1</f>
        <v>38161</v>
      </c>
      <c r="C1294" s="42">
        <v>6.2933650875386196</v>
      </c>
    </row>
    <row r="1295" spans="1:3" x14ac:dyDescent="0.2">
      <c r="A1295" s="167" t="s">
        <v>2846</v>
      </c>
      <c r="B1295" s="167">
        <f t="shared" si="20"/>
        <v>38162</v>
      </c>
      <c r="C1295" s="42">
        <v>6.2923795928500494</v>
      </c>
    </row>
    <row r="1296" spans="1:3" x14ac:dyDescent="0.2">
      <c r="A1296" s="167" t="s">
        <v>2847</v>
      </c>
      <c r="B1296" s="167">
        <f t="shared" si="20"/>
        <v>38163</v>
      </c>
      <c r="C1296" s="42">
        <v>6.4098713708195518</v>
      </c>
    </row>
    <row r="1297" spans="1:3" x14ac:dyDescent="0.2">
      <c r="A1297" s="167" t="s">
        <v>2848</v>
      </c>
      <c r="B1297" s="167">
        <f t="shared" si="20"/>
        <v>38164</v>
      </c>
      <c r="C1297" s="42">
        <v>6.2811387657688371</v>
      </c>
    </row>
    <row r="1298" spans="1:3" x14ac:dyDescent="0.2">
      <c r="A1298" s="167" t="s">
        <v>2849</v>
      </c>
      <c r="B1298" s="167">
        <f t="shared" si="20"/>
        <v>38165</v>
      </c>
      <c r="C1298" s="42">
        <v>6.2811387657688371</v>
      </c>
    </row>
    <row r="1299" spans="1:3" x14ac:dyDescent="0.2">
      <c r="A1299" s="167" t="s">
        <v>2850</v>
      </c>
      <c r="B1299" s="167">
        <f t="shared" si="20"/>
        <v>38166</v>
      </c>
      <c r="C1299" s="42">
        <v>6.2811387657688371</v>
      </c>
    </row>
    <row r="1300" spans="1:3" x14ac:dyDescent="0.2">
      <c r="A1300" s="167" t="s">
        <v>2851</v>
      </c>
      <c r="B1300" s="167">
        <f t="shared" si="20"/>
        <v>38167</v>
      </c>
      <c r="C1300" s="42">
        <v>6.1430372196421104</v>
      </c>
    </row>
    <row r="1301" spans="1:3" x14ac:dyDescent="0.2">
      <c r="A1301" s="167" t="s">
        <v>2852</v>
      </c>
      <c r="B1301" s="167">
        <f t="shared" si="20"/>
        <v>38168</v>
      </c>
      <c r="C1301" s="42">
        <v>6.0157165898617508</v>
      </c>
    </row>
    <row r="1302" spans="1:3" x14ac:dyDescent="0.2">
      <c r="A1302" s="167" t="s">
        <v>2853</v>
      </c>
      <c r="B1302" s="167">
        <f t="shared" si="20"/>
        <v>38169</v>
      </c>
      <c r="C1302" s="42">
        <v>6.0506188435997137</v>
      </c>
    </row>
    <row r="1303" spans="1:3" x14ac:dyDescent="0.2">
      <c r="A1303" s="167" t="s">
        <v>2854</v>
      </c>
      <c r="B1303" s="167">
        <f t="shared" si="20"/>
        <v>38170</v>
      </c>
      <c r="C1303" s="42">
        <v>5.9707838097196522</v>
      </c>
    </row>
    <row r="1304" spans="1:3" x14ac:dyDescent="0.2">
      <c r="A1304" s="167" t="s">
        <v>2855</v>
      </c>
      <c r="B1304" s="167">
        <f t="shared" si="20"/>
        <v>38171</v>
      </c>
      <c r="C1304" s="42">
        <v>5.885645780051151</v>
      </c>
    </row>
    <row r="1305" spans="1:3" x14ac:dyDescent="0.2">
      <c r="A1305" s="167" t="s">
        <v>2856</v>
      </c>
      <c r="B1305" s="167">
        <f t="shared" si="20"/>
        <v>38172</v>
      </c>
      <c r="C1305" s="42">
        <v>5.885645780051151</v>
      </c>
    </row>
    <row r="1306" spans="1:3" x14ac:dyDescent="0.2">
      <c r="A1306" s="167" t="s">
        <v>2857</v>
      </c>
      <c r="B1306" s="167">
        <f t="shared" si="20"/>
        <v>38173</v>
      </c>
      <c r="C1306" s="42">
        <v>5.885645780051151</v>
      </c>
    </row>
    <row r="1307" spans="1:3" x14ac:dyDescent="0.2">
      <c r="A1307" s="167" t="s">
        <v>2858</v>
      </c>
      <c r="B1307" s="167">
        <f t="shared" si="20"/>
        <v>38174</v>
      </c>
      <c r="C1307" s="42">
        <v>5.885645780051151</v>
      </c>
    </row>
    <row r="1308" spans="1:3" x14ac:dyDescent="0.2">
      <c r="A1308" s="167" t="s">
        <v>2859</v>
      </c>
      <c r="B1308" s="167">
        <f t="shared" si="20"/>
        <v>38175</v>
      </c>
      <c r="C1308" s="42">
        <v>6.1622552031714566</v>
      </c>
    </row>
    <row r="1309" spans="1:3" x14ac:dyDescent="0.2">
      <c r="A1309" s="167" t="s">
        <v>2860</v>
      </c>
      <c r="B1309" s="167">
        <f t="shared" si="20"/>
        <v>38176</v>
      </c>
      <c r="C1309" s="42">
        <v>6.2766713881019829</v>
      </c>
    </row>
    <row r="1310" spans="1:3" x14ac:dyDescent="0.2">
      <c r="A1310" s="167" t="s">
        <v>2861</v>
      </c>
      <c r="B1310" s="167">
        <f t="shared" si="20"/>
        <v>38177</v>
      </c>
      <c r="C1310" s="42">
        <v>6.1971484099873217</v>
      </c>
    </row>
    <row r="1311" spans="1:3" x14ac:dyDescent="0.2">
      <c r="A1311" s="167" t="s">
        <v>2862</v>
      </c>
      <c r="B1311" s="167">
        <f t="shared" si="20"/>
        <v>38178</v>
      </c>
      <c r="C1311" s="42">
        <v>5.8805327080327077</v>
      </c>
    </row>
    <row r="1312" spans="1:3" x14ac:dyDescent="0.2">
      <c r="A1312" s="167" t="s">
        <v>2863</v>
      </c>
      <c r="B1312" s="167">
        <f t="shared" si="20"/>
        <v>38179</v>
      </c>
      <c r="C1312" s="42">
        <v>5.8805327080327077</v>
      </c>
    </row>
    <row r="1313" spans="1:3" x14ac:dyDescent="0.2">
      <c r="A1313" s="167" t="s">
        <v>2864</v>
      </c>
      <c r="B1313" s="167">
        <f t="shared" si="20"/>
        <v>38180</v>
      </c>
      <c r="C1313" s="42">
        <v>5.8805327080327077</v>
      </c>
    </row>
    <row r="1314" spans="1:3" x14ac:dyDescent="0.2">
      <c r="A1314" s="167" t="s">
        <v>2865</v>
      </c>
      <c r="B1314" s="167">
        <f t="shared" si="20"/>
        <v>38181</v>
      </c>
      <c r="C1314" s="42">
        <v>5.9354801365869907</v>
      </c>
    </row>
    <row r="1315" spans="1:3" x14ac:dyDescent="0.2">
      <c r="A1315" s="167" t="s">
        <v>2866</v>
      </c>
      <c r="B1315" s="167">
        <f t="shared" si="20"/>
        <v>38182</v>
      </c>
      <c r="C1315" s="42">
        <v>5.8258349161126937</v>
      </c>
    </row>
    <row r="1316" spans="1:3" x14ac:dyDescent="0.2">
      <c r="A1316" s="167" t="s">
        <v>2867</v>
      </c>
      <c r="B1316" s="167">
        <f t="shared" si="20"/>
        <v>38183</v>
      </c>
      <c r="C1316" s="42">
        <v>5.9036974219810041</v>
      </c>
    </row>
    <row r="1317" spans="1:3" x14ac:dyDescent="0.2">
      <c r="A1317" s="167" t="s">
        <v>2868</v>
      </c>
      <c r="B1317" s="167">
        <f t="shared" si="20"/>
        <v>38184</v>
      </c>
      <c r="C1317" s="42">
        <v>5.9449921399096093</v>
      </c>
    </row>
    <row r="1318" spans="1:3" x14ac:dyDescent="0.2">
      <c r="A1318" s="167" t="s">
        <v>2869</v>
      </c>
      <c r="B1318" s="167">
        <f t="shared" si="20"/>
        <v>38185</v>
      </c>
      <c r="C1318" s="42">
        <v>5.7877216494845358</v>
      </c>
    </row>
    <row r="1319" spans="1:3" x14ac:dyDescent="0.2">
      <c r="A1319" s="167" t="s">
        <v>2870</v>
      </c>
      <c r="B1319" s="167">
        <f t="shared" si="20"/>
        <v>38186</v>
      </c>
      <c r="C1319" s="42">
        <v>5.7877216494845358</v>
      </c>
    </row>
    <row r="1320" spans="1:3" x14ac:dyDescent="0.2">
      <c r="A1320" s="167" t="s">
        <v>2902</v>
      </c>
      <c r="B1320" s="167">
        <f t="shared" si="20"/>
        <v>38187</v>
      </c>
      <c r="C1320" s="42">
        <v>5.7877216494845358</v>
      </c>
    </row>
    <row r="1321" spans="1:3" x14ac:dyDescent="0.2">
      <c r="A1321" s="167" t="s">
        <v>2903</v>
      </c>
      <c r="B1321" s="167">
        <f t="shared" si="20"/>
        <v>38188</v>
      </c>
      <c r="C1321" s="42">
        <v>5.7545714285714284</v>
      </c>
    </row>
    <row r="1322" spans="1:3" x14ac:dyDescent="0.2">
      <c r="A1322" s="167" t="s">
        <v>2904</v>
      </c>
      <c r="B1322" s="167">
        <f t="shared" si="20"/>
        <v>38189</v>
      </c>
      <c r="C1322" s="42">
        <v>5.7855325301204816</v>
      </c>
    </row>
    <row r="1323" spans="1:3" x14ac:dyDescent="0.2">
      <c r="A1323" s="167" t="s">
        <v>2905</v>
      </c>
      <c r="B1323" s="167">
        <f t="shared" si="20"/>
        <v>38190</v>
      </c>
      <c r="C1323" s="42">
        <v>5.9066828741220965</v>
      </c>
    </row>
    <row r="1324" spans="1:3" x14ac:dyDescent="0.2">
      <c r="A1324" s="167" t="s">
        <v>2906</v>
      </c>
      <c r="B1324" s="167">
        <f t="shared" si="20"/>
        <v>38191</v>
      </c>
      <c r="C1324" s="42">
        <v>5.8376203369434414</v>
      </c>
    </row>
    <row r="1325" spans="1:3" x14ac:dyDescent="0.2">
      <c r="A1325" s="167" t="s">
        <v>2907</v>
      </c>
      <c r="B1325" s="167">
        <f t="shared" si="20"/>
        <v>38192</v>
      </c>
      <c r="C1325" s="42">
        <v>5.9787331007413869</v>
      </c>
    </row>
    <row r="1326" spans="1:3" x14ac:dyDescent="0.2">
      <c r="A1326" s="167" t="s">
        <v>2908</v>
      </c>
      <c r="B1326" s="167">
        <f t="shared" si="20"/>
        <v>38193</v>
      </c>
      <c r="C1326" s="42">
        <v>5.9787331007413869</v>
      </c>
    </row>
    <row r="1327" spans="1:3" x14ac:dyDescent="0.2">
      <c r="A1327" s="167" t="s">
        <v>2909</v>
      </c>
      <c r="B1327" s="167">
        <f t="shared" si="20"/>
        <v>38194</v>
      </c>
      <c r="C1327" s="42">
        <v>5.9787331007413869</v>
      </c>
    </row>
    <row r="1328" spans="1:3" x14ac:dyDescent="0.2">
      <c r="A1328" s="167" t="s">
        <v>2910</v>
      </c>
      <c r="B1328" s="167">
        <f t="shared" si="20"/>
        <v>38195</v>
      </c>
      <c r="C1328" s="42">
        <v>5.9554304381245196</v>
      </c>
    </row>
    <row r="1329" spans="1:3" x14ac:dyDescent="0.2">
      <c r="A1329" s="167" t="s">
        <v>2911</v>
      </c>
      <c r="B1329" s="167">
        <f t="shared" si="20"/>
        <v>38196</v>
      </c>
      <c r="C1329" s="42">
        <v>5.8915390411341182</v>
      </c>
    </row>
    <row r="1330" spans="1:3" x14ac:dyDescent="0.2">
      <c r="A1330" s="167" t="s">
        <v>2912</v>
      </c>
      <c r="B1330" s="167">
        <f t="shared" si="20"/>
        <v>38197</v>
      </c>
      <c r="C1330" s="42">
        <v>5.763956854178045</v>
      </c>
    </row>
    <row r="1331" spans="1:3" x14ac:dyDescent="0.2">
      <c r="A1331" s="167" t="s">
        <v>2913</v>
      </c>
      <c r="B1331" s="167">
        <f t="shared" si="20"/>
        <v>38198</v>
      </c>
      <c r="C1331" s="42">
        <v>5.9412911826318799</v>
      </c>
    </row>
    <row r="1332" spans="1:3" x14ac:dyDescent="0.2">
      <c r="A1332" s="167" t="s">
        <v>2914</v>
      </c>
      <c r="B1332" s="167">
        <f t="shared" si="20"/>
        <v>38199</v>
      </c>
      <c r="C1332" s="42">
        <v>5.9412911826318799</v>
      </c>
    </row>
    <row r="1333" spans="1:3" x14ac:dyDescent="0.2">
      <c r="A1333" s="167" t="s">
        <v>2915</v>
      </c>
      <c r="B1333" s="167">
        <f t="shared" si="20"/>
        <v>38200</v>
      </c>
      <c r="C1333" s="42">
        <v>6.0170706578560047</v>
      </c>
    </row>
    <row r="1334" spans="1:3" x14ac:dyDescent="0.2">
      <c r="A1334" s="167" t="s">
        <v>2916</v>
      </c>
      <c r="B1334" s="167">
        <f t="shared" si="20"/>
        <v>38201</v>
      </c>
      <c r="C1334" s="42">
        <v>6.0170706578560047</v>
      </c>
    </row>
    <row r="1335" spans="1:3" x14ac:dyDescent="0.2">
      <c r="A1335" s="167" t="s">
        <v>2917</v>
      </c>
      <c r="B1335" s="167">
        <f t="shared" si="20"/>
        <v>38202</v>
      </c>
      <c r="C1335" s="42">
        <v>5.8568496240601506</v>
      </c>
    </row>
    <row r="1336" spans="1:3" x14ac:dyDescent="0.2">
      <c r="A1336" s="167" t="s">
        <v>2918</v>
      </c>
      <c r="B1336" s="167">
        <f t="shared" si="20"/>
        <v>38203</v>
      </c>
      <c r="C1336" s="42">
        <v>5.7615183289299869</v>
      </c>
    </row>
    <row r="1337" spans="1:3" x14ac:dyDescent="0.2">
      <c r="A1337" s="167" t="s">
        <v>2919</v>
      </c>
      <c r="B1337" s="167">
        <f t="shared" si="20"/>
        <v>38204</v>
      </c>
      <c r="C1337" s="42">
        <v>5.7051414169700365</v>
      </c>
    </row>
    <row r="1338" spans="1:3" x14ac:dyDescent="0.2">
      <c r="A1338" s="167" t="s">
        <v>2920</v>
      </c>
      <c r="B1338" s="167">
        <f t="shared" si="20"/>
        <v>38205</v>
      </c>
      <c r="C1338" s="42">
        <v>5.5423130771522189</v>
      </c>
    </row>
    <row r="1339" spans="1:3" x14ac:dyDescent="0.2">
      <c r="A1339" s="167" t="s">
        <v>2921</v>
      </c>
      <c r="B1339" s="167">
        <f t="shared" si="20"/>
        <v>38206</v>
      </c>
      <c r="C1339" s="42">
        <v>5.4167555540905798</v>
      </c>
    </row>
    <row r="1340" spans="1:3" x14ac:dyDescent="0.2">
      <c r="A1340" s="167" t="s">
        <v>2922</v>
      </c>
      <c r="B1340" s="167">
        <f t="shared" si="20"/>
        <v>38207</v>
      </c>
      <c r="C1340" s="42">
        <v>5.4167555540905798</v>
      </c>
    </row>
    <row r="1341" spans="1:3" x14ac:dyDescent="0.2">
      <c r="A1341" s="167" t="s">
        <v>2923</v>
      </c>
      <c r="B1341" s="167">
        <f t="shared" si="20"/>
        <v>38208</v>
      </c>
      <c r="C1341" s="42">
        <v>5.4167555540905798</v>
      </c>
    </row>
    <row r="1342" spans="1:3" x14ac:dyDescent="0.2">
      <c r="A1342" s="167" t="s">
        <v>2924</v>
      </c>
      <c r="B1342" s="167">
        <f t="shared" si="20"/>
        <v>38209</v>
      </c>
      <c r="C1342" s="42">
        <v>5.5844849143789075</v>
      </c>
    </row>
    <row r="1343" spans="1:3" x14ac:dyDescent="0.2">
      <c r="A1343" s="167" t="s">
        <v>2925</v>
      </c>
      <c r="B1343" s="167">
        <f t="shared" si="20"/>
        <v>38210</v>
      </c>
      <c r="C1343" s="42">
        <v>5.7656375000000004</v>
      </c>
    </row>
    <row r="1344" spans="1:3" x14ac:dyDescent="0.2">
      <c r="A1344" s="167" t="s">
        <v>2926</v>
      </c>
      <c r="B1344" s="167">
        <f t="shared" si="20"/>
        <v>38211</v>
      </c>
      <c r="C1344" s="42">
        <v>5.6369540727902949</v>
      </c>
    </row>
    <row r="1345" spans="1:3" x14ac:dyDescent="0.2">
      <c r="A1345" s="167" t="s">
        <v>2927</v>
      </c>
      <c r="B1345" s="167">
        <f t="shared" si="20"/>
        <v>38212</v>
      </c>
      <c r="C1345" s="42">
        <v>5.4908670988654782</v>
      </c>
    </row>
    <row r="1346" spans="1:3" x14ac:dyDescent="0.2">
      <c r="A1346" s="167" t="s">
        <v>2928</v>
      </c>
      <c r="B1346" s="167">
        <f t="shared" si="20"/>
        <v>38213</v>
      </c>
      <c r="C1346" s="42">
        <v>5.2721845174973492</v>
      </c>
    </row>
    <row r="1347" spans="1:3" x14ac:dyDescent="0.2">
      <c r="A1347" s="167" t="s">
        <v>2929</v>
      </c>
      <c r="B1347" s="167">
        <f t="shared" si="20"/>
        <v>38214</v>
      </c>
      <c r="C1347" s="42">
        <v>5.2721845174973492</v>
      </c>
    </row>
    <row r="1348" spans="1:3" x14ac:dyDescent="0.2">
      <c r="A1348" s="167" t="s">
        <v>2930</v>
      </c>
      <c r="B1348" s="167">
        <f t="shared" si="20"/>
        <v>38215</v>
      </c>
      <c r="C1348" s="42">
        <v>5.2721845174973492</v>
      </c>
    </row>
    <row r="1349" spans="1:3" x14ac:dyDescent="0.2">
      <c r="A1349" s="167" t="s">
        <v>2931</v>
      </c>
      <c r="B1349" s="167">
        <f t="shared" si="20"/>
        <v>38216</v>
      </c>
      <c r="C1349" s="42">
        <v>5.3433688802714494</v>
      </c>
    </row>
    <row r="1350" spans="1:3" x14ac:dyDescent="0.2">
      <c r="A1350" s="167" t="s">
        <v>2932</v>
      </c>
      <c r="B1350" s="167">
        <f t="shared" si="20"/>
        <v>38217</v>
      </c>
      <c r="C1350" s="42">
        <v>5.2556228765571911</v>
      </c>
    </row>
    <row r="1351" spans="1:3" x14ac:dyDescent="0.2">
      <c r="A1351" s="167" t="s">
        <v>2933</v>
      </c>
      <c r="B1351" s="167">
        <f t="shared" si="20"/>
        <v>38218</v>
      </c>
      <c r="C1351" s="42">
        <v>5.344601896779885</v>
      </c>
    </row>
    <row r="1352" spans="1:3" x14ac:dyDescent="0.2">
      <c r="A1352" s="167" t="s">
        <v>2934</v>
      </c>
      <c r="B1352" s="167">
        <f t="shared" si="20"/>
        <v>38219</v>
      </c>
      <c r="C1352" s="42">
        <v>5.3349265975820384</v>
      </c>
    </row>
    <row r="1353" spans="1:3" x14ac:dyDescent="0.2">
      <c r="A1353" s="167" t="s">
        <v>2935</v>
      </c>
      <c r="B1353" s="167">
        <f t="shared" si="20"/>
        <v>38220</v>
      </c>
      <c r="C1353" s="42">
        <v>5.3938099389712297</v>
      </c>
    </row>
    <row r="1354" spans="1:3" x14ac:dyDescent="0.2">
      <c r="A1354" s="167" t="s">
        <v>2936</v>
      </c>
      <c r="B1354" s="167">
        <f t="shared" si="20"/>
        <v>38221</v>
      </c>
      <c r="C1354" s="42">
        <v>5.3938099389712297</v>
      </c>
    </row>
    <row r="1355" spans="1:3" x14ac:dyDescent="0.2">
      <c r="A1355" s="167" t="s">
        <v>2938</v>
      </c>
      <c r="B1355" s="167">
        <f t="shared" si="20"/>
        <v>38222</v>
      </c>
      <c r="C1355" s="42">
        <v>5.3938099389712297</v>
      </c>
    </row>
    <row r="1356" spans="1:3" x14ac:dyDescent="0.2">
      <c r="A1356" s="167" t="s">
        <v>2939</v>
      </c>
      <c r="B1356" s="167">
        <f t="shared" si="20"/>
        <v>38223</v>
      </c>
      <c r="C1356" s="42">
        <v>5.3238563402889243</v>
      </c>
    </row>
    <row r="1357" spans="1:3" x14ac:dyDescent="0.2">
      <c r="A1357" s="167" t="s">
        <v>2940</v>
      </c>
      <c r="B1357" s="167">
        <f t="shared" si="20"/>
        <v>38224</v>
      </c>
      <c r="C1357" s="42">
        <v>5.2255291970802924</v>
      </c>
    </row>
    <row r="1358" spans="1:3" x14ac:dyDescent="0.2">
      <c r="A1358" s="167" t="s">
        <v>2941</v>
      </c>
      <c r="B1358" s="167">
        <f t="shared" ref="B1358:B1421" si="21">A1358+1</f>
        <v>38225</v>
      </c>
      <c r="C1358" s="42">
        <v>5.3204420731707316</v>
      </c>
    </row>
    <row r="1359" spans="1:3" x14ac:dyDescent="0.2">
      <c r="A1359" s="167" t="s">
        <v>2942</v>
      </c>
      <c r="B1359" s="167">
        <f t="shared" si="21"/>
        <v>38226</v>
      </c>
      <c r="C1359" s="42">
        <v>5.1906649282920467</v>
      </c>
    </row>
    <row r="1360" spans="1:3" x14ac:dyDescent="0.2">
      <c r="A1360" s="167" t="s">
        <v>2943</v>
      </c>
      <c r="B1360" s="167">
        <f t="shared" si="21"/>
        <v>38227</v>
      </c>
      <c r="C1360" s="42">
        <v>5.0465281562216164</v>
      </c>
    </row>
    <row r="1361" spans="1:3" x14ac:dyDescent="0.2">
      <c r="A1361" s="167" t="s">
        <v>2944</v>
      </c>
      <c r="B1361" s="167">
        <f t="shared" si="21"/>
        <v>38228</v>
      </c>
      <c r="C1361" s="42">
        <v>5.0465281562216164</v>
      </c>
    </row>
    <row r="1362" spans="1:3" x14ac:dyDescent="0.2">
      <c r="A1362" s="167" t="s">
        <v>2945</v>
      </c>
      <c r="B1362" s="167">
        <f t="shared" si="21"/>
        <v>38229</v>
      </c>
      <c r="C1362" s="42">
        <v>5.0465281562216164</v>
      </c>
    </row>
    <row r="1363" spans="1:3" x14ac:dyDescent="0.2">
      <c r="A1363" s="167" t="s">
        <v>2946</v>
      </c>
      <c r="B1363" s="167">
        <f t="shared" si="21"/>
        <v>38230</v>
      </c>
      <c r="C1363" s="42">
        <v>5.0354895104895103</v>
      </c>
    </row>
    <row r="1364" spans="1:3" x14ac:dyDescent="0.2">
      <c r="A1364" s="167" t="s">
        <v>2947</v>
      </c>
      <c r="B1364" s="167">
        <f t="shared" si="21"/>
        <v>38231</v>
      </c>
      <c r="C1364" s="42">
        <v>5.0371956521739127</v>
      </c>
    </row>
    <row r="1365" spans="1:3" x14ac:dyDescent="0.2">
      <c r="A1365" s="167" t="s">
        <v>2948</v>
      </c>
      <c r="B1365" s="167">
        <f t="shared" si="21"/>
        <v>38232</v>
      </c>
      <c r="C1365" s="42">
        <v>5.0198576214405364</v>
      </c>
    </row>
    <row r="1366" spans="1:3" x14ac:dyDescent="0.2">
      <c r="A1366" s="167" t="s">
        <v>2949</v>
      </c>
      <c r="B1366" s="167">
        <f t="shared" si="21"/>
        <v>38233</v>
      </c>
      <c r="C1366" s="42">
        <v>4.7253327338129498</v>
      </c>
    </row>
    <row r="1367" spans="1:3" x14ac:dyDescent="0.2">
      <c r="A1367" s="167" t="s">
        <v>2950</v>
      </c>
      <c r="B1367" s="167">
        <f t="shared" si="21"/>
        <v>38234</v>
      </c>
      <c r="C1367" s="42">
        <v>4.3309818702290075</v>
      </c>
    </row>
    <row r="1368" spans="1:3" x14ac:dyDescent="0.2">
      <c r="A1368" s="167" t="s">
        <v>2951</v>
      </c>
      <c r="B1368" s="167">
        <f t="shared" si="21"/>
        <v>38235</v>
      </c>
      <c r="C1368" s="42">
        <v>4.3309818702290075</v>
      </c>
    </row>
    <row r="1369" spans="1:3" x14ac:dyDescent="0.2">
      <c r="A1369" s="167" t="s">
        <v>2952</v>
      </c>
      <c r="B1369" s="167">
        <f t="shared" si="21"/>
        <v>38236</v>
      </c>
      <c r="C1369" s="42">
        <v>4.3309818702290075</v>
      </c>
    </row>
    <row r="1370" spans="1:3" x14ac:dyDescent="0.2">
      <c r="A1370" s="167" t="s">
        <v>2953</v>
      </c>
      <c r="B1370" s="167">
        <f t="shared" si="21"/>
        <v>38237</v>
      </c>
      <c r="C1370" s="42">
        <v>4.3309818702290075</v>
      </c>
    </row>
    <row r="1371" spans="1:3" x14ac:dyDescent="0.2">
      <c r="A1371" s="167" t="s">
        <v>2954</v>
      </c>
      <c r="B1371" s="167">
        <f t="shared" si="21"/>
        <v>38238</v>
      </c>
      <c r="C1371" s="42">
        <v>4.4032229495571817</v>
      </c>
    </row>
    <row r="1372" spans="1:3" x14ac:dyDescent="0.2">
      <c r="A1372" s="167" t="s">
        <v>2955</v>
      </c>
      <c r="B1372" s="167">
        <f t="shared" si="21"/>
        <v>38239</v>
      </c>
      <c r="C1372" s="42">
        <v>4.6867662632375193</v>
      </c>
    </row>
    <row r="1373" spans="1:3" x14ac:dyDescent="0.2">
      <c r="A1373" s="167" t="s">
        <v>2956</v>
      </c>
      <c r="B1373" s="167">
        <f t="shared" si="21"/>
        <v>38240</v>
      </c>
      <c r="C1373" s="42">
        <v>4.568134576948701</v>
      </c>
    </row>
    <row r="1374" spans="1:3" x14ac:dyDescent="0.2">
      <c r="A1374" s="167" t="s">
        <v>2957</v>
      </c>
      <c r="B1374" s="167">
        <f t="shared" si="21"/>
        <v>38241</v>
      </c>
      <c r="C1374" s="42">
        <v>4.5852668385685265</v>
      </c>
    </row>
    <row r="1375" spans="1:3" x14ac:dyDescent="0.2">
      <c r="A1375" s="167" t="s">
        <v>2958</v>
      </c>
      <c r="B1375" s="167">
        <f t="shared" si="21"/>
        <v>38242</v>
      </c>
      <c r="C1375" s="42">
        <v>4.5852668385685265</v>
      </c>
    </row>
    <row r="1376" spans="1:3" x14ac:dyDescent="0.2">
      <c r="A1376" s="167" t="s">
        <v>2959</v>
      </c>
      <c r="B1376" s="167">
        <f t="shared" si="21"/>
        <v>38243</v>
      </c>
      <c r="C1376" s="42">
        <v>4.5852668385685265</v>
      </c>
    </row>
    <row r="1377" spans="1:3" x14ac:dyDescent="0.2">
      <c r="A1377" s="167" t="s">
        <v>2960</v>
      </c>
      <c r="B1377" s="167">
        <f t="shared" si="21"/>
        <v>38244</v>
      </c>
      <c r="C1377" s="42">
        <v>5.1535091148183971</v>
      </c>
    </row>
    <row r="1378" spans="1:3" x14ac:dyDescent="0.2">
      <c r="A1378" s="167" t="s">
        <v>2961</v>
      </c>
      <c r="B1378" s="167">
        <f t="shared" si="21"/>
        <v>38245</v>
      </c>
      <c r="C1378" s="42">
        <v>5.1644927392118074</v>
      </c>
    </row>
    <row r="1379" spans="1:3" x14ac:dyDescent="0.2">
      <c r="A1379" s="167" t="s">
        <v>2962</v>
      </c>
      <c r="B1379" s="167">
        <f t="shared" si="21"/>
        <v>38246</v>
      </c>
      <c r="C1379" s="42">
        <v>5.1676287518924529</v>
      </c>
    </row>
    <row r="1380" spans="1:3" x14ac:dyDescent="0.2">
      <c r="A1380" s="167" t="s">
        <v>2963</v>
      </c>
      <c r="B1380" s="167">
        <f t="shared" si="21"/>
        <v>38247</v>
      </c>
      <c r="C1380" s="42">
        <v>4.8191690528634359</v>
      </c>
    </row>
    <row r="1381" spans="1:3" x14ac:dyDescent="0.2">
      <c r="A1381" s="167" t="s">
        <v>2964</v>
      </c>
      <c r="B1381" s="167">
        <f t="shared" si="21"/>
        <v>38248</v>
      </c>
      <c r="C1381" s="42">
        <v>4.9711041954817885</v>
      </c>
    </row>
    <row r="1382" spans="1:3" x14ac:dyDescent="0.2">
      <c r="A1382" s="167" t="s">
        <v>2965</v>
      </c>
      <c r="B1382" s="167">
        <f t="shared" si="21"/>
        <v>38249</v>
      </c>
      <c r="C1382" s="42">
        <v>4.9711041954817885</v>
      </c>
    </row>
    <row r="1383" spans="1:3" x14ac:dyDescent="0.2">
      <c r="A1383" s="167" t="s">
        <v>2966</v>
      </c>
      <c r="B1383" s="167">
        <f t="shared" si="21"/>
        <v>38250</v>
      </c>
      <c r="C1383" s="42">
        <v>4.9711041954817885</v>
      </c>
    </row>
    <row r="1384" spans="1:3" x14ac:dyDescent="0.2">
      <c r="A1384" s="167" t="s">
        <v>2967</v>
      </c>
      <c r="B1384" s="167">
        <f t="shared" si="21"/>
        <v>38251</v>
      </c>
      <c r="C1384" s="42">
        <v>5.2232888004548039</v>
      </c>
    </row>
    <row r="1385" spans="1:3" x14ac:dyDescent="0.2">
      <c r="A1385" s="167" t="s">
        <v>2968</v>
      </c>
      <c r="B1385" s="167">
        <f t="shared" si="21"/>
        <v>38252</v>
      </c>
      <c r="C1385" s="42">
        <v>5.4356299212598422</v>
      </c>
    </row>
    <row r="1386" spans="1:3" x14ac:dyDescent="0.2">
      <c r="A1386" s="167" t="s">
        <v>2969</v>
      </c>
      <c r="B1386" s="167">
        <f t="shared" si="21"/>
        <v>38253</v>
      </c>
      <c r="C1386" s="42">
        <v>5.585580856812042</v>
      </c>
    </row>
    <row r="1387" spans="1:3" x14ac:dyDescent="0.2">
      <c r="A1387" s="167" t="s">
        <v>2970</v>
      </c>
      <c r="B1387" s="167">
        <f t="shared" si="21"/>
        <v>38254</v>
      </c>
      <c r="C1387" s="42">
        <v>5.5769687499999998</v>
      </c>
    </row>
    <row r="1388" spans="1:3" x14ac:dyDescent="0.2">
      <c r="A1388" s="167" t="s">
        <v>2971</v>
      </c>
      <c r="B1388" s="167">
        <f t="shared" si="21"/>
        <v>38255</v>
      </c>
      <c r="C1388" s="42">
        <v>5.4080930568948888</v>
      </c>
    </row>
    <row r="1389" spans="1:3" x14ac:dyDescent="0.2">
      <c r="A1389" s="167" t="s">
        <v>2972</v>
      </c>
      <c r="B1389" s="167">
        <f t="shared" si="21"/>
        <v>38256</v>
      </c>
      <c r="C1389" s="42">
        <v>5.4080930568948888</v>
      </c>
    </row>
    <row r="1390" spans="1:3" x14ac:dyDescent="0.2">
      <c r="A1390" s="167" t="s">
        <v>2973</v>
      </c>
      <c r="B1390" s="167">
        <f t="shared" si="21"/>
        <v>38257</v>
      </c>
      <c r="C1390" s="42">
        <v>5.4080930568948888</v>
      </c>
    </row>
    <row r="1391" spans="1:3" x14ac:dyDescent="0.2">
      <c r="A1391" s="167" t="s">
        <v>2974</v>
      </c>
      <c r="B1391" s="167">
        <f t="shared" si="21"/>
        <v>38258</v>
      </c>
      <c r="C1391" s="42">
        <v>5.235555555555556</v>
      </c>
    </row>
    <row r="1392" spans="1:3" x14ac:dyDescent="0.2">
      <c r="A1392" s="167" t="s">
        <v>2975</v>
      </c>
      <c r="B1392" s="167">
        <f t="shared" si="21"/>
        <v>38259</v>
      </c>
      <c r="C1392" s="42">
        <v>5.4393627450980393</v>
      </c>
    </row>
    <row r="1393" spans="1:3" x14ac:dyDescent="0.2">
      <c r="A1393" s="167" t="s">
        <v>2976</v>
      </c>
      <c r="B1393" s="167">
        <f t="shared" si="21"/>
        <v>38260</v>
      </c>
      <c r="C1393" s="42">
        <v>6.2343544009305933</v>
      </c>
    </row>
    <row r="1394" spans="1:3" x14ac:dyDescent="0.2">
      <c r="A1394" s="167" t="s">
        <v>2977</v>
      </c>
      <c r="B1394" s="167">
        <f t="shared" si="21"/>
        <v>38261</v>
      </c>
      <c r="C1394" s="42">
        <v>6.4321898879731716</v>
      </c>
    </row>
    <row r="1395" spans="1:3" x14ac:dyDescent="0.2">
      <c r="A1395" s="167" t="s">
        <v>2978</v>
      </c>
      <c r="B1395" s="167">
        <f t="shared" si="21"/>
        <v>38262</v>
      </c>
      <c r="C1395" s="42">
        <v>5.4185510304265136</v>
      </c>
    </row>
    <row r="1396" spans="1:3" x14ac:dyDescent="0.2">
      <c r="A1396" s="167" t="s">
        <v>2979</v>
      </c>
      <c r="B1396" s="167">
        <f t="shared" si="21"/>
        <v>38263</v>
      </c>
      <c r="C1396" s="42">
        <v>5.4185510304265136</v>
      </c>
    </row>
    <row r="1397" spans="1:3" x14ac:dyDescent="0.2">
      <c r="A1397" s="167" t="s">
        <v>2980</v>
      </c>
      <c r="B1397" s="167">
        <f t="shared" si="21"/>
        <v>38264</v>
      </c>
      <c r="C1397" s="42">
        <v>5.4185510304265136</v>
      </c>
    </row>
    <row r="1398" spans="1:3" x14ac:dyDescent="0.2">
      <c r="A1398" s="167" t="s">
        <v>2981</v>
      </c>
      <c r="B1398" s="167">
        <f t="shared" si="21"/>
        <v>38265</v>
      </c>
      <c r="C1398" s="42">
        <v>5.7249799719625658</v>
      </c>
    </row>
    <row r="1399" spans="1:3" x14ac:dyDescent="0.2">
      <c r="A1399" s="167" t="s">
        <v>2982</v>
      </c>
      <c r="B1399" s="167">
        <f t="shared" si="21"/>
        <v>38266</v>
      </c>
      <c r="C1399" s="42">
        <v>6.0753834024896269</v>
      </c>
    </row>
    <row r="1400" spans="1:3" x14ac:dyDescent="0.2">
      <c r="A1400" s="167" t="s">
        <v>2983</v>
      </c>
      <c r="B1400" s="167">
        <f t="shared" si="21"/>
        <v>38267</v>
      </c>
      <c r="C1400" s="42">
        <v>6.0000404237524396</v>
      </c>
    </row>
    <row r="1401" spans="1:3" x14ac:dyDescent="0.2">
      <c r="A1401" s="167" t="s">
        <v>2984</v>
      </c>
      <c r="B1401" s="167">
        <f t="shared" si="21"/>
        <v>38268</v>
      </c>
      <c r="C1401" s="42">
        <v>6.2172574000924445</v>
      </c>
    </row>
    <row r="1402" spans="1:3" x14ac:dyDescent="0.2">
      <c r="A1402" s="167" t="s">
        <v>2985</v>
      </c>
      <c r="B1402" s="167">
        <f t="shared" si="21"/>
        <v>38269</v>
      </c>
      <c r="C1402" s="42">
        <v>5.6937449632614365</v>
      </c>
    </row>
    <row r="1403" spans="1:3" x14ac:dyDescent="0.2">
      <c r="A1403" s="167" t="s">
        <v>2986</v>
      </c>
      <c r="B1403" s="167">
        <f t="shared" si="21"/>
        <v>38270</v>
      </c>
      <c r="C1403" s="42">
        <v>5.6937449632614365</v>
      </c>
    </row>
    <row r="1404" spans="1:3" x14ac:dyDescent="0.2">
      <c r="A1404" s="167" t="s">
        <v>2987</v>
      </c>
      <c r="B1404" s="167">
        <f t="shared" si="21"/>
        <v>38271</v>
      </c>
      <c r="C1404" s="42">
        <v>5.6937449632614365</v>
      </c>
    </row>
    <row r="1405" spans="1:3" x14ac:dyDescent="0.2">
      <c r="A1405" s="167" t="s">
        <v>2988</v>
      </c>
      <c r="B1405" s="167">
        <f t="shared" si="21"/>
        <v>38272</v>
      </c>
      <c r="C1405" s="42">
        <v>5.7339535238924624</v>
      </c>
    </row>
    <row r="1406" spans="1:3" x14ac:dyDescent="0.2">
      <c r="A1406" s="167" t="s">
        <v>2989</v>
      </c>
      <c r="B1406" s="167">
        <f t="shared" si="21"/>
        <v>38273</v>
      </c>
      <c r="C1406" s="42">
        <v>5.3809096571656365</v>
      </c>
    </row>
    <row r="1407" spans="1:3" x14ac:dyDescent="0.2">
      <c r="A1407" s="167" t="s">
        <v>2990</v>
      </c>
      <c r="B1407" s="167">
        <f t="shared" si="21"/>
        <v>38274</v>
      </c>
      <c r="C1407" s="42">
        <v>5.4000619911867949</v>
      </c>
    </row>
    <row r="1408" spans="1:3" x14ac:dyDescent="0.2">
      <c r="A1408" s="167" t="s">
        <v>2991</v>
      </c>
      <c r="B1408" s="167">
        <f t="shared" si="21"/>
        <v>38275</v>
      </c>
      <c r="C1408" s="42">
        <v>5.7621870076523418</v>
      </c>
    </row>
    <row r="1409" spans="1:3" x14ac:dyDescent="0.2">
      <c r="A1409" s="167" t="s">
        <v>2992</v>
      </c>
      <c r="B1409" s="167">
        <f t="shared" si="21"/>
        <v>38276</v>
      </c>
      <c r="C1409" s="42">
        <v>5.6523137153674066</v>
      </c>
    </row>
    <row r="1410" spans="1:3" x14ac:dyDescent="0.2">
      <c r="A1410" s="167" t="s">
        <v>2993</v>
      </c>
      <c r="B1410" s="167">
        <f t="shared" si="21"/>
        <v>38277</v>
      </c>
      <c r="C1410" s="42">
        <v>5.6523328122285914</v>
      </c>
    </row>
    <row r="1411" spans="1:3" x14ac:dyDescent="0.2">
      <c r="A1411" s="167" t="s">
        <v>2994</v>
      </c>
      <c r="B1411" s="167">
        <f t="shared" si="21"/>
        <v>38278</v>
      </c>
      <c r="C1411" s="42">
        <v>5.6523328122285914</v>
      </c>
    </row>
    <row r="1412" spans="1:3" x14ac:dyDescent="0.2">
      <c r="A1412" s="167" t="s">
        <v>2995</v>
      </c>
      <c r="B1412" s="167">
        <f t="shared" si="21"/>
        <v>38279</v>
      </c>
      <c r="C1412" s="42">
        <v>5.6371573051124662</v>
      </c>
    </row>
    <row r="1413" spans="1:3" x14ac:dyDescent="0.2">
      <c r="A1413" s="167" t="s">
        <v>2996</v>
      </c>
      <c r="B1413" s="167">
        <f t="shared" si="21"/>
        <v>38280</v>
      </c>
      <c r="C1413" s="42">
        <v>6.1101872387851772</v>
      </c>
    </row>
    <row r="1414" spans="1:3" x14ac:dyDescent="0.2">
      <c r="A1414" s="167" t="s">
        <v>2997</v>
      </c>
      <c r="B1414" s="167">
        <f t="shared" si="21"/>
        <v>38281</v>
      </c>
      <c r="C1414" s="42">
        <v>7.2572803177048719</v>
      </c>
    </row>
    <row r="1415" spans="1:3" x14ac:dyDescent="0.2">
      <c r="A1415" s="167" t="s">
        <v>2998</v>
      </c>
      <c r="B1415" s="167">
        <f t="shared" si="21"/>
        <v>38282</v>
      </c>
      <c r="C1415" s="42">
        <v>7.3963259250880249</v>
      </c>
    </row>
    <row r="1416" spans="1:3" x14ac:dyDescent="0.2">
      <c r="A1416" s="167" t="s">
        <v>2999</v>
      </c>
      <c r="B1416" s="167">
        <f t="shared" si="21"/>
        <v>38283</v>
      </c>
      <c r="C1416" s="42">
        <v>7.1250563063063064</v>
      </c>
    </row>
    <row r="1417" spans="1:3" x14ac:dyDescent="0.2">
      <c r="A1417" s="167" t="s">
        <v>3000</v>
      </c>
      <c r="B1417" s="167">
        <f t="shared" si="21"/>
        <v>38284</v>
      </c>
      <c r="C1417" s="42">
        <v>7.1250563063063064</v>
      </c>
    </row>
    <row r="1418" spans="1:3" x14ac:dyDescent="0.2">
      <c r="A1418" s="167" t="s">
        <v>3001</v>
      </c>
      <c r="B1418" s="167">
        <f t="shared" si="21"/>
        <v>38285</v>
      </c>
      <c r="C1418" s="42">
        <v>7.1250563063063064</v>
      </c>
    </row>
    <row r="1419" spans="1:3" x14ac:dyDescent="0.2">
      <c r="A1419" s="167" t="s">
        <v>3002</v>
      </c>
      <c r="B1419" s="167">
        <f t="shared" si="21"/>
        <v>38286</v>
      </c>
      <c r="C1419" s="42">
        <v>7.7592066611771262</v>
      </c>
    </row>
    <row r="1420" spans="1:3" x14ac:dyDescent="0.2">
      <c r="A1420" s="167" t="s">
        <v>3003</v>
      </c>
      <c r="B1420" s="167">
        <f t="shared" si="21"/>
        <v>38287</v>
      </c>
      <c r="C1420" s="42">
        <v>7.7801313373937591</v>
      </c>
    </row>
    <row r="1421" spans="1:3" x14ac:dyDescent="0.2">
      <c r="A1421" s="167" t="s">
        <v>3004</v>
      </c>
      <c r="B1421" s="167">
        <f t="shared" si="21"/>
        <v>38288</v>
      </c>
      <c r="C1421" s="42">
        <v>8.1226419635739244</v>
      </c>
    </row>
    <row r="1422" spans="1:3" x14ac:dyDescent="0.2">
      <c r="A1422" s="167" t="s">
        <v>3005</v>
      </c>
      <c r="B1422" s="167">
        <f t="shared" ref="B1422:B1485" si="22">A1422+1</f>
        <v>38289</v>
      </c>
      <c r="C1422" s="42">
        <v>6.8497812313237176</v>
      </c>
    </row>
    <row r="1423" spans="1:3" x14ac:dyDescent="0.2">
      <c r="A1423" s="167" t="s">
        <v>3006</v>
      </c>
      <c r="B1423" s="167">
        <f t="shared" si="22"/>
        <v>38290</v>
      </c>
      <c r="C1423" s="42">
        <v>6.8497812313237176</v>
      </c>
    </row>
    <row r="1424" spans="1:3" x14ac:dyDescent="0.2">
      <c r="A1424" s="167" t="s">
        <v>3007</v>
      </c>
      <c r="B1424" s="167">
        <f t="shared" si="22"/>
        <v>38291</v>
      </c>
      <c r="C1424" s="42">
        <v>6.8497812313237176</v>
      </c>
    </row>
    <row r="1425" spans="1:3" x14ac:dyDescent="0.2">
      <c r="A1425" s="167" t="s">
        <v>3008</v>
      </c>
      <c r="B1425" s="167">
        <f t="shared" si="22"/>
        <v>38292</v>
      </c>
      <c r="C1425" s="42">
        <v>6.4393157844207085</v>
      </c>
    </row>
    <row r="1426" spans="1:3" x14ac:dyDescent="0.2">
      <c r="A1426" s="167" t="s">
        <v>3009</v>
      </c>
      <c r="B1426" s="167">
        <f t="shared" si="22"/>
        <v>38293</v>
      </c>
      <c r="C1426" s="42">
        <v>6.9837414285209052</v>
      </c>
    </row>
    <row r="1427" spans="1:3" x14ac:dyDescent="0.2">
      <c r="A1427" s="167" t="s">
        <v>3010</v>
      </c>
      <c r="B1427" s="167">
        <f t="shared" si="22"/>
        <v>38294</v>
      </c>
      <c r="C1427" s="42">
        <v>6.8851814064804078</v>
      </c>
    </row>
    <row r="1428" spans="1:3" x14ac:dyDescent="0.2">
      <c r="A1428" s="167" t="s">
        <v>3011</v>
      </c>
      <c r="B1428" s="167">
        <f t="shared" si="22"/>
        <v>38295</v>
      </c>
      <c r="C1428" s="42">
        <v>7.2582433080686943</v>
      </c>
    </row>
    <row r="1429" spans="1:3" x14ac:dyDescent="0.2">
      <c r="A1429" s="167" t="s">
        <v>3012</v>
      </c>
      <c r="B1429" s="167">
        <f t="shared" si="22"/>
        <v>38296</v>
      </c>
      <c r="C1429" s="42">
        <v>7.4122976255765343</v>
      </c>
    </row>
    <row r="1430" spans="1:3" x14ac:dyDescent="0.2">
      <c r="A1430" s="167" t="s">
        <v>3013</v>
      </c>
      <c r="B1430" s="167">
        <f t="shared" si="22"/>
        <v>38297</v>
      </c>
      <c r="C1430" s="42">
        <v>6.0726566759481209</v>
      </c>
    </row>
    <row r="1431" spans="1:3" x14ac:dyDescent="0.2">
      <c r="A1431" s="167" t="s">
        <v>3014</v>
      </c>
      <c r="B1431" s="167">
        <f t="shared" si="22"/>
        <v>38298</v>
      </c>
      <c r="C1431" s="42">
        <v>6.0726566759481209</v>
      </c>
    </row>
    <row r="1432" spans="1:3" x14ac:dyDescent="0.2">
      <c r="A1432" s="167" t="s">
        <v>3015</v>
      </c>
      <c r="B1432" s="167">
        <f t="shared" si="22"/>
        <v>38299</v>
      </c>
      <c r="C1432" s="42">
        <v>6.0726566759481209</v>
      </c>
    </row>
    <row r="1433" spans="1:3" x14ac:dyDescent="0.2">
      <c r="A1433" s="167" t="s">
        <v>3016</v>
      </c>
      <c r="B1433" s="167">
        <f t="shared" si="22"/>
        <v>38300</v>
      </c>
      <c r="C1433" s="42">
        <v>6.6333017861338694</v>
      </c>
    </row>
    <row r="1434" spans="1:3" x14ac:dyDescent="0.2">
      <c r="A1434" s="167" t="s">
        <v>3017</v>
      </c>
      <c r="B1434" s="167">
        <f t="shared" si="22"/>
        <v>38301</v>
      </c>
      <c r="C1434" s="42">
        <v>5.8548374612916598</v>
      </c>
    </row>
    <row r="1435" spans="1:3" x14ac:dyDescent="0.2">
      <c r="A1435" s="167" t="s">
        <v>3018</v>
      </c>
      <c r="B1435" s="167">
        <f t="shared" si="22"/>
        <v>38302</v>
      </c>
      <c r="C1435" s="42">
        <v>6.1149588298814752</v>
      </c>
    </row>
    <row r="1436" spans="1:3" x14ac:dyDescent="0.2">
      <c r="A1436" s="167" t="s">
        <v>3019</v>
      </c>
      <c r="B1436" s="167">
        <f t="shared" si="22"/>
        <v>38303</v>
      </c>
      <c r="C1436" s="42">
        <v>6.186770005299417</v>
      </c>
    </row>
    <row r="1437" spans="1:3" x14ac:dyDescent="0.2">
      <c r="A1437" s="167" t="s">
        <v>3020</v>
      </c>
      <c r="B1437" s="167">
        <f t="shared" si="22"/>
        <v>38304</v>
      </c>
      <c r="C1437" s="42">
        <v>5.891478660867115</v>
      </c>
    </row>
    <row r="1438" spans="1:3" x14ac:dyDescent="0.2">
      <c r="A1438" s="167" t="s">
        <v>3021</v>
      </c>
      <c r="B1438" s="167">
        <f t="shared" si="22"/>
        <v>38305</v>
      </c>
      <c r="C1438" s="42">
        <v>5.891478660867115</v>
      </c>
    </row>
    <row r="1439" spans="1:3" x14ac:dyDescent="0.2">
      <c r="A1439" s="167" t="s">
        <v>3022</v>
      </c>
      <c r="B1439" s="167">
        <f t="shared" si="22"/>
        <v>38306</v>
      </c>
      <c r="C1439" s="42">
        <v>5.891478660867115</v>
      </c>
    </row>
    <row r="1440" spans="1:3" x14ac:dyDescent="0.2">
      <c r="A1440" s="167" t="s">
        <v>3023</v>
      </c>
      <c r="B1440" s="167">
        <f t="shared" si="22"/>
        <v>38307</v>
      </c>
      <c r="C1440" s="42">
        <v>6.025906517112622</v>
      </c>
    </row>
    <row r="1441" spans="1:3" x14ac:dyDescent="0.2">
      <c r="A1441" s="167" t="s">
        <v>3024</v>
      </c>
      <c r="B1441" s="167">
        <f t="shared" si="22"/>
        <v>38308</v>
      </c>
      <c r="C1441" s="42">
        <v>6.5678489088787417</v>
      </c>
    </row>
    <row r="1442" spans="1:3" x14ac:dyDescent="0.2">
      <c r="A1442" s="167" t="s">
        <v>3025</v>
      </c>
      <c r="B1442" s="167">
        <f t="shared" si="22"/>
        <v>38309</v>
      </c>
      <c r="C1442" s="42">
        <v>6.0463442046754947</v>
      </c>
    </row>
    <row r="1443" spans="1:3" x14ac:dyDescent="0.2">
      <c r="A1443" s="167" t="s">
        <v>3026</v>
      </c>
      <c r="B1443" s="167">
        <f t="shared" si="22"/>
        <v>38310</v>
      </c>
      <c r="C1443" s="42">
        <v>5.5813000221704909</v>
      </c>
    </row>
    <row r="1444" spans="1:3" x14ac:dyDescent="0.2">
      <c r="A1444" s="167" t="s">
        <v>3027</v>
      </c>
      <c r="B1444" s="167">
        <f t="shared" si="22"/>
        <v>38311</v>
      </c>
      <c r="C1444" s="42">
        <v>4.7989418487343629</v>
      </c>
    </row>
    <row r="1445" spans="1:3" x14ac:dyDescent="0.2">
      <c r="A1445" s="167" t="s">
        <v>3028</v>
      </c>
      <c r="B1445" s="167">
        <f t="shared" si="22"/>
        <v>38312</v>
      </c>
      <c r="C1445" s="42">
        <v>4.7989418487343629</v>
      </c>
    </row>
    <row r="1446" spans="1:3" x14ac:dyDescent="0.2">
      <c r="A1446" s="167" t="s">
        <v>3029</v>
      </c>
      <c r="B1446" s="167">
        <f t="shared" si="22"/>
        <v>38313</v>
      </c>
      <c r="C1446" s="42">
        <v>4.7989418487343629</v>
      </c>
    </row>
    <row r="1447" spans="1:3" x14ac:dyDescent="0.2">
      <c r="A1447" s="167" t="s">
        <v>3030</v>
      </c>
      <c r="B1447" s="167">
        <f t="shared" si="22"/>
        <v>38314</v>
      </c>
      <c r="C1447" s="42">
        <v>5.2589702498356345</v>
      </c>
    </row>
    <row r="1448" spans="1:3" x14ac:dyDescent="0.2">
      <c r="A1448" s="167" t="s">
        <v>3031</v>
      </c>
      <c r="B1448" s="167">
        <f t="shared" si="22"/>
        <v>38315</v>
      </c>
      <c r="C1448" s="42">
        <v>5.2413356604813526</v>
      </c>
    </row>
    <row r="1449" spans="1:3" x14ac:dyDescent="0.2">
      <c r="A1449" s="167" t="s">
        <v>3032</v>
      </c>
      <c r="B1449" s="167">
        <f t="shared" si="22"/>
        <v>38316</v>
      </c>
      <c r="C1449" s="42">
        <v>5.0371358313817334</v>
      </c>
    </row>
    <row r="1450" spans="1:3" x14ac:dyDescent="0.2">
      <c r="A1450" s="167" t="s">
        <v>3033</v>
      </c>
      <c r="B1450" s="167">
        <f t="shared" si="22"/>
        <v>38317</v>
      </c>
      <c r="C1450" s="42">
        <v>5.0371358313817334</v>
      </c>
    </row>
    <row r="1451" spans="1:3" x14ac:dyDescent="0.2">
      <c r="A1451" s="167" t="s">
        <v>3034</v>
      </c>
      <c r="B1451" s="167">
        <f t="shared" si="22"/>
        <v>38318</v>
      </c>
      <c r="C1451" s="42">
        <v>5.0371358313817334</v>
      </c>
    </row>
    <row r="1452" spans="1:3" x14ac:dyDescent="0.2">
      <c r="A1452" s="167" t="s">
        <v>3035</v>
      </c>
      <c r="B1452" s="167">
        <f t="shared" si="22"/>
        <v>38319</v>
      </c>
      <c r="C1452" s="42">
        <v>5.0371358313817334</v>
      </c>
    </row>
    <row r="1453" spans="1:3" x14ac:dyDescent="0.2">
      <c r="A1453" s="167" t="s">
        <v>3036</v>
      </c>
      <c r="B1453" s="167">
        <f t="shared" si="22"/>
        <v>38320</v>
      </c>
      <c r="C1453" s="42">
        <v>5.0371358313817334</v>
      </c>
    </row>
    <row r="1454" spans="1:3" x14ac:dyDescent="0.2">
      <c r="A1454" s="167" t="s">
        <v>3037</v>
      </c>
      <c r="B1454" s="167">
        <f t="shared" si="22"/>
        <v>38321</v>
      </c>
      <c r="C1454" s="42">
        <v>6.8460275701436739</v>
      </c>
    </row>
    <row r="1455" spans="1:3" x14ac:dyDescent="0.2">
      <c r="A1455" s="167" t="s">
        <v>3038</v>
      </c>
      <c r="B1455" s="167">
        <f t="shared" si="22"/>
        <v>38322</v>
      </c>
      <c r="C1455" s="42">
        <v>6.7707980508933403</v>
      </c>
    </row>
    <row r="1456" spans="1:3" x14ac:dyDescent="0.2">
      <c r="A1456" s="167" t="s">
        <v>3039</v>
      </c>
      <c r="B1456" s="167">
        <f t="shared" si="22"/>
        <v>38323</v>
      </c>
      <c r="C1456" s="42">
        <v>6.7634308396946565</v>
      </c>
    </row>
    <row r="1457" spans="1:3" x14ac:dyDescent="0.2">
      <c r="A1457" s="167" t="s">
        <v>3040</v>
      </c>
      <c r="B1457" s="167">
        <f t="shared" si="22"/>
        <v>38324</v>
      </c>
      <c r="C1457" s="42">
        <v>6.6795487830392632</v>
      </c>
    </row>
    <row r="1458" spans="1:3" x14ac:dyDescent="0.2">
      <c r="A1458" s="167" t="s">
        <v>3041</v>
      </c>
      <c r="B1458" s="167">
        <f t="shared" si="22"/>
        <v>38325</v>
      </c>
      <c r="C1458" s="42">
        <v>6.0530053868756122</v>
      </c>
    </row>
    <row r="1459" spans="1:3" x14ac:dyDescent="0.2">
      <c r="A1459" s="167" t="s">
        <v>3043</v>
      </c>
      <c r="B1459" s="167">
        <f t="shared" si="22"/>
        <v>38326</v>
      </c>
      <c r="C1459" s="42">
        <v>6.0530053868756122</v>
      </c>
    </row>
    <row r="1460" spans="1:3" x14ac:dyDescent="0.2">
      <c r="A1460" s="167" t="s">
        <v>3044</v>
      </c>
      <c r="B1460" s="167">
        <f t="shared" si="22"/>
        <v>38327</v>
      </c>
      <c r="C1460" s="42">
        <v>6.0530053868756122</v>
      </c>
    </row>
    <row r="1461" spans="1:3" x14ac:dyDescent="0.2">
      <c r="A1461" s="167" t="s">
        <v>3045</v>
      </c>
      <c r="B1461" s="167">
        <f t="shared" si="22"/>
        <v>38328</v>
      </c>
      <c r="C1461" s="42">
        <v>6.0390332566778699</v>
      </c>
    </row>
    <row r="1462" spans="1:3" x14ac:dyDescent="0.2">
      <c r="A1462" s="167" t="s">
        <v>3046</v>
      </c>
      <c r="B1462" s="167">
        <f t="shared" si="22"/>
        <v>38329</v>
      </c>
      <c r="C1462" s="42">
        <v>6.0533368277264206</v>
      </c>
    </row>
    <row r="1463" spans="1:3" x14ac:dyDescent="0.2">
      <c r="A1463" s="167" t="s">
        <v>3047</v>
      </c>
      <c r="B1463" s="167">
        <f t="shared" si="22"/>
        <v>38330</v>
      </c>
      <c r="C1463" s="42">
        <v>5.9811208363724777</v>
      </c>
    </row>
    <row r="1464" spans="1:3" x14ac:dyDescent="0.2">
      <c r="A1464" s="167" t="s">
        <v>3048</v>
      </c>
      <c r="B1464" s="167">
        <f t="shared" si="22"/>
        <v>38331</v>
      </c>
      <c r="C1464" s="42">
        <v>6.0511807858898816</v>
      </c>
    </row>
    <row r="1465" spans="1:3" x14ac:dyDescent="0.2">
      <c r="A1465" s="167" t="s">
        <v>3049</v>
      </c>
      <c r="B1465" s="167">
        <f t="shared" si="22"/>
        <v>38332</v>
      </c>
      <c r="C1465" s="42">
        <v>6.2976361853395444</v>
      </c>
    </row>
    <row r="1466" spans="1:3" x14ac:dyDescent="0.2">
      <c r="A1466" s="167" t="s">
        <v>3050</v>
      </c>
      <c r="B1466" s="167">
        <f t="shared" si="22"/>
        <v>38333</v>
      </c>
      <c r="C1466" s="42">
        <v>6.2976361853395444</v>
      </c>
    </row>
    <row r="1467" spans="1:3" x14ac:dyDescent="0.2">
      <c r="A1467" s="167" t="s">
        <v>3051</v>
      </c>
      <c r="B1467" s="167">
        <f t="shared" si="22"/>
        <v>38334</v>
      </c>
      <c r="C1467" s="42">
        <v>6.2976361853395444</v>
      </c>
    </row>
    <row r="1468" spans="1:3" x14ac:dyDescent="0.2">
      <c r="A1468" s="167" t="s">
        <v>3052</v>
      </c>
      <c r="B1468" s="167">
        <f t="shared" si="22"/>
        <v>38335</v>
      </c>
      <c r="C1468" s="42">
        <v>6.8916949612519973</v>
      </c>
    </row>
    <row r="1469" spans="1:3" x14ac:dyDescent="0.2">
      <c r="A1469" s="167" t="s">
        <v>3053</v>
      </c>
      <c r="B1469" s="167">
        <f t="shared" si="22"/>
        <v>38336</v>
      </c>
      <c r="C1469" s="42">
        <v>7.1061980819995325</v>
      </c>
    </row>
    <row r="1470" spans="1:3" x14ac:dyDescent="0.2">
      <c r="A1470" s="167" t="s">
        <v>3054</v>
      </c>
      <c r="B1470" s="167">
        <f t="shared" si="22"/>
        <v>38337</v>
      </c>
      <c r="C1470" s="42">
        <v>7.0485194572047103</v>
      </c>
    </row>
    <row r="1471" spans="1:3" x14ac:dyDescent="0.2">
      <c r="A1471" s="167" t="s">
        <v>3055</v>
      </c>
      <c r="B1471" s="167">
        <f t="shared" si="22"/>
        <v>38338</v>
      </c>
      <c r="C1471" s="42">
        <v>6.8702525314139322</v>
      </c>
    </row>
    <row r="1472" spans="1:3" x14ac:dyDescent="0.2">
      <c r="A1472" s="167" t="s">
        <v>3056</v>
      </c>
      <c r="B1472" s="167">
        <f t="shared" si="22"/>
        <v>38339</v>
      </c>
      <c r="C1472" s="42">
        <v>7.3037580809799252</v>
      </c>
    </row>
    <row r="1473" spans="1:21" x14ac:dyDescent="0.2">
      <c r="A1473" s="167" t="s">
        <v>3057</v>
      </c>
      <c r="B1473" s="167">
        <f t="shared" si="22"/>
        <v>38340</v>
      </c>
      <c r="C1473" s="42">
        <v>7.3037580809799252</v>
      </c>
    </row>
    <row r="1474" spans="1:21" x14ac:dyDescent="0.2">
      <c r="A1474" s="167" t="s">
        <v>3058</v>
      </c>
      <c r="B1474" s="167">
        <f t="shared" si="22"/>
        <v>38341</v>
      </c>
      <c r="C1474" s="42">
        <v>7.3037580809799252</v>
      </c>
    </row>
    <row r="1475" spans="1:21" x14ac:dyDescent="0.2">
      <c r="A1475" s="167" t="s">
        <v>3059</v>
      </c>
      <c r="B1475" s="167">
        <f t="shared" si="22"/>
        <v>38342</v>
      </c>
      <c r="C1475" s="42">
        <v>7.1110916243238815</v>
      </c>
    </row>
    <row r="1476" spans="1:21" x14ac:dyDescent="0.2">
      <c r="A1476" s="167" t="s">
        <v>3060</v>
      </c>
      <c r="B1476" s="167">
        <f t="shared" si="22"/>
        <v>38343</v>
      </c>
      <c r="C1476" s="42">
        <v>6.8379550401875422</v>
      </c>
    </row>
    <row r="1477" spans="1:21" x14ac:dyDescent="0.2">
      <c r="A1477" s="167" t="s">
        <v>3061</v>
      </c>
      <c r="B1477" s="167">
        <f t="shared" si="22"/>
        <v>38344</v>
      </c>
      <c r="C1477" s="42">
        <v>7.0462499999999997</v>
      </c>
      <c r="R1477" s="58"/>
      <c r="S1477" s="58"/>
      <c r="T1477" s="58"/>
      <c r="U1477" s="58"/>
    </row>
    <row r="1478" spans="1:21" x14ac:dyDescent="0.2">
      <c r="A1478" s="167" t="s">
        <v>3062</v>
      </c>
      <c r="B1478" s="167">
        <f t="shared" si="22"/>
        <v>38345</v>
      </c>
      <c r="C1478" s="42">
        <v>7.0612569573283857</v>
      </c>
      <c r="R1478" s="58"/>
      <c r="S1478" s="58"/>
      <c r="T1478" s="58"/>
      <c r="U1478" s="58"/>
    </row>
    <row r="1479" spans="1:21" x14ac:dyDescent="0.2">
      <c r="A1479" s="167" t="s">
        <v>3063</v>
      </c>
      <c r="B1479" s="167">
        <f t="shared" si="22"/>
        <v>38346</v>
      </c>
      <c r="C1479" s="42">
        <v>7.0612569573283857</v>
      </c>
      <c r="R1479" s="58"/>
      <c r="S1479" s="65"/>
      <c r="T1479" s="65"/>
      <c r="U1479" s="58"/>
    </row>
    <row r="1480" spans="1:21" x14ac:dyDescent="0.2">
      <c r="A1480" s="167" t="s">
        <v>3064</v>
      </c>
      <c r="B1480" s="167">
        <f t="shared" si="22"/>
        <v>38347</v>
      </c>
      <c r="C1480" s="42">
        <v>7.0612569573283857</v>
      </c>
      <c r="R1480" s="58"/>
      <c r="S1480" s="61"/>
      <c r="T1480" s="62"/>
      <c r="U1480" s="58"/>
    </row>
    <row r="1481" spans="1:21" x14ac:dyDescent="0.2">
      <c r="A1481" s="167" t="s">
        <v>3065</v>
      </c>
      <c r="B1481" s="167">
        <f t="shared" si="22"/>
        <v>38348</v>
      </c>
      <c r="C1481" s="42">
        <v>7.0612569573283857</v>
      </c>
      <c r="R1481" s="58"/>
      <c r="S1481" s="61"/>
      <c r="T1481" s="62"/>
      <c r="U1481" s="58"/>
    </row>
    <row r="1482" spans="1:21" x14ac:dyDescent="0.2">
      <c r="A1482" s="167" t="s">
        <v>3066</v>
      </c>
      <c r="B1482" s="167">
        <f t="shared" si="22"/>
        <v>38349</v>
      </c>
      <c r="C1482" s="42">
        <v>6.5696955024747146</v>
      </c>
      <c r="R1482" s="58"/>
      <c r="S1482" s="61"/>
      <c r="T1482" s="63"/>
      <c r="U1482" s="58"/>
    </row>
    <row r="1483" spans="1:21" x14ac:dyDescent="0.2">
      <c r="A1483" s="167" t="s">
        <v>3067</v>
      </c>
      <c r="B1483" s="167">
        <f t="shared" si="22"/>
        <v>38350</v>
      </c>
      <c r="C1483" s="42">
        <v>6.29747326524451</v>
      </c>
      <c r="R1483" s="58"/>
      <c r="S1483" s="61"/>
      <c r="T1483" s="62"/>
      <c r="U1483" s="58"/>
    </row>
    <row r="1484" spans="1:21" x14ac:dyDescent="0.2">
      <c r="A1484" s="167" t="s">
        <v>3068</v>
      </c>
      <c r="B1484" s="167">
        <f t="shared" si="22"/>
        <v>38351</v>
      </c>
      <c r="C1484" s="42">
        <v>6.1785410499676505</v>
      </c>
      <c r="R1484" s="58"/>
      <c r="S1484" s="61"/>
      <c r="T1484" s="62"/>
      <c r="U1484" s="58"/>
    </row>
    <row r="1485" spans="1:21" s="263" customFormat="1" x14ac:dyDescent="0.2">
      <c r="A1485" s="612" t="s">
        <v>3069</v>
      </c>
      <c r="B1485" s="612">
        <f t="shared" si="22"/>
        <v>38352</v>
      </c>
      <c r="C1485" s="615">
        <v>6.1785410499676505</v>
      </c>
      <c r="J1485" s="356"/>
      <c r="R1485" s="613"/>
      <c r="S1485" s="614"/>
      <c r="T1485" s="512"/>
      <c r="U1485" s="613"/>
    </row>
    <row r="1486" spans="1:21" x14ac:dyDescent="0.2">
      <c r="A1486" s="167" t="s">
        <v>3070</v>
      </c>
      <c r="B1486" s="167">
        <f>A1486+1</f>
        <v>38353</v>
      </c>
      <c r="C1486" s="42">
        <v>6.0257128309572305</v>
      </c>
      <c r="R1486" s="58"/>
      <c r="S1486" s="58"/>
      <c r="T1486" s="58"/>
      <c r="U1486" s="58"/>
    </row>
    <row r="1487" spans="1:21" x14ac:dyDescent="0.2">
      <c r="A1487" s="167" t="s">
        <v>3071</v>
      </c>
      <c r="B1487" s="167">
        <f>A1487+1</f>
        <v>38354</v>
      </c>
      <c r="C1487" s="42">
        <v>6.0257128309572305</v>
      </c>
      <c r="R1487" s="58"/>
      <c r="S1487" s="58"/>
      <c r="T1487" s="58"/>
      <c r="U1487" s="58"/>
    </row>
    <row r="1488" spans="1:21" x14ac:dyDescent="0.2">
      <c r="A1488" s="167" t="s">
        <v>3072</v>
      </c>
      <c r="B1488" s="167">
        <f>A1488+1</f>
        <v>38355</v>
      </c>
      <c r="C1488" s="42">
        <v>6.0257128309572305</v>
      </c>
    </row>
    <row r="1489" spans="1:3" x14ac:dyDescent="0.2">
      <c r="A1489" s="167" t="s">
        <v>3073</v>
      </c>
      <c r="B1489" s="167">
        <f>A1489+1</f>
        <v>38356</v>
      </c>
      <c r="C1489" s="42">
        <v>5.5481592780795514</v>
      </c>
    </row>
    <row r="1490" spans="1:3" x14ac:dyDescent="0.2">
      <c r="A1490" s="167" t="s">
        <v>3075</v>
      </c>
      <c r="B1490" s="167">
        <f t="shared" ref="B1490:B1553" si="23">A1490+1</f>
        <v>38357</v>
      </c>
      <c r="C1490" s="42">
        <v>5.7046556042579839</v>
      </c>
    </row>
    <row r="1491" spans="1:3" x14ac:dyDescent="0.2">
      <c r="A1491" s="167" t="s">
        <v>3076</v>
      </c>
      <c r="B1491" s="167">
        <f t="shared" si="23"/>
        <v>38358</v>
      </c>
      <c r="C1491" s="42">
        <v>5.8373932111000988</v>
      </c>
    </row>
    <row r="1492" spans="1:3" x14ac:dyDescent="0.2">
      <c r="A1492" s="167" t="s">
        <v>3077</v>
      </c>
      <c r="B1492" s="167">
        <f t="shared" si="23"/>
        <v>38359</v>
      </c>
      <c r="C1492" s="42">
        <v>5.7824562631210634</v>
      </c>
    </row>
    <row r="1493" spans="1:3" x14ac:dyDescent="0.2">
      <c r="A1493" s="167" t="s">
        <v>3078</v>
      </c>
      <c r="B1493" s="167">
        <f t="shared" si="23"/>
        <v>38360</v>
      </c>
      <c r="C1493" s="42">
        <v>5.8518459904910696</v>
      </c>
    </row>
    <row r="1494" spans="1:3" x14ac:dyDescent="0.2">
      <c r="A1494" s="167" t="s">
        <v>3079</v>
      </c>
      <c r="B1494" s="167">
        <f t="shared" si="23"/>
        <v>38361</v>
      </c>
      <c r="C1494" s="42">
        <v>5.8518459904910696</v>
      </c>
    </row>
    <row r="1495" spans="1:3" x14ac:dyDescent="0.2">
      <c r="A1495" s="167" t="s">
        <v>3080</v>
      </c>
      <c r="B1495" s="167">
        <f t="shared" si="23"/>
        <v>38362</v>
      </c>
      <c r="C1495" s="42">
        <v>5.8518459904910696</v>
      </c>
    </row>
    <row r="1496" spans="1:3" x14ac:dyDescent="0.2">
      <c r="A1496" s="167" t="s">
        <v>3081</v>
      </c>
      <c r="B1496" s="167">
        <f t="shared" si="23"/>
        <v>38363</v>
      </c>
      <c r="C1496" s="42">
        <v>6.242059086839749</v>
      </c>
    </row>
    <row r="1497" spans="1:3" x14ac:dyDescent="0.2">
      <c r="A1497" s="167" t="s">
        <v>3082</v>
      </c>
      <c r="B1497" s="167">
        <f t="shared" si="23"/>
        <v>38364</v>
      </c>
      <c r="C1497" s="42">
        <v>5.9482742851916637</v>
      </c>
    </row>
    <row r="1498" spans="1:3" x14ac:dyDescent="0.2">
      <c r="A1498" s="167" t="s">
        <v>3083</v>
      </c>
      <c r="B1498" s="167">
        <f t="shared" si="23"/>
        <v>38365</v>
      </c>
      <c r="C1498" s="42">
        <v>5.8963442364876686</v>
      </c>
    </row>
    <row r="1499" spans="1:3" x14ac:dyDescent="0.2">
      <c r="A1499" s="167" t="s">
        <v>3084</v>
      </c>
      <c r="B1499" s="167">
        <f t="shared" si="23"/>
        <v>38366</v>
      </c>
      <c r="C1499" s="42">
        <v>6.0542788573872617</v>
      </c>
    </row>
    <row r="1500" spans="1:3" x14ac:dyDescent="0.2">
      <c r="A1500" s="167" t="s">
        <v>3085</v>
      </c>
      <c r="B1500" s="167">
        <f t="shared" si="23"/>
        <v>38367</v>
      </c>
      <c r="C1500" s="42">
        <v>6.4462251123545151</v>
      </c>
    </row>
    <row r="1501" spans="1:3" x14ac:dyDescent="0.2">
      <c r="A1501" s="167" t="s">
        <v>3086</v>
      </c>
      <c r="B1501" s="167">
        <f t="shared" si="23"/>
        <v>38368</v>
      </c>
      <c r="C1501" s="42">
        <v>6.4462251123545151</v>
      </c>
    </row>
    <row r="1502" spans="1:3" x14ac:dyDescent="0.2">
      <c r="A1502" s="167" t="s">
        <v>3087</v>
      </c>
      <c r="B1502" s="167">
        <f t="shared" si="23"/>
        <v>38369</v>
      </c>
      <c r="C1502" s="42">
        <v>6.4462251123545151</v>
      </c>
    </row>
    <row r="1503" spans="1:3" x14ac:dyDescent="0.2">
      <c r="A1503" s="167" t="s">
        <v>3088</v>
      </c>
      <c r="B1503" s="167">
        <f t="shared" si="23"/>
        <v>38370</v>
      </c>
      <c r="C1503" s="42">
        <v>6.4462251123545151</v>
      </c>
    </row>
    <row r="1504" spans="1:3" x14ac:dyDescent="0.2">
      <c r="A1504" s="167" t="s">
        <v>3089</v>
      </c>
      <c r="B1504" s="167">
        <f t="shared" si="23"/>
        <v>38371</v>
      </c>
      <c r="C1504" s="42">
        <v>6.6693232462173313</v>
      </c>
    </row>
    <row r="1505" spans="1:3" x14ac:dyDescent="0.2">
      <c r="A1505" s="167" t="s">
        <v>3090</v>
      </c>
      <c r="B1505" s="167">
        <f t="shared" si="23"/>
        <v>38372</v>
      </c>
      <c r="C1505" s="42">
        <v>6.2178658536585365</v>
      </c>
    </row>
    <row r="1506" spans="1:3" x14ac:dyDescent="0.2">
      <c r="A1506" s="167" t="s">
        <v>3091</v>
      </c>
      <c r="B1506" s="167">
        <f t="shared" si="23"/>
        <v>38373</v>
      </c>
      <c r="C1506" s="42">
        <v>6.2368691922802002</v>
      </c>
    </row>
    <row r="1507" spans="1:3" x14ac:dyDescent="0.2">
      <c r="A1507" s="167" t="s">
        <v>3092</v>
      </c>
      <c r="B1507" s="167">
        <f t="shared" si="23"/>
        <v>38374</v>
      </c>
      <c r="C1507" s="42">
        <v>6.4367008168161934</v>
      </c>
    </row>
    <row r="1508" spans="1:3" x14ac:dyDescent="0.2">
      <c r="A1508" s="167" t="s">
        <v>3093</v>
      </c>
      <c r="B1508" s="167">
        <f t="shared" si="23"/>
        <v>38375</v>
      </c>
      <c r="C1508" s="42">
        <v>6.4281679209783631</v>
      </c>
    </row>
    <row r="1509" spans="1:3" x14ac:dyDescent="0.2">
      <c r="A1509" s="167" t="s">
        <v>3094</v>
      </c>
      <c r="B1509" s="167">
        <f t="shared" si="23"/>
        <v>38376</v>
      </c>
      <c r="C1509" s="42">
        <v>6.4281679209783631</v>
      </c>
    </row>
    <row r="1510" spans="1:3" x14ac:dyDescent="0.2">
      <c r="A1510" s="167" t="s">
        <v>3095</v>
      </c>
      <c r="B1510" s="167">
        <f t="shared" si="23"/>
        <v>38377</v>
      </c>
      <c r="C1510" s="42">
        <v>6.415058988764045</v>
      </c>
    </row>
    <row r="1511" spans="1:3" x14ac:dyDescent="0.2">
      <c r="A1511" s="167" t="s">
        <v>3096</v>
      </c>
      <c r="B1511" s="167">
        <f t="shared" si="23"/>
        <v>38378</v>
      </c>
      <c r="C1511" s="42">
        <v>6.44977079990832</v>
      </c>
    </row>
    <row r="1512" spans="1:3" x14ac:dyDescent="0.2">
      <c r="A1512" s="167" t="s">
        <v>3097</v>
      </c>
      <c r="B1512" s="167">
        <f t="shared" si="23"/>
        <v>38379</v>
      </c>
      <c r="C1512" s="42">
        <v>6.4440215096331483</v>
      </c>
    </row>
    <row r="1513" spans="1:3" x14ac:dyDescent="0.2">
      <c r="A1513" s="167" t="s">
        <v>3098</v>
      </c>
      <c r="B1513" s="167">
        <f t="shared" si="23"/>
        <v>38380</v>
      </c>
      <c r="C1513" s="42">
        <v>6.4897943652849737</v>
      </c>
    </row>
    <row r="1514" spans="1:3" x14ac:dyDescent="0.2">
      <c r="A1514" s="167" t="s">
        <v>3099</v>
      </c>
      <c r="B1514" s="167">
        <f t="shared" si="23"/>
        <v>38381</v>
      </c>
      <c r="C1514" s="42">
        <v>6.2275827266710788</v>
      </c>
    </row>
    <row r="1515" spans="1:3" x14ac:dyDescent="0.2">
      <c r="A1515" s="167" t="s">
        <v>3100</v>
      </c>
      <c r="B1515" s="167">
        <f t="shared" si="23"/>
        <v>38382</v>
      </c>
      <c r="C1515" s="42">
        <v>6.2275827266710788</v>
      </c>
    </row>
    <row r="1516" spans="1:3" x14ac:dyDescent="0.2">
      <c r="A1516" s="167" t="s">
        <v>3101</v>
      </c>
      <c r="B1516" s="167">
        <f t="shared" si="23"/>
        <v>38383</v>
      </c>
      <c r="C1516" s="42">
        <v>6.2275827266710788</v>
      </c>
    </row>
    <row r="1517" spans="1:3" x14ac:dyDescent="0.2">
      <c r="A1517" s="167" t="s">
        <v>3102</v>
      </c>
      <c r="B1517" s="167">
        <f t="shared" si="23"/>
        <v>38384</v>
      </c>
      <c r="C1517" s="42">
        <v>6.1544091493438762</v>
      </c>
    </row>
    <row r="1518" spans="1:3" x14ac:dyDescent="0.2">
      <c r="A1518" s="167" t="s">
        <v>3103</v>
      </c>
      <c r="B1518" s="167">
        <f t="shared" si="23"/>
        <v>38385</v>
      </c>
      <c r="C1518" s="42">
        <v>6.2889871748226307</v>
      </c>
    </row>
    <row r="1519" spans="1:3" x14ac:dyDescent="0.2">
      <c r="A1519" s="167" t="s">
        <v>3104</v>
      </c>
      <c r="B1519" s="167">
        <f t="shared" si="23"/>
        <v>38386</v>
      </c>
      <c r="C1519" s="42">
        <v>6.3821187252085894</v>
      </c>
    </row>
    <row r="1520" spans="1:3" x14ac:dyDescent="0.2">
      <c r="A1520" s="167" t="s">
        <v>3105</v>
      </c>
      <c r="B1520" s="167">
        <f t="shared" si="23"/>
        <v>38387</v>
      </c>
      <c r="C1520" s="42">
        <v>6.2867972350230419</v>
      </c>
    </row>
    <row r="1521" spans="1:3" x14ac:dyDescent="0.2">
      <c r="A1521" s="167" t="s">
        <v>3106</v>
      </c>
      <c r="B1521" s="167">
        <f t="shared" si="23"/>
        <v>38388</v>
      </c>
      <c r="C1521" s="42">
        <v>6.1182928228666809</v>
      </c>
    </row>
    <row r="1522" spans="1:3" x14ac:dyDescent="0.2">
      <c r="A1522" s="167" t="s">
        <v>3107</v>
      </c>
      <c r="B1522" s="167">
        <f t="shared" si="23"/>
        <v>38389</v>
      </c>
      <c r="C1522" s="42">
        <v>6.1182928228666809</v>
      </c>
    </row>
    <row r="1523" spans="1:3" x14ac:dyDescent="0.2">
      <c r="A1523" s="167" t="s">
        <v>3108</v>
      </c>
      <c r="B1523" s="167">
        <f t="shared" si="23"/>
        <v>38390</v>
      </c>
      <c r="C1523" s="42">
        <v>6.1182928228666809</v>
      </c>
    </row>
    <row r="1524" spans="1:3" x14ac:dyDescent="0.2">
      <c r="A1524" s="167" t="s">
        <v>3109</v>
      </c>
      <c r="B1524" s="167">
        <f t="shared" si="23"/>
        <v>38391</v>
      </c>
      <c r="C1524" s="42">
        <v>6.02963514247514</v>
      </c>
    </row>
    <row r="1525" spans="1:3" x14ac:dyDescent="0.2">
      <c r="A1525" s="167" t="s">
        <v>3110</v>
      </c>
      <c r="B1525" s="167">
        <f t="shared" si="23"/>
        <v>38392</v>
      </c>
      <c r="C1525" s="42">
        <v>5.961457632817754</v>
      </c>
    </row>
    <row r="1526" spans="1:3" x14ac:dyDescent="0.2">
      <c r="A1526" s="167" t="s">
        <v>3111</v>
      </c>
      <c r="B1526" s="167">
        <f t="shared" si="23"/>
        <v>38393</v>
      </c>
      <c r="C1526" s="42">
        <v>6.1973718267794924</v>
      </c>
    </row>
    <row r="1527" spans="1:3" x14ac:dyDescent="0.2">
      <c r="A1527" s="167" t="s">
        <v>3112</v>
      </c>
      <c r="B1527" s="167">
        <f t="shared" si="23"/>
        <v>38394</v>
      </c>
      <c r="C1527" s="42">
        <v>6.195683223136891</v>
      </c>
    </row>
    <row r="1528" spans="1:3" x14ac:dyDescent="0.2">
      <c r="A1528" s="167" t="s">
        <v>3113</v>
      </c>
      <c r="B1528" s="167">
        <f t="shared" si="23"/>
        <v>38395</v>
      </c>
      <c r="C1528" s="42">
        <v>6.02304368622449</v>
      </c>
    </row>
    <row r="1529" spans="1:3" x14ac:dyDescent="0.2">
      <c r="A1529" s="167" t="s">
        <v>3114</v>
      </c>
      <c r="B1529" s="167">
        <f t="shared" si="23"/>
        <v>38396</v>
      </c>
      <c r="C1529" s="42">
        <v>6.02304368622449</v>
      </c>
    </row>
    <row r="1530" spans="1:3" x14ac:dyDescent="0.2">
      <c r="A1530" s="167" t="s">
        <v>3115</v>
      </c>
      <c r="B1530" s="167">
        <f t="shared" si="23"/>
        <v>38397</v>
      </c>
      <c r="C1530" s="42">
        <v>6.02304368622449</v>
      </c>
    </row>
    <row r="1531" spans="1:3" x14ac:dyDescent="0.2">
      <c r="A1531" s="167" t="s">
        <v>3116</v>
      </c>
      <c r="B1531" s="167">
        <f t="shared" si="23"/>
        <v>38398</v>
      </c>
      <c r="C1531" s="42">
        <v>5.9421255742725885</v>
      </c>
    </row>
    <row r="1532" spans="1:3" x14ac:dyDescent="0.2">
      <c r="A1532" s="167" t="s">
        <v>3117</v>
      </c>
      <c r="B1532" s="167">
        <f t="shared" si="23"/>
        <v>38399</v>
      </c>
      <c r="C1532" s="42">
        <v>6.0070133520730851</v>
      </c>
    </row>
    <row r="1533" spans="1:3" x14ac:dyDescent="0.2">
      <c r="A1533" s="167" t="s">
        <v>3118</v>
      </c>
      <c r="B1533" s="167">
        <f t="shared" si="23"/>
        <v>38400</v>
      </c>
      <c r="C1533" s="42">
        <v>6.1028230052652894</v>
      </c>
    </row>
    <row r="1534" spans="1:3" x14ac:dyDescent="0.2">
      <c r="A1534" s="167" t="s">
        <v>3119</v>
      </c>
      <c r="B1534" s="167">
        <f t="shared" si="23"/>
        <v>38401</v>
      </c>
      <c r="C1534" s="42">
        <v>6.0522236842105261</v>
      </c>
    </row>
    <row r="1535" spans="1:3" x14ac:dyDescent="0.2">
      <c r="A1535" s="167" t="s">
        <v>3120</v>
      </c>
      <c r="B1535" s="167">
        <f t="shared" si="23"/>
        <v>38402</v>
      </c>
      <c r="C1535" s="42">
        <v>5.8806965792929491</v>
      </c>
    </row>
    <row r="1536" spans="1:3" x14ac:dyDescent="0.2">
      <c r="A1536" s="167" t="s">
        <v>3121</v>
      </c>
      <c r="B1536" s="167">
        <f t="shared" si="23"/>
        <v>38403</v>
      </c>
      <c r="C1536" s="42">
        <v>5.8814079725227328</v>
      </c>
    </row>
    <row r="1537" spans="1:3" x14ac:dyDescent="0.2">
      <c r="A1537" s="167" t="s">
        <v>3122</v>
      </c>
      <c r="B1537" s="167">
        <f t="shared" si="23"/>
        <v>38404</v>
      </c>
      <c r="C1537" s="42">
        <v>5.8814079725227328</v>
      </c>
    </row>
    <row r="1538" spans="1:3" x14ac:dyDescent="0.2">
      <c r="A1538" s="167" t="s">
        <v>3123</v>
      </c>
      <c r="B1538" s="167">
        <f t="shared" si="23"/>
        <v>38405</v>
      </c>
      <c r="C1538" s="42">
        <v>5.8814079725227328</v>
      </c>
    </row>
    <row r="1539" spans="1:3" x14ac:dyDescent="0.2">
      <c r="A1539" s="167" t="s">
        <v>3124</v>
      </c>
      <c r="B1539" s="167">
        <f t="shared" si="23"/>
        <v>38406</v>
      </c>
      <c r="C1539" s="42">
        <v>5.9235378590078325</v>
      </c>
    </row>
    <row r="1540" spans="1:3" x14ac:dyDescent="0.2">
      <c r="A1540" s="167" t="s">
        <v>3125</v>
      </c>
      <c r="B1540" s="167">
        <f t="shared" si="23"/>
        <v>38407</v>
      </c>
      <c r="C1540" s="42">
        <v>6.0293337097684923</v>
      </c>
    </row>
    <row r="1541" spans="1:3" x14ac:dyDescent="0.2">
      <c r="A1541" s="167" t="s">
        <v>3126</v>
      </c>
      <c r="B1541" s="167">
        <f t="shared" si="23"/>
        <v>38408</v>
      </c>
      <c r="C1541" s="42">
        <v>6.3264089347079038</v>
      </c>
    </row>
    <row r="1542" spans="1:3" x14ac:dyDescent="0.2">
      <c r="A1542" s="167" t="s">
        <v>3127</v>
      </c>
      <c r="B1542" s="167">
        <f t="shared" si="23"/>
        <v>38409</v>
      </c>
      <c r="C1542" s="42">
        <v>6.2842039935240148</v>
      </c>
    </row>
    <row r="1543" spans="1:3" x14ac:dyDescent="0.2">
      <c r="A1543" s="167" t="s">
        <v>3128</v>
      </c>
      <c r="B1543" s="167">
        <f t="shared" si="23"/>
        <v>38410</v>
      </c>
      <c r="C1543" s="42">
        <v>6.2842039935240148</v>
      </c>
    </row>
    <row r="1544" spans="1:3" x14ac:dyDescent="0.2">
      <c r="A1544" s="167" t="s">
        <v>3129</v>
      </c>
      <c r="B1544" s="167">
        <f t="shared" si="23"/>
        <v>38411</v>
      </c>
      <c r="C1544" s="42">
        <v>6.2842039935240148</v>
      </c>
    </row>
    <row r="1545" spans="1:3" x14ac:dyDescent="0.2">
      <c r="A1545" s="167" t="s">
        <v>3130</v>
      </c>
      <c r="B1545" s="167">
        <f t="shared" si="23"/>
        <v>38412</v>
      </c>
      <c r="C1545" s="42">
        <v>6.6366967471056864</v>
      </c>
    </row>
    <row r="1546" spans="1:3" x14ac:dyDescent="0.2">
      <c r="A1546" s="167" t="s">
        <v>3131</v>
      </c>
      <c r="B1546" s="167">
        <f t="shared" si="23"/>
        <v>38413</v>
      </c>
      <c r="C1546" s="42">
        <v>6.6410866727843727</v>
      </c>
    </row>
    <row r="1547" spans="1:3" x14ac:dyDescent="0.2">
      <c r="A1547" s="167" t="s">
        <v>3132</v>
      </c>
      <c r="B1547" s="167">
        <f t="shared" si="23"/>
        <v>38414</v>
      </c>
      <c r="C1547" s="42">
        <v>6.59375</v>
      </c>
    </row>
    <row r="1548" spans="1:3" x14ac:dyDescent="0.2">
      <c r="A1548" s="167" t="s">
        <v>3133</v>
      </c>
      <c r="B1548" s="167">
        <f t="shared" si="23"/>
        <v>38415</v>
      </c>
      <c r="C1548" s="42">
        <v>6.7214956467661695</v>
      </c>
    </row>
    <row r="1549" spans="1:3" x14ac:dyDescent="0.2">
      <c r="A1549" s="167" t="s">
        <v>3134</v>
      </c>
      <c r="B1549" s="167">
        <f t="shared" si="23"/>
        <v>38416</v>
      </c>
      <c r="C1549" s="42">
        <v>6.5275172413793108</v>
      </c>
    </row>
    <row r="1550" spans="1:3" x14ac:dyDescent="0.2">
      <c r="A1550" s="167" t="s">
        <v>3135</v>
      </c>
      <c r="B1550" s="167">
        <f t="shared" si="23"/>
        <v>38417</v>
      </c>
      <c r="C1550" s="42">
        <v>6.5275172413793108</v>
      </c>
    </row>
    <row r="1551" spans="1:3" x14ac:dyDescent="0.2">
      <c r="A1551" s="167" t="s">
        <v>3136</v>
      </c>
      <c r="B1551" s="167">
        <f t="shared" si="23"/>
        <v>38418</v>
      </c>
      <c r="C1551" s="42">
        <v>6.5275172413793108</v>
      </c>
    </row>
    <row r="1552" spans="1:3" x14ac:dyDescent="0.2">
      <c r="A1552" s="167" t="s">
        <v>3137</v>
      </c>
      <c r="B1552" s="167">
        <f t="shared" si="23"/>
        <v>38419</v>
      </c>
      <c r="C1552" s="42">
        <v>6.662754997984206</v>
      </c>
    </row>
    <row r="1553" spans="1:3" x14ac:dyDescent="0.2">
      <c r="A1553" s="167" t="s">
        <v>3138</v>
      </c>
      <c r="B1553" s="167">
        <f t="shared" si="23"/>
        <v>38420</v>
      </c>
      <c r="C1553" s="42">
        <v>6.824782001117943</v>
      </c>
    </row>
    <row r="1554" spans="1:3" x14ac:dyDescent="0.2">
      <c r="A1554" s="167" t="s">
        <v>3139</v>
      </c>
      <c r="B1554" s="167">
        <f t="shared" ref="B1554:B1617" si="24">A1554+1</f>
        <v>38421</v>
      </c>
      <c r="C1554" s="42">
        <v>6.9601818023660407</v>
      </c>
    </row>
    <row r="1555" spans="1:3" x14ac:dyDescent="0.2">
      <c r="A1555" s="167" t="s">
        <v>3140</v>
      </c>
      <c r="B1555" s="167">
        <f t="shared" si="24"/>
        <v>38422</v>
      </c>
      <c r="C1555" s="42">
        <v>6.8949929684119429</v>
      </c>
    </row>
    <row r="1556" spans="1:3" x14ac:dyDescent="0.2">
      <c r="A1556" s="167" t="s">
        <v>3141</v>
      </c>
      <c r="B1556" s="167">
        <f t="shared" si="24"/>
        <v>38423</v>
      </c>
      <c r="C1556" s="42">
        <v>6.736848998459168</v>
      </c>
    </row>
    <row r="1557" spans="1:3" x14ac:dyDescent="0.2">
      <c r="A1557" s="167" t="s">
        <v>3142</v>
      </c>
      <c r="B1557" s="167">
        <f t="shared" si="24"/>
        <v>38424</v>
      </c>
      <c r="C1557" s="42">
        <v>6.736848998459168</v>
      </c>
    </row>
    <row r="1558" spans="1:3" x14ac:dyDescent="0.2">
      <c r="A1558" s="167" t="s">
        <v>3143</v>
      </c>
      <c r="B1558" s="167">
        <f t="shared" si="24"/>
        <v>38425</v>
      </c>
      <c r="C1558" s="42">
        <v>6.736848998459168</v>
      </c>
    </row>
    <row r="1559" spans="1:3" x14ac:dyDescent="0.2">
      <c r="A1559" s="167" t="s">
        <v>3144</v>
      </c>
      <c r="B1559" s="167">
        <f t="shared" si="24"/>
        <v>38426</v>
      </c>
      <c r="C1559" s="42">
        <v>6.8628887113951009</v>
      </c>
    </row>
    <row r="1560" spans="1:3" x14ac:dyDescent="0.2">
      <c r="A1560" s="167" t="s">
        <v>3145</v>
      </c>
      <c r="B1560" s="167">
        <f t="shared" si="24"/>
        <v>38427</v>
      </c>
      <c r="C1560" s="42">
        <v>7.1535785994123406</v>
      </c>
    </row>
    <row r="1561" spans="1:3" x14ac:dyDescent="0.2">
      <c r="A1561" s="167" t="s">
        <v>76</v>
      </c>
      <c r="B1561" s="167">
        <f t="shared" si="24"/>
        <v>38428</v>
      </c>
      <c r="C1561" s="42">
        <v>7.0790828701364328</v>
      </c>
    </row>
    <row r="1562" spans="1:3" x14ac:dyDescent="0.2">
      <c r="A1562" s="167" t="s">
        <v>77</v>
      </c>
      <c r="B1562" s="167">
        <f t="shared" si="24"/>
        <v>38429</v>
      </c>
      <c r="C1562" s="42">
        <v>7.2249097331240186</v>
      </c>
    </row>
    <row r="1563" spans="1:3" x14ac:dyDescent="0.2">
      <c r="A1563" s="167" t="s">
        <v>78</v>
      </c>
      <c r="B1563" s="167">
        <f t="shared" si="24"/>
        <v>38430</v>
      </c>
      <c r="C1563" s="42">
        <v>7.1205481091431304</v>
      </c>
    </row>
    <row r="1564" spans="1:3" x14ac:dyDescent="0.2">
      <c r="A1564" s="167" t="s">
        <v>79</v>
      </c>
      <c r="B1564" s="167">
        <f t="shared" si="24"/>
        <v>38431</v>
      </c>
      <c r="C1564" s="42">
        <v>7.1205481091431304</v>
      </c>
    </row>
    <row r="1565" spans="1:3" x14ac:dyDescent="0.2">
      <c r="A1565" s="167" t="s">
        <v>80</v>
      </c>
      <c r="B1565" s="167">
        <f t="shared" si="24"/>
        <v>38432</v>
      </c>
      <c r="C1565" s="42">
        <v>7.1205481091431304</v>
      </c>
    </row>
    <row r="1566" spans="1:3" x14ac:dyDescent="0.2">
      <c r="A1566" s="167" t="s">
        <v>81</v>
      </c>
      <c r="B1566" s="167">
        <f t="shared" si="24"/>
        <v>38433</v>
      </c>
      <c r="C1566" s="42">
        <v>7.1722579887218041</v>
      </c>
    </row>
    <row r="1567" spans="1:3" x14ac:dyDescent="0.2">
      <c r="A1567" s="167" t="s">
        <v>82</v>
      </c>
      <c r="B1567" s="167">
        <f t="shared" si="24"/>
        <v>38434</v>
      </c>
      <c r="C1567" s="42">
        <v>7.2578049555273187</v>
      </c>
    </row>
    <row r="1568" spans="1:3" x14ac:dyDescent="0.2">
      <c r="A1568" s="167" t="s">
        <v>83</v>
      </c>
      <c r="B1568" s="167">
        <f t="shared" si="24"/>
        <v>38435</v>
      </c>
      <c r="C1568" s="42">
        <v>7.0987970918704564</v>
      </c>
    </row>
    <row r="1569" spans="1:3" x14ac:dyDescent="0.2">
      <c r="A1569" s="167" t="s">
        <v>84</v>
      </c>
      <c r="B1569" s="167">
        <f t="shared" si="24"/>
        <v>38436</v>
      </c>
      <c r="C1569" s="42">
        <v>7.081344458438287</v>
      </c>
    </row>
    <row r="1570" spans="1:3" x14ac:dyDescent="0.2">
      <c r="A1570" s="167" t="s">
        <v>85</v>
      </c>
      <c r="B1570" s="167">
        <f t="shared" si="24"/>
        <v>38437</v>
      </c>
      <c r="C1570" s="42">
        <v>7.081344458438287</v>
      </c>
    </row>
    <row r="1571" spans="1:3" x14ac:dyDescent="0.2">
      <c r="A1571" s="167" t="s">
        <v>86</v>
      </c>
      <c r="B1571" s="167">
        <f t="shared" si="24"/>
        <v>38438</v>
      </c>
      <c r="C1571" s="42">
        <v>7.081344458438287</v>
      </c>
    </row>
    <row r="1572" spans="1:3" x14ac:dyDescent="0.2">
      <c r="A1572" s="167" t="s">
        <v>87</v>
      </c>
      <c r="B1572" s="167">
        <f t="shared" si="24"/>
        <v>38439</v>
      </c>
      <c r="C1572" s="42">
        <v>7.081344458438287</v>
      </c>
    </row>
    <row r="1573" spans="1:3" x14ac:dyDescent="0.2">
      <c r="A1573" s="167" t="s">
        <v>88</v>
      </c>
      <c r="B1573" s="167">
        <f t="shared" si="24"/>
        <v>38440</v>
      </c>
      <c r="C1573" s="42">
        <v>6.9372815210140093</v>
      </c>
    </row>
    <row r="1574" spans="1:3" x14ac:dyDescent="0.2">
      <c r="A1574" s="167" t="s">
        <v>89</v>
      </c>
      <c r="B1574" s="167">
        <f t="shared" si="24"/>
        <v>38441</v>
      </c>
      <c r="C1574" s="42">
        <v>6.9406007250129464</v>
      </c>
    </row>
    <row r="1575" spans="1:3" x14ac:dyDescent="0.2">
      <c r="A1575" s="167" t="s">
        <v>90</v>
      </c>
      <c r="B1575" s="167">
        <f t="shared" si="24"/>
        <v>38442</v>
      </c>
      <c r="C1575" s="42">
        <v>7.1746246228409873</v>
      </c>
    </row>
    <row r="1576" spans="1:3" x14ac:dyDescent="0.2">
      <c r="A1576" s="167" t="s">
        <v>91</v>
      </c>
      <c r="B1576" s="167">
        <f t="shared" si="24"/>
        <v>38443</v>
      </c>
      <c r="C1576" s="42">
        <v>7.4781146711635751</v>
      </c>
    </row>
    <row r="1577" spans="1:3" x14ac:dyDescent="0.2">
      <c r="A1577" s="167" t="s">
        <v>92</v>
      </c>
      <c r="B1577" s="167">
        <f t="shared" si="24"/>
        <v>38444</v>
      </c>
      <c r="C1577" s="42">
        <v>7.5820093749295756</v>
      </c>
    </row>
    <row r="1578" spans="1:3" x14ac:dyDescent="0.2">
      <c r="A1578" s="167" t="s">
        <v>93</v>
      </c>
      <c r="B1578" s="167">
        <f t="shared" si="24"/>
        <v>38445</v>
      </c>
      <c r="C1578" s="42">
        <v>7.5820093749295756</v>
      </c>
    </row>
    <row r="1579" spans="1:3" x14ac:dyDescent="0.2">
      <c r="A1579" s="167" t="s">
        <v>94</v>
      </c>
      <c r="B1579" s="167">
        <f t="shared" si="24"/>
        <v>38446</v>
      </c>
      <c r="C1579" s="42">
        <v>7.5820093749295756</v>
      </c>
    </row>
    <row r="1580" spans="1:3" x14ac:dyDescent="0.2">
      <c r="A1580" s="167" t="s">
        <v>95</v>
      </c>
      <c r="B1580" s="167">
        <f t="shared" si="24"/>
        <v>38447</v>
      </c>
      <c r="C1580" s="42">
        <v>7.7952650146274305</v>
      </c>
    </row>
    <row r="1581" spans="1:3" x14ac:dyDescent="0.2">
      <c r="A1581" s="167" t="s">
        <v>96</v>
      </c>
      <c r="B1581" s="167">
        <f t="shared" si="24"/>
        <v>38448</v>
      </c>
      <c r="C1581" s="42">
        <v>7.4448184818481851</v>
      </c>
    </row>
    <row r="1582" spans="1:3" x14ac:dyDescent="0.2">
      <c r="A1582" s="167" t="s">
        <v>97</v>
      </c>
      <c r="B1582" s="167">
        <f t="shared" si="24"/>
        <v>38449</v>
      </c>
      <c r="C1582" s="42">
        <v>7.4664363030807657</v>
      </c>
    </row>
    <row r="1583" spans="1:3" x14ac:dyDescent="0.2">
      <c r="A1583" s="167" t="s">
        <v>98</v>
      </c>
      <c r="B1583" s="167">
        <f t="shared" si="24"/>
        <v>38450</v>
      </c>
      <c r="C1583" s="42">
        <v>7.521640821458508</v>
      </c>
    </row>
    <row r="1584" spans="1:3" x14ac:dyDescent="0.2">
      <c r="A1584" s="167" t="s">
        <v>99</v>
      </c>
      <c r="B1584" s="167">
        <f t="shared" si="24"/>
        <v>38451</v>
      </c>
      <c r="C1584" s="42">
        <v>7.2645688677104605</v>
      </c>
    </row>
    <row r="1585" spans="1:3" x14ac:dyDescent="0.2">
      <c r="A1585" s="167" t="s">
        <v>100</v>
      </c>
      <c r="B1585" s="167">
        <f t="shared" si="24"/>
        <v>38452</v>
      </c>
      <c r="C1585" s="42">
        <v>7.2645688677104605</v>
      </c>
    </row>
    <row r="1586" spans="1:3" x14ac:dyDescent="0.2">
      <c r="A1586" s="167" t="s">
        <v>101</v>
      </c>
      <c r="B1586" s="167">
        <f t="shared" si="24"/>
        <v>38453</v>
      </c>
      <c r="C1586" s="42">
        <v>7.2645688677104605</v>
      </c>
    </row>
    <row r="1587" spans="1:3" x14ac:dyDescent="0.2">
      <c r="A1587" s="167" t="s">
        <v>102</v>
      </c>
      <c r="B1587" s="167">
        <f t="shared" si="24"/>
        <v>38454</v>
      </c>
      <c r="C1587" s="42">
        <v>7.1809180790960454</v>
      </c>
    </row>
    <row r="1588" spans="1:3" x14ac:dyDescent="0.2">
      <c r="A1588" s="167" t="s">
        <v>103</v>
      </c>
      <c r="B1588" s="167">
        <f t="shared" si="24"/>
        <v>38455</v>
      </c>
      <c r="C1588" s="42">
        <v>7.344542831105711</v>
      </c>
    </row>
    <row r="1589" spans="1:3" x14ac:dyDescent="0.2">
      <c r="A1589" s="167" t="s">
        <v>104</v>
      </c>
      <c r="B1589" s="167">
        <f t="shared" si="24"/>
        <v>38456</v>
      </c>
      <c r="C1589" s="42">
        <v>7.0684891936824608</v>
      </c>
    </row>
    <row r="1590" spans="1:3" x14ac:dyDescent="0.2">
      <c r="A1590" s="167" t="s">
        <v>105</v>
      </c>
      <c r="B1590" s="167">
        <f t="shared" si="24"/>
        <v>38457</v>
      </c>
      <c r="C1590" s="42">
        <v>7.0138197699190457</v>
      </c>
    </row>
    <row r="1591" spans="1:3" x14ac:dyDescent="0.2">
      <c r="A1591" s="167" t="s">
        <v>106</v>
      </c>
      <c r="B1591" s="167">
        <f t="shared" si="24"/>
        <v>38458</v>
      </c>
      <c r="C1591" s="42">
        <v>6.9482394736842101</v>
      </c>
    </row>
    <row r="1592" spans="1:3" x14ac:dyDescent="0.2">
      <c r="A1592" s="167" t="s">
        <v>107</v>
      </c>
      <c r="B1592" s="167">
        <f t="shared" si="24"/>
        <v>38459</v>
      </c>
      <c r="C1592" s="42">
        <v>6.9482394736842101</v>
      </c>
    </row>
    <row r="1593" spans="1:3" x14ac:dyDescent="0.2">
      <c r="A1593" s="167" t="s">
        <v>108</v>
      </c>
      <c r="B1593" s="167">
        <f t="shared" si="24"/>
        <v>38460</v>
      </c>
      <c r="C1593" s="42">
        <v>6.9482394736842101</v>
      </c>
    </row>
    <row r="1594" spans="1:3" x14ac:dyDescent="0.2">
      <c r="A1594" s="167" t="s">
        <v>109</v>
      </c>
      <c r="B1594" s="167">
        <f t="shared" si="24"/>
        <v>38461</v>
      </c>
      <c r="C1594" s="42">
        <v>6.9555785371702639</v>
      </c>
    </row>
    <row r="1595" spans="1:3" x14ac:dyDescent="0.2">
      <c r="A1595" s="167" t="s">
        <v>110</v>
      </c>
      <c r="B1595" s="167">
        <f t="shared" si="24"/>
        <v>38462</v>
      </c>
      <c r="C1595" s="42">
        <v>7.018827143637357</v>
      </c>
    </row>
    <row r="1596" spans="1:3" x14ac:dyDescent="0.2">
      <c r="A1596" s="167" t="s">
        <v>111</v>
      </c>
      <c r="B1596" s="167">
        <f t="shared" si="24"/>
        <v>38463</v>
      </c>
      <c r="C1596" s="42">
        <v>7.1002806969026553</v>
      </c>
    </row>
    <row r="1597" spans="1:3" x14ac:dyDescent="0.2">
      <c r="A1597" s="167" t="s">
        <v>112</v>
      </c>
      <c r="B1597" s="167">
        <f t="shared" si="24"/>
        <v>38464</v>
      </c>
      <c r="C1597" s="42">
        <v>6.9257271669575333</v>
      </c>
    </row>
    <row r="1598" spans="1:3" x14ac:dyDescent="0.2">
      <c r="A1598" s="167" t="s">
        <v>113</v>
      </c>
      <c r="B1598" s="167">
        <f t="shared" si="24"/>
        <v>38465</v>
      </c>
      <c r="C1598" s="42">
        <v>7.0572756307888858</v>
      </c>
    </row>
    <row r="1599" spans="1:3" x14ac:dyDescent="0.2">
      <c r="A1599" s="167" t="s">
        <v>114</v>
      </c>
      <c r="B1599" s="167">
        <f t="shared" si="24"/>
        <v>38466</v>
      </c>
      <c r="C1599" s="42">
        <v>7.0572756307888858</v>
      </c>
    </row>
    <row r="1600" spans="1:3" x14ac:dyDescent="0.2">
      <c r="A1600" s="167" t="s">
        <v>115</v>
      </c>
      <c r="B1600" s="167">
        <f t="shared" si="24"/>
        <v>38467</v>
      </c>
      <c r="C1600" s="42">
        <v>7.0572756307888858</v>
      </c>
    </row>
    <row r="1601" spans="1:3" x14ac:dyDescent="0.2">
      <c r="A1601" s="167" t="s">
        <v>116</v>
      </c>
      <c r="B1601" s="167">
        <f t="shared" si="24"/>
        <v>38468</v>
      </c>
      <c r="C1601" s="42">
        <v>7.2697935943060497</v>
      </c>
    </row>
    <row r="1602" spans="1:3" x14ac:dyDescent="0.2">
      <c r="A1602" s="167" t="s">
        <v>117</v>
      </c>
      <c r="B1602" s="167">
        <f t="shared" si="24"/>
        <v>38469</v>
      </c>
      <c r="C1602" s="42">
        <v>7.0777122102513879</v>
      </c>
    </row>
    <row r="1603" spans="1:3" x14ac:dyDescent="0.2">
      <c r="A1603" s="167" t="s">
        <v>118</v>
      </c>
      <c r="B1603" s="167">
        <f t="shared" si="24"/>
        <v>38470</v>
      </c>
      <c r="C1603" s="42">
        <v>7.1046102796466659</v>
      </c>
    </row>
    <row r="1604" spans="1:3" x14ac:dyDescent="0.2">
      <c r="A1604" s="167" t="s">
        <v>119</v>
      </c>
      <c r="B1604" s="167">
        <f t="shared" si="24"/>
        <v>38471</v>
      </c>
      <c r="C1604" s="42">
        <v>6.6507183908045979</v>
      </c>
    </row>
    <row r="1605" spans="1:3" x14ac:dyDescent="0.2">
      <c r="A1605" s="167" t="s">
        <v>120</v>
      </c>
      <c r="B1605" s="167">
        <f t="shared" si="24"/>
        <v>38472</v>
      </c>
      <c r="C1605" s="42">
        <v>6.6507183908045979</v>
      </c>
    </row>
    <row r="1606" spans="1:3" x14ac:dyDescent="0.2">
      <c r="A1606" s="167" t="s">
        <v>121</v>
      </c>
      <c r="B1606" s="167">
        <f t="shared" si="24"/>
        <v>38473</v>
      </c>
      <c r="C1606" s="42">
        <v>6.6625934945675942</v>
      </c>
    </row>
    <row r="1607" spans="1:3" x14ac:dyDescent="0.2">
      <c r="A1607" s="167" t="s">
        <v>122</v>
      </c>
      <c r="B1607" s="167">
        <f t="shared" si="24"/>
        <v>38474</v>
      </c>
      <c r="C1607" s="42">
        <v>6.6409698324022344</v>
      </c>
    </row>
    <row r="1608" spans="1:3" x14ac:dyDescent="0.2">
      <c r="A1608" s="167" t="s">
        <v>123</v>
      </c>
      <c r="B1608" s="167">
        <f t="shared" si="24"/>
        <v>38475</v>
      </c>
      <c r="C1608" s="42">
        <v>6.6409698324022344</v>
      </c>
    </row>
    <row r="1609" spans="1:3" x14ac:dyDescent="0.2">
      <c r="A1609" s="167" t="s">
        <v>124</v>
      </c>
      <c r="B1609" s="167">
        <f t="shared" si="24"/>
        <v>38476</v>
      </c>
      <c r="C1609" s="42">
        <v>6.5121755027422301</v>
      </c>
    </row>
    <row r="1610" spans="1:3" x14ac:dyDescent="0.2">
      <c r="A1610" s="167" t="s">
        <v>125</v>
      </c>
      <c r="B1610" s="167">
        <f t="shared" si="24"/>
        <v>38477</v>
      </c>
      <c r="C1610" s="42">
        <v>6.6104997525977236</v>
      </c>
    </row>
    <row r="1611" spans="1:3" x14ac:dyDescent="0.2">
      <c r="A1611" s="167" t="s">
        <v>126</v>
      </c>
      <c r="B1611" s="167">
        <f t="shared" si="24"/>
        <v>38478</v>
      </c>
      <c r="C1611" s="42">
        <v>6.4906213704994196</v>
      </c>
    </row>
    <row r="1612" spans="1:3" x14ac:dyDescent="0.2">
      <c r="A1612" s="167" t="s">
        <v>127</v>
      </c>
      <c r="B1612" s="167">
        <f t="shared" si="24"/>
        <v>38479</v>
      </c>
      <c r="C1612" s="42">
        <v>6.6478448731501061</v>
      </c>
    </row>
    <row r="1613" spans="1:3" x14ac:dyDescent="0.2">
      <c r="A1613" s="167" t="s">
        <v>128</v>
      </c>
      <c r="B1613" s="167">
        <f t="shared" si="24"/>
        <v>38480</v>
      </c>
      <c r="C1613" s="42">
        <v>6.6675775654957201</v>
      </c>
    </row>
    <row r="1614" spans="1:3" x14ac:dyDescent="0.2">
      <c r="A1614" s="167" t="s">
        <v>129</v>
      </c>
      <c r="B1614" s="167">
        <f t="shared" si="24"/>
        <v>38481</v>
      </c>
      <c r="C1614" s="42">
        <v>6.6675775654957201</v>
      </c>
    </row>
    <row r="1615" spans="1:3" x14ac:dyDescent="0.2">
      <c r="A1615" s="167" t="s">
        <v>130</v>
      </c>
      <c r="B1615" s="167">
        <f t="shared" si="24"/>
        <v>38482</v>
      </c>
      <c r="C1615" s="42">
        <v>6.6675775654957201</v>
      </c>
    </row>
    <row r="1616" spans="1:3" x14ac:dyDescent="0.2">
      <c r="A1616" s="167" t="s">
        <v>131</v>
      </c>
      <c r="B1616" s="167">
        <f t="shared" si="24"/>
        <v>38483</v>
      </c>
      <c r="C1616" s="42">
        <v>6.5599446494464946</v>
      </c>
    </row>
    <row r="1617" spans="1:3" x14ac:dyDescent="0.2">
      <c r="A1617" s="167" t="s">
        <v>132</v>
      </c>
      <c r="B1617" s="167">
        <f t="shared" si="24"/>
        <v>38484</v>
      </c>
      <c r="C1617" s="42">
        <v>6.6734102363573164</v>
      </c>
    </row>
    <row r="1618" spans="1:3" x14ac:dyDescent="0.2">
      <c r="A1618" s="167" t="s">
        <v>133</v>
      </c>
      <c r="B1618" s="167">
        <f t="shared" ref="B1618:B1681" si="25">A1618+1</f>
        <v>38485</v>
      </c>
      <c r="C1618" s="42">
        <v>6.6401148683531233</v>
      </c>
    </row>
    <row r="1619" spans="1:3" x14ac:dyDescent="0.2">
      <c r="A1619" s="167" t="s">
        <v>134</v>
      </c>
      <c r="B1619" s="167">
        <f t="shared" si="25"/>
        <v>38486</v>
      </c>
      <c r="C1619" s="42">
        <v>6.6261829146025004</v>
      </c>
    </row>
    <row r="1620" spans="1:3" x14ac:dyDescent="0.2">
      <c r="A1620" s="167" t="s">
        <v>135</v>
      </c>
      <c r="B1620" s="167">
        <f t="shared" si="25"/>
        <v>38487</v>
      </c>
      <c r="C1620" s="42">
        <v>6.4682765667574929</v>
      </c>
    </row>
    <row r="1621" spans="1:3" x14ac:dyDescent="0.2">
      <c r="A1621" s="167" t="s">
        <v>136</v>
      </c>
      <c r="B1621" s="167">
        <f t="shared" si="25"/>
        <v>38488</v>
      </c>
      <c r="C1621" s="42">
        <v>6.4682765667574929</v>
      </c>
    </row>
    <row r="1622" spans="1:3" x14ac:dyDescent="0.2">
      <c r="A1622" s="167" t="s">
        <v>137</v>
      </c>
      <c r="B1622" s="167">
        <f t="shared" si="25"/>
        <v>38489</v>
      </c>
      <c r="C1622" s="42">
        <v>6.4682765667574929</v>
      </c>
    </row>
    <row r="1623" spans="1:3" x14ac:dyDescent="0.2">
      <c r="A1623" s="167" t="s">
        <v>138</v>
      </c>
      <c r="B1623" s="167">
        <f t="shared" si="25"/>
        <v>38490</v>
      </c>
      <c r="C1623" s="42">
        <v>6.4521235102925241</v>
      </c>
    </row>
    <row r="1624" spans="1:3" x14ac:dyDescent="0.2">
      <c r="A1624" s="167" t="s">
        <v>139</v>
      </c>
      <c r="B1624" s="167">
        <f t="shared" si="25"/>
        <v>38491</v>
      </c>
      <c r="C1624" s="42">
        <v>6.4134983127109111</v>
      </c>
    </row>
    <row r="1625" spans="1:3" x14ac:dyDescent="0.2">
      <c r="A1625" s="167" t="s">
        <v>140</v>
      </c>
      <c r="B1625" s="167">
        <f t="shared" si="25"/>
        <v>38492</v>
      </c>
      <c r="C1625" s="42">
        <v>6.5027099900596426</v>
      </c>
    </row>
    <row r="1626" spans="1:3" x14ac:dyDescent="0.2">
      <c r="A1626" s="167" t="s">
        <v>141</v>
      </c>
      <c r="B1626" s="167">
        <f t="shared" si="25"/>
        <v>38493</v>
      </c>
      <c r="C1626" s="42">
        <v>6.390817836010144</v>
      </c>
    </row>
    <row r="1627" spans="1:3" x14ac:dyDescent="0.2">
      <c r="A1627" s="167" t="s">
        <v>142</v>
      </c>
      <c r="B1627" s="167">
        <f t="shared" si="25"/>
        <v>38494</v>
      </c>
      <c r="C1627" s="42">
        <v>6.3633716797605686</v>
      </c>
    </row>
    <row r="1628" spans="1:3" x14ac:dyDescent="0.2">
      <c r="A1628" s="167" t="s">
        <v>143</v>
      </c>
      <c r="B1628" s="167">
        <f t="shared" si="25"/>
        <v>38495</v>
      </c>
      <c r="C1628" s="42">
        <v>6.3633716797605686</v>
      </c>
    </row>
    <row r="1629" spans="1:3" x14ac:dyDescent="0.2">
      <c r="A1629" s="167" t="s">
        <v>144</v>
      </c>
      <c r="B1629" s="167">
        <f t="shared" si="25"/>
        <v>38496</v>
      </c>
      <c r="C1629" s="42">
        <v>6.3633716797605686</v>
      </c>
    </row>
    <row r="1630" spans="1:3" x14ac:dyDescent="0.2">
      <c r="A1630" s="167" t="s">
        <v>145</v>
      </c>
      <c r="B1630" s="167">
        <f t="shared" si="25"/>
        <v>38497</v>
      </c>
      <c r="C1630" s="42">
        <v>6.3471321989528793</v>
      </c>
    </row>
    <row r="1631" spans="1:3" x14ac:dyDescent="0.2">
      <c r="A1631" s="167" t="s">
        <v>146</v>
      </c>
      <c r="B1631" s="167">
        <f t="shared" si="25"/>
        <v>38498</v>
      </c>
      <c r="C1631" s="42">
        <v>6.4528930885529157</v>
      </c>
    </row>
    <row r="1632" spans="1:3" x14ac:dyDescent="0.2">
      <c r="A1632" s="167" t="s">
        <v>147</v>
      </c>
      <c r="B1632" s="167">
        <f t="shared" si="25"/>
        <v>38499</v>
      </c>
      <c r="C1632" s="42">
        <v>6.3282080200501252</v>
      </c>
    </row>
    <row r="1633" spans="1:3" x14ac:dyDescent="0.2">
      <c r="A1633" s="167" t="s">
        <v>148</v>
      </c>
      <c r="B1633" s="167">
        <f t="shared" si="25"/>
        <v>38500</v>
      </c>
      <c r="C1633" s="42">
        <v>6.2985084967320262</v>
      </c>
    </row>
    <row r="1634" spans="1:3" x14ac:dyDescent="0.2">
      <c r="A1634" s="167" t="s">
        <v>149</v>
      </c>
      <c r="B1634" s="167">
        <f t="shared" si="25"/>
        <v>38501</v>
      </c>
      <c r="C1634" s="42">
        <v>6.2250244728915662</v>
      </c>
    </row>
    <row r="1635" spans="1:3" x14ac:dyDescent="0.2">
      <c r="A1635" s="167" t="s">
        <v>150</v>
      </c>
      <c r="B1635" s="167">
        <f t="shared" si="25"/>
        <v>38502</v>
      </c>
      <c r="C1635" s="42">
        <v>6.2250244728915662</v>
      </c>
    </row>
    <row r="1636" spans="1:3" x14ac:dyDescent="0.2">
      <c r="A1636" s="167" t="s">
        <v>151</v>
      </c>
      <c r="B1636" s="167">
        <f t="shared" si="25"/>
        <v>38503</v>
      </c>
      <c r="C1636" s="42">
        <v>6.2250244728915662</v>
      </c>
    </row>
    <row r="1637" spans="1:3" x14ac:dyDescent="0.2">
      <c r="A1637" s="167" t="s">
        <v>152</v>
      </c>
      <c r="B1637" s="167">
        <f t="shared" si="25"/>
        <v>38504</v>
      </c>
      <c r="C1637" s="42">
        <v>6.32</v>
      </c>
    </row>
    <row r="1638" spans="1:3" x14ac:dyDescent="0.2">
      <c r="A1638" s="167" t="s">
        <v>154</v>
      </c>
      <c r="B1638" s="167">
        <f t="shared" si="25"/>
        <v>38505</v>
      </c>
      <c r="C1638" s="42">
        <v>6.3666375724801423</v>
      </c>
    </row>
    <row r="1639" spans="1:3" x14ac:dyDescent="0.2">
      <c r="A1639" s="167" t="s">
        <v>155</v>
      </c>
      <c r="B1639" s="167">
        <f t="shared" si="25"/>
        <v>38506</v>
      </c>
      <c r="C1639" s="42">
        <v>6.6418631479140329</v>
      </c>
    </row>
    <row r="1640" spans="1:3" x14ac:dyDescent="0.2">
      <c r="A1640" s="167" t="s">
        <v>156</v>
      </c>
      <c r="B1640" s="167">
        <f t="shared" si="25"/>
        <v>38507</v>
      </c>
      <c r="C1640" s="42">
        <v>6.6555658578856152</v>
      </c>
    </row>
    <row r="1641" spans="1:3" x14ac:dyDescent="0.2">
      <c r="A1641" s="167" t="s">
        <v>157</v>
      </c>
      <c r="B1641" s="167">
        <f t="shared" si="25"/>
        <v>38508</v>
      </c>
      <c r="C1641" s="42">
        <v>6.6555658578856152</v>
      </c>
    </row>
    <row r="1642" spans="1:3" x14ac:dyDescent="0.2">
      <c r="A1642" s="167" t="s">
        <v>158</v>
      </c>
      <c r="B1642" s="167">
        <f t="shared" si="25"/>
        <v>38509</v>
      </c>
      <c r="C1642" s="42">
        <v>6.6555658578856152</v>
      </c>
    </row>
    <row r="1643" spans="1:3" x14ac:dyDescent="0.2">
      <c r="A1643" s="167" t="s">
        <v>159</v>
      </c>
      <c r="B1643" s="167">
        <f t="shared" si="25"/>
        <v>38510</v>
      </c>
      <c r="C1643" s="42">
        <v>7.0560980254059471</v>
      </c>
    </row>
    <row r="1644" spans="1:3" x14ac:dyDescent="0.2">
      <c r="A1644" s="167" t="s">
        <v>160</v>
      </c>
      <c r="B1644" s="167">
        <f t="shared" si="25"/>
        <v>38511</v>
      </c>
      <c r="C1644" s="42">
        <v>7.1320516605166056</v>
      </c>
    </row>
    <row r="1645" spans="1:3" x14ac:dyDescent="0.2">
      <c r="A1645" s="167" t="s">
        <v>161</v>
      </c>
      <c r="B1645" s="167">
        <f t="shared" si="25"/>
        <v>38512</v>
      </c>
      <c r="C1645" s="42">
        <v>7.2180731102850064</v>
      </c>
    </row>
    <row r="1646" spans="1:3" x14ac:dyDescent="0.2">
      <c r="A1646" s="167" t="s">
        <v>162</v>
      </c>
      <c r="B1646" s="167">
        <f t="shared" si="25"/>
        <v>38513</v>
      </c>
      <c r="C1646" s="42">
        <v>7.056185369590195</v>
      </c>
    </row>
    <row r="1647" spans="1:3" x14ac:dyDescent="0.2">
      <c r="A1647" s="167" t="s">
        <v>163</v>
      </c>
      <c r="B1647" s="167">
        <f t="shared" si="25"/>
        <v>38514</v>
      </c>
      <c r="C1647" s="42">
        <v>7.0938668752172402</v>
      </c>
    </row>
    <row r="1648" spans="1:3" x14ac:dyDescent="0.2">
      <c r="A1648" s="167" t="s">
        <v>164</v>
      </c>
      <c r="B1648" s="167">
        <f t="shared" si="25"/>
        <v>38515</v>
      </c>
      <c r="C1648" s="42">
        <v>7.0938668752172402</v>
      </c>
    </row>
    <row r="1649" spans="1:3" x14ac:dyDescent="0.2">
      <c r="A1649" s="167" t="s">
        <v>165</v>
      </c>
      <c r="B1649" s="167">
        <f t="shared" si="25"/>
        <v>38516</v>
      </c>
      <c r="C1649" s="42">
        <v>7.0938668752172402</v>
      </c>
    </row>
    <row r="1650" spans="1:3" x14ac:dyDescent="0.2">
      <c r="A1650" s="167" t="s">
        <v>166</v>
      </c>
      <c r="B1650" s="167">
        <f t="shared" si="25"/>
        <v>38517</v>
      </c>
      <c r="C1650" s="42">
        <v>7.0787854609929077</v>
      </c>
    </row>
    <row r="1651" spans="1:3" x14ac:dyDescent="0.2">
      <c r="A1651" s="167" t="s">
        <v>167</v>
      </c>
      <c r="B1651" s="167">
        <f t="shared" si="25"/>
        <v>38518</v>
      </c>
      <c r="C1651" s="42">
        <v>7.320946748757831</v>
      </c>
    </row>
    <row r="1652" spans="1:3" x14ac:dyDescent="0.2">
      <c r="A1652" s="167" t="s">
        <v>168</v>
      </c>
      <c r="B1652" s="167">
        <f t="shared" si="25"/>
        <v>38519</v>
      </c>
      <c r="C1652" s="42">
        <v>7.3913145428706777</v>
      </c>
    </row>
    <row r="1653" spans="1:3" x14ac:dyDescent="0.2">
      <c r="A1653" s="167" t="s">
        <v>169</v>
      </c>
      <c r="B1653" s="167">
        <f t="shared" si="25"/>
        <v>38520</v>
      </c>
      <c r="C1653" s="42">
        <v>7.4060476136104132</v>
      </c>
    </row>
    <row r="1654" spans="1:3" x14ac:dyDescent="0.2">
      <c r="A1654" s="167" t="s">
        <v>170</v>
      </c>
      <c r="B1654" s="167">
        <f t="shared" si="25"/>
        <v>38521</v>
      </c>
      <c r="C1654" s="42">
        <v>7.6028975819714057</v>
      </c>
    </row>
    <row r="1655" spans="1:3" x14ac:dyDescent="0.2">
      <c r="A1655" s="167" t="s">
        <v>171</v>
      </c>
      <c r="B1655" s="167">
        <f t="shared" si="25"/>
        <v>38522</v>
      </c>
      <c r="C1655" s="42">
        <v>7.6028975819714057</v>
      </c>
    </row>
    <row r="1656" spans="1:3" x14ac:dyDescent="0.2">
      <c r="A1656" s="167" t="s">
        <v>172</v>
      </c>
      <c r="B1656" s="167">
        <f t="shared" si="25"/>
        <v>38523</v>
      </c>
      <c r="C1656" s="42">
        <v>7.6028975819714057</v>
      </c>
    </row>
    <row r="1657" spans="1:3" x14ac:dyDescent="0.2">
      <c r="A1657" s="167" t="s">
        <v>173</v>
      </c>
      <c r="B1657" s="167">
        <f t="shared" si="25"/>
        <v>38524</v>
      </c>
      <c r="C1657" s="42">
        <v>7.8212332468655426</v>
      </c>
    </row>
    <row r="1658" spans="1:3" x14ac:dyDescent="0.2">
      <c r="A1658" s="167" t="s">
        <v>174</v>
      </c>
      <c r="B1658" s="167">
        <f t="shared" si="25"/>
        <v>38525</v>
      </c>
      <c r="C1658" s="42">
        <v>7.468336956521739</v>
      </c>
    </row>
    <row r="1659" spans="1:3" x14ac:dyDescent="0.2">
      <c r="A1659" s="167" t="s">
        <v>175</v>
      </c>
      <c r="B1659" s="167">
        <f t="shared" si="25"/>
        <v>38526</v>
      </c>
      <c r="C1659" s="42">
        <v>7.3937061260082846</v>
      </c>
    </row>
    <row r="1660" spans="1:3" x14ac:dyDescent="0.2">
      <c r="A1660" s="167" t="s">
        <v>176</v>
      </c>
      <c r="B1660" s="167">
        <f t="shared" si="25"/>
        <v>38527</v>
      </c>
      <c r="C1660" s="42">
        <v>7.5065015390534819</v>
      </c>
    </row>
    <row r="1661" spans="1:3" x14ac:dyDescent="0.2">
      <c r="A1661" s="167" t="s">
        <v>177</v>
      </c>
      <c r="B1661" s="167">
        <f t="shared" si="25"/>
        <v>38528</v>
      </c>
      <c r="C1661" s="42">
        <v>7.4642876165113181</v>
      </c>
    </row>
    <row r="1662" spans="1:3" x14ac:dyDescent="0.2">
      <c r="A1662" s="167" t="s">
        <v>178</v>
      </c>
      <c r="B1662" s="167">
        <f t="shared" si="25"/>
        <v>38529</v>
      </c>
      <c r="C1662" s="42">
        <v>7.4642876165113181</v>
      </c>
    </row>
    <row r="1663" spans="1:3" x14ac:dyDescent="0.2">
      <c r="A1663" s="167" t="s">
        <v>179</v>
      </c>
      <c r="B1663" s="167">
        <f t="shared" si="25"/>
        <v>38530</v>
      </c>
      <c r="C1663" s="42">
        <v>7.4642876165113181</v>
      </c>
    </row>
    <row r="1664" spans="1:3" x14ac:dyDescent="0.2">
      <c r="A1664" s="167" t="s">
        <v>181</v>
      </c>
      <c r="B1664" s="167">
        <f t="shared" si="25"/>
        <v>38531</v>
      </c>
      <c r="C1664" s="42">
        <v>7.2870706713780917</v>
      </c>
    </row>
    <row r="1665" spans="1:3" x14ac:dyDescent="0.2">
      <c r="A1665" s="167" t="s">
        <v>182</v>
      </c>
      <c r="B1665" s="167">
        <f t="shared" si="25"/>
        <v>38532</v>
      </c>
      <c r="C1665" s="42">
        <v>7.0516315180045934</v>
      </c>
    </row>
    <row r="1666" spans="1:3" x14ac:dyDescent="0.2">
      <c r="A1666" s="167" t="s">
        <v>183</v>
      </c>
      <c r="B1666" s="167">
        <f t="shared" si="25"/>
        <v>38533</v>
      </c>
      <c r="C1666" s="42">
        <v>7.0834808284833963</v>
      </c>
    </row>
    <row r="1667" spans="1:3" x14ac:dyDescent="0.2">
      <c r="A1667" s="167" t="s">
        <v>184</v>
      </c>
      <c r="B1667" s="167">
        <f t="shared" si="25"/>
        <v>38534</v>
      </c>
      <c r="C1667" s="42">
        <v>7.0120597215437224</v>
      </c>
    </row>
    <row r="1668" spans="1:3" x14ac:dyDescent="0.2">
      <c r="A1668" s="167" t="s">
        <v>185</v>
      </c>
      <c r="B1668" s="167">
        <f t="shared" si="25"/>
        <v>38535</v>
      </c>
      <c r="C1668" s="42">
        <v>7.0056656772207564</v>
      </c>
    </row>
    <row r="1669" spans="1:3" x14ac:dyDescent="0.2">
      <c r="A1669" s="167" t="s">
        <v>186</v>
      </c>
      <c r="B1669" s="167">
        <f t="shared" si="25"/>
        <v>38536</v>
      </c>
      <c r="C1669" s="42">
        <v>7.0056656772207564</v>
      </c>
    </row>
    <row r="1670" spans="1:3" x14ac:dyDescent="0.2">
      <c r="A1670" s="167" t="s">
        <v>187</v>
      </c>
      <c r="B1670" s="167">
        <f t="shared" si="25"/>
        <v>38537</v>
      </c>
      <c r="C1670" s="42">
        <v>7.0056656772207564</v>
      </c>
    </row>
    <row r="1671" spans="1:3" x14ac:dyDescent="0.2">
      <c r="A1671" s="167" t="s">
        <v>188</v>
      </c>
      <c r="B1671" s="167">
        <f t="shared" si="25"/>
        <v>38538</v>
      </c>
      <c r="C1671" s="42">
        <v>7.0056656772207564</v>
      </c>
    </row>
    <row r="1672" spans="1:3" x14ac:dyDescent="0.2">
      <c r="A1672" s="167" t="s">
        <v>189</v>
      </c>
      <c r="B1672" s="167">
        <f t="shared" si="25"/>
        <v>38539</v>
      </c>
      <c r="C1672" s="42">
        <v>7.3823339445802771</v>
      </c>
    </row>
    <row r="1673" spans="1:3" x14ac:dyDescent="0.2">
      <c r="A1673" s="167" t="s">
        <v>190</v>
      </c>
      <c r="B1673" s="167">
        <f t="shared" si="25"/>
        <v>38540</v>
      </c>
      <c r="C1673" s="42">
        <v>7.6814044401544406</v>
      </c>
    </row>
    <row r="1674" spans="1:3" x14ac:dyDescent="0.2">
      <c r="A1674" s="167" t="s">
        <v>191</v>
      </c>
      <c r="B1674" s="167">
        <f t="shared" si="25"/>
        <v>38541</v>
      </c>
      <c r="C1674" s="42">
        <v>7.6164206332564479</v>
      </c>
    </row>
    <row r="1675" spans="1:3" x14ac:dyDescent="0.2">
      <c r="A1675" s="167" t="s">
        <v>192</v>
      </c>
      <c r="B1675" s="167">
        <f t="shared" si="25"/>
        <v>38542</v>
      </c>
      <c r="C1675" s="42">
        <v>7.8619936363636365</v>
      </c>
    </row>
    <row r="1676" spans="1:3" x14ac:dyDescent="0.2">
      <c r="A1676" s="167" t="s">
        <v>193</v>
      </c>
      <c r="B1676" s="167">
        <f t="shared" si="25"/>
        <v>38543</v>
      </c>
      <c r="C1676" s="42">
        <v>7.8611436619718313</v>
      </c>
    </row>
    <row r="1677" spans="1:3" x14ac:dyDescent="0.2">
      <c r="A1677" s="167" t="s">
        <v>194</v>
      </c>
      <c r="B1677" s="167">
        <f t="shared" si="25"/>
        <v>38544</v>
      </c>
      <c r="C1677" s="42">
        <v>7.8611436619718313</v>
      </c>
    </row>
    <row r="1678" spans="1:3" x14ac:dyDescent="0.2">
      <c r="A1678" s="167" t="s">
        <v>195</v>
      </c>
      <c r="B1678" s="167">
        <f t="shared" si="25"/>
        <v>38545</v>
      </c>
      <c r="C1678" s="42">
        <v>7.3471610078768554</v>
      </c>
    </row>
    <row r="1679" spans="1:3" x14ac:dyDescent="0.2">
      <c r="A1679" s="167" t="s">
        <v>196</v>
      </c>
      <c r="B1679" s="167">
        <f t="shared" si="25"/>
        <v>38546</v>
      </c>
      <c r="C1679" s="42">
        <v>7.7817038738926909</v>
      </c>
    </row>
    <row r="1680" spans="1:3" x14ac:dyDescent="0.2">
      <c r="A1680" s="167" t="s">
        <v>197</v>
      </c>
      <c r="B1680" s="167">
        <f t="shared" si="25"/>
        <v>38547</v>
      </c>
      <c r="C1680" s="42">
        <v>7.7726233789625363</v>
      </c>
    </row>
    <row r="1681" spans="1:3" x14ac:dyDescent="0.2">
      <c r="A1681" s="167" t="s">
        <v>198</v>
      </c>
      <c r="B1681" s="167">
        <f t="shared" si="25"/>
        <v>38548</v>
      </c>
      <c r="C1681" s="42">
        <v>7.9931722037652273</v>
      </c>
    </row>
    <row r="1682" spans="1:3" x14ac:dyDescent="0.2">
      <c r="A1682" s="167" t="s">
        <v>199</v>
      </c>
      <c r="B1682" s="167">
        <f t="shared" ref="B1682:B1745" si="26">A1682+1</f>
        <v>38549</v>
      </c>
      <c r="C1682" s="42">
        <v>8.0287185389809697</v>
      </c>
    </row>
    <row r="1683" spans="1:3" x14ac:dyDescent="0.2">
      <c r="A1683" s="167" t="s">
        <v>200</v>
      </c>
      <c r="B1683" s="167">
        <f t="shared" si="26"/>
        <v>38550</v>
      </c>
      <c r="C1683" s="42">
        <v>8.0290670870374203</v>
      </c>
    </row>
    <row r="1684" spans="1:3" x14ac:dyDescent="0.2">
      <c r="A1684" s="167" t="s">
        <v>201</v>
      </c>
      <c r="B1684" s="167">
        <f t="shared" si="26"/>
        <v>38551</v>
      </c>
      <c r="C1684" s="42">
        <v>8.0290670870374203</v>
      </c>
    </row>
    <row r="1685" spans="1:3" x14ac:dyDescent="0.2">
      <c r="A1685" s="167" t="s">
        <v>202</v>
      </c>
      <c r="B1685" s="167">
        <f t="shared" si="26"/>
        <v>38552</v>
      </c>
      <c r="C1685" s="42">
        <v>7.7691578562134032</v>
      </c>
    </row>
    <row r="1686" spans="1:3" x14ac:dyDescent="0.2">
      <c r="A1686" s="167" t="s">
        <v>203</v>
      </c>
      <c r="B1686" s="167">
        <f t="shared" si="26"/>
        <v>38553</v>
      </c>
      <c r="C1686" s="42">
        <v>7.703840619105403</v>
      </c>
    </row>
    <row r="1687" spans="1:3" x14ac:dyDescent="0.2">
      <c r="A1687" s="167" t="s">
        <v>209</v>
      </c>
      <c r="B1687" s="167">
        <f t="shared" si="26"/>
        <v>38554</v>
      </c>
      <c r="C1687" s="42">
        <v>7.7543210148115556</v>
      </c>
    </row>
    <row r="1688" spans="1:3" x14ac:dyDescent="0.2">
      <c r="A1688" s="167" t="s">
        <v>210</v>
      </c>
      <c r="B1688" s="167">
        <f t="shared" si="26"/>
        <v>38555</v>
      </c>
      <c r="C1688" s="42">
        <v>7.6404221602434079</v>
      </c>
    </row>
    <row r="1689" spans="1:3" x14ac:dyDescent="0.2">
      <c r="A1689" s="167" t="s">
        <v>211</v>
      </c>
      <c r="B1689" s="167">
        <f t="shared" si="26"/>
        <v>38556</v>
      </c>
      <c r="C1689" s="42">
        <v>7.4014990616202692</v>
      </c>
    </row>
    <row r="1690" spans="1:3" x14ac:dyDescent="0.2">
      <c r="A1690" s="167" t="s">
        <v>212</v>
      </c>
      <c r="B1690" s="167">
        <f t="shared" si="26"/>
        <v>38557</v>
      </c>
      <c r="C1690" s="42">
        <v>7.4014990616202692</v>
      </c>
    </row>
    <row r="1691" spans="1:3" x14ac:dyDescent="0.2">
      <c r="A1691" s="167" t="s">
        <v>213</v>
      </c>
      <c r="B1691" s="167">
        <f t="shared" si="26"/>
        <v>38558</v>
      </c>
      <c r="C1691" s="42">
        <v>7.4014990616202692</v>
      </c>
    </row>
    <row r="1692" spans="1:3" x14ac:dyDescent="0.2">
      <c r="A1692" s="167" t="s">
        <v>214</v>
      </c>
      <c r="B1692" s="167">
        <f t="shared" si="26"/>
        <v>38559</v>
      </c>
      <c r="C1692" s="42">
        <v>7.378979861676159</v>
      </c>
    </row>
    <row r="1693" spans="1:3" x14ac:dyDescent="0.2">
      <c r="A1693" s="167" t="s">
        <v>215</v>
      </c>
      <c r="B1693" s="167">
        <f t="shared" si="26"/>
        <v>38560</v>
      </c>
      <c r="C1693" s="42">
        <v>7.4532577955039887</v>
      </c>
    </row>
    <row r="1694" spans="1:3" x14ac:dyDescent="0.2">
      <c r="A1694" s="167" t="s">
        <v>216</v>
      </c>
      <c r="B1694" s="167">
        <f t="shared" si="26"/>
        <v>38561</v>
      </c>
      <c r="C1694" s="42">
        <v>7.4905703388327121</v>
      </c>
    </row>
    <row r="1695" spans="1:3" x14ac:dyDescent="0.2">
      <c r="A1695" s="167" t="s">
        <v>217</v>
      </c>
      <c r="B1695" s="167">
        <f t="shared" si="26"/>
        <v>38562</v>
      </c>
      <c r="C1695" s="42">
        <v>7.6959291187739467</v>
      </c>
    </row>
    <row r="1696" spans="1:3" x14ac:dyDescent="0.2">
      <c r="A1696" s="167" t="s">
        <v>218</v>
      </c>
      <c r="B1696" s="167">
        <f t="shared" si="26"/>
        <v>38563</v>
      </c>
      <c r="C1696" s="42">
        <v>7.6959291187739467</v>
      </c>
    </row>
    <row r="1697" spans="1:3" x14ac:dyDescent="0.2">
      <c r="A1697" s="167" t="s">
        <v>219</v>
      </c>
      <c r="B1697" s="167">
        <f t="shared" si="26"/>
        <v>38564</v>
      </c>
      <c r="C1697" s="42">
        <v>7.6959291187739467</v>
      </c>
    </row>
    <row r="1698" spans="1:3" x14ac:dyDescent="0.2">
      <c r="A1698" s="167" t="s">
        <v>220</v>
      </c>
      <c r="B1698" s="167">
        <f t="shared" si="26"/>
        <v>38565</v>
      </c>
      <c r="C1698" s="42">
        <v>7.7820033507313617</v>
      </c>
    </row>
    <row r="1699" spans="1:3" x14ac:dyDescent="0.2">
      <c r="A1699" s="167" t="s">
        <v>221</v>
      </c>
      <c r="B1699" s="167">
        <f t="shared" si="26"/>
        <v>38566</v>
      </c>
      <c r="C1699" s="42">
        <v>8.0236213235294116</v>
      </c>
    </row>
    <row r="1700" spans="1:3" x14ac:dyDescent="0.2">
      <c r="A1700" s="167" t="s">
        <v>222</v>
      </c>
      <c r="B1700" s="167">
        <f t="shared" si="26"/>
        <v>38567</v>
      </c>
      <c r="C1700" s="42">
        <v>8.3746619576185672</v>
      </c>
    </row>
    <row r="1701" spans="1:3" x14ac:dyDescent="0.2">
      <c r="A1701" s="167" t="s">
        <v>223</v>
      </c>
      <c r="B1701" s="167">
        <f t="shared" si="26"/>
        <v>38568</v>
      </c>
      <c r="C1701" s="42">
        <v>8.7560788087520258</v>
      </c>
    </row>
    <row r="1702" spans="1:3" x14ac:dyDescent="0.2">
      <c r="A1702" s="167" t="s">
        <v>224</v>
      </c>
      <c r="B1702" s="167">
        <f t="shared" si="26"/>
        <v>38569</v>
      </c>
      <c r="C1702" s="42">
        <v>8.5388521695257324</v>
      </c>
    </row>
    <row r="1703" spans="1:3" x14ac:dyDescent="0.2">
      <c r="A1703" s="167" t="s">
        <v>225</v>
      </c>
      <c r="B1703" s="167">
        <f t="shared" si="26"/>
        <v>38570</v>
      </c>
      <c r="C1703" s="42">
        <v>8.6041908385596884</v>
      </c>
    </row>
    <row r="1704" spans="1:3" x14ac:dyDescent="0.2">
      <c r="A1704" s="167" t="s">
        <v>226</v>
      </c>
      <c r="B1704" s="167">
        <f t="shared" si="26"/>
        <v>38571</v>
      </c>
      <c r="C1704" s="42">
        <v>8.6041908385596884</v>
      </c>
    </row>
    <row r="1705" spans="1:3" x14ac:dyDescent="0.2">
      <c r="A1705" s="167" t="s">
        <v>227</v>
      </c>
      <c r="B1705" s="167">
        <f t="shared" si="26"/>
        <v>38572</v>
      </c>
      <c r="C1705" s="42">
        <v>8.6041908385596884</v>
      </c>
    </row>
    <row r="1706" spans="1:3" x14ac:dyDescent="0.2">
      <c r="A1706" s="167" t="s">
        <v>228</v>
      </c>
      <c r="B1706" s="167">
        <f t="shared" si="26"/>
        <v>38573</v>
      </c>
      <c r="C1706" s="42">
        <v>8.9376695778748179</v>
      </c>
    </row>
    <row r="1707" spans="1:3" x14ac:dyDescent="0.2">
      <c r="A1707" s="167" t="s">
        <v>229</v>
      </c>
      <c r="B1707" s="167">
        <f t="shared" si="26"/>
        <v>38574</v>
      </c>
      <c r="C1707" s="42">
        <v>8.6851929001083192</v>
      </c>
    </row>
    <row r="1708" spans="1:3" x14ac:dyDescent="0.2">
      <c r="A1708" s="167" t="s">
        <v>230</v>
      </c>
      <c r="B1708" s="167">
        <f t="shared" si="26"/>
        <v>38575</v>
      </c>
      <c r="C1708" s="42">
        <v>8.8372584772872678</v>
      </c>
    </row>
    <row r="1709" spans="1:3" x14ac:dyDescent="0.2">
      <c r="A1709" s="167" t="s">
        <v>231</v>
      </c>
      <c r="B1709" s="167">
        <f t="shared" si="26"/>
        <v>38576</v>
      </c>
      <c r="C1709" s="42">
        <v>9.2703041786153211</v>
      </c>
    </row>
    <row r="1710" spans="1:3" x14ac:dyDescent="0.2">
      <c r="A1710" s="167" t="s">
        <v>232</v>
      </c>
      <c r="B1710" s="167">
        <f t="shared" si="26"/>
        <v>38577</v>
      </c>
      <c r="C1710" s="42">
        <v>9.5913955823293175</v>
      </c>
    </row>
    <row r="1711" spans="1:3" x14ac:dyDescent="0.2">
      <c r="A1711" s="167" t="s">
        <v>233</v>
      </c>
      <c r="B1711" s="167">
        <f t="shared" si="26"/>
        <v>38578</v>
      </c>
      <c r="C1711" s="42">
        <v>9.5913955823293175</v>
      </c>
    </row>
    <row r="1712" spans="1:3" x14ac:dyDescent="0.2">
      <c r="A1712" s="167" t="s">
        <v>234</v>
      </c>
      <c r="B1712" s="167">
        <f t="shared" si="26"/>
        <v>38579</v>
      </c>
      <c r="C1712" s="42">
        <v>9.5913955823293175</v>
      </c>
    </row>
    <row r="1713" spans="1:3" x14ac:dyDescent="0.2">
      <c r="A1713" s="167" t="s">
        <v>235</v>
      </c>
      <c r="B1713" s="167">
        <f t="shared" si="26"/>
        <v>38580</v>
      </c>
      <c r="C1713" s="42">
        <v>9.526044721407624</v>
      </c>
    </row>
    <row r="1714" spans="1:3" x14ac:dyDescent="0.2">
      <c r="A1714" s="167" t="s">
        <v>236</v>
      </c>
      <c r="B1714" s="167">
        <f t="shared" si="26"/>
        <v>38581</v>
      </c>
      <c r="C1714" s="42">
        <v>9.7042333557498317</v>
      </c>
    </row>
    <row r="1715" spans="1:3" x14ac:dyDescent="0.2">
      <c r="A1715" s="167" t="s">
        <v>237</v>
      </c>
      <c r="B1715" s="167">
        <f t="shared" si="26"/>
        <v>38582</v>
      </c>
      <c r="C1715" s="42">
        <v>9.969598214285714</v>
      </c>
    </row>
    <row r="1716" spans="1:3" x14ac:dyDescent="0.2">
      <c r="A1716" s="167" t="s">
        <v>238</v>
      </c>
      <c r="B1716" s="167">
        <f t="shared" si="26"/>
        <v>38583</v>
      </c>
      <c r="C1716" s="42">
        <v>9.3864314342971653</v>
      </c>
    </row>
    <row r="1717" spans="1:3" x14ac:dyDescent="0.2">
      <c r="A1717" s="167" t="s">
        <v>239</v>
      </c>
      <c r="B1717" s="167">
        <f t="shared" si="26"/>
        <v>38584</v>
      </c>
      <c r="C1717" s="42">
        <v>9.090606822262119</v>
      </c>
    </row>
    <row r="1718" spans="1:3" x14ac:dyDescent="0.2">
      <c r="A1718" s="167" t="s">
        <v>240</v>
      </c>
      <c r="B1718" s="167">
        <f t="shared" si="26"/>
        <v>38585</v>
      </c>
      <c r="C1718" s="42">
        <v>9.090606822262119</v>
      </c>
    </row>
    <row r="1719" spans="1:3" x14ac:dyDescent="0.2">
      <c r="A1719" s="167" t="s">
        <v>241</v>
      </c>
      <c r="B1719" s="167">
        <f t="shared" si="26"/>
        <v>38586</v>
      </c>
      <c r="C1719" s="42">
        <v>9.090606822262119</v>
      </c>
    </row>
    <row r="1720" spans="1:3" x14ac:dyDescent="0.2">
      <c r="A1720" s="167" t="s">
        <v>242</v>
      </c>
      <c r="B1720" s="167">
        <f t="shared" si="26"/>
        <v>38587</v>
      </c>
      <c r="C1720" s="42">
        <v>9.4577332334207576</v>
      </c>
    </row>
    <row r="1721" spans="1:3" x14ac:dyDescent="0.2">
      <c r="A1721" s="167" t="s">
        <v>243</v>
      </c>
      <c r="B1721" s="167">
        <f t="shared" si="26"/>
        <v>38588</v>
      </c>
      <c r="C1721" s="42">
        <v>9.9272545871559625</v>
      </c>
    </row>
    <row r="1722" spans="1:3" x14ac:dyDescent="0.2">
      <c r="A1722" s="167" t="s">
        <v>244</v>
      </c>
      <c r="B1722" s="167">
        <f t="shared" si="26"/>
        <v>38589</v>
      </c>
      <c r="C1722" s="42">
        <v>9.9997370848708496</v>
      </c>
    </row>
    <row r="1723" spans="1:3" x14ac:dyDescent="0.2">
      <c r="A1723" s="167" t="s">
        <v>245</v>
      </c>
      <c r="B1723" s="167">
        <f t="shared" si="26"/>
        <v>38590</v>
      </c>
      <c r="C1723" s="42">
        <v>9.7522128966223125</v>
      </c>
    </row>
    <row r="1724" spans="1:3" x14ac:dyDescent="0.2">
      <c r="A1724" s="167" t="s">
        <v>246</v>
      </c>
      <c r="B1724" s="167">
        <f t="shared" si="26"/>
        <v>38591</v>
      </c>
      <c r="C1724" s="42">
        <v>9.8531894990947499</v>
      </c>
    </row>
    <row r="1725" spans="1:3" x14ac:dyDescent="0.2">
      <c r="A1725" s="167" t="s">
        <v>247</v>
      </c>
      <c r="B1725" s="167">
        <f t="shared" si="26"/>
        <v>38592</v>
      </c>
      <c r="C1725" s="42">
        <v>9.8531894990947499</v>
      </c>
    </row>
    <row r="1726" spans="1:3" x14ac:dyDescent="0.2">
      <c r="A1726" s="167" t="s">
        <v>248</v>
      </c>
      <c r="B1726" s="167">
        <f t="shared" si="26"/>
        <v>38593</v>
      </c>
      <c r="C1726" s="42">
        <v>9.8531894990947499</v>
      </c>
    </row>
    <row r="1727" spans="1:3" x14ac:dyDescent="0.2">
      <c r="A1727" s="167" t="s">
        <v>249</v>
      </c>
      <c r="B1727" s="167">
        <f t="shared" si="26"/>
        <v>38595</v>
      </c>
      <c r="C1727" s="42">
        <v>12.384867585440048</v>
      </c>
    </row>
    <row r="1728" spans="1:3" x14ac:dyDescent="0.2">
      <c r="A1728" s="167" t="s">
        <v>250</v>
      </c>
      <c r="B1728" s="167">
        <f t="shared" si="26"/>
        <v>38596</v>
      </c>
      <c r="C1728" s="42">
        <v>12.7023012580671</v>
      </c>
    </row>
    <row r="1729" spans="1:3" x14ac:dyDescent="0.2">
      <c r="A1729" s="167" t="s">
        <v>251</v>
      </c>
      <c r="B1729" s="167">
        <f t="shared" si="26"/>
        <v>38597</v>
      </c>
      <c r="C1729" s="42">
        <v>11.364157607404625</v>
      </c>
    </row>
    <row r="1730" spans="1:3" x14ac:dyDescent="0.2">
      <c r="A1730" s="167" t="s">
        <v>252</v>
      </c>
      <c r="B1730" s="167">
        <f t="shared" si="26"/>
        <v>38598</v>
      </c>
      <c r="C1730" s="42">
        <v>11.744255529877847</v>
      </c>
    </row>
    <row r="1731" spans="1:3" x14ac:dyDescent="0.2">
      <c r="A1731" s="167" t="s">
        <v>255</v>
      </c>
      <c r="B1731" s="167">
        <f t="shared" si="26"/>
        <v>38599</v>
      </c>
      <c r="C1731" s="42">
        <v>11.744255529877847</v>
      </c>
    </row>
    <row r="1732" spans="1:3" x14ac:dyDescent="0.2">
      <c r="A1732" s="167" t="s">
        <v>256</v>
      </c>
      <c r="B1732" s="167">
        <f t="shared" si="26"/>
        <v>38600</v>
      </c>
      <c r="C1732" s="42">
        <v>11.744255529877847</v>
      </c>
    </row>
    <row r="1733" spans="1:3" x14ac:dyDescent="0.2">
      <c r="A1733" s="167" t="s">
        <v>257</v>
      </c>
      <c r="B1733" s="167">
        <f t="shared" si="26"/>
        <v>38601</v>
      </c>
      <c r="C1733" s="42">
        <v>11.744255529877847</v>
      </c>
    </row>
    <row r="1734" spans="1:3" x14ac:dyDescent="0.2">
      <c r="A1734" s="167" t="s">
        <v>258</v>
      </c>
      <c r="B1734" s="167">
        <f t="shared" si="26"/>
        <v>38602</v>
      </c>
      <c r="C1734" s="42">
        <v>11.565811306901615</v>
      </c>
    </row>
    <row r="1735" spans="1:3" x14ac:dyDescent="0.2">
      <c r="A1735" s="167" t="s">
        <v>259</v>
      </c>
      <c r="B1735" s="167">
        <f t="shared" si="26"/>
        <v>38603</v>
      </c>
      <c r="C1735" s="42">
        <v>11.03907999744621</v>
      </c>
    </row>
    <row r="1736" spans="1:3" x14ac:dyDescent="0.2">
      <c r="A1736" s="167" t="s">
        <v>260</v>
      </c>
      <c r="B1736" s="167">
        <f t="shared" si="26"/>
        <v>38604</v>
      </c>
      <c r="C1736" s="42">
        <v>10.927399669011171</v>
      </c>
    </row>
    <row r="1737" spans="1:3" x14ac:dyDescent="0.2">
      <c r="A1737" s="167" t="s">
        <v>261</v>
      </c>
      <c r="B1737" s="167">
        <f t="shared" si="26"/>
        <v>38605</v>
      </c>
      <c r="C1737" s="42">
        <v>11.027048138056312</v>
      </c>
    </row>
    <row r="1738" spans="1:3" x14ac:dyDescent="0.2">
      <c r="A1738" s="167" t="s">
        <v>262</v>
      </c>
      <c r="B1738" s="167">
        <f t="shared" si="26"/>
        <v>38606</v>
      </c>
      <c r="C1738" s="42">
        <v>11.027048138056312</v>
      </c>
    </row>
    <row r="1739" spans="1:3" x14ac:dyDescent="0.2">
      <c r="A1739" s="167" t="s">
        <v>263</v>
      </c>
      <c r="B1739" s="167">
        <f t="shared" si="26"/>
        <v>38607</v>
      </c>
      <c r="C1739" s="42">
        <v>11.027048138056312</v>
      </c>
    </row>
    <row r="1740" spans="1:3" x14ac:dyDescent="0.2">
      <c r="A1740" s="167" t="s">
        <v>264</v>
      </c>
      <c r="B1740" s="167">
        <f t="shared" si="26"/>
        <v>38608</v>
      </c>
      <c r="C1740" s="42">
        <v>10.669845078146421</v>
      </c>
    </row>
    <row r="1741" spans="1:3" x14ac:dyDescent="0.2">
      <c r="A1741" s="167" t="s">
        <v>265</v>
      </c>
      <c r="B1741" s="167">
        <f t="shared" si="26"/>
        <v>38609</v>
      </c>
      <c r="C1741" s="42">
        <v>10.704571576763486</v>
      </c>
    </row>
    <row r="1742" spans="1:3" x14ac:dyDescent="0.2">
      <c r="A1742" s="167" t="s">
        <v>266</v>
      </c>
      <c r="B1742" s="167">
        <f t="shared" si="26"/>
        <v>38610</v>
      </c>
      <c r="C1742" s="42">
        <v>10.817728298455293</v>
      </c>
    </row>
    <row r="1743" spans="1:3" x14ac:dyDescent="0.2">
      <c r="A1743" s="167" t="s">
        <v>267</v>
      </c>
      <c r="B1743" s="167">
        <f t="shared" si="26"/>
        <v>38611</v>
      </c>
      <c r="C1743" s="42">
        <v>11.264940998902306</v>
      </c>
    </row>
    <row r="1744" spans="1:3" x14ac:dyDescent="0.2">
      <c r="A1744" s="167" t="s">
        <v>268</v>
      </c>
      <c r="B1744" s="167">
        <f t="shared" si="26"/>
        <v>38612</v>
      </c>
      <c r="C1744" s="42">
        <v>11.24490632128869</v>
      </c>
    </row>
    <row r="1745" spans="1:5" x14ac:dyDescent="0.2">
      <c r="A1745" s="167" t="s">
        <v>269</v>
      </c>
      <c r="B1745" s="167">
        <f t="shared" si="26"/>
        <v>38613</v>
      </c>
      <c r="C1745" s="42">
        <v>11.24490632128869</v>
      </c>
    </row>
    <row r="1746" spans="1:5" x14ac:dyDescent="0.2">
      <c r="A1746" s="167" t="s">
        <v>270</v>
      </c>
      <c r="B1746" s="167">
        <f t="shared" ref="B1746:B1809" si="27">A1746+1</f>
        <v>38614</v>
      </c>
      <c r="C1746" s="42">
        <v>11.24490632128869</v>
      </c>
    </row>
    <row r="1747" spans="1:5" x14ac:dyDescent="0.2">
      <c r="A1747" s="167" t="s">
        <v>271</v>
      </c>
      <c r="B1747" s="167">
        <f t="shared" si="27"/>
        <v>38615</v>
      </c>
      <c r="C1747" s="42">
        <v>11.998012092341517</v>
      </c>
    </row>
    <row r="1748" spans="1:5" x14ac:dyDescent="0.2">
      <c r="A1748" s="167" t="s">
        <v>272</v>
      </c>
      <c r="B1748" s="167">
        <f t="shared" si="27"/>
        <v>38616</v>
      </c>
      <c r="C1748" s="42">
        <v>12.754114893617022</v>
      </c>
    </row>
    <row r="1749" spans="1:5" x14ac:dyDescent="0.2">
      <c r="A1749" s="167" t="s">
        <v>273</v>
      </c>
      <c r="B1749" s="167">
        <f t="shared" si="27"/>
        <v>38617</v>
      </c>
      <c r="C1749" s="42">
        <v>14.2509269362402</v>
      </c>
    </row>
    <row r="1750" spans="1:5" x14ac:dyDescent="0.2">
      <c r="A1750" s="167" t="s">
        <v>274</v>
      </c>
      <c r="B1750" s="167">
        <f t="shared" si="27"/>
        <v>38618</v>
      </c>
      <c r="C1750" s="42">
        <v>14.849900497512438</v>
      </c>
      <c r="E1750" s="18" t="s">
        <v>278</v>
      </c>
    </row>
    <row r="1751" spans="1:5" x14ac:dyDescent="0.2">
      <c r="A1751" s="167" t="s">
        <v>275</v>
      </c>
      <c r="B1751" s="167">
        <f t="shared" si="27"/>
        <v>38619</v>
      </c>
      <c r="C1751" s="42">
        <v>14.849900497512438</v>
      </c>
    </row>
    <row r="1752" spans="1:5" x14ac:dyDescent="0.2">
      <c r="A1752" s="167" t="s">
        <v>276</v>
      </c>
      <c r="B1752" s="167">
        <f t="shared" si="27"/>
        <v>38620</v>
      </c>
      <c r="C1752" s="42">
        <v>14.849900497512438</v>
      </c>
    </row>
    <row r="1753" spans="1:5" x14ac:dyDescent="0.2">
      <c r="A1753" s="167" t="s">
        <v>277</v>
      </c>
      <c r="B1753" s="167">
        <f t="shared" si="27"/>
        <v>38621</v>
      </c>
      <c r="C1753" s="42">
        <v>14.849900497512438</v>
      </c>
    </row>
    <row r="1754" spans="1:5" x14ac:dyDescent="0.2">
      <c r="A1754" s="167" t="s">
        <v>279</v>
      </c>
      <c r="B1754" s="167">
        <f t="shared" si="27"/>
        <v>38633</v>
      </c>
      <c r="C1754" s="42">
        <v>13.69533950698206</v>
      </c>
    </row>
    <row r="1755" spans="1:5" x14ac:dyDescent="0.2">
      <c r="A1755" s="167" t="s">
        <v>280</v>
      </c>
      <c r="B1755" s="167">
        <f t="shared" si="27"/>
        <v>38634</v>
      </c>
      <c r="C1755" s="42">
        <v>13.69533950698206</v>
      </c>
    </row>
    <row r="1756" spans="1:5" x14ac:dyDescent="0.2">
      <c r="A1756" s="167" t="s">
        <v>281</v>
      </c>
      <c r="B1756" s="167">
        <f t="shared" si="27"/>
        <v>38635</v>
      </c>
      <c r="C1756" s="42">
        <v>13.69533950698206</v>
      </c>
    </row>
    <row r="1757" spans="1:5" x14ac:dyDescent="0.2">
      <c r="A1757" s="167" t="s">
        <v>282</v>
      </c>
      <c r="B1757" s="167">
        <f t="shared" si="27"/>
        <v>38636</v>
      </c>
      <c r="C1757" s="42">
        <v>13.267252843394576</v>
      </c>
    </row>
    <row r="1758" spans="1:5" x14ac:dyDescent="0.2">
      <c r="A1758" s="167" t="s">
        <v>283</v>
      </c>
      <c r="B1758" s="167">
        <f t="shared" si="27"/>
        <v>38637</v>
      </c>
      <c r="C1758" s="42">
        <v>13.672635556910635</v>
      </c>
    </row>
    <row r="1759" spans="1:5" x14ac:dyDescent="0.2">
      <c r="A1759" s="167" t="s">
        <v>284</v>
      </c>
      <c r="B1759" s="167">
        <f t="shared" si="27"/>
        <v>38638</v>
      </c>
      <c r="C1759" s="42">
        <v>13.761327028364184</v>
      </c>
    </row>
    <row r="1760" spans="1:5" x14ac:dyDescent="0.2">
      <c r="A1760" s="167" t="s">
        <v>285</v>
      </c>
      <c r="B1760" s="167">
        <f t="shared" si="27"/>
        <v>38639</v>
      </c>
      <c r="C1760" s="42">
        <v>13.479326715580491</v>
      </c>
    </row>
    <row r="1761" spans="1:3" x14ac:dyDescent="0.2">
      <c r="A1761" s="167" t="s">
        <v>286</v>
      </c>
      <c r="B1761" s="167">
        <f t="shared" si="27"/>
        <v>38640</v>
      </c>
      <c r="C1761" s="42">
        <v>12.811919200546635</v>
      </c>
    </row>
    <row r="1762" spans="1:3" x14ac:dyDescent="0.2">
      <c r="A1762" s="167" t="s">
        <v>288</v>
      </c>
      <c r="B1762" s="167">
        <f t="shared" si="27"/>
        <v>38641</v>
      </c>
      <c r="C1762" s="42">
        <v>12.811919200546635</v>
      </c>
    </row>
    <row r="1763" spans="1:3" x14ac:dyDescent="0.2">
      <c r="A1763" s="167" t="s">
        <v>289</v>
      </c>
      <c r="B1763" s="167">
        <f t="shared" si="27"/>
        <v>38642</v>
      </c>
      <c r="C1763" s="42">
        <v>12.811919200546635</v>
      </c>
    </row>
    <row r="1764" spans="1:3" x14ac:dyDescent="0.2">
      <c r="A1764" s="167" t="s">
        <v>290</v>
      </c>
      <c r="B1764" s="167">
        <f t="shared" si="27"/>
        <v>38643</v>
      </c>
      <c r="C1764" s="42">
        <v>13.872533769954973</v>
      </c>
    </row>
    <row r="1765" spans="1:3" x14ac:dyDescent="0.2">
      <c r="A1765" s="167" t="s">
        <v>291</v>
      </c>
      <c r="B1765" s="167">
        <f t="shared" si="27"/>
        <v>38644</v>
      </c>
      <c r="C1765" s="42">
        <v>13.392003665241296</v>
      </c>
    </row>
    <row r="1766" spans="1:3" x14ac:dyDescent="0.2">
      <c r="A1766" s="167" t="s">
        <v>292</v>
      </c>
      <c r="B1766" s="167">
        <f t="shared" si="27"/>
        <v>38645</v>
      </c>
      <c r="C1766" s="42">
        <v>13.51205794947994</v>
      </c>
    </row>
    <row r="1767" spans="1:3" x14ac:dyDescent="0.2">
      <c r="A1767" s="167" t="s">
        <v>293</v>
      </c>
      <c r="B1767" s="167">
        <f t="shared" si="27"/>
        <v>38646</v>
      </c>
      <c r="C1767" s="42">
        <v>13.248142857142858</v>
      </c>
    </row>
    <row r="1768" spans="1:3" x14ac:dyDescent="0.2">
      <c r="A1768" s="167" t="s">
        <v>294</v>
      </c>
      <c r="B1768" s="167">
        <f t="shared" si="27"/>
        <v>38647</v>
      </c>
      <c r="C1768" s="42">
        <v>12.732122093023255</v>
      </c>
    </row>
    <row r="1769" spans="1:3" x14ac:dyDescent="0.2">
      <c r="A1769" s="167" t="s">
        <v>295</v>
      </c>
      <c r="B1769" s="167">
        <f t="shared" si="27"/>
        <v>38648</v>
      </c>
      <c r="C1769" s="42">
        <v>12.727969696969698</v>
      </c>
    </row>
    <row r="1770" spans="1:3" x14ac:dyDescent="0.2">
      <c r="A1770" s="167" t="s">
        <v>296</v>
      </c>
      <c r="B1770" s="167">
        <f t="shared" si="27"/>
        <v>38649</v>
      </c>
      <c r="C1770" s="42">
        <v>12.727969696969698</v>
      </c>
    </row>
    <row r="1771" spans="1:3" x14ac:dyDescent="0.2">
      <c r="A1771" s="167" t="s">
        <v>297</v>
      </c>
      <c r="B1771" s="167">
        <f t="shared" si="27"/>
        <v>38650</v>
      </c>
      <c r="C1771" s="42">
        <v>12.998301801510944</v>
      </c>
    </row>
    <row r="1772" spans="1:3" x14ac:dyDescent="0.2">
      <c r="A1772" s="167" t="s">
        <v>298</v>
      </c>
      <c r="B1772" s="167">
        <f t="shared" si="27"/>
        <v>38651</v>
      </c>
      <c r="C1772" s="42">
        <v>13.911134203686435</v>
      </c>
    </row>
    <row r="1773" spans="1:3" x14ac:dyDescent="0.2">
      <c r="A1773" s="167" t="s">
        <v>299</v>
      </c>
      <c r="B1773" s="167">
        <f t="shared" si="27"/>
        <v>38652</v>
      </c>
      <c r="C1773" s="42">
        <v>14.662961421038023</v>
      </c>
    </row>
    <row r="1774" spans="1:3" x14ac:dyDescent="0.2">
      <c r="A1774" s="167" t="s">
        <v>300</v>
      </c>
      <c r="B1774" s="167">
        <f t="shared" si="27"/>
        <v>38653</v>
      </c>
      <c r="C1774" s="42">
        <v>13.88953206239168</v>
      </c>
    </row>
    <row r="1775" spans="1:3" x14ac:dyDescent="0.2">
      <c r="A1775" s="167" t="s">
        <v>301</v>
      </c>
      <c r="B1775" s="167">
        <f t="shared" si="27"/>
        <v>38654</v>
      </c>
      <c r="C1775" s="42">
        <v>13.096113296250611</v>
      </c>
    </row>
    <row r="1776" spans="1:3" x14ac:dyDescent="0.2">
      <c r="A1776" s="167" t="s">
        <v>303</v>
      </c>
      <c r="B1776" s="167">
        <f t="shared" si="27"/>
        <v>38655</v>
      </c>
      <c r="C1776" s="42">
        <v>13.096113296250611</v>
      </c>
    </row>
    <row r="1777" spans="1:3" x14ac:dyDescent="0.2">
      <c r="A1777" s="167" t="s">
        <v>304</v>
      </c>
      <c r="B1777" s="167">
        <f t="shared" si="27"/>
        <v>38656</v>
      </c>
      <c r="C1777" s="42">
        <v>13.096113296250611</v>
      </c>
    </row>
    <row r="1778" spans="1:3" x14ac:dyDescent="0.2">
      <c r="A1778" s="167" t="s">
        <v>305</v>
      </c>
      <c r="B1778" s="167">
        <f t="shared" si="27"/>
        <v>38657</v>
      </c>
      <c r="C1778" s="42">
        <v>12.17719909374115</v>
      </c>
    </row>
    <row r="1779" spans="1:3" x14ac:dyDescent="0.2">
      <c r="A1779" s="167" t="s">
        <v>306</v>
      </c>
      <c r="B1779" s="167">
        <f t="shared" si="27"/>
        <v>38658</v>
      </c>
      <c r="C1779" s="42">
        <v>10.829402585822558</v>
      </c>
    </row>
    <row r="1780" spans="1:3" x14ac:dyDescent="0.2">
      <c r="A1780" s="167" t="s">
        <v>307</v>
      </c>
      <c r="B1780" s="167">
        <f t="shared" si="27"/>
        <v>38659</v>
      </c>
      <c r="C1780" s="42">
        <v>10.851489018087856</v>
      </c>
    </row>
    <row r="1781" spans="1:3" x14ac:dyDescent="0.2">
      <c r="A1781" s="167" t="s">
        <v>308</v>
      </c>
      <c r="B1781" s="167">
        <f t="shared" si="27"/>
        <v>38660</v>
      </c>
      <c r="C1781" s="42">
        <v>10.777121785173978</v>
      </c>
    </row>
    <row r="1782" spans="1:3" x14ac:dyDescent="0.2">
      <c r="A1782" s="167" t="s">
        <v>309</v>
      </c>
      <c r="B1782" s="167">
        <f t="shared" si="27"/>
        <v>38661</v>
      </c>
      <c r="C1782" s="42">
        <v>9.6735986604842861</v>
      </c>
    </row>
    <row r="1783" spans="1:3" x14ac:dyDescent="0.2">
      <c r="A1783" s="167" t="s">
        <v>310</v>
      </c>
      <c r="B1783" s="167">
        <f t="shared" si="27"/>
        <v>38662</v>
      </c>
      <c r="C1783" s="42">
        <v>9.6751608271108562</v>
      </c>
    </row>
    <row r="1784" spans="1:3" x14ac:dyDescent="0.2">
      <c r="A1784" s="167" t="s">
        <v>311</v>
      </c>
      <c r="B1784" s="167">
        <f t="shared" si="27"/>
        <v>38663</v>
      </c>
      <c r="C1784" s="42">
        <v>9.6751608271108562</v>
      </c>
    </row>
    <row r="1785" spans="1:3" x14ac:dyDescent="0.2">
      <c r="A1785" s="167" t="s">
        <v>312</v>
      </c>
      <c r="B1785" s="167">
        <f t="shared" si="27"/>
        <v>38664</v>
      </c>
      <c r="C1785" s="42">
        <v>8.7376274588518665</v>
      </c>
    </row>
    <row r="1786" spans="1:3" x14ac:dyDescent="0.2">
      <c r="A1786" s="167" t="s">
        <v>313</v>
      </c>
      <c r="B1786" s="167">
        <f t="shared" si="27"/>
        <v>38665</v>
      </c>
      <c r="C1786" s="42">
        <v>9.1452873104549077</v>
      </c>
    </row>
    <row r="1787" spans="1:3" x14ac:dyDescent="0.2">
      <c r="A1787" s="167" t="s">
        <v>314</v>
      </c>
      <c r="B1787" s="167">
        <f t="shared" si="27"/>
        <v>38666</v>
      </c>
      <c r="C1787" s="42">
        <v>9.3192206769876673</v>
      </c>
    </row>
    <row r="1788" spans="1:3" x14ac:dyDescent="0.2">
      <c r="A1788" s="167" t="s">
        <v>315</v>
      </c>
      <c r="B1788" s="167">
        <f t="shared" si="27"/>
        <v>38667</v>
      </c>
      <c r="C1788" s="42">
        <v>9.6773188939244061</v>
      </c>
    </row>
    <row r="1789" spans="1:3" x14ac:dyDescent="0.2">
      <c r="A1789" s="167" t="s">
        <v>316</v>
      </c>
      <c r="B1789" s="167">
        <f t="shared" si="27"/>
        <v>38668</v>
      </c>
      <c r="C1789" s="42">
        <v>9.1676750097770832</v>
      </c>
    </row>
    <row r="1790" spans="1:3" x14ac:dyDescent="0.2">
      <c r="A1790" s="167" t="s">
        <v>317</v>
      </c>
      <c r="B1790" s="167">
        <f t="shared" si="27"/>
        <v>38669</v>
      </c>
      <c r="C1790" s="42">
        <v>9.1676750097770832</v>
      </c>
    </row>
    <row r="1791" spans="1:3" x14ac:dyDescent="0.2">
      <c r="A1791" s="167" t="s">
        <v>318</v>
      </c>
      <c r="B1791" s="167">
        <f t="shared" si="27"/>
        <v>38670</v>
      </c>
      <c r="C1791" s="42">
        <v>9.1676750097770832</v>
      </c>
    </row>
    <row r="1792" spans="1:3" x14ac:dyDescent="0.2">
      <c r="A1792" s="167" t="s">
        <v>319</v>
      </c>
      <c r="B1792" s="167">
        <f t="shared" si="27"/>
        <v>38671</v>
      </c>
      <c r="C1792" s="42">
        <v>9.122345505617977</v>
      </c>
    </row>
    <row r="1793" spans="1:3" x14ac:dyDescent="0.2">
      <c r="A1793" s="167" t="s">
        <v>320</v>
      </c>
      <c r="B1793" s="167">
        <f t="shared" si="27"/>
        <v>38672</v>
      </c>
      <c r="C1793" s="42">
        <v>9.2080203317281963</v>
      </c>
    </row>
    <row r="1794" spans="1:3" x14ac:dyDescent="0.2">
      <c r="A1794" s="167" t="s">
        <v>321</v>
      </c>
      <c r="B1794" s="167">
        <f t="shared" si="27"/>
        <v>38673</v>
      </c>
      <c r="C1794" s="42">
        <v>11.023234280792421</v>
      </c>
    </row>
    <row r="1795" spans="1:3" x14ac:dyDescent="0.2">
      <c r="A1795" s="167" t="s">
        <v>322</v>
      </c>
      <c r="B1795" s="167">
        <f t="shared" si="27"/>
        <v>38674</v>
      </c>
      <c r="C1795" s="42">
        <v>11.929300786098469</v>
      </c>
    </row>
    <row r="1796" spans="1:3" x14ac:dyDescent="0.2">
      <c r="A1796" s="167" t="s">
        <v>323</v>
      </c>
      <c r="B1796" s="167">
        <f t="shared" si="27"/>
        <v>38675</v>
      </c>
      <c r="C1796" s="42">
        <v>10.017018659881256</v>
      </c>
    </row>
    <row r="1797" spans="1:3" x14ac:dyDescent="0.2">
      <c r="A1797" s="167" t="s">
        <v>324</v>
      </c>
      <c r="B1797" s="167">
        <f t="shared" si="27"/>
        <v>38676</v>
      </c>
      <c r="C1797" s="42">
        <v>10.017018659881256</v>
      </c>
    </row>
    <row r="1798" spans="1:3" x14ac:dyDescent="0.2">
      <c r="A1798" s="167" t="s">
        <v>325</v>
      </c>
      <c r="B1798" s="167">
        <f t="shared" si="27"/>
        <v>38677</v>
      </c>
      <c r="C1798" s="42">
        <v>10.017018659881256</v>
      </c>
    </row>
    <row r="1799" spans="1:3" x14ac:dyDescent="0.2">
      <c r="A1799" s="167" t="s">
        <v>326</v>
      </c>
      <c r="B1799" s="167">
        <f t="shared" si="27"/>
        <v>38678</v>
      </c>
      <c r="C1799" s="42">
        <v>10.464660137833727</v>
      </c>
    </row>
    <row r="1800" spans="1:3" x14ac:dyDescent="0.2">
      <c r="A1800" s="167" t="s">
        <v>327</v>
      </c>
      <c r="B1800" s="167">
        <f t="shared" si="27"/>
        <v>38679</v>
      </c>
      <c r="C1800" s="42">
        <v>11.162435518587428</v>
      </c>
    </row>
    <row r="1801" spans="1:3" x14ac:dyDescent="0.2">
      <c r="A1801" s="167" t="s">
        <v>328</v>
      </c>
      <c r="B1801" s="167">
        <f t="shared" si="27"/>
        <v>38680</v>
      </c>
      <c r="C1801" s="42">
        <v>11.055649942987458</v>
      </c>
    </row>
    <row r="1802" spans="1:3" x14ac:dyDescent="0.2">
      <c r="A1802" s="167" t="s">
        <v>329</v>
      </c>
      <c r="B1802" s="167">
        <f t="shared" si="27"/>
        <v>38681</v>
      </c>
      <c r="C1802" s="42">
        <v>11.055649942987458</v>
      </c>
    </row>
    <row r="1803" spans="1:3" x14ac:dyDescent="0.2">
      <c r="A1803" s="167" t="s">
        <v>330</v>
      </c>
      <c r="B1803" s="167">
        <f t="shared" si="27"/>
        <v>38682</v>
      </c>
      <c r="C1803" s="42">
        <v>11.055649942987458</v>
      </c>
    </row>
    <row r="1804" spans="1:3" x14ac:dyDescent="0.2">
      <c r="A1804" s="167" t="s">
        <v>331</v>
      </c>
      <c r="B1804" s="167">
        <f t="shared" si="27"/>
        <v>38683</v>
      </c>
      <c r="C1804" s="42">
        <v>11.055649942987458</v>
      </c>
    </row>
    <row r="1805" spans="1:3" x14ac:dyDescent="0.2">
      <c r="A1805" s="167" t="s">
        <v>332</v>
      </c>
      <c r="B1805" s="167">
        <f t="shared" si="27"/>
        <v>38684</v>
      </c>
      <c r="C1805" s="42">
        <v>11.055649942987458</v>
      </c>
    </row>
    <row r="1806" spans="1:3" x14ac:dyDescent="0.2">
      <c r="A1806" s="167" t="s">
        <v>333</v>
      </c>
      <c r="B1806" s="167">
        <f t="shared" si="27"/>
        <v>38685</v>
      </c>
      <c r="C1806" s="42">
        <v>10.973883034773445</v>
      </c>
    </row>
    <row r="1807" spans="1:3" x14ac:dyDescent="0.2">
      <c r="A1807" s="167" t="s">
        <v>334</v>
      </c>
      <c r="B1807" s="167">
        <f t="shared" si="27"/>
        <v>38686</v>
      </c>
      <c r="C1807" s="42">
        <v>11.178526405451448</v>
      </c>
    </row>
    <row r="1808" spans="1:3" x14ac:dyDescent="0.2">
      <c r="A1808" s="167" t="s">
        <v>335</v>
      </c>
      <c r="B1808" s="167">
        <f t="shared" si="27"/>
        <v>38687</v>
      </c>
      <c r="C1808" s="42">
        <v>11.705390231692157</v>
      </c>
    </row>
    <row r="1809" spans="1:3" x14ac:dyDescent="0.2">
      <c r="A1809" s="167" t="s">
        <v>336</v>
      </c>
      <c r="B1809" s="167">
        <f t="shared" si="27"/>
        <v>38688</v>
      </c>
      <c r="C1809" s="42">
        <v>12.593331882323067</v>
      </c>
    </row>
    <row r="1810" spans="1:3" x14ac:dyDescent="0.2">
      <c r="A1810" s="167" t="s">
        <v>337</v>
      </c>
      <c r="B1810" s="167">
        <f t="shared" ref="B1810:B1873" si="28">A1810+1</f>
        <v>38689</v>
      </c>
      <c r="C1810" s="42">
        <v>12.949107276819205</v>
      </c>
    </row>
    <row r="1811" spans="1:3" x14ac:dyDescent="0.2">
      <c r="A1811" s="167" t="s">
        <v>338</v>
      </c>
      <c r="B1811" s="167">
        <f t="shared" si="28"/>
        <v>38690</v>
      </c>
      <c r="C1811" s="42">
        <v>12.949107276819205</v>
      </c>
    </row>
    <row r="1812" spans="1:3" x14ac:dyDescent="0.2">
      <c r="A1812" s="167" t="s">
        <v>339</v>
      </c>
      <c r="B1812" s="167">
        <f t="shared" si="28"/>
        <v>38691</v>
      </c>
      <c r="C1812" s="42">
        <v>12.949107276819205</v>
      </c>
    </row>
    <row r="1813" spans="1:3" x14ac:dyDescent="0.2">
      <c r="A1813" s="167" t="s">
        <v>340</v>
      </c>
      <c r="B1813" s="167">
        <f t="shared" si="28"/>
        <v>38692</v>
      </c>
      <c r="C1813" s="42">
        <v>14.264153409876885</v>
      </c>
    </row>
    <row r="1814" spans="1:3" x14ac:dyDescent="0.2">
      <c r="A1814" s="167" t="s">
        <v>369</v>
      </c>
      <c r="B1814" s="167">
        <f t="shared" si="28"/>
        <v>38693</v>
      </c>
      <c r="C1814" s="42">
        <v>13.569656160458452</v>
      </c>
    </row>
    <row r="1815" spans="1:3" x14ac:dyDescent="0.2">
      <c r="A1815" s="167" t="s">
        <v>370</v>
      </c>
      <c r="B1815" s="167">
        <f t="shared" si="28"/>
        <v>38694</v>
      </c>
      <c r="C1815" s="42">
        <v>13.941428221460068</v>
      </c>
    </row>
    <row r="1816" spans="1:3" x14ac:dyDescent="0.2">
      <c r="A1816" s="167" t="s">
        <v>371</v>
      </c>
      <c r="B1816" s="167">
        <f t="shared" si="28"/>
        <v>38695</v>
      </c>
      <c r="C1816" s="42">
        <v>14.274606339468303</v>
      </c>
    </row>
    <row r="1817" spans="1:3" x14ac:dyDescent="0.2">
      <c r="A1817" s="167" t="s">
        <v>372</v>
      </c>
      <c r="B1817" s="167">
        <f t="shared" si="28"/>
        <v>38696</v>
      </c>
      <c r="C1817" s="42">
        <v>15.043984103328366</v>
      </c>
    </row>
    <row r="1818" spans="1:3" x14ac:dyDescent="0.2">
      <c r="A1818" s="167" t="s">
        <v>373</v>
      </c>
      <c r="B1818" s="167">
        <f t="shared" si="28"/>
        <v>38697</v>
      </c>
      <c r="C1818" s="42">
        <v>15.043984103328366</v>
      </c>
    </row>
    <row r="1819" spans="1:3" x14ac:dyDescent="0.2">
      <c r="A1819" s="167" t="s">
        <v>374</v>
      </c>
      <c r="B1819" s="167">
        <f t="shared" si="28"/>
        <v>38698</v>
      </c>
      <c r="C1819" s="42">
        <v>15.043984103328366</v>
      </c>
    </row>
    <row r="1820" spans="1:3" x14ac:dyDescent="0.2">
      <c r="A1820" s="167" t="s">
        <v>375</v>
      </c>
      <c r="B1820" s="167">
        <f t="shared" si="28"/>
        <v>38699</v>
      </c>
      <c r="C1820" s="42">
        <v>14.816184334296585</v>
      </c>
    </row>
    <row r="1821" spans="1:3" x14ac:dyDescent="0.2">
      <c r="A1821" s="167" t="s">
        <v>376</v>
      </c>
      <c r="B1821" s="167">
        <f t="shared" si="28"/>
        <v>38700</v>
      </c>
      <c r="C1821" s="42">
        <v>15.397854748603352</v>
      </c>
    </row>
    <row r="1822" spans="1:3" x14ac:dyDescent="0.2">
      <c r="A1822" s="167" t="s">
        <v>377</v>
      </c>
      <c r="B1822" s="167">
        <f t="shared" si="28"/>
        <v>38701</v>
      </c>
      <c r="C1822" s="42">
        <v>14.795627771534901</v>
      </c>
    </row>
    <row r="1823" spans="1:3" x14ac:dyDescent="0.2">
      <c r="A1823" s="167" t="s">
        <v>378</v>
      </c>
      <c r="B1823" s="167">
        <f t="shared" si="28"/>
        <v>38702</v>
      </c>
      <c r="C1823" s="42">
        <v>14.053133167067397</v>
      </c>
    </row>
    <row r="1824" spans="1:3" x14ac:dyDescent="0.2">
      <c r="A1824" s="167" t="s">
        <v>379</v>
      </c>
      <c r="B1824" s="167">
        <f t="shared" si="28"/>
        <v>38703</v>
      </c>
      <c r="C1824" s="42">
        <v>13.377004781420766</v>
      </c>
    </row>
    <row r="1825" spans="1:3" x14ac:dyDescent="0.2">
      <c r="A1825" s="167" t="s">
        <v>380</v>
      </c>
      <c r="B1825" s="167">
        <f t="shared" si="28"/>
        <v>38704</v>
      </c>
      <c r="C1825" s="42">
        <v>13.377004781420766</v>
      </c>
    </row>
    <row r="1826" spans="1:3" x14ac:dyDescent="0.2">
      <c r="A1826" s="167" t="s">
        <v>381</v>
      </c>
      <c r="B1826" s="167">
        <f t="shared" si="28"/>
        <v>38705</v>
      </c>
      <c r="C1826" s="42">
        <v>13.377004781420766</v>
      </c>
    </row>
    <row r="1827" spans="1:3" x14ac:dyDescent="0.2">
      <c r="A1827" s="167" t="s">
        <v>382</v>
      </c>
      <c r="B1827" s="167">
        <f t="shared" si="28"/>
        <v>38706</v>
      </c>
      <c r="C1827" s="42">
        <v>13.74560706401766</v>
      </c>
    </row>
    <row r="1828" spans="1:3" x14ac:dyDescent="0.2">
      <c r="A1828" s="167" t="s">
        <v>383</v>
      </c>
      <c r="B1828" s="167">
        <f t="shared" si="28"/>
        <v>38707</v>
      </c>
      <c r="C1828" s="42">
        <v>13.795627777777778</v>
      </c>
    </row>
    <row r="1829" spans="1:3" x14ac:dyDescent="0.2">
      <c r="A1829" s="167" t="s">
        <v>384</v>
      </c>
      <c r="B1829" s="167">
        <f t="shared" si="28"/>
        <v>38708</v>
      </c>
      <c r="C1829" s="42">
        <v>13.525464774673608</v>
      </c>
    </row>
    <row r="1830" spans="1:3" x14ac:dyDescent="0.2">
      <c r="A1830" s="167" t="s">
        <v>385</v>
      </c>
      <c r="B1830" s="167">
        <f t="shared" si="28"/>
        <v>38709</v>
      </c>
      <c r="C1830" s="42">
        <v>13.054181389870436</v>
      </c>
    </row>
    <row r="1831" spans="1:3" x14ac:dyDescent="0.2">
      <c r="A1831" s="167" t="s">
        <v>386</v>
      </c>
      <c r="B1831" s="167">
        <f t="shared" si="28"/>
        <v>38710</v>
      </c>
      <c r="C1831" s="42">
        <v>11.241951219512195</v>
      </c>
    </row>
    <row r="1832" spans="1:3" x14ac:dyDescent="0.2">
      <c r="A1832" s="167" t="s">
        <v>387</v>
      </c>
      <c r="B1832" s="167">
        <f t="shared" si="28"/>
        <v>38711</v>
      </c>
      <c r="C1832" s="42">
        <v>11.241951219512195</v>
      </c>
    </row>
    <row r="1833" spans="1:3" x14ac:dyDescent="0.2">
      <c r="A1833" s="167" t="s">
        <v>388</v>
      </c>
      <c r="B1833" s="167">
        <f t="shared" si="28"/>
        <v>38712</v>
      </c>
      <c r="C1833" s="42">
        <v>11.241951219512195</v>
      </c>
    </row>
    <row r="1834" spans="1:3" x14ac:dyDescent="0.2">
      <c r="A1834" s="167" t="s">
        <v>389</v>
      </c>
      <c r="B1834" s="167">
        <f t="shared" si="28"/>
        <v>38713</v>
      </c>
      <c r="C1834" s="42">
        <v>11.241951219512195</v>
      </c>
    </row>
    <row r="1835" spans="1:3" x14ac:dyDescent="0.2">
      <c r="A1835" s="167" t="s">
        <v>390</v>
      </c>
      <c r="B1835" s="167">
        <f t="shared" si="28"/>
        <v>38714</v>
      </c>
      <c r="C1835" s="42">
        <v>10.20843922204214</v>
      </c>
    </row>
    <row r="1836" spans="1:3" x14ac:dyDescent="0.2">
      <c r="A1836" s="167" t="s">
        <v>391</v>
      </c>
      <c r="B1836" s="167">
        <f t="shared" si="28"/>
        <v>38715</v>
      </c>
      <c r="C1836" s="42">
        <v>9.8927890099754858</v>
      </c>
    </row>
    <row r="1837" spans="1:3" x14ac:dyDescent="0.2">
      <c r="A1837" s="167" t="s">
        <v>392</v>
      </c>
      <c r="B1837" s="167">
        <f t="shared" si="28"/>
        <v>38716</v>
      </c>
      <c r="C1837" s="42">
        <v>10.05102549111319</v>
      </c>
    </row>
    <row r="1838" spans="1:3" ht="13.2" x14ac:dyDescent="0.25">
      <c r="A1838" s="167" t="s">
        <v>393</v>
      </c>
      <c r="B1838" s="167">
        <f t="shared" si="28"/>
        <v>38717</v>
      </c>
      <c r="C1838" s="611">
        <v>10.05102549111319</v>
      </c>
    </row>
    <row r="1839" spans="1:3" x14ac:dyDescent="0.2">
      <c r="A1839" s="167" t="s">
        <v>394</v>
      </c>
      <c r="B1839" s="167">
        <f t="shared" si="28"/>
        <v>38718</v>
      </c>
      <c r="C1839" s="42">
        <v>9.5017174910301687</v>
      </c>
    </row>
    <row r="1840" spans="1:3" x14ac:dyDescent="0.2">
      <c r="A1840" s="167" t="s">
        <v>395</v>
      </c>
      <c r="B1840" s="167">
        <f t="shared" si="28"/>
        <v>38719</v>
      </c>
      <c r="C1840" s="42">
        <v>9.5017174910301687</v>
      </c>
    </row>
    <row r="1841" spans="1:3" x14ac:dyDescent="0.2">
      <c r="A1841" s="167" t="s">
        <v>396</v>
      </c>
      <c r="B1841" s="167">
        <f t="shared" si="28"/>
        <v>38720</v>
      </c>
      <c r="C1841" s="42">
        <v>9.5017174910301687</v>
      </c>
    </row>
    <row r="1842" spans="1:3" x14ac:dyDescent="0.2">
      <c r="A1842" s="167" t="s">
        <v>397</v>
      </c>
      <c r="B1842" s="167">
        <f t="shared" si="28"/>
        <v>38721</v>
      </c>
      <c r="C1842" s="42">
        <v>9.8924736212335471</v>
      </c>
    </row>
    <row r="1843" spans="1:3" x14ac:dyDescent="0.2">
      <c r="A1843" s="167" t="s">
        <v>398</v>
      </c>
      <c r="B1843" s="167">
        <f t="shared" si="28"/>
        <v>38722</v>
      </c>
      <c r="C1843" s="42">
        <v>9.2531240428790191</v>
      </c>
    </row>
    <row r="1844" spans="1:3" x14ac:dyDescent="0.2">
      <c r="A1844" s="167" t="s">
        <v>399</v>
      </c>
      <c r="B1844" s="167">
        <f t="shared" si="28"/>
        <v>38723</v>
      </c>
      <c r="C1844" s="42">
        <v>9.2444185619955981</v>
      </c>
    </row>
    <row r="1845" spans="1:3" x14ac:dyDescent="0.2">
      <c r="A1845" s="167" t="s">
        <v>400</v>
      </c>
      <c r="B1845" s="167">
        <f t="shared" si="28"/>
        <v>38724</v>
      </c>
      <c r="C1845" s="42">
        <v>9.2907585825027681</v>
      </c>
    </row>
    <row r="1846" spans="1:3" x14ac:dyDescent="0.2">
      <c r="A1846" s="167" t="s">
        <v>401</v>
      </c>
      <c r="B1846" s="167">
        <f t="shared" si="28"/>
        <v>38725</v>
      </c>
      <c r="C1846" s="42">
        <v>9.2907585825027681</v>
      </c>
    </row>
    <row r="1847" spans="1:3" x14ac:dyDescent="0.2">
      <c r="A1847" s="167" t="s">
        <v>402</v>
      </c>
      <c r="B1847" s="167">
        <f t="shared" si="28"/>
        <v>38726</v>
      </c>
      <c r="C1847" s="42">
        <v>9.2907585825027681</v>
      </c>
    </row>
    <row r="1848" spans="1:3" x14ac:dyDescent="0.2">
      <c r="A1848" s="167" t="s">
        <v>403</v>
      </c>
      <c r="B1848" s="167">
        <f t="shared" si="28"/>
        <v>38727</v>
      </c>
      <c r="C1848" s="42">
        <v>8.8151417760688737</v>
      </c>
    </row>
    <row r="1849" spans="1:3" x14ac:dyDescent="0.2">
      <c r="A1849" s="167" t="s">
        <v>404</v>
      </c>
      <c r="B1849" s="167">
        <f t="shared" si="28"/>
        <v>38728</v>
      </c>
      <c r="C1849" s="42">
        <v>8.5813561998520456</v>
      </c>
    </row>
    <row r="1850" spans="1:3" x14ac:dyDescent="0.2">
      <c r="A1850" s="167" t="s">
        <v>405</v>
      </c>
      <c r="B1850" s="167">
        <f t="shared" si="28"/>
        <v>38729</v>
      </c>
      <c r="C1850" s="42">
        <v>8.5273825279648641</v>
      </c>
    </row>
    <row r="1851" spans="1:3" x14ac:dyDescent="0.2">
      <c r="A1851" s="167" t="s">
        <v>406</v>
      </c>
      <c r="B1851" s="167">
        <f t="shared" si="28"/>
        <v>38730</v>
      </c>
      <c r="C1851" s="42">
        <v>8.6980295138888888</v>
      </c>
    </row>
    <row r="1852" spans="1:3" x14ac:dyDescent="0.2">
      <c r="A1852" s="167" t="s">
        <v>407</v>
      </c>
      <c r="B1852" s="167">
        <f t="shared" si="28"/>
        <v>38731</v>
      </c>
      <c r="C1852" s="42">
        <v>8.4749485036725272</v>
      </c>
    </row>
    <row r="1853" spans="1:3" x14ac:dyDescent="0.2">
      <c r="A1853" s="167" t="s">
        <v>408</v>
      </c>
      <c r="B1853" s="167">
        <f t="shared" si="28"/>
        <v>38732</v>
      </c>
      <c r="C1853" s="42">
        <v>8.4749485036725272</v>
      </c>
    </row>
    <row r="1854" spans="1:3" x14ac:dyDescent="0.2">
      <c r="A1854" s="167" t="s">
        <v>447</v>
      </c>
      <c r="B1854" s="167">
        <f t="shared" si="28"/>
        <v>38733</v>
      </c>
      <c r="C1854" s="42">
        <v>8.4749485036725272</v>
      </c>
    </row>
    <row r="1855" spans="1:3" x14ac:dyDescent="0.2">
      <c r="A1855" s="167" t="s">
        <v>448</v>
      </c>
      <c r="B1855" s="167">
        <f t="shared" si="28"/>
        <v>38734</v>
      </c>
      <c r="C1855" s="42">
        <v>8.4749485036725272</v>
      </c>
    </row>
    <row r="1856" spans="1:3" x14ac:dyDescent="0.2">
      <c r="A1856" s="167" t="s">
        <v>449</v>
      </c>
      <c r="B1856" s="167">
        <f t="shared" si="28"/>
        <v>38735</v>
      </c>
      <c r="C1856" s="42">
        <v>8.8123637950991736</v>
      </c>
    </row>
    <row r="1857" spans="1:3" x14ac:dyDescent="0.2">
      <c r="A1857" s="167" t="s">
        <v>450</v>
      </c>
      <c r="B1857" s="167">
        <f t="shared" si="28"/>
        <v>38736</v>
      </c>
      <c r="C1857" s="42">
        <v>8.8515021459227476</v>
      </c>
    </row>
    <row r="1858" spans="1:3" x14ac:dyDescent="0.2">
      <c r="A1858" s="167" t="s">
        <v>451</v>
      </c>
      <c r="B1858" s="167">
        <f t="shared" si="28"/>
        <v>38737</v>
      </c>
      <c r="C1858" s="42">
        <v>8.2086978738320902</v>
      </c>
    </row>
    <row r="1859" spans="1:3" x14ac:dyDescent="0.2">
      <c r="A1859" s="167" t="s">
        <v>452</v>
      </c>
      <c r="B1859" s="167">
        <f t="shared" si="28"/>
        <v>38738</v>
      </c>
      <c r="C1859" s="42">
        <v>8.7660360311088255</v>
      </c>
    </row>
    <row r="1860" spans="1:3" x14ac:dyDescent="0.2">
      <c r="A1860" s="167" t="s">
        <v>453</v>
      </c>
      <c r="B1860" s="167">
        <f t="shared" si="28"/>
        <v>38739</v>
      </c>
      <c r="C1860" s="42">
        <v>8.7660360311088255</v>
      </c>
    </row>
    <row r="1861" spans="1:3" x14ac:dyDescent="0.2">
      <c r="A1861" s="167" t="s">
        <v>454</v>
      </c>
      <c r="B1861" s="167">
        <f t="shared" si="28"/>
        <v>38740</v>
      </c>
      <c r="C1861" s="42">
        <v>8.7660360311088255</v>
      </c>
    </row>
    <row r="1862" spans="1:3" x14ac:dyDescent="0.2">
      <c r="A1862" s="167" t="s">
        <v>455</v>
      </c>
      <c r="B1862" s="167">
        <f t="shared" si="28"/>
        <v>38741</v>
      </c>
      <c r="C1862" s="42">
        <v>8.2824939339264603</v>
      </c>
    </row>
    <row r="1863" spans="1:3" x14ac:dyDescent="0.2">
      <c r="A1863" s="167" t="s">
        <v>456</v>
      </c>
      <c r="B1863" s="167">
        <f t="shared" si="28"/>
        <v>38742</v>
      </c>
      <c r="C1863" s="42">
        <v>8.2920588235294126</v>
      </c>
    </row>
    <row r="1864" spans="1:3" x14ac:dyDescent="0.2">
      <c r="A1864" s="167" t="s">
        <v>457</v>
      </c>
      <c r="B1864" s="167">
        <f t="shared" si="28"/>
        <v>38743</v>
      </c>
      <c r="C1864" s="42">
        <v>8.5200366039324926</v>
      </c>
    </row>
    <row r="1865" spans="1:3" x14ac:dyDescent="0.2">
      <c r="A1865" s="167" t="s">
        <v>458</v>
      </c>
      <c r="B1865" s="167">
        <f t="shared" si="28"/>
        <v>38744</v>
      </c>
      <c r="C1865" s="42">
        <v>7.832246821611144</v>
      </c>
    </row>
    <row r="1866" spans="1:3" x14ac:dyDescent="0.2">
      <c r="A1866" s="167" t="s">
        <v>459</v>
      </c>
      <c r="B1866" s="167">
        <f t="shared" si="28"/>
        <v>38745</v>
      </c>
      <c r="C1866" s="42">
        <v>8.1867818008824571</v>
      </c>
    </row>
    <row r="1867" spans="1:3" x14ac:dyDescent="0.2">
      <c r="A1867" s="167" t="s">
        <v>460</v>
      </c>
      <c r="B1867" s="167">
        <f t="shared" si="28"/>
        <v>38746</v>
      </c>
      <c r="C1867" s="42">
        <v>8.1893807251647477</v>
      </c>
    </row>
    <row r="1868" spans="1:3" x14ac:dyDescent="0.2">
      <c r="A1868" s="167" t="s">
        <v>461</v>
      </c>
      <c r="B1868" s="167">
        <f t="shared" si="28"/>
        <v>38747</v>
      </c>
      <c r="C1868" s="42">
        <v>8.1893807251647477</v>
      </c>
    </row>
    <row r="1869" spans="1:3" x14ac:dyDescent="0.2">
      <c r="A1869" s="167" t="s">
        <v>462</v>
      </c>
      <c r="B1869" s="167">
        <f t="shared" si="28"/>
        <v>38748</v>
      </c>
      <c r="C1869" s="42">
        <v>8.3592877816828608</v>
      </c>
    </row>
    <row r="1870" spans="1:3" x14ac:dyDescent="0.2">
      <c r="A1870" s="167" t="s">
        <v>463</v>
      </c>
      <c r="B1870" s="167">
        <f t="shared" si="28"/>
        <v>38749</v>
      </c>
      <c r="C1870" s="42">
        <v>8.6889962476547851</v>
      </c>
    </row>
    <row r="1871" spans="1:3" x14ac:dyDescent="0.2">
      <c r="A1871" s="167" t="s">
        <v>464</v>
      </c>
      <c r="B1871" s="167">
        <f t="shared" si="28"/>
        <v>38750</v>
      </c>
      <c r="C1871" s="42">
        <v>8.7036010656214593</v>
      </c>
    </row>
    <row r="1872" spans="1:3" x14ac:dyDescent="0.2">
      <c r="A1872" s="167" t="s">
        <v>465</v>
      </c>
      <c r="B1872" s="167">
        <f t="shared" si="28"/>
        <v>38751</v>
      </c>
      <c r="C1872" s="42">
        <v>7.9917600300431868</v>
      </c>
    </row>
    <row r="1873" spans="1:3" x14ac:dyDescent="0.2">
      <c r="A1873" s="167" t="s">
        <v>466</v>
      </c>
      <c r="B1873" s="167">
        <f t="shared" si="28"/>
        <v>38752</v>
      </c>
      <c r="C1873" s="42">
        <v>8.0043435980551045</v>
      </c>
    </row>
    <row r="1874" spans="1:3" x14ac:dyDescent="0.2">
      <c r="A1874" s="167" t="s">
        <v>467</v>
      </c>
      <c r="B1874" s="167">
        <f>A1874+1</f>
        <v>38753</v>
      </c>
      <c r="C1874" s="42">
        <v>8.0043435980551045</v>
      </c>
    </row>
    <row r="1875" spans="1:3" x14ac:dyDescent="0.2">
      <c r="A1875" s="167" t="s">
        <v>468</v>
      </c>
      <c r="B1875" s="167">
        <f>A1875+1</f>
        <v>38754</v>
      </c>
      <c r="C1875" s="42">
        <v>8.0043435980551045</v>
      </c>
    </row>
    <row r="1876" spans="1:3" x14ac:dyDescent="0.2">
      <c r="A1876" s="167" t="s">
        <v>469</v>
      </c>
      <c r="B1876" s="167">
        <f>A1876+1</f>
        <v>38755</v>
      </c>
      <c r="C1876" s="42">
        <v>8.2308198051948054</v>
      </c>
    </row>
    <row r="1877" spans="1:3" x14ac:dyDescent="0.2">
      <c r="A1877" s="167" t="s">
        <v>475</v>
      </c>
      <c r="B1877" s="167">
        <f t="shared" ref="B1877:B1940" si="29">A1877+1</f>
        <v>38756</v>
      </c>
      <c r="C1877" s="42">
        <v>7.7282341269841268</v>
      </c>
    </row>
    <row r="1878" spans="1:3" x14ac:dyDescent="0.2">
      <c r="A1878" s="167" t="s">
        <v>476</v>
      </c>
      <c r="B1878" s="167">
        <f t="shared" si="29"/>
        <v>38757</v>
      </c>
      <c r="C1878" s="42">
        <v>7.8922013949433305</v>
      </c>
    </row>
    <row r="1879" spans="1:3" x14ac:dyDescent="0.2">
      <c r="A1879" s="167" t="s">
        <v>477</v>
      </c>
      <c r="B1879" s="167">
        <f t="shared" si="29"/>
        <v>38758</v>
      </c>
      <c r="C1879" s="42">
        <v>7.5523617208077258</v>
      </c>
    </row>
    <row r="1880" spans="1:3" x14ac:dyDescent="0.2">
      <c r="A1880" s="167" t="s">
        <v>478</v>
      </c>
      <c r="B1880" s="167">
        <f t="shared" si="29"/>
        <v>38759</v>
      </c>
      <c r="C1880" s="42">
        <v>7.5350909961685826</v>
      </c>
    </row>
    <row r="1881" spans="1:3" x14ac:dyDescent="0.2">
      <c r="A1881" s="167" t="s">
        <v>479</v>
      </c>
      <c r="B1881" s="167">
        <f t="shared" si="29"/>
        <v>38760</v>
      </c>
      <c r="C1881" s="42">
        <v>7.5350909961685826</v>
      </c>
    </row>
    <row r="1882" spans="1:3" x14ac:dyDescent="0.2">
      <c r="A1882" s="167" t="s">
        <v>480</v>
      </c>
      <c r="B1882" s="167">
        <f t="shared" si="29"/>
        <v>38761</v>
      </c>
      <c r="C1882" s="42">
        <v>7.5350909961685826</v>
      </c>
    </row>
    <row r="1883" spans="1:3" x14ac:dyDescent="0.2">
      <c r="A1883" s="167" t="s">
        <v>481</v>
      </c>
      <c r="B1883" s="167">
        <f t="shared" si="29"/>
        <v>38762</v>
      </c>
      <c r="C1883" s="42">
        <v>7.3668773006134973</v>
      </c>
    </row>
    <row r="1884" spans="1:3" x14ac:dyDescent="0.2">
      <c r="A1884" s="167" t="s">
        <v>482</v>
      </c>
      <c r="B1884" s="167">
        <f t="shared" si="29"/>
        <v>38763</v>
      </c>
      <c r="C1884" s="42">
        <v>7.0055732817661749</v>
      </c>
    </row>
    <row r="1885" spans="1:3" x14ac:dyDescent="0.2">
      <c r="A1885" s="167" t="s">
        <v>483</v>
      </c>
      <c r="B1885" s="167">
        <f t="shared" si="29"/>
        <v>38764</v>
      </c>
      <c r="C1885" s="42">
        <v>7.3295148669796557</v>
      </c>
    </row>
    <row r="1886" spans="1:3" x14ac:dyDescent="0.2">
      <c r="A1886" s="167" t="s">
        <v>484</v>
      </c>
      <c r="B1886" s="167">
        <f t="shared" si="29"/>
        <v>38765</v>
      </c>
      <c r="C1886" s="42">
        <v>7.166420161883738</v>
      </c>
    </row>
    <row r="1887" spans="1:3" x14ac:dyDescent="0.2">
      <c r="A1887" s="167" t="s">
        <v>485</v>
      </c>
      <c r="B1887" s="167">
        <f t="shared" si="29"/>
        <v>38766</v>
      </c>
      <c r="C1887" s="42">
        <v>7.3828090563013422</v>
      </c>
    </row>
    <row r="1888" spans="1:3" x14ac:dyDescent="0.2">
      <c r="A1888" s="167" t="s">
        <v>486</v>
      </c>
      <c r="B1888" s="167">
        <f t="shared" si="29"/>
        <v>38767</v>
      </c>
      <c r="C1888" s="42">
        <v>7.3828090563013422</v>
      </c>
    </row>
    <row r="1889" spans="1:3" x14ac:dyDescent="0.2">
      <c r="A1889" s="167" t="s">
        <v>487</v>
      </c>
      <c r="B1889" s="167">
        <f t="shared" si="29"/>
        <v>38768</v>
      </c>
      <c r="C1889" s="42">
        <v>7.3828090563013422</v>
      </c>
    </row>
    <row r="1890" spans="1:3" x14ac:dyDescent="0.2">
      <c r="A1890" s="167" t="s">
        <v>488</v>
      </c>
      <c r="B1890" s="167">
        <f t="shared" si="29"/>
        <v>38769</v>
      </c>
      <c r="C1890" s="42">
        <v>7.3828090563013422</v>
      </c>
    </row>
    <row r="1891" spans="1:3" x14ac:dyDescent="0.2">
      <c r="A1891" s="167" t="s">
        <v>489</v>
      </c>
      <c r="B1891" s="167">
        <f t="shared" si="29"/>
        <v>38770</v>
      </c>
      <c r="C1891" s="42">
        <v>7.4187599601593623</v>
      </c>
    </row>
    <row r="1892" spans="1:3" x14ac:dyDescent="0.2">
      <c r="A1892" s="167" t="s">
        <v>490</v>
      </c>
      <c r="B1892" s="167">
        <f t="shared" si="29"/>
        <v>38771</v>
      </c>
      <c r="C1892" s="42">
        <v>7.5269448653689244</v>
      </c>
    </row>
    <row r="1893" spans="1:3" x14ac:dyDescent="0.2">
      <c r="A1893" s="167" t="s">
        <v>491</v>
      </c>
      <c r="B1893" s="167">
        <f t="shared" si="29"/>
        <v>38772</v>
      </c>
      <c r="C1893" s="42">
        <v>7.2379919825072889</v>
      </c>
    </row>
    <row r="1894" spans="1:3" x14ac:dyDescent="0.2">
      <c r="A1894" s="167" t="s">
        <v>492</v>
      </c>
      <c r="B1894" s="167">
        <f t="shared" si="29"/>
        <v>38773</v>
      </c>
      <c r="C1894" s="42">
        <v>7.3904166666666669</v>
      </c>
    </row>
    <row r="1895" spans="1:3" x14ac:dyDescent="0.2">
      <c r="A1895" s="167" t="s">
        <v>493</v>
      </c>
      <c r="B1895" s="167">
        <f t="shared" si="29"/>
        <v>38774</v>
      </c>
      <c r="C1895" s="42">
        <v>7.3904166666666669</v>
      </c>
    </row>
    <row r="1896" spans="1:3" x14ac:dyDescent="0.2">
      <c r="A1896" s="167" t="s">
        <v>494</v>
      </c>
      <c r="B1896" s="167">
        <f t="shared" si="29"/>
        <v>38775</v>
      </c>
      <c r="C1896" s="42">
        <v>7.3904166666666669</v>
      </c>
    </row>
    <row r="1897" spans="1:3" x14ac:dyDescent="0.2">
      <c r="A1897" s="167" t="s">
        <v>495</v>
      </c>
      <c r="B1897" s="167">
        <f t="shared" si="29"/>
        <v>38776</v>
      </c>
      <c r="C1897" s="42">
        <v>6.9696834393882678</v>
      </c>
    </row>
    <row r="1898" spans="1:3" x14ac:dyDescent="0.2">
      <c r="A1898" s="167" t="s">
        <v>496</v>
      </c>
      <c r="B1898" s="167">
        <f t="shared" si="29"/>
        <v>38777</v>
      </c>
      <c r="C1898" s="42">
        <v>6.6513793103448275</v>
      </c>
    </row>
    <row r="1899" spans="1:3" x14ac:dyDescent="0.2">
      <c r="A1899" s="167" t="s">
        <v>497</v>
      </c>
      <c r="B1899" s="167">
        <f t="shared" si="29"/>
        <v>38778</v>
      </c>
      <c r="C1899" s="42">
        <v>6.6237119887458453</v>
      </c>
    </row>
    <row r="1900" spans="1:3" x14ac:dyDescent="0.2">
      <c r="A1900" s="167" t="s">
        <v>498</v>
      </c>
      <c r="B1900" s="167">
        <f t="shared" si="29"/>
        <v>38779</v>
      </c>
      <c r="C1900" s="42">
        <v>6.6942820324005892</v>
      </c>
    </row>
    <row r="1901" spans="1:3" x14ac:dyDescent="0.2">
      <c r="A1901" s="167" t="s">
        <v>499</v>
      </c>
      <c r="B1901" s="167">
        <f t="shared" si="29"/>
        <v>38780</v>
      </c>
      <c r="C1901" s="42">
        <v>6.5952058846124295</v>
      </c>
    </row>
    <row r="1902" spans="1:3" x14ac:dyDescent="0.2">
      <c r="A1902" s="167" t="s">
        <v>500</v>
      </c>
      <c r="B1902" s="167">
        <f t="shared" si="29"/>
        <v>38781</v>
      </c>
      <c r="C1902" s="42">
        <v>6.5952058846124295</v>
      </c>
    </row>
    <row r="1903" spans="1:3" x14ac:dyDescent="0.2">
      <c r="A1903" s="167" t="s">
        <v>501</v>
      </c>
      <c r="B1903" s="167">
        <f t="shared" si="29"/>
        <v>38782</v>
      </c>
      <c r="C1903" s="42">
        <v>6.5952058846124295</v>
      </c>
    </row>
    <row r="1904" spans="1:3" x14ac:dyDescent="0.2">
      <c r="A1904" s="167" t="s">
        <v>502</v>
      </c>
      <c r="B1904" s="167">
        <f t="shared" si="29"/>
        <v>38783</v>
      </c>
      <c r="C1904" s="42">
        <v>6.4990333560245066</v>
      </c>
    </row>
    <row r="1905" spans="1:3" x14ac:dyDescent="0.2">
      <c r="A1905" s="167" t="s">
        <v>503</v>
      </c>
      <c r="B1905" s="167">
        <f t="shared" si="29"/>
        <v>38784</v>
      </c>
      <c r="C1905" s="42">
        <v>6.5256743421052628</v>
      </c>
    </row>
    <row r="1906" spans="1:3" x14ac:dyDescent="0.2">
      <c r="A1906" s="167" t="s">
        <v>507</v>
      </c>
      <c r="B1906" s="167">
        <f t="shared" si="29"/>
        <v>38785</v>
      </c>
      <c r="C1906" s="42">
        <v>6.4685108481262326</v>
      </c>
    </row>
    <row r="1907" spans="1:3" x14ac:dyDescent="0.2">
      <c r="A1907" s="167" t="s">
        <v>509</v>
      </c>
      <c r="B1907" s="167">
        <f t="shared" si="29"/>
        <v>38786</v>
      </c>
      <c r="C1907" s="42">
        <v>6.3079553466509992</v>
      </c>
    </row>
    <row r="1908" spans="1:3" x14ac:dyDescent="0.2">
      <c r="A1908" s="167" t="s">
        <v>510</v>
      </c>
      <c r="B1908" s="167">
        <f t="shared" si="29"/>
        <v>38787</v>
      </c>
      <c r="C1908" s="42">
        <v>6.4218933132982716</v>
      </c>
    </row>
    <row r="1909" spans="1:3" x14ac:dyDescent="0.2">
      <c r="A1909" s="167" t="s">
        <v>511</v>
      </c>
      <c r="B1909" s="167">
        <f t="shared" si="29"/>
        <v>38788</v>
      </c>
      <c r="C1909" s="42">
        <v>6.4218933132982716</v>
      </c>
    </row>
    <row r="1910" spans="1:3" x14ac:dyDescent="0.2">
      <c r="A1910" s="167" t="s">
        <v>512</v>
      </c>
      <c r="B1910" s="167">
        <f t="shared" si="29"/>
        <v>38789</v>
      </c>
      <c r="C1910" s="42">
        <v>6.4218933132982716</v>
      </c>
    </row>
    <row r="1911" spans="1:3" x14ac:dyDescent="0.2">
      <c r="A1911" s="167" t="s">
        <v>513</v>
      </c>
      <c r="B1911" s="167">
        <f t="shared" si="29"/>
        <v>38790</v>
      </c>
      <c r="C1911" s="42">
        <v>6.7441350210970468</v>
      </c>
    </row>
    <row r="1912" spans="1:3" x14ac:dyDescent="0.2">
      <c r="A1912" s="167" t="s">
        <v>514</v>
      </c>
      <c r="B1912" s="167">
        <f t="shared" si="29"/>
        <v>38791</v>
      </c>
      <c r="C1912" s="42">
        <v>7.1436530324400564</v>
      </c>
    </row>
    <row r="1913" spans="1:3" x14ac:dyDescent="0.2">
      <c r="A1913" s="167" t="s">
        <v>515</v>
      </c>
      <c r="B1913" s="167">
        <f t="shared" si="29"/>
        <v>38792</v>
      </c>
      <c r="C1913" s="42">
        <v>7.0776131300578911</v>
      </c>
    </row>
    <row r="1914" spans="1:3" x14ac:dyDescent="0.2">
      <c r="A1914" s="167" t="s">
        <v>516</v>
      </c>
      <c r="B1914" s="167">
        <f t="shared" si="29"/>
        <v>38793</v>
      </c>
      <c r="C1914" s="42">
        <v>7.1244329896907219</v>
      </c>
    </row>
    <row r="1915" spans="1:3" x14ac:dyDescent="0.2">
      <c r="A1915" s="167" t="s">
        <v>517</v>
      </c>
      <c r="B1915" s="167">
        <f t="shared" si="29"/>
        <v>38794</v>
      </c>
      <c r="C1915" s="42">
        <v>7.1657822757111598</v>
      </c>
    </row>
    <row r="1916" spans="1:3" x14ac:dyDescent="0.2">
      <c r="A1916" s="167" t="s">
        <v>518</v>
      </c>
      <c r="B1916" s="167">
        <f t="shared" si="29"/>
        <v>38795</v>
      </c>
      <c r="C1916" s="42">
        <v>7.1671068796068793</v>
      </c>
    </row>
    <row r="1917" spans="1:3" x14ac:dyDescent="0.2">
      <c r="A1917" s="167" t="s">
        <v>519</v>
      </c>
      <c r="B1917" s="167">
        <f t="shared" si="29"/>
        <v>38796</v>
      </c>
      <c r="C1917" s="42">
        <v>7.1671068796068793</v>
      </c>
    </row>
    <row r="1918" spans="1:3" x14ac:dyDescent="0.2">
      <c r="A1918" s="167" t="s">
        <v>520</v>
      </c>
      <c r="B1918" s="167">
        <f t="shared" si="29"/>
        <v>38797</v>
      </c>
      <c r="C1918" s="42">
        <v>7.0100579903218856</v>
      </c>
    </row>
    <row r="1919" spans="1:3" x14ac:dyDescent="0.2">
      <c r="A1919" s="167" t="s">
        <v>521</v>
      </c>
      <c r="B1919" s="167">
        <f t="shared" si="29"/>
        <v>38798</v>
      </c>
      <c r="C1919" s="42">
        <v>6.8315419215238613</v>
      </c>
    </row>
    <row r="1920" spans="1:3" x14ac:dyDescent="0.2">
      <c r="A1920" s="167" t="s">
        <v>522</v>
      </c>
      <c r="B1920" s="167">
        <f t="shared" si="29"/>
        <v>38799</v>
      </c>
      <c r="C1920" s="42">
        <v>7.070055669568089</v>
      </c>
    </row>
    <row r="1921" spans="1:3" x14ac:dyDescent="0.2">
      <c r="A1921" s="167" t="s">
        <v>523</v>
      </c>
      <c r="B1921" s="167">
        <f t="shared" si="29"/>
        <v>38800</v>
      </c>
      <c r="C1921" s="42">
        <v>7.1575675007523971</v>
      </c>
    </row>
    <row r="1922" spans="1:3" x14ac:dyDescent="0.2">
      <c r="A1922" s="167" t="s">
        <v>524</v>
      </c>
      <c r="B1922" s="167">
        <f t="shared" si="29"/>
        <v>38801</v>
      </c>
      <c r="C1922" s="42">
        <v>7.4164344136591351</v>
      </c>
    </row>
    <row r="1923" spans="1:3" x14ac:dyDescent="0.2">
      <c r="A1923" s="167" t="s">
        <v>525</v>
      </c>
      <c r="B1923" s="167">
        <f t="shared" si="29"/>
        <v>38802</v>
      </c>
      <c r="C1923" s="42">
        <v>7.4164344136591351</v>
      </c>
    </row>
    <row r="1924" spans="1:3" x14ac:dyDescent="0.2">
      <c r="A1924" s="167" t="s">
        <v>526</v>
      </c>
      <c r="B1924" s="167">
        <f t="shared" si="29"/>
        <v>38803</v>
      </c>
      <c r="C1924" s="42">
        <v>7.4164344136591351</v>
      </c>
    </row>
    <row r="1925" spans="1:3" x14ac:dyDescent="0.2">
      <c r="A1925" s="167" t="s">
        <v>527</v>
      </c>
      <c r="B1925" s="167">
        <f t="shared" si="29"/>
        <v>38804</v>
      </c>
      <c r="C1925" s="42">
        <v>7.0439794047376516</v>
      </c>
    </row>
    <row r="1926" spans="1:3" x14ac:dyDescent="0.2">
      <c r="A1926" s="167" t="s">
        <v>528</v>
      </c>
      <c r="B1926" s="167">
        <f t="shared" si="29"/>
        <v>38805</v>
      </c>
      <c r="C1926" s="42">
        <v>7.1550476360074793</v>
      </c>
    </row>
    <row r="1927" spans="1:3" x14ac:dyDescent="0.2">
      <c r="A1927" s="167" t="s">
        <v>529</v>
      </c>
      <c r="B1927" s="167">
        <f t="shared" si="29"/>
        <v>38806</v>
      </c>
      <c r="C1927" s="42">
        <v>7.1667125645438903</v>
      </c>
    </row>
    <row r="1928" spans="1:3" x14ac:dyDescent="0.2">
      <c r="A1928" s="167" t="s">
        <v>530</v>
      </c>
      <c r="B1928" s="167">
        <f t="shared" si="29"/>
        <v>38807</v>
      </c>
      <c r="C1928" s="42">
        <v>7.1625993949870352</v>
      </c>
    </row>
    <row r="1929" spans="1:3" x14ac:dyDescent="0.2">
      <c r="A1929" s="167" t="s">
        <v>531</v>
      </c>
      <c r="B1929" s="167">
        <f t="shared" si="29"/>
        <v>38808</v>
      </c>
      <c r="C1929" s="42">
        <v>6.9870666432097819</v>
      </c>
    </row>
    <row r="1930" spans="1:3" x14ac:dyDescent="0.2">
      <c r="A1930" s="167" t="s">
        <v>534</v>
      </c>
      <c r="B1930" s="167">
        <f t="shared" si="29"/>
        <v>38809</v>
      </c>
      <c r="C1930" s="42">
        <v>6.9871356313225927</v>
      </c>
    </row>
    <row r="1931" spans="1:3" x14ac:dyDescent="0.2">
      <c r="A1931" s="167" t="s">
        <v>535</v>
      </c>
      <c r="B1931" s="167">
        <f t="shared" si="29"/>
        <v>38810</v>
      </c>
      <c r="C1931" s="42">
        <v>6.9871356313225927</v>
      </c>
    </row>
    <row r="1932" spans="1:3" x14ac:dyDescent="0.2">
      <c r="A1932" s="167" t="s">
        <v>536</v>
      </c>
      <c r="B1932" s="167">
        <f t="shared" si="29"/>
        <v>38811</v>
      </c>
      <c r="C1932" s="42">
        <v>7.0571162845109967</v>
      </c>
    </row>
    <row r="1933" spans="1:3" x14ac:dyDescent="0.2">
      <c r="A1933" s="167" t="s">
        <v>537</v>
      </c>
      <c r="B1933" s="167">
        <f t="shared" si="29"/>
        <v>38812</v>
      </c>
      <c r="C1933" s="42">
        <v>7.0167937302912264</v>
      </c>
    </row>
    <row r="1934" spans="1:3" x14ac:dyDescent="0.2">
      <c r="A1934" s="167" t="s">
        <v>538</v>
      </c>
      <c r="B1934" s="167">
        <f t="shared" si="29"/>
        <v>38813</v>
      </c>
      <c r="C1934" s="42">
        <v>6.8845780346820806</v>
      </c>
    </row>
    <row r="1935" spans="1:3" x14ac:dyDescent="0.2">
      <c r="A1935" s="167" t="s">
        <v>539</v>
      </c>
      <c r="B1935" s="167">
        <f t="shared" si="29"/>
        <v>38814</v>
      </c>
      <c r="C1935" s="42">
        <v>7.0495438701923074</v>
      </c>
    </row>
    <row r="1936" spans="1:3" x14ac:dyDescent="0.2">
      <c r="A1936" s="167" t="s">
        <v>540</v>
      </c>
      <c r="B1936" s="167">
        <f t="shared" si="29"/>
        <v>38815</v>
      </c>
      <c r="C1936" s="42">
        <v>6.7870853080568718</v>
      </c>
    </row>
    <row r="1937" spans="1:3" x14ac:dyDescent="0.2">
      <c r="A1937" s="167" t="s">
        <v>541</v>
      </c>
      <c r="B1937" s="167">
        <f t="shared" si="29"/>
        <v>38816</v>
      </c>
      <c r="C1937" s="42">
        <v>6.7870853080568718</v>
      </c>
    </row>
    <row r="1938" spans="1:3" x14ac:dyDescent="0.2">
      <c r="A1938" s="167" t="s">
        <v>542</v>
      </c>
      <c r="B1938" s="167">
        <f t="shared" si="29"/>
        <v>38817</v>
      </c>
      <c r="C1938" s="42">
        <v>6.7870853080568718</v>
      </c>
    </row>
    <row r="1939" spans="1:3" x14ac:dyDescent="0.2">
      <c r="A1939" s="167" t="s">
        <v>543</v>
      </c>
      <c r="B1939" s="167">
        <f t="shared" si="29"/>
        <v>38818</v>
      </c>
      <c r="C1939" s="42">
        <v>6.8103165584415581</v>
      </c>
    </row>
    <row r="1940" spans="1:3" x14ac:dyDescent="0.2">
      <c r="A1940" s="167" t="s">
        <v>544</v>
      </c>
      <c r="B1940" s="167">
        <f t="shared" si="29"/>
        <v>38819</v>
      </c>
      <c r="C1940" s="42">
        <v>6.9903496503496507</v>
      </c>
    </row>
    <row r="1941" spans="1:3" x14ac:dyDescent="0.2">
      <c r="A1941" s="167" t="s">
        <v>545</v>
      </c>
      <c r="B1941" s="167">
        <f t="shared" ref="B1941:B2004" si="30">A1941+1</f>
        <v>38820</v>
      </c>
      <c r="C1941" s="42">
        <v>6.7802202727004577</v>
      </c>
    </row>
    <row r="1942" spans="1:3" x14ac:dyDescent="0.2">
      <c r="A1942" s="167" t="s">
        <v>546</v>
      </c>
      <c r="B1942" s="167">
        <f t="shared" si="30"/>
        <v>38821</v>
      </c>
      <c r="C1942" s="42">
        <v>6.6282100591715976</v>
      </c>
    </row>
    <row r="1943" spans="1:3" x14ac:dyDescent="0.2">
      <c r="A1943" s="167" t="s">
        <v>547</v>
      </c>
      <c r="B1943" s="167">
        <f t="shared" si="30"/>
        <v>38822</v>
      </c>
      <c r="C1943" s="42">
        <v>6.643958333333333</v>
      </c>
    </row>
    <row r="1944" spans="1:3" x14ac:dyDescent="0.2">
      <c r="A1944" s="167" t="s">
        <v>548</v>
      </c>
      <c r="B1944" s="167">
        <f t="shared" si="30"/>
        <v>38823</v>
      </c>
      <c r="C1944" s="42">
        <v>6.643958333333333</v>
      </c>
    </row>
    <row r="1945" spans="1:3" x14ac:dyDescent="0.2">
      <c r="A1945" s="167" t="s">
        <v>549</v>
      </c>
      <c r="B1945" s="167">
        <f t="shared" si="30"/>
        <v>38824</v>
      </c>
      <c r="C1945" s="42">
        <v>6.643958333333333</v>
      </c>
    </row>
    <row r="1946" spans="1:3" x14ac:dyDescent="0.2">
      <c r="A1946" s="167" t="s">
        <v>550</v>
      </c>
      <c r="B1946" s="167">
        <f t="shared" si="30"/>
        <v>38825</v>
      </c>
      <c r="C1946" s="42">
        <v>7.2120967741935482</v>
      </c>
    </row>
    <row r="1947" spans="1:3" x14ac:dyDescent="0.2">
      <c r="A1947" s="167" t="s">
        <v>551</v>
      </c>
      <c r="B1947" s="167">
        <f t="shared" si="30"/>
        <v>38826</v>
      </c>
      <c r="C1947" s="42">
        <v>7.5743302180685355</v>
      </c>
    </row>
    <row r="1948" spans="1:3" x14ac:dyDescent="0.2">
      <c r="A1948" s="167" t="s">
        <v>552</v>
      </c>
      <c r="B1948" s="167">
        <f t="shared" si="30"/>
        <v>38827</v>
      </c>
      <c r="C1948" s="42">
        <v>7.724335778321108</v>
      </c>
    </row>
    <row r="1949" spans="1:3" x14ac:dyDescent="0.2">
      <c r="A1949" s="167" t="s">
        <v>553</v>
      </c>
      <c r="B1949" s="167">
        <f t="shared" si="30"/>
        <v>38828</v>
      </c>
      <c r="C1949" s="42">
        <v>7.9415798611111112</v>
      </c>
    </row>
    <row r="1950" spans="1:3" x14ac:dyDescent="0.2">
      <c r="A1950" s="167" t="s">
        <v>554</v>
      </c>
      <c r="B1950" s="167">
        <f t="shared" si="30"/>
        <v>38829</v>
      </c>
      <c r="C1950" s="42">
        <v>7.6591314726404702</v>
      </c>
    </row>
    <row r="1951" spans="1:3" x14ac:dyDescent="0.2">
      <c r="A1951" s="167" t="s">
        <v>555</v>
      </c>
      <c r="B1951" s="167">
        <f t="shared" si="30"/>
        <v>38830</v>
      </c>
      <c r="C1951" s="42">
        <v>7.6591314726404702</v>
      </c>
    </row>
    <row r="1952" spans="1:3" x14ac:dyDescent="0.2">
      <c r="A1952" s="167" t="s">
        <v>556</v>
      </c>
      <c r="B1952" s="167">
        <f t="shared" si="30"/>
        <v>38831</v>
      </c>
      <c r="C1952" s="42">
        <v>7.6591314726404702</v>
      </c>
    </row>
    <row r="1953" spans="1:3" x14ac:dyDescent="0.2">
      <c r="A1953" s="167" t="s">
        <v>557</v>
      </c>
      <c r="B1953" s="167">
        <f t="shared" si="30"/>
        <v>38832</v>
      </c>
      <c r="C1953" s="42">
        <v>7.7251858108108111</v>
      </c>
    </row>
    <row r="1954" spans="1:3" x14ac:dyDescent="0.2">
      <c r="A1954" s="167" t="s">
        <v>596</v>
      </c>
      <c r="B1954" s="167">
        <f t="shared" si="30"/>
        <v>38833</v>
      </c>
      <c r="C1954" s="42">
        <v>7.3501070205479451</v>
      </c>
    </row>
    <row r="1955" spans="1:3" x14ac:dyDescent="0.2">
      <c r="A1955" s="167" t="s">
        <v>597</v>
      </c>
      <c r="B1955" s="167">
        <f t="shared" si="30"/>
        <v>38834</v>
      </c>
      <c r="C1955" s="42">
        <v>7.1744211618257259</v>
      </c>
    </row>
    <row r="1956" spans="1:3" x14ac:dyDescent="0.2">
      <c r="A1956" s="167" t="s">
        <v>598</v>
      </c>
      <c r="B1956" s="167">
        <f t="shared" si="30"/>
        <v>38835</v>
      </c>
      <c r="C1956" s="42">
        <v>6.8906917808219177</v>
      </c>
    </row>
    <row r="1957" spans="1:3" x14ac:dyDescent="0.2">
      <c r="A1957" s="167" t="s">
        <v>599</v>
      </c>
      <c r="B1957" s="167">
        <f t="shared" si="30"/>
        <v>38836</v>
      </c>
      <c r="C1957" s="42">
        <v>6.8906917808219177</v>
      </c>
    </row>
    <row r="1958" spans="1:3" x14ac:dyDescent="0.2">
      <c r="A1958" s="167" t="s">
        <v>600</v>
      </c>
      <c r="B1958" s="167">
        <f t="shared" si="30"/>
        <v>38837</v>
      </c>
      <c r="C1958" s="42">
        <v>6.8906917808219177</v>
      </c>
    </row>
    <row r="1959" spans="1:3" x14ac:dyDescent="0.2">
      <c r="A1959" s="167" t="s">
        <v>601</v>
      </c>
      <c r="B1959" s="167">
        <f t="shared" si="30"/>
        <v>38838</v>
      </c>
      <c r="C1959" s="42">
        <v>6.6144557195571956</v>
      </c>
    </row>
    <row r="1960" spans="1:3" x14ac:dyDescent="0.2">
      <c r="A1960" s="167" t="s">
        <v>602</v>
      </c>
      <c r="B1960" s="167">
        <f t="shared" si="30"/>
        <v>38839</v>
      </c>
      <c r="C1960" s="42">
        <v>6.5352298598949208</v>
      </c>
    </row>
    <row r="1961" spans="1:3" x14ac:dyDescent="0.2">
      <c r="A1961" s="167" t="s">
        <v>634</v>
      </c>
      <c r="B1961" s="167">
        <f t="shared" si="30"/>
        <v>38840</v>
      </c>
      <c r="C1961" s="42">
        <v>6.6871491228070177</v>
      </c>
    </row>
    <row r="1962" spans="1:3" x14ac:dyDescent="0.2">
      <c r="A1962" s="167" t="s">
        <v>635</v>
      </c>
      <c r="B1962" s="167">
        <f t="shared" si="30"/>
        <v>38841</v>
      </c>
      <c r="C1962" s="42">
        <v>6.5677617104329311</v>
      </c>
    </row>
    <row r="1963" spans="1:3" x14ac:dyDescent="0.2">
      <c r="A1963" s="167" t="s">
        <v>636</v>
      </c>
      <c r="B1963" s="167">
        <f t="shared" si="30"/>
        <v>38842</v>
      </c>
      <c r="C1963" s="42">
        <v>6.4654310344827586</v>
      </c>
    </row>
    <row r="1964" spans="1:3" x14ac:dyDescent="0.2">
      <c r="A1964" s="167" t="s">
        <v>637</v>
      </c>
      <c r="B1964" s="167">
        <f t="shared" si="30"/>
        <v>38843</v>
      </c>
      <c r="C1964" s="42">
        <v>6.8024610270518107</v>
      </c>
    </row>
    <row r="1965" spans="1:3" x14ac:dyDescent="0.2">
      <c r="A1965" s="167" t="s">
        <v>638</v>
      </c>
      <c r="B1965" s="167">
        <f t="shared" si="30"/>
        <v>38844</v>
      </c>
      <c r="C1965" s="42">
        <v>6.8024610270518107</v>
      </c>
    </row>
    <row r="1966" spans="1:3" x14ac:dyDescent="0.2">
      <c r="A1966" s="167" t="s">
        <v>639</v>
      </c>
      <c r="B1966" s="167">
        <f t="shared" si="30"/>
        <v>38845</v>
      </c>
      <c r="C1966" s="42">
        <v>6.8024610270518107</v>
      </c>
    </row>
    <row r="1967" spans="1:3" x14ac:dyDescent="0.2">
      <c r="A1967" s="167" t="s">
        <v>640</v>
      </c>
      <c r="B1967" s="167">
        <f t="shared" si="30"/>
        <v>38846</v>
      </c>
      <c r="C1967" s="42">
        <v>6.5349551075724204</v>
      </c>
    </row>
    <row r="1968" spans="1:3" x14ac:dyDescent="0.2">
      <c r="A1968" s="167" t="s">
        <v>642</v>
      </c>
      <c r="B1968" s="167">
        <f t="shared" si="30"/>
        <v>38847</v>
      </c>
      <c r="C1968" s="42">
        <v>6.555386958669521</v>
      </c>
    </row>
    <row r="1969" spans="1:3" x14ac:dyDescent="0.2">
      <c r="A1969" s="167" t="s">
        <v>643</v>
      </c>
      <c r="B1969" s="167">
        <f t="shared" si="30"/>
        <v>38848</v>
      </c>
      <c r="C1969" s="42">
        <v>6.5014540194884285</v>
      </c>
    </row>
    <row r="1970" spans="1:3" x14ac:dyDescent="0.2">
      <c r="A1970" s="167" t="s">
        <v>644</v>
      </c>
      <c r="B1970" s="167">
        <f t="shared" si="30"/>
        <v>38849</v>
      </c>
      <c r="C1970" s="42">
        <v>6.8149376367614876</v>
      </c>
    </row>
    <row r="1971" spans="1:3" x14ac:dyDescent="0.2">
      <c r="A1971" s="167" t="s">
        <v>645</v>
      </c>
      <c r="B1971" s="167">
        <f t="shared" si="30"/>
        <v>38850</v>
      </c>
      <c r="C1971" s="42">
        <v>6.3399634693287039</v>
      </c>
    </row>
    <row r="1972" spans="1:3" x14ac:dyDescent="0.2">
      <c r="A1972" s="167" t="s">
        <v>646</v>
      </c>
      <c r="B1972" s="167">
        <f t="shared" si="30"/>
        <v>38851</v>
      </c>
      <c r="C1972" s="42">
        <v>6.3399634693287039</v>
      </c>
    </row>
    <row r="1973" spans="1:3" x14ac:dyDescent="0.2">
      <c r="A1973" s="167" t="s">
        <v>647</v>
      </c>
      <c r="B1973" s="167">
        <f t="shared" si="30"/>
        <v>38852</v>
      </c>
      <c r="C1973" s="42">
        <v>6.3399634693287039</v>
      </c>
    </row>
    <row r="1974" spans="1:3" x14ac:dyDescent="0.2">
      <c r="A1974" s="167" t="s">
        <v>648</v>
      </c>
      <c r="B1974" s="167">
        <f t="shared" si="30"/>
        <v>38853</v>
      </c>
      <c r="C1974" s="42">
        <v>5.9063823227132577</v>
      </c>
    </row>
    <row r="1975" spans="1:3" x14ac:dyDescent="0.2">
      <c r="A1975" s="167" t="s">
        <v>649</v>
      </c>
      <c r="B1975" s="167">
        <f t="shared" si="30"/>
        <v>38854</v>
      </c>
      <c r="C1975" s="42">
        <v>5.989994319355505</v>
      </c>
    </row>
    <row r="1976" spans="1:3" x14ac:dyDescent="0.2">
      <c r="A1976" s="167" t="s">
        <v>650</v>
      </c>
      <c r="B1976" s="167">
        <f t="shared" si="30"/>
        <v>38855</v>
      </c>
      <c r="C1976" s="42">
        <v>6.1568039671193713</v>
      </c>
    </row>
    <row r="1977" spans="1:3" x14ac:dyDescent="0.2">
      <c r="A1977" s="167" t="s">
        <v>651</v>
      </c>
      <c r="B1977" s="167">
        <f t="shared" si="30"/>
        <v>38856</v>
      </c>
      <c r="C1977" s="42">
        <v>5.7796149732620323</v>
      </c>
    </row>
    <row r="1978" spans="1:3" x14ac:dyDescent="0.2">
      <c r="A1978" s="167" t="s">
        <v>652</v>
      </c>
      <c r="B1978" s="167">
        <f t="shared" si="30"/>
        <v>38857</v>
      </c>
      <c r="C1978" s="42">
        <v>5.7646165048543692</v>
      </c>
    </row>
    <row r="1979" spans="1:3" x14ac:dyDescent="0.2">
      <c r="A1979" s="167" t="s">
        <v>653</v>
      </c>
      <c r="B1979" s="167">
        <f t="shared" si="30"/>
        <v>38858</v>
      </c>
      <c r="C1979" s="42">
        <v>5.7646165048543692</v>
      </c>
    </row>
    <row r="1980" spans="1:3" x14ac:dyDescent="0.2">
      <c r="A1980" s="167" t="s">
        <v>654</v>
      </c>
      <c r="B1980" s="167">
        <f t="shared" si="30"/>
        <v>38859</v>
      </c>
      <c r="C1980" s="42">
        <v>5.7646165048543692</v>
      </c>
    </row>
    <row r="1981" spans="1:3" x14ac:dyDescent="0.2">
      <c r="A1981" s="167" t="s">
        <v>655</v>
      </c>
      <c r="B1981" s="167">
        <f t="shared" si="30"/>
        <v>38860</v>
      </c>
      <c r="C1981" s="42">
        <v>5.891629297458894</v>
      </c>
    </row>
    <row r="1982" spans="1:3" x14ac:dyDescent="0.2">
      <c r="A1982" s="167" t="s">
        <v>656</v>
      </c>
      <c r="B1982" s="167">
        <f t="shared" si="30"/>
        <v>38861</v>
      </c>
      <c r="C1982" s="42">
        <v>6.2699489795918364</v>
      </c>
    </row>
    <row r="1983" spans="1:3" x14ac:dyDescent="0.2">
      <c r="A1983" s="167" t="s">
        <v>659</v>
      </c>
      <c r="B1983" s="167">
        <f t="shared" si="30"/>
        <v>38862</v>
      </c>
      <c r="C1983" s="42">
        <v>6.0140556440740287</v>
      </c>
    </row>
    <row r="1984" spans="1:3" x14ac:dyDescent="0.2">
      <c r="A1984" s="167" t="s">
        <v>660</v>
      </c>
      <c r="B1984" s="167">
        <f t="shared" si="30"/>
        <v>38863</v>
      </c>
      <c r="C1984" s="42">
        <v>5.8480847029077117</v>
      </c>
    </row>
    <row r="1985" spans="1:3" x14ac:dyDescent="0.2">
      <c r="A1985" s="167" t="s">
        <v>661</v>
      </c>
      <c r="B1985" s="167">
        <f t="shared" si="30"/>
        <v>38864</v>
      </c>
      <c r="C1985" s="42">
        <v>5.7696940726577441</v>
      </c>
    </row>
    <row r="1986" spans="1:3" x14ac:dyDescent="0.2">
      <c r="A1986" s="167" t="s">
        <v>662</v>
      </c>
      <c r="B1986" s="167">
        <f t="shared" si="30"/>
        <v>38865</v>
      </c>
      <c r="C1986" s="42">
        <v>5.7696940726577441</v>
      </c>
    </row>
    <row r="1987" spans="1:3" x14ac:dyDescent="0.2">
      <c r="A1987" s="167" t="s">
        <v>663</v>
      </c>
      <c r="B1987" s="167">
        <f t="shared" si="30"/>
        <v>38866</v>
      </c>
      <c r="C1987" s="42">
        <v>5.7696940726577441</v>
      </c>
    </row>
    <row r="1988" spans="1:3" x14ac:dyDescent="0.2">
      <c r="A1988" s="167" t="s">
        <v>664</v>
      </c>
      <c r="B1988" s="167">
        <f t="shared" si="30"/>
        <v>38867</v>
      </c>
      <c r="C1988" s="42">
        <v>5.7696940726577441</v>
      </c>
    </row>
    <row r="1989" spans="1:3" x14ac:dyDescent="0.2">
      <c r="A1989" s="167" t="s">
        <v>665</v>
      </c>
      <c r="B1989" s="167">
        <f t="shared" si="30"/>
        <v>38868</v>
      </c>
      <c r="C1989" s="42">
        <v>6.2118465509150633</v>
      </c>
    </row>
    <row r="1990" spans="1:3" x14ac:dyDescent="0.2">
      <c r="A1990" s="167" t="s">
        <v>666</v>
      </c>
      <c r="B1990" s="167">
        <f t="shared" si="30"/>
        <v>38869</v>
      </c>
      <c r="C1990" s="42">
        <v>5.9659452351485145</v>
      </c>
    </row>
    <row r="1991" spans="1:3" x14ac:dyDescent="0.2">
      <c r="A1991" s="167" t="s">
        <v>667</v>
      </c>
      <c r="B1991" s="167">
        <f t="shared" si="30"/>
        <v>38870</v>
      </c>
      <c r="C1991" s="42">
        <v>6.2382976956612</v>
      </c>
    </row>
    <row r="1992" spans="1:3" x14ac:dyDescent="0.2">
      <c r="A1992" s="167" t="s">
        <v>668</v>
      </c>
      <c r="B1992" s="167">
        <f t="shared" si="30"/>
        <v>38871</v>
      </c>
      <c r="C1992" s="42">
        <v>6.2267101827676239</v>
      </c>
    </row>
    <row r="1993" spans="1:3" x14ac:dyDescent="0.2">
      <c r="A1993" s="167" t="s">
        <v>669</v>
      </c>
      <c r="B1993" s="167">
        <f t="shared" si="30"/>
        <v>38872</v>
      </c>
      <c r="C1993" s="42">
        <v>6.2267101827676239</v>
      </c>
    </row>
    <row r="1994" spans="1:3" x14ac:dyDescent="0.2">
      <c r="A1994" s="167" t="s">
        <v>670</v>
      </c>
      <c r="B1994" s="167">
        <f t="shared" si="30"/>
        <v>38873</v>
      </c>
      <c r="C1994" s="42">
        <v>6.2267101827676239</v>
      </c>
    </row>
    <row r="1995" spans="1:3" x14ac:dyDescent="0.2">
      <c r="A1995" s="167" t="s">
        <v>671</v>
      </c>
      <c r="B1995" s="167">
        <f t="shared" si="30"/>
        <v>38874</v>
      </c>
      <c r="C1995" s="42">
        <v>6.3713883476227595</v>
      </c>
    </row>
    <row r="1996" spans="1:3" x14ac:dyDescent="0.2">
      <c r="A1996" s="167" t="s">
        <v>672</v>
      </c>
      <c r="B1996" s="167">
        <f t="shared" si="30"/>
        <v>38875</v>
      </c>
      <c r="C1996" s="42">
        <v>6.116703156822811</v>
      </c>
    </row>
    <row r="1997" spans="1:3" x14ac:dyDescent="0.2">
      <c r="A1997" s="167" t="s">
        <v>673</v>
      </c>
      <c r="B1997" s="167">
        <f t="shared" si="30"/>
        <v>38876</v>
      </c>
      <c r="C1997" s="42">
        <v>5.7978600993377487</v>
      </c>
    </row>
    <row r="1998" spans="1:3" x14ac:dyDescent="0.2">
      <c r="A1998" s="167" t="s">
        <v>674</v>
      </c>
      <c r="B1998" s="167">
        <f t="shared" si="30"/>
        <v>38877</v>
      </c>
      <c r="C1998" s="42">
        <v>5.8214749053030301</v>
      </c>
    </row>
    <row r="1999" spans="1:3" x14ac:dyDescent="0.2">
      <c r="A1999" s="167" t="s">
        <v>675</v>
      </c>
      <c r="B1999" s="167">
        <f t="shared" si="30"/>
        <v>38878</v>
      </c>
      <c r="C1999" s="42">
        <v>6.094736607142857</v>
      </c>
    </row>
    <row r="2000" spans="1:3" x14ac:dyDescent="0.2">
      <c r="A2000" s="167" t="s">
        <v>676</v>
      </c>
      <c r="B2000" s="167">
        <f t="shared" si="30"/>
        <v>38879</v>
      </c>
      <c r="C2000" s="42">
        <v>6.0991779141104292</v>
      </c>
    </row>
    <row r="2001" spans="1:3" x14ac:dyDescent="0.2">
      <c r="A2001" s="167" t="s">
        <v>677</v>
      </c>
      <c r="B2001" s="167">
        <f t="shared" si="30"/>
        <v>38880</v>
      </c>
      <c r="C2001" s="42">
        <v>6.0991779141104292</v>
      </c>
    </row>
    <row r="2002" spans="1:3" x14ac:dyDescent="0.2">
      <c r="A2002" s="167" t="s">
        <v>678</v>
      </c>
      <c r="B2002" s="167">
        <f t="shared" si="30"/>
        <v>38881</v>
      </c>
      <c r="C2002" s="42">
        <v>6.020201465201465</v>
      </c>
    </row>
    <row r="2003" spans="1:3" x14ac:dyDescent="0.2">
      <c r="A2003" s="167" t="s">
        <v>679</v>
      </c>
      <c r="B2003" s="167">
        <f t="shared" si="30"/>
        <v>38882</v>
      </c>
      <c r="C2003" s="42">
        <v>5.947784309960265</v>
      </c>
    </row>
    <row r="2004" spans="1:3" x14ac:dyDescent="0.2">
      <c r="A2004" s="167" t="s">
        <v>680</v>
      </c>
      <c r="B2004" s="167">
        <f t="shared" si="30"/>
        <v>38883</v>
      </c>
      <c r="C2004" s="42">
        <v>6.0840019569471622</v>
      </c>
    </row>
    <row r="2005" spans="1:3" x14ac:dyDescent="0.2">
      <c r="A2005" s="167" t="s">
        <v>681</v>
      </c>
      <c r="B2005" s="167">
        <f t="shared" ref="B2005:B2068" si="31">A2005+1</f>
        <v>38884</v>
      </c>
      <c r="C2005" s="42">
        <v>6.4409092537142367</v>
      </c>
    </row>
    <row r="2006" spans="1:3" x14ac:dyDescent="0.2">
      <c r="A2006" s="167" t="s">
        <v>682</v>
      </c>
      <c r="B2006" s="167">
        <f t="shared" si="31"/>
        <v>38885</v>
      </c>
      <c r="C2006" s="42">
        <v>7.0308869368092948</v>
      </c>
    </row>
    <row r="2007" spans="1:3" x14ac:dyDescent="0.2">
      <c r="A2007" s="167" t="s">
        <v>683</v>
      </c>
      <c r="B2007" s="167">
        <f t="shared" si="31"/>
        <v>38886</v>
      </c>
      <c r="C2007" s="42">
        <v>7.0308869368092948</v>
      </c>
    </row>
    <row r="2008" spans="1:3" x14ac:dyDescent="0.2">
      <c r="A2008" s="167" t="s">
        <v>684</v>
      </c>
      <c r="B2008" s="167">
        <f t="shared" si="31"/>
        <v>38887</v>
      </c>
      <c r="C2008" s="42">
        <v>7.0308869368092948</v>
      </c>
    </row>
    <row r="2009" spans="1:3" x14ac:dyDescent="0.2">
      <c r="A2009" s="167" t="s">
        <v>685</v>
      </c>
      <c r="B2009" s="167">
        <f t="shared" si="31"/>
        <v>38888</v>
      </c>
      <c r="C2009" s="42">
        <v>6.7130505180775044</v>
      </c>
    </row>
    <row r="2010" spans="1:3" x14ac:dyDescent="0.2">
      <c r="A2010" s="167" t="s">
        <v>686</v>
      </c>
      <c r="B2010" s="167">
        <f t="shared" si="31"/>
        <v>38889</v>
      </c>
      <c r="C2010" s="42">
        <v>6.6132847965738755</v>
      </c>
    </row>
    <row r="2011" spans="1:3" x14ac:dyDescent="0.2">
      <c r="A2011" s="167" t="s">
        <v>687</v>
      </c>
      <c r="B2011" s="167">
        <f t="shared" si="31"/>
        <v>38890</v>
      </c>
      <c r="C2011" s="42">
        <v>6.5070131670131675</v>
      </c>
    </row>
    <row r="2012" spans="1:3" x14ac:dyDescent="0.2">
      <c r="A2012" s="167" t="s">
        <v>688</v>
      </c>
      <c r="B2012" s="167">
        <f t="shared" si="31"/>
        <v>38891</v>
      </c>
      <c r="C2012" s="42">
        <v>6.5053740979870867</v>
      </c>
    </row>
    <row r="2013" spans="1:3" x14ac:dyDescent="0.2">
      <c r="A2013" s="167" t="s">
        <v>689</v>
      </c>
      <c r="B2013" s="167">
        <f t="shared" si="31"/>
        <v>38892</v>
      </c>
      <c r="C2013" s="42">
        <v>6.1426110038610036</v>
      </c>
    </row>
    <row r="2014" spans="1:3" x14ac:dyDescent="0.2">
      <c r="A2014" s="167" t="s">
        <v>690</v>
      </c>
      <c r="B2014" s="167">
        <f t="shared" si="31"/>
        <v>38893</v>
      </c>
      <c r="C2014" s="42">
        <v>6.1426110038610036</v>
      </c>
    </row>
    <row r="2015" spans="1:3" x14ac:dyDescent="0.2">
      <c r="A2015" s="167" t="s">
        <v>691</v>
      </c>
      <c r="B2015" s="167">
        <f t="shared" si="31"/>
        <v>38894</v>
      </c>
      <c r="C2015" s="42">
        <v>6.1426110038610036</v>
      </c>
    </row>
    <row r="2016" spans="1:3" x14ac:dyDescent="0.2">
      <c r="A2016" s="167" t="s">
        <v>692</v>
      </c>
      <c r="B2016" s="167">
        <f t="shared" si="31"/>
        <v>38895</v>
      </c>
      <c r="C2016" s="42">
        <v>5.8860443250503698</v>
      </c>
    </row>
    <row r="2017" spans="1:3" x14ac:dyDescent="0.2">
      <c r="A2017" s="167" t="s">
        <v>693</v>
      </c>
      <c r="B2017" s="167">
        <f t="shared" si="31"/>
        <v>38896</v>
      </c>
      <c r="C2017" s="42">
        <v>5.972803720577069</v>
      </c>
    </row>
    <row r="2018" spans="1:3" x14ac:dyDescent="0.2">
      <c r="A2018" s="167" t="s">
        <v>694</v>
      </c>
      <c r="B2018" s="167">
        <f t="shared" si="31"/>
        <v>38897</v>
      </c>
      <c r="C2018" s="42">
        <v>6.0425585429314834</v>
      </c>
    </row>
    <row r="2019" spans="1:3" x14ac:dyDescent="0.2">
      <c r="A2019" s="167" t="s">
        <v>695</v>
      </c>
      <c r="B2019" s="167">
        <f t="shared" si="31"/>
        <v>38898</v>
      </c>
      <c r="C2019" s="42">
        <v>6.0982343412526996</v>
      </c>
    </row>
    <row r="2020" spans="1:3" x14ac:dyDescent="0.2">
      <c r="A2020" s="167" t="s">
        <v>696</v>
      </c>
      <c r="B2020" s="167">
        <f t="shared" si="31"/>
        <v>38899</v>
      </c>
      <c r="C2020" s="42">
        <v>5.8231691946165354</v>
      </c>
    </row>
    <row r="2021" spans="1:3" x14ac:dyDescent="0.2">
      <c r="A2021" s="167" t="s">
        <v>697</v>
      </c>
      <c r="B2021" s="167">
        <f t="shared" si="31"/>
        <v>38900</v>
      </c>
      <c r="C2021" s="42">
        <v>5.8231691946165354</v>
      </c>
    </row>
    <row r="2022" spans="1:3" x14ac:dyDescent="0.2">
      <c r="A2022" s="167" t="s">
        <v>698</v>
      </c>
      <c r="B2022" s="167">
        <f t="shared" si="31"/>
        <v>38901</v>
      </c>
      <c r="C2022" s="42">
        <v>5.8231691946165354</v>
      </c>
    </row>
    <row r="2023" spans="1:3" x14ac:dyDescent="0.2">
      <c r="A2023" s="167" t="s">
        <v>699</v>
      </c>
      <c r="B2023" s="167">
        <f t="shared" si="31"/>
        <v>38902</v>
      </c>
      <c r="C2023" s="42">
        <v>5.8231691946165354</v>
      </c>
    </row>
    <row r="2024" spans="1:3" x14ac:dyDescent="0.2">
      <c r="A2024" s="167" t="s">
        <v>700</v>
      </c>
      <c r="B2024" s="167">
        <f t="shared" si="31"/>
        <v>38903</v>
      </c>
      <c r="C2024" s="42">
        <v>5.8231691946165354</v>
      </c>
    </row>
    <row r="2025" spans="1:3" x14ac:dyDescent="0.2">
      <c r="A2025" s="167" t="s">
        <v>701</v>
      </c>
      <c r="B2025" s="167">
        <f t="shared" si="31"/>
        <v>38904</v>
      </c>
      <c r="C2025" s="42">
        <v>5.6657630954947189</v>
      </c>
    </row>
    <row r="2026" spans="1:3" x14ac:dyDescent="0.2">
      <c r="A2026" s="167" t="s">
        <v>702</v>
      </c>
      <c r="B2026" s="167">
        <f t="shared" si="31"/>
        <v>38905</v>
      </c>
      <c r="C2026" s="42">
        <v>5.2729118541033433</v>
      </c>
    </row>
    <row r="2027" spans="1:3" x14ac:dyDescent="0.2">
      <c r="A2027" s="167" t="s">
        <v>703</v>
      </c>
      <c r="B2027" s="167">
        <f t="shared" si="31"/>
        <v>38906</v>
      </c>
      <c r="C2027" s="42">
        <v>5.1695720202485047</v>
      </c>
    </row>
    <row r="2028" spans="1:3" x14ac:dyDescent="0.2">
      <c r="A2028" s="167" t="s">
        <v>705</v>
      </c>
      <c r="B2028" s="167">
        <f t="shared" si="31"/>
        <v>38907</v>
      </c>
      <c r="C2028" s="42">
        <v>5.1695720202485047</v>
      </c>
    </row>
    <row r="2029" spans="1:3" x14ac:dyDescent="0.2">
      <c r="A2029" s="167" t="s">
        <v>706</v>
      </c>
      <c r="B2029" s="167">
        <f t="shared" si="31"/>
        <v>38908</v>
      </c>
      <c r="C2029" s="42">
        <v>5.1695720202485047</v>
      </c>
    </row>
    <row r="2030" spans="1:3" x14ac:dyDescent="0.2">
      <c r="A2030" s="167" t="s">
        <v>707</v>
      </c>
      <c r="B2030" s="167">
        <f t="shared" si="31"/>
        <v>38909</v>
      </c>
      <c r="C2030" s="42">
        <v>5.3135354348826507</v>
      </c>
    </row>
    <row r="2031" spans="1:3" x14ac:dyDescent="0.2">
      <c r="A2031" s="167" t="s">
        <v>708</v>
      </c>
      <c r="B2031" s="167">
        <f t="shared" si="31"/>
        <v>38910</v>
      </c>
      <c r="C2031" s="42">
        <v>5.5419920749279541</v>
      </c>
    </row>
    <row r="2032" spans="1:3" x14ac:dyDescent="0.2">
      <c r="A2032" s="167" t="s">
        <v>709</v>
      </c>
      <c r="B2032" s="167">
        <f t="shared" si="31"/>
        <v>38911</v>
      </c>
      <c r="C2032" s="42">
        <v>5.6434433566433571</v>
      </c>
    </row>
    <row r="2033" spans="1:3" x14ac:dyDescent="0.2">
      <c r="A2033" s="167" t="s">
        <v>710</v>
      </c>
      <c r="B2033" s="167">
        <f t="shared" si="31"/>
        <v>38912</v>
      </c>
      <c r="C2033" s="42">
        <v>5.9143762865376699</v>
      </c>
    </row>
    <row r="2034" spans="1:3" x14ac:dyDescent="0.2">
      <c r="A2034" s="167" t="s">
        <v>711</v>
      </c>
      <c r="B2034" s="167">
        <f t="shared" si="31"/>
        <v>38913</v>
      </c>
      <c r="C2034" s="42">
        <v>6.2795408779701978</v>
      </c>
    </row>
    <row r="2035" spans="1:3" x14ac:dyDescent="0.2">
      <c r="A2035" s="167" t="s">
        <v>712</v>
      </c>
      <c r="B2035" s="167">
        <f t="shared" si="31"/>
        <v>38914</v>
      </c>
      <c r="C2035" s="42">
        <v>6.2795408779701978</v>
      </c>
    </row>
    <row r="2036" spans="1:3" x14ac:dyDescent="0.2">
      <c r="A2036" s="167" t="s">
        <v>713</v>
      </c>
      <c r="B2036" s="167">
        <f t="shared" si="31"/>
        <v>38915</v>
      </c>
      <c r="C2036" s="42">
        <v>6.2795408779701978</v>
      </c>
    </row>
    <row r="2037" spans="1:3" x14ac:dyDescent="0.2">
      <c r="A2037" s="167" t="s">
        <v>714</v>
      </c>
      <c r="B2037" s="167">
        <f t="shared" si="31"/>
        <v>38916</v>
      </c>
      <c r="C2037" s="42">
        <v>6.2671920821114373</v>
      </c>
    </row>
    <row r="2038" spans="1:3" x14ac:dyDescent="0.2">
      <c r="A2038" s="167" t="s">
        <v>715</v>
      </c>
      <c r="B2038" s="167">
        <f t="shared" si="31"/>
        <v>38917</v>
      </c>
      <c r="C2038" s="42">
        <v>6.0254095999999997</v>
      </c>
    </row>
    <row r="2039" spans="1:3" x14ac:dyDescent="0.2">
      <c r="A2039" s="167" t="s">
        <v>716</v>
      </c>
      <c r="B2039" s="167">
        <f t="shared" si="31"/>
        <v>38918</v>
      </c>
      <c r="C2039" s="42">
        <v>5.8914216410040074</v>
      </c>
    </row>
    <row r="2040" spans="1:3" x14ac:dyDescent="0.2">
      <c r="A2040" s="167" t="s">
        <v>717</v>
      </c>
      <c r="B2040" s="167">
        <f t="shared" si="31"/>
        <v>38919</v>
      </c>
      <c r="C2040" s="42">
        <v>6.1350419161676646</v>
      </c>
    </row>
    <row r="2041" spans="1:3" x14ac:dyDescent="0.2">
      <c r="A2041" s="167" t="s">
        <v>718</v>
      </c>
      <c r="B2041" s="167">
        <f t="shared" si="31"/>
        <v>38920</v>
      </c>
      <c r="C2041" s="42">
        <v>5.9074602146558108</v>
      </c>
    </row>
    <row r="2042" spans="1:3" x14ac:dyDescent="0.2">
      <c r="A2042" s="167" t="s">
        <v>719</v>
      </c>
      <c r="B2042" s="167">
        <f t="shared" si="31"/>
        <v>38921</v>
      </c>
      <c r="C2042" s="42">
        <v>5.9074602146558108</v>
      </c>
    </row>
    <row r="2043" spans="1:3" x14ac:dyDescent="0.2">
      <c r="A2043" s="167" t="s">
        <v>720</v>
      </c>
      <c r="B2043" s="167">
        <f t="shared" si="31"/>
        <v>38922</v>
      </c>
      <c r="C2043" s="42">
        <v>5.9074602146558108</v>
      </c>
    </row>
    <row r="2044" spans="1:3" x14ac:dyDescent="0.2">
      <c r="A2044" s="167" t="s">
        <v>721</v>
      </c>
      <c r="B2044" s="167">
        <f t="shared" si="31"/>
        <v>38923</v>
      </c>
      <c r="C2044" s="42">
        <v>6.3400115919629059</v>
      </c>
    </row>
    <row r="2045" spans="1:3" x14ac:dyDescent="0.2">
      <c r="A2045" s="167" t="s">
        <v>722</v>
      </c>
      <c r="B2045" s="167">
        <f t="shared" si="31"/>
        <v>38924</v>
      </c>
      <c r="C2045" s="42">
        <v>6.7806403351286653</v>
      </c>
    </row>
    <row r="2046" spans="1:3" x14ac:dyDescent="0.2">
      <c r="A2046" s="167" t="s">
        <v>723</v>
      </c>
      <c r="B2046" s="167">
        <f t="shared" si="31"/>
        <v>38925</v>
      </c>
      <c r="C2046" s="42">
        <v>6.7080072463768117</v>
      </c>
    </row>
    <row r="2047" spans="1:3" x14ac:dyDescent="0.2">
      <c r="A2047" s="167" t="s">
        <v>724</v>
      </c>
      <c r="B2047" s="167">
        <f t="shared" si="31"/>
        <v>38926</v>
      </c>
      <c r="C2047" s="42">
        <v>7.0238817847802721</v>
      </c>
    </row>
    <row r="2048" spans="1:3" x14ac:dyDescent="0.2">
      <c r="A2048" s="167" t="s">
        <v>725</v>
      </c>
      <c r="B2048" s="167">
        <f t="shared" si="31"/>
        <v>38927</v>
      </c>
      <c r="C2048" s="42">
        <v>7.2397798238590871</v>
      </c>
    </row>
    <row r="2049" spans="1:3" x14ac:dyDescent="0.2">
      <c r="A2049" s="167" t="s">
        <v>726</v>
      </c>
      <c r="B2049" s="167">
        <f t="shared" si="31"/>
        <v>38928</v>
      </c>
      <c r="C2049" s="42">
        <v>7.2397798238590871</v>
      </c>
    </row>
    <row r="2050" spans="1:3" x14ac:dyDescent="0.2">
      <c r="A2050" s="167" t="s">
        <v>727</v>
      </c>
      <c r="B2050" s="167">
        <f t="shared" si="31"/>
        <v>38929</v>
      </c>
      <c r="C2050" s="42">
        <v>7.2397798238590871</v>
      </c>
    </row>
    <row r="2051" spans="1:3" x14ac:dyDescent="0.2">
      <c r="A2051" s="167" t="s">
        <v>728</v>
      </c>
      <c r="B2051" s="167">
        <f t="shared" si="31"/>
        <v>38930</v>
      </c>
      <c r="C2051" s="42">
        <v>8.0570809290397296</v>
      </c>
    </row>
    <row r="2052" spans="1:3" x14ac:dyDescent="0.2">
      <c r="A2052" s="167" t="s">
        <v>729</v>
      </c>
      <c r="B2052" s="167">
        <f t="shared" si="31"/>
        <v>38931</v>
      </c>
      <c r="C2052" s="42">
        <v>8.6485184583387493</v>
      </c>
    </row>
    <row r="2053" spans="1:3" x14ac:dyDescent="0.2">
      <c r="A2053" s="167" t="s">
        <v>730</v>
      </c>
      <c r="B2053" s="167">
        <f t="shared" si="31"/>
        <v>38932</v>
      </c>
      <c r="C2053" s="42">
        <v>8.6526659796849703</v>
      </c>
    </row>
    <row r="2054" spans="1:3" x14ac:dyDescent="0.2">
      <c r="A2054" s="167" t="s">
        <v>731</v>
      </c>
      <c r="B2054" s="167">
        <f t="shared" si="31"/>
        <v>38933</v>
      </c>
      <c r="C2054" s="42">
        <v>7.5980894514767936</v>
      </c>
    </row>
    <row r="2055" spans="1:3" x14ac:dyDescent="0.2">
      <c r="A2055" s="167" t="s">
        <v>732</v>
      </c>
      <c r="B2055" s="167">
        <f t="shared" si="31"/>
        <v>38934</v>
      </c>
      <c r="C2055" s="42">
        <v>7.4406574225122348</v>
      </c>
    </row>
    <row r="2056" spans="1:3" x14ac:dyDescent="0.2">
      <c r="A2056" s="167" t="s">
        <v>733</v>
      </c>
      <c r="B2056" s="167">
        <f t="shared" si="31"/>
        <v>38935</v>
      </c>
      <c r="C2056" s="42">
        <v>7.4406574225122348</v>
      </c>
    </row>
    <row r="2057" spans="1:3" x14ac:dyDescent="0.2">
      <c r="A2057" s="167" t="s">
        <v>734</v>
      </c>
      <c r="B2057" s="167">
        <f t="shared" si="31"/>
        <v>38936</v>
      </c>
      <c r="C2057" s="42">
        <v>7.4406574225122348</v>
      </c>
    </row>
    <row r="2058" spans="1:3" x14ac:dyDescent="0.2">
      <c r="A2058" s="167" t="s">
        <v>735</v>
      </c>
      <c r="B2058" s="167">
        <f t="shared" si="31"/>
        <v>38937</v>
      </c>
      <c r="C2058" s="42">
        <v>6.9819426811128906</v>
      </c>
    </row>
    <row r="2059" spans="1:3" x14ac:dyDescent="0.2">
      <c r="A2059" s="167" t="s">
        <v>736</v>
      </c>
      <c r="B2059" s="167">
        <f t="shared" si="31"/>
        <v>38938</v>
      </c>
      <c r="C2059" s="42">
        <v>7.0584793145231091</v>
      </c>
    </row>
    <row r="2060" spans="1:3" x14ac:dyDescent="0.2">
      <c r="A2060" s="167" t="s">
        <v>737</v>
      </c>
      <c r="B2060" s="167">
        <f t="shared" si="31"/>
        <v>38939</v>
      </c>
      <c r="C2060" s="42">
        <v>7.6146792573721225</v>
      </c>
    </row>
    <row r="2061" spans="1:3" x14ac:dyDescent="0.2">
      <c r="A2061" s="167" t="s">
        <v>738</v>
      </c>
      <c r="B2061" s="167">
        <f t="shared" si="31"/>
        <v>38940</v>
      </c>
      <c r="C2061" s="42">
        <v>7.9387734212845809</v>
      </c>
    </row>
    <row r="2062" spans="1:3" x14ac:dyDescent="0.2">
      <c r="A2062" s="167" t="s">
        <v>739</v>
      </c>
      <c r="B2062" s="167">
        <f t="shared" si="31"/>
        <v>38941</v>
      </c>
      <c r="C2062" s="42">
        <v>7.5386721546170365</v>
      </c>
    </row>
    <row r="2063" spans="1:3" x14ac:dyDescent="0.2">
      <c r="A2063" s="167" t="s">
        <v>740</v>
      </c>
      <c r="B2063" s="167">
        <f t="shared" si="31"/>
        <v>38942</v>
      </c>
      <c r="C2063" s="42">
        <v>7.5405714285714289</v>
      </c>
    </row>
    <row r="2064" spans="1:3" x14ac:dyDescent="0.2">
      <c r="A2064" s="167" t="s">
        <v>741</v>
      </c>
      <c r="B2064" s="167">
        <f t="shared" si="31"/>
        <v>38943</v>
      </c>
      <c r="C2064" s="42">
        <v>7.5405714285714289</v>
      </c>
    </row>
    <row r="2065" spans="1:3" x14ac:dyDescent="0.2">
      <c r="A2065" s="167" t="s">
        <v>742</v>
      </c>
      <c r="B2065" s="167">
        <f t="shared" si="31"/>
        <v>38944</v>
      </c>
      <c r="C2065" s="42">
        <v>6.9020608492543571</v>
      </c>
    </row>
    <row r="2066" spans="1:3" x14ac:dyDescent="0.2">
      <c r="A2066" s="167" t="s">
        <v>743</v>
      </c>
      <c r="B2066" s="167">
        <f t="shared" si="31"/>
        <v>38945</v>
      </c>
      <c r="C2066" s="42">
        <v>6.8995010304490432</v>
      </c>
    </row>
    <row r="2067" spans="1:3" x14ac:dyDescent="0.2">
      <c r="A2067" s="167" t="s">
        <v>748</v>
      </c>
      <c r="B2067" s="167">
        <f t="shared" si="31"/>
        <v>38946</v>
      </c>
      <c r="C2067" s="42">
        <v>7.0174811156912389</v>
      </c>
    </row>
    <row r="2068" spans="1:3" x14ac:dyDescent="0.2">
      <c r="A2068" s="167" t="s">
        <v>749</v>
      </c>
      <c r="B2068" s="167">
        <f t="shared" si="31"/>
        <v>38947</v>
      </c>
      <c r="C2068" s="42">
        <v>6.7300799940031268</v>
      </c>
    </row>
    <row r="2069" spans="1:3" x14ac:dyDescent="0.2">
      <c r="A2069" s="167" t="s">
        <v>750</v>
      </c>
      <c r="B2069" s="167">
        <f t="shared" ref="B2069:B2132" si="32">A2069+1</f>
        <v>38948</v>
      </c>
      <c r="C2069" s="42">
        <v>6.6570718232044195</v>
      </c>
    </row>
    <row r="2070" spans="1:3" x14ac:dyDescent="0.2">
      <c r="A2070" s="167" t="s">
        <v>751</v>
      </c>
      <c r="B2070" s="167">
        <f t="shared" si="32"/>
        <v>38949</v>
      </c>
      <c r="C2070" s="42">
        <v>6.6570718232044195</v>
      </c>
    </row>
    <row r="2071" spans="1:3" x14ac:dyDescent="0.2">
      <c r="A2071" s="167" t="s">
        <v>752</v>
      </c>
      <c r="B2071" s="167">
        <f t="shared" si="32"/>
        <v>38950</v>
      </c>
      <c r="C2071" s="42">
        <v>6.6570718232044195</v>
      </c>
    </row>
    <row r="2072" spans="1:3" x14ac:dyDescent="0.2">
      <c r="A2072" s="167" t="s">
        <v>753</v>
      </c>
      <c r="B2072" s="167">
        <f t="shared" si="32"/>
        <v>38951</v>
      </c>
      <c r="C2072" s="42">
        <v>6.7097247575584715</v>
      </c>
    </row>
    <row r="2073" spans="1:3" x14ac:dyDescent="0.2">
      <c r="A2073" s="167" t="s">
        <v>754</v>
      </c>
      <c r="B2073" s="167">
        <f t="shared" si="32"/>
        <v>38952</v>
      </c>
      <c r="C2073" s="42">
        <v>6.86059500489716</v>
      </c>
    </row>
    <row r="2074" spans="1:3" x14ac:dyDescent="0.2">
      <c r="A2074" s="167" t="s">
        <v>755</v>
      </c>
      <c r="B2074" s="167">
        <f t="shared" si="32"/>
        <v>38953</v>
      </c>
      <c r="C2074" s="42">
        <v>7.180503749592436</v>
      </c>
    </row>
    <row r="2075" spans="1:3" x14ac:dyDescent="0.2">
      <c r="A2075" s="167" t="s">
        <v>756</v>
      </c>
      <c r="B2075" s="167">
        <f t="shared" si="32"/>
        <v>38954</v>
      </c>
      <c r="C2075" s="42">
        <v>7.2177463776728503</v>
      </c>
    </row>
    <row r="2076" spans="1:3" x14ac:dyDescent="0.2">
      <c r="A2076" s="167" t="s">
        <v>757</v>
      </c>
      <c r="B2076" s="167">
        <f t="shared" si="32"/>
        <v>38955</v>
      </c>
      <c r="C2076" s="42">
        <v>7.4710505836575871</v>
      </c>
    </row>
    <row r="2077" spans="1:3" x14ac:dyDescent="0.2">
      <c r="A2077" s="167" t="s">
        <v>758</v>
      </c>
      <c r="B2077" s="167">
        <f t="shared" si="32"/>
        <v>38956</v>
      </c>
      <c r="C2077" s="42">
        <v>7.4710505836575871</v>
      </c>
    </row>
    <row r="2078" spans="1:3" x14ac:dyDescent="0.2">
      <c r="A2078" s="167" t="s">
        <v>759</v>
      </c>
      <c r="B2078" s="167">
        <f t="shared" si="32"/>
        <v>38957</v>
      </c>
      <c r="C2078" s="42">
        <v>7.4710505836575871</v>
      </c>
    </row>
    <row r="2079" spans="1:3" x14ac:dyDescent="0.2">
      <c r="A2079" s="167" t="s">
        <v>760</v>
      </c>
      <c r="B2079" s="167">
        <f t="shared" si="32"/>
        <v>38958</v>
      </c>
      <c r="C2079" s="42">
        <v>6.5034952579227392</v>
      </c>
    </row>
    <row r="2080" spans="1:3" x14ac:dyDescent="0.2">
      <c r="A2080" s="167" t="s">
        <v>761</v>
      </c>
      <c r="B2080" s="167">
        <f t="shared" si="32"/>
        <v>38959</v>
      </c>
      <c r="C2080" s="42">
        <v>6.2299671924621398</v>
      </c>
    </row>
    <row r="2081" spans="1:3" x14ac:dyDescent="0.2">
      <c r="A2081" s="167" t="s">
        <v>762</v>
      </c>
      <c r="B2081" s="167">
        <f t="shared" si="32"/>
        <v>38960</v>
      </c>
      <c r="C2081" s="42">
        <v>6.3995634570082451</v>
      </c>
    </row>
    <row r="2082" spans="1:3" x14ac:dyDescent="0.2">
      <c r="A2082" s="167" t="s">
        <v>763</v>
      </c>
      <c r="B2082" s="167">
        <f t="shared" si="32"/>
        <v>38961</v>
      </c>
      <c r="C2082" s="42">
        <v>5.8201809971637557</v>
      </c>
    </row>
    <row r="2083" spans="1:3" x14ac:dyDescent="0.2">
      <c r="A2083" s="167" t="s">
        <v>764</v>
      </c>
      <c r="B2083" s="167">
        <f t="shared" si="32"/>
        <v>38962</v>
      </c>
      <c r="C2083" s="42">
        <v>5.1901817149346963</v>
      </c>
    </row>
    <row r="2084" spans="1:3" x14ac:dyDescent="0.2">
      <c r="A2084" s="167" t="s">
        <v>765</v>
      </c>
      <c r="B2084" s="167">
        <f t="shared" si="32"/>
        <v>38963</v>
      </c>
      <c r="C2084" s="42">
        <v>5.1901817149346963</v>
      </c>
    </row>
    <row r="2085" spans="1:3" x14ac:dyDescent="0.2">
      <c r="A2085" s="167" t="s">
        <v>766</v>
      </c>
      <c r="B2085" s="167">
        <f t="shared" si="32"/>
        <v>38964</v>
      </c>
      <c r="C2085" s="42">
        <v>5.1901817149346963</v>
      </c>
    </row>
    <row r="2086" spans="1:3" x14ac:dyDescent="0.2">
      <c r="A2086" s="167" t="s">
        <v>767</v>
      </c>
      <c r="B2086" s="167">
        <f t="shared" si="32"/>
        <v>38965</v>
      </c>
      <c r="C2086" s="42">
        <v>5.1901817149346963</v>
      </c>
    </row>
    <row r="2087" spans="1:3" x14ac:dyDescent="0.2">
      <c r="A2087" s="167" t="s">
        <v>768</v>
      </c>
      <c r="B2087" s="167">
        <f t="shared" si="32"/>
        <v>38966</v>
      </c>
      <c r="C2087" s="42">
        <v>5.4606694190504275</v>
      </c>
    </row>
    <row r="2088" spans="1:3" x14ac:dyDescent="0.2">
      <c r="A2088" s="167" t="s">
        <v>769</v>
      </c>
      <c r="B2088" s="167">
        <f t="shared" si="32"/>
        <v>38967</v>
      </c>
      <c r="C2088" s="42">
        <v>5.7062143768609106</v>
      </c>
    </row>
    <row r="2089" spans="1:3" x14ac:dyDescent="0.2">
      <c r="A2089" s="167" t="s">
        <v>770</v>
      </c>
      <c r="B2089" s="167">
        <f t="shared" si="32"/>
        <v>38968</v>
      </c>
      <c r="C2089" s="42">
        <v>5.640650351994636</v>
      </c>
    </row>
    <row r="2090" spans="1:3" x14ac:dyDescent="0.2">
      <c r="A2090" s="167" t="s">
        <v>771</v>
      </c>
      <c r="B2090" s="167">
        <f t="shared" si="32"/>
        <v>38969</v>
      </c>
      <c r="C2090" s="42">
        <v>5.3043006037952845</v>
      </c>
    </row>
    <row r="2091" spans="1:3" x14ac:dyDescent="0.2">
      <c r="A2091" s="167" t="s">
        <v>806</v>
      </c>
      <c r="B2091" s="167">
        <f t="shared" si="32"/>
        <v>38970</v>
      </c>
      <c r="C2091" s="42">
        <v>5.3043006037952845</v>
      </c>
    </row>
    <row r="2092" spans="1:3" x14ac:dyDescent="0.2">
      <c r="A2092" s="167" t="s">
        <v>807</v>
      </c>
      <c r="B2092" s="167">
        <f t="shared" si="32"/>
        <v>38971</v>
      </c>
      <c r="C2092" s="42">
        <v>5.3043006037952845</v>
      </c>
    </row>
    <row r="2093" spans="1:3" x14ac:dyDescent="0.2">
      <c r="A2093" s="167" t="s">
        <v>808</v>
      </c>
      <c r="B2093" s="167">
        <f t="shared" si="32"/>
        <v>38972</v>
      </c>
      <c r="C2093" s="42">
        <v>5.2829928777869526</v>
      </c>
    </row>
    <row r="2094" spans="1:3" x14ac:dyDescent="0.2">
      <c r="A2094" s="167" t="s">
        <v>809</v>
      </c>
      <c r="B2094" s="167">
        <f t="shared" si="32"/>
        <v>38973</v>
      </c>
      <c r="C2094" s="42">
        <v>5.5511477771679472</v>
      </c>
    </row>
    <row r="2095" spans="1:3" x14ac:dyDescent="0.2">
      <c r="A2095" s="167" t="s">
        <v>810</v>
      </c>
      <c r="B2095" s="167">
        <f t="shared" si="32"/>
        <v>38974</v>
      </c>
      <c r="C2095" s="42">
        <v>5.4167636579572447</v>
      </c>
    </row>
    <row r="2096" spans="1:3" x14ac:dyDescent="0.2">
      <c r="A2096" s="167" t="s">
        <v>811</v>
      </c>
      <c r="B2096" s="167">
        <f t="shared" si="32"/>
        <v>38975</v>
      </c>
      <c r="C2096" s="42">
        <v>5.0867790032679743</v>
      </c>
    </row>
    <row r="2097" spans="1:3" x14ac:dyDescent="0.2">
      <c r="A2097" s="167" t="s">
        <v>812</v>
      </c>
      <c r="B2097" s="167">
        <f t="shared" si="32"/>
        <v>38976</v>
      </c>
      <c r="C2097" s="42">
        <v>4.4209149659863947</v>
      </c>
    </row>
    <row r="2098" spans="1:3" x14ac:dyDescent="0.2">
      <c r="A2098" s="167" t="s">
        <v>813</v>
      </c>
      <c r="B2098" s="167">
        <f t="shared" si="32"/>
        <v>38977</v>
      </c>
      <c r="C2098" s="42">
        <v>4.4220086569957884</v>
      </c>
    </row>
    <row r="2099" spans="1:3" x14ac:dyDescent="0.2">
      <c r="A2099" s="167" t="s">
        <v>814</v>
      </c>
      <c r="B2099" s="167">
        <f t="shared" si="32"/>
        <v>38978</v>
      </c>
      <c r="C2099" s="42">
        <v>4.4220086569957884</v>
      </c>
    </row>
    <row r="2100" spans="1:3" x14ac:dyDescent="0.2">
      <c r="A2100" s="167" t="s">
        <v>815</v>
      </c>
      <c r="B2100" s="167">
        <f t="shared" si="32"/>
        <v>38979</v>
      </c>
      <c r="C2100" s="42">
        <v>5.0345985674577722</v>
      </c>
    </row>
    <row r="2101" spans="1:3" x14ac:dyDescent="0.2">
      <c r="A2101" s="167" t="s">
        <v>816</v>
      </c>
      <c r="B2101" s="167">
        <f t="shared" si="32"/>
        <v>38980</v>
      </c>
      <c r="C2101" s="42">
        <v>4.9941210833775891</v>
      </c>
    </row>
    <row r="2102" spans="1:3" x14ac:dyDescent="0.2">
      <c r="A2102" s="167" t="s">
        <v>817</v>
      </c>
      <c r="B2102" s="167">
        <f t="shared" si="32"/>
        <v>38981</v>
      </c>
      <c r="C2102" s="42">
        <v>4.8596141189618773</v>
      </c>
    </row>
    <row r="2103" spans="1:3" x14ac:dyDescent="0.2">
      <c r="A2103" s="167" t="s">
        <v>818</v>
      </c>
      <c r="B2103" s="167">
        <f t="shared" si="32"/>
        <v>38982</v>
      </c>
      <c r="C2103" s="42">
        <v>4.6476409875876961</v>
      </c>
    </row>
    <row r="2104" spans="1:3" x14ac:dyDescent="0.2">
      <c r="A2104" s="167" t="s">
        <v>819</v>
      </c>
      <c r="B2104" s="167">
        <f t="shared" si="32"/>
        <v>38983</v>
      </c>
      <c r="C2104" s="42">
        <v>4.477889237199582</v>
      </c>
    </row>
    <row r="2105" spans="1:3" x14ac:dyDescent="0.2">
      <c r="A2105" s="167" t="s">
        <v>820</v>
      </c>
      <c r="B2105" s="167">
        <f t="shared" si="32"/>
        <v>38984</v>
      </c>
      <c r="C2105" s="42">
        <v>4.477889237199582</v>
      </c>
    </row>
    <row r="2106" spans="1:3" x14ac:dyDescent="0.2">
      <c r="A2106" s="167" t="s">
        <v>821</v>
      </c>
      <c r="B2106" s="167">
        <f t="shared" si="32"/>
        <v>38985</v>
      </c>
      <c r="C2106" s="42">
        <v>4.477889237199582</v>
      </c>
    </row>
    <row r="2107" spans="1:3" x14ac:dyDescent="0.2">
      <c r="A2107" s="167" t="s">
        <v>822</v>
      </c>
      <c r="B2107" s="167">
        <f t="shared" si="32"/>
        <v>38986</v>
      </c>
      <c r="C2107" s="42">
        <v>4.3254083626416566</v>
      </c>
    </row>
    <row r="2108" spans="1:3" x14ac:dyDescent="0.2">
      <c r="A2108" s="167" t="s">
        <v>823</v>
      </c>
      <c r="B2108" s="167">
        <f t="shared" si="32"/>
        <v>38987</v>
      </c>
      <c r="C2108" s="42">
        <v>4.3667251850446007</v>
      </c>
    </row>
    <row r="2109" spans="1:3" x14ac:dyDescent="0.2">
      <c r="A2109" s="167" t="s">
        <v>824</v>
      </c>
      <c r="B2109" s="167">
        <f t="shared" si="32"/>
        <v>38988</v>
      </c>
      <c r="C2109" s="42">
        <v>4.3505519611807522</v>
      </c>
    </row>
    <row r="2110" spans="1:3" x14ac:dyDescent="0.2">
      <c r="A2110" s="167" t="s">
        <v>825</v>
      </c>
      <c r="B2110" s="167">
        <f t="shared" si="32"/>
        <v>38989</v>
      </c>
      <c r="C2110" s="42">
        <v>4.1589458259325047</v>
      </c>
    </row>
    <row r="2111" spans="1:3" x14ac:dyDescent="0.2">
      <c r="A2111" s="167" t="s">
        <v>826</v>
      </c>
      <c r="B2111" s="167">
        <f t="shared" si="32"/>
        <v>38990</v>
      </c>
      <c r="C2111" s="42">
        <v>4.1589458259325047</v>
      </c>
    </row>
    <row r="2112" spans="1:3" x14ac:dyDescent="0.2">
      <c r="A2112" s="167" t="s">
        <v>829</v>
      </c>
      <c r="B2112" s="167">
        <f t="shared" si="32"/>
        <v>38991</v>
      </c>
      <c r="C2112" s="42">
        <v>3.6542276422764228</v>
      </c>
    </row>
    <row r="2113" spans="1:3" x14ac:dyDescent="0.2">
      <c r="A2113" s="167" t="s">
        <v>830</v>
      </c>
      <c r="B2113" s="167">
        <f t="shared" si="32"/>
        <v>38992</v>
      </c>
      <c r="C2113" s="42">
        <v>3.6542276422764228</v>
      </c>
    </row>
    <row r="2114" spans="1:3" x14ac:dyDescent="0.2">
      <c r="A2114" s="167" t="s">
        <v>831</v>
      </c>
      <c r="B2114" s="167">
        <f t="shared" si="32"/>
        <v>38993</v>
      </c>
      <c r="C2114" s="42">
        <v>4.1108924747629247</v>
      </c>
    </row>
    <row r="2115" spans="1:3" x14ac:dyDescent="0.2">
      <c r="A2115" s="167" t="s">
        <v>832</v>
      </c>
      <c r="B2115" s="167">
        <f t="shared" si="32"/>
        <v>38994</v>
      </c>
      <c r="C2115" s="42">
        <v>4.0265382373513638</v>
      </c>
    </row>
    <row r="2116" spans="1:3" x14ac:dyDescent="0.2">
      <c r="A2116" s="167" t="s">
        <v>833</v>
      </c>
      <c r="B2116" s="167">
        <f t="shared" si="32"/>
        <v>38995</v>
      </c>
      <c r="C2116" s="42">
        <v>4.3760087889362804</v>
      </c>
    </row>
    <row r="2117" spans="1:3" x14ac:dyDescent="0.2">
      <c r="A2117" s="167" t="s">
        <v>834</v>
      </c>
      <c r="B2117" s="167">
        <f t="shared" si="32"/>
        <v>38996</v>
      </c>
      <c r="C2117" s="42">
        <v>4.6720214892553722</v>
      </c>
    </row>
    <row r="2118" spans="1:3" x14ac:dyDescent="0.2">
      <c r="A2118" s="167" t="s">
        <v>835</v>
      </c>
      <c r="B2118" s="167">
        <f t="shared" si="32"/>
        <v>38997</v>
      </c>
      <c r="C2118" s="42">
        <v>4.4167808395570436</v>
      </c>
    </row>
    <row r="2119" spans="1:3" x14ac:dyDescent="0.2">
      <c r="A2119" s="167" t="s">
        <v>836</v>
      </c>
      <c r="B2119" s="167">
        <f t="shared" si="32"/>
        <v>38998</v>
      </c>
      <c r="C2119" s="42">
        <v>4.4167808395570436</v>
      </c>
    </row>
    <row r="2120" spans="1:3" x14ac:dyDescent="0.2">
      <c r="A2120" s="167" t="s">
        <v>837</v>
      </c>
      <c r="B2120" s="167">
        <f t="shared" si="32"/>
        <v>38999</v>
      </c>
      <c r="C2120" s="42">
        <v>4.4167808395570436</v>
      </c>
    </row>
    <row r="2121" spans="1:3" x14ac:dyDescent="0.2">
      <c r="A2121" s="167" t="s">
        <v>838</v>
      </c>
      <c r="B2121" s="167">
        <f t="shared" si="32"/>
        <v>39000</v>
      </c>
      <c r="C2121" s="42">
        <v>5.0649394904458598</v>
      </c>
    </row>
    <row r="2122" spans="1:3" x14ac:dyDescent="0.2">
      <c r="A2122" s="167" t="s">
        <v>839</v>
      </c>
      <c r="B2122" s="167">
        <f t="shared" si="32"/>
        <v>39001</v>
      </c>
      <c r="C2122" s="42">
        <v>5.1605359406693712</v>
      </c>
    </row>
    <row r="2123" spans="1:3" x14ac:dyDescent="0.2">
      <c r="A2123" s="167" t="s">
        <v>840</v>
      </c>
      <c r="B2123" s="167">
        <f t="shared" si="32"/>
        <v>39002</v>
      </c>
      <c r="C2123" s="42">
        <v>5.6566627387744974</v>
      </c>
    </row>
    <row r="2124" spans="1:3" x14ac:dyDescent="0.2">
      <c r="A2124" s="167" t="s">
        <v>841</v>
      </c>
      <c r="B2124" s="167">
        <f t="shared" si="32"/>
        <v>39003</v>
      </c>
      <c r="C2124" s="42">
        <v>5.1585004202185134</v>
      </c>
    </row>
    <row r="2125" spans="1:3" x14ac:dyDescent="0.2">
      <c r="A2125" s="167" t="s">
        <v>842</v>
      </c>
      <c r="B2125" s="167">
        <f t="shared" si="32"/>
        <v>39004</v>
      </c>
      <c r="C2125" s="42">
        <v>4.3017232591529071</v>
      </c>
    </row>
    <row r="2126" spans="1:3" x14ac:dyDescent="0.2">
      <c r="A2126" s="167" t="s">
        <v>843</v>
      </c>
      <c r="B2126" s="167">
        <f t="shared" si="32"/>
        <v>39005</v>
      </c>
      <c r="C2126" s="42">
        <v>4.3017232591529071</v>
      </c>
    </row>
    <row r="2127" spans="1:3" x14ac:dyDescent="0.2">
      <c r="A2127" s="167" t="s">
        <v>844</v>
      </c>
      <c r="B2127" s="167">
        <f t="shared" si="32"/>
        <v>39006</v>
      </c>
      <c r="C2127" s="42">
        <v>4.3017232591529071</v>
      </c>
    </row>
    <row r="2128" spans="1:3" x14ac:dyDescent="0.2">
      <c r="A2128" s="167" t="s">
        <v>845</v>
      </c>
      <c r="B2128" s="167">
        <f t="shared" si="32"/>
        <v>39007</v>
      </c>
      <c r="C2128" s="42">
        <v>5.1338989846874821</v>
      </c>
    </row>
    <row r="2129" spans="1:3" x14ac:dyDescent="0.2">
      <c r="A2129" s="167" t="s">
        <v>846</v>
      </c>
      <c r="B2129" s="167">
        <f t="shared" si="32"/>
        <v>39008</v>
      </c>
      <c r="C2129" s="42">
        <v>6.2625002145922748</v>
      </c>
    </row>
    <row r="2130" spans="1:3" x14ac:dyDescent="0.2">
      <c r="A2130" s="167" t="s">
        <v>847</v>
      </c>
      <c r="B2130" s="167">
        <f t="shared" si="32"/>
        <v>39009</v>
      </c>
      <c r="C2130" s="42">
        <v>6.0492890749647712</v>
      </c>
    </row>
    <row r="2131" spans="1:3" x14ac:dyDescent="0.2">
      <c r="A2131" s="167" t="s">
        <v>848</v>
      </c>
      <c r="B2131" s="167">
        <f t="shared" si="32"/>
        <v>39010</v>
      </c>
      <c r="C2131" s="42">
        <v>6.7620304437564496</v>
      </c>
    </row>
    <row r="2132" spans="1:3" x14ac:dyDescent="0.2">
      <c r="A2132" s="167" t="s">
        <v>849</v>
      </c>
      <c r="B2132" s="167">
        <f t="shared" si="32"/>
        <v>39011</v>
      </c>
      <c r="C2132" s="42">
        <v>6.8792558381317974</v>
      </c>
    </row>
    <row r="2133" spans="1:3" x14ac:dyDescent="0.2">
      <c r="A2133" s="167" t="s">
        <v>850</v>
      </c>
      <c r="B2133" s="167">
        <f t="shared" ref="B2133:B2196" si="33">A2133+1</f>
        <v>39012</v>
      </c>
      <c r="C2133" s="42">
        <v>6.8792558381317974</v>
      </c>
    </row>
    <row r="2134" spans="1:3" x14ac:dyDescent="0.2">
      <c r="A2134" s="167" t="s">
        <v>851</v>
      </c>
      <c r="B2134" s="167">
        <f t="shared" si="33"/>
        <v>39013</v>
      </c>
      <c r="C2134" s="42">
        <v>6.8792558381317974</v>
      </c>
    </row>
    <row r="2135" spans="1:3" x14ac:dyDescent="0.2">
      <c r="A2135" s="167" t="s">
        <v>852</v>
      </c>
      <c r="B2135" s="167">
        <f t="shared" si="33"/>
        <v>39014</v>
      </c>
      <c r="C2135" s="42">
        <v>7.2869914477703119</v>
      </c>
    </row>
    <row r="2136" spans="1:3" x14ac:dyDescent="0.2">
      <c r="A2136" s="167" t="s">
        <v>853</v>
      </c>
      <c r="B2136" s="167">
        <f t="shared" si="33"/>
        <v>39015</v>
      </c>
      <c r="C2136" s="42">
        <v>7.135916867817401</v>
      </c>
    </row>
    <row r="2137" spans="1:3" x14ac:dyDescent="0.2">
      <c r="A2137" s="167" t="s">
        <v>854</v>
      </c>
      <c r="B2137" s="167">
        <f t="shared" si="33"/>
        <v>39016</v>
      </c>
      <c r="C2137" s="42">
        <v>7.2024412310547481</v>
      </c>
    </row>
    <row r="2138" spans="1:3" x14ac:dyDescent="0.2">
      <c r="A2138" s="167" t="s">
        <v>855</v>
      </c>
      <c r="B2138" s="167">
        <f t="shared" si="33"/>
        <v>39017</v>
      </c>
      <c r="C2138" s="42">
        <v>7.9177283590015932</v>
      </c>
    </row>
    <row r="2139" spans="1:3" x14ac:dyDescent="0.2">
      <c r="A2139" s="167" t="s">
        <v>856</v>
      </c>
      <c r="B2139" s="167">
        <f t="shared" si="33"/>
        <v>39018</v>
      </c>
      <c r="C2139" s="42">
        <v>7.395980242170948</v>
      </c>
    </row>
    <row r="2140" spans="1:3" x14ac:dyDescent="0.2">
      <c r="A2140" s="167" t="s">
        <v>857</v>
      </c>
      <c r="B2140" s="167">
        <f t="shared" si="33"/>
        <v>39019</v>
      </c>
      <c r="C2140" s="42">
        <v>7.395980242170948</v>
      </c>
    </row>
    <row r="2141" spans="1:3" x14ac:dyDescent="0.2">
      <c r="A2141" s="167" t="s">
        <v>858</v>
      </c>
      <c r="B2141" s="167">
        <f t="shared" si="33"/>
        <v>39020</v>
      </c>
      <c r="C2141" s="42">
        <v>7.395980242170948</v>
      </c>
    </row>
    <row r="2142" spans="1:3" x14ac:dyDescent="0.2">
      <c r="A2142" s="167" t="s">
        <v>859</v>
      </c>
      <c r="B2142" s="167">
        <f t="shared" si="33"/>
        <v>39021</v>
      </c>
      <c r="C2142" s="42">
        <v>6.9797230392156866</v>
      </c>
    </row>
    <row r="2143" spans="1:3" x14ac:dyDescent="0.2">
      <c r="A2143" s="167" t="s">
        <v>860</v>
      </c>
      <c r="B2143" s="167">
        <f t="shared" si="33"/>
        <v>39022</v>
      </c>
      <c r="C2143" s="42">
        <v>6.6385174837779379</v>
      </c>
    </row>
    <row r="2144" spans="1:3" x14ac:dyDescent="0.2">
      <c r="A2144" s="167" t="s">
        <v>861</v>
      </c>
      <c r="B2144" s="167">
        <f t="shared" si="33"/>
        <v>39023</v>
      </c>
      <c r="C2144" s="42">
        <v>7.1769369607325233</v>
      </c>
    </row>
    <row r="2145" spans="1:3" x14ac:dyDescent="0.2">
      <c r="A2145" s="167" t="s">
        <v>862</v>
      </c>
      <c r="B2145" s="167">
        <f t="shared" si="33"/>
        <v>39024</v>
      </c>
      <c r="C2145" s="42">
        <v>7.2892033898305089</v>
      </c>
    </row>
    <row r="2146" spans="1:3" x14ac:dyDescent="0.2">
      <c r="A2146" s="167" t="s">
        <v>863</v>
      </c>
      <c r="B2146" s="167">
        <f t="shared" si="33"/>
        <v>39025</v>
      </c>
      <c r="C2146" s="42">
        <v>7.4089533011272142</v>
      </c>
    </row>
    <row r="2147" spans="1:3" x14ac:dyDescent="0.2">
      <c r="A2147" s="167" t="s">
        <v>864</v>
      </c>
      <c r="B2147" s="167">
        <f t="shared" si="33"/>
        <v>39026</v>
      </c>
      <c r="C2147" s="42">
        <v>7.4089533011272142</v>
      </c>
    </row>
    <row r="2148" spans="1:3" x14ac:dyDescent="0.2">
      <c r="A2148" s="167" t="s">
        <v>865</v>
      </c>
      <c r="B2148" s="167">
        <f t="shared" si="33"/>
        <v>39027</v>
      </c>
      <c r="C2148" s="42">
        <v>7.4089533011272142</v>
      </c>
    </row>
    <row r="2149" spans="1:3" x14ac:dyDescent="0.2">
      <c r="A2149" s="167" t="s">
        <v>866</v>
      </c>
      <c r="B2149" s="167">
        <f t="shared" si="33"/>
        <v>39028</v>
      </c>
      <c r="C2149" s="42">
        <v>6.7059074410163335</v>
      </c>
    </row>
    <row r="2150" spans="1:3" x14ac:dyDescent="0.2">
      <c r="A2150" s="167" t="s">
        <v>867</v>
      </c>
      <c r="B2150" s="167">
        <f t="shared" si="33"/>
        <v>39029</v>
      </c>
      <c r="C2150" s="42">
        <v>6.6367448071216621</v>
      </c>
    </row>
    <row r="2151" spans="1:3" x14ac:dyDescent="0.2">
      <c r="A2151" s="167" t="s">
        <v>868</v>
      </c>
      <c r="B2151" s="167">
        <f t="shared" si="33"/>
        <v>39030</v>
      </c>
      <c r="C2151" s="42">
        <v>7.3612604422604422</v>
      </c>
    </row>
    <row r="2152" spans="1:3" x14ac:dyDescent="0.2">
      <c r="A2152" s="167" t="s">
        <v>869</v>
      </c>
      <c r="B2152" s="167">
        <f t="shared" si="33"/>
        <v>39031</v>
      </c>
      <c r="C2152" s="42">
        <v>7.3509619450317123</v>
      </c>
    </row>
    <row r="2153" spans="1:3" x14ac:dyDescent="0.2">
      <c r="A2153" s="167" t="s">
        <v>870</v>
      </c>
      <c r="B2153" s="167">
        <f t="shared" si="33"/>
        <v>39032</v>
      </c>
      <c r="C2153" s="42">
        <v>7.1498395410708344</v>
      </c>
    </row>
    <row r="2154" spans="1:3" x14ac:dyDescent="0.2">
      <c r="A2154" s="167" t="s">
        <v>871</v>
      </c>
      <c r="B2154" s="167">
        <f t="shared" si="33"/>
        <v>39033</v>
      </c>
      <c r="C2154" s="42">
        <v>7.1498395410708344</v>
      </c>
    </row>
    <row r="2155" spans="1:3" x14ac:dyDescent="0.2">
      <c r="A2155" s="167" t="s">
        <v>872</v>
      </c>
      <c r="B2155" s="167">
        <f t="shared" si="33"/>
        <v>39034</v>
      </c>
      <c r="C2155" s="42">
        <v>7.1498395410708344</v>
      </c>
    </row>
    <row r="2156" spans="1:3" x14ac:dyDescent="0.2">
      <c r="A2156" s="167" t="s">
        <v>873</v>
      </c>
      <c r="B2156" s="167">
        <f t="shared" si="33"/>
        <v>39035</v>
      </c>
      <c r="C2156" s="42">
        <v>7.2590801393728226</v>
      </c>
    </row>
    <row r="2157" spans="1:3" x14ac:dyDescent="0.2">
      <c r="A2157" s="167" t="s">
        <v>874</v>
      </c>
      <c r="B2157" s="167">
        <f t="shared" si="33"/>
        <v>39036</v>
      </c>
      <c r="C2157" s="42">
        <v>7.4164168060738644</v>
      </c>
    </row>
    <row r="2158" spans="1:3" x14ac:dyDescent="0.2">
      <c r="A2158" s="167" t="s">
        <v>875</v>
      </c>
      <c r="B2158" s="167">
        <f t="shared" si="33"/>
        <v>39037</v>
      </c>
      <c r="C2158" s="42">
        <v>7.4371448110788165</v>
      </c>
    </row>
    <row r="2159" spans="1:3" x14ac:dyDescent="0.2">
      <c r="A2159" s="167" t="s">
        <v>876</v>
      </c>
      <c r="B2159" s="167">
        <f t="shared" si="33"/>
        <v>39038</v>
      </c>
      <c r="C2159" s="42">
        <v>7.5793401957475535</v>
      </c>
    </row>
    <row r="2160" spans="1:3" x14ac:dyDescent="0.2">
      <c r="A2160" s="167" t="s">
        <v>877</v>
      </c>
      <c r="B2160" s="167">
        <f t="shared" si="33"/>
        <v>39039</v>
      </c>
      <c r="C2160" s="42">
        <v>7.2439185013518737</v>
      </c>
    </row>
    <row r="2161" spans="1:3" x14ac:dyDescent="0.2">
      <c r="A2161" s="167" t="s">
        <v>878</v>
      </c>
      <c r="B2161" s="167">
        <f t="shared" si="33"/>
        <v>39040</v>
      </c>
      <c r="C2161" s="42">
        <v>7.2439185013518737</v>
      </c>
    </row>
    <row r="2162" spans="1:3" x14ac:dyDescent="0.2">
      <c r="A2162" s="167" t="s">
        <v>879</v>
      </c>
      <c r="B2162" s="167">
        <f t="shared" si="33"/>
        <v>39041</v>
      </c>
      <c r="C2162" s="42">
        <v>7.2439185013518737</v>
      </c>
    </row>
    <row r="2163" spans="1:3" x14ac:dyDescent="0.2">
      <c r="A2163" s="167" t="s">
        <v>880</v>
      </c>
      <c r="B2163" s="167">
        <f t="shared" si="33"/>
        <v>39042</v>
      </c>
      <c r="C2163" s="42">
        <v>7.7908593750000001</v>
      </c>
    </row>
    <row r="2164" spans="1:3" x14ac:dyDescent="0.2">
      <c r="A2164" s="167" t="s">
        <v>881</v>
      </c>
      <c r="B2164" s="167">
        <f t="shared" si="33"/>
        <v>39043</v>
      </c>
      <c r="C2164" s="42">
        <v>7.562627189324437</v>
      </c>
    </row>
    <row r="2165" spans="1:3" x14ac:dyDescent="0.2">
      <c r="A2165" s="167" t="s">
        <v>882</v>
      </c>
      <c r="B2165" s="167">
        <f t="shared" si="33"/>
        <v>39044</v>
      </c>
      <c r="C2165" s="42">
        <v>7.4252948475537695</v>
      </c>
    </row>
    <row r="2166" spans="1:3" x14ac:dyDescent="0.2">
      <c r="A2166" s="167" t="s">
        <v>883</v>
      </c>
      <c r="B2166" s="167">
        <f t="shared" si="33"/>
        <v>39045</v>
      </c>
      <c r="C2166" s="42">
        <v>7.4252948475537695</v>
      </c>
    </row>
    <row r="2167" spans="1:3" x14ac:dyDescent="0.2">
      <c r="A2167" s="167" t="s">
        <v>884</v>
      </c>
      <c r="B2167" s="167">
        <f t="shared" si="33"/>
        <v>39046</v>
      </c>
      <c r="C2167" s="42">
        <v>7.4252948475537695</v>
      </c>
    </row>
    <row r="2168" spans="1:3" x14ac:dyDescent="0.2">
      <c r="A2168" s="167" t="s">
        <v>885</v>
      </c>
      <c r="B2168" s="167">
        <f t="shared" si="33"/>
        <v>39047</v>
      </c>
      <c r="C2168" s="42">
        <v>7.4252948475537695</v>
      </c>
    </row>
    <row r="2169" spans="1:3" x14ac:dyDescent="0.2">
      <c r="A2169" s="167" t="s">
        <v>886</v>
      </c>
      <c r="B2169" s="167">
        <f t="shared" si="33"/>
        <v>39048</v>
      </c>
      <c r="C2169" s="42">
        <v>7.4252948475537695</v>
      </c>
    </row>
    <row r="2170" spans="1:3" x14ac:dyDescent="0.2">
      <c r="A2170" s="167" t="s">
        <v>887</v>
      </c>
      <c r="B2170" s="167">
        <f t="shared" si="33"/>
        <v>39049</v>
      </c>
      <c r="C2170" s="42">
        <v>7.5529141248240261</v>
      </c>
    </row>
    <row r="2171" spans="1:3" x14ac:dyDescent="0.2">
      <c r="A2171" s="167" t="s">
        <v>888</v>
      </c>
      <c r="B2171" s="167">
        <f t="shared" si="33"/>
        <v>39050</v>
      </c>
      <c r="C2171" s="42">
        <v>7.5848176156583627</v>
      </c>
    </row>
    <row r="2172" spans="1:3" x14ac:dyDescent="0.2">
      <c r="A2172" s="167" t="s">
        <v>889</v>
      </c>
      <c r="B2172" s="167">
        <f t="shared" si="33"/>
        <v>39051</v>
      </c>
      <c r="C2172" s="42">
        <v>7.7494141366223905</v>
      </c>
    </row>
    <row r="2173" spans="1:3" x14ac:dyDescent="0.2">
      <c r="A2173" s="167" t="s">
        <v>890</v>
      </c>
      <c r="B2173" s="167">
        <f t="shared" si="33"/>
        <v>39052</v>
      </c>
      <c r="C2173" s="42">
        <v>8.3320329373650104</v>
      </c>
    </row>
    <row r="2174" spans="1:3" x14ac:dyDescent="0.2">
      <c r="A2174" s="167" t="s">
        <v>892</v>
      </c>
      <c r="B2174" s="167">
        <f t="shared" si="33"/>
        <v>39053</v>
      </c>
      <c r="C2174" s="42">
        <v>8.411118760757315</v>
      </c>
    </row>
    <row r="2175" spans="1:3" x14ac:dyDescent="0.2">
      <c r="A2175" s="167" t="s">
        <v>893</v>
      </c>
      <c r="B2175" s="167">
        <f t="shared" si="33"/>
        <v>39054</v>
      </c>
      <c r="C2175" s="42">
        <v>8.411118760757315</v>
      </c>
    </row>
    <row r="2176" spans="1:3" x14ac:dyDescent="0.2">
      <c r="A2176" s="167" t="s">
        <v>894</v>
      </c>
      <c r="B2176" s="167">
        <f t="shared" si="33"/>
        <v>39055</v>
      </c>
      <c r="C2176" s="42">
        <v>8.411118760757315</v>
      </c>
    </row>
    <row r="2177" spans="1:3" x14ac:dyDescent="0.2">
      <c r="A2177" s="167" t="s">
        <v>895</v>
      </c>
      <c r="B2177" s="167">
        <f t="shared" si="33"/>
        <v>39056</v>
      </c>
      <c r="C2177" s="42">
        <v>7.8577546296296292</v>
      </c>
    </row>
    <row r="2178" spans="1:3" x14ac:dyDescent="0.2">
      <c r="A2178" s="167" t="s">
        <v>896</v>
      </c>
      <c r="B2178" s="167">
        <f t="shared" si="33"/>
        <v>39057</v>
      </c>
      <c r="C2178" s="42">
        <v>7.3347802457466917</v>
      </c>
    </row>
    <row r="2179" spans="1:3" x14ac:dyDescent="0.2">
      <c r="A2179" s="167" t="s">
        <v>897</v>
      </c>
      <c r="B2179" s="167">
        <f t="shared" si="33"/>
        <v>39058</v>
      </c>
      <c r="C2179" s="42">
        <v>7.3404367816091955</v>
      </c>
    </row>
    <row r="2180" spans="1:3" x14ac:dyDescent="0.2">
      <c r="A2180" s="167" t="s">
        <v>898</v>
      </c>
      <c r="B2180" s="167">
        <f t="shared" si="33"/>
        <v>39059</v>
      </c>
      <c r="C2180" s="42">
        <v>7.5990483619344777</v>
      </c>
    </row>
    <row r="2181" spans="1:3" x14ac:dyDescent="0.2">
      <c r="A2181" s="167" t="s">
        <v>899</v>
      </c>
      <c r="B2181" s="167">
        <f t="shared" si="33"/>
        <v>39060</v>
      </c>
      <c r="C2181" s="42">
        <v>7.4359823258196718</v>
      </c>
    </row>
    <row r="2182" spans="1:3" x14ac:dyDescent="0.2">
      <c r="A2182" s="167" t="s">
        <v>900</v>
      </c>
      <c r="B2182" s="167">
        <f t="shared" si="33"/>
        <v>39061</v>
      </c>
      <c r="C2182" s="42">
        <v>7.4359823258196718</v>
      </c>
    </row>
    <row r="2183" spans="1:3" x14ac:dyDescent="0.2">
      <c r="A2183" s="167" t="s">
        <v>901</v>
      </c>
      <c r="B2183" s="167">
        <f t="shared" si="33"/>
        <v>39062</v>
      </c>
      <c r="C2183" s="42">
        <v>7.4359823258196718</v>
      </c>
    </row>
    <row r="2184" spans="1:3" x14ac:dyDescent="0.2">
      <c r="A2184" s="167" t="s">
        <v>902</v>
      </c>
      <c r="B2184" s="167">
        <f t="shared" si="33"/>
        <v>39063</v>
      </c>
      <c r="C2184" s="42">
        <v>6.7876837416481068</v>
      </c>
    </row>
    <row r="2185" spans="1:3" x14ac:dyDescent="0.2">
      <c r="A2185" s="167" t="s">
        <v>903</v>
      </c>
      <c r="B2185" s="167">
        <f t="shared" si="33"/>
        <v>39064</v>
      </c>
      <c r="C2185" s="42">
        <v>6.9221796338672767</v>
      </c>
    </row>
    <row r="2186" spans="1:3" x14ac:dyDescent="0.2">
      <c r="A2186" s="167" t="s">
        <v>904</v>
      </c>
      <c r="B2186" s="167">
        <f t="shared" si="33"/>
        <v>39065</v>
      </c>
      <c r="C2186" s="42">
        <v>7.2216117216117217</v>
      </c>
    </row>
    <row r="2187" spans="1:3" x14ac:dyDescent="0.2">
      <c r="A2187" s="167" t="s">
        <v>905</v>
      </c>
      <c r="B2187" s="167">
        <f t="shared" si="33"/>
        <v>39066</v>
      </c>
      <c r="C2187" s="42">
        <v>7.2316262437810943</v>
      </c>
    </row>
    <row r="2188" spans="1:3" x14ac:dyDescent="0.2">
      <c r="A2188" s="167" t="s">
        <v>906</v>
      </c>
      <c r="B2188" s="167">
        <f t="shared" si="33"/>
        <v>39067</v>
      </c>
      <c r="C2188" s="42">
        <v>6.8187441860465112</v>
      </c>
    </row>
    <row r="2189" spans="1:3" x14ac:dyDescent="0.2">
      <c r="A2189" s="167" t="s">
        <v>907</v>
      </c>
      <c r="B2189" s="167">
        <f t="shared" si="33"/>
        <v>39068</v>
      </c>
      <c r="C2189" s="42">
        <v>6.8187441860465112</v>
      </c>
    </row>
    <row r="2190" spans="1:3" x14ac:dyDescent="0.2">
      <c r="A2190" s="167" t="s">
        <v>908</v>
      </c>
      <c r="B2190" s="167">
        <f t="shared" si="33"/>
        <v>39069</v>
      </c>
      <c r="C2190" s="42">
        <v>6.8187441860465112</v>
      </c>
    </row>
    <row r="2191" spans="1:3" x14ac:dyDescent="0.2">
      <c r="A2191" s="167" t="s">
        <v>909</v>
      </c>
      <c r="B2191" s="167">
        <f t="shared" si="33"/>
        <v>39070</v>
      </c>
      <c r="C2191" s="42">
        <v>6.5367262969588555</v>
      </c>
    </row>
    <row r="2192" spans="1:3" x14ac:dyDescent="0.2">
      <c r="A2192" s="167" t="s">
        <v>910</v>
      </c>
      <c r="B2192" s="167">
        <f t="shared" si="33"/>
        <v>39071</v>
      </c>
      <c r="C2192" s="42">
        <v>6.2769266917293232</v>
      </c>
    </row>
    <row r="2193" spans="1:17" x14ac:dyDescent="0.2">
      <c r="A2193" s="167" t="s">
        <v>911</v>
      </c>
      <c r="B2193" s="167">
        <f t="shared" si="33"/>
        <v>39072</v>
      </c>
      <c r="C2193" s="42">
        <v>6.4348234304932737</v>
      </c>
    </row>
    <row r="2194" spans="1:17" x14ac:dyDescent="0.2">
      <c r="A2194" s="167" t="s">
        <v>912</v>
      </c>
      <c r="B2194" s="167">
        <f t="shared" si="33"/>
        <v>39073</v>
      </c>
      <c r="C2194" s="42">
        <v>6.0766176470588231</v>
      </c>
    </row>
    <row r="2195" spans="1:17" x14ac:dyDescent="0.2">
      <c r="A2195" s="167" t="s">
        <v>913</v>
      </c>
      <c r="B2195" s="167">
        <f t="shared" si="33"/>
        <v>39074</v>
      </c>
      <c r="C2195" s="42">
        <v>5.8697880747126439</v>
      </c>
    </row>
    <row r="2196" spans="1:17" x14ac:dyDescent="0.2">
      <c r="A2196" s="167" t="s">
        <v>914</v>
      </c>
      <c r="B2196" s="167">
        <f t="shared" si="33"/>
        <v>39075</v>
      </c>
      <c r="C2196" s="42">
        <v>5.8697880747126439</v>
      </c>
    </row>
    <row r="2197" spans="1:17" x14ac:dyDescent="0.2">
      <c r="A2197" s="167" t="s">
        <v>915</v>
      </c>
      <c r="B2197" s="167">
        <f t="shared" ref="B2197:B2260" si="34">A2197+1</f>
        <v>39076</v>
      </c>
      <c r="C2197" s="42">
        <v>5.8697880747126439</v>
      </c>
    </row>
    <row r="2198" spans="1:17" x14ac:dyDescent="0.2">
      <c r="A2198" s="167" t="s">
        <v>916</v>
      </c>
      <c r="B2198" s="167">
        <f t="shared" si="34"/>
        <v>39077</v>
      </c>
      <c r="C2198" s="42">
        <v>5.8697880747126439</v>
      </c>
    </row>
    <row r="2199" spans="1:17" x14ac:dyDescent="0.2">
      <c r="A2199" s="167" t="s">
        <v>917</v>
      </c>
      <c r="B2199" s="167">
        <f t="shared" si="34"/>
        <v>39078</v>
      </c>
      <c r="C2199" s="42">
        <v>5.7505482897384308</v>
      </c>
    </row>
    <row r="2200" spans="1:17" x14ac:dyDescent="0.2">
      <c r="A2200" s="167" t="s">
        <v>918</v>
      </c>
      <c r="B2200" s="167">
        <f t="shared" si="34"/>
        <v>39079</v>
      </c>
      <c r="C2200" s="42">
        <v>5.5683605851979348</v>
      </c>
    </row>
    <row r="2201" spans="1:17" x14ac:dyDescent="0.2">
      <c r="A2201" s="167" t="s">
        <v>919</v>
      </c>
      <c r="B2201" s="167">
        <f t="shared" si="34"/>
        <v>39080</v>
      </c>
      <c r="C2201" s="42">
        <v>5.6235844529750478</v>
      </c>
    </row>
    <row r="2202" spans="1:17" x14ac:dyDescent="0.2">
      <c r="A2202" s="167" t="s">
        <v>920</v>
      </c>
      <c r="B2202" s="167">
        <f t="shared" si="34"/>
        <v>39081</v>
      </c>
      <c r="C2202" s="42">
        <v>5.6235844529750478</v>
      </c>
    </row>
    <row r="2203" spans="1:17" ht="13.2" x14ac:dyDescent="0.25">
      <c r="A2203" s="167" t="s">
        <v>921</v>
      </c>
      <c r="B2203" s="167">
        <f t="shared" si="34"/>
        <v>39082</v>
      </c>
      <c r="C2203" s="611">
        <v>5.6235844529750478</v>
      </c>
    </row>
    <row r="2204" spans="1:17" s="263" customFormat="1" x14ac:dyDescent="0.2">
      <c r="A2204" s="168" t="s">
        <v>922</v>
      </c>
      <c r="B2204" s="513">
        <f t="shared" si="34"/>
        <v>39083</v>
      </c>
      <c r="C2204" s="511">
        <v>5.5188306104901121</v>
      </c>
      <c r="F2204" s="267"/>
      <c r="G2204" s="102">
        <v>6.1566411985334888</v>
      </c>
      <c r="H2204" s="512"/>
      <c r="I2204" s="512"/>
      <c r="J2204" s="512"/>
      <c r="K2204" s="512"/>
      <c r="L2204" s="512"/>
      <c r="M2204" s="512"/>
      <c r="N2204" s="512"/>
      <c r="O2204" s="512"/>
      <c r="P2204" s="512"/>
      <c r="Q2204" s="512"/>
    </row>
    <row r="2205" spans="1:17" x14ac:dyDescent="0.2">
      <c r="A2205" s="167" t="s">
        <v>923</v>
      </c>
      <c r="B2205" s="167">
        <f t="shared" si="34"/>
        <v>39084</v>
      </c>
      <c r="C2205" s="42">
        <v>5.5188306104901121</v>
      </c>
      <c r="E2205" s="42">
        <v>4.3631097560975611</v>
      </c>
      <c r="F2205" s="45"/>
      <c r="G2205" s="42">
        <v>6.1566411985334888</v>
      </c>
      <c r="H2205" s="64"/>
      <c r="I2205" s="64"/>
      <c r="J2205" s="64"/>
      <c r="K2205" s="64"/>
      <c r="L2205" s="64"/>
      <c r="M2205" s="64"/>
      <c r="N2205" s="64"/>
      <c r="O2205" s="64"/>
      <c r="P2205" s="64"/>
      <c r="Q2205" s="64"/>
    </row>
    <row r="2206" spans="1:17" x14ac:dyDescent="0.2">
      <c r="A2206" s="167" t="s">
        <v>962</v>
      </c>
      <c r="B2206" s="167">
        <f t="shared" si="34"/>
        <v>39085</v>
      </c>
      <c r="C2206" s="42">
        <v>5.391630769230769</v>
      </c>
      <c r="E2206" s="42">
        <v>4.5519999999999996</v>
      </c>
      <c r="F2206" s="45"/>
      <c r="G2206" s="42">
        <v>6.1420203865867791</v>
      </c>
      <c r="H2206" s="64"/>
      <c r="I2206" s="64"/>
      <c r="J2206" s="64"/>
      <c r="K2206" s="64"/>
      <c r="L2206" s="64"/>
      <c r="M2206" s="64"/>
      <c r="N2206" s="64"/>
      <c r="O2206" s="64"/>
      <c r="P2206" s="64"/>
      <c r="Q2206" s="64"/>
    </row>
    <row r="2207" spans="1:17" x14ac:dyDescent="0.2">
      <c r="A2207" s="167" t="s">
        <v>963</v>
      </c>
      <c r="B2207" s="167">
        <f t="shared" si="34"/>
        <v>39086</v>
      </c>
      <c r="C2207" s="42">
        <v>5.4668006795016986</v>
      </c>
      <c r="E2207" s="42">
        <v>4.9776712328767125</v>
      </c>
      <c r="F2207" s="45"/>
      <c r="G2207" s="42">
        <v>6.0241989033189034</v>
      </c>
      <c r="H2207" s="64"/>
      <c r="I2207" s="64"/>
      <c r="J2207" s="64"/>
      <c r="K2207" s="64"/>
      <c r="L2207" s="64"/>
      <c r="M2207" s="64"/>
      <c r="N2207" s="64"/>
      <c r="O2207" s="64"/>
      <c r="P2207" s="64"/>
      <c r="Q2207" s="64"/>
    </row>
    <row r="2208" spans="1:17" x14ac:dyDescent="0.2">
      <c r="A2208" s="167" t="s">
        <v>964</v>
      </c>
      <c r="B2208" s="167">
        <f t="shared" si="34"/>
        <v>39087</v>
      </c>
      <c r="C2208" s="42">
        <v>5.6009705730511099</v>
      </c>
      <c r="E2208" s="42">
        <v>5.28</v>
      </c>
      <c r="F2208" s="45"/>
      <c r="G2208" s="42">
        <v>6.154298627595856</v>
      </c>
      <c r="H2208" s="64"/>
      <c r="I2208" s="64"/>
      <c r="J2208" s="64"/>
      <c r="K2208" s="64"/>
      <c r="L2208" s="64"/>
      <c r="M2208" s="64"/>
      <c r="N2208" s="64"/>
      <c r="O2208" s="64"/>
      <c r="P2208" s="64"/>
      <c r="Q2208" s="64"/>
    </row>
    <row r="2209" spans="1:17" x14ac:dyDescent="0.2">
      <c r="A2209" s="167" t="s">
        <v>965</v>
      </c>
      <c r="B2209" s="167">
        <f t="shared" si="34"/>
        <v>39088</v>
      </c>
      <c r="C2209" s="42">
        <v>5.5155714285714286</v>
      </c>
      <c r="E2209" s="42">
        <v>5.0440740740740742</v>
      </c>
      <c r="F2209" s="45"/>
      <c r="G2209" s="42">
        <v>6.1498307695287719</v>
      </c>
      <c r="H2209" s="64"/>
      <c r="I2209" s="64"/>
      <c r="J2209" s="64"/>
      <c r="K2209" s="64"/>
      <c r="L2209" s="64"/>
      <c r="M2209" s="64"/>
      <c r="N2209" s="64"/>
      <c r="O2209" s="64"/>
      <c r="P2209" s="64"/>
      <c r="Q2209" s="64"/>
    </row>
    <row r="2210" spans="1:17" x14ac:dyDescent="0.2">
      <c r="A2210" s="167" t="s">
        <v>966</v>
      </c>
      <c r="B2210" s="167">
        <f t="shared" si="34"/>
        <v>39089</v>
      </c>
      <c r="C2210" s="42">
        <v>5.5155714285714286</v>
      </c>
      <c r="E2210" s="42">
        <v>5.0440740740740742</v>
      </c>
      <c r="F2210" s="45"/>
      <c r="G2210" s="42">
        <v>6.1498307695287719</v>
      </c>
      <c r="H2210" s="64"/>
      <c r="I2210" s="64"/>
      <c r="J2210" s="64"/>
      <c r="K2210" s="64"/>
      <c r="L2210" s="64"/>
      <c r="M2210" s="64"/>
      <c r="N2210" s="64"/>
      <c r="O2210" s="64"/>
      <c r="P2210" s="64"/>
      <c r="Q2210" s="64"/>
    </row>
    <row r="2211" spans="1:17" x14ac:dyDescent="0.2">
      <c r="A2211" s="167" t="s">
        <v>967</v>
      </c>
      <c r="B2211" s="167">
        <f t="shared" si="34"/>
        <v>39090</v>
      </c>
      <c r="C2211" s="42">
        <v>5.5155714285714286</v>
      </c>
      <c r="E2211" s="42">
        <v>5.0440740740740742</v>
      </c>
      <c r="F2211" s="45"/>
      <c r="G2211" s="42">
        <v>6.1498307695287719</v>
      </c>
      <c r="H2211" s="64"/>
      <c r="I2211" s="64"/>
      <c r="J2211" s="64"/>
      <c r="K2211" s="64"/>
      <c r="L2211" s="64"/>
      <c r="M2211" s="64"/>
      <c r="N2211" s="64"/>
      <c r="O2211" s="64"/>
      <c r="P2211" s="64"/>
      <c r="Q2211" s="64"/>
    </row>
    <row r="2212" spans="1:17" x14ac:dyDescent="0.2">
      <c r="A2212" s="167" t="s">
        <v>971</v>
      </c>
      <c r="B2212" s="167">
        <f t="shared" si="34"/>
        <v>39091</v>
      </c>
      <c r="C2212" s="42">
        <v>6.0302804842043107</v>
      </c>
      <c r="E2212" s="42">
        <v>5.4587500000000002</v>
      </c>
      <c r="F2212" s="45"/>
      <c r="G2212" s="42">
        <v>6.3721287815918526</v>
      </c>
      <c r="H2212" s="64"/>
      <c r="I2212" s="64"/>
      <c r="J2212" s="64"/>
      <c r="K2212" s="64"/>
      <c r="L2212" s="64"/>
      <c r="M2212" s="64"/>
      <c r="N2212" s="64"/>
      <c r="O2212" s="64"/>
      <c r="P2212" s="64"/>
      <c r="Q2212" s="64"/>
    </row>
    <row r="2213" spans="1:17" x14ac:dyDescent="0.2">
      <c r="A2213" s="167" t="s">
        <v>972</v>
      </c>
      <c r="B2213" s="167">
        <f t="shared" si="34"/>
        <v>39092</v>
      </c>
      <c r="C2213" s="42">
        <v>6.1533571167215513</v>
      </c>
      <c r="E2213" s="42">
        <v>5.5394736842105265</v>
      </c>
      <c r="F2213" s="45"/>
      <c r="G2213" s="42">
        <v>6.4335311996779385</v>
      </c>
      <c r="H2213" s="64"/>
      <c r="I2213" s="64"/>
      <c r="J2213" s="64"/>
      <c r="K2213" s="64"/>
      <c r="L2213" s="64"/>
      <c r="M2213" s="64"/>
      <c r="N2213" s="64"/>
      <c r="O2213" s="64"/>
      <c r="P2213" s="64"/>
      <c r="Q2213" s="64"/>
    </row>
    <row r="2214" spans="1:17" x14ac:dyDescent="0.2">
      <c r="A2214" s="167" t="s">
        <v>973</v>
      </c>
      <c r="B2214" s="167">
        <f t="shared" si="34"/>
        <v>39093</v>
      </c>
      <c r="C2214" s="42">
        <v>6.3922657342657345</v>
      </c>
      <c r="E2214" s="42">
        <v>5.9944444444444445</v>
      </c>
      <c r="F2214" s="45"/>
      <c r="G2214" s="42">
        <v>6.6296361290322583</v>
      </c>
      <c r="H2214" s="64"/>
      <c r="I2214" s="64"/>
      <c r="J2214" s="64"/>
      <c r="K2214" s="64"/>
      <c r="L2214" s="64"/>
      <c r="M2214" s="64"/>
      <c r="N2214" s="64"/>
      <c r="O2214" s="64"/>
      <c r="P2214" s="64"/>
      <c r="Q2214" s="64"/>
    </row>
    <row r="2215" spans="1:17" x14ac:dyDescent="0.2">
      <c r="A2215" s="167" t="s">
        <v>1004</v>
      </c>
      <c r="B2215" s="167">
        <f t="shared" si="34"/>
        <v>39094</v>
      </c>
      <c r="C2215" s="42">
        <v>6.0838943852326253</v>
      </c>
      <c r="E2215" s="42">
        <v>5.8970731707317077</v>
      </c>
      <c r="F2215" s="45"/>
      <c r="G2215" s="42">
        <v>6.4503258575197888</v>
      </c>
      <c r="H2215" s="64"/>
      <c r="I2215" s="64"/>
      <c r="J2215" s="64"/>
      <c r="K2215" s="64"/>
      <c r="L2215" s="64"/>
      <c r="M2215" s="64"/>
      <c r="N2215" s="64"/>
      <c r="O2215" s="64"/>
      <c r="P2215" s="64"/>
      <c r="Q2215" s="64"/>
    </row>
    <row r="2216" spans="1:17" x14ac:dyDescent="0.2">
      <c r="A2216" s="167" t="s">
        <v>1005</v>
      </c>
      <c r="B2216" s="167">
        <f t="shared" si="34"/>
        <v>39095</v>
      </c>
      <c r="C2216" s="42">
        <v>5.9382636923589143</v>
      </c>
      <c r="E2216" s="42">
        <v>5.68</v>
      </c>
      <c r="F2216" s="45"/>
      <c r="G2216" s="42">
        <v>6.3609110250683862</v>
      </c>
      <c r="H2216" s="64"/>
      <c r="I2216" s="64"/>
      <c r="J2216" s="64"/>
      <c r="K2216" s="64"/>
      <c r="L2216" s="64"/>
      <c r="M2216" s="64"/>
      <c r="N2216" s="64"/>
      <c r="O2216" s="64"/>
      <c r="P2216" s="64"/>
      <c r="Q2216" s="64"/>
    </row>
    <row r="2217" spans="1:17" x14ac:dyDescent="0.2">
      <c r="A2217" s="167" t="s">
        <v>1006</v>
      </c>
      <c r="B2217" s="167">
        <f t="shared" si="34"/>
        <v>39096</v>
      </c>
      <c r="C2217" s="42">
        <v>5.9382636923589143</v>
      </c>
      <c r="E2217" s="42">
        <v>5.68</v>
      </c>
      <c r="F2217" s="45"/>
      <c r="G2217" s="42">
        <v>6.3609110250683862</v>
      </c>
      <c r="H2217" s="64"/>
      <c r="I2217" s="64"/>
      <c r="J2217" s="64"/>
      <c r="K2217" s="64"/>
      <c r="L2217" s="64"/>
      <c r="M2217" s="64"/>
      <c r="N2217" s="64"/>
      <c r="O2217" s="64"/>
      <c r="P2217" s="64"/>
      <c r="Q2217" s="64"/>
    </row>
    <row r="2218" spans="1:17" x14ac:dyDescent="0.2">
      <c r="A2218" s="167" t="s">
        <v>1007</v>
      </c>
      <c r="B2218" s="167">
        <f t="shared" si="34"/>
        <v>39097</v>
      </c>
      <c r="C2218" s="42">
        <v>5.9382636923589143</v>
      </c>
      <c r="E2218" s="42">
        <v>5.68</v>
      </c>
      <c r="F2218" s="45"/>
      <c r="G2218" s="42">
        <v>6.3609110250683862</v>
      </c>
      <c r="H2218" s="64"/>
      <c r="I2218" s="64"/>
      <c r="J2218" s="64"/>
      <c r="K2218" s="64"/>
      <c r="L2218" s="64"/>
      <c r="M2218" s="64"/>
      <c r="N2218" s="64"/>
      <c r="O2218" s="64"/>
      <c r="P2218" s="64"/>
      <c r="Q2218" s="64"/>
    </row>
    <row r="2219" spans="1:17" x14ac:dyDescent="0.2">
      <c r="A2219" s="167" t="s">
        <v>1008</v>
      </c>
      <c r="B2219" s="167">
        <f t="shared" si="34"/>
        <v>39098</v>
      </c>
      <c r="C2219" s="42">
        <v>5.9382636923589143</v>
      </c>
      <c r="E2219" s="42">
        <v>5.68</v>
      </c>
      <c r="F2219" s="45"/>
      <c r="G2219" s="42">
        <v>6.3609110250683862</v>
      </c>
      <c r="H2219" s="64"/>
      <c r="I2219" s="64"/>
      <c r="J2219" s="64"/>
      <c r="K2219" s="64"/>
      <c r="L2219" s="64"/>
      <c r="M2219" s="64"/>
      <c r="N2219" s="64"/>
      <c r="O2219" s="64"/>
      <c r="P2219" s="64"/>
      <c r="Q2219" s="64"/>
    </row>
    <row r="2220" spans="1:17" x14ac:dyDescent="0.2">
      <c r="A2220" s="167" t="s">
        <v>1009</v>
      </c>
      <c r="B2220" s="167">
        <f t="shared" si="34"/>
        <v>39099</v>
      </c>
      <c r="C2220" s="42">
        <v>6.8148717328170374</v>
      </c>
      <c r="E2220" s="42">
        <v>6.87</v>
      </c>
      <c r="F2220" s="45"/>
      <c r="G2220" s="42">
        <v>6.5552484210526316</v>
      </c>
      <c r="H2220" s="64"/>
      <c r="I2220" s="64"/>
      <c r="J2220" s="64"/>
      <c r="K2220" s="64"/>
      <c r="L2220" s="64"/>
      <c r="M2220" s="64"/>
      <c r="N2220" s="64"/>
      <c r="O2220" s="64"/>
      <c r="P2220" s="64"/>
      <c r="Q2220" s="64"/>
    </row>
    <row r="2221" spans="1:17" x14ac:dyDescent="0.2">
      <c r="A2221" s="167" t="s">
        <v>1010</v>
      </c>
      <c r="B2221" s="167">
        <f t="shared" si="34"/>
        <v>39100</v>
      </c>
      <c r="C2221" s="42">
        <v>6.5688860724596614</v>
      </c>
      <c r="E2221" s="42">
        <v>6.7192190152801361</v>
      </c>
      <c r="F2221" s="45"/>
      <c r="G2221" s="42">
        <v>6.2876604350215386</v>
      </c>
      <c r="H2221" s="64"/>
      <c r="I2221" s="64"/>
      <c r="J2221" s="64"/>
      <c r="K2221" s="64"/>
      <c r="L2221" s="64"/>
      <c r="M2221" s="64"/>
      <c r="N2221" s="64"/>
      <c r="O2221" s="64"/>
      <c r="P2221" s="64"/>
      <c r="Q2221" s="64"/>
    </row>
    <row r="2222" spans="1:17" x14ac:dyDescent="0.2">
      <c r="A2222" s="167" t="s">
        <v>1011</v>
      </c>
      <c r="B2222" s="167">
        <f t="shared" si="34"/>
        <v>39101</v>
      </c>
      <c r="C2222" s="42">
        <v>6.275787215411559</v>
      </c>
      <c r="E2222" s="42">
        <v>6.0103350970017635</v>
      </c>
      <c r="F2222" s="45"/>
      <c r="G2222" s="42">
        <v>6.158704550665524</v>
      </c>
      <c r="H2222" s="64"/>
      <c r="I2222" s="64"/>
      <c r="J2222" s="64"/>
      <c r="K2222" s="64"/>
      <c r="L2222" s="64"/>
      <c r="M2222" s="64"/>
      <c r="N2222" s="64"/>
      <c r="O2222" s="64"/>
      <c r="P2222" s="64"/>
      <c r="Q2222" s="64"/>
    </row>
    <row r="2223" spans="1:17" x14ac:dyDescent="0.2">
      <c r="A2223" s="167" t="s">
        <v>1012</v>
      </c>
      <c r="B2223" s="167">
        <f t="shared" si="34"/>
        <v>39102</v>
      </c>
      <c r="C2223" s="42">
        <v>6.3876971762414803</v>
      </c>
      <c r="E2223" s="42">
        <v>5.9017447831312131</v>
      </c>
      <c r="F2223" s="45"/>
      <c r="G2223" s="42">
        <v>6.4379180213843199</v>
      </c>
      <c r="H2223" s="64"/>
      <c r="I2223" s="64"/>
      <c r="J2223" s="64"/>
      <c r="K2223" s="64"/>
      <c r="L2223" s="64"/>
      <c r="M2223" s="64"/>
      <c r="N2223" s="64"/>
      <c r="O2223" s="64"/>
      <c r="P2223" s="64"/>
      <c r="Q2223" s="64"/>
    </row>
    <row r="2224" spans="1:17" x14ac:dyDescent="0.2">
      <c r="A2224" s="167" t="s">
        <v>1013</v>
      </c>
      <c r="B2224" s="167">
        <f t="shared" si="34"/>
        <v>39103</v>
      </c>
      <c r="C2224" s="42">
        <v>6.3876971762414803</v>
      </c>
      <c r="E2224" s="42">
        <v>5.9017447831312131</v>
      </c>
      <c r="F2224" s="45"/>
      <c r="G2224" s="42">
        <v>6.4379180213843199</v>
      </c>
      <c r="H2224" s="64"/>
      <c r="I2224" s="64"/>
      <c r="J2224" s="64"/>
      <c r="K2224" s="64"/>
      <c r="L2224" s="64"/>
      <c r="M2224" s="64"/>
      <c r="N2224" s="64"/>
      <c r="O2224" s="64"/>
      <c r="P2224" s="64"/>
      <c r="Q2224" s="64"/>
    </row>
    <row r="2225" spans="1:17" x14ac:dyDescent="0.2">
      <c r="A2225" s="167" t="s">
        <v>1014</v>
      </c>
      <c r="B2225" s="167">
        <f t="shared" si="34"/>
        <v>39104</v>
      </c>
      <c r="C2225" s="42">
        <v>6.3876971762414803</v>
      </c>
      <c r="E2225" s="42">
        <v>5.9017447831312131</v>
      </c>
      <c r="F2225" s="45"/>
      <c r="G2225" s="42">
        <v>6.4379180213843199</v>
      </c>
      <c r="H2225" s="64"/>
      <c r="I2225" s="64"/>
      <c r="J2225" s="64"/>
      <c r="K2225" s="64"/>
      <c r="L2225" s="64"/>
      <c r="M2225" s="64"/>
      <c r="N2225" s="64"/>
      <c r="O2225" s="64"/>
      <c r="P2225" s="64"/>
      <c r="Q2225" s="64"/>
    </row>
    <row r="2226" spans="1:17" x14ac:dyDescent="0.2">
      <c r="A2226" s="167" t="s">
        <v>1015</v>
      </c>
      <c r="B2226" s="167">
        <f t="shared" si="34"/>
        <v>39105</v>
      </c>
      <c r="C2226" s="42">
        <v>7.2020769230769233</v>
      </c>
      <c r="E2226" s="42">
        <v>6.5062499999999996</v>
      </c>
      <c r="F2226" s="45"/>
      <c r="G2226" s="42">
        <v>6.8733746211384918</v>
      </c>
      <c r="H2226" s="64"/>
      <c r="I2226" s="64"/>
      <c r="J2226" s="64"/>
      <c r="K2226" s="64"/>
      <c r="L2226" s="64"/>
      <c r="M2226" s="64"/>
      <c r="N2226" s="64"/>
      <c r="O2226" s="64"/>
      <c r="P2226" s="64"/>
      <c r="Q2226" s="64"/>
    </row>
    <row r="2227" spans="1:17" x14ac:dyDescent="0.2">
      <c r="A2227" s="167" t="s">
        <v>1016</v>
      </c>
      <c r="B2227" s="167">
        <f t="shared" si="34"/>
        <v>39106</v>
      </c>
      <c r="C2227" s="42">
        <v>7.4154189189189186</v>
      </c>
      <c r="E2227" s="42">
        <v>6.6972679013802052</v>
      </c>
      <c r="F2227" s="45"/>
      <c r="G2227" s="42">
        <v>6.5024235031342688</v>
      </c>
      <c r="H2227" s="64"/>
      <c r="I2227" s="64"/>
      <c r="J2227" s="64"/>
      <c r="K2227" s="64"/>
      <c r="L2227" s="64"/>
      <c r="M2227" s="64"/>
      <c r="N2227" s="64"/>
      <c r="O2227" s="64"/>
      <c r="P2227" s="64"/>
      <c r="Q2227" s="64"/>
    </row>
    <row r="2228" spans="1:17" x14ac:dyDescent="0.2">
      <c r="A2228" s="167" t="s">
        <v>1017</v>
      </c>
      <c r="B2228" s="167">
        <f t="shared" si="34"/>
        <v>39107</v>
      </c>
      <c r="C2228" s="42">
        <v>7.4602174530983509</v>
      </c>
      <c r="E2228" s="42">
        <v>6.6088134777376659</v>
      </c>
      <c r="F2228" s="45"/>
      <c r="G2228" s="42">
        <v>7.0078221690229912</v>
      </c>
      <c r="H2228" s="64"/>
      <c r="I2228" s="64"/>
      <c r="J2228" s="64"/>
      <c r="K2228" s="64"/>
      <c r="L2228" s="64"/>
      <c r="M2228" s="64"/>
      <c r="N2228" s="64"/>
      <c r="O2228" s="64"/>
      <c r="P2228" s="64"/>
      <c r="Q2228" s="64"/>
    </row>
    <row r="2229" spans="1:17" x14ac:dyDescent="0.2">
      <c r="A2229" s="167" t="s">
        <v>1018</v>
      </c>
      <c r="B2229" s="167">
        <f t="shared" si="34"/>
        <v>39108</v>
      </c>
      <c r="C2229" s="42">
        <v>7.2046696278985181</v>
      </c>
      <c r="E2229" s="42">
        <v>6.4210256410256408</v>
      </c>
      <c r="F2229" s="45"/>
      <c r="G2229" s="42">
        <v>6.7552976985433428</v>
      </c>
      <c r="H2229" s="64"/>
      <c r="I2229" s="64"/>
      <c r="J2229" s="64"/>
      <c r="K2229" s="64"/>
      <c r="L2229" s="64"/>
      <c r="M2229" s="64"/>
      <c r="N2229" s="64"/>
      <c r="O2229" s="64"/>
      <c r="P2229" s="64"/>
      <c r="Q2229" s="64"/>
    </row>
    <row r="2230" spans="1:17" x14ac:dyDescent="0.2">
      <c r="A2230" s="167" t="s">
        <v>1019</v>
      </c>
      <c r="B2230" s="167">
        <f t="shared" si="34"/>
        <v>39109</v>
      </c>
      <c r="C2230" s="42">
        <v>6.9248839761680774</v>
      </c>
      <c r="E2230" s="42">
        <v>6.192227430818086</v>
      </c>
      <c r="F2230" s="45"/>
      <c r="G2230" s="42">
        <v>6.696078827441803</v>
      </c>
      <c r="H2230" s="64"/>
      <c r="I2230" s="64"/>
      <c r="J2230" s="64"/>
      <c r="K2230" s="64"/>
      <c r="L2230" s="64"/>
      <c r="M2230" s="64"/>
      <c r="N2230" s="64"/>
      <c r="O2230" s="64"/>
      <c r="P2230" s="64"/>
      <c r="Q2230" s="64"/>
    </row>
    <row r="2231" spans="1:17" x14ac:dyDescent="0.2">
      <c r="A2231" s="167" t="s">
        <v>1020</v>
      </c>
      <c r="B2231" s="167">
        <f t="shared" si="34"/>
        <v>39110</v>
      </c>
      <c r="C2231" s="42">
        <v>6.9248839761680774</v>
      </c>
      <c r="E2231" s="42">
        <v>6.192227430818086</v>
      </c>
      <c r="F2231" s="45"/>
      <c r="G2231" s="42">
        <v>6.696078827441803</v>
      </c>
      <c r="H2231" s="64"/>
      <c r="I2231" s="64"/>
      <c r="J2231" s="64"/>
      <c r="K2231" s="64"/>
      <c r="L2231" s="64"/>
      <c r="M2231" s="64"/>
      <c r="N2231" s="64"/>
      <c r="O2231" s="64"/>
      <c r="P2231" s="64"/>
      <c r="Q2231" s="64"/>
    </row>
    <row r="2232" spans="1:17" x14ac:dyDescent="0.2">
      <c r="A2232" s="167" t="s">
        <v>1021</v>
      </c>
      <c r="B2232" s="167">
        <f t="shared" si="34"/>
        <v>39111</v>
      </c>
      <c r="C2232" s="42">
        <v>6.9248839761680774</v>
      </c>
      <c r="E2232" s="42">
        <v>6.192227430818086</v>
      </c>
      <c r="F2232" s="45"/>
      <c r="G2232" s="42">
        <v>6.696078827441803</v>
      </c>
      <c r="H2232" s="64"/>
      <c r="I2232" s="64"/>
      <c r="J2232" s="64"/>
      <c r="K2232" s="64"/>
      <c r="L2232" s="64"/>
      <c r="M2232" s="64"/>
      <c r="N2232" s="64"/>
      <c r="O2232" s="64"/>
      <c r="P2232" s="64"/>
      <c r="Q2232" s="64"/>
    </row>
    <row r="2233" spans="1:17" x14ac:dyDescent="0.2">
      <c r="A2233" s="167" t="s">
        <v>1022</v>
      </c>
      <c r="B2233" s="167">
        <f t="shared" si="34"/>
        <v>39112</v>
      </c>
      <c r="C2233" s="42">
        <v>7.3607596416049867</v>
      </c>
      <c r="E2233" s="42">
        <v>6.6315217391304344</v>
      </c>
      <c r="F2233" s="45"/>
      <c r="G2233" s="42">
        <v>6.9461669147001155</v>
      </c>
      <c r="H2233" s="64"/>
      <c r="I2233" s="64"/>
      <c r="J2233" s="64"/>
      <c r="K2233" s="64"/>
      <c r="L2233" s="64"/>
      <c r="M2233" s="64"/>
      <c r="N2233" s="64"/>
      <c r="O2233" s="64"/>
      <c r="P2233" s="64"/>
      <c r="Q2233" s="64"/>
    </row>
    <row r="2234" spans="1:17" x14ac:dyDescent="0.2">
      <c r="A2234" s="167" t="s">
        <v>1023</v>
      </c>
      <c r="B2234" s="167">
        <f t="shared" si="34"/>
        <v>39113</v>
      </c>
      <c r="C2234" s="42">
        <v>7.3590297937356759</v>
      </c>
      <c r="E2234" s="42">
        <v>6.3822580645161286</v>
      </c>
      <c r="F2234" s="45"/>
      <c r="G2234" s="42">
        <v>6.935268237878863</v>
      </c>
      <c r="H2234" s="64"/>
      <c r="I2234" s="64"/>
      <c r="J2234" s="64"/>
      <c r="K2234" s="64"/>
      <c r="L2234" s="64"/>
      <c r="M2234" s="64"/>
      <c r="N2234" s="64"/>
      <c r="O2234" s="64"/>
      <c r="P2234" s="64"/>
      <c r="Q2234" s="64"/>
    </row>
    <row r="2235" spans="1:17" s="263" customFormat="1" x14ac:dyDescent="0.2">
      <c r="A2235" s="168" t="s">
        <v>1024</v>
      </c>
      <c r="B2235" s="513">
        <f t="shared" si="34"/>
        <v>39114</v>
      </c>
      <c r="C2235" s="511">
        <v>7.7552314029561424</v>
      </c>
      <c r="E2235" s="102">
        <v>6.7859999999999996</v>
      </c>
      <c r="F2235" s="267"/>
      <c r="G2235" s="102">
        <v>7.4754613896904951</v>
      </c>
      <c r="H2235" s="512"/>
      <c r="I2235" s="512"/>
      <c r="J2235" s="512"/>
      <c r="K2235" s="512"/>
      <c r="L2235" s="512"/>
      <c r="M2235" s="512"/>
      <c r="N2235" s="512"/>
      <c r="O2235" s="512"/>
      <c r="P2235" s="512"/>
      <c r="Q2235" s="512"/>
    </row>
    <row r="2236" spans="1:17" x14ac:dyDescent="0.2">
      <c r="A2236" s="167" t="s">
        <v>1026</v>
      </c>
      <c r="B2236" s="167">
        <f t="shared" si="34"/>
        <v>39115</v>
      </c>
      <c r="C2236" s="42">
        <v>7.9612465168121869</v>
      </c>
      <c r="E2236" s="42">
        <v>7.1074074074074076</v>
      </c>
      <c r="F2236" s="45"/>
      <c r="G2236" s="42">
        <v>7.5251083243759709</v>
      </c>
      <c r="H2236" s="64"/>
      <c r="I2236" s="64"/>
      <c r="J2236" s="64"/>
      <c r="K2236" s="64"/>
      <c r="L2236" s="64"/>
      <c r="M2236" s="64"/>
      <c r="N2236" s="64"/>
      <c r="O2236" s="64"/>
      <c r="P2236" s="64"/>
      <c r="Q2236" s="64"/>
    </row>
    <row r="2237" spans="1:17" x14ac:dyDescent="0.2">
      <c r="A2237" s="167" t="s">
        <v>1027</v>
      </c>
      <c r="B2237" s="167">
        <f t="shared" si="34"/>
        <v>39116</v>
      </c>
      <c r="C2237" s="42">
        <v>8.2102688754974853</v>
      </c>
      <c r="E2237" s="42">
        <v>6.733331288777749</v>
      </c>
      <c r="F2237" s="45"/>
      <c r="G2237" s="42">
        <v>7.550004765171888</v>
      </c>
      <c r="H2237" s="64"/>
      <c r="I2237" s="64"/>
      <c r="J2237" s="64"/>
      <c r="K2237" s="64"/>
      <c r="L2237" s="64"/>
      <c r="M2237" s="64"/>
      <c r="N2237" s="64"/>
      <c r="O2237" s="64"/>
      <c r="P2237" s="64"/>
      <c r="Q2237" s="64"/>
    </row>
    <row r="2238" spans="1:17" x14ac:dyDescent="0.2">
      <c r="A2238" s="167" t="s">
        <v>1028</v>
      </c>
      <c r="B2238" s="167">
        <f t="shared" si="34"/>
        <v>39117</v>
      </c>
      <c r="C2238" s="42">
        <v>8.2102688754974853</v>
      </c>
      <c r="E2238" s="42">
        <v>6.733331288777749</v>
      </c>
      <c r="F2238" s="45"/>
      <c r="G2238" s="42">
        <v>7.550004765171888</v>
      </c>
      <c r="H2238" s="64"/>
      <c r="I2238" s="64"/>
      <c r="J2238" s="64"/>
      <c r="K2238" s="64"/>
      <c r="L2238" s="64"/>
      <c r="M2238" s="64"/>
      <c r="N2238" s="64"/>
      <c r="O2238" s="64"/>
      <c r="P2238" s="64"/>
      <c r="Q2238" s="64"/>
    </row>
    <row r="2239" spans="1:17" x14ac:dyDescent="0.2">
      <c r="A2239" s="167" t="s">
        <v>1029</v>
      </c>
      <c r="B2239" s="167">
        <f t="shared" si="34"/>
        <v>39118</v>
      </c>
      <c r="C2239" s="42">
        <v>8.2102688754974853</v>
      </c>
      <c r="E2239" s="42">
        <v>6.733331288777749</v>
      </c>
      <c r="F2239" s="45"/>
      <c r="G2239" s="42">
        <v>7.550004765171888</v>
      </c>
      <c r="H2239" s="64"/>
      <c r="I2239" s="64"/>
      <c r="J2239" s="64"/>
      <c r="K2239" s="64"/>
      <c r="L2239" s="64"/>
      <c r="M2239" s="64"/>
      <c r="N2239" s="64"/>
      <c r="O2239" s="64"/>
      <c r="P2239" s="64"/>
      <c r="Q2239" s="64"/>
    </row>
    <row r="2240" spans="1:17" x14ac:dyDescent="0.2">
      <c r="A2240" s="167" t="s">
        <v>1030</v>
      </c>
      <c r="B2240" s="167">
        <f t="shared" si="34"/>
        <v>39119</v>
      </c>
      <c r="C2240" s="42">
        <v>9.1212343515272902</v>
      </c>
      <c r="E2240" s="42">
        <v>6.7591406032805113</v>
      </c>
      <c r="F2240" s="45"/>
      <c r="G2240" s="42">
        <v>7.0649581968869102</v>
      </c>
      <c r="H2240" s="64"/>
      <c r="I2240" s="64"/>
      <c r="J2240" s="64"/>
      <c r="K2240" s="64"/>
      <c r="L2240" s="64"/>
      <c r="M2240" s="64"/>
      <c r="N2240" s="64"/>
      <c r="O2240" s="64"/>
      <c r="P2240" s="64"/>
      <c r="Q2240" s="64"/>
    </row>
    <row r="2241" spans="1:17" x14ac:dyDescent="0.2">
      <c r="A2241" s="167" t="s">
        <v>1031</v>
      </c>
      <c r="B2241" s="167">
        <f t="shared" si="34"/>
        <v>39120</v>
      </c>
      <c r="C2241" s="42">
        <v>8.2361030408677127</v>
      </c>
      <c r="E2241" s="42">
        <v>5.9998275862068962</v>
      </c>
      <c r="F2241" s="45"/>
      <c r="G2241" s="42">
        <v>6.8130282317580821</v>
      </c>
      <c r="H2241" s="64"/>
      <c r="I2241" s="64"/>
      <c r="J2241" s="64"/>
      <c r="K2241" s="64"/>
      <c r="L2241" s="64"/>
      <c r="M2241" s="64"/>
      <c r="N2241" s="64"/>
      <c r="O2241" s="64"/>
      <c r="P2241" s="64"/>
      <c r="Q2241" s="64"/>
    </row>
    <row r="2242" spans="1:17" x14ac:dyDescent="0.2">
      <c r="A2242" s="167" t="s">
        <v>1032</v>
      </c>
      <c r="B2242" s="167">
        <f t="shared" si="34"/>
        <v>39121</v>
      </c>
      <c r="C2242" s="42">
        <v>7.9178680672268911</v>
      </c>
      <c r="E2242" s="42">
        <v>5.8114657210401894</v>
      </c>
      <c r="F2242" s="45"/>
      <c r="G2242" s="42">
        <v>6.9263659074223014</v>
      </c>
      <c r="H2242" s="64"/>
      <c r="I2242" s="64"/>
      <c r="J2242" s="64"/>
      <c r="K2242" s="64"/>
      <c r="L2242" s="64"/>
      <c r="M2242" s="64"/>
      <c r="N2242" s="64"/>
      <c r="O2242" s="64"/>
      <c r="P2242" s="64"/>
      <c r="Q2242" s="64"/>
    </row>
    <row r="2243" spans="1:17" x14ac:dyDescent="0.2">
      <c r="A2243" s="167" t="s">
        <v>1033</v>
      </c>
      <c r="B2243" s="167">
        <f t="shared" si="34"/>
        <v>39122</v>
      </c>
      <c r="C2243" s="42">
        <v>8.0872741171828757</v>
      </c>
      <c r="E2243" s="42">
        <v>6.0587999999999997</v>
      </c>
      <c r="F2243" s="45"/>
      <c r="G2243" s="42">
        <v>6.9601017045454538</v>
      </c>
      <c r="H2243" s="64"/>
      <c r="I2243" s="64"/>
      <c r="J2243" s="64"/>
      <c r="K2243" s="64"/>
      <c r="L2243" s="64"/>
      <c r="M2243" s="64"/>
      <c r="N2243" s="64"/>
      <c r="O2243" s="64"/>
      <c r="P2243" s="64"/>
      <c r="Q2243" s="64"/>
    </row>
    <row r="2244" spans="1:17" x14ac:dyDescent="0.2">
      <c r="A2244" s="167" t="s">
        <v>1034</v>
      </c>
      <c r="B2244" s="167">
        <f t="shared" si="34"/>
        <v>39123</v>
      </c>
      <c r="C2244" s="42">
        <v>8.1696375937834933</v>
      </c>
      <c r="E2244" s="42">
        <v>6.1274528301886795</v>
      </c>
      <c r="F2244" s="45"/>
      <c r="G2244" s="42">
        <v>7.5210866171003721</v>
      </c>
      <c r="H2244" s="64"/>
      <c r="I2244" s="64"/>
      <c r="J2244" s="64"/>
      <c r="K2244" s="64"/>
      <c r="L2244" s="64"/>
      <c r="M2244" s="64"/>
      <c r="N2244" s="64"/>
      <c r="O2244" s="64"/>
      <c r="P2244" s="64"/>
      <c r="Q2244" s="64"/>
    </row>
    <row r="2245" spans="1:17" x14ac:dyDescent="0.2">
      <c r="A2245" s="167" t="s">
        <v>1035</v>
      </c>
      <c r="B2245" s="167">
        <f t="shared" si="34"/>
        <v>39124</v>
      </c>
      <c r="C2245" s="42">
        <v>8.1696375937834933</v>
      </c>
      <c r="E2245" s="42">
        <v>6.1274528301886795</v>
      </c>
      <c r="F2245" s="45"/>
      <c r="G2245" s="42">
        <v>7.5210866171003721</v>
      </c>
      <c r="H2245" s="64"/>
      <c r="I2245" s="64"/>
      <c r="J2245" s="64"/>
      <c r="K2245" s="64"/>
      <c r="L2245" s="64"/>
      <c r="M2245" s="64"/>
      <c r="N2245" s="64"/>
      <c r="O2245" s="64"/>
      <c r="P2245" s="64"/>
      <c r="Q2245" s="64"/>
    </row>
    <row r="2246" spans="1:17" x14ac:dyDescent="0.2">
      <c r="A2246" s="167" t="s">
        <v>1036</v>
      </c>
      <c r="B2246" s="167">
        <f t="shared" si="34"/>
        <v>39125</v>
      </c>
      <c r="C2246" s="42">
        <v>8.1696375937834933</v>
      </c>
      <c r="E2246" s="42">
        <v>6.1274528301886795</v>
      </c>
      <c r="F2246" s="45"/>
      <c r="G2246" s="42">
        <v>7.5210866171003721</v>
      </c>
      <c r="H2246" s="64"/>
      <c r="I2246" s="64"/>
      <c r="J2246" s="64"/>
      <c r="K2246" s="64"/>
      <c r="L2246" s="64"/>
      <c r="M2246" s="64"/>
      <c r="N2246" s="64"/>
      <c r="O2246" s="64"/>
      <c r="P2246" s="64"/>
      <c r="Q2246" s="64"/>
    </row>
    <row r="2247" spans="1:17" x14ac:dyDescent="0.2">
      <c r="A2247" s="167" t="s">
        <v>1037</v>
      </c>
      <c r="B2247" s="167">
        <f t="shared" si="34"/>
        <v>39126</v>
      </c>
      <c r="C2247" s="42">
        <v>7.7897158361535768</v>
      </c>
      <c r="E2247" s="42">
        <v>5.8481330309901738</v>
      </c>
      <c r="F2247" s="45"/>
      <c r="G2247" s="42">
        <v>7.1510854545454547</v>
      </c>
      <c r="H2247" s="64"/>
      <c r="I2247" s="64"/>
      <c r="J2247" s="64"/>
      <c r="K2247" s="64"/>
      <c r="L2247" s="64"/>
      <c r="M2247" s="64"/>
      <c r="N2247" s="64"/>
      <c r="O2247" s="64"/>
      <c r="P2247" s="64"/>
      <c r="Q2247" s="64"/>
    </row>
    <row r="2248" spans="1:17" x14ac:dyDescent="0.2">
      <c r="A2248" s="167" t="s">
        <v>1038</v>
      </c>
      <c r="B2248" s="167">
        <f t="shared" si="34"/>
        <v>39127</v>
      </c>
      <c r="C2248" s="42">
        <v>8.1104980947196523</v>
      </c>
      <c r="E2248" s="42">
        <v>6.1524113475177309</v>
      </c>
      <c r="F2248" s="45"/>
      <c r="G2248" s="42">
        <v>7.1035977939624235</v>
      </c>
      <c r="H2248" s="64"/>
      <c r="I2248" s="64"/>
      <c r="J2248" s="64"/>
      <c r="K2248" s="64"/>
      <c r="L2248" s="64"/>
      <c r="M2248" s="64"/>
      <c r="N2248" s="64"/>
      <c r="O2248" s="64"/>
      <c r="P2248" s="64"/>
      <c r="Q2248" s="64"/>
    </row>
    <row r="2249" spans="1:17" x14ac:dyDescent="0.2">
      <c r="A2249" s="167" t="s">
        <v>1039</v>
      </c>
      <c r="B2249" s="167">
        <f t="shared" si="34"/>
        <v>39128</v>
      </c>
      <c r="C2249" s="42">
        <v>8.9130492796268612</v>
      </c>
      <c r="E2249" s="42">
        <v>6.1980000000000004</v>
      </c>
      <c r="F2249" s="45"/>
      <c r="G2249" s="42">
        <v>7.1137286780383793</v>
      </c>
      <c r="H2249" s="64"/>
      <c r="I2249" s="64"/>
      <c r="J2249" s="64"/>
      <c r="K2249" s="64"/>
      <c r="L2249" s="64"/>
      <c r="M2249" s="64"/>
      <c r="N2249" s="64"/>
      <c r="O2249" s="64"/>
      <c r="P2249" s="64"/>
      <c r="Q2249" s="64"/>
    </row>
    <row r="2250" spans="1:17" x14ac:dyDescent="0.2">
      <c r="A2250" s="167" t="s">
        <v>1040</v>
      </c>
      <c r="B2250" s="167">
        <f t="shared" si="34"/>
        <v>39129</v>
      </c>
      <c r="C2250" s="42">
        <v>8.9147006136183684</v>
      </c>
      <c r="E2250" s="42">
        <v>6.1119354838709681</v>
      </c>
      <c r="F2250" s="45"/>
      <c r="G2250" s="42">
        <v>7.0842779510543856</v>
      </c>
      <c r="H2250" s="64"/>
      <c r="I2250" s="64"/>
      <c r="J2250" s="64"/>
      <c r="K2250" s="64"/>
      <c r="L2250" s="64"/>
      <c r="M2250" s="64"/>
      <c r="N2250" s="64"/>
      <c r="O2250" s="64"/>
      <c r="P2250" s="64"/>
      <c r="Q2250" s="64"/>
    </row>
    <row r="2251" spans="1:17" x14ac:dyDescent="0.2">
      <c r="A2251" s="167" t="s">
        <v>1041</v>
      </c>
      <c r="B2251" s="167">
        <f t="shared" si="34"/>
        <v>39130</v>
      </c>
      <c r="C2251" s="42">
        <v>8.463396414342629</v>
      </c>
      <c r="E2251" s="42">
        <v>6.073114754098361</v>
      </c>
      <c r="F2251" s="45"/>
      <c r="G2251" s="42">
        <v>7.1580825538545367</v>
      </c>
      <c r="H2251" s="64"/>
      <c r="I2251" s="64"/>
      <c r="J2251" s="64"/>
      <c r="K2251" s="64"/>
      <c r="L2251" s="64"/>
      <c r="M2251" s="64"/>
      <c r="N2251" s="64"/>
      <c r="O2251" s="64"/>
      <c r="P2251" s="64"/>
      <c r="Q2251" s="64"/>
    </row>
    <row r="2252" spans="1:17" x14ac:dyDescent="0.2">
      <c r="A2252" s="167" t="s">
        <v>1042</v>
      </c>
      <c r="B2252" s="167">
        <f t="shared" si="34"/>
        <v>39131</v>
      </c>
      <c r="C2252" s="42">
        <v>8.463396414342629</v>
      </c>
      <c r="E2252" s="42">
        <v>6.073114754098361</v>
      </c>
      <c r="F2252" s="45"/>
      <c r="G2252" s="42">
        <v>7.1580825538545367</v>
      </c>
      <c r="H2252" s="64"/>
      <c r="I2252" s="64"/>
      <c r="J2252" s="64"/>
      <c r="K2252" s="64"/>
      <c r="L2252" s="64"/>
      <c r="M2252" s="64"/>
      <c r="N2252" s="64"/>
      <c r="O2252" s="64"/>
      <c r="P2252" s="64"/>
      <c r="Q2252" s="64"/>
    </row>
    <row r="2253" spans="1:17" x14ac:dyDescent="0.2">
      <c r="A2253" s="167" t="s">
        <v>1043</v>
      </c>
      <c r="B2253" s="167">
        <f t="shared" si="34"/>
        <v>39132</v>
      </c>
      <c r="C2253" s="42">
        <v>8.463396414342629</v>
      </c>
      <c r="E2253" s="42">
        <v>6.073114754098361</v>
      </c>
      <c r="F2253" s="45"/>
      <c r="G2253" s="42">
        <v>7.1580825538545367</v>
      </c>
      <c r="H2253" s="64"/>
      <c r="I2253" s="64"/>
      <c r="J2253" s="64"/>
      <c r="K2253" s="64"/>
      <c r="L2253" s="64"/>
      <c r="M2253" s="64"/>
      <c r="N2253" s="64"/>
      <c r="O2253" s="64"/>
      <c r="P2253" s="64"/>
      <c r="Q2253" s="64"/>
    </row>
    <row r="2254" spans="1:17" x14ac:dyDescent="0.2">
      <c r="A2254" s="167" t="s">
        <v>1044</v>
      </c>
      <c r="B2254" s="167">
        <f t="shared" si="34"/>
        <v>39133</v>
      </c>
      <c r="C2254" s="42">
        <v>8.463396414342629</v>
      </c>
      <c r="E2254" s="42">
        <v>6.073114754098361</v>
      </c>
      <c r="F2254" s="45"/>
      <c r="G2254" s="42">
        <v>7.1580825538545367</v>
      </c>
      <c r="H2254" s="64"/>
      <c r="I2254" s="64"/>
      <c r="J2254" s="64"/>
      <c r="K2254" s="64"/>
      <c r="L2254" s="64"/>
      <c r="M2254" s="64"/>
      <c r="N2254" s="64"/>
      <c r="O2254" s="64"/>
      <c r="P2254" s="64"/>
      <c r="Q2254" s="64"/>
    </row>
    <row r="2255" spans="1:17" x14ac:dyDescent="0.2">
      <c r="A2255" s="167" t="s">
        <v>1045</v>
      </c>
      <c r="B2255" s="167">
        <f t="shared" si="34"/>
        <v>39134</v>
      </c>
      <c r="C2255" s="42">
        <v>7.3270834532374103</v>
      </c>
      <c r="E2255" s="42">
        <v>6.1405263157894741</v>
      </c>
      <c r="F2255" s="45"/>
      <c r="G2255" s="42">
        <v>6.9804162501784948</v>
      </c>
      <c r="H2255" s="64"/>
      <c r="I2255" s="64"/>
      <c r="J2255" s="64"/>
      <c r="K2255" s="64"/>
      <c r="L2255" s="64"/>
      <c r="M2255" s="64"/>
      <c r="N2255" s="64"/>
      <c r="O2255" s="64"/>
      <c r="P2255" s="64"/>
      <c r="Q2255" s="64"/>
    </row>
    <row r="2256" spans="1:17" x14ac:dyDescent="0.2">
      <c r="A2256" s="167" t="s">
        <v>1046</v>
      </c>
      <c r="B2256" s="167">
        <f t="shared" si="34"/>
        <v>39135</v>
      </c>
      <c r="C2256" s="42">
        <v>7.4798638601313527</v>
      </c>
      <c r="E2256" s="42">
        <v>6.37989010989011</v>
      </c>
      <c r="F2256" s="45"/>
      <c r="G2256" s="42">
        <v>7.2878680009829093</v>
      </c>
      <c r="H2256" s="64"/>
      <c r="I2256" s="64"/>
      <c r="J2256" s="64"/>
      <c r="K2256" s="64"/>
      <c r="L2256" s="64"/>
      <c r="M2256" s="64"/>
      <c r="N2256" s="64"/>
      <c r="O2256" s="64"/>
      <c r="P2256" s="64"/>
      <c r="Q2256" s="64"/>
    </row>
    <row r="2257" spans="1:17" x14ac:dyDescent="0.2">
      <c r="A2257" s="167" t="s">
        <v>1047</v>
      </c>
      <c r="B2257" s="167">
        <f t="shared" si="34"/>
        <v>39136</v>
      </c>
      <c r="C2257" s="42">
        <v>7.4604309006211178</v>
      </c>
      <c r="E2257" s="42">
        <v>6.3950847457627118</v>
      </c>
      <c r="F2257" s="45"/>
      <c r="G2257" s="42">
        <v>7.2461289840637448</v>
      </c>
      <c r="H2257" s="64"/>
      <c r="I2257" s="64"/>
      <c r="J2257" s="64"/>
      <c r="K2257" s="64"/>
      <c r="L2257" s="64"/>
      <c r="M2257" s="64"/>
      <c r="N2257" s="64"/>
      <c r="O2257" s="64"/>
      <c r="P2257" s="64"/>
      <c r="Q2257" s="64"/>
    </row>
    <row r="2258" spans="1:17" x14ac:dyDescent="0.2">
      <c r="A2258" s="167" t="s">
        <v>1048</v>
      </c>
      <c r="B2258" s="167">
        <f t="shared" si="34"/>
        <v>39137</v>
      </c>
      <c r="C2258" s="42">
        <v>7.5330741916393178</v>
      </c>
      <c r="E2258" s="42">
        <v>6.3453571428571429</v>
      </c>
      <c r="F2258" s="45"/>
      <c r="G2258" s="42">
        <v>7.2592081571409093</v>
      </c>
      <c r="H2258" s="64"/>
      <c r="I2258" s="64"/>
      <c r="J2258" s="64"/>
      <c r="K2258" s="64"/>
      <c r="L2258" s="64"/>
      <c r="M2258" s="64"/>
      <c r="N2258" s="64"/>
      <c r="O2258" s="64"/>
      <c r="P2258" s="64"/>
      <c r="Q2258" s="64"/>
    </row>
    <row r="2259" spans="1:17" x14ac:dyDescent="0.2">
      <c r="A2259" s="167" t="s">
        <v>1049</v>
      </c>
      <c r="B2259" s="167">
        <f t="shared" si="34"/>
        <v>39138</v>
      </c>
      <c r="C2259" s="42">
        <v>7.5330741916393178</v>
      </c>
      <c r="E2259" s="42">
        <v>6.3453571428571429</v>
      </c>
      <c r="F2259" s="45"/>
      <c r="G2259" s="42">
        <v>7.2592081571409093</v>
      </c>
      <c r="H2259" s="64"/>
      <c r="I2259" s="64"/>
      <c r="J2259" s="64"/>
      <c r="K2259" s="64"/>
      <c r="L2259" s="64"/>
      <c r="M2259" s="64"/>
      <c r="N2259" s="64"/>
      <c r="O2259" s="64"/>
      <c r="P2259" s="64"/>
      <c r="Q2259" s="64"/>
    </row>
    <row r="2260" spans="1:17" x14ac:dyDescent="0.2">
      <c r="A2260" s="167" t="s">
        <v>1050</v>
      </c>
      <c r="B2260" s="167">
        <f t="shared" si="34"/>
        <v>39139</v>
      </c>
      <c r="C2260" s="42">
        <v>7.5330741916393178</v>
      </c>
      <c r="E2260" s="42">
        <v>6.3453571428571429</v>
      </c>
      <c r="F2260" s="45"/>
      <c r="G2260" s="42">
        <v>7.2592081571409093</v>
      </c>
      <c r="H2260" s="64"/>
      <c r="I2260" s="64"/>
      <c r="J2260" s="64"/>
      <c r="K2260" s="64"/>
      <c r="L2260" s="64"/>
      <c r="M2260" s="64"/>
      <c r="N2260" s="64"/>
      <c r="O2260" s="64"/>
      <c r="P2260" s="64"/>
      <c r="Q2260" s="64"/>
    </row>
    <row r="2261" spans="1:17" x14ac:dyDescent="0.2">
      <c r="A2261" s="167" t="s">
        <v>1051</v>
      </c>
      <c r="B2261" s="167">
        <f>A2261+1</f>
        <v>39140</v>
      </c>
      <c r="C2261" s="42">
        <v>7.7420044761425038</v>
      </c>
      <c r="E2261" s="42">
        <v>6.4236301369863016</v>
      </c>
      <c r="F2261" s="45"/>
      <c r="G2261" s="42">
        <v>6.9232371351589004</v>
      </c>
      <c r="H2261" s="64"/>
      <c r="I2261" s="64"/>
      <c r="J2261" s="64"/>
      <c r="K2261" s="64"/>
      <c r="L2261" s="64"/>
      <c r="M2261" s="64"/>
      <c r="N2261" s="64"/>
      <c r="O2261" s="64"/>
      <c r="P2261" s="64"/>
      <c r="Q2261" s="64"/>
    </row>
    <row r="2262" spans="1:17" x14ac:dyDescent="0.2">
      <c r="A2262" s="167" t="s">
        <v>1052</v>
      </c>
      <c r="B2262" s="167">
        <f>A2262+1</f>
        <v>39141</v>
      </c>
      <c r="C2262" s="42">
        <v>7.4368157720011263</v>
      </c>
      <c r="E2262" s="42">
        <v>6.2822727272727272</v>
      </c>
      <c r="F2262" s="45"/>
      <c r="G2262" s="42">
        <v>6.6751233359047832</v>
      </c>
      <c r="H2262" s="64"/>
      <c r="I2262" s="64"/>
      <c r="J2262" s="64"/>
      <c r="K2262" s="64"/>
      <c r="L2262" s="64"/>
      <c r="M2262" s="64"/>
      <c r="N2262" s="64"/>
      <c r="O2262" s="64"/>
      <c r="P2262" s="64"/>
      <c r="Q2262" s="64"/>
    </row>
    <row r="2263" spans="1:17" s="263" customFormat="1" x14ac:dyDescent="0.2">
      <c r="A2263" s="168" t="s">
        <v>1053</v>
      </c>
      <c r="B2263" s="513">
        <f>A2263+1</f>
        <v>39142</v>
      </c>
      <c r="C2263" s="511">
        <v>7.2366827642046854</v>
      </c>
      <c r="E2263" s="102">
        <v>6.1483333333333334</v>
      </c>
      <c r="F2263" s="267"/>
      <c r="G2263" s="102">
        <v>6.9771693635382954</v>
      </c>
      <c r="H2263" s="512"/>
      <c r="I2263" s="512"/>
      <c r="J2263" s="512"/>
      <c r="K2263" s="512"/>
      <c r="L2263" s="512"/>
      <c r="M2263" s="512"/>
      <c r="N2263" s="512"/>
      <c r="O2263" s="512"/>
      <c r="P2263" s="512"/>
      <c r="Q2263" s="512"/>
    </row>
    <row r="2264" spans="1:17" x14ac:dyDescent="0.2">
      <c r="A2264" s="167" t="s">
        <v>1054</v>
      </c>
      <c r="B2264" s="167">
        <f>A2264+1</f>
        <v>39143</v>
      </c>
      <c r="C2264" s="42">
        <v>7.0744553759662683</v>
      </c>
      <c r="E2264" s="42">
        <v>6.1248780487804879</v>
      </c>
      <c r="F2264" s="45"/>
      <c r="G2264" s="42">
        <v>6.8853976119574547</v>
      </c>
      <c r="H2264" s="64"/>
      <c r="I2264" s="64"/>
      <c r="J2264" s="64"/>
      <c r="K2264" s="64"/>
      <c r="L2264" s="64"/>
      <c r="M2264" s="64"/>
      <c r="N2264" s="64"/>
      <c r="O2264" s="64"/>
      <c r="P2264" s="64"/>
      <c r="Q2264" s="64"/>
    </row>
    <row r="2265" spans="1:17" x14ac:dyDescent="0.2">
      <c r="A2265" s="167" t="s">
        <v>772</v>
      </c>
      <c r="B2265" s="167">
        <f t="shared" ref="B2265:B2328" si="35">A2265+1</f>
        <v>39144</v>
      </c>
      <c r="C2265" s="42">
        <v>7.1995081199250466</v>
      </c>
      <c r="E2265" s="42">
        <v>5.8840785110387479</v>
      </c>
      <c r="F2265" s="45"/>
      <c r="G2265" s="42">
        <v>7.0961008206104106</v>
      </c>
      <c r="H2265" s="64"/>
      <c r="I2265" s="64"/>
      <c r="J2265" s="64"/>
      <c r="K2265" s="64"/>
      <c r="L2265" s="64"/>
      <c r="M2265" s="64"/>
      <c r="N2265" s="64"/>
      <c r="O2265" s="64"/>
      <c r="P2265" s="64"/>
      <c r="Q2265" s="64"/>
    </row>
    <row r="2266" spans="1:17" x14ac:dyDescent="0.2">
      <c r="A2266" s="167" t="s">
        <v>773</v>
      </c>
      <c r="B2266" s="167">
        <f t="shared" si="35"/>
        <v>39145</v>
      </c>
      <c r="C2266" s="42">
        <v>7.1995081199250466</v>
      </c>
      <c r="E2266" s="42">
        <v>5.8840785110387479</v>
      </c>
      <c r="F2266" s="45"/>
      <c r="G2266" s="42">
        <v>7.0961008206104106</v>
      </c>
      <c r="H2266" s="64"/>
      <c r="I2266" s="64"/>
      <c r="J2266" s="64"/>
      <c r="K2266" s="64"/>
      <c r="L2266" s="64"/>
      <c r="M2266" s="64"/>
      <c r="N2266" s="64"/>
      <c r="O2266" s="64"/>
      <c r="P2266" s="64"/>
      <c r="Q2266" s="64"/>
    </row>
    <row r="2267" spans="1:17" x14ac:dyDescent="0.2">
      <c r="A2267" s="167" t="s">
        <v>774</v>
      </c>
      <c r="B2267" s="167">
        <f t="shared" si="35"/>
        <v>39146</v>
      </c>
      <c r="C2267" s="42">
        <v>7.1995081199250466</v>
      </c>
      <c r="E2267" s="42">
        <v>5.8840785110387479</v>
      </c>
      <c r="F2267" s="45"/>
      <c r="G2267" s="42">
        <v>7.0961008206104106</v>
      </c>
      <c r="H2267" s="64"/>
      <c r="I2267" s="64"/>
      <c r="J2267" s="64"/>
      <c r="K2267" s="64"/>
      <c r="L2267" s="64"/>
      <c r="M2267" s="64"/>
      <c r="N2267" s="64"/>
      <c r="O2267" s="64"/>
      <c r="P2267" s="64"/>
      <c r="Q2267" s="64"/>
    </row>
    <row r="2268" spans="1:17" x14ac:dyDescent="0.2">
      <c r="A2268" s="167" t="s">
        <v>775</v>
      </c>
      <c r="B2268" s="167">
        <f t="shared" si="35"/>
        <v>39147</v>
      </c>
      <c r="C2268" s="42">
        <v>7.355740665584416</v>
      </c>
      <c r="E2268" s="42">
        <v>5.0745228767566406</v>
      </c>
      <c r="F2268" s="45"/>
      <c r="G2268" s="42">
        <v>6.8746670988374605</v>
      </c>
      <c r="H2268" s="64"/>
      <c r="I2268" s="64"/>
      <c r="J2268" s="64"/>
      <c r="K2268" s="64"/>
      <c r="L2268" s="64"/>
      <c r="M2268" s="64"/>
      <c r="N2268" s="64"/>
      <c r="O2268" s="64"/>
      <c r="P2268" s="64"/>
      <c r="Q2268" s="64"/>
    </row>
    <row r="2269" spans="1:17" x14ac:dyDescent="0.2">
      <c r="A2269" s="167" t="s">
        <v>776</v>
      </c>
      <c r="B2269" s="167">
        <f t="shared" si="35"/>
        <v>39148</v>
      </c>
      <c r="C2269" s="42">
        <v>7.549401539278132</v>
      </c>
      <c r="E2269" s="42">
        <v>5.9</v>
      </c>
      <c r="F2269" s="45"/>
      <c r="G2269" s="42">
        <v>7.2329521173779989</v>
      </c>
      <c r="H2269" s="64"/>
      <c r="I2269" s="64"/>
      <c r="J2269" s="64"/>
      <c r="K2269" s="64"/>
      <c r="L2269" s="64"/>
      <c r="M2269" s="64"/>
      <c r="N2269" s="64"/>
      <c r="O2269" s="64"/>
      <c r="P2269" s="64"/>
      <c r="Q2269" s="64"/>
    </row>
    <row r="2270" spans="1:17" x14ac:dyDescent="0.2">
      <c r="A2270" s="167" t="s">
        <v>777</v>
      </c>
      <c r="B2270" s="167">
        <f t="shared" si="35"/>
        <v>39149</v>
      </c>
      <c r="C2270" s="42">
        <v>7.4922351740438335</v>
      </c>
      <c r="E2270" s="42">
        <v>5.8865384615384615</v>
      </c>
      <c r="F2270" s="45"/>
      <c r="G2270" s="42">
        <v>7.3029152325398838</v>
      </c>
      <c r="H2270" s="64"/>
      <c r="I2270" s="64"/>
      <c r="J2270" s="64"/>
      <c r="K2270" s="64"/>
      <c r="L2270" s="64"/>
      <c r="M2270" s="64"/>
      <c r="N2270" s="64"/>
      <c r="O2270" s="64"/>
      <c r="P2270" s="64"/>
      <c r="Q2270" s="64"/>
    </row>
    <row r="2271" spans="1:17" x14ac:dyDescent="0.2">
      <c r="A2271" s="167" t="s">
        <v>778</v>
      </c>
      <c r="B2271" s="167">
        <f t="shared" si="35"/>
        <v>39150</v>
      </c>
      <c r="C2271" s="42">
        <v>7.1590161867235178</v>
      </c>
      <c r="E2271" s="42">
        <v>5.4833333333333334</v>
      </c>
      <c r="F2271" s="45"/>
      <c r="G2271" s="42">
        <v>6.9317656125335461</v>
      </c>
      <c r="H2271" s="64"/>
      <c r="I2271" s="64"/>
      <c r="J2271" s="64"/>
      <c r="K2271" s="64"/>
      <c r="L2271" s="64"/>
      <c r="M2271" s="64"/>
      <c r="N2271" s="64"/>
      <c r="O2271" s="64"/>
      <c r="P2271" s="64"/>
      <c r="Q2271" s="64"/>
    </row>
    <row r="2272" spans="1:17" x14ac:dyDescent="0.2">
      <c r="A2272" s="167" t="s">
        <v>779</v>
      </c>
      <c r="B2272" s="167">
        <f t="shared" si="35"/>
        <v>39151</v>
      </c>
      <c r="C2272" s="42">
        <v>7.0498134543657534</v>
      </c>
      <c r="E2272" s="42">
        <v>5.2</v>
      </c>
      <c r="F2272" s="45"/>
      <c r="G2272" s="42">
        <v>6.7832415803108805</v>
      </c>
      <c r="H2272" s="64"/>
      <c r="I2272" s="64"/>
      <c r="J2272" s="64"/>
      <c r="K2272" s="64"/>
      <c r="L2272" s="64"/>
      <c r="M2272" s="64"/>
      <c r="N2272" s="64"/>
      <c r="O2272" s="64"/>
      <c r="P2272" s="64"/>
      <c r="Q2272" s="64"/>
    </row>
    <row r="2273" spans="1:17" x14ac:dyDescent="0.2">
      <c r="A2273" s="167" t="s">
        <v>780</v>
      </c>
      <c r="B2273" s="167">
        <f t="shared" si="35"/>
        <v>39152</v>
      </c>
      <c r="C2273" s="42">
        <v>7.0498134543657534</v>
      </c>
      <c r="E2273" s="42">
        <v>5.2</v>
      </c>
      <c r="F2273" s="45"/>
      <c r="G2273" s="42">
        <v>6.7832415803108805</v>
      </c>
      <c r="H2273" s="64"/>
      <c r="I2273" s="64"/>
      <c r="J2273" s="64"/>
      <c r="K2273" s="64"/>
      <c r="L2273" s="64"/>
      <c r="M2273" s="64"/>
      <c r="N2273" s="64"/>
      <c r="O2273" s="64"/>
      <c r="P2273" s="64"/>
      <c r="Q2273" s="64"/>
    </row>
    <row r="2274" spans="1:17" x14ac:dyDescent="0.2">
      <c r="A2274" s="167" t="s">
        <v>781</v>
      </c>
      <c r="B2274" s="167">
        <f t="shared" si="35"/>
        <v>39153</v>
      </c>
      <c r="C2274" s="42">
        <v>7.0498134543657534</v>
      </c>
      <c r="E2274" s="42">
        <v>5.2</v>
      </c>
      <c r="F2274" s="45"/>
      <c r="G2274" s="42">
        <v>6.7832415803108805</v>
      </c>
      <c r="H2274" s="64"/>
      <c r="I2274" s="64"/>
      <c r="J2274" s="64"/>
      <c r="K2274" s="64"/>
      <c r="L2274" s="64"/>
      <c r="M2274" s="64"/>
      <c r="N2274" s="64"/>
      <c r="O2274" s="64"/>
      <c r="P2274" s="64"/>
      <c r="Q2274" s="64"/>
    </row>
    <row r="2275" spans="1:17" x14ac:dyDescent="0.2">
      <c r="A2275" s="167" t="s">
        <v>782</v>
      </c>
      <c r="B2275" s="167">
        <f t="shared" si="35"/>
        <v>39154</v>
      </c>
      <c r="C2275" s="42">
        <v>6.8140089223233034</v>
      </c>
      <c r="E2275" s="42">
        <v>5.2009268292682931</v>
      </c>
      <c r="F2275" s="45"/>
      <c r="G2275" s="42">
        <v>6.7696920776425316</v>
      </c>
      <c r="H2275" s="64"/>
      <c r="I2275" s="64"/>
      <c r="J2275" s="64"/>
      <c r="K2275" s="64"/>
      <c r="L2275" s="64"/>
      <c r="M2275" s="64"/>
      <c r="N2275" s="64"/>
      <c r="O2275" s="64"/>
      <c r="P2275" s="64"/>
      <c r="Q2275" s="64"/>
    </row>
    <row r="2276" spans="1:17" x14ac:dyDescent="0.2">
      <c r="A2276" s="167" t="s">
        <v>783</v>
      </c>
      <c r="B2276" s="167">
        <f t="shared" si="35"/>
        <v>39155</v>
      </c>
      <c r="C2276" s="42">
        <v>6.7806835519271953</v>
      </c>
      <c r="E2276" s="42">
        <v>5.2133010752688174</v>
      </c>
      <c r="F2276" s="45"/>
      <c r="G2276" s="42">
        <v>6.738581189851268</v>
      </c>
      <c r="H2276" s="64"/>
      <c r="I2276" s="64"/>
      <c r="J2276" s="64"/>
      <c r="K2276" s="64"/>
      <c r="L2276" s="64"/>
      <c r="M2276" s="64"/>
      <c r="N2276" s="64"/>
      <c r="O2276" s="64"/>
      <c r="P2276" s="64"/>
      <c r="Q2276" s="64"/>
    </row>
    <row r="2277" spans="1:17" x14ac:dyDescent="0.2">
      <c r="A2277" s="167" t="s">
        <v>784</v>
      </c>
      <c r="B2277" s="167">
        <f t="shared" si="35"/>
        <v>39156</v>
      </c>
      <c r="C2277" s="42">
        <v>6.8570157247037375</v>
      </c>
      <c r="E2277" s="42">
        <v>5.2833333333333332</v>
      </c>
      <c r="F2277" s="45"/>
      <c r="G2277" s="42">
        <v>6.6718472544978047</v>
      </c>
      <c r="H2277" s="64"/>
      <c r="I2277" s="64"/>
      <c r="J2277" s="64"/>
      <c r="K2277" s="64"/>
      <c r="L2277" s="64"/>
      <c r="M2277" s="64"/>
      <c r="N2277" s="64"/>
      <c r="O2277" s="64"/>
      <c r="P2277" s="64"/>
      <c r="Q2277" s="64"/>
    </row>
    <row r="2278" spans="1:17" x14ac:dyDescent="0.2">
      <c r="A2278" s="167" t="s">
        <v>785</v>
      </c>
      <c r="B2278" s="167">
        <f t="shared" si="35"/>
        <v>39157</v>
      </c>
      <c r="C2278" s="42">
        <v>6.9964071535660741</v>
      </c>
      <c r="E2278" s="42"/>
      <c r="F2278" s="45"/>
      <c r="G2278" s="42">
        <v>6.9031844541821465</v>
      </c>
      <c r="H2278" s="64"/>
      <c r="I2278" s="64"/>
      <c r="J2278" s="64"/>
      <c r="K2278" s="64"/>
      <c r="L2278" s="64"/>
      <c r="M2278" s="64"/>
      <c r="N2278" s="64"/>
      <c r="O2278" s="64"/>
      <c r="P2278" s="64"/>
      <c r="Q2278" s="64"/>
    </row>
    <row r="2279" spans="1:17" x14ac:dyDescent="0.2">
      <c r="A2279" s="167" t="s">
        <v>786</v>
      </c>
      <c r="B2279" s="167">
        <f t="shared" si="35"/>
        <v>39158</v>
      </c>
      <c r="C2279" s="42">
        <v>6.846196247200167</v>
      </c>
      <c r="E2279" s="42">
        <v>4.5203508771929828</v>
      </c>
      <c r="F2279" s="45"/>
      <c r="G2279" s="42">
        <v>6.7129492985400763</v>
      </c>
      <c r="H2279" s="64"/>
      <c r="I2279" s="64"/>
      <c r="J2279" s="64"/>
      <c r="K2279" s="64"/>
      <c r="L2279" s="64"/>
      <c r="M2279" s="64"/>
      <c r="N2279" s="64"/>
      <c r="O2279" s="64"/>
      <c r="P2279" s="64"/>
      <c r="Q2279" s="64"/>
    </row>
    <row r="2280" spans="1:17" x14ac:dyDescent="0.2">
      <c r="A2280" s="167" t="s">
        <v>787</v>
      </c>
      <c r="B2280" s="167">
        <f t="shared" si="35"/>
        <v>39159</v>
      </c>
      <c r="C2280" s="42">
        <v>6.846196247200167</v>
      </c>
      <c r="E2280" s="42">
        <v>4.5203508771929828</v>
      </c>
      <c r="F2280" s="45"/>
      <c r="G2280" s="42">
        <v>6.7129492985400763</v>
      </c>
      <c r="H2280" s="64"/>
      <c r="I2280" s="64"/>
      <c r="J2280" s="64"/>
      <c r="K2280" s="64"/>
      <c r="L2280" s="64"/>
      <c r="M2280" s="64"/>
      <c r="N2280" s="64"/>
      <c r="O2280" s="64"/>
      <c r="P2280" s="64"/>
      <c r="Q2280" s="64"/>
    </row>
    <row r="2281" spans="1:17" x14ac:dyDescent="0.2">
      <c r="A2281" s="167" t="s">
        <v>788</v>
      </c>
      <c r="B2281" s="167">
        <f t="shared" si="35"/>
        <v>39160</v>
      </c>
      <c r="C2281" s="42">
        <v>6.846196247200167</v>
      </c>
      <c r="E2281" s="42">
        <v>4.5203508771929828</v>
      </c>
      <c r="F2281" s="45"/>
      <c r="G2281" s="42">
        <v>6.7129492985400763</v>
      </c>
      <c r="H2281" s="64"/>
      <c r="I2281" s="64"/>
      <c r="J2281" s="64"/>
      <c r="K2281" s="64"/>
      <c r="L2281" s="64"/>
      <c r="M2281" s="64"/>
      <c r="N2281" s="64"/>
      <c r="O2281" s="64"/>
      <c r="P2281" s="64"/>
      <c r="Q2281" s="64"/>
    </row>
    <row r="2282" spans="1:17" x14ac:dyDescent="0.2">
      <c r="A2282" s="167" t="s">
        <v>789</v>
      </c>
      <c r="B2282" s="167">
        <f t="shared" si="35"/>
        <v>39161</v>
      </c>
      <c r="C2282" s="42">
        <v>6.6919202566452798</v>
      </c>
      <c r="E2282" s="42">
        <v>3.325925925925926</v>
      </c>
      <c r="F2282" s="45"/>
      <c r="G2282" s="42">
        <v>6.6324991931873782</v>
      </c>
      <c r="H2282" s="64"/>
      <c r="I2282" s="64"/>
      <c r="J2282" s="64"/>
      <c r="K2282" s="64"/>
      <c r="L2282" s="64"/>
      <c r="M2282" s="64"/>
      <c r="N2282" s="64"/>
      <c r="O2282" s="64"/>
      <c r="P2282" s="64"/>
      <c r="Q2282" s="64"/>
    </row>
    <row r="2283" spans="1:17" x14ac:dyDescent="0.2">
      <c r="A2283" s="167" t="s">
        <v>790</v>
      </c>
      <c r="B2283" s="167">
        <f t="shared" si="35"/>
        <v>39162</v>
      </c>
      <c r="C2283" s="42">
        <v>6.8160497936360009</v>
      </c>
      <c r="E2283" s="42">
        <v>4.3645015105740184</v>
      </c>
      <c r="F2283" s="45"/>
      <c r="G2283" s="42">
        <v>6.7048456712672513</v>
      </c>
      <c r="H2283" s="64"/>
      <c r="I2283" s="64"/>
      <c r="J2283" s="64"/>
      <c r="K2283" s="64"/>
      <c r="L2283" s="64"/>
      <c r="M2283" s="64"/>
      <c r="N2283" s="64"/>
      <c r="O2283" s="64"/>
      <c r="P2283" s="64"/>
      <c r="Q2283" s="64"/>
    </row>
    <row r="2284" spans="1:17" x14ac:dyDescent="0.2">
      <c r="A2284" s="167" t="s">
        <v>791</v>
      </c>
      <c r="B2284" s="167">
        <f t="shared" si="35"/>
        <v>39163</v>
      </c>
      <c r="C2284" s="42">
        <v>6.8119815424406305</v>
      </c>
      <c r="E2284" s="42">
        <v>4.03</v>
      </c>
      <c r="F2284" s="45"/>
      <c r="G2284" s="42">
        <v>6.7026310975609755</v>
      </c>
      <c r="H2284" s="64"/>
      <c r="I2284" s="64"/>
      <c r="J2284" s="64"/>
      <c r="K2284" s="64"/>
      <c r="L2284" s="64"/>
      <c r="M2284" s="64"/>
      <c r="N2284" s="64"/>
      <c r="O2284" s="64"/>
      <c r="P2284" s="64"/>
      <c r="Q2284" s="64"/>
    </row>
    <row r="2285" spans="1:17" x14ac:dyDescent="0.2">
      <c r="A2285" s="167" t="s">
        <v>792</v>
      </c>
      <c r="B2285" s="167">
        <f t="shared" si="35"/>
        <v>39164</v>
      </c>
      <c r="C2285" s="42">
        <v>7.0919531680440775</v>
      </c>
      <c r="E2285" s="42">
        <v>4.4677308707124013</v>
      </c>
      <c r="F2285" s="45"/>
      <c r="G2285" s="42">
        <v>6.8718411178623038</v>
      </c>
      <c r="H2285" s="64"/>
      <c r="I2285" s="64"/>
      <c r="J2285" s="64"/>
      <c r="K2285" s="64"/>
      <c r="L2285" s="64"/>
      <c r="M2285" s="64"/>
      <c r="N2285" s="64"/>
      <c r="O2285" s="64"/>
      <c r="P2285" s="64"/>
      <c r="Q2285" s="64"/>
    </row>
    <row r="2286" spans="1:17" x14ac:dyDescent="0.2">
      <c r="A2286" s="167" t="s">
        <v>793</v>
      </c>
      <c r="B2286" s="167">
        <f t="shared" si="35"/>
        <v>39165</v>
      </c>
      <c r="C2286" s="42">
        <v>7.1481904118838626</v>
      </c>
      <c r="E2286" s="42">
        <v>4.1449999999999996</v>
      </c>
      <c r="F2286" s="45"/>
      <c r="G2286" s="42">
        <v>6.8073881249256578</v>
      </c>
      <c r="H2286" s="64"/>
      <c r="I2286" s="64"/>
      <c r="J2286" s="64"/>
      <c r="K2286" s="64"/>
      <c r="L2286" s="64"/>
      <c r="M2286" s="64"/>
      <c r="N2286" s="64"/>
      <c r="O2286" s="64"/>
      <c r="P2286" s="64"/>
      <c r="Q2286" s="64"/>
    </row>
    <row r="2287" spans="1:17" x14ac:dyDescent="0.2">
      <c r="A2287" s="167" t="s">
        <v>794</v>
      </c>
      <c r="B2287" s="167">
        <f t="shared" si="35"/>
        <v>39166</v>
      </c>
      <c r="C2287" s="42">
        <v>7.1481904118838626</v>
      </c>
      <c r="E2287" s="42">
        <v>4.1449999999999996</v>
      </c>
      <c r="F2287" s="45"/>
      <c r="G2287" s="42">
        <v>6.8073881249256578</v>
      </c>
      <c r="H2287" s="64"/>
      <c r="I2287" s="64"/>
      <c r="J2287" s="64"/>
      <c r="K2287" s="64"/>
      <c r="L2287" s="64"/>
      <c r="M2287" s="64"/>
      <c r="N2287" s="64"/>
      <c r="O2287" s="64"/>
      <c r="P2287" s="64"/>
      <c r="Q2287" s="64"/>
    </row>
    <row r="2288" spans="1:17" x14ac:dyDescent="0.2">
      <c r="A2288" s="167" t="s">
        <v>795</v>
      </c>
      <c r="B2288" s="167">
        <f t="shared" si="35"/>
        <v>39167</v>
      </c>
      <c r="C2288" s="42">
        <v>7.1481904118838626</v>
      </c>
      <c r="E2288" s="42">
        <v>4.1449999999999996</v>
      </c>
      <c r="F2288" s="45"/>
      <c r="G2288" s="42">
        <v>6.8073881249256578</v>
      </c>
      <c r="H2288" s="64"/>
      <c r="I2288" s="64"/>
      <c r="J2288" s="64"/>
      <c r="K2288" s="64"/>
      <c r="L2288" s="64"/>
      <c r="M2288" s="64"/>
      <c r="N2288" s="64"/>
      <c r="O2288" s="64"/>
      <c r="P2288" s="64"/>
      <c r="Q2288" s="64"/>
    </row>
    <row r="2289" spans="1:17" x14ac:dyDescent="0.2">
      <c r="A2289" s="167" t="s">
        <v>796</v>
      </c>
      <c r="B2289" s="167">
        <f t="shared" si="35"/>
        <v>39168</v>
      </c>
      <c r="C2289" s="42">
        <v>7.1487786960514237</v>
      </c>
      <c r="E2289" s="42">
        <v>3.849367088607595</v>
      </c>
      <c r="F2289" s="45"/>
      <c r="G2289" s="42">
        <v>6.7256082342224115</v>
      </c>
      <c r="H2289" s="64"/>
      <c r="I2289" s="64"/>
      <c r="J2289" s="64"/>
      <c r="K2289" s="64"/>
      <c r="L2289" s="64"/>
      <c r="M2289" s="64"/>
      <c r="N2289" s="64"/>
      <c r="O2289" s="64"/>
      <c r="P2289" s="64"/>
      <c r="Q2289" s="64"/>
    </row>
    <row r="2290" spans="1:17" x14ac:dyDescent="0.2">
      <c r="A2290" s="167" t="s">
        <v>797</v>
      </c>
      <c r="B2290" s="167">
        <f t="shared" si="35"/>
        <v>39169</v>
      </c>
      <c r="C2290" s="42">
        <v>7.1581171107994388</v>
      </c>
      <c r="E2290" s="42">
        <v>3.6739999999999999</v>
      </c>
      <c r="F2290" s="45"/>
      <c r="G2290" s="42">
        <v>6.7849680425004371</v>
      </c>
      <c r="H2290" s="64"/>
      <c r="I2290" s="64"/>
      <c r="J2290" s="64"/>
      <c r="K2290" s="64"/>
      <c r="L2290" s="64"/>
      <c r="M2290" s="64"/>
      <c r="N2290" s="64"/>
      <c r="O2290" s="64"/>
      <c r="P2290" s="64"/>
      <c r="Q2290" s="64"/>
    </row>
    <row r="2291" spans="1:17" x14ac:dyDescent="0.2">
      <c r="A2291" s="167" t="s">
        <v>798</v>
      </c>
      <c r="B2291" s="167">
        <f t="shared" si="35"/>
        <v>39170</v>
      </c>
      <c r="C2291" s="42">
        <v>7.4580441747572817</v>
      </c>
      <c r="E2291" s="42">
        <v>4.3214285714285712</v>
      </c>
      <c r="F2291" s="45"/>
      <c r="G2291" s="42">
        <v>7.1662222634024477</v>
      </c>
      <c r="H2291" s="64"/>
      <c r="I2291" s="64"/>
      <c r="J2291" s="64"/>
      <c r="K2291" s="64"/>
      <c r="L2291" s="64"/>
      <c r="M2291" s="64"/>
      <c r="N2291" s="64"/>
      <c r="O2291" s="64"/>
      <c r="P2291" s="64"/>
      <c r="Q2291" s="64"/>
    </row>
    <row r="2292" spans="1:17" x14ac:dyDescent="0.2">
      <c r="A2292" s="167" t="s">
        <v>799</v>
      </c>
      <c r="B2292" s="167">
        <f t="shared" si="35"/>
        <v>39171</v>
      </c>
      <c r="C2292" s="42">
        <v>7.3350295584703495</v>
      </c>
      <c r="E2292" s="42">
        <v>4.5799078341013821</v>
      </c>
      <c r="F2292" s="45"/>
      <c r="G2292" s="42">
        <v>7.1473866666666668</v>
      </c>
      <c r="H2292" s="64"/>
      <c r="I2292" s="64"/>
      <c r="J2292" s="64"/>
      <c r="K2292" s="64"/>
      <c r="L2292" s="64"/>
      <c r="M2292" s="64"/>
      <c r="N2292" s="64"/>
      <c r="O2292" s="64"/>
      <c r="P2292" s="64"/>
      <c r="Q2292" s="64"/>
    </row>
    <row r="2293" spans="1:17" x14ac:dyDescent="0.2">
      <c r="A2293" s="167" t="s">
        <v>800</v>
      </c>
      <c r="B2293" s="167">
        <f t="shared" si="35"/>
        <v>39172</v>
      </c>
      <c r="C2293" s="42">
        <v>7.3350295584703495</v>
      </c>
      <c r="E2293" s="42">
        <v>4.5799078341013821</v>
      </c>
      <c r="F2293" s="45"/>
      <c r="G2293" s="42">
        <v>7.1473866666666668</v>
      </c>
      <c r="H2293" s="64"/>
      <c r="I2293" s="64"/>
      <c r="J2293" s="64"/>
      <c r="K2293" s="64"/>
      <c r="L2293" s="64"/>
      <c r="M2293" s="64"/>
      <c r="N2293" s="64"/>
      <c r="O2293" s="64"/>
      <c r="P2293" s="64"/>
      <c r="Q2293" s="64"/>
    </row>
    <row r="2294" spans="1:17" s="263" customFormat="1" x14ac:dyDescent="0.2">
      <c r="A2294" s="168" t="s">
        <v>801</v>
      </c>
      <c r="B2294" s="513">
        <f t="shared" si="35"/>
        <v>39173</v>
      </c>
      <c r="C2294" s="511">
        <v>7.5046822087439979</v>
      </c>
      <c r="E2294" s="102">
        <v>4.3833333333333337</v>
      </c>
      <c r="F2294" s="267"/>
      <c r="G2294" s="102">
        <v>7.1031144335616005</v>
      </c>
      <c r="H2294" s="512"/>
      <c r="I2294" s="512"/>
      <c r="J2294" s="512"/>
      <c r="K2294" s="512"/>
      <c r="L2294" s="512"/>
      <c r="M2294" s="512"/>
      <c r="N2294" s="512"/>
      <c r="O2294" s="512"/>
      <c r="P2294" s="512"/>
      <c r="Q2294" s="512"/>
    </row>
    <row r="2295" spans="1:17" x14ac:dyDescent="0.2">
      <c r="A2295" s="167" t="s">
        <v>802</v>
      </c>
      <c r="B2295" s="167">
        <f t="shared" si="35"/>
        <v>39174</v>
      </c>
      <c r="C2295" s="42">
        <v>7.5046822087439979</v>
      </c>
      <c r="E2295" s="42">
        <v>4.3833333333333337</v>
      </c>
      <c r="F2295" s="45"/>
      <c r="G2295" s="42">
        <v>7.1031144335616005</v>
      </c>
      <c r="H2295" s="64"/>
      <c r="I2295" s="64"/>
      <c r="J2295" s="64"/>
      <c r="K2295" s="64"/>
      <c r="L2295" s="64"/>
      <c r="M2295" s="64"/>
      <c r="N2295" s="64"/>
      <c r="O2295" s="64"/>
      <c r="P2295" s="64"/>
      <c r="Q2295" s="64"/>
    </row>
    <row r="2296" spans="1:17" x14ac:dyDescent="0.2">
      <c r="A2296" s="167" t="s">
        <v>803</v>
      </c>
      <c r="B2296" s="167">
        <f t="shared" si="35"/>
        <v>39175</v>
      </c>
      <c r="C2296" s="42">
        <v>7.6260672113140187</v>
      </c>
      <c r="E2296" s="42">
        <v>2.0483404255319151</v>
      </c>
      <c r="F2296" s="45"/>
      <c r="G2296" s="42">
        <v>7.186718166041965</v>
      </c>
      <c r="H2296" s="64"/>
      <c r="I2296" s="64"/>
      <c r="J2296" s="64"/>
      <c r="K2296" s="64"/>
      <c r="L2296" s="64"/>
      <c r="M2296" s="64"/>
      <c r="N2296" s="64"/>
      <c r="O2296" s="64"/>
      <c r="P2296" s="64"/>
      <c r="Q2296" s="64"/>
    </row>
    <row r="2297" spans="1:17" x14ac:dyDescent="0.2">
      <c r="A2297" s="167" t="s">
        <v>804</v>
      </c>
      <c r="B2297" s="167">
        <f t="shared" si="35"/>
        <v>39176</v>
      </c>
      <c r="C2297" s="42">
        <v>7.5752291204730229</v>
      </c>
      <c r="E2297" s="42">
        <v>4.1706493506493505</v>
      </c>
      <c r="F2297" s="45"/>
      <c r="G2297" s="42">
        <v>7.1762024627377548</v>
      </c>
      <c r="H2297" s="64"/>
      <c r="I2297" s="64"/>
      <c r="J2297" s="64"/>
      <c r="K2297" s="64"/>
      <c r="L2297" s="64"/>
      <c r="M2297" s="64"/>
      <c r="N2297" s="64"/>
      <c r="O2297" s="64"/>
      <c r="P2297" s="64"/>
      <c r="Q2297" s="64"/>
    </row>
    <row r="2298" spans="1:17" x14ac:dyDescent="0.2">
      <c r="A2298" s="167" t="s">
        <v>805</v>
      </c>
      <c r="B2298" s="167">
        <f t="shared" si="35"/>
        <v>39177</v>
      </c>
      <c r="C2298" s="42">
        <v>7.4660590235608453</v>
      </c>
      <c r="E2298" s="42">
        <v>4.3485060240963858</v>
      </c>
      <c r="F2298" s="45"/>
      <c r="G2298" s="42">
        <v>7.095214803605578</v>
      </c>
      <c r="H2298" s="64"/>
      <c r="I2298" s="64"/>
      <c r="J2298" s="64"/>
      <c r="K2298" s="64"/>
      <c r="L2298" s="64"/>
      <c r="M2298" s="64"/>
      <c r="N2298" s="64"/>
      <c r="O2298" s="64"/>
      <c r="P2298" s="64"/>
      <c r="Q2298" s="64"/>
    </row>
    <row r="2299" spans="1:17" x14ac:dyDescent="0.2">
      <c r="A2299" s="167" t="s">
        <v>341</v>
      </c>
      <c r="B2299" s="167">
        <f t="shared" si="35"/>
        <v>39178</v>
      </c>
      <c r="C2299" s="42">
        <v>7.5310090216085248</v>
      </c>
      <c r="E2299" s="42">
        <v>3.5197959183673468</v>
      </c>
      <c r="F2299" s="45"/>
      <c r="G2299" s="42">
        <v>7.1575289940974915</v>
      </c>
      <c r="H2299" s="64"/>
      <c r="I2299" s="64"/>
      <c r="J2299" s="64"/>
      <c r="K2299" s="64"/>
      <c r="L2299" s="64"/>
      <c r="M2299" s="64"/>
      <c r="N2299" s="64"/>
      <c r="O2299" s="64"/>
      <c r="P2299" s="64"/>
      <c r="Q2299" s="64"/>
    </row>
    <row r="2300" spans="1:17" x14ac:dyDescent="0.2">
      <c r="A2300" s="167" t="s">
        <v>342</v>
      </c>
      <c r="B2300" s="167">
        <f t="shared" si="35"/>
        <v>39179</v>
      </c>
      <c r="C2300" s="42">
        <v>7.5310090216085248</v>
      </c>
      <c r="E2300" s="42">
        <v>3.5197959183673468</v>
      </c>
      <c r="F2300" s="45"/>
      <c r="G2300" s="42">
        <v>7.1575289940974915</v>
      </c>
      <c r="H2300" s="64"/>
      <c r="I2300" s="64"/>
      <c r="J2300" s="64"/>
      <c r="K2300" s="64"/>
      <c r="L2300" s="64"/>
      <c r="M2300" s="64"/>
      <c r="N2300" s="64"/>
      <c r="O2300" s="64"/>
      <c r="P2300" s="64"/>
      <c r="Q2300" s="64"/>
    </row>
    <row r="2301" spans="1:17" x14ac:dyDescent="0.2">
      <c r="A2301" s="167" t="s">
        <v>343</v>
      </c>
      <c r="B2301" s="167">
        <f t="shared" si="35"/>
        <v>39180</v>
      </c>
      <c r="C2301" s="42">
        <v>7.5310090216085248</v>
      </c>
      <c r="E2301" s="42">
        <v>3.5197959183673468</v>
      </c>
      <c r="F2301" s="45"/>
      <c r="G2301" s="42">
        <v>7.1575289940974915</v>
      </c>
      <c r="H2301" s="64"/>
      <c r="I2301" s="64"/>
      <c r="J2301" s="64"/>
      <c r="K2301" s="64"/>
      <c r="L2301" s="64"/>
      <c r="M2301" s="64"/>
      <c r="N2301" s="64"/>
      <c r="O2301" s="64"/>
      <c r="P2301" s="64"/>
      <c r="Q2301" s="64"/>
    </row>
    <row r="2302" spans="1:17" x14ac:dyDescent="0.2">
      <c r="A2302" s="167" t="s">
        <v>344</v>
      </c>
      <c r="B2302" s="167">
        <f t="shared" si="35"/>
        <v>39181</v>
      </c>
      <c r="C2302" s="42">
        <v>7.5310090216085248</v>
      </c>
      <c r="E2302" s="42">
        <v>3.5197959183673468</v>
      </c>
      <c r="F2302" s="45"/>
      <c r="G2302" s="42">
        <v>7.1575289940974915</v>
      </c>
      <c r="H2302" s="64"/>
      <c r="I2302" s="64"/>
      <c r="J2302" s="64"/>
      <c r="K2302" s="64"/>
      <c r="L2302" s="64"/>
      <c r="M2302" s="64"/>
      <c r="N2302" s="64"/>
      <c r="O2302" s="64"/>
      <c r="P2302" s="64"/>
      <c r="Q2302" s="64"/>
    </row>
    <row r="2303" spans="1:17" x14ac:dyDescent="0.2">
      <c r="A2303" s="167" t="s">
        <v>345</v>
      </c>
      <c r="B2303" s="167">
        <f t="shared" si="35"/>
        <v>39182</v>
      </c>
      <c r="C2303" s="42">
        <v>7.6543390748983935</v>
      </c>
      <c r="E2303" s="42">
        <v>2.1869999999999998</v>
      </c>
      <c r="F2303" s="45"/>
      <c r="G2303" s="42">
        <v>7.2423295999999997</v>
      </c>
      <c r="H2303" s="64"/>
      <c r="I2303" s="64"/>
      <c r="J2303" s="64"/>
      <c r="K2303" s="64"/>
      <c r="L2303" s="64"/>
      <c r="M2303" s="64"/>
      <c r="N2303" s="64"/>
      <c r="O2303" s="64"/>
      <c r="P2303" s="64"/>
      <c r="Q2303" s="64"/>
    </row>
    <row r="2304" spans="1:17" x14ac:dyDescent="0.2">
      <c r="A2304" s="167" t="s">
        <v>346</v>
      </c>
      <c r="B2304" s="167">
        <f t="shared" si="35"/>
        <v>39183</v>
      </c>
      <c r="C2304" s="42">
        <v>7.6687089374197104</v>
      </c>
      <c r="E2304" s="42">
        <v>3.1395161290322582</v>
      </c>
      <c r="F2304" s="45"/>
      <c r="G2304" s="42">
        <v>7.3142633169080389</v>
      </c>
      <c r="H2304" s="64"/>
      <c r="I2304" s="64"/>
      <c r="J2304" s="64"/>
      <c r="K2304" s="64"/>
      <c r="L2304" s="64"/>
      <c r="M2304" s="64"/>
      <c r="N2304" s="64"/>
      <c r="O2304" s="64"/>
      <c r="P2304" s="64"/>
      <c r="Q2304" s="64"/>
    </row>
    <row r="2305" spans="1:17" x14ac:dyDescent="0.2">
      <c r="A2305" s="167" t="s">
        <v>347</v>
      </c>
      <c r="B2305" s="167">
        <f t="shared" si="35"/>
        <v>39184</v>
      </c>
      <c r="C2305" s="42">
        <v>7.969035103674063</v>
      </c>
      <c r="E2305" s="42">
        <v>6.57</v>
      </c>
      <c r="F2305" s="45"/>
      <c r="G2305" s="42">
        <v>7.5066502805359185</v>
      </c>
      <c r="H2305" s="64"/>
      <c r="I2305" s="64"/>
      <c r="J2305" s="64"/>
      <c r="K2305" s="64"/>
      <c r="L2305" s="64"/>
      <c r="M2305" s="64"/>
      <c r="N2305" s="64"/>
      <c r="O2305" s="64"/>
      <c r="P2305" s="64"/>
      <c r="Q2305" s="64"/>
    </row>
    <row r="2306" spans="1:17" x14ac:dyDescent="0.2">
      <c r="A2306" s="167" t="s">
        <v>348</v>
      </c>
      <c r="B2306" s="167">
        <f t="shared" si="35"/>
        <v>39185</v>
      </c>
      <c r="C2306" s="42">
        <v>7.928753714325202</v>
      </c>
      <c r="E2306" s="42">
        <v>6.9425997231115337</v>
      </c>
      <c r="F2306" s="45"/>
      <c r="G2306" s="42">
        <v>7.4026281407035173</v>
      </c>
      <c r="H2306" s="64"/>
      <c r="I2306" s="64"/>
      <c r="J2306" s="64"/>
      <c r="K2306" s="64"/>
      <c r="L2306" s="64"/>
      <c r="M2306" s="64"/>
      <c r="N2306" s="64"/>
      <c r="O2306" s="64"/>
      <c r="P2306" s="64"/>
      <c r="Q2306" s="64"/>
    </row>
    <row r="2307" spans="1:17" x14ac:dyDescent="0.2">
      <c r="A2307" s="167" t="s">
        <v>349</v>
      </c>
      <c r="B2307" s="167">
        <f t="shared" si="35"/>
        <v>39186</v>
      </c>
      <c r="C2307" s="42">
        <v>7.9298192425401686</v>
      </c>
      <c r="E2307" s="42">
        <v>6.2459566427177213</v>
      </c>
      <c r="F2307" s="45"/>
      <c r="G2307" s="42">
        <v>6.8781261796042621</v>
      </c>
      <c r="H2307" s="64"/>
      <c r="I2307" s="64"/>
      <c r="J2307" s="64"/>
      <c r="K2307" s="64"/>
      <c r="L2307" s="64"/>
      <c r="M2307" s="64"/>
      <c r="N2307" s="64"/>
      <c r="O2307" s="64"/>
      <c r="P2307" s="64"/>
      <c r="Q2307" s="64"/>
    </row>
    <row r="2308" spans="1:17" x14ac:dyDescent="0.2">
      <c r="A2308" s="167" t="s">
        <v>350</v>
      </c>
      <c r="B2308" s="167">
        <f t="shared" si="35"/>
        <v>39187</v>
      </c>
      <c r="C2308" s="42">
        <v>7.9298192425401686</v>
      </c>
      <c r="E2308" s="42">
        <v>6.2459566427177213</v>
      </c>
      <c r="F2308" s="45"/>
      <c r="G2308" s="42">
        <v>6.8781261796042621</v>
      </c>
      <c r="H2308" s="64"/>
      <c r="I2308" s="64"/>
      <c r="J2308" s="64"/>
      <c r="K2308" s="64"/>
      <c r="L2308" s="64"/>
      <c r="M2308" s="64"/>
      <c r="N2308" s="64"/>
      <c r="O2308" s="64"/>
      <c r="P2308" s="64"/>
      <c r="Q2308" s="64"/>
    </row>
    <row r="2309" spans="1:17" x14ac:dyDescent="0.2">
      <c r="A2309" s="167" t="s">
        <v>351</v>
      </c>
      <c r="B2309" s="167">
        <f t="shared" si="35"/>
        <v>39188</v>
      </c>
      <c r="C2309" s="42">
        <v>7.9298192425401686</v>
      </c>
      <c r="E2309" s="42">
        <v>6.2459566427177213</v>
      </c>
      <c r="F2309" s="45"/>
      <c r="G2309" s="42">
        <v>6.8781261796042621</v>
      </c>
      <c r="H2309" s="64"/>
      <c r="I2309" s="64"/>
      <c r="J2309" s="64"/>
      <c r="K2309" s="64"/>
      <c r="L2309" s="64"/>
      <c r="M2309" s="64"/>
      <c r="N2309" s="64"/>
      <c r="O2309" s="64"/>
      <c r="P2309" s="64"/>
      <c r="Q2309" s="64"/>
    </row>
    <row r="2310" spans="1:17" x14ac:dyDescent="0.2">
      <c r="A2310" s="167" t="s">
        <v>352</v>
      </c>
      <c r="B2310" s="167">
        <f t="shared" si="35"/>
        <v>39189</v>
      </c>
      <c r="C2310" s="42">
        <v>7.6592446633825944</v>
      </c>
      <c r="E2310" s="42">
        <v>5.7633333333333336</v>
      </c>
      <c r="F2310" s="45"/>
      <c r="G2310" s="42">
        <v>6.9916260797689223</v>
      </c>
      <c r="H2310" s="64"/>
      <c r="I2310" s="64"/>
      <c r="J2310" s="64"/>
      <c r="K2310" s="64"/>
      <c r="L2310" s="64"/>
      <c r="M2310" s="64"/>
      <c r="N2310" s="64"/>
      <c r="O2310" s="64"/>
      <c r="P2310" s="64"/>
      <c r="Q2310" s="64"/>
    </row>
    <row r="2311" spans="1:17" x14ac:dyDescent="0.2">
      <c r="A2311" s="167" t="s">
        <v>353</v>
      </c>
      <c r="B2311" s="167">
        <f t="shared" si="35"/>
        <v>39190</v>
      </c>
      <c r="C2311" s="42">
        <v>7.5070587855297157</v>
      </c>
      <c r="E2311" s="42">
        <v>5.4360161757067598</v>
      </c>
      <c r="F2311" s="45"/>
      <c r="G2311" s="42">
        <v>7.0031918983598267</v>
      </c>
      <c r="H2311" s="64"/>
      <c r="I2311" s="64"/>
      <c r="J2311" s="64"/>
      <c r="K2311" s="64"/>
      <c r="L2311" s="64"/>
      <c r="M2311" s="64"/>
      <c r="N2311" s="64"/>
      <c r="O2311" s="64"/>
      <c r="P2311" s="64"/>
      <c r="Q2311" s="64"/>
    </row>
    <row r="2312" spans="1:17" x14ac:dyDescent="0.2">
      <c r="A2312" s="167" t="s">
        <v>354</v>
      </c>
      <c r="B2312" s="167">
        <f t="shared" si="35"/>
        <v>39191</v>
      </c>
      <c r="C2312" s="42">
        <v>7.5436250147911492</v>
      </c>
      <c r="E2312" s="42">
        <v>5.3736842105263154</v>
      </c>
      <c r="F2312" s="45"/>
      <c r="G2312" s="42">
        <v>6.8419108995280959</v>
      </c>
      <c r="H2312" s="64"/>
      <c r="I2312" s="64"/>
      <c r="J2312" s="64"/>
      <c r="K2312" s="64"/>
      <c r="L2312" s="64"/>
      <c r="M2312" s="64"/>
      <c r="N2312" s="64"/>
      <c r="O2312" s="64"/>
      <c r="P2312" s="64"/>
      <c r="Q2312" s="64"/>
    </row>
    <row r="2313" spans="1:17" x14ac:dyDescent="0.2">
      <c r="A2313" s="167" t="s">
        <v>355</v>
      </c>
      <c r="B2313" s="167">
        <f t="shared" si="35"/>
        <v>39192</v>
      </c>
      <c r="C2313" s="42">
        <v>7.5457286901316403</v>
      </c>
      <c r="E2313" s="42">
        <v>4.5988203753351202</v>
      </c>
      <c r="F2313" s="45"/>
      <c r="G2313" s="42">
        <v>6.765008158464938</v>
      </c>
      <c r="H2313" s="64"/>
      <c r="I2313" s="64"/>
      <c r="J2313" s="64"/>
      <c r="K2313" s="64"/>
      <c r="L2313" s="64"/>
      <c r="M2313" s="64"/>
      <c r="N2313" s="64"/>
      <c r="O2313" s="64"/>
      <c r="P2313" s="64"/>
      <c r="Q2313" s="64"/>
    </row>
    <row r="2314" spans="1:17" x14ac:dyDescent="0.2">
      <c r="A2314" s="167" t="s">
        <v>356</v>
      </c>
      <c r="B2314" s="167">
        <f t="shared" si="35"/>
        <v>39193</v>
      </c>
      <c r="C2314" s="42">
        <v>7.3026201877934271</v>
      </c>
      <c r="E2314" s="42">
        <v>4.4569230769230765</v>
      </c>
      <c r="F2314" s="45"/>
      <c r="G2314" s="42">
        <v>6.6356697488584473</v>
      </c>
      <c r="H2314" s="64"/>
      <c r="I2314" s="64"/>
      <c r="J2314" s="64"/>
      <c r="K2314" s="64"/>
      <c r="L2314" s="64"/>
      <c r="M2314" s="64"/>
      <c r="N2314" s="64"/>
      <c r="O2314" s="64"/>
      <c r="P2314" s="64"/>
      <c r="Q2314" s="64"/>
    </row>
    <row r="2315" spans="1:17" x14ac:dyDescent="0.2">
      <c r="A2315" s="167" t="s">
        <v>357</v>
      </c>
      <c r="B2315" s="167">
        <f t="shared" si="35"/>
        <v>39194</v>
      </c>
      <c r="C2315" s="42">
        <v>7.3026201877934271</v>
      </c>
      <c r="E2315" s="42">
        <v>4.4569230769230765</v>
      </c>
      <c r="F2315" s="45"/>
      <c r="G2315" s="42">
        <v>6.6356697488584473</v>
      </c>
      <c r="H2315" s="64"/>
      <c r="I2315" s="64"/>
      <c r="J2315" s="64"/>
      <c r="K2315" s="64"/>
      <c r="L2315" s="64"/>
      <c r="M2315" s="64"/>
      <c r="N2315" s="64"/>
      <c r="O2315" s="64"/>
      <c r="P2315" s="64"/>
      <c r="Q2315" s="64"/>
    </row>
    <row r="2316" spans="1:17" x14ac:dyDescent="0.2">
      <c r="A2316" s="167" t="s">
        <v>358</v>
      </c>
      <c r="B2316" s="167">
        <f t="shared" si="35"/>
        <v>39195</v>
      </c>
      <c r="C2316" s="42">
        <v>7.3026201877934271</v>
      </c>
      <c r="E2316" s="42">
        <v>4.4569230769230765</v>
      </c>
      <c r="F2316" s="45"/>
      <c r="G2316" s="42">
        <v>6.6356697488584473</v>
      </c>
      <c r="H2316" s="64"/>
      <c r="I2316" s="64"/>
      <c r="J2316" s="64"/>
      <c r="K2316" s="64"/>
      <c r="L2316" s="64"/>
      <c r="M2316" s="64"/>
      <c r="N2316" s="64"/>
      <c r="O2316" s="64"/>
      <c r="P2316" s="64"/>
      <c r="Q2316" s="64"/>
    </row>
    <row r="2317" spans="1:17" x14ac:dyDescent="0.2">
      <c r="A2317" s="167" t="s">
        <v>359</v>
      </c>
      <c r="B2317" s="167">
        <f t="shared" si="35"/>
        <v>39196</v>
      </c>
      <c r="C2317" s="42">
        <v>7.2334562983842963</v>
      </c>
      <c r="E2317" s="42">
        <v>5.2050000000000001</v>
      </c>
      <c r="F2317" s="45"/>
      <c r="G2317" s="42">
        <v>6.6266915329463982</v>
      </c>
      <c r="H2317" s="64"/>
      <c r="I2317" s="64"/>
      <c r="J2317" s="64"/>
      <c r="K2317" s="64"/>
      <c r="L2317" s="64"/>
      <c r="M2317" s="64"/>
      <c r="N2317" s="64"/>
      <c r="O2317" s="64"/>
      <c r="P2317" s="64"/>
      <c r="Q2317" s="64"/>
    </row>
    <row r="2318" spans="1:17" x14ac:dyDescent="0.2">
      <c r="A2318" s="167" t="s">
        <v>360</v>
      </c>
      <c r="B2318" s="167">
        <f t="shared" si="35"/>
        <v>39197</v>
      </c>
      <c r="C2318" s="42">
        <v>7.5706820384420057</v>
      </c>
      <c r="E2318" s="42">
        <v>5.324871794871795</v>
      </c>
      <c r="F2318" s="45"/>
      <c r="G2318" s="42">
        <v>6.9932375695051032</v>
      </c>
      <c r="H2318" s="64"/>
      <c r="I2318" s="64"/>
      <c r="J2318" s="64"/>
      <c r="K2318" s="64"/>
      <c r="L2318" s="64"/>
      <c r="M2318" s="64"/>
      <c r="N2318" s="64"/>
      <c r="O2318" s="64"/>
      <c r="P2318" s="64"/>
      <c r="Q2318" s="64"/>
    </row>
    <row r="2319" spans="1:17" x14ac:dyDescent="0.2">
      <c r="A2319" s="167" t="s">
        <v>361</v>
      </c>
      <c r="B2319" s="167">
        <f t="shared" si="35"/>
        <v>39198</v>
      </c>
      <c r="C2319" s="42">
        <v>7.593310277863984</v>
      </c>
      <c r="E2319" s="42">
        <v>5.0355586169749955</v>
      </c>
      <c r="F2319" s="45"/>
      <c r="G2319" s="42">
        <v>6.8553451523545705</v>
      </c>
      <c r="H2319" s="64"/>
      <c r="I2319" s="64"/>
      <c r="J2319" s="64"/>
      <c r="K2319" s="64"/>
      <c r="L2319" s="64"/>
      <c r="M2319" s="64"/>
      <c r="N2319" s="64"/>
      <c r="O2319" s="64"/>
      <c r="P2319" s="64"/>
      <c r="Q2319" s="64"/>
    </row>
    <row r="2320" spans="1:17" x14ac:dyDescent="0.2">
      <c r="A2320" s="167" t="s">
        <v>362</v>
      </c>
      <c r="B2320" s="167">
        <f t="shared" si="35"/>
        <v>39199</v>
      </c>
      <c r="C2320" s="42">
        <v>7.5480374949779847</v>
      </c>
      <c r="E2320" s="42">
        <v>4.1384271284271286</v>
      </c>
      <c r="F2320" s="45"/>
      <c r="G2320" s="42">
        <v>6.8278539667191911</v>
      </c>
      <c r="H2320" s="64"/>
      <c r="I2320" s="64"/>
      <c r="J2320" s="64"/>
      <c r="K2320" s="64"/>
      <c r="L2320" s="64"/>
      <c r="M2320" s="64"/>
      <c r="N2320" s="64"/>
      <c r="O2320" s="64"/>
      <c r="P2320" s="64"/>
      <c r="Q2320" s="64"/>
    </row>
    <row r="2321" spans="1:17" x14ac:dyDescent="0.2">
      <c r="A2321" s="167" t="s">
        <v>363</v>
      </c>
      <c r="B2321" s="167">
        <f t="shared" si="35"/>
        <v>39200</v>
      </c>
      <c r="C2321" s="42">
        <v>7.4292689911575565</v>
      </c>
      <c r="E2321" s="42">
        <v>4.1485970149253735</v>
      </c>
      <c r="F2321" s="45"/>
      <c r="G2321" s="42">
        <v>6.7587443848815907</v>
      </c>
      <c r="H2321" s="64"/>
      <c r="I2321" s="64"/>
      <c r="J2321" s="64"/>
      <c r="K2321" s="64"/>
      <c r="L2321" s="64"/>
      <c r="M2321" s="64"/>
      <c r="N2321" s="64"/>
      <c r="O2321" s="64"/>
      <c r="P2321" s="64"/>
      <c r="Q2321" s="64"/>
    </row>
    <row r="2322" spans="1:17" x14ac:dyDescent="0.2">
      <c r="A2322" s="167" t="s">
        <v>364</v>
      </c>
      <c r="B2322" s="167">
        <f t="shared" si="35"/>
        <v>39201</v>
      </c>
      <c r="C2322" s="42">
        <v>7.4292689911575565</v>
      </c>
      <c r="E2322" s="42">
        <v>4.1485970149253735</v>
      </c>
      <c r="F2322" s="45"/>
      <c r="G2322" s="42">
        <v>6.7587443848815907</v>
      </c>
      <c r="H2322" s="64"/>
      <c r="I2322" s="64"/>
      <c r="J2322" s="64"/>
      <c r="K2322" s="64"/>
      <c r="L2322" s="64"/>
      <c r="M2322" s="64"/>
      <c r="N2322" s="64"/>
      <c r="O2322" s="64"/>
      <c r="P2322" s="64"/>
      <c r="Q2322" s="64"/>
    </row>
    <row r="2323" spans="1:17" x14ac:dyDescent="0.2">
      <c r="A2323" s="167" t="s">
        <v>365</v>
      </c>
      <c r="B2323" s="167">
        <f t="shared" si="35"/>
        <v>39202</v>
      </c>
      <c r="C2323" s="42">
        <v>7.4292689911575565</v>
      </c>
      <c r="E2323" s="42">
        <v>4.1485970149253735</v>
      </c>
      <c r="F2323" s="45"/>
      <c r="G2323" s="42">
        <v>6.7587443848815907</v>
      </c>
      <c r="H2323" s="64"/>
      <c r="I2323" s="64"/>
      <c r="J2323" s="64"/>
      <c r="K2323" s="64"/>
      <c r="L2323" s="64"/>
      <c r="M2323" s="64"/>
      <c r="N2323" s="64"/>
      <c r="O2323" s="64"/>
      <c r="P2323" s="64"/>
      <c r="Q2323" s="64"/>
    </row>
    <row r="2324" spans="1:17" s="263" customFormat="1" x14ac:dyDescent="0.2">
      <c r="A2324" s="168" t="s">
        <v>366</v>
      </c>
      <c r="B2324" s="513">
        <f t="shared" si="35"/>
        <v>39203</v>
      </c>
      <c r="C2324" s="511">
        <v>7.7087036768963522</v>
      </c>
      <c r="E2324" s="102"/>
      <c r="F2324" s="267"/>
      <c r="G2324" s="102">
        <v>7.0289902382488991</v>
      </c>
      <c r="H2324" s="512"/>
      <c r="I2324" s="512"/>
      <c r="J2324" s="512"/>
      <c r="K2324" s="512"/>
      <c r="L2324" s="512"/>
      <c r="M2324" s="512"/>
      <c r="N2324" s="512"/>
      <c r="O2324" s="512"/>
      <c r="P2324" s="512"/>
      <c r="Q2324" s="512"/>
    </row>
    <row r="2325" spans="1:17" x14ac:dyDescent="0.2">
      <c r="A2325" s="167" t="s">
        <v>367</v>
      </c>
      <c r="B2325" s="167">
        <f t="shared" si="35"/>
        <v>39204</v>
      </c>
      <c r="C2325" s="42">
        <v>7.6474284110050537</v>
      </c>
      <c r="E2325" s="42">
        <v>4.3849999999999998</v>
      </c>
      <c r="F2325" s="45"/>
      <c r="G2325" s="42">
        <v>6.9113717741692824</v>
      </c>
      <c r="H2325" s="64"/>
      <c r="I2325" s="64"/>
      <c r="J2325" s="64"/>
      <c r="K2325" s="64"/>
      <c r="L2325" s="64"/>
      <c r="M2325" s="64"/>
      <c r="N2325" s="64"/>
      <c r="O2325" s="64"/>
      <c r="P2325" s="64"/>
      <c r="Q2325" s="64"/>
    </row>
    <row r="2326" spans="1:17" x14ac:dyDescent="0.2">
      <c r="A2326" s="167" t="s">
        <v>368</v>
      </c>
      <c r="B2326" s="167">
        <f t="shared" si="35"/>
        <v>39205</v>
      </c>
      <c r="C2326" s="42">
        <v>7.6385762607626075</v>
      </c>
      <c r="E2326" s="42">
        <v>4.4733333333333336</v>
      </c>
      <c r="F2326" s="45"/>
      <c r="G2326" s="42">
        <v>6.929659920500896</v>
      </c>
      <c r="H2326" s="64"/>
      <c r="I2326" s="64"/>
      <c r="J2326" s="64"/>
      <c r="K2326" s="64"/>
      <c r="L2326" s="64"/>
      <c r="M2326" s="64"/>
      <c r="N2326" s="64"/>
      <c r="O2326" s="64"/>
      <c r="P2326" s="64"/>
      <c r="Q2326" s="64"/>
    </row>
    <row r="2327" spans="1:17" x14ac:dyDescent="0.2">
      <c r="A2327" s="167" t="s">
        <v>3146</v>
      </c>
      <c r="B2327" s="167">
        <f t="shared" si="35"/>
        <v>39206</v>
      </c>
      <c r="C2327" s="42">
        <v>7.5753691043961116</v>
      </c>
      <c r="E2327" s="42">
        <v>4.6440000000000001</v>
      </c>
      <c r="F2327" s="45"/>
      <c r="G2327" s="42">
        <v>6.7726610330054617</v>
      </c>
      <c r="H2327" s="64"/>
      <c r="I2327" s="64"/>
      <c r="J2327" s="64"/>
      <c r="K2327" s="64"/>
      <c r="L2327" s="64"/>
      <c r="M2327" s="64"/>
      <c r="N2327" s="64"/>
      <c r="O2327" s="64"/>
      <c r="P2327" s="64"/>
      <c r="Q2327" s="64"/>
    </row>
    <row r="2328" spans="1:17" x14ac:dyDescent="0.2">
      <c r="A2328" s="167" t="s">
        <v>3147</v>
      </c>
      <c r="B2328" s="167">
        <f t="shared" si="35"/>
        <v>39207</v>
      </c>
      <c r="C2328" s="42">
        <v>7.8223310866348843</v>
      </c>
      <c r="E2328" s="42">
        <v>4.8277777777777775</v>
      </c>
      <c r="F2328" s="45"/>
      <c r="G2328" s="42">
        <v>6.9375486944177194</v>
      </c>
      <c r="H2328" s="64"/>
      <c r="I2328" s="64"/>
      <c r="J2328" s="64"/>
      <c r="K2328" s="64"/>
      <c r="L2328" s="64"/>
      <c r="M2328" s="64"/>
      <c r="N2328" s="64"/>
      <c r="O2328" s="64"/>
      <c r="P2328" s="64"/>
      <c r="Q2328" s="64"/>
    </row>
    <row r="2329" spans="1:17" x14ac:dyDescent="0.2">
      <c r="A2329" s="167" t="s">
        <v>3148</v>
      </c>
      <c r="B2329" s="167">
        <f t="shared" ref="B2329:B2392" si="36">A2329+1</f>
        <v>39208</v>
      </c>
      <c r="C2329" s="42">
        <v>7.8223310866348843</v>
      </c>
      <c r="E2329" s="42">
        <v>4.8277777777777775</v>
      </c>
      <c r="F2329" s="45"/>
      <c r="G2329" s="42">
        <v>6.9375486944177194</v>
      </c>
      <c r="H2329" s="64"/>
      <c r="I2329" s="64"/>
      <c r="J2329" s="64"/>
      <c r="K2329" s="64"/>
      <c r="L2329" s="64"/>
      <c r="M2329" s="64"/>
      <c r="N2329" s="64"/>
      <c r="O2329" s="64"/>
      <c r="P2329" s="64"/>
      <c r="Q2329" s="64"/>
    </row>
    <row r="2330" spans="1:17" x14ac:dyDescent="0.2">
      <c r="A2330" s="167" t="s">
        <v>3149</v>
      </c>
      <c r="B2330" s="167">
        <f t="shared" si="36"/>
        <v>39209</v>
      </c>
      <c r="C2330" s="42">
        <v>7.8223310866348843</v>
      </c>
      <c r="E2330" s="42">
        <v>4.8277777777777775</v>
      </c>
      <c r="F2330" s="45"/>
      <c r="G2330" s="42">
        <v>6.9375486944177194</v>
      </c>
      <c r="H2330" s="64"/>
      <c r="I2330" s="64"/>
      <c r="J2330" s="64"/>
      <c r="K2330" s="64"/>
      <c r="L2330" s="64"/>
      <c r="M2330" s="64"/>
      <c r="N2330" s="64"/>
      <c r="O2330" s="64"/>
      <c r="P2330" s="64"/>
      <c r="Q2330" s="64"/>
    </row>
    <row r="2331" spans="1:17" x14ac:dyDescent="0.2">
      <c r="A2331" s="167" t="s">
        <v>3150</v>
      </c>
      <c r="B2331" s="167">
        <f t="shared" si="36"/>
        <v>39210</v>
      </c>
      <c r="C2331" s="42">
        <v>7.6870813989476945</v>
      </c>
      <c r="E2331" s="42">
        <v>4.0267605633802814</v>
      </c>
      <c r="F2331" s="45"/>
      <c r="G2331" s="42">
        <v>6.8179319956616045</v>
      </c>
      <c r="H2331" s="64"/>
      <c r="I2331" s="64"/>
      <c r="J2331" s="64"/>
      <c r="K2331" s="64"/>
      <c r="L2331" s="64"/>
      <c r="M2331" s="64"/>
      <c r="N2331" s="64"/>
      <c r="O2331" s="64"/>
      <c r="P2331" s="64"/>
      <c r="Q2331" s="64"/>
    </row>
    <row r="2332" spans="1:17" x14ac:dyDescent="0.2">
      <c r="A2332" s="167" t="s">
        <v>3151</v>
      </c>
      <c r="B2332" s="167">
        <f t="shared" si="36"/>
        <v>39211</v>
      </c>
      <c r="C2332" s="42">
        <v>7.493151520841157</v>
      </c>
      <c r="E2332" s="42">
        <v>3.799655172413793</v>
      </c>
      <c r="F2332" s="45"/>
      <c r="G2332" s="42">
        <v>6.7330055708370153</v>
      </c>
      <c r="H2332" s="64"/>
      <c r="I2332" s="64"/>
      <c r="J2332" s="64"/>
      <c r="K2332" s="64"/>
      <c r="L2332" s="64"/>
      <c r="M2332" s="64"/>
      <c r="N2332" s="64"/>
      <c r="O2332" s="64"/>
      <c r="P2332" s="64"/>
      <c r="Q2332" s="64"/>
    </row>
    <row r="2333" spans="1:17" x14ac:dyDescent="0.2">
      <c r="A2333" s="167" t="s">
        <v>3152</v>
      </c>
      <c r="B2333" s="167">
        <f t="shared" si="36"/>
        <v>39212</v>
      </c>
      <c r="C2333" s="42">
        <v>7.4478637709772952</v>
      </c>
      <c r="E2333" s="42">
        <v>3.8687499999999999</v>
      </c>
      <c r="F2333" s="45"/>
      <c r="G2333" s="42">
        <v>6.6473566906878894</v>
      </c>
      <c r="H2333" s="64"/>
      <c r="I2333" s="64"/>
      <c r="J2333" s="64"/>
      <c r="K2333" s="64"/>
      <c r="L2333" s="64"/>
      <c r="M2333" s="64"/>
      <c r="N2333" s="64"/>
      <c r="O2333" s="64"/>
      <c r="P2333" s="64"/>
      <c r="Q2333" s="64"/>
    </row>
    <row r="2334" spans="1:17" x14ac:dyDescent="0.2">
      <c r="A2334" s="167" t="s">
        <v>3153</v>
      </c>
      <c r="B2334" s="167">
        <f t="shared" si="36"/>
        <v>39213</v>
      </c>
      <c r="C2334" s="42">
        <v>7.6294614997483645</v>
      </c>
      <c r="E2334" s="42">
        <v>4.2149999999999999</v>
      </c>
      <c r="F2334" s="45"/>
      <c r="G2334" s="42">
        <v>6.7354956353925903</v>
      </c>
      <c r="H2334" s="64"/>
      <c r="I2334" s="64"/>
      <c r="J2334" s="64"/>
      <c r="K2334" s="64"/>
      <c r="L2334" s="64"/>
      <c r="M2334" s="64"/>
      <c r="N2334" s="64"/>
      <c r="O2334" s="64"/>
      <c r="P2334" s="64"/>
      <c r="Q2334" s="64"/>
    </row>
    <row r="2335" spans="1:17" x14ac:dyDescent="0.2">
      <c r="A2335" s="167" t="s">
        <v>3154</v>
      </c>
      <c r="B2335" s="167">
        <f t="shared" si="36"/>
        <v>39214</v>
      </c>
      <c r="C2335" s="42">
        <v>7.5321165759339213</v>
      </c>
      <c r="E2335" s="42">
        <v>3.7488805970149253</v>
      </c>
      <c r="F2335" s="45"/>
      <c r="G2335" s="42">
        <v>6.6669033400905269</v>
      </c>
      <c r="H2335" s="64"/>
      <c r="I2335" s="64"/>
      <c r="J2335" s="64"/>
      <c r="K2335" s="64"/>
      <c r="L2335" s="64"/>
      <c r="M2335" s="64"/>
      <c r="N2335" s="64"/>
      <c r="O2335" s="64"/>
      <c r="P2335" s="64"/>
      <c r="Q2335" s="64"/>
    </row>
    <row r="2336" spans="1:17" x14ac:dyDescent="0.2">
      <c r="A2336" s="167" t="s">
        <v>3155</v>
      </c>
      <c r="B2336" s="167">
        <f t="shared" si="36"/>
        <v>39215</v>
      </c>
      <c r="C2336" s="42">
        <v>7.5321165759339213</v>
      </c>
      <c r="E2336" s="42">
        <v>3.7488805970149253</v>
      </c>
      <c r="F2336" s="45"/>
      <c r="G2336" s="42">
        <v>6.6669033400905269</v>
      </c>
      <c r="H2336" s="64"/>
      <c r="I2336" s="64"/>
      <c r="J2336" s="64"/>
      <c r="K2336" s="64"/>
      <c r="L2336" s="64"/>
      <c r="M2336" s="64"/>
      <c r="N2336" s="64"/>
      <c r="O2336" s="64"/>
      <c r="P2336" s="64"/>
      <c r="Q2336" s="64"/>
    </row>
    <row r="2337" spans="1:17" x14ac:dyDescent="0.2">
      <c r="A2337" s="167" t="s">
        <v>56</v>
      </c>
      <c r="B2337" s="167">
        <f t="shared" si="36"/>
        <v>39216</v>
      </c>
      <c r="C2337" s="42">
        <v>7.5321165759339213</v>
      </c>
      <c r="E2337" s="42">
        <v>3.7488805970149253</v>
      </c>
      <c r="F2337" s="45"/>
      <c r="G2337" s="42">
        <v>6.6669033400905269</v>
      </c>
      <c r="H2337" s="64"/>
      <c r="I2337" s="64"/>
      <c r="J2337" s="64"/>
      <c r="K2337" s="64"/>
      <c r="L2337" s="64"/>
      <c r="M2337" s="64"/>
      <c r="N2337" s="64"/>
      <c r="O2337" s="64"/>
      <c r="P2337" s="64"/>
      <c r="Q2337" s="64"/>
    </row>
    <row r="2338" spans="1:17" x14ac:dyDescent="0.2">
      <c r="A2338" s="167" t="s">
        <v>57</v>
      </c>
      <c r="B2338" s="167">
        <f t="shared" si="36"/>
        <v>39217</v>
      </c>
      <c r="C2338" s="42">
        <v>7.8519638888888892</v>
      </c>
      <c r="E2338" s="42">
        <v>4.002991452991453</v>
      </c>
      <c r="F2338" s="45"/>
      <c r="G2338" s="42">
        <v>6.9613879109436212</v>
      </c>
      <c r="H2338" s="64"/>
      <c r="I2338" s="64"/>
      <c r="J2338" s="64"/>
      <c r="K2338" s="64"/>
      <c r="L2338" s="64"/>
      <c r="M2338" s="64"/>
      <c r="N2338" s="64"/>
      <c r="O2338" s="64"/>
      <c r="P2338" s="64"/>
      <c r="Q2338" s="64"/>
    </row>
    <row r="2339" spans="1:17" x14ac:dyDescent="0.2">
      <c r="A2339" s="167" t="s">
        <v>58</v>
      </c>
      <c r="B2339" s="167">
        <f t="shared" si="36"/>
        <v>39218</v>
      </c>
      <c r="C2339" s="42">
        <v>7.6774902519496102</v>
      </c>
      <c r="E2339" s="42">
        <v>4.0329268292682929</v>
      </c>
      <c r="F2339" s="45"/>
      <c r="G2339" s="42">
        <v>6.87512852298127</v>
      </c>
      <c r="H2339" s="64"/>
      <c r="I2339" s="64"/>
      <c r="J2339" s="64"/>
      <c r="K2339" s="64"/>
      <c r="L2339" s="64"/>
      <c r="M2339" s="64"/>
      <c r="N2339" s="64"/>
      <c r="O2339" s="64"/>
      <c r="P2339" s="64"/>
      <c r="Q2339" s="64"/>
    </row>
    <row r="2340" spans="1:17" x14ac:dyDescent="0.2">
      <c r="A2340" s="167" t="s">
        <v>59</v>
      </c>
      <c r="B2340" s="167">
        <f t="shared" si="36"/>
        <v>39219</v>
      </c>
      <c r="C2340" s="42">
        <v>7.6134619648644035</v>
      </c>
      <c r="E2340" s="42">
        <v>3.87</v>
      </c>
      <c r="F2340" s="45"/>
      <c r="G2340" s="42">
        <v>6.7878505266489793</v>
      </c>
      <c r="H2340" s="64"/>
      <c r="I2340" s="64"/>
      <c r="J2340" s="64"/>
      <c r="K2340" s="64"/>
      <c r="L2340" s="64"/>
      <c r="M2340" s="64"/>
      <c r="N2340" s="64"/>
      <c r="O2340" s="64"/>
      <c r="P2340" s="64"/>
      <c r="Q2340" s="64"/>
    </row>
    <row r="2341" spans="1:17" x14ac:dyDescent="0.2">
      <c r="A2341" s="167" t="s">
        <v>60</v>
      </c>
      <c r="B2341" s="167">
        <f t="shared" si="36"/>
        <v>39220</v>
      </c>
      <c r="C2341" s="42">
        <v>7.6986103810775299</v>
      </c>
      <c r="E2341" s="42"/>
      <c r="F2341" s="45"/>
      <c r="G2341" s="42">
        <v>6.9193109266266273</v>
      </c>
      <c r="H2341" s="64"/>
      <c r="I2341" s="64"/>
      <c r="J2341" s="64"/>
      <c r="K2341" s="64"/>
      <c r="L2341" s="64"/>
      <c r="M2341" s="64"/>
      <c r="N2341" s="64"/>
      <c r="O2341" s="64"/>
      <c r="P2341" s="64"/>
      <c r="Q2341" s="64"/>
    </row>
    <row r="2342" spans="1:17" x14ac:dyDescent="0.2">
      <c r="A2342" s="167" t="s">
        <v>61</v>
      </c>
      <c r="B2342" s="167">
        <f t="shared" si="36"/>
        <v>39221</v>
      </c>
      <c r="C2342" s="42">
        <v>7.8616815360744763</v>
      </c>
      <c r="E2342" s="42">
        <v>3.3375690607734807</v>
      </c>
      <c r="F2342" s="45"/>
      <c r="G2342" s="42">
        <v>7.0088760137798465</v>
      </c>
      <c r="H2342" s="64"/>
      <c r="I2342" s="64"/>
      <c r="J2342" s="64"/>
      <c r="K2342" s="64"/>
      <c r="L2342" s="64"/>
      <c r="M2342" s="64"/>
      <c r="N2342" s="64"/>
      <c r="O2342" s="64"/>
      <c r="P2342" s="64"/>
      <c r="Q2342" s="64"/>
    </row>
    <row r="2343" spans="1:17" x14ac:dyDescent="0.2">
      <c r="A2343" s="167" t="s">
        <v>62</v>
      </c>
      <c r="B2343" s="167">
        <f t="shared" si="36"/>
        <v>39222</v>
      </c>
      <c r="C2343" s="42">
        <v>7.8616815360744763</v>
      </c>
      <c r="E2343" s="42">
        <v>3.3375690607734807</v>
      </c>
      <c r="F2343" s="45"/>
      <c r="G2343" s="42">
        <v>7.0088760137798465</v>
      </c>
      <c r="H2343" s="64"/>
      <c r="I2343" s="64"/>
      <c r="J2343" s="64"/>
      <c r="K2343" s="64"/>
      <c r="L2343" s="64"/>
      <c r="M2343" s="64"/>
      <c r="N2343" s="64"/>
      <c r="O2343" s="64"/>
      <c r="P2343" s="64"/>
      <c r="Q2343" s="64"/>
    </row>
    <row r="2344" spans="1:17" x14ac:dyDescent="0.2">
      <c r="A2344" s="167" t="s">
        <v>63</v>
      </c>
      <c r="B2344" s="167">
        <f t="shared" si="36"/>
        <v>39223</v>
      </c>
      <c r="C2344" s="42">
        <v>7.8616815360744763</v>
      </c>
      <c r="E2344" s="42">
        <v>3.3375690607734807</v>
      </c>
      <c r="F2344" s="45"/>
      <c r="G2344" s="42">
        <v>7.0088760137798465</v>
      </c>
      <c r="H2344" s="64"/>
      <c r="I2344" s="64"/>
      <c r="J2344" s="64"/>
      <c r="K2344" s="64"/>
      <c r="L2344" s="64"/>
      <c r="M2344" s="64"/>
      <c r="N2344" s="64"/>
      <c r="O2344" s="64"/>
      <c r="P2344" s="64"/>
      <c r="Q2344" s="64"/>
    </row>
    <row r="2345" spans="1:17" x14ac:dyDescent="0.2">
      <c r="A2345" s="167" t="s">
        <v>64</v>
      </c>
      <c r="B2345" s="167">
        <f t="shared" si="36"/>
        <v>39224</v>
      </c>
      <c r="C2345" s="42">
        <v>7.6604627481309615</v>
      </c>
      <c r="E2345" s="42">
        <v>3.5982905982905984</v>
      </c>
      <c r="F2345" s="45"/>
      <c r="G2345" s="42">
        <v>6.7434514398160337</v>
      </c>
      <c r="H2345" s="64"/>
      <c r="I2345" s="64"/>
      <c r="J2345" s="64"/>
      <c r="K2345" s="64"/>
      <c r="L2345" s="64"/>
      <c r="M2345" s="64"/>
      <c r="N2345" s="64"/>
      <c r="O2345" s="64"/>
      <c r="P2345" s="64"/>
      <c r="Q2345" s="64"/>
    </row>
    <row r="2346" spans="1:17" x14ac:dyDescent="0.2">
      <c r="A2346" s="167" t="s">
        <v>65</v>
      </c>
      <c r="B2346" s="167">
        <f t="shared" si="36"/>
        <v>39225</v>
      </c>
      <c r="C2346" s="42">
        <v>7.59830967869111</v>
      </c>
      <c r="E2346" s="42">
        <v>3.9401459854014598</v>
      </c>
      <c r="F2346" s="45"/>
      <c r="G2346" s="42">
        <v>6.6936585477094397</v>
      </c>
      <c r="H2346" s="64"/>
      <c r="I2346" s="64"/>
      <c r="J2346" s="64"/>
      <c r="K2346" s="64"/>
      <c r="L2346" s="64"/>
      <c r="M2346" s="64"/>
      <c r="N2346" s="64"/>
      <c r="O2346" s="64"/>
      <c r="P2346" s="64"/>
      <c r="Q2346" s="64"/>
    </row>
    <row r="2347" spans="1:17" x14ac:dyDescent="0.2">
      <c r="A2347" s="167" t="s">
        <v>66</v>
      </c>
      <c r="B2347" s="167">
        <f t="shared" si="36"/>
        <v>39226</v>
      </c>
      <c r="C2347" s="42">
        <v>7.5207898009950247</v>
      </c>
      <c r="E2347" s="42">
        <v>3.4024999999999999</v>
      </c>
      <c r="F2347" s="45"/>
      <c r="G2347" s="42">
        <v>6.5443327592029714</v>
      </c>
      <c r="H2347" s="64"/>
      <c r="I2347" s="64"/>
      <c r="J2347" s="64"/>
      <c r="K2347" s="64"/>
      <c r="L2347" s="64"/>
      <c r="M2347" s="64"/>
      <c r="N2347" s="64"/>
      <c r="O2347" s="64"/>
      <c r="P2347" s="64"/>
      <c r="Q2347" s="64"/>
    </row>
    <row r="2348" spans="1:17" x14ac:dyDescent="0.2">
      <c r="A2348" s="167" t="s">
        <v>67</v>
      </c>
      <c r="B2348" s="167">
        <f t="shared" si="36"/>
        <v>39227</v>
      </c>
      <c r="C2348" s="42">
        <v>7.5810099649878806</v>
      </c>
      <c r="E2348" s="42">
        <v>3.0721450151057401</v>
      </c>
      <c r="F2348" s="45"/>
      <c r="G2348" s="42">
        <v>6.4924760303687643</v>
      </c>
      <c r="H2348" s="64"/>
      <c r="I2348" s="64"/>
      <c r="J2348" s="64"/>
      <c r="K2348" s="64"/>
      <c r="L2348" s="64"/>
      <c r="M2348" s="64"/>
      <c r="N2348" s="64"/>
      <c r="O2348" s="64"/>
      <c r="P2348" s="64"/>
      <c r="Q2348" s="64"/>
    </row>
    <row r="2349" spans="1:17" x14ac:dyDescent="0.2">
      <c r="A2349" s="167" t="s">
        <v>68</v>
      </c>
      <c r="B2349" s="167">
        <f t="shared" si="36"/>
        <v>39228</v>
      </c>
      <c r="C2349" s="42">
        <v>7.474556530214425</v>
      </c>
      <c r="E2349" s="42">
        <v>2.1373170731707316</v>
      </c>
      <c r="F2349" s="45"/>
      <c r="G2349" s="42">
        <v>6.4138541169043881</v>
      </c>
      <c r="H2349" s="64"/>
      <c r="I2349" s="64"/>
      <c r="J2349" s="64"/>
      <c r="K2349" s="64"/>
      <c r="L2349" s="64"/>
      <c r="M2349" s="64"/>
      <c r="N2349" s="64"/>
      <c r="O2349" s="64"/>
      <c r="P2349" s="64"/>
      <c r="Q2349" s="64"/>
    </row>
    <row r="2350" spans="1:17" x14ac:dyDescent="0.2">
      <c r="A2350" s="167" t="s">
        <v>69</v>
      </c>
      <c r="B2350" s="167">
        <f t="shared" si="36"/>
        <v>39229</v>
      </c>
      <c r="C2350" s="42">
        <v>7.474556530214425</v>
      </c>
      <c r="E2350" s="42">
        <v>2.1373170731707316</v>
      </c>
      <c r="F2350" s="45"/>
      <c r="G2350" s="42">
        <v>6.4138541169043881</v>
      </c>
      <c r="H2350" s="64"/>
      <c r="I2350" s="64"/>
      <c r="J2350" s="64"/>
      <c r="K2350" s="64"/>
      <c r="L2350" s="64"/>
      <c r="M2350" s="64"/>
      <c r="N2350" s="64"/>
      <c r="O2350" s="64"/>
      <c r="P2350" s="64"/>
      <c r="Q2350" s="64"/>
    </row>
    <row r="2351" spans="1:17" x14ac:dyDescent="0.2">
      <c r="A2351" s="167" t="s">
        <v>70</v>
      </c>
      <c r="B2351" s="167">
        <f t="shared" si="36"/>
        <v>39230</v>
      </c>
      <c r="C2351" s="42">
        <v>7.474556530214425</v>
      </c>
      <c r="E2351" s="42">
        <v>2.1373170731707316</v>
      </c>
      <c r="F2351" s="45"/>
      <c r="G2351" s="42">
        <v>6.4138541169043881</v>
      </c>
      <c r="H2351" s="64"/>
      <c r="I2351" s="64"/>
      <c r="J2351" s="64"/>
      <c r="K2351" s="64"/>
      <c r="L2351" s="64"/>
      <c r="M2351" s="64"/>
      <c r="N2351" s="64"/>
      <c r="O2351" s="64"/>
      <c r="P2351" s="64"/>
      <c r="Q2351" s="64"/>
    </row>
    <row r="2352" spans="1:17" x14ac:dyDescent="0.2">
      <c r="A2352" s="167" t="s">
        <v>71</v>
      </c>
      <c r="B2352" s="167">
        <f t="shared" si="36"/>
        <v>39231</v>
      </c>
      <c r="C2352" s="42">
        <v>7.474556530214425</v>
      </c>
      <c r="E2352" s="42">
        <v>2.1373170731707316</v>
      </c>
      <c r="F2352" s="45"/>
      <c r="G2352" s="42">
        <v>6.4138541169043881</v>
      </c>
      <c r="H2352" s="64"/>
      <c r="I2352" s="64"/>
      <c r="J2352" s="64"/>
      <c r="K2352" s="64"/>
      <c r="L2352" s="64"/>
      <c r="M2352" s="64"/>
      <c r="N2352" s="64"/>
      <c r="O2352" s="64"/>
      <c r="P2352" s="64"/>
      <c r="Q2352" s="64"/>
    </row>
    <row r="2353" spans="1:17" x14ac:dyDescent="0.2">
      <c r="A2353" s="167" t="s">
        <v>72</v>
      </c>
      <c r="B2353" s="167">
        <f t="shared" si="36"/>
        <v>39232</v>
      </c>
      <c r="C2353" s="42">
        <v>7.5226230092702639</v>
      </c>
      <c r="E2353" s="42">
        <v>3.0550000000000002</v>
      </c>
      <c r="F2353" s="45"/>
      <c r="G2353" s="42">
        <v>6.4323623898743998</v>
      </c>
      <c r="H2353" s="64"/>
      <c r="I2353" s="64"/>
      <c r="J2353" s="64"/>
      <c r="K2353" s="64"/>
      <c r="L2353" s="64"/>
      <c r="M2353" s="64"/>
      <c r="N2353" s="64"/>
      <c r="O2353" s="64"/>
      <c r="P2353" s="64"/>
      <c r="Q2353" s="64"/>
    </row>
    <row r="2354" spans="1:17" x14ac:dyDescent="0.2">
      <c r="A2354" s="167" t="s">
        <v>73</v>
      </c>
      <c r="B2354" s="167">
        <f t="shared" si="36"/>
        <v>39233</v>
      </c>
      <c r="C2354" s="42">
        <v>7.7078863663591708</v>
      </c>
      <c r="E2354" s="42">
        <v>3.3655813953488374</v>
      </c>
      <c r="F2354" s="45"/>
      <c r="G2354" s="42">
        <v>6.6833036143805522</v>
      </c>
      <c r="H2354" s="64"/>
      <c r="I2354" s="64"/>
      <c r="J2354" s="64"/>
      <c r="K2354" s="64"/>
      <c r="L2354" s="64"/>
      <c r="M2354" s="64"/>
      <c r="N2354" s="64"/>
      <c r="O2354" s="64"/>
      <c r="P2354" s="64"/>
      <c r="Q2354" s="64"/>
    </row>
    <row r="2355" spans="1:17" s="263" customFormat="1" x14ac:dyDescent="0.2">
      <c r="A2355" s="168" t="s">
        <v>74</v>
      </c>
      <c r="B2355" s="513">
        <f t="shared" si="36"/>
        <v>39234</v>
      </c>
      <c r="C2355" s="511">
        <v>7.784552338957055</v>
      </c>
      <c r="E2355" s="102"/>
      <c r="F2355" s="267"/>
      <c r="G2355" s="102">
        <v>6.6133452243672171</v>
      </c>
      <c r="H2355" s="512"/>
      <c r="I2355" s="512"/>
      <c r="J2355" s="512"/>
      <c r="K2355" s="512"/>
      <c r="L2355" s="512"/>
      <c r="M2355" s="512"/>
      <c r="N2355" s="512"/>
      <c r="O2355" s="512"/>
      <c r="P2355" s="512"/>
      <c r="Q2355" s="512"/>
    </row>
    <row r="2356" spans="1:17" x14ac:dyDescent="0.2">
      <c r="A2356" s="167" t="s">
        <v>75</v>
      </c>
      <c r="B2356" s="167">
        <f t="shared" si="36"/>
        <v>39235</v>
      </c>
      <c r="C2356" s="42">
        <v>7.56817305573915</v>
      </c>
      <c r="E2356" s="42">
        <v>1.9797297297297298</v>
      </c>
      <c r="F2356" s="45"/>
      <c r="G2356" s="42">
        <v>6.515458604824139</v>
      </c>
      <c r="H2356" s="64"/>
      <c r="I2356" s="64"/>
      <c r="J2356" s="64"/>
      <c r="K2356" s="64"/>
      <c r="L2356" s="64"/>
      <c r="M2356" s="64"/>
      <c r="N2356" s="64"/>
      <c r="O2356" s="64"/>
      <c r="P2356" s="64"/>
      <c r="Q2356" s="64"/>
    </row>
    <row r="2357" spans="1:17" x14ac:dyDescent="0.2">
      <c r="A2357" s="167" t="s">
        <v>2690</v>
      </c>
      <c r="B2357" s="167">
        <f t="shared" si="36"/>
        <v>39236</v>
      </c>
      <c r="C2357" s="42">
        <v>7.56817305573915</v>
      </c>
      <c r="E2357" s="42">
        <v>1.9797297297297298</v>
      </c>
      <c r="F2357" s="45"/>
      <c r="G2357" s="42">
        <v>6.515458604824139</v>
      </c>
      <c r="H2357" s="64"/>
      <c r="I2357" s="64"/>
      <c r="J2357" s="64"/>
      <c r="K2357" s="64"/>
      <c r="L2357" s="64"/>
      <c r="M2357" s="64"/>
      <c r="N2357" s="64"/>
      <c r="O2357" s="64"/>
      <c r="P2357" s="64"/>
      <c r="Q2357" s="64"/>
    </row>
    <row r="2358" spans="1:17" x14ac:dyDescent="0.2">
      <c r="A2358" s="167" t="s">
        <v>2691</v>
      </c>
      <c r="B2358" s="167">
        <f t="shared" si="36"/>
        <v>39237</v>
      </c>
      <c r="C2358" s="42">
        <v>7.56817305573915</v>
      </c>
      <c r="E2358" s="42">
        <v>1.9797297297297298</v>
      </c>
      <c r="F2358" s="45"/>
      <c r="G2358" s="42">
        <v>6.515458604824139</v>
      </c>
      <c r="H2358" s="64"/>
      <c r="I2358" s="64"/>
      <c r="J2358" s="64"/>
      <c r="K2358" s="64"/>
      <c r="L2358" s="64"/>
      <c r="M2358" s="64"/>
      <c r="N2358" s="64"/>
      <c r="O2358" s="64"/>
      <c r="P2358" s="64"/>
      <c r="Q2358" s="64"/>
    </row>
    <row r="2359" spans="1:17" x14ac:dyDescent="0.2">
      <c r="A2359" s="167" t="s">
        <v>2692</v>
      </c>
      <c r="B2359" s="167">
        <f t="shared" si="36"/>
        <v>39238</v>
      </c>
      <c r="C2359" s="42">
        <v>7.7252314536579645</v>
      </c>
      <c r="E2359" s="42">
        <v>0.66500000000000004</v>
      </c>
      <c r="F2359" s="45"/>
      <c r="G2359" s="42">
        <v>6.6261464359380549</v>
      </c>
      <c r="H2359" s="64"/>
      <c r="I2359" s="64"/>
      <c r="J2359" s="64"/>
      <c r="K2359" s="64"/>
      <c r="L2359" s="64"/>
      <c r="M2359" s="64"/>
      <c r="N2359" s="64"/>
      <c r="O2359" s="64"/>
      <c r="P2359" s="64"/>
      <c r="Q2359" s="64"/>
    </row>
    <row r="2360" spans="1:17" x14ac:dyDescent="0.2">
      <c r="A2360" s="167" t="s">
        <v>2693</v>
      </c>
      <c r="B2360" s="167">
        <f t="shared" si="36"/>
        <v>39239</v>
      </c>
      <c r="C2360" s="42">
        <v>7.8261776945484813</v>
      </c>
      <c r="E2360" s="42">
        <v>1.5952941176470588</v>
      </c>
      <c r="F2360" s="45"/>
      <c r="G2360" s="42">
        <v>6.6380516939247523</v>
      </c>
      <c r="H2360" s="64"/>
      <c r="I2360" s="64"/>
      <c r="J2360" s="64"/>
      <c r="K2360" s="64"/>
      <c r="L2360" s="64"/>
      <c r="M2360" s="64"/>
      <c r="N2360" s="64"/>
      <c r="O2360" s="64"/>
      <c r="P2360" s="64"/>
      <c r="Q2360" s="64"/>
    </row>
    <row r="2361" spans="1:17" x14ac:dyDescent="0.2">
      <c r="A2361" s="167" t="s">
        <v>2694</v>
      </c>
      <c r="B2361" s="167">
        <f t="shared" si="36"/>
        <v>39240</v>
      </c>
      <c r="C2361" s="42">
        <v>7.8374675049448994</v>
      </c>
      <c r="E2361" s="42">
        <v>2.4444444444444446</v>
      </c>
      <c r="F2361" s="45"/>
      <c r="G2361" s="42">
        <v>6.6082843057367224</v>
      </c>
      <c r="H2361" s="64"/>
      <c r="I2361" s="64"/>
      <c r="J2361" s="64"/>
      <c r="K2361" s="64"/>
      <c r="L2361" s="64"/>
      <c r="M2361" s="64"/>
      <c r="N2361" s="64"/>
      <c r="O2361" s="64"/>
      <c r="P2361" s="64"/>
      <c r="Q2361" s="64"/>
    </row>
    <row r="2362" spans="1:17" x14ac:dyDescent="0.2">
      <c r="A2362" s="167" t="s">
        <v>2695</v>
      </c>
      <c r="B2362" s="167">
        <f t="shared" si="36"/>
        <v>39241</v>
      </c>
      <c r="C2362" s="42">
        <v>7.8881579873490963</v>
      </c>
      <c r="E2362" s="42">
        <v>2.6119565217391303</v>
      </c>
      <c r="F2362" s="45"/>
      <c r="G2362" s="42">
        <v>6.38910393448728</v>
      </c>
      <c r="H2362" s="64"/>
      <c r="I2362" s="64"/>
      <c r="J2362" s="64"/>
      <c r="K2362" s="64"/>
      <c r="L2362" s="64"/>
      <c r="M2362" s="64"/>
      <c r="N2362" s="64"/>
      <c r="O2362" s="64"/>
      <c r="P2362" s="64"/>
      <c r="Q2362" s="64"/>
    </row>
    <row r="2363" spans="1:17" x14ac:dyDescent="0.2">
      <c r="A2363" s="167" t="s">
        <v>2696</v>
      </c>
      <c r="B2363" s="167">
        <f t="shared" si="36"/>
        <v>39242</v>
      </c>
      <c r="C2363" s="42">
        <v>7.5302809605458307</v>
      </c>
      <c r="E2363" s="42">
        <v>1.9432926829268293</v>
      </c>
      <c r="F2363" s="45"/>
      <c r="G2363" s="42">
        <v>6.1182185994049965</v>
      </c>
      <c r="H2363" s="64"/>
      <c r="I2363" s="64"/>
      <c r="J2363" s="64"/>
      <c r="K2363" s="64"/>
      <c r="L2363" s="64"/>
      <c r="M2363" s="64"/>
      <c r="N2363" s="64"/>
      <c r="O2363" s="64"/>
      <c r="P2363" s="64"/>
      <c r="Q2363" s="64"/>
    </row>
    <row r="2364" spans="1:17" x14ac:dyDescent="0.2">
      <c r="A2364" s="167" t="s">
        <v>2697</v>
      </c>
      <c r="B2364" s="167">
        <f t="shared" si="36"/>
        <v>39243</v>
      </c>
      <c r="C2364" s="42">
        <v>7.5302809605458307</v>
      </c>
      <c r="E2364" s="42">
        <v>1.9432926829268293</v>
      </c>
      <c r="F2364" s="45"/>
      <c r="G2364" s="42">
        <v>6.1182185994049965</v>
      </c>
      <c r="H2364" s="64"/>
      <c r="I2364" s="64"/>
      <c r="J2364" s="64"/>
      <c r="K2364" s="64"/>
      <c r="L2364" s="64"/>
      <c r="M2364" s="64"/>
      <c r="N2364" s="64"/>
      <c r="O2364" s="64"/>
      <c r="P2364" s="64"/>
      <c r="Q2364" s="64"/>
    </row>
    <row r="2365" spans="1:17" x14ac:dyDescent="0.2">
      <c r="A2365" s="167" t="s">
        <v>2698</v>
      </c>
      <c r="B2365" s="167">
        <f t="shared" si="36"/>
        <v>39244</v>
      </c>
      <c r="C2365" s="42">
        <v>7.5302809605458307</v>
      </c>
      <c r="E2365" s="42">
        <v>1.9432926829268293</v>
      </c>
      <c r="F2365" s="45"/>
      <c r="G2365" s="42">
        <v>6.1182185994049965</v>
      </c>
      <c r="H2365" s="64"/>
      <c r="I2365" s="64"/>
      <c r="J2365" s="64"/>
      <c r="K2365" s="64"/>
      <c r="L2365" s="64"/>
      <c r="M2365" s="64"/>
      <c r="N2365" s="64"/>
      <c r="O2365" s="64"/>
      <c r="P2365" s="64"/>
      <c r="Q2365" s="64"/>
    </row>
    <row r="2366" spans="1:17" x14ac:dyDescent="0.2">
      <c r="A2366" s="167" t="s">
        <v>2699</v>
      </c>
      <c r="B2366" s="167">
        <f t="shared" si="36"/>
        <v>39245</v>
      </c>
      <c r="C2366" s="42">
        <v>7.4394866264020711</v>
      </c>
      <c r="E2366" s="42">
        <v>2.6494122471295789</v>
      </c>
      <c r="F2366" s="45"/>
      <c r="G2366" s="42">
        <v>6.0732299697797396</v>
      </c>
      <c r="H2366" s="64"/>
      <c r="I2366" s="64"/>
      <c r="J2366" s="64"/>
      <c r="K2366" s="64"/>
      <c r="L2366" s="64"/>
      <c r="M2366" s="64"/>
      <c r="N2366" s="64"/>
      <c r="O2366" s="64"/>
      <c r="P2366" s="64"/>
      <c r="Q2366" s="64"/>
    </row>
    <row r="2367" spans="1:17" x14ac:dyDescent="0.2">
      <c r="A2367" s="167" t="s">
        <v>2733</v>
      </c>
      <c r="B2367" s="167">
        <f t="shared" si="36"/>
        <v>39246</v>
      </c>
      <c r="C2367" s="42">
        <v>7.4587802798875487</v>
      </c>
      <c r="E2367" s="42">
        <v>1.7553081646577211</v>
      </c>
      <c r="F2367" s="45"/>
      <c r="G2367" s="42">
        <v>6.0755994976688577</v>
      </c>
      <c r="H2367" s="64"/>
      <c r="I2367" s="64"/>
      <c r="J2367" s="64"/>
      <c r="K2367" s="64"/>
      <c r="L2367" s="64"/>
      <c r="M2367" s="64"/>
      <c r="N2367" s="64"/>
      <c r="O2367" s="64"/>
      <c r="P2367" s="64"/>
      <c r="Q2367" s="64"/>
    </row>
    <row r="2368" spans="1:17" x14ac:dyDescent="0.2">
      <c r="A2368" s="167" t="s">
        <v>2734</v>
      </c>
      <c r="B2368" s="167">
        <f t="shared" si="36"/>
        <v>39247</v>
      </c>
      <c r="C2368" s="42">
        <v>7.5961996981891344</v>
      </c>
      <c r="E2368" s="42">
        <v>2.0350000000000001</v>
      </c>
      <c r="F2368" s="45"/>
      <c r="G2368" s="42">
        <v>6.2546753429293762</v>
      </c>
      <c r="H2368" s="64"/>
      <c r="I2368" s="64"/>
      <c r="J2368" s="64"/>
      <c r="K2368" s="64"/>
      <c r="L2368" s="64"/>
      <c r="M2368" s="64"/>
      <c r="N2368" s="64"/>
      <c r="O2368" s="64"/>
      <c r="P2368" s="64"/>
      <c r="Q2368" s="64"/>
    </row>
    <row r="2369" spans="1:17" x14ac:dyDescent="0.2">
      <c r="A2369" s="167" t="s">
        <v>2735</v>
      </c>
      <c r="B2369" s="167">
        <f t="shared" si="36"/>
        <v>39248</v>
      </c>
      <c r="C2369" s="42">
        <v>7.4706241392262429</v>
      </c>
      <c r="E2369" s="42">
        <v>2.4742134831460674</v>
      </c>
      <c r="F2369" s="45"/>
      <c r="G2369" s="42">
        <v>6.1305647881530234</v>
      </c>
      <c r="H2369" s="64"/>
      <c r="I2369" s="64"/>
      <c r="J2369" s="64"/>
      <c r="K2369" s="64"/>
      <c r="L2369" s="64"/>
      <c r="M2369" s="64"/>
      <c r="N2369" s="64"/>
      <c r="O2369" s="64"/>
      <c r="P2369" s="64"/>
      <c r="Q2369" s="64"/>
    </row>
    <row r="2370" spans="1:17" x14ac:dyDescent="0.2">
      <c r="A2370" s="167" t="s">
        <v>2736</v>
      </c>
      <c r="B2370" s="167">
        <f t="shared" si="36"/>
        <v>39249</v>
      </c>
      <c r="C2370" s="42">
        <v>7.5807899790502793</v>
      </c>
      <c r="E2370" s="42">
        <v>2.6153846153846154</v>
      </c>
      <c r="F2370" s="45"/>
      <c r="G2370" s="42">
        <v>6.291607527690072</v>
      </c>
      <c r="H2370" s="64"/>
      <c r="I2370" s="64"/>
      <c r="J2370" s="64"/>
      <c r="K2370" s="64"/>
      <c r="L2370" s="64"/>
      <c r="M2370" s="64"/>
      <c r="N2370" s="64"/>
      <c r="O2370" s="64"/>
      <c r="P2370" s="64"/>
      <c r="Q2370" s="64"/>
    </row>
    <row r="2371" spans="1:17" x14ac:dyDescent="0.2">
      <c r="A2371" s="167" t="s">
        <v>2737</v>
      </c>
      <c r="B2371" s="167">
        <f t="shared" si="36"/>
        <v>39250</v>
      </c>
      <c r="C2371" s="42">
        <v>7.5807899790502793</v>
      </c>
      <c r="E2371" s="42">
        <v>2.6153846153846154</v>
      </c>
      <c r="F2371" s="45"/>
      <c r="G2371" s="42">
        <v>6.291607527690072</v>
      </c>
      <c r="H2371" s="64"/>
      <c r="I2371" s="64"/>
      <c r="J2371" s="64"/>
      <c r="K2371" s="64"/>
      <c r="L2371" s="64"/>
      <c r="M2371" s="64"/>
      <c r="N2371" s="64"/>
      <c r="O2371" s="64"/>
      <c r="P2371" s="64"/>
      <c r="Q2371" s="64"/>
    </row>
    <row r="2372" spans="1:17" x14ac:dyDescent="0.2">
      <c r="A2372" s="167" t="s">
        <v>2738</v>
      </c>
      <c r="B2372" s="167">
        <f t="shared" si="36"/>
        <v>39251</v>
      </c>
      <c r="C2372" s="42">
        <v>7.5807899790502793</v>
      </c>
      <c r="E2372" s="42">
        <v>2.6153846153846154</v>
      </c>
      <c r="F2372" s="45"/>
      <c r="G2372" s="42">
        <v>6.291607527690072</v>
      </c>
      <c r="H2372" s="64"/>
      <c r="I2372" s="64"/>
      <c r="J2372" s="64"/>
      <c r="K2372" s="64"/>
      <c r="L2372" s="64"/>
      <c r="M2372" s="64"/>
      <c r="N2372" s="64"/>
      <c r="O2372" s="64"/>
      <c r="P2372" s="64"/>
      <c r="Q2372" s="64"/>
    </row>
    <row r="2373" spans="1:17" x14ac:dyDescent="0.2">
      <c r="A2373" s="167" t="s">
        <v>2739</v>
      </c>
      <c r="B2373" s="167">
        <f t="shared" si="36"/>
        <v>39252</v>
      </c>
      <c r="C2373" s="42">
        <v>7.6958314532806922</v>
      </c>
      <c r="E2373" s="42">
        <v>2.3859133126934986</v>
      </c>
      <c r="F2373" s="45"/>
      <c r="G2373" s="42">
        <v>6.4944944108132345</v>
      </c>
      <c r="H2373" s="64"/>
      <c r="I2373" s="64"/>
      <c r="J2373" s="64"/>
      <c r="K2373" s="64"/>
      <c r="L2373" s="64"/>
      <c r="M2373" s="64"/>
      <c r="N2373" s="64"/>
      <c r="O2373" s="64"/>
      <c r="P2373" s="64"/>
      <c r="Q2373" s="64"/>
    </row>
    <row r="2374" spans="1:17" x14ac:dyDescent="0.2">
      <c r="A2374" s="167" t="s">
        <v>2740</v>
      </c>
      <c r="B2374" s="167">
        <f t="shared" si="36"/>
        <v>39253</v>
      </c>
      <c r="C2374" s="42">
        <v>7.4562643045774646</v>
      </c>
      <c r="E2374" s="42">
        <v>3.270731707317073</v>
      </c>
      <c r="F2374" s="45"/>
      <c r="G2374" s="42">
        <v>6.3510781572840065</v>
      </c>
      <c r="H2374" s="64"/>
      <c r="I2374" s="64"/>
      <c r="J2374" s="64"/>
      <c r="K2374" s="64"/>
      <c r="L2374" s="64"/>
      <c r="M2374" s="64"/>
      <c r="N2374" s="64"/>
      <c r="O2374" s="64"/>
      <c r="P2374" s="64"/>
      <c r="Q2374" s="64"/>
    </row>
    <row r="2375" spans="1:17" x14ac:dyDescent="0.2">
      <c r="A2375" s="167" t="s">
        <v>2741</v>
      </c>
      <c r="B2375" s="167">
        <f t="shared" si="36"/>
        <v>39254</v>
      </c>
      <c r="C2375" s="42">
        <v>7.3912432475373375</v>
      </c>
      <c r="E2375" s="42">
        <v>3.72</v>
      </c>
      <c r="F2375" s="45"/>
      <c r="G2375" s="42">
        <v>6.2761300396110391</v>
      </c>
      <c r="H2375" s="64"/>
      <c r="I2375" s="64"/>
      <c r="J2375" s="64"/>
      <c r="K2375" s="64"/>
      <c r="L2375" s="64"/>
      <c r="M2375" s="64"/>
      <c r="N2375" s="64"/>
      <c r="O2375" s="64"/>
      <c r="P2375" s="64"/>
      <c r="Q2375" s="64"/>
    </row>
    <row r="2376" spans="1:17" x14ac:dyDescent="0.2">
      <c r="A2376" s="167" t="s">
        <v>2742</v>
      </c>
      <c r="B2376" s="167">
        <f t="shared" si="36"/>
        <v>39255</v>
      </c>
      <c r="C2376" s="42">
        <v>7.2402094818081588</v>
      </c>
      <c r="E2376" s="42">
        <v>3.8763157894736842</v>
      </c>
      <c r="F2376" s="45"/>
      <c r="G2376" s="42">
        <v>6.0805472150160496</v>
      </c>
      <c r="H2376" s="64"/>
      <c r="I2376" s="64"/>
      <c r="J2376" s="64"/>
      <c r="K2376" s="64"/>
      <c r="L2376" s="64"/>
      <c r="M2376" s="64"/>
      <c r="N2376" s="64"/>
      <c r="O2376" s="64"/>
      <c r="P2376" s="64"/>
      <c r="Q2376" s="64"/>
    </row>
    <row r="2377" spans="1:17" x14ac:dyDescent="0.2">
      <c r="A2377" s="167" t="s">
        <v>2743</v>
      </c>
      <c r="B2377" s="167">
        <f t="shared" si="36"/>
        <v>39256</v>
      </c>
      <c r="C2377" s="42">
        <v>7.0269097709209909</v>
      </c>
      <c r="E2377" s="42">
        <v>3.875</v>
      </c>
      <c r="F2377" s="45"/>
      <c r="G2377" s="42">
        <v>6.3664058503625576</v>
      </c>
      <c r="H2377" s="64"/>
      <c r="I2377" s="64"/>
      <c r="J2377" s="64"/>
      <c r="K2377" s="64"/>
      <c r="L2377" s="64"/>
      <c r="M2377" s="64"/>
      <c r="N2377" s="64"/>
      <c r="O2377" s="64"/>
      <c r="P2377" s="64"/>
      <c r="Q2377" s="64"/>
    </row>
    <row r="2378" spans="1:17" x14ac:dyDescent="0.2">
      <c r="A2378" s="167" t="s">
        <v>2744</v>
      </c>
      <c r="B2378" s="167">
        <f t="shared" si="36"/>
        <v>39257</v>
      </c>
      <c r="C2378" s="42">
        <v>7.0269097709209909</v>
      </c>
      <c r="E2378" s="42">
        <v>3.875</v>
      </c>
      <c r="F2378" s="45"/>
      <c r="G2378" s="42">
        <v>6.3664058503625576</v>
      </c>
      <c r="H2378" s="64"/>
      <c r="I2378" s="64"/>
      <c r="J2378" s="64"/>
      <c r="K2378" s="64"/>
      <c r="L2378" s="64"/>
      <c r="M2378" s="64"/>
      <c r="N2378" s="64"/>
      <c r="O2378" s="64"/>
      <c r="P2378" s="64"/>
      <c r="Q2378" s="64"/>
    </row>
    <row r="2379" spans="1:17" x14ac:dyDescent="0.2">
      <c r="A2379" s="167" t="s">
        <v>2745</v>
      </c>
      <c r="B2379" s="167">
        <f t="shared" si="36"/>
        <v>39258</v>
      </c>
      <c r="C2379" s="42">
        <v>7.0269097709209909</v>
      </c>
      <c r="E2379" s="42">
        <v>3.875</v>
      </c>
      <c r="F2379" s="45"/>
      <c r="G2379" s="42">
        <v>6.3664058503625576</v>
      </c>
      <c r="H2379" s="64"/>
      <c r="I2379" s="64"/>
      <c r="J2379" s="64"/>
      <c r="K2379" s="64"/>
      <c r="L2379" s="64"/>
      <c r="M2379" s="64"/>
      <c r="N2379" s="64"/>
      <c r="O2379" s="64"/>
      <c r="P2379" s="64"/>
      <c r="Q2379" s="64"/>
    </row>
    <row r="2380" spans="1:17" x14ac:dyDescent="0.2">
      <c r="A2380" s="167" t="s">
        <v>2746</v>
      </c>
      <c r="B2380" s="167">
        <f t="shared" si="36"/>
        <v>39259</v>
      </c>
      <c r="C2380" s="42">
        <v>6.7911652115513768</v>
      </c>
      <c r="E2380" s="42">
        <v>3.4596268656716416</v>
      </c>
      <c r="F2380" s="45"/>
      <c r="G2380" s="42">
        <v>6.2261042312253725</v>
      </c>
      <c r="H2380" s="64"/>
      <c r="I2380" s="64"/>
      <c r="J2380" s="64"/>
      <c r="K2380" s="64"/>
      <c r="L2380" s="64"/>
      <c r="M2380" s="64"/>
      <c r="N2380" s="64"/>
      <c r="O2380" s="64"/>
      <c r="P2380" s="64"/>
      <c r="Q2380" s="64"/>
    </row>
    <row r="2381" spans="1:17" x14ac:dyDescent="0.2">
      <c r="A2381" s="167" t="s">
        <v>2747</v>
      </c>
      <c r="B2381" s="167">
        <f t="shared" si="36"/>
        <v>39260</v>
      </c>
      <c r="C2381" s="42">
        <v>6.8936242523110387</v>
      </c>
      <c r="E2381" s="42">
        <v>2.9639252336448596</v>
      </c>
      <c r="F2381" s="45"/>
      <c r="G2381" s="42">
        <v>6.2144163425681933</v>
      </c>
      <c r="H2381" s="64"/>
      <c r="I2381" s="64"/>
      <c r="J2381" s="64"/>
      <c r="K2381" s="64"/>
      <c r="L2381" s="64"/>
      <c r="M2381" s="64"/>
      <c r="N2381" s="64"/>
      <c r="O2381" s="64"/>
      <c r="P2381" s="64"/>
      <c r="Q2381" s="64"/>
    </row>
    <row r="2382" spans="1:17" x14ac:dyDescent="0.2">
      <c r="A2382" s="167" t="s">
        <v>2748</v>
      </c>
      <c r="B2382" s="167">
        <f t="shared" si="36"/>
        <v>39261</v>
      </c>
      <c r="C2382" s="42">
        <v>6.754771651680076</v>
      </c>
      <c r="E2382" s="42">
        <v>3.580132450331126</v>
      </c>
      <c r="F2382" s="45"/>
      <c r="G2382" s="42">
        <v>6.1690311640452471</v>
      </c>
      <c r="H2382" s="64"/>
      <c r="I2382" s="64"/>
      <c r="J2382" s="64"/>
      <c r="K2382" s="64"/>
      <c r="L2382" s="64"/>
      <c r="M2382" s="64"/>
      <c r="N2382" s="64"/>
      <c r="O2382" s="64"/>
      <c r="P2382" s="64"/>
      <c r="Q2382" s="64"/>
    </row>
    <row r="2383" spans="1:17" x14ac:dyDescent="0.2">
      <c r="A2383" s="167" t="s">
        <v>2749</v>
      </c>
      <c r="B2383" s="167">
        <f t="shared" si="36"/>
        <v>39262</v>
      </c>
      <c r="C2383" s="42">
        <v>6.8046357878068093</v>
      </c>
      <c r="E2383" s="42">
        <v>3.9708333333333332</v>
      </c>
      <c r="F2383" s="45"/>
      <c r="G2383" s="42">
        <v>6.1382409033713223</v>
      </c>
      <c r="H2383" s="64"/>
      <c r="I2383" s="64"/>
      <c r="J2383" s="64"/>
      <c r="K2383" s="64"/>
      <c r="L2383" s="64"/>
      <c r="M2383" s="64"/>
      <c r="N2383" s="64"/>
      <c r="O2383" s="64"/>
      <c r="P2383" s="64"/>
      <c r="Q2383" s="64"/>
    </row>
    <row r="2384" spans="1:17" x14ac:dyDescent="0.2">
      <c r="A2384" s="167" t="s">
        <v>2750</v>
      </c>
      <c r="B2384" s="167">
        <f t="shared" si="36"/>
        <v>39263</v>
      </c>
      <c r="C2384" s="42">
        <v>6.8046357878068093</v>
      </c>
      <c r="E2384" s="42">
        <v>3.9708333333333332</v>
      </c>
      <c r="F2384" s="45"/>
      <c r="G2384" s="42">
        <v>6.1382409033713223</v>
      </c>
      <c r="H2384" s="64"/>
      <c r="I2384" s="64"/>
      <c r="J2384" s="64"/>
      <c r="K2384" s="64"/>
      <c r="L2384" s="64"/>
      <c r="M2384" s="64"/>
      <c r="N2384" s="64"/>
      <c r="O2384" s="64"/>
      <c r="P2384" s="64"/>
      <c r="Q2384" s="64"/>
    </row>
    <row r="2385" spans="1:17" s="263" customFormat="1" x14ac:dyDescent="0.2">
      <c r="A2385" s="168" t="s">
        <v>2751</v>
      </c>
      <c r="B2385" s="513">
        <f t="shared" si="36"/>
        <v>39264</v>
      </c>
      <c r="C2385" s="511">
        <v>6.3703789561354807</v>
      </c>
      <c r="E2385" s="102">
        <v>4.2041666666666666</v>
      </c>
      <c r="F2385" s="267"/>
      <c r="G2385" s="102">
        <v>5.9608090871754387</v>
      </c>
      <c r="H2385" s="512"/>
      <c r="I2385" s="512"/>
      <c r="J2385" s="512"/>
      <c r="K2385" s="512"/>
      <c r="L2385" s="512"/>
      <c r="M2385" s="512"/>
      <c r="N2385" s="512"/>
      <c r="O2385" s="512"/>
      <c r="P2385" s="512"/>
      <c r="Q2385" s="512"/>
    </row>
    <row r="2386" spans="1:17" x14ac:dyDescent="0.2">
      <c r="A2386" s="167" t="s">
        <v>558</v>
      </c>
      <c r="B2386" s="167">
        <f t="shared" si="36"/>
        <v>39265</v>
      </c>
      <c r="C2386" s="42">
        <v>6.3703789561354807</v>
      </c>
      <c r="E2386" s="42">
        <v>4.2041666666666666</v>
      </c>
      <c r="F2386" s="45"/>
      <c r="G2386" s="42">
        <v>5.9608090871754387</v>
      </c>
      <c r="H2386" s="64"/>
      <c r="I2386" s="64"/>
      <c r="J2386" s="64"/>
      <c r="K2386" s="64"/>
      <c r="L2386" s="64"/>
      <c r="M2386" s="64"/>
      <c r="N2386" s="64"/>
      <c r="O2386" s="64"/>
      <c r="P2386" s="64"/>
      <c r="Q2386" s="64"/>
    </row>
    <row r="2387" spans="1:17" x14ac:dyDescent="0.2">
      <c r="A2387" s="167" t="s">
        <v>559</v>
      </c>
      <c r="B2387" s="167">
        <f t="shared" si="36"/>
        <v>39266</v>
      </c>
      <c r="C2387" s="42">
        <v>6.2454532736429771</v>
      </c>
      <c r="E2387" s="42">
        <v>4.4983269961977186</v>
      </c>
      <c r="F2387" s="45"/>
      <c r="G2387" s="42">
        <v>5.7080124641323451</v>
      </c>
      <c r="H2387" s="64"/>
      <c r="I2387" s="64"/>
      <c r="J2387" s="64"/>
      <c r="K2387" s="64"/>
      <c r="L2387" s="64"/>
      <c r="M2387" s="64"/>
      <c r="N2387" s="64"/>
      <c r="O2387" s="64"/>
      <c r="P2387" s="64"/>
      <c r="Q2387" s="64"/>
    </row>
    <row r="2388" spans="1:17" x14ac:dyDescent="0.2">
      <c r="A2388" s="167" t="s">
        <v>560</v>
      </c>
      <c r="B2388" s="167">
        <f t="shared" si="36"/>
        <v>39267</v>
      </c>
      <c r="C2388" s="42">
        <v>6.3781287151348875</v>
      </c>
      <c r="E2388" s="42">
        <v>4.50875</v>
      </c>
      <c r="F2388" s="45"/>
      <c r="G2388" s="42">
        <v>5.9217319628607754</v>
      </c>
      <c r="H2388" s="64"/>
      <c r="I2388" s="64"/>
      <c r="J2388" s="64"/>
      <c r="K2388" s="64"/>
      <c r="L2388" s="64"/>
      <c r="M2388" s="64"/>
      <c r="N2388" s="64"/>
      <c r="O2388" s="64"/>
      <c r="P2388" s="64"/>
      <c r="Q2388" s="64"/>
    </row>
    <row r="2389" spans="1:17" x14ac:dyDescent="0.2">
      <c r="A2389" s="167" t="s">
        <v>561</v>
      </c>
      <c r="B2389" s="167">
        <f t="shared" si="36"/>
        <v>39268</v>
      </c>
      <c r="C2389" s="42">
        <v>6.3781287151348875</v>
      </c>
      <c r="E2389" s="42">
        <v>4.50875</v>
      </c>
      <c r="F2389" s="45"/>
      <c r="G2389" s="42">
        <v>5.9217319628607754</v>
      </c>
      <c r="H2389" s="64"/>
      <c r="I2389" s="64"/>
      <c r="J2389" s="64"/>
      <c r="K2389" s="64"/>
      <c r="L2389" s="64"/>
      <c r="M2389" s="64"/>
      <c r="N2389" s="64"/>
      <c r="O2389" s="64"/>
      <c r="P2389" s="64"/>
      <c r="Q2389" s="64"/>
    </row>
    <row r="2390" spans="1:17" x14ac:dyDescent="0.2">
      <c r="A2390" s="167" t="s">
        <v>562</v>
      </c>
      <c r="B2390" s="167">
        <f t="shared" si="36"/>
        <v>39269</v>
      </c>
      <c r="C2390" s="42">
        <v>6.2742072649572647</v>
      </c>
      <c r="E2390" s="42">
        <v>4.287445652173913</v>
      </c>
      <c r="F2390" s="45"/>
      <c r="G2390" s="42">
        <v>5.709768096054888</v>
      </c>
      <c r="H2390" s="64"/>
      <c r="I2390" s="64"/>
      <c r="J2390" s="64"/>
      <c r="K2390" s="64"/>
      <c r="L2390" s="64"/>
      <c r="M2390" s="64"/>
      <c r="N2390" s="64"/>
      <c r="O2390" s="64"/>
      <c r="P2390" s="64"/>
      <c r="Q2390" s="64"/>
    </row>
    <row r="2391" spans="1:17" x14ac:dyDescent="0.2">
      <c r="A2391" s="167" t="s">
        <v>563</v>
      </c>
      <c r="B2391" s="167">
        <f t="shared" si="36"/>
        <v>39270</v>
      </c>
      <c r="C2391" s="42">
        <v>6.1467787474332649</v>
      </c>
      <c r="E2391" s="42">
        <v>3.5238709677419355</v>
      </c>
      <c r="F2391" s="45"/>
      <c r="G2391" s="42">
        <v>5.5785733938792799</v>
      </c>
      <c r="H2391" s="64"/>
      <c r="I2391" s="64"/>
      <c r="J2391" s="64"/>
      <c r="K2391" s="64"/>
      <c r="L2391" s="64"/>
      <c r="M2391" s="64"/>
      <c r="N2391" s="64"/>
      <c r="O2391" s="64"/>
      <c r="P2391" s="64"/>
      <c r="Q2391" s="64"/>
    </row>
    <row r="2392" spans="1:17" x14ac:dyDescent="0.2">
      <c r="A2392" s="167" t="s">
        <v>564</v>
      </c>
      <c r="B2392" s="167">
        <f t="shared" si="36"/>
        <v>39271</v>
      </c>
      <c r="C2392" s="42">
        <v>6.1467787474332649</v>
      </c>
      <c r="E2392" s="42">
        <v>3.5238709677419355</v>
      </c>
      <c r="F2392" s="45"/>
      <c r="G2392" s="42">
        <v>5.5785733938792799</v>
      </c>
      <c r="H2392" s="64"/>
      <c r="I2392" s="64"/>
      <c r="J2392" s="64"/>
      <c r="K2392" s="64"/>
      <c r="L2392" s="64"/>
      <c r="M2392" s="64"/>
      <c r="N2392" s="64"/>
      <c r="O2392" s="64"/>
      <c r="P2392" s="64"/>
      <c r="Q2392" s="64"/>
    </row>
    <row r="2393" spans="1:17" x14ac:dyDescent="0.2">
      <c r="A2393" s="167" t="s">
        <v>565</v>
      </c>
      <c r="B2393" s="167">
        <f t="shared" ref="B2393:B2456" si="37">A2393+1</f>
        <v>39272</v>
      </c>
      <c r="C2393" s="42">
        <v>6.1467787474332649</v>
      </c>
      <c r="E2393" s="42">
        <v>3.5238709677419355</v>
      </c>
      <c r="F2393" s="45"/>
      <c r="G2393" s="42">
        <v>5.5785733938792799</v>
      </c>
      <c r="H2393" s="64"/>
      <c r="I2393" s="64"/>
      <c r="J2393" s="64"/>
      <c r="K2393" s="64"/>
      <c r="L2393" s="64"/>
      <c r="M2393" s="64"/>
      <c r="N2393" s="64"/>
      <c r="O2393" s="64"/>
      <c r="P2393" s="64"/>
      <c r="Q2393" s="64"/>
    </row>
    <row r="2394" spans="1:17" x14ac:dyDescent="0.2">
      <c r="A2394" s="167" t="s">
        <v>568</v>
      </c>
      <c r="B2394" s="167">
        <f t="shared" si="37"/>
        <v>39273</v>
      </c>
      <c r="C2394" s="42">
        <v>6.4436536010197578</v>
      </c>
      <c r="E2394" s="42">
        <v>3.4744144144144142</v>
      </c>
      <c r="F2394" s="45"/>
      <c r="G2394" s="42">
        <v>5.6873246099290782</v>
      </c>
      <c r="H2394" s="64"/>
      <c r="I2394" s="64"/>
      <c r="J2394" s="64"/>
      <c r="K2394" s="64"/>
      <c r="L2394" s="64"/>
      <c r="M2394" s="64"/>
      <c r="N2394" s="64"/>
      <c r="O2394" s="64"/>
      <c r="P2394" s="64"/>
      <c r="Q2394" s="64"/>
    </row>
    <row r="2395" spans="1:17" x14ac:dyDescent="0.2">
      <c r="A2395" s="167" t="s">
        <v>569</v>
      </c>
      <c r="B2395" s="167">
        <f t="shared" si="37"/>
        <v>39274</v>
      </c>
      <c r="C2395" s="42">
        <v>6.4482816951566955</v>
      </c>
      <c r="E2395" s="42"/>
      <c r="F2395" s="45"/>
      <c r="G2395" s="42">
        <v>5.7463321691195599</v>
      </c>
      <c r="H2395" s="64"/>
      <c r="I2395" s="64"/>
      <c r="J2395" s="64"/>
      <c r="K2395" s="64"/>
      <c r="L2395" s="64"/>
      <c r="M2395" s="64"/>
      <c r="N2395" s="64"/>
      <c r="O2395" s="64"/>
      <c r="P2395" s="64"/>
      <c r="Q2395" s="64"/>
    </row>
    <row r="2396" spans="1:17" x14ac:dyDescent="0.2">
      <c r="A2396" s="167" t="s">
        <v>570</v>
      </c>
      <c r="B2396" s="167">
        <f t="shared" si="37"/>
        <v>39275</v>
      </c>
      <c r="C2396" s="42">
        <v>6.6429157797195497</v>
      </c>
      <c r="E2396" s="42">
        <v>4.0109090909090908</v>
      </c>
      <c r="F2396" s="45"/>
      <c r="G2396" s="42">
        <v>5.9685649926023343</v>
      </c>
      <c r="H2396" s="64"/>
      <c r="I2396" s="64"/>
      <c r="J2396" s="64"/>
      <c r="K2396" s="64"/>
      <c r="L2396" s="64"/>
      <c r="M2396" s="64"/>
      <c r="N2396" s="64"/>
      <c r="O2396" s="64"/>
      <c r="P2396" s="64"/>
      <c r="Q2396" s="64"/>
    </row>
    <row r="2397" spans="1:17" x14ac:dyDescent="0.2">
      <c r="A2397" s="167" t="s">
        <v>571</v>
      </c>
      <c r="B2397" s="167">
        <f t="shared" si="37"/>
        <v>39276</v>
      </c>
      <c r="C2397" s="42">
        <v>6.2580008595092984</v>
      </c>
      <c r="E2397" s="42">
        <v>3.7094736842105265</v>
      </c>
      <c r="F2397" s="45"/>
      <c r="G2397" s="42">
        <v>5.6480510374432811</v>
      </c>
      <c r="H2397" s="64"/>
      <c r="I2397" s="64"/>
      <c r="J2397" s="64"/>
      <c r="K2397" s="64"/>
      <c r="L2397" s="64"/>
      <c r="M2397" s="64"/>
      <c r="N2397" s="64"/>
      <c r="O2397" s="64"/>
      <c r="P2397" s="64"/>
      <c r="Q2397" s="64"/>
    </row>
    <row r="2398" spans="1:17" x14ac:dyDescent="0.2">
      <c r="A2398" s="167" t="s">
        <v>572</v>
      </c>
      <c r="B2398" s="167">
        <f t="shared" si="37"/>
        <v>39277</v>
      </c>
      <c r="C2398" s="42">
        <v>6.2686012485368705</v>
      </c>
      <c r="E2398" s="42"/>
      <c r="F2398" s="45"/>
      <c r="G2398" s="42">
        <v>5.7119827687989568</v>
      </c>
      <c r="H2398" s="64"/>
      <c r="I2398" s="64"/>
      <c r="J2398" s="64"/>
      <c r="K2398" s="64"/>
      <c r="L2398" s="64"/>
      <c r="M2398" s="64"/>
      <c r="N2398" s="64"/>
      <c r="O2398" s="64"/>
      <c r="P2398" s="64"/>
      <c r="Q2398" s="64"/>
    </row>
    <row r="2399" spans="1:17" x14ac:dyDescent="0.2">
      <c r="A2399" s="167" t="s">
        <v>573</v>
      </c>
      <c r="B2399" s="167">
        <f t="shared" si="37"/>
        <v>39278</v>
      </c>
      <c r="C2399" s="42">
        <v>6.2686012485368705</v>
      </c>
      <c r="E2399" s="42"/>
      <c r="F2399" s="45"/>
      <c r="G2399" s="42">
        <v>5.7119827687989568</v>
      </c>
      <c r="H2399" s="64"/>
      <c r="I2399" s="64"/>
      <c r="J2399" s="64"/>
      <c r="K2399" s="64"/>
      <c r="L2399" s="64"/>
      <c r="M2399" s="64"/>
      <c r="N2399" s="64"/>
      <c r="O2399" s="64"/>
      <c r="P2399" s="64"/>
      <c r="Q2399" s="64"/>
    </row>
    <row r="2400" spans="1:17" x14ac:dyDescent="0.2">
      <c r="A2400" s="167" t="s">
        <v>574</v>
      </c>
      <c r="B2400" s="167">
        <f t="shared" si="37"/>
        <v>39279</v>
      </c>
      <c r="C2400" s="42">
        <v>6.2686012485368705</v>
      </c>
      <c r="E2400" s="42"/>
      <c r="F2400" s="45"/>
      <c r="G2400" s="42">
        <v>5.7119827687989568</v>
      </c>
      <c r="H2400" s="64"/>
      <c r="I2400" s="64"/>
      <c r="J2400" s="64"/>
      <c r="K2400" s="64"/>
      <c r="L2400" s="64"/>
      <c r="M2400" s="64"/>
      <c r="N2400" s="64"/>
      <c r="O2400" s="64"/>
      <c r="P2400" s="64"/>
      <c r="Q2400" s="64"/>
    </row>
    <row r="2401" spans="1:17" x14ac:dyDescent="0.2">
      <c r="A2401" s="167" t="s">
        <v>575</v>
      </c>
      <c r="B2401" s="167">
        <f t="shared" si="37"/>
        <v>39280</v>
      </c>
      <c r="C2401" s="42">
        <v>6.319329811979066</v>
      </c>
      <c r="E2401" s="42">
        <v>3.0394999999999999</v>
      </c>
      <c r="F2401" s="45"/>
      <c r="G2401" s="42">
        <v>5.6331864908112301</v>
      </c>
      <c r="H2401" s="64"/>
      <c r="I2401" s="64"/>
      <c r="J2401" s="64"/>
      <c r="K2401" s="64"/>
      <c r="L2401" s="64"/>
      <c r="M2401" s="64"/>
      <c r="N2401" s="64"/>
      <c r="O2401" s="64"/>
      <c r="P2401" s="64"/>
      <c r="Q2401" s="64"/>
    </row>
    <row r="2402" spans="1:17" x14ac:dyDescent="0.2">
      <c r="A2402" s="167" t="s">
        <v>576</v>
      </c>
      <c r="B2402" s="167">
        <f t="shared" si="37"/>
        <v>39281</v>
      </c>
      <c r="C2402" s="42">
        <v>6.3368918765587043</v>
      </c>
      <c r="E2402" s="42">
        <v>3.1145188582272474</v>
      </c>
      <c r="F2402" s="45"/>
      <c r="G2402" s="42">
        <v>5.6203929604205296</v>
      </c>
      <c r="H2402" s="64"/>
      <c r="I2402" s="64"/>
      <c r="J2402" s="64"/>
      <c r="K2402" s="64"/>
      <c r="L2402" s="64"/>
      <c r="M2402" s="64"/>
      <c r="N2402" s="64"/>
      <c r="O2402" s="64"/>
      <c r="P2402" s="64"/>
      <c r="Q2402" s="64"/>
    </row>
    <row r="2403" spans="1:17" x14ac:dyDescent="0.2">
      <c r="A2403" s="167" t="s">
        <v>577</v>
      </c>
      <c r="B2403" s="167">
        <f t="shared" si="37"/>
        <v>39282</v>
      </c>
      <c r="C2403" s="42">
        <v>6.2575978552278819</v>
      </c>
      <c r="E2403" s="42">
        <v>3.1282352941176472</v>
      </c>
      <c r="F2403" s="45"/>
      <c r="G2403" s="42">
        <v>5.6442227828683347</v>
      </c>
      <c r="H2403" s="64"/>
      <c r="I2403" s="64"/>
      <c r="J2403" s="64"/>
      <c r="K2403" s="64"/>
      <c r="L2403" s="64"/>
      <c r="M2403" s="64"/>
      <c r="N2403" s="64"/>
      <c r="O2403" s="64"/>
      <c r="P2403" s="64"/>
      <c r="Q2403" s="64"/>
    </row>
    <row r="2404" spans="1:17" x14ac:dyDescent="0.2">
      <c r="A2404" s="167" t="s">
        <v>578</v>
      </c>
      <c r="B2404" s="167">
        <f t="shared" si="37"/>
        <v>39283</v>
      </c>
      <c r="C2404" s="42">
        <v>6.5040209873598851</v>
      </c>
      <c r="E2404" s="42">
        <v>3.7714285714285714</v>
      </c>
      <c r="F2404" s="45"/>
      <c r="G2404" s="42">
        <v>5.8794280334539835</v>
      </c>
      <c r="H2404" s="64"/>
      <c r="I2404" s="64"/>
      <c r="J2404" s="64"/>
      <c r="K2404" s="64"/>
      <c r="L2404" s="64"/>
      <c r="M2404" s="64"/>
      <c r="N2404" s="64"/>
      <c r="O2404" s="64"/>
      <c r="P2404" s="64"/>
      <c r="Q2404" s="64"/>
    </row>
    <row r="2405" spans="1:17" x14ac:dyDescent="0.2">
      <c r="A2405" s="167" t="s">
        <v>579</v>
      </c>
      <c r="B2405" s="167">
        <f t="shared" si="37"/>
        <v>39284</v>
      </c>
      <c r="C2405" s="42">
        <v>6.4445009630240522</v>
      </c>
      <c r="E2405" s="42">
        <v>3.6</v>
      </c>
      <c r="F2405" s="45"/>
      <c r="G2405" s="42">
        <v>5.7807812512548695</v>
      </c>
      <c r="H2405" s="64"/>
      <c r="I2405" s="64"/>
      <c r="J2405" s="64"/>
      <c r="K2405" s="64"/>
      <c r="L2405" s="64"/>
      <c r="M2405" s="64"/>
      <c r="N2405" s="64"/>
      <c r="O2405" s="64"/>
      <c r="P2405" s="64"/>
      <c r="Q2405" s="64"/>
    </row>
    <row r="2406" spans="1:17" x14ac:dyDescent="0.2">
      <c r="A2406" s="167" t="s">
        <v>580</v>
      </c>
      <c r="B2406" s="167">
        <f t="shared" si="37"/>
        <v>39285</v>
      </c>
      <c r="C2406" s="42">
        <v>6.4445009630240522</v>
      </c>
      <c r="E2406" s="42">
        <v>3.6</v>
      </c>
      <c r="F2406" s="45"/>
      <c r="G2406" s="42">
        <v>5.7807812512548695</v>
      </c>
      <c r="H2406" s="64"/>
      <c r="I2406" s="64"/>
      <c r="J2406" s="64"/>
      <c r="K2406" s="64"/>
      <c r="L2406" s="64"/>
      <c r="M2406" s="64"/>
      <c r="N2406" s="64"/>
      <c r="O2406" s="64"/>
      <c r="P2406" s="64"/>
      <c r="Q2406" s="64"/>
    </row>
    <row r="2407" spans="1:17" x14ac:dyDescent="0.2">
      <c r="A2407" s="167" t="s">
        <v>581</v>
      </c>
      <c r="B2407" s="167">
        <f t="shared" si="37"/>
        <v>39286</v>
      </c>
      <c r="C2407" s="42">
        <v>6.4445009630240522</v>
      </c>
      <c r="E2407" s="42">
        <v>3.6</v>
      </c>
      <c r="F2407" s="45"/>
      <c r="G2407" s="42">
        <v>5.7807812512548695</v>
      </c>
      <c r="H2407" s="64"/>
      <c r="I2407" s="64"/>
      <c r="J2407" s="64"/>
      <c r="K2407" s="64"/>
      <c r="L2407" s="64"/>
      <c r="M2407" s="64"/>
      <c r="N2407" s="64"/>
      <c r="O2407" s="64"/>
      <c r="P2407" s="64"/>
      <c r="Q2407" s="64"/>
    </row>
    <row r="2408" spans="1:17" x14ac:dyDescent="0.2">
      <c r="A2408" s="167" t="s">
        <v>582</v>
      </c>
      <c r="B2408" s="167">
        <f t="shared" si="37"/>
        <v>39287</v>
      </c>
      <c r="C2408" s="42">
        <v>5.9662401725224168</v>
      </c>
      <c r="E2408" s="42">
        <v>3.6861445081091584</v>
      </c>
      <c r="F2408" s="45"/>
      <c r="G2408" s="42">
        <v>5.33824042267337</v>
      </c>
      <c r="H2408" s="64"/>
      <c r="I2408" s="64"/>
      <c r="J2408" s="64"/>
      <c r="K2408" s="64"/>
      <c r="L2408" s="64"/>
      <c r="M2408" s="64"/>
      <c r="N2408" s="64"/>
      <c r="O2408" s="64"/>
      <c r="P2408" s="64"/>
      <c r="Q2408" s="64"/>
    </row>
    <row r="2409" spans="1:17" x14ac:dyDescent="0.2">
      <c r="A2409" s="167" t="s">
        <v>583</v>
      </c>
      <c r="B2409" s="167">
        <f t="shared" si="37"/>
        <v>39288</v>
      </c>
      <c r="C2409" s="42">
        <v>5.6485394599796566</v>
      </c>
      <c r="E2409" s="42">
        <v>3.9960325260325256</v>
      </c>
      <c r="F2409" s="45"/>
      <c r="G2409" s="42">
        <v>5.0806798029169924</v>
      </c>
      <c r="H2409" s="64"/>
      <c r="I2409" s="64"/>
      <c r="J2409" s="64"/>
      <c r="K2409" s="64"/>
      <c r="L2409" s="64"/>
      <c r="M2409" s="64"/>
      <c r="N2409" s="64"/>
      <c r="O2409" s="64"/>
      <c r="P2409" s="64"/>
      <c r="Q2409" s="64"/>
    </row>
    <row r="2410" spans="1:17" x14ac:dyDescent="0.2">
      <c r="A2410" s="167" t="s">
        <v>584</v>
      </c>
      <c r="B2410" s="167">
        <f t="shared" si="37"/>
        <v>39289</v>
      </c>
      <c r="C2410" s="42">
        <v>5.5713002580090301</v>
      </c>
      <c r="E2410" s="42">
        <v>3.7039071657419709</v>
      </c>
      <c r="F2410" s="45"/>
      <c r="G2410" s="42">
        <v>4.9990366048546067</v>
      </c>
      <c r="H2410" s="64"/>
      <c r="I2410" s="64"/>
      <c r="J2410" s="64"/>
      <c r="K2410" s="64"/>
      <c r="L2410" s="64"/>
      <c r="M2410" s="64"/>
      <c r="N2410" s="64"/>
      <c r="O2410" s="64"/>
      <c r="P2410" s="64"/>
      <c r="Q2410" s="64"/>
    </row>
    <row r="2411" spans="1:17" x14ac:dyDescent="0.2">
      <c r="A2411" s="167" t="s">
        <v>585</v>
      </c>
      <c r="B2411" s="167">
        <f t="shared" si="37"/>
        <v>39290</v>
      </c>
      <c r="C2411" s="42">
        <v>5.8415298596240781</v>
      </c>
      <c r="E2411" s="42">
        <v>3.8040711876235895</v>
      </c>
      <c r="F2411" s="45"/>
      <c r="G2411" s="42">
        <v>5.1640618021009894</v>
      </c>
      <c r="H2411" s="64"/>
      <c r="I2411" s="64"/>
      <c r="J2411" s="64"/>
      <c r="K2411" s="64"/>
      <c r="L2411" s="64"/>
      <c r="M2411" s="64"/>
      <c r="N2411" s="64"/>
      <c r="O2411" s="64"/>
      <c r="P2411" s="64"/>
      <c r="Q2411" s="64"/>
    </row>
    <row r="2412" spans="1:17" x14ac:dyDescent="0.2">
      <c r="A2412" s="167" t="s">
        <v>586</v>
      </c>
      <c r="B2412" s="167">
        <f t="shared" si="37"/>
        <v>39291</v>
      </c>
      <c r="C2412" s="42">
        <v>5.8041273122959742</v>
      </c>
      <c r="E2412" s="42">
        <v>3.5709284284284286</v>
      </c>
      <c r="F2412" s="45"/>
      <c r="G2412" s="42">
        <v>5.1773020062026092</v>
      </c>
      <c r="H2412" s="64"/>
      <c r="I2412" s="64"/>
      <c r="J2412" s="64"/>
      <c r="K2412" s="64"/>
      <c r="L2412" s="64"/>
      <c r="M2412" s="64"/>
      <c r="N2412" s="64"/>
      <c r="O2412" s="64"/>
      <c r="P2412" s="64"/>
      <c r="Q2412" s="64"/>
    </row>
    <row r="2413" spans="1:17" x14ac:dyDescent="0.2">
      <c r="A2413" s="167" t="s">
        <v>587</v>
      </c>
      <c r="B2413" s="167">
        <f t="shared" si="37"/>
        <v>39292</v>
      </c>
      <c r="C2413" s="42">
        <v>5.8041273122959742</v>
      </c>
      <c r="E2413" s="42">
        <v>3.5709284284284286</v>
      </c>
      <c r="F2413" s="45"/>
      <c r="G2413" s="42">
        <v>5.1773020062026092</v>
      </c>
      <c r="H2413" s="64"/>
      <c r="I2413" s="64"/>
      <c r="J2413" s="64"/>
      <c r="K2413" s="64"/>
      <c r="L2413" s="64"/>
      <c r="M2413" s="64"/>
      <c r="N2413" s="64"/>
      <c r="O2413" s="64"/>
      <c r="P2413" s="64"/>
      <c r="Q2413" s="64"/>
    </row>
    <row r="2414" spans="1:17" x14ac:dyDescent="0.2">
      <c r="A2414" s="167" t="s">
        <v>588</v>
      </c>
      <c r="B2414" s="167">
        <f t="shared" si="37"/>
        <v>39293</v>
      </c>
      <c r="C2414" s="42">
        <v>5.8041273122959742</v>
      </c>
      <c r="E2414" s="42">
        <v>3.5709284284284286</v>
      </c>
      <c r="F2414" s="45"/>
      <c r="G2414" s="42">
        <v>5.1773020062026092</v>
      </c>
      <c r="H2414" s="64"/>
      <c r="I2414" s="64"/>
      <c r="J2414" s="64"/>
      <c r="K2414" s="64"/>
      <c r="L2414" s="64"/>
      <c r="M2414" s="64"/>
      <c r="N2414" s="64"/>
      <c r="O2414" s="64"/>
      <c r="P2414" s="64"/>
      <c r="Q2414" s="64"/>
    </row>
    <row r="2415" spans="1:17" x14ac:dyDescent="0.2">
      <c r="A2415" s="167" t="s">
        <v>589</v>
      </c>
      <c r="B2415" s="167">
        <f t="shared" si="37"/>
        <v>39294</v>
      </c>
      <c r="C2415" s="42">
        <v>6.3184308698727012</v>
      </c>
      <c r="E2415" s="42">
        <v>3.3985680629317572</v>
      </c>
      <c r="F2415" s="45"/>
      <c r="G2415" s="42">
        <v>5.574731976794661</v>
      </c>
      <c r="H2415" s="64"/>
      <c r="I2415" s="64"/>
      <c r="J2415" s="64"/>
      <c r="K2415" s="64"/>
      <c r="L2415" s="64"/>
      <c r="M2415" s="64"/>
      <c r="N2415" s="64"/>
      <c r="O2415" s="64"/>
      <c r="P2415" s="64"/>
      <c r="Q2415" s="64"/>
    </row>
    <row r="2416" spans="1:17" s="263" customFormat="1" x14ac:dyDescent="0.2">
      <c r="A2416" s="168" t="s">
        <v>590</v>
      </c>
      <c r="B2416" s="513">
        <f t="shared" si="37"/>
        <v>39295</v>
      </c>
      <c r="C2416" s="511">
        <v>6.5161423076923075</v>
      </c>
      <c r="E2416" s="102">
        <v>3.6280049288674809</v>
      </c>
      <c r="F2416" s="267"/>
      <c r="G2416" s="102">
        <v>5.5839908564219964</v>
      </c>
      <c r="H2416" s="512"/>
      <c r="I2416" s="512"/>
      <c r="J2416" s="512"/>
      <c r="K2416" s="512"/>
      <c r="L2416" s="512"/>
      <c r="M2416" s="512"/>
      <c r="N2416" s="512"/>
      <c r="O2416" s="512"/>
      <c r="P2416" s="512"/>
      <c r="Q2416" s="512"/>
    </row>
    <row r="2417" spans="1:17" x14ac:dyDescent="0.2">
      <c r="A2417" s="167" t="s">
        <v>591</v>
      </c>
      <c r="B2417" s="167">
        <f t="shared" si="37"/>
        <v>39296</v>
      </c>
      <c r="C2417" s="42">
        <v>6.2050622362869197</v>
      </c>
      <c r="E2417" s="42">
        <v>3.728073394495413</v>
      </c>
      <c r="F2417" s="45"/>
      <c r="G2417" s="42">
        <v>5.5320559672144478</v>
      </c>
      <c r="H2417" s="64"/>
      <c r="I2417" s="64"/>
      <c r="J2417" s="64"/>
      <c r="K2417" s="64"/>
      <c r="L2417" s="64"/>
      <c r="M2417" s="64"/>
      <c r="N2417" s="64"/>
      <c r="O2417" s="64"/>
      <c r="P2417" s="64"/>
      <c r="Q2417" s="64"/>
    </row>
    <row r="2418" spans="1:17" x14ac:dyDescent="0.2">
      <c r="A2418" s="167" t="s">
        <v>592</v>
      </c>
      <c r="B2418" s="167">
        <f t="shared" si="37"/>
        <v>39297</v>
      </c>
      <c r="C2418" s="42">
        <v>6.3546902967498822</v>
      </c>
      <c r="E2418" s="42">
        <v>3.6796137339055792</v>
      </c>
      <c r="F2418" s="45"/>
      <c r="G2418" s="42">
        <v>5.4209420272169346</v>
      </c>
      <c r="H2418" s="64"/>
      <c r="I2418" s="64"/>
      <c r="J2418" s="64"/>
      <c r="K2418" s="64"/>
      <c r="L2418" s="64"/>
      <c r="M2418" s="64"/>
      <c r="N2418" s="64"/>
      <c r="O2418" s="64"/>
      <c r="P2418" s="64"/>
      <c r="Q2418" s="64"/>
    </row>
    <row r="2419" spans="1:17" x14ac:dyDescent="0.2">
      <c r="A2419" s="167" t="s">
        <v>593</v>
      </c>
      <c r="B2419" s="167">
        <f t="shared" si="37"/>
        <v>39298</v>
      </c>
      <c r="C2419" s="42">
        <v>6.1269947365338719</v>
      </c>
      <c r="E2419" s="42">
        <v>3.9080303030303032</v>
      </c>
      <c r="F2419" s="45"/>
      <c r="G2419" s="42">
        <v>5.077660103536493</v>
      </c>
      <c r="H2419" s="64"/>
      <c r="I2419" s="64"/>
      <c r="J2419" s="64"/>
      <c r="K2419" s="64"/>
      <c r="L2419" s="64"/>
      <c r="M2419" s="64"/>
      <c r="N2419" s="64"/>
      <c r="O2419" s="64"/>
      <c r="P2419" s="64"/>
      <c r="Q2419" s="64"/>
    </row>
    <row r="2420" spans="1:17" x14ac:dyDescent="0.2">
      <c r="A2420" s="167" t="s">
        <v>594</v>
      </c>
      <c r="B2420" s="167">
        <f t="shared" si="37"/>
        <v>39299</v>
      </c>
      <c r="C2420" s="42">
        <v>6.1269947365338719</v>
      </c>
      <c r="E2420" s="42">
        <v>3.9080303030303032</v>
      </c>
      <c r="F2420" s="45"/>
      <c r="G2420" s="42">
        <v>5.077660103536493</v>
      </c>
      <c r="H2420" s="64"/>
      <c r="I2420" s="64"/>
      <c r="J2420" s="64"/>
      <c r="K2420" s="64"/>
      <c r="L2420" s="64"/>
      <c r="M2420" s="64"/>
      <c r="N2420" s="64"/>
      <c r="O2420" s="64"/>
      <c r="P2420" s="64"/>
      <c r="Q2420" s="64"/>
    </row>
    <row r="2421" spans="1:17" x14ac:dyDescent="0.2">
      <c r="A2421" s="167" t="s">
        <v>595</v>
      </c>
      <c r="B2421" s="167">
        <f t="shared" si="37"/>
        <v>39300</v>
      </c>
      <c r="C2421" s="42">
        <v>6.1269947365338719</v>
      </c>
      <c r="E2421" s="42">
        <v>3.9080303030303032</v>
      </c>
      <c r="F2421" s="45"/>
      <c r="G2421" s="42">
        <v>5.077660103536493</v>
      </c>
      <c r="H2421" s="64"/>
      <c r="I2421" s="64"/>
      <c r="J2421" s="64"/>
      <c r="K2421" s="64"/>
      <c r="L2421" s="64"/>
      <c r="M2421" s="64"/>
      <c r="N2421" s="64"/>
      <c r="O2421" s="64"/>
      <c r="P2421" s="64"/>
      <c r="Q2421" s="64"/>
    </row>
    <row r="2422" spans="1:17" x14ac:dyDescent="0.2">
      <c r="A2422" s="167" t="s">
        <v>2871</v>
      </c>
      <c r="B2422" s="167">
        <f t="shared" si="37"/>
        <v>39301</v>
      </c>
      <c r="C2422" s="42">
        <v>6.1041096042685634</v>
      </c>
      <c r="E2422" s="42">
        <v>3.7797665369649804</v>
      </c>
      <c r="F2422" s="45"/>
      <c r="G2422" s="42">
        <v>5.2989475997359241</v>
      </c>
      <c r="H2422" s="64"/>
      <c r="I2422" s="64"/>
      <c r="J2422" s="64"/>
      <c r="K2422" s="64"/>
      <c r="L2422" s="64"/>
      <c r="M2422" s="64"/>
      <c r="N2422" s="64"/>
      <c r="O2422" s="64"/>
      <c r="P2422" s="64"/>
      <c r="Q2422" s="64"/>
    </row>
    <row r="2423" spans="1:17" x14ac:dyDescent="0.2">
      <c r="A2423" s="167" t="s">
        <v>2872</v>
      </c>
      <c r="B2423" s="167">
        <f t="shared" si="37"/>
        <v>39302</v>
      </c>
      <c r="C2423" s="42">
        <v>6.3853987012987012</v>
      </c>
      <c r="E2423" s="42">
        <v>4.2477777777777774</v>
      </c>
      <c r="F2423" s="45"/>
      <c r="G2423" s="42">
        <v>5.4972799120234601</v>
      </c>
      <c r="H2423" s="64"/>
      <c r="I2423" s="64"/>
      <c r="J2423" s="64"/>
      <c r="K2423" s="64"/>
      <c r="L2423" s="64"/>
      <c r="M2423" s="64"/>
      <c r="N2423" s="64"/>
      <c r="O2423" s="64"/>
      <c r="P2423" s="64"/>
      <c r="Q2423" s="64"/>
    </row>
    <row r="2424" spans="1:17" x14ac:dyDescent="0.2">
      <c r="A2424" s="167" t="s">
        <v>2873</v>
      </c>
      <c r="B2424" s="167">
        <f t="shared" si="37"/>
        <v>39303</v>
      </c>
      <c r="C2424" s="42">
        <v>6.2773253861652112</v>
      </c>
      <c r="E2424" s="42">
        <v>3.6905084745762711</v>
      </c>
      <c r="F2424" s="45"/>
      <c r="G2424" s="42">
        <v>5.1991762458664992</v>
      </c>
      <c r="H2424" s="64"/>
      <c r="I2424" s="64"/>
      <c r="J2424" s="64"/>
      <c r="K2424" s="64"/>
      <c r="L2424" s="64"/>
      <c r="M2424" s="64"/>
      <c r="N2424" s="64"/>
      <c r="O2424" s="64"/>
      <c r="P2424" s="64"/>
      <c r="Q2424" s="64"/>
    </row>
    <row r="2425" spans="1:17" x14ac:dyDescent="0.2">
      <c r="A2425" s="167" t="s">
        <v>2874</v>
      </c>
      <c r="B2425" s="167">
        <f t="shared" si="37"/>
        <v>39304</v>
      </c>
      <c r="C2425" s="42">
        <v>6.450233377366799</v>
      </c>
      <c r="E2425" s="42">
        <v>3.5058898242504801</v>
      </c>
      <c r="F2425" s="45"/>
      <c r="G2425" s="42">
        <v>5.3473114345694341</v>
      </c>
      <c r="H2425" s="64"/>
      <c r="I2425" s="64"/>
      <c r="J2425" s="64"/>
      <c r="K2425" s="64"/>
      <c r="L2425" s="64"/>
      <c r="M2425" s="64"/>
      <c r="N2425" s="64"/>
      <c r="O2425" s="64"/>
      <c r="P2425" s="64"/>
      <c r="Q2425" s="64"/>
    </row>
    <row r="2426" spans="1:17" x14ac:dyDescent="0.2">
      <c r="A2426" s="167" t="s">
        <v>2875</v>
      </c>
      <c r="B2426" s="167">
        <f t="shared" si="37"/>
        <v>39305</v>
      </c>
      <c r="C2426" s="42">
        <v>6.6108769230769227</v>
      </c>
      <c r="E2426" s="42">
        <v>3.469074074074074</v>
      </c>
      <c r="F2426" s="45"/>
      <c r="G2426" s="42">
        <v>5.5574266520323974</v>
      </c>
      <c r="H2426" s="64"/>
      <c r="I2426" s="64"/>
      <c r="J2426" s="64"/>
      <c r="K2426" s="64"/>
      <c r="L2426" s="64"/>
      <c r="M2426" s="64"/>
      <c r="N2426" s="64"/>
      <c r="O2426" s="64"/>
      <c r="P2426" s="64"/>
      <c r="Q2426" s="64"/>
    </row>
    <row r="2427" spans="1:17" x14ac:dyDescent="0.2">
      <c r="A2427" s="167" t="s">
        <v>2876</v>
      </c>
      <c r="B2427" s="167">
        <f t="shared" si="37"/>
        <v>39306</v>
      </c>
      <c r="C2427" s="42">
        <v>6.6108769230769227</v>
      </c>
      <c r="E2427" s="42">
        <v>3.469074074074074</v>
      </c>
      <c r="F2427" s="45"/>
      <c r="G2427" s="42">
        <v>5.5574266520323974</v>
      </c>
      <c r="H2427" s="64"/>
      <c r="I2427" s="64"/>
      <c r="J2427" s="64"/>
      <c r="K2427" s="64"/>
      <c r="L2427" s="64"/>
      <c r="M2427" s="64"/>
      <c r="N2427" s="64"/>
      <c r="O2427" s="64"/>
      <c r="P2427" s="64"/>
      <c r="Q2427" s="64"/>
    </row>
    <row r="2428" spans="1:17" x14ac:dyDescent="0.2">
      <c r="A2428" s="167" t="s">
        <v>2877</v>
      </c>
      <c r="B2428" s="167">
        <f t="shared" si="37"/>
        <v>39307</v>
      </c>
      <c r="C2428" s="42">
        <v>6.6108769230769227</v>
      </c>
      <c r="E2428" s="42">
        <v>3.469074074074074</v>
      </c>
      <c r="F2428" s="45"/>
      <c r="G2428" s="42">
        <v>5.5574266520323974</v>
      </c>
      <c r="H2428" s="64"/>
      <c r="I2428" s="64"/>
      <c r="J2428" s="64"/>
      <c r="K2428" s="64"/>
      <c r="L2428" s="64"/>
      <c r="M2428" s="64"/>
      <c r="N2428" s="64"/>
      <c r="O2428" s="64"/>
      <c r="P2428" s="64"/>
      <c r="Q2428" s="64"/>
    </row>
    <row r="2429" spans="1:17" x14ac:dyDescent="0.2">
      <c r="A2429" s="167" t="s">
        <v>2878</v>
      </c>
      <c r="B2429" s="167">
        <f t="shared" si="37"/>
        <v>39308</v>
      </c>
      <c r="C2429" s="42">
        <v>7.1589820609094703</v>
      </c>
      <c r="E2429" s="42">
        <v>3.32</v>
      </c>
      <c r="F2429" s="45"/>
      <c r="G2429" s="42">
        <v>6.0028635634928129</v>
      </c>
      <c r="H2429" s="64"/>
      <c r="I2429" s="64"/>
      <c r="J2429" s="64"/>
      <c r="K2429" s="64"/>
      <c r="L2429" s="64"/>
      <c r="M2429" s="64"/>
      <c r="N2429" s="64"/>
      <c r="O2429" s="64"/>
      <c r="P2429" s="64"/>
      <c r="Q2429" s="64"/>
    </row>
    <row r="2430" spans="1:17" x14ac:dyDescent="0.2">
      <c r="A2430" s="167" t="s">
        <v>2879</v>
      </c>
      <c r="B2430" s="167">
        <f t="shared" si="37"/>
        <v>39309</v>
      </c>
      <c r="C2430" s="42">
        <v>6.8637269155206289</v>
      </c>
      <c r="E2430" s="42">
        <v>3.0258064516129033</v>
      </c>
      <c r="F2430" s="45"/>
      <c r="G2430" s="42">
        <v>5.8158621544820468</v>
      </c>
      <c r="H2430" s="64"/>
      <c r="I2430" s="64"/>
      <c r="J2430" s="64"/>
      <c r="K2430" s="64"/>
      <c r="L2430" s="64"/>
      <c r="M2430" s="64"/>
      <c r="N2430" s="64"/>
      <c r="O2430" s="64"/>
      <c r="P2430" s="64"/>
      <c r="Q2430" s="64"/>
    </row>
    <row r="2431" spans="1:17" x14ac:dyDescent="0.2">
      <c r="A2431" s="167" t="s">
        <v>2880</v>
      </c>
      <c r="B2431" s="167">
        <f t="shared" si="37"/>
        <v>39310</v>
      </c>
      <c r="C2431" s="42">
        <v>7.2972518050541515</v>
      </c>
      <c r="E2431" s="42"/>
      <c r="F2431" s="45"/>
      <c r="G2431" s="42">
        <v>6.1240071910695741</v>
      </c>
      <c r="H2431" s="64"/>
      <c r="I2431" s="64"/>
      <c r="J2431" s="64"/>
      <c r="K2431" s="64"/>
      <c r="L2431" s="64"/>
      <c r="M2431" s="64"/>
      <c r="N2431" s="64"/>
      <c r="O2431" s="64"/>
      <c r="P2431" s="64"/>
      <c r="Q2431" s="64"/>
    </row>
    <row r="2432" spans="1:17" x14ac:dyDescent="0.2">
      <c r="A2432" s="167" t="s">
        <v>2881</v>
      </c>
      <c r="B2432" s="167">
        <f t="shared" si="37"/>
        <v>39311</v>
      </c>
      <c r="C2432" s="42">
        <v>6.9650244868563194</v>
      </c>
      <c r="E2432" s="42">
        <v>3.8963414634146343</v>
      </c>
      <c r="F2432" s="45"/>
      <c r="G2432" s="42">
        <v>5.9130203584018801</v>
      </c>
      <c r="H2432" s="64"/>
      <c r="I2432" s="64"/>
      <c r="J2432" s="64"/>
      <c r="K2432" s="64"/>
      <c r="L2432" s="64"/>
      <c r="M2432" s="64"/>
      <c r="N2432" s="64"/>
      <c r="O2432" s="64"/>
      <c r="P2432" s="64"/>
      <c r="Q2432" s="64"/>
    </row>
    <row r="2433" spans="1:17" x14ac:dyDescent="0.2">
      <c r="A2433" s="167" t="s">
        <v>2882</v>
      </c>
      <c r="B2433" s="167">
        <f t="shared" si="37"/>
        <v>39312</v>
      </c>
      <c r="C2433" s="42">
        <v>7.1458507061197043</v>
      </c>
      <c r="E2433" s="42">
        <v>3.7633333333333332</v>
      </c>
      <c r="F2433" s="45"/>
      <c r="G2433" s="42">
        <v>6.0731906174039869</v>
      </c>
      <c r="H2433" s="64"/>
      <c r="I2433" s="64"/>
      <c r="J2433" s="64"/>
      <c r="K2433" s="64"/>
      <c r="L2433" s="64"/>
      <c r="M2433" s="64"/>
      <c r="N2433" s="64"/>
      <c r="O2433" s="64"/>
      <c r="P2433" s="64"/>
      <c r="Q2433" s="64"/>
    </row>
    <row r="2434" spans="1:17" x14ac:dyDescent="0.2">
      <c r="A2434" s="167" t="s">
        <v>2883</v>
      </c>
      <c r="B2434" s="167">
        <f t="shared" si="37"/>
        <v>39313</v>
      </c>
      <c r="C2434" s="42">
        <v>7.151616972477064</v>
      </c>
      <c r="E2434" s="42">
        <v>3.7633333333333332</v>
      </c>
      <c r="F2434" s="45"/>
      <c r="G2434" s="42">
        <v>6.0527911594202903</v>
      </c>
      <c r="H2434" s="64"/>
      <c r="I2434" s="64"/>
      <c r="J2434" s="64"/>
      <c r="K2434" s="64"/>
      <c r="L2434" s="64"/>
      <c r="M2434" s="64"/>
      <c r="N2434" s="64"/>
      <c r="O2434" s="64"/>
      <c r="P2434" s="64"/>
      <c r="Q2434" s="64"/>
    </row>
    <row r="2435" spans="1:17" x14ac:dyDescent="0.2">
      <c r="A2435" s="167" t="s">
        <v>2884</v>
      </c>
      <c r="B2435" s="167">
        <f t="shared" si="37"/>
        <v>39314</v>
      </c>
      <c r="C2435" s="42">
        <v>7.151616972477064</v>
      </c>
      <c r="E2435" s="42">
        <v>3.7633333333333332</v>
      </c>
      <c r="F2435" s="45"/>
      <c r="G2435" s="42">
        <v>6.0527911594202903</v>
      </c>
      <c r="H2435" s="64"/>
      <c r="I2435" s="64"/>
      <c r="J2435" s="64"/>
      <c r="K2435" s="64"/>
      <c r="L2435" s="64"/>
      <c r="M2435" s="64"/>
      <c r="N2435" s="64"/>
      <c r="O2435" s="64"/>
      <c r="P2435" s="64"/>
      <c r="Q2435" s="64"/>
    </row>
    <row r="2436" spans="1:17" x14ac:dyDescent="0.2">
      <c r="A2436" s="167" t="s">
        <v>2885</v>
      </c>
      <c r="B2436" s="167">
        <f t="shared" si="37"/>
        <v>39315</v>
      </c>
      <c r="C2436" s="42">
        <v>6.4512071317225255</v>
      </c>
      <c r="E2436" s="42">
        <v>3.4039393939393938</v>
      </c>
      <c r="F2436" s="45"/>
      <c r="G2436" s="42">
        <v>5.4515944521019986</v>
      </c>
      <c r="H2436" s="64"/>
      <c r="I2436" s="64"/>
      <c r="J2436" s="64"/>
      <c r="K2436" s="64"/>
      <c r="L2436" s="64"/>
      <c r="M2436" s="64"/>
      <c r="N2436" s="64"/>
      <c r="O2436" s="64"/>
      <c r="P2436" s="64"/>
      <c r="Q2436" s="64"/>
    </row>
    <row r="2437" spans="1:17" x14ac:dyDescent="0.2">
      <c r="A2437" s="167" t="s">
        <v>2886</v>
      </c>
      <c r="B2437" s="167">
        <f t="shared" si="37"/>
        <v>39316</v>
      </c>
      <c r="C2437" s="42">
        <v>5.9231140298791063</v>
      </c>
      <c r="E2437" s="42">
        <v>3.255140186915888</v>
      </c>
      <c r="F2437" s="45"/>
      <c r="G2437" s="42">
        <v>4.9513708431439518</v>
      </c>
      <c r="H2437" s="64"/>
      <c r="I2437" s="64"/>
      <c r="J2437" s="64"/>
      <c r="K2437" s="64"/>
      <c r="L2437" s="64"/>
      <c r="M2437" s="64"/>
      <c r="N2437" s="64"/>
      <c r="O2437" s="64"/>
      <c r="P2437" s="64"/>
      <c r="Q2437" s="64"/>
    </row>
    <row r="2438" spans="1:17" x14ac:dyDescent="0.2">
      <c r="A2438" s="167" t="s">
        <v>2887</v>
      </c>
      <c r="B2438" s="167">
        <f t="shared" si="37"/>
        <v>39317</v>
      </c>
      <c r="C2438" s="42">
        <v>5.8473486892829607</v>
      </c>
      <c r="E2438" s="42">
        <v>3.182882882882883</v>
      </c>
      <c r="F2438" s="45"/>
      <c r="G2438" s="42">
        <v>4.7736420114576701</v>
      </c>
      <c r="H2438" s="64"/>
      <c r="I2438" s="64"/>
      <c r="J2438" s="64"/>
      <c r="K2438" s="64"/>
      <c r="L2438" s="64"/>
      <c r="M2438" s="64"/>
      <c r="N2438" s="64"/>
      <c r="O2438" s="64"/>
      <c r="P2438" s="64"/>
      <c r="Q2438" s="64"/>
    </row>
    <row r="2439" spans="1:17" x14ac:dyDescent="0.2">
      <c r="A2439" s="167" t="s">
        <v>2888</v>
      </c>
      <c r="B2439" s="167">
        <f t="shared" si="37"/>
        <v>39318</v>
      </c>
      <c r="C2439" s="42">
        <v>5.7540784608273627</v>
      </c>
      <c r="E2439" s="42">
        <v>2.9948657718120804</v>
      </c>
      <c r="F2439" s="45"/>
      <c r="G2439" s="42">
        <v>4.7650924428822501</v>
      </c>
      <c r="H2439" s="64"/>
      <c r="I2439" s="64"/>
      <c r="J2439" s="64"/>
      <c r="K2439" s="64"/>
      <c r="L2439" s="64"/>
      <c r="M2439" s="64"/>
      <c r="N2439" s="64"/>
      <c r="O2439" s="64"/>
      <c r="P2439" s="64"/>
      <c r="Q2439" s="64"/>
    </row>
    <row r="2440" spans="1:17" x14ac:dyDescent="0.2">
      <c r="A2440" s="167" t="s">
        <v>2889</v>
      </c>
      <c r="B2440" s="167">
        <f t="shared" si="37"/>
        <v>39319</v>
      </c>
      <c r="C2440" s="42">
        <v>5.7118610315186249</v>
      </c>
      <c r="E2440" s="42">
        <v>2.3681414141414141</v>
      </c>
      <c r="F2440" s="45"/>
      <c r="G2440" s="42">
        <v>4.7780106697201914</v>
      </c>
      <c r="H2440" s="64"/>
      <c r="I2440" s="64"/>
      <c r="J2440" s="64"/>
      <c r="K2440" s="64"/>
      <c r="L2440" s="64"/>
      <c r="M2440" s="64"/>
      <c r="N2440" s="64"/>
      <c r="O2440" s="64"/>
      <c r="P2440" s="64"/>
      <c r="Q2440" s="64"/>
    </row>
    <row r="2441" spans="1:17" x14ac:dyDescent="0.2">
      <c r="A2441" s="167" t="s">
        <v>2890</v>
      </c>
      <c r="B2441" s="167">
        <f t="shared" si="37"/>
        <v>39320</v>
      </c>
      <c r="C2441" s="42">
        <v>5.7118610315186249</v>
      </c>
      <c r="E2441" s="42">
        <v>2.3681414141414141</v>
      </c>
      <c r="F2441" s="45"/>
      <c r="G2441" s="42">
        <v>4.7780106697201914</v>
      </c>
      <c r="H2441" s="64"/>
      <c r="I2441" s="64"/>
      <c r="J2441" s="64"/>
      <c r="K2441" s="64"/>
      <c r="L2441" s="64"/>
      <c r="M2441" s="64"/>
      <c r="N2441" s="64"/>
      <c r="O2441" s="64"/>
      <c r="P2441" s="64"/>
      <c r="Q2441" s="64"/>
    </row>
    <row r="2442" spans="1:17" x14ac:dyDescent="0.2">
      <c r="A2442" s="167" t="s">
        <v>2891</v>
      </c>
      <c r="B2442" s="167">
        <f t="shared" si="37"/>
        <v>39321</v>
      </c>
      <c r="C2442" s="42">
        <v>5.7118610315186249</v>
      </c>
      <c r="E2442" s="42">
        <v>2.3681414141414141</v>
      </c>
      <c r="F2442" s="45"/>
      <c r="G2442" s="42">
        <v>4.7780106697201914</v>
      </c>
      <c r="H2442" s="64"/>
      <c r="I2442" s="64"/>
      <c r="J2442" s="64"/>
      <c r="K2442" s="64"/>
      <c r="L2442" s="64"/>
      <c r="M2442" s="64"/>
      <c r="N2442" s="64"/>
      <c r="O2442" s="64"/>
      <c r="P2442" s="64"/>
      <c r="Q2442" s="64"/>
    </row>
    <row r="2443" spans="1:17" x14ac:dyDescent="0.2">
      <c r="A2443" s="167" t="s">
        <v>2892</v>
      </c>
      <c r="B2443" s="167">
        <f t="shared" si="37"/>
        <v>39322</v>
      </c>
      <c r="C2443" s="42">
        <v>5.3422178529296103</v>
      </c>
      <c r="E2443" s="42">
        <v>0.9748885077186964</v>
      </c>
      <c r="F2443" s="45"/>
      <c r="G2443" s="42">
        <v>4.4810495555305501</v>
      </c>
      <c r="H2443" s="64"/>
      <c r="I2443" s="64"/>
      <c r="J2443" s="64"/>
      <c r="K2443" s="64"/>
      <c r="L2443" s="64"/>
      <c r="M2443" s="64"/>
      <c r="N2443" s="64"/>
      <c r="O2443" s="64"/>
      <c r="P2443" s="64"/>
      <c r="Q2443" s="64"/>
    </row>
    <row r="2444" spans="1:17" x14ac:dyDescent="0.2">
      <c r="A2444" s="167" t="s">
        <v>2893</v>
      </c>
      <c r="B2444" s="167">
        <f t="shared" si="37"/>
        <v>39323</v>
      </c>
      <c r="C2444" s="42">
        <v>5.5638010590015128</v>
      </c>
      <c r="E2444" s="42">
        <v>0.79648381294964032</v>
      </c>
      <c r="F2444" s="45"/>
      <c r="G2444" s="42">
        <v>4.7012728444802576</v>
      </c>
      <c r="H2444" s="64"/>
      <c r="I2444" s="64"/>
      <c r="J2444" s="64"/>
      <c r="K2444" s="64"/>
      <c r="L2444" s="64"/>
      <c r="M2444" s="64"/>
      <c r="N2444" s="64"/>
      <c r="O2444" s="64"/>
      <c r="P2444" s="64"/>
      <c r="Q2444" s="64"/>
    </row>
    <row r="2445" spans="1:17" x14ac:dyDescent="0.2">
      <c r="A2445" s="167" t="s">
        <v>2894</v>
      </c>
      <c r="B2445" s="167">
        <f t="shared" si="37"/>
        <v>39324</v>
      </c>
      <c r="C2445" s="42">
        <v>5.6416622038299256</v>
      </c>
      <c r="E2445" s="42">
        <v>1.7766169154228855</v>
      </c>
      <c r="F2445" s="45"/>
      <c r="G2445" s="42">
        <v>4.7265980128406015</v>
      </c>
      <c r="H2445" s="64"/>
      <c r="I2445" s="64"/>
      <c r="J2445" s="64"/>
      <c r="K2445" s="64"/>
      <c r="L2445" s="64"/>
      <c r="M2445" s="64"/>
      <c r="N2445" s="64"/>
      <c r="O2445" s="64"/>
      <c r="P2445" s="64"/>
      <c r="Q2445" s="64"/>
    </row>
    <row r="2446" spans="1:17" x14ac:dyDescent="0.2">
      <c r="A2446" s="167" t="s">
        <v>2895</v>
      </c>
      <c r="B2446" s="167">
        <f t="shared" si="37"/>
        <v>39325</v>
      </c>
      <c r="C2446" s="42">
        <v>5.540480283114257</v>
      </c>
      <c r="E2446" s="42">
        <v>2.3267647058823528</v>
      </c>
      <c r="F2446" s="45"/>
      <c r="G2446" s="42">
        <v>4.693664359107184</v>
      </c>
      <c r="H2446" s="64"/>
      <c r="I2446" s="64"/>
      <c r="J2446" s="64"/>
      <c r="K2446" s="64"/>
      <c r="L2446" s="64"/>
      <c r="M2446" s="64"/>
      <c r="N2446" s="64"/>
      <c r="O2446" s="64"/>
      <c r="P2446" s="64"/>
      <c r="Q2446" s="64"/>
    </row>
    <row r="2447" spans="1:17" s="263" customFormat="1" x14ac:dyDescent="0.2">
      <c r="A2447" s="168" t="s">
        <v>2896</v>
      </c>
      <c r="B2447" s="513">
        <f t="shared" si="37"/>
        <v>39326</v>
      </c>
      <c r="C2447" s="511">
        <v>5.5131337531608633</v>
      </c>
      <c r="E2447" s="102">
        <v>1.9657671957671958</v>
      </c>
      <c r="F2447" s="267"/>
      <c r="G2447" s="102">
        <v>4.7670954997437649</v>
      </c>
      <c r="H2447" s="512"/>
      <c r="I2447" s="512"/>
      <c r="J2447" s="512"/>
      <c r="K2447" s="512"/>
      <c r="L2447" s="512"/>
      <c r="M2447" s="512"/>
      <c r="N2447" s="512"/>
      <c r="O2447" s="512"/>
      <c r="P2447" s="512"/>
      <c r="Q2447" s="512"/>
    </row>
    <row r="2448" spans="1:17" x14ac:dyDescent="0.2">
      <c r="A2448" s="167" t="s">
        <v>2897</v>
      </c>
      <c r="B2448" s="167">
        <f t="shared" si="37"/>
        <v>39327</v>
      </c>
      <c r="C2448" s="42">
        <v>5.5131337531608633</v>
      </c>
      <c r="E2448" s="42">
        <v>1.9657671957671958</v>
      </c>
      <c r="F2448" s="45"/>
      <c r="G2448" s="42">
        <v>4.7670954997437649</v>
      </c>
      <c r="H2448" s="64"/>
      <c r="I2448" s="64"/>
      <c r="J2448" s="64"/>
      <c r="K2448" s="64"/>
      <c r="L2448" s="64"/>
      <c r="M2448" s="64"/>
      <c r="N2448" s="64"/>
      <c r="O2448" s="64"/>
      <c r="P2448" s="64"/>
      <c r="Q2448" s="64"/>
    </row>
    <row r="2449" spans="1:17" x14ac:dyDescent="0.2">
      <c r="A2449" s="167" t="s">
        <v>2898</v>
      </c>
      <c r="B2449" s="167">
        <f t="shared" si="37"/>
        <v>39328</v>
      </c>
      <c r="C2449" s="42">
        <v>5.5131337531608633</v>
      </c>
      <c r="E2449" s="42">
        <v>1.9657671957671958</v>
      </c>
      <c r="F2449" s="45"/>
      <c r="G2449" s="42">
        <v>4.7670954997437649</v>
      </c>
      <c r="H2449" s="64"/>
      <c r="I2449" s="64"/>
      <c r="J2449" s="64"/>
      <c r="K2449" s="64"/>
      <c r="L2449" s="64"/>
      <c r="M2449" s="64"/>
      <c r="N2449" s="64"/>
      <c r="O2449" s="64"/>
      <c r="P2449" s="64"/>
      <c r="Q2449" s="64"/>
    </row>
    <row r="2450" spans="1:17" x14ac:dyDescent="0.2">
      <c r="A2450" s="167" t="s">
        <v>2899</v>
      </c>
      <c r="B2450" s="167">
        <f t="shared" si="37"/>
        <v>39329</v>
      </c>
      <c r="C2450" s="42">
        <v>5.5131337531608633</v>
      </c>
      <c r="E2450" s="42">
        <v>1.9657671957671958</v>
      </c>
      <c r="F2450" s="45"/>
      <c r="G2450" s="42">
        <v>4.7670954997437649</v>
      </c>
      <c r="H2450" s="64"/>
      <c r="I2450" s="64"/>
      <c r="J2450" s="64"/>
      <c r="K2450" s="64"/>
      <c r="L2450" s="64"/>
      <c r="M2450" s="64"/>
      <c r="N2450" s="64"/>
      <c r="O2450" s="64"/>
      <c r="P2450" s="64"/>
      <c r="Q2450" s="64"/>
    </row>
    <row r="2451" spans="1:17" x14ac:dyDescent="0.2">
      <c r="A2451" s="167" t="s">
        <v>2900</v>
      </c>
      <c r="B2451" s="167">
        <f t="shared" si="37"/>
        <v>39330</v>
      </c>
      <c r="C2451" s="42">
        <v>5.3036713752665241</v>
      </c>
      <c r="E2451" s="42">
        <v>0.56504424778761064</v>
      </c>
      <c r="F2451" s="45"/>
      <c r="G2451" s="42">
        <v>4.6500762552011095</v>
      </c>
      <c r="H2451" s="64"/>
      <c r="I2451" s="64"/>
      <c r="J2451" s="64"/>
      <c r="K2451" s="64"/>
      <c r="L2451" s="64"/>
      <c r="M2451" s="64"/>
      <c r="N2451" s="64"/>
      <c r="O2451" s="64"/>
      <c r="P2451" s="64"/>
      <c r="Q2451" s="64"/>
    </row>
    <row r="2452" spans="1:17" x14ac:dyDescent="0.2">
      <c r="A2452" s="167" t="s">
        <v>2901</v>
      </c>
      <c r="B2452" s="167">
        <f t="shared" si="37"/>
        <v>39331</v>
      </c>
      <c r="C2452" s="42">
        <v>5.8168569975973137</v>
      </c>
      <c r="E2452" s="42">
        <v>0.93436123348017619</v>
      </c>
      <c r="F2452" s="45"/>
      <c r="G2452" s="42">
        <v>5.043044529490099</v>
      </c>
      <c r="H2452" s="64"/>
      <c r="I2452" s="64"/>
      <c r="J2452" s="64"/>
      <c r="K2452" s="64"/>
      <c r="L2452" s="64"/>
      <c r="M2452" s="64"/>
      <c r="N2452" s="64"/>
      <c r="O2452" s="64"/>
      <c r="P2452" s="64"/>
      <c r="Q2452" s="64"/>
    </row>
    <row r="2453" spans="1:17" x14ac:dyDescent="0.2">
      <c r="A2453" s="167" t="s">
        <v>1237</v>
      </c>
      <c r="B2453" s="167">
        <f t="shared" si="37"/>
        <v>39332</v>
      </c>
      <c r="C2453" s="42">
        <v>6.0081677018633544</v>
      </c>
      <c r="E2453" s="42"/>
      <c r="F2453" s="45"/>
      <c r="G2453" s="42">
        <v>5.2552051289152288</v>
      </c>
      <c r="H2453" s="64"/>
      <c r="I2453" s="64"/>
      <c r="J2453" s="64"/>
      <c r="K2453" s="64"/>
      <c r="L2453" s="64"/>
      <c r="M2453" s="64"/>
      <c r="N2453" s="64"/>
      <c r="O2453" s="64"/>
      <c r="P2453" s="64"/>
      <c r="Q2453" s="64"/>
    </row>
    <row r="2454" spans="1:17" x14ac:dyDescent="0.2">
      <c r="A2454" s="167" t="s">
        <v>1238</v>
      </c>
      <c r="B2454" s="167">
        <f t="shared" si="37"/>
        <v>39333</v>
      </c>
      <c r="C2454" s="42">
        <v>5.5296686592106958</v>
      </c>
      <c r="E2454" s="42">
        <v>1.5835714285714286</v>
      </c>
      <c r="F2454" s="45"/>
      <c r="G2454" s="42">
        <v>4.8920497817185931</v>
      </c>
      <c r="H2454" s="64"/>
      <c r="I2454" s="64"/>
      <c r="J2454" s="64"/>
      <c r="K2454" s="64"/>
      <c r="L2454" s="64"/>
      <c r="M2454" s="64"/>
      <c r="N2454" s="64"/>
      <c r="O2454" s="64"/>
      <c r="P2454" s="64"/>
      <c r="Q2454" s="64"/>
    </row>
    <row r="2455" spans="1:17" x14ac:dyDescent="0.2">
      <c r="A2455" s="167" t="s">
        <v>1239</v>
      </c>
      <c r="B2455" s="167">
        <f t="shared" si="37"/>
        <v>39334</v>
      </c>
      <c r="C2455" s="42">
        <v>5.5296686592106958</v>
      </c>
      <c r="E2455" s="42">
        <v>1.5835714285714286</v>
      </c>
      <c r="F2455" s="45"/>
      <c r="G2455" s="42">
        <v>4.8920497817185931</v>
      </c>
      <c r="H2455" s="64"/>
      <c r="I2455" s="64"/>
      <c r="J2455" s="64"/>
      <c r="K2455" s="64"/>
      <c r="L2455" s="64"/>
      <c r="M2455" s="64"/>
      <c r="N2455" s="64"/>
      <c r="O2455" s="64"/>
      <c r="P2455" s="64"/>
      <c r="Q2455" s="64"/>
    </row>
    <row r="2456" spans="1:17" x14ac:dyDescent="0.2">
      <c r="A2456" s="167" t="s">
        <v>1240</v>
      </c>
      <c r="B2456" s="167">
        <f t="shared" si="37"/>
        <v>39335</v>
      </c>
      <c r="C2456" s="42">
        <v>5.5296686592106958</v>
      </c>
      <c r="E2456" s="42">
        <v>1.5835714285714286</v>
      </c>
      <c r="F2456" s="45"/>
      <c r="G2456" s="42">
        <v>4.8920497817185931</v>
      </c>
      <c r="H2456" s="64"/>
      <c r="I2456" s="64"/>
      <c r="J2456" s="64"/>
      <c r="K2456" s="64"/>
      <c r="L2456" s="64"/>
      <c r="M2456" s="64"/>
      <c r="N2456" s="64"/>
      <c r="O2456" s="64"/>
      <c r="P2456" s="64"/>
      <c r="Q2456" s="64"/>
    </row>
    <row r="2457" spans="1:17" x14ac:dyDescent="0.2">
      <c r="A2457" s="167" t="s">
        <v>1241</v>
      </c>
      <c r="B2457" s="167">
        <f t="shared" ref="B2457:B2520" si="38">A2457+1</f>
        <v>39336</v>
      </c>
      <c r="C2457" s="42">
        <v>5.5814816985376456</v>
      </c>
      <c r="E2457" s="42">
        <v>0.6</v>
      </c>
      <c r="F2457" s="45"/>
      <c r="G2457" s="42">
        <v>4.9537964883401919</v>
      </c>
      <c r="H2457" s="64"/>
      <c r="I2457" s="64"/>
      <c r="J2457" s="64"/>
      <c r="K2457" s="64"/>
      <c r="L2457" s="64"/>
      <c r="M2457" s="64"/>
      <c r="N2457" s="64"/>
      <c r="O2457" s="64"/>
      <c r="P2457" s="64"/>
      <c r="Q2457" s="64"/>
    </row>
    <row r="2458" spans="1:17" x14ac:dyDescent="0.2">
      <c r="A2458" s="167" t="s">
        <v>1242</v>
      </c>
      <c r="B2458" s="167">
        <f t="shared" si="38"/>
        <v>39337</v>
      </c>
      <c r="C2458" s="42">
        <v>5.9753373317716534</v>
      </c>
      <c r="E2458" s="42">
        <v>0.31428571428571428</v>
      </c>
      <c r="F2458" s="45"/>
      <c r="G2458" s="42">
        <v>5.3907176393479075</v>
      </c>
      <c r="H2458" s="64"/>
      <c r="I2458" s="64"/>
      <c r="J2458" s="64"/>
      <c r="K2458" s="64"/>
      <c r="L2458" s="64"/>
      <c r="M2458" s="64"/>
      <c r="N2458" s="64"/>
      <c r="O2458" s="64"/>
      <c r="P2458" s="64"/>
      <c r="Q2458" s="64"/>
    </row>
    <row r="2459" spans="1:17" x14ac:dyDescent="0.2">
      <c r="A2459" s="167" t="s">
        <v>1243</v>
      </c>
      <c r="B2459" s="167">
        <f t="shared" si="38"/>
        <v>39338</v>
      </c>
      <c r="C2459" s="42">
        <v>6.1278232850447383</v>
      </c>
      <c r="E2459" s="42">
        <v>0.35592636752968659</v>
      </c>
      <c r="F2459" s="45"/>
      <c r="G2459" s="42">
        <v>5.6748216052587406</v>
      </c>
      <c r="H2459" s="64"/>
      <c r="I2459" s="64"/>
      <c r="J2459" s="64"/>
      <c r="K2459" s="64"/>
      <c r="L2459" s="64"/>
      <c r="M2459" s="64"/>
      <c r="N2459" s="64"/>
      <c r="O2459" s="64"/>
      <c r="P2459" s="64"/>
      <c r="Q2459" s="64"/>
    </row>
    <row r="2460" spans="1:17" x14ac:dyDescent="0.2">
      <c r="A2460" s="167" t="s">
        <v>1244</v>
      </c>
      <c r="B2460" s="167">
        <f t="shared" si="38"/>
        <v>39339</v>
      </c>
      <c r="C2460" s="42">
        <v>6.2500099939430651</v>
      </c>
      <c r="E2460" s="42">
        <v>1.9125565610859729</v>
      </c>
      <c r="F2460" s="45"/>
      <c r="G2460" s="42">
        <v>5.6689483295418368</v>
      </c>
      <c r="H2460" s="64"/>
      <c r="I2460" s="64"/>
      <c r="J2460" s="64"/>
      <c r="K2460" s="64"/>
      <c r="L2460" s="64"/>
      <c r="M2460" s="64"/>
      <c r="N2460" s="64"/>
      <c r="O2460" s="64"/>
      <c r="P2460" s="64"/>
      <c r="Q2460" s="64"/>
    </row>
    <row r="2461" spans="1:17" x14ac:dyDescent="0.2">
      <c r="A2461" s="167" t="s">
        <v>1245</v>
      </c>
      <c r="B2461" s="167">
        <f t="shared" si="38"/>
        <v>39340</v>
      </c>
      <c r="C2461" s="42">
        <v>6.2344149985903581</v>
      </c>
      <c r="E2461" s="42">
        <v>0.64349206349206345</v>
      </c>
      <c r="F2461" s="45"/>
      <c r="G2461" s="42">
        <v>5.6916699735926928</v>
      </c>
      <c r="H2461" s="64"/>
      <c r="I2461" s="64"/>
      <c r="J2461" s="64"/>
      <c r="K2461" s="64"/>
      <c r="L2461" s="64"/>
      <c r="M2461" s="64"/>
      <c r="N2461" s="64"/>
      <c r="O2461" s="64"/>
      <c r="P2461" s="64"/>
      <c r="Q2461" s="64"/>
    </row>
    <row r="2462" spans="1:17" x14ac:dyDescent="0.2">
      <c r="A2462" s="167" t="s">
        <v>1246</v>
      </c>
      <c r="B2462" s="167">
        <f t="shared" si="38"/>
        <v>39341</v>
      </c>
      <c r="C2462" s="42">
        <v>6.2344149985903581</v>
      </c>
      <c r="E2462" s="42">
        <v>0.64349206349206345</v>
      </c>
      <c r="F2462" s="45"/>
      <c r="G2462" s="42">
        <v>5.6916699735926928</v>
      </c>
      <c r="H2462" s="64"/>
      <c r="I2462" s="64"/>
      <c r="J2462" s="64"/>
      <c r="K2462" s="64"/>
      <c r="L2462" s="64"/>
      <c r="M2462" s="64"/>
      <c r="N2462" s="64"/>
      <c r="O2462" s="64"/>
      <c r="P2462" s="64"/>
      <c r="Q2462" s="64"/>
    </row>
    <row r="2463" spans="1:17" x14ac:dyDescent="0.2">
      <c r="A2463" s="167" t="s">
        <v>1247</v>
      </c>
      <c r="B2463" s="167">
        <f t="shared" si="38"/>
        <v>39342</v>
      </c>
      <c r="C2463" s="42">
        <v>6.2344149985903581</v>
      </c>
      <c r="E2463" s="42">
        <v>0.64349206349206345</v>
      </c>
      <c r="F2463" s="45"/>
      <c r="G2463" s="42">
        <v>5.6916699735926928</v>
      </c>
      <c r="H2463" s="64"/>
      <c r="I2463" s="64"/>
      <c r="J2463" s="64"/>
      <c r="K2463" s="64"/>
      <c r="L2463" s="64"/>
      <c r="M2463" s="64"/>
      <c r="N2463" s="64"/>
      <c r="O2463" s="64"/>
      <c r="P2463" s="64"/>
      <c r="Q2463" s="64"/>
    </row>
    <row r="2464" spans="1:17" x14ac:dyDescent="0.2">
      <c r="A2464" s="167" t="s">
        <v>1248</v>
      </c>
      <c r="B2464" s="167">
        <f t="shared" si="38"/>
        <v>39343</v>
      </c>
      <c r="C2464" s="42">
        <v>6.3568227261643502</v>
      </c>
      <c r="E2464" s="42">
        <v>5.0909090909090911E-2</v>
      </c>
      <c r="F2464" s="45"/>
      <c r="G2464" s="42">
        <v>5.5599736870699017</v>
      </c>
      <c r="H2464" s="64"/>
      <c r="I2464" s="64"/>
      <c r="J2464" s="64"/>
      <c r="K2464" s="64"/>
      <c r="L2464" s="64"/>
      <c r="M2464" s="64"/>
      <c r="N2464" s="64"/>
      <c r="O2464" s="64"/>
      <c r="P2464" s="64"/>
      <c r="Q2464" s="64"/>
    </row>
    <row r="2465" spans="1:19" x14ac:dyDescent="0.2">
      <c r="A2465" s="167" t="s">
        <v>1249</v>
      </c>
      <c r="B2465" s="167">
        <f t="shared" si="38"/>
        <v>39344</v>
      </c>
      <c r="C2465" s="42">
        <v>6.3675528565002253</v>
      </c>
      <c r="E2465" s="42">
        <v>0.59416666666666662</v>
      </c>
      <c r="F2465" s="45"/>
      <c r="G2465" s="42">
        <v>5.637660943820225</v>
      </c>
      <c r="H2465" s="64"/>
      <c r="I2465" s="64"/>
      <c r="J2465" s="64"/>
      <c r="K2465" s="64"/>
      <c r="L2465" s="64"/>
      <c r="M2465" s="64"/>
      <c r="N2465" s="64"/>
      <c r="O2465" s="64"/>
      <c r="P2465" s="64"/>
      <c r="Q2465" s="64"/>
    </row>
    <row r="2466" spans="1:19" x14ac:dyDescent="0.2">
      <c r="A2466" s="167" t="s">
        <v>1250</v>
      </c>
      <c r="B2466" s="167">
        <f t="shared" si="38"/>
        <v>39345</v>
      </c>
      <c r="C2466" s="42">
        <v>6.2082746160794944</v>
      </c>
      <c r="E2466" s="42">
        <v>1.2207729468599033</v>
      </c>
      <c r="F2466" s="45"/>
      <c r="G2466" s="42">
        <v>5.5028016037735847</v>
      </c>
      <c r="H2466" s="64"/>
      <c r="I2466" s="64"/>
      <c r="J2466" s="64"/>
      <c r="K2466" s="64"/>
      <c r="L2466" s="64"/>
      <c r="M2466" s="64"/>
      <c r="N2466" s="64"/>
      <c r="O2466" s="64"/>
      <c r="P2466" s="64"/>
      <c r="Q2466" s="64"/>
    </row>
    <row r="2467" spans="1:19" x14ac:dyDescent="0.2">
      <c r="A2467" s="167" t="s">
        <v>1251</v>
      </c>
      <c r="B2467" s="167">
        <f t="shared" si="38"/>
        <v>39346</v>
      </c>
      <c r="C2467" s="42">
        <v>6.0063564954682782</v>
      </c>
      <c r="E2467" s="42">
        <v>1.5462295081967212</v>
      </c>
      <c r="F2467" s="45"/>
      <c r="G2467" s="42">
        <v>5.2776990862408848</v>
      </c>
      <c r="H2467" s="64"/>
      <c r="I2467" s="64"/>
      <c r="J2467" s="64"/>
      <c r="K2467" s="64"/>
      <c r="L2467" s="64"/>
      <c r="M2467" s="64"/>
      <c r="N2467" s="64"/>
      <c r="O2467" s="64"/>
      <c r="P2467" s="64"/>
      <c r="Q2467" s="64"/>
    </row>
    <row r="2468" spans="1:19" x14ac:dyDescent="0.2">
      <c r="A2468" s="167" t="s">
        <v>1252</v>
      </c>
      <c r="B2468" s="167">
        <f t="shared" si="38"/>
        <v>39347</v>
      </c>
      <c r="C2468" s="42">
        <v>5.9609675530449158</v>
      </c>
      <c r="E2468" s="42">
        <v>1.2299342105263158</v>
      </c>
      <c r="F2468" s="45"/>
      <c r="G2468" s="42">
        <v>5.3288349336702456</v>
      </c>
      <c r="H2468" s="64"/>
      <c r="I2468" s="64"/>
      <c r="J2468" s="64"/>
      <c r="K2468" s="64"/>
      <c r="L2468" s="64"/>
      <c r="M2468" s="64"/>
      <c r="N2468" s="64"/>
      <c r="O2468" s="64"/>
      <c r="P2468" s="64"/>
      <c r="Q2468" s="64"/>
    </row>
    <row r="2469" spans="1:19" x14ac:dyDescent="0.2">
      <c r="A2469" s="167" t="s">
        <v>1253</v>
      </c>
      <c r="B2469" s="167">
        <f t="shared" si="38"/>
        <v>39348</v>
      </c>
      <c r="C2469" s="42">
        <v>5.9609675530449158</v>
      </c>
      <c r="E2469" s="42">
        <v>1.2299342105263158</v>
      </c>
      <c r="F2469" s="45"/>
      <c r="G2469" s="42">
        <v>5.3288349336702456</v>
      </c>
      <c r="H2469" s="64"/>
      <c r="I2469" s="64"/>
      <c r="J2469" s="64"/>
      <c r="K2469" s="64"/>
      <c r="L2469" s="64"/>
      <c r="M2469" s="64"/>
      <c r="N2469" s="64"/>
      <c r="O2469" s="64"/>
      <c r="P2469" s="64"/>
      <c r="Q2469" s="64"/>
    </row>
    <row r="2470" spans="1:19" x14ac:dyDescent="0.2">
      <c r="A2470" s="167" t="s">
        <v>1254</v>
      </c>
      <c r="B2470" s="167">
        <f t="shared" si="38"/>
        <v>39349</v>
      </c>
      <c r="C2470" s="42">
        <v>5.9609675530449158</v>
      </c>
      <c r="E2470" s="42">
        <v>1.2299342105263158</v>
      </c>
      <c r="F2470" s="45"/>
      <c r="G2470" s="42">
        <v>5.3288349336702456</v>
      </c>
      <c r="H2470" s="64"/>
      <c r="I2470" s="64"/>
      <c r="J2470" s="64"/>
      <c r="K2470" s="64"/>
      <c r="L2470" s="64"/>
      <c r="M2470" s="64"/>
      <c r="N2470" s="64"/>
      <c r="O2470" s="64"/>
      <c r="P2470" s="64"/>
      <c r="Q2470" s="64"/>
    </row>
    <row r="2471" spans="1:19" x14ac:dyDescent="0.2">
      <c r="A2471" s="167" t="s">
        <v>1255</v>
      </c>
      <c r="B2471" s="167">
        <f t="shared" si="38"/>
        <v>39350</v>
      </c>
      <c r="C2471" s="42">
        <v>6.1282620993086105</v>
      </c>
      <c r="E2471" s="42">
        <v>0.70283018867924529</v>
      </c>
      <c r="F2471" s="45"/>
      <c r="G2471" s="42">
        <v>5.503492026973424</v>
      </c>
      <c r="H2471" s="64"/>
      <c r="I2471" s="64"/>
      <c r="J2471" s="64"/>
      <c r="K2471" s="64"/>
      <c r="L2471" s="64"/>
      <c r="M2471" s="64"/>
      <c r="N2471" s="64"/>
      <c r="O2471" s="64"/>
      <c r="P2471" s="64"/>
      <c r="Q2471" s="64"/>
    </row>
    <row r="2472" spans="1:19" x14ac:dyDescent="0.2">
      <c r="A2472" s="167" t="s">
        <v>1256</v>
      </c>
      <c r="B2472" s="167">
        <f t="shared" si="38"/>
        <v>39351</v>
      </c>
      <c r="C2472" s="42">
        <v>6.5376829679595279</v>
      </c>
      <c r="E2472" s="42">
        <v>1.05</v>
      </c>
      <c r="F2472" s="45"/>
      <c r="G2472" s="42">
        <v>5.8276071846553963</v>
      </c>
      <c r="H2472" s="64"/>
      <c r="I2472" s="64"/>
      <c r="J2472" s="64"/>
      <c r="K2472" s="64"/>
      <c r="L2472" s="64"/>
      <c r="M2472" s="64"/>
      <c r="N2472" s="64"/>
      <c r="O2472" s="64"/>
      <c r="P2472" s="64"/>
      <c r="Q2472" s="64"/>
    </row>
    <row r="2473" spans="1:19" x14ac:dyDescent="0.2">
      <c r="A2473" s="167" t="s">
        <v>1257</v>
      </c>
      <c r="B2473" s="167">
        <f t="shared" si="38"/>
        <v>39352</v>
      </c>
      <c r="C2473" s="42">
        <v>6.4778438137055039</v>
      </c>
      <c r="E2473" s="42">
        <v>1.17</v>
      </c>
      <c r="F2473" s="45"/>
      <c r="G2473" s="42">
        <v>5.7885041270783848</v>
      </c>
      <c r="H2473" s="64"/>
      <c r="I2473" s="64"/>
      <c r="J2473" s="64"/>
      <c r="K2473" s="64"/>
      <c r="L2473" s="64"/>
      <c r="M2473" s="64"/>
      <c r="N2473" s="64"/>
      <c r="O2473" s="64"/>
      <c r="P2473" s="64"/>
      <c r="Q2473" s="64"/>
    </row>
    <row r="2474" spans="1:19" x14ac:dyDescent="0.2">
      <c r="A2474" s="167" t="s">
        <v>1258</v>
      </c>
      <c r="B2474" s="167">
        <f t="shared" si="38"/>
        <v>39353</v>
      </c>
      <c r="C2474" s="42">
        <v>6.3591568241469814</v>
      </c>
      <c r="E2474" s="42">
        <v>0.6</v>
      </c>
      <c r="F2474" s="45"/>
      <c r="G2474" s="42">
        <v>5.4793546248115774</v>
      </c>
      <c r="H2474" s="64"/>
      <c r="I2474" s="64"/>
      <c r="J2474" s="64"/>
      <c r="K2474" s="64"/>
      <c r="L2474" s="64"/>
      <c r="M2474" s="64"/>
      <c r="N2474" s="64"/>
      <c r="O2474" s="64"/>
      <c r="P2474" s="64"/>
      <c r="Q2474" s="64"/>
    </row>
    <row r="2475" spans="1:19" x14ac:dyDescent="0.2">
      <c r="A2475" s="167" t="s">
        <v>1259</v>
      </c>
      <c r="B2475" s="167">
        <f t="shared" si="38"/>
        <v>39354</v>
      </c>
      <c r="C2475" s="42">
        <v>6.3591568241469814</v>
      </c>
      <c r="E2475" s="42">
        <v>0.6</v>
      </c>
      <c r="F2475" s="45"/>
      <c r="G2475" s="42">
        <v>5.4793546248115774</v>
      </c>
      <c r="H2475" s="64"/>
      <c r="I2475" s="64"/>
      <c r="J2475" s="64"/>
      <c r="K2475" s="64"/>
      <c r="L2475" s="64"/>
      <c r="M2475" s="64"/>
      <c r="N2475" s="64"/>
      <c r="O2475" s="64"/>
      <c r="P2475" s="64"/>
      <c r="Q2475" s="64"/>
    </row>
    <row r="2476" spans="1:19" x14ac:dyDescent="0.2">
      <c r="A2476" s="167" t="s">
        <v>1260</v>
      </c>
      <c r="B2476" s="167">
        <f t="shared" si="38"/>
        <v>39355</v>
      </c>
      <c r="C2476" s="42">
        <v>6.3591568241469814</v>
      </c>
      <c r="E2476" s="42">
        <v>0.6</v>
      </c>
      <c r="F2476" s="45"/>
      <c r="G2476" s="42">
        <v>5.4793546248115774</v>
      </c>
      <c r="H2476" s="64"/>
      <c r="I2476" s="64"/>
      <c r="J2476" s="64"/>
      <c r="K2476" s="64"/>
      <c r="L2476" s="64"/>
      <c r="M2476" s="64"/>
      <c r="N2476" s="64"/>
      <c r="O2476" s="64"/>
      <c r="P2476" s="64"/>
      <c r="Q2476" s="64"/>
    </row>
    <row r="2477" spans="1:19" s="263" customFormat="1" x14ac:dyDescent="0.2">
      <c r="A2477" s="168" t="s">
        <v>1261</v>
      </c>
      <c r="B2477" s="513">
        <f t="shared" si="38"/>
        <v>39356</v>
      </c>
      <c r="C2477" s="511">
        <v>6.1243741638174525</v>
      </c>
      <c r="E2477" s="102">
        <v>2.2383333333333333</v>
      </c>
      <c r="F2477" s="267"/>
      <c r="G2477" s="102">
        <v>5.6457184185541278</v>
      </c>
      <c r="H2477" s="512"/>
      <c r="I2477" s="512"/>
      <c r="J2477" s="512"/>
      <c r="K2477" s="512"/>
      <c r="L2477" s="512"/>
      <c r="M2477" s="512"/>
      <c r="N2477" s="512"/>
      <c r="O2477" s="512"/>
      <c r="P2477" s="512"/>
      <c r="Q2477" s="512"/>
    </row>
    <row r="2478" spans="1:19" x14ac:dyDescent="0.2">
      <c r="A2478" s="167" t="s">
        <v>1262</v>
      </c>
      <c r="B2478" s="167">
        <f t="shared" si="38"/>
        <v>39357</v>
      </c>
      <c r="C2478" s="42">
        <v>6.0824501867995018</v>
      </c>
      <c r="D2478" s="134"/>
      <c r="E2478" s="42">
        <v>3.1892999999999998</v>
      </c>
      <c r="F2478" s="45"/>
      <c r="G2478" s="42">
        <v>5.9155082441528943</v>
      </c>
      <c r="H2478" s="64"/>
      <c r="I2478" s="64"/>
      <c r="J2478" s="64"/>
      <c r="K2478" s="64"/>
      <c r="L2478" s="64"/>
      <c r="M2478" s="64"/>
      <c r="N2478" s="64"/>
      <c r="O2478" s="64"/>
      <c r="P2478" s="64"/>
      <c r="Q2478" s="64"/>
      <c r="R2478" s="134"/>
      <c r="S2478" s="134"/>
    </row>
    <row r="2479" spans="1:19" x14ac:dyDescent="0.2">
      <c r="A2479" s="167" t="s">
        <v>1956</v>
      </c>
      <c r="B2479" s="167">
        <f t="shared" si="38"/>
        <v>39358</v>
      </c>
      <c r="C2479" s="42">
        <v>6.5613135445682449</v>
      </c>
      <c r="D2479" s="134"/>
      <c r="E2479" s="42">
        <v>3.8510222222222219</v>
      </c>
      <c r="F2479" s="45"/>
      <c r="G2479" s="42">
        <v>6.213495134665509</v>
      </c>
      <c r="H2479" s="64"/>
      <c r="I2479" s="64"/>
      <c r="J2479" s="64"/>
      <c r="K2479" s="64"/>
      <c r="L2479" s="64"/>
      <c r="M2479" s="64"/>
      <c r="N2479" s="64"/>
      <c r="O2479" s="64"/>
      <c r="P2479" s="64"/>
      <c r="Q2479" s="64"/>
      <c r="R2479" s="134"/>
      <c r="S2479" s="134"/>
    </row>
    <row r="2480" spans="1:19" x14ac:dyDescent="0.2">
      <c r="A2480" s="167" t="s">
        <v>1957</v>
      </c>
      <c r="B2480" s="167">
        <f t="shared" si="38"/>
        <v>39359</v>
      </c>
      <c r="C2480" s="42">
        <v>6.956916001557329</v>
      </c>
      <c r="D2480" s="134"/>
      <c r="E2480" s="42">
        <v>3.7877611111111111</v>
      </c>
      <c r="F2480" s="45"/>
      <c r="G2480" s="42">
        <v>6.0772007194706754</v>
      </c>
      <c r="H2480" s="64"/>
      <c r="I2480" s="64"/>
      <c r="J2480" s="64"/>
      <c r="K2480" s="64"/>
      <c r="L2480" s="64"/>
      <c r="M2480" s="64"/>
      <c r="N2480" s="64"/>
      <c r="O2480" s="64"/>
      <c r="P2480" s="64"/>
      <c r="Q2480" s="64"/>
      <c r="R2480" s="134"/>
      <c r="S2480" s="134"/>
    </row>
    <row r="2481" spans="1:19" x14ac:dyDescent="0.2">
      <c r="A2481" s="167" t="s">
        <v>1958</v>
      </c>
      <c r="B2481" s="167">
        <f t="shared" si="38"/>
        <v>39360</v>
      </c>
      <c r="C2481" s="42">
        <v>6.9123883635408454</v>
      </c>
      <c r="D2481" s="134"/>
      <c r="E2481" s="42">
        <v>3.0300136585365851</v>
      </c>
      <c r="F2481" s="45"/>
      <c r="G2481" s="42">
        <v>6.1819370288248336</v>
      </c>
      <c r="H2481" s="64"/>
      <c r="I2481" s="64"/>
      <c r="J2481" s="64"/>
      <c r="K2481" s="64"/>
      <c r="L2481" s="64"/>
      <c r="M2481" s="64"/>
      <c r="N2481" s="64"/>
      <c r="O2481" s="64"/>
      <c r="P2481" s="64"/>
      <c r="Q2481" s="64"/>
      <c r="R2481" s="134"/>
      <c r="S2481" s="134"/>
    </row>
    <row r="2482" spans="1:19" x14ac:dyDescent="0.2">
      <c r="A2482" s="167" t="s">
        <v>1959</v>
      </c>
      <c r="B2482" s="167">
        <f t="shared" si="38"/>
        <v>39361</v>
      </c>
      <c r="C2482" s="42">
        <v>6.7600759180790959</v>
      </c>
      <c r="D2482" s="134"/>
      <c r="E2482" s="42">
        <v>3.6374384615384616</v>
      </c>
      <c r="F2482" s="45"/>
      <c r="G2482" s="42">
        <v>6.0427262836807323</v>
      </c>
      <c r="H2482" s="64"/>
      <c r="I2482" s="64"/>
      <c r="J2482" s="64"/>
      <c r="K2482" s="64"/>
      <c r="L2482" s="64"/>
      <c r="M2482" s="64"/>
      <c r="N2482" s="64"/>
      <c r="O2482" s="64"/>
      <c r="P2482" s="64"/>
      <c r="Q2482" s="64"/>
      <c r="R2482" s="134"/>
      <c r="S2482" s="134"/>
    </row>
    <row r="2483" spans="1:19" x14ac:dyDescent="0.2">
      <c r="A2483" s="167" t="s">
        <v>1960</v>
      </c>
      <c r="B2483" s="167">
        <f t="shared" si="38"/>
        <v>39362</v>
      </c>
      <c r="C2483" s="42">
        <v>6.7600759180790959</v>
      </c>
      <c r="D2483" s="134"/>
      <c r="E2483" s="42">
        <v>3.6374384615384616</v>
      </c>
      <c r="F2483" s="45"/>
      <c r="G2483" s="42">
        <v>6.0427262836807323</v>
      </c>
      <c r="H2483" s="64"/>
      <c r="I2483" s="64"/>
      <c r="J2483" s="64"/>
      <c r="K2483" s="64"/>
      <c r="L2483" s="64"/>
      <c r="M2483" s="64"/>
      <c r="N2483" s="64"/>
      <c r="O2483" s="64"/>
      <c r="P2483" s="64"/>
      <c r="Q2483" s="64"/>
      <c r="R2483" s="134"/>
      <c r="S2483" s="134"/>
    </row>
    <row r="2484" spans="1:19" x14ac:dyDescent="0.2">
      <c r="A2484" s="167" t="s">
        <v>1961</v>
      </c>
      <c r="B2484" s="167">
        <f t="shared" si="38"/>
        <v>39363</v>
      </c>
      <c r="C2484" s="42">
        <v>6.7600759180790959</v>
      </c>
      <c r="D2484" s="134"/>
      <c r="E2484" s="42">
        <v>3.6374384615384616</v>
      </c>
      <c r="F2484" s="45"/>
      <c r="G2484" s="42">
        <v>6.0427262836807323</v>
      </c>
      <c r="H2484" s="64"/>
      <c r="I2484" s="64"/>
      <c r="J2484" s="64"/>
      <c r="K2484" s="64"/>
      <c r="L2484" s="64"/>
      <c r="M2484" s="64"/>
      <c r="N2484" s="64"/>
      <c r="O2484" s="64"/>
      <c r="P2484" s="64"/>
      <c r="Q2484" s="64"/>
      <c r="R2484" s="134"/>
      <c r="S2484" s="134"/>
    </row>
    <row r="2485" spans="1:19" x14ac:dyDescent="0.2">
      <c r="A2485" s="167" t="s">
        <v>1962</v>
      </c>
      <c r="B2485" s="167">
        <f t="shared" si="38"/>
        <v>39364</v>
      </c>
      <c r="C2485" s="42">
        <v>6.6982510601283023</v>
      </c>
      <c r="D2485" s="134"/>
      <c r="E2485" s="42">
        <v>2.6686009953280521</v>
      </c>
      <c r="F2485" s="45"/>
      <c r="G2485" s="42">
        <v>6.2867869791666671</v>
      </c>
      <c r="H2485" s="64"/>
      <c r="I2485" s="64"/>
      <c r="J2485" s="64"/>
      <c r="K2485" s="64"/>
      <c r="L2485" s="64"/>
      <c r="M2485" s="64"/>
      <c r="N2485" s="64"/>
      <c r="O2485" s="64"/>
      <c r="P2485" s="64"/>
      <c r="Q2485" s="64"/>
      <c r="R2485" s="134"/>
      <c r="S2485" s="134"/>
    </row>
    <row r="2486" spans="1:19" x14ac:dyDescent="0.2">
      <c r="A2486" s="167" t="s">
        <v>1963</v>
      </c>
      <c r="B2486" s="167">
        <f t="shared" si="38"/>
        <v>39365</v>
      </c>
      <c r="C2486" s="42">
        <v>6.6624702505219204</v>
      </c>
      <c r="D2486" s="134"/>
      <c r="E2486" s="42">
        <v>1.1553</v>
      </c>
      <c r="F2486" s="45"/>
      <c r="G2486" s="42">
        <v>6.3621342160613441</v>
      </c>
      <c r="H2486" s="64"/>
      <c r="I2486" s="64"/>
      <c r="J2486" s="64"/>
      <c r="K2486" s="64"/>
      <c r="L2486" s="64"/>
      <c r="M2486" s="64"/>
      <c r="N2486" s="64"/>
      <c r="O2486" s="64"/>
      <c r="P2486" s="64"/>
      <c r="Q2486" s="64"/>
      <c r="R2486" s="134"/>
      <c r="S2486" s="134"/>
    </row>
    <row r="2487" spans="1:19" x14ac:dyDescent="0.2">
      <c r="A2487" s="167" t="s">
        <v>1964</v>
      </c>
      <c r="B2487" s="167">
        <f t="shared" si="38"/>
        <v>39366</v>
      </c>
      <c r="C2487" s="42">
        <v>6.7937869458128075</v>
      </c>
      <c r="D2487" s="134"/>
      <c r="E2487" s="42">
        <v>2.2780999999999998</v>
      </c>
      <c r="F2487" s="45"/>
      <c r="G2487" s="42">
        <v>6.0726483409281435</v>
      </c>
      <c r="H2487" s="64"/>
      <c r="I2487" s="64"/>
      <c r="J2487" s="64"/>
      <c r="K2487" s="64"/>
      <c r="L2487" s="64"/>
      <c r="M2487" s="64"/>
      <c r="N2487" s="64"/>
      <c r="O2487" s="64"/>
      <c r="P2487" s="64"/>
      <c r="Q2487" s="64"/>
      <c r="R2487" s="134"/>
      <c r="S2487" s="134"/>
    </row>
    <row r="2488" spans="1:19" x14ac:dyDescent="0.2">
      <c r="A2488" s="167" t="s">
        <v>1965</v>
      </c>
      <c r="B2488" s="167">
        <f t="shared" si="38"/>
        <v>39367</v>
      </c>
      <c r="C2488" s="42">
        <v>6.8435516260307487</v>
      </c>
      <c r="D2488" s="134"/>
      <c r="E2488" s="42">
        <v>0.7523575015379883</v>
      </c>
      <c r="F2488" s="45"/>
      <c r="G2488" s="42">
        <v>6.0891481370855001</v>
      </c>
      <c r="H2488" s="64"/>
      <c r="I2488" s="64"/>
      <c r="J2488" s="64"/>
      <c r="K2488" s="64"/>
      <c r="L2488" s="64"/>
      <c r="M2488" s="64"/>
      <c r="N2488" s="64"/>
      <c r="O2488" s="64"/>
      <c r="P2488" s="64"/>
      <c r="Q2488" s="64"/>
      <c r="R2488" s="134"/>
      <c r="S2488" s="134"/>
    </row>
    <row r="2489" spans="1:19" x14ac:dyDescent="0.2">
      <c r="A2489" s="167" t="s">
        <v>1966</v>
      </c>
      <c r="B2489" s="167">
        <f t="shared" si="38"/>
        <v>39368</v>
      </c>
      <c r="C2489" s="42">
        <v>6.4738489230769227</v>
      </c>
      <c r="D2489" s="134"/>
      <c r="E2489" s="42">
        <v>1.2113666666666667</v>
      </c>
      <c r="F2489" s="45"/>
      <c r="G2489" s="42">
        <v>6.3638290650406502</v>
      </c>
      <c r="H2489" s="64"/>
      <c r="I2489" s="64"/>
      <c r="J2489" s="64"/>
      <c r="K2489" s="64"/>
      <c r="L2489" s="64"/>
      <c r="M2489" s="64"/>
      <c r="N2489" s="64"/>
      <c r="O2489" s="64"/>
      <c r="P2489" s="64"/>
      <c r="Q2489" s="64"/>
      <c r="R2489" s="134"/>
      <c r="S2489" s="134"/>
    </row>
    <row r="2490" spans="1:19" x14ac:dyDescent="0.2">
      <c r="A2490" s="167" t="s">
        <v>1967</v>
      </c>
      <c r="B2490" s="167">
        <f t="shared" si="38"/>
        <v>39369</v>
      </c>
      <c r="C2490" s="42">
        <v>6.4738489230769227</v>
      </c>
      <c r="D2490" s="134"/>
      <c r="E2490" s="42">
        <v>1.2113666666666667</v>
      </c>
      <c r="F2490" s="45"/>
      <c r="G2490" s="42">
        <v>6.3638290650406502</v>
      </c>
      <c r="H2490" s="64"/>
      <c r="I2490" s="64"/>
      <c r="J2490" s="64"/>
      <c r="K2490" s="64"/>
      <c r="L2490" s="64"/>
      <c r="M2490" s="64"/>
      <c r="N2490" s="64"/>
      <c r="O2490" s="64"/>
      <c r="P2490" s="64"/>
      <c r="Q2490" s="64"/>
      <c r="R2490" s="134"/>
      <c r="S2490" s="134"/>
    </row>
    <row r="2491" spans="1:19" x14ac:dyDescent="0.2">
      <c r="A2491" s="167" t="s">
        <v>1968</v>
      </c>
      <c r="B2491" s="167">
        <f t="shared" si="38"/>
        <v>39370</v>
      </c>
      <c r="C2491" s="42">
        <v>6.4738489230769227</v>
      </c>
      <c r="D2491" s="134"/>
      <c r="E2491" s="42">
        <v>1.2113666666666667</v>
      </c>
      <c r="F2491" s="45"/>
      <c r="G2491" s="42">
        <v>6.3638290650406502</v>
      </c>
      <c r="H2491" s="64"/>
      <c r="I2491" s="64"/>
      <c r="J2491" s="64"/>
      <c r="K2491" s="64"/>
      <c r="L2491" s="64"/>
      <c r="M2491" s="64"/>
      <c r="N2491" s="64"/>
      <c r="O2491" s="64"/>
      <c r="P2491" s="64"/>
      <c r="Q2491" s="64"/>
      <c r="R2491" s="134"/>
      <c r="S2491" s="134"/>
    </row>
    <row r="2492" spans="1:19" x14ac:dyDescent="0.2">
      <c r="A2492" s="167" t="s">
        <v>1969</v>
      </c>
      <c r="B2492" s="167">
        <f t="shared" si="38"/>
        <v>39371</v>
      </c>
      <c r="C2492" s="42">
        <v>7.0934310716655604</v>
      </c>
      <c r="D2492" s="134"/>
      <c r="E2492" s="42">
        <v>2.5837909090909092</v>
      </c>
      <c r="F2492" s="45"/>
      <c r="G2492" s="42">
        <v>6.8090124590272305</v>
      </c>
      <c r="H2492" s="64"/>
      <c r="I2492" s="64"/>
      <c r="J2492" s="64"/>
      <c r="K2492" s="64"/>
      <c r="L2492" s="64"/>
      <c r="M2492" s="64"/>
      <c r="N2492" s="64"/>
      <c r="O2492" s="64"/>
      <c r="P2492" s="64"/>
      <c r="Q2492" s="64"/>
      <c r="R2492" s="134"/>
      <c r="S2492" s="134"/>
    </row>
    <row r="2493" spans="1:19" x14ac:dyDescent="0.2">
      <c r="A2493" s="167" t="s">
        <v>1970</v>
      </c>
      <c r="B2493" s="167">
        <f t="shared" si="38"/>
        <v>39372</v>
      </c>
      <c r="C2493" s="42">
        <v>7.2847772960189197</v>
      </c>
      <c r="D2493" s="134"/>
      <c r="E2493" s="42">
        <v>4.6715876288659794</v>
      </c>
      <c r="F2493" s="45"/>
      <c r="G2493" s="42">
        <v>6.4106605572866364</v>
      </c>
      <c r="H2493" s="64"/>
      <c r="I2493" s="64"/>
      <c r="J2493" s="64"/>
      <c r="K2493" s="64"/>
      <c r="L2493" s="64"/>
      <c r="M2493" s="64"/>
      <c r="N2493" s="64"/>
      <c r="O2493" s="64"/>
      <c r="P2493" s="64"/>
      <c r="Q2493" s="64"/>
      <c r="R2493" s="134"/>
      <c r="S2493" s="134"/>
    </row>
    <row r="2494" spans="1:19" x14ac:dyDescent="0.2">
      <c r="A2494" s="167" t="s">
        <v>1971</v>
      </c>
      <c r="B2494" s="167">
        <f t="shared" si="38"/>
        <v>39373</v>
      </c>
      <c r="C2494" s="42">
        <v>7.1165759162303663</v>
      </c>
      <c r="D2494" s="134"/>
      <c r="E2494" s="42">
        <v>4.1152319587628865</v>
      </c>
      <c r="F2494" s="45"/>
      <c r="G2494" s="42">
        <v>6.5073329463159366</v>
      </c>
      <c r="H2494" s="64"/>
      <c r="I2494" s="64"/>
      <c r="J2494" s="64"/>
      <c r="K2494" s="64"/>
      <c r="L2494" s="64"/>
      <c r="M2494" s="64"/>
      <c r="N2494" s="64"/>
      <c r="O2494" s="64"/>
      <c r="P2494" s="64"/>
      <c r="Q2494" s="64"/>
      <c r="R2494" s="134"/>
      <c r="S2494" s="134"/>
    </row>
    <row r="2495" spans="1:19" x14ac:dyDescent="0.2">
      <c r="A2495" s="167" t="s">
        <v>1972</v>
      </c>
      <c r="B2495" s="167">
        <f t="shared" si="38"/>
        <v>39374</v>
      </c>
      <c r="C2495" s="42">
        <v>7.1280649267982179</v>
      </c>
      <c r="D2495" s="134"/>
      <c r="E2495" s="42">
        <v>3.7719056974459724</v>
      </c>
      <c r="F2495" s="45"/>
      <c r="G2495" s="42">
        <v>6.2857335794442903</v>
      </c>
      <c r="H2495" s="64"/>
      <c r="I2495" s="64"/>
      <c r="J2495" s="64"/>
      <c r="K2495" s="64"/>
      <c r="L2495" s="64"/>
      <c r="M2495" s="64"/>
      <c r="N2495" s="64"/>
      <c r="O2495" s="64"/>
      <c r="P2495" s="64"/>
      <c r="Q2495" s="64"/>
      <c r="R2495" s="134"/>
      <c r="S2495" s="134"/>
    </row>
    <row r="2496" spans="1:19" x14ac:dyDescent="0.2">
      <c r="A2496" s="167" t="s">
        <v>1973</v>
      </c>
      <c r="B2496" s="167">
        <f t="shared" si="38"/>
        <v>39375</v>
      </c>
      <c r="C2496" s="42">
        <v>6.9069714146235626</v>
      </c>
      <c r="D2496" s="134"/>
      <c r="E2496" s="42">
        <v>2.9958109964970676</v>
      </c>
      <c r="F2496" s="45"/>
      <c r="G2496" s="42">
        <v>6.2306692091338469</v>
      </c>
      <c r="H2496" s="64"/>
      <c r="I2496" s="64"/>
      <c r="J2496" s="64"/>
      <c r="K2496" s="64"/>
      <c r="L2496" s="64"/>
      <c r="M2496" s="64"/>
      <c r="N2496" s="64"/>
      <c r="O2496" s="64"/>
      <c r="P2496" s="64"/>
      <c r="Q2496" s="64"/>
      <c r="R2496" s="134"/>
      <c r="S2496" s="134"/>
    </row>
    <row r="2497" spans="1:19" x14ac:dyDescent="0.2">
      <c r="A2497" s="167" t="s">
        <v>1978</v>
      </c>
      <c r="B2497" s="167">
        <f t="shared" si="38"/>
        <v>39376</v>
      </c>
      <c r="C2497" s="42">
        <v>6.9069714146235626</v>
      </c>
      <c r="D2497" s="134"/>
      <c r="E2497" s="42">
        <v>2.9958109964970676</v>
      </c>
      <c r="F2497" s="45"/>
      <c r="G2497" s="42">
        <v>6.2306692091338469</v>
      </c>
      <c r="H2497" s="64"/>
      <c r="I2497" s="64"/>
      <c r="J2497" s="64"/>
      <c r="K2497" s="64"/>
      <c r="L2497" s="64"/>
      <c r="M2497" s="64"/>
      <c r="N2497" s="64"/>
      <c r="O2497" s="64"/>
      <c r="P2497" s="64"/>
      <c r="Q2497" s="64"/>
      <c r="R2497" s="134"/>
      <c r="S2497" s="134"/>
    </row>
    <row r="2498" spans="1:19" x14ac:dyDescent="0.2">
      <c r="A2498" s="167" t="s">
        <v>1979</v>
      </c>
      <c r="B2498" s="167">
        <f t="shared" si="38"/>
        <v>39377</v>
      </c>
      <c r="C2498" s="42">
        <v>6.9069714146235626</v>
      </c>
      <c r="D2498" s="134"/>
      <c r="E2498" s="42">
        <v>2.9958109964970676</v>
      </c>
      <c r="F2498" s="45"/>
      <c r="G2498" s="42">
        <v>6.2306692091338469</v>
      </c>
      <c r="H2498" s="64"/>
      <c r="I2498" s="64"/>
      <c r="J2498" s="64"/>
      <c r="K2498" s="64"/>
      <c r="L2498" s="64"/>
      <c r="M2498" s="64"/>
      <c r="N2498" s="64"/>
      <c r="O2498" s="64"/>
      <c r="P2498" s="64"/>
      <c r="Q2498" s="64"/>
      <c r="R2498" s="134"/>
      <c r="S2498" s="134"/>
    </row>
    <row r="2499" spans="1:19" x14ac:dyDescent="0.2">
      <c r="A2499" s="167" t="s">
        <v>1980</v>
      </c>
      <c r="B2499" s="167">
        <f t="shared" si="38"/>
        <v>39378</v>
      </c>
      <c r="C2499" s="42">
        <v>6.6326365770379851</v>
      </c>
      <c r="D2499" s="134"/>
      <c r="E2499" s="42">
        <v>2.4375</v>
      </c>
      <c r="F2499" s="45"/>
      <c r="G2499" s="42">
        <v>5.9600025640033127</v>
      </c>
      <c r="H2499" s="64"/>
      <c r="I2499" s="64"/>
      <c r="J2499" s="64"/>
      <c r="K2499" s="64"/>
      <c r="L2499" s="64"/>
      <c r="M2499" s="64"/>
      <c r="N2499" s="64"/>
      <c r="O2499" s="64"/>
      <c r="P2499" s="64"/>
      <c r="Q2499" s="64"/>
      <c r="R2499" s="134"/>
      <c r="S2499" s="134"/>
    </row>
    <row r="2500" spans="1:19" x14ac:dyDescent="0.2">
      <c r="A2500" s="167" t="s">
        <v>1981</v>
      </c>
      <c r="B2500" s="167">
        <f t="shared" si="38"/>
        <v>39379</v>
      </c>
      <c r="C2500" s="42">
        <v>6.2946348847634779</v>
      </c>
      <c r="D2500" s="134"/>
      <c r="E2500" s="42">
        <v>3.2175438596491226</v>
      </c>
      <c r="F2500" s="45"/>
      <c r="G2500" s="42">
        <v>5.8314994771241828</v>
      </c>
      <c r="H2500" s="64"/>
      <c r="I2500" s="64"/>
      <c r="J2500" s="64"/>
      <c r="K2500" s="64"/>
      <c r="L2500" s="64"/>
      <c r="M2500" s="64"/>
      <c r="N2500" s="64"/>
      <c r="O2500" s="64"/>
      <c r="P2500" s="64"/>
      <c r="Q2500" s="64"/>
      <c r="R2500" s="134"/>
      <c r="S2500" s="134"/>
    </row>
    <row r="2501" spans="1:19" x14ac:dyDescent="0.2">
      <c r="A2501" s="167" t="s">
        <v>1982</v>
      </c>
      <c r="B2501" s="167">
        <f t="shared" si="38"/>
        <v>39380</v>
      </c>
      <c r="C2501" s="42">
        <v>6.1239617444529459</v>
      </c>
      <c r="D2501" s="134"/>
      <c r="E2501" s="42">
        <v>2.8387323943661973</v>
      </c>
      <c r="F2501" s="45"/>
      <c r="G2501" s="42">
        <v>5.9684472840605522</v>
      </c>
      <c r="H2501" s="64"/>
      <c r="I2501" s="64"/>
      <c r="J2501" s="64"/>
      <c r="K2501" s="64"/>
      <c r="L2501" s="64"/>
      <c r="M2501" s="64"/>
      <c r="N2501" s="64"/>
      <c r="O2501" s="64"/>
      <c r="P2501" s="64"/>
      <c r="Q2501" s="64"/>
      <c r="R2501" s="134"/>
      <c r="S2501" s="134"/>
    </row>
    <row r="2502" spans="1:19" x14ac:dyDescent="0.2">
      <c r="A2502" s="167" t="s">
        <v>1983</v>
      </c>
      <c r="B2502" s="167">
        <f t="shared" si="38"/>
        <v>39381</v>
      </c>
      <c r="C2502" s="42">
        <v>6.4570044722719144</v>
      </c>
      <c r="D2502" s="134"/>
      <c r="E2502" s="42">
        <v>3.4187747035573124</v>
      </c>
      <c r="F2502" s="45"/>
      <c r="G2502" s="42">
        <v>6.2012187214611867</v>
      </c>
      <c r="H2502" s="64"/>
      <c r="I2502" s="64"/>
      <c r="J2502" s="64"/>
      <c r="K2502" s="64"/>
      <c r="L2502" s="64"/>
      <c r="M2502" s="64"/>
      <c r="N2502" s="64"/>
      <c r="O2502" s="64"/>
      <c r="P2502" s="64"/>
      <c r="Q2502" s="64"/>
      <c r="R2502" s="134"/>
      <c r="S2502" s="134"/>
    </row>
    <row r="2503" spans="1:19" x14ac:dyDescent="0.2">
      <c r="A2503" s="167" t="s">
        <v>1984</v>
      </c>
      <c r="B2503" s="167">
        <f t="shared" si="38"/>
        <v>39382</v>
      </c>
      <c r="C2503" s="42">
        <v>6.4135336976320581</v>
      </c>
      <c r="D2503" s="134"/>
      <c r="E2503" s="42">
        <v>3.3876033057851238</v>
      </c>
      <c r="F2503" s="45"/>
      <c r="G2503" s="42">
        <v>6.1995007046388722</v>
      </c>
      <c r="H2503" s="64"/>
      <c r="I2503" s="64"/>
      <c r="J2503" s="64"/>
      <c r="K2503" s="64"/>
      <c r="L2503" s="64"/>
      <c r="M2503" s="64"/>
      <c r="N2503" s="64"/>
      <c r="O2503" s="64"/>
      <c r="P2503" s="64"/>
      <c r="Q2503" s="64"/>
      <c r="R2503" s="134"/>
      <c r="S2503" s="134"/>
    </row>
    <row r="2504" spans="1:19" x14ac:dyDescent="0.2">
      <c r="A2504" s="167" t="s">
        <v>1985</v>
      </c>
      <c r="B2504" s="167">
        <f t="shared" si="38"/>
        <v>39383</v>
      </c>
      <c r="C2504" s="42">
        <v>6.4135336976320581</v>
      </c>
      <c r="D2504" s="134"/>
      <c r="E2504" s="42">
        <v>3.3876033057851238</v>
      </c>
      <c r="F2504" s="45"/>
      <c r="G2504" s="42">
        <v>6.1995007046388722</v>
      </c>
      <c r="H2504" s="64"/>
      <c r="I2504" s="64"/>
      <c r="J2504" s="64"/>
      <c r="K2504" s="64"/>
      <c r="L2504" s="64"/>
      <c r="M2504" s="64"/>
      <c r="N2504" s="64"/>
      <c r="O2504" s="64"/>
      <c r="P2504" s="64"/>
      <c r="Q2504" s="64"/>
      <c r="R2504" s="134"/>
      <c r="S2504" s="134"/>
    </row>
    <row r="2505" spans="1:19" x14ac:dyDescent="0.2">
      <c r="A2505" s="167" t="s">
        <v>1986</v>
      </c>
      <c r="B2505" s="167">
        <f t="shared" si="38"/>
        <v>39384</v>
      </c>
      <c r="C2505" s="42">
        <v>6.4135336976320581</v>
      </c>
      <c r="D2505" s="134"/>
      <c r="E2505" s="42">
        <v>3.3876033057851238</v>
      </c>
      <c r="F2505" s="45"/>
      <c r="G2505" s="42">
        <v>6.1995007046388722</v>
      </c>
      <c r="H2505" s="64"/>
      <c r="I2505" s="64"/>
      <c r="J2505" s="64"/>
      <c r="K2505" s="64"/>
      <c r="L2505" s="64"/>
      <c r="M2505" s="64"/>
      <c r="N2505" s="64"/>
      <c r="O2505" s="64"/>
      <c r="P2505" s="64"/>
      <c r="Q2505" s="64"/>
      <c r="R2505" s="134"/>
      <c r="S2505" s="134"/>
    </row>
    <row r="2506" spans="1:19" x14ac:dyDescent="0.2">
      <c r="A2506" s="167" t="s">
        <v>1987</v>
      </c>
      <c r="B2506" s="167">
        <f t="shared" si="38"/>
        <v>39385</v>
      </c>
      <c r="C2506" s="42">
        <v>6.6884531214005989</v>
      </c>
      <c r="D2506" s="134"/>
      <c r="F2506" s="45"/>
      <c r="G2506" s="42">
        <v>7.1324360762436072</v>
      </c>
      <c r="H2506" s="64"/>
      <c r="I2506" s="64"/>
      <c r="J2506" s="64"/>
      <c r="K2506" s="64"/>
      <c r="L2506" s="64"/>
      <c r="M2506" s="64"/>
      <c r="N2506" s="64"/>
      <c r="O2506" s="64"/>
      <c r="P2506" s="64"/>
      <c r="Q2506" s="64"/>
      <c r="R2506" s="134"/>
      <c r="S2506" s="134"/>
    </row>
    <row r="2507" spans="1:19" x14ac:dyDescent="0.2">
      <c r="A2507" s="167" t="s">
        <v>1988</v>
      </c>
      <c r="B2507" s="167">
        <f t="shared" si="38"/>
        <v>39386</v>
      </c>
      <c r="C2507" s="42">
        <v>6.9984122850149406</v>
      </c>
      <c r="D2507" s="134"/>
      <c r="E2507" s="42">
        <v>3.85</v>
      </c>
      <c r="F2507" s="45"/>
      <c r="G2507" s="42">
        <v>6.7841408426692649</v>
      </c>
      <c r="H2507" s="64"/>
      <c r="I2507" s="64"/>
      <c r="J2507" s="64"/>
      <c r="K2507" s="64"/>
      <c r="L2507" s="64"/>
      <c r="M2507" s="64"/>
      <c r="N2507" s="64"/>
      <c r="O2507" s="64"/>
      <c r="P2507" s="64"/>
      <c r="Q2507" s="64"/>
      <c r="R2507" s="134"/>
      <c r="S2507" s="134"/>
    </row>
    <row r="2508" spans="1:19" s="263" customFormat="1" x14ac:dyDescent="0.2">
      <c r="A2508" s="168" t="s">
        <v>1989</v>
      </c>
      <c r="B2508" s="513">
        <f t="shared" si="38"/>
        <v>39387</v>
      </c>
      <c r="C2508" s="511">
        <v>7.2067910276951244</v>
      </c>
      <c r="E2508" s="102">
        <v>4.2611111111111111</v>
      </c>
      <c r="F2508" s="267"/>
      <c r="G2508" s="102">
        <v>6.1713528813559329</v>
      </c>
      <c r="H2508" s="512"/>
      <c r="I2508" s="512"/>
      <c r="J2508" s="512"/>
      <c r="K2508" s="512"/>
      <c r="L2508" s="512"/>
      <c r="M2508" s="512"/>
      <c r="N2508" s="512"/>
      <c r="O2508" s="512"/>
      <c r="P2508" s="512"/>
      <c r="Q2508" s="512"/>
    </row>
    <row r="2509" spans="1:19" x14ac:dyDescent="0.2">
      <c r="A2509" s="167" t="s">
        <v>2462</v>
      </c>
      <c r="B2509" s="167">
        <f t="shared" si="38"/>
        <v>39388</v>
      </c>
      <c r="C2509" s="42">
        <v>6.9653921885087149</v>
      </c>
      <c r="D2509" s="134"/>
      <c r="E2509" s="42">
        <v>5.0486746987951809</v>
      </c>
      <c r="F2509" s="134"/>
      <c r="G2509" s="42">
        <v>6.5436878229279225</v>
      </c>
      <c r="H2509" s="64"/>
      <c r="I2509" s="64"/>
      <c r="J2509" s="64"/>
      <c r="K2509" s="64"/>
      <c r="L2509" s="64"/>
      <c r="M2509" s="64"/>
      <c r="N2509" s="64"/>
      <c r="O2509" s="64"/>
      <c r="P2509" s="64"/>
      <c r="Q2509" s="64"/>
      <c r="R2509" s="134"/>
      <c r="S2509" s="134"/>
    </row>
    <row r="2510" spans="1:19" x14ac:dyDescent="0.2">
      <c r="A2510" s="167" t="s">
        <v>2464</v>
      </c>
      <c r="B2510" s="167">
        <f t="shared" si="38"/>
        <v>39389</v>
      </c>
      <c r="C2510" s="42">
        <v>6.56820938571874</v>
      </c>
      <c r="E2510" s="42">
        <v>3.95</v>
      </c>
      <c r="G2510" s="42">
        <v>5.8564123627191869</v>
      </c>
      <c r="H2510" s="64"/>
      <c r="I2510" s="64"/>
      <c r="J2510" s="64"/>
      <c r="K2510" s="64"/>
      <c r="L2510" s="64"/>
      <c r="M2510" s="64"/>
      <c r="N2510" s="64"/>
      <c r="O2510" s="64"/>
      <c r="P2510" s="64"/>
      <c r="Q2510" s="64"/>
    </row>
    <row r="2511" spans="1:19" x14ac:dyDescent="0.2">
      <c r="A2511" s="167" t="s">
        <v>2465</v>
      </c>
      <c r="B2511" s="167">
        <f t="shared" si="38"/>
        <v>39390</v>
      </c>
      <c r="C2511" s="42">
        <v>6.56820938571874</v>
      </c>
      <c r="E2511" s="42">
        <v>3.95</v>
      </c>
      <c r="G2511" s="42">
        <v>5.8564123627191869</v>
      </c>
      <c r="H2511" s="64"/>
      <c r="I2511" s="64"/>
      <c r="J2511" s="64"/>
      <c r="K2511" s="64"/>
      <c r="L2511" s="64"/>
      <c r="M2511" s="64"/>
      <c r="N2511" s="64"/>
      <c r="O2511" s="64"/>
      <c r="P2511" s="64"/>
      <c r="Q2511" s="64"/>
    </row>
    <row r="2512" spans="1:19" x14ac:dyDescent="0.2">
      <c r="A2512" s="167" t="s">
        <v>2466</v>
      </c>
      <c r="B2512" s="167">
        <f t="shared" si="38"/>
        <v>39391</v>
      </c>
      <c r="C2512" s="42">
        <v>6.56820938571874</v>
      </c>
      <c r="E2512" s="42">
        <v>3.95</v>
      </c>
      <c r="G2512" s="42">
        <v>5.8564123627191869</v>
      </c>
      <c r="H2512" s="64"/>
      <c r="I2512" s="64"/>
      <c r="J2512" s="64"/>
      <c r="K2512" s="64"/>
      <c r="L2512" s="64"/>
      <c r="M2512" s="64"/>
      <c r="N2512" s="64"/>
      <c r="O2512" s="64"/>
      <c r="P2512" s="64"/>
      <c r="Q2512" s="64"/>
    </row>
    <row r="2513" spans="1:17" x14ac:dyDescent="0.2">
      <c r="A2513" s="167" t="s">
        <v>2467</v>
      </c>
      <c r="B2513" s="167">
        <f t="shared" si="38"/>
        <v>39392</v>
      </c>
      <c r="C2513" s="42">
        <v>6.7278148854961835</v>
      </c>
      <c r="E2513" s="42">
        <v>2.1041353383458645</v>
      </c>
      <c r="G2513" s="42">
        <v>6.2737804370600392</v>
      </c>
      <c r="H2513" s="64"/>
      <c r="I2513" s="64"/>
      <c r="J2513" s="64"/>
      <c r="K2513" s="64"/>
      <c r="L2513" s="64"/>
      <c r="M2513" s="64"/>
      <c r="N2513" s="64"/>
      <c r="O2513" s="64"/>
      <c r="P2513" s="64"/>
      <c r="Q2513" s="64"/>
    </row>
    <row r="2514" spans="1:17" x14ac:dyDescent="0.2">
      <c r="A2514" s="167" t="s">
        <v>2468</v>
      </c>
      <c r="B2514" s="167">
        <f t="shared" si="38"/>
        <v>39393</v>
      </c>
      <c r="C2514" s="42">
        <v>7.1896716401655416</v>
      </c>
      <c r="E2514" s="42">
        <v>2.0158371040723981</v>
      </c>
      <c r="G2514" s="42">
        <v>6.7351916041500992</v>
      </c>
      <c r="H2514" s="64"/>
      <c r="I2514" s="64"/>
      <c r="J2514" s="64"/>
      <c r="K2514" s="64"/>
      <c r="L2514" s="64"/>
      <c r="M2514" s="64"/>
      <c r="N2514" s="64"/>
      <c r="O2514" s="64"/>
      <c r="P2514" s="64"/>
      <c r="Q2514" s="64"/>
    </row>
    <row r="2515" spans="1:17" x14ac:dyDescent="0.2">
      <c r="A2515" s="167" t="s">
        <v>2469</v>
      </c>
      <c r="B2515" s="167">
        <f t="shared" si="38"/>
        <v>39394</v>
      </c>
      <c r="C2515" s="42">
        <v>7.4073828349626218</v>
      </c>
      <c r="E2515" s="42">
        <v>1.0684210526315789</v>
      </c>
      <c r="G2515" s="42">
        <v>5.4479553366186462</v>
      </c>
      <c r="H2515" s="64"/>
      <c r="I2515" s="64"/>
      <c r="J2515" s="64"/>
      <c r="K2515" s="64"/>
      <c r="L2515" s="64"/>
      <c r="M2515" s="64"/>
      <c r="N2515" s="64"/>
      <c r="O2515" s="64"/>
      <c r="P2515" s="64"/>
      <c r="Q2515" s="64"/>
    </row>
    <row r="2516" spans="1:17" x14ac:dyDescent="0.2">
      <c r="A2516" s="167" t="s">
        <v>2470</v>
      </c>
      <c r="B2516" s="167">
        <f t="shared" si="38"/>
        <v>39395</v>
      </c>
      <c r="C2516" s="42">
        <v>6.8131560028756288</v>
      </c>
      <c r="E2516" s="42">
        <v>0.25</v>
      </c>
      <c r="G2516" s="42">
        <v>5.928495359224053</v>
      </c>
      <c r="H2516" s="64"/>
      <c r="I2516" s="64"/>
      <c r="J2516" s="64"/>
      <c r="K2516" s="64"/>
      <c r="L2516" s="64"/>
      <c r="M2516" s="64"/>
      <c r="N2516" s="64"/>
      <c r="O2516" s="64"/>
      <c r="P2516" s="64"/>
      <c r="Q2516" s="64"/>
    </row>
    <row r="2517" spans="1:17" x14ac:dyDescent="0.2">
      <c r="A2517" s="167" t="s">
        <v>2471</v>
      </c>
      <c r="B2517" s="167">
        <f t="shared" si="38"/>
        <v>39396</v>
      </c>
      <c r="C2517" s="42">
        <v>6.5514594594594593</v>
      </c>
      <c r="E2517" s="42">
        <v>4.0975609756097562</v>
      </c>
      <c r="G2517" s="42">
        <v>5.5760585213014195</v>
      </c>
      <c r="H2517" s="64"/>
      <c r="I2517" s="64"/>
      <c r="J2517" s="64"/>
      <c r="K2517" s="64"/>
      <c r="L2517" s="64"/>
      <c r="M2517" s="64"/>
      <c r="N2517" s="64"/>
      <c r="O2517" s="64"/>
      <c r="P2517" s="64"/>
      <c r="Q2517" s="64"/>
    </row>
    <row r="2518" spans="1:17" x14ac:dyDescent="0.2">
      <c r="A2518" s="167" t="s">
        <v>2472</v>
      </c>
      <c r="B2518" s="167">
        <f t="shared" si="38"/>
        <v>39397</v>
      </c>
      <c r="C2518" s="42">
        <v>6.5514594594594593</v>
      </c>
      <c r="E2518" s="42">
        <v>4.0975609756097562</v>
      </c>
      <c r="G2518" s="42">
        <v>5.5760585213014195</v>
      </c>
      <c r="H2518" s="64"/>
      <c r="I2518" s="64"/>
      <c r="J2518" s="64"/>
      <c r="K2518" s="64"/>
      <c r="L2518" s="64"/>
      <c r="M2518" s="64"/>
      <c r="N2518" s="64"/>
      <c r="O2518" s="64"/>
      <c r="P2518" s="64"/>
      <c r="Q2518" s="64"/>
    </row>
    <row r="2519" spans="1:17" x14ac:dyDescent="0.2">
      <c r="A2519" s="167" t="s">
        <v>2473</v>
      </c>
      <c r="B2519" s="167">
        <f t="shared" si="38"/>
        <v>39398</v>
      </c>
      <c r="C2519" s="42">
        <v>6.5514594594594593</v>
      </c>
      <c r="E2519" s="42">
        <v>4.0975609756097562</v>
      </c>
      <c r="G2519" s="42">
        <v>5.5760585213014195</v>
      </c>
      <c r="H2519" s="64"/>
      <c r="I2519" s="64"/>
      <c r="J2519" s="64"/>
      <c r="K2519" s="64"/>
      <c r="L2519" s="64"/>
      <c r="M2519" s="64"/>
      <c r="N2519" s="64"/>
      <c r="O2519" s="64"/>
      <c r="P2519" s="64"/>
      <c r="Q2519" s="64"/>
    </row>
    <row r="2520" spans="1:17" x14ac:dyDescent="0.2">
      <c r="A2520" s="167" t="s">
        <v>2474</v>
      </c>
      <c r="B2520" s="167">
        <f t="shared" si="38"/>
        <v>39399</v>
      </c>
      <c r="C2520" s="42">
        <v>6.8395885047281322</v>
      </c>
      <c r="E2520" s="42">
        <v>1.002</v>
      </c>
      <c r="G2520" s="42">
        <v>5.6333624999999996</v>
      </c>
      <c r="H2520" s="64"/>
      <c r="I2520" s="64"/>
      <c r="J2520" s="64"/>
      <c r="K2520" s="64"/>
      <c r="L2520" s="64"/>
      <c r="M2520" s="64"/>
      <c r="N2520" s="64"/>
      <c r="O2520" s="64"/>
      <c r="P2520" s="64"/>
      <c r="Q2520" s="64"/>
    </row>
    <row r="2521" spans="1:17" x14ac:dyDescent="0.2">
      <c r="A2521" s="167" t="s">
        <v>2475</v>
      </c>
      <c r="B2521" s="167">
        <f t="shared" ref="B2521:B2584" si="39">A2521+1</f>
        <v>39400</v>
      </c>
      <c r="C2521" s="42">
        <v>7.1926228172293367</v>
      </c>
      <c r="E2521" s="42">
        <v>2.4937499999999999</v>
      </c>
      <c r="G2521" s="42">
        <v>5.8312920295236044</v>
      </c>
      <c r="H2521" s="64"/>
      <c r="I2521" s="64"/>
      <c r="J2521" s="64"/>
      <c r="K2521" s="64"/>
      <c r="L2521" s="64"/>
      <c r="M2521" s="64"/>
      <c r="N2521" s="64"/>
      <c r="O2521" s="64"/>
      <c r="P2521" s="64"/>
      <c r="Q2521" s="64"/>
    </row>
    <row r="2522" spans="1:17" x14ac:dyDescent="0.2">
      <c r="A2522" s="167" t="s">
        <v>2476</v>
      </c>
      <c r="B2522" s="167">
        <f t="shared" si="39"/>
        <v>39401</v>
      </c>
      <c r="C2522" s="42">
        <v>7.272543828581548</v>
      </c>
      <c r="E2522" s="42">
        <v>2.5857142857142859</v>
      </c>
      <c r="G2522" s="42">
        <v>5.8971836418537489</v>
      </c>
      <c r="H2522" s="64"/>
      <c r="I2522" s="64"/>
      <c r="J2522" s="64"/>
      <c r="K2522" s="64"/>
      <c r="L2522" s="64"/>
      <c r="M2522" s="64"/>
      <c r="N2522" s="64"/>
      <c r="O2522" s="64"/>
      <c r="P2522" s="64"/>
      <c r="Q2522" s="64"/>
    </row>
    <row r="2523" spans="1:17" x14ac:dyDescent="0.2">
      <c r="A2523" s="167" t="s">
        <v>2477</v>
      </c>
      <c r="B2523" s="167">
        <f t="shared" si="39"/>
        <v>39402</v>
      </c>
      <c r="C2523" s="42">
        <v>7.3493339895013126</v>
      </c>
      <c r="E2523" s="42">
        <v>1.3530769230769231</v>
      </c>
      <c r="G2523" s="42">
        <v>6.2605887602996573</v>
      </c>
      <c r="H2523" s="64"/>
      <c r="I2523" s="64"/>
      <c r="J2523" s="64"/>
      <c r="K2523" s="64"/>
      <c r="L2523" s="64"/>
      <c r="M2523" s="64"/>
      <c r="N2523" s="64"/>
      <c r="O2523" s="64"/>
      <c r="P2523" s="64"/>
      <c r="Q2523" s="64"/>
    </row>
    <row r="2524" spans="1:17" x14ac:dyDescent="0.2">
      <c r="A2524" s="167" t="s">
        <v>2478</v>
      </c>
      <c r="B2524" s="167">
        <f t="shared" si="39"/>
        <v>39403</v>
      </c>
      <c r="C2524" s="42">
        <v>7.285901896785318</v>
      </c>
      <c r="E2524" s="142" t="str">
        <f>"--"</f>
        <v>--</v>
      </c>
      <c r="G2524" s="42">
        <v>6.4874824277708676</v>
      </c>
      <c r="H2524" s="64"/>
      <c r="I2524" s="64"/>
      <c r="J2524" s="64"/>
      <c r="K2524" s="64"/>
      <c r="L2524" s="64"/>
      <c r="M2524" s="64"/>
      <c r="N2524" s="64"/>
      <c r="O2524" s="64"/>
      <c r="P2524" s="64"/>
      <c r="Q2524" s="64"/>
    </row>
    <row r="2525" spans="1:17" x14ac:dyDescent="0.2">
      <c r="A2525" s="167" t="s">
        <v>2479</v>
      </c>
      <c r="B2525" s="167">
        <f t="shared" si="39"/>
        <v>39404</v>
      </c>
      <c r="C2525" s="42">
        <v>7.285901896785318</v>
      </c>
      <c r="E2525" s="142" t="str">
        <f>"--"</f>
        <v>--</v>
      </c>
      <c r="G2525" s="42">
        <v>6.4874824277708676</v>
      </c>
      <c r="H2525" s="64"/>
      <c r="I2525" s="64"/>
      <c r="J2525" s="64"/>
      <c r="K2525" s="64"/>
      <c r="L2525" s="64"/>
      <c r="M2525" s="64"/>
      <c r="N2525" s="64"/>
      <c r="O2525" s="64"/>
      <c r="P2525" s="64"/>
      <c r="Q2525" s="64"/>
    </row>
    <row r="2526" spans="1:17" x14ac:dyDescent="0.2">
      <c r="A2526" s="167" t="s">
        <v>2480</v>
      </c>
      <c r="B2526" s="167">
        <f t="shared" si="39"/>
        <v>39405</v>
      </c>
      <c r="C2526" s="42">
        <v>7.285901896785318</v>
      </c>
      <c r="E2526" s="142" t="str">
        <f>"--"</f>
        <v>--</v>
      </c>
      <c r="G2526" s="42">
        <v>6.4874824277708676</v>
      </c>
      <c r="H2526" s="64"/>
      <c r="I2526" s="64"/>
      <c r="J2526" s="64"/>
      <c r="K2526" s="64"/>
      <c r="L2526" s="64"/>
      <c r="M2526" s="64"/>
      <c r="N2526" s="64"/>
      <c r="O2526" s="64"/>
      <c r="P2526" s="64"/>
      <c r="Q2526" s="64"/>
    </row>
    <row r="2527" spans="1:17" x14ac:dyDescent="0.2">
      <c r="A2527" s="167" t="s">
        <v>2481</v>
      </c>
      <c r="B2527" s="167">
        <f t="shared" si="39"/>
        <v>39406</v>
      </c>
      <c r="C2527" s="42">
        <v>7.3552123651942676</v>
      </c>
      <c r="E2527" s="42">
        <v>3.6580838323353295</v>
      </c>
      <c r="G2527" s="42">
        <v>6.3674859966266908</v>
      </c>
      <c r="H2527" s="64"/>
      <c r="I2527" s="64"/>
      <c r="J2527" s="64"/>
      <c r="K2527" s="64"/>
      <c r="L2527" s="64"/>
      <c r="M2527" s="64"/>
      <c r="N2527" s="64"/>
      <c r="O2527" s="64"/>
      <c r="P2527" s="64"/>
      <c r="Q2527" s="64"/>
    </row>
    <row r="2528" spans="1:17" x14ac:dyDescent="0.2">
      <c r="A2528" s="167" t="s">
        <v>2482</v>
      </c>
      <c r="B2528" s="167">
        <f t="shared" si="39"/>
        <v>39407</v>
      </c>
      <c r="C2528" s="42">
        <v>6.8071764239111268</v>
      </c>
      <c r="E2528" s="42">
        <v>5.28</v>
      </c>
      <c r="G2528" s="42">
        <v>6.3100879699248118</v>
      </c>
      <c r="H2528" s="64"/>
      <c r="I2528" s="64"/>
      <c r="J2528" s="64"/>
      <c r="K2528" s="64"/>
      <c r="L2528" s="64"/>
      <c r="M2528" s="64"/>
      <c r="N2528" s="64"/>
      <c r="O2528" s="64"/>
      <c r="P2528" s="64"/>
      <c r="Q2528" s="64"/>
    </row>
    <row r="2529" spans="1:17" x14ac:dyDescent="0.2">
      <c r="A2529" s="167" t="s">
        <v>2483</v>
      </c>
      <c r="B2529" s="167">
        <f t="shared" si="39"/>
        <v>39408</v>
      </c>
      <c r="C2529" s="42">
        <v>6.6705997474747472</v>
      </c>
      <c r="E2529" s="42">
        <v>4.6962025316455698</v>
      </c>
      <c r="G2529" s="42">
        <v>6.2191700000000001</v>
      </c>
      <c r="H2529" s="64"/>
      <c r="I2529" s="64"/>
      <c r="J2529" s="64"/>
      <c r="K2529" s="64"/>
      <c r="L2529" s="64"/>
      <c r="M2529" s="64"/>
      <c r="N2529" s="64"/>
      <c r="O2529" s="64"/>
      <c r="P2529" s="64"/>
      <c r="Q2529" s="64"/>
    </row>
    <row r="2530" spans="1:17" x14ac:dyDescent="0.2">
      <c r="A2530" s="167" t="s">
        <v>2484</v>
      </c>
      <c r="B2530" s="167">
        <f t="shared" si="39"/>
        <v>39409</v>
      </c>
      <c r="C2530" s="42">
        <v>6.6705997474747472</v>
      </c>
      <c r="E2530" s="42">
        <v>4.6962025316455698</v>
      </c>
      <c r="G2530" s="42">
        <v>6.2191700000000001</v>
      </c>
      <c r="H2530" s="64"/>
      <c r="I2530" s="64"/>
      <c r="J2530" s="64"/>
      <c r="K2530" s="64"/>
      <c r="L2530" s="64"/>
      <c r="M2530" s="64"/>
      <c r="N2530" s="64"/>
      <c r="O2530" s="64"/>
      <c r="P2530" s="64"/>
      <c r="Q2530" s="64"/>
    </row>
    <row r="2531" spans="1:17" x14ac:dyDescent="0.2">
      <c r="A2531" s="167" t="s">
        <v>2485</v>
      </c>
      <c r="B2531" s="167">
        <f t="shared" si="39"/>
        <v>39410</v>
      </c>
      <c r="C2531" s="42">
        <v>6.6705997474747472</v>
      </c>
      <c r="E2531" s="42">
        <v>4.6962025316455698</v>
      </c>
      <c r="G2531" s="42">
        <v>6.2191700000000001</v>
      </c>
      <c r="H2531" s="64"/>
      <c r="I2531" s="64"/>
      <c r="J2531" s="64"/>
      <c r="K2531" s="64"/>
      <c r="L2531" s="64"/>
      <c r="M2531" s="64"/>
      <c r="N2531" s="64"/>
      <c r="O2531" s="64"/>
      <c r="P2531" s="64"/>
      <c r="Q2531" s="64"/>
    </row>
    <row r="2532" spans="1:17" x14ac:dyDescent="0.2">
      <c r="A2532" s="167" t="s">
        <v>2486</v>
      </c>
      <c r="B2532" s="167">
        <f t="shared" si="39"/>
        <v>39411</v>
      </c>
      <c r="C2532" s="42">
        <v>6.6705997474747472</v>
      </c>
      <c r="E2532" s="42">
        <v>4.6962025316455698</v>
      </c>
      <c r="G2532" s="42">
        <v>6.2191700000000001</v>
      </c>
      <c r="H2532" s="64"/>
      <c r="I2532" s="64"/>
      <c r="J2532" s="64"/>
      <c r="K2532" s="64"/>
      <c r="L2532" s="64"/>
      <c r="M2532" s="64"/>
      <c r="N2532" s="64"/>
      <c r="O2532" s="64"/>
      <c r="P2532" s="64"/>
      <c r="Q2532" s="64"/>
    </row>
    <row r="2533" spans="1:17" x14ac:dyDescent="0.2">
      <c r="A2533" s="167" t="s">
        <v>2487</v>
      </c>
      <c r="B2533" s="167">
        <f t="shared" si="39"/>
        <v>39412</v>
      </c>
      <c r="C2533" s="42">
        <v>6.6705997474747472</v>
      </c>
      <c r="E2533" s="42">
        <v>4.6962025316455698</v>
      </c>
      <c r="G2533" s="42">
        <v>6.2191700000000001</v>
      </c>
      <c r="H2533" s="64"/>
      <c r="I2533" s="64"/>
      <c r="J2533" s="64"/>
      <c r="K2533" s="64"/>
      <c r="L2533" s="64"/>
      <c r="M2533" s="64"/>
      <c r="N2533" s="64"/>
      <c r="O2533" s="64"/>
      <c r="P2533" s="64"/>
      <c r="Q2533" s="64"/>
    </row>
    <row r="2534" spans="1:17" x14ac:dyDescent="0.2">
      <c r="A2534" s="167" t="s">
        <v>2488</v>
      </c>
      <c r="B2534" s="167">
        <f t="shared" si="39"/>
        <v>39413</v>
      </c>
      <c r="C2534" s="42">
        <v>7.5340419947506563</v>
      </c>
      <c r="E2534" s="42">
        <v>6.3893939393939396</v>
      </c>
      <c r="G2534" s="42">
        <v>6.9606388317360022</v>
      </c>
      <c r="H2534" s="64"/>
      <c r="I2534" s="64"/>
      <c r="J2534" s="64"/>
      <c r="K2534" s="64"/>
      <c r="L2534" s="64"/>
      <c r="M2534" s="64"/>
      <c r="N2534" s="64"/>
      <c r="O2534" s="64"/>
      <c r="P2534" s="64"/>
      <c r="Q2534" s="64"/>
    </row>
    <row r="2535" spans="1:17" x14ac:dyDescent="0.2">
      <c r="A2535" s="167" t="s">
        <v>2489</v>
      </c>
      <c r="B2535" s="167">
        <f t="shared" si="39"/>
        <v>39414</v>
      </c>
      <c r="C2535" s="42">
        <v>7.44751678579164</v>
      </c>
      <c r="E2535" s="42">
        <v>6.4037037037037035</v>
      </c>
      <c r="G2535" s="42">
        <v>6.4617891186390963</v>
      </c>
      <c r="H2535" s="64"/>
      <c r="I2535" s="64"/>
      <c r="J2535" s="64"/>
      <c r="K2535" s="64"/>
      <c r="L2535" s="64"/>
      <c r="M2535" s="64"/>
      <c r="N2535" s="64"/>
      <c r="O2535" s="64"/>
      <c r="P2535" s="64"/>
      <c r="Q2535" s="64"/>
    </row>
    <row r="2536" spans="1:17" x14ac:dyDescent="0.2">
      <c r="A2536" s="167" t="s">
        <v>2490</v>
      </c>
      <c r="B2536" s="167">
        <f t="shared" si="39"/>
        <v>39415</v>
      </c>
      <c r="C2536" s="42">
        <v>7.5194186046511629</v>
      </c>
      <c r="E2536" s="42">
        <v>6.2828947368421053</v>
      </c>
      <c r="G2536" s="42">
        <v>6.7694916146377162</v>
      </c>
      <c r="H2536" s="64"/>
      <c r="I2536" s="64"/>
      <c r="J2536" s="64"/>
      <c r="K2536" s="64"/>
      <c r="L2536" s="64"/>
      <c r="M2536" s="64"/>
      <c r="N2536" s="64"/>
      <c r="O2536" s="64"/>
      <c r="P2536" s="64"/>
      <c r="Q2536" s="64"/>
    </row>
    <row r="2537" spans="1:17" x14ac:dyDescent="0.2">
      <c r="A2537" s="167" t="s">
        <v>2491</v>
      </c>
      <c r="B2537" s="167">
        <f t="shared" si="39"/>
        <v>39416</v>
      </c>
      <c r="C2537" s="42">
        <v>7.4375035174111854</v>
      </c>
      <c r="E2537" s="42">
        <v>6.1739549839228296</v>
      </c>
      <c r="G2537" s="42">
        <v>6.3291991360713125</v>
      </c>
      <c r="H2537" s="64"/>
      <c r="I2537" s="64"/>
      <c r="J2537" s="64"/>
      <c r="K2537" s="64"/>
      <c r="L2537" s="64"/>
      <c r="M2537" s="64"/>
      <c r="N2537" s="64"/>
      <c r="O2537" s="64"/>
      <c r="P2537" s="64"/>
      <c r="Q2537" s="64"/>
    </row>
    <row r="2538" spans="1:17" s="263" customFormat="1" x14ac:dyDescent="0.2">
      <c r="A2538" s="168" t="s">
        <v>2492</v>
      </c>
      <c r="B2538" s="513">
        <f t="shared" si="39"/>
        <v>39417</v>
      </c>
      <c r="C2538" s="511">
        <v>7.2744528964306614</v>
      </c>
      <c r="E2538" s="102">
        <v>5.63001968503937</v>
      </c>
      <c r="G2538" s="102">
        <v>6.4746975618777833</v>
      </c>
      <c r="H2538" s="512"/>
      <c r="I2538" s="512"/>
      <c r="J2538" s="512"/>
      <c r="K2538" s="512"/>
      <c r="L2538" s="512"/>
      <c r="M2538" s="512"/>
      <c r="N2538" s="512"/>
      <c r="O2538" s="512"/>
      <c r="P2538" s="512"/>
      <c r="Q2538" s="512"/>
    </row>
    <row r="2539" spans="1:17" x14ac:dyDescent="0.2">
      <c r="A2539" s="167" t="s">
        <v>2493</v>
      </c>
      <c r="B2539" s="167">
        <f t="shared" si="39"/>
        <v>39418</v>
      </c>
      <c r="C2539" s="42">
        <v>7.2744528964306614</v>
      </c>
      <c r="E2539" s="42">
        <v>5.63001968503937</v>
      </c>
      <c r="G2539" s="42">
        <v>6.4746975618777833</v>
      </c>
      <c r="H2539" s="64"/>
      <c r="I2539" s="64"/>
      <c r="J2539" s="64"/>
      <c r="K2539" s="64"/>
      <c r="L2539" s="64"/>
      <c r="M2539" s="64"/>
      <c r="N2539" s="64"/>
      <c r="O2539" s="64"/>
      <c r="P2539" s="64"/>
      <c r="Q2539" s="64"/>
    </row>
    <row r="2540" spans="1:17" x14ac:dyDescent="0.2">
      <c r="A2540" s="167" t="s">
        <v>2494</v>
      </c>
      <c r="B2540" s="167">
        <f t="shared" si="39"/>
        <v>39419</v>
      </c>
      <c r="C2540" s="42">
        <v>7.2744528964306614</v>
      </c>
      <c r="E2540" s="42">
        <v>5.63001968503937</v>
      </c>
      <c r="G2540" s="42">
        <v>6.4746975618777833</v>
      </c>
      <c r="H2540" s="64"/>
      <c r="I2540" s="64"/>
      <c r="J2540" s="64"/>
      <c r="K2540" s="64"/>
      <c r="L2540" s="64"/>
      <c r="M2540" s="64"/>
      <c r="N2540" s="64"/>
      <c r="O2540" s="64"/>
      <c r="P2540" s="64"/>
      <c r="Q2540" s="64"/>
    </row>
    <row r="2541" spans="1:17" x14ac:dyDescent="0.2">
      <c r="A2541" s="167" t="s">
        <v>2495</v>
      </c>
      <c r="B2541" s="167">
        <f t="shared" si="39"/>
        <v>39420</v>
      </c>
      <c r="C2541" s="42">
        <v>7.0171455223880601</v>
      </c>
      <c r="E2541" s="42">
        <v>5.4578301886792451</v>
      </c>
      <c r="G2541" s="42">
        <v>6.4030651748777734</v>
      </c>
      <c r="H2541" s="64"/>
      <c r="I2541" s="64"/>
      <c r="J2541" s="64"/>
      <c r="K2541" s="64"/>
      <c r="L2541" s="64"/>
      <c r="M2541" s="64"/>
      <c r="N2541" s="64"/>
      <c r="O2541" s="64"/>
      <c r="P2541" s="64"/>
      <c r="Q2541" s="64"/>
    </row>
    <row r="2542" spans="1:17" x14ac:dyDescent="0.2">
      <c r="A2542" s="167" t="s">
        <v>2496</v>
      </c>
      <c r="B2542" s="167">
        <f t="shared" si="39"/>
        <v>39421</v>
      </c>
      <c r="C2542" s="42">
        <v>7.2669319775596071</v>
      </c>
      <c r="E2542" s="42">
        <v>5.8767796610169496</v>
      </c>
      <c r="G2542" s="42">
        <v>6.4874970240366272</v>
      </c>
      <c r="H2542" s="64"/>
      <c r="I2542" s="64"/>
      <c r="J2542" s="64"/>
      <c r="K2542" s="64"/>
      <c r="L2542" s="64"/>
      <c r="M2542" s="64"/>
      <c r="N2542" s="64"/>
      <c r="O2542" s="64"/>
      <c r="P2542" s="64"/>
      <c r="Q2542" s="64"/>
    </row>
    <row r="2543" spans="1:17" x14ac:dyDescent="0.2">
      <c r="A2543" s="167" t="s">
        <v>2497</v>
      </c>
      <c r="B2543" s="167">
        <f t="shared" si="39"/>
        <v>39422</v>
      </c>
      <c r="C2543" s="42">
        <v>7.0397798569069892</v>
      </c>
      <c r="E2543" s="42">
        <v>6</v>
      </c>
      <c r="G2543" s="42">
        <v>6.4450522426589218</v>
      </c>
      <c r="H2543" s="64"/>
      <c r="I2543" s="64"/>
      <c r="J2543" s="64"/>
      <c r="K2543" s="64"/>
      <c r="L2543" s="64"/>
      <c r="M2543" s="64"/>
      <c r="N2543" s="64"/>
      <c r="O2543" s="64"/>
      <c r="P2543" s="64"/>
      <c r="Q2543" s="64"/>
    </row>
    <row r="2544" spans="1:17" x14ac:dyDescent="0.2">
      <c r="A2544" s="167" t="s">
        <v>3156</v>
      </c>
      <c r="B2544" s="167">
        <f t="shared" si="39"/>
        <v>39423</v>
      </c>
      <c r="C2544" s="42">
        <v>7.2913490163085681</v>
      </c>
      <c r="D2544" s="134"/>
      <c r="E2544" s="42">
        <v>5.77</v>
      </c>
      <c r="F2544" s="134"/>
      <c r="G2544" s="42">
        <v>6.6380619485294119</v>
      </c>
      <c r="H2544" s="64"/>
      <c r="I2544" s="64"/>
      <c r="J2544" s="64"/>
      <c r="K2544" s="64"/>
      <c r="L2544" s="64"/>
      <c r="M2544" s="64"/>
      <c r="N2544" s="64"/>
      <c r="O2544" s="64"/>
      <c r="P2544" s="64"/>
      <c r="Q2544" s="64"/>
    </row>
    <row r="2545" spans="1:17" x14ac:dyDescent="0.2">
      <c r="A2545" s="167" t="s">
        <v>3157</v>
      </c>
      <c r="B2545" s="167">
        <f t="shared" si="39"/>
        <v>39424</v>
      </c>
      <c r="C2545" s="42">
        <v>7.0394763306352708</v>
      </c>
      <c r="D2545" s="134"/>
      <c r="E2545" s="42">
        <v>6.15</v>
      </c>
      <c r="F2545" s="134"/>
      <c r="G2545" s="42">
        <v>6.47818139379575</v>
      </c>
      <c r="H2545" s="64"/>
      <c r="I2545" s="64"/>
      <c r="J2545" s="64"/>
      <c r="K2545" s="64"/>
      <c r="L2545" s="64"/>
      <c r="M2545" s="64"/>
      <c r="N2545" s="64"/>
      <c r="O2545" s="64"/>
      <c r="P2545" s="64"/>
      <c r="Q2545" s="64"/>
    </row>
    <row r="2546" spans="1:17" x14ac:dyDescent="0.2">
      <c r="A2546" s="167" t="s">
        <v>0</v>
      </c>
      <c r="B2546" s="167">
        <f t="shared" si="39"/>
        <v>39425</v>
      </c>
      <c r="C2546" s="42">
        <v>7.0394763306352708</v>
      </c>
      <c r="D2546" s="134"/>
      <c r="E2546" s="42">
        <v>6.15</v>
      </c>
      <c r="F2546" s="134"/>
      <c r="G2546" s="42">
        <v>6.47818139379575</v>
      </c>
      <c r="H2546" s="64"/>
      <c r="I2546" s="64"/>
      <c r="J2546" s="64"/>
      <c r="K2546" s="64"/>
      <c r="L2546" s="64"/>
      <c r="M2546" s="64"/>
      <c r="N2546" s="64"/>
      <c r="O2546" s="64"/>
      <c r="P2546" s="64"/>
      <c r="Q2546" s="64"/>
    </row>
    <row r="2547" spans="1:17" x14ac:dyDescent="0.2">
      <c r="A2547" s="167" t="s">
        <v>1</v>
      </c>
      <c r="B2547" s="167">
        <f t="shared" si="39"/>
        <v>39426</v>
      </c>
      <c r="C2547" s="42">
        <v>7.0394763306352708</v>
      </c>
      <c r="D2547" s="134"/>
      <c r="E2547" s="42">
        <v>6.15</v>
      </c>
      <c r="F2547" s="134"/>
      <c r="G2547" s="42">
        <v>6.47818139379575</v>
      </c>
      <c r="H2547" s="64"/>
      <c r="I2547" s="64"/>
      <c r="J2547" s="64"/>
      <c r="K2547" s="64"/>
      <c r="L2547" s="64"/>
      <c r="M2547" s="64"/>
      <c r="N2547" s="64"/>
      <c r="O2547" s="64"/>
      <c r="P2547" s="64"/>
      <c r="Q2547" s="64"/>
    </row>
    <row r="2548" spans="1:17" x14ac:dyDescent="0.2">
      <c r="A2548" s="167" t="s">
        <v>2</v>
      </c>
      <c r="B2548" s="167">
        <f t="shared" si="39"/>
        <v>39427</v>
      </c>
      <c r="C2548" s="42">
        <v>6.9875595783684696</v>
      </c>
      <c r="D2548" s="134"/>
      <c r="E2548" s="42">
        <v>6.0840229885057475</v>
      </c>
      <c r="F2548" s="134"/>
      <c r="G2548" s="42">
        <v>6.4768189274447954</v>
      </c>
      <c r="H2548" s="64"/>
      <c r="I2548" s="64"/>
      <c r="J2548" s="64"/>
      <c r="K2548" s="64"/>
      <c r="L2548" s="64"/>
      <c r="M2548" s="64"/>
      <c r="N2548" s="64"/>
      <c r="O2548" s="64"/>
      <c r="P2548" s="64"/>
      <c r="Q2548" s="64"/>
    </row>
    <row r="2549" spans="1:17" x14ac:dyDescent="0.2">
      <c r="A2549" s="167" t="s">
        <v>3</v>
      </c>
      <c r="B2549" s="167">
        <f t="shared" si="39"/>
        <v>39428</v>
      </c>
      <c r="C2549" s="42">
        <v>7.1171280400572243</v>
      </c>
      <c r="D2549" s="134"/>
      <c r="E2549" s="42">
        <v>6.2229370629370626</v>
      </c>
      <c r="F2549" s="134"/>
      <c r="G2549" s="42">
        <v>6.4544917282127034</v>
      </c>
      <c r="H2549" s="64"/>
      <c r="I2549" s="64"/>
      <c r="J2549" s="64"/>
      <c r="K2549" s="64"/>
      <c r="L2549" s="64"/>
      <c r="M2549" s="64"/>
      <c r="N2549" s="64"/>
      <c r="O2549" s="64"/>
      <c r="P2549" s="64"/>
      <c r="Q2549" s="64"/>
    </row>
    <row r="2550" spans="1:17" x14ac:dyDescent="0.2">
      <c r="A2550" s="167" t="s">
        <v>4</v>
      </c>
      <c r="B2550" s="167">
        <f t="shared" si="39"/>
        <v>39429</v>
      </c>
      <c r="C2550" s="42">
        <v>7.2242778222929962</v>
      </c>
      <c r="D2550" s="134"/>
      <c r="E2550" s="42">
        <v>6.3</v>
      </c>
      <c r="F2550" s="134"/>
      <c r="G2550" s="42">
        <v>6.5684293454568792</v>
      </c>
      <c r="H2550" s="64"/>
      <c r="I2550" s="64"/>
      <c r="J2550" s="64"/>
      <c r="K2550" s="64"/>
      <c r="L2550" s="64"/>
      <c r="M2550" s="64"/>
      <c r="N2550" s="64"/>
      <c r="O2550" s="64"/>
      <c r="P2550" s="64"/>
      <c r="Q2550" s="64"/>
    </row>
    <row r="2551" spans="1:17" x14ac:dyDescent="0.2">
      <c r="A2551" s="167" t="s">
        <v>5</v>
      </c>
      <c r="B2551" s="167">
        <f t="shared" si="39"/>
        <v>39430</v>
      </c>
      <c r="C2551" s="42">
        <v>7.430096798212956</v>
      </c>
      <c r="D2551" s="134"/>
      <c r="E2551" s="42">
        <v>6.4947411499897685</v>
      </c>
      <c r="F2551" s="134"/>
      <c r="G2551" s="42">
        <v>6.6962644176136363</v>
      </c>
      <c r="H2551" s="64"/>
      <c r="I2551" s="64"/>
      <c r="J2551" s="64"/>
      <c r="K2551" s="64"/>
      <c r="L2551" s="64"/>
      <c r="M2551" s="64"/>
      <c r="N2551" s="64"/>
      <c r="O2551" s="64"/>
      <c r="P2551" s="64"/>
      <c r="Q2551" s="64"/>
    </row>
    <row r="2552" spans="1:17" x14ac:dyDescent="0.2">
      <c r="A2552" s="167" t="s">
        <v>6</v>
      </c>
      <c r="B2552" s="167">
        <f t="shared" si="39"/>
        <v>39431</v>
      </c>
      <c r="C2552" s="42">
        <v>7.0974151436031327</v>
      </c>
      <c r="D2552" s="134"/>
      <c r="E2552" s="42">
        <v>6.0262131115072286</v>
      </c>
      <c r="F2552" s="134"/>
      <c r="G2552" s="42">
        <v>6.4421318030050081</v>
      </c>
      <c r="H2552" s="64"/>
      <c r="I2552" s="64"/>
      <c r="J2552" s="64"/>
      <c r="K2552" s="64"/>
      <c r="L2552" s="64"/>
      <c r="M2552" s="64"/>
      <c r="N2552" s="64"/>
      <c r="O2552" s="64"/>
      <c r="P2552" s="64"/>
      <c r="Q2552" s="64"/>
    </row>
    <row r="2553" spans="1:17" x14ac:dyDescent="0.2">
      <c r="A2553" s="167" t="s">
        <v>7</v>
      </c>
      <c r="B2553" s="167">
        <f t="shared" si="39"/>
        <v>39432</v>
      </c>
      <c r="C2553" s="42">
        <v>7.0974151436031327</v>
      </c>
      <c r="D2553" s="134"/>
      <c r="E2553" s="42">
        <v>6.0262131115072295</v>
      </c>
      <c r="F2553" s="134"/>
      <c r="G2553" s="42">
        <v>6.4421318030050081</v>
      </c>
      <c r="H2553" s="64"/>
      <c r="I2553" s="64"/>
      <c r="J2553" s="64"/>
      <c r="K2553" s="64"/>
      <c r="L2553" s="64"/>
      <c r="M2553" s="64"/>
      <c r="N2553" s="64"/>
      <c r="O2553" s="64"/>
      <c r="P2553" s="64"/>
      <c r="Q2553" s="64"/>
    </row>
    <row r="2554" spans="1:17" x14ac:dyDescent="0.2">
      <c r="A2554" s="167" t="s">
        <v>8</v>
      </c>
      <c r="B2554" s="167">
        <f t="shared" si="39"/>
        <v>39433</v>
      </c>
      <c r="C2554" s="42">
        <v>7.0974151436031327</v>
      </c>
      <c r="D2554" s="134"/>
      <c r="E2554" s="42">
        <v>6.0262131115072295</v>
      </c>
      <c r="F2554" s="134"/>
      <c r="G2554" s="42">
        <v>6.4421318030050081</v>
      </c>
      <c r="H2554" s="64"/>
      <c r="I2554" s="64"/>
      <c r="J2554" s="64"/>
      <c r="K2554" s="64"/>
      <c r="L2554" s="64"/>
      <c r="M2554" s="64"/>
      <c r="N2554" s="64"/>
      <c r="O2554" s="64"/>
      <c r="P2554" s="64"/>
      <c r="Q2554" s="64"/>
    </row>
    <row r="2555" spans="1:17" x14ac:dyDescent="0.2">
      <c r="A2555" s="167" t="s">
        <v>9</v>
      </c>
      <c r="B2555" s="167">
        <f t="shared" si="39"/>
        <v>39434</v>
      </c>
      <c r="C2555" s="42">
        <v>7.0959940859704957</v>
      </c>
      <c r="D2555" s="134"/>
      <c r="E2555" s="42">
        <v>6.0187926454502838</v>
      </c>
      <c r="F2555" s="134"/>
      <c r="G2555" s="42">
        <v>6.7500115485160697</v>
      </c>
      <c r="H2555" s="64"/>
      <c r="I2555" s="64"/>
      <c r="J2555" s="64"/>
      <c r="K2555" s="64"/>
      <c r="L2555" s="64"/>
      <c r="M2555" s="64"/>
      <c r="N2555" s="64"/>
      <c r="O2555" s="64"/>
      <c r="P2555" s="64"/>
      <c r="Q2555" s="64"/>
    </row>
    <row r="2556" spans="1:17" x14ac:dyDescent="0.2">
      <c r="A2556" s="167" t="s">
        <v>10</v>
      </c>
      <c r="B2556" s="167">
        <f t="shared" si="39"/>
        <v>39435</v>
      </c>
      <c r="C2556" s="42">
        <v>7.1691645353793687</v>
      </c>
      <c r="D2556" s="134"/>
      <c r="E2556" s="42">
        <v>5.8044404332129966</v>
      </c>
      <c r="F2556" s="134"/>
      <c r="G2556" s="42">
        <v>6.7467291193181813</v>
      </c>
      <c r="H2556" s="64"/>
      <c r="I2556" s="64"/>
      <c r="J2556" s="64"/>
      <c r="K2556" s="64"/>
      <c r="L2556" s="64"/>
      <c r="M2556" s="64"/>
      <c r="N2556" s="64"/>
      <c r="O2556" s="64"/>
      <c r="P2556" s="64"/>
      <c r="Q2556" s="64"/>
    </row>
    <row r="2557" spans="1:17" x14ac:dyDescent="0.2">
      <c r="A2557" s="167" t="s">
        <v>11</v>
      </c>
      <c r="B2557" s="167">
        <f t="shared" si="39"/>
        <v>39436</v>
      </c>
      <c r="C2557" s="42">
        <v>7.1808955635161205</v>
      </c>
      <c r="D2557" s="134"/>
      <c r="E2557" s="42">
        <v>5.76</v>
      </c>
      <c r="F2557" s="134"/>
      <c r="G2557" s="42">
        <v>6.8229112453144527</v>
      </c>
      <c r="H2557" s="64"/>
      <c r="I2557" s="64"/>
      <c r="J2557" s="64"/>
      <c r="K2557" s="64"/>
      <c r="L2557" s="64"/>
      <c r="M2557" s="64"/>
      <c r="N2557" s="64"/>
      <c r="O2557" s="64"/>
      <c r="P2557" s="64"/>
      <c r="Q2557" s="64"/>
    </row>
    <row r="2558" spans="1:17" x14ac:dyDescent="0.2">
      <c r="A2558" s="167" t="s">
        <v>12</v>
      </c>
      <c r="B2558" s="167">
        <f t="shared" si="39"/>
        <v>39437</v>
      </c>
      <c r="C2558" s="42">
        <v>7.1704890032756197</v>
      </c>
      <c r="D2558" s="134"/>
      <c r="E2558" s="42">
        <v>6.03</v>
      </c>
      <c r="F2558" s="134"/>
      <c r="G2558" s="42">
        <v>6.8052310679611656</v>
      </c>
      <c r="H2558" s="64"/>
      <c r="I2558" s="64"/>
      <c r="J2558" s="64"/>
      <c r="K2558" s="64"/>
      <c r="L2558" s="64"/>
      <c r="M2558" s="64"/>
      <c r="N2558" s="64"/>
      <c r="O2558" s="64"/>
      <c r="P2558" s="64"/>
      <c r="Q2558" s="64"/>
    </row>
    <row r="2559" spans="1:17" x14ac:dyDescent="0.2">
      <c r="A2559" s="167" t="s">
        <v>13</v>
      </c>
      <c r="B2559" s="167">
        <f t="shared" si="39"/>
        <v>39438</v>
      </c>
      <c r="C2559" s="42">
        <v>7.0148546365914788</v>
      </c>
      <c r="D2559" s="134"/>
      <c r="E2559" s="42">
        <v>6.13</v>
      </c>
      <c r="F2559" s="134"/>
      <c r="G2559" s="42">
        <v>6.2323661917448554</v>
      </c>
      <c r="H2559" s="64"/>
      <c r="I2559" s="64">
        <v>6.64</v>
      </c>
      <c r="J2559" s="64"/>
      <c r="K2559" s="64"/>
      <c r="L2559" s="64"/>
      <c r="M2559" s="64">
        <v>6.5</v>
      </c>
      <c r="N2559" s="64"/>
      <c r="O2559" s="64">
        <v>6.35</v>
      </c>
      <c r="P2559" s="64"/>
      <c r="Q2559" s="64"/>
    </row>
    <row r="2560" spans="1:17" x14ac:dyDescent="0.2">
      <c r="A2560" s="167" t="s">
        <v>14</v>
      </c>
      <c r="B2560" s="167">
        <f t="shared" si="39"/>
        <v>39439</v>
      </c>
      <c r="C2560" s="42">
        <v>7.0148546365914788</v>
      </c>
      <c r="D2560" s="134"/>
      <c r="E2560" s="42">
        <v>6.13</v>
      </c>
      <c r="F2560" s="134"/>
      <c r="G2560" s="42">
        <v>6.2323661917448554</v>
      </c>
      <c r="H2560" s="64"/>
      <c r="I2560" s="64">
        <v>6.64</v>
      </c>
      <c r="J2560" s="64"/>
      <c r="K2560" s="64"/>
      <c r="L2560" s="64"/>
      <c r="M2560" s="64">
        <v>6.5</v>
      </c>
      <c r="N2560" s="64"/>
      <c r="O2560" s="64">
        <v>6.35</v>
      </c>
      <c r="P2560" s="64"/>
      <c r="Q2560" s="64"/>
    </row>
    <row r="2561" spans="1:18" x14ac:dyDescent="0.2">
      <c r="A2561" s="167" t="s">
        <v>15</v>
      </c>
      <c r="B2561" s="167">
        <f t="shared" si="39"/>
        <v>39440</v>
      </c>
      <c r="C2561" s="42">
        <v>7.0148546365914788</v>
      </c>
      <c r="D2561" s="134"/>
      <c r="E2561" s="42">
        <v>6.13</v>
      </c>
      <c r="F2561" s="134"/>
      <c r="G2561" s="42">
        <v>6.2323661917448554</v>
      </c>
      <c r="H2561" s="64"/>
      <c r="I2561" s="64">
        <v>6.64</v>
      </c>
      <c r="J2561" s="64"/>
      <c r="K2561" s="64"/>
      <c r="L2561" s="64"/>
      <c r="M2561" s="64">
        <v>6.5</v>
      </c>
      <c r="N2561" s="64"/>
      <c r="O2561" s="64">
        <v>6.35</v>
      </c>
      <c r="P2561" s="64"/>
      <c r="Q2561" s="64"/>
    </row>
    <row r="2562" spans="1:18" x14ac:dyDescent="0.2">
      <c r="A2562" s="167" t="s">
        <v>16</v>
      </c>
      <c r="B2562" s="167">
        <f t="shared" si="39"/>
        <v>39441</v>
      </c>
      <c r="C2562" s="42">
        <v>7.0148546365914788</v>
      </c>
      <c r="D2562" s="134"/>
      <c r="E2562" s="42">
        <v>6.13</v>
      </c>
      <c r="F2562" s="134"/>
      <c r="G2562" s="42">
        <v>6.2323661917448554</v>
      </c>
      <c r="H2562" s="64"/>
      <c r="I2562" s="64">
        <v>6.64</v>
      </c>
      <c r="J2562" s="64"/>
      <c r="K2562" s="64"/>
      <c r="L2562" s="64"/>
      <c r="M2562" s="64">
        <v>6.5</v>
      </c>
      <c r="N2562" s="64"/>
      <c r="O2562" s="64">
        <v>6.35</v>
      </c>
      <c r="P2562" s="64"/>
      <c r="Q2562" s="64"/>
    </row>
    <row r="2563" spans="1:18" x14ac:dyDescent="0.2">
      <c r="A2563" s="167" t="s">
        <v>17</v>
      </c>
      <c r="B2563" s="167">
        <f t="shared" si="39"/>
        <v>39442</v>
      </c>
      <c r="C2563" s="42">
        <v>7.0148546365914788</v>
      </c>
      <c r="D2563" s="134"/>
      <c r="E2563" s="42">
        <v>6.13</v>
      </c>
      <c r="F2563" s="134"/>
      <c r="G2563" s="42">
        <v>6.2323661917448554</v>
      </c>
      <c r="H2563" s="64"/>
      <c r="I2563" s="64">
        <v>6.64</v>
      </c>
      <c r="J2563" s="64"/>
      <c r="K2563" s="64"/>
      <c r="L2563" s="64"/>
      <c r="M2563" s="64">
        <v>6.5</v>
      </c>
      <c r="N2563" s="64"/>
      <c r="O2563" s="64">
        <v>6.35</v>
      </c>
      <c r="P2563" s="64"/>
      <c r="Q2563" s="64"/>
    </row>
    <row r="2564" spans="1:18" x14ac:dyDescent="0.2">
      <c r="A2564" s="167" t="s">
        <v>18</v>
      </c>
      <c r="B2564" s="167">
        <f t="shared" si="39"/>
        <v>39443</v>
      </c>
      <c r="C2564" s="42">
        <v>6.9375546605293437</v>
      </c>
      <c r="D2564" s="134"/>
      <c r="E2564" s="42">
        <v>6.0727272727272723</v>
      </c>
      <c r="F2564" s="134"/>
      <c r="G2564" s="42">
        <v>6.4620817351598179</v>
      </c>
      <c r="H2564" s="64"/>
      <c r="I2564" s="64">
        <v>6.62</v>
      </c>
      <c r="J2564" s="64"/>
      <c r="K2564" s="64"/>
      <c r="L2564" s="64"/>
      <c r="M2564" s="64">
        <v>6.51</v>
      </c>
      <c r="N2564" s="64"/>
      <c r="O2564" s="64">
        <v>6.35</v>
      </c>
      <c r="P2564" s="64"/>
      <c r="Q2564" s="64"/>
    </row>
    <row r="2565" spans="1:18" x14ac:dyDescent="0.2">
      <c r="A2565" s="167" t="s">
        <v>19</v>
      </c>
      <c r="B2565" s="167">
        <f t="shared" si="39"/>
        <v>39444</v>
      </c>
      <c r="C2565" s="42">
        <v>6.7854716981132075</v>
      </c>
      <c r="D2565" s="134"/>
      <c r="E2565" s="42">
        <v>6.077934782608696</v>
      </c>
      <c r="F2565" s="134"/>
      <c r="G2565" s="42">
        <v>5.8854487658937922</v>
      </c>
      <c r="H2565" s="64"/>
      <c r="I2565" s="64">
        <v>6.45</v>
      </c>
      <c r="J2565" s="64"/>
      <c r="K2565" s="64"/>
      <c r="L2565" s="64"/>
      <c r="M2565" s="64">
        <v>6.43</v>
      </c>
      <c r="N2565" s="64"/>
      <c r="O2565" s="64">
        <v>6.31</v>
      </c>
      <c r="P2565" s="64"/>
      <c r="Q2565" s="64"/>
    </row>
    <row r="2566" spans="1:18" x14ac:dyDescent="0.2">
      <c r="A2566" s="167" t="s">
        <v>20</v>
      </c>
      <c r="B2566" s="167">
        <f t="shared" si="39"/>
        <v>39445</v>
      </c>
      <c r="C2566" s="42">
        <v>6.7854716981132075</v>
      </c>
      <c r="D2566" s="134"/>
      <c r="E2566" s="42">
        <v>6.077934782608696</v>
      </c>
      <c r="F2566" s="134"/>
      <c r="G2566" s="42">
        <v>5.8854487658937922</v>
      </c>
      <c r="H2566" s="64"/>
      <c r="I2566" s="64">
        <v>6.45</v>
      </c>
      <c r="J2566" s="64"/>
      <c r="K2566" s="64"/>
      <c r="L2566" s="64"/>
      <c r="M2566" s="64">
        <v>6.43</v>
      </c>
      <c r="N2566" s="64"/>
      <c r="O2566" s="64">
        <v>6.31</v>
      </c>
      <c r="P2566" s="64"/>
      <c r="Q2566" s="64"/>
    </row>
    <row r="2567" spans="1:18" x14ac:dyDescent="0.2">
      <c r="A2567" s="167" t="s">
        <v>21</v>
      </c>
      <c r="B2567" s="167">
        <f t="shared" si="39"/>
        <v>39446</v>
      </c>
      <c r="C2567" s="42">
        <v>6.7854716981132075</v>
      </c>
      <c r="D2567" s="134"/>
      <c r="E2567" s="42">
        <v>6.077934782608696</v>
      </c>
      <c r="F2567" s="134"/>
      <c r="G2567" s="42">
        <v>5.8854487658937922</v>
      </c>
      <c r="H2567" s="64"/>
      <c r="I2567" s="64">
        <v>6.45</v>
      </c>
      <c r="J2567" s="64"/>
      <c r="K2567" s="64"/>
      <c r="L2567" s="64"/>
      <c r="M2567" s="64">
        <v>6.43</v>
      </c>
      <c r="N2567" s="64"/>
      <c r="O2567" s="64">
        <v>6.31</v>
      </c>
      <c r="P2567" s="64"/>
      <c r="Q2567" s="64"/>
    </row>
    <row r="2568" spans="1:18" s="145" customFormat="1" ht="13.2" x14ac:dyDescent="0.25">
      <c r="A2568" s="169" t="s">
        <v>22</v>
      </c>
      <c r="B2568" s="169">
        <f t="shared" si="39"/>
        <v>39447</v>
      </c>
      <c r="C2568" s="611">
        <v>6.7854716981132075</v>
      </c>
      <c r="E2568" s="104">
        <v>6.077934782608696</v>
      </c>
      <c r="G2568" s="104">
        <v>5.8854487658937922</v>
      </c>
      <c r="H2568" s="150"/>
      <c r="I2568" s="150">
        <v>6.45</v>
      </c>
      <c r="J2568" s="150"/>
      <c r="K2568" s="150"/>
      <c r="L2568" s="150"/>
      <c r="M2568" s="150">
        <v>6.43</v>
      </c>
      <c r="N2568" s="150"/>
      <c r="O2568" s="150">
        <v>6.31</v>
      </c>
      <c r="P2568" s="150"/>
      <c r="Q2568" s="150"/>
    </row>
    <row r="2569" spans="1:18" s="263" customFormat="1" x14ac:dyDescent="0.2">
      <c r="A2569" s="168" t="s">
        <v>23</v>
      </c>
      <c r="B2569" s="513">
        <f t="shared" si="39"/>
        <v>39448</v>
      </c>
      <c r="C2569" s="511">
        <v>7.1562782909930718</v>
      </c>
      <c r="E2569" s="102">
        <v>6.0583333333333336</v>
      </c>
      <c r="G2569" s="102">
        <v>7.6506561550826522</v>
      </c>
      <c r="H2569" s="512"/>
      <c r="I2569" s="514">
        <v>6.8</v>
      </c>
      <c r="J2569" s="514"/>
      <c r="K2569" s="514"/>
      <c r="L2569" s="514"/>
      <c r="M2569" s="514">
        <v>6.58</v>
      </c>
      <c r="N2569" s="514"/>
      <c r="O2569" s="514">
        <v>6.56</v>
      </c>
      <c r="P2569" s="514"/>
      <c r="Q2569" s="514"/>
      <c r="R2569" s="265"/>
    </row>
    <row r="2570" spans="1:18" x14ac:dyDescent="0.2">
      <c r="A2570" s="167" t="s">
        <v>24</v>
      </c>
      <c r="B2570" s="167">
        <f t="shared" si="39"/>
        <v>39449</v>
      </c>
      <c r="C2570" s="42">
        <v>7.1562782909930718</v>
      </c>
      <c r="D2570" s="154"/>
      <c r="E2570" s="42">
        <v>6.0583333333333336</v>
      </c>
      <c r="F2570" s="134"/>
      <c r="G2570" s="42">
        <v>7.6506561550826522</v>
      </c>
      <c r="H2570" s="64"/>
      <c r="I2570" s="159">
        <v>6.8</v>
      </c>
      <c r="J2570" s="159"/>
      <c r="K2570" s="159"/>
      <c r="L2570" s="159"/>
      <c r="M2570" s="159">
        <v>6.58</v>
      </c>
      <c r="N2570" s="159"/>
      <c r="O2570" s="159">
        <v>6.56</v>
      </c>
      <c r="P2570" s="159"/>
      <c r="Q2570" s="159"/>
      <c r="R2570" s="22"/>
    </row>
    <row r="2571" spans="1:18" x14ac:dyDescent="0.2">
      <c r="A2571" s="167" t="s">
        <v>409</v>
      </c>
      <c r="B2571" s="167">
        <f t="shared" si="39"/>
        <v>39450</v>
      </c>
      <c r="C2571" s="42">
        <v>7.8112161464655152</v>
      </c>
      <c r="D2571" s="134"/>
      <c r="E2571" s="42">
        <v>6.6624521072796936</v>
      </c>
      <c r="F2571" s="134"/>
      <c r="G2571" s="42">
        <v>6.911948817457688</v>
      </c>
      <c r="H2571" s="134"/>
      <c r="I2571" s="155">
        <v>7.51</v>
      </c>
      <c r="J2571" s="770"/>
      <c r="K2571" s="155"/>
      <c r="L2571" s="155"/>
      <c r="M2571" s="155">
        <v>7.34</v>
      </c>
      <c r="N2571" s="155"/>
      <c r="O2571" s="155">
        <v>7.26</v>
      </c>
      <c r="P2571" s="155"/>
      <c r="Q2571" s="155"/>
      <c r="R2571" s="22"/>
    </row>
    <row r="2572" spans="1:18" x14ac:dyDescent="0.2">
      <c r="A2572" s="167" t="s">
        <v>410</v>
      </c>
      <c r="B2572" s="167">
        <f t="shared" si="39"/>
        <v>39451</v>
      </c>
      <c r="C2572" s="42">
        <v>7.8319990701999069</v>
      </c>
      <c r="D2572" s="134"/>
      <c r="E2572" s="42">
        <v>6.5919417475728155</v>
      </c>
      <c r="F2572" s="134"/>
      <c r="G2572" s="42">
        <v>7.5179540938921141</v>
      </c>
      <c r="H2572" s="134"/>
      <c r="I2572" s="134"/>
      <c r="J2572" s="771"/>
      <c r="K2572" s="134"/>
      <c r="L2572" s="134"/>
      <c r="M2572" s="134"/>
      <c r="N2572" s="134"/>
      <c r="O2572" s="134"/>
      <c r="P2572" s="134"/>
      <c r="Q2572" s="134"/>
    </row>
    <row r="2573" spans="1:18" x14ac:dyDescent="0.2">
      <c r="A2573" s="167" t="s">
        <v>411</v>
      </c>
      <c r="B2573" s="167">
        <f t="shared" si="39"/>
        <v>39452</v>
      </c>
      <c r="C2573" s="42">
        <v>7.5280353648449632</v>
      </c>
      <c r="D2573" s="134"/>
      <c r="E2573" s="42">
        <v>6.5185714285714287</v>
      </c>
      <c r="F2573" s="134"/>
      <c r="G2573" s="42">
        <v>6.70274358067197</v>
      </c>
      <c r="H2573" s="134"/>
      <c r="I2573" s="134"/>
      <c r="J2573" s="771"/>
      <c r="K2573" s="134"/>
      <c r="L2573" s="134"/>
      <c r="M2573" s="134"/>
      <c r="N2573" s="134"/>
      <c r="O2573" s="134"/>
      <c r="P2573" s="134"/>
      <c r="Q2573" s="134"/>
    </row>
    <row r="2574" spans="1:18" x14ac:dyDescent="0.2">
      <c r="A2574" s="167" t="s">
        <v>412</v>
      </c>
      <c r="B2574" s="167">
        <f t="shared" si="39"/>
        <v>39453</v>
      </c>
      <c r="C2574" s="42">
        <v>7.5280353648449632</v>
      </c>
      <c r="D2574" s="134"/>
      <c r="E2574" s="42">
        <v>6.5185714285714287</v>
      </c>
      <c r="F2574" s="134"/>
      <c r="G2574" s="42">
        <v>6.70274358067197</v>
      </c>
      <c r="H2574" s="134"/>
      <c r="I2574" s="134"/>
      <c r="J2574" s="771"/>
      <c r="K2574" s="134"/>
      <c r="L2574" s="134"/>
      <c r="M2574" s="134"/>
      <c r="N2574" s="134"/>
      <c r="O2574" s="134"/>
      <c r="P2574" s="134"/>
      <c r="Q2574" s="134"/>
    </row>
    <row r="2575" spans="1:18" x14ac:dyDescent="0.2">
      <c r="A2575" s="167" t="s">
        <v>413</v>
      </c>
      <c r="B2575" s="167">
        <f t="shared" si="39"/>
        <v>39454</v>
      </c>
      <c r="C2575" s="42">
        <v>7.5280353648449632</v>
      </c>
      <c r="D2575" s="134"/>
      <c r="E2575" s="42">
        <v>6.5185714285714287</v>
      </c>
      <c r="F2575" s="134"/>
      <c r="G2575" s="42">
        <v>6.70274358067197</v>
      </c>
      <c r="H2575" s="134"/>
      <c r="I2575" s="155"/>
      <c r="J2575" s="770"/>
      <c r="K2575" s="155"/>
      <c r="L2575" s="155"/>
      <c r="M2575" s="155"/>
      <c r="N2575" s="155"/>
      <c r="O2575" s="155"/>
      <c r="P2575" s="155"/>
      <c r="Q2575" s="155"/>
      <c r="R2575" s="22"/>
    </row>
    <row r="2576" spans="1:18" x14ac:dyDescent="0.2">
      <c r="A2576" s="167" t="s">
        <v>414</v>
      </c>
      <c r="B2576" s="167">
        <f t="shared" si="39"/>
        <v>39455</v>
      </c>
      <c r="C2576" s="42">
        <v>7.6009975932611313</v>
      </c>
      <c r="E2576" s="42">
        <v>6.66</v>
      </c>
      <c r="G2576" s="42">
        <v>7.9081432657248607</v>
      </c>
      <c r="I2576" s="22"/>
      <c r="J2576" s="287"/>
      <c r="K2576" s="22"/>
      <c r="L2576" s="22"/>
      <c r="M2576" s="22"/>
      <c r="N2576" s="22"/>
      <c r="O2576" s="22"/>
      <c r="P2576" s="22"/>
      <c r="Q2576" s="22"/>
      <c r="R2576" s="22"/>
    </row>
    <row r="2577" spans="1:18" x14ac:dyDescent="0.2">
      <c r="A2577" s="167" t="s">
        <v>415</v>
      </c>
      <c r="B2577" s="167">
        <f t="shared" si="39"/>
        <v>39456</v>
      </c>
      <c r="C2577" s="42">
        <v>7.5896948117044012</v>
      </c>
      <c r="E2577" s="42">
        <v>6.89</v>
      </c>
      <c r="G2577" s="42">
        <v>6.969451969678703</v>
      </c>
      <c r="I2577" s="22"/>
      <c r="J2577" s="287"/>
      <c r="K2577" s="22"/>
      <c r="L2577" s="22"/>
      <c r="M2577" s="22"/>
      <c r="N2577" s="22"/>
      <c r="O2577" s="22"/>
      <c r="P2577" s="22"/>
      <c r="Q2577" s="22"/>
      <c r="R2577" s="22"/>
    </row>
    <row r="2578" spans="1:18" x14ac:dyDescent="0.2">
      <c r="A2578" s="167" t="s">
        <v>416</v>
      </c>
      <c r="B2578" s="167">
        <f t="shared" si="39"/>
        <v>39457</v>
      </c>
      <c r="C2578" s="42">
        <v>7.8790936225975541</v>
      </c>
      <c r="E2578" s="42">
        <v>7.08</v>
      </c>
      <c r="G2578" s="42">
        <v>7.2831401477634401</v>
      </c>
      <c r="I2578" s="22"/>
      <c r="J2578" s="287"/>
      <c r="K2578" s="22"/>
      <c r="L2578" s="22"/>
      <c r="M2578" s="22"/>
      <c r="N2578" s="22"/>
      <c r="O2578" s="22"/>
      <c r="P2578" s="22"/>
      <c r="Q2578" s="22"/>
      <c r="R2578" s="22"/>
    </row>
    <row r="2579" spans="1:18" x14ac:dyDescent="0.2">
      <c r="A2579" s="167" t="s">
        <v>417</v>
      </c>
      <c r="B2579" s="167">
        <f t="shared" si="39"/>
        <v>39458</v>
      </c>
      <c r="C2579" s="42">
        <v>7.9704255054947328</v>
      </c>
      <c r="E2579" s="42">
        <v>6.95</v>
      </c>
      <c r="G2579" s="42">
        <v>7.2834752932766333</v>
      </c>
      <c r="I2579" s="22"/>
      <c r="J2579" s="287"/>
      <c r="K2579" s="22"/>
      <c r="L2579" s="22"/>
      <c r="M2579" s="22"/>
      <c r="N2579" s="22"/>
      <c r="O2579" s="22"/>
      <c r="P2579" s="22"/>
      <c r="Q2579" s="22"/>
      <c r="R2579" s="22"/>
    </row>
    <row r="2580" spans="1:18" x14ac:dyDescent="0.2">
      <c r="A2580" s="167" t="s">
        <v>418</v>
      </c>
      <c r="B2580" s="167">
        <f t="shared" si="39"/>
        <v>39459</v>
      </c>
      <c r="C2580" s="42">
        <v>8.1172430863776039</v>
      </c>
      <c r="E2580" s="142" t="str">
        <f t="shared" ref="E2580:E2585" si="40">"--"</f>
        <v>--</v>
      </c>
      <c r="G2580" s="42">
        <v>8.4233276981566245</v>
      </c>
      <c r="I2580" s="22"/>
      <c r="J2580" s="287"/>
      <c r="K2580" s="22"/>
      <c r="L2580" s="22"/>
      <c r="M2580" s="22"/>
      <c r="N2580" s="22"/>
      <c r="O2580" s="22"/>
      <c r="P2580" s="22"/>
      <c r="Q2580" s="22"/>
      <c r="R2580" s="22"/>
    </row>
    <row r="2581" spans="1:18" x14ac:dyDescent="0.2">
      <c r="A2581" s="167" t="s">
        <v>419</v>
      </c>
      <c r="B2581" s="167">
        <f t="shared" si="39"/>
        <v>39460</v>
      </c>
      <c r="C2581" s="42">
        <v>8.1172430863776039</v>
      </c>
      <c r="E2581" s="142" t="str">
        <f t="shared" si="40"/>
        <v>--</v>
      </c>
      <c r="G2581" s="42">
        <v>8.4233276981566245</v>
      </c>
      <c r="I2581" s="22"/>
      <c r="J2581" s="287"/>
      <c r="K2581" s="22"/>
      <c r="L2581" s="22"/>
      <c r="M2581" s="22"/>
      <c r="N2581" s="22"/>
      <c r="O2581" s="22"/>
      <c r="P2581" s="22"/>
      <c r="Q2581" s="22"/>
      <c r="R2581" s="22"/>
    </row>
    <row r="2582" spans="1:18" x14ac:dyDescent="0.2">
      <c r="A2582" s="167" t="s">
        <v>420</v>
      </c>
      <c r="B2582" s="167">
        <f t="shared" si="39"/>
        <v>39461</v>
      </c>
      <c r="C2582" s="42">
        <v>8.1172430863776039</v>
      </c>
      <c r="E2582" s="142" t="str">
        <f t="shared" si="40"/>
        <v>--</v>
      </c>
      <c r="G2582" s="42">
        <v>8.4233276981566245</v>
      </c>
      <c r="I2582" s="22"/>
      <c r="J2582" s="287"/>
      <c r="K2582" s="22"/>
      <c r="L2582" s="22"/>
      <c r="M2582" s="22"/>
      <c r="N2582" s="22"/>
      <c r="O2582" s="22"/>
      <c r="P2582" s="22"/>
      <c r="Q2582" s="22"/>
      <c r="R2582" s="22"/>
    </row>
    <row r="2583" spans="1:18" x14ac:dyDescent="0.2">
      <c r="A2583" s="167" t="s">
        <v>421</v>
      </c>
      <c r="B2583" s="167">
        <f t="shared" si="39"/>
        <v>39462</v>
      </c>
      <c r="C2583" s="42">
        <v>8.4736688506783153</v>
      </c>
      <c r="E2583" s="142" t="str">
        <f t="shared" si="40"/>
        <v>--</v>
      </c>
      <c r="G2583" s="42">
        <v>7.7056458661532181</v>
      </c>
      <c r="I2583" s="22"/>
      <c r="J2583" s="287"/>
      <c r="K2583" s="22"/>
      <c r="L2583" s="22"/>
      <c r="M2583" s="22"/>
      <c r="N2583" s="22"/>
      <c r="O2583" s="22"/>
      <c r="P2583" s="22"/>
      <c r="Q2583" s="22"/>
      <c r="R2583" s="22"/>
    </row>
    <row r="2584" spans="1:18" x14ac:dyDescent="0.2">
      <c r="A2584" s="167" t="s">
        <v>422</v>
      </c>
      <c r="B2584" s="167">
        <f t="shared" si="39"/>
        <v>39463</v>
      </c>
      <c r="C2584" s="42">
        <v>8.4210462776659956</v>
      </c>
      <c r="E2584" s="142" t="str">
        <f t="shared" si="40"/>
        <v>--</v>
      </c>
      <c r="G2584" s="42">
        <v>7.6131120420516094</v>
      </c>
      <c r="I2584" s="22"/>
      <c r="J2584" s="287"/>
      <c r="K2584" s="22"/>
      <c r="L2584" s="22"/>
      <c r="M2584" s="22"/>
      <c r="N2584" s="22"/>
      <c r="O2584" s="22"/>
      <c r="P2584" s="22"/>
      <c r="Q2584" s="22"/>
      <c r="R2584" s="22"/>
    </row>
    <row r="2585" spans="1:18" x14ac:dyDescent="0.2">
      <c r="A2585" s="167" t="s">
        <v>423</v>
      </c>
      <c r="B2585" s="167">
        <f t="shared" ref="B2585:B2648" si="41">A2585+1</f>
        <v>39464</v>
      </c>
      <c r="C2585" s="42">
        <v>8.2410149572649569</v>
      </c>
      <c r="E2585" s="142" t="str">
        <f t="shared" si="40"/>
        <v>--</v>
      </c>
      <c r="G2585" s="42">
        <v>7.3296660235060962</v>
      </c>
      <c r="I2585" s="22"/>
      <c r="J2585" s="287"/>
      <c r="K2585" s="22"/>
      <c r="L2585" s="22"/>
      <c r="M2585" s="22"/>
      <c r="N2585" s="22"/>
      <c r="O2585" s="22"/>
      <c r="P2585" s="22"/>
      <c r="Q2585" s="22"/>
      <c r="R2585" s="22"/>
    </row>
    <row r="2586" spans="1:18" x14ac:dyDescent="0.2">
      <c r="A2586" s="167" t="s">
        <v>424</v>
      </c>
      <c r="B2586" s="167">
        <f t="shared" si="41"/>
        <v>39465</v>
      </c>
      <c r="C2586" s="42">
        <v>8.0982283348121857</v>
      </c>
      <c r="E2586" s="42">
        <v>7.6663758389261742</v>
      </c>
      <c r="G2586" s="42">
        <v>7.4158630605864593</v>
      </c>
      <c r="I2586" s="22"/>
      <c r="J2586" s="287"/>
      <c r="K2586" s="22"/>
      <c r="L2586" s="22"/>
      <c r="M2586" s="22"/>
      <c r="N2586" s="22"/>
      <c r="O2586" s="22"/>
      <c r="P2586" s="22"/>
      <c r="Q2586" s="22"/>
      <c r="R2586" s="22"/>
    </row>
    <row r="2587" spans="1:18" x14ac:dyDescent="0.2">
      <c r="A2587" s="167" t="s">
        <v>425</v>
      </c>
      <c r="B2587" s="167">
        <f t="shared" si="41"/>
        <v>39466</v>
      </c>
      <c r="C2587" s="42">
        <v>8.4133858267716537</v>
      </c>
      <c r="E2587" s="42">
        <v>8.1</v>
      </c>
      <c r="G2587" s="42">
        <v>7.8789747508492711</v>
      </c>
      <c r="I2587" s="22"/>
      <c r="J2587" s="287"/>
      <c r="K2587" s="22"/>
      <c r="L2587" s="22"/>
      <c r="M2587" s="22"/>
      <c r="N2587" s="22"/>
      <c r="O2587" s="22"/>
      <c r="P2587" s="22"/>
      <c r="Q2587" s="22"/>
      <c r="R2587" s="22"/>
    </row>
    <row r="2588" spans="1:18" x14ac:dyDescent="0.2">
      <c r="A2588" s="167" t="s">
        <v>426</v>
      </c>
      <c r="B2588" s="167">
        <f t="shared" si="41"/>
        <v>39467</v>
      </c>
      <c r="C2588" s="42">
        <v>8.4133858267716537</v>
      </c>
      <c r="E2588" s="42">
        <v>8.1</v>
      </c>
      <c r="G2588" s="42">
        <v>7.8789747508492711</v>
      </c>
      <c r="I2588" s="22"/>
      <c r="J2588" s="287"/>
      <c r="K2588" s="22"/>
      <c r="L2588" s="22"/>
      <c r="M2588" s="22"/>
      <c r="N2588" s="22"/>
      <c r="O2588" s="22"/>
      <c r="P2588" s="22"/>
      <c r="Q2588" s="22"/>
      <c r="R2588" s="22"/>
    </row>
    <row r="2589" spans="1:18" x14ac:dyDescent="0.2">
      <c r="A2589" s="167" t="s">
        <v>427</v>
      </c>
      <c r="B2589" s="167">
        <f t="shared" si="41"/>
        <v>39468</v>
      </c>
      <c r="C2589" s="42">
        <v>8.4133858267716537</v>
      </c>
      <c r="E2589" s="42">
        <v>8.1</v>
      </c>
      <c r="G2589" s="42">
        <v>7.8789747508492711</v>
      </c>
      <c r="I2589" s="22"/>
      <c r="J2589" s="287"/>
      <c r="K2589" s="22"/>
      <c r="L2589" s="22"/>
      <c r="M2589" s="22"/>
      <c r="N2589" s="22"/>
      <c r="O2589" s="22"/>
      <c r="P2589" s="22"/>
      <c r="Q2589" s="22"/>
      <c r="R2589" s="22"/>
    </row>
    <row r="2590" spans="1:18" x14ac:dyDescent="0.2">
      <c r="A2590" s="167" t="s">
        <v>428</v>
      </c>
      <c r="B2590" s="167">
        <f t="shared" si="41"/>
        <v>39469</v>
      </c>
      <c r="C2590" s="42">
        <v>8.4133858267716537</v>
      </c>
      <c r="E2590" s="42">
        <v>8.1</v>
      </c>
      <c r="G2590" s="42">
        <v>7.8789747508492711</v>
      </c>
      <c r="I2590" s="22"/>
      <c r="J2590" s="287"/>
      <c r="K2590" s="22"/>
      <c r="L2590" s="22"/>
      <c r="M2590" s="22"/>
      <c r="N2590" s="22"/>
      <c r="O2590" s="22"/>
      <c r="P2590" s="22"/>
      <c r="Q2590" s="22"/>
      <c r="R2590" s="22"/>
    </row>
    <row r="2591" spans="1:18" x14ac:dyDescent="0.2">
      <c r="A2591" s="167" t="s">
        <v>429</v>
      </c>
      <c r="B2591" s="167">
        <f t="shared" si="41"/>
        <v>39470</v>
      </c>
      <c r="C2591" s="42">
        <v>7.9723914807302227</v>
      </c>
      <c r="E2591" s="42">
        <v>7.6132352941176471</v>
      </c>
      <c r="G2591" s="42">
        <v>7.2000985228951251</v>
      </c>
      <c r="I2591" s="22"/>
      <c r="J2591" s="287"/>
      <c r="K2591" s="22"/>
      <c r="L2591" s="22"/>
      <c r="M2591" s="22"/>
      <c r="N2591" s="22"/>
      <c r="O2591" s="22"/>
      <c r="P2591" s="22"/>
      <c r="Q2591" s="22"/>
      <c r="R2591" s="22"/>
    </row>
    <row r="2592" spans="1:18" x14ac:dyDescent="0.2">
      <c r="A2592" s="167" t="s">
        <v>430</v>
      </c>
      <c r="B2592" s="167">
        <f t="shared" si="41"/>
        <v>39471</v>
      </c>
      <c r="C2592" s="42">
        <v>7.8597274471212533</v>
      </c>
      <c r="E2592" s="42">
        <v>7.4914285714285711</v>
      </c>
      <c r="G2592" s="42">
        <v>7.0845108333333338</v>
      </c>
      <c r="I2592" s="22">
        <v>7.7</v>
      </c>
      <c r="J2592" s="287"/>
      <c r="K2592" s="22"/>
      <c r="L2592" s="22"/>
      <c r="M2592" s="22">
        <v>7.47</v>
      </c>
      <c r="N2592" s="22"/>
      <c r="O2592" s="22">
        <v>7.6</v>
      </c>
      <c r="P2592" s="22"/>
      <c r="Q2592" s="22"/>
      <c r="R2592" s="22"/>
    </row>
    <row r="2593" spans="1:18" x14ac:dyDescent="0.2">
      <c r="A2593" s="167" t="s">
        <v>431</v>
      </c>
      <c r="B2593" s="167">
        <f t="shared" si="41"/>
        <v>39472</v>
      </c>
      <c r="C2593" s="42">
        <v>7.845291906236179</v>
      </c>
      <c r="E2593" s="42">
        <v>7.3024137931034483</v>
      </c>
      <c r="G2593" s="42">
        <v>7.1627436177474397</v>
      </c>
      <c r="I2593" s="22">
        <v>7.71</v>
      </c>
      <c r="J2593" s="287"/>
      <c r="K2593" s="22"/>
      <c r="L2593" s="22"/>
      <c r="M2593" s="22">
        <v>7.44</v>
      </c>
      <c r="N2593" s="22"/>
      <c r="O2593" s="22">
        <v>7.49</v>
      </c>
      <c r="P2593" s="22"/>
      <c r="Q2593" s="22"/>
      <c r="R2593" s="22"/>
    </row>
    <row r="2594" spans="1:18" x14ac:dyDescent="0.2">
      <c r="A2594" s="167" t="s">
        <v>432</v>
      </c>
      <c r="B2594" s="167">
        <f t="shared" si="41"/>
        <v>39473</v>
      </c>
      <c r="C2594" s="42">
        <v>7.8133409658617818</v>
      </c>
      <c r="E2594" s="142" t="str">
        <f>"--"</f>
        <v>--</v>
      </c>
      <c r="G2594" s="42">
        <v>7.2633012658227853</v>
      </c>
      <c r="I2594" s="22">
        <v>7.59</v>
      </c>
      <c r="J2594" s="287"/>
      <c r="K2594" s="22"/>
      <c r="L2594" s="22"/>
      <c r="M2594" s="22">
        <v>7.34</v>
      </c>
      <c r="N2594" s="22"/>
      <c r="O2594" s="22">
        <v>7.29</v>
      </c>
      <c r="P2594" s="22"/>
      <c r="Q2594" s="22"/>
      <c r="R2594" s="22"/>
    </row>
    <row r="2595" spans="1:18" x14ac:dyDescent="0.2">
      <c r="A2595" s="167" t="s">
        <v>433</v>
      </c>
      <c r="B2595" s="167">
        <f t="shared" si="41"/>
        <v>39474</v>
      </c>
      <c r="C2595" s="42">
        <v>7.8133409658617818</v>
      </c>
      <c r="E2595" s="142" t="str">
        <f>"--"</f>
        <v>--</v>
      </c>
      <c r="G2595" s="42">
        <v>7.2633012658227853</v>
      </c>
      <c r="I2595" s="22">
        <v>7.59</v>
      </c>
      <c r="J2595" s="287"/>
      <c r="K2595" s="22"/>
      <c r="L2595" s="22"/>
      <c r="M2595" s="22">
        <v>7.34</v>
      </c>
      <c r="N2595" s="22"/>
      <c r="O2595" s="22">
        <v>7.29</v>
      </c>
      <c r="P2595" s="22"/>
      <c r="Q2595" s="22"/>
      <c r="R2595" s="22"/>
    </row>
    <row r="2596" spans="1:18" x14ac:dyDescent="0.2">
      <c r="A2596" s="167" t="s">
        <v>434</v>
      </c>
      <c r="B2596" s="167">
        <f t="shared" si="41"/>
        <v>39475</v>
      </c>
      <c r="C2596" s="42">
        <v>7.8133409658617818</v>
      </c>
      <c r="E2596" s="142" t="str">
        <f>"--"</f>
        <v>--</v>
      </c>
      <c r="G2596" s="42">
        <v>7.2633012658227853</v>
      </c>
      <c r="I2596" s="22">
        <v>7.59</v>
      </c>
      <c r="J2596" s="287"/>
      <c r="K2596" s="22"/>
      <c r="L2596" s="22"/>
      <c r="M2596" s="22">
        <v>7.34</v>
      </c>
      <c r="N2596" s="22"/>
      <c r="O2596" s="22">
        <v>7.29</v>
      </c>
      <c r="P2596" s="22"/>
      <c r="Q2596" s="22"/>
      <c r="R2596" s="22"/>
    </row>
    <row r="2597" spans="1:18" x14ac:dyDescent="0.2">
      <c r="A2597" s="167" t="s">
        <v>435</v>
      </c>
      <c r="B2597" s="167">
        <f t="shared" si="41"/>
        <v>39476</v>
      </c>
      <c r="C2597" s="42">
        <v>7.9057942238267147</v>
      </c>
      <c r="E2597" s="42">
        <v>7.26953125</v>
      </c>
      <c r="G2597" s="42">
        <v>8.5045587378640786</v>
      </c>
      <c r="I2597" s="22">
        <v>7.75</v>
      </c>
      <c r="J2597" s="287"/>
      <c r="K2597" s="22"/>
      <c r="L2597" s="22"/>
      <c r="M2597" s="22">
        <v>7.46</v>
      </c>
      <c r="N2597" s="22"/>
      <c r="O2597" s="22">
        <v>7.47</v>
      </c>
      <c r="P2597" s="22"/>
      <c r="Q2597" s="22"/>
      <c r="R2597" s="22"/>
    </row>
    <row r="2598" spans="1:18" x14ac:dyDescent="0.2">
      <c r="A2598" s="167" t="s">
        <v>436</v>
      </c>
      <c r="B2598" s="167">
        <f t="shared" si="41"/>
        <v>39477</v>
      </c>
      <c r="C2598" s="42">
        <v>8.1398079255964415</v>
      </c>
      <c r="E2598" s="42">
        <v>7.5078333333333331</v>
      </c>
      <c r="G2598" s="42">
        <v>7.7421188365650968</v>
      </c>
      <c r="I2598" s="22">
        <v>7.88</v>
      </c>
      <c r="J2598" s="287"/>
      <c r="K2598" s="22"/>
      <c r="L2598" s="22"/>
      <c r="M2598" s="22">
        <v>7.72</v>
      </c>
      <c r="N2598" s="22"/>
      <c r="O2598" s="22">
        <v>7.71</v>
      </c>
      <c r="P2598" s="22"/>
      <c r="Q2598" s="22"/>
      <c r="R2598" s="22"/>
    </row>
    <row r="2599" spans="1:18" s="157" customFormat="1" ht="13.2" x14ac:dyDescent="0.25">
      <c r="A2599" s="170" t="s">
        <v>437</v>
      </c>
      <c r="B2599" s="170">
        <f t="shared" si="41"/>
        <v>39478</v>
      </c>
      <c r="C2599" s="156">
        <v>8.1649009661835752</v>
      </c>
      <c r="E2599" s="156">
        <v>7.6565217391304348</v>
      </c>
      <c r="G2599" s="156">
        <v>7.7152005923000981</v>
      </c>
      <c r="I2599" s="158">
        <v>7.91</v>
      </c>
      <c r="J2599" s="772"/>
      <c r="K2599" s="158"/>
      <c r="L2599" s="158"/>
      <c r="M2599" s="158">
        <v>7.75</v>
      </c>
      <c r="N2599" s="158"/>
      <c r="O2599" s="158">
        <v>7.73</v>
      </c>
      <c r="P2599" s="158"/>
      <c r="Q2599" s="158"/>
      <c r="R2599" s="158"/>
    </row>
    <row r="2600" spans="1:18" s="263" customFormat="1" x14ac:dyDescent="0.2">
      <c r="A2600" s="168" t="s">
        <v>438</v>
      </c>
      <c r="B2600" s="513">
        <f t="shared" si="41"/>
        <v>39479</v>
      </c>
      <c r="C2600" s="511">
        <v>8.1066252779836923</v>
      </c>
      <c r="E2600" s="102">
        <v>7.5945040214477215</v>
      </c>
      <c r="G2600" s="102">
        <v>8.5246570093457947</v>
      </c>
      <c r="I2600" s="265">
        <v>7.86</v>
      </c>
      <c r="J2600" s="266"/>
      <c r="K2600" s="265"/>
      <c r="L2600" s="265"/>
      <c r="M2600" s="265">
        <v>7.74</v>
      </c>
      <c r="N2600" s="265"/>
      <c r="O2600" s="265">
        <v>7.65</v>
      </c>
      <c r="P2600" s="265"/>
      <c r="Q2600" s="265"/>
      <c r="R2600" s="265"/>
    </row>
    <row r="2601" spans="1:18" x14ac:dyDescent="0.2">
      <c r="A2601" s="167" t="s">
        <v>439</v>
      </c>
      <c r="B2601" s="167">
        <f t="shared" si="41"/>
        <v>39480</v>
      </c>
      <c r="C2601" s="42">
        <v>7.8856332522585131</v>
      </c>
      <c r="E2601" s="42">
        <v>7.2196448087431691</v>
      </c>
      <c r="G2601" s="42">
        <v>7.8553796306982111</v>
      </c>
      <c r="I2601" s="22">
        <v>7.6</v>
      </c>
      <c r="J2601" s="287"/>
      <c r="K2601" s="22"/>
      <c r="L2601" s="22"/>
      <c r="M2601" s="22">
        <v>7.43</v>
      </c>
      <c r="N2601" s="22"/>
      <c r="O2601" s="22">
        <v>7.29</v>
      </c>
      <c r="P2601" s="22"/>
      <c r="Q2601" s="22"/>
      <c r="R2601" s="22"/>
    </row>
    <row r="2602" spans="1:18" x14ac:dyDescent="0.2">
      <c r="A2602" s="167" t="s">
        <v>440</v>
      </c>
      <c r="B2602" s="167">
        <f t="shared" si="41"/>
        <v>39481</v>
      </c>
      <c r="C2602" s="42">
        <v>7.8856332522585131</v>
      </c>
      <c r="E2602" s="42">
        <v>7.2196448087431691</v>
      </c>
      <c r="G2602" s="42">
        <v>7.8553796306982111</v>
      </c>
      <c r="I2602" s="22">
        <v>7.6</v>
      </c>
      <c r="J2602" s="287"/>
      <c r="K2602" s="22"/>
      <c r="L2602" s="22"/>
      <c r="M2602" s="22">
        <v>7.43</v>
      </c>
      <c r="N2602" s="22"/>
      <c r="O2602" s="22">
        <v>7.29</v>
      </c>
      <c r="P2602" s="22"/>
      <c r="Q2602" s="22"/>
      <c r="R2602" s="22"/>
    </row>
    <row r="2603" spans="1:18" x14ac:dyDescent="0.2">
      <c r="A2603" s="167" t="s">
        <v>441</v>
      </c>
      <c r="B2603" s="167">
        <f t="shared" si="41"/>
        <v>39482</v>
      </c>
      <c r="C2603" s="42">
        <v>7.8856332522585131</v>
      </c>
      <c r="E2603" s="42">
        <v>7.2196448087431691</v>
      </c>
      <c r="G2603" s="42">
        <v>7.8553796306982111</v>
      </c>
      <c r="I2603" s="22">
        <v>7.6</v>
      </c>
      <c r="J2603" s="287"/>
      <c r="K2603" s="22"/>
      <c r="L2603" s="22"/>
      <c r="M2603" s="22">
        <v>7.43</v>
      </c>
      <c r="N2603" s="22"/>
      <c r="O2603" s="22">
        <v>7.29</v>
      </c>
      <c r="P2603" s="22"/>
      <c r="Q2603" s="22"/>
      <c r="R2603" s="22"/>
    </row>
    <row r="2604" spans="1:18" x14ac:dyDescent="0.2">
      <c r="A2604" s="167" t="s">
        <v>442</v>
      </c>
      <c r="B2604" s="167">
        <f t="shared" si="41"/>
        <v>39483</v>
      </c>
      <c r="C2604" s="42">
        <v>7.5652361734284659</v>
      </c>
      <c r="E2604" s="42">
        <v>6.9027102803738316</v>
      </c>
      <c r="G2604" s="42">
        <v>7.072460960960961</v>
      </c>
      <c r="I2604" s="22"/>
      <c r="J2604" s="287"/>
      <c r="K2604" s="22"/>
      <c r="L2604" s="22"/>
      <c r="M2604" s="22"/>
      <c r="N2604" s="22"/>
      <c r="O2604" s="22"/>
      <c r="P2604" s="22"/>
      <c r="Q2604" s="22"/>
      <c r="R2604" s="22"/>
    </row>
    <row r="2605" spans="1:18" x14ac:dyDescent="0.2">
      <c r="A2605" s="167" t="s">
        <v>443</v>
      </c>
      <c r="B2605" s="167">
        <f t="shared" si="41"/>
        <v>39484</v>
      </c>
      <c r="C2605" s="42">
        <v>7.8121853415195703</v>
      </c>
      <c r="E2605" s="142" t="str">
        <f>"--"</f>
        <v>--</v>
      </c>
      <c r="G2605" s="42">
        <v>7.272486020353508</v>
      </c>
      <c r="I2605" s="22"/>
      <c r="J2605" s="287"/>
      <c r="K2605" s="22"/>
      <c r="L2605" s="22"/>
      <c r="M2605" s="22"/>
      <c r="N2605" s="22"/>
      <c r="O2605" s="22"/>
      <c r="P2605" s="22"/>
      <c r="Q2605" s="22"/>
      <c r="R2605" s="22"/>
    </row>
    <row r="2606" spans="1:18" x14ac:dyDescent="0.2">
      <c r="A2606" s="167" t="s">
        <v>444</v>
      </c>
      <c r="B2606" s="167">
        <f t="shared" si="41"/>
        <v>39485</v>
      </c>
      <c r="C2606" s="42">
        <v>7.941253163713867</v>
      </c>
      <c r="E2606" s="42">
        <v>7.41</v>
      </c>
      <c r="G2606" s="42">
        <v>7.6140638810198302</v>
      </c>
      <c r="I2606" s="22"/>
      <c r="J2606" s="287"/>
      <c r="K2606" s="22"/>
      <c r="L2606" s="22"/>
      <c r="M2606" s="22"/>
      <c r="N2606" s="22"/>
      <c r="O2606" s="22"/>
      <c r="P2606" s="22"/>
      <c r="Q2606" s="22"/>
      <c r="R2606" s="22"/>
    </row>
    <row r="2607" spans="1:18" x14ac:dyDescent="0.2">
      <c r="A2607" s="167" t="s">
        <v>445</v>
      </c>
      <c r="B2607" s="167">
        <f t="shared" si="41"/>
        <v>39486</v>
      </c>
      <c r="C2607" s="42">
        <v>7.9867992998223434</v>
      </c>
      <c r="E2607" s="42">
        <v>7.36</v>
      </c>
      <c r="G2607" s="42">
        <v>7.4512833333333335</v>
      </c>
      <c r="I2607" s="22"/>
      <c r="J2607" s="287"/>
      <c r="K2607" s="22"/>
      <c r="L2607" s="22"/>
      <c r="M2607" s="22"/>
      <c r="N2607" s="22"/>
      <c r="O2607" s="22"/>
      <c r="P2607" s="22"/>
      <c r="Q2607" s="22"/>
      <c r="R2607" s="22"/>
    </row>
    <row r="2608" spans="1:18" x14ac:dyDescent="0.2">
      <c r="A2608" s="167" t="s">
        <v>446</v>
      </c>
      <c r="B2608" s="167">
        <f t="shared" si="41"/>
        <v>39487</v>
      </c>
      <c r="C2608" s="42">
        <v>8.0572854686799218</v>
      </c>
      <c r="E2608" s="42">
        <v>7.3425000000000002</v>
      </c>
      <c r="G2608" s="42">
        <v>7.9853849624060151</v>
      </c>
      <c r="I2608" s="22"/>
      <c r="J2608" s="287"/>
      <c r="K2608" s="22"/>
      <c r="L2608" s="22"/>
      <c r="M2608" s="22"/>
      <c r="N2608" s="22"/>
      <c r="O2608" s="22"/>
      <c r="P2608" s="22"/>
      <c r="Q2608" s="22"/>
      <c r="R2608" s="22"/>
    </row>
    <row r="2609" spans="1:18" x14ac:dyDescent="0.2">
      <c r="A2609" s="167" t="s">
        <v>2767</v>
      </c>
      <c r="B2609" s="167">
        <f t="shared" si="41"/>
        <v>39488</v>
      </c>
      <c r="C2609" s="42">
        <v>8.0572854686799218</v>
      </c>
      <c r="D2609" s="134"/>
      <c r="E2609" s="42">
        <v>7.3425000000000002</v>
      </c>
      <c r="F2609" s="134"/>
      <c r="G2609" s="42">
        <v>7.9853849624060151</v>
      </c>
      <c r="H2609" s="134"/>
      <c r="I2609" s="22"/>
      <c r="J2609" s="287"/>
      <c r="K2609" s="22"/>
      <c r="L2609" s="22"/>
      <c r="M2609" s="22"/>
      <c r="N2609" s="22"/>
      <c r="O2609" s="22"/>
      <c r="P2609" s="22"/>
      <c r="Q2609" s="22"/>
      <c r="R2609" s="22"/>
    </row>
    <row r="2610" spans="1:18" x14ac:dyDescent="0.2">
      <c r="A2610" s="167" t="s">
        <v>2768</v>
      </c>
      <c r="B2610" s="167">
        <f t="shared" si="41"/>
        <v>39489</v>
      </c>
      <c r="C2610" s="42">
        <v>8.0572854686799218</v>
      </c>
      <c r="D2610" s="134"/>
      <c r="E2610" s="42">
        <v>7.3425000000000002</v>
      </c>
      <c r="F2610" s="134"/>
      <c r="G2610" s="42">
        <v>7.9853849624060151</v>
      </c>
      <c r="H2610" s="134"/>
      <c r="I2610" s="22"/>
      <c r="J2610" s="287"/>
      <c r="K2610" s="22"/>
      <c r="L2610" s="22"/>
      <c r="M2610" s="22"/>
      <c r="N2610" s="22"/>
      <c r="O2610" s="22"/>
      <c r="P2610" s="22"/>
      <c r="Q2610" s="22"/>
      <c r="R2610" s="22"/>
    </row>
    <row r="2611" spans="1:18" x14ac:dyDescent="0.2">
      <c r="A2611" s="167" t="s">
        <v>2769</v>
      </c>
      <c r="B2611" s="167">
        <f t="shared" si="41"/>
        <v>39490</v>
      </c>
      <c r="C2611" s="42">
        <v>8.3863813672922252</v>
      </c>
      <c r="D2611" s="134"/>
      <c r="E2611" s="42">
        <v>7.6</v>
      </c>
      <c r="F2611" s="134"/>
      <c r="G2611" s="42">
        <v>8.2690374158815612</v>
      </c>
      <c r="H2611" s="134"/>
      <c r="I2611" s="22"/>
      <c r="J2611" s="287"/>
      <c r="K2611" s="22"/>
      <c r="L2611" s="22"/>
      <c r="M2611" s="22"/>
      <c r="N2611" s="22"/>
      <c r="O2611" s="22"/>
      <c r="P2611" s="22"/>
      <c r="Q2611" s="22"/>
      <c r="R2611" s="22"/>
    </row>
    <row r="2612" spans="1:18" x14ac:dyDescent="0.2">
      <c r="A2612" s="167" t="s">
        <v>2770</v>
      </c>
      <c r="B2612" s="167">
        <f t="shared" si="41"/>
        <v>39491</v>
      </c>
      <c r="C2612" s="42">
        <v>8.3789416703490947</v>
      </c>
      <c r="D2612" s="134"/>
      <c r="E2612" s="42">
        <v>7.5481914893617024</v>
      </c>
      <c r="F2612" s="134"/>
      <c r="G2612" s="42">
        <v>7.7790886530965793</v>
      </c>
      <c r="H2612" s="134"/>
      <c r="I2612" s="22"/>
      <c r="J2612" s="287"/>
      <c r="K2612" s="22"/>
      <c r="L2612" s="22"/>
      <c r="M2612" s="22"/>
      <c r="N2612" s="22"/>
      <c r="O2612" s="22"/>
      <c r="P2612" s="22"/>
      <c r="Q2612" s="22"/>
      <c r="R2612" s="22"/>
    </row>
    <row r="2613" spans="1:18" x14ac:dyDescent="0.2">
      <c r="A2613" s="167" t="s">
        <v>2771</v>
      </c>
      <c r="B2613" s="167">
        <f t="shared" si="41"/>
        <v>39492</v>
      </c>
      <c r="C2613" s="42">
        <v>8.366476458403314</v>
      </c>
      <c r="D2613" s="134"/>
      <c r="E2613" s="42">
        <v>7.5957142857142861</v>
      </c>
      <c r="F2613" s="134"/>
      <c r="G2613" s="42">
        <v>7.7051078209863135</v>
      </c>
      <c r="H2613" s="134"/>
      <c r="I2613" s="22"/>
      <c r="J2613" s="287"/>
      <c r="K2613" s="22"/>
      <c r="L2613" s="22"/>
      <c r="M2613" s="22"/>
      <c r="N2613" s="22"/>
      <c r="O2613" s="22"/>
      <c r="P2613" s="22"/>
      <c r="Q2613" s="22"/>
      <c r="R2613" s="22"/>
    </row>
    <row r="2614" spans="1:18" x14ac:dyDescent="0.2">
      <c r="A2614" s="167" t="s">
        <v>2772</v>
      </c>
      <c r="B2614" s="167">
        <f t="shared" si="41"/>
        <v>39493</v>
      </c>
      <c r="C2614" s="42">
        <v>8.5005830339872901</v>
      </c>
      <c r="D2614" s="134"/>
      <c r="E2614" s="42">
        <v>7.78</v>
      </c>
      <c r="F2614" s="134"/>
      <c r="G2614" s="42">
        <v>7.7961362007168455</v>
      </c>
      <c r="H2614" s="134"/>
      <c r="I2614" s="22"/>
      <c r="J2614" s="287"/>
      <c r="K2614" s="22"/>
      <c r="L2614" s="22"/>
      <c r="M2614" s="22"/>
      <c r="N2614" s="22"/>
      <c r="O2614" s="22"/>
      <c r="P2614" s="22"/>
      <c r="Q2614" s="22"/>
      <c r="R2614" s="22"/>
    </row>
    <row r="2615" spans="1:18" x14ac:dyDescent="0.2">
      <c r="A2615" s="167" t="s">
        <v>2773</v>
      </c>
      <c r="B2615" s="167">
        <f t="shared" si="41"/>
        <v>39494</v>
      </c>
      <c r="C2615" s="42">
        <v>8.7295279866332489</v>
      </c>
      <c r="D2615" s="134"/>
      <c r="E2615" s="42">
        <v>7.93</v>
      </c>
      <c r="F2615" s="134"/>
      <c r="G2615" s="42">
        <v>7.9303177412183201</v>
      </c>
      <c r="H2615" s="134"/>
      <c r="I2615" s="22"/>
      <c r="J2615" s="287"/>
      <c r="K2615" s="22"/>
      <c r="L2615" s="22"/>
      <c r="M2615" s="22"/>
      <c r="N2615" s="22"/>
      <c r="O2615" s="22"/>
      <c r="P2615" s="22"/>
      <c r="Q2615" s="22"/>
      <c r="R2615" s="22"/>
    </row>
    <row r="2616" spans="1:18" x14ac:dyDescent="0.2">
      <c r="A2616" s="167" t="s">
        <v>2774</v>
      </c>
      <c r="B2616" s="167">
        <f t="shared" si="41"/>
        <v>39495</v>
      </c>
      <c r="C2616" s="42">
        <v>8.7295279866332489</v>
      </c>
      <c r="D2616" s="134"/>
      <c r="E2616" s="42">
        <v>7.93</v>
      </c>
      <c r="F2616" s="134"/>
      <c r="G2616" s="42">
        <v>7.9303177412183201</v>
      </c>
      <c r="H2616" s="134"/>
      <c r="I2616" s="22"/>
      <c r="J2616" s="287"/>
      <c r="K2616" s="22"/>
      <c r="L2616" s="22"/>
      <c r="M2616" s="22"/>
      <c r="N2616" s="22"/>
      <c r="O2616" s="22"/>
      <c r="P2616" s="22"/>
      <c r="Q2616" s="22"/>
      <c r="R2616" s="22"/>
    </row>
    <row r="2617" spans="1:18" x14ac:dyDescent="0.2">
      <c r="A2617" s="167" t="s">
        <v>2775</v>
      </c>
      <c r="B2617" s="167">
        <f t="shared" si="41"/>
        <v>39496</v>
      </c>
      <c r="C2617" s="42">
        <v>8.7295279866332489</v>
      </c>
      <c r="D2617" s="134"/>
      <c r="E2617" s="42">
        <v>7.93</v>
      </c>
      <c r="F2617" s="134"/>
      <c r="G2617" s="42">
        <v>7.9303177412183201</v>
      </c>
      <c r="H2617" s="134"/>
      <c r="I2617" s="22"/>
      <c r="J2617" s="287"/>
      <c r="K2617" s="22"/>
      <c r="L2617" s="22"/>
      <c r="M2617" s="22"/>
      <c r="N2617" s="22"/>
      <c r="O2617" s="22"/>
      <c r="P2617" s="22"/>
      <c r="Q2617" s="22"/>
      <c r="R2617" s="22"/>
    </row>
    <row r="2618" spans="1:18" x14ac:dyDescent="0.2">
      <c r="A2618" s="167" t="s">
        <v>2776</v>
      </c>
      <c r="B2618" s="167">
        <f t="shared" si="41"/>
        <v>39497</v>
      </c>
      <c r="C2618" s="42">
        <v>8.7295279866332489</v>
      </c>
      <c r="D2618" s="134"/>
      <c r="E2618" s="42">
        <v>7.93</v>
      </c>
      <c r="F2618" s="134"/>
      <c r="G2618" s="42">
        <v>7.9303177412183201</v>
      </c>
      <c r="H2618" s="134"/>
      <c r="I2618" s="22"/>
      <c r="J2618" s="287"/>
      <c r="K2618" s="22"/>
      <c r="L2618" s="22"/>
      <c r="M2618" s="22"/>
      <c r="N2618" s="22"/>
      <c r="O2618" s="22"/>
      <c r="P2618" s="22"/>
      <c r="Q2618" s="22"/>
      <c r="R2618" s="22"/>
    </row>
    <row r="2619" spans="1:18" x14ac:dyDescent="0.2">
      <c r="A2619" s="167" t="s">
        <v>2777</v>
      </c>
      <c r="B2619" s="167">
        <f t="shared" si="41"/>
        <v>39498</v>
      </c>
      <c r="C2619" s="42">
        <v>8.9143293909449639</v>
      </c>
      <c r="D2619" s="134"/>
      <c r="E2619" s="42">
        <v>8.1</v>
      </c>
      <c r="F2619" s="134"/>
      <c r="G2619" s="42">
        <v>8.0316406616531371</v>
      </c>
      <c r="H2619" s="134"/>
      <c r="I2619" s="22"/>
      <c r="J2619" s="287"/>
      <c r="K2619" s="22"/>
      <c r="L2619" s="22"/>
      <c r="M2619" s="22"/>
      <c r="N2619" s="22"/>
      <c r="O2619" s="22"/>
      <c r="P2619" s="22"/>
      <c r="Q2619" s="22"/>
      <c r="R2619" s="22"/>
    </row>
    <row r="2620" spans="1:18" x14ac:dyDescent="0.2">
      <c r="A2620" s="167" t="s">
        <v>2778</v>
      </c>
      <c r="B2620" s="167">
        <f t="shared" si="41"/>
        <v>39499</v>
      </c>
      <c r="C2620" s="42">
        <v>9.0714089070243951</v>
      </c>
      <c r="D2620" s="134"/>
      <c r="E2620" s="42">
        <v>8.1546874999999996</v>
      </c>
      <c r="F2620" s="134"/>
      <c r="G2620" s="42">
        <v>8.4661494845360821</v>
      </c>
      <c r="H2620" s="134"/>
      <c r="I2620" s="22"/>
      <c r="J2620" s="287"/>
      <c r="K2620" s="22"/>
      <c r="L2620" s="22"/>
      <c r="M2620" s="22"/>
      <c r="N2620" s="22"/>
      <c r="O2620" s="22"/>
      <c r="P2620" s="22"/>
      <c r="Q2620" s="22"/>
      <c r="R2620" s="22"/>
    </row>
    <row r="2621" spans="1:18" x14ac:dyDescent="0.2">
      <c r="A2621" s="167" t="s">
        <v>2779</v>
      </c>
      <c r="B2621" s="167">
        <f t="shared" si="41"/>
        <v>39500</v>
      </c>
      <c r="C2621" s="42">
        <v>8.9051439960950205</v>
      </c>
      <c r="D2621" s="134"/>
      <c r="E2621" s="42">
        <v>7.8316746411483251</v>
      </c>
      <c r="F2621" s="134"/>
      <c r="G2621" s="42">
        <v>8.1368368132373892</v>
      </c>
      <c r="H2621" s="134"/>
      <c r="I2621" s="22">
        <v>8.49</v>
      </c>
      <c r="J2621" s="287"/>
      <c r="K2621" s="22"/>
      <c r="L2621" s="22"/>
      <c r="M2621" s="22">
        <v>8.1</v>
      </c>
      <c r="N2621" s="22"/>
      <c r="O2621" s="22">
        <v>8.02</v>
      </c>
      <c r="P2621" s="22"/>
      <c r="Q2621" s="22"/>
      <c r="R2621" s="22"/>
    </row>
    <row r="2622" spans="1:18" x14ac:dyDescent="0.2">
      <c r="A2622" s="167" t="s">
        <v>2780</v>
      </c>
      <c r="B2622" s="167">
        <f t="shared" si="41"/>
        <v>39501</v>
      </c>
      <c r="C2622" s="42">
        <v>8.6433910742811495</v>
      </c>
      <c r="D2622" s="134"/>
      <c r="E2622" s="42">
        <v>7.5950943396226416</v>
      </c>
      <c r="F2622" s="134"/>
      <c r="G2622" s="42">
        <v>7.9555033996212723</v>
      </c>
      <c r="H2622" s="134"/>
      <c r="I2622" s="22">
        <v>8.24</v>
      </c>
      <c r="J2622" s="287"/>
      <c r="K2622" s="22"/>
      <c r="L2622" s="22"/>
      <c r="M2622" s="22">
        <v>7.84</v>
      </c>
      <c r="N2622" s="22"/>
      <c r="O2622" s="22">
        <v>7.79</v>
      </c>
      <c r="P2622" s="22"/>
      <c r="Q2622" s="22"/>
      <c r="R2622" s="22"/>
    </row>
    <row r="2623" spans="1:18" x14ac:dyDescent="0.2">
      <c r="A2623" s="167" t="s">
        <v>2781</v>
      </c>
      <c r="B2623" s="167">
        <f t="shared" si="41"/>
        <v>39502</v>
      </c>
      <c r="C2623" s="42">
        <v>8.6433910742811495</v>
      </c>
      <c r="D2623" s="134"/>
      <c r="E2623" s="42">
        <v>7.5950943396226416</v>
      </c>
      <c r="F2623" s="134"/>
      <c r="G2623" s="42">
        <v>7.9555033996212723</v>
      </c>
      <c r="H2623" s="134"/>
      <c r="I2623" s="22">
        <v>8.24</v>
      </c>
      <c r="J2623" s="287"/>
      <c r="K2623" s="22"/>
      <c r="L2623" s="22"/>
      <c r="M2623" s="22">
        <v>7.84</v>
      </c>
      <c r="N2623" s="22"/>
      <c r="O2623" s="22">
        <v>7.79</v>
      </c>
      <c r="P2623" s="22"/>
      <c r="Q2623" s="22"/>
      <c r="R2623" s="22"/>
    </row>
    <row r="2624" spans="1:18" x14ac:dyDescent="0.2">
      <c r="A2624" s="167" t="s">
        <v>2782</v>
      </c>
      <c r="B2624" s="167">
        <f t="shared" si="41"/>
        <v>39503</v>
      </c>
      <c r="C2624" s="42">
        <v>8.6433910742811495</v>
      </c>
      <c r="D2624" s="134"/>
      <c r="E2624" s="42">
        <v>7.5950943396226416</v>
      </c>
      <c r="F2624" s="134"/>
      <c r="G2624" s="42">
        <v>7.9555033996212723</v>
      </c>
      <c r="H2624" s="134"/>
      <c r="I2624" s="22">
        <v>8.24</v>
      </c>
      <c r="J2624" s="287"/>
      <c r="K2624" s="22"/>
      <c r="L2624" s="22"/>
      <c r="M2624" s="22">
        <v>7.84</v>
      </c>
      <c r="N2624" s="22"/>
      <c r="O2624" s="22">
        <v>7.79</v>
      </c>
      <c r="P2624" s="22"/>
      <c r="Q2624" s="22"/>
      <c r="R2624" s="22"/>
    </row>
    <row r="2625" spans="1:18" x14ac:dyDescent="0.2">
      <c r="A2625" s="167" t="s">
        <v>2783</v>
      </c>
      <c r="B2625" s="167">
        <f t="shared" si="41"/>
        <v>39504</v>
      </c>
      <c r="C2625" s="42">
        <v>9.144623015873016</v>
      </c>
      <c r="D2625" s="134"/>
      <c r="E2625" s="42">
        <v>7.9598039215686276</v>
      </c>
      <c r="F2625" s="134"/>
      <c r="G2625" s="42">
        <v>8.400739055582882</v>
      </c>
      <c r="H2625" s="134"/>
      <c r="I2625" s="22">
        <v>8.69</v>
      </c>
      <c r="J2625" s="287"/>
      <c r="K2625" s="22"/>
      <c r="L2625" s="22"/>
      <c r="M2625" s="22">
        <v>8.2200000000000006</v>
      </c>
      <c r="N2625" s="22"/>
      <c r="O2625" s="22">
        <v>8.24</v>
      </c>
      <c r="P2625" s="22"/>
      <c r="Q2625" s="22"/>
      <c r="R2625" s="22"/>
    </row>
    <row r="2626" spans="1:18" x14ac:dyDescent="0.2">
      <c r="A2626" s="167" t="s">
        <v>2784</v>
      </c>
      <c r="B2626" s="167">
        <f t="shared" si="41"/>
        <v>39505</v>
      </c>
      <c r="C2626" s="42">
        <v>9.2310026252019384</v>
      </c>
      <c r="D2626" s="134"/>
      <c r="E2626" s="42">
        <v>7.8135294117647058</v>
      </c>
      <c r="F2626" s="134"/>
      <c r="G2626" s="42">
        <v>8.3288037201062881</v>
      </c>
      <c r="H2626" s="134"/>
      <c r="I2626" s="22">
        <v>8.73</v>
      </c>
      <c r="J2626" s="287"/>
      <c r="K2626" s="22"/>
      <c r="L2626" s="22"/>
      <c r="M2626" s="22">
        <v>8.27</v>
      </c>
      <c r="N2626" s="22"/>
      <c r="O2626" s="22">
        <v>8.19</v>
      </c>
      <c r="P2626" s="22"/>
      <c r="Q2626" s="22"/>
      <c r="R2626" s="22"/>
    </row>
    <row r="2627" spans="1:18" x14ac:dyDescent="0.2">
      <c r="A2627" s="167" t="s">
        <v>2785</v>
      </c>
      <c r="B2627" s="167">
        <f t="shared" si="41"/>
        <v>39506</v>
      </c>
      <c r="C2627" s="42">
        <v>9.2089200850425215</v>
      </c>
      <c r="D2627" s="134"/>
      <c r="E2627" s="42">
        <v>8.0027182044887777</v>
      </c>
      <c r="F2627" s="134"/>
      <c r="G2627" s="42">
        <v>8.1980260144620285</v>
      </c>
      <c r="H2627" s="134"/>
      <c r="I2627" s="22">
        <v>8.73</v>
      </c>
      <c r="J2627" s="287"/>
      <c r="K2627" s="22"/>
      <c r="L2627" s="22"/>
      <c r="M2627" s="22">
        <v>8.34</v>
      </c>
      <c r="N2627" s="22"/>
      <c r="O2627" s="22">
        <v>8.1999999999999993</v>
      </c>
      <c r="P2627" s="22"/>
      <c r="Q2627" s="22"/>
      <c r="R2627" s="22"/>
    </row>
    <row r="2628" spans="1:18" x14ac:dyDescent="0.2">
      <c r="A2628" s="167" t="s">
        <v>2786</v>
      </c>
      <c r="B2628" s="167">
        <f t="shared" si="41"/>
        <v>39507</v>
      </c>
      <c r="C2628" s="42">
        <v>9.1213254996705473</v>
      </c>
      <c r="D2628" s="134"/>
      <c r="E2628" s="42">
        <v>7.9116568047337275</v>
      </c>
      <c r="F2628" s="134"/>
      <c r="G2628" s="42">
        <v>8.9348730404823424</v>
      </c>
      <c r="H2628" s="134"/>
      <c r="I2628" s="22">
        <v>8.6300000000000008</v>
      </c>
      <c r="J2628" s="287"/>
      <c r="K2628" s="22"/>
      <c r="L2628" s="22"/>
      <c r="M2628" s="22">
        <v>8.18</v>
      </c>
      <c r="N2628" s="22"/>
      <c r="O2628" s="22">
        <v>8.11</v>
      </c>
      <c r="P2628" s="22"/>
      <c r="Q2628" s="22"/>
      <c r="R2628" s="22"/>
    </row>
    <row r="2629" spans="1:18" s="263" customFormat="1" x14ac:dyDescent="0.2">
      <c r="A2629" s="168" t="s">
        <v>2787</v>
      </c>
      <c r="B2629" s="513">
        <f t="shared" si="41"/>
        <v>39508</v>
      </c>
      <c r="C2629" s="511">
        <v>9.1023299581774157</v>
      </c>
      <c r="E2629" s="102">
        <v>7.7775362318840582</v>
      </c>
      <c r="G2629" s="102">
        <v>8.2518841503267968</v>
      </c>
      <c r="I2629" s="265">
        <v>8.7100000000000009</v>
      </c>
      <c r="J2629" s="266"/>
      <c r="K2629" s="265"/>
      <c r="L2629" s="265"/>
      <c r="M2629" s="265">
        <v>8</v>
      </c>
      <c r="N2629" s="265"/>
      <c r="O2629" s="265">
        <v>7.97</v>
      </c>
      <c r="P2629" s="265"/>
      <c r="Q2629" s="265"/>
      <c r="R2629" s="265"/>
    </row>
    <row r="2630" spans="1:18" x14ac:dyDescent="0.2">
      <c r="A2630" s="167" t="s">
        <v>2788</v>
      </c>
      <c r="B2630" s="167">
        <f t="shared" si="41"/>
        <v>39509</v>
      </c>
      <c r="C2630" s="42">
        <v>9.1023299581774157</v>
      </c>
      <c r="D2630" s="134"/>
      <c r="E2630" s="42">
        <v>7.7775362318840582</v>
      </c>
      <c r="F2630" s="134"/>
      <c r="G2630" s="42">
        <v>8.2518841503267968</v>
      </c>
      <c r="H2630" s="134"/>
      <c r="I2630" s="22">
        <v>8.7100000000000009</v>
      </c>
      <c r="J2630" s="287"/>
      <c r="K2630" s="22"/>
      <c r="L2630" s="22"/>
      <c r="M2630" s="22">
        <v>8</v>
      </c>
      <c r="N2630" s="22"/>
      <c r="O2630" s="22">
        <v>7.97</v>
      </c>
      <c r="P2630" s="22"/>
      <c r="Q2630" s="22"/>
      <c r="R2630" s="22"/>
    </row>
    <row r="2631" spans="1:18" x14ac:dyDescent="0.2">
      <c r="A2631" s="167" t="s">
        <v>2789</v>
      </c>
      <c r="B2631" s="167">
        <f t="shared" si="41"/>
        <v>39510</v>
      </c>
      <c r="C2631" s="42">
        <v>9.1023299581774157</v>
      </c>
      <c r="D2631" s="134"/>
      <c r="E2631" s="42">
        <v>7.7775362318840582</v>
      </c>
      <c r="F2631" s="134"/>
      <c r="G2631" s="42">
        <v>8.2518841503267968</v>
      </c>
      <c r="H2631" s="134"/>
      <c r="I2631" s="22">
        <v>8.7100000000000009</v>
      </c>
      <c r="J2631" s="287"/>
      <c r="K2631" s="22"/>
      <c r="L2631" s="22"/>
      <c r="M2631" s="22">
        <v>8</v>
      </c>
      <c r="N2631" s="22"/>
      <c r="O2631" s="22">
        <v>7.97</v>
      </c>
      <c r="P2631" s="22"/>
      <c r="Q2631" s="22"/>
      <c r="R2631" s="22"/>
    </row>
    <row r="2632" spans="1:18" x14ac:dyDescent="0.2">
      <c r="A2632" s="167" t="s">
        <v>926</v>
      </c>
      <c r="B2632" s="167">
        <f t="shared" si="41"/>
        <v>39511</v>
      </c>
      <c r="C2632" s="42">
        <v>9.0768870755955735</v>
      </c>
      <c r="D2632" s="155"/>
      <c r="E2632" s="45" t="str">
        <f>"--"</f>
        <v>--</v>
      </c>
      <c r="F2632" s="155"/>
      <c r="G2632" s="42">
        <v>8.8125843373493975</v>
      </c>
      <c r="H2632" s="155"/>
      <c r="I2632" s="22">
        <v>8.7100000000000009</v>
      </c>
      <c r="J2632" s="287"/>
      <c r="K2632" s="22"/>
      <c r="L2632" s="22"/>
      <c r="M2632" s="22">
        <v>8.4499999999999993</v>
      </c>
      <c r="N2632" s="22"/>
      <c r="O2632" s="22">
        <v>8.23</v>
      </c>
      <c r="P2632" s="22"/>
      <c r="Q2632" s="22"/>
      <c r="R2632" s="22"/>
    </row>
    <row r="2633" spans="1:18" x14ac:dyDescent="0.2">
      <c r="A2633" s="167" t="s">
        <v>927</v>
      </c>
      <c r="B2633" s="167">
        <f t="shared" si="41"/>
        <v>39512</v>
      </c>
      <c r="C2633" s="42">
        <v>9.2395297736761144</v>
      </c>
      <c r="D2633" s="155"/>
      <c r="E2633" s="42">
        <v>8.35</v>
      </c>
      <c r="F2633" s="155"/>
      <c r="G2633" s="42">
        <v>8.3796366538952753</v>
      </c>
      <c r="H2633" s="22"/>
      <c r="I2633" s="22">
        <v>9.0399999999999991</v>
      </c>
      <c r="J2633" s="287"/>
      <c r="K2633" s="22"/>
      <c r="L2633" s="22"/>
      <c r="M2633" s="22">
        <v>8.76</v>
      </c>
      <c r="N2633" s="22"/>
      <c r="O2633" s="22">
        <v>8.51</v>
      </c>
      <c r="P2633" s="22"/>
      <c r="Q2633" s="22"/>
      <c r="R2633" s="22"/>
    </row>
    <row r="2634" spans="1:18" x14ac:dyDescent="0.2">
      <c r="A2634" s="167" t="s">
        <v>928</v>
      </c>
      <c r="B2634" s="167">
        <f t="shared" si="41"/>
        <v>39513</v>
      </c>
      <c r="C2634" s="42">
        <v>9.3790255905511817</v>
      </c>
      <c r="D2634" s="155"/>
      <c r="E2634" s="42">
        <v>8.6490566037735856</v>
      </c>
      <c r="F2634" s="155"/>
      <c r="G2634" s="42">
        <v>9.2245066252587993</v>
      </c>
      <c r="H2634" s="22"/>
      <c r="I2634" s="22">
        <v>9.16</v>
      </c>
      <c r="J2634" s="287"/>
      <c r="K2634" s="22"/>
      <c r="L2634" s="22"/>
      <c r="M2634" s="22">
        <v>8.86</v>
      </c>
      <c r="N2634" s="22"/>
      <c r="O2634" s="22">
        <v>8.7799999999999994</v>
      </c>
      <c r="P2634" s="22"/>
      <c r="Q2634" s="22"/>
      <c r="R2634" s="22"/>
    </row>
    <row r="2635" spans="1:18" x14ac:dyDescent="0.2">
      <c r="A2635" s="167" t="s">
        <v>929</v>
      </c>
      <c r="B2635" s="167">
        <f t="shared" si="41"/>
        <v>39514</v>
      </c>
      <c r="C2635" s="42">
        <v>9.6889891826923069</v>
      </c>
      <c r="D2635" s="155"/>
      <c r="E2635" s="45" t="str">
        <f>"--"</f>
        <v>--</v>
      </c>
      <c r="F2635" s="155"/>
      <c r="G2635" s="42">
        <v>8.7557352591333899</v>
      </c>
      <c r="H2635" s="22"/>
      <c r="I2635" s="22">
        <v>9.5</v>
      </c>
      <c r="J2635" s="287"/>
      <c r="K2635" s="22"/>
      <c r="L2635" s="22"/>
      <c r="M2635" s="22">
        <v>9.1</v>
      </c>
      <c r="N2635" s="22"/>
      <c r="O2635" s="22">
        <v>9.14</v>
      </c>
      <c r="P2635" s="22"/>
      <c r="Q2635" s="22"/>
      <c r="R2635" s="22"/>
    </row>
    <row r="2636" spans="1:18" x14ac:dyDescent="0.2">
      <c r="A2636" s="167" t="s">
        <v>930</v>
      </c>
      <c r="B2636" s="167">
        <f t="shared" si="41"/>
        <v>39515</v>
      </c>
      <c r="C2636" s="42">
        <v>9.8209839094159719</v>
      </c>
      <c r="D2636" s="155"/>
      <c r="E2636" s="45" t="str">
        <f>"--"</f>
        <v>--</v>
      </c>
      <c r="F2636" s="155"/>
      <c r="G2636" s="42">
        <v>8.9097930102516312</v>
      </c>
      <c r="H2636" s="22"/>
      <c r="I2636" s="22">
        <v>9.56</v>
      </c>
      <c r="J2636" s="287"/>
      <c r="K2636" s="22"/>
      <c r="L2636" s="22"/>
      <c r="M2636" s="22">
        <v>9.08</v>
      </c>
      <c r="N2636" s="22"/>
      <c r="O2636" s="22">
        <v>9.0299999999999994</v>
      </c>
      <c r="P2636" s="22"/>
      <c r="Q2636" s="22"/>
      <c r="R2636" s="22"/>
    </row>
    <row r="2637" spans="1:18" x14ac:dyDescent="0.2">
      <c r="A2637" s="167" t="s">
        <v>931</v>
      </c>
      <c r="B2637" s="167">
        <f t="shared" si="41"/>
        <v>39516</v>
      </c>
      <c r="C2637" s="42">
        <v>9.8209839094159719</v>
      </c>
      <c r="D2637" s="155"/>
      <c r="E2637" s="45" t="str">
        <f>"--"</f>
        <v>--</v>
      </c>
      <c r="F2637" s="155"/>
      <c r="G2637" s="42">
        <v>8.9097930102516312</v>
      </c>
      <c r="H2637" s="22"/>
      <c r="I2637" s="22">
        <v>9.56</v>
      </c>
      <c r="J2637" s="287"/>
      <c r="K2637" s="22"/>
      <c r="L2637" s="22"/>
      <c r="M2637" s="22">
        <v>9.08</v>
      </c>
      <c r="N2637" s="22"/>
      <c r="O2637" s="22">
        <v>9.0299999999999994</v>
      </c>
      <c r="P2637" s="22"/>
      <c r="Q2637" s="22"/>
      <c r="R2637" s="22"/>
    </row>
    <row r="2638" spans="1:18" x14ac:dyDescent="0.2">
      <c r="A2638" s="167" t="s">
        <v>932</v>
      </c>
      <c r="B2638" s="167">
        <f t="shared" si="41"/>
        <v>39517</v>
      </c>
      <c r="C2638" s="42">
        <v>9.8209839094159719</v>
      </c>
      <c r="D2638" s="155"/>
      <c r="E2638" s="45" t="str">
        <f>"--"</f>
        <v>--</v>
      </c>
      <c r="F2638" s="155"/>
      <c r="G2638" s="42">
        <v>8.9097930102516312</v>
      </c>
      <c r="H2638" s="22"/>
      <c r="I2638" s="22">
        <v>9.56</v>
      </c>
      <c r="J2638" s="287"/>
      <c r="K2638" s="22"/>
      <c r="L2638" s="22"/>
      <c r="M2638" s="22">
        <v>9.08</v>
      </c>
      <c r="N2638" s="22"/>
      <c r="O2638" s="22">
        <v>9.0299999999999994</v>
      </c>
      <c r="P2638" s="22"/>
      <c r="Q2638" s="22"/>
      <c r="R2638" s="22"/>
    </row>
    <row r="2639" spans="1:18" x14ac:dyDescent="0.2">
      <c r="A2639" s="167" t="s">
        <v>933</v>
      </c>
      <c r="B2639" s="167">
        <f t="shared" si="41"/>
        <v>39518</v>
      </c>
      <c r="C2639" s="42">
        <v>9.5784521894035173</v>
      </c>
      <c r="D2639" s="155"/>
      <c r="E2639" s="42">
        <v>8.4837500000000006</v>
      </c>
      <c r="F2639" s="155"/>
      <c r="G2639" s="42">
        <v>8.6974360779663531</v>
      </c>
      <c r="H2639" s="22"/>
      <c r="I2639" s="22">
        <v>9.27</v>
      </c>
      <c r="J2639" s="287"/>
      <c r="K2639" s="22"/>
      <c r="L2639" s="22"/>
      <c r="M2639" s="22">
        <v>8.7899999999999991</v>
      </c>
      <c r="N2639" s="22"/>
      <c r="O2639" s="22">
        <v>8.67</v>
      </c>
      <c r="P2639" s="22"/>
      <c r="Q2639" s="22"/>
      <c r="R2639" s="22"/>
    </row>
    <row r="2640" spans="1:18" x14ac:dyDescent="0.2">
      <c r="A2640" s="167" t="s">
        <v>934</v>
      </c>
      <c r="B2640" s="167">
        <f t="shared" si="41"/>
        <v>39519</v>
      </c>
      <c r="C2640" s="42">
        <v>9.8154263595068905</v>
      </c>
      <c r="D2640" s="155"/>
      <c r="E2640" s="42">
        <v>8.5455172413793097</v>
      </c>
      <c r="F2640" s="155"/>
      <c r="G2640" s="42">
        <v>8.4123951182303589</v>
      </c>
      <c r="H2640" s="22"/>
      <c r="I2640" s="22">
        <v>9.5500000000000007</v>
      </c>
      <c r="J2640" s="287"/>
      <c r="K2640" s="22"/>
      <c r="L2640" s="22"/>
      <c r="M2640" s="22">
        <v>9.02</v>
      </c>
      <c r="N2640" s="22"/>
      <c r="O2640" s="22">
        <v>8.7200000000000006</v>
      </c>
      <c r="P2640" s="22"/>
      <c r="Q2640" s="22"/>
      <c r="R2640" s="22"/>
    </row>
    <row r="2641" spans="1:18" x14ac:dyDescent="0.2">
      <c r="A2641" s="167" t="s">
        <v>935</v>
      </c>
      <c r="B2641" s="167">
        <f t="shared" si="41"/>
        <v>39520</v>
      </c>
      <c r="C2641" s="42">
        <v>9.6787664680050192</v>
      </c>
      <c r="D2641" s="155"/>
      <c r="E2641" s="42">
        <v>8.2145833333333336</v>
      </c>
      <c r="F2641" s="155"/>
      <c r="G2641" s="42">
        <v>8.8937981430912068</v>
      </c>
      <c r="H2641" s="22"/>
      <c r="I2641" s="22">
        <v>9.34</v>
      </c>
      <c r="J2641" s="287"/>
      <c r="K2641" s="22"/>
      <c r="L2641" s="22"/>
      <c r="M2641" s="22">
        <v>8.7100000000000009</v>
      </c>
      <c r="N2641" s="22"/>
      <c r="O2641" s="22">
        <v>8.4600000000000009</v>
      </c>
      <c r="P2641" s="22"/>
      <c r="Q2641" s="22"/>
      <c r="R2641" s="22"/>
    </row>
    <row r="2642" spans="1:18" x14ac:dyDescent="0.2">
      <c r="A2642" s="167" t="s">
        <v>936</v>
      </c>
      <c r="B2642" s="167">
        <f t="shared" si="41"/>
        <v>39521</v>
      </c>
      <c r="C2642" s="42">
        <v>9.7357294852191636</v>
      </c>
      <c r="D2642" s="155"/>
      <c r="E2642" s="42">
        <v>8.2534375000000004</v>
      </c>
      <c r="F2642" s="155"/>
      <c r="G2642" s="42">
        <v>9.3558889867841408</v>
      </c>
      <c r="H2642" s="22"/>
      <c r="I2642" s="22">
        <v>9.39</v>
      </c>
      <c r="J2642" s="287"/>
      <c r="K2642" s="22"/>
      <c r="L2642" s="22"/>
      <c r="M2642" s="22">
        <v>8.48</v>
      </c>
      <c r="N2642" s="22"/>
      <c r="O2642" s="22">
        <v>8.51</v>
      </c>
      <c r="P2642" s="22"/>
      <c r="Q2642" s="22"/>
      <c r="R2642" s="22"/>
    </row>
    <row r="2643" spans="1:18" x14ac:dyDescent="0.2">
      <c r="A2643" s="167" t="s">
        <v>940</v>
      </c>
      <c r="B2643" s="167">
        <f t="shared" si="41"/>
        <v>39522</v>
      </c>
      <c r="C2643" s="42">
        <v>9.8365736930345982</v>
      </c>
      <c r="D2643" s="155"/>
      <c r="E2643" s="42">
        <v>8.2877777777777784</v>
      </c>
      <c r="F2643" s="155"/>
      <c r="G2643" s="42">
        <v>9.1774391304347827</v>
      </c>
      <c r="H2643" s="22"/>
      <c r="I2643" s="22">
        <v>9.49</v>
      </c>
      <c r="J2643" s="287"/>
      <c r="K2643" s="22"/>
      <c r="L2643" s="22"/>
      <c r="M2643" s="22">
        <v>8.44</v>
      </c>
      <c r="N2643" s="22"/>
      <c r="O2643" s="22">
        <v>8.56</v>
      </c>
      <c r="P2643" s="22"/>
      <c r="Q2643" s="22"/>
      <c r="R2643" s="22"/>
    </row>
    <row r="2644" spans="1:18" x14ac:dyDescent="0.2">
      <c r="A2644" s="167" t="s">
        <v>941</v>
      </c>
      <c r="B2644" s="167">
        <f t="shared" si="41"/>
        <v>39523</v>
      </c>
      <c r="C2644" s="42">
        <v>9.8365736930345982</v>
      </c>
      <c r="D2644" s="155"/>
      <c r="E2644" s="42">
        <v>8.2877777777777784</v>
      </c>
      <c r="F2644" s="155"/>
      <c r="G2644" s="42">
        <v>9.1774391304347827</v>
      </c>
      <c r="H2644" s="22"/>
      <c r="I2644" s="22">
        <v>9.49</v>
      </c>
      <c r="J2644" s="287"/>
      <c r="K2644" s="22"/>
      <c r="L2644" s="22"/>
      <c r="M2644" s="22">
        <v>8.44</v>
      </c>
      <c r="N2644" s="22"/>
      <c r="O2644" s="22">
        <v>8.56</v>
      </c>
      <c r="P2644" s="22"/>
      <c r="Q2644" s="22"/>
      <c r="R2644" s="22"/>
    </row>
    <row r="2645" spans="1:18" x14ac:dyDescent="0.2">
      <c r="A2645" s="167" t="s">
        <v>942</v>
      </c>
      <c r="B2645" s="167">
        <f t="shared" si="41"/>
        <v>39524</v>
      </c>
      <c r="C2645" s="42">
        <v>9.8365736930345982</v>
      </c>
      <c r="D2645" s="155"/>
      <c r="E2645" s="42">
        <v>8.2877777777777784</v>
      </c>
      <c r="F2645" s="155"/>
      <c r="G2645" s="42">
        <v>9.1774391304347827</v>
      </c>
      <c r="H2645" s="22"/>
      <c r="I2645" s="22">
        <v>9.49</v>
      </c>
      <c r="J2645" s="287"/>
      <c r="K2645" s="22"/>
      <c r="L2645" s="22"/>
      <c r="M2645" s="22">
        <v>8.44</v>
      </c>
      <c r="N2645" s="22"/>
      <c r="O2645" s="22">
        <v>8.56</v>
      </c>
      <c r="P2645" s="22"/>
      <c r="Q2645" s="22"/>
      <c r="R2645" s="22"/>
    </row>
    <row r="2646" spans="1:18" x14ac:dyDescent="0.2">
      <c r="A2646" s="167" t="s">
        <v>943</v>
      </c>
      <c r="B2646" s="167">
        <f t="shared" si="41"/>
        <v>39525</v>
      </c>
      <c r="C2646" s="42">
        <v>9.6301753439438897</v>
      </c>
      <c r="D2646" s="155"/>
      <c r="E2646" s="42">
        <v>8.26</v>
      </c>
      <c r="F2646" s="155"/>
      <c r="G2646" s="42">
        <v>8.7119085699749572</v>
      </c>
      <c r="H2646" s="22"/>
      <c r="I2646" s="22">
        <v>9.2899999999999991</v>
      </c>
      <c r="J2646" s="287"/>
      <c r="K2646" s="22"/>
      <c r="L2646" s="22"/>
      <c r="M2646" s="22">
        <v>8.51</v>
      </c>
      <c r="N2646" s="22"/>
      <c r="O2646" s="22">
        <v>8.4499999999999993</v>
      </c>
      <c r="P2646" s="22"/>
      <c r="Q2646" s="22"/>
      <c r="R2646" s="22"/>
    </row>
    <row r="2647" spans="1:18" x14ac:dyDescent="0.2">
      <c r="A2647" s="167" t="s">
        <v>944</v>
      </c>
      <c r="B2647" s="167">
        <f t="shared" si="41"/>
        <v>39526</v>
      </c>
      <c r="C2647" s="42">
        <v>9.0901301288572398</v>
      </c>
      <c r="D2647" s="155"/>
      <c r="E2647" s="42">
        <v>7.9394900849858354</v>
      </c>
      <c r="F2647" s="155"/>
      <c r="G2647" s="42">
        <v>9.0067780359028511</v>
      </c>
      <c r="H2647" s="22"/>
      <c r="I2647" s="22">
        <v>8.7100000000000009</v>
      </c>
      <c r="J2647" s="287"/>
      <c r="K2647" s="22"/>
      <c r="L2647" s="22"/>
      <c r="M2647" s="22">
        <v>8.17</v>
      </c>
      <c r="N2647" s="22"/>
      <c r="O2647" s="22">
        <v>8.15</v>
      </c>
      <c r="P2647" s="22"/>
      <c r="Q2647" s="22"/>
      <c r="R2647" s="22"/>
    </row>
    <row r="2648" spans="1:18" x14ac:dyDescent="0.2">
      <c r="A2648" s="167" t="s">
        <v>945</v>
      </c>
      <c r="B2648" s="167">
        <f t="shared" si="41"/>
        <v>39527</v>
      </c>
      <c r="C2648" s="42">
        <v>9.1016040892193306</v>
      </c>
      <c r="D2648" s="155"/>
      <c r="E2648" s="42">
        <v>7.9366666666666665</v>
      </c>
      <c r="F2648" s="155"/>
      <c r="G2648" s="42">
        <v>8.1165180327868853</v>
      </c>
      <c r="H2648" s="22"/>
      <c r="I2648" s="22">
        <v>8.76</v>
      </c>
      <c r="J2648" s="287"/>
      <c r="K2648" s="22"/>
      <c r="L2648" s="22"/>
      <c r="M2648" s="22">
        <v>8.11</v>
      </c>
      <c r="N2648" s="22"/>
      <c r="O2648" s="22">
        <v>8.16</v>
      </c>
      <c r="P2648" s="22"/>
      <c r="Q2648" s="22"/>
      <c r="R2648" s="22"/>
    </row>
    <row r="2649" spans="1:18" x14ac:dyDescent="0.2">
      <c r="A2649" s="167" t="s">
        <v>946</v>
      </c>
      <c r="B2649" s="167">
        <f t="shared" ref="B2649:B2712" si="42">A2649+1</f>
        <v>39528</v>
      </c>
      <c r="C2649" s="42">
        <v>8.5766060724524369</v>
      </c>
      <c r="D2649" s="155"/>
      <c r="E2649" s="42">
        <v>7.2240000000000002</v>
      </c>
      <c r="F2649" s="155"/>
      <c r="G2649" s="42">
        <v>7.9375562993956308</v>
      </c>
      <c r="H2649" s="22"/>
      <c r="I2649" s="22">
        <v>8.19</v>
      </c>
      <c r="J2649" s="287"/>
      <c r="K2649" s="22"/>
      <c r="L2649" s="22"/>
      <c r="M2649" s="22">
        <v>7.32</v>
      </c>
      <c r="N2649" s="22"/>
      <c r="O2649" s="22">
        <v>7.45</v>
      </c>
      <c r="P2649" s="22"/>
      <c r="Q2649" s="22"/>
      <c r="R2649" s="22"/>
    </row>
    <row r="2650" spans="1:18" x14ac:dyDescent="0.2">
      <c r="A2650" s="167" t="s">
        <v>947</v>
      </c>
      <c r="B2650" s="167">
        <f t="shared" si="42"/>
        <v>39529</v>
      </c>
      <c r="C2650" s="42">
        <v>8.5766060724524369</v>
      </c>
      <c r="D2650" s="155"/>
      <c r="E2650" s="42">
        <v>7.2240000000000002</v>
      </c>
      <c r="F2650" s="155"/>
      <c r="G2650" s="42">
        <v>7.9375562993956308</v>
      </c>
      <c r="H2650" s="22"/>
      <c r="I2650" s="22">
        <v>8.19</v>
      </c>
      <c r="J2650" s="287"/>
      <c r="K2650" s="22"/>
      <c r="L2650" s="22"/>
      <c r="M2650" s="22">
        <v>7.32</v>
      </c>
      <c r="N2650" s="22"/>
      <c r="O2650" s="22">
        <v>7.45</v>
      </c>
      <c r="P2650" s="22"/>
      <c r="Q2650" s="22"/>
      <c r="R2650" s="22"/>
    </row>
    <row r="2651" spans="1:18" x14ac:dyDescent="0.2">
      <c r="A2651" s="167" t="s">
        <v>948</v>
      </c>
      <c r="B2651" s="167">
        <f t="shared" si="42"/>
        <v>39530</v>
      </c>
      <c r="C2651" s="42">
        <v>8.5766060724524369</v>
      </c>
      <c r="D2651" s="155"/>
      <c r="E2651" s="42">
        <v>7.2240000000000002</v>
      </c>
      <c r="F2651" s="155"/>
      <c r="G2651" s="42">
        <v>7.9375562993956308</v>
      </c>
      <c r="H2651" s="22"/>
      <c r="I2651" s="22">
        <v>8.19</v>
      </c>
      <c r="J2651" s="287"/>
      <c r="K2651" s="22"/>
      <c r="L2651" s="22"/>
      <c r="M2651" s="22">
        <v>7.32</v>
      </c>
      <c r="N2651" s="22"/>
      <c r="O2651" s="22">
        <v>7.45</v>
      </c>
      <c r="P2651" s="22"/>
      <c r="Q2651" s="22"/>
      <c r="R2651" s="22"/>
    </row>
    <row r="2652" spans="1:18" x14ac:dyDescent="0.2">
      <c r="A2652" s="167" t="s">
        <v>949</v>
      </c>
      <c r="B2652" s="167">
        <f t="shared" si="42"/>
        <v>39531</v>
      </c>
      <c r="C2652" s="42">
        <v>8.5766060724524369</v>
      </c>
      <c r="D2652" s="155"/>
      <c r="E2652" s="42">
        <v>7.2240000000000002</v>
      </c>
      <c r="F2652" s="155"/>
      <c r="G2652" s="42">
        <v>7.9375562993956308</v>
      </c>
      <c r="H2652" s="22"/>
      <c r="I2652" s="22">
        <v>8.19</v>
      </c>
      <c r="J2652" s="287"/>
      <c r="K2652" s="22"/>
      <c r="L2652" s="22"/>
      <c r="M2652" s="22">
        <v>7.32</v>
      </c>
      <c r="N2652" s="22"/>
      <c r="O2652" s="22">
        <v>7.45</v>
      </c>
      <c r="P2652" s="22"/>
      <c r="Q2652" s="22"/>
      <c r="R2652" s="22"/>
    </row>
    <row r="2653" spans="1:18" x14ac:dyDescent="0.2">
      <c r="A2653" s="167" t="s">
        <v>950</v>
      </c>
      <c r="B2653" s="167">
        <f t="shared" si="42"/>
        <v>39532</v>
      </c>
      <c r="C2653" s="42">
        <v>8.9786480263157902</v>
      </c>
      <c r="D2653" s="155"/>
      <c r="E2653" s="42">
        <v>7.8412698412698409</v>
      </c>
      <c r="F2653" s="155"/>
      <c r="G2653" s="42">
        <v>8.1714354965585052</v>
      </c>
      <c r="H2653" s="22"/>
      <c r="I2653" s="22">
        <v>8.66</v>
      </c>
      <c r="J2653" s="287"/>
      <c r="K2653" s="22"/>
      <c r="L2653" s="22"/>
      <c r="M2653" s="22">
        <v>8.11</v>
      </c>
      <c r="N2653" s="22"/>
      <c r="O2653" s="22">
        <v>8.07</v>
      </c>
      <c r="P2653" s="22"/>
      <c r="Q2653" s="22"/>
      <c r="R2653" s="22"/>
    </row>
    <row r="2654" spans="1:18" x14ac:dyDescent="0.2">
      <c r="A2654" s="167" t="s">
        <v>951</v>
      </c>
      <c r="B2654" s="167">
        <f t="shared" si="42"/>
        <v>39533</v>
      </c>
      <c r="C2654" s="42">
        <v>9.3023035439137143</v>
      </c>
      <c r="D2654" s="155"/>
      <c r="E2654" s="42">
        <v>8.11</v>
      </c>
      <c r="F2654" s="155"/>
      <c r="G2654" s="42">
        <v>8.8725966116052515</v>
      </c>
      <c r="H2654" s="22"/>
      <c r="I2654" s="22">
        <v>8.98</v>
      </c>
      <c r="J2654" s="287"/>
      <c r="K2654" s="22"/>
      <c r="L2654" s="22"/>
      <c r="M2654" s="22">
        <v>8.2799999999999994</v>
      </c>
      <c r="N2654" s="22"/>
      <c r="O2654" s="22">
        <v>8.2200000000000006</v>
      </c>
      <c r="P2654" s="22"/>
      <c r="Q2654" s="22"/>
      <c r="R2654" s="22"/>
    </row>
    <row r="2655" spans="1:18" x14ac:dyDescent="0.2">
      <c r="A2655" s="167" t="s">
        <v>952</v>
      </c>
      <c r="B2655" s="167">
        <f t="shared" si="42"/>
        <v>39534</v>
      </c>
      <c r="C2655" s="42">
        <v>9.2579992548435168</v>
      </c>
      <c r="D2655" s="155"/>
      <c r="E2655" s="42">
        <v>7.8395867768595044</v>
      </c>
      <c r="F2655" s="155"/>
      <c r="G2655" s="42">
        <v>8.5642414062499999</v>
      </c>
      <c r="H2655" s="22"/>
      <c r="I2655" s="22">
        <v>8.94</v>
      </c>
      <c r="J2655" s="287"/>
      <c r="K2655" s="22"/>
      <c r="L2655" s="22"/>
      <c r="M2655" s="22">
        <v>8.2200000000000006</v>
      </c>
      <c r="N2655" s="22"/>
      <c r="O2655" s="22">
        <v>8.14</v>
      </c>
      <c r="P2655" s="22"/>
      <c r="Q2655" s="22"/>
      <c r="R2655" s="22"/>
    </row>
    <row r="2656" spans="1:18" x14ac:dyDescent="0.2">
      <c r="A2656" s="167" t="s">
        <v>953</v>
      </c>
      <c r="B2656" s="167">
        <f t="shared" si="42"/>
        <v>39535</v>
      </c>
      <c r="C2656" s="42">
        <v>9.2922289958994018</v>
      </c>
      <c r="D2656" s="155"/>
      <c r="E2656" s="42">
        <v>7.9546000000000001</v>
      </c>
      <c r="F2656" s="155"/>
      <c r="G2656" s="42">
        <v>8.6145611273080664</v>
      </c>
      <c r="H2656" s="22"/>
      <c r="I2656" s="22">
        <v>8.94</v>
      </c>
      <c r="J2656" s="287"/>
      <c r="K2656" s="22"/>
      <c r="L2656" s="22"/>
      <c r="M2656" s="22">
        <v>8.2100000000000009</v>
      </c>
      <c r="N2656" s="22"/>
      <c r="O2656" s="22">
        <v>8.18</v>
      </c>
      <c r="P2656" s="22"/>
      <c r="Q2656" s="22"/>
      <c r="R2656" s="22"/>
    </row>
    <row r="2657" spans="1:18" x14ac:dyDescent="0.2">
      <c r="A2657" s="167" t="s">
        <v>954</v>
      </c>
      <c r="B2657" s="167">
        <f t="shared" si="42"/>
        <v>39536</v>
      </c>
      <c r="C2657" s="42">
        <v>9.3538505837803729</v>
      </c>
      <c r="D2657" s="155"/>
      <c r="E2657" s="42">
        <v>8.0459286898839135</v>
      </c>
      <c r="F2657" s="155"/>
      <c r="G2657" s="42">
        <v>9.103885352112675</v>
      </c>
      <c r="H2657" s="22"/>
      <c r="I2657" s="22">
        <v>9.0399999999999991</v>
      </c>
      <c r="J2657" s="287"/>
      <c r="K2657" s="22"/>
      <c r="L2657" s="22"/>
      <c r="M2657" s="22">
        <v>8.25</v>
      </c>
      <c r="N2657" s="22"/>
      <c r="O2657" s="22">
        <v>8.27</v>
      </c>
      <c r="P2657" s="22"/>
      <c r="Q2657" s="22"/>
      <c r="R2657" s="22"/>
    </row>
    <row r="2658" spans="1:18" x14ac:dyDescent="0.2">
      <c r="A2658" s="167" t="s">
        <v>955</v>
      </c>
      <c r="B2658" s="167">
        <f t="shared" si="42"/>
        <v>39537</v>
      </c>
      <c r="C2658" s="42">
        <v>9.3538505837803729</v>
      </c>
      <c r="D2658" s="155"/>
      <c r="E2658" s="42">
        <v>8.0459286898839135</v>
      </c>
      <c r="F2658" s="155"/>
      <c r="G2658" s="42">
        <v>9.103885352112675</v>
      </c>
      <c r="H2658" s="22"/>
      <c r="I2658" s="22">
        <v>9.0399999999999991</v>
      </c>
      <c r="J2658" s="287"/>
      <c r="K2658" s="22"/>
      <c r="L2658" s="22"/>
      <c r="M2658" s="22">
        <v>8.25</v>
      </c>
      <c r="N2658" s="22"/>
      <c r="O2658" s="22">
        <v>8.27</v>
      </c>
      <c r="P2658" s="22"/>
      <c r="Q2658" s="22"/>
      <c r="R2658" s="22"/>
    </row>
    <row r="2659" spans="1:18" x14ac:dyDescent="0.2">
      <c r="A2659" s="167" t="s">
        <v>956</v>
      </c>
      <c r="B2659" s="167">
        <f t="shared" si="42"/>
        <v>39538</v>
      </c>
      <c r="C2659" s="42">
        <v>9.3538505837803729</v>
      </c>
      <c r="D2659" s="155"/>
      <c r="E2659" s="42">
        <v>8.0459286898839135</v>
      </c>
      <c r="F2659" s="155"/>
      <c r="G2659" s="42">
        <v>9.103885352112675</v>
      </c>
      <c r="H2659" s="22"/>
      <c r="I2659" s="22">
        <v>9.0399999999999991</v>
      </c>
      <c r="J2659" s="287"/>
      <c r="K2659" s="22"/>
      <c r="L2659" s="22"/>
      <c r="M2659" s="22">
        <v>8.25</v>
      </c>
      <c r="N2659" s="22"/>
      <c r="O2659" s="22">
        <v>8.27</v>
      </c>
      <c r="P2659" s="22"/>
      <c r="Q2659" s="22"/>
      <c r="R2659" s="22"/>
    </row>
    <row r="2660" spans="1:18" s="263" customFormat="1" x14ac:dyDescent="0.2">
      <c r="A2660" s="168" t="s">
        <v>957</v>
      </c>
      <c r="B2660" s="513">
        <f t="shared" si="42"/>
        <v>39539</v>
      </c>
      <c r="C2660" s="511">
        <v>9.8543024457457804</v>
      </c>
      <c r="D2660" s="265"/>
      <c r="E2660" s="102">
        <v>8.7606542056074765</v>
      </c>
      <c r="F2660" s="265"/>
      <c r="G2660" s="102">
        <v>9.1895943636379727</v>
      </c>
      <c r="H2660" s="265"/>
      <c r="I2660" s="265">
        <v>9.67</v>
      </c>
      <c r="J2660" s="266"/>
      <c r="K2660" s="265"/>
      <c r="L2660" s="265"/>
      <c r="M2660" s="265">
        <v>9.0500000000000007</v>
      </c>
      <c r="N2660" s="265"/>
      <c r="O2660" s="265">
        <v>9.0399999999999991</v>
      </c>
      <c r="P2660" s="265"/>
      <c r="Q2660" s="265"/>
      <c r="R2660" s="265"/>
    </row>
    <row r="2661" spans="1:18" x14ac:dyDescent="0.2">
      <c r="A2661" s="167" t="s">
        <v>2386</v>
      </c>
      <c r="B2661" s="167">
        <f t="shared" si="42"/>
        <v>39540</v>
      </c>
      <c r="C2661" s="42">
        <v>9.9473018940858129</v>
      </c>
      <c r="D2661" s="155"/>
      <c r="E2661" s="42">
        <v>8.8849999999999998</v>
      </c>
      <c r="F2661" s="155"/>
      <c r="G2661" s="42">
        <v>9.2247742205482322</v>
      </c>
      <c r="H2661" s="22"/>
      <c r="I2661" s="22">
        <v>9.7799999999999994</v>
      </c>
      <c r="J2661" s="287"/>
      <c r="K2661" s="22"/>
      <c r="L2661" s="22"/>
      <c r="M2661" s="22">
        <v>9.07</v>
      </c>
      <c r="N2661" s="22"/>
      <c r="O2661" s="22">
        <v>9.07</v>
      </c>
      <c r="P2661" s="22"/>
      <c r="Q2661" s="22"/>
      <c r="R2661" s="22"/>
    </row>
    <row r="2662" spans="1:18" x14ac:dyDescent="0.2">
      <c r="A2662" s="167" t="s">
        <v>2387</v>
      </c>
      <c r="B2662" s="167">
        <f t="shared" si="42"/>
        <v>39541</v>
      </c>
      <c r="C2662" s="42">
        <v>9.633297333783327</v>
      </c>
      <c r="D2662" s="155"/>
      <c r="E2662" s="42">
        <v>8.6549999999999994</v>
      </c>
      <c r="F2662" s="155"/>
      <c r="G2662" s="42">
        <v>8.7008752532189391</v>
      </c>
      <c r="H2662" s="22"/>
      <c r="I2662" s="22">
        <v>9.52</v>
      </c>
      <c r="J2662" s="287"/>
      <c r="K2662" s="22"/>
      <c r="L2662" s="22"/>
      <c r="M2662" s="22">
        <v>8.7799999999999994</v>
      </c>
      <c r="N2662" s="22"/>
      <c r="O2662" s="22">
        <v>8.7799999999999994</v>
      </c>
      <c r="P2662" s="22"/>
      <c r="Q2662" s="22"/>
      <c r="R2662" s="22"/>
    </row>
    <row r="2663" spans="1:18" x14ac:dyDescent="0.2">
      <c r="A2663" s="167" t="s">
        <v>2388</v>
      </c>
      <c r="B2663" s="167">
        <f t="shared" si="42"/>
        <v>39542</v>
      </c>
      <c r="C2663" s="42">
        <v>9.6644713445493089</v>
      </c>
      <c r="D2663" s="155"/>
      <c r="E2663" s="42">
        <v>8.7205555555555563</v>
      </c>
      <c r="F2663" s="155"/>
      <c r="G2663" s="42">
        <v>8.8189540697674431</v>
      </c>
      <c r="H2663" s="22"/>
      <c r="I2663" s="22">
        <v>9.58</v>
      </c>
      <c r="J2663" s="287"/>
      <c r="K2663" s="22"/>
      <c r="L2663" s="22"/>
      <c r="M2663" s="22">
        <v>8.94</v>
      </c>
      <c r="N2663" s="22"/>
      <c r="O2663" s="22">
        <v>8.82</v>
      </c>
      <c r="P2663" s="22"/>
      <c r="Q2663" s="22"/>
      <c r="R2663" s="22"/>
    </row>
    <row r="2664" spans="1:18" x14ac:dyDescent="0.2">
      <c r="A2664" s="167" t="s">
        <v>2389</v>
      </c>
      <c r="B2664" s="167">
        <f t="shared" si="42"/>
        <v>39543</v>
      </c>
      <c r="C2664" s="42">
        <v>9.3690523610664957</v>
      </c>
      <c r="D2664" s="155"/>
      <c r="E2664" s="42">
        <v>8.1307017543859654</v>
      </c>
      <c r="F2664" s="155"/>
      <c r="G2664" s="42">
        <v>8.2257730493886374</v>
      </c>
      <c r="H2664" s="22"/>
      <c r="I2664" s="22">
        <v>9.24</v>
      </c>
      <c r="J2664" s="287"/>
      <c r="K2664" s="22"/>
      <c r="L2664" s="22"/>
      <c r="M2664" s="22">
        <v>8.35</v>
      </c>
      <c r="N2664" s="22"/>
      <c r="O2664" s="22">
        <v>8.3000000000000007</v>
      </c>
      <c r="P2664" s="22"/>
      <c r="Q2664" s="22"/>
      <c r="R2664" s="22"/>
    </row>
    <row r="2665" spans="1:18" x14ac:dyDescent="0.2">
      <c r="A2665" s="167" t="s">
        <v>2390</v>
      </c>
      <c r="B2665" s="167">
        <f t="shared" si="42"/>
        <v>39544</v>
      </c>
      <c r="C2665" s="42">
        <v>9.3690523610664957</v>
      </c>
      <c r="D2665" s="155"/>
      <c r="E2665" s="42">
        <v>8.1307017543859654</v>
      </c>
      <c r="F2665" s="155"/>
      <c r="G2665" s="42">
        <v>8.2257730493886374</v>
      </c>
      <c r="H2665" s="22"/>
      <c r="I2665" s="22">
        <v>9.24</v>
      </c>
      <c r="J2665" s="287"/>
      <c r="K2665" s="22"/>
      <c r="L2665" s="22"/>
      <c r="M2665" s="22">
        <v>8.35</v>
      </c>
      <c r="N2665" s="22"/>
      <c r="O2665" s="22">
        <v>8.3000000000000007</v>
      </c>
      <c r="P2665" s="22"/>
      <c r="Q2665" s="22"/>
      <c r="R2665" s="22"/>
    </row>
    <row r="2666" spans="1:18" x14ac:dyDescent="0.2">
      <c r="A2666" s="167" t="s">
        <v>2391</v>
      </c>
      <c r="B2666" s="167">
        <f t="shared" si="42"/>
        <v>39545</v>
      </c>
      <c r="C2666" s="42">
        <v>9.3690523610664957</v>
      </c>
      <c r="D2666" s="155"/>
      <c r="E2666" s="42">
        <v>8.1307017543859654</v>
      </c>
      <c r="F2666" s="155"/>
      <c r="G2666" s="42">
        <v>8.2257730493886374</v>
      </c>
      <c r="H2666" s="22"/>
      <c r="I2666" s="22">
        <v>9.24</v>
      </c>
      <c r="J2666" s="287"/>
      <c r="K2666" s="22"/>
      <c r="L2666" s="22"/>
      <c r="M2666" s="22">
        <v>8.35</v>
      </c>
      <c r="N2666" s="22"/>
      <c r="O2666" s="22">
        <v>8.3000000000000007</v>
      </c>
      <c r="P2666" s="22"/>
      <c r="Q2666" s="22"/>
      <c r="R2666" s="22"/>
    </row>
    <row r="2667" spans="1:18" x14ac:dyDescent="0.2">
      <c r="A2667" s="167" t="s">
        <v>2392</v>
      </c>
      <c r="B2667" s="167">
        <f t="shared" si="42"/>
        <v>39546</v>
      </c>
      <c r="C2667" s="42">
        <v>9.4860925376540397</v>
      </c>
      <c r="D2667" s="155"/>
      <c r="E2667" s="42">
        <v>8.3573442781265097</v>
      </c>
      <c r="F2667" s="155"/>
      <c r="G2667" s="42">
        <v>9.0112193617021283</v>
      </c>
      <c r="H2667" s="22"/>
      <c r="I2667" s="22">
        <v>9.3699999999999992</v>
      </c>
      <c r="J2667" s="287"/>
      <c r="K2667" s="22"/>
      <c r="L2667" s="22"/>
      <c r="M2667" s="22">
        <v>8.49</v>
      </c>
      <c r="N2667" s="22"/>
      <c r="O2667" s="22">
        <v>8.58</v>
      </c>
      <c r="P2667" s="22"/>
      <c r="Q2667" s="22"/>
      <c r="R2667" s="22"/>
    </row>
    <row r="2668" spans="1:18" x14ac:dyDescent="0.2">
      <c r="A2668" s="167" t="s">
        <v>2393</v>
      </c>
      <c r="B2668" s="167">
        <f t="shared" si="42"/>
        <v>39547</v>
      </c>
      <c r="C2668" s="42">
        <v>9.7895702391385999</v>
      </c>
      <c r="D2668" s="155"/>
      <c r="E2668" s="42">
        <v>8.85</v>
      </c>
      <c r="F2668" s="155"/>
      <c r="G2668" s="42">
        <v>8.8760467425679952</v>
      </c>
      <c r="H2668" s="22"/>
      <c r="I2668" s="22">
        <v>9.67</v>
      </c>
      <c r="J2668" s="287"/>
      <c r="K2668" s="22"/>
      <c r="L2668" s="22"/>
      <c r="M2668" s="22">
        <v>8.83</v>
      </c>
      <c r="N2668" s="22"/>
      <c r="O2668" s="22">
        <v>8.94</v>
      </c>
      <c r="P2668" s="22"/>
      <c r="Q2668" s="22"/>
      <c r="R2668" s="22"/>
    </row>
    <row r="2669" spans="1:18" x14ac:dyDescent="0.2">
      <c r="A2669" s="167" t="s">
        <v>2394</v>
      </c>
      <c r="B2669" s="167">
        <f t="shared" si="42"/>
        <v>39548</v>
      </c>
      <c r="C2669" s="42">
        <v>9.9023536196858171</v>
      </c>
      <c r="D2669" s="155"/>
      <c r="E2669" s="42">
        <v>8.8854098360655733</v>
      </c>
      <c r="F2669" s="155"/>
      <c r="G2669" s="42">
        <v>8.9928612244897952</v>
      </c>
      <c r="H2669" s="22"/>
      <c r="I2669" s="22">
        <v>9.7799999999999994</v>
      </c>
      <c r="J2669" s="287"/>
      <c r="K2669" s="22"/>
      <c r="L2669" s="22"/>
      <c r="M2669" s="22">
        <v>8.9700000000000006</v>
      </c>
      <c r="N2669" s="22"/>
      <c r="O2669" s="22">
        <v>9.07</v>
      </c>
      <c r="P2669" s="22"/>
      <c r="Q2669" s="22"/>
      <c r="R2669" s="22"/>
    </row>
    <row r="2670" spans="1:18" x14ac:dyDescent="0.2">
      <c r="A2670" s="167" t="s">
        <v>2395</v>
      </c>
      <c r="B2670" s="167">
        <f t="shared" si="42"/>
        <v>39549</v>
      </c>
      <c r="C2670" s="42">
        <v>10.18569338179036</v>
      </c>
      <c r="D2670" s="155"/>
      <c r="E2670" s="42">
        <v>9.1336448598130833</v>
      </c>
      <c r="F2670" s="155"/>
      <c r="G2670" s="42">
        <v>9.183738910505836</v>
      </c>
      <c r="H2670" s="22"/>
      <c r="I2670" s="22">
        <v>10.07</v>
      </c>
      <c r="J2670" s="287"/>
      <c r="K2670" s="22"/>
      <c r="L2670" s="22"/>
      <c r="M2670" s="22">
        <v>9.2799999999999994</v>
      </c>
      <c r="N2670" s="22"/>
      <c r="O2670" s="22">
        <v>9.27</v>
      </c>
      <c r="P2670" s="22"/>
      <c r="Q2670" s="22"/>
      <c r="R2670" s="22"/>
    </row>
    <row r="2671" spans="1:18" x14ac:dyDescent="0.2">
      <c r="A2671" s="167" t="s">
        <v>2396</v>
      </c>
      <c r="B2671" s="167">
        <f t="shared" si="42"/>
        <v>39550</v>
      </c>
      <c r="C2671" s="42">
        <v>10.062781217750258</v>
      </c>
      <c r="D2671" s="155"/>
      <c r="E2671" s="42">
        <v>8.711212121212121</v>
      </c>
      <c r="F2671" s="155"/>
      <c r="G2671" s="42">
        <v>9.0335228954671596</v>
      </c>
      <c r="H2671" s="22"/>
      <c r="I2671" s="22">
        <v>9.94</v>
      </c>
      <c r="J2671" s="287"/>
      <c r="K2671" s="22"/>
      <c r="L2671" s="22"/>
      <c r="M2671" s="22">
        <v>9.06</v>
      </c>
      <c r="N2671" s="22"/>
      <c r="O2671" s="22">
        <v>8.94</v>
      </c>
      <c r="P2671" s="22"/>
      <c r="Q2671" s="22"/>
      <c r="R2671" s="22"/>
    </row>
    <row r="2672" spans="1:18" x14ac:dyDescent="0.2">
      <c r="A2672" s="167" t="s">
        <v>2397</v>
      </c>
      <c r="B2672" s="167">
        <f t="shared" si="42"/>
        <v>39551</v>
      </c>
      <c r="C2672" s="42">
        <v>10.062781217750258</v>
      </c>
      <c r="D2672" s="155"/>
      <c r="E2672" s="42">
        <v>8.711212121212121</v>
      </c>
      <c r="F2672" s="155"/>
      <c r="G2672" s="42">
        <v>9.0335228954671596</v>
      </c>
      <c r="H2672" s="22"/>
      <c r="I2672" s="22">
        <v>9.94</v>
      </c>
      <c r="J2672" s="287"/>
      <c r="K2672" s="22"/>
      <c r="L2672" s="22"/>
      <c r="M2672" s="22">
        <v>9.06</v>
      </c>
      <c r="N2672" s="22"/>
      <c r="O2672" s="22">
        <v>8.94</v>
      </c>
      <c r="P2672" s="22"/>
      <c r="Q2672" s="22"/>
      <c r="R2672" s="22"/>
    </row>
    <row r="2673" spans="1:18" x14ac:dyDescent="0.2">
      <c r="A2673" s="167" t="s">
        <v>2398</v>
      </c>
      <c r="B2673" s="167">
        <f t="shared" si="42"/>
        <v>39552</v>
      </c>
      <c r="C2673" s="42">
        <v>10.062781217750258</v>
      </c>
      <c r="D2673" s="155"/>
      <c r="E2673" s="42">
        <v>8.711212121212121</v>
      </c>
      <c r="F2673" s="155"/>
      <c r="G2673" s="42">
        <v>9.0335228954671596</v>
      </c>
      <c r="H2673" s="22"/>
      <c r="I2673" s="22">
        <v>9.94</v>
      </c>
      <c r="J2673" s="287"/>
      <c r="K2673" s="22"/>
      <c r="L2673" s="22"/>
      <c r="M2673" s="22">
        <v>9.06</v>
      </c>
      <c r="N2673" s="22"/>
      <c r="O2673" s="22">
        <v>8.94</v>
      </c>
      <c r="P2673" s="22"/>
      <c r="Q2673" s="22"/>
      <c r="R2673" s="22"/>
    </row>
    <row r="2674" spans="1:18" x14ac:dyDescent="0.2">
      <c r="A2674" s="167" t="s">
        <v>2399</v>
      </c>
      <c r="B2674" s="167">
        <f t="shared" si="42"/>
        <v>39553</v>
      </c>
      <c r="C2674" s="42">
        <v>10.008751147842057</v>
      </c>
      <c r="D2674" s="155"/>
      <c r="E2674" s="42">
        <v>8.5919693094629164</v>
      </c>
      <c r="F2674" s="155"/>
      <c r="G2674" s="42">
        <v>9.0496285223367696</v>
      </c>
      <c r="H2674" s="22"/>
      <c r="I2674" s="22">
        <v>9.92</v>
      </c>
      <c r="J2674" s="287"/>
      <c r="K2674" s="22"/>
      <c r="L2674" s="22"/>
      <c r="M2674" s="22">
        <v>9.41</v>
      </c>
      <c r="N2674" s="22"/>
      <c r="O2674" s="22">
        <v>8.86</v>
      </c>
      <c r="P2674" s="22"/>
      <c r="Q2674" s="22"/>
      <c r="R2674" s="22"/>
    </row>
    <row r="2675" spans="1:18" x14ac:dyDescent="0.2">
      <c r="A2675" s="167" t="s">
        <v>2400</v>
      </c>
      <c r="B2675" s="167">
        <f t="shared" si="42"/>
        <v>39554</v>
      </c>
      <c r="C2675" s="42">
        <v>10.153223856012968</v>
      </c>
      <c r="D2675" s="155"/>
      <c r="E2675" s="42">
        <v>8.7747478991596637</v>
      </c>
      <c r="F2675" s="155"/>
      <c r="G2675" s="42">
        <v>9.2654602502132501</v>
      </c>
      <c r="H2675" s="22"/>
      <c r="I2675" s="22">
        <v>9.99</v>
      </c>
      <c r="J2675" s="287"/>
      <c r="K2675" s="22"/>
      <c r="L2675" s="22"/>
      <c r="M2675" s="22">
        <v>9.4</v>
      </c>
      <c r="N2675" s="22"/>
      <c r="O2675" s="22">
        <v>8.9700000000000006</v>
      </c>
      <c r="P2675" s="22"/>
      <c r="Q2675" s="22"/>
      <c r="R2675" s="22"/>
    </row>
    <row r="2676" spans="1:18" x14ac:dyDescent="0.2">
      <c r="A2676" s="167" t="s">
        <v>2401</v>
      </c>
      <c r="B2676" s="167">
        <f t="shared" si="42"/>
        <v>39555</v>
      </c>
      <c r="C2676" s="42">
        <v>10.100373358081097</v>
      </c>
      <c r="D2676" s="155"/>
      <c r="E2676" s="42">
        <v>8.9499999999999993</v>
      </c>
      <c r="F2676" s="155"/>
      <c r="G2676" s="42">
        <v>9.2335281001137659</v>
      </c>
      <c r="H2676" s="22"/>
      <c r="I2676" s="22">
        <v>9.93</v>
      </c>
      <c r="J2676" s="287"/>
      <c r="K2676" s="22"/>
      <c r="L2676" s="22"/>
      <c r="M2676" s="22">
        <v>9.18</v>
      </c>
      <c r="N2676" s="22"/>
      <c r="O2676" s="22">
        <v>9.06</v>
      </c>
      <c r="P2676" s="22"/>
      <c r="Q2676" s="22"/>
      <c r="R2676" s="22"/>
    </row>
    <row r="2677" spans="1:18" x14ac:dyDescent="0.2">
      <c r="A2677" s="167" t="s">
        <v>2402</v>
      </c>
      <c r="B2677" s="167">
        <f t="shared" si="42"/>
        <v>39556</v>
      </c>
      <c r="C2677" s="42">
        <v>10.262242629614233</v>
      </c>
      <c r="D2677" s="155"/>
      <c r="E2677" s="42">
        <v>9.0188118811881193</v>
      </c>
      <c r="F2677" s="155"/>
      <c r="G2677" s="42">
        <v>9.4259983962264151</v>
      </c>
      <c r="H2677" s="22"/>
      <c r="I2677" s="22">
        <v>10.01</v>
      </c>
      <c r="J2677" s="287"/>
      <c r="K2677" s="22"/>
      <c r="L2677" s="22"/>
      <c r="M2677" s="22">
        <v>9.4</v>
      </c>
      <c r="N2677" s="22"/>
      <c r="O2677" s="22">
        <v>9.1999999999999993</v>
      </c>
      <c r="P2677" s="22"/>
      <c r="Q2677" s="22"/>
      <c r="R2677" s="22"/>
    </row>
    <row r="2678" spans="1:18" x14ac:dyDescent="0.2">
      <c r="A2678" s="167" t="s">
        <v>2403</v>
      </c>
      <c r="B2678" s="167">
        <f t="shared" si="42"/>
        <v>39557</v>
      </c>
      <c r="C2678" s="42">
        <v>10.083595813908314</v>
      </c>
      <c r="D2678" s="155"/>
      <c r="E2678" s="42">
        <v>8.8232876357992769</v>
      </c>
      <c r="F2678" s="155"/>
      <c r="G2678" s="42">
        <v>9.4852760013577733</v>
      </c>
      <c r="H2678" s="22"/>
      <c r="I2678" s="22">
        <v>9.85</v>
      </c>
      <c r="J2678" s="287"/>
      <c r="K2678" s="22"/>
      <c r="L2678" s="22"/>
      <c r="M2678" s="22">
        <v>9.16</v>
      </c>
      <c r="N2678" s="22"/>
      <c r="O2678" s="22">
        <v>9.0299999999999994</v>
      </c>
      <c r="P2678" s="22"/>
      <c r="Q2678" s="22"/>
      <c r="R2678" s="22"/>
    </row>
    <row r="2679" spans="1:18" x14ac:dyDescent="0.2">
      <c r="A2679" s="167" t="s">
        <v>2404</v>
      </c>
      <c r="B2679" s="167">
        <f t="shared" si="42"/>
        <v>39558</v>
      </c>
      <c r="C2679" s="42">
        <v>10.083595813908314</v>
      </c>
      <c r="D2679" s="155"/>
      <c r="E2679" s="42">
        <v>8.8232876357992769</v>
      </c>
      <c r="F2679" s="155"/>
      <c r="G2679" s="42">
        <v>9.4852760013577733</v>
      </c>
      <c r="H2679" s="22"/>
      <c r="I2679" s="22">
        <v>9.85</v>
      </c>
      <c r="J2679" s="287"/>
      <c r="K2679" s="22"/>
      <c r="L2679" s="22"/>
      <c r="M2679" s="22">
        <v>9.16</v>
      </c>
      <c r="N2679" s="22"/>
      <c r="O2679" s="22">
        <v>9.0299999999999994</v>
      </c>
      <c r="P2679" s="22"/>
      <c r="Q2679" s="22"/>
      <c r="R2679" s="22"/>
    </row>
    <row r="2680" spans="1:18" x14ac:dyDescent="0.2">
      <c r="A2680" s="167" t="s">
        <v>2405</v>
      </c>
      <c r="B2680" s="167">
        <f t="shared" si="42"/>
        <v>39559</v>
      </c>
      <c r="C2680" s="42">
        <v>10.083595813908314</v>
      </c>
      <c r="D2680" s="155"/>
      <c r="E2680" s="42">
        <v>8.8232876357992769</v>
      </c>
      <c r="F2680" s="155"/>
      <c r="G2680" s="42">
        <v>9.4852760013577733</v>
      </c>
      <c r="H2680" s="22"/>
      <c r="I2680" s="22">
        <v>9.85</v>
      </c>
      <c r="J2680" s="287"/>
      <c r="K2680" s="22"/>
      <c r="L2680" s="22"/>
      <c r="M2680" s="22">
        <v>9.16</v>
      </c>
      <c r="N2680" s="22"/>
      <c r="O2680" s="22">
        <v>9.0299999999999994</v>
      </c>
      <c r="P2680" s="22"/>
      <c r="Q2680" s="22"/>
      <c r="R2680" s="22"/>
    </row>
    <row r="2681" spans="1:18" x14ac:dyDescent="0.2">
      <c r="A2681" s="167" t="s">
        <v>2406</v>
      </c>
      <c r="B2681" s="167">
        <f t="shared" si="42"/>
        <v>39560</v>
      </c>
      <c r="C2681" s="42">
        <v>10.493524902692828</v>
      </c>
      <c r="D2681" s="155"/>
      <c r="E2681" s="42">
        <v>8.9758924270805469</v>
      </c>
      <c r="F2681" s="155"/>
      <c r="G2681" s="42">
        <v>10.159495505617977</v>
      </c>
      <c r="H2681" s="22"/>
      <c r="I2681" s="22">
        <v>10.32</v>
      </c>
      <c r="J2681" s="287"/>
      <c r="K2681" s="22"/>
      <c r="L2681" s="22"/>
      <c r="M2681" s="22">
        <v>9.3800000000000008</v>
      </c>
      <c r="N2681" s="22"/>
      <c r="O2681" s="22">
        <v>9.2200000000000006</v>
      </c>
      <c r="P2681" s="22"/>
      <c r="Q2681" s="22"/>
      <c r="R2681" s="22"/>
    </row>
    <row r="2682" spans="1:18" x14ac:dyDescent="0.2">
      <c r="A2682" s="167" t="s">
        <v>2407</v>
      </c>
      <c r="B2682" s="167">
        <f t="shared" si="42"/>
        <v>39561</v>
      </c>
      <c r="C2682" s="42">
        <v>10.555841950646299</v>
      </c>
      <c r="D2682" s="155"/>
      <c r="E2682" s="42">
        <v>8.1652298850574709</v>
      </c>
      <c r="F2682" s="155"/>
      <c r="G2682" s="42">
        <v>9.7836175428571437</v>
      </c>
      <c r="H2682" s="22"/>
      <c r="I2682" s="22">
        <v>10.31</v>
      </c>
      <c r="J2682" s="287"/>
      <c r="K2682" s="22"/>
      <c r="L2682" s="22"/>
      <c r="M2682" s="22">
        <v>9.0399999999999991</v>
      </c>
      <c r="N2682" s="22"/>
      <c r="O2682" s="22">
        <v>9.09</v>
      </c>
      <c r="P2682" s="22"/>
      <c r="Q2682" s="22"/>
      <c r="R2682" s="22"/>
    </row>
    <row r="2683" spans="1:18" x14ac:dyDescent="0.2">
      <c r="A2683" s="167" t="s">
        <v>2408</v>
      </c>
      <c r="B2683" s="167">
        <f t="shared" si="42"/>
        <v>39562</v>
      </c>
      <c r="C2683" s="42">
        <v>10.329531405974047</v>
      </c>
      <c r="D2683" s="155"/>
      <c r="E2683" s="42">
        <v>8.142642306736267</v>
      </c>
      <c r="F2683" s="155"/>
      <c r="G2683" s="42">
        <v>9.7615768316831684</v>
      </c>
      <c r="H2683" s="22"/>
      <c r="I2683" s="22">
        <v>10.15</v>
      </c>
      <c r="J2683" s="287"/>
      <c r="K2683" s="22"/>
      <c r="L2683" s="22"/>
      <c r="M2683" s="22">
        <v>8.57</v>
      </c>
      <c r="N2683" s="22"/>
      <c r="O2683" s="22">
        <v>9.16</v>
      </c>
      <c r="P2683" s="22"/>
      <c r="Q2683" s="22"/>
      <c r="R2683" s="22"/>
    </row>
    <row r="2684" spans="1:18" x14ac:dyDescent="0.2">
      <c r="A2684" s="167" t="s">
        <v>2409</v>
      </c>
      <c r="B2684" s="167">
        <f t="shared" si="42"/>
        <v>39563</v>
      </c>
      <c r="C2684" s="42">
        <v>10.569180925046915</v>
      </c>
      <c r="D2684" s="155"/>
      <c r="E2684" s="42">
        <v>8.6453721682847888</v>
      </c>
      <c r="F2684" s="155"/>
      <c r="G2684" s="42">
        <v>9.9254105746016421</v>
      </c>
      <c r="H2684" s="22"/>
      <c r="I2684" s="22">
        <v>10.42</v>
      </c>
      <c r="J2684" s="287"/>
      <c r="K2684" s="22"/>
      <c r="L2684" s="22"/>
      <c r="M2684" s="22">
        <v>9.01</v>
      </c>
      <c r="N2684" s="22"/>
      <c r="O2684" s="22">
        <v>9.39</v>
      </c>
      <c r="P2684" s="22"/>
      <c r="Q2684" s="22"/>
      <c r="R2684" s="22"/>
    </row>
    <row r="2685" spans="1:18" x14ac:dyDescent="0.2">
      <c r="A2685" s="167" t="s">
        <v>2410</v>
      </c>
      <c r="B2685" s="167">
        <f t="shared" si="42"/>
        <v>39564</v>
      </c>
      <c r="C2685" s="42">
        <v>10.716622668850807</v>
      </c>
      <c r="D2685" s="155"/>
      <c r="E2685" s="42">
        <v>9.1503861003861005</v>
      </c>
      <c r="F2685" s="155"/>
      <c r="G2685" s="42">
        <v>10.393037465181058</v>
      </c>
      <c r="H2685" s="22"/>
      <c r="I2685" s="22">
        <v>10.6</v>
      </c>
      <c r="J2685" s="287"/>
      <c r="K2685" s="22"/>
      <c r="L2685" s="22"/>
      <c r="M2685" s="22">
        <v>9.59</v>
      </c>
      <c r="N2685" s="22"/>
      <c r="O2685" s="22">
        <v>9.58</v>
      </c>
      <c r="P2685" s="22"/>
      <c r="Q2685" s="22"/>
      <c r="R2685" s="22"/>
    </row>
    <row r="2686" spans="1:18" x14ac:dyDescent="0.2">
      <c r="A2686" s="167" t="s">
        <v>2411</v>
      </c>
      <c r="B2686" s="167">
        <f t="shared" si="42"/>
        <v>39565</v>
      </c>
      <c r="C2686" s="42">
        <v>10.716622668850807</v>
      </c>
      <c r="D2686" s="155"/>
      <c r="E2686" s="42">
        <v>9.1503861003861005</v>
      </c>
      <c r="F2686" s="155"/>
      <c r="G2686" s="42">
        <v>10.393037465181058</v>
      </c>
      <c r="H2686" s="22"/>
      <c r="I2686" s="22">
        <v>10.6</v>
      </c>
      <c r="J2686" s="287"/>
      <c r="K2686" s="22"/>
      <c r="L2686" s="22"/>
      <c r="M2686" s="22">
        <v>9.59</v>
      </c>
      <c r="N2686" s="22"/>
      <c r="O2686" s="22">
        <v>9.58</v>
      </c>
      <c r="P2686" s="22"/>
      <c r="Q2686" s="22"/>
      <c r="R2686" s="22"/>
    </row>
    <row r="2687" spans="1:18" x14ac:dyDescent="0.2">
      <c r="A2687" s="167" t="s">
        <v>2412</v>
      </c>
      <c r="B2687" s="167">
        <f t="shared" si="42"/>
        <v>39566</v>
      </c>
      <c r="C2687" s="42">
        <v>10.716622668850807</v>
      </c>
      <c r="D2687" s="155"/>
      <c r="E2687" s="42">
        <v>9.1503861003861005</v>
      </c>
      <c r="F2687" s="155"/>
      <c r="G2687" s="42">
        <v>10.393037465181058</v>
      </c>
      <c r="H2687" s="22"/>
      <c r="I2687" s="22">
        <v>10.6</v>
      </c>
      <c r="J2687" s="287"/>
      <c r="K2687" s="22"/>
      <c r="L2687" s="22"/>
      <c r="M2687" s="22">
        <v>9.59</v>
      </c>
      <c r="N2687" s="22"/>
      <c r="O2687" s="22">
        <v>9.58</v>
      </c>
      <c r="P2687" s="22"/>
      <c r="Q2687" s="22"/>
      <c r="R2687" s="22"/>
    </row>
    <row r="2688" spans="1:18" x14ac:dyDescent="0.2">
      <c r="A2688" s="167" t="s">
        <v>2414</v>
      </c>
      <c r="B2688" s="167">
        <f t="shared" si="42"/>
        <v>39567</v>
      </c>
      <c r="C2688" s="42">
        <v>10.9730846597012</v>
      </c>
      <c r="D2688" s="155"/>
      <c r="E2688" s="42">
        <v>9.1605777116849172</v>
      </c>
      <c r="F2688" s="155"/>
      <c r="G2688" s="42">
        <v>10.193678895532889</v>
      </c>
      <c r="H2688" s="22"/>
      <c r="I2688" s="22">
        <v>10.71</v>
      </c>
      <c r="J2688" s="287"/>
      <c r="K2688" s="22"/>
      <c r="L2688" s="22"/>
      <c r="M2688" s="22">
        <v>9.5</v>
      </c>
      <c r="N2688" s="22"/>
      <c r="O2688" s="22">
        <v>9.68</v>
      </c>
      <c r="P2688" s="22"/>
      <c r="Q2688" s="22"/>
      <c r="R2688" s="22"/>
    </row>
    <row r="2689" spans="1:18" x14ac:dyDescent="0.2">
      <c r="A2689" s="167" t="s">
        <v>2415</v>
      </c>
      <c r="B2689" s="167">
        <f t="shared" si="42"/>
        <v>39568</v>
      </c>
      <c r="C2689" s="42">
        <v>10.93594039451115</v>
      </c>
      <c r="D2689" s="155"/>
      <c r="E2689" s="42">
        <v>8.4252226018917433</v>
      </c>
      <c r="F2689" s="155"/>
      <c r="G2689" s="42">
        <v>10.490480512389754</v>
      </c>
      <c r="H2689" s="22"/>
      <c r="I2689" s="22">
        <v>10.72</v>
      </c>
      <c r="J2689" s="287"/>
      <c r="K2689" s="22"/>
      <c r="L2689" s="22"/>
      <c r="M2689" s="22">
        <v>9.5</v>
      </c>
      <c r="N2689" s="22"/>
      <c r="O2689" s="22">
        <v>9.5500000000000007</v>
      </c>
      <c r="P2689" s="22"/>
      <c r="Q2689" s="22"/>
      <c r="R2689" s="22"/>
    </row>
    <row r="2690" spans="1:18" s="263" customFormat="1" x14ac:dyDescent="0.2">
      <c r="A2690" s="168" t="s">
        <v>2416</v>
      </c>
      <c r="B2690" s="513">
        <f t="shared" si="42"/>
        <v>39569</v>
      </c>
      <c r="C2690" s="511">
        <v>10.783520665793903</v>
      </c>
      <c r="D2690" s="265"/>
      <c r="E2690" s="102">
        <v>8.8813013698630137</v>
      </c>
      <c r="F2690" s="265"/>
      <c r="G2690" s="102">
        <v>9.755517320261438</v>
      </c>
      <c r="H2690" s="265"/>
      <c r="I2690" s="265">
        <v>10.65</v>
      </c>
      <c r="J2690" s="266"/>
      <c r="K2690" s="265"/>
      <c r="L2690" s="265"/>
      <c r="M2690" s="265">
        <v>9.3000000000000007</v>
      </c>
      <c r="N2690" s="265"/>
      <c r="O2690" s="265">
        <v>9.49</v>
      </c>
      <c r="P2690" s="265"/>
      <c r="Q2690" s="265"/>
      <c r="R2690" s="265"/>
    </row>
    <row r="2691" spans="1:18" x14ac:dyDescent="0.2">
      <c r="A2691" s="167">
        <v>39569</v>
      </c>
      <c r="B2691" s="167">
        <f t="shared" si="42"/>
        <v>39570</v>
      </c>
      <c r="C2691" s="42">
        <v>10.652137782512041</v>
      </c>
      <c r="D2691" s="155"/>
      <c r="E2691" s="42">
        <v>8.7535514018691583</v>
      </c>
      <c r="F2691" s="155"/>
      <c r="G2691" s="42">
        <v>9.8510341079879264</v>
      </c>
      <c r="H2691" s="155"/>
      <c r="I2691" s="22">
        <v>10.49</v>
      </c>
      <c r="J2691" s="287"/>
      <c r="K2691" s="22"/>
      <c r="L2691" s="22"/>
      <c r="M2691" s="22">
        <v>9.31</v>
      </c>
      <c r="N2691" s="22"/>
      <c r="O2691" s="22">
        <v>9.39</v>
      </c>
      <c r="P2691" s="22"/>
      <c r="Q2691" s="22"/>
      <c r="R2691" s="22"/>
    </row>
    <row r="2692" spans="1:18" x14ac:dyDescent="0.2">
      <c r="A2692" s="167">
        <v>39570</v>
      </c>
      <c r="B2692" s="167">
        <f t="shared" si="42"/>
        <v>39571</v>
      </c>
      <c r="C2692" s="42">
        <v>10.381378477306002</v>
      </c>
      <c r="D2692" s="155"/>
      <c r="E2692" s="42">
        <v>8.2650704225352118</v>
      </c>
      <c r="F2692" s="155"/>
      <c r="G2692" s="42">
        <v>9.4505179209506149</v>
      </c>
      <c r="H2692" s="155"/>
      <c r="I2692" s="22">
        <v>10.14</v>
      </c>
      <c r="J2692" s="287"/>
      <c r="K2692" s="22"/>
      <c r="L2692" s="22"/>
      <c r="M2692" s="22">
        <v>8.6300000000000008</v>
      </c>
      <c r="N2692" s="22"/>
      <c r="O2692" s="22">
        <v>8.93</v>
      </c>
      <c r="P2692" s="22"/>
      <c r="Q2692" s="22"/>
      <c r="R2692" s="22"/>
    </row>
    <row r="2693" spans="1:18" x14ac:dyDescent="0.2">
      <c r="A2693" s="177">
        <v>39571</v>
      </c>
      <c r="B2693" s="167">
        <f t="shared" si="42"/>
        <v>39572</v>
      </c>
      <c r="C2693" s="42">
        <v>10.381378477306002</v>
      </c>
      <c r="D2693" s="155"/>
      <c r="E2693" s="42">
        <v>8.2650704225352118</v>
      </c>
      <c r="F2693" s="155"/>
      <c r="G2693" s="42">
        <v>9.4505179209506149</v>
      </c>
      <c r="H2693" s="155"/>
      <c r="I2693" s="22">
        <v>10.14</v>
      </c>
      <c r="J2693" s="287"/>
      <c r="K2693" s="22"/>
      <c r="L2693" s="22"/>
      <c r="M2693" s="22">
        <v>8.6300000000000008</v>
      </c>
      <c r="N2693" s="22"/>
      <c r="O2693" s="22">
        <v>8.93</v>
      </c>
      <c r="P2693" s="22"/>
      <c r="Q2693" s="22"/>
      <c r="R2693" s="22"/>
    </row>
    <row r="2694" spans="1:18" x14ac:dyDescent="0.2">
      <c r="A2694" s="177">
        <v>39572</v>
      </c>
      <c r="B2694" s="167">
        <f t="shared" si="42"/>
        <v>39573</v>
      </c>
      <c r="C2694" s="42">
        <v>10.381378477306002</v>
      </c>
      <c r="D2694" s="134"/>
      <c r="E2694" s="42">
        <v>8.2650704225352118</v>
      </c>
      <c r="F2694" s="134"/>
      <c r="G2694" s="42">
        <v>9.4505179209506149</v>
      </c>
      <c r="H2694" s="134"/>
      <c r="I2694" s="22">
        <v>10.14</v>
      </c>
      <c r="J2694" s="287"/>
      <c r="K2694" s="22"/>
      <c r="M2694" s="22">
        <v>8.6300000000000008</v>
      </c>
      <c r="O2694" s="22">
        <v>8.93</v>
      </c>
      <c r="P2694" s="22"/>
      <c r="Q2694" s="22"/>
    </row>
    <row r="2695" spans="1:18" x14ac:dyDescent="0.2">
      <c r="A2695" s="167" t="s">
        <v>1913</v>
      </c>
      <c r="B2695" s="167">
        <f t="shared" si="42"/>
        <v>39574</v>
      </c>
      <c r="C2695" s="42">
        <v>10.76164955494991</v>
      </c>
      <c r="D2695" s="134"/>
      <c r="E2695" s="42">
        <v>8.6728813559322031</v>
      </c>
      <c r="F2695" s="134"/>
      <c r="G2695" s="42">
        <v>9.7569496217488414</v>
      </c>
      <c r="H2695" s="134"/>
      <c r="I2695" s="22"/>
      <c r="J2695" s="287"/>
      <c r="K2695" s="22"/>
      <c r="L2695" s="22"/>
      <c r="M2695" s="22"/>
      <c r="N2695" s="22"/>
      <c r="O2695" s="22"/>
      <c r="P2695" s="22"/>
      <c r="Q2695" s="22"/>
    </row>
    <row r="2696" spans="1:18" x14ac:dyDescent="0.2">
      <c r="A2696" s="167" t="s">
        <v>1914</v>
      </c>
      <c r="B2696" s="167">
        <f t="shared" si="42"/>
        <v>39575</v>
      </c>
      <c r="C2696" s="42">
        <v>11.104392619859938</v>
      </c>
      <c r="D2696" s="134"/>
      <c r="E2696" s="42">
        <v>8.5718203309692669</v>
      </c>
      <c r="F2696" s="134"/>
      <c r="G2696" s="42">
        <v>10.094741201490573</v>
      </c>
      <c r="H2696" s="134"/>
      <c r="I2696" s="22"/>
      <c r="J2696" s="287"/>
      <c r="K2696" s="22"/>
      <c r="L2696" s="22"/>
      <c r="M2696" s="22"/>
      <c r="N2696" s="22"/>
      <c r="O2696" s="22"/>
      <c r="P2696" s="22"/>
      <c r="Q2696" s="22"/>
    </row>
    <row r="2697" spans="1:18" x14ac:dyDescent="0.2">
      <c r="A2697" s="167" t="s">
        <v>1915</v>
      </c>
      <c r="B2697" s="167">
        <f t="shared" si="42"/>
        <v>39576</v>
      </c>
      <c r="C2697" s="42">
        <v>11.082321658327377</v>
      </c>
      <c r="D2697" s="134"/>
      <c r="E2697" s="42">
        <v>8.4445454545454552</v>
      </c>
      <c r="F2697" s="134"/>
      <c r="G2697" s="42">
        <v>9.8739615053017538</v>
      </c>
      <c r="H2697" s="134"/>
      <c r="I2697" s="22"/>
      <c r="J2697" s="287"/>
      <c r="K2697" s="22"/>
      <c r="L2697" s="22"/>
      <c r="M2697" s="22"/>
      <c r="N2697" s="22"/>
      <c r="O2697" s="22"/>
      <c r="P2697" s="22"/>
      <c r="Q2697" s="22"/>
    </row>
    <row r="2698" spans="1:18" x14ac:dyDescent="0.2">
      <c r="A2698" s="167" t="s">
        <v>1916</v>
      </c>
      <c r="B2698" s="167">
        <f t="shared" si="42"/>
        <v>39577</v>
      </c>
      <c r="C2698" s="42">
        <v>11.316757361719061</v>
      </c>
      <c r="D2698" s="134"/>
      <c r="E2698" s="42">
        <v>8.5167938931297709</v>
      </c>
      <c r="F2698" s="134"/>
      <c r="G2698" s="42">
        <v>10.038226005176615</v>
      </c>
      <c r="H2698" s="134"/>
      <c r="I2698" s="22"/>
      <c r="J2698" s="287"/>
      <c r="K2698" s="22"/>
      <c r="L2698" s="22"/>
      <c r="M2698" s="22"/>
      <c r="N2698" s="22"/>
      <c r="O2698" s="22"/>
      <c r="P2698" s="22"/>
      <c r="Q2698" s="22"/>
    </row>
    <row r="2699" spans="1:18" x14ac:dyDescent="0.2">
      <c r="A2699" s="167" t="s">
        <v>1917</v>
      </c>
      <c r="B2699" s="167">
        <f t="shared" si="42"/>
        <v>39578</v>
      </c>
      <c r="C2699" s="42">
        <v>11.280278355879293</v>
      </c>
      <c r="D2699" s="134"/>
      <c r="E2699" s="42">
        <v>8.42</v>
      </c>
      <c r="F2699" s="134"/>
      <c r="G2699" s="42">
        <v>10.15547864240259</v>
      </c>
      <c r="H2699" s="134"/>
      <c r="I2699" s="22"/>
      <c r="J2699" s="287"/>
      <c r="K2699" s="22"/>
      <c r="L2699" s="22"/>
      <c r="M2699" s="22"/>
      <c r="N2699" s="22"/>
      <c r="O2699" s="22"/>
      <c r="P2699" s="22"/>
      <c r="Q2699" s="22"/>
    </row>
    <row r="2700" spans="1:18" x14ac:dyDescent="0.2">
      <c r="A2700" s="167" t="s">
        <v>1918</v>
      </c>
      <c r="B2700" s="167">
        <f t="shared" si="42"/>
        <v>39579</v>
      </c>
      <c r="C2700" s="42">
        <v>11.280278355879293</v>
      </c>
      <c r="D2700" s="134"/>
      <c r="E2700" s="42">
        <v>8.42</v>
      </c>
      <c r="F2700" s="134"/>
      <c r="G2700" s="42">
        <v>10.15547864240259</v>
      </c>
      <c r="H2700" s="134"/>
      <c r="I2700" s="22"/>
      <c r="J2700" s="287"/>
      <c r="K2700" s="22"/>
      <c r="L2700" s="22"/>
      <c r="M2700" s="22"/>
      <c r="N2700" s="22"/>
      <c r="O2700" s="22"/>
      <c r="P2700" s="22"/>
      <c r="Q2700" s="22"/>
    </row>
    <row r="2701" spans="1:18" x14ac:dyDescent="0.2">
      <c r="A2701" s="167" t="s">
        <v>1919</v>
      </c>
      <c r="B2701" s="167">
        <f t="shared" si="42"/>
        <v>39580</v>
      </c>
      <c r="C2701" s="42">
        <v>11.280278355879293</v>
      </c>
      <c r="D2701" s="134"/>
      <c r="E2701" s="42">
        <v>8.42</v>
      </c>
      <c r="F2701" s="134"/>
      <c r="G2701" s="42">
        <v>10.15547864240259</v>
      </c>
      <c r="H2701" s="134"/>
      <c r="I2701" s="22"/>
      <c r="J2701" s="287"/>
      <c r="K2701" s="22"/>
      <c r="L2701" s="22"/>
      <c r="M2701" s="22"/>
      <c r="N2701" s="22"/>
      <c r="O2701" s="22"/>
      <c r="P2701" s="22"/>
      <c r="Q2701" s="22"/>
    </row>
    <row r="2702" spans="1:18" x14ac:dyDescent="0.2">
      <c r="A2702" s="167" t="s">
        <v>1920</v>
      </c>
      <c r="B2702" s="167">
        <f t="shared" si="42"/>
        <v>39581</v>
      </c>
      <c r="C2702" s="42">
        <v>11.381776173285198</v>
      </c>
      <c r="D2702" s="134"/>
      <c r="E2702" s="42">
        <v>7.5</v>
      </c>
      <c r="F2702" s="134"/>
      <c r="G2702" s="42">
        <v>10.363951948332808</v>
      </c>
      <c r="H2702" s="134"/>
      <c r="I2702" s="22"/>
      <c r="J2702" s="287"/>
      <c r="K2702" s="22"/>
      <c r="L2702" s="22"/>
      <c r="M2702" s="22"/>
      <c r="N2702" s="22"/>
      <c r="O2702" s="22"/>
      <c r="P2702" s="22"/>
      <c r="Q2702" s="22"/>
    </row>
    <row r="2703" spans="1:18" x14ac:dyDescent="0.2">
      <c r="A2703" s="167" t="s">
        <v>1921</v>
      </c>
      <c r="B2703" s="167">
        <f t="shared" si="42"/>
        <v>39582</v>
      </c>
      <c r="C2703" s="42">
        <v>11.177388733992155</v>
      </c>
      <c r="D2703" s="134"/>
      <c r="E2703" s="42">
        <v>8</v>
      </c>
      <c r="F2703" s="134"/>
      <c r="G2703" s="42">
        <v>10.02278291163142</v>
      </c>
      <c r="H2703" s="134"/>
      <c r="I2703" s="22"/>
      <c r="J2703" s="287"/>
      <c r="K2703" s="22"/>
      <c r="L2703" s="22"/>
      <c r="M2703" s="22"/>
      <c r="N2703" s="22"/>
      <c r="O2703" s="22"/>
      <c r="P2703" s="22"/>
      <c r="Q2703" s="22"/>
    </row>
    <row r="2704" spans="1:18" x14ac:dyDescent="0.2">
      <c r="A2704" s="167" t="s">
        <v>1922</v>
      </c>
      <c r="B2704" s="167">
        <f t="shared" si="42"/>
        <v>39583</v>
      </c>
      <c r="C2704" s="42">
        <v>11.516731743070363</v>
      </c>
      <c r="D2704" s="134"/>
      <c r="E2704" s="42">
        <v>7.8050162062046615</v>
      </c>
      <c r="F2704" s="134"/>
      <c r="G2704" s="42">
        <v>10.285558687526159</v>
      </c>
      <c r="H2704" s="134"/>
      <c r="I2704" s="22"/>
      <c r="J2704" s="287"/>
      <c r="K2704" s="22"/>
      <c r="L2704" s="22"/>
      <c r="M2704" s="22"/>
      <c r="N2704" s="22"/>
      <c r="O2704" s="22"/>
      <c r="P2704" s="22"/>
      <c r="Q2704" s="22"/>
    </row>
    <row r="2705" spans="1:17" x14ac:dyDescent="0.2">
      <c r="A2705" s="167" t="s">
        <v>1923</v>
      </c>
      <c r="B2705" s="167">
        <f t="shared" si="42"/>
        <v>39584</v>
      </c>
      <c r="C2705" s="42">
        <v>11.39725046805523</v>
      </c>
      <c r="D2705" s="134"/>
      <c r="E2705" s="42">
        <v>8.4321100917431195</v>
      </c>
      <c r="F2705" s="134"/>
      <c r="G2705" s="42">
        <v>10.146711209500793</v>
      </c>
      <c r="H2705" s="134"/>
      <c r="I2705" s="22"/>
      <c r="J2705" s="287"/>
      <c r="K2705" s="22"/>
      <c r="L2705" s="22"/>
      <c r="M2705" s="22"/>
      <c r="N2705" s="22"/>
      <c r="O2705" s="22"/>
      <c r="P2705" s="22"/>
      <c r="Q2705" s="22"/>
    </row>
    <row r="2706" spans="1:17" x14ac:dyDescent="0.2">
      <c r="A2706" s="167" t="s">
        <v>1924</v>
      </c>
      <c r="B2706" s="167">
        <f t="shared" si="42"/>
        <v>39585</v>
      </c>
      <c r="C2706" s="42">
        <v>11.306053080862952</v>
      </c>
      <c r="D2706" s="134"/>
      <c r="E2706" s="164">
        <v>8.66</v>
      </c>
      <c r="F2706" s="134"/>
      <c r="G2706" s="42">
        <v>9.5568320610687021</v>
      </c>
      <c r="H2706" s="134"/>
      <c r="I2706" s="22"/>
      <c r="J2706" s="287"/>
      <c r="K2706" s="22"/>
      <c r="L2706" s="22"/>
      <c r="M2706" s="22"/>
      <c r="N2706" s="22"/>
      <c r="O2706" s="22"/>
      <c r="P2706" s="22"/>
      <c r="Q2706" s="22"/>
    </row>
    <row r="2707" spans="1:17" x14ac:dyDescent="0.2">
      <c r="A2707" s="167" t="s">
        <v>1925</v>
      </c>
      <c r="B2707" s="167">
        <f t="shared" si="42"/>
        <v>39586</v>
      </c>
      <c r="C2707" s="42">
        <v>11.306053080862952</v>
      </c>
      <c r="D2707" s="134"/>
      <c r="E2707" s="164">
        <v>8.66</v>
      </c>
      <c r="F2707" s="134"/>
      <c r="G2707" s="42">
        <v>9.5568320610687021</v>
      </c>
      <c r="H2707" s="134"/>
      <c r="I2707" s="22"/>
      <c r="J2707" s="287"/>
      <c r="K2707" s="22"/>
      <c r="L2707" s="22"/>
      <c r="M2707" s="22"/>
      <c r="N2707" s="22"/>
      <c r="O2707" s="22"/>
      <c r="P2707" s="22"/>
      <c r="Q2707" s="22"/>
    </row>
    <row r="2708" spans="1:17" x14ac:dyDescent="0.2">
      <c r="A2708" s="167" t="s">
        <v>1926</v>
      </c>
      <c r="B2708" s="167">
        <f t="shared" si="42"/>
        <v>39587</v>
      </c>
      <c r="C2708" s="42">
        <v>11.306053080862952</v>
      </c>
      <c r="D2708" s="134"/>
      <c r="E2708" s="164">
        <v>8.66</v>
      </c>
      <c r="F2708" s="134"/>
      <c r="G2708" s="42">
        <v>9.5568320610687021</v>
      </c>
      <c r="H2708" s="134"/>
      <c r="I2708" s="22"/>
      <c r="J2708" s="287"/>
      <c r="K2708" s="22"/>
      <c r="L2708" s="22"/>
      <c r="M2708" s="22"/>
      <c r="N2708" s="22"/>
      <c r="O2708" s="22"/>
      <c r="P2708" s="22"/>
      <c r="Q2708" s="22"/>
    </row>
    <row r="2709" spans="1:17" x14ac:dyDescent="0.2">
      <c r="A2709" s="167" t="s">
        <v>1927</v>
      </c>
      <c r="B2709" s="167">
        <f t="shared" si="42"/>
        <v>39588</v>
      </c>
      <c r="C2709" s="42">
        <v>11.098839154561777</v>
      </c>
      <c r="D2709" s="134"/>
      <c r="E2709" s="42">
        <v>8.8800000000000008</v>
      </c>
      <c r="F2709" s="134"/>
      <c r="G2709" s="42">
        <v>9.8730693522906794</v>
      </c>
      <c r="H2709" s="134"/>
      <c r="I2709" s="22"/>
      <c r="J2709" s="287"/>
      <c r="K2709" s="22"/>
      <c r="L2709" s="22"/>
      <c r="M2709" s="22"/>
      <c r="N2709" s="22"/>
      <c r="O2709" s="22"/>
      <c r="P2709" s="22"/>
      <c r="Q2709" s="22"/>
    </row>
    <row r="2710" spans="1:17" x14ac:dyDescent="0.2">
      <c r="A2710" s="167" t="s">
        <v>1928</v>
      </c>
      <c r="B2710" s="167">
        <f t="shared" si="42"/>
        <v>39589</v>
      </c>
      <c r="C2710" s="42">
        <v>10.947317173942983</v>
      </c>
      <c r="D2710" s="134"/>
      <c r="E2710" s="42">
        <v>8.8182978723404251</v>
      </c>
      <c r="F2710" s="134"/>
      <c r="G2710" s="42">
        <v>9.222274914089347</v>
      </c>
      <c r="H2710" s="134"/>
      <c r="I2710" s="22"/>
      <c r="J2710" s="287"/>
      <c r="K2710" s="22"/>
      <c r="L2710" s="22"/>
      <c r="M2710" s="22"/>
      <c r="N2710" s="22"/>
      <c r="O2710" s="22"/>
      <c r="P2710" s="22"/>
      <c r="Q2710" s="22"/>
    </row>
    <row r="2711" spans="1:17" x14ac:dyDescent="0.2">
      <c r="A2711" s="167" t="s">
        <v>1929</v>
      </c>
      <c r="B2711" s="167">
        <f t="shared" si="42"/>
        <v>39590</v>
      </c>
      <c r="C2711" s="42">
        <v>11.400906998217541</v>
      </c>
      <c r="D2711" s="134"/>
      <c r="E2711" s="42">
        <v>9.2799999999999994</v>
      </c>
      <c r="F2711" s="134"/>
      <c r="G2711" s="42">
        <v>10.181162658227848</v>
      </c>
      <c r="H2711" s="134"/>
      <c r="I2711" s="22"/>
      <c r="J2711" s="287"/>
      <c r="K2711" s="22"/>
      <c r="L2711" s="22"/>
      <c r="M2711" s="22"/>
      <c r="N2711" s="22"/>
      <c r="O2711" s="22"/>
      <c r="P2711" s="22"/>
      <c r="Q2711" s="22"/>
    </row>
    <row r="2712" spans="1:17" x14ac:dyDescent="0.2">
      <c r="A2712" s="167" t="s">
        <v>1930</v>
      </c>
      <c r="B2712" s="167">
        <f t="shared" si="42"/>
        <v>39591</v>
      </c>
      <c r="C2712" s="42">
        <v>11.568015854555751</v>
      </c>
      <c r="D2712" s="134"/>
      <c r="E2712" s="22">
        <v>8.9499999999999993</v>
      </c>
      <c r="F2712" s="134"/>
      <c r="G2712" s="42">
        <v>10.248131425891183</v>
      </c>
      <c r="H2712" s="134"/>
      <c r="I2712" s="22"/>
      <c r="J2712" s="287"/>
      <c r="K2712" s="22"/>
      <c r="L2712" s="22"/>
      <c r="M2712" s="22"/>
      <c r="N2712" s="22"/>
      <c r="O2712" s="22"/>
      <c r="P2712" s="22"/>
      <c r="Q2712" s="22"/>
    </row>
    <row r="2713" spans="1:17" x14ac:dyDescent="0.2">
      <c r="A2713" s="167" t="s">
        <v>1931</v>
      </c>
      <c r="B2713" s="167">
        <f t="shared" ref="B2713:B2776" si="43">A2713+1</f>
        <v>39592</v>
      </c>
      <c r="C2713" s="42">
        <v>11.568088187265259</v>
      </c>
      <c r="D2713" s="134"/>
      <c r="E2713" s="22">
        <v>7.87</v>
      </c>
      <c r="F2713" s="134"/>
      <c r="G2713" s="42">
        <v>10.291487565932044</v>
      </c>
      <c r="H2713" s="134"/>
      <c r="I2713" s="22">
        <v>11.27</v>
      </c>
      <c r="J2713" s="287"/>
      <c r="K2713" s="22"/>
      <c r="L2713" s="22"/>
      <c r="M2713" s="22">
        <v>8.1999999999999993</v>
      </c>
      <c r="N2713" s="22"/>
      <c r="O2713" s="22">
        <v>8.91</v>
      </c>
      <c r="P2713" s="22"/>
      <c r="Q2713" s="22"/>
    </row>
    <row r="2714" spans="1:17" x14ac:dyDescent="0.2">
      <c r="A2714" s="167" t="s">
        <v>1932</v>
      </c>
      <c r="B2714" s="167">
        <f t="shared" si="43"/>
        <v>39593</v>
      </c>
      <c r="C2714" s="42">
        <v>11.568088187265259</v>
      </c>
      <c r="D2714" s="134"/>
      <c r="E2714" s="22">
        <v>7.87</v>
      </c>
      <c r="F2714" s="134"/>
      <c r="G2714" s="42">
        <v>10.291487565932044</v>
      </c>
      <c r="H2714" s="134"/>
      <c r="I2714" s="22">
        <v>11.27</v>
      </c>
      <c r="J2714" s="287"/>
      <c r="K2714" s="22"/>
      <c r="L2714" s="22"/>
      <c r="M2714" s="22">
        <v>8.1999999999999993</v>
      </c>
      <c r="N2714" s="22"/>
      <c r="O2714" s="22">
        <v>8.91</v>
      </c>
      <c r="P2714" s="22"/>
      <c r="Q2714" s="22"/>
    </row>
    <row r="2715" spans="1:17" x14ac:dyDescent="0.2">
      <c r="A2715" s="167" t="s">
        <v>1933</v>
      </c>
      <c r="B2715" s="167">
        <f t="shared" si="43"/>
        <v>39594</v>
      </c>
      <c r="C2715" s="42">
        <v>11.568088187265259</v>
      </c>
      <c r="D2715" s="134"/>
      <c r="E2715" s="22">
        <v>7.87</v>
      </c>
      <c r="F2715" s="134"/>
      <c r="G2715" s="42">
        <v>10.291487565932044</v>
      </c>
      <c r="H2715" s="134"/>
      <c r="I2715" s="22">
        <v>11.27</v>
      </c>
      <c r="J2715" s="287"/>
      <c r="K2715" s="22"/>
      <c r="L2715" s="22"/>
      <c r="M2715" s="22">
        <v>8.1999999999999993</v>
      </c>
      <c r="N2715" s="22"/>
      <c r="O2715" s="22">
        <v>8.91</v>
      </c>
      <c r="P2715" s="22"/>
      <c r="Q2715" s="22"/>
    </row>
    <row r="2716" spans="1:17" x14ac:dyDescent="0.2">
      <c r="A2716" s="167" t="s">
        <v>1934</v>
      </c>
      <c r="B2716" s="167">
        <f t="shared" si="43"/>
        <v>39595</v>
      </c>
      <c r="C2716" s="42">
        <v>11.568088187265259</v>
      </c>
      <c r="D2716" s="134"/>
      <c r="E2716" s="22">
        <v>7.87</v>
      </c>
      <c r="F2716" s="134"/>
      <c r="G2716" s="42">
        <v>10.291487565932044</v>
      </c>
      <c r="H2716" s="134"/>
      <c r="I2716" s="22">
        <v>11.27</v>
      </c>
      <c r="J2716" s="287"/>
      <c r="K2716" s="22"/>
      <c r="L2716" s="22"/>
      <c r="M2716" s="22">
        <v>8.1999999999999993</v>
      </c>
      <c r="N2716" s="22"/>
      <c r="O2716" s="22">
        <v>8.91</v>
      </c>
      <c r="P2716" s="22"/>
      <c r="Q2716" s="22"/>
    </row>
    <row r="2717" spans="1:17" x14ac:dyDescent="0.2">
      <c r="A2717" s="167" t="s">
        <v>1935</v>
      </c>
      <c r="B2717" s="167">
        <f t="shared" si="43"/>
        <v>39596</v>
      </c>
      <c r="C2717" s="42">
        <v>11.844028707291299</v>
      </c>
      <c r="D2717" s="134"/>
      <c r="E2717" s="22">
        <v>8.74</v>
      </c>
      <c r="F2717" s="134"/>
      <c r="G2717" s="42">
        <v>10.445055172413793</v>
      </c>
      <c r="H2717" s="134"/>
      <c r="I2717" s="22">
        <v>11.63</v>
      </c>
      <c r="J2717" s="287"/>
      <c r="K2717" s="22"/>
      <c r="L2717" s="22"/>
      <c r="M2717" s="22">
        <v>9.58</v>
      </c>
      <c r="N2717" s="22"/>
      <c r="O2717" s="22">
        <v>9.56</v>
      </c>
      <c r="P2717" s="22"/>
      <c r="Q2717" s="22"/>
    </row>
    <row r="2718" spans="1:17" x14ac:dyDescent="0.2">
      <c r="A2718" s="167" t="s">
        <v>1936</v>
      </c>
      <c r="B2718" s="167">
        <f t="shared" si="43"/>
        <v>39597</v>
      </c>
      <c r="C2718" s="42">
        <v>11.593490509490509</v>
      </c>
      <c r="D2718" s="134"/>
      <c r="E2718" s="163">
        <v>8.6</v>
      </c>
      <c r="F2718" s="134"/>
      <c r="G2718" s="42">
        <v>10.398892283049761</v>
      </c>
      <c r="H2718" s="134"/>
      <c r="I2718" s="22">
        <v>11.39</v>
      </c>
      <c r="J2718" s="287"/>
      <c r="K2718" s="22"/>
      <c r="L2718" s="22"/>
      <c r="M2718" s="22">
        <v>8.9</v>
      </c>
      <c r="N2718" s="22"/>
      <c r="O2718" s="22">
        <v>9.08</v>
      </c>
      <c r="P2718" s="22"/>
      <c r="Q2718" s="22"/>
    </row>
    <row r="2719" spans="1:17" x14ac:dyDescent="0.2">
      <c r="A2719" s="167" t="s">
        <v>1937</v>
      </c>
      <c r="B2719" s="167">
        <f t="shared" si="43"/>
        <v>39598</v>
      </c>
      <c r="C2719" s="42">
        <v>11.800347403810235</v>
      </c>
      <c r="D2719" s="134"/>
      <c r="E2719" s="22">
        <v>7.85</v>
      </c>
      <c r="F2719" s="134"/>
      <c r="G2719" s="42">
        <v>10.090750296325563</v>
      </c>
      <c r="H2719" s="134"/>
      <c r="I2719" s="22">
        <v>11.59</v>
      </c>
      <c r="J2719" s="287"/>
      <c r="K2719" s="22"/>
      <c r="L2719" s="22"/>
      <c r="M2719" s="22">
        <v>8.25</v>
      </c>
      <c r="N2719" s="22"/>
      <c r="O2719" s="22">
        <v>8.6</v>
      </c>
      <c r="P2719" s="22"/>
      <c r="Q2719" s="22"/>
    </row>
    <row r="2720" spans="1:17" x14ac:dyDescent="0.2">
      <c r="A2720" s="167" t="s">
        <v>1938</v>
      </c>
      <c r="B2720" s="167">
        <f t="shared" si="43"/>
        <v>39599</v>
      </c>
      <c r="C2720" s="42">
        <v>11.800347403810235</v>
      </c>
      <c r="D2720" s="134"/>
      <c r="E2720" s="22">
        <v>7.85</v>
      </c>
      <c r="F2720" s="134"/>
      <c r="G2720" s="42">
        <v>10.090750296325563</v>
      </c>
      <c r="H2720" s="134"/>
      <c r="I2720" s="22">
        <v>11.59</v>
      </c>
      <c r="J2720" s="287"/>
      <c r="K2720" s="22"/>
      <c r="L2720" s="22"/>
      <c r="M2720" s="22">
        <v>8.25</v>
      </c>
      <c r="N2720" s="22"/>
      <c r="O2720" s="22">
        <v>8.6</v>
      </c>
      <c r="P2720" s="22"/>
      <c r="Q2720" s="22"/>
    </row>
    <row r="2721" spans="1:17" s="263" customFormat="1" x14ac:dyDescent="0.2">
      <c r="A2721" s="168" t="s">
        <v>1939</v>
      </c>
      <c r="B2721" s="513">
        <f t="shared" si="43"/>
        <v>39600</v>
      </c>
      <c r="C2721" s="511">
        <v>11.442258007743753</v>
      </c>
      <c r="E2721" s="102">
        <v>7.91</v>
      </c>
      <c r="G2721" s="102">
        <v>9.9873269051321927</v>
      </c>
      <c r="I2721" s="265">
        <v>11.18</v>
      </c>
      <c r="J2721" s="266"/>
      <c r="K2721" s="265"/>
      <c r="L2721" s="265"/>
      <c r="M2721" s="265">
        <v>8.3000000000000007</v>
      </c>
      <c r="N2721" s="265"/>
      <c r="O2721" s="265">
        <v>8.64</v>
      </c>
      <c r="P2721" s="265"/>
      <c r="Q2721" s="265"/>
    </row>
    <row r="2722" spans="1:17" x14ac:dyDescent="0.2">
      <c r="A2722" s="167" t="s">
        <v>1940</v>
      </c>
      <c r="B2722" s="167">
        <f t="shared" si="43"/>
        <v>39601</v>
      </c>
      <c r="C2722" s="42">
        <v>11.442258007743753</v>
      </c>
      <c r="D2722" s="134"/>
      <c r="E2722" s="42">
        <v>7.91</v>
      </c>
      <c r="F2722" s="134"/>
      <c r="G2722" s="42">
        <v>9.9873269051321927</v>
      </c>
      <c r="H2722" s="134"/>
      <c r="I2722" s="22">
        <v>11.18</v>
      </c>
      <c r="J2722" s="287"/>
      <c r="K2722" s="22"/>
      <c r="L2722" s="22"/>
      <c r="M2722" s="22">
        <v>8.3000000000000007</v>
      </c>
      <c r="N2722" s="22"/>
      <c r="O2722" s="22">
        <v>8.64</v>
      </c>
      <c r="P2722" s="22"/>
      <c r="Q2722" s="22"/>
    </row>
    <row r="2723" spans="1:17" x14ac:dyDescent="0.2">
      <c r="A2723" s="167" t="s">
        <v>2041</v>
      </c>
      <c r="B2723" s="167">
        <f t="shared" si="43"/>
        <v>39602</v>
      </c>
      <c r="C2723" s="42">
        <v>11.855740736901035</v>
      </c>
      <c r="D2723" s="134"/>
      <c r="E2723" s="42">
        <v>8.9</v>
      </c>
      <c r="F2723" s="134"/>
      <c r="G2723" s="42">
        <v>10.291961920289856</v>
      </c>
      <c r="H2723" s="134"/>
      <c r="I2723" s="22"/>
      <c r="J2723" s="287"/>
      <c r="K2723" s="22"/>
      <c r="L2723" s="22"/>
      <c r="M2723" s="22"/>
      <c r="N2723" s="22"/>
      <c r="O2723" s="22"/>
      <c r="P2723" s="22"/>
      <c r="Q2723" s="22"/>
    </row>
    <row r="2724" spans="1:17" x14ac:dyDescent="0.2">
      <c r="A2724" s="167" t="s">
        <v>2042</v>
      </c>
      <c r="B2724" s="167">
        <f t="shared" si="43"/>
        <v>39603</v>
      </c>
      <c r="C2724" s="42">
        <v>12.310123978996499</v>
      </c>
      <c r="D2724" s="134"/>
      <c r="E2724" s="42">
        <v>8.7694230769230774</v>
      </c>
      <c r="F2724" s="134"/>
      <c r="G2724" s="42">
        <v>10.567334867006963</v>
      </c>
      <c r="H2724" s="134"/>
      <c r="I2724" s="22"/>
      <c r="J2724" s="287"/>
      <c r="K2724" s="22"/>
      <c r="L2724" s="22"/>
      <c r="M2724" s="22"/>
      <c r="N2724" s="22"/>
      <c r="O2724" s="22"/>
      <c r="P2724" s="22"/>
      <c r="Q2724" s="22"/>
    </row>
    <row r="2725" spans="1:17" x14ac:dyDescent="0.2">
      <c r="A2725" s="167" t="s">
        <v>2043</v>
      </c>
      <c r="B2725" s="167">
        <f t="shared" si="43"/>
        <v>39604</v>
      </c>
      <c r="C2725" s="42">
        <v>12.19308227114716</v>
      </c>
      <c r="E2725" s="42">
        <v>8.42</v>
      </c>
      <c r="G2725" s="42">
        <v>10.323149014395419</v>
      </c>
      <c r="I2725" s="22"/>
      <c r="J2725" s="287"/>
      <c r="K2725" s="22"/>
      <c r="L2725" s="22"/>
      <c r="M2725" s="22"/>
      <c r="N2725" s="22"/>
      <c r="O2725" s="22"/>
      <c r="P2725" s="22"/>
      <c r="Q2725" s="22"/>
    </row>
    <row r="2726" spans="1:17" x14ac:dyDescent="0.2">
      <c r="A2726" s="167" t="s">
        <v>2044</v>
      </c>
      <c r="B2726" s="167">
        <f t="shared" si="43"/>
        <v>39605</v>
      </c>
      <c r="C2726" s="42">
        <v>12.530419266770672</v>
      </c>
      <c r="E2726" s="42">
        <v>8.2874193548387094</v>
      </c>
      <c r="G2726" s="42">
        <v>10.809004940813177</v>
      </c>
      <c r="I2726" s="22"/>
      <c r="J2726" s="287"/>
      <c r="K2726" s="22"/>
      <c r="L2726" s="22"/>
      <c r="M2726" s="22"/>
      <c r="N2726" s="22"/>
      <c r="O2726" s="22"/>
      <c r="P2726" s="22"/>
      <c r="Q2726" s="22"/>
    </row>
    <row r="2727" spans="1:17" x14ac:dyDescent="0.2">
      <c r="A2727" s="167" t="s">
        <v>2045</v>
      </c>
      <c r="B2727" s="167">
        <f t="shared" si="43"/>
        <v>39606</v>
      </c>
      <c r="C2727" s="42">
        <v>12.739681420863732</v>
      </c>
      <c r="E2727" s="42">
        <v>6.9221348314606743</v>
      </c>
      <c r="G2727" s="42">
        <v>10.65435284</v>
      </c>
      <c r="I2727" s="22"/>
      <c r="J2727" s="287"/>
      <c r="K2727" s="22"/>
      <c r="L2727" s="22"/>
      <c r="M2727" s="22"/>
      <c r="N2727" s="22"/>
      <c r="O2727" s="22"/>
      <c r="P2727" s="22"/>
      <c r="Q2727" s="22"/>
    </row>
    <row r="2728" spans="1:17" x14ac:dyDescent="0.2">
      <c r="A2728" s="167" t="s">
        <v>2046</v>
      </c>
      <c r="B2728" s="167">
        <f t="shared" si="43"/>
        <v>39607</v>
      </c>
      <c r="C2728" s="42">
        <v>12.739681420863732</v>
      </c>
      <c r="E2728" s="42">
        <v>6.9221348314606743</v>
      </c>
      <c r="G2728" s="42">
        <v>10.65435284</v>
      </c>
      <c r="I2728" s="22"/>
      <c r="J2728" s="287"/>
      <c r="K2728" s="22"/>
      <c r="L2728" s="22"/>
      <c r="M2728" s="22"/>
      <c r="N2728" s="22"/>
      <c r="O2728" s="22"/>
      <c r="P2728" s="22"/>
      <c r="Q2728" s="22"/>
    </row>
    <row r="2729" spans="1:17" x14ac:dyDescent="0.2">
      <c r="A2729" s="167" t="s">
        <v>2047</v>
      </c>
      <c r="B2729" s="167">
        <f t="shared" si="43"/>
        <v>39608</v>
      </c>
      <c r="C2729" s="42">
        <v>12.739681420863732</v>
      </c>
      <c r="E2729" s="42">
        <v>6.9221348314606743</v>
      </c>
      <c r="G2729" s="42">
        <v>10.65435284</v>
      </c>
      <c r="I2729" s="22"/>
      <c r="J2729" s="287"/>
      <c r="K2729" s="22"/>
      <c r="L2729" s="22"/>
      <c r="M2729" s="22"/>
      <c r="N2729" s="22"/>
      <c r="O2729" s="22"/>
      <c r="P2729" s="22"/>
      <c r="Q2729" s="22"/>
    </row>
    <row r="2730" spans="1:17" x14ac:dyDescent="0.2">
      <c r="A2730" s="167" t="s">
        <v>2048</v>
      </c>
      <c r="B2730" s="167">
        <f t="shared" si="43"/>
        <v>39609</v>
      </c>
      <c r="C2730" s="42">
        <v>12.761994957453513</v>
      </c>
      <c r="E2730" s="42">
        <v>8.08</v>
      </c>
      <c r="G2730" s="42">
        <v>11.188039379673221</v>
      </c>
      <c r="I2730" s="22"/>
      <c r="J2730" s="287"/>
      <c r="K2730" s="22"/>
      <c r="L2730" s="22"/>
      <c r="M2730" s="22"/>
      <c r="N2730" s="22"/>
      <c r="O2730" s="22"/>
      <c r="P2730" s="22"/>
      <c r="Q2730" s="22"/>
    </row>
    <row r="2731" spans="1:17" x14ac:dyDescent="0.2">
      <c r="A2731" s="167" t="s">
        <v>2049</v>
      </c>
      <c r="B2731" s="167">
        <f t="shared" si="43"/>
        <v>39610</v>
      </c>
      <c r="C2731" s="42">
        <v>12.739834341688274</v>
      </c>
      <c r="E2731" s="79"/>
      <c r="G2731" s="42">
        <v>11.373454585492228</v>
      </c>
      <c r="I2731" s="22"/>
      <c r="J2731" s="287"/>
      <c r="K2731" s="22"/>
      <c r="L2731" s="22"/>
      <c r="M2731" s="22"/>
      <c r="N2731" s="22"/>
      <c r="O2731" s="22"/>
      <c r="P2731" s="22"/>
      <c r="Q2731" s="22"/>
    </row>
    <row r="2732" spans="1:17" x14ac:dyDescent="0.2">
      <c r="A2732" s="167" t="s">
        <v>2050</v>
      </c>
      <c r="B2732" s="167">
        <f t="shared" si="43"/>
        <v>39611</v>
      </c>
      <c r="C2732" s="42">
        <v>12.535354632587859</v>
      </c>
      <c r="E2732" s="42">
        <v>7.5958333333333332</v>
      </c>
      <c r="G2732" s="42">
        <v>10.989127463863337</v>
      </c>
      <c r="I2732" s="22"/>
      <c r="J2732" s="287"/>
      <c r="K2732" s="22"/>
      <c r="L2732" s="22"/>
      <c r="M2732" s="22"/>
      <c r="N2732" s="22"/>
      <c r="O2732" s="22"/>
      <c r="P2732" s="22"/>
      <c r="Q2732" s="22"/>
    </row>
    <row r="2733" spans="1:17" x14ac:dyDescent="0.2">
      <c r="A2733" s="167" t="s">
        <v>2051</v>
      </c>
      <c r="B2733" s="167">
        <f t="shared" si="43"/>
        <v>39612</v>
      </c>
      <c r="C2733" s="42">
        <v>12.511622834158416</v>
      </c>
      <c r="E2733" s="79"/>
      <c r="G2733" s="42">
        <v>11.210908857808858</v>
      </c>
      <c r="I2733" s="22"/>
      <c r="J2733" s="287"/>
      <c r="K2733" s="22"/>
      <c r="L2733" s="22"/>
      <c r="M2733" s="22"/>
      <c r="N2733" s="22"/>
      <c r="O2733" s="22"/>
      <c r="P2733" s="22"/>
      <c r="Q2733" s="22"/>
    </row>
    <row r="2734" spans="1:17" x14ac:dyDescent="0.2">
      <c r="A2734" s="167" t="s">
        <v>2052</v>
      </c>
      <c r="B2734" s="167">
        <f t="shared" si="43"/>
        <v>39613</v>
      </c>
      <c r="C2734" s="42">
        <v>12.505962623413257</v>
      </c>
      <c r="E2734" s="42">
        <v>7.027678571428571</v>
      </c>
      <c r="G2734" s="42">
        <v>10.97419093476419</v>
      </c>
      <c r="I2734" s="22"/>
      <c r="J2734" s="287"/>
      <c r="K2734" s="22"/>
      <c r="L2734" s="22"/>
      <c r="M2734" s="22"/>
      <c r="N2734" s="22"/>
      <c r="O2734" s="22"/>
      <c r="P2734" s="22"/>
      <c r="Q2734" s="22"/>
    </row>
    <row r="2735" spans="1:17" x14ac:dyDescent="0.2">
      <c r="A2735" s="167" t="s">
        <v>2053</v>
      </c>
      <c r="B2735" s="167">
        <f t="shared" si="43"/>
        <v>39614</v>
      </c>
      <c r="C2735" s="42">
        <v>12.505962623413257</v>
      </c>
      <c r="E2735" s="42">
        <v>7.027678571428571</v>
      </c>
      <c r="G2735" s="42">
        <v>10.97419093476419</v>
      </c>
      <c r="I2735" s="22"/>
      <c r="J2735" s="287"/>
      <c r="K2735" s="22"/>
      <c r="L2735" s="22"/>
      <c r="M2735" s="22"/>
      <c r="N2735" s="22"/>
      <c r="O2735" s="22"/>
      <c r="P2735" s="22"/>
      <c r="Q2735" s="22"/>
    </row>
    <row r="2736" spans="1:17" x14ac:dyDescent="0.2">
      <c r="A2736" s="167" t="s">
        <v>2054</v>
      </c>
      <c r="B2736" s="167">
        <f t="shared" si="43"/>
        <v>39615</v>
      </c>
      <c r="C2736" s="42">
        <v>12.505962623413257</v>
      </c>
      <c r="E2736" s="42">
        <v>7.027678571428571</v>
      </c>
      <c r="G2736" s="42">
        <v>10.97419093476419</v>
      </c>
      <c r="I2736" s="22"/>
      <c r="J2736" s="287"/>
      <c r="K2736" s="22"/>
      <c r="L2736" s="22"/>
      <c r="M2736" s="22"/>
      <c r="N2736" s="22"/>
      <c r="O2736" s="22"/>
      <c r="P2736" s="22"/>
      <c r="Q2736" s="22"/>
    </row>
    <row r="2737" spans="1:17" x14ac:dyDescent="0.2">
      <c r="A2737" s="167" t="s">
        <v>2055</v>
      </c>
      <c r="B2737" s="167">
        <f t="shared" si="43"/>
        <v>39616</v>
      </c>
      <c r="C2737" s="42">
        <v>12.748606295620437</v>
      </c>
      <c r="E2737" s="42">
        <v>8.0166806722689081</v>
      </c>
      <c r="G2737" s="42">
        <v>11.235231364175563</v>
      </c>
      <c r="I2737" s="22"/>
      <c r="J2737" s="287"/>
      <c r="K2737" s="22"/>
      <c r="L2737" s="22"/>
      <c r="M2737" s="22"/>
      <c r="N2737" s="22"/>
      <c r="O2737" s="22"/>
      <c r="P2737" s="22"/>
      <c r="Q2737" s="22"/>
    </row>
    <row r="2738" spans="1:17" x14ac:dyDescent="0.2">
      <c r="A2738" s="167" t="s">
        <v>2056</v>
      </c>
      <c r="B2738" s="167">
        <f t="shared" si="43"/>
        <v>39617</v>
      </c>
      <c r="C2738" s="42">
        <v>12.879151219428971</v>
      </c>
      <c r="E2738" s="42">
        <v>8.1666666666666661</v>
      </c>
      <c r="G2738" s="42">
        <v>11.371068795399516</v>
      </c>
      <c r="I2738" s="22"/>
      <c r="J2738" s="287"/>
      <c r="K2738" s="22"/>
      <c r="L2738" s="22"/>
      <c r="M2738" s="22"/>
      <c r="N2738" s="22"/>
      <c r="O2738" s="22"/>
      <c r="P2738" s="22"/>
      <c r="Q2738" s="22"/>
    </row>
    <row r="2739" spans="1:17" x14ac:dyDescent="0.2">
      <c r="A2739" s="167" t="s">
        <v>2057</v>
      </c>
      <c r="B2739" s="167">
        <f t="shared" si="43"/>
        <v>39618</v>
      </c>
      <c r="C2739" s="42">
        <v>12.939091671078172</v>
      </c>
      <c r="E2739" s="42">
        <v>8.4681818181818187</v>
      </c>
      <c r="G2739" s="42">
        <v>11.489834861157577</v>
      </c>
      <c r="I2739" s="22"/>
      <c r="J2739" s="287"/>
      <c r="K2739" s="22"/>
      <c r="L2739" s="22"/>
      <c r="M2739" s="22"/>
      <c r="N2739" s="22"/>
      <c r="O2739" s="22"/>
      <c r="P2739" s="22"/>
      <c r="Q2739" s="22"/>
    </row>
    <row r="2740" spans="1:17" x14ac:dyDescent="0.2">
      <c r="A2740" s="167" t="s">
        <v>2058</v>
      </c>
      <c r="B2740" s="167">
        <f t="shared" si="43"/>
        <v>39619</v>
      </c>
      <c r="C2740" s="42">
        <v>13.067033775981525</v>
      </c>
      <c r="E2740" s="42">
        <v>8.65</v>
      </c>
      <c r="G2740" s="42">
        <v>11.539445351473924</v>
      </c>
      <c r="I2740" s="22"/>
      <c r="J2740" s="287"/>
      <c r="K2740" s="22"/>
      <c r="L2740" s="22"/>
      <c r="M2740" s="22"/>
      <c r="N2740" s="22"/>
      <c r="O2740" s="22"/>
      <c r="P2740" s="22"/>
      <c r="Q2740" s="22"/>
    </row>
    <row r="2741" spans="1:17" x14ac:dyDescent="0.2">
      <c r="A2741" s="167" t="s">
        <v>2059</v>
      </c>
      <c r="B2741" s="167">
        <f t="shared" si="43"/>
        <v>39620</v>
      </c>
      <c r="C2741" s="42">
        <v>12.773947717622081</v>
      </c>
      <c r="E2741" s="42">
        <v>9.2746031746031754</v>
      </c>
      <c r="G2741" s="42">
        <v>11.615537263697533</v>
      </c>
      <c r="I2741" s="22">
        <v>12.47</v>
      </c>
      <c r="J2741" s="287"/>
      <c r="K2741" s="22"/>
      <c r="L2741" s="22"/>
      <c r="M2741" s="22">
        <v>11.34</v>
      </c>
      <c r="N2741" s="22"/>
      <c r="O2741" s="22">
        <v>10.98</v>
      </c>
      <c r="P2741" s="22"/>
      <c r="Q2741" s="22"/>
    </row>
    <row r="2742" spans="1:17" x14ac:dyDescent="0.2">
      <c r="A2742" s="167" t="s">
        <v>2060</v>
      </c>
      <c r="B2742" s="167">
        <f t="shared" si="43"/>
        <v>39621</v>
      </c>
      <c r="C2742" s="42">
        <v>12.773947717622081</v>
      </c>
      <c r="E2742" s="42">
        <v>9.2746031746031754</v>
      </c>
      <c r="G2742" s="42">
        <v>11.615537263697533</v>
      </c>
      <c r="I2742" s="22">
        <v>12.47</v>
      </c>
      <c r="J2742" s="287"/>
      <c r="K2742" s="22"/>
      <c r="L2742" s="22"/>
      <c r="M2742" s="22">
        <v>11.34</v>
      </c>
      <c r="N2742" s="22"/>
      <c r="O2742" s="22">
        <v>10.98</v>
      </c>
      <c r="P2742" s="22"/>
      <c r="Q2742" s="22"/>
    </row>
    <row r="2743" spans="1:17" x14ac:dyDescent="0.2">
      <c r="A2743" s="167" t="s">
        <v>2061</v>
      </c>
      <c r="B2743" s="167">
        <f t="shared" si="43"/>
        <v>39622</v>
      </c>
      <c r="C2743" s="42">
        <v>12.773947717622081</v>
      </c>
      <c r="E2743" s="42">
        <v>9.2746031746031754</v>
      </c>
      <c r="G2743" s="42">
        <v>11.615537263697533</v>
      </c>
      <c r="I2743" s="22">
        <v>12.47</v>
      </c>
      <c r="J2743" s="287"/>
      <c r="K2743" s="22"/>
      <c r="L2743" s="22"/>
      <c r="M2743" s="22">
        <v>11.34</v>
      </c>
      <c r="N2743" s="22"/>
      <c r="O2743" s="22">
        <v>10.98</v>
      </c>
      <c r="P2743" s="22"/>
      <c r="Q2743" s="22"/>
    </row>
    <row r="2744" spans="1:17" x14ac:dyDescent="0.2">
      <c r="A2744" s="167" t="s">
        <v>2062</v>
      </c>
      <c r="B2744" s="167">
        <f t="shared" si="43"/>
        <v>39623</v>
      </c>
      <c r="C2744" s="42">
        <v>12.91383210396909</v>
      </c>
      <c r="E2744" s="42">
        <v>9.1024449877750619</v>
      </c>
      <c r="G2744" s="42">
        <v>11.578461287128713</v>
      </c>
      <c r="I2744" s="22">
        <v>12.64</v>
      </c>
      <c r="J2744" s="287"/>
      <c r="K2744" s="22"/>
      <c r="L2744" s="22"/>
      <c r="M2744" s="22">
        <v>11.81</v>
      </c>
      <c r="N2744" s="22"/>
      <c r="O2744" s="22">
        <v>11.57</v>
      </c>
      <c r="P2744" s="22"/>
      <c r="Q2744" s="22"/>
    </row>
    <row r="2745" spans="1:17" x14ac:dyDescent="0.2">
      <c r="A2745" s="167" t="s">
        <v>2063</v>
      </c>
      <c r="B2745" s="167">
        <f t="shared" si="43"/>
        <v>39624</v>
      </c>
      <c r="C2745" s="42">
        <v>12.974692355500311</v>
      </c>
      <c r="E2745" s="42">
        <v>9.0973529411764709</v>
      </c>
      <c r="G2745" s="42">
        <v>11.608712993812471</v>
      </c>
      <c r="I2745" s="22">
        <v>12.71</v>
      </c>
      <c r="J2745" s="287"/>
      <c r="K2745" s="22"/>
      <c r="L2745" s="22"/>
      <c r="M2745" s="22">
        <v>11.88</v>
      </c>
      <c r="N2745" s="22"/>
      <c r="O2745" s="22">
        <v>11.73</v>
      </c>
      <c r="P2745" s="22"/>
      <c r="Q2745" s="22"/>
    </row>
    <row r="2746" spans="1:17" x14ac:dyDescent="0.2">
      <c r="A2746" s="167" t="s">
        <v>2064</v>
      </c>
      <c r="B2746" s="167">
        <f t="shared" si="43"/>
        <v>39625</v>
      </c>
      <c r="C2746" s="42">
        <v>12.759011170872983</v>
      </c>
      <c r="E2746" s="42">
        <v>9.4149999999999991</v>
      </c>
      <c r="G2746" s="42">
        <v>11.198142394822005</v>
      </c>
      <c r="I2746" s="22">
        <v>12.46</v>
      </c>
      <c r="J2746" s="287"/>
      <c r="K2746" s="22"/>
      <c r="L2746" s="22"/>
      <c r="M2746" s="22">
        <v>11.67</v>
      </c>
      <c r="N2746" s="22"/>
      <c r="O2746" s="22">
        <v>11.4</v>
      </c>
      <c r="P2746" s="22"/>
      <c r="Q2746" s="22"/>
    </row>
    <row r="2747" spans="1:17" x14ac:dyDescent="0.2">
      <c r="A2747" s="167" t="s">
        <v>2065</v>
      </c>
      <c r="B2747" s="167">
        <f t="shared" si="43"/>
        <v>39626</v>
      </c>
      <c r="C2747" s="42">
        <v>12.697602359472588</v>
      </c>
      <c r="E2747" s="42">
        <v>8.9066037735849051</v>
      </c>
      <c r="G2747" s="42">
        <v>10.938236387510942</v>
      </c>
      <c r="I2747" s="22">
        <v>12.36</v>
      </c>
      <c r="J2747" s="287"/>
      <c r="K2747" s="22"/>
      <c r="L2747" s="22"/>
      <c r="M2747" s="22">
        <v>11.32</v>
      </c>
      <c r="N2747" s="22"/>
      <c r="O2747" s="22">
        <v>11.14</v>
      </c>
      <c r="P2747" s="22"/>
      <c r="Q2747" s="22"/>
    </row>
    <row r="2748" spans="1:17" x14ac:dyDescent="0.2">
      <c r="A2748" s="167" t="s">
        <v>2066</v>
      </c>
      <c r="B2748" s="167">
        <f t="shared" si="43"/>
        <v>39627</v>
      </c>
      <c r="C2748" s="42">
        <v>13.084588176352705</v>
      </c>
      <c r="E2748" s="42">
        <v>8.52</v>
      </c>
      <c r="G2748" s="42">
        <v>11.553343549608684</v>
      </c>
      <c r="I2748" s="22">
        <v>12.89</v>
      </c>
      <c r="J2748" s="287"/>
      <c r="K2748" s="22"/>
      <c r="L2748" s="22"/>
      <c r="M2748" s="22">
        <v>11.58</v>
      </c>
      <c r="N2748" s="22"/>
      <c r="O2748" s="22">
        <v>11.31</v>
      </c>
      <c r="P2748" s="22"/>
      <c r="Q2748" s="22"/>
    </row>
    <row r="2749" spans="1:17" x14ac:dyDescent="0.2">
      <c r="A2749" s="167" t="s">
        <v>2067</v>
      </c>
      <c r="B2749" s="167">
        <f t="shared" si="43"/>
        <v>39628</v>
      </c>
      <c r="C2749" s="42">
        <v>13.084588176352705</v>
      </c>
      <c r="E2749" s="42">
        <v>8.52</v>
      </c>
      <c r="G2749" s="42">
        <v>11.553343549608684</v>
      </c>
      <c r="I2749" s="22">
        <v>12.89</v>
      </c>
      <c r="J2749" s="287"/>
      <c r="K2749" s="22"/>
      <c r="L2749" s="22"/>
      <c r="M2749" s="22">
        <v>11.58</v>
      </c>
      <c r="N2749" s="22"/>
      <c r="O2749" s="22">
        <v>11.31</v>
      </c>
      <c r="P2749" s="22"/>
      <c r="Q2749" s="22"/>
    </row>
    <row r="2750" spans="1:17" x14ac:dyDescent="0.2">
      <c r="A2750" s="167" t="s">
        <v>2068</v>
      </c>
      <c r="B2750" s="167">
        <f t="shared" si="43"/>
        <v>39629</v>
      </c>
      <c r="C2750" s="42">
        <v>13.084588176352705</v>
      </c>
      <c r="E2750" s="42">
        <v>8.52</v>
      </c>
      <c r="G2750" s="42">
        <v>11.553343549608684</v>
      </c>
      <c r="I2750" s="22">
        <v>12.89</v>
      </c>
      <c r="J2750" s="287"/>
      <c r="K2750" s="22"/>
      <c r="L2750" s="22"/>
      <c r="M2750" s="22">
        <v>11.58</v>
      </c>
      <c r="N2750" s="22"/>
      <c r="O2750" s="22">
        <v>11.31</v>
      </c>
      <c r="P2750" s="22"/>
      <c r="Q2750" s="22"/>
    </row>
    <row r="2751" spans="1:17" s="263" customFormat="1" x14ac:dyDescent="0.2">
      <c r="A2751" s="168" t="s">
        <v>2069</v>
      </c>
      <c r="B2751" s="513">
        <f t="shared" si="43"/>
        <v>39630</v>
      </c>
      <c r="C2751" s="511">
        <v>13.176620879120879</v>
      </c>
      <c r="E2751" s="102">
        <v>9.6430872483221481</v>
      </c>
      <c r="G2751" s="102">
        <v>11.530926164422686</v>
      </c>
      <c r="I2751" s="265">
        <v>12.95</v>
      </c>
      <c r="J2751" s="266"/>
      <c r="K2751" s="265"/>
      <c r="L2751" s="265"/>
      <c r="M2751" s="265">
        <v>11.88</v>
      </c>
      <c r="N2751" s="265"/>
      <c r="O2751" s="265">
        <v>11.54</v>
      </c>
      <c r="P2751" s="265"/>
      <c r="Q2751" s="265"/>
    </row>
    <row r="2752" spans="1:17" x14ac:dyDescent="0.2">
      <c r="A2752" s="167" t="s">
        <v>2070</v>
      </c>
      <c r="B2752" s="167">
        <f t="shared" si="43"/>
        <v>39631</v>
      </c>
      <c r="C2752" s="42">
        <v>13.270682850992586</v>
      </c>
      <c r="E2752" s="42">
        <v>10.254254143646408</v>
      </c>
      <c r="G2752" s="42">
        <v>11.217112553032194</v>
      </c>
      <c r="I2752" s="22">
        <v>13.02</v>
      </c>
      <c r="J2752" s="287"/>
      <c r="K2752" s="22"/>
      <c r="L2752" s="22"/>
      <c r="M2752" s="22">
        <v>11.41</v>
      </c>
      <c r="N2752" s="22"/>
      <c r="O2752" s="22">
        <v>11.28</v>
      </c>
      <c r="P2752" s="22"/>
      <c r="Q2752" s="22"/>
    </row>
    <row r="2753" spans="1:18" x14ac:dyDescent="0.2">
      <c r="A2753" s="168" t="s">
        <v>2700</v>
      </c>
      <c r="B2753" s="168">
        <f t="shared" si="43"/>
        <v>39632</v>
      </c>
      <c r="C2753" s="33">
        <v>13.312880510440836</v>
      </c>
      <c r="E2753" s="33">
        <v>9.8810457516339874</v>
      </c>
      <c r="G2753" s="33">
        <v>11.561585952848723</v>
      </c>
      <c r="I2753" s="22">
        <v>13.02</v>
      </c>
      <c r="J2753" s="287"/>
      <c r="K2753" s="22"/>
      <c r="L2753" s="22"/>
      <c r="M2753" s="22">
        <v>11.14</v>
      </c>
      <c r="N2753" s="22"/>
      <c r="O2753" s="22">
        <v>11.17</v>
      </c>
      <c r="P2753" s="22"/>
      <c r="Q2753" s="22"/>
      <c r="R2753" s="22"/>
    </row>
    <row r="2754" spans="1:18" x14ac:dyDescent="0.2">
      <c r="A2754" s="168" t="s">
        <v>2701</v>
      </c>
      <c r="B2754" s="168">
        <f t="shared" si="43"/>
        <v>39633</v>
      </c>
      <c r="C2754" s="33">
        <v>13.005539515398551</v>
      </c>
      <c r="E2754" s="33">
        <v>8.6518978102189781</v>
      </c>
      <c r="G2754" s="33">
        <v>11.174379611959289</v>
      </c>
      <c r="I2754" s="22">
        <v>12.69</v>
      </c>
      <c r="J2754" s="287"/>
      <c r="K2754" s="22"/>
      <c r="L2754" s="22"/>
      <c r="M2754" s="22">
        <v>10.220000000000001</v>
      </c>
      <c r="N2754" s="22"/>
      <c r="O2754" s="22">
        <v>10.5</v>
      </c>
      <c r="P2754" s="22"/>
      <c r="Q2754" s="22"/>
      <c r="R2754" s="22"/>
    </row>
    <row r="2755" spans="1:18" x14ac:dyDescent="0.2">
      <c r="A2755" s="168" t="s">
        <v>2702</v>
      </c>
      <c r="B2755" s="168">
        <f t="shared" si="43"/>
        <v>39634</v>
      </c>
      <c r="C2755" s="33">
        <v>13.005539515398551</v>
      </c>
      <c r="E2755" s="33">
        <v>8.6518978102189781</v>
      </c>
      <c r="G2755" s="33">
        <v>11.174379611959289</v>
      </c>
      <c r="I2755" s="22">
        <v>12.69</v>
      </c>
      <c r="J2755" s="287"/>
      <c r="K2755" s="22"/>
      <c r="L2755" s="22"/>
      <c r="M2755" s="22">
        <v>10.220000000000001</v>
      </c>
      <c r="N2755" s="22"/>
      <c r="O2755" s="22">
        <v>10.5</v>
      </c>
      <c r="P2755" s="22"/>
      <c r="Q2755" s="22"/>
      <c r="R2755" s="22"/>
    </row>
    <row r="2756" spans="1:18" x14ac:dyDescent="0.2">
      <c r="A2756" s="168" t="s">
        <v>2703</v>
      </c>
      <c r="B2756" s="168">
        <f t="shared" si="43"/>
        <v>39635</v>
      </c>
      <c r="C2756" s="33">
        <v>13.005539515398551</v>
      </c>
      <c r="E2756" s="33">
        <v>8.6518978102189781</v>
      </c>
      <c r="G2756" s="33">
        <v>11.174379611959289</v>
      </c>
      <c r="I2756" s="22">
        <v>12.69</v>
      </c>
      <c r="J2756" s="287"/>
      <c r="K2756" s="22"/>
      <c r="L2756" s="22"/>
      <c r="M2756" s="22">
        <v>10.220000000000001</v>
      </c>
      <c r="N2756" s="22"/>
      <c r="O2756" s="22">
        <v>10.5</v>
      </c>
      <c r="P2756" s="22"/>
      <c r="Q2756" s="22"/>
      <c r="R2756" s="22"/>
    </row>
    <row r="2757" spans="1:18" x14ac:dyDescent="0.2">
      <c r="A2757" s="168" t="s">
        <v>2704</v>
      </c>
      <c r="B2757" s="168">
        <f t="shared" si="43"/>
        <v>39636</v>
      </c>
      <c r="C2757" s="33">
        <v>13.005539515398551</v>
      </c>
      <c r="E2757" s="33">
        <v>8.6518978102189781</v>
      </c>
      <c r="G2757" s="33">
        <v>11.174379611959289</v>
      </c>
      <c r="I2757" s="22">
        <v>12.69</v>
      </c>
      <c r="J2757" s="287"/>
      <c r="K2757" s="22"/>
      <c r="L2757" s="22"/>
      <c r="M2757" s="22">
        <v>10.220000000000001</v>
      </c>
      <c r="N2757" s="22"/>
      <c r="O2757" s="22">
        <v>10.5</v>
      </c>
      <c r="P2757" s="22"/>
      <c r="Q2757" s="22"/>
      <c r="R2757" s="22"/>
    </row>
    <row r="2758" spans="1:18" x14ac:dyDescent="0.2">
      <c r="A2758" s="168" t="s">
        <v>2705</v>
      </c>
      <c r="B2758" s="168">
        <f t="shared" si="43"/>
        <v>39637</v>
      </c>
      <c r="C2758" s="33">
        <v>12.94224128686327</v>
      </c>
      <c r="E2758" s="33">
        <v>9.7618181818181817</v>
      </c>
      <c r="G2758" s="33">
        <v>12.005904597902097</v>
      </c>
      <c r="I2758" s="22"/>
      <c r="J2758" s="287"/>
      <c r="K2758" s="22"/>
      <c r="L2758" s="22"/>
      <c r="M2758" s="22"/>
      <c r="N2758" s="22"/>
      <c r="O2758" s="22"/>
      <c r="P2758" s="22"/>
      <c r="Q2758" s="22"/>
      <c r="R2758" s="22"/>
    </row>
    <row r="2759" spans="1:18" x14ac:dyDescent="0.2">
      <c r="A2759" s="168" t="s">
        <v>2706</v>
      </c>
      <c r="B2759" s="168">
        <f t="shared" si="43"/>
        <v>39638</v>
      </c>
      <c r="C2759" s="33">
        <v>12.467334976236579</v>
      </c>
      <c r="E2759" s="34" t="str">
        <f>"--"</f>
        <v>--</v>
      </c>
      <c r="G2759" s="33">
        <v>10.580109911034805</v>
      </c>
      <c r="I2759" s="22"/>
      <c r="J2759" s="287"/>
      <c r="K2759" s="22"/>
      <c r="L2759" s="22"/>
      <c r="M2759" s="22"/>
      <c r="N2759" s="22"/>
      <c r="O2759" s="22"/>
      <c r="P2759" s="22"/>
      <c r="Q2759" s="22"/>
      <c r="R2759" s="22"/>
    </row>
    <row r="2760" spans="1:18" x14ac:dyDescent="0.2">
      <c r="A2760" s="168" t="s">
        <v>2707</v>
      </c>
      <c r="B2760" s="168">
        <f t="shared" si="43"/>
        <v>39639</v>
      </c>
      <c r="C2760" s="33">
        <v>12.098961322520275</v>
      </c>
      <c r="E2760" s="33">
        <v>8.7899999999999991</v>
      </c>
      <c r="G2760" s="33">
        <v>10.271208139325031</v>
      </c>
      <c r="I2760" s="22"/>
      <c r="J2760" s="287"/>
      <c r="K2760" s="22"/>
      <c r="L2760" s="22"/>
      <c r="M2760" s="22"/>
      <c r="N2760" s="22"/>
      <c r="O2760" s="22"/>
      <c r="P2760" s="22"/>
      <c r="Q2760" s="22"/>
      <c r="R2760" s="22"/>
    </row>
    <row r="2761" spans="1:18" x14ac:dyDescent="0.2">
      <c r="A2761" s="168" t="s">
        <v>2708</v>
      </c>
      <c r="B2761" s="168">
        <f t="shared" si="43"/>
        <v>39640</v>
      </c>
      <c r="C2761" s="33">
        <v>11.830858535614803</v>
      </c>
      <c r="E2761" s="33">
        <v>8.9649999999999999</v>
      </c>
      <c r="G2761" s="33">
        <v>10.159252429764615</v>
      </c>
      <c r="I2761" s="22"/>
      <c r="J2761" s="287"/>
      <c r="K2761" s="22"/>
      <c r="L2761" s="22"/>
      <c r="M2761" s="22"/>
      <c r="N2761" s="22"/>
      <c r="O2761" s="22"/>
      <c r="P2761" s="22"/>
      <c r="Q2761" s="22"/>
      <c r="R2761" s="22"/>
    </row>
    <row r="2762" spans="1:18" x14ac:dyDescent="0.2">
      <c r="A2762" s="168" t="s">
        <v>2709</v>
      </c>
      <c r="B2762" s="168">
        <f t="shared" si="43"/>
        <v>39641</v>
      </c>
      <c r="C2762" s="33">
        <v>12.133795986622074</v>
      </c>
      <c r="E2762" s="33">
        <v>8.9805050505050499</v>
      </c>
      <c r="G2762" s="33">
        <v>10.335127687713312</v>
      </c>
      <c r="I2762" s="22"/>
      <c r="J2762" s="287"/>
      <c r="K2762" s="22"/>
      <c r="L2762" s="22"/>
      <c r="M2762" s="22"/>
      <c r="N2762" s="22"/>
      <c r="O2762" s="22"/>
      <c r="P2762" s="22"/>
      <c r="Q2762" s="22"/>
      <c r="R2762" s="22"/>
    </row>
    <row r="2763" spans="1:18" x14ac:dyDescent="0.2">
      <c r="A2763" s="168" t="s">
        <v>2710</v>
      </c>
      <c r="B2763" s="168">
        <f t="shared" si="43"/>
        <v>39642</v>
      </c>
      <c r="C2763" s="33">
        <v>12.133795986622074</v>
      </c>
      <c r="E2763" s="33">
        <v>8.9805050505050499</v>
      </c>
      <c r="G2763" s="33">
        <v>10.335127687713312</v>
      </c>
      <c r="I2763" s="22"/>
      <c r="J2763" s="287"/>
      <c r="K2763" s="22"/>
      <c r="L2763" s="22"/>
      <c r="M2763" s="22"/>
      <c r="N2763" s="22"/>
      <c r="O2763" s="22"/>
      <c r="P2763" s="22"/>
      <c r="Q2763" s="22"/>
      <c r="R2763" s="22"/>
    </row>
    <row r="2764" spans="1:18" x14ac:dyDescent="0.2">
      <c r="A2764" s="168" t="s">
        <v>2711</v>
      </c>
      <c r="B2764" s="168">
        <f t="shared" si="43"/>
        <v>39643</v>
      </c>
      <c r="C2764" s="33">
        <v>12.133795986622074</v>
      </c>
      <c r="E2764" s="33">
        <v>8.9805050505050499</v>
      </c>
      <c r="G2764" s="33">
        <v>10.335127687713312</v>
      </c>
      <c r="I2764" s="22"/>
      <c r="J2764" s="287"/>
      <c r="K2764" s="22"/>
      <c r="L2764" s="22"/>
      <c r="M2764" s="22"/>
      <c r="N2764" s="22"/>
      <c r="O2764" s="22"/>
      <c r="P2764" s="22"/>
      <c r="Q2764" s="22"/>
      <c r="R2764" s="22"/>
    </row>
    <row r="2765" spans="1:18" x14ac:dyDescent="0.2">
      <c r="A2765" s="168" t="s">
        <v>2712</v>
      </c>
      <c r="B2765" s="168">
        <f t="shared" si="43"/>
        <v>39644</v>
      </c>
      <c r="C2765" s="33">
        <v>11.588611613461795</v>
      </c>
      <c r="E2765" s="33">
        <v>9.25</v>
      </c>
      <c r="G2765" s="33">
        <v>9.9850918436126133</v>
      </c>
      <c r="I2765" s="22"/>
      <c r="J2765" s="287"/>
      <c r="K2765" s="22"/>
      <c r="L2765" s="22"/>
      <c r="M2765" s="22"/>
      <c r="N2765" s="22"/>
      <c r="O2765" s="22"/>
      <c r="P2765" s="22"/>
      <c r="Q2765" s="22"/>
      <c r="R2765" s="22"/>
    </row>
    <row r="2766" spans="1:18" x14ac:dyDescent="0.2">
      <c r="A2766" s="168" t="s">
        <v>2713</v>
      </c>
      <c r="B2766" s="168">
        <f t="shared" si="43"/>
        <v>39645</v>
      </c>
      <c r="C2766" s="33">
        <v>11.78917078697981</v>
      </c>
      <c r="E2766" s="33">
        <v>9.5749999999999993</v>
      </c>
      <c r="G2766" s="33">
        <v>10.119634715821812</v>
      </c>
      <c r="I2766" s="22"/>
      <c r="J2766" s="287"/>
      <c r="K2766" s="22"/>
      <c r="L2766" s="22"/>
      <c r="M2766" s="22"/>
      <c r="N2766" s="22"/>
      <c r="O2766" s="22"/>
      <c r="P2766" s="22"/>
      <c r="Q2766" s="22"/>
      <c r="R2766" s="22"/>
    </row>
    <row r="2767" spans="1:18" x14ac:dyDescent="0.2">
      <c r="A2767" s="168" t="s">
        <v>2714</v>
      </c>
      <c r="B2767" s="168">
        <f t="shared" si="43"/>
        <v>39646</v>
      </c>
      <c r="C2767" s="33">
        <v>11.16974333573487</v>
      </c>
      <c r="E2767" s="33">
        <v>9.3000000000000007</v>
      </c>
      <c r="G2767" s="33">
        <v>9.612828091747458</v>
      </c>
      <c r="I2767" s="22"/>
      <c r="J2767" s="287"/>
      <c r="K2767" s="22"/>
      <c r="L2767" s="22"/>
      <c r="M2767" s="22"/>
      <c r="N2767" s="22"/>
      <c r="O2767" s="22"/>
      <c r="P2767" s="22"/>
      <c r="Q2767" s="22"/>
      <c r="R2767" s="22"/>
    </row>
    <row r="2768" spans="1:18" x14ac:dyDescent="0.2">
      <c r="A2768" s="168" t="s">
        <v>2715</v>
      </c>
      <c r="B2768" s="168">
        <f t="shared" si="43"/>
        <v>39647</v>
      </c>
      <c r="C2768" s="33">
        <v>11.407357444561773</v>
      </c>
      <c r="E2768" s="33">
        <v>9.463636363636363</v>
      </c>
      <c r="G2768" s="33">
        <v>9.9725927592954982</v>
      </c>
      <c r="I2768" s="22"/>
      <c r="J2768" s="287"/>
      <c r="K2768" s="22"/>
      <c r="L2768" s="22"/>
      <c r="M2768" s="22"/>
      <c r="N2768" s="22"/>
      <c r="O2768" s="22"/>
      <c r="P2768" s="22"/>
      <c r="Q2768" s="22"/>
      <c r="R2768" s="22"/>
    </row>
    <row r="2769" spans="1:18" x14ac:dyDescent="0.2">
      <c r="A2769" s="168" t="s">
        <v>2716</v>
      </c>
      <c r="B2769" s="168">
        <f t="shared" si="43"/>
        <v>39648</v>
      </c>
      <c r="C2769" s="33">
        <v>10.541144727530078</v>
      </c>
      <c r="E2769" s="33">
        <v>8.0922549019607839</v>
      </c>
      <c r="G2769" s="33">
        <v>8.9318844150586969</v>
      </c>
      <c r="I2769" s="22"/>
      <c r="J2769" s="287"/>
      <c r="K2769" s="22"/>
      <c r="L2769" s="22"/>
      <c r="M2769" s="22"/>
      <c r="N2769" s="22"/>
      <c r="O2769" s="22"/>
      <c r="P2769" s="22"/>
      <c r="Q2769" s="22"/>
      <c r="R2769" s="22"/>
    </row>
    <row r="2770" spans="1:18" x14ac:dyDescent="0.2">
      <c r="A2770" s="168" t="s">
        <v>2717</v>
      </c>
      <c r="B2770" s="168">
        <f t="shared" si="43"/>
        <v>39649</v>
      </c>
      <c r="C2770" s="33">
        <v>10.541144727530078</v>
      </c>
      <c r="E2770" s="33">
        <v>8.0922549019607839</v>
      </c>
      <c r="G2770" s="33">
        <v>8.9318844150586969</v>
      </c>
      <c r="I2770" s="22"/>
      <c r="J2770" s="287"/>
      <c r="K2770" s="22"/>
      <c r="L2770" s="22"/>
      <c r="M2770" s="22"/>
      <c r="N2770" s="22"/>
      <c r="O2770" s="22"/>
      <c r="P2770" s="22"/>
      <c r="Q2770" s="22"/>
      <c r="R2770" s="22"/>
    </row>
    <row r="2771" spans="1:18" x14ac:dyDescent="0.2">
      <c r="A2771" s="168" t="s">
        <v>2718</v>
      </c>
      <c r="B2771" s="168">
        <f t="shared" si="43"/>
        <v>39650</v>
      </c>
      <c r="C2771" s="33">
        <v>10.541144727530078</v>
      </c>
      <c r="E2771" s="33">
        <v>8.0922549019607839</v>
      </c>
      <c r="G2771" s="33">
        <v>8.9318844150586969</v>
      </c>
      <c r="I2771" s="22"/>
      <c r="J2771" s="287"/>
      <c r="K2771" s="22"/>
      <c r="L2771" s="22"/>
      <c r="M2771" s="22"/>
      <c r="N2771" s="22"/>
      <c r="O2771" s="22"/>
      <c r="P2771" s="22"/>
      <c r="Q2771" s="22"/>
      <c r="R2771" s="22"/>
    </row>
    <row r="2772" spans="1:18" x14ac:dyDescent="0.2">
      <c r="A2772" s="168" t="s">
        <v>2719</v>
      </c>
      <c r="B2772" s="168">
        <f t="shared" si="43"/>
        <v>39651</v>
      </c>
      <c r="C2772" s="33">
        <v>10.585559542280837</v>
      </c>
      <c r="E2772" s="33">
        <v>8.6310810810810814</v>
      </c>
      <c r="G2772" s="33">
        <v>8.5809363799283158</v>
      </c>
      <c r="I2772" s="22">
        <v>10.38</v>
      </c>
      <c r="J2772" s="287"/>
      <c r="K2772" s="22"/>
      <c r="L2772" s="22"/>
      <c r="M2772" s="22">
        <v>8.98</v>
      </c>
      <c r="N2772" s="22"/>
      <c r="O2772" s="22">
        <v>9.1999999999999993</v>
      </c>
      <c r="P2772" s="22"/>
      <c r="Q2772" s="22"/>
      <c r="R2772" s="22"/>
    </row>
    <row r="2773" spans="1:18" x14ac:dyDescent="0.2">
      <c r="A2773" s="168" t="s">
        <v>2720</v>
      </c>
      <c r="B2773" s="168">
        <f t="shared" si="43"/>
        <v>39652</v>
      </c>
      <c r="C2773" s="33">
        <v>10.153927920399754</v>
      </c>
      <c r="E2773" s="33">
        <v>8.6</v>
      </c>
      <c r="G2773" s="33">
        <v>8.2647231063017195</v>
      </c>
      <c r="I2773" s="22">
        <v>9.92</v>
      </c>
      <c r="J2773" s="287"/>
      <c r="K2773" s="22"/>
      <c r="L2773" s="22"/>
      <c r="M2773" s="22">
        <v>8.7899999999999991</v>
      </c>
      <c r="N2773" s="22"/>
      <c r="O2773" s="22">
        <v>8.94</v>
      </c>
      <c r="P2773" s="22"/>
      <c r="Q2773" s="22"/>
      <c r="R2773" s="22"/>
    </row>
    <row r="2774" spans="1:18" x14ac:dyDescent="0.2">
      <c r="A2774" s="168" t="s">
        <v>2721</v>
      </c>
      <c r="B2774" s="168">
        <f t="shared" si="43"/>
        <v>39653</v>
      </c>
      <c r="C2774" s="33">
        <v>9.8681885112476539</v>
      </c>
      <c r="E2774" s="33">
        <v>8.4316856171609427</v>
      </c>
      <c r="G2774" s="33">
        <v>8.6025848077287357</v>
      </c>
      <c r="I2774" s="22">
        <v>9.56</v>
      </c>
      <c r="J2774" s="287"/>
      <c r="K2774" s="22"/>
      <c r="L2774" s="22"/>
      <c r="M2774" s="22">
        <v>8.7899999999999991</v>
      </c>
      <c r="N2774" s="22"/>
      <c r="O2774" s="22">
        <v>8.8800000000000008</v>
      </c>
      <c r="P2774" s="22"/>
      <c r="Q2774" s="22"/>
      <c r="R2774" s="22"/>
    </row>
    <row r="2775" spans="1:18" x14ac:dyDescent="0.2">
      <c r="A2775" s="168" t="s">
        <v>2722</v>
      </c>
      <c r="B2775" s="168">
        <f t="shared" si="43"/>
        <v>39654</v>
      </c>
      <c r="C2775" s="33">
        <v>9.6927177570093459</v>
      </c>
      <c r="E2775" s="33">
        <v>8.2613440860215057</v>
      </c>
      <c r="G2775" s="33">
        <v>8.2492597302590589</v>
      </c>
      <c r="I2775" s="22">
        <v>9.4499999999999993</v>
      </c>
      <c r="J2775" s="287"/>
      <c r="K2775" s="22"/>
      <c r="L2775" s="22"/>
      <c r="M2775" s="22">
        <v>8.73</v>
      </c>
      <c r="N2775" s="22"/>
      <c r="O2775" s="22">
        <v>8.83</v>
      </c>
      <c r="P2775" s="22"/>
      <c r="Q2775" s="22"/>
      <c r="R2775" s="22"/>
    </row>
    <row r="2776" spans="1:18" x14ac:dyDescent="0.2">
      <c r="A2776" s="168" t="s">
        <v>2723</v>
      </c>
      <c r="B2776" s="168">
        <f t="shared" si="43"/>
        <v>39655</v>
      </c>
      <c r="C2776" s="33">
        <v>9.3279670975323157</v>
      </c>
      <c r="E2776" s="33">
        <v>7.65</v>
      </c>
      <c r="G2776" s="33">
        <v>7.9413417640373494</v>
      </c>
      <c r="I2776" s="22">
        <v>9.17</v>
      </c>
      <c r="J2776" s="287"/>
      <c r="K2776" s="22"/>
      <c r="L2776" s="22"/>
      <c r="M2776" s="22">
        <v>8.19</v>
      </c>
      <c r="N2776" s="22"/>
      <c r="O2776" s="22">
        <v>8.27</v>
      </c>
      <c r="P2776" s="22"/>
      <c r="Q2776" s="22"/>
      <c r="R2776" s="22"/>
    </row>
    <row r="2777" spans="1:18" x14ac:dyDescent="0.2">
      <c r="A2777" s="168" t="s">
        <v>2724</v>
      </c>
      <c r="B2777" s="168">
        <f t="shared" ref="B2777:B2840" si="44">A2777+1</f>
        <v>39656</v>
      </c>
      <c r="C2777" s="33">
        <v>9.3279670975323157</v>
      </c>
      <c r="E2777" s="33">
        <v>7.65</v>
      </c>
      <c r="G2777" s="33">
        <v>7.9413417640373494</v>
      </c>
      <c r="I2777" s="22">
        <v>9.17</v>
      </c>
      <c r="J2777" s="287"/>
      <c r="K2777" s="22"/>
      <c r="L2777" s="22"/>
      <c r="M2777" s="22">
        <v>8.19</v>
      </c>
      <c r="N2777" s="22"/>
      <c r="O2777" s="22">
        <v>8.27</v>
      </c>
      <c r="P2777" s="22"/>
      <c r="Q2777" s="22"/>
      <c r="R2777" s="22"/>
    </row>
    <row r="2778" spans="1:18" x14ac:dyDescent="0.2">
      <c r="A2778" s="168" t="s">
        <v>2725</v>
      </c>
      <c r="B2778" s="168">
        <f t="shared" si="44"/>
        <v>39657</v>
      </c>
      <c r="C2778" s="33">
        <v>9.3279670975323157</v>
      </c>
      <c r="E2778" s="33">
        <v>7.65</v>
      </c>
      <c r="G2778" s="33">
        <v>7.9413417640373494</v>
      </c>
      <c r="I2778" s="22">
        <v>9.17</v>
      </c>
      <c r="J2778" s="287"/>
      <c r="K2778" s="22"/>
      <c r="L2778" s="22"/>
      <c r="M2778" s="22">
        <v>8.19</v>
      </c>
      <c r="N2778" s="22"/>
      <c r="O2778" s="22">
        <v>8.27</v>
      </c>
      <c r="P2778" s="22"/>
      <c r="Q2778" s="22"/>
      <c r="R2778" s="22"/>
    </row>
    <row r="2779" spans="1:18" x14ac:dyDescent="0.2">
      <c r="A2779" s="168" t="s">
        <v>2726</v>
      </c>
      <c r="B2779" s="168">
        <f t="shared" si="44"/>
        <v>39658</v>
      </c>
      <c r="C2779" s="33">
        <v>9.2732805956258719</v>
      </c>
      <c r="E2779" s="34" t="str">
        <f>"--"</f>
        <v>--</v>
      </c>
      <c r="G2779" s="33">
        <v>8.1119406044678062</v>
      </c>
      <c r="I2779" s="22">
        <v>9.02</v>
      </c>
      <c r="J2779" s="287"/>
      <c r="K2779" s="22"/>
      <c r="L2779" s="22"/>
      <c r="M2779" s="22">
        <v>8.08</v>
      </c>
      <c r="N2779" s="22"/>
      <c r="O2779" s="22">
        <v>8.14</v>
      </c>
      <c r="P2779" s="22"/>
      <c r="Q2779" s="22"/>
      <c r="R2779" s="22"/>
    </row>
    <row r="2780" spans="1:18" x14ac:dyDescent="0.2">
      <c r="A2780" s="168" t="s">
        <v>2727</v>
      </c>
      <c r="B2780" s="168">
        <f t="shared" si="44"/>
        <v>39659</v>
      </c>
      <c r="C2780" s="33">
        <v>9.1837499999999999</v>
      </c>
      <c r="E2780" s="33">
        <v>6.8548852459016389</v>
      </c>
      <c r="G2780" s="33">
        <v>7.6559032567018281</v>
      </c>
      <c r="I2780" s="22">
        <v>8.9700000000000006</v>
      </c>
      <c r="J2780" s="287"/>
      <c r="K2780" s="22"/>
      <c r="L2780" s="22"/>
      <c r="M2780" s="22">
        <v>7.84</v>
      </c>
      <c r="N2780" s="22"/>
      <c r="O2780" s="22">
        <v>7.79</v>
      </c>
      <c r="P2780" s="22"/>
      <c r="Q2780" s="22"/>
      <c r="R2780" s="22"/>
    </row>
    <row r="2781" spans="1:18" x14ac:dyDescent="0.2">
      <c r="A2781" s="168" t="s">
        <v>2728</v>
      </c>
      <c r="B2781" s="168">
        <f t="shared" si="44"/>
        <v>39660</v>
      </c>
      <c r="C2781" s="33">
        <v>9.0057342308216004</v>
      </c>
      <c r="E2781" s="33">
        <v>6.5477272727272728</v>
      </c>
      <c r="G2781" s="33">
        <v>7.5278843955663319</v>
      </c>
      <c r="I2781" s="22">
        <v>8.7449999999999992</v>
      </c>
      <c r="J2781" s="287"/>
      <c r="K2781" s="22"/>
      <c r="L2781" s="22"/>
      <c r="M2781" s="22">
        <v>7.41</v>
      </c>
      <c r="N2781" s="22"/>
      <c r="O2781" s="22">
        <v>7.43</v>
      </c>
      <c r="P2781" s="22"/>
      <c r="Q2781" s="22"/>
      <c r="R2781" s="22"/>
    </row>
    <row r="2782" spans="1:18" s="263" customFormat="1" x14ac:dyDescent="0.2">
      <c r="A2782" s="168" t="s">
        <v>2729</v>
      </c>
      <c r="B2782" s="513">
        <f t="shared" si="44"/>
        <v>39661</v>
      </c>
      <c r="C2782" s="511">
        <v>9.2660638508824107</v>
      </c>
      <c r="E2782" s="102">
        <v>6.905492424242424</v>
      </c>
      <c r="G2782" s="102">
        <v>7.7453603156900197</v>
      </c>
      <c r="I2782" s="265">
        <v>9.06</v>
      </c>
      <c r="J2782" s="266"/>
      <c r="K2782" s="265"/>
      <c r="L2782" s="265"/>
      <c r="M2782" s="265">
        <v>7.54</v>
      </c>
      <c r="N2782" s="265"/>
      <c r="O2782" s="265">
        <v>7.85</v>
      </c>
      <c r="P2782" s="265"/>
      <c r="Q2782" s="265"/>
      <c r="R2782" s="265"/>
    </row>
    <row r="2783" spans="1:18" x14ac:dyDescent="0.2">
      <c r="A2783" s="168" t="s">
        <v>2730</v>
      </c>
      <c r="B2783" s="168">
        <f t="shared" si="44"/>
        <v>39662</v>
      </c>
      <c r="C2783" s="33">
        <v>9.0523846666296564</v>
      </c>
      <c r="E2783" s="33">
        <v>6.6333333333333337</v>
      </c>
      <c r="G2783" s="33">
        <v>7.6670256831148027</v>
      </c>
      <c r="I2783" s="22">
        <v>8.8000000000000007</v>
      </c>
      <c r="J2783" s="287"/>
      <c r="K2783" s="22"/>
      <c r="L2783" s="22"/>
      <c r="M2783" s="22">
        <v>7.52</v>
      </c>
      <c r="N2783" s="22"/>
      <c r="O2783" s="22">
        <v>7.6</v>
      </c>
      <c r="P2783" s="22"/>
      <c r="Q2783" s="22"/>
      <c r="R2783" s="22"/>
    </row>
    <row r="2784" spans="1:18" x14ac:dyDescent="0.2">
      <c r="A2784" s="168" t="s">
        <v>2731</v>
      </c>
      <c r="B2784" s="168">
        <f t="shared" si="44"/>
        <v>39663</v>
      </c>
      <c r="C2784" s="33">
        <v>9.0523846666296564</v>
      </c>
      <c r="E2784" s="33">
        <v>6.6333333333333337</v>
      </c>
      <c r="G2784" s="33">
        <v>7.6670256831148027</v>
      </c>
      <c r="I2784" s="22">
        <v>8.8000000000000007</v>
      </c>
      <c r="J2784" s="287"/>
      <c r="K2784" s="22"/>
      <c r="L2784" s="22"/>
      <c r="M2784" s="22">
        <v>7.52</v>
      </c>
      <c r="N2784" s="22"/>
      <c r="O2784" s="22">
        <v>7.6</v>
      </c>
      <c r="P2784" s="22"/>
      <c r="Q2784" s="22"/>
      <c r="R2784" s="22"/>
    </row>
    <row r="2785" spans="1:18" x14ac:dyDescent="0.2">
      <c r="A2785" s="168" t="s">
        <v>2732</v>
      </c>
      <c r="B2785" s="168">
        <f t="shared" si="44"/>
        <v>39664</v>
      </c>
      <c r="C2785" s="33">
        <v>9.0523846666296564</v>
      </c>
      <c r="E2785" s="33">
        <v>6.6333333333333337</v>
      </c>
      <c r="G2785" s="33">
        <v>7.6670256831148027</v>
      </c>
      <c r="I2785" s="22">
        <v>8.8000000000000007</v>
      </c>
      <c r="J2785" s="287"/>
      <c r="K2785" s="22"/>
      <c r="L2785" s="22"/>
      <c r="M2785" s="22">
        <v>7.52</v>
      </c>
      <c r="N2785" s="22"/>
      <c r="O2785" s="22">
        <v>7.6</v>
      </c>
      <c r="P2785" s="22"/>
      <c r="Q2785" s="22"/>
      <c r="R2785" s="22"/>
    </row>
    <row r="2786" spans="1:18" x14ac:dyDescent="0.2">
      <c r="A2786" s="167" t="s">
        <v>25</v>
      </c>
      <c r="B2786" s="168">
        <f t="shared" si="44"/>
        <v>39665</v>
      </c>
      <c r="C2786" s="42">
        <v>9.221047942906166</v>
      </c>
      <c r="E2786" s="42">
        <v>6.6723793677204659</v>
      </c>
      <c r="G2786" s="42">
        <v>7.6789964895477638</v>
      </c>
      <c r="I2786" s="22"/>
      <c r="J2786" s="287"/>
      <c r="K2786" s="22"/>
      <c r="L2786" s="22"/>
      <c r="M2786" s="22"/>
      <c r="N2786" s="22"/>
      <c r="O2786" s="22"/>
      <c r="P2786" s="22"/>
      <c r="Q2786" s="22"/>
      <c r="R2786" s="22"/>
    </row>
    <row r="2787" spans="1:18" x14ac:dyDescent="0.2">
      <c r="A2787" s="167" t="s">
        <v>26</v>
      </c>
      <c r="B2787" s="168">
        <f t="shared" si="44"/>
        <v>39666</v>
      </c>
      <c r="C2787" s="42">
        <v>8.6788685829193284</v>
      </c>
      <c r="E2787" s="42">
        <v>5.8151442307692305</v>
      </c>
      <c r="G2787" s="42">
        <v>7.4522177359106578</v>
      </c>
      <c r="I2787" s="22"/>
      <c r="J2787" s="287"/>
      <c r="K2787" s="22"/>
      <c r="L2787" s="22"/>
      <c r="M2787" s="22"/>
      <c r="N2787" s="22"/>
      <c r="O2787" s="22"/>
      <c r="P2787" s="22"/>
      <c r="Q2787" s="22"/>
      <c r="R2787" s="22"/>
    </row>
    <row r="2788" spans="1:18" x14ac:dyDescent="0.2">
      <c r="A2788" s="167" t="s">
        <v>27</v>
      </c>
      <c r="B2788" s="168">
        <f t="shared" si="44"/>
        <v>39667</v>
      </c>
      <c r="C2788" s="42">
        <v>8.6942329928695319</v>
      </c>
      <c r="E2788" s="42">
        <v>5.8174999999999999</v>
      </c>
      <c r="G2788" s="42">
        <v>7.3449119284780364</v>
      </c>
      <c r="I2788" s="22"/>
      <c r="J2788" s="287"/>
      <c r="K2788" s="22"/>
      <c r="L2788" s="22"/>
      <c r="M2788" s="22"/>
      <c r="N2788" s="22"/>
      <c r="O2788" s="22"/>
      <c r="P2788" s="22"/>
      <c r="Q2788" s="22"/>
      <c r="R2788" s="22"/>
    </row>
    <row r="2789" spans="1:18" x14ac:dyDescent="0.2">
      <c r="A2789" s="167" t="s">
        <v>28</v>
      </c>
      <c r="B2789" s="168">
        <f t="shared" si="44"/>
        <v>39668</v>
      </c>
      <c r="C2789" s="42">
        <v>8.807604681593487</v>
      </c>
      <c r="E2789" s="42">
        <v>6.1091489361702127</v>
      </c>
      <c r="G2789" s="42">
        <v>7.4482647242796052</v>
      </c>
      <c r="I2789" s="22"/>
      <c r="J2789" s="287"/>
      <c r="K2789" s="22"/>
      <c r="L2789" s="22"/>
      <c r="M2789" s="22"/>
      <c r="N2789" s="22"/>
      <c r="O2789" s="22"/>
      <c r="P2789" s="22"/>
      <c r="Q2789" s="22"/>
      <c r="R2789" s="22"/>
    </row>
    <row r="2790" spans="1:18" x14ac:dyDescent="0.2">
      <c r="A2790" s="167" t="s">
        <v>29</v>
      </c>
      <c r="B2790" s="168">
        <f t="shared" si="44"/>
        <v>39669</v>
      </c>
      <c r="C2790" s="42">
        <v>8.2224302397684994</v>
      </c>
      <c r="E2790" s="42">
        <v>5.3828545454545456</v>
      </c>
      <c r="G2790" s="42">
        <v>7.4825720392192716</v>
      </c>
      <c r="I2790" s="22"/>
      <c r="J2790" s="287"/>
      <c r="K2790" s="22"/>
      <c r="L2790" s="22"/>
      <c r="M2790" s="22"/>
      <c r="N2790" s="22"/>
      <c r="O2790" s="22"/>
      <c r="P2790" s="22"/>
      <c r="Q2790" s="22"/>
      <c r="R2790" s="22"/>
    </row>
    <row r="2791" spans="1:18" x14ac:dyDescent="0.2">
      <c r="A2791" s="167" t="s">
        <v>30</v>
      </c>
      <c r="B2791" s="168">
        <f t="shared" si="44"/>
        <v>39670</v>
      </c>
      <c r="C2791" s="42">
        <v>8.2224302397684994</v>
      </c>
      <c r="E2791" s="42">
        <v>5.3828545454545456</v>
      </c>
      <c r="G2791" s="42">
        <v>7.4825720392192716</v>
      </c>
      <c r="I2791" s="22"/>
      <c r="J2791" s="287"/>
      <c r="K2791" s="22"/>
      <c r="L2791" s="22"/>
      <c r="M2791" s="22"/>
      <c r="N2791" s="22"/>
      <c r="O2791" s="22"/>
      <c r="P2791" s="22"/>
      <c r="Q2791" s="22"/>
      <c r="R2791" s="22"/>
    </row>
    <row r="2792" spans="1:18" x14ac:dyDescent="0.2">
      <c r="A2792" s="167" t="s">
        <v>31</v>
      </c>
      <c r="B2792" s="168">
        <f t="shared" si="44"/>
        <v>39671</v>
      </c>
      <c r="C2792" s="42">
        <v>8.2224302397684994</v>
      </c>
      <c r="E2792" s="42">
        <v>5.3828545454545456</v>
      </c>
      <c r="G2792" s="42">
        <v>7.4825720392192716</v>
      </c>
      <c r="I2792" s="22"/>
      <c r="J2792" s="287"/>
      <c r="K2792" s="22"/>
      <c r="L2792" s="22"/>
      <c r="M2792" s="22"/>
      <c r="N2792" s="22"/>
      <c r="O2792" s="22"/>
      <c r="P2792" s="22"/>
      <c r="Q2792" s="22"/>
      <c r="R2792" s="22"/>
    </row>
    <row r="2793" spans="1:18" x14ac:dyDescent="0.2">
      <c r="A2793" s="167" t="s">
        <v>32</v>
      </c>
      <c r="B2793" s="168">
        <f t="shared" si="44"/>
        <v>39672</v>
      </c>
      <c r="C2793" s="42">
        <v>8.1850178101285422</v>
      </c>
      <c r="E2793" s="42">
        <v>5.3176777251184832</v>
      </c>
      <c r="G2793" s="42">
        <v>7.0283248616986658</v>
      </c>
      <c r="I2793" s="22"/>
      <c r="J2793" s="287"/>
      <c r="K2793" s="22"/>
      <c r="L2793" s="22"/>
      <c r="M2793" s="22"/>
      <c r="N2793" s="22"/>
      <c r="O2793" s="22"/>
      <c r="P2793" s="22"/>
      <c r="Q2793" s="22"/>
      <c r="R2793" s="22"/>
    </row>
    <row r="2794" spans="1:18" x14ac:dyDescent="0.2">
      <c r="A2794" s="167" t="s">
        <v>33</v>
      </c>
      <c r="B2794" s="168">
        <f t="shared" si="44"/>
        <v>39673</v>
      </c>
      <c r="C2794" s="42">
        <v>8.2268022857408329</v>
      </c>
      <c r="E2794" s="42">
        <v>5.3949999999999996</v>
      </c>
      <c r="G2794" s="42">
        <v>7.105834599890585</v>
      </c>
      <c r="I2794" s="22"/>
      <c r="J2794" s="287"/>
      <c r="K2794" s="22"/>
      <c r="L2794" s="22"/>
      <c r="M2794" s="22"/>
      <c r="N2794" s="22"/>
      <c r="O2794" s="22"/>
      <c r="P2794" s="22"/>
      <c r="Q2794" s="22"/>
      <c r="R2794" s="22"/>
    </row>
    <row r="2795" spans="1:18" x14ac:dyDescent="0.2">
      <c r="A2795" s="167" t="s">
        <v>34</v>
      </c>
      <c r="B2795" s="168">
        <f t="shared" si="44"/>
        <v>39674</v>
      </c>
      <c r="C2795" s="42">
        <v>8.0990690870949802</v>
      </c>
      <c r="E2795" s="42">
        <v>5.459090909090909</v>
      </c>
      <c r="G2795" s="42">
        <v>7.098135430385188</v>
      </c>
      <c r="I2795" s="22"/>
      <c r="J2795" s="287"/>
      <c r="K2795" s="22"/>
      <c r="L2795" s="22"/>
      <c r="M2795" s="22"/>
      <c r="N2795" s="22"/>
      <c r="O2795" s="22"/>
      <c r="P2795" s="22"/>
      <c r="Q2795" s="22"/>
      <c r="R2795" s="22"/>
    </row>
    <row r="2796" spans="1:18" x14ac:dyDescent="0.2">
      <c r="A2796" s="167" t="s">
        <v>35</v>
      </c>
      <c r="B2796" s="168">
        <f t="shared" si="44"/>
        <v>39675</v>
      </c>
      <c r="C2796" s="42">
        <v>8.1542062408068929</v>
      </c>
      <c r="E2796" s="42">
        <v>5.80365671641791</v>
      </c>
      <c r="G2796" s="42">
        <v>7.1327257725772579</v>
      </c>
      <c r="I2796" s="22"/>
      <c r="J2796" s="287"/>
      <c r="K2796" s="22"/>
      <c r="L2796" s="22"/>
      <c r="M2796" s="22"/>
      <c r="N2796" s="22"/>
      <c r="O2796" s="22"/>
      <c r="P2796" s="22"/>
      <c r="Q2796" s="22"/>
      <c r="R2796" s="22"/>
    </row>
    <row r="2797" spans="1:18" x14ac:dyDescent="0.2">
      <c r="A2797" s="167" t="s">
        <v>36</v>
      </c>
      <c r="B2797" s="168">
        <f t="shared" si="44"/>
        <v>39676</v>
      </c>
      <c r="C2797" s="42">
        <v>7.8144705038918474</v>
      </c>
      <c r="E2797" s="42">
        <v>5.49</v>
      </c>
      <c r="G2797" s="42">
        <v>6.9276712654614654</v>
      </c>
      <c r="I2797" s="22"/>
      <c r="J2797" s="287"/>
      <c r="K2797" s="22"/>
      <c r="L2797" s="22"/>
      <c r="M2797" s="22"/>
      <c r="N2797" s="22"/>
      <c r="O2797" s="22"/>
      <c r="P2797" s="22"/>
      <c r="Q2797" s="22"/>
      <c r="R2797" s="22"/>
    </row>
    <row r="2798" spans="1:18" x14ac:dyDescent="0.2">
      <c r="A2798" s="167" t="s">
        <v>37</v>
      </c>
      <c r="B2798" s="168">
        <f t="shared" si="44"/>
        <v>39677</v>
      </c>
      <c r="C2798" s="42">
        <v>7.8144705038918474</v>
      </c>
      <c r="E2798" s="42">
        <v>5.49</v>
      </c>
      <c r="G2798" s="42">
        <v>6.9276712654614654</v>
      </c>
      <c r="I2798" s="22"/>
      <c r="J2798" s="287"/>
      <c r="K2798" s="22"/>
      <c r="L2798" s="22"/>
      <c r="M2798" s="22"/>
      <c r="N2798" s="22"/>
      <c r="O2798" s="22"/>
      <c r="P2798" s="22"/>
      <c r="Q2798" s="22"/>
      <c r="R2798" s="22"/>
    </row>
    <row r="2799" spans="1:18" x14ac:dyDescent="0.2">
      <c r="A2799" s="167" t="s">
        <v>38</v>
      </c>
      <c r="B2799" s="168">
        <f t="shared" si="44"/>
        <v>39678</v>
      </c>
      <c r="C2799" s="42">
        <v>7.8144705038918474</v>
      </c>
      <c r="E2799" s="42">
        <v>5.49</v>
      </c>
      <c r="G2799" s="42">
        <v>6.9276712654614654</v>
      </c>
      <c r="I2799" s="22"/>
      <c r="J2799" s="287"/>
      <c r="K2799" s="22"/>
      <c r="L2799" s="22"/>
      <c r="M2799" s="22"/>
      <c r="N2799" s="22"/>
      <c r="O2799" s="22"/>
      <c r="P2799" s="22"/>
      <c r="Q2799" s="22"/>
      <c r="R2799" s="22"/>
    </row>
    <row r="2800" spans="1:18" x14ac:dyDescent="0.2">
      <c r="A2800" s="167" t="s">
        <v>39</v>
      </c>
      <c r="B2800" s="168">
        <f t="shared" si="44"/>
        <v>39679</v>
      </c>
      <c r="C2800" s="42">
        <v>7.7526666729648275</v>
      </c>
      <c r="E2800" s="42">
        <v>5.8849462365591396</v>
      </c>
      <c r="G2800" s="42">
        <v>6.9326902372709673</v>
      </c>
      <c r="I2800" s="22"/>
      <c r="J2800" s="287"/>
      <c r="K2800" s="22"/>
      <c r="L2800" s="22"/>
      <c r="M2800" s="22"/>
      <c r="N2800" s="22"/>
      <c r="O2800" s="22"/>
      <c r="P2800" s="22"/>
      <c r="Q2800" s="22"/>
      <c r="R2800" s="22"/>
    </row>
    <row r="2801" spans="1:18" x14ac:dyDescent="0.2">
      <c r="A2801" s="167" t="s">
        <v>40</v>
      </c>
      <c r="B2801" s="168">
        <f t="shared" si="44"/>
        <v>39680</v>
      </c>
      <c r="C2801" s="42">
        <v>7.7285399505766064</v>
      </c>
      <c r="E2801" s="42">
        <v>5.6018840579710147</v>
      </c>
      <c r="G2801" s="42">
        <v>7.0175920895522381</v>
      </c>
      <c r="I2801" s="22"/>
      <c r="J2801" s="287"/>
      <c r="K2801" s="22"/>
      <c r="L2801" s="22"/>
      <c r="M2801" s="22"/>
      <c r="N2801" s="22"/>
      <c r="O2801" s="22"/>
      <c r="P2801" s="22"/>
      <c r="Q2801" s="22"/>
      <c r="R2801" s="22"/>
    </row>
    <row r="2802" spans="1:18" x14ac:dyDescent="0.2">
      <c r="A2802" s="167" t="s">
        <v>41</v>
      </c>
      <c r="B2802" s="168">
        <f t="shared" si="44"/>
        <v>39681</v>
      </c>
      <c r="C2802" s="42">
        <v>8.023379810373676</v>
      </c>
      <c r="E2802" s="42">
        <v>5.5279310344827586</v>
      </c>
      <c r="G2802" s="42">
        <v>7.1470974202496533</v>
      </c>
      <c r="I2802" s="22"/>
      <c r="J2802" s="287"/>
      <c r="K2802" s="22"/>
      <c r="L2802" s="22"/>
      <c r="M2802" s="22"/>
      <c r="N2802" s="22"/>
      <c r="O2802" s="22"/>
      <c r="P2802" s="22"/>
      <c r="Q2802" s="22"/>
      <c r="R2802" s="22"/>
    </row>
    <row r="2803" spans="1:18" x14ac:dyDescent="0.2">
      <c r="A2803" s="167" t="s">
        <v>42</v>
      </c>
      <c r="B2803" s="168">
        <f t="shared" si="44"/>
        <v>39682</v>
      </c>
      <c r="C2803" s="42">
        <v>8.0327182144280584</v>
      </c>
      <c r="E2803" s="42">
        <v>5.2376842105263162</v>
      </c>
      <c r="G2803" s="42">
        <v>7.2586339654753216</v>
      </c>
      <c r="I2803" s="22">
        <v>7.91</v>
      </c>
      <c r="J2803" s="287"/>
      <c r="K2803" s="22"/>
      <c r="L2803" s="22"/>
      <c r="M2803" s="22">
        <v>6.83</v>
      </c>
      <c r="N2803" s="22"/>
      <c r="O2803" s="22">
        <v>6.74</v>
      </c>
      <c r="P2803" s="22"/>
      <c r="Q2803" s="22"/>
      <c r="R2803" s="22"/>
    </row>
    <row r="2804" spans="1:18" x14ac:dyDescent="0.2">
      <c r="A2804" s="167" t="s">
        <v>43</v>
      </c>
      <c r="B2804" s="168">
        <f t="shared" si="44"/>
        <v>39683</v>
      </c>
      <c r="C2804" s="42">
        <v>7.9808663117717957</v>
      </c>
      <c r="E2804" s="42">
        <v>5.0004938271604935</v>
      </c>
      <c r="G2804" s="42">
        <v>6.9624115456238362</v>
      </c>
      <c r="I2804" s="22">
        <v>7.82</v>
      </c>
      <c r="J2804" s="287"/>
      <c r="K2804" s="22"/>
      <c r="L2804" s="22"/>
      <c r="M2804" s="22">
        <v>6.59</v>
      </c>
      <c r="N2804" s="22"/>
      <c r="O2804" s="22">
        <v>6.47</v>
      </c>
      <c r="P2804" s="22"/>
      <c r="Q2804" s="22"/>
      <c r="R2804" s="22"/>
    </row>
    <row r="2805" spans="1:18" x14ac:dyDescent="0.2">
      <c r="A2805" s="167" t="s">
        <v>44</v>
      </c>
      <c r="B2805" s="168">
        <f t="shared" si="44"/>
        <v>39684</v>
      </c>
      <c r="C2805" s="42">
        <v>7.9808663117717957</v>
      </c>
      <c r="E2805" s="42">
        <v>5.0004938271604935</v>
      </c>
      <c r="G2805" s="42">
        <v>6.9624115456238362</v>
      </c>
      <c r="I2805" s="22">
        <v>7.82</v>
      </c>
      <c r="J2805" s="287"/>
      <c r="K2805" s="22"/>
      <c r="L2805" s="22"/>
      <c r="M2805" s="22">
        <v>6.59</v>
      </c>
      <c r="N2805" s="22"/>
      <c r="O2805" s="22">
        <v>6.47</v>
      </c>
      <c r="P2805" s="22"/>
      <c r="Q2805" s="22"/>
      <c r="R2805" s="22"/>
    </row>
    <row r="2806" spans="1:18" x14ac:dyDescent="0.2">
      <c r="A2806" s="167" t="s">
        <v>45</v>
      </c>
      <c r="B2806" s="168">
        <f t="shared" si="44"/>
        <v>39685</v>
      </c>
      <c r="C2806" s="42">
        <v>7.9808663117717957</v>
      </c>
      <c r="E2806" s="42">
        <v>5.0004938271604935</v>
      </c>
      <c r="G2806" s="42">
        <v>6.9624115456238362</v>
      </c>
      <c r="I2806" s="22">
        <v>7.82</v>
      </c>
      <c r="J2806" s="287"/>
      <c r="K2806" s="22"/>
      <c r="L2806" s="22"/>
      <c r="M2806" s="22">
        <v>6.59</v>
      </c>
      <c r="N2806" s="22"/>
      <c r="O2806" s="22">
        <v>6.47</v>
      </c>
      <c r="P2806" s="22"/>
      <c r="Q2806" s="22"/>
      <c r="R2806" s="22"/>
    </row>
    <row r="2807" spans="1:18" x14ac:dyDescent="0.2">
      <c r="A2807" s="167" t="s">
        <v>46</v>
      </c>
      <c r="B2807" s="168">
        <f t="shared" si="44"/>
        <v>39686</v>
      </c>
      <c r="C2807" s="42">
        <v>7.6199784899978491</v>
      </c>
      <c r="E2807" s="79"/>
      <c r="G2807" s="42">
        <v>6.6027329331046305</v>
      </c>
      <c r="I2807" s="22">
        <v>7.44</v>
      </c>
      <c r="J2807" s="287"/>
      <c r="K2807" s="22"/>
      <c r="L2807" s="22"/>
      <c r="M2807" s="22">
        <v>6.35</v>
      </c>
      <c r="N2807" s="22"/>
      <c r="O2807" s="22">
        <v>6.36</v>
      </c>
      <c r="P2807" s="22"/>
      <c r="Q2807" s="22"/>
      <c r="R2807" s="22"/>
    </row>
    <row r="2808" spans="1:18" x14ac:dyDescent="0.2">
      <c r="A2808" s="167" t="s">
        <v>47</v>
      </c>
      <c r="B2808" s="168">
        <f t="shared" si="44"/>
        <v>39687</v>
      </c>
      <c r="C2808" s="42">
        <v>8.0189104098115465</v>
      </c>
      <c r="E2808" s="42">
        <v>4.95</v>
      </c>
      <c r="G2808" s="42">
        <v>7.0550817506959485</v>
      </c>
      <c r="I2808" s="22">
        <v>7.89</v>
      </c>
      <c r="J2808" s="287"/>
      <c r="K2808" s="22"/>
      <c r="L2808" s="22"/>
      <c r="M2808" s="22">
        <v>6.56</v>
      </c>
      <c r="N2808" s="22"/>
      <c r="O2808" s="22">
        <v>6.72</v>
      </c>
      <c r="P2808" s="22"/>
      <c r="Q2808" s="22"/>
      <c r="R2808" s="22"/>
    </row>
    <row r="2809" spans="1:18" x14ac:dyDescent="0.2">
      <c r="A2809" s="167" t="s">
        <v>49</v>
      </c>
      <c r="B2809" s="168">
        <f t="shared" si="44"/>
        <v>39688</v>
      </c>
      <c r="C2809" s="42">
        <v>8.5458704385870803</v>
      </c>
      <c r="E2809" s="42">
        <v>4.8499999999999996</v>
      </c>
      <c r="G2809" s="42">
        <v>7.1953427126146057</v>
      </c>
      <c r="I2809" s="22">
        <v>8.33</v>
      </c>
      <c r="J2809" s="287"/>
      <c r="K2809" s="22"/>
      <c r="L2809" s="22"/>
      <c r="M2809" s="22">
        <v>6.92</v>
      </c>
      <c r="N2809" s="22"/>
      <c r="O2809" s="22">
        <v>6.91</v>
      </c>
      <c r="P2809" s="22"/>
      <c r="Q2809" s="22"/>
      <c r="R2809" s="22"/>
    </row>
    <row r="2810" spans="1:18" x14ac:dyDescent="0.2">
      <c r="A2810" s="167" t="s">
        <v>50</v>
      </c>
      <c r="B2810" s="168">
        <f t="shared" si="44"/>
        <v>39689</v>
      </c>
      <c r="C2810" s="42">
        <v>8.3464389852748209</v>
      </c>
      <c r="E2810" s="83"/>
      <c r="G2810" s="42">
        <v>6.8840498314606737</v>
      </c>
      <c r="I2810" s="22">
        <v>8.39</v>
      </c>
      <c r="J2810" s="287"/>
      <c r="K2810" s="22"/>
      <c r="L2810" s="22"/>
      <c r="M2810" s="22">
        <v>6.86</v>
      </c>
      <c r="N2810" s="22"/>
      <c r="O2810" s="22">
        <v>6.67</v>
      </c>
      <c r="P2810" s="22"/>
      <c r="Q2810" s="22"/>
      <c r="R2810" s="22"/>
    </row>
    <row r="2811" spans="1:18" x14ac:dyDescent="0.2">
      <c r="A2811" s="167" t="s">
        <v>51</v>
      </c>
      <c r="B2811" s="168">
        <f t="shared" si="44"/>
        <v>39690</v>
      </c>
      <c r="C2811" s="42">
        <v>8.3464389852748209</v>
      </c>
      <c r="E2811" s="83"/>
      <c r="G2811" s="42">
        <v>6.8840498314606737</v>
      </c>
      <c r="I2811" s="22">
        <v>8.39</v>
      </c>
      <c r="J2811" s="287"/>
      <c r="K2811" s="22"/>
      <c r="L2811" s="22"/>
      <c r="M2811" s="22">
        <v>6.86</v>
      </c>
      <c r="N2811" s="22"/>
      <c r="O2811" s="22">
        <v>6.67</v>
      </c>
      <c r="P2811" s="22"/>
      <c r="Q2811" s="22"/>
      <c r="R2811" s="22"/>
    </row>
    <row r="2812" spans="1:18" x14ac:dyDescent="0.2">
      <c r="A2812" s="167">
        <v>39690</v>
      </c>
      <c r="B2812" s="168">
        <f t="shared" si="44"/>
        <v>39691</v>
      </c>
      <c r="C2812" s="42">
        <v>8.3464389852748209</v>
      </c>
      <c r="E2812" s="83"/>
      <c r="G2812" s="42">
        <v>6.8840498314606737</v>
      </c>
      <c r="I2812" s="22">
        <v>8.39</v>
      </c>
      <c r="J2812" s="287"/>
      <c r="K2812" s="22"/>
      <c r="L2812" s="22"/>
      <c r="M2812" s="22">
        <v>6.86</v>
      </c>
      <c r="N2812" s="22"/>
      <c r="O2812" s="22">
        <v>6.67</v>
      </c>
      <c r="P2812" s="22"/>
      <c r="Q2812" s="22"/>
      <c r="R2812" s="22"/>
    </row>
    <row r="2813" spans="1:18" s="263" customFormat="1" x14ac:dyDescent="0.2">
      <c r="A2813" s="168" t="s">
        <v>53</v>
      </c>
      <c r="B2813" s="513">
        <f t="shared" si="44"/>
        <v>39692</v>
      </c>
      <c r="C2813" s="511">
        <v>8.2034627002889415</v>
      </c>
      <c r="E2813" s="102">
        <v>3.9150234741784038</v>
      </c>
      <c r="G2813" s="102">
        <v>6.4024298139021774</v>
      </c>
      <c r="I2813" s="265">
        <v>7.75</v>
      </c>
      <c r="J2813" s="266"/>
      <c r="K2813" s="265"/>
      <c r="L2813" s="265"/>
      <c r="M2813" s="265">
        <v>6.24</v>
      </c>
      <c r="N2813" s="265"/>
      <c r="O2813" s="265">
        <v>6.2</v>
      </c>
      <c r="P2813" s="265"/>
      <c r="Q2813" s="265"/>
      <c r="R2813" s="265"/>
    </row>
    <row r="2814" spans="1:18" x14ac:dyDescent="0.2">
      <c r="A2814" s="167" t="s">
        <v>54</v>
      </c>
      <c r="B2814" s="168">
        <f t="shared" si="44"/>
        <v>39693</v>
      </c>
      <c r="C2814" s="42">
        <v>8.2034627002889415</v>
      </c>
      <c r="E2814" s="42">
        <v>3.9150234741784038</v>
      </c>
      <c r="G2814" s="42">
        <v>6.4024298139021774</v>
      </c>
      <c r="I2814" s="22">
        <v>7.75</v>
      </c>
      <c r="J2814" s="287"/>
      <c r="K2814" s="22"/>
      <c r="L2814" s="22"/>
      <c r="M2814" s="22">
        <v>6.24</v>
      </c>
      <c r="N2814" s="22"/>
      <c r="O2814" s="22">
        <v>6.2</v>
      </c>
      <c r="P2814" s="22"/>
      <c r="Q2814" s="22"/>
      <c r="R2814" s="22"/>
    </row>
    <row r="2815" spans="1:18" x14ac:dyDescent="0.2">
      <c r="A2815" s="167" t="s">
        <v>55</v>
      </c>
      <c r="B2815" s="168">
        <f t="shared" si="44"/>
        <v>39694</v>
      </c>
      <c r="E2815" s="42">
        <v>0.85021824029405013</v>
      </c>
      <c r="G2815" s="42">
        <v>6.1060760624316037</v>
      </c>
      <c r="I2815" s="22">
        <v>7.11</v>
      </c>
      <c r="J2815" s="287"/>
      <c r="K2815" s="22"/>
      <c r="L2815" s="22"/>
      <c r="M2815" s="22">
        <v>5.78</v>
      </c>
      <c r="N2815" s="22"/>
      <c r="O2815" s="22">
        <v>5.21</v>
      </c>
      <c r="P2815" s="22"/>
      <c r="Q2815" s="22"/>
      <c r="R2815" s="22"/>
    </row>
    <row r="2816" spans="1:18" x14ac:dyDescent="0.2">
      <c r="A2816" s="167">
        <v>39694</v>
      </c>
      <c r="B2816" s="168">
        <f t="shared" si="44"/>
        <v>39695</v>
      </c>
      <c r="C2816" s="42">
        <v>7.2313477537437603</v>
      </c>
      <c r="E2816" s="42">
        <v>2.2476466300058635</v>
      </c>
      <c r="G2816" s="42">
        <v>5.8067965705946731</v>
      </c>
      <c r="I2816" s="22">
        <v>7.04</v>
      </c>
      <c r="J2816" s="287"/>
      <c r="K2816" s="22"/>
      <c r="L2816" s="22"/>
      <c r="M2816" s="22"/>
      <c r="N2816" s="22"/>
      <c r="O2816" s="22"/>
      <c r="P2816" s="22"/>
      <c r="Q2816" s="22"/>
      <c r="R2816" s="22"/>
    </row>
    <row r="2817" spans="1:18" x14ac:dyDescent="0.2">
      <c r="A2817" s="167">
        <v>39695</v>
      </c>
      <c r="B2817" s="168">
        <f t="shared" si="44"/>
        <v>39696</v>
      </c>
      <c r="C2817" s="42">
        <v>7.2376380416808122</v>
      </c>
      <c r="E2817" s="42">
        <v>3.9806207987346776</v>
      </c>
      <c r="G2817" s="42">
        <v>5.79418079555938</v>
      </c>
      <c r="I2817" s="22"/>
      <c r="J2817" s="287"/>
      <c r="K2817" s="22"/>
      <c r="L2817" s="22"/>
      <c r="M2817" s="22"/>
      <c r="N2817" s="22"/>
      <c r="O2817" s="22"/>
      <c r="P2817" s="22"/>
      <c r="Q2817" s="22"/>
      <c r="R2817" s="22"/>
    </row>
    <row r="2818" spans="1:18" x14ac:dyDescent="0.2">
      <c r="A2818" s="167">
        <v>39696</v>
      </c>
      <c r="B2818" s="168">
        <f t="shared" si="44"/>
        <v>39697</v>
      </c>
      <c r="C2818" s="42">
        <v>7.3953670886075953</v>
      </c>
      <c r="E2818" s="42">
        <v>3.9541269841269839</v>
      </c>
      <c r="G2818" s="42">
        <v>6.1022100799780477</v>
      </c>
      <c r="I2818" s="22"/>
      <c r="J2818" s="287"/>
      <c r="K2818" s="22"/>
      <c r="L2818" s="22"/>
      <c r="M2818" s="22"/>
      <c r="N2818" s="22"/>
      <c r="O2818" s="22"/>
      <c r="P2818" s="22"/>
      <c r="Q2818" s="22"/>
      <c r="R2818" s="22"/>
    </row>
    <row r="2819" spans="1:18" x14ac:dyDescent="0.2">
      <c r="A2819" s="167">
        <v>39697</v>
      </c>
      <c r="B2819" s="168">
        <f t="shared" si="44"/>
        <v>39698</v>
      </c>
      <c r="C2819" s="42">
        <v>7.3953670886075953</v>
      </c>
      <c r="E2819" s="42">
        <v>3.9541269841269839</v>
      </c>
      <c r="G2819" s="42">
        <v>6.1022100799780477</v>
      </c>
      <c r="I2819" s="22"/>
      <c r="J2819" s="287"/>
      <c r="K2819" s="22"/>
      <c r="L2819" s="22"/>
      <c r="M2819" s="22"/>
      <c r="N2819" s="22"/>
      <c r="O2819" s="22"/>
      <c r="P2819" s="22"/>
      <c r="Q2819" s="22"/>
      <c r="R2819" s="22"/>
    </row>
    <row r="2820" spans="1:18" x14ac:dyDescent="0.2">
      <c r="A2820" s="167">
        <v>39698</v>
      </c>
      <c r="B2820" s="168">
        <f t="shared" si="44"/>
        <v>39699</v>
      </c>
      <c r="C2820" s="42">
        <v>7.3953670886075953</v>
      </c>
      <c r="E2820" s="42">
        <v>3.9541269841269839</v>
      </c>
      <c r="G2820" s="42">
        <v>6.1022100799780477</v>
      </c>
      <c r="I2820" s="22"/>
      <c r="J2820" s="287"/>
      <c r="K2820" s="22"/>
      <c r="L2820" s="22"/>
      <c r="M2820" s="22"/>
      <c r="N2820" s="22"/>
      <c r="O2820" s="22"/>
      <c r="P2820" s="22"/>
      <c r="Q2820" s="22"/>
      <c r="R2820" s="22"/>
    </row>
    <row r="2821" spans="1:18" x14ac:dyDescent="0.2">
      <c r="A2821" s="167">
        <v>39699</v>
      </c>
      <c r="B2821" s="168">
        <f t="shared" si="44"/>
        <v>39700</v>
      </c>
      <c r="C2821" s="42">
        <v>7.6930316992259495</v>
      </c>
      <c r="E2821" s="42">
        <v>5.3</v>
      </c>
      <c r="G2821" s="42">
        <v>6.1662289908944334</v>
      </c>
      <c r="I2821" s="22"/>
      <c r="J2821" s="287"/>
      <c r="K2821" s="22"/>
      <c r="L2821" s="22"/>
      <c r="M2821" s="22"/>
      <c r="N2821" s="22"/>
      <c r="O2821" s="22"/>
      <c r="P2821" s="22"/>
      <c r="Q2821" s="22"/>
      <c r="R2821" s="22"/>
    </row>
    <row r="2822" spans="1:18" x14ac:dyDescent="0.2">
      <c r="A2822" s="167">
        <v>39700</v>
      </c>
      <c r="B2822" s="168">
        <f t="shared" si="44"/>
        <v>39701</v>
      </c>
      <c r="C2822" s="42">
        <v>7.2900585077092508</v>
      </c>
      <c r="E2822" s="42">
        <v>4.6087719298245613</v>
      </c>
      <c r="G2822" s="42">
        <v>5.8780742873416685</v>
      </c>
      <c r="I2822" s="22"/>
      <c r="J2822" s="287"/>
      <c r="K2822" s="22"/>
      <c r="L2822" s="22"/>
      <c r="M2822" s="22"/>
      <c r="N2822" s="22"/>
      <c r="O2822" s="22"/>
      <c r="P2822" s="22"/>
      <c r="Q2822" s="22"/>
      <c r="R2822" s="22"/>
    </row>
    <row r="2823" spans="1:18" x14ac:dyDescent="0.2">
      <c r="A2823" s="167">
        <v>39701</v>
      </c>
      <c r="B2823" s="168">
        <f t="shared" si="44"/>
        <v>39702</v>
      </c>
      <c r="C2823" s="42">
        <v>7.6584383402557359</v>
      </c>
      <c r="E2823" s="42">
        <v>5.05</v>
      </c>
      <c r="G2823" s="42">
        <v>6.133761650781012</v>
      </c>
      <c r="I2823" s="22"/>
      <c r="J2823" s="287"/>
      <c r="K2823" s="22"/>
      <c r="L2823" s="22"/>
      <c r="M2823" s="22"/>
      <c r="N2823" s="22"/>
      <c r="O2823" s="22"/>
      <c r="P2823" s="22"/>
      <c r="Q2823" s="22"/>
      <c r="R2823" s="22"/>
    </row>
    <row r="2824" spans="1:18" x14ac:dyDescent="0.2">
      <c r="A2824" s="167">
        <v>39702</v>
      </c>
      <c r="B2824" s="168">
        <f t="shared" si="44"/>
        <v>39703</v>
      </c>
      <c r="C2824" s="42">
        <v>7.767998427747254</v>
      </c>
      <c r="E2824" s="42">
        <v>3.84</v>
      </c>
      <c r="G2824" s="42">
        <v>6.0065072782008153</v>
      </c>
      <c r="I2824" s="22"/>
      <c r="J2824" s="287"/>
      <c r="K2824" s="22"/>
      <c r="L2824" s="22"/>
      <c r="M2824" s="22"/>
      <c r="N2824" s="22"/>
      <c r="O2824" s="22"/>
      <c r="P2824" s="22"/>
      <c r="Q2824" s="22"/>
      <c r="R2824" s="22"/>
    </row>
    <row r="2825" spans="1:18" x14ac:dyDescent="0.2">
      <c r="A2825" s="167">
        <v>39703</v>
      </c>
      <c r="B2825" s="168">
        <f t="shared" si="44"/>
        <v>39704</v>
      </c>
      <c r="C2825" s="42">
        <v>8.0559208103130757</v>
      </c>
      <c r="E2825" s="42">
        <v>2.9755813953488373</v>
      </c>
      <c r="G2825" s="42">
        <v>5.8605306673871924</v>
      </c>
      <c r="I2825" s="22"/>
      <c r="J2825" s="287"/>
      <c r="K2825" s="22"/>
      <c r="L2825" s="22"/>
      <c r="M2825" s="22"/>
      <c r="N2825" s="22"/>
      <c r="O2825" s="22"/>
      <c r="P2825" s="22"/>
      <c r="Q2825" s="22"/>
      <c r="R2825" s="22"/>
    </row>
    <row r="2826" spans="1:18" x14ac:dyDescent="0.2">
      <c r="A2826" s="167">
        <v>39704</v>
      </c>
      <c r="B2826" s="168">
        <f t="shared" si="44"/>
        <v>39705</v>
      </c>
      <c r="C2826" s="42">
        <v>8.0559208103130757</v>
      </c>
      <c r="E2826" s="42">
        <v>2.9755813953488373</v>
      </c>
      <c r="G2826" s="42">
        <v>5.8605306673871924</v>
      </c>
      <c r="I2826" s="22"/>
      <c r="J2826" s="287"/>
      <c r="K2826" s="22"/>
      <c r="L2826" s="22"/>
      <c r="M2826" s="22"/>
      <c r="N2826" s="22"/>
      <c r="O2826" s="22"/>
      <c r="P2826" s="22"/>
      <c r="Q2826" s="22"/>
      <c r="R2826" s="22"/>
    </row>
    <row r="2827" spans="1:18" x14ac:dyDescent="0.2">
      <c r="A2827" s="167">
        <v>39705</v>
      </c>
      <c r="B2827" s="168">
        <f t="shared" si="44"/>
        <v>39706</v>
      </c>
      <c r="C2827" s="42">
        <v>8.0559208103130757</v>
      </c>
      <c r="E2827" s="42">
        <v>2.9755813953488373</v>
      </c>
      <c r="G2827" s="42">
        <v>5.8605306673871924</v>
      </c>
      <c r="I2827" s="22"/>
      <c r="J2827" s="287"/>
      <c r="K2827" s="22"/>
      <c r="L2827" s="22"/>
      <c r="M2827" s="22"/>
      <c r="N2827" s="22"/>
      <c r="O2827" s="22"/>
      <c r="P2827" s="22"/>
      <c r="Q2827" s="22"/>
      <c r="R2827" s="22"/>
    </row>
    <row r="2828" spans="1:18" x14ac:dyDescent="0.2">
      <c r="A2828" s="167">
        <v>39706</v>
      </c>
      <c r="B2828" s="168">
        <f t="shared" si="44"/>
        <v>39707</v>
      </c>
      <c r="C2828" s="42"/>
      <c r="E2828" s="42">
        <v>2.4249999999999998</v>
      </c>
      <c r="G2828" s="42">
        <v>5.7349041849148419</v>
      </c>
      <c r="I2828" s="22"/>
      <c r="J2828" s="287"/>
      <c r="K2828" s="22"/>
      <c r="L2828" s="22"/>
      <c r="M2828" s="22"/>
      <c r="N2828" s="22"/>
      <c r="O2828" s="22"/>
      <c r="P2828" s="22"/>
      <c r="Q2828" s="22"/>
      <c r="R2828" s="22"/>
    </row>
    <row r="2829" spans="1:18" x14ac:dyDescent="0.2">
      <c r="A2829" s="167">
        <v>39707</v>
      </c>
      <c r="B2829" s="168">
        <f t="shared" si="44"/>
        <v>39708</v>
      </c>
      <c r="C2829" s="42">
        <v>7.7187763466042156</v>
      </c>
      <c r="E2829" s="42">
        <v>3.5428160919540228</v>
      </c>
      <c r="G2829" s="42">
        <v>5.6724272471910107</v>
      </c>
      <c r="I2829" s="22"/>
      <c r="J2829" s="287"/>
      <c r="K2829" s="22"/>
      <c r="L2829" s="22"/>
      <c r="M2829" s="22"/>
      <c r="N2829" s="22"/>
      <c r="O2829" s="22"/>
      <c r="P2829" s="22"/>
      <c r="Q2829" s="22"/>
      <c r="R2829" s="22"/>
    </row>
    <row r="2830" spans="1:18" x14ac:dyDescent="0.2">
      <c r="A2830" s="167">
        <v>39708</v>
      </c>
      <c r="B2830" s="168">
        <f t="shared" si="44"/>
        <v>39709</v>
      </c>
      <c r="C2830" s="42">
        <v>7.818734296482412</v>
      </c>
      <c r="E2830" s="42">
        <v>3.4980967770895055</v>
      </c>
      <c r="G2830" s="42">
        <v>5.932561857529306</v>
      </c>
      <c r="I2830" s="22"/>
      <c r="J2830" s="287"/>
      <c r="K2830" s="22"/>
      <c r="L2830" s="22"/>
      <c r="M2830" s="22"/>
      <c r="N2830" s="22"/>
      <c r="O2830" s="22"/>
      <c r="P2830" s="22"/>
      <c r="Q2830" s="22"/>
      <c r="R2830" s="22"/>
    </row>
    <row r="2831" spans="1:18" x14ac:dyDescent="0.2">
      <c r="A2831" s="167">
        <v>39709</v>
      </c>
      <c r="B2831" s="168">
        <f t="shared" si="44"/>
        <v>39710</v>
      </c>
      <c r="C2831" s="42">
        <v>8.2270731987150061</v>
      </c>
      <c r="E2831" s="42">
        <v>4</v>
      </c>
      <c r="G2831" s="42">
        <v>6.1597790492957749</v>
      </c>
      <c r="I2831" s="22"/>
      <c r="J2831" s="287"/>
      <c r="K2831" s="22"/>
      <c r="L2831" s="22"/>
      <c r="M2831" s="22"/>
      <c r="N2831" s="22"/>
      <c r="O2831" s="22"/>
      <c r="P2831" s="22"/>
      <c r="Q2831" s="22"/>
      <c r="R2831" s="22"/>
    </row>
    <row r="2832" spans="1:18" x14ac:dyDescent="0.2">
      <c r="A2832" s="167">
        <v>39710</v>
      </c>
      <c r="B2832" s="168">
        <f t="shared" si="44"/>
        <v>39711</v>
      </c>
      <c r="C2832" s="42">
        <v>7.8300938006310226</v>
      </c>
      <c r="E2832" s="79"/>
      <c r="G2832" s="42">
        <v>5.8432330654420204</v>
      </c>
      <c r="I2832" s="22">
        <v>6.77</v>
      </c>
      <c r="J2832" s="287"/>
      <c r="K2832" s="22"/>
      <c r="L2832" s="22"/>
      <c r="M2832" s="22">
        <v>4.18</v>
      </c>
      <c r="N2832" s="22"/>
      <c r="O2832" s="22">
        <v>3.9</v>
      </c>
      <c r="P2832" s="22"/>
      <c r="Q2832" s="22"/>
      <c r="R2832" s="22"/>
    </row>
    <row r="2833" spans="1:18" x14ac:dyDescent="0.2">
      <c r="A2833" s="167">
        <v>39711</v>
      </c>
      <c r="B2833" s="168">
        <f t="shared" si="44"/>
        <v>39712</v>
      </c>
      <c r="C2833" s="42">
        <v>7.8300938006310226</v>
      </c>
      <c r="E2833" s="79"/>
      <c r="G2833" s="42">
        <v>5.8432330654420204</v>
      </c>
      <c r="I2833" s="22">
        <v>6.77</v>
      </c>
      <c r="J2833" s="287"/>
      <c r="K2833" s="22"/>
      <c r="L2833" s="22"/>
      <c r="M2833" s="22">
        <v>4.18</v>
      </c>
      <c r="N2833" s="22"/>
      <c r="O2833" s="22">
        <v>3.9</v>
      </c>
      <c r="P2833" s="22"/>
      <c r="Q2833" s="22"/>
      <c r="R2833" s="22"/>
    </row>
    <row r="2834" spans="1:18" x14ac:dyDescent="0.2">
      <c r="A2834" s="167">
        <v>39712</v>
      </c>
      <c r="B2834" s="168">
        <f t="shared" si="44"/>
        <v>39713</v>
      </c>
      <c r="C2834" s="42">
        <v>7.8300938006310226</v>
      </c>
      <c r="E2834" s="79"/>
      <c r="G2834" s="42">
        <v>5.8432330654420204</v>
      </c>
      <c r="I2834" s="22">
        <v>6.77</v>
      </c>
      <c r="J2834" s="287"/>
      <c r="K2834" s="22"/>
      <c r="L2834" s="22"/>
      <c r="M2834" s="22">
        <v>4.18</v>
      </c>
      <c r="N2834" s="22"/>
      <c r="O2834" s="22">
        <v>3.9</v>
      </c>
      <c r="P2834" s="22"/>
      <c r="Q2834" s="22"/>
      <c r="R2834" s="22"/>
    </row>
    <row r="2835" spans="1:18" x14ac:dyDescent="0.2">
      <c r="A2835" s="167">
        <v>39713</v>
      </c>
      <c r="B2835" s="168">
        <f t="shared" si="44"/>
        <v>39714</v>
      </c>
      <c r="C2835" s="42">
        <v>7.684250408496732</v>
      </c>
      <c r="E2835" s="79"/>
      <c r="G2835" s="42">
        <v>5.6554504504504504</v>
      </c>
      <c r="I2835" s="22">
        <v>6.72</v>
      </c>
      <c r="J2835" s="287"/>
      <c r="K2835" s="22"/>
      <c r="L2835" s="22"/>
      <c r="M2835" s="22">
        <v>4.17</v>
      </c>
      <c r="N2835" s="22"/>
      <c r="O2835" s="22">
        <v>4.21</v>
      </c>
      <c r="P2835" s="22"/>
      <c r="Q2835" s="22"/>
      <c r="R2835" s="22"/>
    </row>
    <row r="2836" spans="1:18" x14ac:dyDescent="0.2">
      <c r="A2836" s="167">
        <v>39714</v>
      </c>
      <c r="B2836" s="168">
        <f t="shared" si="44"/>
        <v>39715</v>
      </c>
      <c r="C2836" s="42">
        <v>7.8473256143667296</v>
      </c>
      <c r="E2836" s="42">
        <v>3.6549999999999998</v>
      </c>
      <c r="G2836" s="42">
        <v>6.0076495978552273</v>
      </c>
      <c r="I2836" s="22">
        <v>7.02</v>
      </c>
      <c r="J2836" s="287"/>
      <c r="K2836" s="22"/>
      <c r="L2836" s="22"/>
      <c r="M2836" s="22">
        <v>4.6100000000000003</v>
      </c>
      <c r="N2836" s="22"/>
      <c r="O2836" s="22">
        <v>4.79</v>
      </c>
      <c r="P2836" s="22"/>
      <c r="Q2836" s="22"/>
      <c r="R2836" s="22"/>
    </row>
    <row r="2837" spans="1:18" x14ac:dyDescent="0.2">
      <c r="A2837" s="167">
        <v>39715</v>
      </c>
      <c r="B2837" s="168">
        <f t="shared" si="44"/>
        <v>39716</v>
      </c>
      <c r="C2837" s="42">
        <v>8.1346366326866164</v>
      </c>
      <c r="E2837" s="79"/>
      <c r="G2837" s="42">
        <v>5.9831806502160934</v>
      </c>
      <c r="I2837" s="22">
        <v>7.51</v>
      </c>
      <c r="J2837" s="287"/>
      <c r="K2837" s="22"/>
      <c r="L2837" s="22"/>
      <c r="M2837" s="22">
        <v>5.29</v>
      </c>
      <c r="N2837" s="22"/>
      <c r="O2837" s="22">
        <v>5.18</v>
      </c>
      <c r="P2837" s="22"/>
      <c r="Q2837" s="22"/>
      <c r="R2837" s="22"/>
    </row>
    <row r="2838" spans="1:18" x14ac:dyDescent="0.2">
      <c r="A2838" s="167">
        <v>39716</v>
      </c>
      <c r="B2838" s="168">
        <f t="shared" si="44"/>
        <v>39717</v>
      </c>
      <c r="C2838" s="42">
        <v>7.6247723684210529</v>
      </c>
      <c r="E2838" s="42">
        <v>3.8763636363636365</v>
      </c>
      <c r="G2838" s="42">
        <v>5.8081529689747278</v>
      </c>
      <c r="I2838" s="22">
        <v>7.11</v>
      </c>
      <c r="J2838" s="287"/>
      <c r="K2838" s="22"/>
      <c r="L2838" s="22"/>
      <c r="M2838" s="22">
        <v>4.93</v>
      </c>
      <c r="N2838" s="22"/>
      <c r="O2838" s="22">
        <v>4.5199999999999996</v>
      </c>
      <c r="P2838" s="22"/>
      <c r="Q2838" s="22"/>
      <c r="R2838" s="22"/>
    </row>
    <row r="2839" spans="1:18" x14ac:dyDescent="0.2">
      <c r="A2839" s="167">
        <v>39717</v>
      </c>
      <c r="B2839" s="168">
        <f t="shared" si="44"/>
        <v>39718</v>
      </c>
      <c r="C2839" s="42">
        <v>7.3931338244321667</v>
      </c>
      <c r="E2839" s="79"/>
      <c r="G2839" s="42">
        <v>5.6363481549141392</v>
      </c>
      <c r="I2839" s="22">
        <v>6.73</v>
      </c>
      <c r="J2839" s="287"/>
      <c r="K2839" s="22"/>
      <c r="L2839" s="22"/>
      <c r="M2839" s="22">
        <v>3.29</v>
      </c>
      <c r="N2839" s="22"/>
      <c r="O2839" s="22">
        <v>3.44</v>
      </c>
      <c r="P2839" s="22"/>
      <c r="Q2839" s="22"/>
      <c r="R2839" s="22"/>
    </row>
    <row r="2840" spans="1:18" x14ac:dyDescent="0.2">
      <c r="A2840" s="167">
        <v>39718</v>
      </c>
      <c r="B2840" s="168">
        <f t="shared" si="44"/>
        <v>39719</v>
      </c>
      <c r="C2840" s="42">
        <v>7.3931338244321667</v>
      </c>
      <c r="E2840" s="79"/>
      <c r="G2840" s="42">
        <v>5.6363481549141392</v>
      </c>
      <c r="I2840" s="22">
        <v>6.73</v>
      </c>
      <c r="J2840" s="287"/>
      <c r="K2840" s="22"/>
      <c r="L2840" s="22"/>
      <c r="M2840" s="22">
        <v>3.29</v>
      </c>
      <c r="N2840" s="22"/>
      <c r="O2840" s="22">
        <v>3.44</v>
      </c>
      <c r="P2840" s="22"/>
      <c r="Q2840" s="22"/>
      <c r="R2840" s="22"/>
    </row>
    <row r="2841" spans="1:18" x14ac:dyDescent="0.2">
      <c r="A2841" s="167">
        <v>39719</v>
      </c>
      <c r="B2841" s="168">
        <f t="shared" ref="B2841:B2904" si="45">A2841+1</f>
        <v>39720</v>
      </c>
      <c r="C2841" s="42">
        <v>7.3931338244321667</v>
      </c>
      <c r="E2841" s="79"/>
      <c r="G2841" s="42">
        <v>5.6363481549141392</v>
      </c>
      <c r="I2841" s="22">
        <v>6.73</v>
      </c>
      <c r="J2841" s="287"/>
      <c r="K2841" s="22"/>
      <c r="L2841" s="22"/>
      <c r="M2841" s="22">
        <v>3.29</v>
      </c>
      <c r="N2841" s="22"/>
      <c r="O2841" s="22">
        <v>3.44</v>
      </c>
      <c r="P2841" s="22"/>
      <c r="Q2841" s="22"/>
      <c r="R2841" s="22"/>
    </row>
    <row r="2842" spans="1:18" x14ac:dyDescent="0.2">
      <c r="A2842" s="167">
        <v>39720</v>
      </c>
      <c r="B2842" s="168">
        <f t="shared" si="45"/>
        <v>39721</v>
      </c>
      <c r="C2842" s="42">
        <v>7.1019624580849072</v>
      </c>
      <c r="E2842" s="42">
        <v>3.7</v>
      </c>
      <c r="G2842" s="42">
        <v>5.579547262914418</v>
      </c>
      <c r="I2842" s="22">
        <v>6.69</v>
      </c>
      <c r="J2842" s="287"/>
      <c r="K2842" s="22"/>
      <c r="L2842" s="22"/>
      <c r="M2842" s="22">
        <v>4.29</v>
      </c>
      <c r="N2842" s="22"/>
      <c r="O2842" s="22">
        <v>3.97</v>
      </c>
      <c r="P2842" s="22"/>
      <c r="Q2842" s="22"/>
      <c r="R2842" s="22"/>
    </row>
    <row r="2843" spans="1:18" s="263" customFormat="1" x14ac:dyDescent="0.2">
      <c r="A2843" s="168">
        <v>39721</v>
      </c>
      <c r="B2843" s="513">
        <f t="shared" si="45"/>
        <v>39722</v>
      </c>
      <c r="C2843" s="511">
        <v>7.1691238365034398</v>
      </c>
      <c r="E2843" s="57"/>
      <c r="G2843" s="102">
        <v>5.758111111111111</v>
      </c>
      <c r="I2843" s="265">
        <v>6.77</v>
      </c>
      <c r="J2843" s="266"/>
      <c r="K2843" s="265"/>
      <c r="L2843" s="265"/>
      <c r="M2843" s="265">
        <v>3.86</v>
      </c>
      <c r="N2843" s="265"/>
      <c r="O2843" s="265">
        <v>3.93</v>
      </c>
      <c r="P2843" s="265"/>
      <c r="Q2843" s="265"/>
      <c r="R2843" s="265"/>
    </row>
    <row r="2844" spans="1:18" x14ac:dyDescent="0.2">
      <c r="A2844" s="167">
        <v>39722</v>
      </c>
      <c r="B2844" s="168">
        <f t="shared" si="45"/>
        <v>39723</v>
      </c>
      <c r="C2844" s="42">
        <v>7.4061662531017367</v>
      </c>
      <c r="E2844" s="42">
        <v>3.25</v>
      </c>
      <c r="G2844" s="42">
        <v>6.1273680523479594</v>
      </c>
      <c r="I2844" s="22">
        <v>7.07</v>
      </c>
      <c r="J2844" s="287"/>
      <c r="K2844" s="22"/>
      <c r="L2844" s="22"/>
      <c r="M2844" s="22">
        <v>4.0599999999999996</v>
      </c>
      <c r="N2844" s="22"/>
      <c r="O2844" s="22">
        <v>3.67</v>
      </c>
      <c r="P2844" s="22"/>
      <c r="Q2844" s="22"/>
      <c r="R2844" s="22"/>
    </row>
    <row r="2845" spans="1:18" x14ac:dyDescent="0.2">
      <c r="A2845" s="167">
        <v>39723</v>
      </c>
      <c r="B2845" s="168">
        <f t="shared" si="45"/>
        <v>39724</v>
      </c>
      <c r="C2845" s="42">
        <v>7.5713243357233235</v>
      </c>
      <c r="E2845" s="42">
        <v>2</v>
      </c>
      <c r="G2845" s="42">
        <v>6.290707741673736</v>
      </c>
      <c r="I2845" s="22">
        <v>7.37</v>
      </c>
      <c r="J2845" s="287"/>
      <c r="K2845" s="22"/>
      <c r="L2845" s="22"/>
      <c r="M2845" s="22">
        <v>4.26</v>
      </c>
      <c r="N2845" s="22"/>
      <c r="O2845" s="22">
        <v>2.4</v>
      </c>
      <c r="P2845" s="22"/>
      <c r="Q2845" s="22"/>
      <c r="R2845" s="22"/>
    </row>
    <row r="2846" spans="1:18" x14ac:dyDescent="0.2">
      <c r="A2846" s="167">
        <v>39724</v>
      </c>
      <c r="B2846" s="168">
        <f t="shared" si="45"/>
        <v>39725</v>
      </c>
      <c r="C2846" s="42">
        <v>7.1623251192368835</v>
      </c>
      <c r="E2846" s="79"/>
      <c r="G2846" s="42">
        <v>6.0415750463248923</v>
      </c>
      <c r="I2846" s="22">
        <v>6.7</v>
      </c>
      <c r="J2846" s="287"/>
      <c r="K2846" s="22"/>
      <c r="L2846" s="22"/>
      <c r="M2846" s="22">
        <v>3.29</v>
      </c>
      <c r="N2846" s="22"/>
      <c r="O2846" s="22">
        <v>2.11</v>
      </c>
      <c r="P2846" s="22"/>
      <c r="Q2846" s="22"/>
      <c r="R2846" s="22"/>
    </row>
    <row r="2847" spans="1:18" x14ac:dyDescent="0.2">
      <c r="A2847" s="167">
        <v>39725</v>
      </c>
      <c r="B2847" s="168">
        <f t="shared" si="45"/>
        <v>39726</v>
      </c>
      <c r="C2847" s="42">
        <v>7.1623251192368835</v>
      </c>
      <c r="E2847" s="79"/>
      <c r="G2847" s="42">
        <v>6.0415750463248923</v>
      </c>
      <c r="I2847" s="22">
        <v>6.7</v>
      </c>
      <c r="J2847" s="287"/>
      <c r="K2847" s="22"/>
      <c r="L2847" s="22"/>
      <c r="M2847" s="22">
        <v>3.29</v>
      </c>
      <c r="N2847" s="22"/>
      <c r="O2847" s="22">
        <v>2.11</v>
      </c>
      <c r="P2847" s="22"/>
      <c r="Q2847" s="22"/>
      <c r="R2847" s="22"/>
    </row>
    <row r="2848" spans="1:18" x14ac:dyDescent="0.2">
      <c r="A2848" s="167">
        <v>39726</v>
      </c>
      <c r="B2848" s="168">
        <f t="shared" si="45"/>
        <v>39727</v>
      </c>
      <c r="C2848" s="42">
        <v>7.1623251192368835</v>
      </c>
      <c r="E2848" s="79"/>
      <c r="G2848" s="42">
        <v>6.0415750463248923</v>
      </c>
      <c r="I2848" s="22">
        <v>6.7</v>
      </c>
      <c r="J2848" s="287"/>
      <c r="K2848" s="22"/>
      <c r="L2848" s="22"/>
      <c r="M2848" s="22">
        <v>3.29</v>
      </c>
      <c r="N2848" s="22"/>
      <c r="O2848" s="22">
        <v>2.11</v>
      </c>
      <c r="P2848" s="22"/>
      <c r="Q2848" s="22"/>
      <c r="R2848" s="22"/>
    </row>
    <row r="2849" spans="1:18" x14ac:dyDescent="0.2">
      <c r="A2849" s="167">
        <v>39727</v>
      </c>
      <c r="B2849" s="168">
        <f t="shared" si="45"/>
        <v>39728</v>
      </c>
      <c r="C2849" s="42">
        <v>6.8786664503569108</v>
      </c>
      <c r="E2849" s="42">
        <v>1.9232889089676981</v>
      </c>
      <c r="G2849" s="42">
        <v>5.9494265344079356</v>
      </c>
      <c r="I2849" s="22">
        <v>6.54</v>
      </c>
      <c r="J2849" s="287"/>
      <c r="K2849" s="22"/>
      <c r="L2849" s="22"/>
      <c r="M2849" s="22">
        <v>3.01</v>
      </c>
      <c r="N2849" s="22"/>
      <c r="O2849" s="22">
        <v>2.71</v>
      </c>
      <c r="P2849" s="22"/>
      <c r="Q2849" s="22"/>
      <c r="R2849" s="22"/>
    </row>
    <row r="2850" spans="1:18" x14ac:dyDescent="0.2">
      <c r="A2850" s="167">
        <v>39728</v>
      </c>
      <c r="B2850" s="167">
        <f t="shared" si="45"/>
        <v>39729</v>
      </c>
      <c r="C2850" s="42">
        <v>6.7459691081215745</v>
      </c>
      <c r="G2850" s="42">
        <v>5.3980033170391062</v>
      </c>
      <c r="I2850" s="22"/>
      <c r="J2850" s="287"/>
      <c r="K2850" s="22"/>
      <c r="L2850" s="22"/>
      <c r="M2850" s="22"/>
      <c r="N2850" s="22"/>
      <c r="O2850" s="22"/>
      <c r="P2850" s="22"/>
      <c r="Q2850" s="22"/>
      <c r="R2850" s="22"/>
    </row>
    <row r="2851" spans="1:18" x14ac:dyDescent="0.2">
      <c r="A2851" s="45" t="s">
        <v>1445</v>
      </c>
      <c r="B2851" s="167">
        <f t="shared" si="45"/>
        <v>39730</v>
      </c>
      <c r="C2851" s="42">
        <v>6.5919320913461537</v>
      </c>
      <c r="E2851" s="42">
        <v>2.7568181818181818</v>
      </c>
      <c r="G2851" s="42">
        <v>5.9673643564356436</v>
      </c>
      <c r="I2851" s="22"/>
      <c r="J2851" s="287"/>
      <c r="K2851" s="22"/>
      <c r="L2851" s="22"/>
      <c r="M2851" s="22"/>
      <c r="N2851" s="22"/>
      <c r="O2851" s="22"/>
      <c r="P2851" s="22"/>
      <c r="Q2851" s="22"/>
      <c r="R2851" s="22"/>
    </row>
    <row r="2852" spans="1:18" x14ac:dyDescent="0.2">
      <c r="A2852" s="45" t="s">
        <v>1446</v>
      </c>
      <c r="B2852" s="167">
        <f t="shared" si="45"/>
        <v>39731</v>
      </c>
      <c r="C2852" s="42">
        <v>6.6883670411985019</v>
      </c>
      <c r="E2852" s="42">
        <v>2.3684070796460177</v>
      </c>
      <c r="G2852" s="42">
        <v>5.6244138329764448</v>
      </c>
      <c r="I2852" s="22"/>
      <c r="J2852" s="287"/>
      <c r="K2852" s="22"/>
      <c r="L2852" s="22"/>
      <c r="M2852" s="22"/>
      <c r="N2852" s="22"/>
      <c r="O2852" s="22"/>
      <c r="P2852" s="22"/>
      <c r="Q2852" s="22"/>
      <c r="R2852" s="22"/>
    </row>
    <row r="2853" spans="1:18" x14ac:dyDescent="0.2">
      <c r="A2853" s="45" t="s">
        <v>1447</v>
      </c>
      <c r="B2853" s="167">
        <f t="shared" si="45"/>
        <v>39732</v>
      </c>
      <c r="C2853" s="42">
        <v>6.5118310196266158</v>
      </c>
      <c r="E2853" s="79"/>
      <c r="G2853" s="42">
        <v>5.4379364797507792</v>
      </c>
      <c r="I2853" s="22"/>
      <c r="J2853" s="287"/>
      <c r="K2853" s="22"/>
      <c r="L2853" s="22"/>
      <c r="M2853" s="22"/>
      <c r="N2853" s="22"/>
      <c r="O2853" s="22"/>
      <c r="P2853" s="22"/>
      <c r="Q2853" s="22"/>
      <c r="R2853" s="22"/>
    </row>
    <row r="2854" spans="1:18" x14ac:dyDescent="0.2">
      <c r="A2854" s="45" t="s">
        <v>1448</v>
      </c>
      <c r="B2854" s="167">
        <f t="shared" si="45"/>
        <v>39733</v>
      </c>
      <c r="C2854" s="42">
        <v>6.5118310196266158</v>
      </c>
      <c r="E2854" s="79"/>
      <c r="G2854" s="42">
        <v>5.4379364797507792</v>
      </c>
      <c r="I2854" s="22"/>
      <c r="J2854" s="287"/>
      <c r="K2854" s="22"/>
      <c r="L2854" s="22"/>
      <c r="M2854" s="22"/>
      <c r="N2854" s="22"/>
      <c r="O2854" s="22"/>
      <c r="P2854" s="22"/>
      <c r="Q2854" s="22"/>
      <c r="R2854" s="22"/>
    </row>
    <row r="2855" spans="1:18" x14ac:dyDescent="0.2">
      <c r="A2855" s="45" t="s">
        <v>1449</v>
      </c>
      <c r="B2855" s="167">
        <f t="shared" si="45"/>
        <v>39734</v>
      </c>
      <c r="C2855" s="42">
        <v>6.5118310196266158</v>
      </c>
      <c r="E2855" s="79"/>
      <c r="G2855" s="42">
        <v>5.4379364797507792</v>
      </c>
      <c r="I2855" s="22"/>
      <c r="J2855" s="287"/>
      <c r="K2855" s="22"/>
      <c r="L2855" s="22"/>
      <c r="M2855" s="22"/>
      <c r="N2855" s="22"/>
      <c r="O2855" s="22"/>
      <c r="P2855" s="22"/>
      <c r="Q2855" s="22"/>
      <c r="R2855" s="22"/>
    </row>
    <row r="2856" spans="1:18" x14ac:dyDescent="0.2">
      <c r="A2856" s="45" t="s">
        <v>1450</v>
      </c>
      <c r="B2856" s="167">
        <f t="shared" si="45"/>
        <v>39735</v>
      </c>
      <c r="C2856" s="42">
        <v>6.6126315363445034</v>
      </c>
      <c r="E2856" s="42">
        <v>2.5074074074074075</v>
      </c>
      <c r="G2856" s="42">
        <v>6.1190428571428575</v>
      </c>
      <c r="I2856" s="22"/>
      <c r="J2856" s="287"/>
      <c r="K2856" s="22"/>
      <c r="L2856" s="22"/>
      <c r="M2856" s="22"/>
      <c r="N2856" s="22"/>
      <c r="O2856" s="22"/>
      <c r="P2856" s="22"/>
      <c r="Q2856" s="22"/>
      <c r="R2856" s="22"/>
    </row>
    <row r="2857" spans="1:18" x14ac:dyDescent="0.2">
      <c r="A2857" s="45" t="s">
        <v>1451</v>
      </c>
      <c r="B2857" s="167">
        <f t="shared" si="45"/>
        <v>39736</v>
      </c>
      <c r="C2857" s="42">
        <v>6.7529258353708235</v>
      </c>
      <c r="E2857" s="79"/>
      <c r="G2857" s="42">
        <v>5.4831358974358979</v>
      </c>
      <c r="I2857" s="22"/>
      <c r="J2857" s="287"/>
      <c r="K2857" s="22"/>
      <c r="L2857" s="22"/>
      <c r="M2857" s="22"/>
      <c r="N2857" s="22"/>
      <c r="O2857" s="22"/>
      <c r="P2857" s="22"/>
      <c r="Q2857" s="22"/>
      <c r="R2857" s="22"/>
    </row>
    <row r="2858" spans="1:18" x14ac:dyDescent="0.2">
      <c r="A2858" s="45" t="s">
        <v>1452</v>
      </c>
      <c r="B2858" s="167">
        <f t="shared" si="45"/>
        <v>39737</v>
      </c>
      <c r="C2858" s="42">
        <v>6.65514238410596</v>
      </c>
      <c r="E2858" s="42">
        <v>3.8842105263157896</v>
      </c>
      <c r="G2858" s="42">
        <v>6.198809828810993</v>
      </c>
      <c r="I2858" s="22"/>
      <c r="J2858" s="287"/>
      <c r="K2858" s="22"/>
      <c r="L2858" s="22"/>
      <c r="M2858" s="22"/>
      <c r="N2858" s="22"/>
      <c r="O2858" s="22"/>
      <c r="P2858" s="22"/>
      <c r="Q2858" s="22"/>
      <c r="R2858" s="22"/>
    </row>
    <row r="2859" spans="1:18" x14ac:dyDescent="0.2">
      <c r="A2859" s="45" t="s">
        <v>1453</v>
      </c>
      <c r="B2859" s="167">
        <f t="shared" si="45"/>
        <v>39738</v>
      </c>
      <c r="C2859" s="42">
        <v>6.649006485849057</v>
      </c>
      <c r="E2859" s="42">
        <v>4.1248993288590601</v>
      </c>
      <c r="G2859" s="42">
        <v>6.4475351508916328</v>
      </c>
      <c r="I2859" s="22"/>
      <c r="J2859" s="287"/>
      <c r="K2859" s="22"/>
      <c r="L2859" s="22"/>
      <c r="M2859" s="22"/>
      <c r="N2859" s="22"/>
      <c r="O2859" s="22"/>
      <c r="P2859" s="22"/>
      <c r="Q2859" s="22"/>
      <c r="R2859" s="22"/>
    </row>
    <row r="2860" spans="1:18" x14ac:dyDescent="0.2">
      <c r="A2860" s="45" t="s">
        <v>1454</v>
      </c>
      <c r="B2860" s="167">
        <f t="shared" si="45"/>
        <v>39739</v>
      </c>
      <c r="C2860" s="42">
        <v>6.7550762476894644</v>
      </c>
      <c r="E2860" s="42">
        <v>3.0377910958904111</v>
      </c>
      <c r="G2860" s="42">
        <v>6.623890740740741</v>
      </c>
      <c r="I2860" s="22"/>
      <c r="J2860" s="287"/>
      <c r="K2860" s="22"/>
      <c r="L2860" s="22"/>
      <c r="M2860" s="22"/>
      <c r="N2860" s="22"/>
      <c r="O2860" s="22"/>
      <c r="P2860" s="22"/>
      <c r="Q2860" s="22"/>
      <c r="R2860" s="22"/>
    </row>
    <row r="2861" spans="1:18" x14ac:dyDescent="0.2">
      <c r="A2861" s="45" t="s">
        <v>1455</v>
      </c>
      <c r="B2861" s="167">
        <f t="shared" si="45"/>
        <v>39740</v>
      </c>
      <c r="C2861" s="42">
        <v>6.7550762476894644</v>
      </c>
      <c r="E2861" s="42">
        <v>3.0377910958904111</v>
      </c>
      <c r="G2861" s="42">
        <v>6.623890740740741</v>
      </c>
      <c r="I2861" s="22"/>
      <c r="J2861" s="287"/>
      <c r="K2861" s="22"/>
      <c r="L2861" s="22"/>
      <c r="M2861" s="22"/>
      <c r="N2861" s="22"/>
      <c r="O2861" s="22"/>
      <c r="P2861" s="22"/>
      <c r="Q2861" s="22"/>
      <c r="R2861" s="22"/>
    </row>
    <row r="2862" spans="1:18" x14ac:dyDescent="0.2">
      <c r="A2862" s="45" t="s">
        <v>1456</v>
      </c>
      <c r="B2862" s="167">
        <f t="shared" si="45"/>
        <v>39741</v>
      </c>
      <c r="C2862" s="42">
        <v>6.7550762476894644</v>
      </c>
      <c r="E2862" s="42">
        <v>3.0377910958904111</v>
      </c>
      <c r="G2862" s="42">
        <v>6.623890740740741</v>
      </c>
      <c r="I2862" s="22">
        <v>6.36</v>
      </c>
      <c r="J2862" s="287"/>
      <c r="K2862" s="22"/>
      <c r="L2862" s="22"/>
      <c r="M2862" s="22">
        <v>2.86</v>
      </c>
      <c r="N2862" s="22"/>
      <c r="O2862" s="22">
        <v>3.16</v>
      </c>
      <c r="P2862" s="22"/>
      <c r="Q2862" s="22"/>
      <c r="R2862" s="22"/>
    </row>
    <row r="2863" spans="1:18" x14ac:dyDescent="0.2">
      <c r="A2863" s="45" t="s">
        <v>1457</v>
      </c>
      <c r="B2863" s="167">
        <f t="shared" si="45"/>
        <v>39742</v>
      </c>
      <c r="C2863" s="42">
        <v>6.9766770833333336</v>
      </c>
      <c r="E2863" s="42">
        <v>4.181383480572948</v>
      </c>
      <c r="G2863" s="42">
        <v>6.0251846963562752</v>
      </c>
      <c r="I2863" s="22">
        <v>6.62</v>
      </c>
      <c r="J2863" s="287"/>
      <c r="K2863" s="22"/>
      <c r="L2863" s="22"/>
      <c r="M2863" s="22">
        <v>4.07</v>
      </c>
      <c r="N2863" s="22"/>
      <c r="O2863" s="22">
        <v>4.1100000000000003</v>
      </c>
      <c r="P2863" s="22"/>
      <c r="Q2863" s="22"/>
    </row>
    <row r="2864" spans="1:18" x14ac:dyDescent="0.2">
      <c r="A2864" s="45" t="s">
        <v>1458</v>
      </c>
      <c r="B2864" s="167">
        <f t="shared" si="45"/>
        <v>39743</v>
      </c>
      <c r="C2864" s="42">
        <v>6.7582389059447392</v>
      </c>
      <c r="E2864" s="42">
        <v>4.1923076923076925</v>
      </c>
      <c r="G2864" s="42">
        <v>5.9920841966966965</v>
      </c>
      <c r="I2864" s="22">
        <v>6.38</v>
      </c>
      <c r="J2864" s="287"/>
      <c r="K2864" s="22"/>
      <c r="L2864" s="22"/>
      <c r="M2864" s="22">
        <v>4.16</v>
      </c>
      <c r="N2864" s="22"/>
      <c r="O2864" s="22">
        <v>4.12</v>
      </c>
      <c r="P2864" s="22"/>
      <c r="Q2864" s="22"/>
    </row>
    <row r="2865" spans="1:17" x14ac:dyDescent="0.2">
      <c r="A2865" s="45" t="s">
        <v>1459</v>
      </c>
      <c r="B2865" s="167">
        <f t="shared" si="45"/>
        <v>39744</v>
      </c>
      <c r="C2865" s="42">
        <v>6.9412009042102287</v>
      </c>
      <c r="E2865" s="42">
        <v>4.093992452623807</v>
      </c>
      <c r="G2865" s="42">
        <v>6.2053522277580075</v>
      </c>
      <c r="I2865" s="22">
        <v>6.58</v>
      </c>
      <c r="J2865" s="287"/>
      <c r="K2865" s="22"/>
      <c r="L2865" s="22"/>
      <c r="M2865" s="22">
        <v>4.3499999999999996</v>
      </c>
      <c r="N2865" s="22"/>
      <c r="O2865" s="22">
        <v>4.1500000000000004</v>
      </c>
      <c r="P2865" s="22"/>
      <c r="Q2865" s="22"/>
    </row>
    <row r="2866" spans="1:17" x14ac:dyDescent="0.2">
      <c r="A2866" s="45" t="s">
        <v>1460</v>
      </c>
      <c r="B2866" s="167">
        <f t="shared" si="45"/>
        <v>39745</v>
      </c>
      <c r="C2866" s="42">
        <v>6.7536112266112269</v>
      </c>
      <c r="E2866" s="42">
        <v>3.65</v>
      </c>
      <c r="G2866" s="42">
        <v>7.1455555555555552</v>
      </c>
      <c r="I2866" s="22">
        <v>6.39</v>
      </c>
      <c r="J2866" s="287"/>
      <c r="K2866" s="22"/>
      <c r="L2866" s="22"/>
      <c r="M2866" s="22">
        <v>3.96</v>
      </c>
      <c r="N2866" s="22"/>
      <c r="O2866" s="22">
        <v>3.75</v>
      </c>
      <c r="P2866" s="22"/>
      <c r="Q2866" s="22"/>
    </row>
    <row r="2867" spans="1:17" x14ac:dyDescent="0.2">
      <c r="A2867" s="45" t="s">
        <v>1461</v>
      </c>
      <c r="B2867" s="167">
        <f t="shared" si="45"/>
        <v>39746</v>
      </c>
      <c r="C2867" s="42">
        <v>6.2976602791231571</v>
      </c>
      <c r="E2867" s="42">
        <v>3.08611289746338</v>
      </c>
      <c r="G2867" s="42">
        <v>5.4467400000000001</v>
      </c>
      <c r="I2867" s="22">
        <v>5.92</v>
      </c>
      <c r="J2867" s="287"/>
      <c r="K2867" s="22"/>
      <c r="L2867" s="22"/>
      <c r="M2867" s="22">
        <v>2.93</v>
      </c>
      <c r="N2867" s="22"/>
      <c r="O2867" s="22">
        <v>3.17</v>
      </c>
      <c r="P2867" s="22"/>
      <c r="Q2867" s="22"/>
    </row>
    <row r="2868" spans="1:17" x14ac:dyDescent="0.2">
      <c r="A2868" s="45" t="s">
        <v>1462</v>
      </c>
      <c r="B2868" s="167">
        <f t="shared" si="45"/>
        <v>39747</v>
      </c>
      <c r="C2868" s="42">
        <v>6.2976602791231571</v>
      </c>
      <c r="E2868" s="42">
        <v>3.08611289746338</v>
      </c>
      <c r="G2868" s="42">
        <v>5.4467400000000001</v>
      </c>
      <c r="I2868" s="22">
        <v>5.92</v>
      </c>
      <c r="J2868" s="287"/>
      <c r="K2868" s="22"/>
      <c r="L2868" s="22"/>
      <c r="M2868" s="22">
        <v>2.93</v>
      </c>
      <c r="N2868" s="22"/>
      <c r="O2868" s="22">
        <v>3.17</v>
      </c>
      <c r="P2868" s="22"/>
      <c r="Q2868" s="22"/>
    </row>
    <row r="2869" spans="1:17" x14ac:dyDescent="0.2">
      <c r="A2869" s="45" t="s">
        <v>1463</v>
      </c>
      <c r="B2869" s="167">
        <f t="shared" si="45"/>
        <v>39748</v>
      </c>
      <c r="C2869" s="42">
        <v>6.2976602791231571</v>
      </c>
      <c r="E2869" s="42">
        <v>3.08611289746338</v>
      </c>
      <c r="G2869" s="42">
        <v>5.4467400000000001</v>
      </c>
      <c r="I2869" s="22">
        <v>5.92</v>
      </c>
      <c r="J2869" s="287"/>
      <c r="K2869" s="22"/>
      <c r="L2869" s="22"/>
      <c r="M2869" s="22">
        <v>2.93</v>
      </c>
      <c r="N2869" s="22"/>
      <c r="O2869" s="22">
        <v>3.17</v>
      </c>
      <c r="P2869" s="22"/>
      <c r="Q2869" s="22"/>
    </row>
    <row r="2870" spans="1:17" x14ac:dyDescent="0.2">
      <c r="A2870" s="45" t="s">
        <v>1464</v>
      </c>
      <c r="B2870" s="167">
        <f t="shared" si="45"/>
        <v>39749</v>
      </c>
      <c r="C2870" s="42">
        <v>6.2802868594781511</v>
      </c>
      <c r="E2870" s="42">
        <v>3</v>
      </c>
      <c r="G2870" s="42">
        <v>6.7795078988941544</v>
      </c>
      <c r="I2870" s="22">
        <v>5.82</v>
      </c>
      <c r="J2870" s="287"/>
      <c r="K2870" s="22"/>
      <c r="L2870" s="22"/>
      <c r="M2870" s="22">
        <v>2.92</v>
      </c>
      <c r="N2870" s="22"/>
      <c r="O2870" s="22">
        <v>3.35</v>
      </c>
      <c r="P2870" s="22"/>
      <c r="Q2870" s="22"/>
    </row>
    <row r="2871" spans="1:17" x14ac:dyDescent="0.2">
      <c r="A2871" s="45" t="s">
        <v>1465</v>
      </c>
      <c r="B2871" s="167">
        <f t="shared" si="45"/>
        <v>39750</v>
      </c>
      <c r="C2871" s="42">
        <v>6.3978464856043828</v>
      </c>
      <c r="E2871" s="42">
        <v>3.226509433962264</v>
      </c>
      <c r="G2871" s="42">
        <v>5.6190249085403847</v>
      </c>
      <c r="I2871" s="22">
        <v>5.89</v>
      </c>
      <c r="J2871" s="287"/>
      <c r="K2871" s="22"/>
      <c r="L2871" s="22"/>
      <c r="M2871" s="22">
        <v>3.29</v>
      </c>
      <c r="N2871" s="22"/>
      <c r="O2871" s="22">
        <v>3.38</v>
      </c>
      <c r="P2871" s="22"/>
      <c r="Q2871" s="22"/>
    </row>
    <row r="2872" spans="1:17" x14ac:dyDescent="0.2">
      <c r="A2872" s="45" t="s">
        <v>1466</v>
      </c>
      <c r="B2872" s="167">
        <f t="shared" si="45"/>
        <v>39751</v>
      </c>
      <c r="C2872" s="42">
        <v>6.5851728613942884</v>
      </c>
      <c r="E2872" s="42">
        <v>3.55</v>
      </c>
      <c r="G2872" s="42">
        <v>6.8157009218596887</v>
      </c>
      <c r="I2872" s="22">
        <v>5.95</v>
      </c>
      <c r="J2872" s="287"/>
      <c r="K2872" s="22"/>
      <c r="L2872" s="22"/>
      <c r="M2872" s="22">
        <v>3.5</v>
      </c>
      <c r="N2872" s="22"/>
      <c r="O2872" s="22">
        <v>3.66</v>
      </c>
      <c r="P2872" s="22"/>
      <c r="Q2872" s="22"/>
    </row>
    <row r="2873" spans="1:17" x14ac:dyDescent="0.2">
      <c r="A2873" s="45" t="s">
        <v>1467</v>
      </c>
      <c r="B2873" s="167">
        <f t="shared" si="45"/>
        <v>39752</v>
      </c>
      <c r="C2873" s="42">
        <v>6.7522566515249833</v>
      </c>
      <c r="E2873" s="42">
        <v>3.3597222222222221</v>
      </c>
      <c r="G2873" s="42">
        <v>6.6087889273356399</v>
      </c>
      <c r="I2873" s="22">
        <v>6.16</v>
      </c>
      <c r="J2873" s="287"/>
      <c r="K2873" s="22"/>
      <c r="L2873" s="22"/>
      <c r="M2873" s="22">
        <v>3.61</v>
      </c>
      <c r="N2873" s="22"/>
      <c r="O2873" s="22">
        <v>3.6</v>
      </c>
      <c r="P2873" s="22"/>
      <c r="Q2873" s="22"/>
    </row>
    <row r="2874" spans="1:17" s="263" customFormat="1" x14ac:dyDescent="0.2">
      <c r="A2874" s="253" t="s">
        <v>1468</v>
      </c>
      <c r="B2874" s="513">
        <f t="shared" si="45"/>
        <v>39753</v>
      </c>
      <c r="C2874" s="511">
        <v>6.1812487800117122</v>
      </c>
      <c r="E2874" s="102">
        <v>1.6</v>
      </c>
      <c r="G2874" s="102">
        <v>6.161660839160839</v>
      </c>
      <c r="I2874" s="265">
        <v>5.7</v>
      </c>
      <c r="J2874" s="266"/>
      <c r="K2874" s="265"/>
      <c r="L2874" s="265"/>
      <c r="M2874" s="265">
        <v>2.38</v>
      </c>
      <c r="N2874" s="265"/>
      <c r="O2874" s="265">
        <v>1.86</v>
      </c>
      <c r="P2874" s="265"/>
      <c r="Q2874" s="265"/>
    </row>
    <row r="2875" spans="1:17" x14ac:dyDescent="0.2">
      <c r="A2875" s="190" t="s">
        <v>603</v>
      </c>
      <c r="B2875" s="167">
        <f t="shared" si="45"/>
        <v>39754</v>
      </c>
      <c r="C2875" s="189">
        <v>6.1812487800117122</v>
      </c>
      <c r="D2875" s="155"/>
      <c r="E2875" s="189">
        <v>1.6</v>
      </c>
      <c r="F2875" s="155"/>
      <c r="G2875" s="189">
        <v>6.161660839160839</v>
      </c>
      <c r="I2875" s="22">
        <v>5.7</v>
      </c>
      <c r="J2875" s="287"/>
      <c r="K2875" s="22"/>
      <c r="L2875" s="22"/>
      <c r="M2875" s="22">
        <v>2.38</v>
      </c>
      <c r="N2875" s="22"/>
      <c r="O2875" s="22">
        <v>1.86</v>
      </c>
      <c r="P2875" s="22"/>
      <c r="Q2875" s="22"/>
    </row>
    <row r="2876" spans="1:17" x14ac:dyDescent="0.2">
      <c r="A2876" s="190" t="s">
        <v>604</v>
      </c>
      <c r="B2876" s="167">
        <f t="shared" si="45"/>
        <v>39755</v>
      </c>
      <c r="C2876" s="189">
        <v>6.1812487800117122</v>
      </c>
      <c r="D2876" s="155"/>
      <c r="E2876" s="189">
        <v>1.6</v>
      </c>
      <c r="F2876" s="155"/>
      <c r="G2876" s="189">
        <v>6.161660839160839</v>
      </c>
      <c r="I2876" s="22">
        <v>5.7</v>
      </c>
      <c r="J2876" s="287"/>
      <c r="K2876" s="22"/>
      <c r="L2876" s="22"/>
      <c r="M2876" s="22">
        <v>2.38</v>
      </c>
      <c r="N2876" s="22"/>
      <c r="O2876" s="22">
        <v>1.86</v>
      </c>
      <c r="P2876" s="22"/>
      <c r="Q2876" s="22"/>
    </row>
    <row r="2877" spans="1:17" x14ac:dyDescent="0.2">
      <c r="A2877" s="190" t="s">
        <v>605</v>
      </c>
      <c r="B2877" s="167">
        <f t="shared" si="45"/>
        <v>39756</v>
      </c>
      <c r="C2877" s="189">
        <v>6.4478654530522856</v>
      </c>
      <c r="D2877" s="155"/>
      <c r="E2877" s="189">
        <v>2.1833333333333331</v>
      </c>
      <c r="F2877" s="155"/>
      <c r="G2877" s="189">
        <v>5.7109133790737561</v>
      </c>
      <c r="I2877" s="22">
        <v>6.14</v>
      </c>
      <c r="J2877" s="287"/>
      <c r="K2877" s="22"/>
      <c r="L2877" s="22"/>
      <c r="M2877" s="22">
        <v>2.74</v>
      </c>
      <c r="N2877" s="22"/>
      <c r="O2877" s="22">
        <v>2.52</v>
      </c>
      <c r="P2877" s="22"/>
      <c r="Q2877" s="22"/>
    </row>
    <row r="2878" spans="1:17" x14ac:dyDescent="0.2">
      <c r="A2878" s="190" t="s">
        <v>606</v>
      </c>
      <c r="B2878" s="167">
        <f t="shared" si="45"/>
        <v>39757</v>
      </c>
      <c r="C2878" s="189">
        <v>6.7887914674237892</v>
      </c>
      <c r="D2878" s="155"/>
      <c r="E2878" s="189">
        <v>3.5179530744336569</v>
      </c>
      <c r="F2878" s="155"/>
      <c r="G2878" s="189">
        <v>6.0369033335095228</v>
      </c>
      <c r="I2878" s="22">
        <v>6.4</v>
      </c>
      <c r="J2878" s="287"/>
      <c r="K2878" s="22"/>
      <c r="L2878" s="22"/>
      <c r="M2878" s="22">
        <v>3.68</v>
      </c>
      <c r="N2878" s="22"/>
      <c r="O2878" s="22">
        <v>3.82</v>
      </c>
      <c r="P2878" s="22"/>
      <c r="Q2878" s="22"/>
    </row>
    <row r="2879" spans="1:17" x14ac:dyDescent="0.2">
      <c r="A2879" s="190" t="s">
        <v>607</v>
      </c>
      <c r="B2879" s="167">
        <f t="shared" si="45"/>
        <v>39758</v>
      </c>
      <c r="C2879" s="189">
        <v>6.9353098727133116</v>
      </c>
      <c r="D2879" s="155"/>
      <c r="E2879" s="189">
        <v>4.2864822312190736</v>
      </c>
      <c r="F2879" s="155"/>
      <c r="G2879" s="189">
        <v>6.1153404032469236</v>
      </c>
      <c r="I2879" s="22">
        <v>6.48</v>
      </c>
      <c r="J2879" s="287"/>
      <c r="K2879" s="22"/>
      <c r="L2879" s="22"/>
      <c r="M2879" s="22">
        <v>4.4400000000000004</v>
      </c>
      <c r="N2879" s="22"/>
      <c r="O2879" s="22">
        <v>4.58</v>
      </c>
      <c r="P2879" s="22"/>
      <c r="Q2879" s="22"/>
    </row>
    <row r="2880" spans="1:17" x14ac:dyDescent="0.2">
      <c r="A2880" s="190" t="s">
        <v>608</v>
      </c>
      <c r="B2880" s="167">
        <f t="shared" si="45"/>
        <v>39759</v>
      </c>
      <c r="C2880" s="189">
        <v>7.0162896090534979</v>
      </c>
      <c r="D2880" s="155"/>
      <c r="E2880" s="189">
        <v>4.7347588832487313</v>
      </c>
      <c r="F2880" s="155"/>
      <c r="G2880" s="189">
        <v>5.618376402559055</v>
      </c>
    </row>
    <row r="2881" spans="1:17" x14ac:dyDescent="0.2">
      <c r="A2881" s="190" t="s">
        <v>609</v>
      </c>
      <c r="B2881" s="167">
        <f t="shared" si="45"/>
        <v>39760</v>
      </c>
      <c r="C2881" s="189">
        <v>6.5982471813491301</v>
      </c>
      <c r="D2881" s="155"/>
      <c r="E2881" s="189">
        <v>3.9810526315789474</v>
      </c>
      <c r="F2881" s="155"/>
      <c r="G2881" s="189">
        <v>6.2029687038677297</v>
      </c>
    </row>
    <row r="2882" spans="1:17" x14ac:dyDescent="0.2">
      <c r="A2882" s="190" t="s">
        <v>610</v>
      </c>
      <c r="B2882" s="167">
        <f t="shared" si="45"/>
        <v>39761</v>
      </c>
      <c r="C2882" s="189">
        <v>6.5982471813491301</v>
      </c>
      <c r="D2882" s="155"/>
      <c r="E2882" s="189">
        <v>3.9810526315789474</v>
      </c>
      <c r="F2882" s="155"/>
      <c r="G2882" s="189">
        <v>6.2029687038677297</v>
      </c>
    </row>
    <row r="2883" spans="1:17" x14ac:dyDescent="0.2">
      <c r="A2883" s="190" t="s">
        <v>611</v>
      </c>
      <c r="B2883" s="167">
        <f t="shared" si="45"/>
        <v>39762</v>
      </c>
      <c r="C2883" s="189">
        <v>6.5982471813491301</v>
      </c>
      <c r="D2883" s="155"/>
      <c r="E2883" s="189">
        <v>3.9810526315789474</v>
      </c>
      <c r="F2883" s="155"/>
      <c r="G2883" s="189">
        <v>6.2029687038677297</v>
      </c>
    </row>
    <row r="2884" spans="1:17" x14ac:dyDescent="0.2">
      <c r="A2884" s="190" t="s">
        <v>612</v>
      </c>
      <c r="B2884" s="167">
        <f t="shared" si="45"/>
        <v>39763</v>
      </c>
      <c r="C2884" s="189">
        <v>7.0648984792780745</v>
      </c>
      <c r="D2884" s="155"/>
      <c r="E2884" s="189">
        <v>4.9000000000000004</v>
      </c>
      <c r="F2884" s="155"/>
      <c r="G2884" s="189">
        <v>6.8852313030069388</v>
      </c>
    </row>
    <row r="2885" spans="1:17" x14ac:dyDescent="0.2">
      <c r="A2885" s="190" t="s">
        <v>613</v>
      </c>
      <c r="B2885" s="167">
        <f t="shared" si="45"/>
        <v>39764</v>
      </c>
      <c r="C2885" s="189">
        <v>7.0144395668715251</v>
      </c>
      <c r="D2885" s="155"/>
      <c r="E2885" s="189">
        <v>4.3422310756972111</v>
      </c>
      <c r="F2885" s="155"/>
      <c r="G2885" s="189">
        <v>6.8030532786885249</v>
      </c>
    </row>
    <row r="2886" spans="1:17" x14ac:dyDescent="0.2">
      <c r="A2886" s="190" t="s">
        <v>614</v>
      </c>
      <c r="B2886" s="167">
        <f t="shared" si="45"/>
        <v>39765</v>
      </c>
      <c r="C2886" s="189">
        <v>6.6376565425421257</v>
      </c>
      <c r="D2886" s="155"/>
      <c r="E2886" s="189">
        <v>3</v>
      </c>
      <c r="F2886" s="155"/>
      <c r="G2886" s="189">
        <v>5.4935389209225702</v>
      </c>
    </row>
    <row r="2887" spans="1:17" x14ac:dyDescent="0.2">
      <c r="A2887" s="190" t="s">
        <v>615</v>
      </c>
      <c r="B2887" s="167">
        <f t="shared" si="45"/>
        <v>39766</v>
      </c>
      <c r="C2887" s="189">
        <v>6.3165204047777044</v>
      </c>
      <c r="D2887" s="155"/>
      <c r="E2887" s="189">
        <v>3.7348484848484849</v>
      </c>
      <c r="F2887" s="155"/>
      <c r="G2887" s="189">
        <v>5.1776287769784171</v>
      </c>
    </row>
    <row r="2888" spans="1:17" x14ac:dyDescent="0.2">
      <c r="A2888" s="190" t="s">
        <v>616</v>
      </c>
      <c r="B2888" s="167">
        <f t="shared" si="45"/>
        <v>39767</v>
      </c>
      <c r="C2888" s="189">
        <v>6.3324847979599843</v>
      </c>
      <c r="D2888" s="155"/>
      <c r="E2888" s="189">
        <v>3.0655012224938876</v>
      </c>
      <c r="F2888" s="155"/>
      <c r="G2888" s="189">
        <v>5.1501748190279217</v>
      </c>
    </row>
    <row r="2889" spans="1:17" x14ac:dyDescent="0.2">
      <c r="A2889" s="190" t="s">
        <v>617</v>
      </c>
      <c r="B2889" s="167">
        <f t="shared" si="45"/>
        <v>39768</v>
      </c>
      <c r="C2889" s="189">
        <v>6.3324847979599843</v>
      </c>
      <c r="D2889" s="155"/>
      <c r="E2889" s="189">
        <v>3.0655012224938876</v>
      </c>
      <c r="F2889" s="155"/>
      <c r="G2889" s="189">
        <v>5.1501748190279217</v>
      </c>
    </row>
    <row r="2890" spans="1:17" x14ac:dyDescent="0.2">
      <c r="A2890" s="190" t="s">
        <v>618</v>
      </c>
      <c r="B2890" s="167">
        <f t="shared" si="45"/>
        <v>39769</v>
      </c>
      <c r="C2890" s="189">
        <v>6.3324847979599843</v>
      </c>
      <c r="D2890" s="155"/>
      <c r="E2890" s="189">
        <v>3.0655012224938876</v>
      </c>
      <c r="F2890" s="155"/>
      <c r="G2890" s="189">
        <v>5.1501748190279217</v>
      </c>
    </row>
    <row r="2891" spans="1:17" x14ac:dyDescent="0.2">
      <c r="A2891" s="190" t="s">
        <v>619</v>
      </c>
      <c r="B2891" s="167">
        <f t="shared" si="45"/>
        <v>39770</v>
      </c>
      <c r="C2891" s="189">
        <v>6.542343440348791</v>
      </c>
      <c r="D2891" s="155"/>
      <c r="E2891" s="189">
        <v>4.1693656286043828</v>
      </c>
      <c r="F2891" s="155"/>
      <c r="G2891" s="189">
        <v>5.7347216333622937</v>
      </c>
    </row>
    <row r="2892" spans="1:17" x14ac:dyDescent="0.2">
      <c r="A2892" s="190" t="s">
        <v>620</v>
      </c>
      <c r="B2892" s="167">
        <f t="shared" si="45"/>
        <v>39771</v>
      </c>
      <c r="C2892" s="189">
        <v>6.7463734541758429</v>
      </c>
      <c r="D2892" s="155"/>
      <c r="E2892" s="189">
        <v>4.5385620915032678</v>
      </c>
      <c r="F2892" s="155"/>
      <c r="G2892" s="189">
        <v>6.7379485353946293</v>
      </c>
    </row>
    <row r="2893" spans="1:17" x14ac:dyDescent="0.2">
      <c r="A2893" s="190" t="s">
        <v>621</v>
      </c>
      <c r="B2893" s="167">
        <f t="shared" si="45"/>
        <v>39772</v>
      </c>
      <c r="C2893" s="189">
        <v>6.7643000485515454</v>
      </c>
      <c r="D2893" s="155"/>
      <c r="E2893" s="189">
        <v>4.7166068424004486</v>
      </c>
      <c r="F2893" s="155"/>
      <c r="G2893" s="189">
        <v>5.7741435586734697</v>
      </c>
      <c r="I2893" s="22">
        <v>6.17</v>
      </c>
      <c r="J2893" s="287"/>
      <c r="K2893" s="22"/>
      <c r="L2893" s="22"/>
      <c r="M2893" s="22">
        <v>5.03</v>
      </c>
      <c r="N2893" s="22"/>
      <c r="O2893" s="22">
        <v>4.88</v>
      </c>
      <c r="P2893" s="22"/>
      <c r="Q2893" s="22"/>
    </row>
    <row r="2894" spans="1:17" x14ac:dyDescent="0.2">
      <c r="A2894" s="190" t="s">
        <v>622</v>
      </c>
      <c r="B2894" s="167">
        <f t="shared" si="45"/>
        <v>39773</v>
      </c>
      <c r="C2894" s="189">
        <v>6.752982376706604</v>
      </c>
      <c r="D2894" s="155"/>
      <c r="E2894" s="189">
        <v>4.6164499121265381</v>
      </c>
      <c r="F2894" s="155"/>
      <c r="G2894" s="189">
        <v>6.9856152097018693</v>
      </c>
      <c r="I2894" s="22">
        <v>6.27</v>
      </c>
      <c r="J2894" s="287"/>
      <c r="K2894" s="22"/>
      <c r="L2894" s="22"/>
      <c r="M2894" s="22">
        <v>5.05</v>
      </c>
      <c r="N2894" s="22"/>
      <c r="O2894" s="22">
        <v>4.76</v>
      </c>
      <c r="P2894" s="22"/>
      <c r="Q2894" s="22"/>
    </row>
    <row r="2895" spans="1:17" x14ac:dyDescent="0.2">
      <c r="A2895" s="190" t="s">
        <v>623</v>
      </c>
      <c r="B2895" s="167">
        <f t="shared" si="45"/>
        <v>39774</v>
      </c>
      <c r="C2895" s="189">
        <v>6.5533797560531584</v>
      </c>
      <c r="D2895" s="155"/>
      <c r="E2895" s="189">
        <v>4.3307826086956522</v>
      </c>
      <c r="F2895" s="155"/>
      <c r="G2895" s="189">
        <v>6.8630221486234735</v>
      </c>
      <c r="I2895" s="22">
        <v>6.03</v>
      </c>
      <c r="J2895" s="287"/>
      <c r="K2895" s="22"/>
      <c r="L2895" s="22"/>
      <c r="M2895" s="22">
        <v>4.58</v>
      </c>
      <c r="N2895" s="22"/>
      <c r="O2895" s="22">
        <v>4.3600000000000003</v>
      </c>
      <c r="P2895" s="22"/>
      <c r="Q2895" s="22"/>
    </row>
    <row r="2896" spans="1:17" x14ac:dyDescent="0.2">
      <c r="A2896" s="190" t="s">
        <v>624</v>
      </c>
      <c r="B2896" s="167">
        <f t="shared" si="45"/>
        <v>39775</v>
      </c>
      <c r="C2896" s="189">
        <v>6.5533797560531584</v>
      </c>
      <c r="D2896" s="155"/>
      <c r="E2896" s="189">
        <v>4.3307826086956522</v>
      </c>
      <c r="F2896" s="155"/>
      <c r="G2896" s="189">
        <v>6.8630221486234735</v>
      </c>
      <c r="I2896" s="22">
        <v>6.03</v>
      </c>
      <c r="J2896" s="287"/>
      <c r="K2896" s="22"/>
      <c r="L2896" s="22"/>
      <c r="M2896" s="22">
        <v>4.58</v>
      </c>
      <c r="N2896" s="22"/>
      <c r="O2896" s="22">
        <v>4.3600000000000003</v>
      </c>
      <c r="P2896" s="22"/>
      <c r="Q2896" s="22"/>
    </row>
    <row r="2897" spans="1:18" x14ac:dyDescent="0.2">
      <c r="A2897" s="190" t="s">
        <v>625</v>
      </c>
      <c r="B2897" s="167">
        <f t="shared" si="45"/>
        <v>39776</v>
      </c>
      <c r="C2897" s="189">
        <v>6.5533797560531584</v>
      </c>
      <c r="D2897" s="155"/>
      <c r="E2897" s="189">
        <v>4.3307826086956522</v>
      </c>
      <c r="F2897" s="155"/>
      <c r="G2897" s="189">
        <v>6.8630221486234735</v>
      </c>
      <c r="I2897" s="22">
        <v>6.03</v>
      </c>
      <c r="J2897" s="287"/>
      <c r="K2897" s="22"/>
      <c r="L2897" s="22"/>
      <c r="M2897" s="22">
        <v>4.58</v>
      </c>
      <c r="N2897" s="22"/>
      <c r="O2897" s="22">
        <v>4.3600000000000003</v>
      </c>
      <c r="P2897" s="22"/>
      <c r="Q2897" s="22"/>
    </row>
    <row r="2898" spans="1:18" x14ac:dyDescent="0.2">
      <c r="A2898" s="190" t="s">
        <v>626</v>
      </c>
      <c r="B2898" s="167">
        <f t="shared" si="45"/>
        <v>39777</v>
      </c>
      <c r="C2898" s="189">
        <v>6.8463365083192667</v>
      </c>
      <c r="D2898" s="155"/>
      <c r="E2898" s="189">
        <v>4.8577124183006539</v>
      </c>
      <c r="F2898" s="155"/>
      <c r="G2898" s="189">
        <v>6.0318229351887647</v>
      </c>
      <c r="I2898" s="22">
        <v>6.21</v>
      </c>
      <c r="J2898" s="287"/>
      <c r="K2898" s="22"/>
      <c r="L2898" s="22"/>
      <c r="M2898" s="22">
        <v>5.17</v>
      </c>
      <c r="N2898" s="22"/>
      <c r="O2898" s="22">
        <v>5</v>
      </c>
      <c r="P2898" s="22"/>
      <c r="Q2898" s="22"/>
    </row>
    <row r="2899" spans="1:18" x14ac:dyDescent="0.2">
      <c r="A2899" s="190" t="s">
        <v>627</v>
      </c>
      <c r="B2899" s="167">
        <f t="shared" si="45"/>
        <v>39778</v>
      </c>
      <c r="C2899" s="189">
        <v>6.7141305923777965</v>
      </c>
      <c r="D2899" s="155"/>
      <c r="E2899" s="189">
        <v>4.5018426501035194</v>
      </c>
      <c r="F2899" s="155"/>
      <c r="G2899" s="189">
        <v>6.8248659003831413</v>
      </c>
      <c r="I2899" s="22">
        <v>6.13</v>
      </c>
      <c r="J2899" s="287"/>
      <c r="K2899" s="22"/>
      <c r="L2899" s="22"/>
      <c r="M2899" s="22">
        <v>4.79</v>
      </c>
      <c r="N2899" s="22"/>
      <c r="O2899" s="22">
        <v>4.63</v>
      </c>
      <c r="P2899" s="22"/>
      <c r="Q2899" s="22"/>
    </row>
    <row r="2900" spans="1:18" x14ac:dyDescent="0.2">
      <c r="A2900" s="190" t="s">
        <v>628</v>
      </c>
      <c r="B2900" s="167">
        <f t="shared" si="45"/>
        <v>39779</v>
      </c>
      <c r="C2900" s="189">
        <v>6.7141305923777965</v>
      </c>
      <c r="D2900" s="155"/>
      <c r="E2900" s="189">
        <v>4.5018426501035194</v>
      </c>
      <c r="F2900" s="155"/>
      <c r="G2900" s="189">
        <v>6.8248659003831413</v>
      </c>
      <c r="I2900" s="22">
        <v>6.13</v>
      </c>
      <c r="J2900" s="287"/>
      <c r="K2900" s="22"/>
      <c r="L2900" s="22"/>
      <c r="M2900" s="22">
        <v>4.79</v>
      </c>
      <c r="N2900" s="22"/>
      <c r="O2900" s="22">
        <v>4.63</v>
      </c>
      <c r="P2900" s="22"/>
      <c r="Q2900" s="22"/>
    </row>
    <row r="2901" spans="1:18" x14ac:dyDescent="0.2">
      <c r="A2901" s="190" t="s">
        <v>629</v>
      </c>
      <c r="B2901" s="167">
        <f t="shared" si="45"/>
        <v>39780</v>
      </c>
      <c r="C2901" s="189">
        <v>6.7141305923777965</v>
      </c>
      <c r="D2901" s="155"/>
      <c r="E2901" s="189">
        <v>4.5018426501035194</v>
      </c>
      <c r="F2901" s="155"/>
      <c r="G2901" s="189">
        <v>6.8248659003831413</v>
      </c>
      <c r="I2901" s="22">
        <v>6.13</v>
      </c>
      <c r="J2901" s="287"/>
      <c r="K2901" s="22"/>
      <c r="L2901" s="22"/>
      <c r="M2901" s="22">
        <v>4.79</v>
      </c>
      <c r="N2901" s="22"/>
      <c r="O2901" s="22">
        <v>4.63</v>
      </c>
      <c r="P2901" s="22"/>
      <c r="Q2901" s="22"/>
    </row>
    <row r="2902" spans="1:18" x14ac:dyDescent="0.2">
      <c r="A2902" s="190" t="s">
        <v>630</v>
      </c>
      <c r="B2902" s="167">
        <f t="shared" si="45"/>
        <v>39781</v>
      </c>
      <c r="C2902" s="189">
        <v>6.7141305923777965</v>
      </c>
      <c r="D2902" s="155"/>
      <c r="E2902" s="189">
        <v>4.5018426501035194</v>
      </c>
      <c r="F2902" s="155"/>
      <c r="G2902" s="189">
        <v>6.8248659003831413</v>
      </c>
      <c r="I2902" s="22">
        <v>6.13</v>
      </c>
      <c r="J2902" s="287"/>
      <c r="K2902" s="22"/>
      <c r="L2902" s="22"/>
      <c r="M2902" s="22">
        <v>4.79</v>
      </c>
      <c r="N2902" s="22"/>
      <c r="O2902" s="22">
        <v>4.63</v>
      </c>
      <c r="P2902" s="22"/>
      <c r="Q2902" s="22"/>
    </row>
    <row r="2903" spans="1:18" x14ac:dyDescent="0.2">
      <c r="A2903" s="190" t="s">
        <v>631</v>
      </c>
      <c r="B2903" s="167">
        <f t="shared" si="45"/>
        <v>39782</v>
      </c>
      <c r="C2903" s="189">
        <v>6.7141305923777965</v>
      </c>
      <c r="D2903" s="155"/>
      <c r="E2903" s="189">
        <v>4.5018426501035194</v>
      </c>
      <c r="F2903" s="155"/>
      <c r="G2903" s="189">
        <v>6.8248659003831413</v>
      </c>
      <c r="I2903" s="22">
        <v>6.13</v>
      </c>
      <c r="J2903" s="287"/>
      <c r="K2903" s="22"/>
      <c r="L2903" s="22"/>
      <c r="M2903" s="22">
        <v>4.79</v>
      </c>
      <c r="N2903" s="22"/>
      <c r="O2903" s="22">
        <v>4.63</v>
      </c>
      <c r="P2903" s="22"/>
      <c r="Q2903" s="22"/>
    </row>
    <row r="2904" spans="1:18" s="263" customFormat="1" x14ac:dyDescent="0.2">
      <c r="A2904" s="517" t="s">
        <v>632</v>
      </c>
      <c r="B2904" s="513">
        <f t="shared" si="45"/>
        <v>39783</v>
      </c>
      <c r="C2904" s="515">
        <v>6.4504193964661507</v>
      </c>
      <c r="D2904" s="265"/>
      <c r="E2904" s="516">
        <v>4.6174999999999997</v>
      </c>
      <c r="F2904" s="265"/>
      <c r="G2904" s="516">
        <v>6.7317340067340066</v>
      </c>
      <c r="I2904" s="265">
        <v>5.9</v>
      </c>
      <c r="J2904" s="266"/>
      <c r="K2904" s="265"/>
      <c r="L2904" s="265"/>
      <c r="M2904" s="265">
        <v>5.25</v>
      </c>
      <c r="N2904" s="265"/>
      <c r="O2904" s="265">
        <v>4.88</v>
      </c>
      <c r="P2904" s="265"/>
      <c r="Q2904" s="265"/>
    </row>
    <row r="2905" spans="1:18" x14ac:dyDescent="0.2">
      <c r="A2905" s="190" t="s">
        <v>633</v>
      </c>
      <c r="B2905" s="167">
        <f>A2905+1</f>
        <v>39784</v>
      </c>
      <c r="C2905" s="189">
        <v>6.4932363894307503</v>
      </c>
      <c r="D2905" s="155"/>
      <c r="E2905" s="189">
        <v>3.5754253308128545</v>
      </c>
      <c r="F2905" s="155"/>
      <c r="G2905" s="98">
        <v>5.6581125024629246</v>
      </c>
      <c r="I2905" s="22">
        <v>5.91</v>
      </c>
      <c r="J2905" s="287"/>
      <c r="K2905" s="22"/>
      <c r="L2905" s="22"/>
      <c r="M2905" s="22">
        <v>5.24</v>
      </c>
      <c r="N2905" s="22"/>
      <c r="O2905" s="22">
        <v>4.8</v>
      </c>
      <c r="P2905" s="22"/>
      <c r="Q2905" s="22"/>
    </row>
    <row r="2906" spans="1:18" x14ac:dyDescent="0.2">
      <c r="A2906" s="45" t="s">
        <v>974</v>
      </c>
      <c r="B2906" s="167">
        <f>A2906+1</f>
        <v>39785</v>
      </c>
      <c r="C2906" s="98">
        <v>6.6867287912103963</v>
      </c>
      <c r="D2906" s="155"/>
      <c r="E2906" s="98">
        <v>4.5928571428571425</v>
      </c>
      <c r="F2906" s="155"/>
      <c r="G2906" s="98">
        <v>6.8250904159132011</v>
      </c>
      <c r="H2906" s="155"/>
      <c r="I2906" s="155">
        <v>6.06</v>
      </c>
      <c r="J2906" s="770"/>
      <c r="K2906" s="155"/>
      <c r="L2906" s="155"/>
      <c r="M2906" s="155">
        <v>5.32</v>
      </c>
      <c r="N2906" s="155"/>
      <c r="O2906" s="155">
        <v>5.15</v>
      </c>
      <c r="P2906" s="155"/>
      <c r="Q2906" s="155"/>
      <c r="R2906" s="155"/>
    </row>
    <row r="2907" spans="1:18" x14ac:dyDescent="0.2">
      <c r="A2907" s="45" t="s">
        <v>975</v>
      </c>
      <c r="B2907" s="167">
        <f t="shared" ref="B2907:B2970" si="46">A2907+1</f>
        <v>39786</v>
      </c>
      <c r="C2907" s="98">
        <v>6.4855391432791727</v>
      </c>
      <c r="D2907" s="155"/>
      <c r="E2907" s="98">
        <v>4.0426560232220607</v>
      </c>
      <c r="F2907" s="155"/>
      <c r="G2907" s="98">
        <v>6.7389071680376027</v>
      </c>
      <c r="H2907" s="155"/>
      <c r="I2907" s="155"/>
      <c r="J2907" s="770"/>
      <c r="K2907" s="155"/>
      <c r="L2907" s="155"/>
      <c r="M2907" s="155"/>
      <c r="N2907" s="155"/>
      <c r="O2907" s="155"/>
      <c r="P2907" s="155"/>
      <c r="Q2907" s="155"/>
      <c r="R2907" s="155"/>
    </row>
    <row r="2908" spans="1:18" x14ac:dyDescent="0.2">
      <c r="A2908" s="45" t="s">
        <v>976</v>
      </c>
      <c r="B2908" s="167">
        <f t="shared" si="46"/>
        <v>39787</v>
      </c>
      <c r="C2908" s="98">
        <v>6.5620074541284401</v>
      </c>
      <c r="D2908" s="155"/>
      <c r="E2908" s="98">
        <v>3.9728370786516853</v>
      </c>
      <c r="F2908" s="155"/>
      <c r="G2908" s="98">
        <v>6.8128485092667201</v>
      </c>
      <c r="H2908" s="155"/>
      <c r="I2908" s="155"/>
      <c r="J2908" s="770"/>
      <c r="K2908" s="155"/>
      <c r="L2908" s="155"/>
      <c r="M2908" s="155"/>
      <c r="N2908" s="155"/>
      <c r="O2908" s="155"/>
      <c r="P2908" s="155"/>
      <c r="Q2908" s="155"/>
      <c r="R2908" s="155"/>
    </row>
    <row r="2909" spans="1:18" x14ac:dyDescent="0.2">
      <c r="A2909" s="45" t="s">
        <v>977</v>
      </c>
      <c r="B2909" s="167">
        <f t="shared" si="46"/>
        <v>39788</v>
      </c>
      <c r="C2909" s="98">
        <v>5.9869694003709046</v>
      </c>
      <c r="D2909" s="155"/>
      <c r="E2909" s="98">
        <v>3.239829557410395</v>
      </c>
      <c r="F2909" s="155"/>
      <c r="G2909" s="98">
        <v>6.3274796845124284</v>
      </c>
      <c r="H2909" s="155"/>
      <c r="I2909" s="155"/>
      <c r="J2909" s="770"/>
      <c r="K2909" s="155"/>
      <c r="L2909" s="155"/>
      <c r="M2909" s="155"/>
      <c r="N2909" s="155"/>
      <c r="O2909" s="155"/>
      <c r="P2909" s="155"/>
      <c r="Q2909" s="155"/>
      <c r="R2909" s="155"/>
    </row>
    <row r="2910" spans="1:18" x14ac:dyDescent="0.2">
      <c r="A2910" s="45" t="s">
        <v>978</v>
      </c>
      <c r="B2910" s="167">
        <f t="shared" si="46"/>
        <v>39789</v>
      </c>
      <c r="C2910" s="98">
        <v>5.9869694003709046</v>
      </c>
      <c r="D2910" s="155"/>
      <c r="E2910" s="98">
        <v>3.239829557410395</v>
      </c>
      <c r="F2910" s="155"/>
      <c r="G2910" s="98">
        <v>6.3274796845124284</v>
      </c>
      <c r="H2910" s="155"/>
      <c r="I2910" s="155"/>
      <c r="J2910" s="770"/>
      <c r="K2910" s="155"/>
      <c r="L2910" s="155"/>
      <c r="M2910" s="155"/>
      <c r="N2910" s="155"/>
      <c r="O2910" s="155"/>
      <c r="P2910" s="155"/>
      <c r="Q2910" s="155"/>
      <c r="R2910" s="155"/>
    </row>
    <row r="2911" spans="1:18" x14ac:dyDescent="0.2">
      <c r="A2911" s="45" t="s">
        <v>979</v>
      </c>
      <c r="B2911" s="167">
        <f t="shared" si="46"/>
        <v>39790</v>
      </c>
      <c r="C2911" s="98">
        <v>5.9869694003709046</v>
      </c>
      <c r="D2911" s="155"/>
      <c r="E2911" s="98">
        <v>3.239829557410395</v>
      </c>
      <c r="F2911" s="155"/>
      <c r="G2911" s="98">
        <v>6.3274796845124284</v>
      </c>
      <c r="H2911" s="155"/>
      <c r="I2911" s="155"/>
      <c r="J2911" s="770"/>
      <c r="K2911" s="155"/>
      <c r="L2911" s="155"/>
      <c r="M2911" s="155"/>
      <c r="N2911" s="155"/>
      <c r="O2911" s="155"/>
      <c r="P2911" s="155"/>
      <c r="Q2911" s="155"/>
      <c r="R2911" s="155"/>
    </row>
    <row r="2912" spans="1:18" x14ac:dyDescent="0.2">
      <c r="A2912" s="45" t="s">
        <v>980</v>
      </c>
      <c r="B2912" s="167">
        <f t="shared" si="46"/>
        <v>39791</v>
      </c>
      <c r="C2912" s="98">
        <v>5.7385750065910885</v>
      </c>
      <c r="D2912" s="155"/>
      <c r="E2912" s="98">
        <v>3.9098258706467663</v>
      </c>
      <c r="F2912" s="155"/>
      <c r="G2912" s="98">
        <v>5.9875406189555127</v>
      </c>
      <c r="H2912" s="155"/>
      <c r="I2912" s="155"/>
      <c r="J2912" s="770"/>
      <c r="K2912" s="155"/>
      <c r="L2912" s="155"/>
      <c r="M2912" s="155"/>
      <c r="N2912" s="155"/>
      <c r="O2912" s="155"/>
      <c r="P2912" s="155"/>
      <c r="Q2912" s="155"/>
      <c r="R2912" s="155"/>
    </row>
    <row r="2913" spans="1:18" x14ac:dyDescent="0.2">
      <c r="A2913" s="45" t="s">
        <v>981</v>
      </c>
      <c r="B2913" s="167">
        <f t="shared" si="46"/>
        <v>39792</v>
      </c>
      <c r="C2913" s="98">
        <v>5.558285102914204</v>
      </c>
      <c r="D2913" s="155"/>
      <c r="E2913" s="98">
        <v>4.1038461538461535</v>
      </c>
      <c r="F2913" s="155"/>
      <c r="G2913" s="98">
        <v>6.1076558891454962</v>
      </c>
      <c r="H2913" s="155"/>
      <c r="I2913" s="155"/>
      <c r="J2913" s="770"/>
      <c r="K2913" s="155"/>
      <c r="L2913" s="155"/>
      <c r="M2913" s="155"/>
      <c r="N2913" s="155"/>
      <c r="O2913" s="155"/>
      <c r="P2913" s="155"/>
      <c r="Q2913" s="155"/>
      <c r="R2913" s="155"/>
    </row>
    <row r="2914" spans="1:18" x14ac:dyDescent="0.2">
      <c r="A2914" s="45" t="s">
        <v>982</v>
      </c>
      <c r="B2914" s="167">
        <f t="shared" si="46"/>
        <v>39793</v>
      </c>
      <c r="C2914" s="98">
        <v>5.6845912415114048</v>
      </c>
      <c r="D2914" s="155"/>
      <c r="E2914" s="98">
        <v>4.2717849898580118</v>
      </c>
      <c r="F2914" s="155"/>
      <c r="G2914" s="98">
        <v>6.2090757575757571</v>
      </c>
      <c r="H2914" s="155"/>
      <c r="I2914" s="155"/>
      <c r="J2914" s="770"/>
      <c r="K2914" s="155"/>
      <c r="L2914" s="155"/>
      <c r="M2914" s="155"/>
      <c r="N2914" s="155"/>
      <c r="O2914" s="155"/>
      <c r="P2914" s="155"/>
      <c r="Q2914" s="155"/>
      <c r="R2914" s="155"/>
    </row>
    <row r="2915" spans="1:18" x14ac:dyDescent="0.2">
      <c r="A2915" s="45" t="s">
        <v>983</v>
      </c>
      <c r="B2915" s="167">
        <f t="shared" si="46"/>
        <v>39794</v>
      </c>
      <c r="C2915" s="98">
        <v>5.8666522309711286</v>
      </c>
      <c r="D2915" s="155"/>
      <c r="E2915" s="98">
        <v>4.3650142045454547</v>
      </c>
      <c r="F2915" s="155"/>
      <c r="G2915" s="98">
        <v>6.1617543859649127</v>
      </c>
      <c r="H2915" s="155"/>
      <c r="I2915" s="155"/>
      <c r="J2915" s="770"/>
      <c r="K2915" s="155"/>
      <c r="L2915" s="155"/>
      <c r="M2915" s="155"/>
      <c r="N2915" s="155"/>
      <c r="O2915" s="155"/>
      <c r="P2915" s="155"/>
      <c r="Q2915" s="155"/>
      <c r="R2915" s="155"/>
    </row>
    <row r="2916" spans="1:18" x14ac:dyDescent="0.2">
      <c r="A2916" s="45" t="s">
        <v>984</v>
      </c>
      <c r="B2916" s="167">
        <f t="shared" si="46"/>
        <v>39795</v>
      </c>
      <c r="C2916" s="98">
        <v>5.559623613312203</v>
      </c>
      <c r="D2916" s="155"/>
      <c r="E2916" s="98">
        <v>4.4066197183098588</v>
      </c>
      <c r="F2916" s="155"/>
      <c r="G2916" s="98">
        <v>6.0921457905544152</v>
      </c>
      <c r="H2916" s="155"/>
      <c r="I2916" s="155"/>
      <c r="J2916" s="770"/>
      <c r="K2916" s="155"/>
      <c r="L2916" s="155"/>
      <c r="M2916" s="155"/>
      <c r="N2916" s="155"/>
      <c r="O2916" s="155"/>
      <c r="P2916" s="155"/>
      <c r="Q2916" s="155"/>
      <c r="R2916" s="155"/>
    </row>
    <row r="2917" spans="1:18" x14ac:dyDescent="0.2">
      <c r="A2917" s="45" t="s">
        <v>985</v>
      </c>
      <c r="B2917" s="167">
        <f t="shared" si="46"/>
        <v>39796</v>
      </c>
      <c r="C2917" s="98">
        <v>5.559623613312203</v>
      </c>
      <c r="D2917" s="155"/>
      <c r="E2917" s="98">
        <v>4.4066197183098588</v>
      </c>
      <c r="F2917" s="155"/>
      <c r="G2917" s="98">
        <v>6.0921457905544152</v>
      </c>
      <c r="H2917" s="155"/>
      <c r="I2917" s="155"/>
      <c r="J2917" s="770"/>
      <c r="K2917" s="155"/>
      <c r="L2917" s="155"/>
      <c r="M2917" s="155"/>
      <c r="N2917" s="155"/>
      <c r="O2917" s="155"/>
      <c r="P2917" s="155"/>
      <c r="Q2917" s="155"/>
      <c r="R2917" s="155"/>
    </row>
    <row r="2918" spans="1:18" x14ac:dyDescent="0.2">
      <c r="A2918" s="45" t="s">
        <v>986</v>
      </c>
      <c r="B2918" s="167">
        <f t="shared" si="46"/>
        <v>39797</v>
      </c>
      <c r="C2918" s="98">
        <v>5.559623613312203</v>
      </c>
      <c r="D2918" s="155"/>
      <c r="E2918" s="98">
        <v>4.4066197183098588</v>
      </c>
      <c r="F2918" s="155"/>
      <c r="G2918" s="98">
        <v>6.0921457905544152</v>
      </c>
      <c r="H2918" s="155"/>
      <c r="I2918" s="155"/>
      <c r="J2918" s="770"/>
      <c r="K2918" s="155"/>
      <c r="L2918" s="155"/>
      <c r="M2918" s="155"/>
      <c r="N2918" s="155"/>
      <c r="O2918" s="155"/>
      <c r="P2918" s="155"/>
      <c r="Q2918" s="155"/>
      <c r="R2918" s="155"/>
    </row>
    <row r="2919" spans="1:18" x14ac:dyDescent="0.2">
      <c r="A2919" s="45" t="s">
        <v>987</v>
      </c>
      <c r="B2919" s="167">
        <f t="shared" si="46"/>
        <v>39798</v>
      </c>
      <c r="C2919" s="98">
        <v>5.7594692608795759</v>
      </c>
      <c r="D2919" s="155"/>
      <c r="E2919" s="98">
        <v>5.5739175257731954</v>
      </c>
      <c r="F2919" s="155"/>
      <c r="G2919" s="98">
        <v>6.4753793466807164</v>
      </c>
      <c r="H2919" s="155"/>
      <c r="I2919" s="155"/>
      <c r="J2919" s="770"/>
      <c r="K2919" s="155"/>
      <c r="L2919" s="155"/>
      <c r="M2919" s="155"/>
      <c r="N2919" s="155"/>
      <c r="O2919" s="155"/>
      <c r="P2919" s="155"/>
      <c r="Q2919" s="155"/>
      <c r="R2919" s="155"/>
    </row>
    <row r="2920" spans="1:18" x14ac:dyDescent="0.2">
      <c r="A2920" s="45" t="s">
        <v>988</v>
      </c>
      <c r="B2920" s="167">
        <f t="shared" si="46"/>
        <v>39799</v>
      </c>
      <c r="C2920" s="98">
        <v>5.7556086189516131</v>
      </c>
      <c r="D2920" s="155"/>
      <c r="E2920" s="98">
        <v>5.6919597989949748</v>
      </c>
      <c r="F2920" s="155"/>
      <c r="G2920" s="98">
        <v>6.3442090060731742</v>
      </c>
      <c r="H2920" s="155"/>
      <c r="I2920" s="155"/>
      <c r="J2920" s="770"/>
      <c r="K2920" s="155"/>
      <c r="L2920" s="155"/>
      <c r="M2920" s="155"/>
      <c r="N2920" s="155"/>
      <c r="O2920" s="155"/>
      <c r="P2920" s="155"/>
      <c r="Q2920" s="155"/>
      <c r="R2920" s="155"/>
    </row>
    <row r="2921" spans="1:18" x14ac:dyDescent="0.2">
      <c r="A2921" s="45" t="s">
        <v>989</v>
      </c>
      <c r="B2921" s="167">
        <f t="shared" si="46"/>
        <v>39800</v>
      </c>
      <c r="C2921" s="98">
        <v>5.7908309730932634</v>
      </c>
      <c r="D2921" s="155"/>
      <c r="E2921" s="98">
        <v>5.225714285714286</v>
      </c>
      <c r="F2921" s="155"/>
      <c r="G2921" s="98">
        <v>6.215263410618741</v>
      </c>
      <c r="H2921" s="155"/>
      <c r="I2921" s="155"/>
      <c r="J2921" s="770"/>
      <c r="K2921" s="155"/>
      <c r="L2921" s="155"/>
      <c r="M2921" s="155"/>
      <c r="N2921" s="155"/>
      <c r="O2921" s="155"/>
      <c r="P2921" s="155"/>
      <c r="Q2921" s="155"/>
      <c r="R2921" s="155"/>
    </row>
    <row r="2922" spans="1:18" x14ac:dyDescent="0.2">
      <c r="A2922" s="45" t="s">
        <v>990</v>
      </c>
      <c r="B2922" s="167">
        <f t="shared" si="46"/>
        <v>39801</v>
      </c>
      <c r="C2922" s="98">
        <v>5.6357999999999997</v>
      </c>
      <c r="D2922" s="155"/>
      <c r="E2922" s="98">
        <v>4.7583333333333337</v>
      </c>
      <c r="F2922" s="155"/>
      <c r="G2922" s="98">
        <v>5.9765506088280063</v>
      </c>
      <c r="H2922" s="155"/>
      <c r="I2922" s="155">
        <v>5.27</v>
      </c>
      <c r="J2922" s="770"/>
      <c r="K2922" s="155"/>
      <c r="L2922" s="155"/>
      <c r="M2922" s="155">
        <v>5.03</v>
      </c>
      <c r="N2922" s="155"/>
      <c r="O2922" s="155">
        <v>4.8600000000000003</v>
      </c>
      <c r="P2922" s="155"/>
      <c r="Q2922" s="155"/>
      <c r="R2922" s="155"/>
    </row>
    <row r="2923" spans="1:18" x14ac:dyDescent="0.2">
      <c r="A2923" s="45" t="s">
        <v>991</v>
      </c>
      <c r="B2923" s="167">
        <f t="shared" si="46"/>
        <v>39802</v>
      </c>
      <c r="C2923" s="98">
        <v>5.6789266804788214</v>
      </c>
      <c r="D2923" s="155"/>
      <c r="E2923" s="98">
        <v>5.1321827411167513</v>
      </c>
      <c r="F2923" s="155"/>
      <c r="G2923" s="98">
        <v>6.1024439571150095</v>
      </c>
      <c r="H2923" s="155"/>
      <c r="I2923" s="155">
        <v>5.3</v>
      </c>
      <c r="J2923" s="770"/>
      <c r="K2923" s="155"/>
      <c r="L2923" s="155"/>
      <c r="M2923" s="155">
        <v>5.34</v>
      </c>
      <c r="N2923" s="155"/>
      <c r="O2923" s="155">
        <v>5.24</v>
      </c>
      <c r="P2923" s="155"/>
      <c r="Q2923" s="155"/>
      <c r="R2923" s="155"/>
    </row>
    <row r="2924" spans="1:18" x14ac:dyDescent="0.2">
      <c r="A2924" s="45" t="s">
        <v>992</v>
      </c>
      <c r="B2924" s="167">
        <f t="shared" si="46"/>
        <v>39803</v>
      </c>
      <c r="C2924" s="98">
        <v>5.6789266804788214</v>
      </c>
      <c r="D2924" s="155"/>
      <c r="E2924" s="98">
        <v>5.1321827411167513</v>
      </c>
      <c r="F2924" s="155"/>
      <c r="G2924" s="98">
        <v>6.1024439571150095</v>
      </c>
      <c r="H2924" s="155"/>
      <c r="I2924" s="155">
        <v>5.3</v>
      </c>
      <c r="J2924" s="770"/>
      <c r="K2924" s="155"/>
      <c r="L2924" s="155"/>
      <c r="M2924" s="155">
        <v>5.34</v>
      </c>
      <c r="N2924" s="155"/>
      <c r="O2924" s="155">
        <v>5.24</v>
      </c>
      <c r="P2924" s="155"/>
      <c r="Q2924" s="155"/>
      <c r="R2924" s="155"/>
    </row>
    <row r="2925" spans="1:18" x14ac:dyDescent="0.2">
      <c r="A2925" s="45" t="s">
        <v>993</v>
      </c>
      <c r="B2925" s="167">
        <f t="shared" si="46"/>
        <v>39804</v>
      </c>
      <c r="C2925" s="98">
        <v>5.6789266804788214</v>
      </c>
      <c r="D2925" s="155"/>
      <c r="E2925" s="98">
        <v>5.1321827411167513</v>
      </c>
      <c r="F2925" s="155"/>
      <c r="G2925" s="98">
        <v>6.1024439571150095</v>
      </c>
      <c r="H2925" s="155"/>
      <c r="I2925" s="155">
        <v>5.3</v>
      </c>
      <c r="J2925" s="770"/>
      <c r="K2925" s="155"/>
      <c r="L2925" s="155"/>
      <c r="M2925" s="155">
        <v>5.34</v>
      </c>
      <c r="N2925" s="155"/>
      <c r="O2925" s="155">
        <v>5.24</v>
      </c>
      <c r="P2925" s="155"/>
      <c r="Q2925" s="155"/>
      <c r="R2925" s="155"/>
    </row>
    <row r="2926" spans="1:18" x14ac:dyDescent="0.2">
      <c r="A2926" s="45" t="s">
        <v>994</v>
      </c>
      <c r="B2926" s="167">
        <f t="shared" si="46"/>
        <v>39805</v>
      </c>
      <c r="C2926" s="98">
        <v>5.3702313931297709</v>
      </c>
      <c r="D2926" s="155"/>
      <c r="E2926" s="98">
        <v>4.6738461538461538</v>
      </c>
      <c r="F2926" s="155"/>
      <c r="G2926" s="98">
        <v>5.2819343262069376</v>
      </c>
      <c r="H2926" s="155"/>
      <c r="I2926" s="155">
        <v>5.0599999999999996</v>
      </c>
      <c r="J2926" s="770"/>
      <c r="K2926" s="155"/>
      <c r="L2926" s="155"/>
      <c r="M2926" s="155">
        <v>4.97</v>
      </c>
      <c r="N2926" s="155"/>
      <c r="O2926" s="155">
        <v>4.79</v>
      </c>
      <c r="P2926" s="155"/>
      <c r="Q2926" s="155"/>
      <c r="R2926" s="155"/>
    </row>
    <row r="2927" spans="1:18" x14ac:dyDescent="0.2">
      <c r="A2927" s="45" t="s">
        <v>995</v>
      </c>
      <c r="B2927" s="167">
        <f t="shared" si="46"/>
        <v>39806</v>
      </c>
      <c r="C2927" s="98">
        <v>5.3702495462794921</v>
      </c>
      <c r="D2927" s="155"/>
      <c r="E2927" s="98">
        <v>4.4732558139534886</v>
      </c>
      <c r="F2927" s="155"/>
      <c r="G2927" s="98">
        <v>5.8613068411460123</v>
      </c>
      <c r="H2927" s="155"/>
      <c r="I2927" s="155">
        <v>5.03</v>
      </c>
      <c r="J2927" s="770"/>
      <c r="K2927" s="155"/>
      <c r="L2927" s="155"/>
      <c r="M2927" s="155">
        <v>4.68</v>
      </c>
      <c r="N2927" s="155"/>
      <c r="O2927" s="155">
        <v>4.58</v>
      </c>
      <c r="P2927" s="155"/>
      <c r="Q2927" s="155"/>
      <c r="R2927" s="155"/>
    </row>
    <row r="2928" spans="1:18" x14ac:dyDescent="0.2">
      <c r="A2928" s="45" t="s">
        <v>996</v>
      </c>
      <c r="B2928" s="167">
        <f t="shared" si="46"/>
        <v>39807</v>
      </c>
      <c r="C2928" s="98">
        <v>5.4427264313919048</v>
      </c>
      <c r="D2928" s="155"/>
      <c r="E2928" s="129"/>
      <c r="F2928" s="155"/>
      <c r="G2928" s="98">
        <v>5.9526640933514114</v>
      </c>
      <c r="H2928" s="155"/>
      <c r="I2928" s="155">
        <v>5.05</v>
      </c>
      <c r="J2928" s="770"/>
      <c r="K2928" s="155"/>
      <c r="L2928" s="155"/>
      <c r="M2928" s="155">
        <v>4.7699999999999996</v>
      </c>
      <c r="N2928" s="155"/>
      <c r="O2928" s="155">
        <v>4.6399999999999997</v>
      </c>
      <c r="P2928" s="155"/>
      <c r="Q2928" s="155"/>
      <c r="R2928" s="155"/>
    </row>
    <row r="2929" spans="1:18" x14ac:dyDescent="0.2">
      <c r="A2929" s="45" t="s">
        <v>997</v>
      </c>
      <c r="B2929" s="167">
        <f t="shared" si="46"/>
        <v>39808</v>
      </c>
      <c r="C2929" s="98">
        <v>5.4427264313919048</v>
      </c>
      <c r="D2929" s="155"/>
      <c r="E2929" s="129"/>
      <c r="F2929" s="155"/>
      <c r="G2929" s="98">
        <v>5.9526640933514114</v>
      </c>
      <c r="H2929" s="155"/>
      <c r="I2929" s="155">
        <v>5.05</v>
      </c>
      <c r="J2929" s="770"/>
      <c r="K2929" s="155"/>
      <c r="L2929" s="155"/>
      <c r="M2929" s="155">
        <v>4.7699999999999996</v>
      </c>
      <c r="N2929" s="155"/>
      <c r="O2929" s="155">
        <v>4.6399999999999997</v>
      </c>
      <c r="P2929" s="155"/>
      <c r="Q2929" s="155"/>
      <c r="R2929" s="155"/>
    </row>
    <row r="2930" spans="1:18" x14ac:dyDescent="0.2">
      <c r="A2930" s="45" t="s">
        <v>998</v>
      </c>
      <c r="B2930" s="167">
        <f t="shared" si="46"/>
        <v>39809</v>
      </c>
      <c r="C2930" s="98">
        <v>5.4427264313919048</v>
      </c>
      <c r="D2930" s="155"/>
      <c r="E2930" s="129"/>
      <c r="F2930" s="155"/>
      <c r="G2930" s="98">
        <v>5.9526640933514114</v>
      </c>
      <c r="H2930" s="155"/>
      <c r="I2930" s="155">
        <v>5.05</v>
      </c>
      <c r="J2930" s="770"/>
      <c r="K2930" s="155"/>
      <c r="L2930" s="155"/>
      <c r="M2930" s="155">
        <v>4.7699999999999996</v>
      </c>
      <c r="N2930" s="155"/>
      <c r="O2930" s="155">
        <v>4.6399999999999997</v>
      </c>
      <c r="P2930" s="155"/>
      <c r="Q2930" s="155"/>
      <c r="R2930" s="155"/>
    </row>
    <row r="2931" spans="1:18" x14ac:dyDescent="0.2">
      <c r="A2931" s="45" t="s">
        <v>999</v>
      </c>
      <c r="B2931" s="167">
        <f t="shared" si="46"/>
        <v>39810</v>
      </c>
      <c r="C2931" s="98">
        <v>5.4427264313919048</v>
      </c>
      <c r="D2931" s="155"/>
      <c r="E2931" s="129"/>
      <c r="F2931" s="155"/>
      <c r="G2931" s="98">
        <v>5.9526640933514114</v>
      </c>
      <c r="H2931" s="155"/>
      <c r="I2931" s="155">
        <v>5.05</v>
      </c>
      <c r="J2931" s="770"/>
      <c r="K2931" s="155"/>
      <c r="L2931" s="155"/>
      <c r="M2931" s="155">
        <v>4.7699999999999996</v>
      </c>
      <c r="N2931" s="155"/>
      <c r="O2931" s="155">
        <v>4.6399999999999997</v>
      </c>
      <c r="P2931" s="155"/>
      <c r="Q2931" s="155"/>
      <c r="R2931" s="155"/>
    </row>
    <row r="2932" spans="1:18" x14ac:dyDescent="0.2">
      <c r="A2932" s="45" t="s">
        <v>1000</v>
      </c>
      <c r="B2932" s="167">
        <f t="shared" si="46"/>
        <v>39811</v>
      </c>
      <c r="C2932" s="98">
        <v>5.4427264313919048</v>
      </c>
      <c r="D2932" s="155"/>
      <c r="E2932" s="129"/>
      <c r="F2932" s="155"/>
      <c r="G2932" s="98">
        <v>5.9526640933514114</v>
      </c>
      <c r="H2932" s="155"/>
      <c r="I2932" s="155">
        <v>5.05</v>
      </c>
      <c r="J2932" s="770"/>
      <c r="K2932" s="155"/>
      <c r="L2932" s="155"/>
      <c r="M2932" s="155">
        <v>4.7699999999999996</v>
      </c>
      <c r="N2932" s="155"/>
      <c r="O2932" s="155">
        <v>4.6399999999999997</v>
      </c>
      <c r="P2932" s="155"/>
      <c r="Q2932" s="155"/>
      <c r="R2932" s="155"/>
    </row>
    <row r="2933" spans="1:18" x14ac:dyDescent="0.2">
      <c r="A2933" s="45" t="s">
        <v>1001</v>
      </c>
      <c r="B2933" s="167">
        <f t="shared" si="46"/>
        <v>39812</v>
      </c>
      <c r="C2933" s="98">
        <v>5.8035639999999997</v>
      </c>
      <c r="D2933" s="155"/>
      <c r="E2933" s="98">
        <v>4.6741252667835935</v>
      </c>
      <c r="F2933" s="155"/>
      <c r="G2933" s="129">
        <v>5.1596439011939532</v>
      </c>
      <c r="H2933" s="155"/>
      <c r="I2933" s="155">
        <v>5.46</v>
      </c>
      <c r="J2933" s="770"/>
      <c r="K2933" s="155"/>
      <c r="L2933" s="155"/>
      <c r="M2933" s="155">
        <v>5.56</v>
      </c>
      <c r="N2933" s="155"/>
      <c r="O2933" s="155">
        <v>4.87</v>
      </c>
      <c r="P2933" s="155"/>
      <c r="Q2933" s="155"/>
      <c r="R2933" s="155"/>
    </row>
    <row r="2934" spans="1:18" s="157" customFormat="1" ht="13.2" x14ac:dyDescent="0.25">
      <c r="A2934" s="193" t="s">
        <v>1002</v>
      </c>
      <c r="B2934" s="170">
        <f t="shared" si="46"/>
        <v>39813</v>
      </c>
      <c r="C2934" s="610">
        <v>5.7079844675133957</v>
      </c>
      <c r="D2934" s="158"/>
      <c r="E2934" s="194">
        <v>4.5875070028011207</v>
      </c>
      <c r="F2934" s="158"/>
      <c r="G2934" s="158">
        <v>5.1617148362105034</v>
      </c>
      <c r="H2934" s="158"/>
      <c r="I2934" s="158">
        <v>5.25</v>
      </c>
      <c r="J2934" s="772"/>
      <c r="K2934" s="158"/>
      <c r="L2934" s="158"/>
      <c r="M2934" s="158">
        <v>5.23</v>
      </c>
      <c r="N2934" s="158"/>
      <c r="O2934" s="158">
        <v>4.78</v>
      </c>
      <c r="P2934" s="158"/>
      <c r="Q2934" s="158"/>
      <c r="R2934" s="158"/>
    </row>
    <row r="2935" spans="1:18" s="263" customFormat="1" x14ac:dyDescent="0.2">
      <c r="A2935" s="267" t="s">
        <v>1003</v>
      </c>
      <c r="B2935" s="284">
        <f t="shared" si="46"/>
        <v>39814</v>
      </c>
      <c r="C2935" s="264">
        <v>5.6094674263066633</v>
      </c>
      <c r="D2935" s="262"/>
      <c r="E2935" s="264">
        <v>3.8689781021897809</v>
      </c>
      <c r="F2935" s="262"/>
      <c r="G2935" s="264">
        <v>6.0123414634146339</v>
      </c>
      <c r="H2935" s="262"/>
      <c r="I2935" s="262">
        <v>5.03</v>
      </c>
      <c r="J2935" s="266"/>
      <c r="K2935" s="262"/>
      <c r="L2935" s="262"/>
      <c r="M2935" s="262">
        <v>4.6500000000000004</v>
      </c>
      <c r="N2935" s="262"/>
      <c r="O2935" s="262">
        <v>4.12</v>
      </c>
      <c r="P2935" s="262"/>
      <c r="Q2935" s="262"/>
      <c r="R2935" s="265"/>
    </row>
    <row r="2936" spans="1:18" x14ac:dyDescent="0.2">
      <c r="A2936" s="45" t="s">
        <v>2174</v>
      </c>
      <c r="B2936" s="167">
        <f t="shared" si="46"/>
        <v>39815</v>
      </c>
      <c r="C2936" s="98">
        <v>5.6094674263066633</v>
      </c>
      <c r="D2936" s="134"/>
      <c r="E2936" s="98">
        <v>3.8689781021897809</v>
      </c>
      <c r="F2936" s="155"/>
      <c r="G2936" s="98">
        <v>4.9301199999999996</v>
      </c>
      <c r="H2936" s="22"/>
      <c r="I2936" s="155">
        <v>5.03</v>
      </c>
      <c r="J2936" s="770"/>
      <c r="K2936" s="155"/>
      <c r="L2936" s="22"/>
      <c r="M2936" s="155">
        <v>4.6500000000000004</v>
      </c>
      <c r="N2936" s="22"/>
      <c r="O2936" s="155">
        <v>4.12</v>
      </c>
      <c r="P2936" s="155"/>
      <c r="Q2936" s="155"/>
    </row>
    <row r="2937" spans="1:18" x14ac:dyDescent="0.2">
      <c r="A2937" s="45" t="s">
        <v>2175</v>
      </c>
      <c r="B2937" s="167">
        <f t="shared" si="46"/>
        <v>39816</v>
      </c>
      <c r="C2937" s="98">
        <v>5.4075390624999997</v>
      </c>
      <c r="D2937" s="134"/>
      <c r="E2937" s="98">
        <v>3.937719298245614</v>
      </c>
      <c r="F2937" s="155"/>
      <c r="G2937" s="98">
        <v>4.8096870927492033</v>
      </c>
      <c r="H2937" s="22"/>
      <c r="I2937" s="22">
        <v>4.6399999999999997</v>
      </c>
      <c r="J2937" s="287"/>
      <c r="K2937" s="22"/>
      <c r="L2937" s="22"/>
      <c r="M2937" s="22">
        <v>4.1900000000000004</v>
      </c>
      <c r="N2937" s="22"/>
      <c r="O2937" s="22">
        <v>4</v>
      </c>
      <c r="P2937" s="22"/>
      <c r="Q2937" s="22"/>
    </row>
    <row r="2938" spans="1:18" x14ac:dyDescent="0.2">
      <c r="A2938" s="45" t="s">
        <v>2176</v>
      </c>
      <c r="B2938" s="167">
        <f t="shared" si="46"/>
        <v>39817</v>
      </c>
      <c r="C2938" s="98">
        <v>5.4075390624999997</v>
      </c>
      <c r="D2938" s="134"/>
      <c r="E2938" s="98">
        <v>3.937719298245614</v>
      </c>
      <c r="F2938" s="155"/>
      <c r="G2938" s="98">
        <v>4.8096870927492033</v>
      </c>
      <c r="H2938" s="22"/>
      <c r="I2938" s="22">
        <v>4.6399999999999997</v>
      </c>
      <c r="J2938" s="287"/>
      <c r="K2938" s="22"/>
      <c r="L2938" s="22"/>
      <c r="M2938" s="22">
        <v>4.1900000000000004</v>
      </c>
      <c r="N2938" s="22"/>
      <c r="O2938" s="22">
        <v>4</v>
      </c>
      <c r="P2938" s="22"/>
      <c r="Q2938" s="22"/>
    </row>
    <row r="2939" spans="1:18" x14ac:dyDescent="0.2">
      <c r="A2939" s="45" t="s">
        <v>2177</v>
      </c>
      <c r="B2939" s="177">
        <f t="shared" si="46"/>
        <v>39818</v>
      </c>
      <c r="C2939" s="98">
        <v>5.4075390624999997</v>
      </c>
      <c r="D2939" s="134"/>
      <c r="E2939" s="98">
        <v>3.937719298245614</v>
      </c>
      <c r="F2939" s="155"/>
      <c r="G2939" s="98">
        <v>4.8096870927492033</v>
      </c>
      <c r="H2939" s="22"/>
      <c r="I2939" s="22">
        <v>4.6399999999999997</v>
      </c>
      <c r="J2939" s="287"/>
      <c r="K2939" s="22"/>
      <c r="L2939" s="22"/>
      <c r="M2939" s="22">
        <v>4.1900000000000004</v>
      </c>
      <c r="N2939" s="22"/>
      <c r="O2939" s="22">
        <v>4</v>
      </c>
      <c r="P2939" s="22"/>
      <c r="Q2939" s="22"/>
    </row>
    <row r="2940" spans="1:18" x14ac:dyDescent="0.2">
      <c r="A2940" s="45" t="s">
        <v>2178</v>
      </c>
      <c r="B2940" s="177">
        <f t="shared" si="46"/>
        <v>39819</v>
      </c>
      <c r="C2940" s="98">
        <v>5.815244482173175</v>
      </c>
      <c r="D2940" s="134"/>
      <c r="E2940" s="98">
        <v>4.2699999999999996</v>
      </c>
      <c r="F2940" s="155"/>
      <c r="G2940" s="98">
        <v>5.532264849254938</v>
      </c>
      <c r="H2940" s="22"/>
      <c r="I2940" s="22"/>
      <c r="J2940" s="287"/>
      <c r="K2940" s="22"/>
      <c r="L2940" s="22"/>
      <c r="M2940" s="22"/>
      <c r="N2940" s="22"/>
      <c r="O2940" s="22"/>
      <c r="P2940" s="22"/>
      <c r="Q2940" s="22"/>
    </row>
    <row r="2941" spans="1:18" x14ac:dyDescent="0.2">
      <c r="A2941" s="45" t="s">
        <v>2179</v>
      </c>
      <c r="B2941" s="177">
        <f t="shared" si="46"/>
        <v>39820</v>
      </c>
      <c r="C2941" s="98">
        <v>6.1143578700078312</v>
      </c>
      <c r="D2941" s="134"/>
      <c r="E2941" s="98">
        <v>4.5724169032018462</v>
      </c>
      <c r="F2941" s="155"/>
      <c r="G2941" s="98">
        <v>5.3096643639513763</v>
      </c>
      <c r="H2941" s="22"/>
      <c r="I2941" s="22"/>
      <c r="J2941" s="287"/>
      <c r="K2941" s="22"/>
      <c r="L2941" s="22"/>
      <c r="M2941" s="22"/>
      <c r="N2941" s="22"/>
      <c r="O2941" s="22"/>
      <c r="P2941" s="22"/>
      <c r="Q2941" s="22"/>
    </row>
    <row r="2942" spans="1:18" x14ac:dyDescent="0.2">
      <c r="A2942" s="45" t="s">
        <v>2180</v>
      </c>
      <c r="B2942" s="177">
        <f t="shared" si="46"/>
        <v>39821</v>
      </c>
      <c r="C2942" s="98">
        <v>5.8794917076167073</v>
      </c>
      <c r="D2942" s="134"/>
      <c r="E2942" s="98">
        <v>4.3899999999999997</v>
      </c>
      <c r="F2942" s="155"/>
      <c r="G2942" s="98">
        <v>5.546487246239753</v>
      </c>
      <c r="H2942" s="22"/>
      <c r="I2942" s="22"/>
      <c r="J2942" s="287"/>
      <c r="K2942" s="22"/>
      <c r="L2942" s="22"/>
      <c r="M2942" s="22"/>
      <c r="N2942" s="22"/>
      <c r="O2942" s="22"/>
      <c r="P2942" s="22"/>
      <c r="Q2942" s="22"/>
    </row>
    <row r="2943" spans="1:18" x14ac:dyDescent="0.2">
      <c r="A2943" s="45" t="s">
        <v>2181</v>
      </c>
      <c r="B2943" s="177">
        <f t="shared" si="46"/>
        <v>39822</v>
      </c>
      <c r="C2943" s="98">
        <v>5.9800677506775068</v>
      </c>
      <c r="D2943" s="134"/>
      <c r="E2943" s="98">
        <v>4.4856125827814566</v>
      </c>
      <c r="F2943" s="155"/>
      <c r="G2943" s="98">
        <v>5.704044546453332</v>
      </c>
      <c r="H2943" s="22"/>
      <c r="I2943" s="22"/>
      <c r="J2943" s="287"/>
      <c r="K2943" s="22"/>
      <c r="L2943" s="22"/>
      <c r="M2943" s="22"/>
      <c r="N2943" s="22"/>
      <c r="O2943" s="22"/>
      <c r="P2943" s="22"/>
      <c r="Q2943" s="22"/>
    </row>
    <row r="2944" spans="1:18" x14ac:dyDescent="0.2">
      <c r="A2944" s="45" t="s">
        <v>2182</v>
      </c>
      <c r="B2944" s="177">
        <f t="shared" si="46"/>
        <v>39823</v>
      </c>
      <c r="C2944" s="98">
        <v>5.5646870503597121</v>
      </c>
      <c r="D2944" s="134"/>
      <c r="E2944" s="98">
        <v>4.0991686746987952</v>
      </c>
      <c r="F2944" s="155"/>
      <c r="G2944" s="98">
        <v>5.2317221189408567</v>
      </c>
      <c r="H2944" s="22"/>
      <c r="I2944" s="22"/>
      <c r="J2944" s="287"/>
      <c r="K2944" s="22"/>
      <c r="L2944" s="22"/>
      <c r="M2944" s="22"/>
      <c r="N2944" s="22"/>
      <c r="O2944" s="22"/>
      <c r="P2944" s="22"/>
      <c r="Q2944" s="22"/>
    </row>
    <row r="2945" spans="1:17" x14ac:dyDescent="0.2">
      <c r="A2945" s="45" t="s">
        <v>2183</v>
      </c>
      <c r="B2945" s="177">
        <f t="shared" si="46"/>
        <v>39824</v>
      </c>
      <c r="C2945" s="98">
        <v>5.5646870503597121</v>
      </c>
      <c r="D2945" s="134"/>
      <c r="E2945" s="98">
        <v>4.0991686746987952</v>
      </c>
      <c r="F2945" s="155"/>
      <c r="G2945" s="98">
        <v>5.2317221189408567</v>
      </c>
      <c r="H2945" s="22"/>
      <c r="I2945" s="22"/>
      <c r="J2945" s="287"/>
      <c r="K2945" s="22"/>
      <c r="L2945" s="22"/>
      <c r="M2945" s="22"/>
      <c r="N2945" s="22"/>
      <c r="O2945" s="22"/>
      <c r="P2945" s="22"/>
      <c r="Q2945" s="22"/>
    </row>
    <row r="2946" spans="1:17" x14ac:dyDescent="0.2">
      <c r="A2946" s="45" t="s">
        <v>2184</v>
      </c>
      <c r="B2946" s="177">
        <f t="shared" si="46"/>
        <v>39825</v>
      </c>
      <c r="C2946" s="98">
        <v>5.5646870503597121</v>
      </c>
      <c r="D2946" s="134"/>
      <c r="E2946" s="98">
        <v>4.0991686746987952</v>
      </c>
      <c r="F2946" s="155"/>
      <c r="G2946" s="98">
        <v>5.2317221189408567</v>
      </c>
      <c r="H2946" s="22"/>
      <c r="I2946" s="22"/>
      <c r="J2946" s="287"/>
      <c r="K2946" s="22"/>
      <c r="L2946" s="22"/>
      <c r="M2946" s="22"/>
      <c r="N2946" s="22"/>
      <c r="O2946" s="22"/>
      <c r="P2946" s="22"/>
      <c r="Q2946" s="22"/>
    </row>
    <row r="2947" spans="1:17" x14ac:dyDescent="0.2">
      <c r="A2947" s="45" t="s">
        <v>2185</v>
      </c>
      <c r="B2947" s="177">
        <f t="shared" si="46"/>
        <v>39826</v>
      </c>
      <c r="C2947" s="98">
        <v>5.5925655976676385</v>
      </c>
      <c r="D2947" s="134"/>
      <c r="E2947" s="98">
        <v>4.0392405063291141</v>
      </c>
      <c r="F2947" s="155"/>
      <c r="G2947" s="98">
        <v>5.4909913256955809</v>
      </c>
      <c r="H2947" s="22"/>
      <c r="I2947" s="22"/>
      <c r="J2947" s="287"/>
      <c r="K2947" s="22"/>
      <c r="L2947" s="22"/>
      <c r="M2947" s="22"/>
      <c r="N2947" s="22"/>
      <c r="O2947" s="22"/>
      <c r="P2947" s="22"/>
      <c r="Q2947" s="22"/>
    </row>
    <row r="2948" spans="1:17" x14ac:dyDescent="0.2">
      <c r="A2948" s="45" t="s">
        <v>2186</v>
      </c>
      <c r="B2948" s="177">
        <f t="shared" si="46"/>
        <v>39827</v>
      </c>
      <c r="C2948" s="98">
        <v>5.7199258720930235</v>
      </c>
      <c r="D2948" s="134"/>
      <c r="E2948" s="98">
        <v>4.0989241622574957</v>
      </c>
      <c r="F2948" s="155"/>
      <c r="G2948" s="98">
        <v>5.6227502562350526</v>
      </c>
      <c r="H2948" s="22"/>
      <c r="I2948" s="22"/>
      <c r="J2948" s="287"/>
      <c r="K2948" s="22"/>
      <c r="L2948" s="22"/>
      <c r="M2948" s="22"/>
      <c r="N2948" s="22"/>
      <c r="O2948" s="22"/>
      <c r="P2948" s="22"/>
      <c r="Q2948" s="22"/>
    </row>
    <row r="2949" spans="1:17" x14ac:dyDescent="0.2">
      <c r="A2949" s="45" t="s">
        <v>2187</v>
      </c>
      <c r="B2949" s="177">
        <f t="shared" si="46"/>
        <v>39828</v>
      </c>
      <c r="C2949" s="98">
        <v>5.4482120946538126</v>
      </c>
      <c r="D2949" s="134"/>
      <c r="E2949" s="98">
        <v>3.8476315789473685</v>
      </c>
      <c r="F2949" s="155"/>
      <c r="G2949" s="98">
        <v>4.4921196063808839</v>
      </c>
      <c r="H2949" s="22"/>
      <c r="I2949" s="22"/>
      <c r="J2949" s="287"/>
      <c r="K2949" s="22"/>
      <c r="L2949" s="22"/>
      <c r="M2949" s="22"/>
      <c r="N2949" s="22"/>
      <c r="O2949" s="22"/>
      <c r="P2949" s="22"/>
      <c r="Q2949" s="22"/>
    </row>
    <row r="2950" spans="1:17" x14ac:dyDescent="0.2">
      <c r="A2950" s="45" t="s">
        <v>2188</v>
      </c>
      <c r="B2950" s="177">
        <f t="shared" si="46"/>
        <v>39829</v>
      </c>
      <c r="C2950" s="98">
        <v>5.2257258064516128</v>
      </c>
      <c r="D2950" s="134"/>
      <c r="E2950" s="98">
        <v>3.6</v>
      </c>
      <c r="F2950" s="155"/>
      <c r="G2950" s="98">
        <v>5.1783004316990437</v>
      </c>
      <c r="H2950" s="22"/>
      <c r="I2950" s="22"/>
      <c r="J2950" s="287"/>
      <c r="K2950" s="22"/>
      <c r="L2950" s="22"/>
      <c r="M2950" s="22"/>
      <c r="N2950" s="22"/>
      <c r="O2950" s="22"/>
      <c r="P2950" s="22"/>
      <c r="Q2950" s="22"/>
    </row>
    <row r="2951" spans="1:17" x14ac:dyDescent="0.2">
      <c r="A2951" s="45" t="s">
        <v>2189</v>
      </c>
      <c r="B2951" s="177">
        <f t="shared" si="46"/>
        <v>39830</v>
      </c>
      <c r="C2951" s="98">
        <v>5.0847217186366933</v>
      </c>
      <c r="D2951" s="134"/>
      <c r="E2951" s="98">
        <v>3.2585805084745765</v>
      </c>
      <c r="F2951" s="155"/>
      <c r="G2951" s="98">
        <v>4.6514368745229602</v>
      </c>
      <c r="H2951" s="22"/>
      <c r="I2951" s="22">
        <v>4.32</v>
      </c>
      <c r="J2951" s="287"/>
      <c r="K2951" s="22"/>
      <c r="L2951" s="22"/>
      <c r="M2951" s="22">
        <v>3.62</v>
      </c>
      <c r="N2951" s="22"/>
      <c r="O2951" s="22">
        <v>3.52</v>
      </c>
      <c r="P2951" s="22"/>
      <c r="Q2951" s="22"/>
    </row>
    <row r="2952" spans="1:17" x14ac:dyDescent="0.2">
      <c r="A2952" s="45" t="s">
        <v>2190</v>
      </c>
      <c r="B2952" s="177">
        <f t="shared" si="46"/>
        <v>39831</v>
      </c>
      <c r="C2952" s="98">
        <v>5.0847217186366933</v>
      </c>
      <c r="D2952" s="134"/>
      <c r="E2952" s="98">
        <v>3.2585805084745765</v>
      </c>
      <c r="F2952" s="155"/>
      <c r="G2952" s="98">
        <v>4.6514368745229602</v>
      </c>
      <c r="H2952" s="22"/>
      <c r="I2952" s="22">
        <v>4.32</v>
      </c>
      <c r="J2952" s="287"/>
      <c r="K2952" s="22"/>
      <c r="L2952" s="22"/>
      <c r="M2952" s="22">
        <v>3.62</v>
      </c>
      <c r="N2952" s="22"/>
      <c r="O2952" s="22">
        <v>3.52</v>
      </c>
      <c r="P2952" s="22"/>
      <c r="Q2952" s="22"/>
    </row>
    <row r="2953" spans="1:17" x14ac:dyDescent="0.2">
      <c r="A2953" s="45" t="s">
        <v>2191</v>
      </c>
      <c r="B2953" s="177">
        <f t="shared" si="46"/>
        <v>39832</v>
      </c>
      <c r="C2953" s="98">
        <v>5.0847217186366933</v>
      </c>
      <c r="D2953" s="134"/>
      <c r="E2953" s="98">
        <v>3.2585805084745765</v>
      </c>
      <c r="F2953" s="155"/>
      <c r="G2953" s="98">
        <v>4.6514368745229602</v>
      </c>
      <c r="H2953" s="22"/>
      <c r="I2953" s="22">
        <v>4.32</v>
      </c>
      <c r="J2953" s="287"/>
      <c r="K2953" s="22"/>
      <c r="L2953" s="22"/>
      <c r="M2953" s="22">
        <v>3.62</v>
      </c>
      <c r="N2953" s="22"/>
      <c r="O2953" s="22">
        <v>3.52</v>
      </c>
      <c r="P2953" s="22"/>
      <c r="Q2953" s="22"/>
    </row>
    <row r="2954" spans="1:17" x14ac:dyDescent="0.2">
      <c r="A2954" s="45" t="s">
        <v>2192</v>
      </c>
      <c r="B2954" s="177">
        <f t="shared" si="46"/>
        <v>39833</v>
      </c>
      <c r="C2954" s="98">
        <v>5.0847217186366933</v>
      </c>
      <c r="D2954" s="134"/>
      <c r="E2954" s="98">
        <v>3.2585805084745765</v>
      </c>
      <c r="F2954" s="155"/>
      <c r="G2954" s="98">
        <v>4.6514368745229602</v>
      </c>
      <c r="H2954" s="22"/>
      <c r="I2954" s="22">
        <v>4.32</v>
      </c>
      <c r="J2954" s="287"/>
      <c r="K2954" s="22"/>
      <c r="L2954" s="22"/>
      <c r="M2954" s="22">
        <v>3.62</v>
      </c>
      <c r="N2954" s="22"/>
      <c r="O2954" s="22">
        <v>3.52</v>
      </c>
      <c r="P2954" s="22"/>
      <c r="Q2954" s="22"/>
    </row>
    <row r="2955" spans="1:17" x14ac:dyDescent="0.2">
      <c r="A2955" s="45" t="s">
        <v>2193</v>
      </c>
      <c r="B2955" s="177">
        <f t="shared" si="46"/>
        <v>39834</v>
      </c>
      <c r="C2955" s="98">
        <v>4.863547602501737</v>
      </c>
      <c r="D2955" s="134"/>
      <c r="E2955" s="98">
        <v>3.2266569200779727</v>
      </c>
      <c r="F2955" s="155"/>
      <c r="G2955" s="98">
        <v>5.090712674094708</v>
      </c>
      <c r="H2955" s="22"/>
      <c r="I2955" s="22">
        <v>4.08</v>
      </c>
      <c r="J2955" s="287"/>
      <c r="K2955" s="22"/>
      <c r="L2955" s="22"/>
      <c r="M2955" s="22">
        <v>3.51</v>
      </c>
      <c r="N2955" s="22"/>
      <c r="O2955" s="22">
        <v>3.39</v>
      </c>
      <c r="P2955" s="22"/>
      <c r="Q2955" s="22"/>
    </row>
    <row r="2956" spans="1:17" x14ac:dyDescent="0.2">
      <c r="A2956" s="45" t="s">
        <v>2194</v>
      </c>
      <c r="B2956" s="177">
        <f t="shared" si="46"/>
        <v>39835</v>
      </c>
      <c r="C2956" s="98">
        <v>4.8782500000000004</v>
      </c>
      <c r="D2956" s="134"/>
      <c r="E2956" s="98"/>
      <c r="F2956" s="155"/>
      <c r="G2956" s="98">
        <v>4.852487246777164</v>
      </c>
      <c r="H2956" s="22"/>
      <c r="I2956" s="22">
        <v>4.09</v>
      </c>
      <c r="J2956" s="287"/>
      <c r="K2956" s="22"/>
      <c r="L2956" s="22"/>
      <c r="M2956" s="22">
        <v>3.47</v>
      </c>
      <c r="N2956" s="22"/>
      <c r="O2956" s="22">
        <v>3.46</v>
      </c>
      <c r="P2956" s="22"/>
      <c r="Q2956" s="22"/>
    </row>
    <row r="2957" spans="1:17" x14ac:dyDescent="0.2">
      <c r="A2957" s="45" t="s">
        <v>2195</v>
      </c>
      <c r="B2957" s="177">
        <f t="shared" si="46"/>
        <v>39836</v>
      </c>
      <c r="C2957" s="98">
        <v>4.7154449152542375</v>
      </c>
      <c r="D2957" s="134"/>
      <c r="E2957" s="98">
        <v>2.9997979797979797</v>
      </c>
      <c r="F2957" s="155"/>
      <c r="G2957" s="98">
        <v>4.13786172308596</v>
      </c>
      <c r="H2957" s="22"/>
      <c r="I2957" s="22">
        <v>4.07</v>
      </c>
      <c r="J2957" s="287"/>
      <c r="K2957" s="22"/>
      <c r="L2957" s="22"/>
      <c r="M2957" s="22">
        <v>3.09</v>
      </c>
      <c r="N2957" s="22"/>
      <c r="O2957" s="22">
        <v>3.14</v>
      </c>
      <c r="P2957" s="22"/>
      <c r="Q2957" s="22"/>
    </row>
    <row r="2958" spans="1:17" x14ac:dyDescent="0.2">
      <c r="A2958" s="45" t="s">
        <v>2196</v>
      </c>
      <c r="B2958" s="177">
        <f t="shared" si="46"/>
        <v>39837</v>
      </c>
      <c r="C2958" s="98">
        <v>4.7502964705882356</v>
      </c>
      <c r="D2958" s="134"/>
      <c r="E2958" s="98">
        <v>2.9362499999999998</v>
      </c>
      <c r="F2958" s="155"/>
      <c r="G2958" s="98">
        <v>4.7297255430890424</v>
      </c>
      <c r="H2958" s="22"/>
      <c r="I2958" s="22">
        <v>3.93</v>
      </c>
      <c r="J2958" s="287"/>
      <c r="K2958" s="22"/>
      <c r="L2958" s="22"/>
      <c r="M2958" s="22">
        <v>2.9</v>
      </c>
      <c r="N2958" s="22"/>
      <c r="O2958" s="22">
        <v>3.06</v>
      </c>
      <c r="P2958" s="22"/>
      <c r="Q2958" s="22"/>
    </row>
    <row r="2959" spans="1:17" x14ac:dyDescent="0.2">
      <c r="A2959" s="45" t="s">
        <v>2197</v>
      </c>
      <c r="B2959" s="177">
        <f t="shared" si="46"/>
        <v>39838</v>
      </c>
      <c r="C2959" s="98">
        <v>4.7502964705882356</v>
      </c>
      <c r="D2959" s="134"/>
      <c r="E2959" s="98">
        <v>2.9362499999999998</v>
      </c>
      <c r="F2959" s="155"/>
      <c r="G2959" s="98">
        <v>4.7297255430890424</v>
      </c>
      <c r="H2959" s="22"/>
      <c r="I2959" s="22">
        <v>3.93</v>
      </c>
      <c r="J2959" s="287"/>
      <c r="K2959" s="22"/>
      <c r="L2959" s="22"/>
      <c r="M2959" s="22">
        <v>2.9</v>
      </c>
      <c r="N2959" s="22"/>
      <c r="O2959" s="22">
        <v>3.06</v>
      </c>
      <c r="P2959" s="22"/>
      <c r="Q2959" s="22"/>
    </row>
    <row r="2960" spans="1:17" x14ac:dyDescent="0.2">
      <c r="A2960" s="45" t="s">
        <v>2198</v>
      </c>
      <c r="B2960" s="177">
        <f t="shared" si="46"/>
        <v>39839</v>
      </c>
      <c r="C2960" s="98">
        <v>4.7502964705882356</v>
      </c>
      <c r="D2960" s="134"/>
      <c r="E2960" s="98">
        <v>2.9362499999999998</v>
      </c>
      <c r="F2960" s="155"/>
      <c r="G2960" s="98">
        <v>4.7297255430890424</v>
      </c>
      <c r="H2960" s="22"/>
      <c r="I2960" s="22">
        <v>3.93</v>
      </c>
      <c r="J2960" s="287"/>
      <c r="K2960" s="22"/>
      <c r="L2960" s="22"/>
      <c r="M2960" s="22">
        <v>2.9</v>
      </c>
      <c r="N2960" s="22"/>
      <c r="O2960" s="22">
        <v>3.06</v>
      </c>
      <c r="P2960" s="22"/>
      <c r="Q2960" s="22"/>
    </row>
    <row r="2961" spans="1:17" x14ac:dyDescent="0.2">
      <c r="A2961" s="45" t="s">
        <v>2199</v>
      </c>
      <c r="B2961" s="177">
        <f t="shared" si="46"/>
        <v>39840</v>
      </c>
      <c r="C2961" s="98">
        <v>4.589679089026915</v>
      </c>
      <c r="D2961" s="134"/>
      <c r="E2961" s="98">
        <v>3.24</v>
      </c>
      <c r="F2961" s="155"/>
      <c r="G2961" s="98">
        <v>4.6054315789473685</v>
      </c>
      <c r="H2961" s="22"/>
      <c r="I2961" s="22">
        <v>3.9</v>
      </c>
      <c r="J2961" s="287"/>
      <c r="K2961" s="22"/>
      <c r="L2961" s="22"/>
      <c r="M2961" s="22">
        <v>3.25</v>
      </c>
      <c r="N2961" s="22"/>
      <c r="O2961" s="22">
        <v>3.45</v>
      </c>
      <c r="P2961" s="22"/>
      <c r="Q2961" s="22"/>
    </row>
    <row r="2962" spans="1:17" x14ac:dyDescent="0.2">
      <c r="A2962" s="45" t="s">
        <v>2200</v>
      </c>
      <c r="B2962" s="177">
        <f t="shared" si="46"/>
        <v>39841</v>
      </c>
      <c r="C2962" s="98">
        <v>4.7658477870813396</v>
      </c>
      <c r="D2962" s="134"/>
      <c r="E2962" s="98">
        <v>3.4067474571150425</v>
      </c>
      <c r="F2962" s="155"/>
      <c r="G2962" s="98">
        <v>4.3235784575613962</v>
      </c>
      <c r="H2962" s="22"/>
      <c r="I2962" s="22">
        <v>4.2</v>
      </c>
      <c r="J2962" s="287"/>
      <c r="K2962" s="22"/>
      <c r="L2962" s="22"/>
      <c r="M2962" s="22">
        <v>3.61</v>
      </c>
      <c r="N2962" s="22"/>
      <c r="O2962" s="22">
        <v>3.56</v>
      </c>
      <c r="P2962" s="22"/>
      <c r="Q2962" s="22"/>
    </row>
    <row r="2963" spans="1:17" x14ac:dyDescent="0.2">
      <c r="A2963" s="45" t="s">
        <v>2201</v>
      </c>
      <c r="B2963" s="177">
        <f t="shared" si="46"/>
        <v>39842</v>
      </c>
      <c r="C2963" s="98">
        <v>4.843108535300316</v>
      </c>
      <c r="D2963" s="134"/>
      <c r="E2963" s="98">
        <v>3.5039669421487605</v>
      </c>
      <c r="F2963" s="155"/>
      <c r="G2963" s="98">
        <v>4.6730995705188327</v>
      </c>
      <c r="H2963" s="22"/>
      <c r="I2963" s="22">
        <v>4.22</v>
      </c>
      <c r="J2963" s="287"/>
      <c r="K2963" s="22"/>
      <c r="L2963" s="22"/>
      <c r="M2963" s="22">
        <v>3.73</v>
      </c>
      <c r="N2963" s="22"/>
      <c r="O2963" s="22">
        <v>3.58</v>
      </c>
      <c r="P2963" s="22"/>
      <c r="Q2963" s="22"/>
    </row>
    <row r="2964" spans="1:17" x14ac:dyDescent="0.2">
      <c r="A2964" s="45" t="s">
        <v>2202</v>
      </c>
      <c r="B2964" s="177">
        <f t="shared" si="46"/>
        <v>39843</v>
      </c>
      <c r="C2964" s="98">
        <v>4.7038490316901411</v>
      </c>
      <c r="D2964" s="134"/>
      <c r="E2964" s="98">
        <v>3.3103125000000002</v>
      </c>
      <c r="F2964" s="155"/>
      <c r="G2964" s="98">
        <v>4.5651583979328167</v>
      </c>
      <c r="H2964" s="22"/>
      <c r="I2964" s="22">
        <v>3.94</v>
      </c>
      <c r="J2964" s="287"/>
      <c r="K2964" s="22"/>
      <c r="L2964" s="22"/>
      <c r="M2964" s="22">
        <v>3.44</v>
      </c>
      <c r="N2964" s="22"/>
      <c r="O2964" s="22">
        <v>3.37</v>
      </c>
      <c r="P2964" s="22"/>
      <c r="Q2964" s="22"/>
    </row>
    <row r="2965" spans="1:17" x14ac:dyDescent="0.2">
      <c r="A2965" s="45" t="s">
        <v>2203</v>
      </c>
      <c r="B2965" s="177">
        <f t="shared" si="46"/>
        <v>39844</v>
      </c>
      <c r="C2965" s="98">
        <v>4.7038490316901411</v>
      </c>
      <c r="D2965" s="134"/>
      <c r="E2965" s="98">
        <v>3.3103125000000002</v>
      </c>
      <c r="F2965" s="155"/>
      <c r="G2965" s="98">
        <v>4.5651583979328167</v>
      </c>
      <c r="H2965" s="22"/>
      <c r="I2965" s="22">
        <v>3.94</v>
      </c>
      <c r="J2965" s="287"/>
      <c r="K2965" s="22"/>
      <c r="L2965" s="22"/>
      <c r="M2965" s="22">
        <v>3.44</v>
      </c>
      <c r="N2965" s="22"/>
      <c r="O2965" s="22">
        <v>3.37</v>
      </c>
      <c r="P2965" s="22"/>
      <c r="Q2965" s="22"/>
    </row>
    <row r="2966" spans="1:17" s="263" customFormat="1" x14ac:dyDescent="0.2">
      <c r="A2966" s="267" t="s">
        <v>2204</v>
      </c>
      <c r="B2966" s="259">
        <f t="shared" si="46"/>
        <v>39845</v>
      </c>
      <c r="C2966" s="264">
        <v>4.7702609223300971</v>
      </c>
      <c r="D2966" s="223"/>
      <c r="E2966" s="264">
        <v>3.3959309309309309</v>
      </c>
      <c r="F2966" s="262"/>
      <c r="G2966" s="264">
        <v>4.3971204819277112</v>
      </c>
      <c r="H2966" s="262"/>
      <c r="I2966" s="262">
        <v>4.1399999999999997</v>
      </c>
      <c r="J2966" s="266"/>
      <c r="K2966" s="262"/>
      <c r="L2966" s="262"/>
      <c r="M2966" s="262">
        <v>3.41</v>
      </c>
      <c r="N2966" s="262"/>
      <c r="O2966" s="262">
        <v>3.45</v>
      </c>
      <c r="P2966" s="262"/>
      <c r="Q2966" s="262"/>
    </row>
    <row r="2967" spans="1:17" x14ac:dyDescent="0.2">
      <c r="A2967" s="45" t="s">
        <v>2205</v>
      </c>
      <c r="B2967" s="177">
        <f t="shared" si="46"/>
        <v>39846</v>
      </c>
      <c r="C2967" s="98">
        <v>4.7702609223300971</v>
      </c>
      <c r="D2967" s="134"/>
      <c r="E2967" s="98">
        <v>3.3959309309309309</v>
      </c>
      <c r="F2967" s="155"/>
      <c r="G2967" s="98">
        <v>4.3971204819277112</v>
      </c>
      <c r="H2967" s="22"/>
      <c r="I2967" s="22">
        <v>4.1399999999999997</v>
      </c>
      <c r="J2967" s="287"/>
      <c r="K2967" s="22"/>
      <c r="L2967" s="22"/>
      <c r="M2967" s="22">
        <v>3.41</v>
      </c>
      <c r="N2967" s="22"/>
      <c r="O2967" s="22">
        <v>3.45</v>
      </c>
      <c r="P2967" s="22"/>
      <c r="Q2967" s="22"/>
    </row>
    <row r="2968" spans="1:17" x14ac:dyDescent="0.2">
      <c r="A2968" s="45" t="s">
        <v>2206</v>
      </c>
      <c r="B2968" s="177">
        <f t="shared" si="46"/>
        <v>39847</v>
      </c>
      <c r="C2968" s="98">
        <v>4.4745691927512352</v>
      </c>
      <c r="D2968" s="134"/>
      <c r="E2968" s="98">
        <v>3.0886530612244898</v>
      </c>
      <c r="F2968" s="155"/>
      <c r="G2968" s="98">
        <v>3.8368126394052045</v>
      </c>
      <c r="H2968" s="22"/>
      <c r="I2968" s="22">
        <v>3.93</v>
      </c>
      <c r="J2968" s="287"/>
      <c r="K2968" s="22"/>
      <c r="L2968" s="22"/>
      <c r="M2968" s="22">
        <v>3.3</v>
      </c>
      <c r="N2968" s="22"/>
      <c r="O2968" s="22">
        <v>3.38</v>
      </c>
      <c r="P2968" s="22"/>
      <c r="Q2968" s="22"/>
    </row>
    <row r="2969" spans="1:17" x14ac:dyDescent="0.2">
      <c r="A2969" s="45" t="s">
        <v>1289</v>
      </c>
      <c r="B2969" s="177">
        <f t="shared" si="46"/>
        <v>39848</v>
      </c>
      <c r="C2969" s="98">
        <v>5.0458833992094858</v>
      </c>
      <c r="D2969" s="155"/>
      <c r="E2969" s="98">
        <v>3.4665217391304348</v>
      </c>
      <c r="F2969" s="155"/>
      <c r="G2969" s="98">
        <v>4.7647634920634925</v>
      </c>
      <c r="H2969" s="155"/>
      <c r="I2969" s="155"/>
      <c r="J2969" s="770"/>
      <c r="K2969" s="155"/>
      <c r="L2969" s="155"/>
      <c r="M2969" s="155"/>
      <c r="N2969" s="155"/>
      <c r="O2969" s="155"/>
      <c r="P2969" s="155"/>
      <c r="Q2969" s="155"/>
    </row>
    <row r="2970" spans="1:17" x14ac:dyDescent="0.2">
      <c r="A2970" s="45" t="s">
        <v>1290</v>
      </c>
      <c r="B2970" s="177">
        <f t="shared" si="46"/>
        <v>39849</v>
      </c>
      <c r="C2970" s="98">
        <v>5.012691131498471</v>
      </c>
      <c r="D2970" s="155"/>
      <c r="E2970" s="98">
        <v>3.2993078758949879</v>
      </c>
      <c r="F2970" s="155"/>
      <c r="G2970" s="98">
        <v>4.5665634989828536</v>
      </c>
      <c r="H2970" s="155"/>
      <c r="I2970" s="155"/>
      <c r="J2970" s="770"/>
      <c r="K2970" s="155"/>
      <c r="L2970" s="155"/>
      <c r="M2970" s="155"/>
      <c r="N2970" s="155"/>
      <c r="O2970" s="155"/>
      <c r="P2970" s="155"/>
      <c r="Q2970" s="155"/>
    </row>
    <row r="2971" spans="1:17" x14ac:dyDescent="0.2">
      <c r="A2971" s="45" t="s">
        <v>1291</v>
      </c>
      <c r="B2971" s="177">
        <f t="shared" ref="B2971:B3034" si="47">A2971+1</f>
        <v>39850</v>
      </c>
      <c r="C2971" s="98">
        <v>4.8416025067144135</v>
      </c>
      <c r="D2971" s="155"/>
      <c r="E2971" s="98">
        <v>3.2686310299869623</v>
      </c>
      <c r="F2971" s="155"/>
      <c r="G2971" s="98">
        <v>4.6711296615031559</v>
      </c>
      <c r="H2971" s="155"/>
      <c r="I2971" s="155"/>
      <c r="J2971" s="770"/>
      <c r="K2971" s="155"/>
      <c r="L2971" s="155"/>
      <c r="M2971" s="155"/>
      <c r="N2971" s="155"/>
      <c r="O2971" s="155"/>
      <c r="P2971" s="155"/>
      <c r="Q2971" s="155"/>
    </row>
    <row r="2972" spans="1:17" x14ac:dyDescent="0.2">
      <c r="A2972" s="45" t="s">
        <v>1292</v>
      </c>
      <c r="B2972" s="177">
        <f t="shared" si="47"/>
        <v>39851</v>
      </c>
      <c r="C2972" s="98">
        <v>4.6478013355592651</v>
      </c>
      <c r="D2972" s="155"/>
      <c r="E2972" s="98">
        <v>3.1548913043478262</v>
      </c>
      <c r="F2972" s="155"/>
      <c r="G2972" s="98">
        <v>4.4142278846153848</v>
      </c>
      <c r="H2972" s="155"/>
      <c r="I2972" s="155"/>
      <c r="J2972" s="770"/>
      <c r="K2972" s="155"/>
      <c r="L2972" s="155"/>
      <c r="M2972" s="155"/>
      <c r="N2972" s="155"/>
      <c r="O2972" s="155"/>
      <c r="P2972" s="155"/>
      <c r="Q2972" s="155"/>
    </row>
    <row r="2973" spans="1:17" x14ac:dyDescent="0.2">
      <c r="A2973" s="45" t="s">
        <v>1293</v>
      </c>
      <c r="B2973" s="177">
        <f t="shared" si="47"/>
        <v>39852</v>
      </c>
      <c r="C2973" s="98">
        <v>4.6478013355592651</v>
      </c>
      <c r="D2973" s="155"/>
      <c r="E2973" s="98">
        <v>3.1548913043478262</v>
      </c>
      <c r="F2973" s="155"/>
      <c r="G2973" s="98">
        <v>4.4142278846153848</v>
      </c>
      <c r="H2973" s="155"/>
      <c r="I2973" s="155"/>
      <c r="J2973" s="770"/>
      <c r="K2973" s="155"/>
      <c r="L2973" s="155"/>
      <c r="M2973" s="155"/>
      <c r="N2973" s="155"/>
      <c r="O2973" s="155"/>
      <c r="P2973" s="155"/>
      <c r="Q2973" s="155"/>
    </row>
    <row r="2974" spans="1:17" x14ac:dyDescent="0.2">
      <c r="A2974" s="45" t="s">
        <v>1294</v>
      </c>
      <c r="B2974" s="177">
        <f t="shared" si="47"/>
        <v>39853</v>
      </c>
      <c r="C2974" s="98">
        <v>4.6478013355592651</v>
      </c>
      <c r="D2974" s="155"/>
      <c r="E2974" s="98">
        <v>3.1548913043478262</v>
      </c>
      <c r="F2974" s="155"/>
      <c r="G2974" s="98">
        <v>4.4142278846153848</v>
      </c>
      <c r="H2974" s="155"/>
      <c r="I2974" s="155"/>
      <c r="J2974" s="770"/>
      <c r="K2974" s="155"/>
      <c r="L2974" s="155"/>
      <c r="M2974" s="155"/>
      <c r="N2974" s="155"/>
      <c r="O2974" s="155"/>
      <c r="P2974" s="155"/>
      <c r="Q2974" s="155"/>
    </row>
    <row r="2975" spans="1:17" x14ac:dyDescent="0.2">
      <c r="A2975" s="45" t="s">
        <v>1295</v>
      </c>
      <c r="B2975" s="177">
        <f t="shared" si="47"/>
        <v>39854</v>
      </c>
      <c r="C2975" s="98">
        <v>4.7677333333333332</v>
      </c>
      <c r="D2975" s="155"/>
      <c r="E2975" s="98">
        <v>3.2008232445520579</v>
      </c>
      <c r="F2975" s="155"/>
      <c r="G2975" s="98">
        <v>4.6018356339468305</v>
      </c>
      <c r="H2975" s="155"/>
      <c r="I2975" s="155"/>
      <c r="J2975" s="770"/>
      <c r="K2975" s="155"/>
      <c r="L2975" s="155"/>
      <c r="M2975" s="155"/>
      <c r="N2975" s="155"/>
      <c r="O2975" s="155"/>
      <c r="P2975" s="155"/>
      <c r="Q2975" s="155"/>
    </row>
    <row r="2976" spans="1:17" x14ac:dyDescent="0.2">
      <c r="A2976" s="45" t="s">
        <v>1296</v>
      </c>
      <c r="B2976" s="177">
        <f t="shared" si="47"/>
        <v>39855</v>
      </c>
      <c r="C2976" s="98">
        <v>4.8300991379310343</v>
      </c>
      <c r="D2976" s="155"/>
      <c r="E2976" s="98">
        <v>3.0852233676975946</v>
      </c>
      <c r="F2976" s="155"/>
      <c r="G2976" s="98">
        <v>4.53064225648213</v>
      </c>
      <c r="H2976" s="155"/>
      <c r="I2976" s="155"/>
      <c r="J2976" s="770"/>
      <c r="K2976" s="155"/>
      <c r="L2976" s="155"/>
      <c r="M2976" s="155"/>
      <c r="N2976" s="155"/>
      <c r="O2976" s="155"/>
      <c r="P2976" s="155"/>
      <c r="Q2976" s="155"/>
    </row>
    <row r="2977" spans="1:17" x14ac:dyDescent="0.2">
      <c r="A2977" s="45" t="s">
        <v>1297</v>
      </c>
      <c r="B2977" s="177">
        <f t="shared" si="47"/>
        <v>39856</v>
      </c>
      <c r="C2977" s="98">
        <v>4.6850641848523749</v>
      </c>
      <c r="D2977" s="155"/>
      <c r="E2977" s="98">
        <v>3.092309941520468</v>
      </c>
      <c r="F2977" s="155"/>
      <c r="G2977" s="98">
        <v>4.5950786101527843</v>
      </c>
      <c r="H2977" s="155"/>
      <c r="I2977" s="155"/>
      <c r="J2977" s="770"/>
      <c r="K2977" s="155"/>
      <c r="L2977" s="155"/>
      <c r="M2977" s="155"/>
      <c r="N2977" s="155"/>
      <c r="O2977" s="155"/>
      <c r="P2977" s="155"/>
      <c r="Q2977" s="155"/>
    </row>
    <row r="2978" spans="1:17" x14ac:dyDescent="0.2">
      <c r="A2978" s="45" t="s">
        <v>1298</v>
      </c>
      <c r="B2978" s="177">
        <f t="shared" si="47"/>
        <v>39857</v>
      </c>
      <c r="C2978" s="98">
        <v>4.6942985318107668</v>
      </c>
      <c r="D2978" s="155"/>
      <c r="E2978" s="98">
        <v>3.0993150684931505</v>
      </c>
      <c r="F2978" s="155"/>
      <c r="G2978" s="98">
        <v>4.4477413802896901</v>
      </c>
      <c r="H2978" s="155"/>
      <c r="I2978" s="155"/>
      <c r="J2978" s="770"/>
      <c r="K2978" s="155"/>
      <c r="L2978" s="155"/>
      <c r="M2978" s="155"/>
      <c r="N2978" s="155"/>
      <c r="O2978" s="155"/>
      <c r="P2978" s="155"/>
      <c r="Q2978" s="155"/>
    </row>
    <row r="2979" spans="1:17" x14ac:dyDescent="0.2">
      <c r="A2979" s="45" t="s">
        <v>1299</v>
      </c>
      <c r="B2979" s="177">
        <f t="shared" si="47"/>
        <v>39858</v>
      </c>
      <c r="C2979" s="98">
        <v>4.6084683544303795</v>
      </c>
      <c r="D2979" s="155"/>
      <c r="E2979" s="98">
        <v>3.0350000000000001</v>
      </c>
      <c r="F2979" s="155"/>
      <c r="G2979" s="98">
        <v>4.1350090704638358</v>
      </c>
      <c r="H2979" s="155"/>
      <c r="I2979" s="155"/>
      <c r="J2979" s="770"/>
      <c r="K2979" s="155"/>
      <c r="L2979" s="155"/>
      <c r="M2979" s="155"/>
      <c r="N2979" s="155"/>
      <c r="O2979" s="155"/>
      <c r="P2979" s="155"/>
      <c r="Q2979" s="155"/>
    </row>
    <row r="2980" spans="1:17" x14ac:dyDescent="0.2">
      <c r="A2980" s="45" t="s">
        <v>1300</v>
      </c>
      <c r="B2980" s="177">
        <f t="shared" si="47"/>
        <v>39859</v>
      </c>
      <c r="C2980" s="98">
        <v>4.6084683544303795</v>
      </c>
      <c r="D2980" s="155"/>
      <c r="E2980" s="98">
        <v>3.0350000000000001</v>
      </c>
      <c r="F2980" s="155"/>
      <c r="G2980" s="98">
        <v>4.1350090704638358</v>
      </c>
      <c r="H2980" s="155"/>
      <c r="I2980" s="155"/>
      <c r="J2980" s="770"/>
      <c r="K2980" s="155"/>
      <c r="L2980" s="155"/>
      <c r="M2980" s="155"/>
      <c r="N2980" s="155"/>
      <c r="O2980" s="155"/>
      <c r="P2980" s="155"/>
      <c r="Q2980" s="155"/>
    </row>
    <row r="2981" spans="1:17" x14ac:dyDescent="0.2">
      <c r="A2981" s="45" t="s">
        <v>1301</v>
      </c>
      <c r="B2981" s="177">
        <f t="shared" si="47"/>
        <v>39860</v>
      </c>
      <c r="C2981" s="98">
        <v>4.6084683544303795</v>
      </c>
      <c r="D2981" s="155"/>
      <c r="E2981" s="98">
        <v>3.0350000000000001</v>
      </c>
      <c r="F2981" s="155"/>
      <c r="G2981" s="98">
        <v>4.1350090704638358</v>
      </c>
      <c r="H2981" s="155"/>
      <c r="I2981" s="155"/>
      <c r="J2981" s="770"/>
      <c r="K2981" s="155"/>
      <c r="L2981" s="155"/>
      <c r="M2981" s="155"/>
      <c r="N2981" s="155"/>
      <c r="O2981" s="155"/>
      <c r="P2981" s="155"/>
      <c r="Q2981" s="155"/>
    </row>
    <row r="2982" spans="1:17" x14ac:dyDescent="0.2">
      <c r="A2982" s="45" t="s">
        <v>1302</v>
      </c>
      <c r="B2982" s="177">
        <f t="shared" si="47"/>
        <v>39861</v>
      </c>
      <c r="C2982" s="98">
        <v>4.6084683544303795</v>
      </c>
      <c r="D2982" s="155"/>
      <c r="E2982" s="98">
        <v>3.0350000000000001</v>
      </c>
      <c r="F2982" s="155"/>
      <c r="G2982" s="98">
        <v>4.1350090704638358</v>
      </c>
      <c r="H2982" s="155"/>
      <c r="I2982" s="155"/>
      <c r="J2982" s="770"/>
      <c r="K2982" s="155"/>
      <c r="L2982" s="155"/>
      <c r="M2982" s="155"/>
      <c r="N2982" s="155"/>
      <c r="O2982" s="155"/>
      <c r="P2982" s="155"/>
      <c r="Q2982" s="155"/>
    </row>
    <row r="2983" spans="1:17" x14ac:dyDescent="0.2">
      <c r="A2983" s="45" t="s">
        <v>1303</v>
      </c>
      <c r="B2983" s="177">
        <f t="shared" si="47"/>
        <v>39862</v>
      </c>
      <c r="C2983" s="98">
        <v>4.3477957887700533</v>
      </c>
      <c r="D2983" s="155"/>
      <c r="E2983" s="98">
        <v>2.9888011695906433</v>
      </c>
      <c r="F2983" s="155"/>
      <c r="G2983" s="98">
        <v>4.1385960337279659</v>
      </c>
      <c r="H2983" s="155"/>
      <c r="I2983" s="155"/>
      <c r="J2983" s="770"/>
      <c r="K2983" s="155"/>
      <c r="L2983" s="155"/>
      <c r="M2983" s="155"/>
      <c r="N2983" s="155"/>
      <c r="O2983" s="155"/>
      <c r="P2983" s="155"/>
      <c r="Q2983" s="155"/>
    </row>
    <row r="2984" spans="1:17" x14ac:dyDescent="0.2">
      <c r="A2984" s="45" t="s">
        <v>1304</v>
      </c>
      <c r="B2984" s="177">
        <f t="shared" si="47"/>
        <v>39863</v>
      </c>
      <c r="C2984" s="98">
        <v>4.3372953451043337</v>
      </c>
      <c r="D2984" s="155"/>
      <c r="E2984" s="98">
        <v>2.9878421052631579</v>
      </c>
      <c r="F2984" s="155"/>
      <c r="G2984" s="98">
        <v>4.0564107551387121</v>
      </c>
      <c r="H2984" s="155"/>
      <c r="I2984" s="155"/>
      <c r="J2984" s="770"/>
      <c r="K2984" s="155"/>
      <c r="L2984" s="155"/>
      <c r="M2984" s="155"/>
      <c r="N2984" s="155"/>
      <c r="O2984" s="155"/>
      <c r="P2984" s="155"/>
      <c r="Q2984" s="155"/>
    </row>
    <row r="2985" spans="1:17" x14ac:dyDescent="0.2">
      <c r="A2985" s="45" t="s">
        <v>1305</v>
      </c>
      <c r="B2985" s="177">
        <f t="shared" si="47"/>
        <v>39864</v>
      </c>
      <c r="C2985" s="98">
        <v>4.4547364603481627</v>
      </c>
      <c r="D2985" s="155"/>
      <c r="E2985" s="98">
        <v>2.9833739837398374</v>
      </c>
      <c r="F2985" s="155"/>
      <c r="G2985" s="98">
        <v>4.0509835769757876</v>
      </c>
      <c r="H2985" s="155"/>
      <c r="I2985" s="155">
        <v>3.83</v>
      </c>
      <c r="J2985" s="770"/>
      <c r="K2985" s="155"/>
      <c r="L2985" s="155"/>
      <c r="M2985" s="155">
        <v>3.09</v>
      </c>
      <c r="N2985" s="155"/>
      <c r="O2985" s="155">
        <v>3.06</v>
      </c>
      <c r="P2985" s="155"/>
      <c r="Q2985" s="155"/>
    </row>
    <row r="2986" spans="1:17" x14ac:dyDescent="0.2">
      <c r="A2986" s="45" t="s">
        <v>1306</v>
      </c>
      <c r="B2986" s="177">
        <f t="shared" si="47"/>
        <v>39865</v>
      </c>
      <c r="C2986" s="98">
        <v>4.2250791465932549</v>
      </c>
      <c r="D2986" s="155"/>
      <c r="E2986" s="98">
        <v>2.666989247311828</v>
      </c>
      <c r="F2986" s="155"/>
      <c r="G2986" s="98">
        <v>3.7097707578507224</v>
      </c>
      <c r="H2986" s="155"/>
      <c r="I2986" s="155">
        <v>3.61</v>
      </c>
      <c r="J2986" s="770"/>
      <c r="K2986" s="155"/>
      <c r="L2986" s="155"/>
      <c r="M2986" s="155">
        <v>2.79</v>
      </c>
      <c r="N2986" s="155"/>
      <c r="O2986" s="155">
        <v>2.78</v>
      </c>
      <c r="P2986" s="155"/>
      <c r="Q2986" s="155"/>
    </row>
    <row r="2987" spans="1:17" x14ac:dyDescent="0.2">
      <c r="A2987" s="45" t="s">
        <v>1307</v>
      </c>
      <c r="B2987" s="177">
        <f t="shared" si="47"/>
        <v>39866</v>
      </c>
      <c r="C2987" s="98">
        <v>4.2250791465932549</v>
      </c>
      <c r="D2987" s="155"/>
      <c r="E2987" s="98">
        <v>2.666989247311828</v>
      </c>
      <c r="F2987" s="155"/>
      <c r="G2987" s="98">
        <v>3.7097707578507224</v>
      </c>
      <c r="H2987" s="155"/>
      <c r="I2987" s="155">
        <v>3.61</v>
      </c>
      <c r="J2987" s="770"/>
      <c r="K2987" s="155"/>
      <c r="L2987" s="155"/>
      <c r="M2987" s="155">
        <v>2.79</v>
      </c>
      <c r="N2987" s="155"/>
      <c r="O2987" s="155">
        <v>2.78</v>
      </c>
      <c r="P2987" s="155"/>
      <c r="Q2987" s="155"/>
    </row>
    <row r="2988" spans="1:17" x14ac:dyDescent="0.2">
      <c r="A2988" s="45" t="s">
        <v>1308</v>
      </c>
      <c r="B2988" s="177">
        <f t="shared" si="47"/>
        <v>39867</v>
      </c>
      <c r="C2988" s="98">
        <v>4.2250791465932549</v>
      </c>
      <c r="D2988" s="155"/>
      <c r="E2988" s="98">
        <v>2.666989247311828</v>
      </c>
      <c r="F2988" s="155"/>
      <c r="G2988" s="98">
        <v>3.7097707578507224</v>
      </c>
      <c r="H2988" s="155"/>
      <c r="I2988" s="155">
        <v>3.61</v>
      </c>
      <c r="J2988" s="770"/>
      <c r="K2988" s="155"/>
      <c r="L2988" s="155"/>
      <c r="M2988" s="155">
        <v>2.79</v>
      </c>
      <c r="N2988" s="155"/>
      <c r="O2988" s="155">
        <v>2.78</v>
      </c>
      <c r="P2988" s="155"/>
      <c r="Q2988" s="155"/>
    </row>
    <row r="2989" spans="1:17" x14ac:dyDescent="0.2">
      <c r="A2989" s="45" t="s">
        <v>1309</v>
      </c>
      <c r="B2989" s="177">
        <f t="shared" si="47"/>
        <v>39868</v>
      </c>
      <c r="C2989" s="98">
        <v>4.235900783289817</v>
      </c>
      <c r="D2989" s="155"/>
      <c r="E2989" s="98">
        <v>2.5666145833333331</v>
      </c>
      <c r="F2989" s="155"/>
      <c r="G2989" s="98">
        <v>4.1043835911663065</v>
      </c>
      <c r="H2989" s="155"/>
      <c r="I2989" s="155">
        <v>3.7</v>
      </c>
      <c r="J2989" s="770"/>
      <c r="K2989" s="155"/>
      <c r="L2989" s="155"/>
      <c r="M2989" s="155">
        <v>2.86</v>
      </c>
      <c r="N2989" s="155"/>
      <c r="O2989" s="155">
        <v>2.81</v>
      </c>
      <c r="P2989" s="155"/>
      <c r="Q2989" s="155"/>
    </row>
    <row r="2990" spans="1:17" x14ac:dyDescent="0.2">
      <c r="A2990" s="45" t="s">
        <v>1310</v>
      </c>
      <c r="B2990" s="177">
        <f t="shared" si="47"/>
        <v>39869</v>
      </c>
      <c r="C2990" s="98">
        <v>4.208508575689784</v>
      </c>
      <c r="D2990" s="155"/>
      <c r="E2990" s="98">
        <v>2.4772023809523809</v>
      </c>
      <c r="F2990" s="155"/>
      <c r="G2990" s="98">
        <v>4.0025550594670225</v>
      </c>
      <c r="H2990" s="155"/>
      <c r="I2990" s="155">
        <v>3.64</v>
      </c>
      <c r="J2990" s="770"/>
      <c r="K2990" s="155"/>
      <c r="L2990" s="155"/>
      <c r="M2990" s="155">
        <v>2.83</v>
      </c>
      <c r="N2990" s="155"/>
      <c r="O2990" s="155">
        <v>2.72</v>
      </c>
      <c r="P2990" s="155"/>
      <c r="Q2990" s="155"/>
    </row>
    <row r="2991" spans="1:17" x14ac:dyDescent="0.2">
      <c r="A2991" s="45" t="s">
        <v>1311</v>
      </c>
      <c r="B2991" s="177">
        <f t="shared" si="47"/>
        <v>39870</v>
      </c>
      <c r="C2991" s="98">
        <v>4.1938520312304286</v>
      </c>
      <c r="D2991" s="155"/>
      <c r="E2991" s="98">
        <v>2.5099999999999998</v>
      </c>
      <c r="F2991" s="155"/>
      <c r="G2991" s="98">
        <v>3.9687805002573411</v>
      </c>
      <c r="H2991" s="155"/>
      <c r="I2991" s="155">
        <v>3.74</v>
      </c>
      <c r="J2991" s="770"/>
      <c r="K2991" s="155"/>
      <c r="L2991" s="155"/>
      <c r="M2991" s="155">
        <v>2.79</v>
      </c>
      <c r="N2991" s="155"/>
      <c r="O2991" s="155">
        <v>2.65</v>
      </c>
      <c r="P2991" s="155"/>
      <c r="Q2991" s="155"/>
    </row>
    <row r="2992" spans="1:17" x14ac:dyDescent="0.2">
      <c r="A2992" s="45" t="s">
        <v>1312</v>
      </c>
      <c r="B2992" s="177">
        <f t="shared" si="47"/>
        <v>39871</v>
      </c>
      <c r="C2992" s="98">
        <v>4.0735521996060404</v>
      </c>
      <c r="D2992" s="155"/>
      <c r="E2992" s="98">
        <v>2.4805111244738423</v>
      </c>
      <c r="F2992" s="155"/>
      <c r="G2992" s="98">
        <v>3.3036567518725186</v>
      </c>
      <c r="H2992" s="155"/>
      <c r="I2992" s="155">
        <v>3.6</v>
      </c>
      <c r="J2992" s="770"/>
      <c r="K2992" s="155"/>
      <c r="L2992" s="155"/>
      <c r="M2992" s="155">
        <v>2.59</v>
      </c>
      <c r="N2992" s="155"/>
      <c r="O2992" s="155">
        <v>2.58</v>
      </c>
      <c r="P2992" s="155"/>
      <c r="Q2992" s="155"/>
    </row>
    <row r="2993" spans="1:17" x14ac:dyDescent="0.2">
      <c r="A2993" s="45" t="s">
        <v>1313</v>
      </c>
      <c r="B2993" s="177">
        <f t="shared" si="47"/>
        <v>39872</v>
      </c>
      <c r="C2993" s="98">
        <v>4.0735521996060404</v>
      </c>
      <c r="D2993" s="155"/>
      <c r="E2993" s="98">
        <v>2.4805111244738423</v>
      </c>
      <c r="F2993" s="155"/>
      <c r="G2993" s="98">
        <v>3.3036567518725186</v>
      </c>
      <c r="H2993" s="155"/>
      <c r="I2993" s="155">
        <v>3.6</v>
      </c>
      <c r="J2993" s="770"/>
      <c r="K2993" s="155"/>
      <c r="L2993" s="155"/>
      <c r="M2993" s="155">
        <v>2.59</v>
      </c>
      <c r="N2993" s="155"/>
      <c r="O2993" s="155">
        <v>2.58</v>
      </c>
      <c r="P2993" s="155"/>
      <c r="Q2993" s="155"/>
    </row>
    <row r="2994" spans="1:17" s="263" customFormat="1" x14ac:dyDescent="0.2">
      <c r="A2994" s="267" t="s">
        <v>1314</v>
      </c>
      <c r="B2994" s="259">
        <f t="shared" si="47"/>
        <v>39873</v>
      </c>
      <c r="C2994" s="264">
        <v>4.0451214574898788</v>
      </c>
      <c r="D2994" s="262"/>
      <c r="E2994" s="264">
        <v>2.2716666666666665</v>
      </c>
      <c r="F2994" s="262"/>
      <c r="G2994" s="264">
        <v>3.6861214824608788</v>
      </c>
      <c r="H2994" s="262"/>
      <c r="I2994" s="262">
        <v>3.55</v>
      </c>
      <c r="J2994" s="266"/>
      <c r="K2994" s="262"/>
      <c r="L2994" s="262"/>
      <c r="M2994" s="262">
        <v>2.38</v>
      </c>
      <c r="N2994" s="262"/>
      <c r="O2994" s="262">
        <v>2.41</v>
      </c>
      <c r="P2994" s="262"/>
      <c r="Q2994" s="262"/>
    </row>
    <row r="2995" spans="1:17" x14ac:dyDescent="0.2">
      <c r="A2995" s="45" t="s">
        <v>1315</v>
      </c>
      <c r="B2995" s="177">
        <f t="shared" si="47"/>
        <v>39874</v>
      </c>
      <c r="C2995" s="98">
        <v>4.0451214574898788</v>
      </c>
      <c r="D2995" s="155"/>
      <c r="E2995" s="98">
        <v>2.2716666666666665</v>
      </c>
      <c r="F2995" s="155"/>
      <c r="G2995" s="98">
        <v>3.6861214824608788</v>
      </c>
      <c r="H2995" s="155"/>
      <c r="I2995" s="155">
        <v>3.55</v>
      </c>
      <c r="J2995" s="770"/>
      <c r="K2995" s="155"/>
      <c r="L2995" s="155"/>
      <c r="M2995" s="155">
        <v>2.38</v>
      </c>
      <c r="N2995" s="155"/>
      <c r="O2995" s="155">
        <v>2.41</v>
      </c>
      <c r="P2995" s="155"/>
      <c r="Q2995" s="155"/>
    </row>
    <row r="2996" spans="1:17" x14ac:dyDescent="0.2">
      <c r="A2996" s="45" t="s">
        <v>1343</v>
      </c>
      <c r="B2996" s="177">
        <f t="shared" si="47"/>
        <v>39875</v>
      </c>
      <c r="C2996" s="98">
        <v>4.360052496250268</v>
      </c>
      <c r="D2996" s="155"/>
      <c r="E2996" s="98">
        <v>2.3222222222222224</v>
      </c>
      <c r="F2996" s="155"/>
      <c r="G2996" s="98">
        <v>3.9525357763641251</v>
      </c>
      <c r="H2996" s="155"/>
      <c r="I2996" s="155">
        <v>3.81</v>
      </c>
      <c r="J2996" s="770"/>
      <c r="K2996" s="155"/>
      <c r="L2996" s="155"/>
      <c r="M2996" s="155">
        <v>2.5299999999999998</v>
      </c>
      <c r="N2996" s="155"/>
      <c r="O2996" s="155">
        <v>2.74</v>
      </c>
      <c r="P2996" s="155"/>
      <c r="Q2996" s="155"/>
    </row>
    <row r="2997" spans="1:17" x14ac:dyDescent="0.2">
      <c r="A2997" s="45" t="s">
        <v>1344</v>
      </c>
      <c r="B2997" s="177">
        <f t="shared" si="47"/>
        <v>39876</v>
      </c>
      <c r="C2997" s="98">
        <v>4.4288654597819379</v>
      </c>
      <c r="D2997" s="155"/>
      <c r="E2997" s="98">
        <v>2.7</v>
      </c>
      <c r="F2997" s="155"/>
      <c r="G2997" s="98">
        <v>3.5444870949824105</v>
      </c>
      <c r="H2997" s="155"/>
      <c r="I2997" s="155">
        <v>3.96</v>
      </c>
      <c r="J2997" s="770"/>
      <c r="K2997" s="155"/>
      <c r="L2997" s="155"/>
      <c r="M2997" s="155">
        <v>2.79</v>
      </c>
      <c r="N2997" s="155"/>
      <c r="O2997" s="155">
        <v>2.94</v>
      </c>
      <c r="P2997" s="155"/>
      <c r="Q2997" s="155"/>
    </row>
    <row r="2998" spans="1:17" x14ac:dyDescent="0.2">
      <c r="A2998" s="45" t="s">
        <v>1345</v>
      </c>
      <c r="B2998" s="177">
        <f t="shared" si="47"/>
        <v>39877</v>
      </c>
      <c r="C2998" s="98">
        <v>4.2112169664668002</v>
      </c>
      <c r="D2998" s="155"/>
      <c r="E2998" s="98">
        <v>2.643222891566265</v>
      </c>
      <c r="F2998" s="155"/>
      <c r="G2998" s="98">
        <v>4.1097070241045932</v>
      </c>
      <c r="H2998" s="155"/>
      <c r="I2998" s="155">
        <v>3.9</v>
      </c>
      <c r="J2998" s="770"/>
      <c r="K2998" s="155"/>
      <c r="L2998" s="155"/>
      <c r="M2998" s="155">
        <v>2.78</v>
      </c>
      <c r="N2998" s="155"/>
      <c r="O2998" s="155">
        <v>2.81</v>
      </c>
      <c r="P2998" s="155"/>
      <c r="Q2998" s="155"/>
    </row>
    <row r="2999" spans="1:17" x14ac:dyDescent="0.2">
      <c r="A2999" s="45">
        <f>A2998+1</f>
        <v>39877</v>
      </c>
      <c r="B2999" s="177">
        <f t="shared" si="47"/>
        <v>39878</v>
      </c>
      <c r="C2999" s="163">
        <v>4.213427428317404</v>
      </c>
      <c r="D2999" s="22"/>
      <c r="E2999" s="163">
        <v>2.6607692307692306</v>
      </c>
      <c r="F2999" s="22"/>
      <c r="G2999" s="163">
        <v>3.9867787934809655</v>
      </c>
      <c r="I2999" s="22"/>
      <c r="J2999" s="287"/>
      <c r="K2999" s="22"/>
      <c r="L2999" s="22"/>
      <c r="M2999" s="22"/>
      <c r="N2999" s="22"/>
      <c r="O2999" s="22"/>
      <c r="P2999" s="22"/>
      <c r="Q2999" s="22"/>
    </row>
    <row r="3000" spans="1:17" x14ac:dyDescent="0.2">
      <c r="A3000" s="45">
        <f t="shared" ref="A3000:A3029" si="48">A2999+1</f>
        <v>39878</v>
      </c>
      <c r="B3000" s="177">
        <f t="shared" si="47"/>
        <v>39879</v>
      </c>
      <c r="C3000" s="163">
        <v>3.940884900990099</v>
      </c>
      <c r="D3000" s="22"/>
      <c r="E3000" s="163">
        <v>2.4662980769230769</v>
      </c>
      <c r="F3000" s="22"/>
      <c r="G3000" s="163">
        <v>3.1961805604164706</v>
      </c>
      <c r="I3000" s="22"/>
      <c r="J3000" s="287"/>
      <c r="K3000" s="22"/>
      <c r="L3000" s="22"/>
      <c r="M3000" s="22"/>
      <c r="N3000" s="22"/>
      <c r="O3000" s="22"/>
      <c r="P3000" s="22"/>
      <c r="Q3000" s="22"/>
    </row>
    <row r="3001" spans="1:17" x14ac:dyDescent="0.2">
      <c r="A3001" s="45">
        <f t="shared" si="48"/>
        <v>39879</v>
      </c>
      <c r="B3001" s="177">
        <f t="shared" si="47"/>
        <v>39880</v>
      </c>
      <c r="C3001" s="163">
        <v>3.940884900990099</v>
      </c>
      <c r="D3001" s="22"/>
      <c r="E3001" s="163">
        <v>2.4662980769230769</v>
      </c>
      <c r="F3001" s="22"/>
      <c r="G3001" s="163">
        <v>3.1961805604164706</v>
      </c>
      <c r="I3001" s="22"/>
      <c r="J3001" s="287"/>
      <c r="K3001" s="22"/>
      <c r="L3001" s="22"/>
      <c r="M3001" s="22"/>
      <c r="N3001" s="22"/>
      <c r="O3001" s="22"/>
      <c r="P3001" s="22"/>
      <c r="Q3001" s="22"/>
    </row>
    <row r="3002" spans="1:17" x14ac:dyDescent="0.2">
      <c r="A3002" s="45">
        <f t="shared" si="48"/>
        <v>39880</v>
      </c>
      <c r="B3002" s="177">
        <f t="shared" si="47"/>
        <v>39881</v>
      </c>
      <c r="C3002" s="163">
        <v>3.940884900990099</v>
      </c>
      <c r="D3002" s="22"/>
      <c r="E3002" s="163">
        <v>2.4662980769230769</v>
      </c>
      <c r="F3002" s="22"/>
      <c r="G3002" s="163">
        <v>3.1961805604164706</v>
      </c>
      <c r="I3002" s="22"/>
      <c r="J3002" s="287"/>
      <c r="K3002" s="22"/>
      <c r="L3002" s="22"/>
      <c r="M3002" s="22"/>
      <c r="N3002" s="22"/>
      <c r="O3002" s="22"/>
      <c r="P3002" s="22"/>
      <c r="Q3002" s="22"/>
    </row>
    <row r="3003" spans="1:17" x14ac:dyDescent="0.2">
      <c r="A3003" s="45">
        <f t="shared" si="48"/>
        <v>39881</v>
      </c>
      <c r="B3003" s="177">
        <f t="shared" si="47"/>
        <v>39882</v>
      </c>
      <c r="C3003" s="163">
        <v>3.8677558195926287</v>
      </c>
      <c r="D3003" s="22"/>
      <c r="E3003" s="163">
        <v>2.6097761194029849</v>
      </c>
      <c r="F3003" s="22"/>
      <c r="G3003" s="163">
        <v>3.1436567989222315</v>
      </c>
      <c r="I3003" s="22"/>
      <c r="J3003" s="287"/>
      <c r="K3003" s="22"/>
      <c r="L3003" s="22"/>
      <c r="M3003" s="22"/>
      <c r="N3003" s="22"/>
      <c r="O3003" s="22"/>
      <c r="P3003" s="22"/>
      <c r="Q3003" s="22"/>
    </row>
    <row r="3004" spans="1:17" x14ac:dyDescent="0.2">
      <c r="A3004" s="45">
        <f t="shared" si="48"/>
        <v>39882</v>
      </c>
      <c r="B3004" s="177">
        <f t="shared" si="47"/>
        <v>39883</v>
      </c>
      <c r="C3004" s="163">
        <v>3.8746811371494427</v>
      </c>
      <c r="D3004" s="22"/>
      <c r="E3004" s="163">
        <v>2.72</v>
      </c>
      <c r="F3004" s="22"/>
      <c r="G3004" s="163">
        <v>3.4966528611021479</v>
      </c>
      <c r="I3004" s="22"/>
      <c r="J3004" s="287"/>
      <c r="K3004" s="22"/>
      <c r="L3004" s="22"/>
      <c r="M3004" s="22"/>
      <c r="N3004" s="22"/>
      <c r="O3004" s="22"/>
      <c r="P3004" s="22"/>
      <c r="Q3004" s="22"/>
    </row>
    <row r="3005" spans="1:17" x14ac:dyDescent="0.2">
      <c r="A3005" s="45">
        <f t="shared" si="48"/>
        <v>39883</v>
      </c>
      <c r="B3005" s="177">
        <f t="shared" si="47"/>
        <v>39884</v>
      </c>
      <c r="C3005" s="163">
        <v>3.9222496077405857</v>
      </c>
      <c r="D3005" s="22"/>
      <c r="E3005" s="163">
        <v>2.7981632653061226</v>
      </c>
      <c r="F3005" s="22"/>
      <c r="G3005" s="163">
        <v>3.5514666816313172</v>
      </c>
      <c r="I3005" s="22"/>
      <c r="J3005" s="287"/>
      <c r="K3005" s="22"/>
      <c r="L3005" s="22"/>
      <c r="M3005" s="22"/>
      <c r="N3005" s="22"/>
      <c r="O3005" s="22"/>
      <c r="P3005" s="22"/>
      <c r="Q3005" s="22"/>
    </row>
    <row r="3006" spans="1:17" x14ac:dyDescent="0.2">
      <c r="A3006" s="45">
        <f t="shared" si="48"/>
        <v>39884</v>
      </c>
      <c r="B3006" s="177">
        <f t="shared" si="47"/>
        <v>39885</v>
      </c>
      <c r="C3006" s="163">
        <v>3.8709278673460865</v>
      </c>
      <c r="D3006" s="22"/>
      <c r="E3006" s="163">
        <v>2.6621505376344086</v>
      </c>
      <c r="F3006" s="22"/>
      <c r="G3006" s="163">
        <v>3.0458056441852417</v>
      </c>
      <c r="I3006" s="22"/>
      <c r="J3006" s="287"/>
      <c r="K3006" s="22"/>
      <c r="L3006" s="22"/>
      <c r="M3006" s="22"/>
      <c r="N3006" s="22"/>
      <c r="O3006" s="22"/>
      <c r="P3006" s="22"/>
      <c r="Q3006" s="22"/>
    </row>
    <row r="3007" spans="1:17" x14ac:dyDescent="0.2">
      <c r="A3007" s="45">
        <f t="shared" si="48"/>
        <v>39885</v>
      </c>
      <c r="B3007" s="177">
        <f t="shared" si="47"/>
        <v>39886</v>
      </c>
      <c r="C3007" s="163">
        <v>3.8886188142481473</v>
      </c>
      <c r="D3007" s="22"/>
      <c r="E3007" s="163">
        <v>2.5902061855670104</v>
      </c>
      <c r="F3007" s="22"/>
      <c r="G3007" s="163">
        <v>3.041850595670951</v>
      </c>
      <c r="I3007" s="22"/>
      <c r="J3007" s="287"/>
      <c r="K3007" s="22"/>
      <c r="L3007" s="22"/>
      <c r="M3007" s="22"/>
      <c r="N3007" s="22"/>
      <c r="O3007" s="22"/>
      <c r="P3007" s="22"/>
      <c r="Q3007" s="22"/>
    </row>
    <row r="3008" spans="1:17" x14ac:dyDescent="0.2">
      <c r="A3008" s="45">
        <f t="shared" si="48"/>
        <v>39886</v>
      </c>
      <c r="B3008" s="177">
        <f t="shared" si="47"/>
        <v>39887</v>
      </c>
      <c r="C3008" s="163">
        <v>3.8886234214915416</v>
      </c>
      <c r="D3008" s="22"/>
      <c r="E3008" s="163">
        <v>2.5902061855670104</v>
      </c>
      <c r="F3008" s="22"/>
      <c r="G3008" s="163">
        <v>3.041850595670951</v>
      </c>
      <c r="I3008" s="22"/>
      <c r="J3008" s="287"/>
      <c r="K3008" s="22"/>
      <c r="L3008" s="22"/>
      <c r="M3008" s="22"/>
      <c r="N3008" s="22"/>
      <c r="O3008" s="22"/>
      <c r="P3008" s="22"/>
      <c r="Q3008" s="22"/>
    </row>
    <row r="3009" spans="1:17" x14ac:dyDescent="0.2">
      <c r="A3009" s="45">
        <f t="shared" si="48"/>
        <v>39887</v>
      </c>
      <c r="B3009" s="177">
        <f t="shared" si="47"/>
        <v>39888</v>
      </c>
      <c r="C3009" s="163">
        <v>3.8886234214915416</v>
      </c>
      <c r="D3009" s="22"/>
      <c r="E3009" s="163">
        <v>2.5902061855670104</v>
      </c>
      <c r="F3009" s="22"/>
      <c r="G3009" s="163">
        <v>3.041850595670951</v>
      </c>
      <c r="I3009" s="22"/>
      <c r="J3009" s="287"/>
      <c r="K3009" s="22"/>
      <c r="L3009" s="22"/>
      <c r="M3009" s="22"/>
      <c r="N3009" s="22"/>
      <c r="O3009" s="22"/>
      <c r="P3009" s="22"/>
      <c r="Q3009" s="22"/>
    </row>
    <row r="3010" spans="1:17" x14ac:dyDescent="0.2">
      <c r="A3010" s="45">
        <f t="shared" si="48"/>
        <v>39888</v>
      </c>
      <c r="B3010" s="177">
        <f t="shared" si="47"/>
        <v>39889</v>
      </c>
      <c r="C3010" s="163">
        <v>3.7737513691128148</v>
      </c>
      <c r="D3010" s="22"/>
      <c r="E3010" s="163">
        <v>2.3199999999999998</v>
      </c>
      <c r="F3010" s="22"/>
      <c r="G3010" s="163">
        <v>2.9450191071379339</v>
      </c>
      <c r="I3010" s="22"/>
      <c r="J3010" s="287"/>
      <c r="K3010" s="22"/>
      <c r="L3010" s="22"/>
      <c r="M3010" s="22"/>
      <c r="N3010" s="22"/>
      <c r="O3010" s="22"/>
      <c r="P3010" s="22"/>
      <c r="Q3010" s="22"/>
    </row>
    <row r="3011" spans="1:17" x14ac:dyDescent="0.2">
      <c r="A3011" s="45">
        <f t="shared" si="48"/>
        <v>39889</v>
      </c>
      <c r="B3011" s="177">
        <f t="shared" si="47"/>
        <v>39890</v>
      </c>
      <c r="C3011" s="163">
        <v>3.7748194178882515</v>
      </c>
      <c r="D3011" s="22"/>
      <c r="E3011" s="163">
        <v>2.335</v>
      </c>
      <c r="F3011" s="22"/>
      <c r="G3011" s="163">
        <v>2.9339543546746558</v>
      </c>
      <c r="I3011" s="22"/>
      <c r="J3011" s="287"/>
      <c r="K3011" s="22"/>
      <c r="L3011" s="22"/>
      <c r="M3011" s="22"/>
      <c r="N3011" s="22"/>
      <c r="O3011" s="22"/>
      <c r="P3011" s="22"/>
      <c r="Q3011" s="22"/>
    </row>
    <row r="3012" spans="1:17" x14ac:dyDescent="0.2">
      <c r="A3012" s="45">
        <f t="shared" si="48"/>
        <v>39890</v>
      </c>
      <c r="B3012" s="177">
        <f t="shared" si="47"/>
        <v>39891</v>
      </c>
      <c r="C3012" s="163">
        <v>3.7482503366098943</v>
      </c>
      <c r="D3012" s="22"/>
      <c r="E3012" s="163">
        <v>2.38</v>
      </c>
      <c r="F3012" s="22"/>
      <c r="G3012" s="163">
        <v>2.9712180365135388</v>
      </c>
      <c r="I3012" s="22"/>
      <c r="J3012" s="287"/>
      <c r="K3012" s="22"/>
      <c r="L3012" s="22"/>
      <c r="M3012" s="22"/>
      <c r="N3012" s="22"/>
      <c r="O3012" s="22"/>
      <c r="P3012" s="22"/>
      <c r="Q3012" s="22"/>
    </row>
    <row r="3013" spans="1:17" x14ac:dyDescent="0.2">
      <c r="A3013" s="45">
        <f t="shared" si="48"/>
        <v>39891</v>
      </c>
      <c r="B3013" s="177">
        <f t="shared" si="47"/>
        <v>39892</v>
      </c>
      <c r="C3013" s="163">
        <v>3.6676643741403026</v>
      </c>
      <c r="D3013" s="22"/>
      <c r="E3013" s="221" t="str">
        <f>"--"</f>
        <v>--</v>
      </c>
      <c r="F3013" s="22"/>
      <c r="G3013" s="163">
        <v>2.8739198094368401</v>
      </c>
      <c r="I3013" s="22">
        <v>3.35</v>
      </c>
      <c r="J3013" s="287"/>
      <c r="K3013" s="22"/>
      <c r="L3013" s="22"/>
      <c r="M3013" s="22">
        <v>2.41</v>
      </c>
      <c r="N3013" s="22"/>
      <c r="O3013" s="22">
        <v>2.5099999999999998</v>
      </c>
      <c r="P3013" s="22"/>
      <c r="Q3013" s="22"/>
    </row>
    <row r="3014" spans="1:17" x14ac:dyDescent="0.2">
      <c r="A3014" s="45">
        <f t="shared" si="48"/>
        <v>39892</v>
      </c>
      <c r="B3014" s="177">
        <f t="shared" si="47"/>
        <v>39893</v>
      </c>
      <c r="C3014" s="163">
        <v>3.9891980214077196</v>
      </c>
      <c r="D3014" s="22"/>
      <c r="E3014" s="163">
        <v>2.4124777160573569</v>
      </c>
      <c r="F3014" s="22"/>
      <c r="G3014" s="163">
        <v>3.1984083118618649</v>
      </c>
      <c r="I3014" s="22">
        <v>3.7</v>
      </c>
      <c r="J3014" s="287"/>
      <c r="K3014" s="22"/>
      <c r="L3014" s="22"/>
      <c r="M3014" s="22">
        <v>2.5099999999999998</v>
      </c>
      <c r="N3014" s="22"/>
      <c r="O3014" s="22">
        <v>2.62</v>
      </c>
      <c r="P3014" s="22"/>
      <c r="Q3014" s="22"/>
    </row>
    <row r="3015" spans="1:17" x14ac:dyDescent="0.2">
      <c r="A3015" s="45">
        <f t="shared" si="48"/>
        <v>39893</v>
      </c>
      <c r="B3015" s="177">
        <f t="shared" si="47"/>
        <v>39894</v>
      </c>
      <c r="C3015" s="163">
        <v>3.9891980214077196</v>
      </c>
      <c r="D3015" s="22"/>
      <c r="E3015" s="163">
        <v>2.4124777160573569</v>
      </c>
      <c r="F3015" s="22"/>
      <c r="G3015" s="163">
        <v>3.1984083118618649</v>
      </c>
      <c r="I3015" s="22">
        <v>3.7</v>
      </c>
      <c r="J3015" s="287"/>
      <c r="K3015" s="22"/>
      <c r="L3015" s="22"/>
      <c r="M3015" s="22">
        <v>2.5099999999999998</v>
      </c>
      <c r="N3015" s="22"/>
      <c r="O3015" s="22">
        <v>2.62</v>
      </c>
      <c r="P3015" s="22"/>
      <c r="Q3015" s="22"/>
    </row>
    <row r="3016" spans="1:17" x14ac:dyDescent="0.2">
      <c r="A3016" s="45">
        <f t="shared" si="48"/>
        <v>39894</v>
      </c>
      <c r="B3016" s="177">
        <f t="shared" si="47"/>
        <v>39895</v>
      </c>
      <c r="C3016" s="163">
        <v>3.9891980214077196</v>
      </c>
      <c r="D3016" s="22"/>
      <c r="E3016" s="163">
        <v>2.4124777160573569</v>
      </c>
      <c r="F3016" s="22"/>
      <c r="G3016" s="163">
        <v>3.1984083118618649</v>
      </c>
      <c r="I3016" s="22">
        <v>3.7</v>
      </c>
      <c r="J3016" s="287"/>
      <c r="K3016" s="22"/>
      <c r="L3016" s="22"/>
      <c r="M3016" s="22">
        <v>2.5099999999999998</v>
      </c>
      <c r="N3016" s="22"/>
      <c r="O3016" s="22">
        <v>2.62</v>
      </c>
      <c r="P3016" s="22"/>
      <c r="Q3016" s="22"/>
    </row>
    <row r="3017" spans="1:17" x14ac:dyDescent="0.2">
      <c r="A3017" s="45">
        <f t="shared" si="48"/>
        <v>39895</v>
      </c>
      <c r="B3017" s="177">
        <f t="shared" si="47"/>
        <v>39896</v>
      </c>
      <c r="C3017" s="163">
        <v>4.165865980659559</v>
      </c>
      <c r="D3017" s="22"/>
      <c r="E3017" s="163">
        <v>2.5557142857142856</v>
      </c>
      <c r="F3017" s="22"/>
      <c r="G3017" s="163">
        <v>3.3333910492889554</v>
      </c>
      <c r="I3017" s="22">
        <v>3.84</v>
      </c>
      <c r="J3017" s="287"/>
      <c r="K3017" s="22"/>
      <c r="L3017" s="22"/>
      <c r="M3017" s="22">
        <v>2.67</v>
      </c>
      <c r="N3017" s="22"/>
      <c r="O3017" s="22">
        <v>2.74</v>
      </c>
      <c r="P3017" s="22"/>
      <c r="Q3017" s="22"/>
    </row>
    <row r="3018" spans="1:17" x14ac:dyDescent="0.2">
      <c r="A3018" s="45">
        <f t="shared" si="48"/>
        <v>39896</v>
      </c>
      <c r="B3018" s="177">
        <f t="shared" si="47"/>
        <v>39897</v>
      </c>
      <c r="C3018" s="163">
        <v>4.1264164336416433</v>
      </c>
      <c r="D3018" s="22"/>
      <c r="E3018" s="163">
        <v>2.6187725631768952</v>
      </c>
      <c r="F3018" s="22"/>
      <c r="G3018" s="163">
        <v>3.3135980562300151</v>
      </c>
      <c r="I3018" s="22">
        <v>3.78</v>
      </c>
      <c r="J3018" s="287"/>
      <c r="K3018" s="22"/>
      <c r="L3018" s="22"/>
      <c r="M3018" s="22">
        <v>2.65</v>
      </c>
      <c r="N3018" s="22"/>
      <c r="O3018" s="22">
        <v>2.83</v>
      </c>
      <c r="P3018" s="22"/>
      <c r="Q3018" s="22"/>
    </row>
    <row r="3019" spans="1:17" x14ac:dyDescent="0.2">
      <c r="A3019" s="45">
        <f t="shared" si="48"/>
        <v>39897</v>
      </c>
      <c r="B3019" s="177">
        <f t="shared" si="47"/>
        <v>39898</v>
      </c>
      <c r="C3019" s="163">
        <v>4.1324305555555556</v>
      </c>
      <c r="D3019" s="22"/>
      <c r="E3019" s="163">
        <v>2.746031746031746</v>
      </c>
      <c r="F3019" s="22"/>
      <c r="G3019" s="163">
        <v>3.3989110932447937</v>
      </c>
      <c r="I3019" s="22">
        <v>3.77</v>
      </c>
      <c r="J3019" s="287"/>
      <c r="K3019" s="22"/>
      <c r="L3019" s="22"/>
      <c r="M3019" s="22">
        <v>2.84</v>
      </c>
      <c r="N3019" s="22"/>
      <c r="O3019" s="22">
        <v>2.89</v>
      </c>
      <c r="P3019" s="22"/>
      <c r="Q3019" s="22"/>
    </row>
    <row r="3020" spans="1:17" x14ac:dyDescent="0.2">
      <c r="A3020" s="45">
        <f t="shared" si="48"/>
        <v>39898</v>
      </c>
      <c r="B3020" s="177">
        <f t="shared" si="47"/>
        <v>39899</v>
      </c>
      <c r="C3020" s="163">
        <v>4.1694420274091799</v>
      </c>
      <c r="D3020" s="22"/>
      <c r="E3020" s="163">
        <v>2.7093459915611815</v>
      </c>
      <c r="F3020" s="22"/>
      <c r="G3020" s="163">
        <v>3.3433221164512075</v>
      </c>
      <c r="I3020" s="22">
        <v>3.87</v>
      </c>
      <c r="J3020" s="287"/>
      <c r="K3020" s="22"/>
      <c r="L3020" s="22"/>
      <c r="M3020" s="22">
        <v>2.86</v>
      </c>
      <c r="N3020" s="22"/>
      <c r="O3020" s="22">
        <v>2.91</v>
      </c>
      <c r="P3020" s="22"/>
      <c r="Q3020" s="22"/>
    </row>
    <row r="3021" spans="1:17" x14ac:dyDescent="0.2">
      <c r="A3021" s="45">
        <f t="shared" si="48"/>
        <v>39899</v>
      </c>
      <c r="B3021" s="177">
        <f t="shared" si="47"/>
        <v>39900</v>
      </c>
      <c r="C3021" s="163">
        <v>3.7266250917094643</v>
      </c>
      <c r="D3021" s="22"/>
      <c r="E3021" s="163">
        <v>2.5220178571428571</v>
      </c>
      <c r="F3021" s="22"/>
      <c r="G3021" s="163">
        <v>2.9897332453485532</v>
      </c>
      <c r="I3021" s="22">
        <v>3.46</v>
      </c>
      <c r="J3021" s="287"/>
      <c r="K3021" s="22"/>
      <c r="L3021" s="22"/>
      <c r="M3021" s="22">
        <v>2.68</v>
      </c>
      <c r="N3021" s="22"/>
      <c r="O3021" s="22">
        <v>2.67</v>
      </c>
      <c r="P3021" s="22"/>
      <c r="Q3021" s="22"/>
    </row>
    <row r="3022" spans="1:17" x14ac:dyDescent="0.2">
      <c r="A3022" s="45">
        <f t="shared" si="48"/>
        <v>39900</v>
      </c>
      <c r="B3022" s="177">
        <f t="shared" si="47"/>
        <v>39901</v>
      </c>
      <c r="C3022" s="163">
        <v>3.7266250917094643</v>
      </c>
      <c r="D3022" s="22"/>
      <c r="E3022" s="163">
        <v>2.5220178571428571</v>
      </c>
      <c r="F3022" s="22"/>
      <c r="G3022" s="163">
        <v>2.9897332453485532</v>
      </c>
      <c r="I3022" s="22">
        <v>3.46</v>
      </c>
      <c r="J3022" s="287"/>
      <c r="K3022" s="22"/>
      <c r="L3022" s="22"/>
      <c r="M3022" s="22">
        <v>2.68</v>
      </c>
      <c r="N3022" s="22"/>
      <c r="O3022" s="22">
        <v>2.67</v>
      </c>
      <c r="P3022" s="22"/>
      <c r="Q3022" s="22"/>
    </row>
    <row r="3023" spans="1:17" x14ac:dyDescent="0.2">
      <c r="A3023" s="45">
        <f t="shared" si="48"/>
        <v>39901</v>
      </c>
      <c r="B3023" s="177">
        <f t="shared" si="47"/>
        <v>39902</v>
      </c>
      <c r="C3023" s="163">
        <v>3.7266250917094643</v>
      </c>
      <c r="D3023" s="22"/>
      <c r="E3023" s="163">
        <v>2.5220178571428571</v>
      </c>
      <c r="F3023" s="22"/>
      <c r="G3023" s="163">
        <v>2.9897332453485532</v>
      </c>
      <c r="I3023" s="22">
        <v>3.46</v>
      </c>
      <c r="J3023" s="287"/>
      <c r="K3023" s="22"/>
      <c r="L3023" s="22"/>
      <c r="M3023" s="22">
        <v>2.68</v>
      </c>
      <c r="N3023" s="22"/>
      <c r="O3023" s="22">
        <v>2.67</v>
      </c>
      <c r="P3023" s="22"/>
      <c r="Q3023" s="22"/>
    </row>
    <row r="3024" spans="1:17" x14ac:dyDescent="0.2">
      <c r="A3024" s="45">
        <f t="shared" si="48"/>
        <v>39902</v>
      </c>
      <c r="B3024" s="177">
        <f t="shared" si="47"/>
        <v>39903</v>
      </c>
      <c r="C3024" s="163">
        <v>3.6114585336538463</v>
      </c>
      <c r="D3024" s="22"/>
      <c r="E3024" s="264">
        <v>2.5201796407185628</v>
      </c>
      <c r="F3024" s="22"/>
      <c r="G3024" s="163">
        <v>2.7804497966770092</v>
      </c>
      <c r="I3024" s="22">
        <v>3.37</v>
      </c>
      <c r="J3024" s="287"/>
      <c r="K3024" s="22"/>
      <c r="L3024" s="22"/>
      <c r="M3024" s="22">
        <v>2.61</v>
      </c>
      <c r="N3024" s="22"/>
      <c r="O3024" s="22">
        <v>2.68</v>
      </c>
      <c r="P3024" s="22"/>
      <c r="Q3024" s="22"/>
    </row>
    <row r="3025" spans="1:17" x14ac:dyDescent="0.2">
      <c r="A3025" s="45">
        <f t="shared" si="48"/>
        <v>39903</v>
      </c>
      <c r="B3025" s="259">
        <f t="shared" si="47"/>
        <v>39904</v>
      </c>
      <c r="C3025" s="264">
        <v>3.5796174205967275</v>
      </c>
      <c r="D3025" s="205"/>
      <c r="E3025" s="221" t="str">
        <f>"--"</f>
        <v>--</v>
      </c>
      <c r="F3025" s="205"/>
      <c r="G3025" s="264">
        <v>2.9030178769099768</v>
      </c>
      <c r="H3025" s="223"/>
      <c r="I3025" s="262">
        <v>3.33</v>
      </c>
      <c r="J3025" s="266"/>
      <c r="K3025" s="262"/>
      <c r="L3025" s="262"/>
      <c r="M3025" s="262">
        <v>2.65</v>
      </c>
      <c r="N3025" s="262"/>
      <c r="O3025" s="262">
        <v>2.66</v>
      </c>
      <c r="P3025" s="205"/>
      <c r="Q3025" s="205"/>
    </row>
    <row r="3026" spans="1:17" x14ac:dyDescent="0.2">
      <c r="A3026" s="45">
        <f t="shared" si="48"/>
        <v>39904</v>
      </c>
      <c r="B3026" s="177">
        <f t="shared" si="47"/>
        <v>39905</v>
      </c>
      <c r="C3026" s="163">
        <v>3.5564779569892475</v>
      </c>
      <c r="D3026" s="22"/>
      <c r="E3026" s="163">
        <v>2.5746419098143236</v>
      </c>
      <c r="F3026" s="22"/>
      <c r="G3026" s="163">
        <v>2.9021567591826702</v>
      </c>
      <c r="I3026" s="22">
        <v>3.27</v>
      </c>
      <c r="J3026" s="287"/>
      <c r="K3026" s="22"/>
      <c r="L3026" s="22"/>
      <c r="M3026" s="22">
        <v>2.76</v>
      </c>
      <c r="N3026" s="22"/>
      <c r="O3026" s="22">
        <v>2.81</v>
      </c>
      <c r="P3026" s="22"/>
      <c r="Q3026" s="22"/>
    </row>
    <row r="3027" spans="1:17" x14ac:dyDescent="0.2">
      <c r="A3027" s="45">
        <f t="shared" si="48"/>
        <v>39905</v>
      </c>
      <c r="B3027" s="177">
        <f t="shared" si="47"/>
        <v>39906</v>
      </c>
      <c r="C3027" s="163">
        <v>3.7013106796116504</v>
      </c>
      <c r="D3027" s="22"/>
      <c r="E3027" s="163">
        <v>2.788732251521298</v>
      </c>
      <c r="F3027" s="22"/>
      <c r="G3027" s="163">
        <v>3.0196990344825898</v>
      </c>
      <c r="I3027" s="22"/>
      <c r="J3027" s="287"/>
      <c r="K3027" s="22"/>
      <c r="L3027" s="22"/>
      <c r="M3027" s="22"/>
      <c r="N3027" s="22"/>
      <c r="O3027" s="22"/>
      <c r="P3027" s="22"/>
      <c r="Q3027" s="22"/>
    </row>
    <row r="3028" spans="1:17" x14ac:dyDescent="0.2">
      <c r="A3028" s="45">
        <f t="shared" si="48"/>
        <v>39906</v>
      </c>
      <c r="B3028" s="177">
        <f t="shared" si="47"/>
        <v>39907</v>
      </c>
      <c r="C3028" s="163">
        <v>3.6675185083630382</v>
      </c>
      <c r="D3028" s="22"/>
      <c r="E3028" s="163">
        <v>2.7892121212121213</v>
      </c>
      <c r="F3028" s="22"/>
      <c r="G3028" s="163">
        <v>2.9474589890788159</v>
      </c>
      <c r="I3028" s="22"/>
      <c r="J3028" s="287"/>
      <c r="K3028" s="22"/>
      <c r="L3028" s="22"/>
      <c r="M3028" s="22"/>
      <c r="N3028" s="22"/>
      <c r="O3028" s="22"/>
      <c r="P3028" s="22"/>
      <c r="Q3028" s="22"/>
    </row>
    <row r="3029" spans="1:17" x14ac:dyDescent="0.2">
      <c r="A3029" s="45">
        <f t="shared" si="48"/>
        <v>39907</v>
      </c>
      <c r="B3029" s="177">
        <f t="shared" si="47"/>
        <v>39908</v>
      </c>
      <c r="C3029" s="98">
        <v>3.6675185083630382</v>
      </c>
      <c r="D3029" s="155"/>
      <c r="E3029" s="98">
        <v>2.7892121212121213</v>
      </c>
      <c r="F3029" s="155"/>
      <c r="G3029" s="98">
        <v>2.9474589890788159</v>
      </c>
      <c r="H3029" s="155"/>
      <c r="I3029" s="155"/>
      <c r="J3029" s="770"/>
      <c r="K3029" s="155"/>
      <c r="L3029" s="155"/>
      <c r="M3029" s="155"/>
      <c r="N3029" s="155"/>
      <c r="O3029" s="155"/>
      <c r="P3029" s="155"/>
      <c r="Q3029" s="155"/>
    </row>
    <row r="3030" spans="1:17" x14ac:dyDescent="0.2">
      <c r="A3030" s="45" t="s">
        <v>1520</v>
      </c>
      <c r="B3030" s="177">
        <f t="shared" si="47"/>
        <v>39909</v>
      </c>
      <c r="C3030" s="98">
        <v>3.6675185083630382</v>
      </c>
      <c r="D3030" s="155"/>
      <c r="E3030" s="98">
        <v>2.7892121212121213</v>
      </c>
      <c r="F3030" s="155"/>
      <c r="G3030" s="98">
        <v>2.9474589890788159</v>
      </c>
      <c r="H3030" s="155"/>
      <c r="I3030" s="155"/>
      <c r="J3030" s="770"/>
      <c r="K3030" s="155"/>
      <c r="L3030" s="155"/>
      <c r="M3030" s="155"/>
      <c r="N3030" s="155"/>
      <c r="O3030" s="155"/>
      <c r="P3030" s="155"/>
      <c r="Q3030" s="155"/>
    </row>
    <row r="3031" spans="1:17" x14ac:dyDescent="0.2">
      <c r="A3031" s="45" t="s">
        <v>1521</v>
      </c>
      <c r="B3031" s="177">
        <f t="shared" si="47"/>
        <v>39910</v>
      </c>
      <c r="C3031" s="98">
        <v>3.7376116838487974</v>
      </c>
      <c r="D3031" s="155"/>
      <c r="E3031" s="98">
        <v>2.6173652694610778</v>
      </c>
      <c r="F3031" s="155"/>
      <c r="G3031" s="98">
        <v>2.9891257736559282</v>
      </c>
      <c r="H3031" s="155"/>
      <c r="I3031" s="155"/>
      <c r="J3031" s="770"/>
      <c r="K3031" s="155"/>
      <c r="L3031" s="155"/>
      <c r="M3031" s="155"/>
      <c r="N3031" s="155"/>
      <c r="O3031" s="155"/>
      <c r="P3031" s="155"/>
      <c r="Q3031" s="155"/>
    </row>
    <row r="3032" spans="1:17" x14ac:dyDescent="0.2">
      <c r="A3032" s="45" t="s">
        <v>1522</v>
      </c>
      <c r="B3032" s="177">
        <f t="shared" si="47"/>
        <v>39911</v>
      </c>
      <c r="C3032" s="98">
        <v>3.5954732611548557</v>
      </c>
      <c r="D3032" s="155"/>
      <c r="E3032" s="98">
        <v>2.1595140352823701</v>
      </c>
      <c r="F3032" s="155"/>
      <c r="G3032" s="98">
        <v>2.870433477103838</v>
      </c>
      <c r="H3032" s="155"/>
      <c r="I3032" s="155"/>
      <c r="J3032" s="770"/>
      <c r="K3032" s="155"/>
      <c r="L3032" s="155"/>
      <c r="M3032" s="155"/>
      <c r="N3032" s="155"/>
      <c r="O3032" s="155"/>
      <c r="P3032" s="155"/>
      <c r="Q3032" s="155"/>
    </row>
    <row r="3033" spans="1:17" x14ac:dyDescent="0.2">
      <c r="A3033" s="45" t="s">
        <v>1523</v>
      </c>
      <c r="B3033" s="177">
        <f t="shared" si="47"/>
        <v>39912</v>
      </c>
      <c r="C3033" s="98">
        <v>3.5075348605577688</v>
      </c>
      <c r="D3033" s="155"/>
      <c r="E3033" s="98">
        <v>2.1853614457831325</v>
      </c>
      <c r="F3033" s="155"/>
      <c r="G3033" s="98">
        <v>2.7407844394403558</v>
      </c>
      <c r="H3033" s="155"/>
      <c r="I3033" s="155"/>
      <c r="J3033" s="770"/>
      <c r="K3033" s="155"/>
      <c r="L3033" s="155"/>
      <c r="M3033" s="155"/>
      <c r="N3033" s="155"/>
      <c r="O3033" s="155"/>
      <c r="P3033" s="155"/>
      <c r="Q3033" s="155"/>
    </row>
    <row r="3034" spans="1:17" x14ac:dyDescent="0.2">
      <c r="A3034" s="45" t="s">
        <v>1524</v>
      </c>
      <c r="B3034" s="177">
        <f t="shared" si="47"/>
        <v>39913</v>
      </c>
      <c r="C3034" s="98">
        <v>3.5891699029126212</v>
      </c>
      <c r="D3034" s="155"/>
      <c r="E3034" s="98">
        <v>2.1883060109289616</v>
      </c>
      <c r="F3034" s="155"/>
      <c r="G3034" s="98">
        <v>2.7894324917281819</v>
      </c>
      <c r="H3034" s="155"/>
      <c r="I3034" s="155"/>
      <c r="J3034" s="770"/>
      <c r="K3034" s="155"/>
      <c r="L3034" s="155"/>
      <c r="M3034" s="155"/>
      <c r="N3034" s="155"/>
      <c r="O3034" s="155"/>
      <c r="P3034" s="155"/>
      <c r="Q3034" s="155"/>
    </row>
    <row r="3035" spans="1:17" x14ac:dyDescent="0.2">
      <c r="A3035" s="45" t="s">
        <v>1525</v>
      </c>
      <c r="B3035" s="177">
        <f t="shared" ref="B3035:B3098" si="49">A3035+1</f>
        <v>39914</v>
      </c>
      <c r="C3035" s="98">
        <v>3.5891699029126212</v>
      </c>
      <c r="D3035" s="155"/>
      <c r="E3035" s="98">
        <v>2.1883060109289616</v>
      </c>
      <c r="F3035" s="155"/>
      <c r="G3035" s="98">
        <v>2.7894324917281819</v>
      </c>
      <c r="H3035" s="155"/>
      <c r="I3035" s="155"/>
      <c r="J3035" s="770"/>
      <c r="K3035" s="155"/>
      <c r="L3035" s="155"/>
      <c r="M3035" s="155"/>
      <c r="N3035" s="155"/>
      <c r="O3035" s="155"/>
      <c r="P3035" s="155"/>
      <c r="Q3035" s="155"/>
    </row>
    <row r="3036" spans="1:17" x14ac:dyDescent="0.2">
      <c r="A3036" s="45" t="s">
        <v>1526</v>
      </c>
      <c r="B3036" s="177">
        <f t="shared" si="49"/>
        <v>39915</v>
      </c>
      <c r="C3036" s="98">
        <v>3.5891699029126212</v>
      </c>
      <c r="D3036" s="155"/>
      <c r="E3036" s="98">
        <v>2.1883060109289616</v>
      </c>
      <c r="F3036" s="155"/>
      <c r="G3036" s="98">
        <v>2.7894324917281819</v>
      </c>
      <c r="H3036" s="155"/>
      <c r="I3036" s="155"/>
      <c r="J3036" s="770"/>
      <c r="K3036" s="155"/>
      <c r="L3036" s="155"/>
      <c r="M3036" s="155"/>
      <c r="N3036" s="155"/>
      <c r="O3036" s="155"/>
      <c r="P3036" s="155"/>
      <c r="Q3036" s="155"/>
    </row>
    <row r="3037" spans="1:17" x14ac:dyDescent="0.2">
      <c r="A3037" s="45" t="s">
        <v>1527</v>
      </c>
      <c r="B3037" s="177">
        <f t="shared" si="49"/>
        <v>39916</v>
      </c>
      <c r="C3037" s="98">
        <v>3.5891699029126212</v>
      </c>
      <c r="D3037" s="155"/>
      <c r="E3037" s="98">
        <v>2.1883060109289616</v>
      </c>
      <c r="F3037" s="155"/>
      <c r="G3037" s="98">
        <v>2.7894324917281819</v>
      </c>
      <c r="H3037" s="155"/>
      <c r="I3037" s="155"/>
      <c r="J3037" s="770"/>
      <c r="K3037" s="155"/>
      <c r="L3037" s="155"/>
      <c r="M3037" s="155"/>
      <c r="N3037" s="155"/>
      <c r="O3037" s="155"/>
      <c r="P3037" s="155"/>
      <c r="Q3037" s="155"/>
    </row>
    <row r="3038" spans="1:17" x14ac:dyDescent="0.2">
      <c r="A3038" s="45" t="s">
        <v>1528</v>
      </c>
      <c r="B3038" s="177">
        <f t="shared" si="49"/>
        <v>39917</v>
      </c>
      <c r="C3038" s="98">
        <v>3.4631688388625594</v>
      </c>
      <c r="D3038" s="155"/>
      <c r="E3038" s="98">
        <v>1.4857025975057589</v>
      </c>
      <c r="F3038" s="155"/>
      <c r="G3038" s="98">
        <v>2.6943927261030871</v>
      </c>
      <c r="H3038" s="155"/>
      <c r="I3038" s="155"/>
      <c r="J3038" s="770"/>
      <c r="K3038" s="155"/>
      <c r="L3038" s="155"/>
      <c r="M3038" s="155"/>
      <c r="N3038" s="155"/>
      <c r="O3038" s="155"/>
      <c r="P3038" s="155"/>
      <c r="Q3038" s="155"/>
    </row>
    <row r="3039" spans="1:17" x14ac:dyDescent="0.2">
      <c r="A3039" s="45" t="s">
        <v>1529</v>
      </c>
      <c r="B3039" s="177">
        <f t="shared" si="49"/>
        <v>39918</v>
      </c>
      <c r="C3039" s="98">
        <v>3.5879530848329049</v>
      </c>
      <c r="D3039" s="155"/>
      <c r="E3039" s="98">
        <v>2.3293750000000002</v>
      </c>
      <c r="F3039" s="155"/>
      <c r="G3039" s="98">
        <v>2.7359578940991156</v>
      </c>
      <c r="H3039" s="155"/>
      <c r="I3039" s="155"/>
      <c r="J3039" s="770"/>
      <c r="K3039" s="155"/>
      <c r="L3039" s="155"/>
      <c r="M3039" s="155"/>
      <c r="N3039" s="155"/>
      <c r="O3039" s="155"/>
      <c r="P3039" s="155"/>
      <c r="Q3039" s="155"/>
    </row>
    <row r="3040" spans="1:17" x14ac:dyDescent="0.2">
      <c r="A3040" s="45" t="s">
        <v>1530</v>
      </c>
      <c r="B3040" s="177">
        <f t="shared" si="49"/>
        <v>39919</v>
      </c>
      <c r="C3040" s="98">
        <v>3.6011709502874534</v>
      </c>
      <c r="D3040" s="155"/>
      <c r="E3040" s="98">
        <v>2.6574950690335304</v>
      </c>
      <c r="F3040" s="155"/>
      <c r="G3040" s="98">
        <v>2.8121791113662882</v>
      </c>
      <c r="H3040" s="155"/>
      <c r="I3040" s="155"/>
      <c r="J3040" s="770"/>
      <c r="K3040" s="155"/>
      <c r="L3040" s="155"/>
      <c r="M3040" s="155"/>
      <c r="N3040" s="155"/>
      <c r="O3040" s="155"/>
      <c r="P3040" s="155"/>
      <c r="Q3040" s="155"/>
    </row>
    <row r="3041" spans="1:17" x14ac:dyDescent="0.2">
      <c r="A3041" s="45" t="s">
        <v>1531</v>
      </c>
      <c r="B3041" s="177">
        <f t="shared" si="49"/>
        <v>39920</v>
      </c>
      <c r="C3041" s="98">
        <v>3.5404921645445642</v>
      </c>
      <c r="D3041" s="155"/>
      <c r="E3041" s="98">
        <v>2.6576430976430978</v>
      </c>
      <c r="F3041" s="155"/>
      <c r="G3041" s="98">
        <v>2.7134189648991018</v>
      </c>
      <c r="H3041" s="155"/>
      <c r="I3041" s="155"/>
      <c r="J3041" s="770"/>
      <c r="K3041" s="155"/>
      <c r="L3041" s="155"/>
      <c r="M3041" s="155"/>
      <c r="N3041" s="155"/>
      <c r="O3041" s="155"/>
      <c r="P3041" s="155"/>
      <c r="Q3041" s="155"/>
    </row>
    <row r="3042" spans="1:17" x14ac:dyDescent="0.2">
      <c r="A3042" s="45" t="s">
        <v>1532</v>
      </c>
      <c r="B3042" s="177">
        <f t="shared" si="49"/>
        <v>39921</v>
      </c>
      <c r="C3042" s="98">
        <v>3.4831739978715857</v>
      </c>
      <c r="D3042" s="155"/>
      <c r="E3042" s="98">
        <v>2.4032173913043477</v>
      </c>
      <c r="F3042" s="155"/>
      <c r="G3042" s="98">
        <v>2.6029271013865825</v>
      </c>
      <c r="H3042" s="155"/>
      <c r="I3042" s="155"/>
      <c r="J3042" s="770"/>
      <c r="K3042" s="155"/>
      <c r="L3042" s="155"/>
      <c r="M3042" s="155"/>
      <c r="N3042" s="155"/>
      <c r="O3042" s="155"/>
      <c r="P3042" s="155"/>
      <c r="Q3042" s="155"/>
    </row>
    <row r="3043" spans="1:17" x14ac:dyDescent="0.2">
      <c r="A3043" s="45" t="s">
        <v>1533</v>
      </c>
      <c r="B3043" s="177">
        <f t="shared" si="49"/>
        <v>39922</v>
      </c>
      <c r="C3043" s="98">
        <v>3.4831739978715857</v>
      </c>
      <c r="D3043" s="155"/>
      <c r="E3043" s="98">
        <v>2.4032173913043477</v>
      </c>
      <c r="F3043" s="155"/>
      <c r="G3043" s="98">
        <v>2.6029271013865825</v>
      </c>
      <c r="H3043" s="155"/>
      <c r="I3043" s="155"/>
      <c r="J3043" s="770"/>
      <c r="K3043" s="155"/>
      <c r="L3043" s="155"/>
      <c r="M3043" s="155"/>
      <c r="N3043" s="155"/>
      <c r="O3043" s="155"/>
      <c r="P3043" s="155"/>
      <c r="Q3043" s="155"/>
    </row>
    <row r="3044" spans="1:17" x14ac:dyDescent="0.2">
      <c r="A3044" s="45" t="s">
        <v>1534</v>
      </c>
      <c r="B3044" s="177">
        <f t="shared" si="49"/>
        <v>39923</v>
      </c>
      <c r="C3044" s="98">
        <v>3.4831739978715857</v>
      </c>
      <c r="D3044" s="155"/>
      <c r="E3044" s="98">
        <v>2.4032173913043477</v>
      </c>
      <c r="F3044" s="155"/>
      <c r="G3044" s="98">
        <v>2.6029271013865825</v>
      </c>
      <c r="H3044" s="155"/>
      <c r="I3044" s="155"/>
      <c r="J3044" s="770"/>
      <c r="K3044" s="155"/>
      <c r="L3044" s="155"/>
      <c r="M3044" s="155"/>
      <c r="N3044" s="155"/>
      <c r="O3044" s="155"/>
      <c r="P3044" s="155"/>
      <c r="Q3044" s="155"/>
    </row>
    <row r="3045" spans="1:17" x14ac:dyDescent="0.2">
      <c r="A3045" s="45" t="s">
        <v>1535</v>
      </c>
      <c r="B3045" s="177">
        <f t="shared" si="49"/>
        <v>39924</v>
      </c>
      <c r="C3045" s="98">
        <v>3.5512836164189667</v>
      </c>
      <c r="D3045" s="155"/>
      <c r="E3045" s="98">
        <v>2.6905487804878048</v>
      </c>
      <c r="F3045" s="155"/>
      <c r="G3045" s="98">
        <v>2.7230692467043314</v>
      </c>
      <c r="H3045" s="155"/>
      <c r="I3045" s="155"/>
      <c r="J3045" s="770"/>
      <c r="K3045" s="155"/>
      <c r="L3045" s="155"/>
      <c r="M3045" s="155"/>
      <c r="N3045" s="155"/>
      <c r="O3045" s="155"/>
      <c r="P3045" s="155"/>
      <c r="Q3045" s="155"/>
    </row>
    <row r="3046" spans="1:17" x14ac:dyDescent="0.2">
      <c r="A3046" s="45" t="s">
        <v>1536</v>
      </c>
      <c r="B3046" s="177">
        <f t="shared" si="49"/>
        <v>39925</v>
      </c>
      <c r="C3046" s="98">
        <v>3.4387491223964428</v>
      </c>
      <c r="D3046" s="155"/>
      <c r="E3046" s="98">
        <v>2.4057997823721435</v>
      </c>
      <c r="F3046" s="155"/>
      <c r="G3046" s="98">
        <v>2.6311608881608528</v>
      </c>
      <c r="H3046" s="155"/>
      <c r="I3046" s="155">
        <v>3.33</v>
      </c>
      <c r="J3046" s="770"/>
      <c r="K3046" s="155"/>
      <c r="L3046" s="155"/>
      <c r="M3046" s="155">
        <v>2.75</v>
      </c>
      <c r="N3046" s="155"/>
      <c r="O3046" s="155">
        <v>2.82</v>
      </c>
      <c r="P3046" s="155"/>
      <c r="Q3046" s="155"/>
    </row>
    <row r="3047" spans="1:17" x14ac:dyDescent="0.2">
      <c r="A3047" s="45" t="s">
        <v>1537</v>
      </c>
      <c r="B3047" s="177">
        <f t="shared" si="49"/>
        <v>39926</v>
      </c>
      <c r="C3047" s="98">
        <v>3.4781828442437925</v>
      </c>
      <c r="D3047" s="155"/>
      <c r="E3047" s="98">
        <v>2.2450000000000001</v>
      </c>
      <c r="F3047" s="155"/>
      <c r="G3047" s="98">
        <v>2.6816940406241612</v>
      </c>
      <c r="H3047" s="155"/>
      <c r="I3047" s="155">
        <v>3.33</v>
      </c>
      <c r="J3047" s="770"/>
      <c r="K3047" s="155"/>
      <c r="L3047" s="155"/>
      <c r="M3047" s="155">
        <v>2.71</v>
      </c>
      <c r="N3047" s="155"/>
      <c r="O3047" s="155">
        <v>2.78</v>
      </c>
      <c r="P3047" s="155"/>
      <c r="Q3047" s="155"/>
    </row>
    <row r="3048" spans="1:17" x14ac:dyDescent="0.2">
      <c r="A3048" s="45" t="s">
        <v>1538</v>
      </c>
      <c r="B3048" s="177">
        <f t="shared" si="49"/>
        <v>39927</v>
      </c>
      <c r="C3048" s="98">
        <v>3.4580458306810948</v>
      </c>
      <c r="D3048" s="155"/>
      <c r="E3048" s="98">
        <v>2.4721016166281755</v>
      </c>
      <c r="F3048" s="155"/>
      <c r="G3048" s="98">
        <v>2.656046913566243</v>
      </c>
      <c r="H3048" s="155"/>
      <c r="I3048" s="155">
        <v>3.31</v>
      </c>
      <c r="J3048" s="770"/>
      <c r="K3048" s="155"/>
      <c r="L3048" s="155"/>
      <c r="M3048" s="155">
        <v>2.74</v>
      </c>
      <c r="N3048" s="155"/>
      <c r="O3048" s="155">
        <v>2.71</v>
      </c>
      <c r="P3048" s="155"/>
      <c r="Q3048" s="155"/>
    </row>
    <row r="3049" spans="1:17" x14ac:dyDescent="0.2">
      <c r="A3049" s="45" t="s">
        <v>1539</v>
      </c>
      <c r="B3049" s="177">
        <f t="shared" si="49"/>
        <v>39928</v>
      </c>
      <c r="C3049" s="98">
        <v>3.2942062818336164</v>
      </c>
      <c r="D3049" s="155"/>
      <c r="E3049" s="98">
        <v>2.3760137457044674</v>
      </c>
      <c r="F3049" s="155"/>
      <c r="G3049" s="98">
        <v>2.6207454116348696</v>
      </c>
      <c r="H3049" s="155"/>
      <c r="I3049" s="155">
        <v>3.21</v>
      </c>
      <c r="J3049" s="770"/>
      <c r="K3049" s="155"/>
      <c r="L3049" s="155"/>
      <c r="M3049" s="155">
        <v>2.56</v>
      </c>
      <c r="N3049" s="155"/>
      <c r="O3049" s="155">
        <v>2.62</v>
      </c>
      <c r="P3049" s="155"/>
      <c r="Q3049" s="155"/>
    </row>
    <row r="3050" spans="1:17" x14ac:dyDescent="0.2">
      <c r="A3050" s="45" t="s">
        <v>1540</v>
      </c>
      <c r="B3050" s="177">
        <f t="shared" si="49"/>
        <v>39929</v>
      </c>
      <c r="C3050" s="98">
        <v>3.2942062818336164</v>
      </c>
      <c r="D3050" s="155"/>
      <c r="E3050" s="98">
        <v>2.3760137457044674</v>
      </c>
      <c r="F3050" s="155"/>
      <c r="G3050" s="98">
        <v>2.6207454116348696</v>
      </c>
      <c r="H3050" s="155"/>
      <c r="I3050" s="155">
        <v>3.21</v>
      </c>
      <c r="J3050" s="770"/>
      <c r="K3050" s="155"/>
      <c r="L3050" s="155"/>
      <c r="M3050" s="155">
        <v>2.56</v>
      </c>
      <c r="N3050" s="155"/>
      <c r="O3050" s="155">
        <v>2.62</v>
      </c>
      <c r="P3050" s="155"/>
      <c r="Q3050" s="155"/>
    </row>
    <row r="3051" spans="1:17" x14ac:dyDescent="0.2">
      <c r="A3051" s="45" t="s">
        <v>1541</v>
      </c>
      <c r="B3051" s="177">
        <f t="shared" si="49"/>
        <v>39930</v>
      </c>
      <c r="C3051" s="98">
        <v>3.2942062818336164</v>
      </c>
      <c r="D3051" s="155"/>
      <c r="E3051" s="98">
        <v>2.3760137457044674</v>
      </c>
      <c r="F3051" s="155"/>
      <c r="G3051" s="98">
        <v>2.6207454116348696</v>
      </c>
      <c r="H3051" s="155"/>
      <c r="I3051" s="155">
        <v>3.21</v>
      </c>
      <c r="J3051" s="770"/>
      <c r="K3051" s="155"/>
      <c r="L3051" s="155"/>
      <c r="M3051" s="155">
        <v>2.56</v>
      </c>
      <c r="N3051" s="155"/>
      <c r="O3051" s="155">
        <v>2.62</v>
      </c>
      <c r="P3051" s="155"/>
      <c r="Q3051" s="155"/>
    </row>
    <row r="3052" spans="1:17" x14ac:dyDescent="0.2">
      <c r="A3052" s="45" t="s">
        <v>1542</v>
      </c>
      <c r="B3052" s="177">
        <f t="shared" si="49"/>
        <v>39931</v>
      </c>
      <c r="C3052" s="98">
        <v>3.1837590334236676</v>
      </c>
      <c r="D3052" s="155"/>
      <c r="E3052" s="98">
        <v>2.3094178082191781</v>
      </c>
      <c r="F3052" s="155"/>
      <c r="G3052" s="98">
        <v>2.4875315250749757</v>
      </c>
      <c r="H3052" s="155"/>
      <c r="I3052" s="155">
        <v>3.09</v>
      </c>
      <c r="J3052" s="770"/>
      <c r="K3052" s="155"/>
      <c r="L3052" s="155"/>
      <c r="M3052" s="155">
        <v>2.41</v>
      </c>
      <c r="N3052" s="155"/>
      <c r="O3052" s="155">
        <v>2.61</v>
      </c>
      <c r="P3052" s="155"/>
      <c r="Q3052" s="155"/>
    </row>
    <row r="3053" spans="1:17" x14ac:dyDescent="0.2">
      <c r="A3053" s="45" t="s">
        <v>1543</v>
      </c>
      <c r="B3053" s="177">
        <f t="shared" si="49"/>
        <v>39932</v>
      </c>
      <c r="C3053" s="98">
        <v>3.2913763012859767</v>
      </c>
      <c r="D3053" s="155"/>
      <c r="E3053" s="98">
        <v>2.4876923076923076</v>
      </c>
      <c r="F3053" s="155"/>
      <c r="G3053" s="98">
        <v>2.5772945466474284</v>
      </c>
      <c r="H3053" s="155"/>
      <c r="I3053" s="155">
        <v>3.15</v>
      </c>
      <c r="J3053" s="770"/>
      <c r="K3053" s="155"/>
      <c r="L3053" s="155"/>
      <c r="M3053" s="155">
        <v>2.4900000000000002</v>
      </c>
      <c r="N3053" s="155"/>
      <c r="O3053" s="155">
        <v>2.72</v>
      </c>
      <c r="P3053" s="155"/>
      <c r="Q3053" s="155"/>
    </row>
    <row r="3054" spans="1:17" x14ac:dyDescent="0.2">
      <c r="A3054" s="45" t="s">
        <v>1544</v>
      </c>
      <c r="B3054" s="177">
        <f t="shared" si="49"/>
        <v>39933</v>
      </c>
      <c r="C3054" s="98">
        <v>3.4304176954732508</v>
      </c>
      <c r="D3054" s="155"/>
      <c r="E3054" s="98">
        <v>2.6642857142857141</v>
      </c>
      <c r="F3054" s="155"/>
      <c r="G3054" s="98">
        <v>2.6769938718314661</v>
      </c>
      <c r="H3054" s="155"/>
      <c r="I3054" s="155">
        <v>3.33</v>
      </c>
      <c r="J3054" s="770"/>
      <c r="K3054" s="155"/>
      <c r="L3054" s="155"/>
      <c r="M3054" s="155">
        <v>2.85</v>
      </c>
      <c r="N3054" s="155"/>
      <c r="O3054" s="155">
        <v>2.86</v>
      </c>
      <c r="P3054" s="155"/>
      <c r="Q3054" s="155"/>
    </row>
    <row r="3055" spans="1:17" s="263" customFormat="1" x14ac:dyDescent="0.2">
      <c r="A3055" s="267" t="s">
        <v>1545</v>
      </c>
      <c r="B3055" s="259">
        <f t="shared" si="49"/>
        <v>39934</v>
      </c>
      <c r="C3055" s="264">
        <v>3.2434171597633137</v>
      </c>
      <c r="D3055" s="262"/>
      <c r="E3055" s="264">
        <v>2.5457971014492755</v>
      </c>
      <c r="F3055" s="262"/>
      <c r="G3055" s="264">
        <v>2.5154253457071327</v>
      </c>
      <c r="H3055" s="265"/>
      <c r="I3055" s="262">
        <v>3.13</v>
      </c>
      <c r="J3055" s="266"/>
      <c r="K3055" s="262"/>
      <c r="L3055" s="262"/>
      <c r="M3055" s="262">
        <v>2.69</v>
      </c>
      <c r="N3055" s="262"/>
      <c r="O3055" s="262">
        <v>2.7</v>
      </c>
      <c r="P3055" s="262"/>
      <c r="Q3055" s="262"/>
    </row>
    <row r="3056" spans="1:17" x14ac:dyDescent="0.2">
      <c r="A3056" s="45" t="s">
        <v>1546</v>
      </c>
      <c r="B3056" s="177">
        <f t="shared" si="49"/>
        <v>39935</v>
      </c>
      <c r="C3056" s="98">
        <v>3.2933413118497183</v>
      </c>
      <c r="D3056" s="155"/>
      <c r="E3056" s="98">
        <v>2.4550000000000001</v>
      </c>
      <c r="F3056" s="155"/>
      <c r="G3056" s="98">
        <v>2.6401390462258743</v>
      </c>
      <c r="H3056" s="155"/>
      <c r="I3056" s="155">
        <v>3.17</v>
      </c>
      <c r="J3056" s="770"/>
      <c r="K3056" s="155"/>
      <c r="L3056" s="155"/>
      <c r="M3056" s="155">
        <v>2.66</v>
      </c>
      <c r="N3056" s="155"/>
      <c r="O3056" s="155">
        <v>2.63</v>
      </c>
      <c r="P3056" s="155"/>
      <c r="Q3056" s="155"/>
    </row>
    <row r="3057" spans="1:17" x14ac:dyDescent="0.2">
      <c r="A3057" s="45" t="s">
        <v>1547</v>
      </c>
      <c r="B3057" s="177">
        <f t="shared" si="49"/>
        <v>39936</v>
      </c>
      <c r="C3057" s="98">
        <v>3.2933413118497183</v>
      </c>
      <c r="D3057" s="155"/>
      <c r="E3057" s="98">
        <v>2.4550000000000001</v>
      </c>
      <c r="F3057" s="155"/>
      <c r="G3057" s="98">
        <v>2.6401390462258743</v>
      </c>
      <c r="H3057" s="155"/>
      <c r="I3057" s="155">
        <v>3.17</v>
      </c>
      <c r="J3057" s="770"/>
      <c r="K3057" s="155"/>
      <c r="L3057" s="155"/>
      <c r="M3057" s="155">
        <v>2.66</v>
      </c>
      <c r="N3057" s="155"/>
      <c r="O3057" s="155">
        <v>2.63</v>
      </c>
      <c r="P3057" s="155"/>
      <c r="Q3057" s="155"/>
    </row>
    <row r="3058" spans="1:17" x14ac:dyDescent="0.2">
      <c r="A3058" s="45" t="s">
        <v>1548</v>
      </c>
      <c r="B3058" s="177">
        <f t="shared" si="49"/>
        <v>39937</v>
      </c>
      <c r="C3058" s="98">
        <v>3.2933413118497183</v>
      </c>
      <c r="D3058" s="155"/>
      <c r="E3058" s="98">
        <v>2.4550000000000001</v>
      </c>
      <c r="F3058" s="155"/>
      <c r="G3058" s="98">
        <v>2.6401390462258743</v>
      </c>
      <c r="H3058" s="155"/>
      <c r="I3058" s="155">
        <v>3.17</v>
      </c>
      <c r="J3058" s="770"/>
      <c r="K3058" s="155"/>
      <c r="L3058" s="155"/>
      <c r="M3058" s="155">
        <v>2.66</v>
      </c>
      <c r="N3058" s="155"/>
      <c r="O3058" s="155">
        <v>2.63</v>
      </c>
      <c r="P3058" s="155"/>
      <c r="Q3058" s="155"/>
    </row>
    <row r="3059" spans="1:17" x14ac:dyDescent="0.2">
      <c r="A3059" s="45" t="s">
        <v>1549</v>
      </c>
      <c r="B3059" s="177">
        <f t="shared" si="49"/>
        <v>39938</v>
      </c>
      <c r="C3059" s="98">
        <v>3.4587863293864372</v>
      </c>
      <c r="D3059" s="155"/>
      <c r="E3059" s="98">
        <v>2.5043356643356645</v>
      </c>
      <c r="F3059" s="155"/>
      <c r="G3059" s="98">
        <v>2.7496339604659514</v>
      </c>
      <c r="H3059" s="155"/>
      <c r="I3059" s="155">
        <v>3.31</v>
      </c>
      <c r="J3059" s="770"/>
      <c r="K3059" s="155"/>
      <c r="L3059" s="155"/>
      <c r="M3059" s="155">
        <v>2.82</v>
      </c>
      <c r="N3059" s="155"/>
      <c r="O3059" s="155">
        <v>2.8</v>
      </c>
      <c r="P3059" s="155"/>
      <c r="Q3059" s="155"/>
    </row>
    <row r="3060" spans="1:17" x14ac:dyDescent="0.2">
      <c r="A3060" s="45" t="s">
        <v>1316</v>
      </c>
      <c r="B3060" s="177">
        <f t="shared" si="49"/>
        <v>39939</v>
      </c>
      <c r="C3060" s="98">
        <v>3.6254988158673771</v>
      </c>
      <c r="D3060" s="155"/>
      <c r="E3060" s="98">
        <v>2.6988038277511963</v>
      </c>
      <c r="F3060" s="155"/>
      <c r="G3060" s="98">
        <v>2.828569117921623</v>
      </c>
      <c r="H3060" s="155"/>
      <c r="I3060" s="155"/>
      <c r="J3060" s="770"/>
      <c r="K3060" s="155"/>
      <c r="L3060" s="155"/>
      <c r="M3060" s="155"/>
      <c r="N3060" s="155"/>
      <c r="O3060" s="155"/>
      <c r="P3060" s="155"/>
      <c r="Q3060" s="155"/>
    </row>
    <row r="3061" spans="1:17" x14ac:dyDescent="0.2">
      <c r="A3061" s="45" t="s">
        <v>1317</v>
      </c>
      <c r="B3061" s="177">
        <f t="shared" si="49"/>
        <v>39940</v>
      </c>
      <c r="C3061" s="98">
        <v>3.6845828933474127</v>
      </c>
      <c r="D3061" s="155"/>
      <c r="E3061" s="98">
        <v>2.676794871794872</v>
      </c>
      <c r="F3061" s="155"/>
      <c r="G3061" s="98">
        <v>2.9738929593698971</v>
      </c>
      <c r="H3061" s="155"/>
      <c r="I3061" s="155"/>
      <c r="J3061" s="770"/>
      <c r="K3061" s="155"/>
      <c r="L3061" s="155"/>
      <c r="M3061" s="155"/>
      <c r="N3061" s="155"/>
      <c r="O3061" s="155"/>
      <c r="P3061" s="155"/>
      <c r="Q3061" s="155"/>
    </row>
    <row r="3062" spans="1:17" x14ac:dyDescent="0.2">
      <c r="A3062" s="45" t="s">
        <v>1318</v>
      </c>
      <c r="B3062" s="177">
        <f t="shared" si="49"/>
        <v>39941</v>
      </c>
      <c r="C3062" s="98">
        <v>3.963469423824673</v>
      </c>
      <c r="D3062" s="155"/>
      <c r="E3062" s="98">
        <v>2.9632618025751074</v>
      </c>
      <c r="F3062" s="155"/>
      <c r="G3062" s="98">
        <v>3.1922911068779811</v>
      </c>
      <c r="H3062" s="155"/>
      <c r="I3062" s="155"/>
      <c r="J3062" s="770"/>
      <c r="K3062" s="155"/>
      <c r="L3062" s="155"/>
      <c r="M3062" s="155"/>
      <c r="N3062" s="155"/>
      <c r="O3062" s="155"/>
      <c r="P3062" s="155"/>
      <c r="Q3062" s="155"/>
    </row>
    <row r="3063" spans="1:17" x14ac:dyDescent="0.2">
      <c r="A3063" s="45" t="s">
        <v>1319</v>
      </c>
      <c r="B3063" s="177">
        <f t="shared" si="49"/>
        <v>39942</v>
      </c>
      <c r="C3063" s="98">
        <v>4.1616844149336005</v>
      </c>
      <c r="D3063" s="155"/>
      <c r="E3063" s="98">
        <v>3.15</v>
      </c>
      <c r="F3063" s="155"/>
      <c r="G3063" s="98">
        <v>3.3763126958901437</v>
      </c>
      <c r="H3063" s="155"/>
      <c r="I3063" s="155"/>
      <c r="J3063" s="770"/>
      <c r="K3063" s="155"/>
      <c r="L3063" s="155"/>
      <c r="M3063" s="155"/>
      <c r="N3063" s="155"/>
      <c r="O3063" s="155"/>
      <c r="P3063" s="155"/>
      <c r="Q3063" s="155"/>
    </row>
    <row r="3064" spans="1:17" x14ac:dyDescent="0.2">
      <c r="A3064" s="45" t="s">
        <v>1320</v>
      </c>
      <c r="B3064" s="177">
        <f t="shared" si="49"/>
        <v>39943</v>
      </c>
      <c r="C3064" s="98">
        <v>4.1616844149336005</v>
      </c>
      <c r="D3064" s="155"/>
      <c r="E3064" s="98">
        <v>3.15</v>
      </c>
      <c r="F3064" s="155"/>
      <c r="G3064" s="98">
        <v>3.3763126958901437</v>
      </c>
      <c r="H3064" s="155"/>
      <c r="I3064" s="155"/>
      <c r="J3064" s="770"/>
      <c r="K3064" s="155"/>
      <c r="L3064" s="155"/>
      <c r="M3064" s="155"/>
      <c r="N3064" s="155"/>
      <c r="O3064" s="155"/>
      <c r="P3064" s="155"/>
      <c r="Q3064" s="155"/>
    </row>
    <row r="3065" spans="1:17" x14ac:dyDescent="0.2">
      <c r="A3065" s="45" t="s">
        <v>1321</v>
      </c>
      <c r="B3065" s="177">
        <f t="shared" si="49"/>
        <v>39944</v>
      </c>
      <c r="C3065" s="98">
        <v>4.1616844149336005</v>
      </c>
      <c r="D3065" s="155"/>
      <c r="E3065" s="98">
        <v>3.15</v>
      </c>
      <c r="F3065" s="155"/>
      <c r="G3065" s="98">
        <v>3.3763126958901437</v>
      </c>
      <c r="H3065" s="155"/>
      <c r="I3065" s="155"/>
      <c r="J3065" s="770"/>
      <c r="K3065" s="155"/>
      <c r="L3065" s="155"/>
      <c r="M3065" s="155"/>
      <c r="N3065" s="155"/>
      <c r="O3065" s="155"/>
      <c r="P3065" s="155"/>
      <c r="Q3065" s="155"/>
    </row>
    <row r="3066" spans="1:17" x14ac:dyDescent="0.2">
      <c r="A3066" s="45" t="s">
        <v>1322</v>
      </c>
      <c r="B3066" s="177">
        <f t="shared" si="49"/>
        <v>39945</v>
      </c>
      <c r="C3066" s="98">
        <v>4.2445602313522137</v>
      </c>
      <c r="D3066" s="155"/>
      <c r="E3066" s="98">
        <v>3.31</v>
      </c>
      <c r="F3066" s="155"/>
      <c r="G3066" s="98">
        <v>3.4481071432411343</v>
      </c>
      <c r="H3066" s="155"/>
      <c r="I3066" s="155"/>
      <c r="J3066" s="770"/>
      <c r="K3066" s="155"/>
      <c r="L3066" s="155"/>
      <c r="M3066" s="155"/>
      <c r="N3066" s="155"/>
      <c r="O3066" s="155"/>
      <c r="P3066" s="155"/>
      <c r="Q3066" s="155"/>
    </row>
    <row r="3067" spans="1:17" x14ac:dyDescent="0.2">
      <c r="A3067" s="45" t="s">
        <v>1323</v>
      </c>
      <c r="B3067" s="177">
        <f t="shared" si="49"/>
        <v>39946</v>
      </c>
      <c r="C3067" s="98">
        <v>4.4132277807344336</v>
      </c>
      <c r="D3067" s="155"/>
      <c r="E3067" s="98">
        <v>3.4942424242424241</v>
      </c>
      <c r="F3067" s="155"/>
      <c r="G3067" s="98">
        <v>3.5730144289354366</v>
      </c>
      <c r="H3067" s="155"/>
      <c r="I3067" s="155"/>
      <c r="J3067" s="770"/>
      <c r="K3067" s="155"/>
      <c r="L3067" s="155"/>
      <c r="M3067" s="155"/>
      <c r="N3067" s="155"/>
      <c r="O3067" s="155"/>
      <c r="P3067" s="155"/>
      <c r="Q3067" s="155"/>
    </row>
    <row r="3068" spans="1:17" x14ac:dyDescent="0.2">
      <c r="A3068" s="45" t="s">
        <v>1324</v>
      </c>
      <c r="B3068" s="177">
        <f t="shared" si="49"/>
        <v>39947</v>
      </c>
      <c r="C3068" s="98">
        <v>4.3929769341662661</v>
      </c>
      <c r="D3068" s="155"/>
      <c r="E3068" s="98">
        <v>3.3829440789473684</v>
      </c>
      <c r="F3068" s="155"/>
      <c r="G3068" s="98">
        <v>3.6208815612236029</v>
      </c>
      <c r="H3068" s="155"/>
      <c r="I3068" s="155"/>
      <c r="J3068" s="770"/>
      <c r="K3068" s="155"/>
      <c r="L3068" s="155"/>
      <c r="M3068" s="155"/>
      <c r="N3068" s="155"/>
      <c r="O3068" s="155"/>
      <c r="P3068" s="155"/>
      <c r="Q3068" s="155"/>
    </row>
    <row r="3069" spans="1:17" x14ac:dyDescent="0.2">
      <c r="A3069" s="45" t="s">
        <v>1325</v>
      </c>
      <c r="B3069" s="177">
        <f t="shared" si="49"/>
        <v>39948</v>
      </c>
      <c r="C3069" s="98">
        <v>4.0831553266467875</v>
      </c>
      <c r="D3069" s="155"/>
      <c r="E3069" s="98">
        <v>2.6428206499933129</v>
      </c>
      <c r="F3069" s="155"/>
      <c r="G3069" s="98">
        <v>3.4294712846314925</v>
      </c>
      <c r="H3069" s="155"/>
      <c r="I3069" s="155"/>
      <c r="J3069" s="770"/>
      <c r="K3069" s="155"/>
      <c r="L3069" s="155"/>
      <c r="M3069" s="155"/>
      <c r="N3069" s="155"/>
      <c r="O3069" s="155"/>
      <c r="P3069" s="155"/>
      <c r="Q3069" s="155"/>
    </row>
    <row r="3070" spans="1:17" x14ac:dyDescent="0.2">
      <c r="A3070" s="45" t="s">
        <v>1326</v>
      </c>
      <c r="B3070" s="177">
        <f t="shared" si="49"/>
        <v>39949</v>
      </c>
      <c r="C3070" s="98">
        <v>4.0452102496714852</v>
      </c>
      <c r="D3070" s="155"/>
      <c r="E3070" s="98">
        <v>2.7945054945054943</v>
      </c>
      <c r="F3070" s="155"/>
      <c r="G3070" s="98">
        <v>3.3178585699044363</v>
      </c>
      <c r="H3070" s="155"/>
      <c r="I3070" s="155"/>
      <c r="J3070" s="770"/>
      <c r="K3070" s="155"/>
      <c r="L3070" s="155"/>
      <c r="M3070" s="155"/>
      <c r="N3070" s="155"/>
      <c r="O3070" s="155"/>
      <c r="P3070" s="155"/>
      <c r="Q3070" s="155"/>
    </row>
    <row r="3071" spans="1:17" x14ac:dyDescent="0.2">
      <c r="A3071" s="45" t="s">
        <v>1327</v>
      </c>
      <c r="B3071" s="177">
        <f t="shared" si="49"/>
        <v>39950</v>
      </c>
      <c r="C3071" s="98">
        <v>4.0452102496714852</v>
      </c>
      <c r="D3071" s="155"/>
      <c r="E3071" s="98">
        <v>2.7945054945054943</v>
      </c>
      <c r="F3071" s="155"/>
      <c r="G3071" s="98">
        <v>3.3178585699044363</v>
      </c>
      <c r="H3071" s="155"/>
      <c r="I3071" s="155"/>
      <c r="J3071" s="770"/>
      <c r="K3071" s="155"/>
      <c r="L3071" s="155"/>
      <c r="M3071" s="155"/>
      <c r="N3071" s="155"/>
      <c r="O3071" s="155"/>
      <c r="P3071" s="155"/>
      <c r="Q3071" s="155"/>
    </row>
    <row r="3072" spans="1:17" x14ac:dyDescent="0.2">
      <c r="A3072" s="45" t="s">
        <v>1328</v>
      </c>
      <c r="B3072" s="177">
        <f t="shared" si="49"/>
        <v>39951</v>
      </c>
      <c r="C3072" s="98">
        <v>4.0452102496714852</v>
      </c>
      <c r="D3072" s="155"/>
      <c r="E3072" s="98">
        <v>2.7945054945054943</v>
      </c>
      <c r="F3072" s="155"/>
      <c r="G3072" s="98">
        <v>3.3178585699044363</v>
      </c>
      <c r="H3072" s="155"/>
      <c r="I3072" s="155"/>
      <c r="J3072" s="770"/>
      <c r="K3072" s="155"/>
      <c r="L3072" s="155"/>
      <c r="M3072" s="155"/>
      <c r="N3072" s="155"/>
      <c r="O3072" s="155"/>
      <c r="P3072" s="155"/>
      <c r="Q3072" s="155"/>
    </row>
    <row r="3073" spans="1:17" x14ac:dyDescent="0.2">
      <c r="A3073" s="45" t="s">
        <v>1329</v>
      </c>
      <c r="B3073" s="177">
        <f t="shared" si="49"/>
        <v>39952</v>
      </c>
      <c r="C3073" s="98">
        <v>4.024190199335548</v>
      </c>
      <c r="D3073" s="155"/>
      <c r="E3073" s="98">
        <v>3.2407857142857144</v>
      </c>
      <c r="F3073" s="155"/>
      <c r="G3073" s="98">
        <v>3.4052703987080073</v>
      </c>
      <c r="H3073" s="155"/>
      <c r="I3073" s="155"/>
      <c r="J3073" s="770"/>
      <c r="K3073" s="155"/>
      <c r="L3073" s="155"/>
      <c r="M3073" s="155"/>
      <c r="N3073" s="155"/>
      <c r="O3073" s="155"/>
      <c r="P3073" s="155"/>
      <c r="Q3073" s="155"/>
    </row>
    <row r="3074" spans="1:17" x14ac:dyDescent="0.2">
      <c r="A3074" s="45" t="s">
        <v>1330</v>
      </c>
      <c r="B3074" s="177">
        <f t="shared" si="49"/>
        <v>39953</v>
      </c>
      <c r="C3074" s="98">
        <v>3.9770715336520781</v>
      </c>
      <c r="D3074" s="155"/>
      <c r="E3074" s="98">
        <v>3.0047014925373134</v>
      </c>
      <c r="F3074" s="155"/>
      <c r="G3074" s="98">
        <v>3.1928689134609449</v>
      </c>
      <c r="H3074" s="155"/>
      <c r="I3074" s="155">
        <v>3.88</v>
      </c>
      <c r="J3074" s="770"/>
      <c r="K3074" s="155"/>
      <c r="L3074" s="155"/>
      <c r="M3074" s="155">
        <v>3.35</v>
      </c>
      <c r="N3074" s="155"/>
      <c r="O3074" s="155">
        <v>3.29</v>
      </c>
      <c r="P3074" s="155"/>
      <c r="Q3074" s="155"/>
    </row>
    <row r="3075" spans="1:17" x14ac:dyDescent="0.2">
      <c r="A3075" s="45" t="s">
        <v>1331</v>
      </c>
      <c r="B3075" s="177">
        <f t="shared" si="49"/>
        <v>39954</v>
      </c>
      <c r="C3075" s="98">
        <v>3.7680237580993521</v>
      </c>
      <c r="D3075" s="155"/>
      <c r="E3075" s="98">
        <v>2.7942105263157893</v>
      </c>
      <c r="F3075" s="155"/>
      <c r="G3075" s="98">
        <v>3.0233063625758798</v>
      </c>
      <c r="H3075" s="155"/>
      <c r="I3075" s="155">
        <v>3.65</v>
      </c>
      <c r="J3075" s="770"/>
      <c r="K3075" s="155"/>
      <c r="L3075" s="155"/>
      <c r="M3075" s="155">
        <v>3.11</v>
      </c>
      <c r="N3075" s="155"/>
      <c r="O3075" s="155">
        <v>3.11</v>
      </c>
      <c r="P3075" s="155"/>
      <c r="Q3075" s="155"/>
    </row>
    <row r="3076" spans="1:17" x14ac:dyDescent="0.2">
      <c r="A3076" s="45" t="s">
        <v>1332</v>
      </c>
      <c r="B3076" s="177">
        <f t="shared" si="49"/>
        <v>39955</v>
      </c>
      <c r="C3076" s="98">
        <v>3.7651170177198261</v>
      </c>
      <c r="D3076" s="155"/>
      <c r="E3076" s="98">
        <v>2.8395238095238096</v>
      </c>
      <c r="F3076" s="155"/>
      <c r="G3076" s="98">
        <v>2.9964115653384424</v>
      </c>
      <c r="H3076" s="155"/>
      <c r="I3076" s="155">
        <v>3.66</v>
      </c>
      <c r="J3076" s="770"/>
      <c r="K3076" s="155"/>
      <c r="L3076" s="155"/>
      <c r="M3076" s="155">
        <v>3.11</v>
      </c>
      <c r="N3076" s="155"/>
      <c r="O3076" s="155">
        <v>3.1</v>
      </c>
      <c r="P3076" s="155"/>
      <c r="Q3076" s="155"/>
    </row>
    <row r="3077" spans="1:17" x14ac:dyDescent="0.2">
      <c r="A3077" s="45" t="s">
        <v>1333</v>
      </c>
      <c r="B3077" s="177">
        <f t="shared" si="49"/>
        <v>39956</v>
      </c>
      <c r="C3077" s="98">
        <v>3.4136263736263737</v>
      </c>
      <c r="D3077" s="155"/>
      <c r="E3077" s="98">
        <v>2.33</v>
      </c>
      <c r="F3077" s="155"/>
      <c r="G3077" s="98">
        <v>2.6803805995607881</v>
      </c>
      <c r="H3077" s="155"/>
      <c r="I3077" s="155">
        <v>3.32</v>
      </c>
      <c r="J3077" s="770"/>
      <c r="K3077" s="155"/>
      <c r="L3077" s="155"/>
      <c r="M3077" s="155">
        <v>2.63</v>
      </c>
      <c r="N3077" s="155"/>
      <c r="O3077" s="155">
        <v>2.61</v>
      </c>
      <c r="P3077" s="155"/>
      <c r="Q3077" s="155"/>
    </row>
    <row r="3078" spans="1:17" x14ac:dyDescent="0.2">
      <c r="A3078" s="45" t="s">
        <v>1334</v>
      </c>
      <c r="B3078" s="177">
        <f t="shared" si="49"/>
        <v>39957</v>
      </c>
      <c r="C3078" s="98">
        <v>3.4136263736263737</v>
      </c>
      <c r="D3078" s="155"/>
      <c r="E3078" s="98">
        <v>2.33</v>
      </c>
      <c r="F3078" s="155"/>
      <c r="G3078" s="98">
        <v>2.6803805995607881</v>
      </c>
      <c r="H3078" s="155"/>
      <c r="I3078" s="155">
        <v>3.32</v>
      </c>
      <c r="J3078" s="770"/>
      <c r="K3078" s="155"/>
      <c r="L3078" s="155"/>
      <c r="M3078" s="155">
        <v>2.63</v>
      </c>
      <c r="N3078" s="155"/>
      <c r="O3078" s="155">
        <v>2.61</v>
      </c>
      <c r="P3078" s="155"/>
      <c r="Q3078" s="155"/>
    </row>
    <row r="3079" spans="1:17" x14ac:dyDescent="0.2">
      <c r="A3079" s="45" t="s">
        <v>1335</v>
      </c>
      <c r="B3079" s="177">
        <f t="shared" si="49"/>
        <v>39958</v>
      </c>
      <c r="C3079" s="98">
        <v>3.4136263736263737</v>
      </c>
      <c r="D3079" s="155"/>
      <c r="E3079" s="98">
        <v>2.33</v>
      </c>
      <c r="F3079" s="155"/>
      <c r="G3079" s="98">
        <v>2.6803805995607881</v>
      </c>
      <c r="H3079" s="155"/>
      <c r="I3079" s="155">
        <v>3.32</v>
      </c>
      <c r="J3079" s="770"/>
      <c r="K3079" s="155"/>
      <c r="L3079" s="155"/>
      <c r="M3079" s="155">
        <v>2.63</v>
      </c>
      <c r="N3079" s="155"/>
      <c r="O3079" s="155">
        <v>2.61</v>
      </c>
      <c r="P3079" s="155"/>
      <c r="Q3079" s="155"/>
    </row>
    <row r="3080" spans="1:17" x14ac:dyDescent="0.2">
      <c r="A3080" s="45" t="s">
        <v>1336</v>
      </c>
      <c r="B3080" s="177">
        <f t="shared" si="49"/>
        <v>39959</v>
      </c>
      <c r="C3080" s="98">
        <v>3.4136263736263737</v>
      </c>
      <c r="D3080" s="155"/>
      <c r="E3080" s="98">
        <v>2.33</v>
      </c>
      <c r="F3080" s="155"/>
      <c r="G3080" s="98">
        <v>2.6803805995607881</v>
      </c>
      <c r="H3080" s="155"/>
      <c r="I3080" s="155">
        <v>3.32</v>
      </c>
      <c r="J3080" s="770"/>
      <c r="K3080" s="155"/>
      <c r="L3080" s="155"/>
      <c r="M3080" s="155">
        <v>2.63</v>
      </c>
      <c r="N3080" s="155"/>
      <c r="O3080" s="155">
        <v>2.61</v>
      </c>
      <c r="P3080" s="155"/>
      <c r="Q3080" s="155"/>
    </row>
    <row r="3081" spans="1:17" x14ac:dyDescent="0.2">
      <c r="A3081" s="45" t="s">
        <v>1337</v>
      </c>
      <c r="B3081" s="177">
        <f t="shared" si="49"/>
        <v>39960</v>
      </c>
      <c r="C3081" s="98">
        <v>3.3655012479201329</v>
      </c>
      <c r="D3081" s="155"/>
      <c r="E3081" s="98">
        <v>2.2625000000000002</v>
      </c>
      <c r="F3081" s="155"/>
      <c r="G3081" s="98">
        <v>2.5889723938835796</v>
      </c>
      <c r="H3081" s="155"/>
      <c r="I3081" s="155">
        <v>3.21</v>
      </c>
      <c r="J3081" s="770"/>
      <c r="K3081" s="155"/>
      <c r="L3081" s="155"/>
      <c r="M3081" s="155">
        <v>2.63</v>
      </c>
      <c r="N3081" s="155"/>
      <c r="O3081" s="155">
        <v>2.67</v>
      </c>
      <c r="P3081" s="155"/>
      <c r="Q3081" s="155"/>
    </row>
    <row r="3082" spans="1:17" x14ac:dyDescent="0.2">
      <c r="A3082" s="45" t="s">
        <v>1338</v>
      </c>
      <c r="B3082" s="177">
        <f t="shared" si="49"/>
        <v>39961</v>
      </c>
      <c r="C3082" s="98">
        <v>3.4887564350064348</v>
      </c>
      <c r="D3082" s="155"/>
      <c r="E3082" s="98">
        <v>2.3450000000000002</v>
      </c>
      <c r="F3082" s="155"/>
      <c r="G3082" s="98">
        <v>2.6666959255641758</v>
      </c>
      <c r="H3082" s="155"/>
      <c r="I3082" s="155">
        <v>3.34</v>
      </c>
      <c r="J3082" s="770"/>
      <c r="K3082" s="155"/>
      <c r="L3082" s="155"/>
      <c r="M3082" s="155">
        <v>2.77</v>
      </c>
      <c r="N3082" s="155"/>
      <c r="O3082" s="155">
        <v>2.73</v>
      </c>
      <c r="P3082" s="155"/>
      <c r="Q3082" s="155"/>
    </row>
    <row r="3083" spans="1:17" x14ac:dyDescent="0.2">
      <c r="A3083" s="45" t="s">
        <v>1339</v>
      </c>
      <c r="B3083" s="177">
        <f t="shared" si="49"/>
        <v>39962</v>
      </c>
      <c r="C3083" s="98">
        <v>3.5537113796267974</v>
      </c>
      <c r="D3083" s="155"/>
      <c r="E3083" s="98">
        <v>2.42</v>
      </c>
      <c r="F3083" s="155"/>
      <c r="G3083" s="98">
        <v>2.6660676357115687</v>
      </c>
      <c r="H3083" s="155"/>
      <c r="I3083" s="155">
        <v>3.41</v>
      </c>
      <c r="J3083" s="770"/>
      <c r="K3083" s="155"/>
      <c r="L3083" s="155"/>
      <c r="M3083" s="155">
        <v>2.74</v>
      </c>
      <c r="N3083" s="155"/>
      <c r="O3083" s="155">
        <v>2.7</v>
      </c>
      <c r="P3083" s="155"/>
      <c r="Q3083" s="155"/>
    </row>
    <row r="3084" spans="1:17" x14ac:dyDescent="0.2">
      <c r="A3084" s="45" t="s">
        <v>1340</v>
      </c>
      <c r="B3084" s="177">
        <f t="shared" si="49"/>
        <v>39963</v>
      </c>
      <c r="C3084" s="98">
        <v>3.5537113796267974</v>
      </c>
      <c r="D3084" s="155"/>
      <c r="E3084" s="98">
        <v>2.42</v>
      </c>
      <c r="F3084" s="155"/>
      <c r="G3084" s="98">
        <v>2.6660676357115687</v>
      </c>
      <c r="H3084" s="155"/>
      <c r="I3084" s="155">
        <v>3.41</v>
      </c>
      <c r="J3084" s="770"/>
      <c r="K3084" s="155"/>
      <c r="L3084" s="155"/>
      <c r="M3084" s="155">
        <v>2.74</v>
      </c>
      <c r="N3084" s="155"/>
      <c r="O3084" s="155">
        <v>2.7</v>
      </c>
      <c r="P3084" s="155"/>
      <c r="Q3084" s="155"/>
    </row>
    <row r="3085" spans="1:17" x14ac:dyDescent="0.2">
      <c r="A3085" s="45" t="s">
        <v>1341</v>
      </c>
      <c r="B3085" s="177">
        <f t="shared" si="49"/>
        <v>39964</v>
      </c>
      <c r="C3085" s="98">
        <v>3.5537113796267974</v>
      </c>
      <c r="D3085" s="155"/>
      <c r="E3085" s="98">
        <v>2.42</v>
      </c>
      <c r="F3085" s="155"/>
      <c r="G3085" s="98">
        <v>2.6660676357115687</v>
      </c>
      <c r="H3085" s="155"/>
      <c r="I3085" s="155">
        <v>3.41</v>
      </c>
      <c r="J3085" s="770"/>
      <c r="K3085" s="155"/>
      <c r="L3085" s="155"/>
      <c r="M3085" s="155">
        <v>2.74</v>
      </c>
      <c r="N3085" s="155"/>
      <c r="O3085" s="155">
        <v>2.7</v>
      </c>
      <c r="P3085" s="155"/>
      <c r="Q3085" s="155"/>
    </row>
    <row r="3086" spans="1:17" s="263" customFormat="1" x14ac:dyDescent="0.2">
      <c r="A3086" s="267" t="s">
        <v>1342</v>
      </c>
      <c r="B3086" s="259">
        <f t="shared" si="49"/>
        <v>39965</v>
      </c>
      <c r="C3086" s="264">
        <v>3.9220122918318796</v>
      </c>
      <c r="D3086" s="262"/>
      <c r="E3086" s="264">
        <v>2.71</v>
      </c>
      <c r="F3086" s="262"/>
      <c r="G3086" s="264">
        <v>2.9469652025619819</v>
      </c>
      <c r="H3086" s="265"/>
      <c r="I3086" s="262">
        <v>3.84</v>
      </c>
      <c r="J3086" s="266"/>
      <c r="K3086" s="262"/>
      <c r="L3086" s="262"/>
      <c r="M3086" s="262">
        <v>3.02</v>
      </c>
      <c r="N3086" s="262"/>
      <c r="O3086" s="262">
        <v>2.94</v>
      </c>
      <c r="P3086" s="262"/>
      <c r="Q3086" s="262"/>
    </row>
    <row r="3087" spans="1:17" x14ac:dyDescent="0.2">
      <c r="A3087" s="171">
        <v>39965</v>
      </c>
      <c r="B3087" s="251">
        <f t="shared" si="49"/>
        <v>39966</v>
      </c>
      <c r="C3087" s="22">
        <v>3.86</v>
      </c>
      <c r="D3087" s="22"/>
      <c r="E3087" s="22">
        <v>2.66</v>
      </c>
      <c r="F3087" s="22"/>
      <c r="G3087" s="252">
        <v>2.8536647931248855</v>
      </c>
      <c r="H3087" s="22"/>
      <c r="I3087" s="22">
        <v>3.75</v>
      </c>
      <c r="J3087" s="287"/>
      <c r="K3087" s="22"/>
      <c r="L3087" s="22"/>
      <c r="M3087" s="22">
        <v>2.81</v>
      </c>
      <c r="N3087" s="22"/>
      <c r="O3087" s="22">
        <v>2.91</v>
      </c>
      <c r="P3087" s="22"/>
      <c r="Q3087" s="22"/>
    </row>
    <row r="3088" spans="1:17" x14ac:dyDescent="0.2">
      <c r="A3088" s="171">
        <v>39966</v>
      </c>
      <c r="B3088" s="251">
        <f t="shared" si="49"/>
        <v>39967</v>
      </c>
      <c r="C3088" s="22">
        <v>4.05</v>
      </c>
      <c r="D3088" s="22"/>
      <c r="E3088" s="22">
        <v>2.69</v>
      </c>
      <c r="F3088" s="22"/>
      <c r="G3088" s="252">
        <v>2.9302838637711091</v>
      </c>
      <c r="H3088" s="22"/>
      <c r="I3088" s="22">
        <v>4</v>
      </c>
      <c r="J3088" s="287"/>
      <c r="K3088" s="22"/>
      <c r="L3088" s="22"/>
      <c r="M3088" s="22">
        <v>2.85</v>
      </c>
      <c r="N3088" s="22"/>
      <c r="O3088" s="22">
        <v>2.93</v>
      </c>
      <c r="P3088" s="22"/>
      <c r="Q3088" s="22"/>
    </row>
    <row r="3089" spans="1:17" x14ac:dyDescent="0.2">
      <c r="A3089" s="171">
        <v>39967</v>
      </c>
      <c r="B3089" s="251">
        <f t="shared" si="49"/>
        <v>39968</v>
      </c>
      <c r="C3089" s="22">
        <v>3.81</v>
      </c>
      <c r="D3089" s="22"/>
      <c r="E3089" s="22">
        <v>2.48</v>
      </c>
      <c r="F3089" s="22"/>
      <c r="G3089" s="252">
        <v>2.6948444735591748</v>
      </c>
      <c r="H3089" s="22"/>
      <c r="I3089" s="22">
        <v>3.79</v>
      </c>
      <c r="J3089" s="287"/>
      <c r="K3089" s="22"/>
      <c r="L3089" s="22"/>
      <c r="M3089" s="22">
        <v>2.71</v>
      </c>
      <c r="N3089" s="22"/>
      <c r="O3089" s="22">
        <v>2.81</v>
      </c>
      <c r="P3089" s="22"/>
      <c r="Q3089" s="22"/>
    </row>
    <row r="3090" spans="1:17" x14ac:dyDescent="0.2">
      <c r="A3090" s="171">
        <v>39968</v>
      </c>
      <c r="B3090" s="251">
        <f t="shared" si="49"/>
        <v>39969</v>
      </c>
      <c r="C3090" s="22">
        <v>3.58</v>
      </c>
      <c r="D3090" s="22"/>
      <c r="E3090" s="22">
        <v>2.37</v>
      </c>
      <c r="F3090" s="22"/>
      <c r="G3090" s="252">
        <v>2.5740407593268451</v>
      </c>
      <c r="H3090" s="22"/>
      <c r="I3090" s="22">
        <v>3.53</v>
      </c>
      <c r="J3090" s="287"/>
      <c r="K3090" s="22"/>
      <c r="L3090" s="22"/>
      <c r="M3090" s="22">
        <v>2.73</v>
      </c>
      <c r="N3090" s="22"/>
      <c r="O3090" s="22">
        <v>2.71</v>
      </c>
      <c r="P3090" s="22"/>
      <c r="Q3090" s="22"/>
    </row>
    <row r="3091" spans="1:17" x14ac:dyDescent="0.2">
      <c r="A3091" s="253" t="s">
        <v>2276</v>
      </c>
      <c r="B3091" s="251">
        <f t="shared" si="49"/>
        <v>39970</v>
      </c>
      <c r="C3091" s="163">
        <v>3.5205120232172469</v>
      </c>
      <c r="D3091" s="22"/>
      <c r="E3091" s="163">
        <v>2.2330952380952382</v>
      </c>
      <c r="F3091" s="22"/>
      <c r="G3091" s="163">
        <v>2.4654558269128208</v>
      </c>
      <c r="H3091" s="22"/>
      <c r="I3091" s="22"/>
      <c r="J3091" s="287"/>
      <c r="K3091" s="22"/>
      <c r="L3091" s="22"/>
      <c r="M3091" s="22"/>
      <c r="N3091" s="22"/>
      <c r="O3091" s="22"/>
      <c r="P3091" s="22"/>
      <c r="Q3091" s="22"/>
    </row>
    <row r="3092" spans="1:17" x14ac:dyDescent="0.2">
      <c r="A3092" s="253" t="s">
        <v>2277</v>
      </c>
      <c r="B3092" s="251">
        <f t="shared" si="49"/>
        <v>39971</v>
      </c>
      <c r="C3092" s="163">
        <v>3.5205120232172469</v>
      </c>
      <c r="D3092" s="22"/>
      <c r="E3092" s="163">
        <v>2.2330952380952382</v>
      </c>
      <c r="F3092" s="22"/>
      <c r="G3092" s="163">
        <v>2.4654558269128208</v>
      </c>
      <c r="H3092" s="22"/>
      <c r="I3092" s="22"/>
      <c r="J3092" s="287"/>
      <c r="K3092" s="22"/>
      <c r="L3092" s="22"/>
      <c r="M3092" s="22"/>
      <c r="N3092" s="22"/>
      <c r="O3092" s="22"/>
      <c r="P3092" s="22"/>
      <c r="Q3092" s="22"/>
    </row>
    <row r="3093" spans="1:17" x14ac:dyDescent="0.2">
      <c r="A3093" s="253" t="s">
        <v>2278</v>
      </c>
      <c r="B3093" s="251">
        <f t="shared" si="49"/>
        <v>39972</v>
      </c>
      <c r="C3093" s="163">
        <v>3.5205120232172469</v>
      </c>
      <c r="D3093" s="22"/>
      <c r="E3093" s="163">
        <v>2.2330952380952382</v>
      </c>
      <c r="F3093" s="22"/>
      <c r="G3093" s="163">
        <v>2.4654558269128208</v>
      </c>
      <c r="H3093" s="22"/>
      <c r="I3093" s="22"/>
      <c r="J3093" s="287"/>
      <c r="K3093" s="22"/>
      <c r="L3093" s="22"/>
      <c r="M3093" s="22"/>
      <c r="N3093" s="22"/>
      <c r="O3093" s="22"/>
      <c r="P3093" s="22"/>
      <c r="Q3093" s="22"/>
    </row>
    <row r="3094" spans="1:17" x14ac:dyDescent="0.2">
      <c r="A3094" s="253" t="s">
        <v>2279</v>
      </c>
      <c r="B3094" s="251">
        <f t="shared" si="49"/>
        <v>39973</v>
      </c>
      <c r="C3094" s="163">
        <v>3.5256686991869919</v>
      </c>
      <c r="D3094" s="22"/>
      <c r="E3094" s="163">
        <v>2.2908017671244862</v>
      </c>
      <c r="F3094" s="22"/>
      <c r="G3094" s="163">
        <v>2.4623077479654287</v>
      </c>
      <c r="H3094" s="22"/>
      <c r="I3094" s="22"/>
      <c r="J3094" s="287"/>
      <c r="K3094" s="22"/>
      <c r="L3094" s="22"/>
      <c r="M3094" s="22"/>
      <c r="N3094" s="22"/>
      <c r="O3094" s="22"/>
      <c r="P3094" s="22"/>
      <c r="Q3094" s="22"/>
    </row>
    <row r="3095" spans="1:17" x14ac:dyDescent="0.2">
      <c r="A3095" s="253" t="s">
        <v>2280</v>
      </c>
      <c r="B3095" s="251">
        <f t="shared" si="49"/>
        <v>39974</v>
      </c>
      <c r="C3095" s="163">
        <v>3.5261278615298717</v>
      </c>
      <c r="D3095" s="22"/>
      <c r="E3095" s="163">
        <v>2.1379762040089423</v>
      </c>
      <c r="F3095" s="22"/>
      <c r="G3095" s="163">
        <v>2.3888471194193097</v>
      </c>
      <c r="H3095" s="22"/>
      <c r="I3095" s="22"/>
      <c r="J3095" s="287"/>
      <c r="K3095" s="22"/>
      <c r="L3095" s="22"/>
      <c r="M3095" s="22"/>
      <c r="N3095" s="22"/>
      <c r="O3095" s="22"/>
      <c r="P3095" s="22"/>
      <c r="Q3095" s="22"/>
    </row>
    <row r="3096" spans="1:17" x14ac:dyDescent="0.2">
      <c r="A3096" s="253" t="s">
        <v>2281</v>
      </c>
      <c r="B3096" s="251">
        <f t="shared" si="49"/>
        <v>39975</v>
      </c>
      <c r="C3096" s="163">
        <v>3.5583880308880307</v>
      </c>
      <c r="D3096" s="22"/>
      <c r="E3096" s="163">
        <v>2.2747297297297298</v>
      </c>
      <c r="F3096" s="22"/>
      <c r="G3096" s="163">
        <v>2.4145418577325888</v>
      </c>
      <c r="H3096" s="22"/>
      <c r="I3096" s="22"/>
      <c r="J3096" s="287"/>
      <c r="K3096" s="22"/>
      <c r="L3096" s="22"/>
      <c r="M3096" s="22"/>
      <c r="N3096" s="22"/>
      <c r="O3096" s="22"/>
      <c r="P3096" s="22"/>
      <c r="Q3096" s="22"/>
    </row>
    <row r="3097" spans="1:17" x14ac:dyDescent="0.2">
      <c r="A3097" s="253" t="s">
        <v>2282</v>
      </c>
      <c r="B3097" s="251">
        <f t="shared" si="49"/>
        <v>39976</v>
      </c>
      <c r="C3097" s="163">
        <v>3.509594960136674</v>
      </c>
      <c r="D3097" s="22"/>
      <c r="E3097" s="163">
        <v>2.2856081081081081</v>
      </c>
      <c r="F3097" s="22"/>
      <c r="G3097" s="163">
        <v>2.4698005176278786</v>
      </c>
      <c r="H3097" s="22"/>
      <c r="I3097" s="22"/>
      <c r="J3097" s="287"/>
      <c r="K3097" s="22"/>
      <c r="L3097" s="22"/>
      <c r="M3097" s="22"/>
      <c r="N3097" s="22"/>
      <c r="O3097" s="22"/>
      <c r="P3097" s="22"/>
      <c r="Q3097" s="22"/>
    </row>
    <row r="3098" spans="1:17" x14ac:dyDescent="0.2">
      <c r="A3098" s="253" t="s">
        <v>2283</v>
      </c>
      <c r="B3098" s="251">
        <f t="shared" si="49"/>
        <v>39977</v>
      </c>
      <c r="C3098" s="163">
        <v>3.5707634338138927</v>
      </c>
      <c r="D3098" s="22"/>
      <c r="E3098" s="163">
        <v>2.2368269230769231</v>
      </c>
      <c r="F3098" s="22"/>
      <c r="G3098" s="163">
        <v>2.4632113188013838</v>
      </c>
      <c r="H3098" s="22"/>
      <c r="I3098" s="22"/>
      <c r="J3098" s="287"/>
      <c r="K3098" s="22"/>
      <c r="L3098" s="22"/>
      <c r="M3098" s="22"/>
      <c r="N3098" s="22"/>
      <c r="O3098" s="22"/>
      <c r="P3098" s="22"/>
      <c r="Q3098" s="22"/>
    </row>
    <row r="3099" spans="1:17" x14ac:dyDescent="0.2">
      <c r="A3099" s="253" t="s">
        <v>2284</v>
      </c>
      <c r="B3099" s="251">
        <f t="shared" ref="B3099:B3162" si="50">A3099+1</f>
        <v>39978</v>
      </c>
      <c r="C3099" s="163">
        <v>3.5707634338138927</v>
      </c>
      <c r="D3099" s="22"/>
      <c r="E3099" s="163">
        <v>2.2368269230769231</v>
      </c>
      <c r="F3099" s="22"/>
      <c r="G3099" s="163">
        <v>2.4632113188013838</v>
      </c>
      <c r="H3099" s="22"/>
      <c r="I3099" s="22"/>
      <c r="J3099" s="287"/>
      <c r="K3099" s="22"/>
      <c r="L3099" s="22"/>
      <c r="M3099" s="22"/>
      <c r="N3099" s="22"/>
      <c r="O3099" s="22"/>
      <c r="P3099" s="22"/>
      <c r="Q3099" s="22"/>
    </row>
    <row r="3100" spans="1:17" x14ac:dyDescent="0.2">
      <c r="A3100" s="253" t="s">
        <v>2285</v>
      </c>
      <c r="B3100" s="251">
        <f t="shared" si="50"/>
        <v>39979</v>
      </c>
      <c r="C3100" s="163">
        <v>3.5707634338138927</v>
      </c>
      <c r="D3100" s="22"/>
      <c r="E3100" s="163">
        <v>2.2368269230769231</v>
      </c>
      <c r="F3100" s="22"/>
      <c r="G3100" s="163">
        <v>2.4632113188013838</v>
      </c>
      <c r="H3100" s="22"/>
      <c r="I3100" s="22"/>
      <c r="J3100" s="287"/>
      <c r="K3100" s="22"/>
      <c r="L3100" s="22"/>
      <c r="M3100" s="22"/>
      <c r="N3100" s="22"/>
      <c r="O3100" s="22"/>
      <c r="P3100" s="22"/>
      <c r="Q3100" s="22"/>
    </row>
    <row r="3101" spans="1:17" x14ac:dyDescent="0.2">
      <c r="A3101" s="253" t="s">
        <v>2286</v>
      </c>
      <c r="B3101" s="251">
        <f t="shared" si="50"/>
        <v>39980</v>
      </c>
      <c r="C3101" s="163">
        <v>3.7941797642436148</v>
      </c>
      <c r="D3101" s="22"/>
      <c r="E3101" s="163">
        <v>2.3893675359946425</v>
      </c>
      <c r="F3101" s="22"/>
      <c r="G3101" s="163">
        <v>2.5948067593344506</v>
      </c>
      <c r="H3101" s="22"/>
      <c r="I3101" s="22"/>
      <c r="J3101" s="287"/>
      <c r="K3101" s="22"/>
      <c r="L3101" s="22"/>
      <c r="M3101" s="22"/>
      <c r="N3101" s="22"/>
      <c r="O3101" s="22"/>
      <c r="P3101" s="22"/>
      <c r="Q3101" s="22"/>
    </row>
    <row r="3102" spans="1:17" x14ac:dyDescent="0.2">
      <c r="A3102" s="253" t="s">
        <v>2287</v>
      </c>
      <c r="B3102" s="251">
        <f t="shared" si="50"/>
        <v>39981</v>
      </c>
      <c r="C3102" s="163">
        <v>4.1653177004538575</v>
      </c>
      <c r="D3102" s="22"/>
      <c r="E3102" s="163">
        <v>2.7848807339449539</v>
      </c>
      <c r="F3102" s="22"/>
      <c r="G3102" s="163">
        <v>2.9098637029278733</v>
      </c>
      <c r="H3102" s="22"/>
      <c r="I3102" s="22"/>
      <c r="J3102" s="287"/>
      <c r="K3102" s="22"/>
      <c r="L3102" s="22"/>
      <c r="M3102" s="22"/>
      <c r="N3102" s="22"/>
      <c r="O3102" s="22"/>
      <c r="P3102" s="22"/>
      <c r="Q3102" s="22"/>
    </row>
    <row r="3103" spans="1:17" x14ac:dyDescent="0.2">
      <c r="A3103" s="253" t="s">
        <v>2288</v>
      </c>
      <c r="B3103" s="251">
        <f t="shared" si="50"/>
        <v>39982</v>
      </c>
      <c r="C3103" s="163">
        <v>4.0059273422562143</v>
      </c>
      <c r="D3103" s="22"/>
      <c r="E3103" s="163">
        <v>2.730909090909091</v>
      </c>
      <c r="F3103" s="22"/>
      <c r="G3103" s="163">
        <v>2.9396671882414176</v>
      </c>
      <c r="H3103" s="22"/>
      <c r="I3103" s="22"/>
      <c r="J3103" s="287"/>
      <c r="K3103" s="22"/>
      <c r="L3103" s="22"/>
      <c r="M3103" s="22"/>
      <c r="N3103" s="22"/>
      <c r="O3103" s="22"/>
      <c r="P3103" s="22"/>
      <c r="Q3103" s="22"/>
    </row>
    <row r="3104" spans="1:17" x14ac:dyDescent="0.2">
      <c r="A3104" s="253" t="s">
        <v>2289</v>
      </c>
      <c r="B3104" s="251">
        <f t="shared" si="50"/>
        <v>39983</v>
      </c>
      <c r="C3104" s="163">
        <v>4.1807162162162159</v>
      </c>
      <c r="D3104" s="22"/>
      <c r="E3104" s="163">
        <v>2.5919641672196416</v>
      </c>
      <c r="F3104" s="22"/>
      <c r="G3104" s="163">
        <v>2.9775632266568501</v>
      </c>
      <c r="H3104" s="22"/>
      <c r="I3104" s="22"/>
      <c r="J3104" s="287"/>
      <c r="K3104" s="22"/>
      <c r="L3104" s="22"/>
      <c r="M3104" s="22"/>
      <c r="N3104" s="22"/>
      <c r="O3104" s="22"/>
      <c r="P3104" s="22"/>
      <c r="Q3104" s="22"/>
    </row>
    <row r="3105" spans="1:17" x14ac:dyDescent="0.2">
      <c r="A3105" s="253" t="s">
        <v>2290</v>
      </c>
      <c r="B3105" s="251">
        <f t="shared" si="50"/>
        <v>39984</v>
      </c>
      <c r="C3105" s="163">
        <v>4.0392453917050695</v>
      </c>
      <c r="D3105" s="22"/>
      <c r="E3105" s="163">
        <v>2.5602999999999998</v>
      </c>
      <c r="F3105" s="22"/>
      <c r="G3105" s="163">
        <v>2.7726073251728205</v>
      </c>
      <c r="H3105" s="22"/>
      <c r="I3105" s="22">
        <v>3.93</v>
      </c>
      <c r="J3105" s="287"/>
      <c r="K3105" s="22"/>
      <c r="L3105" s="22"/>
      <c r="M3105" s="22">
        <v>2.97</v>
      </c>
      <c r="N3105" s="22"/>
      <c r="O3105" s="22">
        <v>3.14</v>
      </c>
      <c r="P3105" s="22"/>
      <c r="Q3105" s="22"/>
    </row>
    <row r="3106" spans="1:17" x14ac:dyDescent="0.2">
      <c r="A3106" s="253" t="s">
        <v>2291</v>
      </c>
      <c r="B3106" s="251">
        <f t="shared" si="50"/>
        <v>39985</v>
      </c>
      <c r="C3106" s="163">
        <v>4.0392453917050695</v>
      </c>
      <c r="D3106" s="22"/>
      <c r="E3106" s="163">
        <v>2.5602999999999998</v>
      </c>
      <c r="F3106" s="22"/>
      <c r="G3106" s="163">
        <v>2.7726073251728205</v>
      </c>
      <c r="H3106" s="22"/>
      <c r="I3106" s="22">
        <v>3.93</v>
      </c>
      <c r="J3106" s="287"/>
      <c r="K3106" s="22"/>
      <c r="L3106" s="22"/>
      <c r="M3106" s="22">
        <v>2.97</v>
      </c>
      <c r="N3106" s="22"/>
      <c r="O3106" s="22">
        <v>3.14</v>
      </c>
      <c r="P3106" s="22"/>
      <c r="Q3106" s="22"/>
    </row>
    <row r="3107" spans="1:17" x14ac:dyDescent="0.2">
      <c r="A3107" s="253" t="s">
        <v>2292</v>
      </c>
      <c r="B3107" s="251">
        <f t="shared" si="50"/>
        <v>39986</v>
      </c>
      <c r="C3107" s="163">
        <v>4.0392453917050695</v>
      </c>
      <c r="D3107" s="22"/>
      <c r="E3107" s="163">
        <v>2.5602999999999998</v>
      </c>
      <c r="F3107" s="22"/>
      <c r="G3107" s="163">
        <v>2.7726073251728205</v>
      </c>
      <c r="H3107" s="22"/>
      <c r="I3107" s="22">
        <v>3.93</v>
      </c>
      <c r="J3107" s="287"/>
      <c r="K3107" s="22"/>
      <c r="L3107" s="22"/>
      <c r="M3107" s="22">
        <v>2.97</v>
      </c>
      <c r="N3107" s="22"/>
      <c r="O3107" s="22">
        <v>3.14</v>
      </c>
      <c r="P3107" s="22"/>
      <c r="Q3107" s="22"/>
    </row>
    <row r="3108" spans="1:17" x14ac:dyDescent="0.2">
      <c r="A3108" s="253" t="s">
        <v>2293</v>
      </c>
      <c r="B3108" s="251">
        <f t="shared" si="50"/>
        <v>39987</v>
      </c>
      <c r="C3108" s="163">
        <v>4.0040484196368524</v>
      </c>
      <c r="D3108" s="22"/>
      <c r="E3108" s="163">
        <v>2.7319646365422399</v>
      </c>
      <c r="F3108" s="22"/>
      <c r="G3108" s="163">
        <v>2.7788597550920384</v>
      </c>
      <c r="H3108" s="22"/>
      <c r="I3108" s="22">
        <v>3.9</v>
      </c>
      <c r="J3108" s="287"/>
      <c r="K3108" s="22"/>
      <c r="L3108" s="22"/>
      <c r="M3108" s="22">
        <v>3.06</v>
      </c>
      <c r="N3108" s="22"/>
      <c r="O3108" s="22">
        <v>3.26</v>
      </c>
      <c r="P3108" s="22"/>
      <c r="Q3108" s="22"/>
    </row>
    <row r="3109" spans="1:17" x14ac:dyDescent="0.2">
      <c r="A3109" s="253" t="s">
        <v>2294</v>
      </c>
      <c r="B3109" s="251">
        <f t="shared" si="50"/>
        <v>39988</v>
      </c>
      <c r="C3109" s="163">
        <v>3.908978822684853</v>
      </c>
      <c r="D3109" s="22"/>
      <c r="E3109" s="163">
        <v>2.586641221374046</v>
      </c>
      <c r="F3109" s="22"/>
      <c r="G3109" s="163">
        <v>2.7882440917267615</v>
      </c>
      <c r="H3109" s="22"/>
      <c r="I3109" s="22">
        <v>3.84</v>
      </c>
      <c r="J3109" s="287"/>
      <c r="K3109" s="22"/>
      <c r="L3109" s="22"/>
      <c r="M3109" s="22">
        <v>3.08</v>
      </c>
      <c r="N3109" s="22"/>
      <c r="O3109" s="22">
        <v>3.23</v>
      </c>
      <c r="P3109" s="22"/>
      <c r="Q3109" s="22"/>
    </row>
    <row r="3110" spans="1:17" x14ac:dyDescent="0.2">
      <c r="A3110" s="253" t="s">
        <v>2295</v>
      </c>
      <c r="B3110" s="251">
        <f t="shared" si="50"/>
        <v>39989</v>
      </c>
      <c r="C3110" s="163">
        <v>3.7979957356076759</v>
      </c>
      <c r="D3110" s="22"/>
      <c r="E3110" s="163">
        <v>2.5499999999999998</v>
      </c>
      <c r="F3110" s="22"/>
      <c r="G3110" s="163">
        <v>2.7090499620322688</v>
      </c>
      <c r="H3110" s="22"/>
      <c r="I3110" s="22">
        <v>3.78</v>
      </c>
      <c r="J3110" s="287"/>
      <c r="K3110" s="22"/>
      <c r="L3110" s="22"/>
      <c r="M3110" s="22">
        <v>3.01</v>
      </c>
      <c r="N3110" s="22"/>
      <c r="O3110" s="22">
        <v>3.21</v>
      </c>
      <c r="P3110" s="22"/>
      <c r="Q3110" s="22"/>
    </row>
    <row r="3111" spans="1:17" x14ac:dyDescent="0.2">
      <c r="A3111" s="253" t="s">
        <v>2296</v>
      </c>
      <c r="B3111" s="251">
        <f t="shared" si="50"/>
        <v>39990</v>
      </c>
      <c r="C3111" s="163">
        <v>3.8208222811671089</v>
      </c>
      <c r="D3111" s="22"/>
      <c r="E3111" s="163">
        <v>2.6675</v>
      </c>
      <c r="F3111" s="22"/>
      <c r="G3111" s="163">
        <v>2.7964881559450312</v>
      </c>
      <c r="H3111" s="22"/>
      <c r="I3111" s="22">
        <v>3.73</v>
      </c>
      <c r="J3111" s="287"/>
      <c r="K3111" s="22"/>
      <c r="L3111" s="22"/>
      <c r="M3111" s="22">
        <v>3.13</v>
      </c>
      <c r="N3111" s="22"/>
      <c r="O3111" s="22">
        <v>3.31</v>
      </c>
      <c r="P3111" s="22"/>
      <c r="Q3111" s="22"/>
    </row>
    <row r="3112" spans="1:17" x14ac:dyDescent="0.2">
      <c r="A3112" s="253" t="s">
        <v>2297</v>
      </c>
      <c r="B3112" s="251">
        <f t="shared" si="50"/>
        <v>39991</v>
      </c>
      <c r="C3112" s="163">
        <v>3.8059484435797666</v>
      </c>
      <c r="D3112" s="22"/>
      <c r="E3112" s="163">
        <v>2.4529411764705884</v>
      </c>
      <c r="F3112" s="22"/>
      <c r="G3112" s="163">
        <v>2.7132854279382363</v>
      </c>
      <c r="H3112" s="22"/>
      <c r="I3112" s="22">
        <v>3.78</v>
      </c>
      <c r="J3112" s="287"/>
      <c r="K3112" s="22"/>
      <c r="L3112" s="22"/>
      <c r="M3112" s="22">
        <v>3.07</v>
      </c>
      <c r="N3112" s="22"/>
      <c r="O3112" s="22">
        <v>3.16</v>
      </c>
      <c r="P3112" s="22"/>
      <c r="Q3112" s="22"/>
    </row>
    <row r="3113" spans="1:17" x14ac:dyDescent="0.2">
      <c r="A3113" s="253" t="s">
        <v>2298</v>
      </c>
      <c r="B3113" s="251">
        <f t="shared" si="50"/>
        <v>39992</v>
      </c>
      <c r="C3113" s="163">
        <v>3.8059484435797666</v>
      </c>
      <c r="D3113" s="22"/>
      <c r="E3113" s="163">
        <v>2.4529411764705884</v>
      </c>
      <c r="F3113" s="22"/>
      <c r="G3113" s="163">
        <v>2.7132854279382363</v>
      </c>
      <c r="H3113" s="22"/>
      <c r="I3113" s="22">
        <v>3.78</v>
      </c>
      <c r="J3113" s="287"/>
      <c r="K3113" s="22"/>
      <c r="L3113" s="22"/>
      <c r="M3113" s="22">
        <v>3.07</v>
      </c>
      <c r="N3113" s="22"/>
      <c r="O3113" s="22">
        <v>3.16</v>
      </c>
      <c r="P3113" s="22"/>
      <c r="Q3113" s="22"/>
    </row>
    <row r="3114" spans="1:17" x14ac:dyDescent="0.2">
      <c r="A3114" s="253" t="s">
        <v>2299</v>
      </c>
      <c r="B3114" s="251">
        <f t="shared" si="50"/>
        <v>39993</v>
      </c>
      <c r="C3114" s="163">
        <v>3.8059484435797666</v>
      </c>
      <c r="D3114" s="22"/>
      <c r="E3114" s="163">
        <v>2.4529411764705884</v>
      </c>
      <c r="F3114" s="22"/>
      <c r="G3114" s="163">
        <v>2.7132854279382363</v>
      </c>
      <c r="H3114" s="22"/>
      <c r="I3114" s="22">
        <v>3.78</v>
      </c>
      <c r="J3114" s="287"/>
      <c r="K3114" s="22"/>
      <c r="L3114" s="22"/>
      <c r="M3114" s="22">
        <v>3.07</v>
      </c>
      <c r="N3114" s="22"/>
      <c r="O3114" s="22">
        <v>3.16</v>
      </c>
      <c r="P3114" s="22"/>
      <c r="Q3114" s="22"/>
    </row>
    <row r="3115" spans="1:17" x14ac:dyDescent="0.2">
      <c r="A3115" s="253" t="s">
        <v>2300</v>
      </c>
      <c r="B3115" s="251">
        <f t="shared" si="50"/>
        <v>39994</v>
      </c>
      <c r="C3115" s="163">
        <v>3.8175045207956599</v>
      </c>
      <c r="D3115" s="22"/>
      <c r="E3115" s="163">
        <v>2.8210215053763439</v>
      </c>
      <c r="F3115" s="22"/>
      <c r="G3115" s="163">
        <v>2.739681934644933</v>
      </c>
      <c r="H3115" s="22"/>
      <c r="I3115" s="22">
        <v>3.87</v>
      </c>
      <c r="J3115" s="287"/>
      <c r="K3115" s="22"/>
      <c r="L3115" s="22"/>
      <c r="M3115" s="22">
        <v>3.37</v>
      </c>
      <c r="N3115" s="22"/>
      <c r="O3115" s="22">
        <v>3.32</v>
      </c>
      <c r="P3115" s="22"/>
      <c r="Q3115" s="22"/>
    </row>
    <row r="3116" spans="1:17" s="263" customFormat="1" x14ac:dyDescent="0.2">
      <c r="A3116" s="267" t="s">
        <v>2301</v>
      </c>
      <c r="B3116" s="259">
        <f t="shared" si="50"/>
        <v>39995</v>
      </c>
      <c r="C3116" s="264">
        <v>3.704194452640897</v>
      </c>
      <c r="D3116" s="262"/>
      <c r="E3116" s="264">
        <v>2.7291164658634539</v>
      </c>
      <c r="F3116" s="262"/>
      <c r="G3116" s="264">
        <v>2.5923573680413896</v>
      </c>
      <c r="H3116" s="266"/>
      <c r="I3116" s="262">
        <v>3.69</v>
      </c>
      <c r="J3116" s="266"/>
      <c r="K3116" s="262"/>
      <c r="L3116" s="262"/>
      <c r="M3116" s="262">
        <v>3.28</v>
      </c>
      <c r="N3116" s="262"/>
      <c r="O3116" s="262">
        <v>3.19</v>
      </c>
      <c r="P3116" s="262"/>
      <c r="Q3116" s="262"/>
    </row>
    <row r="3117" spans="1:17" x14ac:dyDescent="0.2">
      <c r="A3117" s="253" t="s">
        <v>2302</v>
      </c>
      <c r="B3117" s="251">
        <f t="shared" si="50"/>
        <v>39996</v>
      </c>
      <c r="C3117" s="163">
        <v>3.6281367567567568</v>
      </c>
      <c r="D3117" s="22"/>
      <c r="E3117" s="163">
        <v>2.8342855656155685</v>
      </c>
      <c r="F3117" s="22"/>
      <c r="G3117" s="163">
        <v>2.5989437599426517</v>
      </c>
      <c r="H3117" s="22"/>
      <c r="I3117" s="22">
        <v>3.56</v>
      </c>
      <c r="J3117" s="287"/>
      <c r="K3117" s="22"/>
      <c r="L3117" s="22"/>
      <c r="M3117" s="22">
        <v>3.19</v>
      </c>
      <c r="N3117" s="22"/>
      <c r="O3117" s="22">
        <v>3.08</v>
      </c>
      <c r="P3117" s="22"/>
      <c r="Q3117" s="22"/>
    </row>
    <row r="3118" spans="1:17" x14ac:dyDescent="0.2">
      <c r="A3118" s="253" t="s">
        <v>2303</v>
      </c>
      <c r="B3118" s="251">
        <f t="shared" si="50"/>
        <v>39997</v>
      </c>
      <c r="C3118" s="163">
        <v>3.5041521593572145</v>
      </c>
      <c r="D3118" s="22"/>
      <c r="E3118" s="163">
        <v>2.4368098159509204</v>
      </c>
      <c r="F3118" s="22"/>
      <c r="G3118" s="163">
        <v>2.3495314568566967</v>
      </c>
      <c r="H3118" s="22"/>
      <c r="I3118" s="22">
        <v>3.42</v>
      </c>
      <c r="J3118" s="287"/>
      <c r="K3118" s="22"/>
      <c r="L3118" s="22"/>
      <c r="M3118" s="22">
        <v>3</v>
      </c>
      <c r="N3118" s="22"/>
      <c r="O3118" s="22">
        <v>2.92</v>
      </c>
      <c r="P3118" s="22"/>
      <c r="Q3118" s="22"/>
    </row>
    <row r="3119" spans="1:17" x14ac:dyDescent="0.2">
      <c r="A3119" s="253" t="s">
        <v>2304</v>
      </c>
      <c r="B3119" s="251">
        <f t="shared" si="50"/>
        <v>39998</v>
      </c>
      <c r="C3119" s="163">
        <v>3.5041521593572145</v>
      </c>
      <c r="D3119" s="22"/>
      <c r="E3119" s="163">
        <v>2.4368098159509204</v>
      </c>
      <c r="F3119" s="22"/>
      <c r="G3119" s="163">
        <v>2.3495314568566967</v>
      </c>
      <c r="H3119" s="22"/>
      <c r="I3119" s="22">
        <v>3.42</v>
      </c>
      <c r="J3119" s="287"/>
      <c r="K3119" s="22"/>
      <c r="L3119" s="22"/>
      <c r="M3119" s="22">
        <v>3</v>
      </c>
      <c r="N3119" s="22"/>
      <c r="O3119" s="22">
        <v>2.92</v>
      </c>
      <c r="P3119" s="22"/>
      <c r="Q3119" s="22"/>
    </row>
    <row r="3120" spans="1:17" x14ac:dyDescent="0.2">
      <c r="A3120" s="253" t="s">
        <v>2305</v>
      </c>
      <c r="B3120" s="251">
        <f t="shared" si="50"/>
        <v>39999</v>
      </c>
      <c r="C3120" s="163">
        <v>3.5041521593572145</v>
      </c>
      <c r="D3120" s="22"/>
      <c r="E3120" s="163">
        <v>2.4368098159509204</v>
      </c>
      <c r="F3120" s="22"/>
      <c r="G3120" s="163">
        <v>2.3495314568566967</v>
      </c>
      <c r="H3120" s="22"/>
      <c r="I3120" s="22">
        <v>3.42</v>
      </c>
      <c r="J3120" s="287"/>
      <c r="K3120" s="22"/>
      <c r="L3120" s="22"/>
      <c r="M3120" s="22">
        <v>3</v>
      </c>
      <c r="N3120" s="22"/>
      <c r="O3120" s="22">
        <v>2.92</v>
      </c>
      <c r="P3120" s="22"/>
      <c r="Q3120" s="22"/>
    </row>
    <row r="3121" spans="1:18" x14ac:dyDescent="0.2">
      <c r="A3121" s="253" t="s">
        <v>2306</v>
      </c>
      <c r="B3121" s="251">
        <f t="shared" si="50"/>
        <v>40000</v>
      </c>
      <c r="C3121" s="163">
        <v>3.5041521593572145</v>
      </c>
      <c r="D3121" s="22"/>
      <c r="E3121" s="163">
        <v>2.4368098159509204</v>
      </c>
      <c r="F3121" s="22"/>
      <c r="G3121" s="163">
        <v>2.3495314568566967</v>
      </c>
      <c r="H3121" s="22"/>
      <c r="I3121" s="22">
        <v>3.42</v>
      </c>
      <c r="J3121" s="287"/>
      <c r="K3121" s="22"/>
      <c r="L3121" s="22"/>
      <c r="M3121" s="22">
        <v>3</v>
      </c>
      <c r="N3121" s="22"/>
      <c r="O3121" s="22">
        <v>2.92</v>
      </c>
      <c r="P3121" s="22"/>
      <c r="Q3121" s="22"/>
    </row>
    <row r="3122" spans="1:18" x14ac:dyDescent="0.2">
      <c r="A3122" s="253" t="s">
        <v>2307</v>
      </c>
      <c r="B3122" s="251">
        <f t="shared" si="50"/>
        <v>40001</v>
      </c>
      <c r="C3122" s="163">
        <v>3.2420019052803486</v>
      </c>
      <c r="D3122" s="22"/>
      <c r="E3122" s="163">
        <v>2.4920081967213115</v>
      </c>
      <c r="F3122" s="22"/>
      <c r="G3122" s="163">
        <v>2.4210687765198555</v>
      </c>
      <c r="H3122" s="22"/>
      <c r="I3122" s="22">
        <v>3.19</v>
      </c>
      <c r="J3122" s="287"/>
      <c r="K3122" s="22"/>
      <c r="L3122" s="22"/>
      <c r="M3122" s="22">
        <v>2.91</v>
      </c>
      <c r="N3122" s="22"/>
      <c r="O3122" s="22">
        <v>2.87</v>
      </c>
      <c r="P3122" s="22"/>
      <c r="Q3122" s="22"/>
    </row>
    <row r="3123" spans="1:18" x14ac:dyDescent="0.2">
      <c r="A3123" s="171">
        <f>A3122+1</f>
        <v>40001</v>
      </c>
      <c r="B3123" s="251">
        <f t="shared" si="50"/>
        <v>40002</v>
      </c>
      <c r="C3123" s="98">
        <v>3.3005959752321981</v>
      </c>
      <c r="D3123" s="22"/>
      <c r="E3123" s="98">
        <v>2.8940977001967552</v>
      </c>
      <c r="F3123" s="155"/>
      <c r="G3123" s="98">
        <v>2.5399438935816252</v>
      </c>
      <c r="H3123" s="155"/>
      <c r="I3123" s="155"/>
      <c r="J3123" s="770"/>
      <c r="K3123" s="155"/>
      <c r="L3123" s="155"/>
      <c r="M3123" s="155"/>
      <c r="N3123" s="155"/>
      <c r="O3123" s="155"/>
      <c r="P3123" s="155"/>
      <c r="Q3123" s="155"/>
      <c r="R3123" s="22"/>
    </row>
    <row r="3124" spans="1:18" x14ac:dyDescent="0.2">
      <c r="A3124" s="171">
        <f t="shared" ref="A3124:A3150" si="51">A3123+1</f>
        <v>40002</v>
      </c>
      <c r="B3124" s="251">
        <f t="shared" si="50"/>
        <v>40003</v>
      </c>
      <c r="C3124" s="98">
        <v>3.2014826934264109</v>
      </c>
      <c r="D3124" s="22"/>
      <c r="E3124" s="98">
        <v>2.6419506369426751</v>
      </c>
      <c r="F3124" s="155"/>
      <c r="G3124" s="98">
        <v>2.3541171109691534</v>
      </c>
      <c r="H3124" s="155"/>
      <c r="I3124" s="155"/>
      <c r="J3124" s="770"/>
      <c r="K3124" s="155"/>
      <c r="L3124" s="155"/>
      <c r="M3124" s="155"/>
      <c r="N3124" s="155"/>
      <c r="O3124" s="155"/>
      <c r="P3124" s="155"/>
      <c r="Q3124" s="155"/>
      <c r="R3124" s="22"/>
    </row>
    <row r="3125" spans="1:18" x14ac:dyDescent="0.2">
      <c r="A3125" s="171">
        <f t="shared" si="51"/>
        <v>40003</v>
      </c>
      <c r="B3125" s="251">
        <f t="shared" si="50"/>
        <v>40004</v>
      </c>
      <c r="C3125" s="98">
        <v>3.3477214953271028</v>
      </c>
      <c r="D3125" s="22"/>
      <c r="E3125" s="98">
        <v>2.5133720930232557</v>
      </c>
      <c r="F3125" s="155"/>
      <c r="G3125" s="98">
        <v>2.4475364899376348</v>
      </c>
      <c r="H3125" s="155"/>
      <c r="I3125" s="155"/>
      <c r="J3125" s="770"/>
      <c r="K3125" s="155"/>
      <c r="L3125" s="155"/>
      <c r="M3125" s="155"/>
      <c r="N3125" s="155"/>
      <c r="O3125" s="155"/>
      <c r="P3125" s="155"/>
      <c r="Q3125" s="155"/>
      <c r="R3125" s="22"/>
    </row>
    <row r="3126" spans="1:18" x14ac:dyDescent="0.2">
      <c r="A3126" s="171">
        <f t="shared" si="51"/>
        <v>40004</v>
      </c>
      <c r="B3126" s="251">
        <f t="shared" si="50"/>
        <v>40005</v>
      </c>
      <c r="C3126" s="98">
        <v>3.2433079847908743</v>
      </c>
      <c r="D3126" s="22"/>
      <c r="E3126" s="98">
        <v>2.5201422764227641</v>
      </c>
      <c r="F3126" s="155"/>
      <c r="G3126" s="98">
        <v>2.3366519357056785</v>
      </c>
      <c r="H3126" s="155"/>
      <c r="I3126" s="155"/>
      <c r="J3126" s="770"/>
      <c r="K3126" s="155"/>
      <c r="L3126" s="155"/>
      <c r="M3126" s="155"/>
      <c r="N3126" s="155"/>
      <c r="O3126" s="155"/>
      <c r="P3126" s="155"/>
      <c r="Q3126" s="155"/>
      <c r="R3126" s="22"/>
    </row>
    <row r="3127" spans="1:18" x14ac:dyDescent="0.2">
      <c r="A3127" s="171">
        <f t="shared" si="51"/>
        <v>40005</v>
      </c>
      <c r="B3127" s="251">
        <f t="shared" si="50"/>
        <v>40006</v>
      </c>
      <c r="C3127" s="98">
        <v>3.2433079847908743</v>
      </c>
      <c r="D3127" s="22"/>
      <c r="E3127" s="98">
        <v>2.5201422764227641</v>
      </c>
      <c r="F3127" s="155"/>
      <c r="G3127" s="98">
        <v>2.3366519357056785</v>
      </c>
      <c r="H3127" s="155"/>
      <c r="I3127" s="155"/>
      <c r="J3127" s="770"/>
      <c r="K3127" s="155"/>
      <c r="L3127" s="155"/>
      <c r="M3127" s="155"/>
      <c r="N3127" s="155"/>
      <c r="O3127" s="155"/>
      <c r="P3127" s="155"/>
      <c r="Q3127" s="155"/>
      <c r="R3127" s="22"/>
    </row>
    <row r="3128" spans="1:18" x14ac:dyDescent="0.2">
      <c r="A3128" s="171">
        <f t="shared" si="51"/>
        <v>40006</v>
      </c>
      <c r="B3128" s="251">
        <f t="shared" si="50"/>
        <v>40007</v>
      </c>
      <c r="C3128" s="98">
        <v>3.2433079847908743</v>
      </c>
      <c r="D3128" s="22"/>
      <c r="E3128" s="98">
        <v>2.5201422764227641</v>
      </c>
      <c r="F3128" s="155"/>
      <c r="G3128" s="98">
        <v>2.3366519357056785</v>
      </c>
      <c r="H3128" s="155"/>
      <c r="I3128" s="155"/>
      <c r="J3128" s="770"/>
      <c r="K3128" s="155"/>
      <c r="L3128" s="155"/>
      <c r="M3128" s="155"/>
      <c r="N3128" s="155"/>
      <c r="O3128" s="155"/>
      <c r="P3128" s="155"/>
      <c r="Q3128" s="155"/>
      <c r="R3128" s="22"/>
    </row>
    <row r="3129" spans="1:18" x14ac:dyDescent="0.2">
      <c r="A3129" s="171">
        <f t="shared" si="51"/>
        <v>40007</v>
      </c>
      <c r="B3129" s="251">
        <f t="shared" si="50"/>
        <v>40008</v>
      </c>
      <c r="C3129" s="98">
        <v>3.1739738101233947</v>
      </c>
      <c r="D3129" s="22"/>
      <c r="E3129" s="98">
        <v>2.439746543778802</v>
      </c>
      <c r="F3129" s="155"/>
      <c r="G3129" s="98">
        <v>2.3550975672152359</v>
      </c>
      <c r="H3129" s="155"/>
      <c r="I3129" s="155"/>
      <c r="J3129" s="770"/>
      <c r="K3129" s="155"/>
      <c r="L3129" s="155"/>
      <c r="M3129" s="155"/>
      <c r="N3129" s="155"/>
      <c r="O3129" s="155"/>
      <c r="P3129" s="155"/>
      <c r="Q3129" s="155"/>
      <c r="R3129" s="22"/>
    </row>
    <row r="3130" spans="1:18" x14ac:dyDescent="0.2">
      <c r="A3130" s="171">
        <f t="shared" si="51"/>
        <v>40008</v>
      </c>
      <c r="B3130" s="251">
        <f t="shared" si="50"/>
        <v>40009</v>
      </c>
      <c r="C3130" s="98">
        <v>3.291914827155352</v>
      </c>
      <c r="D3130" s="22"/>
      <c r="E3130" s="98">
        <v>2.8049532710280376</v>
      </c>
      <c r="F3130" s="155"/>
      <c r="G3130" s="98">
        <v>2.4970815110841627</v>
      </c>
      <c r="H3130" s="155"/>
      <c r="I3130" s="155"/>
      <c r="J3130" s="770"/>
      <c r="K3130" s="155"/>
      <c r="L3130" s="155"/>
      <c r="M3130" s="155"/>
      <c r="N3130" s="155"/>
      <c r="O3130" s="155"/>
      <c r="P3130" s="155"/>
      <c r="Q3130" s="155"/>
      <c r="R3130" s="22"/>
    </row>
    <row r="3131" spans="1:18" x14ac:dyDescent="0.2">
      <c r="A3131" s="171">
        <f t="shared" si="51"/>
        <v>40009</v>
      </c>
      <c r="B3131" s="251">
        <f t="shared" si="50"/>
        <v>40010</v>
      </c>
      <c r="C3131" s="98">
        <v>3.3674058863791925</v>
      </c>
      <c r="D3131" s="22"/>
      <c r="E3131" s="98">
        <v>3</v>
      </c>
      <c r="F3131" s="155"/>
      <c r="G3131" s="98">
        <v>2.5688380497185257</v>
      </c>
      <c r="H3131" s="155"/>
      <c r="I3131" s="155"/>
      <c r="J3131" s="770"/>
      <c r="K3131" s="155"/>
      <c r="L3131" s="155"/>
      <c r="M3131" s="155"/>
      <c r="N3131" s="155"/>
      <c r="O3131" s="155"/>
      <c r="P3131" s="155"/>
      <c r="Q3131" s="155"/>
      <c r="R3131" s="22"/>
    </row>
    <row r="3132" spans="1:18" x14ac:dyDescent="0.2">
      <c r="A3132" s="171">
        <f t="shared" si="51"/>
        <v>40010</v>
      </c>
      <c r="B3132" s="251">
        <f t="shared" si="50"/>
        <v>40011</v>
      </c>
      <c r="C3132" s="98">
        <v>3.2251132971506107</v>
      </c>
      <c r="D3132" s="22"/>
      <c r="E3132" s="98">
        <v>2.7941556711221902</v>
      </c>
      <c r="F3132" s="155"/>
      <c r="G3132" s="98">
        <v>2.4500836476426797</v>
      </c>
      <c r="H3132" s="155"/>
      <c r="I3132" s="155"/>
      <c r="J3132" s="770"/>
      <c r="K3132" s="155"/>
      <c r="L3132" s="155"/>
      <c r="M3132" s="155"/>
      <c r="N3132" s="155"/>
      <c r="O3132" s="155"/>
      <c r="P3132" s="155"/>
      <c r="Q3132" s="155"/>
      <c r="R3132" s="22"/>
    </row>
    <row r="3133" spans="1:18" x14ac:dyDescent="0.2">
      <c r="A3133" s="171">
        <f t="shared" si="51"/>
        <v>40011</v>
      </c>
      <c r="B3133" s="251">
        <f t="shared" si="50"/>
        <v>40012</v>
      </c>
      <c r="C3133" s="98">
        <v>3.4108014293006637</v>
      </c>
      <c r="D3133" s="22"/>
      <c r="E3133" s="98">
        <v>2.7191196749569073</v>
      </c>
      <c r="F3133" s="155"/>
      <c r="G3133" s="98">
        <v>2.6448555434005132</v>
      </c>
      <c r="H3133" s="155"/>
      <c r="I3133" s="155">
        <v>3.34</v>
      </c>
      <c r="J3133" s="770"/>
      <c r="K3133" s="155"/>
      <c r="L3133" s="155"/>
      <c r="M3133" s="155">
        <v>3.19</v>
      </c>
      <c r="N3133" s="155"/>
      <c r="O3133" s="155">
        <v>3.11</v>
      </c>
      <c r="P3133" s="155"/>
      <c r="Q3133" s="155"/>
      <c r="R3133" s="22"/>
    </row>
    <row r="3134" spans="1:18" x14ac:dyDescent="0.2">
      <c r="A3134" s="171">
        <f t="shared" si="51"/>
        <v>40012</v>
      </c>
      <c r="B3134" s="251">
        <f t="shared" si="50"/>
        <v>40013</v>
      </c>
      <c r="C3134" s="98">
        <v>3.4108014293006637</v>
      </c>
      <c r="D3134" s="22"/>
      <c r="E3134" s="98">
        <v>2.7191196749569073</v>
      </c>
      <c r="F3134" s="155"/>
      <c r="G3134" s="98">
        <v>2.6448555434005132</v>
      </c>
      <c r="H3134" s="155"/>
      <c r="I3134" s="155">
        <v>3.34</v>
      </c>
      <c r="J3134" s="770"/>
      <c r="K3134" s="155"/>
      <c r="L3134" s="155"/>
      <c r="M3134" s="155">
        <v>3.19</v>
      </c>
      <c r="N3134" s="155"/>
      <c r="O3134" s="155">
        <v>3.11</v>
      </c>
      <c r="P3134" s="155"/>
      <c r="Q3134" s="155"/>
      <c r="R3134" s="22"/>
    </row>
    <row r="3135" spans="1:18" x14ac:dyDescent="0.2">
      <c r="A3135" s="171">
        <f t="shared" si="51"/>
        <v>40013</v>
      </c>
      <c r="B3135" s="251">
        <f t="shared" si="50"/>
        <v>40014</v>
      </c>
      <c r="C3135" s="98">
        <v>3.4108014293006637</v>
      </c>
      <c r="D3135" s="22"/>
      <c r="E3135" s="98">
        <v>2.7191196749569073</v>
      </c>
      <c r="F3135" s="155"/>
      <c r="G3135" s="98">
        <v>2.6448555434005132</v>
      </c>
      <c r="H3135" s="155"/>
      <c r="I3135" s="155">
        <v>3.34</v>
      </c>
      <c r="J3135" s="770"/>
      <c r="K3135" s="155"/>
      <c r="L3135" s="155"/>
      <c r="M3135" s="155">
        <v>3.19</v>
      </c>
      <c r="N3135" s="155"/>
      <c r="O3135" s="155">
        <v>3.11</v>
      </c>
      <c r="P3135" s="155"/>
      <c r="Q3135" s="155"/>
      <c r="R3135" s="22"/>
    </row>
    <row r="3136" spans="1:18" x14ac:dyDescent="0.2">
      <c r="A3136" s="171">
        <f t="shared" si="51"/>
        <v>40014</v>
      </c>
      <c r="B3136" s="251">
        <f t="shared" si="50"/>
        <v>40015</v>
      </c>
      <c r="C3136" s="98">
        <v>3.4880274193548386</v>
      </c>
      <c r="D3136" s="22"/>
      <c r="E3136" s="98">
        <v>3.0170144927536233</v>
      </c>
      <c r="F3136" s="155"/>
      <c r="G3136" s="98">
        <v>2.6855974885608691</v>
      </c>
      <c r="H3136" s="155"/>
      <c r="I3136" s="155">
        <v>3.46</v>
      </c>
      <c r="J3136" s="770"/>
      <c r="K3136" s="155"/>
      <c r="L3136" s="155"/>
      <c r="M3136" s="155">
        <v>3.39</v>
      </c>
      <c r="N3136" s="155"/>
      <c r="O3136" s="155">
        <v>3.28</v>
      </c>
      <c r="P3136" s="155"/>
      <c r="Q3136" s="155"/>
      <c r="R3136" s="22"/>
    </row>
    <row r="3137" spans="1:18" x14ac:dyDescent="0.2">
      <c r="A3137" s="171">
        <f t="shared" si="51"/>
        <v>40015</v>
      </c>
      <c r="B3137" s="251">
        <f t="shared" si="50"/>
        <v>40016</v>
      </c>
      <c r="C3137" s="98">
        <v>3.4841466227347611</v>
      </c>
      <c r="D3137" s="22"/>
      <c r="E3137" s="98">
        <v>3.1786336132552946</v>
      </c>
      <c r="F3137" s="155"/>
      <c r="G3137" s="98">
        <v>2.7228887246538962</v>
      </c>
      <c r="H3137" s="155"/>
      <c r="I3137" s="155">
        <v>3.46</v>
      </c>
      <c r="J3137" s="770"/>
      <c r="K3137" s="155"/>
      <c r="L3137" s="155"/>
      <c r="M3137" s="155">
        <v>3.36</v>
      </c>
      <c r="N3137" s="155"/>
      <c r="O3137" s="155">
        <v>3.28</v>
      </c>
      <c r="P3137" s="155"/>
      <c r="Q3137" s="155"/>
      <c r="R3137" s="22"/>
    </row>
    <row r="3138" spans="1:18" x14ac:dyDescent="0.2">
      <c r="A3138" s="171">
        <f t="shared" si="51"/>
        <v>40016</v>
      </c>
      <c r="B3138" s="251">
        <f t="shared" si="50"/>
        <v>40017</v>
      </c>
      <c r="C3138" s="98">
        <v>3.479966090200068</v>
      </c>
      <c r="D3138" s="22"/>
      <c r="E3138" s="98">
        <v>3.2277112676056339</v>
      </c>
      <c r="F3138" s="155"/>
      <c r="G3138" s="98">
        <v>2.8268340960590228</v>
      </c>
      <c r="H3138" s="155"/>
      <c r="I3138" s="155">
        <v>3.44</v>
      </c>
      <c r="J3138" s="770"/>
      <c r="K3138" s="155"/>
      <c r="L3138" s="155"/>
      <c r="M3138" s="155">
        <v>3.33</v>
      </c>
      <c r="N3138" s="155"/>
      <c r="O3138" s="155">
        <v>3.3</v>
      </c>
      <c r="P3138" s="155"/>
      <c r="Q3138" s="155"/>
      <c r="R3138" s="22"/>
    </row>
    <row r="3139" spans="1:18" x14ac:dyDescent="0.2">
      <c r="A3139" s="171">
        <f t="shared" si="51"/>
        <v>40017</v>
      </c>
      <c r="B3139" s="251">
        <f t="shared" si="50"/>
        <v>40018</v>
      </c>
      <c r="C3139" s="98">
        <v>3.6571117306897976</v>
      </c>
      <c r="D3139" s="22"/>
      <c r="E3139" s="98">
        <v>3.391173894912427</v>
      </c>
      <c r="F3139" s="155"/>
      <c r="G3139" s="98">
        <v>2.9202808027832465</v>
      </c>
      <c r="H3139" s="155"/>
      <c r="I3139" s="155">
        <v>3.6</v>
      </c>
      <c r="J3139" s="770"/>
      <c r="K3139" s="155"/>
      <c r="L3139" s="155"/>
      <c r="M3139" s="155">
        <v>3.52</v>
      </c>
      <c r="N3139" s="155"/>
      <c r="O3139" s="155">
        <v>3.47</v>
      </c>
      <c r="P3139" s="155"/>
      <c r="Q3139" s="155"/>
      <c r="R3139" s="22"/>
    </row>
    <row r="3140" spans="1:18" x14ac:dyDescent="0.2">
      <c r="A3140" s="171">
        <f t="shared" si="51"/>
        <v>40018</v>
      </c>
      <c r="B3140" s="251">
        <f t="shared" si="50"/>
        <v>40019</v>
      </c>
      <c r="C3140" s="98">
        <v>3.3701863123515441</v>
      </c>
      <c r="D3140" s="22"/>
      <c r="E3140" s="98">
        <v>3.097997737556561</v>
      </c>
      <c r="F3140" s="155"/>
      <c r="G3140" s="98">
        <v>2.6895296443811296</v>
      </c>
      <c r="H3140" s="155"/>
      <c r="I3140" s="155">
        <v>3.34</v>
      </c>
      <c r="J3140" s="770"/>
      <c r="K3140" s="155"/>
      <c r="L3140" s="155"/>
      <c r="M3140" s="155">
        <v>3.22</v>
      </c>
      <c r="N3140" s="155"/>
      <c r="O3140" s="155">
        <v>3.2</v>
      </c>
      <c r="P3140" s="155"/>
      <c r="Q3140" s="155"/>
      <c r="R3140" s="22"/>
    </row>
    <row r="3141" spans="1:18" x14ac:dyDescent="0.2">
      <c r="A3141" s="171">
        <f t="shared" si="51"/>
        <v>40019</v>
      </c>
      <c r="B3141" s="251">
        <f t="shared" si="50"/>
        <v>40020</v>
      </c>
      <c r="C3141" s="98">
        <v>3.3701863123515441</v>
      </c>
      <c r="D3141" s="22"/>
      <c r="E3141" s="98">
        <v>3.097997737556561</v>
      </c>
      <c r="F3141" s="155"/>
      <c r="G3141" s="98">
        <v>2.6895296443811296</v>
      </c>
      <c r="H3141" s="155"/>
      <c r="I3141" s="155">
        <v>3.34</v>
      </c>
      <c r="J3141" s="770"/>
      <c r="K3141" s="155"/>
      <c r="L3141" s="155"/>
      <c r="M3141" s="155">
        <v>3.22</v>
      </c>
      <c r="N3141" s="155"/>
      <c r="O3141" s="155">
        <v>3.2</v>
      </c>
      <c r="P3141" s="155"/>
      <c r="Q3141" s="155"/>
      <c r="R3141" s="22"/>
    </row>
    <row r="3142" spans="1:18" x14ac:dyDescent="0.2">
      <c r="A3142" s="171">
        <f t="shared" si="51"/>
        <v>40020</v>
      </c>
      <c r="B3142" s="251">
        <f t="shared" si="50"/>
        <v>40021</v>
      </c>
      <c r="C3142" s="98">
        <v>3.3701863123515441</v>
      </c>
      <c r="D3142" s="22"/>
      <c r="E3142" s="98">
        <v>3.097997737556561</v>
      </c>
      <c r="F3142" s="155"/>
      <c r="G3142" s="98">
        <v>2.6895296443811296</v>
      </c>
      <c r="H3142" s="155"/>
      <c r="I3142" s="155">
        <v>3.34</v>
      </c>
      <c r="J3142" s="770"/>
      <c r="K3142" s="155"/>
      <c r="L3142" s="155"/>
      <c r="M3142" s="155">
        <v>3.22</v>
      </c>
      <c r="N3142" s="155"/>
      <c r="O3142" s="155">
        <v>3.2</v>
      </c>
      <c r="P3142" s="155"/>
      <c r="Q3142" s="155"/>
      <c r="R3142" s="22"/>
    </row>
    <row r="3143" spans="1:18" x14ac:dyDescent="0.2">
      <c r="A3143" s="171">
        <f t="shared" si="51"/>
        <v>40021</v>
      </c>
      <c r="B3143" s="251">
        <f t="shared" si="50"/>
        <v>40022</v>
      </c>
      <c r="C3143" s="98">
        <v>3.4726142674070908</v>
      </c>
      <c r="D3143" s="22"/>
      <c r="E3143" s="98">
        <v>3.1914105504587158</v>
      </c>
      <c r="F3143" s="155"/>
      <c r="G3143" s="98">
        <v>2.7141753036527572</v>
      </c>
      <c r="H3143" s="155"/>
      <c r="I3143" s="155">
        <v>3.42</v>
      </c>
      <c r="J3143" s="770"/>
      <c r="K3143" s="155"/>
      <c r="L3143" s="155"/>
      <c r="M3143" s="155">
        <v>3.35</v>
      </c>
      <c r="N3143" s="155"/>
      <c r="O3143" s="155">
        <v>3.27</v>
      </c>
      <c r="P3143" s="155"/>
      <c r="Q3143" s="155"/>
      <c r="R3143" s="22"/>
    </row>
    <row r="3144" spans="1:18" x14ac:dyDescent="0.2">
      <c r="A3144" s="171">
        <f t="shared" si="51"/>
        <v>40022</v>
      </c>
      <c r="B3144" s="251">
        <f t="shared" si="50"/>
        <v>40023</v>
      </c>
      <c r="C3144" s="98">
        <v>3.4862900217594031</v>
      </c>
      <c r="D3144" s="22"/>
      <c r="E3144" s="98">
        <v>3.1524434389140272</v>
      </c>
      <c r="F3144" s="155"/>
      <c r="G3144" s="98">
        <v>2.741738121922805</v>
      </c>
      <c r="H3144" s="155"/>
      <c r="I3144" s="155">
        <v>3.44</v>
      </c>
      <c r="J3144" s="770"/>
      <c r="K3144" s="155"/>
      <c r="L3144" s="155"/>
      <c r="M3144" s="155">
        <v>3.35</v>
      </c>
      <c r="N3144" s="155"/>
      <c r="O3144" s="155">
        <v>3.27</v>
      </c>
      <c r="P3144" s="155"/>
      <c r="Q3144" s="155"/>
      <c r="R3144" s="22"/>
    </row>
    <row r="3145" spans="1:18" x14ac:dyDescent="0.2">
      <c r="A3145" s="171">
        <f t="shared" si="51"/>
        <v>40023</v>
      </c>
      <c r="B3145" s="251">
        <f t="shared" si="50"/>
        <v>40024</v>
      </c>
      <c r="C3145" s="98">
        <v>3.4090431177446101</v>
      </c>
      <c r="D3145" s="22"/>
      <c r="E3145" s="98">
        <v>3.0694230769230768</v>
      </c>
      <c r="F3145" s="155"/>
      <c r="G3145" s="98">
        <v>2.654147788132414</v>
      </c>
      <c r="H3145" s="155"/>
      <c r="I3145" s="155">
        <v>3.39</v>
      </c>
      <c r="J3145" s="770"/>
      <c r="K3145" s="155"/>
      <c r="L3145" s="155"/>
      <c r="M3145" s="155">
        <v>3.24</v>
      </c>
      <c r="N3145" s="155"/>
      <c r="O3145" s="155">
        <v>3.18</v>
      </c>
      <c r="P3145" s="155"/>
      <c r="Q3145" s="155"/>
      <c r="R3145" s="22"/>
    </row>
    <row r="3146" spans="1:18" x14ac:dyDescent="0.2">
      <c r="A3146" s="171">
        <f t="shared" si="51"/>
        <v>40024</v>
      </c>
      <c r="B3146" s="251">
        <f t="shared" si="50"/>
        <v>40025</v>
      </c>
      <c r="C3146" s="98">
        <v>3.3426151912873499</v>
      </c>
      <c r="D3146" s="22"/>
      <c r="E3146" s="98">
        <v>2.9269518716577538</v>
      </c>
      <c r="F3146" s="155"/>
      <c r="G3146" s="98">
        <v>2.6268616827315663</v>
      </c>
      <c r="H3146" s="155"/>
      <c r="I3146" s="155">
        <v>3.32</v>
      </c>
      <c r="J3146" s="770"/>
      <c r="K3146" s="155"/>
      <c r="L3146" s="155"/>
      <c r="M3146" s="155">
        <v>3.11</v>
      </c>
      <c r="N3146" s="155"/>
      <c r="O3146" s="155">
        <v>3.08</v>
      </c>
      <c r="P3146" s="155"/>
      <c r="Q3146" s="155"/>
      <c r="R3146" s="22"/>
    </row>
    <row r="3147" spans="1:18" s="263" customFormat="1" x14ac:dyDescent="0.2">
      <c r="A3147" s="278">
        <f t="shared" si="51"/>
        <v>40025</v>
      </c>
      <c r="B3147" s="259">
        <f t="shared" si="50"/>
        <v>40026</v>
      </c>
      <c r="C3147" s="264">
        <v>3.3407651133501259</v>
      </c>
      <c r="D3147" s="262"/>
      <c r="E3147" s="264">
        <v>2.8963855421686748</v>
      </c>
      <c r="F3147" s="262"/>
      <c r="G3147" s="264">
        <v>2.5578881492008549</v>
      </c>
      <c r="H3147" s="262"/>
      <c r="I3147" s="262">
        <v>3.38</v>
      </c>
      <c r="J3147" s="266"/>
      <c r="K3147" s="262"/>
      <c r="L3147" s="262"/>
      <c r="M3147" s="262">
        <v>3.02</v>
      </c>
      <c r="N3147" s="262"/>
      <c r="O3147" s="262">
        <v>3</v>
      </c>
      <c r="P3147" s="262"/>
      <c r="Q3147" s="262"/>
      <c r="R3147" s="265"/>
    </row>
    <row r="3148" spans="1:18" x14ac:dyDescent="0.2">
      <c r="A3148" s="171">
        <f t="shared" si="51"/>
        <v>40026</v>
      </c>
      <c r="B3148" s="251">
        <f t="shared" si="50"/>
        <v>40027</v>
      </c>
      <c r="C3148" s="98">
        <v>3.3407651133501259</v>
      </c>
      <c r="D3148" s="22"/>
      <c r="E3148" s="98">
        <v>2.8963855421686748</v>
      </c>
      <c r="F3148" s="155"/>
      <c r="G3148" s="98">
        <v>2.5578881492008549</v>
      </c>
      <c r="H3148" s="155"/>
      <c r="I3148" s="155">
        <v>3.38</v>
      </c>
      <c r="J3148" s="770"/>
      <c r="K3148" s="155"/>
      <c r="L3148" s="155"/>
      <c r="M3148" s="155">
        <v>3.02</v>
      </c>
      <c r="N3148" s="155"/>
      <c r="O3148" s="155">
        <v>3</v>
      </c>
      <c r="P3148" s="155"/>
      <c r="Q3148" s="155"/>
      <c r="R3148" s="22"/>
    </row>
    <row r="3149" spans="1:18" x14ac:dyDescent="0.2">
      <c r="A3149" s="171">
        <f t="shared" si="51"/>
        <v>40027</v>
      </c>
      <c r="B3149" s="251">
        <f t="shared" si="50"/>
        <v>40028</v>
      </c>
      <c r="C3149" s="98">
        <v>3.3407651133501259</v>
      </c>
      <c r="D3149" s="22"/>
      <c r="E3149" s="98">
        <v>2.8963855421686748</v>
      </c>
      <c r="F3149" s="155"/>
      <c r="G3149" s="98">
        <v>2.5578881492008549</v>
      </c>
      <c r="H3149" s="155"/>
      <c r="I3149" s="155">
        <v>3.38</v>
      </c>
      <c r="J3149" s="770"/>
      <c r="K3149" s="155"/>
      <c r="L3149" s="155"/>
      <c r="M3149" s="155">
        <v>3.02</v>
      </c>
      <c r="N3149" s="155"/>
      <c r="O3149" s="155">
        <v>3</v>
      </c>
      <c r="P3149" s="155"/>
      <c r="Q3149" s="155"/>
      <c r="R3149" s="22"/>
    </row>
    <row r="3150" spans="1:18" x14ac:dyDescent="0.2">
      <c r="A3150" s="171">
        <f t="shared" si="51"/>
        <v>40028</v>
      </c>
      <c r="B3150" s="251">
        <f t="shared" si="50"/>
        <v>40029</v>
      </c>
      <c r="C3150" s="256">
        <v>3.4339069413716814</v>
      </c>
      <c r="D3150" s="22"/>
      <c r="E3150" s="256">
        <v>2.9724324324324325</v>
      </c>
      <c r="F3150" s="155"/>
      <c r="G3150" s="256">
        <v>2.8293303811187411</v>
      </c>
      <c r="H3150" s="155"/>
      <c r="I3150" s="155">
        <v>3.38</v>
      </c>
      <c r="J3150" s="770"/>
      <c r="K3150" s="155"/>
      <c r="L3150" s="155"/>
      <c r="M3150" s="155">
        <v>3.19</v>
      </c>
      <c r="N3150" s="155"/>
      <c r="O3150" s="155">
        <v>3.23</v>
      </c>
      <c r="P3150" s="155"/>
      <c r="Q3150" s="155"/>
      <c r="R3150" s="22"/>
    </row>
    <row r="3151" spans="1:18" x14ac:dyDescent="0.2">
      <c r="A3151" s="257">
        <v>40029</v>
      </c>
      <c r="B3151" s="251">
        <f t="shared" si="50"/>
        <v>40030</v>
      </c>
      <c r="C3151" s="258">
        <v>3.531600858963702</v>
      </c>
      <c r="D3151" s="245"/>
      <c r="E3151" s="258">
        <v>3.16</v>
      </c>
      <c r="F3151" s="245"/>
      <c r="G3151" s="258">
        <v>2.8838303072641924</v>
      </c>
      <c r="H3151" s="22"/>
      <c r="I3151" s="22"/>
      <c r="J3151" s="287"/>
      <c r="K3151" s="22"/>
      <c r="L3151" s="22"/>
      <c r="M3151" s="22"/>
      <c r="N3151" s="22"/>
      <c r="O3151" s="22"/>
      <c r="P3151" s="22"/>
      <c r="Q3151" s="22"/>
      <c r="R3151" s="22"/>
    </row>
    <row r="3152" spans="1:18" x14ac:dyDescent="0.2">
      <c r="A3152" s="257">
        <v>40030</v>
      </c>
      <c r="B3152" s="251">
        <f t="shared" si="50"/>
        <v>40031</v>
      </c>
      <c r="C3152" s="258">
        <v>3.6175764468031337</v>
      </c>
      <c r="D3152" s="245"/>
      <c r="E3152" s="258" t="s">
        <v>2564</v>
      </c>
      <c r="F3152" s="245"/>
      <c r="G3152" s="258">
        <v>2.9673639951517421</v>
      </c>
      <c r="H3152" s="22"/>
      <c r="I3152" s="22"/>
      <c r="J3152" s="287"/>
      <c r="K3152" s="22"/>
      <c r="L3152" s="22"/>
      <c r="M3152" s="22"/>
      <c r="N3152" s="22"/>
      <c r="O3152" s="22"/>
      <c r="P3152" s="22"/>
      <c r="Q3152" s="22"/>
      <c r="R3152" s="22"/>
    </row>
    <row r="3153" spans="1:18" x14ac:dyDescent="0.2">
      <c r="A3153" s="257">
        <v>40031</v>
      </c>
      <c r="B3153" s="251">
        <f t="shared" si="50"/>
        <v>40032</v>
      </c>
      <c r="C3153" s="258">
        <v>3.7811303098885793</v>
      </c>
      <c r="D3153" s="245"/>
      <c r="E3153" s="258">
        <v>3.4941791044776118</v>
      </c>
      <c r="F3153" s="245"/>
      <c r="G3153" s="258">
        <v>2.9906713683023858</v>
      </c>
      <c r="H3153" s="22"/>
      <c r="I3153" s="22"/>
      <c r="J3153" s="287"/>
      <c r="K3153" s="22"/>
      <c r="L3153" s="22"/>
      <c r="M3153" s="22"/>
      <c r="N3153" s="22"/>
      <c r="O3153" s="22"/>
      <c r="P3153" s="22"/>
      <c r="Q3153" s="22"/>
      <c r="R3153" s="22"/>
    </row>
    <row r="3154" spans="1:18" x14ac:dyDescent="0.2">
      <c r="A3154" s="257">
        <v>40032</v>
      </c>
      <c r="B3154" s="251">
        <f t="shared" si="50"/>
        <v>40033</v>
      </c>
      <c r="C3154" s="258">
        <v>3.576891345376112</v>
      </c>
      <c r="D3154" s="245"/>
      <c r="E3154" s="258" t="s">
        <v>2564</v>
      </c>
      <c r="F3154" s="245"/>
      <c r="G3154" s="258">
        <v>2.8034309097705239</v>
      </c>
      <c r="H3154" s="22"/>
      <c r="I3154" s="22"/>
      <c r="J3154" s="287"/>
      <c r="K3154" s="22"/>
      <c r="L3154" s="22"/>
      <c r="M3154" s="22"/>
      <c r="N3154" s="22"/>
      <c r="O3154" s="22"/>
      <c r="P3154" s="22"/>
      <c r="Q3154" s="22"/>
      <c r="R3154" s="22"/>
    </row>
    <row r="3155" spans="1:18" x14ac:dyDescent="0.2">
      <c r="A3155" s="257">
        <v>40033</v>
      </c>
      <c r="B3155" s="251">
        <f t="shared" si="50"/>
        <v>40034</v>
      </c>
      <c r="C3155" s="258">
        <v>3.576891345376112</v>
      </c>
      <c r="D3155" s="245"/>
      <c r="E3155" s="258" t="s">
        <v>2564</v>
      </c>
      <c r="F3155" s="245"/>
      <c r="G3155" s="258">
        <v>2.8034309097705239</v>
      </c>
      <c r="H3155" s="22"/>
      <c r="I3155" s="22"/>
      <c r="J3155" s="287"/>
      <c r="K3155" s="22"/>
      <c r="L3155" s="22"/>
      <c r="M3155" s="22"/>
      <c r="N3155" s="22"/>
      <c r="O3155" s="22"/>
      <c r="P3155" s="22"/>
      <c r="Q3155" s="22"/>
      <c r="R3155" s="22"/>
    </row>
    <row r="3156" spans="1:18" x14ac:dyDescent="0.2">
      <c r="A3156" s="257">
        <v>40034</v>
      </c>
      <c r="B3156" s="251">
        <f t="shared" si="50"/>
        <v>40035</v>
      </c>
      <c r="C3156" s="258">
        <v>3.576891345376112</v>
      </c>
      <c r="D3156" s="245"/>
      <c r="E3156" s="258" t="s">
        <v>2564</v>
      </c>
      <c r="F3156" s="245"/>
      <c r="G3156" s="258">
        <v>2.8034309097705239</v>
      </c>
      <c r="H3156" s="22"/>
      <c r="I3156" s="22"/>
      <c r="J3156" s="287"/>
      <c r="K3156" s="22"/>
      <c r="L3156" s="22"/>
      <c r="M3156" s="22"/>
      <c r="N3156" s="22"/>
      <c r="O3156" s="22"/>
      <c r="P3156" s="22"/>
      <c r="Q3156" s="22"/>
      <c r="R3156" s="22"/>
    </row>
    <row r="3157" spans="1:18" x14ac:dyDescent="0.2">
      <c r="A3157" s="257">
        <v>40035</v>
      </c>
      <c r="B3157" s="251">
        <f t="shared" si="50"/>
        <v>40036</v>
      </c>
      <c r="C3157" s="258">
        <v>3.5499889786921379</v>
      </c>
      <c r="D3157" s="245"/>
      <c r="E3157" s="258">
        <v>3.1704954954954956</v>
      </c>
      <c r="F3157" s="245"/>
      <c r="G3157" s="258">
        <v>2.7356909064889661</v>
      </c>
      <c r="H3157" s="22"/>
      <c r="I3157" s="22"/>
      <c r="J3157" s="287"/>
      <c r="K3157" s="22"/>
      <c r="L3157" s="22"/>
      <c r="M3157" s="22"/>
      <c r="N3157" s="22"/>
      <c r="O3157" s="22"/>
      <c r="P3157" s="22"/>
      <c r="Q3157" s="22"/>
      <c r="R3157" s="22"/>
    </row>
    <row r="3158" spans="1:18" x14ac:dyDescent="0.2">
      <c r="A3158" s="257">
        <v>40036</v>
      </c>
      <c r="B3158" s="251">
        <f t="shared" si="50"/>
        <v>40037</v>
      </c>
      <c r="C3158" s="258">
        <v>3.5393759600614438</v>
      </c>
      <c r="D3158" s="245"/>
      <c r="E3158" s="258">
        <v>3.1124848484848484</v>
      </c>
      <c r="F3158" s="245"/>
      <c r="G3158" s="258">
        <v>2.6688361429969318</v>
      </c>
      <c r="H3158" s="22"/>
      <c r="I3158" s="22"/>
      <c r="J3158" s="287"/>
      <c r="K3158" s="22"/>
      <c r="L3158" s="22"/>
      <c r="M3158" s="22"/>
      <c r="N3158" s="22"/>
      <c r="O3158" s="22"/>
      <c r="P3158" s="22"/>
      <c r="Q3158" s="22"/>
      <c r="R3158" s="22"/>
    </row>
    <row r="3159" spans="1:18" x14ac:dyDescent="0.2">
      <c r="A3159" s="257">
        <v>40037</v>
      </c>
      <c r="B3159" s="251">
        <f t="shared" si="50"/>
        <v>40038</v>
      </c>
      <c r="C3159" s="258">
        <v>3.3572745300913951</v>
      </c>
      <c r="D3159" s="245"/>
      <c r="E3159" s="258">
        <v>3.0249999999999999</v>
      </c>
      <c r="F3159" s="245"/>
      <c r="G3159" s="258">
        <v>2.6691953203492473</v>
      </c>
      <c r="H3159" s="22"/>
      <c r="I3159" s="22"/>
      <c r="J3159" s="287"/>
      <c r="K3159" s="22"/>
      <c r="L3159" s="22"/>
      <c r="M3159" s="22"/>
      <c r="N3159" s="22"/>
      <c r="O3159" s="22"/>
      <c r="P3159" s="22"/>
      <c r="Q3159" s="22"/>
      <c r="R3159" s="22"/>
    </row>
    <row r="3160" spans="1:18" x14ac:dyDescent="0.2">
      <c r="A3160" s="257">
        <v>40038</v>
      </c>
      <c r="B3160" s="251">
        <f t="shared" si="50"/>
        <v>40039</v>
      </c>
      <c r="C3160" s="258">
        <v>3.3377447519970276</v>
      </c>
      <c r="D3160" s="245"/>
      <c r="E3160" s="258">
        <v>2.9133333333333336</v>
      </c>
      <c r="F3160" s="245"/>
      <c r="G3160" s="258">
        <v>2.6015340816195636</v>
      </c>
      <c r="H3160" s="22"/>
      <c r="I3160" s="22"/>
      <c r="J3160" s="287"/>
      <c r="K3160" s="22"/>
      <c r="L3160" s="22"/>
      <c r="M3160" s="22"/>
      <c r="N3160" s="22"/>
      <c r="O3160" s="22"/>
      <c r="P3160" s="22"/>
      <c r="Q3160" s="22"/>
      <c r="R3160" s="22"/>
    </row>
    <row r="3161" spans="1:18" x14ac:dyDescent="0.2">
      <c r="A3161" s="257">
        <v>40039</v>
      </c>
      <c r="B3161" s="251">
        <f t="shared" si="50"/>
        <v>40040</v>
      </c>
      <c r="C3161" s="258">
        <v>3.1805056634304205</v>
      </c>
      <c r="D3161" s="245"/>
      <c r="E3161" s="258">
        <v>2.8578301886792454</v>
      </c>
      <c r="F3161" s="245"/>
      <c r="G3161" s="258">
        <v>2.48097389757362</v>
      </c>
      <c r="H3161" s="22"/>
      <c r="I3161" s="22"/>
      <c r="J3161" s="287"/>
      <c r="K3161" s="22"/>
      <c r="L3161" s="22"/>
      <c r="M3161" s="22"/>
      <c r="N3161" s="22"/>
      <c r="O3161" s="22"/>
      <c r="P3161" s="22"/>
      <c r="Q3161" s="22"/>
      <c r="R3161" s="22"/>
    </row>
    <row r="3162" spans="1:18" x14ac:dyDescent="0.2">
      <c r="A3162" s="257">
        <v>40040</v>
      </c>
      <c r="B3162" s="251">
        <f t="shared" si="50"/>
        <v>40041</v>
      </c>
      <c r="C3162" s="258">
        <v>3.1805056634304205</v>
      </c>
      <c r="D3162" s="245"/>
      <c r="E3162" s="258">
        <v>2.8578301886792454</v>
      </c>
      <c r="F3162" s="245"/>
      <c r="G3162" s="258">
        <v>2.48097389757362</v>
      </c>
      <c r="H3162" s="22"/>
      <c r="I3162" s="22"/>
      <c r="J3162" s="287"/>
      <c r="K3162" s="22"/>
      <c r="L3162" s="22"/>
      <c r="M3162" s="22"/>
      <c r="N3162" s="22"/>
      <c r="O3162" s="22"/>
      <c r="P3162" s="22"/>
      <c r="Q3162" s="22"/>
      <c r="R3162" s="22"/>
    </row>
    <row r="3163" spans="1:18" x14ac:dyDescent="0.2">
      <c r="A3163" s="257">
        <v>40041</v>
      </c>
      <c r="B3163" s="251">
        <f t="shared" ref="B3163:B3226" si="52">A3163+1</f>
        <v>40042</v>
      </c>
      <c r="C3163" s="258">
        <v>3.1805056634304205</v>
      </c>
      <c r="D3163" s="245"/>
      <c r="E3163" s="258">
        <v>2.8578301886792454</v>
      </c>
      <c r="F3163" s="245"/>
      <c r="G3163" s="258">
        <v>2.48097389757362</v>
      </c>
      <c r="H3163" s="22"/>
      <c r="I3163" s="22"/>
      <c r="J3163" s="287"/>
      <c r="K3163" s="22"/>
      <c r="L3163" s="22"/>
      <c r="M3163" s="22"/>
      <c r="N3163" s="22"/>
      <c r="O3163" s="22"/>
      <c r="P3163" s="22"/>
      <c r="Q3163" s="22"/>
      <c r="R3163" s="22"/>
    </row>
    <row r="3164" spans="1:18" x14ac:dyDescent="0.2">
      <c r="A3164" s="257">
        <v>40042</v>
      </c>
      <c r="B3164" s="251">
        <f t="shared" si="52"/>
        <v>40043</v>
      </c>
      <c r="C3164" s="258">
        <v>3.1110712574850301</v>
      </c>
      <c r="D3164" s="245"/>
      <c r="E3164" s="258">
        <v>2.7768032786885244</v>
      </c>
      <c r="F3164" s="245"/>
      <c r="G3164" s="258">
        <v>2.4048996656931729</v>
      </c>
      <c r="H3164" s="22"/>
      <c r="I3164" s="22"/>
      <c r="J3164" s="287"/>
      <c r="K3164" s="22"/>
      <c r="L3164" s="22"/>
      <c r="M3164" s="22"/>
      <c r="N3164" s="22"/>
      <c r="O3164" s="22"/>
      <c r="P3164" s="22"/>
      <c r="Q3164" s="22"/>
      <c r="R3164" s="22"/>
    </row>
    <row r="3165" spans="1:18" x14ac:dyDescent="0.2">
      <c r="A3165" s="257">
        <v>40043</v>
      </c>
      <c r="B3165" s="251">
        <f t="shared" si="52"/>
        <v>40044</v>
      </c>
      <c r="C3165" s="258">
        <v>3.1184781605659797</v>
      </c>
      <c r="D3165" s="245"/>
      <c r="E3165" s="258">
        <v>2.7585106382978721</v>
      </c>
      <c r="F3165" s="245"/>
      <c r="G3165" s="258">
        <v>2.4154739800700482</v>
      </c>
      <c r="H3165" s="22"/>
      <c r="I3165" s="22"/>
      <c r="J3165" s="287"/>
      <c r="K3165" s="22"/>
      <c r="L3165" s="22"/>
      <c r="M3165" s="22"/>
      <c r="N3165" s="22"/>
      <c r="O3165" s="22"/>
      <c r="P3165" s="22"/>
      <c r="Q3165" s="22"/>
      <c r="R3165" s="22"/>
    </row>
    <row r="3166" spans="1:18" x14ac:dyDescent="0.2">
      <c r="A3166" s="257">
        <v>40044</v>
      </c>
      <c r="B3166" s="251">
        <f t="shared" si="52"/>
        <v>40045</v>
      </c>
      <c r="C3166" s="258">
        <v>3.021779030199915</v>
      </c>
      <c r="D3166" s="245"/>
      <c r="E3166" s="258" t="s">
        <v>2564</v>
      </c>
      <c r="F3166" s="245"/>
      <c r="G3166" s="258">
        <v>2.3513938670772672</v>
      </c>
      <c r="H3166" s="22"/>
      <c r="I3166" s="22">
        <v>2.99</v>
      </c>
      <c r="J3166" s="287"/>
      <c r="K3166" s="22"/>
      <c r="L3166" s="22"/>
      <c r="M3166" s="22">
        <v>2.75</v>
      </c>
      <c r="N3166" s="22"/>
      <c r="O3166" s="22">
        <v>2.85</v>
      </c>
      <c r="P3166" s="22"/>
      <c r="Q3166" s="22"/>
      <c r="R3166" s="22"/>
    </row>
    <row r="3167" spans="1:18" x14ac:dyDescent="0.2">
      <c r="A3167" s="257">
        <v>40045</v>
      </c>
      <c r="B3167" s="251">
        <f t="shared" si="52"/>
        <v>40046</v>
      </c>
      <c r="C3167" s="258">
        <v>3.0260832366589328</v>
      </c>
      <c r="D3167" s="245"/>
      <c r="E3167" s="258" t="s">
        <v>2564</v>
      </c>
      <c r="F3167" s="245"/>
      <c r="G3167" s="258">
        <v>2.3089098030034898</v>
      </c>
      <c r="H3167" s="22"/>
      <c r="I3167" s="22">
        <v>3.01</v>
      </c>
      <c r="J3167" s="287"/>
      <c r="K3167" s="22"/>
      <c r="L3167" s="22"/>
      <c r="M3167" s="22">
        <v>2.77</v>
      </c>
      <c r="N3167" s="22"/>
      <c r="O3167" s="22">
        <v>2.82</v>
      </c>
      <c r="P3167" s="22"/>
      <c r="Q3167" s="22"/>
      <c r="R3167" s="22"/>
    </row>
    <row r="3168" spans="1:18" x14ac:dyDescent="0.2">
      <c r="A3168" s="257">
        <v>40046</v>
      </c>
      <c r="B3168" s="251">
        <f t="shared" si="52"/>
        <v>40047</v>
      </c>
      <c r="C3168" s="258">
        <v>2.7758355420090113</v>
      </c>
      <c r="D3168" s="245"/>
      <c r="E3168" s="258" t="s">
        <v>2564</v>
      </c>
      <c r="F3168" s="245"/>
      <c r="G3168" s="258">
        <v>2.0794721348703553</v>
      </c>
      <c r="H3168" s="22"/>
      <c r="I3168" s="22">
        <v>2.72</v>
      </c>
      <c r="J3168" s="287"/>
      <c r="K3168" s="22"/>
      <c r="L3168" s="22"/>
      <c r="M3168" s="22">
        <v>2.5499999999999998</v>
      </c>
      <c r="N3168" s="22"/>
      <c r="O3168" s="22">
        <v>2.59</v>
      </c>
      <c r="P3168" s="22"/>
      <c r="Q3168" s="22"/>
      <c r="R3168" s="22"/>
    </row>
    <row r="3169" spans="1:18" x14ac:dyDescent="0.2">
      <c r="A3169" s="257">
        <v>40047</v>
      </c>
      <c r="B3169" s="251">
        <f t="shared" si="52"/>
        <v>40048</v>
      </c>
      <c r="C3169" s="258">
        <v>2.7758355420090113</v>
      </c>
      <c r="D3169" s="245"/>
      <c r="E3169" s="258" t="s">
        <v>2564</v>
      </c>
      <c r="F3169" s="245"/>
      <c r="G3169" s="258">
        <v>2.0794721348703553</v>
      </c>
      <c r="H3169" s="22"/>
      <c r="I3169" s="22">
        <v>2.72</v>
      </c>
      <c r="J3169" s="287"/>
      <c r="K3169" s="22"/>
      <c r="L3169" s="22"/>
      <c r="M3169" s="22">
        <v>2.5499999999999998</v>
      </c>
      <c r="N3169" s="22"/>
      <c r="O3169" s="22">
        <v>2.59</v>
      </c>
      <c r="P3169" s="22"/>
      <c r="Q3169" s="22"/>
      <c r="R3169" s="22"/>
    </row>
    <row r="3170" spans="1:18" x14ac:dyDescent="0.2">
      <c r="A3170" s="257">
        <v>40048</v>
      </c>
      <c r="B3170" s="251">
        <f t="shared" si="52"/>
        <v>40049</v>
      </c>
      <c r="C3170" s="258">
        <v>2.7758355420090113</v>
      </c>
      <c r="D3170" s="245"/>
      <c r="E3170" s="258" t="s">
        <v>2564</v>
      </c>
      <c r="F3170" s="245"/>
      <c r="G3170" s="258">
        <v>2.0794721348703553</v>
      </c>
      <c r="H3170" s="22"/>
      <c r="I3170" s="22">
        <v>2.72</v>
      </c>
      <c r="J3170" s="287"/>
      <c r="K3170" s="22"/>
      <c r="L3170" s="22"/>
      <c r="M3170" s="22">
        <v>2.5499999999999998</v>
      </c>
      <c r="N3170" s="22"/>
      <c r="O3170" s="22">
        <v>2.59</v>
      </c>
      <c r="P3170" s="22"/>
      <c r="Q3170" s="22"/>
      <c r="R3170" s="22"/>
    </row>
    <row r="3171" spans="1:18" x14ac:dyDescent="0.2">
      <c r="A3171" s="257">
        <v>40049</v>
      </c>
      <c r="B3171" s="251">
        <f t="shared" si="52"/>
        <v>40050</v>
      </c>
      <c r="C3171" s="258">
        <v>2.6868721846846846</v>
      </c>
      <c r="D3171" s="245"/>
      <c r="E3171" s="258" t="s">
        <v>2564</v>
      </c>
      <c r="F3171" s="245"/>
      <c r="G3171" s="258">
        <v>2.0312652123624408</v>
      </c>
      <c r="H3171" s="22"/>
      <c r="I3171" s="22">
        <v>2.63</v>
      </c>
      <c r="J3171" s="287"/>
      <c r="K3171" s="22"/>
      <c r="L3171" s="22"/>
      <c r="M3171" s="22">
        <v>2.4700000000000002</v>
      </c>
      <c r="N3171" s="22"/>
      <c r="O3171" s="22">
        <v>2.6</v>
      </c>
      <c r="P3171" s="22"/>
      <c r="Q3171" s="22"/>
      <c r="R3171" s="22"/>
    </row>
    <row r="3172" spans="1:18" x14ac:dyDescent="0.2">
      <c r="A3172" s="257">
        <v>40050</v>
      </c>
      <c r="B3172" s="251">
        <f t="shared" si="52"/>
        <v>40051</v>
      </c>
      <c r="C3172" s="258">
        <v>2.86171</v>
      </c>
      <c r="D3172" s="245"/>
      <c r="E3172" s="258">
        <v>2.56</v>
      </c>
      <c r="F3172" s="245"/>
      <c r="G3172" s="258">
        <v>2.0950923112890667</v>
      </c>
      <c r="H3172" s="22"/>
      <c r="I3172" s="22">
        <v>2.81</v>
      </c>
      <c r="J3172" s="287"/>
      <c r="K3172" s="22"/>
      <c r="L3172" s="22"/>
      <c r="M3172" s="22">
        <v>2.66</v>
      </c>
      <c r="N3172" s="22"/>
      <c r="O3172" s="22">
        <v>2.7</v>
      </c>
      <c r="P3172" s="22"/>
      <c r="Q3172" s="22"/>
      <c r="R3172" s="22"/>
    </row>
    <row r="3173" spans="1:18" x14ac:dyDescent="0.2">
      <c r="A3173" s="257">
        <v>40051</v>
      </c>
      <c r="B3173" s="251">
        <f t="shared" si="52"/>
        <v>40052</v>
      </c>
      <c r="C3173" s="258">
        <v>2.7654730871349265</v>
      </c>
      <c r="D3173" s="245"/>
      <c r="E3173" s="258">
        <v>2.52</v>
      </c>
      <c r="F3173" s="245"/>
      <c r="G3173" s="258">
        <v>2.1223313741113827</v>
      </c>
      <c r="H3173" s="22"/>
      <c r="I3173" s="22">
        <v>2.72</v>
      </c>
      <c r="J3173" s="287"/>
      <c r="K3173" s="22"/>
      <c r="L3173" s="22"/>
      <c r="M3173" s="22">
        <v>2.59</v>
      </c>
      <c r="N3173" s="22"/>
      <c r="O3173" s="22">
        <v>2.64</v>
      </c>
      <c r="P3173" s="22"/>
      <c r="Q3173" s="22"/>
      <c r="R3173" s="22"/>
    </row>
    <row r="3174" spans="1:18" x14ac:dyDescent="0.2">
      <c r="A3174" s="257">
        <v>40052</v>
      </c>
      <c r="B3174" s="251">
        <f t="shared" si="52"/>
        <v>40053</v>
      </c>
      <c r="C3174" s="258">
        <v>2.7494938321265754</v>
      </c>
      <c r="D3174" s="245"/>
      <c r="E3174" s="258">
        <v>2.5228571428571427</v>
      </c>
      <c r="F3174" s="245"/>
      <c r="G3174" s="258">
        <v>2.1135467316926952</v>
      </c>
      <c r="H3174" s="22"/>
      <c r="I3174" s="22">
        <v>2.74</v>
      </c>
      <c r="J3174" s="287"/>
      <c r="K3174" s="22"/>
      <c r="L3174" s="22"/>
      <c r="M3174" s="22">
        <v>2.6</v>
      </c>
      <c r="N3174" s="22"/>
      <c r="O3174" s="22">
        <v>2.6</v>
      </c>
      <c r="P3174" s="22"/>
      <c r="Q3174" s="22"/>
      <c r="R3174" s="22"/>
    </row>
    <row r="3175" spans="1:18" x14ac:dyDescent="0.2">
      <c r="A3175" s="257">
        <v>40053</v>
      </c>
      <c r="B3175" s="251">
        <f t="shared" si="52"/>
        <v>40054</v>
      </c>
      <c r="C3175" s="258">
        <v>2.5060206659012629</v>
      </c>
      <c r="D3175" s="245"/>
      <c r="E3175" s="258">
        <v>2.2875000000000001</v>
      </c>
      <c r="F3175" s="245"/>
      <c r="G3175" s="258">
        <v>1.8502246041286716</v>
      </c>
      <c r="H3175" s="22"/>
      <c r="I3175" s="22">
        <v>2.5499999999999998</v>
      </c>
      <c r="J3175" s="287"/>
      <c r="K3175" s="22"/>
      <c r="L3175" s="22"/>
      <c r="M3175" s="22">
        <v>2.41</v>
      </c>
      <c r="O3175" s="22">
        <v>2.36</v>
      </c>
      <c r="P3175" s="22"/>
      <c r="Q3175" s="22"/>
    </row>
    <row r="3176" spans="1:18" x14ac:dyDescent="0.2">
      <c r="A3176" s="257">
        <v>40054</v>
      </c>
      <c r="B3176" s="251">
        <f t="shared" si="52"/>
        <v>40055</v>
      </c>
      <c r="C3176" s="258">
        <v>2.5060206659012629</v>
      </c>
      <c r="D3176" s="245"/>
      <c r="E3176" s="258">
        <v>2.2875000000000001</v>
      </c>
      <c r="F3176" s="245"/>
      <c r="G3176" s="258">
        <v>1.8502246041286716</v>
      </c>
      <c r="H3176" s="22"/>
      <c r="I3176" s="22">
        <v>2.5499999999999998</v>
      </c>
      <c r="J3176" s="287"/>
      <c r="K3176" s="22"/>
      <c r="L3176" s="22"/>
      <c r="M3176" s="22">
        <v>2.41</v>
      </c>
      <c r="O3176" s="22">
        <v>2.36</v>
      </c>
      <c r="P3176" s="22"/>
      <c r="Q3176" s="22"/>
    </row>
    <row r="3177" spans="1:18" x14ac:dyDescent="0.2">
      <c r="A3177" s="257">
        <v>40055</v>
      </c>
      <c r="B3177" s="251">
        <f t="shared" si="52"/>
        <v>40056</v>
      </c>
      <c r="C3177" s="258">
        <v>2.5060206659012629</v>
      </c>
      <c r="D3177" s="245"/>
      <c r="E3177" s="258">
        <v>2.2875000000000001</v>
      </c>
      <c r="F3177" s="245"/>
      <c r="G3177" s="258">
        <v>1.8502246041286716</v>
      </c>
      <c r="H3177" s="22"/>
      <c r="I3177" s="22">
        <v>2.5499999999999998</v>
      </c>
      <c r="J3177" s="287"/>
      <c r="K3177" s="22"/>
      <c r="L3177" s="22"/>
      <c r="M3177" s="22">
        <v>2.41</v>
      </c>
      <c r="O3177" s="22">
        <v>2.36</v>
      </c>
      <c r="P3177" s="22"/>
      <c r="Q3177" s="22"/>
    </row>
    <row r="3178" spans="1:18" s="263" customFormat="1" x14ac:dyDescent="0.2">
      <c r="A3178" s="277">
        <v>40056</v>
      </c>
      <c r="B3178" s="259">
        <f t="shared" si="52"/>
        <v>40057</v>
      </c>
      <c r="C3178" s="260">
        <v>2.396899173864063</v>
      </c>
      <c r="D3178" s="261"/>
      <c r="E3178" s="260">
        <v>2.2791304347826089</v>
      </c>
      <c r="F3178" s="261"/>
      <c r="G3178" s="260">
        <v>2.0155903564956374</v>
      </c>
      <c r="H3178" s="262"/>
      <c r="I3178" s="262">
        <v>2.5</v>
      </c>
      <c r="J3178" s="266"/>
      <c r="K3178" s="262"/>
      <c r="L3178" s="262"/>
      <c r="M3178" s="262">
        <v>2.41</v>
      </c>
      <c r="N3178" s="223"/>
      <c r="O3178" s="262">
        <v>2.3199999999999998</v>
      </c>
      <c r="P3178" s="262"/>
      <c r="Q3178" s="262"/>
    </row>
    <row r="3179" spans="1:18" x14ac:dyDescent="0.2">
      <c r="A3179" s="257">
        <v>40057</v>
      </c>
      <c r="B3179" s="251">
        <f t="shared" si="52"/>
        <v>40058</v>
      </c>
      <c r="C3179" s="258">
        <v>2.3467276867030966</v>
      </c>
      <c r="D3179" s="245"/>
      <c r="E3179" s="258">
        <v>2.2058333333333335</v>
      </c>
      <c r="F3179" s="245"/>
      <c r="G3179" s="258">
        <v>1.9109332196536892</v>
      </c>
      <c r="H3179" s="22"/>
      <c r="I3179" s="22">
        <v>2.37</v>
      </c>
      <c r="J3179" s="287"/>
      <c r="K3179" s="22"/>
      <c r="L3179" s="22"/>
      <c r="M3179" s="22">
        <v>2.36</v>
      </c>
      <c r="O3179" s="22">
        <v>2.2599999999999998</v>
      </c>
      <c r="P3179" s="22"/>
      <c r="Q3179" s="22"/>
    </row>
    <row r="3180" spans="1:18" x14ac:dyDescent="0.2">
      <c r="A3180" s="257">
        <v>40058</v>
      </c>
      <c r="B3180" s="251">
        <f t="shared" si="52"/>
        <v>40059</v>
      </c>
      <c r="C3180" s="258">
        <v>2.2444435096153845</v>
      </c>
      <c r="D3180" s="245"/>
      <c r="E3180" s="258">
        <v>2.1227272727272726</v>
      </c>
      <c r="F3180" s="245"/>
      <c r="G3180" s="258">
        <v>1.905483745462808</v>
      </c>
      <c r="H3180" s="22"/>
      <c r="I3180" s="22">
        <v>2.2599999999999998</v>
      </c>
      <c r="J3180" s="287"/>
      <c r="K3180" s="22"/>
      <c r="L3180" s="22"/>
      <c r="M3180" s="22">
        <v>2.21</v>
      </c>
      <c r="O3180" s="22">
        <v>2.1800000000000002</v>
      </c>
      <c r="P3180" s="22"/>
      <c r="Q3180" s="22"/>
    </row>
    <row r="3181" spans="1:18" x14ac:dyDescent="0.2">
      <c r="A3181" s="257">
        <v>40059</v>
      </c>
      <c r="B3181" s="251">
        <f t="shared" si="52"/>
        <v>40060</v>
      </c>
      <c r="C3181" s="258">
        <v>2.0639453019225562</v>
      </c>
      <c r="D3181" s="245"/>
      <c r="E3181" s="258">
        <v>1.9752222222222222</v>
      </c>
      <c r="F3181" s="245"/>
      <c r="G3181" s="258">
        <v>1.7465777719983897</v>
      </c>
      <c r="H3181" s="22"/>
      <c r="I3181" s="22">
        <v>2.08</v>
      </c>
      <c r="J3181" s="287"/>
      <c r="K3181" s="22"/>
      <c r="L3181" s="22"/>
      <c r="M3181" s="22">
        <v>2.09</v>
      </c>
      <c r="O3181" s="22">
        <v>2.04</v>
      </c>
      <c r="P3181" s="22"/>
      <c r="Q3181" s="22"/>
    </row>
    <row r="3182" spans="1:18" s="58" customFormat="1" x14ac:dyDescent="0.2">
      <c r="A3182" s="269">
        <v>40060</v>
      </c>
      <c r="B3182" s="270">
        <f t="shared" si="52"/>
        <v>40061</v>
      </c>
      <c r="C3182" s="258">
        <v>1.8706793893129772</v>
      </c>
      <c r="D3182" s="258"/>
      <c r="E3182" s="258">
        <v>1.8125</v>
      </c>
      <c r="F3182" s="258"/>
      <c r="G3182" s="258">
        <v>1.7216934723655197</v>
      </c>
      <c r="H3182" s="258"/>
      <c r="I3182" s="258"/>
      <c r="J3182" s="773"/>
      <c r="K3182" s="258"/>
      <c r="L3182" s="258"/>
      <c r="M3182" s="258"/>
      <c r="N3182" s="258"/>
      <c r="O3182" s="258"/>
      <c r="P3182" s="258"/>
      <c r="Q3182" s="258"/>
    </row>
    <row r="3183" spans="1:18" s="58" customFormat="1" x14ac:dyDescent="0.2">
      <c r="A3183" s="269">
        <v>40061</v>
      </c>
      <c r="B3183" s="270">
        <f t="shared" si="52"/>
        <v>40062</v>
      </c>
      <c r="C3183" s="258">
        <v>1.8706793893129772</v>
      </c>
      <c r="D3183" s="258"/>
      <c r="E3183" s="258">
        <v>1.8125</v>
      </c>
      <c r="F3183" s="258"/>
      <c r="G3183" s="258">
        <v>1.7216934723655197</v>
      </c>
      <c r="H3183" s="258"/>
      <c r="I3183" s="258"/>
      <c r="J3183" s="773"/>
      <c r="K3183" s="258"/>
      <c r="L3183" s="258"/>
      <c r="M3183" s="258"/>
      <c r="N3183" s="258"/>
      <c r="O3183" s="258"/>
      <c r="P3183" s="258"/>
      <c r="Q3183" s="258"/>
    </row>
    <row r="3184" spans="1:18" s="58" customFormat="1" x14ac:dyDescent="0.2">
      <c r="A3184" s="269">
        <v>40062</v>
      </c>
      <c r="B3184" s="270">
        <f t="shared" si="52"/>
        <v>40063</v>
      </c>
      <c r="C3184" s="258">
        <v>1.8706793893129772</v>
      </c>
      <c r="D3184" s="258"/>
      <c r="E3184" s="258">
        <v>1.8125</v>
      </c>
      <c r="F3184" s="258"/>
      <c r="G3184" s="258">
        <v>1.7216934723655197</v>
      </c>
      <c r="H3184" s="258"/>
      <c r="I3184" s="258"/>
      <c r="J3184" s="773"/>
      <c r="K3184" s="258"/>
      <c r="L3184" s="258"/>
      <c r="M3184" s="258"/>
      <c r="N3184" s="258"/>
      <c r="O3184" s="258"/>
      <c r="P3184" s="258"/>
      <c r="Q3184" s="258"/>
    </row>
    <row r="3185" spans="1:17" s="58" customFormat="1" x14ac:dyDescent="0.2">
      <c r="A3185" s="269">
        <v>40063</v>
      </c>
      <c r="B3185" s="270">
        <f t="shared" si="52"/>
        <v>40064</v>
      </c>
      <c r="C3185" s="258">
        <v>1.8706793893129772</v>
      </c>
      <c r="D3185" s="258"/>
      <c r="E3185" s="258">
        <v>1.8125</v>
      </c>
      <c r="F3185" s="258"/>
      <c r="G3185" s="258">
        <v>1.7216934723655197</v>
      </c>
      <c r="H3185" s="258"/>
      <c r="I3185" s="258"/>
      <c r="J3185" s="773"/>
      <c r="K3185" s="258"/>
      <c r="L3185" s="258"/>
      <c r="M3185" s="258"/>
      <c r="N3185" s="258"/>
      <c r="O3185" s="258"/>
      <c r="P3185" s="258"/>
      <c r="Q3185" s="258"/>
    </row>
    <row r="3186" spans="1:17" s="58" customFormat="1" x14ac:dyDescent="0.2">
      <c r="A3186" s="269">
        <v>40064</v>
      </c>
      <c r="B3186" s="270">
        <f t="shared" si="52"/>
        <v>40065</v>
      </c>
      <c r="C3186" s="258">
        <v>2.429720785935884</v>
      </c>
      <c r="D3186" s="258"/>
      <c r="E3186" s="258">
        <v>2.3746728971962616</v>
      </c>
      <c r="F3186" s="258"/>
      <c r="G3186" s="258">
        <v>2.2769319424970611</v>
      </c>
      <c r="H3186" s="258"/>
      <c r="I3186" s="258"/>
      <c r="J3186" s="773"/>
      <c r="K3186" s="258"/>
      <c r="L3186" s="258"/>
      <c r="M3186" s="258"/>
      <c r="N3186" s="258"/>
      <c r="O3186" s="258"/>
      <c r="P3186" s="258"/>
      <c r="Q3186" s="258"/>
    </row>
    <row r="3187" spans="1:17" s="58" customFormat="1" x14ac:dyDescent="0.2">
      <c r="A3187" s="269">
        <v>40065</v>
      </c>
      <c r="B3187" s="270">
        <f t="shared" si="52"/>
        <v>40066</v>
      </c>
      <c r="C3187" s="258">
        <v>2.7029956188389925</v>
      </c>
      <c r="D3187" s="258"/>
      <c r="E3187" s="258">
        <v>2.62</v>
      </c>
      <c r="F3187" s="258"/>
      <c r="G3187" s="258">
        <v>2.4223174647987253</v>
      </c>
      <c r="H3187" s="258"/>
      <c r="I3187" s="258"/>
      <c r="J3187" s="773"/>
      <c r="K3187" s="258"/>
      <c r="L3187" s="258"/>
      <c r="M3187" s="258"/>
      <c r="N3187" s="258"/>
      <c r="O3187" s="258"/>
      <c r="P3187" s="258"/>
      <c r="Q3187" s="258"/>
    </row>
    <row r="3188" spans="1:17" s="58" customFormat="1" x14ac:dyDescent="0.2">
      <c r="A3188" s="269">
        <v>40066</v>
      </c>
      <c r="B3188" s="270">
        <f t="shared" si="52"/>
        <v>40067</v>
      </c>
      <c r="C3188" s="258">
        <v>2.6888762031537987</v>
      </c>
      <c r="D3188" s="258"/>
      <c r="E3188" s="258">
        <v>2.5958823529411763</v>
      </c>
      <c r="F3188" s="258"/>
      <c r="G3188" s="258">
        <v>2.3920164084435624</v>
      </c>
      <c r="H3188" s="258"/>
      <c r="I3188" s="258"/>
      <c r="J3188" s="773"/>
      <c r="K3188" s="258"/>
      <c r="L3188" s="258"/>
      <c r="M3188" s="258"/>
      <c r="N3188" s="258"/>
      <c r="O3188" s="258"/>
      <c r="P3188" s="258"/>
      <c r="Q3188" s="258"/>
    </row>
    <row r="3189" spans="1:17" s="58" customFormat="1" x14ac:dyDescent="0.2">
      <c r="A3189" s="269">
        <v>40067</v>
      </c>
      <c r="B3189" s="270">
        <f t="shared" si="52"/>
        <v>40068</v>
      </c>
      <c r="C3189" s="258">
        <v>2.944859104781282</v>
      </c>
      <c r="D3189" s="258"/>
      <c r="E3189" s="258">
        <v>2.759419525065963</v>
      </c>
      <c r="F3189" s="258"/>
      <c r="G3189" s="258">
        <v>2.6991165096607945</v>
      </c>
      <c r="H3189" s="258"/>
      <c r="I3189" s="258"/>
      <c r="J3189" s="773"/>
      <c r="K3189" s="258"/>
      <c r="L3189" s="258"/>
      <c r="M3189" s="258"/>
      <c r="N3189" s="258"/>
      <c r="O3189" s="258"/>
      <c r="P3189" s="258"/>
      <c r="Q3189" s="258"/>
    </row>
    <row r="3190" spans="1:17" s="58" customFormat="1" x14ac:dyDescent="0.2">
      <c r="A3190" s="269">
        <v>40068</v>
      </c>
      <c r="B3190" s="270">
        <f t="shared" si="52"/>
        <v>40069</v>
      </c>
      <c r="C3190" s="258">
        <v>2.944859104781282</v>
      </c>
      <c r="D3190" s="258"/>
      <c r="E3190" s="258">
        <v>2.759419525065963</v>
      </c>
      <c r="F3190" s="258"/>
      <c r="G3190" s="258">
        <v>2.6991165096607945</v>
      </c>
      <c r="H3190" s="258"/>
      <c r="I3190" s="258"/>
      <c r="J3190" s="773"/>
      <c r="K3190" s="258"/>
      <c r="L3190" s="258"/>
      <c r="M3190" s="258"/>
      <c r="N3190" s="258"/>
      <c r="O3190" s="258"/>
      <c r="P3190" s="258"/>
      <c r="Q3190" s="258"/>
    </row>
    <row r="3191" spans="1:17" s="58" customFormat="1" x14ac:dyDescent="0.2">
      <c r="A3191" s="269">
        <v>40069</v>
      </c>
      <c r="B3191" s="270">
        <f t="shared" si="52"/>
        <v>40070</v>
      </c>
      <c r="C3191" s="258">
        <v>2.944859104781282</v>
      </c>
      <c r="D3191" s="258"/>
      <c r="E3191" s="258">
        <v>2.759419525065963</v>
      </c>
      <c r="F3191" s="258"/>
      <c r="G3191" s="258">
        <v>2.6991165096607945</v>
      </c>
      <c r="H3191" s="258"/>
      <c r="I3191" s="258"/>
      <c r="J3191" s="773"/>
      <c r="K3191" s="258"/>
      <c r="L3191" s="258"/>
      <c r="M3191" s="258"/>
      <c r="N3191" s="258"/>
      <c r="O3191" s="258"/>
      <c r="P3191" s="258"/>
      <c r="Q3191" s="258"/>
    </row>
    <row r="3192" spans="1:17" s="58" customFormat="1" x14ac:dyDescent="0.2">
      <c r="A3192" s="269">
        <v>40070</v>
      </c>
      <c r="B3192" s="270">
        <f t="shared" si="52"/>
        <v>40071</v>
      </c>
      <c r="C3192" s="258">
        <v>2.8308662974683543</v>
      </c>
      <c r="D3192" s="258"/>
      <c r="E3192" s="258">
        <v>2.6633333333333336</v>
      </c>
      <c r="F3192" s="258"/>
      <c r="G3192" s="258">
        <v>2.5211761744176191</v>
      </c>
      <c r="H3192" s="258"/>
      <c r="I3192" s="258"/>
      <c r="J3192" s="773"/>
      <c r="K3192" s="258"/>
      <c r="L3192" s="258"/>
      <c r="M3192" s="258"/>
      <c r="N3192" s="258"/>
      <c r="O3192" s="258"/>
      <c r="P3192" s="258"/>
      <c r="Q3192" s="258"/>
    </row>
    <row r="3193" spans="1:17" s="58" customFormat="1" x14ac:dyDescent="0.2">
      <c r="A3193" s="269">
        <v>40071</v>
      </c>
      <c r="B3193" s="270">
        <f t="shared" si="52"/>
        <v>40072</v>
      </c>
      <c r="C3193" s="258">
        <v>3.2120261832829811</v>
      </c>
      <c r="D3193" s="258"/>
      <c r="E3193" s="258">
        <v>3.1154545454545453</v>
      </c>
      <c r="F3193" s="258"/>
      <c r="G3193" s="258">
        <v>2.9680056633758403</v>
      </c>
      <c r="H3193" s="258"/>
      <c r="I3193" s="258"/>
      <c r="J3193" s="773"/>
      <c r="K3193" s="258"/>
      <c r="L3193" s="258"/>
      <c r="M3193" s="258"/>
      <c r="N3193" s="258"/>
      <c r="O3193" s="258"/>
      <c r="P3193" s="258"/>
      <c r="Q3193" s="258"/>
    </row>
    <row r="3194" spans="1:17" s="58" customFormat="1" x14ac:dyDescent="0.2">
      <c r="A3194" s="269">
        <v>40072</v>
      </c>
      <c r="B3194" s="270">
        <f t="shared" si="52"/>
        <v>40073</v>
      </c>
      <c r="C3194" s="258">
        <v>3.2837007484041383</v>
      </c>
      <c r="D3194" s="258"/>
      <c r="E3194" s="258">
        <v>3.2057727272727274</v>
      </c>
      <c r="F3194" s="258"/>
      <c r="G3194" s="258">
        <v>3.1401523100046385</v>
      </c>
      <c r="H3194" s="258"/>
      <c r="I3194" s="258"/>
      <c r="J3194" s="773"/>
      <c r="K3194" s="258"/>
      <c r="L3194" s="258"/>
      <c r="M3194" s="258"/>
      <c r="N3194" s="258"/>
      <c r="O3194" s="258"/>
      <c r="P3194" s="258"/>
      <c r="Q3194" s="258"/>
    </row>
    <row r="3195" spans="1:17" s="58" customFormat="1" x14ac:dyDescent="0.2">
      <c r="A3195" s="269">
        <v>40073</v>
      </c>
      <c r="B3195" s="270">
        <f t="shared" si="52"/>
        <v>40074</v>
      </c>
      <c r="C3195" s="258">
        <v>3.4484196642685849</v>
      </c>
      <c r="D3195" s="271"/>
      <c r="E3195" s="258">
        <v>3.4050202429149796</v>
      </c>
      <c r="F3195" s="271"/>
      <c r="G3195" s="258">
        <v>3.1944682689367245</v>
      </c>
      <c r="H3195" s="271"/>
      <c r="I3195" s="258"/>
      <c r="J3195" s="773"/>
      <c r="K3195" s="258"/>
      <c r="L3195" s="258"/>
      <c r="M3195" s="258"/>
      <c r="N3195" s="258"/>
      <c r="O3195" s="258"/>
      <c r="P3195" s="258"/>
      <c r="Q3195" s="258"/>
    </row>
    <row r="3196" spans="1:17" s="58" customFormat="1" x14ac:dyDescent="0.2">
      <c r="A3196" s="269">
        <v>40074</v>
      </c>
      <c r="B3196" s="270">
        <f t="shared" si="52"/>
        <v>40075</v>
      </c>
      <c r="C3196" s="258">
        <v>3.2114705882352941</v>
      </c>
      <c r="D3196" s="271"/>
      <c r="E3196" s="258">
        <v>3.0376470588235294</v>
      </c>
      <c r="F3196" s="271"/>
      <c r="G3196" s="258">
        <v>2.8910331183292244</v>
      </c>
      <c r="H3196" s="271"/>
      <c r="I3196" s="258">
        <v>3.26</v>
      </c>
      <c r="J3196" s="773"/>
      <c r="K3196" s="258"/>
      <c r="L3196" s="258"/>
      <c r="M3196" s="258">
        <v>3.18</v>
      </c>
      <c r="N3196" s="258"/>
      <c r="O3196" s="258">
        <v>3.14</v>
      </c>
      <c r="P3196" s="258"/>
      <c r="Q3196" s="258"/>
    </row>
    <row r="3197" spans="1:17" s="58" customFormat="1" x14ac:dyDescent="0.2">
      <c r="A3197" s="269">
        <v>40075</v>
      </c>
      <c r="B3197" s="270">
        <f t="shared" si="52"/>
        <v>40076</v>
      </c>
      <c r="C3197" s="258">
        <v>3.2114705882352941</v>
      </c>
      <c r="D3197" s="271"/>
      <c r="E3197" s="258">
        <v>3.0376470588235294</v>
      </c>
      <c r="F3197" s="271"/>
      <c r="G3197" s="258">
        <v>2.8910331183292244</v>
      </c>
      <c r="H3197" s="271"/>
      <c r="I3197" s="258">
        <v>3.26</v>
      </c>
      <c r="J3197" s="773"/>
      <c r="K3197" s="258"/>
      <c r="L3197" s="258"/>
      <c r="M3197" s="258">
        <v>3.18</v>
      </c>
      <c r="N3197" s="258"/>
      <c r="O3197" s="258">
        <v>3.14</v>
      </c>
      <c r="P3197" s="258"/>
      <c r="Q3197" s="258"/>
    </row>
    <row r="3198" spans="1:17" s="58" customFormat="1" x14ac:dyDescent="0.2">
      <c r="A3198" s="269">
        <v>40076</v>
      </c>
      <c r="B3198" s="270">
        <f t="shared" si="52"/>
        <v>40077</v>
      </c>
      <c r="C3198" s="258">
        <v>3.2114705882352941</v>
      </c>
      <c r="D3198" s="271"/>
      <c r="E3198" s="258">
        <v>3.0376470588235294</v>
      </c>
      <c r="F3198" s="271"/>
      <c r="G3198" s="258">
        <v>2.8910331183292244</v>
      </c>
      <c r="H3198" s="271"/>
      <c r="I3198" s="258">
        <v>3.26</v>
      </c>
      <c r="J3198" s="773"/>
      <c r="K3198" s="258"/>
      <c r="L3198" s="258"/>
      <c r="M3198" s="258">
        <v>3.18</v>
      </c>
      <c r="N3198" s="258"/>
      <c r="O3198" s="258">
        <v>3.14</v>
      </c>
      <c r="P3198" s="258"/>
      <c r="Q3198" s="258"/>
    </row>
    <row r="3199" spans="1:17" s="58" customFormat="1" x14ac:dyDescent="0.2">
      <c r="A3199" s="269">
        <v>40077</v>
      </c>
      <c r="B3199" s="270">
        <f t="shared" si="52"/>
        <v>40078</v>
      </c>
      <c r="C3199" s="258">
        <v>3.3407291428571431</v>
      </c>
      <c r="D3199" s="271"/>
      <c r="E3199" s="258">
        <v>3.228181818181818</v>
      </c>
      <c r="F3199" s="271"/>
      <c r="G3199" s="258">
        <v>3.0070465075289077</v>
      </c>
      <c r="H3199" s="271"/>
      <c r="I3199" s="258">
        <v>3.35</v>
      </c>
      <c r="J3199" s="773"/>
      <c r="K3199" s="258"/>
      <c r="L3199" s="258"/>
      <c r="M3199" s="258">
        <v>3.38</v>
      </c>
      <c r="N3199" s="258"/>
      <c r="O3199" s="258">
        <v>3.25</v>
      </c>
      <c r="P3199" s="258"/>
      <c r="Q3199" s="258"/>
    </row>
    <row r="3200" spans="1:17" s="58" customFormat="1" x14ac:dyDescent="0.2">
      <c r="A3200" s="269">
        <v>40078</v>
      </c>
      <c r="B3200" s="270">
        <f t="shared" si="52"/>
        <v>40079</v>
      </c>
      <c r="C3200" s="258">
        <v>3.3731035453010692</v>
      </c>
      <c r="D3200" s="271"/>
      <c r="E3200" s="258">
        <v>3.2243902439024392</v>
      </c>
      <c r="F3200" s="271"/>
      <c r="G3200" s="258">
        <v>3.0248677101872805</v>
      </c>
      <c r="H3200" s="271"/>
      <c r="I3200" s="258">
        <v>3.35</v>
      </c>
      <c r="J3200" s="773"/>
      <c r="K3200" s="258"/>
      <c r="L3200" s="258"/>
      <c r="M3200" s="258">
        <v>3.31</v>
      </c>
      <c r="N3200" s="258"/>
      <c r="O3200" s="258">
        <v>3.31</v>
      </c>
      <c r="P3200" s="258"/>
      <c r="Q3200" s="258"/>
    </row>
    <row r="3201" spans="1:17" s="58" customFormat="1" x14ac:dyDescent="0.2">
      <c r="A3201" s="269">
        <v>40079</v>
      </c>
      <c r="B3201" s="270">
        <f t="shared" si="52"/>
        <v>40080</v>
      </c>
      <c r="C3201" s="258">
        <v>3.4344186046511629</v>
      </c>
      <c r="D3201" s="271"/>
      <c r="E3201" s="258">
        <v>3.329608695652174</v>
      </c>
      <c r="F3201" s="271"/>
      <c r="G3201" s="258">
        <v>3.1170245049899172</v>
      </c>
      <c r="H3201" s="271"/>
      <c r="I3201" s="258">
        <v>3.35</v>
      </c>
      <c r="J3201" s="773"/>
      <c r="K3201" s="258"/>
      <c r="L3201" s="258"/>
      <c r="M3201" s="258">
        <v>3.35</v>
      </c>
      <c r="N3201" s="258"/>
      <c r="O3201" s="258">
        <v>3.36</v>
      </c>
      <c r="P3201" s="258"/>
      <c r="Q3201" s="258"/>
    </row>
    <row r="3202" spans="1:17" s="58" customFormat="1" x14ac:dyDescent="0.2">
      <c r="A3202" s="269">
        <v>40080</v>
      </c>
      <c r="B3202" s="270">
        <f t="shared" si="52"/>
        <v>40081</v>
      </c>
      <c r="C3202" s="258">
        <v>3.5517306590257878</v>
      </c>
      <c r="D3202" s="271"/>
      <c r="E3202" s="258">
        <v>3.3481603773584907</v>
      </c>
      <c r="F3202" s="271"/>
      <c r="G3202" s="258">
        <v>3.2087826097410659</v>
      </c>
      <c r="H3202" s="271"/>
      <c r="I3202" s="258">
        <v>3.54</v>
      </c>
      <c r="J3202" s="773"/>
      <c r="K3202" s="258"/>
      <c r="L3202" s="258"/>
      <c r="M3202" s="258">
        <v>3.45</v>
      </c>
      <c r="N3202" s="258"/>
      <c r="O3202" s="258">
        <v>3.42</v>
      </c>
      <c r="P3202" s="258"/>
      <c r="Q3202" s="258"/>
    </row>
    <row r="3203" spans="1:17" s="58" customFormat="1" x14ac:dyDescent="0.2">
      <c r="A3203" s="269">
        <v>40081</v>
      </c>
      <c r="B3203" s="270">
        <f t="shared" si="52"/>
        <v>40082</v>
      </c>
      <c r="C3203" s="258">
        <v>3.6012148668639052</v>
      </c>
      <c r="D3203" s="271"/>
      <c r="E3203" s="258">
        <v>3.3234090909090908</v>
      </c>
      <c r="F3203" s="271"/>
      <c r="G3203" s="258">
        <v>3.2482613616645115</v>
      </c>
      <c r="H3203" s="271"/>
      <c r="I3203" s="258">
        <v>3.62</v>
      </c>
      <c r="J3203" s="773"/>
      <c r="K3203" s="258"/>
      <c r="L3203" s="258"/>
      <c r="M3203" s="258">
        <v>3.44</v>
      </c>
      <c r="N3203" s="258"/>
      <c r="O3203" s="258">
        <v>3.44</v>
      </c>
      <c r="P3203" s="258"/>
      <c r="Q3203" s="258"/>
    </row>
    <row r="3204" spans="1:17" s="58" customFormat="1" x14ac:dyDescent="0.2">
      <c r="A3204" s="269">
        <v>40082</v>
      </c>
      <c r="B3204" s="270">
        <f t="shared" si="52"/>
        <v>40083</v>
      </c>
      <c r="C3204" s="258">
        <v>3.6012148668639052</v>
      </c>
      <c r="D3204" s="271"/>
      <c r="E3204" s="258">
        <v>3.3234090909090908</v>
      </c>
      <c r="F3204" s="271"/>
      <c r="G3204" s="258">
        <v>3.2482613616645115</v>
      </c>
      <c r="H3204" s="271"/>
      <c r="I3204" s="258">
        <v>3.62</v>
      </c>
      <c r="J3204" s="773"/>
      <c r="K3204" s="258"/>
      <c r="L3204" s="258"/>
      <c r="M3204" s="258">
        <v>3.44</v>
      </c>
      <c r="N3204" s="258"/>
      <c r="O3204" s="258">
        <v>3.44</v>
      </c>
      <c r="P3204" s="258"/>
      <c r="Q3204" s="258"/>
    </row>
    <row r="3205" spans="1:17" s="58" customFormat="1" x14ac:dyDescent="0.2">
      <c r="A3205" s="269">
        <v>40083</v>
      </c>
      <c r="B3205" s="270">
        <f t="shared" si="52"/>
        <v>40084</v>
      </c>
      <c r="C3205" s="258">
        <v>3.6012148668639052</v>
      </c>
      <c r="D3205" s="271"/>
      <c r="E3205" s="258">
        <v>3.3234090909090908</v>
      </c>
      <c r="F3205" s="271"/>
      <c r="G3205" s="258">
        <v>3.2482613616645115</v>
      </c>
      <c r="H3205" s="271"/>
      <c r="I3205" s="258">
        <v>3.62</v>
      </c>
      <c r="J3205" s="773"/>
      <c r="K3205" s="258"/>
      <c r="L3205" s="258"/>
      <c r="M3205" s="258">
        <v>3.44</v>
      </c>
      <c r="N3205" s="258"/>
      <c r="O3205" s="258">
        <v>3.44</v>
      </c>
      <c r="P3205" s="258"/>
      <c r="Q3205" s="258"/>
    </row>
    <row r="3206" spans="1:17" s="58" customFormat="1" x14ac:dyDescent="0.2">
      <c r="A3206" s="269">
        <v>40084</v>
      </c>
      <c r="B3206" s="270">
        <f t="shared" si="52"/>
        <v>40085</v>
      </c>
      <c r="C3206" s="258">
        <v>3.5284616342800201</v>
      </c>
      <c r="D3206" s="271"/>
      <c r="E3206" s="258">
        <v>3.3782181818181818</v>
      </c>
      <c r="F3206" s="271"/>
      <c r="G3206" s="258">
        <v>3.2790263077204704</v>
      </c>
      <c r="H3206" s="271"/>
      <c r="I3206" s="258">
        <v>3.6</v>
      </c>
      <c r="J3206" s="773"/>
      <c r="K3206" s="258"/>
      <c r="L3206" s="258"/>
      <c r="M3206" s="258">
        <v>3.5</v>
      </c>
      <c r="N3206" s="258"/>
      <c r="O3206" s="258">
        <v>3.46</v>
      </c>
      <c r="P3206" s="258"/>
      <c r="Q3206" s="258"/>
    </row>
    <row r="3207" spans="1:17" s="58" customFormat="1" x14ac:dyDescent="0.2">
      <c r="A3207" s="269">
        <v>40085</v>
      </c>
      <c r="B3207" s="270">
        <f t="shared" si="52"/>
        <v>40086</v>
      </c>
      <c r="C3207" s="258">
        <v>3.2941579861111112</v>
      </c>
      <c r="D3207" s="271"/>
      <c r="E3207" s="258">
        <v>3.0863888888888891</v>
      </c>
      <c r="F3207" s="271"/>
      <c r="G3207" s="258">
        <v>3.1862490202219358</v>
      </c>
      <c r="H3207" s="271"/>
      <c r="I3207" s="258">
        <v>3.39</v>
      </c>
      <c r="J3207" s="773"/>
      <c r="K3207" s="258"/>
      <c r="L3207" s="258"/>
      <c r="M3207" s="258">
        <v>3.34</v>
      </c>
      <c r="N3207" s="258"/>
      <c r="O3207" s="258">
        <v>3.21</v>
      </c>
      <c r="P3207" s="258"/>
      <c r="Q3207" s="258"/>
    </row>
    <row r="3208" spans="1:17" s="58" customFormat="1" x14ac:dyDescent="0.2">
      <c r="A3208" s="276">
        <v>40086</v>
      </c>
      <c r="B3208" s="272">
        <f t="shared" si="52"/>
        <v>40087</v>
      </c>
      <c r="C3208" s="260">
        <v>3.2603768903591681</v>
      </c>
      <c r="D3208" s="273"/>
      <c r="E3208" s="260">
        <v>3.1300496688741721</v>
      </c>
      <c r="F3208" s="273"/>
      <c r="G3208" s="260">
        <v>3.2490451761788548</v>
      </c>
      <c r="H3208" s="273"/>
      <c r="I3208" s="260">
        <v>3.26</v>
      </c>
      <c r="J3208" s="774"/>
      <c r="K3208" s="260"/>
      <c r="L3208" s="260"/>
      <c r="M3208" s="260">
        <v>3.21</v>
      </c>
      <c r="N3208" s="260"/>
      <c r="O3208" s="260">
        <v>3.18</v>
      </c>
      <c r="P3208" s="260"/>
      <c r="Q3208" s="260"/>
    </row>
    <row r="3209" spans="1:17" s="58" customFormat="1" x14ac:dyDescent="0.2">
      <c r="A3209" s="269">
        <v>40087</v>
      </c>
      <c r="B3209" s="270">
        <f t="shared" si="52"/>
        <v>40088</v>
      </c>
      <c r="C3209" s="258">
        <v>2.9155599695254679</v>
      </c>
      <c r="D3209" s="271"/>
      <c r="E3209" s="258">
        <v>2.844642857142857</v>
      </c>
      <c r="F3209" s="271"/>
      <c r="G3209" s="258">
        <v>2.6535002841430542</v>
      </c>
      <c r="H3209" s="271"/>
      <c r="I3209" s="258">
        <v>2.94</v>
      </c>
      <c r="J3209" s="773"/>
      <c r="K3209" s="258"/>
      <c r="L3209" s="258"/>
      <c r="M3209" s="258">
        <v>2.88</v>
      </c>
      <c r="N3209" s="258"/>
      <c r="O3209" s="258">
        <v>2.85</v>
      </c>
      <c r="P3209" s="258"/>
      <c r="Q3209" s="258"/>
    </row>
    <row r="3210" spans="1:17" s="58" customFormat="1" x14ac:dyDescent="0.2">
      <c r="A3210" s="269">
        <v>40088</v>
      </c>
      <c r="B3210" s="270">
        <f t="shared" si="52"/>
        <v>40089</v>
      </c>
      <c r="C3210" s="258">
        <v>2.3115651298938893</v>
      </c>
      <c r="D3210" s="271"/>
      <c r="E3210" s="258">
        <v>2.1775000000000002</v>
      </c>
      <c r="F3210" s="271"/>
      <c r="G3210" s="258">
        <v>2.3270128631653675</v>
      </c>
      <c r="H3210" s="271"/>
      <c r="I3210" s="258">
        <v>2.2999999999999998</v>
      </c>
      <c r="J3210" s="773"/>
      <c r="K3210" s="258"/>
      <c r="L3210" s="258"/>
      <c r="M3210" s="258">
        <v>2.2000000000000002</v>
      </c>
      <c r="N3210" s="258"/>
      <c r="O3210" s="258">
        <v>2.25</v>
      </c>
      <c r="P3210" s="258"/>
      <c r="Q3210" s="258"/>
    </row>
    <row r="3211" spans="1:17" s="58" customFormat="1" x14ac:dyDescent="0.2">
      <c r="A3211" s="269">
        <v>40089</v>
      </c>
      <c r="B3211" s="270">
        <f t="shared" si="52"/>
        <v>40090</v>
      </c>
      <c r="C3211" s="258">
        <v>2.3115651298938893</v>
      </c>
      <c r="D3211" s="271"/>
      <c r="E3211" s="258">
        <v>2.1775000000000002</v>
      </c>
      <c r="F3211" s="271"/>
      <c r="G3211" s="258">
        <v>2.3270128631653675</v>
      </c>
      <c r="H3211" s="271"/>
      <c r="I3211" s="258">
        <v>2.2999999999999998</v>
      </c>
      <c r="J3211" s="773"/>
      <c r="K3211" s="258"/>
      <c r="L3211" s="258"/>
      <c r="M3211" s="258">
        <v>2.2000000000000002</v>
      </c>
      <c r="N3211" s="258"/>
      <c r="O3211" s="258">
        <v>2.25</v>
      </c>
      <c r="P3211" s="258"/>
      <c r="Q3211" s="258"/>
    </row>
    <row r="3212" spans="1:17" s="58" customFormat="1" x14ac:dyDescent="0.2">
      <c r="A3212" s="269">
        <v>40090</v>
      </c>
      <c r="B3212" s="270">
        <f t="shared" si="52"/>
        <v>40091</v>
      </c>
      <c r="C3212" s="258">
        <v>2.3115651298938893</v>
      </c>
      <c r="D3212" s="271"/>
      <c r="E3212" s="258">
        <v>2.1775000000000002</v>
      </c>
      <c r="F3212" s="271"/>
      <c r="G3212" s="258">
        <v>2.3270128631653675</v>
      </c>
      <c r="H3212" s="271"/>
      <c r="I3212" s="258">
        <v>2.2999999999999998</v>
      </c>
      <c r="J3212" s="773"/>
      <c r="K3212" s="258"/>
      <c r="L3212" s="258"/>
      <c r="M3212" s="258">
        <v>2.2000000000000002</v>
      </c>
      <c r="N3212" s="258"/>
      <c r="O3212" s="258">
        <v>2.25</v>
      </c>
      <c r="P3212" s="258"/>
      <c r="Q3212" s="258"/>
    </row>
    <row r="3213" spans="1:17" x14ac:dyDescent="0.2">
      <c r="A3213" s="269">
        <v>40091</v>
      </c>
      <c r="B3213" s="270">
        <f t="shared" si="52"/>
        <v>40092</v>
      </c>
      <c r="C3213" s="258">
        <v>2.8600298634812287</v>
      </c>
      <c r="D3213" s="271"/>
      <c r="E3213" s="258">
        <v>2.8287499999999999</v>
      </c>
      <c r="F3213" s="271"/>
      <c r="G3213" s="258">
        <v>2.7561842107378363</v>
      </c>
      <c r="H3213" s="271"/>
      <c r="I3213" s="258"/>
      <c r="J3213" s="773"/>
      <c r="K3213" s="258"/>
      <c r="L3213" s="258"/>
      <c r="M3213" s="258"/>
      <c r="N3213" s="258"/>
      <c r="O3213" s="258"/>
      <c r="P3213" s="258"/>
      <c r="Q3213" s="258"/>
    </row>
    <row r="3214" spans="1:17" x14ac:dyDescent="0.2">
      <c r="A3214" s="269">
        <v>40092</v>
      </c>
      <c r="B3214" s="270">
        <f t="shared" si="52"/>
        <v>40093</v>
      </c>
      <c r="C3214" s="258">
        <v>3.2132608089260808</v>
      </c>
      <c r="D3214" s="271"/>
      <c r="E3214" s="258">
        <v>3.1976785714285714</v>
      </c>
      <c r="F3214" s="271"/>
      <c r="G3214" s="258">
        <v>3.3322425442186945</v>
      </c>
      <c r="H3214" s="271"/>
      <c r="I3214" s="258"/>
      <c r="J3214" s="773"/>
      <c r="K3214" s="258"/>
      <c r="L3214" s="258"/>
      <c r="M3214" s="258"/>
      <c r="N3214" s="258"/>
      <c r="O3214" s="258"/>
      <c r="P3214" s="258"/>
      <c r="Q3214" s="258"/>
    </row>
    <row r="3215" spans="1:17" x14ac:dyDescent="0.2">
      <c r="A3215" s="269">
        <v>40093</v>
      </c>
      <c r="B3215" s="270">
        <f t="shared" si="52"/>
        <v>40094</v>
      </c>
      <c r="C3215" s="258">
        <v>3.7124476256983239</v>
      </c>
      <c r="D3215" s="271"/>
      <c r="E3215" s="258">
        <v>3.6696618357487925</v>
      </c>
      <c r="F3215" s="271"/>
      <c r="G3215" s="258">
        <v>3.8220182497314465</v>
      </c>
      <c r="H3215" s="271"/>
      <c r="I3215" s="258"/>
      <c r="J3215" s="773"/>
      <c r="K3215" s="258"/>
      <c r="L3215" s="258"/>
      <c r="M3215" s="258"/>
      <c r="N3215" s="258"/>
      <c r="O3215" s="258"/>
      <c r="P3215" s="258"/>
      <c r="Q3215" s="258"/>
    </row>
    <row r="3216" spans="1:17" x14ac:dyDescent="0.2">
      <c r="A3216" s="269">
        <v>40094</v>
      </c>
      <c r="B3216" s="270">
        <f t="shared" si="52"/>
        <v>40095</v>
      </c>
      <c r="C3216" s="258">
        <v>4.2488816689466482</v>
      </c>
      <c r="D3216" s="271"/>
      <c r="E3216" s="258">
        <v>4.2562525879917184</v>
      </c>
      <c r="F3216" s="271"/>
      <c r="G3216" s="258">
        <v>4.1044119824893048</v>
      </c>
      <c r="H3216" s="271"/>
      <c r="I3216" s="258"/>
      <c r="J3216" s="773"/>
      <c r="K3216" s="258"/>
      <c r="L3216" s="258"/>
      <c r="M3216" s="258"/>
      <c r="N3216" s="258"/>
      <c r="O3216" s="258"/>
      <c r="P3216" s="258"/>
      <c r="Q3216" s="258"/>
    </row>
    <row r="3217" spans="1:17" x14ac:dyDescent="0.2">
      <c r="A3217" s="269">
        <v>40095</v>
      </c>
      <c r="B3217" s="270">
        <f t="shared" si="52"/>
        <v>40096</v>
      </c>
      <c r="C3217" s="258">
        <v>3.9398107569721117</v>
      </c>
      <c r="D3217" s="271"/>
      <c r="E3217" s="258">
        <v>3.8071944444444443</v>
      </c>
      <c r="F3217" s="271"/>
      <c r="G3217" s="258">
        <v>3.9771906902136407</v>
      </c>
      <c r="H3217" s="271"/>
      <c r="I3217" s="258"/>
      <c r="J3217" s="773"/>
      <c r="K3217" s="258"/>
      <c r="L3217" s="258"/>
      <c r="M3217" s="258"/>
      <c r="N3217" s="258"/>
      <c r="O3217" s="258"/>
      <c r="P3217" s="258"/>
      <c r="Q3217" s="258"/>
    </row>
    <row r="3218" spans="1:17" x14ac:dyDescent="0.2">
      <c r="A3218" s="269">
        <v>40096</v>
      </c>
      <c r="B3218" s="270">
        <f t="shared" si="52"/>
        <v>40097</v>
      </c>
      <c r="C3218" s="258">
        <v>3.9398107569721117</v>
      </c>
      <c r="D3218" s="271"/>
      <c r="E3218" s="258">
        <v>3.8071944444444443</v>
      </c>
      <c r="F3218" s="271"/>
      <c r="G3218" s="258">
        <v>3.9771906902136407</v>
      </c>
      <c r="H3218" s="271"/>
      <c r="I3218" s="258"/>
      <c r="J3218" s="773"/>
      <c r="K3218" s="258"/>
      <c r="L3218" s="258"/>
      <c r="M3218" s="258"/>
      <c r="N3218" s="258"/>
      <c r="O3218" s="258"/>
      <c r="P3218" s="258"/>
      <c r="Q3218" s="258"/>
    </row>
    <row r="3219" spans="1:17" x14ac:dyDescent="0.2">
      <c r="A3219" s="269">
        <v>40097</v>
      </c>
      <c r="B3219" s="270">
        <f t="shared" si="52"/>
        <v>40098</v>
      </c>
      <c r="C3219" s="258">
        <v>3.9398107569721117</v>
      </c>
      <c r="D3219" s="271"/>
      <c r="E3219" s="258">
        <v>3.8071944444444443</v>
      </c>
      <c r="F3219" s="271"/>
      <c r="G3219" s="258">
        <v>3.9771906902136407</v>
      </c>
      <c r="H3219" s="271"/>
      <c r="I3219" s="258"/>
      <c r="J3219" s="773"/>
      <c r="K3219" s="258"/>
      <c r="L3219" s="258"/>
      <c r="M3219" s="258"/>
      <c r="N3219" s="258"/>
      <c r="O3219" s="258"/>
      <c r="P3219" s="258"/>
      <c r="Q3219" s="258"/>
    </row>
    <row r="3220" spans="1:17" x14ac:dyDescent="0.2">
      <c r="A3220" s="269">
        <v>40098</v>
      </c>
      <c r="B3220" s="270">
        <f t="shared" si="52"/>
        <v>40099</v>
      </c>
      <c r="C3220" s="258">
        <v>3.9442686847039914</v>
      </c>
      <c r="D3220" s="271"/>
      <c r="E3220" s="258">
        <v>3.8144099378881986</v>
      </c>
      <c r="F3220" s="271"/>
      <c r="G3220" s="258">
        <v>4.2579090322437496</v>
      </c>
      <c r="H3220" s="271"/>
      <c r="I3220" s="258"/>
      <c r="J3220" s="773"/>
      <c r="K3220" s="258"/>
      <c r="L3220" s="258"/>
      <c r="M3220" s="258"/>
      <c r="N3220" s="258"/>
      <c r="O3220" s="258"/>
      <c r="P3220" s="258"/>
      <c r="Q3220" s="258"/>
    </row>
    <row r="3221" spans="1:17" x14ac:dyDescent="0.2">
      <c r="A3221" s="269">
        <v>40099</v>
      </c>
      <c r="B3221" s="270">
        <f t="shared" si="52"/>
        <v>40100</v>
      </c>
      <c r="C3221" s="258">
        <v>4.0389121322969057</v>
      </c>
      <c r="D3221" s="271"/>
      <c r="E3221" s="258">
        <v>3.9412022292993631</v>
      </c>
      <c r="F3221" s="271"/>
      <c r="G3221" s="258">
        <v>4.1969913555758245</v>
      </c>
      <c r="H3221" s="271"/>
      <c r="I3221" s="258"/>
      <c r="J3221" s="773"/>
      <c r="K3221" s="258"/>
      <c r="L3221" s="258"/>
      <c r="M3221" s="258"/>
      <c r="N3221" s="258"/>
      <c r="O3221" s="258"/>
      <c r="P3221" s="258"/>
      <c r="Q3221" s="258"/>
    </row>
    <row r="3222" spans="1:17" x14ac:dyDescent="0.2">
      <c r="A3222" s="269">
        <v>40100</v>
      </c>
      <c r="B3222" s="270">
        <f t="shared" si="52"/>
        <v>40101</v>
      </c>
      <c r="C3222" s="258">
        <v>3.8112624889803115</v>
      </c>
      <c r="D3222" s="271"/>
      <c r="E3222" s="258">
        <v>3.8170136518771329</v>
      </c>
      <c r="F3222" s="271"/>
      <c r="G3222" s="258">
        <v>4.2300131962841707</v>
      </c>
      <c r="H3222" s="271"/>
      <c r="I3222" s="258"/>
      <c r="J3222" s="773"/>
      <c r="K3222" s="258"/>
      <c r="L3222" s="258"/>
      <c r="M3222" s="258"/>
      <c r="N3222" s="258"/>
      <c r="O3222" s="258"/>
      <c r="P3222" s="258"/>
      <c r="Q3222" s="258"/>
    </row>
    <row r="3223" spans="1:17" x14ac:dyDescent="0.2">
      <c r="A3223" s="269">
        <v>40101</v>
      </c>
      <c r="B3223" s="270">
        <f t="shared" si="52"/>
        <v>40102</v>
      </c>
      <c r="C3223" s="258">
        <v>3.8502283922973577</v>
      </c>
      <c r="D3223" s="271"/>
      <c r="E3223" s="258">
        <v>3.8526666666666665</v>
      </c>
      <c r="F3223" s="271"/>
      <c r="G3223" s="258">
        <v>4.2654122255406985</v>
      </c>
      <c r="H3223" s="271"/>
      <c r="I3223" s="258"/>
      <c r="J3223" s="773"/>
      <c r="K3223" s="258"/>
      <c r="L3223" s="258"/>
      <c r="M3223" s="258"/>
      <c r="N3223" s="258"/>
      <c r="O3223" s="258"/>
      <c r="P3223" s="258"/>
      <c r="Q3223" s="258"/>
    </row>
    <row r="3224" spans="1:17" x14ac:dyDescent="0.2">
      <c r="A3224" s="269">
        <v>40102</v>
      </c>
      <c r="B3224" s="270">
        <f t="shared" si="52"/>
        <v>40103</v>
      </c>
      <c r="C3224" s="258">
        <v>3.9039753879079724</v>
      </c>
      <c r="D3224" s="271"/>
      <c r="E3224" s="258">
        <v>3.7871428571428569</v>
      </c>
      <c r="F3224" s="271"/>
      <c r="G3224" s="258">
        <v>4.2414390301750817</v>
      </c>
      <c r="H3224" s="271"/>
      <c r="I3224" s="258"/>
      <c r="J3224" s="773"/>
      <c r="K3224" s="258"/>
      <c r="L3224" s="258"/>
      <c r="M3224" s="258"/>
      <c r="N3224" s="258"/>
      <c r="O3224" s="258"/>
      <c r="P3224" s="258"/>
      <c r="Q3224" s="258"/>
    </row>
    <row r="3225" spans="1:17" x14ac:dyDescent="0.2">
      <c r="A3225" s="269">
        <v>40103</v>
      </c>
      <c r="B3225" s="270">
        <f t="shared" si="52"/>
        <v>40104</v>
      </c>
      <c r="C3225" s="258">
        <v>3.9039753879079724</v>
      </c>
      <c r="D3225" s="271"/>
      <c r="E3225" s="258">
        <v>3.7871428571428569</v>
      </c>
      <c r="F3225" s="271"/>
      <c r="G3225" s="258">
        <v>4.2414390301750817</v>
      </c>
      <c r="H3225" s="271"/>
      <c r="I3225" s="258"/>
      <c r="J3225" s="773"/>
      <c r="K3225" s="258"/>
      <c r="L3225" s="258"/>
      <c r="M3225" s="258"/>
      <c r="N3225" s="258"/>
      <c r="O3225" s="258"/>
      <c r="P3225" s="258"/>
      <c r="Q3225" s="258"/>
    </row>
    <row r="3226" spans="1:17" x14ac:dyDescent="0.2">
      <c r="A3226" s="269">
        <v>40104</v>
      </c>
      <c r="B3226" s="270">
        <f t="shared" si="52"/>
        <v>40105</v>
      </c>
      <c r="C3226" s="258">
        <v>3.9039753879079724</v>
      </c>
      <c r="D3226" s="271"/>
      <c r="E3226" s="258">
        <v>3.7871428571428569</v>
      </c>
      <c r="F3226" s="271"/>
      <c r="G3226" s="258">
        <v>4.2414390301750817</v>
      </c>
      <c r="H3226" s="271"/>
      <c r="I3226" s="258"/>
      <c r="J3226" s="773"/>
      <c r="K3226" s="258"/>
      <c r="L3226" s="258"/>
      <c r="M3226" s="258"/>
      <c r="N3226" s="258"/>
      <c r="O3226" s="258"/>
      <c r="P3226" s="258"/>
      <c r="Q3226" s="258"/>
    </row>
    <row r="3227" spans="1:17" x14ac:dyDescent="0.2">
      <c r="A3227" s="269">
        <v>40105</v>
      </c>
      <c r="B3227" s="270">
        <f t="shared" ref="B3227:B3290" si="53">A3227+1</f>
        <v>40106</v>
      </c>
      <c r="C3227" s="258">
        <v>4.1987999097676516</v>
      </c>
      <c r="D3227" s="271"/>
      <c r="E3227" s="258">
        <v>4.1949397590361448</v>
      </c>
      <c r="F3227" s="271"/>
      <c r="G3227" s="258">
        <v>4.3707367664413415</v>
      </c>
      <c r="H3227" s="271"/>
      <c r="I3227" s="258">
        <v>4.2300000000000004</v>
      </c>
      <c r="J3227" s="773"/>
      <c r="K3227" s="258"/>
      <c r="L3227" s="258"/>
      <c r="M3227" s="258">
        <v>4.21</v>
      </c>
      <c r="N3227" s="258"/>
      <c r="O3227" s="258">
        <v>4.29</v>
      </c>
      <c r="P3227" s="258"/>
      <c r="Q3227" s="258"/>
    </row>
    <row r="3228" spans="1:17" x14ac:dyDescent="0.2">
      <c r="A3228" s="269">
        <v>40106</v>
      </c>
      <c r="B3228" s="270">
        <f t="shared" si="53"/>
        <v>40107</v>
      </c>
      <c r="C3228" s="258">
        <v>4.605734275422555</v>
      </c>
      <c r="D3228" s="271"/>
      <c r="E3228" s="258">
        <v>4.6042043222003928</v>
      </c>
      <c r="F3228" s="271"/>
      <c r="G3228" s="258">
        <v>4.5112670227872655</v>
      </c>
      <c r="H3228" s="271"/>
      <c r="I3228" s="258">
        <v>4.59</v>
      </c>
      <c r="J3228" s="773"/>
      <c r="K3228" s="258"/>
      <c r="L3228" s="258"/>
      <c r="M3228" s="258">
        <v>4.62</v>
      </c>
      <c r="N3228" s="258"/>
      <c r="O3228" s="258">
        <v>4.7</v>
      </c>
      <c r="P3228" s="258"/>
      <c r="Q3228" s="258"/>
    </row>
    <row r="3229" spans="1:17" x14ac:dyDescent="0.2">
      <c r="A3229" s="269">
        <v>40107</v>
      </c>
      <c r="B3229" s="270">
        <f t="shared" si="53"/>
        <v>40108</v>
      </c>
      <c r="C3229" s="258">
        <v>4.7958664363845713</v>
      </c>
      <c r="D3229" s="271"/>
      <c r="E3229" s="258">
        <v>4.8297272727272729</v>
      </c>
      <c r="F3229" s="271"/>
      <c r="G3229" s="258">
        <v>4.6542489480849012</v>
      </c>
      <c r="H3229" s="271"/>
      <c r="I3229" s="258">
        <v>4.8499999999999996</v>
      </c>
      <c r="J3229" s="773"/>
      <c r="K3229" s="258"/>
      <c r="L3229" s="258"/>
      <c r="M3229" s="258">
        <v>4.8899999999999997</v>
      </c>
      <c r="N3229" s="258"/>
      <c r="O3229" s="258">
        <v>4.8600000000000003</v>
      </c>
      <c r="P3229" s="258"/>
      <c r="Q3229" s="258"/>
    </row>
    <row r="3230" spans="1:17" x14ac:dyDescent="0.2">
      <c r="A3230" s="269">
        <v>40108</v>
      </c>
      <c r="B3230" s="270">
        <f t="shared" si="53"/>
        <v>40109</v>
      </c>
      <c r="C3230" s="258">
        <v>4.9881334841628959</v>
      </c>
      <c r="D3230" s="271"/>
      <c r="E3230" s="258">
        <v>4.9318061674008806</v>
      </c>
      <c r="F3230" s="271"/>
      <c r="G3230" s="258">
        <v>4.7350310214030848</v>
      </c>
      <c r="H3230" s="271"/>
      <c r="I3230" s="258">
        <v>4.99</v>
      </c>
      <c r="J3230" s="773"/>
      <c r="K3230" s="258"/>
      <c r="L3230" s="258"/>
      <c r="M3230" s="258">
        <v>5.04</v>
      </c>
      <c r="N3230" s="258"/>
      <c r="O3230" s="258">
        <v>5</v>
      </c>
      <c r="P3230" s="258"/>
      <c r="Q3230" s="258"/>
    </row>
    <row r="3231" spans="1:17" x14ac:dyDescent="0.2">
      <c r="A3231" s="269">
        <v>40109</v>
      </c>
      <c r="B3231" s="270">
        <f t="shared" si="53"/>
        <v>40110</v>
      </c>
      <c r="C3231" s="258">
        <v>4.898841927303466</v>
      </c>
      <c r="D3231" s="271"/>
      <c r="E3231" s="258">
        <v>4.82</v>
      </c>
      <c r="F3231" s="271"/>
      <c r="G3231" s="258">
        <v>4.5039476915131029</v>
      </c>
      <c r="H3231" s="271"/>
      <c r="I3231" s="258">
        <v>4.92</v>
      </c>
      <c r="J3231" s="773"/>
      <c r="K3231" s="258"/>
      <c r="L3231" s="258"/>
      <c r="M3231" s="258">
        <v>4.91</v>
      </c>
      <c r="N3231" s="258"/>
      <c r="O3231" s="258">
        <v>4.8499999999999996</v>
      </c>
      <c r="P3231" s="258"/>
      <c r="Q3231" s="258"/>
    </row>
    <row r="3232" spans="1:17" x14ac:dyDescent="0.2">
      <c r="A3232" s="269">
        <v>40110</v>
      </c>
      <c r="B3232" s="270">
        <f t="shared" si="53"/>
        <v>40111</v>
      </c>
      <c r="C3232" s="258">
        <v>4.898841927303466</v>
      </c>
      <c r="D3232" s="271"/>
      <c r="E3232" s="258">
        <v>4.82</v>
      </c>
      <c r="F3232" s="271"/>
      <c r="G3232" s="258">
        <v>4.5039476915131029</v>
      </c>
      <c r="H3232" s="271"/>
      <c r="I3232" s="258">
        <v>4.92</v>
      </c>
      <c r="J3232" s="773"/>
      <c r="K3232" s="258"/>
      <c r="L3232" s="258"/>
      <c r="M3232" s="258">
        <v>4.91</v>
      </c>
      <c r="N3232" s="258"/>
      <c r="O3232" s="258">
        <v>4.8499999999999996</v>
      </c>
      <c r="P3232" s="258"/>
      <c r="Q3232" s="258"/>
    </row>
    <row r="3233" spans="1:18" x14ac:dyDescent="0.2">
      <c r="A3233" s="269">
        <v>40111</v>
      </c>
      <c r="B3233" s="270">
        <f t="shared" si="53"/>
        <v>40112</v>
      </c>
      <c r="C3233" s="258">
        <v>4.898841927303466</v>
      </c>
      <c r="D3233" s="271"/>
      <c r="E3233" s="258">
        <v>4.82</v>
      </c>
      <c r="F3233" s="271"/>
      <c r="G3233" s="258">
        <v>4.5039476915131029</v>
      </c>
      <c r="H3233" s="271"/>
      <c r="I3233" s="258">
        <v>4.92</v>
      </c>
      <c r="J3233" s="773"/>
      <c r="K3233" s="258"/>
      <c r="L3233" s="258"/>
      <c r="M3233" s="258">
        <v>4.91</v>
      </c>
      <c r="N3233" s="258"/>
      <c r="O3233" s="258">
        <v>4.8499999999999996</v>
      </c>
      <c r="P3233" s="258"/>
      <c r="Q3233" s="258"/>
    </row>
    <row r="3234" spans="1:18" x14ac:dyDescent="0.2">
      <c r="A3234" s="269">
        <v>40112</v>
      </c>
      <c r="B3234" s="270">
        <f t="shared" si="53"/>
        <v>40113</v>
      </c>
      <c r="C3234" s="258">
        <v>4.5095271535580528</v>
      </c>
      <c r="D3234" s="271"/>
      <c r="E3234" s="258">
        <v>4.504966191694999</v>
      </c>
      <c r="F3234" s="271"/>
      <c r="G3234" s="258">
        <v>4.1352321972089383</v>
      </c>
      <c r="H3234" s="271"/>
      <c r="I3234" s="258">
        <v>4.51</v>
      </c>
      <c r="J3234" s="773"/>
      <c r="K3234" s="258"/>
      <c r="L3234" s="258"/>
      <c r="M3234" s="258">
        <v>4.4800000000000004</v>
      </c>
      <c r="N3234" s="258"/>
      <c r="O3234" s="258">
        <v>4.46</v>
      </c>
      <c r="P3234" s="258"/>
      <c r="Q3234" s="258"/>
    </row>
    <row r="3235" spans="1:18" x14ac:dyDescent="0.2">
      <c r="A3235" s="269">
        <v>40113</v>
      </c>
      <c r="B3235" s="270">
        <f t="shared" si="53"/>
        <v>40114</v>
      </c>
      <c r="C3235" s="258">
        <v>4.5087441549766201</v>
      </c>
      <c r="D3235" s="271"/>
      <c r="E3235" s="258">
        <v>4.5210606060606064</v>
      </c>
      <c r="F3235" s="271"/>
      <c r="G3235" s="258">
        <v>4.2637130440271616</v>
      </c>
      <c r="H3235" s="271"/>
      <c r="I3235" s="258">
        <v>4.43</v>
      </c>
      <c r="J3235" s="773"/>
      <c r="K3235" s="258"/>
      <c r="L3235" s="258"/>
      <c r="M3235" s="258">
        <v>4.54</v>
      </c>
      <c r="N3235" s="258"/>
      <c r="O3235" s="258">
        <v>4.5199999999999996</v>
      </c>
      <c r="P3235" s="258"/>
      <c r="Q3235" s="258"/>
    </row>
    <row r="3236" spans="1:18" x14ac:dyDescent="0.2">
      <c r="A3236" s="269">
        <v>40114</v>
      </c>
      <c r="B3236" s="270">
        <f t="shared" si="53"/>
        <v>40115</v>
      </c>
      <c r="C3236" s="258">
        <v>4.5669533762057881</v>
      </c>
      <c r="D3236" s="271"/>
      <c r="E3236" s="258">
        <v>4.5605555555555553</v>
      </c>
      <c r="F3236" s="271"/>
      <c r="G3236" s="258">
        <v>4.1384594775876309</v>
      </c>
      <c r="H3236" s="271"/>
      <c r="I3236" s="258">
        <v>4.55</v>
      </c>
      <c r="J3236" s="773"/>
      <c r="K3236" s="258"/>
      <c r="L3236" s="258"/>
      <c r="M3236" s="258">
        <v>4.6399999999999997</v>
      </c>
      <c r="N3236" s="258"/>
      <c r="O3236" s="258">
        <v>4.5599999999999996</v>
      </c>
      <c r="P3236" s="258"/>
      <c r="Q3236" s="258"/>
    </row>
    <row r="3237" spans="1:18" x14ac:dyDescent="0.2">
      <c r="A3237" s="269">
        <v>40115</v>
      </c>
      <c r="B3237" s="270">
        <f t="shared" si="53"/>
        <v>40116</v>
      </c>
      <c r="C3237" s="258">
        <v>4.1039437896645516</v>
      </c>
      <c r="D3237" s="271"/>
      <c r="E3237" s="258">
        <v>4.0751578947368419</v>
      </c>
      <c r="F3237" s="271"/>
      <c r="G3237" s="258">
        <v>3.8680330368536162</v>
      </c>
      <c r="H3237" s="271"/>
      <c r="I3237" s="258">
        <v>4.09</v>
      </c>
      <c r="J3237" s="773"/>
      <c r="K3237" s="258"/>
      <c r="L3237" s="258"/>
      <c r="M3237" s="258">
        <v>4.13</v>
      </c>
      <c r="N3237" s="258"/>
      <c r="O3237" s="258">
        <v>4.12</v>
      </c>
      <c r="P3237" s="258"/>
      <c r="Q3237" s="258"/>
    </row>
    <row r="3238" spans="1:18" x14ac:dyDescent="0.2">
      <c r="A3238" s="269">
        <v>40116</v>
      </c>
      <c r="B3238" s="270">
        <f t="shared" si="53"/>
        <v>40117</v>
      </c>
      <c r="C3238" s="258">
        <v>4.1039437896645516</v>
      </c>
      <c r="D3238" s="271"/>
      <c r="E3238" s="258">
        <v>4.0751578947368419</v>
      </c>
      <c r="F3238" s="271"/>
      <c r="G3238" s="258">
        <v>3.8680330368536162</v>
      </c>
      <c r="H3238" s="271"/>
      <c r="I3238" s="258">
        <v>4.09</v>
      </c>
      <c r="J3238" s="773"/>
      <c r="K3238" s="258"/>
      <c r="L3238" s="258"/>
      <c r="M3238" s="258">
        <v>4.13</v>
      </c>
      <c r="N3238" s="258"/>
      <c r="O3238" s="258">
        <v>4.12</v>
      </c>
      <c r="P3238" s="258"/>
      <c r="Q3238" s="258"/>
    </row>
    <row r="3239" spans="1:18" s="263" customFormat="1" x14ac:dyDescent="0.2">
      <c r="A3239" s="276">
        <v>40117</v>
      </c>
      <c r="B3239" s="272">
        <f t="shared" si="53"/>
        <v>40118</v>
      </c>
      <c r="C3239" s="260">
        <v>4.1235169491525427</v>
      </c>
      <c r="D3239" s="273"/>
      <c r="E3239" s="260">
        <v>4.0052470355731229</v>
      </c>
      <c r="F3239" s="273"/>
      <c r="G3239" s="260">
        <v>3.8948701602617346</v>
      </c>
      <c r="H3239" s="273"/>
      <c r="I3239" s="260">
        <v>4.1100000000000003</v>
      </c>
      <c r="J3239" s="774"/>
      <c r="K3239" s="260"/>
      <c r="L3239" s="260"/>
      <c r="M3239" s="260">
        <v>3.96</v>
      </c>
      <c r="N3239" s="260"/>
      <c r="O3239" s="260">
        <v>4.0599999999999996</v>
      </c>
      <c r="P3239" s="260"/>
      <c r="Q3239" s="260"/>
    </row>
    <row r="3240" spans="1:18" x14ac:dyDescent="0.2">
      <c r="A3240" s="269">
        <v>40118</v>
      </c>
      <c r="B3240" s="270">
        <f t="shared" si="53"/>
        <v>40119</v>
      </c>
      <c r="C3240" s="258">
        <v>4.1235169491525427</v>
      </c>
      <c r="D3240" s="271"/>
      <c r="E3240" s="258">
        <v>4.0052470355731229</v>
      </c>
      <c r="F3240" s="271"/>
      <c r="G3240" s="258">
        <v>3.8948701602617346</v>
      </c>
      <c r="H3240" s="271"/>
      <c r="I3240" s="258">
        <v>4.1100000000000003</v>
      </c>
      <c r="J3240" s="773"/>
      <c r="K3240" s="258"/>
      <c r="L3240" s="258"/>
      <c r="M3240" s="258">
        <v>3.96</v>
      </c>
      <c r="N3240" s="258"/>
      <c r="O3240" s="258">
        <v>4.0599999999999996</v>
      </c>
      <c r="P3240" s="258"/>
      <c r="Q3240" s="258"/>
    </row>
    <row r="3241" spans="1:18" x14ac:dyDescent="0.2">
      <c r="A3241" s="274">
        <v>40119</v>
      </c>
      <c r="B3241" s="270">
        <f t="shared" si="53"/>
        <v>40120</v>
      </c>
      <c r="C3241" s="258">
        <v>4.3309751149580737</v>
      </c>
      <c r="D3241" s="258"/>
      <c r="E3241" s="258">
        <v>4.0990808823529408</v>
      </c>
      <c r="F3241" s="258"/>
      <c r="G3241" s="258">
        <v>3.7550975810321572</v>
      </c>
      <c r="H3241" s="258"/>
      <c r="I3241" s="258">
        <v>4.33</v>
      </c>
      <c r="J3241" s="773"/>
      <c r="K3241" s="258"/>
      <c r="L3241" s="258"/>
      <c r="M3241" s="258">
        <v>4.26</v>
      </c>
      <c r="N3241" s="258"/>
      <c r="O3241" s="258">
        <v>4.1900000000000004</v>
      </c>
      <c r="P3241" s="258"/>
      <c r="Q3241" s="258"/>
      <c r="R3241" s="258"/>
    </row>
    <row r="3242" spans="1:18" x14ac:dyDescent="0.2">
      <c r="A3242" s="274">
        <v>40120</v>
      </c>
      <c r="B3242" s="270">
        <f t="shared" si="53"/>
        <v>40121</v>
      </c>
      <c r="C3242" s="258">
        <v>4.3174573347857663</v>
      </c>
      <c r="D3242" s="258"/>
      <c r="E3242" s="258">
        <v>3.909099099099099</v>
      </c>
      <c r="F3242" s="258"/>
      <c r="G3242" s="258">
        <v>4.0413290637983321</v>
      </c>
      <c r="H3242" s="258"/>
      <c r="I3242" s="258"/>
      <c r="J3242" s="773"/>
      <c r="K3242" s="258"/>
      <c r="L3242" s="258"/>
      <c r="M3242" s="258"/>
      <c r="N3242" s="258"/>
      <c r="O3242" s="258"/>
      <c r="P3242" s="258"/>
      <c r="Q3242" s="258"/>
      <c r="R3242" s="258"/>
    </row>
    <row r="3243" spans="1:18" x14ac:dyDescent="0.2">
      <c r="A3243" s="274">
        <v>40121</v>
      </c>
      <c r="B3243" s="270">
        <f t="shared" si="53"/>
        <v>40122</v>
      </c>
      <c r="C3243" s="258">
        <v>4.4842616136919311</v>
      </c>
      <c r="D3243" s="258"/>
      <c r="E3243" s="258">
        <v>4.1134140969162996</v>
      </c>
      <c r="F3243" s="258"/>
      <c r="G3243" s="258">
        <v>4.0672901372273609</v>
      </c>
      <c r="H3243" s="258"/>
      <c r="I3243" s="258"/>
      <c r="J3243" s="773"/>
      <c r="K3243" s="258"/>
      <c r="L3243" s="258"/>
      <c r="M3243" s="258"/>
      <c r="N3243" s="258"/>
      <c r="O3243" s="258"/>
      <c r="P3243" s="258"/>
      <c r="Q3243" s="258"/>
      <c r="R3243" s="258"/>
    </row>
    <row r="3244" spans="1:18" x14ac:dyDescent="0.2">
      <c r="A3244" s="274">
        <v>40122</v>
      </c>
      <c r="B3244" s="270">
        <f t="shared" si="53"/>
        <v>40123</v>
      </c>
      <c r="C3244" s="258">
        <v>4.2997627693052527</v>
      </c>
      <c r="D3244" s="258"/>
      <c r="E3244" s="258">
        <v>3.8355718954248368</v>
      </c>
      <c r="F3244" s="258"/>
      <c r="G3244" s="258">
        <v>3.8516495477182286</v>
      </c>
      <c r="H3244" s="258"/>
      <c r="I3244" s="258"/>
      <c r="J3244" s="773"/>
      <c r="K3244" s="258"/>
      <c r="L3244" s="258"/>
      <c r="M3244" s="258"/>
      <c r="N3244" s="258"/>
      <c r="O3244" s="258"/>
      <c r="P3244" s="258"/>
      <c r="Q3244" s="258"/>
      <c r="R3244" s="258"/>
    </row>
    <row r="3245" spans="1:18" x14ac:dyDescent="0.2">
      <c r="A3245" s="274">
        <v>40123</v>
      </c>
      <c r="B3245" s="270">
        <f t="shared" si="53"/>
        <v>40124</v>
      </c>
      <c r="C3245" s="258">
        <v>3.9001077738515901</v>
      </c>
      <c r="D3245" s="258"/>
      <c r="E3245" s="258">
        <v>3.4051528384279477</v>
      </c>
      <c r="F3245" s="258"/>
      <c r="G3245" s="258">
        <v>3.2550776137864674</v>
      </c>
      <c r="H3245" s="258"/>
      <c r="I3245" s="258"/>
      <c r="J3245" s="773"/>
      <c r="K3245" s="258"/>
      <c r="L3245" s="258"/>
      <c r="M3245" s="258"/>
      <c r="N3245" s="258"/>
      <c r="O3245" s="258"/>
      <c r="P3245" s="258"/>
      <c r="Q3245" s="258"/>
      <c r="R3245" s="258"/>
    </row>
    <row r="3246" spans="1:18" x14ac:dyDescent="0.2">
      <c r="A3246" s="274">
        <v>40124</v>
      </c>
      <c r="B3246" s="270">
        <f t="shared" si="53"/>
        <v>40125</v>
      </c>
      <c r="C3246" s="258">
        <v>3.9001077738515901</v>
      </c>
      <c r="D3246" s="258"/>
      <c r="E3246" s="258">
        <v>3.4051528384279477</v>
      </c>
      <c r="F3246" s="258"/>
      <c r="G3246" s="258">
        <v>3.2550776137864674</v>
      </c>
      <c r="H3246" s="258"/>
      <c r="I3246" s="258"/>
      <c r="J3246" s="773"/>
      <c r="K3246" s="258"/>
      <c r="L3246" s="258"/>
      <c r="M3246" s="258"/>
      <c r="N3246" s="258"/>
      <c r="O3246" s="258"/>
      <c r="P3246" s="258"/>
      <c r="Q3246" s="258"/>
      <c r="R3246" s="258"/>
    </row>
    <row r="3247" spans="1:18" x14ac:dyDescent="0.2">
      <c r="A3247" s="274">
        <v>40125</v>
      </c>
      <c r="B3247" s="270">
        <f t="shared" si="53"/>
        <v>40126</v>
      </c>
      <c r="C3247" s="258">
        <v>3.9001077738515901</v>
      </c>
      <c r="D3247" s="258"/>
      <c r="E3247" s="258">
        <v>3.4051528384279477</v>
      </c>
      <c r="F3247" s="258"/>
      <c r="G3247" s="258">
        <v>3.2550776137864674</v>
      </c>
      <c r="H3247" s="258"/>
      <c r="I3247" s="258"/>
      <c r="J3247" s="773"/>
      <c r="K3247" s="258"/>
      <c r="L3247" s="258"/>
      <c r="M3247" s="258"/>
      <c r="N3247" s="258"/>
      <c r="O3247" s="258"/>
      <c r="P3247" s="258"/>
      <c r="Q3247" s="258"/>
      <c r="R3247" s="258"/>
    </row>
    <row r="3248" spans="1:18" x14ac:dyDescent="0.2">
      <c r="A3248" s="274">
        <v>40126</v>
      </c>
      <c r="B3248" s="270">
        <f t="shared" si="53"/>
        <v>40127</v>
      </c>
      <c r="C3248" s="258">
        <v>3.7576608325449383</v>
      </c>
      <c r="D3248" s="258"/>
      <c r="E3248" s="258">
        <v>3.2156666666666665</v>
      </c>
      <c r="F3248" s="258"/>
      <c r="G3248" s="258">
        <v>3.4235233742955242</v>
      </c>
      <c r="H3248" s="258"/>
      <c r="I3248" s="258"/>
      <c r="J3248" s="773"/>
      <c r="K3248" s="258"/>
      <c r="L3248" s="258"/>
      <c r="M3248" s="258"/>
      <c r="N3248" s="258"/>
      <c r="O3248" s="258"/>
      <c r="P3248" s="258"/>
      <c r="Q3248" s="258"/>
      <c r="R3248" s="258"/>
    </row>
    <row r="3249" spans="1:18" x14ac:dyDescent="0.2">
      <c r="A3249" s="274">
        <v>40127</v>
      </c>
      <c r="B3249" s="270">
        <f t="shared" si="53"/>
        <v>40128</v>
      </c>
      <c r="C3249" s="258">
        <v>3.7423382231971485</v>
      </c>
      <c r="D3249" s="258"/>
      <c r="E3249" s="258">
        <v>3.2176995305164318</v>
      </c>
      <c r="F3249" s="258"/>
      <c r="G3249" s="258">
        <v>3.3059670877688672</v>
      </c>
      <c r="H3249" s="258"/>
      <c r="I3249" s="258"/>
      <c r="J3249" s="773"/>
      <c r="K3249" s="258"/>
      <c r="L3249" s="258"/>
      <c r="M3249" s="258"/>
      <c r="N3249" s="258"/>
      <c r="O3249" s="258"/>
      <c r="P3249" s="258"/>
      <c r="Q3249" s="258"/>
      <c r="R3249" s="258"/>
    </row>
    <row r="3250" spans="1:18" x14ac:dyDescent="0.2">
      <c r="A3250" s="274">
        <v>40128</v>
      </c>
      <c r="B3250" s="270">
        <f t="shared" si="53"/>
        <v>40129</v>
      </c>
      <c r="C3250" s="258">
        <v>3.5747795869737886</v>
      </c>
      <c r="D3250" s="258"/>
      <c r="E3250" s="258">
        <v>3.2947692307692309</v>
      </c>
      <c r="F3250" s="258"/>
      <c r="G3250" s="258">
        <v>3.2297943755676179</v>
      </c>
      <c r="H3250" s="258"/>
      <c r="I3250" s="258"/>
      <c r="J3250" s="773"/>
      <c r="K3250" s="258"/>
      <c r="L3250" s="258"/>
      <c r="M3250" s="258"/>
      <c r="N3250" s="258"/>
      <c r="O3250" s="258"/>
      <c r="P3250" s="258"/>
      <c r="Q3250" s="258"/>
      <c r="R3250" s="258"/>
    </row>
    <row r="3251" spans="1:18" x14ac:dyDescent="0.2">
      <c r="A3251" s="274">
        <v>40129</v>
      </c>
      <c r="B3251" s="270">
        <f t="shared" si="53"/>
        <v>40130</v>
      </c>
      <c r="C3251" s="258">
        <v>3.2398333333333333</v>
      </c>
      <c r="D3251" s="258"/>
      <c r="E3251" s="258">
        <v>3.0960451977401129</v>
      </c>
      <c r="F3251" s="258"/>
      <c r="G3251" s="258">
        <v>2.9489749040337583</v>
      </c>
      <c r="H3251" s="258"/>
      <c r="I3251" s="258"/>
      <c r="J3251" s="773"/>
      <c r="K3251" s="258"/>
      <c r="L3251" s="258"/>
      <c r="M3251" s="258"/>
      <c r="N3251" s="258"/>
      <c r="O3251" s="258"/>
      <c r="P3251" s="258"/>
      <c r="Q3251" s="258"/>
      <c r="R3251" s="258"/>
    </row>
    <row r="3252" spans="1:18" x14ac:dyDescent="0.2">
      <c r="A3252" s="274">
        <v>40130</v>
      </c>
      <c r="B3252" s="270">
        <f t="shared" si="53"/>
        <v>40131</v>
      </c>
      <c r="C3252" s="258">
        <v>2.4367773178807948</v>
      </c>
      <c r="D3252" s="258"/>
      <c r="E3252" s="258">
        <v>2.3204545454545453</v>
      </c>
      <c r="F3252" s="258"/>
      <c r="G3252" s="258">
        <v>2.1658675833380108</v>
      </c>
      <c r="H3252" s="258"/>
      <c r="I3252" s="258"/>
      <c r="J3252" s="773"/>
      <c r="K3252" s="258"/>
      <c r="L3252" s="258"/>
      <c r="M3252" s="258"/>
      <c r="N3252" s="258"/>
      <c r="O3252" s="258"/>
      <c r="P3252" s="258"/>
      <c r="Q3252" s="258"/>
      <c r="R3252" s="258"/>
    </row>
    <row r="3253" spans="1:18" x14ac:dyDescent="0.2">
      <c r="A3253" s="274">
        <v>40131</v>
      </c>
      <c r="B3253" s="270">
        <f t="shared" si="53"/>
        <v>40132</v>
      </c>
      <c r="C3253" s="258">
        <v>2.4367773178807948</v>
      </c>
      <c r="D3253" s="258"/>
      <c r="E3253" s="258">
        <v>2.3204545454545453</v>
      </c>
      <c r="F3253" s="258"/>
      <c r="G3253" s="258">
        <v>2.1658675833380108</v>
      </c>
      <c r="H3253" s="258"/>
      <c r="I3253" s="258"/>
      <c r="J3253" s="773"/>
      <c r="K3253" s="258"/>
      <c r="L3253" s="258"/>
      <c r="M3253" s="258"/>
      <c r="N3253" s="258"/>
      <c r="O3253" s="258"/>
      <c r="P3253" s="258"/>
      <c r="Q3253" s="258"/>
      <c r="R3253" s="258"/>
    </row>
    <row r="3254" spans="1:18" x14ac:dyDescent="0.2">
      <c r="A3254" s="274">
        <v>40132</v>
      </c>
      <c r="B3254" s="270">
        <f t="shared" si="53"/>
        <v>40133</v>
      </c>
      <c r="C3254" s="258">
        <v>2.4367773178807948</v>
      </c>
      <c r="D3254" s="258"/>
      <c r="E3254" s="258">
        <v>2.3204545454545453</v>
      </c>
      <c r="F3254" s="258"/>
      <c r="G3254" s="258">
        <v>2.1658675833380108</v>
      </c>
      <c r="H3254" s="258"/>
      <c r="I3254" s="258"/>
      <c r="J3254" s="773"/>
      <c r="K3254" s="258"/>
      <c r="L3254" s="258"/>
      <c r="M3254" s="258"/>
      <c r="N3254" s="258"/>
      <c r="O3254" s="258"/>
      <c r="P3254" s="258"/>
      <c r="Q3254" s="258"/>
      <c r="R3254" s="258"/>
    </row>
    <row r="3255" spans="1:18" x14ac:dyDescent="0.2">
      <c r="A3255" s="274">
        <v>40133</v>
      </c>
      <c r="B3255" s="270">
        <f t="shared" si="53"/>
        <v>40134</v>
      </c>
      <c r="C3255" s="258">
        <v>2.6739334450562606</v>
      </c>
      <c r="D3255" s="258"/>
      <c r="E3255" s="258">
        <v>2.3790283400809717</v>
      </c>
      <c r="F3255" s="258"/>
      <c r="G3255" s="258">
        <v>2.9062544062621036</v>
      </c>
      <c r="H3255" s="258"/>
      <c r="I3255" s="258"/>
      <c r="J3255" s="773"/>
      <c r="K3255" s="258"/>
      <c r="L3255" s="258"/>
      <c r="M3255" s="258"/>
      <c r="N3255" s="258"/>
      <c r="O3255" s="258"/>
      <c r="P3255" s="258"/>
      <c r="Q3255" s="258"/>
      <c r="R3255" s="258"/>
    </row>
    <row r="3256" spans="1:18" x14ac:dyDescent="0.2">
      <c r="A3256" s="274">
        <v>40134</v>
      </c>
      <c r="B3256" s="270">
        <f t="shared" si="53"/>
        <v>40135</v>
      </c>
      <c r="C3256" s="258">
        <v>3.479509860788863</v>
      </c>
      <c r="D3256" s="258"/>
      <c r="E3256" s="258">
        <v>3.5978640776699029</v>
      </c>
      <c r="F3256" s="258"/>
      <c r="G3256" s="258">
        <v>3.8574126569965976</v>
      </c>
      <c r="H3256" s="258"/>
      <c r="I3256" s="258"/>
      <c r="J3256" s="773"/>
      <c r="K3256" s="258"/>
      <c r="L3256" s="258"/>
      <c r="M3256" s="258"/>
      <c r="N3256" s="258"/>
      <c r="O3256" s="258"/>
      <c r="P3256" s="258"/>
      <c r="Q3256" s="258"/>
      <c r="R3256" s="258"/>
    </row>
    <row r="3257" spans="1:18" x14ac:dyDescent="0.2">
      <c r="A3257" s="274">
        <v>40135</v>
      </c>
      <c r="B3257" s="270">
        <f t="shared" si="53"/>
        <v>40136</v>
      </c>
      <c r="C3257" s="258">
        <v>3.795971039182283</v>
      </c>
      <c r="D3257" s="258"/>
      <c r="E3257" s="258">
        <v>3.7299107142857144</v>
      </c>
      <c r="F3257" s="258"/>
      <c r="G3257" s="258">
        <v>3.564971922302878</v>
      </c>
      <c r="H3257" s="258"/>
      <c r="I3257" s="258"/>
      <c r="J3257" s="773"/>
      <c r="K3257" s="258"/>
      <c r="L3257" s="258"/>
      <c r="M3257" s="258"/>
      <c r="N3257" s="258"/>
      <c r="O3257" s="258"/>
      <c r="P3257" s="258"/>
      <c r="Q3257" s="258"/>
      <c r="R3257" s="258"/>
    </row>
    <row r="3258" spans="1:18" x14ac:dyDescent="0.2">
      <c r="A3258" s="274">
        <v>40136</v>
      </c>
      <c r="B3258" s="270">
        <f t="shared" si="53"/>
        <v>40137</v>
      </c>
      <c r="C3258" s="258">
        <v>3.5690546218487396</v>
      </c>
      <c r="D3258" s="258"/>
      <c r="E3258" s="258">
        <v>3.4218055555555558</v>
      </c>
      <c r="F3258" s="258"/>
      <c r="G3258" s="258">
        <v>3.2003523106281322</v>
      </c>
      <c r="H3258" s="258"/>
      <c r="I3258" s="258"/>
      <c r="J3258" s="773"/>
      <c r="K3258" s="258"/>
      <c r="L3258" s="258"/>
      <c r="M3258" s="258"/>
      <c r="N3258" s="258"/>
      <c r="O3258" s="258"/>
      <c r="P3258" s="258"/>
      <c r="Q3258" s="258"/>
      <c r="R3258" s="258"/>
    </row>
    <row r="3259" spans="1:18" x14ac:dyDescent="0.2">
      <c r="A3259" s="274">
        <v>40137</v>
      </c>
      <c r="B3259" s="270">
        <f t="shared" si="53"/>
        <v>40138</v>
      </c>
      <c r="C3259" s="258">
        <v>3.1151340414769852</v>
      </c>
      <c r="D3259" s="258"/>
      <c r="E3259" s="258">
        <v>2.9454065040650406</v>
      </c>
      <c r="F3259" s="258"/>
      <c r="G3259" s="258">
        <v>2.930316190096935</v>
      </c>
      <c r="H3259" s="258"/>
      <c r="I3259" s="258">
        <v>3.1</v>
      </c>
      <c r="J3259" s="773"/>
      <c r="K3259" s="258"/>
      <c r="L3259" s="258"/>
      <c r="M3259" s="258">
        <v>2.99</v>
      </c>
      <c r="N3259" s="258"/>
      <c r="O3259" s="258">
        <v>2.94</v>
      </c>
      <c r="P3259" s="258"/>
      <c r="Q3259" s="258">
        <v>3.17</v>
      </c>
      <c r="R3259" s="258"/>
    </row>
    <row r="3260" spans="1:18" x14ac:dyDescent="0.2">
      <c r="A3260" s="274">
        <v>40138</v>
      </c>
      <c r="B3260" s="270">
        <f t="shared" si="53"/>
        <v>40139</v>
      </c>
      <c r="C3260" s="258">
        <v>3.1151340414769852</v>
      </c>
      <c r="D3260" s="258"/>
      <c r="E3260" s="258">
        <v>2.9454065040650406</v>
      </c>
      <c r="F3260" s="258"/>
      <c r="G3260" s="258">
        <v>2.930316190096935</v>
      </c>
      <c r="H3260" s="258"/>
      <c r="I3260" s="258">
        <v>3.1</v>
      </c>
      <c r="J3260" s="773"/>
      <c r="K3260" s="258"/>
      <c r="L3260" s="258"/>
      <c r="M3260" s="258">
        <v>2.99</v>
      </c>
      <c r="N3260" s="258"/>
      <c r="O3260" s="258">
        <v>2.94</v>
      </c>
      <c r="P3260" s="258"/>
      <c r="Q3260" s="258">
        <v>3.17</v>
      </c>
      <c r="R3260" s="258"/>
    </row>
    <row r="3261" spans="1:18" x14ac:dyDescent="0.2">
      <c r="A3261" s="274">
        <v>40139</v>
      </c>
      <c r="B3261" s="270">
        <f t="shared" si="53"/>
        <v>40140</v>
      </c>
      <c r="C3261" s="258">
        <v>3.1151340414769852</v>
      </c>
      <c r="D3261" s="258"/>
      <c r="E3261" s="258">
        <v>2.9454065040650406</v>
      </c>
      <c r="F3261" s="258"/>
      <c r="G3261" s="258">
        <v>2.930316190096935</v>
      </c>
      <c r="H3261" s="258"/>
      <c r="I3261" s="258">
        <v>3.1</v>
      </c>
      <c r="J3261" s="773"/>
      <c r="K3261" s="258"/>
      <c r="L3261" s="258"/>
      <c r="M3261" s="258">
        <v>2.99</v>
      </c>
      <c r="N3261" s="258"/>
      <c r="O3261" s="258">
        <v>2.94</v>
      </c>
      <c r="P3261" s="258"/>
      <c r="Q3261" s="258">
        <v>3.17</v>
      </c>
      <c r="R3261" s="258"/>
    </row>
    <row r="3262" spans="1:18" x14ac:dyDescent="0.2">
      <c r="A3262" s="274">
        <v>40140</v>
      </c>
      <c r="B3262" s="270">
        <f t="shared" si="53"/>
        <v>40141</v>
      </c>
      <c r="C3262" s="258">
        <v>3.7915005931198102</v>
      </c>
      <c r="D3262" s="258"/>
      <c r="E3262" s="258">
        <v>3.6507608695652172</v>
      </c>
      <c r="F3262" s="258"/>
      <c r="G3262" s="258">
        <v>3.7653109348009166</v>
      </c>
      <c r="H3262" s="258"/>
      <c r="I3262" s="258">
        <v>3.79</v>
      </c>
      <c r="J3262" s="773"/>
      <c r="K3262" s="258"/>
      <c r="L3262" s="258"/>
      <c r="M3262" s="258">
        <v>3.7</v>
      </c>
      <c r="N3262" s="258"/>
      <c r="O3262" s="258">
        <v>3.72</v>
      </c>
      <c r="P3262" s="258"/>
      <c r="Q3262" s="258">
        <v>4.08</v>
      </c>
      <c r="R3262" s="258"/>
    </row>
    <row r="3263" spans="1:18" x14ac:dyDescent="0.2">
      <c r="A3263" s="274">
        <v>40141</v>
      </c>
      <c r="B3263" s="270">
        <f t="shared" si="53"/>
        <v>40142</v>
      </c>
      <c r="C3263" s="258">
        <v>3.6182668329177057</v>
      </c>
      <c r="D3263" s="258"/>
      <c r="E3263" s="258">
        <v>3.2827031019202364</v>
      </c>
      <c r="F3263" s="258"/>
      <c r="G3263" s="258">
        <v>3.4360025160901544</v>
      </c>
      <c r="H3263" s="258"/>
      <c r="I3263" s="258">
        <v>3.57</v>
      </c>
      <c r="J3263" s="773"/>
      <c r="K3263" s="258"/>
      <c r="L3263" s="258"/>
      <c r="M3263" s="258">
        <v>3.59</v>
      </c>
      <c r="N3263" s="258"/>
      <c r="O3263" s="258">
        <v>3.48</v>
      </c>
      <c r="P3263" s="258"/>
      <c r="Q3263" s="258">
        <v>3.82</v>
      </c>
      <c r="R3263" s="258"/>
    </row>
    <row r="3264" spans="1:18" x14ac:dyDescent="0.2">
      <c r="A3264" s="274">
        <v>40142</v>
      </c>
      <c r="B3264" s="270">
        <f t="shared" si="53"/>
        <v>40143</v>
      </c>
      <c r="C3264" s="258">
        <v>3.3485083658307002</v>
      </c>
      <c r="D3264" s="258"/>
      <c r="E3264" s="258">
        <v>3.1258075601374569</v>
      </c>
      <c r="F3264" s="258"/>
      <c r="G3264" s="258">
        <v>3.467882043259594</v>
      </c>
      <c r="H3264" s="258"/>
      <c r="I3264" s="258">
        <v>3.34</v>
      </c>
      <c r="J3264" s="773"/>
      <c r="K3264" s="258"/>
      <c r="L3264" s="258"/>
      <c r="M3264" s="258">
        <v>3.23</v>
      </c>
      <c r="N3264" s="258"/>
      <c r="O3264" s="258">
        <v>3.3</v>
      </c>
      <c r="P3264" s="258"/>
      <c r="Q3264" s="258">
        <v>3.71</v>
      </c>
      <c r="R3264" s="258"/>
    </row>
    <row r="3265" spans="1:18" x14ac:dyDescent="0.2">
      <c r="A3265" s="274">
        <v>40143</v>
      </c>
      <c r="B3265" s="270">
        <f t="shared" si="53"/>
        <v>40144</v>
      </c>
      <c r="C3265" s="258">
        <v>3.3485083658307002</v>
      </c>
      <c r="D3265" s="258"/>
      <c r="E3265" s="258">
        <v>3.1258075601374569</v>
      </c>
      <c r="F3265" s="258"/>
      <c r="G3265" s="258">
        <v>3.467882043259594</v>
      </c>
      <c r="H3265" s="258"/>
      <c r="I3265" s="258">
        <v>3.34</v>
      </c>
      <c r="J3265" s="773"/>
      <c r="K3265" s="258"/>
      <c r="L3265" s="258"/>
      <c r="M3265" s="258">
        <v>3.23</v>
      </c>
      <c r="N3265" s="258"/>
      <c r="O3265" s="258">
        <v>3.3</v>
      </c>
      <c r="P3265" s="258"/>
      <c r="Q3265" s="258">
        <v>3.71</v>
      </c>
      <c r="R3265" s="258"/>
    </row>
    <row r="3266" spans="1:18" x14ac:dyDescent="0.2">
      <c r="A3266" s="274">
        <v>40144</v>
      </c>
      <c r="B3266" s="270">
        <f t="shared" si="53"/>
        <v>40145</v>
      </c>
      <c r="C3266" s="258">
        <v>3.3485083658307002</v>
      </c>
      <c r="D3266" s="258"/>
      <c r="E3266" s="258">
        <v>3.1258075601374569</v>
      </c>
      <c r="F3266" s="258"/>
      <c r="G3266" s="258">
        <v>3.467882043259594</v>
      </c>
      <c r="H3266" s="258"/>
      <c r="I3266" s="258">
        <v>3.34</v>
      </c>
      <c r="J3266" s="773"/>
      <c r="K3266" s="258"/>
      <c r="L3266" s="258"/>
      <c r="M3266" s="258">
        <v>3.23</v>
      </c>
      <c r="N3266" s="258"/>
      <c r="O3266" s="258">
        <v>3.3</v>
      </c>
      <c r="P3266" s="258"/>
      <c r="Q3266" s="258">
        <v>3.71</v>
      </c>
      <c r="R3266" s="258"/>
    </row>
    <row r="3267" spans="1:18" x14ac:dyDescent="0.2">
      <c r="A3267" s="274">
        <v>40145</v>
      </c>
      <c r="B3267" s="270">
        <f t="shared" si="53"/>
        <v>40146</v>
      </c>
      <c r="C3267" s="258">
        <v>3.3485083658307002</v>
      </c>
      <c r="D3267" s="258"/>
      <c r="E3267" s="258">
        <v>3.1258075601374569</v>
      </c>
      <c r="F3267" s="258"/>
      <c r="G3267" s="258">
        <v>3.467882043259594</v>
      </c>
      <c r="H3267" s="258"/>
      <c r="I3267" s="258">
        <v>3.34</v>
      </c>
      <c r="J3267" s="773"/>
      <c r="K3267" s="258"/>
      <c r="L3267" s="258"/>
      <c r="M3267" s="258">
        <v>3.23</v>
      </c>
      <c r="N3267" s="258"/>
      <c r="O3267" s="258">
        <v>3.3</v>
      </c>
      <c r="P3267" s="258"/>
      <c r="Q3267" s="258">
        <v>3.71</v>
      </c>
      <c r="R3267" s="258"/>
    </row>
    <row r="3268" spans="1:18" x14ac:dyDescent="0.2">
      <c r="A3268" s="274">
        <v>40146</v>
      </c>
      <c r="B3268" s="270">
        <f t="shared" si="53"/>
        <v>40147</v>
      </c>
      <c r="C3268" s="258">
        <v>3.3485083658307002</v>
      </c>
      <c r="D3268" s="258"/>
      <c r="E3268" s="258">
        <v>3.1258075601374569</v>
      </c>
      <c r="F3268" s="258"/>
      <c r="G3268" s="258">
        <v>3.467882043259594</v>
      </c>
      <c r="H3268" s="258"/>
      <c r="I3268" s="258">
        <v>3.34</v>
      </c>
      <c r="J3268" s="773"/>
      <c r="K3268" s="258"/>
      <c r="L3268" s="258"/>
      <c r="M3268" s="258">
        <v>3.23</v>
      </c>
      <c r="N3268" s="258"/>
      <c r="O3268" s="258">
        <v>3.3</v>
      </c>
      <c r="P3268" s="258"/>
      <c r="Q3268" s="258">
        <v>3.71</v>
      </c>
      <c r="R3268" s="258"/>
    </row>
    <row r="3269" spans="1:18" x14ac:dyDescent="0.2">
      <c r="A3269" s="276">
        <v>40147</v>
      </c>
      <c r="B3269" s="272">
        <f t="shared" si="53"/>
        <v>40148</v>
      </c>
      <c r="C3269" s="260">
        <v>4.4201976668826957</v>
      </c>
      <c r="D3269" s="260"/>
      <c r="E3269" s="260">
        <v>4.0404506437768237</v>
      </c>
      <c r="F3269" s="260"/>
      <c r="G3269" s="260">
        <v>4.1413427509793985</v>
      </c>
      <c r="H3269" s="260"/>
      <c r="I3269" s="260">
        <v>4.4400000000000004</v>
      </c>
      <c r="J3269" s="774"/>
      <c r="K3269" s="260"/>
      <c r="L3269" s="260"/>
      <c r="M3269" s="260">
        <v>4.46</v>
      </c>
      <c r="N3269" s="260"/>
      <c r="O3269" s="260">
        <v>4.29</v>
      </c>
      <c r="P3269" s="260"/>
      <c r="Q3269" s="260">
        <v>4.57</v>
      </c>
      <c r="R3269" s="258"/>
    </row>
    <row r="3270" spans="1:18" x14ac:dyDescent="0.2">
      <c r="A3270" s="269">
        <v>40148</v>
      </c>
      <c r="B3270" s="279">
        <f t="shared" si="53"/>
        <v>40149</v>
      </c>
      <c r="C3270" s="258">
        <v>4.3051422910662822</v>
      </c>
      <c r="D3270" s="271"/>
      <c r="E3270" s="258">
        <v>4.1159235668789806</v>
      </c>
      <c r="F3270" s="271"/>
      <c r="G3270" s="258">
        <v>4.3470559830671469</v>
      </c>
      <c r="I3270" s="22">
        <v>4.3899999999999997</v>
      </c>
      <c r="J3270" s="287"/>
      <c r="K3270" s="22"/>
      <c r="L3270" s="22"/>
      <c r="M3270" s="22">
        <v>4.29</v>
      </c>
      <c r="N3270" s="22"/>
      <c r="O3270" s="22">
        <v>4.33</v>
      </c>
      <c r="P3270" s="22"/>
      <c r="Q3270" s="22">
        <v>4.54</v>
      </c>
    </row>
    <row r="3271" spans="1:18" x14ac:dyDescent="0.2">
      <c r="A3271" s="269">
        <v>40149</v>
      </c>
      <c r="B3271" s="279">
        <f t="shared" si="53"/>
        <v>40150</v>
      </c>
      <c r="C3271" s="258">
        <v>4.6746793680297394</v>
      </c>
      <c r="D3271" s="271"/>
      <c r="E3271" s="258">
        <v>4.6108666666666664</v>
      </c>
      <c r="F3271" s="271"/>
      <c r="G3271" s="258">
        <v>4.3689640140520982</v>
      </c>
      <c r="I3271" s="22"/>
      <c r="J3271" s="287"/>
      <c r="K3271" s="22"/>
      <c r="L3271" s="22"/>
      <c r="M3271" s="22"/>
      <c r="N3271" s="22"/>
      <c r="O3271" s="22"/>
      <c r="P3271" s="22"/>
      <c r="Q3271" s="22"/>
    </row>
    <row r="3272" spans="1:18" x14ac:dyDescent="0.2">
      <c r="A3272" s="269">
        <v>40150</v>
      </c>
      <c r="B3272" s="279">
        <f t="shared" si="53"/>
        <v>40151</v>
      </c>
      <c r="C3272" s="258">
        <v>4.5561187768686731</v>
      </c>
      <c r="D3272" s="271"/>
      <c r="E3272" s="258">
        <v>4.3242317073170735</v>
      </c>
      <c r="F3272" s="271"/>
      <c r="G3272" s="258">
        <v>4.2341910272225238</v>
      </c>
      <c r="I3272" s="22"/>
      <c r="J3272" s="287"/>
      <c r="K3272" s="22"/>
      <c r="L3272" s="22"/>
      <c r="M3272" s="22"/>
      <c r="N3272" s="22"/>
      <c r="O3272" s="22"/>
      <c r="P3272" s="22"/>
      <c r="Q3272" s="22"/>
    </row>
    <row r="3273" spans="1:18" x14ac:dyDescent="0.2">
      <c r="A3273" s="269">
        <v>40151</v>
      </c>
      <c r="B3273" s="279">
        <f t="shared" si="53"/>
        <v>40152</v>
      </c>
      <c r="C3273" s="258">
        <v>4.5366598984771578</v>
      </c>
      <c r="D3273" s="271"/>
      <c r="E3273" s="258">
        <v>4.3271098265895951</v>
      </c>
      <c r="F3273" s="271"/>
      <c r="G3273" s="258">
        <v>4.2639045271247502</v>
      </c>
      <c r="I3273" s="22"/>
      <c r="J3273" s="287"/>
      <c r="K3273" s="22"/>
      <c r="L3273" s="22"/>
      <c r="M3273" s="22"/>
      <c r="N3273" s="22"/>
      <c r="O3273" s="22"/>
      <c r="P3273" s="22"/>
      <c r="Q3273" s="22"/>
    </row>
    <row r="3274" spans="1:18" x14ac:dyDescent="0.2">
      <c r="A3274" s="269">
        <v>40152</v>
      </c>
      <c r="B3274" s="279">
        <f t="shared" si="53"/>
        <v>40153</v>
      </c>
      <c r="C3274" s="258">
        <v>4.5366598984771578</v>
      </c>
      <c r="D3274" s="271"/>
      <c r="E3274" s="258">
        <v>4.3271098265895951</v>
      </c>
      <c r="F3274" s="271"/>
      <c r="G3274" s="258">
        <v>4.2639045271247502</v>
      </c>
      <c r="I3274" s="22"/>
      <c r="J3274" s="287"/>
      <c r="K3274" s="22"/>
      <c r="L3274" s="22"/>
      <c r="M3274" s="22"/>
      <c r="N3274" s="22"/>
      <c r="O3274" s="22"/>
      <c r="P3274" s="22"/>
      <c r="Q3274" s="22"/>
    </row>
    <row r="3275" spans="1:18" x14ac:dyDescent="0.2">
      <c r="A3275" s="269">
        <v>40153</v>
      </c>
      <c r="B3275" s="279">
        <f t="shared" si="53"/>
        <v>40154</v>
      </c>
      <c r="C3275" s="258">
        <v>4.5366598984771578</v>
      </c>
      <c r="D3275" s="271"/>
      <c r="E3275" s="258">
        <v>4.3271098265895951</v>
      </c>
      <c r="F3275" s="271"/>
      <c r="G3275" s="258">
        <v>4.2639045271247502</v>
      </c>
      <c r="Q3275" s="22"/>
    </row>
    <row r="3276" spans="1:18" x14ac:dyDescent="0.2">
      <c r="A3276" s="269">
        <v>40154</v>
      </c>
      <c r="B3276" s="279">
        <f t="shared" si="53"/>
        <v>40155</v>
      </c>
      <c r="C3276" s="258">
        <v>4.7819710358370155</v>
      </c>
      <c r="D3276" s="271"/>
      <c r="E3276" s="258">
        <v>4.8022222222222224</v>
      </c>
      <c r="F3276" s="271"/>
      <c r="G3276" s="258">
        <v>4.6666399083221011</v>
      </c>
      <c r="Q3276" s="22"/>
    </row>
    <row r="3277" spans="1:18" x14ac:dyDescent="0.2">
      <c r="A3277" s="269">
        <v>40155</v>
      </c>
      <c r="B3277" s="279">
        <f t="shared" si="53"/>
        <v>40156</v>
      </c>
      <c r="C3277" s="258">
        <v>5.0916499665998662</v>
      </c>
      <c r="D3277" s="271"/>
      <c r="E3277" s="258">
        <v>5.0944318181818184</v>
      </c>
      <c r="F3277" s="271"/>
      <c r="G3277" s="258">
        <v>4.7851175039851981</v>
      </c>
      <c r="Q3277" s="22"/>
    </row>
    <row r="3278" spans="1:18" x14ac:dyDescent="0.2">
      <c r="A3278" s="269">
        <v>40156</v>
      </c>
      <c r="B3278" s="279">
        <f t="shared" si="53"/>
        <v>40157</v>
      </c>
      <c r="C3278" s="258">
        <v>5.236285471055619</v>
      </c>
      <c r="D3278" s="271"/>
      <c r="E3278" s="258">
        <v>5.2705919003115262</v>
      </c>
      <c r="F3278" s="271"/>
      <c r="G3278" s="258">
        <v>4.8532896455081191</v>
      </c>
      <c r="I3278" s="22"/>
      <c r="J3278" s="287"/>
      <c r="K3278" s="22"/>
      <c r="L3278" s="22"/>
      <c r="M3278" s="22"/>
      <c r="N3278" s="22"/>
      <c r="O3278" s="22"/>
      <c r="P3278" s="22"/>
      <c r="Q3278" s="22"/>
    </row>
    <row r="3279" spans="1:18" x14ac:dyDescent="0.2">
      <c r="A3279" s="269">
        <v>40157</v>
      </c>
      <c r="B3279" s="279">
        <f t="shared" si="53"/>
        <v>40158</v>
      </c>
      <c r="C3279" s="258">
        <v>5.0214301430143014</v>
      </c>
      <c r="D3279" s="271"/>
      <c r="E3279" s="258">
        <v>4.9563829787234042</v>
      </c>
      <c r="F3279" s="271"/>
      <c r="G3279" s="258">
        <v>4.7254034224397445</v>
      </c>
      <c r="I3279" s="22"/>
      <c r="J3279" s="287"/>
      <c r="K3279" s="22"/>
      <c r="L3279" s="22"/>
      <c r="M3279" s="22"/>
      <c r="N3279" s="22"/>
      <c r="O3279" s="22"/>
      <c r="P3279" s="22"/>
      <c r="Q3279" s="22"/>
    </row>
    <row r="3280" spans="1:18" x14ac:dyDescent="0.2">
      <c r="A3280" s="269">
        <v>40158</v>
      </c>
      <c r="B3280" s="279">
        <f t="shared" si="53"/>
        <v>40159</v>
      </c>
      <c r="C3280" s="258">
        <v>5.2226104721549635</v>
      </c>
      <c r="D3280" s="271"/>
      <c r="E3280" s="258">
        <v>4.1025316455696199</v>
      </c>
      <c r="F3280" s="271"/>
      <c r="G3280" s="258">
        <v>4.9877610541208028</v>
      </c>
      <c r="I3280" s="22"/>
      <c r="J3280" s="287"/>
      <c r="K3280" s="22"/>
      <c r="L3280" s="22"/>
      <c r="M3280" s="22"/>
      <c r="N3280" s="22"/>
      <c r="O3280" s="22"/>
      <c r="P3280" s="22"/>
      <c r="Q3280" s="22"/>
    </row>
    <row r="3281" spans="1:17" x14ac:dyDescent="0.2">
      <c r="A3281" s="269">
        <v>40159</v>
      </c>
      <c r="B3281" s="279">
        <f t="shared" si="53"/>
        <v>40160</v>
      </c>
      <c r="C3281" s="258">
        <v>5.2226104721549635</v>
      </c>
      <c r="D3281" s="271"/>
      <c r="E3281" s="258">
        <v>4.1025316455696199</v>
      </c>
      <c r="F3281" s="271"/>
      <c r="G3281" s="258">
        <v>4.9877610541208028</v>
      </c>
      <c r="I3281" s="22"/>
      <c r="J3281" s="287"/>
      <c r="K3281" s="22"/>
      <c r="L3281" s="22"/>
      <c r="M3281" s="22"/>
      <c r="N3281" s="22"/>
      <c r="O3281" s="22"/>
      <c r="P3281" s="22"/>
      <c r="Q3281" s="22"/>
    </row>
    <row r="3282" spans="1:17" x14ac:dyDescent="0.2">
      <c r="A3282" s="269">
        <v>40160</v>
      </c>
      <c r="B3282" s="279">
        <f t="shared" si="53"/>
        <v>40161</v>
      </c>
      <c r="C3282" s="258">
        <v>5.2226104721549635</v>
      </c>
      <c r="D3282" s="271"/>
      <c r="E3282" s="258">
        <v>4.1025316455696199</v>
      </c>
      <c r="F3282" s="271"/>
      <c r="G3282" s="258">
        <v>4.9877610541208028</v>
      </c>
      <c r="I3282" s="22"/>
      <c r="J3282" s="287"/>
      <c r="K3282" s="22"/>
      <c r="L3282" s="22"/>
      <c r="M3282" s="22"/>
      <c r="N3282" s="22"/>
      <c r="O3282" s="22"/>
      <c r="P3282" s="22"/>
      <c r="Q3282" s="22"/>
    </row>
    <row r="3283" spans="1:17" x14ac:dyDescent="0.2">
      <c r="A3283" s="269">
        <v>40161</v>
      </c>
      <c r="B3283" s="279">
        <f t="shared" si="53"/>
        <v>40162</v>
      </c>
      <c r="C3283" s="258">
        <v>5.4175337078651689</v>
      </c>
      <c r="D3283" s="271"/>
      <c r="E3283" s="258">
        <v>4.7736842105263158</v>
      </c>
      <c r="F3283" s="271"/>
      <c r="G3283" s="258">
        <v>5.1008013936330636</v>
      </c>
      <c r="I3283" s="22"/>
      <c r="J3283" s="287"/>
      <c r="K3283" s="22"/>
      <c r="L3283" s="22"/>
      <c r="M3283" s="22"/>
      <c r="N3283" s="22"/>
      <c r="O3283" s="22"/>
      <c r="P3283" s="22"/>
      <c r="Q3283" s="22"/>
    </row>
    <row r="3284" spans="1:17" x14ac:dyDescent="0.2">
      <c r="A3284" s="269">
        <v>40162</v>
      </c>
      <c r="B3284" s="279">
        <f t="shared" si="53"/>
        <v>40163</v>
      </c>
      <c r="C3284" s="258">
        <v>5.5292810985460417</v>
      </c>
      <c r="D3284" s="271"/>
      <c r="E3284" s="258">
        <v>5.194196642685851</v>
      </c>
      <c r="F3284" s="271"/>
      <c r="G3284" s="258">
        <v>5.0637931945002652</v>
      </c>
      <c r="I3284" s="22"/>
      <c r="J3284" s="287"/>
      <c r="K3284" s="22"/>
      <c r="L3284" s="22"/>
      <c r="M3284" s="22"/>
      <c r="N3284" s="22"/>
      <c r="O3284" s="22"/>
      <c r="P3284" s="22"/>
      <c r="Q3284" s="22"/>
    </row>
    <row r="3285" spans="1:17" x14ac:dyDescent="0.2">
      <c r="A3285" s="269">
        <v>40163</v>
      </c>
      <c r="B3285" s="279">
        <f t="shared" si="53"/>
        <v>40164</v>
      </c>
      <c r="C3285" s="258">
        <v>5.5596526772793053</v>
      </c>
      <c r="D3285" s="271"/>
      <c r="E3285" s="258">
        <v>5.0764059196617337</v>
      </c>
      <c r="F3285" s="271"/>
      <c r="G3285" s="258">
        <v>5.0562723685359128</v>
      </c>
      <c r="I3285" s="22"/>
      <c r="J3285" s="287"/>
      <c r="K3285" s="22"/>
      <c r="L3285" s="22"/>
      <c r="M3285" s="22"/>
      <c r="N3285" s="22"/>
      <c r="O3285" s="22"/>
      <c r="P3285" s="22"/>
      <c r="Q3285" s="22"/>
    </row>
    <row r="3286" spans="1:17" x14ac:dyDescent="0.2">
      <c r="A3286" s="269">
        <v>40164</v>
      </c>
      <c r="B3286" s="279">
        <f t="shared" si="53"/>
        <v>40165</v>
      </c>
      <c r="C3286" s="258">
        <v>5.6457629870129873</v>
      </c>
      <c r="D3286" s="271"/>
      <c r="E3286" s="258">
        <v>5.2440909090909091</v>
      </c>
      <c r="F3286" s="271"/>
      <c r="G3286" s="258">
        <v>5.0952387387954081</v>
      </c>
      <c r="I3286" s="22"/>
      <c r="J3286" s="287"/>
      <c r="K3286" s="22"/>
      <c r="L3286" s="22"/>
      <c r="M3286" s="22"/>
      <c r="N3286" s="22"/>
      <c r="O3286" s="22"/>
      <c r="P3286" s="22"/>
      <c r="Q3286" s="22"/>
    </row>
    <row r="3287" spans="1:17" x14ac:dyDescent="0.2">
      <c r="A3287" s="269">
        <v>40165</v>
      </c>
      <c r="B3287" s="279">
        <f t="shared" si="53"/>
        <v>40166</v>
      </c>
      <c r="C3287" s="258">
        <v>5.8692612044817931</v>
      </c>
      <c r="D3287" s="271"/>
      <c r="E3287" s="258">
        <v>5.3894736842105262</v>
      </c>
      <c r="F3287" s="271"/>
      <c r="G3287" s="258">
        <v>5.2413175348478314</v>
      </c>
      <c r="I3287" s="22"/>
      <c r="J3287" s="287"/>
      <c r="K3287" s="22"/>
      <c r="L3287" s="22"/>
      <c r="M3287" s="22"/>
      <c r="N3287" s="22"/>
      <c r="O3287" s="22"/>
      <c r="P3287" s="22"/>
      <c r="Q3287" s="22"/>
    </row>
    <row r="3288" spans="1:17" x14ac:dyDescent="0.2">
      <c r="A3288" s="269">
        <v>40166</v>
      </c>
      <c r="B3288" s="279">
        <f t="shared" si="53"/>
        <v>40167</v>
      </c>
      <c r="C3288" s="258">
        <v>5.8692612044817931</v>
      </c>
      <c r="D3288" s="271"/>
      <c r="E3288" s="258">
        <v>5.3894736842105262</v>
      </c>
      <c r="F3288" s="271"/>
      <c r="G3288" s="258">
        <v>5.2413175348478314</v>
      </c>
      <c r="I3288" s="22"/>
      <c r="J3288" s="287"/>
      <c r="K3288" s="22"/>
      <c r="L3288" s="22"/>
      <c r="M3288" s="22"/>
      <c r="N3288" s="22"/>
      <c r="O3288" s="22"/>
      <c r="P3288" s="22"/>
      <c r="Q3288" s="22"/>
    </row>
    <row r="3289" spans="1:17" x14ac:dyDescent="0.2">
      <c r="A3289" s="269">
        <v>40167</v>
      </c>
      <c r="B3289" s="279">
        <f t="shared" si="53"/>
        <v>40168</v>
      </c>
      <c r="C3289" s="258">
        <v>5.8692612044817931</v>
      </c>
      <c r="D3289" s="271"/>
      <c r="E3289" s="258">
        <v>5.3894736842105262</v>
      </c>
      <c r="F3289" s="271"/>
      <c r="G3289" s="258">
        <v>5.2413175348478314</v>
      </c>
      <c r="I3289" s="22"/>
      <c r="J3289" s="287"/>
      <c r="K3289" s="22"/>
      <c r="L3289" s="22"/>
      <c r="M3289" s="22"/>
      <c r="N3289" s="22"/>
      <c r="O3289" s="22"/>
      <c r="P3289" s="22"/>
      <c r="Q3289" s="22"/>
    </row>
    <row r="3290" spans="1:17" x14ac:dyDescent="0.2">
      <c r="A3290" s="269">
        <v>40168</v>
      </c>
      <c r="B3290" s="279">
        <f t="shared" si="53"/>
        <v>40169</v>
      </c>
      <c r="C3290" s="258">
        <v>5.7937391304347825</v>
      </c>
      <c r="D3290" s="271"/>
      <c r="E3290" s="258">
        <v>5.42</v>
      </c>
      <c r="F3290" s="271"/>
      <c r="G3290" s="258">
        <v>5.1348396439008663</v>
      </c>
      <c r="I3290" s="22"/>
      <c r="J3290" s="287"/>
      <c r="K3290" s="22"/>
      <c r="L3290" s="22"/>
      <c r="M3290" s="22"/>
      <c r="N3290" s="22"/>
      <c r="O3290" s="22"/>
      <c r="P3290" s="22"/>
      <c r="Q3290" s="22"/>
    </row>
    <row r="3291" spans="1:17" x14ac:dyDescent="0.2">
      <c r="A3291" s="269">
        <v>40169</v>
      </c>
      <c r="B3291" s="279">
        <f t="shared" ref="B3291:B3354" si="54">A3291+1</f>
        <v>40170</v>
      </c>
      <c r="C3291" s="258">
        <v>5.5513830532212882</v>
      </c>
      <c r="D3291" s="271"/>
      <c r="E3291" s="258">
        <v>5.2809815950920242</v>
      </c>
      <c r="F3291" s="271"/>
      <c r="G3291" s="258">
        <v>5.086289727097971</v>
      </c>
      <c r="I3291" s="22">
        <v>5.49</v>
      </c>
      <c r="J3291" s="287"/>
      <c r="K3291" s="22"/>
      <c r="L3291" s="22"/>
      <c r="M3291" s="22">
        <v>5.48</v>
      </c>
      <c r="N3291" s="22"/>
      <c r="O3291" s="22">
        <v>5.37</v>
      </c>
      <c r="P3291" s="22"/>
      <c r="Q3291" s="22">
        <v>6.03</v>
      </c>
    </row>
    <row r="3292" spans="1:17" x14ac:dyDescent="0.2">
      <c r="A3292" s="269">
        <v>40170</v>
      </c>
      <c r="B3292" s="279">
        <f t="shared" si="54"/>
        <v>40171</v>
      </c>
      <c r="C3292" s="258">
        <v>5.5477459618208513</v>
      </c>
      <c r="D3292" s="271"/>
      <c r="E3292" s="258">
        <v>5.2914670658682637</v>
      </c>
      <c r="F3292" s="271"/>
      <c r="G3292" s="258">
        <v>5.1587057595949064</v>
      </c>
      <c r="I3292" s="22">
        <v>5.49</v>
      </c>
      <c r="J3292" s="287"/>
      <c r="K3292" s="22"/>
      <c r="L3292" s="22"/>
      <c r="M3292" s="22">
        <v>5.46</v>
      </c>
      <c r="N3292" s="22"/>
      <c r="O3292" s="22">
        <v>5.45</v>
      </c>
      <c r="P3292" s="22"/>
      <c r="Q3292" s="22">
        <v>5.8</v>
      </c>
    </row>
    <row r="3293" spans="1:17" x14ac:dyDescent="0.2">
      <c r="A3293" s="269">
        <v>40171</v>
      </c>
      <c r="B3293" s="279">
        <f t="shared" si="54"/>
        <v>40172</v>
      </c>
      <c r="C3293" s="258">
        <v>5.7443853530950308</v>
      </c>
      <c r="D3293" s="271"/>
      <c r="E3293" s="258">
        <v>5.4790909090909095</v>
      </c>
      <c r="F3293" s="271"/>
      <c r="G3293" s="258">
        <v>5.2721050176676032</v>
      </c>
      <c r="I3293" s="22">
        <v>5.7</v>
      </c>
      <c r="J3293" s="287"/>
      <c r="K3293" s="22"/>
      <c r="L3293" s="22"/>
      <c r="M3293" s="22">
        <v>5.66</v>
      </c>
      <c r="N3293" s="22"/>
      <c r="O3293" s="22">
        <v>5.68</v>
      </c>
      <c r="P3293" s="22"/>
      <c r="Q3293" s="22">
        <v>6.2</v>
      </c>
    </row>
    <row r="3294" spans="1:17" x14ac:dyDescent="0.2">
      <c r="A3294" s="269">
        <v>40172</v>
      </c>
      <c r="B3294" s="279">
        <f t="shared" si="54"/>
        <v>40173</v>
      </c>
      <c r="C3294" s="258">
        <v>5.7443853530950308</v>
      </c>
      <c r="D3294" s="271"/>
      <c r="E3294" s="258">
        <v>5.4790909090909095</v>
      </c>
      <c r="F3294" s="271"/>
      <c r="G3294" s="258">
        <v>5.2721050176676032</v>
      </c>
      <c r="I3294" s="22">
        <v>5.7</v>
      </c>
      <c r="J3294" s="287"/>
      <c r="K3294" s="22"/>
      <c r="L3294" s="22"/>
      <c r="M3294" s="22">
        <v>5.66</v>
      </c>
      <c r="N3294" s="22"/>
      <c r="O3294" s="22">
        <v>5.68</v>
      </c>
      <c r="P3294" s="22"/>
      <c r="Q3294" s="22">
        <v>6.2</v>
      </c>
    </row>
    <row r="3295" spans="1:17" x14ac:dyDescent="0.2">
      <c r="A3295" s="269">
        <v>40173</v>
      </c>
      <c r="B3295" s="279">
        <f t="shared" si="54"/>
        <v>40174</v>
      </c>
      <c r="C3295" s="258">
        <v>5.7443853530950308</v>
      </c>
      <c r="D3295" s="271"/>
      <c r="E3295" s="258">
        <v>5.4790909090909095</v>
      </c>
      <c r="F3295" s="271"/>
      <c r="G3295" s="258">
        <v>5.2721050176676032</v>
      </c>
      <c r="I3295" s="22">
        <v>5.7</v>
      </c>
      <c r="J3295" s="287"/>
      <c r="K3295" s="22"/>
      <c r="L3295" s="22"/>
      <c r="M3295" s="22">
        <v>5.66</v>
      </c>
      <c r="N3295" s="22"/>
      <c r="O3295" s="22">
        <v>5.68</v>
      </c>
      <c r="P3295" s="22"/>
      <c r="Q3295" s="22">
        <v>6.2</v>
      </c>
    </row>
    <row r="3296" spans="1:17" x14ac:dyDescent="0.2">
      <c r="A3296" s="269">
        <v>40174</v>
      </c>
      <c r="B3296" s="279">
        <f t="shared" si="54"/>
        <v>40175</v>
      </c>
      <c r="C3296" s="258">
        <v>5.7443853530950308</v>
      </c>
      <c r="D3296" s="271"/>
      <c r="E3296" s="258">
        <v>5.4790909090909095</v>
      </c>
      <c r="F3296" s="271"/>
      <c r="G3296" s="258">
        <v>5.2721050176676032</v>
      </c>
      <c r="I3296" s="22">
        <v>5.7</v>
      </c>
      <c r="J3296" s="287"/>
      <c r="K3296" s="22"/>
      <c r="L3296" s="22"/>
      <c r="M3296" s="22">
        <v>5.66</v>
      </c>
      <c r="N3296" s="22"/>
      <c r="O3296" s="22">
        <v>5.68</v>
      </c>
      <c r="P3296" s="22"/>
      <c r="Q3296" s="22">
        <v>6.2</v>
      </c>
    </row>
    <row r="3297" spans="1:17" x14ac:dyDescent="0.2">
      <c r="A3297" s="269">
        <v>40175</v>
      </c>
      <c r="B3297" s="279">
        <f t="shared" si="54"/>
        <v>40176</v>
      </c>
      <c r="C3297" s="258">
        <v>5.9116032712057818</v>
      </c>
      <c r="D3297" s="271"/>
      <c r="E3297" s="258">
        <v>5.6755609756097565</v>
      </c>
      <c r="F3297" s="271"/>
      <c r="G3297" s="258">
        <v>5.4374610033251329</v>
      </c>
      <c r="I3297" s="22">
        <v>5.84</v>
      </c>
      <c r="J3297" s="287"/>
      <c r="K3297" s="22"/>
      <c r="L3297" s="22"/>
      <c r="M3297" s="22">
        <v>5.9</v>
      </c>
      <c r="N3297" s="22"/>
      <c r="O3297" s="22">
        <v>5.87</v>
      </c>
      <c r="P3297" s="22"/>
      <c r="Q3297" s="22">
        <v>6.4</v>
      </c>
    </row>
    <row r="3298" spans="1:17" x14ac:dyDescent="0.2">
      <c r="A3298" s="269">
        <v>40176</v>
      </c>
      <c r="B3298" s="279">
        <f t="shared" si="54"/>
        <v>40177</v>
      </c>
      <c r="C3298" s="258">
        <v>6.0184242733299333</v>
      </c>
      <c r="D3298" s="271"/>
      <c r="E3298" s="258">
        <v>5.7557142857142853</v>
      </c>
      <c r="F3298" s="271"/>
      <c r="G3298" s="258">
        <v>5.4462156470351735</v>
      </c>
      <c r="I3298" s="22">
        <v>5.97</v>
      </c>
      <c r="J3298" s="287"/>
      <c r="K3298" s="22"/>
      <c r="L3298" s="22"/>
      <c r="M3298" s="22">
        <v>5.95</v>
      </c>
      <c r="N3298" s="22"/>
      <c r="O3298" s="22">
        <v>5.88</v>
      </c>
      <c r="P3298" s="22"/>
      <c r="Q3298" s="22">
        <v>6.27</v>
      </c>
    </row>
    <row r="3299" spans="1:17" x14ac:dyDescent="0.2">
      <c r="A3299" s="269">
        <v>40177</v>
      </c>
      <c r="B3299" s="279">
        <f t="shared" si="54"/>
        <v>40178</v>
      </c>
      <c r="C3299" s="258">
        <v>5.7549694189602443</v>
      </c>
      <c r="D3299" s="271"/>
      <c r="E3299" s="258">
        <v>5.51</v>
      </c>
      <c r="F3299" s="271"/>
      <c r="G3299" s="258">
        <v>5.3368550478778278</v>
      </c>
      <c r="I3299" s="22">
        <v>5.72</v>
      </c>
      <c r="J3299" s="287"/>
      <c r="K3299" s="22"/>
      <c r="L3299" s="22"/>
      <c r="M3299" s="22">
        <v>5.64</v>
      </c>
      <c r="N3299" s="22"/>
      <c r="O3299" s="22">
        <v>5.7138999999999998</v>
      </c>
      <c r="P3299" s="22"/>
      <c r="Q3299" s="22">
        <v>5.99</v>
      </c>
    </row>
    <row r="3300" spans="1:17" s="263" customFormat="1" x14ac:dyDescent="0.2">
      <c r="A3300" s="280">
        <v>40178</v>
      </c>
      <c r="B3300" s="272">
        <f t="shared" si="54"/>
        <v>40179</v>
      </c>
      <c r="C3300" s="260">
        <v>5.8331100867678956</v>
      </c>
      <c r="D3300" s="273"/>
      <c r="E3300" s="260">
        <v>5.419209039548023</v>
      </c>
      <c r="F3300" s="273"/>
      <c r="G3300" s="260">
        <v>5.2412825054508962</v>
      </c>
      <c r="H3300" s="223"/>
      <c r="I3300" s="262">
        <v>5.74</v>
      </c>
      <c r="J3300" s="266"/>
      <c r="K3300" s="262"/>
      <c r="L3300" s="262"/>
      <c r="M3300" s="262">
        <v>5.57</v>
      </c>
      <c r="N3300" s="262"/>
      <c r="O3300" s="262">
        <v>5.7069000000000001</v>
      </c>
      <c r="P3300" s="262"/>
      <c r="Q3300" s="262">
        <v>6.34</v>
      </c>
    </row>
    <row r="3301" spans="1:17" x14ac:dyDescent="0.2">
      <c r="A3301" s="269">
        <v>40179</v>
      </c>
      <c r="B3301" s="279">
        <f t="shared" si="54"/>
        <v>40180</v>
      </c>
      <c r="C3301" s="258">
        <v>5.8331100867678956</v>
      </c>
      <c r="D3301" s="271"/>
      <c r="E3301" s="258">
        <v>5.419209039548023</v>
      </c>
      <c r="F3301" s="271"/>
      <c r="G3301" s="258">
        <v>5.2412825054508962</v>
      </c>
      <c r="I3301" s="22">
        <v>5.74</v>
      </c>
      <c r="J3301" s="287"/>
      <c r="K3301" s="22"/>
      <c r="L3301" s="22"/>
      <c r="M3301" s="22">
        <v>5.57</v>
      </c>
      <c r="N3301" s="22"/>
      <c r="O3301" s="22">
        <v>5.7069000000000001</v>
      </c>
      <c r="P3301" s="22"/>
      <c r="Q3301" s="22">
        <v>6.34</v>
      </c>
    </row>
    <row r="3302" spans="1:17" x14ac:dyDescent="0.2">
      <c r="A3302" s="269">
        <v>40180</v>
      </c>
      <c r="B3302" s="279">
        <f t="shared" si="54"/>
        <v>40181</v>
      </c>
      <c r="C3302" s="258">
        <v>5.8331100867678956</v>
      </c>
      <c r="D3302" s="271"/>
      <c r="E3302" s="258">
        <v>5.419209039548023</v>
      </c>
      <c r="F3302" s="271"/>
      <c r="G3302" s="258">
        <v>5.2412825054508962</v>
      </c>
      <c r="I3302" s="22">
        <v>5.74</v>
      </c>
      <c r="J3302" s="287"/>
      <c r="K3302" s="22"/>
      <c r="L3302" s="22"/>
      <c r="M3302" s="22">
        <v>5.57</v>
      </c>
      <c r="N3302" s="22"/>
      <c r="O3302" s="22">
        <v>5.7069000000000001</v>
      </c>
      <c r="P3302" s="22"/>
      <c r="Q3302" s="22">
        <v>6.34</v>
      </c>
    </row>
    <row r="3303" spans="1:17" x14ac:dyDescent="0.2">
      <c r="A3303" s="269">
        <v>40181</v>
      </c>
      <c r="B3303" s="279">
        <f t="shared" si="54"/>
        <v>40182</v>
      </c>
      <c r="C3303" s="258">
        <v>5.8331100867678956</v>
      </c>
      <c r="D3303" s="271"/>
      <c r="E3303" s="258">
        <v>5.419209039548023</v>
      </c>
      <c r="F3303" s="271"/>
      <c r="G3303" s="258">
        <v>5.2412825054508962</v>
      </c>
      <c r="I3303" s="22">
        <v>5.74</v>
      </c>
      <c r="J3303" s="287"/>
      <c r="K3303" s="22"/>
      <c r="L3303" s="22"/>
      <c r="M3303" s="22">
        <v>5.57</v>
      </c>
      <c r="N3303" s="22"/>
      <c r="O3303" s="22">
        <v>5.7069000000000001</v>
      </c>
      <c r="P3303" s="22"/>
      <c r="Q3303" s="22">
        <v>6.34</v>
      </c>
    </row>
    <row r="3304" spans="1:17" x14ac:dyDescent="0.2">
      <c r="A3304" s="274">
        <v>40182</v>
      </c>
      <c r="B3304" s="279">
        <f t="shared" si="54"/>
        <v>40183</v>
      </c>
      <c r="C3304" s="258">
        <v>6.07499213836478</v>
      </c>
      <c r="D3304" s="258"/>
      <c r="E3304" s="258">
        <v>5.7009999999999996</v>
      </c>
      <c r="F3304" s="258"/>
      <c r="G3304" s="258">
        <v>5.3678272368471642</v>
      </c>
      <c r="H3304" s="258"/>
      <c r="I3304" s="258"/>
      <c r="J3304" s="773"/>
      <c r="K3304" s="258"/>
      <c r="L3304" s="258"/>
      <c r="M3304" s="258"/>
      <c r="N3304" s="258"/>
      <c r="O3304" s="258"/>
      <c r="P3304" s="258"/>
      <c r="Q3304" s="258"/>
    </row>
    <row r="3305" spans="1:17" x14ac:dyDescent="0.2">
      <c r="A3305" s="274">
        <v>40183</v>
      </c>
      <c r="B3305" s="279">
        <f t="shared" si="54"/>
        <v>40184</v>
      </c>
      <c r="C3305" s="258">
        <v>6.1607458485786655</v>
      </c>
      <c r="D3305" s="258"/>
      <c r="E3305" s="258">
        <v>5.5898507462686569</v>
      </c>
      <c r="F3305" s="258"/>
      <c r="G3305" s="258">
        <v>5.2414588440710022</v>
      </c>
      <c r="H3305" s="258"/>
      <c r="I3305" s="258"/>
      <c r="J3305" s="773"/>
      <c r="K3305" s="258"/>
      <c r="L3305" s="258"/>
      <c r="M3305" s="258"/>
      <c r="N3305" s="258"/>
      <c r="O3305" s="258"/>
      <c r="P3305" s="258"/>
      <c r="Q3305" s="258"/>
    </row>
    <row r="3306" spans="1:17" x14ac:dyDescent="0.2">
      <c r="A3306" s="274">
        <v>40184</v>
      </c>
      <c r="B3306" s="279">
        <f t="shared" si="54"/>
        <v>40185</v>
      </c>
      <c r="C3306" s="258">
        <v>6.424514606078489</v>
      </c>
      <c r="D3306" s="258"/>
      <c r="E3306" s="258">
        <v>5.6869747899159666</v>
      </c>
      <c r="F3306" s="258"/>
      <c r="G3306" s="258">
        <v>5.2724551882402126</v>
      </c>
      <c r="H3306" s="258"/>
      <c r="I3306" s="258"/>
      <c r="J3306" s="773"/>
      <c r="K3306" s="258"/>
      <c r="L3306" s="258"/>
      <c r="M3306" s="258"/>
      <c r="N3306" s="258"/>
      <c r="O3306" s="258"/>
      <c r="P3306" s="258"/>
      <c r="Q3306" s="258"/>
    </row>
    <row r="3307" spans="1:17" x14ac:dyDescent="0.2">
      <c r="A3307" s="274">
        <v>40185</v>
      </c>
      <c r="B3307" s="279">
        <f t="shared" si="54"/>
        <v>40186</v>
      </c>
      <c r="C3307" s="258">
        <v>7.4796553808948003</v>
      </c>
      <c r="D3307" s="258"/>
      <c r="E3307" s="258">
        <v>6.1339560439560437</v>
      </c>
      <c r="F3307" s="258"/>
      <c r="G3307" s="258">
        <v>5.3570846800332541</v>
      </c>
      <c r="H3307" s="258"/>
      <c r="I3307" s="258"/>
      <c r="J3307" s="773"/>
      <c r="K3307" s="258"/>
      <c r="L3307" s="258"/>
      <c r="M3307" s="258"/>
      <c r="N3307" s="258"/>
      <c r="O3307" s="258"/>
      <c r="P3307" s="258"/>
      <c r="Q3307" s="258"/>
    </row>
    <row r="3308" spans="1:17" x14ac:dyDescent="0.2">
      <c r="A3308" s="274">
        <v>40186</v>
      </c>
      <c r="B3308" s="279">
        <f t="shared" si="54"/>
        <v>40187</v>
      </c>
      <c r="C3308" s="258">
        <v>6.4760864163445611</v>
      </c>
      <c r="D3308" s="258"/>
      <c r="E3308" s="258">
        <v>5.4029835577955874</v>
      </c>
      <c r="F3308" s="258"/>
      <c r="G3308" s="258">
        <v>5.1372718769543582</v>
      </c>
      <c r="H3308" s="258"/>
      <c r="I3308" s="258"/>
      <c r="J3308" s="773"/>
      <c r="K3308" s="258"/>
      <c r="L3308" s="258"/>
      <c r="M3308" s="258"/>
      <c r="N3308" s="258"/>
      <c r="O3308" s="258"/>
      <c r="P3308" s="258"/>
      <c r="Q3308" s="258"/>
    </row>
    <row r="3309" spans="1:17" x14ac:dyDescent="0.2">
      <c r="A3309" s="274">
        <v>40187</v>
      </c>
      <c r="B3309" s="279">
        <f t="shared" si="54"/>
        <v>40188</v>
      </c>
      <c r="C3309" s="258">
        <v>6.4760864163445611</v>
      </c>
      <c r="D3309" s="258"/>
      <c r="E3309" s="258">
        <v>5.4029835577955874</v>
      </c>
      <c r="F3309" s="258"/>
      <c r="G3309" s="258">
        <v>5.1372718769543582</v>
      </c>
      <c r="H3309" s="258"/>
      <c r="I3309" s="258"/>
      <c r="J3309" s="773"/>
      <c r="K3309" s="258"/>
      <c r="L3309" s="258"/>
      <c r="M3309" s="258"/>
      <c r="N3309" s="258"/>
      <c r="O3309" s="258"/>
      <c r="P3309" s="258"/>
      <c r="Q3309" s="258"/>
    </row>
    <row r="3310" spans="1:17" x14ac:dyDescent="0.2">
      <c r="A3310" s="274">
        <v>40188</v>
      </c>
      <c r="B3310" s="279">
        <f t="shared" si="54"/>
        <v>40189</v>
      </c>
      <c r="C3310" s="258">
        <v>6.4760864163445611</v>
      </c>
      <c r="D3310" s="258"/>
      <c r="E3310" s="258">
        <v>5.4029835577955874</v>
      </c>
      <c r="F3310" s="258"/>
      <c r="G3310" s="258">
        <v>5.1372718769543582</v>
      </c>
      <c r="H3310" s="258"/>
      <c r="I3310" s="258"/>
      <c r="J3310" s="773"/>
      <c r="K3310" s="258"/>
      <c r="L3310" s="258"/>
      <c r="M3310" s="258"/>
      <c r="N3310" s="258"/>
      <c r="O3310" s="258"/>
      <c r="P3310" s="258"/>
      <c r="Q3310" s="258"/>
    </row>
    <row r="3311" spans="1:17" x14ac:dyDescent="0.2">
      <c r="A3311" s="274">
        <v>40189</v>
      </c>
      <c r="B3311" s="279">
        <f t="shared" si="54"/>
        <v>40190</v>
      </c>
      <c r="C3311" s="258">
        <v>5.7647909116253135</v>
      </c>
      <c r="D3311" s="258"/>
      <c r="E3311" s="258">
        <v>5.2005405405405405</v>
      </c>
      <c r="F3311" s="258"/>
      <c r="G3311" s="258">
        <v>4.9357331578498753</v>
      </c>
      <c r="H3311" s="258"/>
      <c r="I3311" s="258"/>
      <c r="J3311" s="773"/>
      <c r="K3311" s="258"/>
      <c r="L3311" s="258"/>
      <c r="M3311" s="258"/>
      <c r="N3311" s="258"/>
      <c r="O3311" s="258"/>
      <c r="P3311" s="258"/>
      <c r="Q3311" s="258"/>
    </row>
    <row r="3312" spans="1:17" x14ac:dyDescent="0.2">
      <c r="A3312" s="274">
        <v>40190</v>
      </c>
      <c r="B3312" s="279">
        <f t="shared" si="54"/>
        <v>40191</v>
      </c>
      <c r="C3312" s="258">
        <v>5.5630623856939643</v>
      </c>
      <c r="D3312" s="258"/>
      <c r="E3312" s="258">
        <v>5.2172727272727268</v>
      </c>
      <c r="F3312" s="258"/>
      <c r="G3312" s="258">
        <v>4.992407035457787</v>
      </c>
      <c r="H3312" s="258"/>
      <c r="I3312" s="258"/>
      <c r="J3312" s="773"/>
      <c r="K3312" s="258"/>
      <c r="L3312" s="258"/>
      <c r="M3312" s="258"/>
      <c r="N3312" s="258"/>
      <c r="O3312" s="258"/>
      <c r="P3312" s="258"/>
      <c r="Q3312" s="258"/>
    </row>
    <row r="3313" spans="1:17" x14ac:dyDescent="0.2">
      <c r="A3313" s="274">
        <v>40191</v>
      </c>
      <c r="B3313" s="279">
        <f t="shared" si="54"/>
        <v>40192</v>
      </c>
      <c r="C3313" s="258">
        <v>5.6054188996070025</v>
      </c>
      <c r="D3313" s="258"/>
      <c r="E3313" s="258">
        <v>5.1196194029850748</v>
      </c>
      <c r="F3313" s="258"/>
      <c r="G3313" s="258">
        <v>4.9660076957829276</v>
      </c>
      <c r="H3313" s="258"/>
      <c r="I3313" s="258"/>
      <c r="J3313" s="773"/>
      <c r="K3313" s="258"/>
      <c r="L3313" s="258"/>
      <c r="M3313" s="258"/>
      <c r="N3313" s="258"/>
      <c r="O3313" s="258"/>
      <c r="P3313" s="258"/>
      <c r="Q3313" s="258"/>
    </row>
    <row r="3314" spans="1:17" x14ac:dyDescent="0.2">
      <c r="A3314" s="274">
        <v>40192</v>
      </c>
      <c r="B3314" s="279">
        <f t="shared" si="54"/>
        <v>40193</v>
      </c>
      <c r="C3314" s="258">
        <v>5.7662775697045356</v>
      </c>
      <c r="D3314" s="258"/>
      <c r="E3314" s="258">
        <v>5.1749999999999998</v>
      </c>
      <c r="F3314" s="258"/>
      <c r="G3314" s="258">
        <v>5.1650782183392048</v>
      </c>
      <c r="H3314" s="258"/>
      <c r="I3314" s="258"/>
      <c r="J3314" s="773"/>
      <c r="K3314" s="258"/>
      <c r="L3314" s="258"/>
      <c r="M3314" s="258"/>
      <c r="N3314" s="258"/>
      <c r="O3314" s="258"/>
      <c r="P3314" s="258"/>
      <c r="Q3314" s="258"/>
    </row>
    <row r="3315" spans="1:17" x14ac:dyDescent="0.2">
      <c r="A3315" s="274">
        <v>40193</v>
      </c>
      <c r="B3315" s="279">
        <f t="shared" si="54"/>
        <v>40194</v>
      </c>
      <c r="C3315" s="258">
        <v>5.679459308807135</v>
      </c>
      <c r="D3315" s="258"/>
      <c r="E3315" s="258">
        <v>5.1717699115044251</v>
      </c>
      <c r="F3315" s="258"/>
      <c r="G3315" s="258">
        <v>5.0921224594634236</v>
      </c>
      <c r="H3315" s="258"/>
      <c r="I3315" s="258"/>
      <c r="J3315" s="773"/>
      <c r="K3315" s="258"/>
      <c r="L3315" s="258"/>
      <c r="M3315" s="258"/>
      <c r="N3315" s="258"/>
      <c r="O3315" s="258"/>
      <c r="P3315" s="258"/>
      <c r="Q3315" s="258"/>
    </row>
    <row r="3316" spans="1:17" x14ac:dyDescent="0.2">
      <c r="A3316" s="274">
        <v>40194</v>
      </c>
      <c r="B3316" s="279">
        <f t="shared" si="54"/>
        <v>40195</v>
      </c>
      <c r="C3316" s="258">
        <v>5.679459308807135</v>
      </c>
      <c r="D3316" s="258"/>
      <c r="E3316" s="258">
        <v>5.1717699115044251</v>
      </c>
      <c r="F3316" s="258"/>
      <c r="G3316" s="258">
        <v>5.0921224594634236</v>
      </c>
      <c r="H3316" s="258"/>
      <c r="I3316" s="258"/>
      <c r="J3316" s="773"/>
      <c r="K3316" s="258"/>
      <c r="L3316" s="258"/>
      <c r="M3316" s="258"/>
      <c r="N3316" s="258"/>
      <c r="O3316" s="258"/>
      <c r="P3316" s="258"/>
      <c r="Q3316" s="258"/>
    </row>
    <row r="3317" spans="1:17" x14ac:dyDescent="0.2">
      <c r="A3317" s="274">
        <v>40195</v>
      </c>
      <c r="B3317" s="279">
        <f t="shared" si="54"/>
        <v>40196</v>
      </c>
      <c r="C3317" s="258">
        <v>5.679459308807135</v>
      </c>
      <c r="D3317" s="258"/>
      <c r="E3317" s="258">
        <v>5.1717699115044251</v>
      </c>
      <c r="F3317" s="258"/>
      <c r="G3317" s="258">
        <v>5.0921224594634236</v>
      </c>
      <c r="H3317" s="258"/>
      <c r="I3317" s="258"/>
      <c r="J3317" s="773"/>
      <c r="K3317" s="258"/>
      <c r="L3317" s="258"/>
      <c r="M3317" s="258"/>
      <c r="N3317" s="258"/>
      <c r="O3317" s="258"/>
      <c r="P3317" s="258"/>
      <c r="Q3317" s="258"/>
    </row>
    <row r="3318" spans="1:17" x14ac:dyDescent="0.2">
      <c r="A3318" s="274">
        <v>40196</v>
      </c>
      <c r="B3318" s="279">
        <f t="shared" si="54"/>
        <v>40197</v>
      </c>
      <c r="C3318" s="258">
        <v>5.679459308807135</v>
      </c>
      <c r="D3318" s="258"/>
      <c r="E3318" s="258">
        <v>5.1717699115044251</v>
      </c>
      <c r="F3318" s="258"/>
      <c r="G3318" s="258">
        <v>5.0921224594634236</v>
      </c>
      <c r="H3318" s="258"/>
      <c r="I3318" s="258"/>
      <c r="J3318" s="773"/>
      <c r="K3318" s="258"/>
      <c r="L3318" s="258"/>
      <c r="M3318" s="258"/>
      <c r="N3318" s="258"/>
      <c r="O3318" s="258"/>
      <c r="P3318" s="258"/>
      <c r="Q3318" s="258"/>
    </row>
    <row r="3319" spans="1:17" x14ac:dyDescent="0.2">
      <c r="A3319" s="274">
        <v>40197</v>
      </c>
      <c r="B3319" s="279">
        <f t="shared" si="54"/>
        <v>40198</v>
      </c>
      <c r="C3319" s="258">
        <v>5.5155066079295159</v>
      </c>
      <c r="D3319" s="258"/>
      <c r="E3319" s="258">
        <v>5.1628571428571428</v>
      </c>
      <c r="F3319" s="258"/>
      <c r="G3319" s="258">
        <v>4.9775353971058127</v>
      </c>
      <c r="H3319" s="258"/>
      <c r="I3319" s="258"/>
      <c r="J3319" s="773"/>
      <c r="K3319" s="258"/>
      <c r="L3319" s="258"/>
      <c r="M3319" s="258"/>
      <c r="N3319" s="258"/>
      <c r="O3319" s="258"/>
      <c r="P3319" s="258"/>
      <c r="Q3319" s="258"/>
    </row>
    <row r="3320" spans="1:17" x14ac:dyDescent="0.2">
      <c r="A3320" s="274">
        <v>40198</v>
      </c>
      <c r="B3320" s="279">
        <f t="shared" si="54"/>
        <v>40199</v>
      </c>
      <c r="C3320" s="258">
        <v>5.5442863599839294</v>
      </c>
      <c r="D3320" s="258"/>
      <c r="E3320" s="258">
        <v>5.1556521739130439</v>
      </c>
      <c r="F3320" s="258"/>
      <c r="G3320" s="258">
        <v>4.9871781452525727</v>
      </c>
      <c r="H3320" s="258"/>
      <c r="I3320" s="258"/>
      <c r="J3320" s="773"/>
      <c r="K3320" s="258"/>
      <c r="L3320" s="258"/>
      <c r="M3320" s="258"/>
      <c r="N3320" s="258"/>
      <c r="O3320" s="258"/>
      <c r="P3320" s="258"/>
      <c r="Q3320" s="258"/>
    </row>
    <row r="3321" spans="1:17" x14ac:dyDescent="0.2">
      <c r="A3321" s="274">
        <v>40199</v>
      </c>
      <c r="B3321" s="279">
        <f t="shared" si="54"/>
        <v>40200</v>
      </c>
      <c r="C3321" s="258">
        <v>5.5236234427092477</v>
      </c>
      <c r="D3321" s="258"/>
      <c r="E3321" s="258">
        <v>5.2796428571428571</v>
      </c>
      <c r="F3321" s="258"/>
      <c r="G3321" s="258">
        <v>5.0406137028860343</v>
      </c>
      <c r="H3321" s="258"/>
      <c r="I3321" s="258"/>
      <c r="J3321" s="773"/>
      <c r="K3321" s="258"/>
      <c r="L3321" s="258"/>
      <c r="M3321" s="258"/>
      <c r="N3321" s="258"/>
      <c r="O3321" s="258"/>
      <c r="P3321" s="258"/>
      <c r="Q3321" s="258"/>
    </row>
    <row r="3322" spans="1:17" x14ac:dyDescent="0.2">
      <c r="A3322" s="274">
        <v>40200</v>
      </c>
      <c r="B3322" s="279">
        <f t="shared" si="54"/>
        <v>40201</v>
      </c>
      <c r="C3322" s="258">
        <v>5.6725828387734918</v>
      </c>
      <c r="D3322" s="258"/>
      <c r="E3322" s="258">
        <v>5.3178571428571431</v>
      </c>
      <c r="F3322" s="258"/>
      <c r="G3322" s="258">
        <v>5.1779649476944662</v>
      </c>
      <c r="H3322" s="258"/>
      <c r="I3322" s="258">
        <v>5.63</v>
      </c>
      <c r="J3322" s="773"/>
      <c r="K3322" s="258"/>
      <c r="L3322" s="258"/>
      <c r="M3322" s="258">
        <v>5.51</v>
      </c>
      <c r="N3322" s="258"/>
      <c r="O3322" s="258">
        <v>5.5</v>
      </c>
      <c r="P3322" s="258"/>
      <c r="Q3322" s="258">
        <v>5.84</v>
      </c>
    </row>
    <row r="3323" spans="1:17" x14ac:dyDescent="0.2">
      <c r="A3323" s="274">
        <v>40201</v>
      </c>
      <c r="B3323" s="279">
        <f t="shared" si="54"/>
        <v>40202</v>
      </c>
      <c r="C3323" s="258">
        <v>5.6725828387734918</v>
      </c>
      <c r="D3323" s="258"/>
      <c r="E3323" s="258">
        <v>5.3178571428571431</v>
      </c>
      <c r="F3323" s="258"/>
      <c r="G3323" s="258">
        <v>5.1779649476944662</v>
      </c>
      <c r="H3323" s="258"/>
      <c r="I3323" s="258">
        <v>5.63</v>
      </c>
      <c r="J3323" s="773"/>
      <c r="K3323" s="258"/>
      <c r="L3323" s="258"/>
      <c r="M3323" s="258">
        <v>5.51</v>
      </c>
      <c r="N3323" s="258"/>
      <c r="O3323" s="258">
        <v>5.5</v>
      </c>
      <c r="P3323" s="258"/>
      <c r="Q3323" s="258">
        <v>5.84</v>
      </c>
    </row>
    <row r="3324" spans="1:17" x14ac:dyDescent="0.2">
      <c r="A3324" s="274">
        <v>40202</v>
      </c>
      <c r="B3324" s="279">
        <f t="shared" si="54"/>
        <v>40203</v>
      </c>
      <c r="C3324" s="258">
        <v>5.6725828387734918</v>
      </c>
      <c r="D3324" s="258"/>
      <c r="E3324" s="258">
        <v>5.3178571428571431</v>
      </c>
      <c r="F3324" s="258"/>
      <c r="G3324" s="258">
        <v>5.1779649476944662</v>
      </c>
      <c r="H3324" s="258"/>
      <c r="I3324" s="258">
        <v>5.63</v>
      </c>
      <c r="J3324" s="773"/>
      <c r="K3324" s="258"/>
      <c r="L3324" s="258"/>
      <c r="M3324" s="258">
        <v>5.51</v>
      </c>
      <c r="N3324" s="258"/>
      <c r="O3324" s="258">
        <v>5.5</v>
      </c>
      <c r="P3324" s="258"/>
      <c r="Q3324" s="258">
        <v>5.84</v>
      </c>
    </row>
    <row r="3325" spans="1:17" x14ac:dyDescent="0.2">
      <c r="A3325" s="274">
        <v>40203</v>
      </c>
      <c r="B3325" s="279">
        <f t="shared" si="54"/>
        <v>40204</v>
      </c>
      <c r="C3325" s="258">
        <v>5.7532842328541127</v>
      </c>
      <c r="D3325" s="258"/>
      <c r="E3325" s="258">
        <v>5.4101694915254237</v>
      </c>
      <c r="F3325" s="258"/>
      <c r="G3325" s="258">
        <v>5.2016518019725613</v>
      </c>
      <c r="H3325" s="258"/>
      <c r="I3325" s="258">
        <v>5.7</v>
      </c>
      <c r="J3325" s="773"/>
      <c r="K3325" s="258"/>
      <c r="L3325" s="258"/>
      <c r="M3325" s="258">
        <v>5.61</v>
      </c>
      <c r="N3325" s="258"/>
      <c r="O3325" s="258">
        <v>5.54</v>
      </c>
      <c r="P3325" s="258"/>
      <c r="Q3325" s="258">
        <v>5.92</v>
      </c>
    </row>
    <row r="3326" spans="1:17" x14ac:dyDescent="0.2">
      <c r="A3326" s="274">
        <v>40204</v>
      </c>
      <c r="B3326" s="279">
        <f t="shared" si="54"/>
        <v>40205</v>
      </c>
      <c r="C3326" s="258">
        <v>5.610601926753934</v>
      </c>
      <c r="D3326" s="258"/>
      <c r="E3326" s="258">
        <v>5.4007919862901907</v>
      </c>
      <c r="F3326" s="258"/>
      <c r="G3326" s="258">
        <v>5.0647709875007392</v>
      </c>
      <c r="H3326" s="258"/>
      <c r="I3326" s="258">
        <v>5.52</v>
      </c>
      <c r="J3326" s="773"/>
      <c r="K3326" s="258"/>
      <c r="L3326" s="258"/>
      <c r="M3326" s="258">
        <v>5.49</v>
      </c>
      <c r="N3326" s="258"/>
      <c r="O3326" s="258">
        <v>5.48</v>
      </c>
      <c r="P3326" s="258"/>
      <c r="Q3326" s="258">
        <v>5.76</v>
      </c>
    </row>
    <row r="3327" spans="1:17" x14ac:dyDescent="0.2">
      <c r="A3327" s="274">
        <v>40205</v>
      </c>
      <c r="B3327" s="279">
        <f t="shared" si="54"/>
        <v>40206</v>
      </c>
      <c r="C3327" s="258">
        <v>5.4184607653963663</v>
      </c>
      <c r="D3327" s="258"/>
      <c r="E3327" s="258">
        <v>5.2857142857142856</v>
      </c>
      <c r="F3327" s="258"/>
      <c r="G3327" s="258">
        <v>4.8729481328625539</v>
      </c>
      <c r="H3327" s="258"/>
      <c r="I3327" s="258">
        <v>5.3</v>
      </c>
      <c r="J3327" s="773"/>
      <c r="K3327" s="258"/>
      <c r="L3327" s="258"/>
      <c r="M3327" s="258">
        <v>5.34</v>
      </c>
      <c r="N3327" s="258"/>
      <c r="O3327" s="258">
        <v>5.36</v>
      </c>
      <c r="P3327" s="258"/>
      <c r="Q3327" s="258">
        <v>5.66</v>
      </c>
    </row>
    <row r="3328" spans="1:17" x14ac:dyDescent="0.2">
      <c r="A3328" s="274">
        <v>40206</v>
      </c>
      <c r="B3328" s="279">
        <f t="shared" si="54"/>
        <v>40207</v>
      </c>
      <c r="C3328" s="258">
        <v>5.3571710668686432</v>
      </c>
      <c r="D3328" s="258"/>
      <c r="E3328" s="258">
        <v>5.2481586826347302</v>
      </c>
      <c r="F3328" s="258"/>
      <c r="G3328" s="258">
        <v>4.820214873190257</v>
      </c>
      <c r="H3328" s="258"/>
      <c r="I3328" s="258">
        <v>5.22</v>
      </c>
      <c r="J3328" s="773"/>
      <c r="K3328" s="258"/>
      <c r="L3328" s="258"/>
      <c r="M3328" s="258">
        <v>5.25</v>
      </c>
      <c r="N3328" s="258"/>
      <c r="O3328" s="258">
        <v>5.24</v>
      </c>
      <c r="P3328" s="258"/>
      <c r="Q3328" s="258">
        <v>5.68</v>
      </c>
    </row>
    <row r="3329" spans="1:18" x14ac:dyDescent="0.2">
      <c r="A3329" s="274">
        <v>40207</v>
      </c>
      <c r="B3329" s="279">
        <f t="shared" si="54"/>
        <v>40208</v>
      </c>
      <c r="C3329" s="258">
        <v>5.3571710668686432</v>
      </c>
      <c r="D3329" s="258"/>
      <c r="E3329" s="258">
        <v>5.2481586826347302</v>
      </c>
      <c r="F3329" s="258"/>
      <c r="G3329" s="258">
        <v>4.820214873190257</v>
      </c>
      <c r="H3329" s="258"/>
      <c r="I3329" s="258">
        <v>5.22</v>
      </c>
      <c r="J3329" s="773"/>
      <c r="K3329" s="258"/>
      <c r="L3329" s="258"/>
      <c r="M3329" s="258">
        <v>5.25</v>
      </c>
      <c r="N3329" s="258"/>
      <c r="O3329" s="258">
        <v>5.24</v>
      </c>
      <c r="P3329" s="258"/>
      <c r="Q3329" s="258">
        <v>5.68</v>
      </c>
    </row>
    <row r="3330" spans="1:18" x14ac:dyDescent="0.2">
      <c r="A3330" s="274">
        <v>40208</v>
      </c>
      <c r="B3330" s="279">
        <f t="shared" si="54"/>
        <v>40209</v>
      </c>
      <c r="C3330" s="258">
        <v>5.3571710668686432</v>
      </c>
      <c r="D3330" s="258"/>
      <c r="E3330" s="258">
        <v>5.2481586826347302</v>
      </c>
      <c r="F3330" s="258"/>
      <c r="G3330" s="258">
        <v>4.820214873190257</v>
      </c>
      <c r="H3330" s="258"/>
      <c r="I3330" s="258">
        <v>5.22</v>
      </c>
      <c r="J3330" s="773"/>
      <c r="K3330" s="258"/>
      <c r="L3330" s="258"/>
      <c r="M3330" s="258">
        <v>5.25</v>
      </c>
      <c r="N3330" s="258"/>
      <c r="O3330" s="258">
        <v>5.24</v>
      </c>
      <c r="P3330" s="258"/>
      <c r="Q3330" s="258">
        <v>5.68</v>
      </c>
    </row>
    <row r="3331" spans="1:18" x14ac:dyDescent="0.2">
      <c r="A3331" s="274">
        <v>40209</v>
      </c>
      <c r="B3331" s="272">
        <f t="shared" si="54"/>
        <v>40210</v>
      </c>
      <c r="C3331" s="260">
        <v>5.2540737436812366</v>
      </c>
      <c r="D3331" s="260"/>
      <c r="E3331" s="260">
        <v>5.1083792195355517</v>
      </c>
      <c r="F3331" s="260"/>
      <c r="G3331" s="260">
        <v>4.8003298483405699</v>
      </c>
      <c r="H3331" s="260"/>
      <c r="I3331" s="260">
        <v>5.16</v>
      </c>
      <c r="J3331" s="774"/>
      <c r="K3331" s="260"/>
      <c r="L3331" s="260"/>
      <c r="M3331" s="260">
        <v>5.17</v>
      </c>
      <c r="N3331" s="260"/>
      <c r="O3331" s="260">
        <v>5.13</v>
      </c>
      <c r="P3331" s="260"/>
      <c r="Q3331" s="260">
        <v>5.65</v>
      </c>
    </row>
    <row r="3332" spans="1:18" x14ac:dyDescent="0.2">
      <c r="A3332" s="274">
        <v>40210</v>
      </c>
      <c r="B3332" s="279">
        <f t="shared" si="54"/>
        <v>40211</v>
      </c>
      <c r="C3332" s="258">
        <v>5.2945082866195463</v>
      </c>
      <c r="D3332" s="258"/>
      <c r="E3332" s="258">
        <v>5.1340705170085803</v>
      </c>
      <c r="F3332" s="258"/>
      <c r="G3332" s="258">
        <v>4.8412289641776107</v>
      </c>
      <c r="H3332" s="258"/>
      <c r="I3332" s="258">
        <v>5.22</v>
      </c>
      <c r="J3332" s="773"/>
      <c r="K3332" s="258"/>
      <c r="L3332" s="258"/>
      <c r="M3332" s="258">
        <v>5.23</v>
      </c>
      <c r="N3332" s="258"/>
      <c r="O3332" s="258">
        <v>5.2</v>
      </c>
      <c r="P3332" s="258"/>
      <c r="Q3332" s="258">
        <v>5.65</v>
      </c>
    </row>
    <row r="3333" spans="1:18" x14ac:dyDescent="0.2">
      <c r="A3333" s="274">
        <v>40211</v>
      </c>
      <c r="B3333" s="279">
        <f t="shared" si="54"/>
        <v>40212</v>
      </c>
      <c r="C3333" s="258">
        <v>5.4724287974683543</v>
      </c>
      <c r="D3333" s="258"/>
      <c r="E3333" s="258">
        <v>5.2663958333333332</v>
      </c>
      <c r="F3333" s="258"/>
      <c r="G3333" s="258">
        <v>4.8633226786420316</v>
      </c>
      <c r="H3333" s="258"/>
      <c r="I3333" s="258">
        <v>5.4</v>
      </c>
      <c r="J3333" s="773"/>
      <c r="K3333" s="258"/>
      <c r="L3333" s="258"/>
      <c r="M3333" s="258">
        <v>5.37</v>
      </c>
      <c r="N3333" s="258"/>
      <c r="O3333" s="258">
        <v>5.34</v>
      </c>
      <c r="P3333" s="258"/>
      <c r="Q3333" s="258">
        <v>5.72</v>
      </c>
    </row>
    <row r="3334" spans="1:18" x14ac:dyDescent="0.2">
      <c r="A3334" s="269">
        <v>40212</v>
      </c>
      <c r="B3334" s="279">
        <f t="shared" si="54"/>
        <v>40213</v>
      </c>
      <c r="C3334" s="258">
        <v>5.5059394010294804</v>
      </c>
      <c r="D3334" s="258"/>
      <c r="E3334" s="258">
        <v>5.284395833333333</v>
      </c>
      <c r="F3334" s="258"/>
      <c r="G3334" s="258">
        <v>4.8984500840449288</v>
      </c>
      <c r="H3334" s="258"/>
      <c r="I3334" s="258">
        <v>5.42</v>
      </c>
      <c r="J3334" s="773"/>
      <c r="K3334" s="258"/>
      <c r="L3334" s="258"/>
      <c r="M3334" s="258">
        <v>5.38</v>
      </c>
      <c r="N3334" s="258"/>
      <c r="O3334" s="258">
        <v>5.39</v>
      </c>
      <c r="P3334" s="258"/>
      <c r="Q3334" s="258">
        <v>5.83</v>
      </c>
    </row>
    <row r="3335" spans="1:18" x14ac:dyDescent="0.2">
      <c r="A3335" s="269">
        <v>40213</v>
      </c>
      <c r="B3335" s="279">
        <f t="shared" si="54"/>
        <v>40214</v>
      </c>
      <c r="C3335" s="258">
        <v>5.466304928741093</v>
      </c>
      <c r="D3335" s="271"/>
      <c r="E3335" s="258">
        <v>5.2373118279569892</v>
      </c>
      <c r="F3335" s="271"/>
      <c r="G3335" s="258">
        <v>4.7999110261241142</v>
      </c>
      <c r="H3335" s="245"/>
      <c r="I3335" s="245">
        <v>5.39</v>
      </c>
      <c r="J3335" s="246"/>
      <c r="K3335" s="245"/>
      <c r="L3335" s="245"/>
      <c r="M3335" s="245">
        <v>5.33</v>
      </c>
      <c r="N3335" s="245"/>
      <c r="O3335" s="245">
        <v>5.36</v>
      </c>
      <c r="P3335" s="245"/>
      <c r="Q3335" s="245">
        <v>5.85</v>
      </c>
      <c r="R3335" s="22"/>
    </row>
    <row r="3336" spans="1:18" x14ac:dyDescent="0.2">
      <c r="A3336" s="269">
        <v>40214</v>
      </c>
      <c r="B3336" s="279">
        <f t="shared" si="54"/>
        <v>40215</v>
      </c>
      <c r="C3336" s="258">
        <v>5.6033468986808872</v>
      </c>
      <c r="D3336" s="271"/>
      <c r="E3336" s="258">
        <v>5.3503792569659439</v>
      </c>
      <c r="F3336" s="271"/>
      <c r="G3336" s="258">
        <v>4.9296667942822658</v>
      </c>
      <c r="H3336" s="245"/>
      <c r="I3336" s="245"/>
      <c r="J3336" s="246"/>
      <c r="K3336" s="245"/>
      <c r="L3336" s="245"/>
      <c r="M3336" s="245"/>
      <c r="N3336" s="245"/>
      <c r="O3336" s="245"/>
      <c r="P3336" s="245"/>
      <c r="Q3336" s="245"/>
      <c r="R3336" s="22"/>
    </row>
    <row r="3337" spans="1:18" x14ac:dyDescent="0.2">
      <c r="A3337" s="269">
        <v>40215</v>
      </c>
      <c r="B3337" s="279">
        <f t="shared" si="54"/>
        <v>40216</v>
      </c>
      <c r="C3337" s="258">
        <v>5.6033468986808872</v>
      </c>
      <c r="D3337" s="271"/>
      <c r="E3337" s="258">
        <v>5.3503792569659439</v>
      </c>
      <c r="F3337" s="271"/>
      <c r="G3337" s="258">
        <v>4.9296667942822658</v>
      </c>
      <c r="H3337" s="245"/>
      <c r="I3337" s="245"/>
      <c r="J3337" s="246"/>
      <c r="K3337" s="245"/>
      <c r="L3337" s="245"/>
      <c r="M3337" s="245"/>
      <c r="N3337" s="245"/>
      <c r="O3337" s="245"/>
      <c r="P3337" s="245"/>
      <c r="Q3337" s="245"/>
      <c r="R3337" s="22"/>
    </row>
    <row r="3338" spans="1:18" x14ac:dyDescent="0.2">
      <c r="A3338" s="269">
        <v>40216</v>
      </c>
      <c r="B3338" s="279">
        <f t="shared" si="54"/>
        <v>40217</v>
      </c>
      <c r="C3338" s="258">
        <v>5.6033468986808872</v>
      </c>
      <c r="D3338" s="271"/>
      <c r="E3338" s="258">
        <v>5.3503792569659439</v>
      </c>
      <c r="F3338" s="271"/>
      <c r="G3338" s="258">
        <v>4.9296667942822658</v>
      </c>
      <c r="H3338" s="245"/>
      <c r="I3338" s="245"/>
      <c r="J3338" s="246"/>
      <c r="K3338" s="245"/>
      <c r="L3338" s="245"/>
      <c r="M3338" s="245"/>
      <c r="N3338" s="245"/>
      <c r="O3338" s="245"/>
      <c r="P3338" s="245"/>
      <c r="Q3338" s="245"/>
      <c r="R3338" s="22"/>
    </row>
    <row r="3339" spans="1:18" x14ac:dyDescent="0.2">
      <c r="A3339" s="269">
        <v>40217</v>
      </c>
      <c r="B3339" s="279">
        <f t="shared" si="54"/>
        <v>40218</v>
      </c>
      <c r="C3339" s="258">
        <v>5.7318498603351955</v>
      </c>
      <c r="D3339" s="271"/>
      <c r="E3339" s="258">
        <v>5.5133379501385038</v>
      </c>
      <c r="F3339" s="271"/>
      <c r="G3339" s="258">
        <v>5.0310824445821751</v>
      </c>
      <c r="H3339" s="245"/>
      <c r="I3339" s="245"/>
      <c r="J3339" s="246"/>
      <c r="K3339" s="245"/>
      <c r="L3339" s="245"/>
      <c r="M3339" s="245"/>
      <c r="N3339" s="245"/>
      <c r="O3339" s="245"/>
      <c r="P3339" s="245"/>
      <c r="Q3339" s="245"/>
      <c r="R3339" s="22"/>
    </row>
    <row r="3340" spans="1:18" x14ac:dyDescent="0.2">
      <c r="A3340" s="269">
        <v>40218</v>
      </c>
      <c r="B3340" s="279">
        <f t="shared" si="54"/>
        <v>40219</v>
      </c>
      <c r="C3340" s="258">
        <v>5.5281017801857582</v>
      </c>
      <c r="D3340" s="271"/>
      <c r="E3340" s="258">
        <v>5.2993909767264409</v>
      </c>
      <c r="F3340" s="271"/>
      <c r="G3340" s="258">
        <v>4.8312953493081903</v>
      </c>
      <c r="H3340" s="245"/>
      <c r="I3340" s="245"/>
      <c r="J3340" s="246"/>
      <c r="K3340" s="245"/>
      <c r="L3340" s="245"/>
      <c r="M3340" s="245"/>
      <c r="N3340" s="245"/>
      <c r="O3340" s="245"/>
      <c r="P3340" s="245"/>
      <c r="Q3340" s="245"/>
      <c r="R3340" s="22"/>
    </row>
    <row r="3341" spans="1:18" x14ac:dyDescent="0.2">
      <c r="A3341" s="269">
        <v>40219</v>
      </c>
      <c r="B3341" s="279">
        <f t="shared" si="54"/>
        <v>40220</v>
      </c>
      <c r="C3341" s="258">
        <v>5.4754515778019588</v>
      </c>
      <c r="D3341" s="271"/>
      <c r="E3341" s="258">
        <v>5.2291976351351348</v>
      </c>
      <c r="F3341" s="271"/>
      <c r="G3341" s="258">
        <v>4.8073211880513096</v>
      </c>
      <c r="H3341" s="245"/>
      <c r="I3341" s="245"/>
      <c r="J3341" s="246"/>
      <c r="K3341" s="245"/>
      <c r="L3341" s="245"/>
      <c r="M3341" s="245"/>
      <c r="N3341" s="245"/>
      <c r="O3341" s="245"/>
      <c r="P3341" s="245"/>
      <c r="Q3341" s="245"/>
      <c r="R3341" s="22"/>
    </row>
    <row r="3342" spans="1:18" x14ac:dyDescent="0.2">
      <c r="A3342" s="269">
        <v>40220</v>
      </c>
      <c r="B3342" s="279">
        <f t="shared" si="54"/>
        <v>40221</v>
      </c>
      <c r="C3342" s="258">
        <v>5.5112348339719031</v>
      </c>
      <c r="D3342" s="271"/>
      <c r="E3342" s="258">
        <v>5.246258992805755</v>
      </c>
      <c r="F3342" s="271"/>
      <c r="G3342" s="258">
        <v>4.7923903881303564</v>
      </c>
      <c r="H3342" s="245"/>
      <c r="I3342" s="245"/>
      <c r="J3342" s="246"/>
      <c r="K3342" s="245"/>
      <c r="L3342" s="245"/>
      <c r="M3342" s="245"/>
      <c r="N3342" s="245"/>
      <c r="O3342" s="245"/>
      <c r="P3342" s="245"/>
      <c r="Q3342" s="245"/>
      <c r="R3342" s="22"/>
    </row>
    <row r="3343" spans="1:18" x14ac:dyDescent="0.2">
      <c r="A3343" s="269">
        <v>40221</v>
      </c>
      <c r="B3343" s="279">
        <f t="shared" si="54"/>
        <v>40222</v>
      </c>
      <c r="C3343" s="258">
        <v>5.4783563478977744</v>
      </c>
      <c r="D3343" s="271"/>
      <c r="E3343" s="258">
        <v>5.202062780269058</v>
      </c>
      <c r="F3343" s="271"/>
      <c r="G3343" s="258">
        <v>4.7871815378351368</v>
      </c>
      <c r="H3343" s="245"/>
      <c r="I3343" s="245"/>
      <c r="J3343" s="246"/>
      <c r="K3343" s="245"/>
      <c r="L3343" s="245"/>
      <c r="M3343" s="245"/>
      <c r="N3343" s="245"/>
      <c r="O3343" s="245"/>
      <c r="P3343" s="245"/>
      <c r="Q3343" s="245"/>
      <c r="R3343" s="22"/>
    </row>
    <row r="3344" spans="1:18" x14ac:dyDescent="0.2">
      <c r="A3344" s="269">
        <v>40222</v>
      </c>
      <c r="B3344" s="279">
        <f t="shared" si="54"/>
        <v>40223</v>
      </c>
      <c r="C3344" s="258">
        <v>5.4783563478977744</v>
      </c>
      <c r="D3344" s="271"/>
      <c r="E3344" s="258">
        <v>5.202062780269058</v>
      </c>
      <c r="F3344" s="271"/>
      <c r="G3344" s="258">
        <v>4.7871815378351368</v>
      </c>
      <c r="H3344" s="245"/>
      <c r="I3344" s="245"/>
      <c r="J3344" s="246"/>
      <c r="K3344" s="245"/>
      <c r="L3344" s="245"/>
      <c r="M3344" s="245"/>
      <c r="N3344" s="245"/>
      <c r="O3344" s="245"/>
      <c r="P3344" s="245"/>
      <c r="Q3344" s="245"/>
      <c r="R3344" s="22"/>
    </row>
    <row r="3345" spans="1:18" x14ac:dyDescent="0.2">
      <c r="A3345" s="269">
        <v>40223</v>
      </c>
      <c r="B3345" s="279">
        <f t="shared" si="54"/>
        <v>40224</v>
      </c>
      <c r="C3345" s="258">
        <v>5.4783563478977744</v>
      </c>
      <c r="D3345" s="271"/>
      <c r="E3345" s="258">
        <v>5.202062780269058</v>
      </c>
      <c r="F3345" s="271"/>
      <c r="G3345" s="258">
        <v>4.7871815378351368</v>
      </c>
      <c r="H3345" s="245"/>
      <c r="I3345" s="245"/>
      <c r="J3345" s="246"/>
      <c r="K3345" s="245"/>
      <c r="L3345" s="245"/>
      <c r="M3345" s="245"/>
      <c r="N3345" s="245"/>
      <c r="O3345" s="245"/>
      <c r="P3345" s="245"/>
      <c r="Q3345" s="245"/>
      <c r="R3345" s="22"/>
    </row>
    <row r="3346" spans="1:18" x14ac:dyDescent="0.2">
      <c r="A3346" s="269">
        <v>40224</v>
      </c>
      <c r="B3346" s="279">
        <f t="shared" si="54"/>
        <v>40225</v>
      </c>
      <c r="C3346" s="258">
        <v>5.4783563478977744</v>
      </c>
      <c r="D3346" s="271"/>
      <c r="E3346" s="258">
        <v>5.202062780269058</v>
      </c>
      <c r="F3346" s="271"/>
      <c r="G3346" s="258">
        <v>4.7871815378351368</v>
      </c>
      <c r="H3346" s="245"/>
      <c r="I3346" s="245"/>
      <c r="J3346" s="246"/>
      <c r="K3346" s="245"/>
      <c r="L3346" s="245"/>
      <c r="M3346" s="245"/>
      <c r="N3346" s="245"/>
      <c r="O3346" s="245"/>
      <c r="P3346" s="245"/>
      <c r="Q3346" s="245"/>
      <c r="R3346" s="22"/>
    </row>
    <row r="3347" spans="1:18" x14ac:dyDescent="0.2">
      <c r="A3347" s="269">
        <v>40225</v>
      </c>
      <c r="B3347" s="279">
        <f t="shared" si="54"/>
        <v>40226</v>
      </c>
      <c r="C3347" s="258">
        <v>5.6484906663516066</v>
      </c>
      <c r="D3347" s="271"/>
      <c r="E3347" s="258">
        <v>5.3100246305418723</v>
      </c>
      <c r="F3347" s="271"/>
      <c r="G3347" s="258">
        <v>4.9187153418019509</v>
      </c>
      <c r="H3347" s="245"/>
      <c r="I3347" s="245"/>
      <c r="J3347" s="246"/>
      <c r="K3347" s="245"/>
      <c r="L3347" s="245"/>
      <c r="M3347" s="245"/>
      <c r="N3347" s="245"/>
      <c r="O3347" s="245"/>
      <c r="P3347" s="245"/>
      <c r="Q3347" s="245"/>
      <c r="R3347" s="22"/>
    </row>
    <row r="3348" spans="1:18" x14ac:dyDescent="0.2">
      <c r="A3348" s="269">
        <v>40226</v>
      </c>
      <c r="B3348" s="279">
        <f t="shared" si="54"/>
        <v>40227</v>
      </c>
      <c r="C3348" s="258">
        <v>5.473570536828964</v>
      </c>
      <c r="D3348" s="271"/>
      <c r="E3348" s="258">
        <v>5.1382614555256065</v>
      </c>
      <c r="F3348" s="271"/>
      <c r="G3348" s="258">
        <v>4.7594385192026838</v>
      </c>
      <c r="H3348" s="245"/>
      <c r="I3348" s="245"/>
      <c r="J3348" s="246"/>
      <c r="K3348" s="245"/>
      <c r="L3348" s="245"/>
      <c r="M3348" s="245"/>
      <c r="N3348" s="245"/>
      <c r="O3348" s="245"/>
      <c r="P3348" s="245"/>
      <c r="Q3348" s="245"/>
      <c r="R3348" s="22"/>
    </row>
    <row r="3349" spans="1:18" x14ac:dyDescent="0.2">
      <c r="A3349" s="269">
        <v>40227</v>
      </c>
      <c r="B3349" s="279">
        <f t="shared" si="54"/>
        <v>40228</v>
      </c>
      <c r="C3349" s="258">
        <v>5.3870057624113477</v>
      </c>
      <c r="D3349" s="271"/>
      <c r="E3349" s="258">
        <v>5.0846596858638744</v>
      </c>
      <c r="F3349" s="271"/>
      <c r="G3349" s="258">
        <v>4.6993364939755597</v>
      </c>
      <c r="H3349" s="245"/>
      <c r="I3349" s="245"/>
      <c r="J3349" s="246"/>
      <c r="K3349" s="245"/>
      <c r="L3349" s="245"/>
      <c r="M3349" s="245"/>
      <c r="N3349" s="245"/>
      <c r="O3349" s="245"/>
      <c r="P3349" s="245"/>
      <c r="Q3349" s="245"/>
      <c r="R3349" s="22"/>
    </row>
    <row r="3350" spans="1:18" x14ac:dyDescent="0.2">
      <c r="A3350" s="269">
        <v>40228</v>
      </c>
      <c r="B3350" s="279">
        <f t="shared" si="54"/>
        <v>40229</v>
      </c>
      <c r="C3350" s="258">
        <v>5.0916081741448247</v>
      </c>
      <c r="D3350" s="271"/>
      <c r="E3350" s="258">
        <v>4.8331858407079649</v>
      </c>
      <c r="F3350" s="271"/>
      <c r="G3350" s="258">
        <v>4.5135423627310054</v>
      </c>
      <c r="H3350" s="245"/>
      <c r="I3350" s="245"/>
      <c r="J3350" s="246"/>
      <c r="K3350" s="245"/>
      <c r="L3350" s="245"/>
      <c r="M3350" s="245"/>
      <c r="N3350" s="245"/>
      <c r="O3350" s="245"/>
      <c r="P3350" s="245"/>
      <c r="Q3350" s="245"/>
      <c r="R3350" s="22"/>
    </row>
    <row r="3351" spans="1:18" x14ac:dyDescent="0.2">
      <c r="A3351" s="269">
        <v>40229</v>
      </c>
      <c r="B3351" s="279">
        <f t="shared" si="54"/>
        <v>40230</v>
      </c>
      <c r="C3351" s="258">
        <v>5.0916081741448247</v>
      </c>
      <c r="D3351" s="271"/>
      <c r="E3351" s="258">
        <v>4.8331858407079649</v>
      </c>
      <c r="F3351" s="271"/>
      <c r="G3351" s="258">
        <v>4.5135423627310054</v>
      </c>
      <c r="H3351" s="245"/>
      <c r="I3351" s="245"/>
      <c r="J3351" s="246"/>
      <c r="K3351" s="245"/>
      <c r="L3351" s="245"/>
      <c r="M3351" s="245"/>
      <c r="N3351" s="245"/>
      <c r="O3351" s="245"/>
      <c r="P3351" s="245"/>
      <c r="Q3351" s="245"/>
      <c r="R3351" s="22"/>
    </row>
    <row r="3352" spans="1:18" x14ac:dyDescent="0.2">
      <c r="A3352" s="269">
        <v>40230</v>
      </c>
      <c r="B3352" s="279">
        <f t="shared" si="54"/>
        <v>40231</v>
      </c>
      <c r="C3352" s="258">
        <v>5.0916081741448247</v>
      </c>
      <c r="D3352" s="271"/>
      <c r="E3352" s="258">
        <v>4.8331858407079649</v>
      </c>
      <c r="F3352" s="271"/>
      <c r="G3352" s="258">
        <v>4.5135423627310054</v>
      </c>
      <c r="H3352" s="245"/>
      <c r="I3352" s="245"/>
      <c r="J3352" s="246"/>
      <c r="K3352" s="245"/>
      <c r="L3352" s="245"/>
      <c r="M3352" s="245"/>
      <c r="N3352" s="245"/>
      <c r="O3352" s="245"/>
      <c r="P3352" s="245"/>
      <c r="Q3352" s="245"/>
      <c r="R3352" s="22"/>
    </row>
    <row r="3353" spans="1:18" x14ac:dyDescent="0.2">
      <c r="A3353" s="269">
        <v>40231</v>
      </c>
      <c r="B3353" s="279">
        <f t="shared" si="54"/>
        <v>40232</v>
      </c>
      <c r="C3353" s="258">
        <v>4.914890953150242</v>
      </c>
      <c r="D3353" s="271"/>
      <c r="E3353" s="258">
        <v>4.7758771929824562</v>
      </c>
      <c r="F3353" s="271"/>
      <c r="G3353" s="258">
        <v>4.3877168241645741</v>
      </c>
      <c r="H3353" s="245"/>
      <c r="I3353" s="245">
        <v>4.87</v>
      </c>
      <c r="J3353" s="246"/>
      <c r="K3353" s="245"/>
      <c r="L3353" s="245"/>
      <c r="M3353" s="245">
        <v>4.8600000000000003</v>
      </c>
      <c r="N3353" s="245"/>
      <c r="O3353" s="245">
        <v>4.83</v>
      </c>
      <c r="P3353" s="245"/>
      <c r="Q3353" s="245">
        <v>5.05</v>
      </c>
      <c r="R3353" s="22"/>
    </row>
    <row r="3354" spans="1:18" x14ac:dyDescent="0.2">
      <c r="A3354" s="269">
        <v>40232</v>
      </c>
      <c r="B3354" s="279">
        <f t="shared" si="54"/>
        <v>40233</v>
      </c>
      <c r="C3354" s="258">
        <v>4.9119716407832543</v>
      </c>
      <c r="D3354" s="271"/>
      <c r="E3354" s="258">
        <v>4.7225000000000001</v>
      </c>
      <c r="F3354" s="271"/>
      <c r="G3354" s="258">
        <v>4.3463132443504255</v>
      </c>
      <c r="H3354" s="245"/>
      <c r="I3354" s="245">
        <v>4.8600000000000003</v>
      </c>
      <c r="J3354" s="246"/>
      <c r="K3354" s="245"/>
      <c r="L3354" s="245"/>
      <c r="M3354" s="245">
        <v>4.87</v>
      </c>
      <c r="N3354" s="245"/>
      <c r="O3354" s="245">
        <v>4.83</v>
      </c>
      <c r="P3354" s="245"/>
      <c r="Q3354" s="245">
        <v>5.0599999999999996</v>
      </c>
      <c r="R3354" s="22"/>
    </row>
    <row r="3355" spans="1:18" x14ac:dyDescent="0.2">
      <c r="A3355" s="269">
        <v>40233</v>
      </c>
      <c r="B3355" s="279">
        <f t="shared" ref="B3355:B3418" si="55">A3355+1</f>
        <v>40234</v>
      </c>
      <c r="C3355" s="258">
        <v>4.9089597315436242</v>
      </c>
      <c r="D3355" s="271"/>
      <c r="E3355" s="258">
        <v>4.7560251046025108</v>
      </c>
      <c r="F3355" s="271"/>
      <c r="G3355" s="258">
        <v>4.3987670630152262</v>
      </c>
      <c r="H3355" s="245"/>
      <c r="I3355" s="245">
        <v>4.8499999999999996</v>
      </c>
      <c r="J3355" s="246"/>
      <c r="K3355" s="245"/>
      <c r="L3355" s="245"/>
      <c r="M3355" s="245">
        <v>4.87</v>
      </c>
      <c r="N3355" s="245"/>
      <c r="O3355" s="245">
        <v>4.82</v>
      </c>
      <c r="P3355" s="245"/>
      <c r="Q3355" s="245">
        <v>5.12</v>
      </c>
      <c r="R3355" s="22"/>
    </row>
    <row r="3356" spans="1:18" x14ac:dyDescent="0.2">
      <c r="A3356" s="269">
        <v>40234</v>
      </c>
      <c r="B3356" s="279">
        <f t="shared" si="55"/>
        <v>40235</v>
      </c>
      <c r="C3356" s="258">
        <v>4.8421488801054018</v>
      </c>
      <c r="D3356" s="271"/>
      <c r="E3356" s="258">
        <v>4.6270363636363641</v>
      </c>
      <c r="F3356" s="271"/>
      <c r="G3356" s="258">
        <v>4.3061065647608876</v>
      </c>
      <c r="H3356" s="245"/>
      <c r="I3356" s="245">
        <v>4.78</v>
      </c>
      <c r="J3356" s="246"/>
      <c r="K3356" s="245"/>
      <c r="L3356" s="245"/>
      <c r="M3356" s="245">
        <v>4.78</v>
      </c>
      <c r="N3356" s="245"/>
      <c r="O3356" s="245">
        <v>4.7</v>
      </c>
      <c r="P3356" s="245"/>
      <c r="Q3356" s="245">
        <v>5.01</v>
      </c>
      <c r="R3356" s="22"/>
    </row>
    <row r="3357" spans="1:18" x14ac:dyDescent="0.2">
      <c r="A3357" s="269">
        <v>40235</v>
      </c>
      <c r="B3357" s="279">
        <f t="shared" si="55"/>
        <v>40236</v>
      </c>
      <c r="C3357" s="258">
        <v>4.8421488801054018</v>
      </c>
      <c r="D3357" s="271"/>
      <c r="E3357" s="258">
        <v>4.6270363636363641</v>
      </c>
      <c r="F3357" s="271"/>
      <c r="G3357" s="258">
        <v>4.3061065647608876</v>
      </c>
      <c r="H3357" s="245"/>
      <c r="I3357" s="245">
        <v>4.78</v>
      </c>
      <c r="J3357" s="246"/>
      <c r="K3357" s="245"/>
      <c r="L3357" s="245"/>
      <c r="M3357" s="245">
        <v>4.78</v>
      </c>
      <c r="N3357" s="245"/>
      <c r="O3357" s="245">
        <v>4.7</v>
      </c>
      <c r="P3357" s="245"/>
      <c r="Q3357" s="245">
        <v>5.01</v>
      </c>
      <c r="R3357" s="22"/>
    </row>
    <row r="3358" spans="1:18" x14ac:dyDescent="0.2">
      <c r="A3358" s="269">
        <v>40236</v>
      </c>
      <c r="B3358" s="279">
        <f t="shared" si="55"/>
        <v>40237</v>
      </c>
      <c r="C3358" s="258">
        <v>4.8421488801054018</v>
      </c>
      <c r="D3358" s="271"/>
      <c r="E3358" s="258">
        <v>4.6270363636363641</v>
      </c>
      <c r="F3358" s="271"/>
      <c r="G3358" s="258">
        <v>4.3061065647608876</v>
      </c>
      <c r="H3358" s="245"/>
      <c r="I3358" s="245">
        <v>4.78</v>
      </c>
      <c r="J3358" s="246"/>
      <c r="K3358" s="245"/>
      <c r="L3358" s="245"/>
      <c r="M3358" s="245">
        <v>4.78</v>
      </c>
      <c r="N3358" s="245"/>
      <c r="O3358" s="245">
        <v>4.7</v>
      </c>
      <c r="P3358" s="245"/>
      <c r="Q3358" s="245">
        <v>5.01</v>
      </c>
      <c r="R3358" s="22"/>
    </row>
    <row r="3359" spans="1:18" x14ac:dyDescent="0.2">
      <c r="A3359" s="269">
        <v>40237</v>
      </c>
      <c r="B3359" s="272">
        <f t="shared" si="55"/>
        <v>40238</v>
      </c>
      <c r="C3359" s="260">
        <v>4.749147781832149</v>
      </c>
      <c r="D3359" s="273"/>
      <c r="E3359" s="260">
        <v>4.5684615384615386</v>
      </c>
      <c r="F3359" s="273"/>
      <c r="G3359" s="260">
        <v>4.3226994282376809</v>
      </c>
      <c r="H3359" s="261"/>
      <c r="I3359" s="261">
        <v>4.7699999999999996</v>
      </c>
      <c r="J3359" s="775"/>
      <c r="K3359" s="261"/>
      <c r="L3359" s="261"/>
      <c r="M3359" s="261">
        <v>4.6399999999999997</v>
      </c>
      <c r="N3359" s="261"/>
      <c r="O3359" s="261">
        <v>4.63</v>
      </c>
      <c r="P3359" s="261"/>
      <c r="Q3359" s="261">
        <v>4.99</v>
      </c>
      <c r="R3359" s="22"/>
    </row>
    <row r="3360" spans="1:18" x14ac:dyDescent="0.2">
      <c r="A3360" s="269">
        <v>40238</v>
      </c>
      <c r="B3360" s="279">
        <f t="shared" si="55"/>
        <v>40239</v>
      </c>
      <c r="C3360" s="258">
        <v>4.8224231778473792</v>
      </c>
      <c r="D3360" s="271"/>
      <c r="E3360" s="258">
        <v>4.5750298210735583</v>
      </c>
      <c r="F3360" s="271"/>
      <c r="G3360" s="258">
        <v>4.2989599286693085</v>
      </c>
      <c r="H3360" s="245"/>
      <c r="I3360" s="245">
        <v>4.83</v>
      </c>
      <c r="J3360" s="246"/>
      <c r="K3360" s="245"/>
      <c r="L3360" s="245"/>
      <c r="M3360" s="245">
        <v>4.7300000000000004</v>
      </c>
      <c r="N3360" s="245"/>
      <c r="O3360" s="245">
        <v>4.66</v>
      </c>
      <c r="P3360" s="245"/>
      <c r="Q3360" s="245">
        <v>5.03</v>
      </c>
      <c r="R3360" s="22"/>
    </row>
    <row r="3361" spans="1:18" x14ac:dyDescent="0.2">
      <c r="A3361" s="274">
        <v>40239</v>
      </c>
      <c r="B3361" s="279">
        <f t="shared" si="55"/>
        <v>40240</v>
      </c>
      <c r="C3361" s="258">
        <v>4.7842383918459799</v>
      </c>
      <c r="D3361" s="258"/>
      <c r="E3361" s="258">
        <v>4.5556521739130433</v>
      </c>
      <c r="F3361" s="258"/>
      <c r="G3361" s="258">
        <v>4.2390392495664777</v>
      </c>
      <c r="H3361" s="258"/>
      <c r="I3361" s="258"/>
      <c r="J3361" s="773"/>
      <c r="K3361" s="258"/>
      <c r="L3361" s="258"/>
      <c r="M3361" s="258"/>
      <c r="N3361" s="258"/>
      <c r="O3361" s="258"/>
      <c r="P3361" s="258"/>
      <c r="Q3361" s="258"/>
      <c r="R3361" s="22"/>
    </row>
    <row r="3362" spans="1:18" x14ac:dyDescent="0.2">
      <c r="A3362" s="274">
        <v>40240</v>
      </c>
      <c r="B3362" s="279">
        <f t="shared" si="55"/>
        <v>40241</v>
      </c>
      <c r="C3362" s="258">
        <v>4.759959772834832</v>
      </c>
      <c r="D3362" s="258"/>
      <c r="E3362" s="258">
        <v>4.486910112359551</v>
      </c>
      <c r="F3362" s="258"/>
      <c r="G3362" s="258">
        <v>4.2528728913684395</v>
      </c>
      <c r="H3362" s="258"/>
      <c r="I3362" s="258"/>
      <c r="J3362" s="773"/>
      <c r="K3362" s="258"/>
      <c r="L3362" s="258"/>
      <c r="M3362" s="258"/>
      <c r="N3362" s="258"/>
      <c r="O3362" s="258"/>
      <c r="P3362" s="258"/>
      <c r="Q3362" s="258"/>
      <c r="R3362" s="22"/>
    </row>
    <row r="3363" spans="1:18" x14ac:dyDescent="0.2">
      <c r="A3363" s="274">
        <v>40241</v>
      </c>
      <c r="B3363" s="279">
        <f t="shared" si="55"/>
        <v>40242</v>
      </c>
      <c r="C3363" s="258">
        <v>4.7757519977168954</v>
      </c>
      <c r="D3363" s="258"/>
      <c r="E3363" s="258">
        <v>4.500796460176991</v>
      </c>
      <c r="F3363" s="258"/>
      <c r="G3363" s="258">
        <v>4.2021281418607854</v>
      </c>
      <c r="H3363" s="258"/>
      <c r="I3363" s="258"/>
      <c r="J3363" s="773"/>
      <c r="K3363" s="258"/>
      <c r="L3363" s="258"/>
      <c r="M3363" s="258"/>
      <c r="N3363" s="258"/>
      <c r="O3363" s="258"/>
      <c r="P3363" s="258"/>
      <c r="Q3363" s="258"/>
      <c r="R3363" s="22"/>
    </row>
    <row r="3364" spans="1:18" x14ac:dyDescent="0.2">
      <c r="A3364" s="274">
        <v>40242</v>
      </c>
      <c r="B3364" s="279">
        <f t="shared" si="55"/>
        <v>40243</v>
      </c>
      <c r="C3364" s="258">
        <v>4.543252664298401</v>
      </c>
      <c r="D3364" s="258"/>
      <c r="E3364" s="258">
        <v>4.263377192982456</v>
      </c>
      <c r="F3364" s="258"/>
      <c r="G3364" s="258">
        <v>4.0409829670736528</v>
      </c>
      <c r="H3364" s="258"/>
      <c r="I3364" s="258"/>
      <c r="J3364" s="773"/>
      <c r="K3364" s="258"/>
      <c r="L3364" s="258"/>
      <c r="M3364" s="258"/>
      <c r="N3364" s="258"/>
      <c r="O3364" s="258"/>
      <c r="P3364" s="258"/>
      <c r="Q3364" s="258"/>
      <c r="R3364" s="22"/>
    </row>
    <row r="3365" spans="1:18" x14ac:dyDescent="0.2">
      <c r="A3365" s="274">
        <v>40243</v>
      </c>
      <c r="B3365" s="279">
        <f t="shared" si="55"/>
        <v>40244</v>
      </c>
      <c r="C3365" s="258">
        <v>4.543252664298401</v>
      </c>
      <c r="D3365" s="258"/>
      <c r="E3365" s="258">
        <v>4.263377192982456</v>
      </c>
      <c r="F3365" s="258"/>
      <c r="G3365" s="258">
        <v>4.0409829670736528</v>
      </c>
      <c r="H3365" s="258"/>
      <c r="I3365" s="258"/>
      <c r="J3365" s="773"/>
      <c r="K3365" s="258"/>
      <c r="L3365" s="258"/>
      <c r="M3365" s="258"/>
      <c r="N3365" s="258"/>
      <c r="O3365" s="258"/>
      <c r="P3365" s="258"/>
      <c r="Q3365" s="258"/>
      <c r="R3365" s="22"/>
    </row>
    <row r="3366" spans="1:18" x14ac:dyDescent="0.2">
      <c r="A3366" s="274">
        <v>40244</v>
      </c>
      <c r="B3366" s="279">
        <f t="shared" si="55"/>
        <v>40245</v>
      </c>
      <c r="C3366" s="258">
        <v>4.543252664298401</v>
      </c>
      <c r="D3366" s="258"/>
      <c r="E3366" s="258">
        <v>4.263377192982456</v>
      </c>
      <c r="F3366" s="258"/>
      <c r="G3366" s="258">
        <v>4.0409829670736528</v>
      </c>
      <c r="H3366" s="258"/>
      <c r="I3366" s="258"/>
      <c r="J3366" s="773"/>
      <c r="K3366" s="258"/>
      <c r="L3366" s="258"/>
      <c r="M3366" s="258"/>
      <c r="N3366" s="258"/>
      <c r="O3366" s="258"/>
      <c r="P3366" s="258"/>
      <c r="Q3366" s="258"/>
      <c r="R3366" s="22"/>
    </row>
    <row r="3367" spans="1:18" x14ac:dyDescent="0.2">
      <c r="A3367" s="274">
        <v>40245</v>
      </c>
      <c r="B3367" s="279">
        <f t="shared" si="55"/>
        <v>40246</v>
      </c>
      <c r="C3367" s="258">
        <v>4.4659001731102137</v>
      </c>
      <c r="D3367" s="258"/>
      <c r="E3367" s="258">
        <v>4.253289855072464</v>
      </c>
      <c r="F3367" s="258"/>
      <c r="G3367" s="258">
        <v>4.0184837034829117</v>
      </c>
      <c r="H3367" s="258"/>
      <c r="I3367" s="258"/>
      <c r="J3367" s="773"/>
      <c r="K3367" s="258"/>
      <c r="L3367" s="258"/>
      <c r="M3367" s="258"/>
      <c r="N3367" s="258"/>
      <c r="O3367" s="258"/>
      <c r="P3367" s="258"/>
      <c r="Q3367" s="258"/>
      <c r="R3367" s="22"/>
    </row>
    <row r="3368" spans="1:18" x14ac:dyDescent="0.2">
      <c r="A3368" s="274">
        <v>40246</v>
      </c>
      <c r="B3368" s="279">
        <f t="shared" si="55"/>
        <v>40247</v>
      </c>
      <c r="C3368" s="258">
        <v>4.5183483443708612</v>
      </c>
      <c r="D3368" s="258"/>
      <c r="E3368" s="258">
        <v>4.2742035398230085</v>
      </c>
      <c r="F3368" s="258"/>
      <c r="G3368" s="258">
        <v>4.0470039291081541</v>
      </c>
      <c r="H3368" s="258"/>
      <c r="I3368" s="258"/>
      <c r="J3368" s="773"/>
      <c r="K3368" s="258"/>
      <c r="L3368" s="258"/>
      <c r="M3368" s="258"/>
      <c r="N3368" s="258"/>
      <c r="O3368" s="258"/>
      <c r="P3368" s="258"/>
      <c r="Q3368" s="258"/>
      <c r="R3368" s="22"/>
    </row>
    <row r="3369" spans="1:18" x14ac:dyDescent="0.2">
      <c r="A3369" s="274">
        <v>40247</v>
      </c>
      <c r="B3369" s="279">
        <f t="shared" si="55"/>
        <v>40248</v>
      </c>
      <c r="C3369" s="258">
        <v>4.4376427755568244</v>
      </c>
      <c r="D3369" s="258"/>
      <c r="E3369" s="258">
        <v>4.1642708333333331</v>
      </c>
      <c r="F3369" s="258"/>
      <c r="G3369" s="258">
        <v>3.9581850127856542</v>
      </c>
      <c r="H3369" s="258"/>
      <c r="I3369" s="258"/>
      <c r="J3369" s="773"/>
      <c r="K3369" s="258"/>
      <c r="L3369" s="258"/>
      <c r="M3369" s="258"/>
      <c r="N3369" s="258"/>
      <c r="O3369" s="258"/>
      <c r="P3369" s="258"/>
      <c r="Q3369" s="258"/>
      <c r="R3369" s="22"/>
    </row>
    <row r="3370" spans="1:18" x14ac:dyDescent="0.2">
      <c r="A3370" s="274">
        <v>40248</v>
      </c>
      <c r="B3370" s="279">
        <f t="shared" si="55"/>
        <v>40249</v>
      </c>
      <c r="C3370" s="258">
        <v>4.4658981314044608</v>
      </c>
      <c r="D3370" s="258"/>
      <c r="E3370" s="258">
        <v>4.2005128205128202</v>
      </c>
      <c r="F3370" s="258"/>
      <c r="G3370" s="258">
        <v>3.9576871623368639</v>
      </c>
      <c r="H3370" s="258"/>
      <c r="I3370" s="258"/>
      <c r="J3370" s="773"/>
      <c r="K3370" s="258"/>
      <c r="L3370" s="258"/>
      <c r="M3370" s="258"/>
      <c r="N3370" s="258"/>
      <c r="O3370" s="258"/>
      <c r="P3370" s="258"/>
      <c r="Q3370" s="258"/>
      <c r="R3370" s="22"/>
    </row>
    <row r="3371" spans="1:18" x14ac:dyDescent="0.2">
      <c r="A3371" s="274">
        <v>40249</v>
      </c>
      <c r="B3371" s="279">
        <f t="shared" si="55"/>
        <v>40250</v>
      </c>
      <c r="C3371" s="258">
        <v>4.3463456889605157</v>
      </c>
      <c r="D3371" s="258"/>
      <c r="E3371" s="258">
        <v>4.1254511278195487</v>
      </c>
      <c r="F3371" s="258"/>
      <c r="G3371" s="258">
        <v>3.882725430290014</v>
      </c>
      <c r="H3371" s="258"/>
      <c r="I3371" s="258"/>
      <c r="J3371" s="773"/>
      <c r="K3371" s="258"/>
      <c r="L3371" s="258"/>
      <c r="M3371" s="258"/>
      <c r="N3371" s="258"/>
      <c r="O3371" s="258"/>
      <c r="P3371" s="258"/>
      <c r="Q3371" s="258"/>
      <c r="R3371" s="22"/>
    </row>
    <row r="3372" spans="1:18" x14ac:dyDescent="0.2">
      <c r="A3372" s="274">
        <v>40250</v>
      </c>
      <c r="B3372" s="279">
        <f t="shared" si="55"/>
        <v>40251</v>
      </c>
      <c r="C3372" s="258">
        <v>4.3463456889605157</v>
      </c>
      <c r="D3372" s="258"/>
      <c r="E3372" s="258">
        <v>4.1254511278195487</v>
      </c>
      <c r="F3372" s="258"/>
      <c r="G3372" s="258">
        <v>3.882725430290014</v>
      </c>
      <c r="H3372" s="258"/>
      <c r="I3372" s="258"/>
      <c r="J3372" s="773"/>
      <c r="K3372" s="258"/>
      <c r="L3372" s="258"/>
      <c r="M3372" s="258"/>
      <c r="N3372" s="258"/>
      <c r="O3372" s="258"/>
      <c r="P3372" s="258"/>
      <c r="Q3372" s="258"/>
      <c r="R3372" s="22"/>
    </row>
    <row r="3373" spans="1:18" x14ac:dyDescent="0.2">
      <c r="A3373" s="274">
        <v>40251</v>
      </c>
      <c r="B3373" s="279">
        <f t="shared" si="55"/>
        <v>40252</v>
      </c>
      <c r="C3373" s="258">
        <v>4.3463456889605157</v>
      </c>
      <c r="D3373" s="258"/>
      <c r="E3373" s="258">
        <v>4.1254511278195487</v>
      </c>
      <c r="F3373" s="258"/>
      <c r="G3373" s="258">
        <v>3.882725430290014</v>
      </c>
      <c r="H3373" s="258"/>
      <c r="I3373" s="258"/>
      <c r="J3373" s="773"/>
      <c r="K3373" s="258"/>
      <c r="L3373" s="258"/>
      <c r="M3373" s="258"/>
      <c r="N3373" s="258"/>
      <c r="O3373" s="258"/>
      <c r="P3373" s="258"/>
      <c r="Q3373" s="258"/>
      <c r="R3373" s="22"/>
    </row>
    <row r="3374" spans="1:18" x14ac:dyDescent="0.2">
      <c r="A3374" s="274">
        <v>40252</v>
      </c>
      <c r="B3374" s="279">
        <f t="shared" si="55"/>
        <v>40253</v>
      </c>
      <c r="C3374" s="258">
        <v>4.2857819025522046</v>
      </c>
      <c r="D3374" s="258"/>
      <c r="E3374" s="258">
        <v>4.1242716236722305</v>
      </c>
      <c r="F3374" s="258"/>
      <c r="G3374" s="258">
        <v>3.8220202944719479</v>
      </c>
      <c r="H3374" s="258"/>
      <c r="I3374" s="258"/>
      <c r="J3374" s="773"/>
      <c r="K3374" s="258"/>
      <c r="L3374" s="258"/>
      <c r="M3374" s="258"/>
      <c r="N3374" s="258"/>
      <c r="O3374" s="258"/>
      <c r="P3374" s="258"/>
      <c r="Q3374" s="258"/>
      <c r="R3374" s="22"/>
    </row>
    <row r="3375" spans="1:18" x14ac:dyDescent="0.2">
      <c r="A3375" s="274">
        <v>40253</v>
      </c>
      <c r="B3375" s="279">
        <f t="shared" si="55"/>
        <v>40254</v>
      </c>
      <c r="C3375" s="258">
        <v>4.3784392735527806</v>
      </c>
      <c r="D3375" s="258"/>
      <c r="E3375" s="258">
        <v>4.1960065466448446</v>
      </c>
      <c r="F3375" s="258"/>
      <c r="G3375" s="258">
        <v>3.8634299179747562</v>
      </c>
      <c r="H3375" s="258"/>
      <c r="I3375" s="258"/>
      <c r="J3375" s="773"/>
      <c r="K3375" s="258"/>
      <c r="L3375" s="258"/>
      <c r="M3375" s="258"/>
      <c r="N3375" s="258"/>
      <c r="O3375" s="258"/>
      <c r="P3375" s="258"/>
      <c r="Q3375" s="258"/>
      <c r="R3375" s="22"/>
    </row>
    <row r="3376" spans="1:18" x14ac:dyDescent="0.2">
      <c r="A3376" s="274">
        <v>40254</v>
      </c>
      <c r="B3376" s="279">
        <f t="shared" si="55"/>
        <v>40255</v>
      </c>
      <c r="C3376" s="258">
        <v>4.2647761627906977</v>
      </c>
      <c r="D3376" s="258"/>
      <c r="E3376" s="258">
        <v>4.0316000000000001</v>
      </c>
      <c r="F3376" s="258"/>
      <c r="G3376" s="258">
        <v>3.7805012579144015</v>
      </c>
      <c r="H3376" s="258"/>
      <c r="I3376" s="258"/>
      <c r="J3376" s="773"/>
      <c r="K3376" s="258"/>
      <c r="L3376" s="258"/>
      <c r="M3376" s="258"/>
      <c r="N3376" s="258"/>
      <c r="O3376" s="258"/>
      <c r="P3376" s="258"/>
      <c r="Q3376" s="258"/>
      <c r="R3376" s="22"/>
    </row>
    <row r="3377" spans="1:18" x14ac:dyDescent="0.2">
      <c r="A3377" s="274">
        <v>40255</v>
      </c>
      <c r="B3377" s="279">
        <f t="shared" si="55"/>
        <v>40256</v>
      </c>
      <c r="C3377" s="258">
        <v>4.1957088216145833</v>
      </c>
      <c r="D3377" s="258"/>
      <c r="E3377" s="258">
        <v>4.0447029702970294</v>
      </c>
      <c r="F3377" s="258"/>
      <c r="G3377" s="258">
        <v>3.6616043940785108</v>
      </c>
      <c r="H3377" s="258"/>
      <c r="I3377" s="258"/>
      <c r="J3377" s="773"/>
      <c r="K3377" s="258"/>
      <c r="L3377" s="258"/>
      <c r="M3377" s="258"/>
      <c r="N3377" s="258"/>
      <c r="O3377" s="258"/>
      <c r="P3377" s="258"/>
      <c r="Q3377" s="258"/>
      <c r="R3377" s="22"/>
    </row>
    <row r="3378" spans="1:18" x14ac:dyDescent="0.2">
      <c r="A3378" s="274">
        <v>40256</v>
      </c>
      <c r="B3378" s="279">
        <f t="shared" si="55"/>
        <v>40257</v>
      </c>
      <c r="C3378" s="258">
        <v>4.0216537396121881</v>
      </c>
      <c r="D3378" s="258"/>
      <c r="E3378" s="258">
        <v>3.8645</v>
      </c>
      <c r="F3378" s="258"/>
      <c r="G3378" s="258">
        <v>3.5496345865000691</v>
      </c>
      <c r="H3378" s="258"/>
      <c r="I3378" s="258">
        <v>4.04</v>
      </c>
      <c r="J3378" s="773"/>
      <c r="K3378" s="258"/>
      <c r="L3378" s="258"/>
      <c r="M3378" s="258">
        <v>3.84</v>
      </c>
      <c r="N3378" s="258"/>
      <c r="O3378" s="258">
        <v>3.9</v>
      </c>
      <c r="P3378" s="258"/>
      <c r="Q3378" s="258">
        <v>4.08</v>
      </c>
      <c r="R3378" s="22"/>
    </row>
    <row r="3379" spans="1:18" x14ac:dyDescent="0.2">
      <c r="A3379" s="274">
        <v>40257</v>
      </c>
      <c r="B3379" s="279">
        <f t="shared" si="55"/>
        <v>40258</v>
      </c>
      <c r="C3379" s="258">
        <v>4.0216537396121881</v>
      </c>
      <c r="D3379" s="258"/>
      <c r="E3379" s="258">
        <v>3.8645</v>
      </c>
      <c r="F3379" s="258"/>
      <c r="G3379" s="258">
        <v>3.5496345865000691</v>
      </c>
      <c r="H3379" s="258"/>
      <c r="I3379" s="258">
        <v>4.04</v>
      </c>
      <c r="J3379" s="773"/>
      <c r="K3379" s="258"/>
      <c r="L3379" s="258"/>
      <c r="M3379" s="258">
        <v>3.84</v>
      </c>
      <c r="N3379" s="258"/>
      <c r="O3379" s="258">
        <v>3.9</v>
      </c>
      <c r="P3379" s="258"/>
      <c r="Q3379" s="258">
        <v>4.08</v>
      </c>
      <c r="R3379" s="22"/>
    </row>
    <row r="3380" spans="1:18" x14ac:dyDescent="0.2">
      <c r="A3380" s="274">
        <v>40258</v>
      </c>
      <c r="B3380" s="279">
        <f t="shared" si="55"/>
        <v>40259</v>
      </c>
      <c r="C3380" s="258">
        <v>4.0216537396121881</v>
      </c>
      <c r="D3380" s="258"/>
      <c r="E3380" s="258">
        <v>3.8645</v>
      </c>
      <c r="F3380" s="258"/>
      <c r="G3380" s="258">
        <v>3.5496345865000691</v>
      </c>
      <c r="H3380" s="258"/>
      <c r="I3380" s="258">
        <v>4.04</v>
      </c>
      <c r="J3380" s="773"/>
      <c r="K3380" s="258"/>
      <c r="L3380" s="258"/>
      <c r="M3380" s="258">
        <v>3.84</v>
      </c>
      <c r="N3380" s="258"/>
      <c r="O3380" s="258">
        <v>3.9</v>
      </c>
      <c r="P3380" s="258"/>
      <c r="Q3380" s="258">
        <v>4.08</v>
      </c>
      <c r="R3380" s="22"/>
    </row>
    <row r="3381" spans="1:18" x14ac:dyDescent="0.2">
      <c r="A3381" s="274">
        <v>40259</v>
      </c>
      <c r="B3381" s="279">
        <f t="shared" si="55"/>
        <v>40260</v>
      </c>
      <c r="C3381" s="258">
        <v>4.0164854614412135</v>
      </c>
      <c r="D3381" s="258"/>
      <c r="E3381" s="258">
        <v>3.8224014336917564</v>
      </c>
      <c r="F3381" s="258"/>
      <c r="G3381" s="258">
        <v>3.5264491917196561</v>
      </c>
      <c r="H3381" s="258"/>
      <c r="I3381" s="258">
        <v>4.03</v>
      </c>
      <c r="J3381" s="773"/>
      <c r="K3381" s="258"/>
      <c r="L3381" s="258"/>
      <c r="M3381" s="258">
        <v>3.9</v>
      </c>
      <c r="N3381" s="258"/>
      <c r="O3381" s="258">
        <v>3.903</v>
      </c>
      <c r="P3381" s="258"/>
      <c r="Q3381" s="258">
        <v>4.0999999999999996</v>
      </c>
      <c r="R3381" s="22"/>
    </row>
    <row r="3382" spans="1:18" x14ac:dyDescent="0.2">
      <c r="A3382" s="274">
        <v>40260</v>
      </c>
      <c r="B3382" s="279">
        <f t="shared" si="55"/>
        <v>40261</v>
      </c>
      <c r="C3382" s="258">
        <v>4.0873604336043359</v>
      </c>
      <c r="D3382" s="258"/>
      <c r="E3382" s="258">
        <v>3.8790619136960602</v>
      </c>
      <c r="F3382" s="258"/>
      <c r="G3382" s="258">
        <v>3.5649189477101206</v>
      </c>
      <c r="H3382" s="258"/>
      <c r="I3382" s="258">
        <v>4.12</v>
      </c>
      <c r="J3382" s="773"/>
      <c r="K3382" s="258"/>
      <c r="L3382" s="258"/>
      <c r="M3382" s="258">
        <v>3.95</v>
      </c>
      <c r="N3382" s="258"/>
      <c r="O3382" s="258">
        <v>3.95</v>
      </c>
      <c r="P3382" s="258"/>
      <c r="Q3382" s="258">
        <v>4.1900000000000004</v>
      </c>
      <c r="R3382" s="22"/>
    </row>
    <row r="3383" spans="1:18" x14ac:dyDescent="0.2">
      <c r="A3383" s="274">
        <v>40261</v>
      </c>
      <c r="B3383" s="279">
        <f t="shared" si="55"/>
        <v>40262</v>
      </c>
      <c r="C3383" s="258">
        <v>4.0246902226524686</v>
      </c>
      <c r="D3383" s="258"/>
      <c r="E3383" s="258">
        <v>3.7908823529411766</v>
      </c>
      <c r="F3383" s="258"/>
      <c r="G3383" s="258">
        <v>3.5533627879724921</v>
      </c>
      <c r="H3383" s="258"/>
      <c r="I3383" s="258">
        <v>4.0199999999999996</v>
      </c>
      <c r="J3383" s="773"/>
      <c r="K3383" s="258"/>
      <c r="L3383" s="258"/>
      <c r="M3383" s="258">
        <v>3.9</v>
      </c>
      <c r="N3383" s="258"/>
      <c r="O3383" s="258">
        <v>3.88</v>
      </c>
      <c r="P3383" s="258"/>
      <c r="Q3383" s="258">
        <v>4.1500000000000004</v>
      </c>
      <c r="R3383" s="22"/>
    </row>
    <row r="3384" spans="1:18" x14ac:dyDescent="0.2">
      <c r="A3384" s="274">
        <v>40262</v>
      </c>
      <c r="B3384" s="279">
        <f t="shared" si="55"/>
        <v>40263</v>
      </c>
      <c r="C3384" s="258">
        <v>4.0149647595356548</v>
      </c>
      <c r="D3384" s="258"/>
      <c r="E3384" s="258">
        <v>3.7482506527415143</v>
      </c>
      <c r="F3384" s="258"/>
      <c r="G3384" s="258">
        <v>3.5169981808889363</v>
      </c>
      <c r="H3384" s="258"/>
      <c r="I3384" s="258">
        <v>4</v>
      </c>
      <c r="J3384" s="773"/>
      <c r="K3384" s="258"/>
      <c r="L3384" s="258"/>
      <c r="M3384" s="258">
        <v>3.92</v>
      </c>
      <c r="N3384" s="258"/>
      <c r="O3384" s="258">
        <v>3.87</v>
      </c>
      <c r="P3384" s="258"/>
      <c r="Q3384" s="258">
        <v>4.17</v>
      </c>
      <c r="R3384" s="22"/>
    </row>
    <row r="3385" spans="1:18" x14ac:dyDescent="0.2">
      <c r="A3385" s="274">
        <v>40263</v>
      </c>
      <c r="B3385" s="279">
        <f t="shared" si="55"/>
        <v>40264</v>
      </c>
      <c r="C3385" s="258">
        <v>3.9316022099447512</v>
      </c>
      <c r="D3385" s="258"/>
      <c r="E3385" s="258">
        <v>3.5696563011456628</v>
      </c>
      <c r="F3385" s="258"/>
      <c r="G3385" s="258">
        <v>3.4743441688514451</v>
      </c>
      <c r="H3385" s="258"/>
      <c r="I3385" s="258">
        <v>3.91</v>
      </c>
      <c r="J3385" s="773"/>
      <c r="K3385" s="258"/>
      <c r="L3385" s="258"/>
      <c r="M3385" s="258">
        <v>3.73</v>
      </c>
      <c r="N3385" s="258"/>
      <c r="O3385" s="258">
        <v>3.75</v>
      </c>
      <c r="P3385" s="258"/>
      <c r="Q3385" s="258">
        <v>4.0599999999999996</v>
      </c>
      <c r="R3385" s="22"/>
    </row>
    <row r="3386" spans="1:18" x14ac:dyDescent="0.2">
      <c r="A3386" s="274">
        <v>40264</v>
      </c>
      <c r="B3386" s="279">
        <f t="shared" si="55"/>
        <v>40265</v>
      </c>
      <c r="C3386" s="258">
        <v>3.9316022099447512</v>
      </c>
      <c r="D3386" s="258"/>
      <c r="E3386" s="258">
        <v>3.5696563011456628</v>
      </c>
      <c r="F3386" s="258"/>
      <c r="G3386" s="258">
        <v>3.4743441688514451</v>
      </c>
      <c r="H3386" s="258"/>
      <c r="I3386" s="258">
        <v>3.91</v>
      </c>
      <c r="J3386" s="773"/>
      <c r="K3386" s="258"/>
      <c r="L3386" s="258"/>
      <c r="M3386" s="258">
        <v>3.73</v>
      </c>
      <c r="N3386" s="258"/>
      <c r="O3386" s="258">
        <v>3.75</v>
      </c>
      <c r="P3386" s="258"/>
      <c r="Q3386" s="258">
        <v>4.0599999999999996</v>
      </c>
      <c r="R3386" s="22"/>
    </row>
    <row r="3387" spans="1:18" x14ac:dyDescent="0.2">
      <c r="A3387" s="274">
        <v>40265</v>
      </c>
      <c r="B3387" s="279">
        <f t="shared" si="55"/>
        <v>40266</v>
      </c>
      <c r="C3387" s="258">
        <v>3.9316022099447512</v>
      </c>
      <c r="D3387" s="258"/>
      <c r="E3387" s="258">
        <v>3.5696563011456628</v>
      </c>
      <c r="F3387" s="258"/>
      <c r="G3387" s="258">
        <v>3.4743441688514451</v>
      </c>
      <c r="H3387" s="258"/>
      <c r="I3387" s="258">
        <v>3.91</v>
      </c>
      <c r="J3387" s="773"/>
      <c r="K3387" s="258"/>
      <c r="L3387" s="258"/>
      <c r="M3387" s="258">
        <v>3.73</v>
      </c>
      <c r="N3387" s="258"/>
      <c r="O3387" s="258">
        <v>3.75</v>
      </c>
      <c r="P3387" s="258"/>
      <c r="Q3387" s="258">
        <v>4.0599999999999996</v>
      </c>
      <c r="R3387" s="22"/>
    </row>
    <row r="3388" spans="1:18" x14ac:dyDescent="0.2">
      <c r="A3388" s="274">
        <v>40266</v>
      </c>
      <c r="B3388" s="279">
        <f t="shared" si="55"/>
        <v>40267</v>
      </c>
      <c r="C3388" s="258">
        <v>3.8333031798245614</v>
      </c>
      <c r="D3388" s="258"/>
      <c r="E3388" s="258">
        <v>3.4598637137989781</v>
      </c>
      <c r="F3388" s="258"/>
      <c r="G3388" s="258">
        <v>3.3936768918000171</v>
      </c>
      <c r="H3388" s="258"/>
      <c r="I3388" s="258">
        <v>3.81</v>
      </c>
      <c r="J3388" s="773"/>
      <c r="K3388" s="258"/>
      <c r="L3388" s="258"/>
      <c r="M3388" s="258">
        <v>3.63</v>
      </c>
      <c r="N3388" s="258"/>
      <c r="O3388" s="258">
        <v>3.65</v>
      </c>
      <c r="P3388" s="258"/>
      <c r="Q3388" s="258">
        <v>3.99</v>
      </c>
      <c r="R3388" s="22"/>
    </row>
    <row r="3389" spans="1:18" x14ac:dyDescent="0.2">
      <c r="A3389" s="274">
        <v>40267</v>
      </c>
      <c r="B3389" s="279">
        <f t="shared" si="55"/>
        <v>40268</v>
      </c>
      <c r="C3389" s="258">
        <v>3.7857404458598727</v>
      </c>
      <c r="D3389" s="258"/>
      <c r="E3389" s="258">
        <v>3.4168503937007872</v>
      </c>
      <c r="F3389" s="258"/>
      <c r="G3389" s="258">
        <v>3.3458762108884526</v>
      </c>
      <c r="H3389" s="258"/>
      <c r="I3389" s="258">
        <v>3.77</v>
      </c>
      <c r="J3389" s="773"/>
      <c r="K3389" s="258"/>
      <c r="L3389" s="258"/>
      <c r="M3389" s="258">
        <v>3.55</v>
      </c>
      <c r="N3389" s="258"/>
      <c r="O3389" s="258">
        <v>3.59</v>
      </c>
      <c r="P3389" s="258"/>
      <c r="Q3389" s="258">
        <v>3.91</v>
      </c>
      <c r="R3389" s="22"/>
    </row>
    <row r="3390" spans="1:18" s="263" customFormat="1" x14ac:dyDescent="0.2">
      <c r="A3390" s="280">
        <v>40268</v>
      </c>
      <c r="B3390" s="272">
        <f t="shared" si="55"/>
        <v>40269</v>
      </c>
      <c r="C3390" s="260">
        <v>3.9170649895178196</v>
      </c>
      <c r="D3390" s="260"/>
      <c r="E3390" s="260">
        <v>3.6134313725490195</v>
      </c>
      <c r="F3390" s="260"/>
      <c r="G3390" s="260">
        <v>3.4335238086275734</v>
      </c>
      <c r="H3390" s="260"/>
      <c r="I3390" s="260">
        <v>3.89</v>
      </c>
      <c r="J3390" s="774"/>
      <c r="K3390" s="260"/>
      <c r="L3390" s="260"/>
      <c r="M3390" s="260">
        <v>3.78</v>
      </c>
      <c r="N3390" s="260"/>
      <c r="O3390" s="260">
        <v>3.73</v>
      </c>
      <c r="P3390" s="260"/>
      <c r="Q3390" s="260">
        <v>4.0599999999999996</v>
      </c>
      <c r="R3390" s="265"/>
    </row>
    <row r="3391" spans="1:18" x14ac:dyDescent="0.2">
      <c r="A3391" s="171">
        <v>40269</v>
      </c>
      <c r="B3391" s="171">
        <f t="shared" si="55"/>
        <v>40270</v>
      </c>
      <c r="C3391" s="258">
        <v>3.7143364824298075</v>
      </c>
      <c r="D3391" s="258"/>
      <c r="E3391" s="258">
        <v>3.3478510028653297</v>
      </c>
      <c r="F3391" s="258"/>
      <c r="G3391" s="258">
        <v>3.4014342477163693</v>
      </c>
      <c r="H3391" s="258"/>
      <c r="I3391" s="258"/>
      <c r="J3391" s="773"/>
      <c r="K3391" s="258"/>
      <c r="L3391" s="258"/>
      <c r="M3391" s="258"/>
      <c r="N3391" s="258"/>
      <c r="O3391" s="258"/>
      <c r="P3391" s="258"/>
      <c r="Q3391" s="258"/>
      <c r="R3391" s="22"/>
    </row>
    <row r="3392" spans="1:18" x14ac:dyDescent="0.2">
      <c r="A3392" s="171">
        <v>40270</v>
      </c>
      <c r="B3392" s="171">
        <f t="shared" si="55"/>
        <v>40271</v>
      </c>
      <c r="C3392" s="258">
        <v>3.7143364824298075</v>
      </c>
      <c r="D3392" s="271"/>
      <c r="E3392" s="258">
        <v>3.3478510028653297</v>
      </c>
      <c r="F3392" s="271"/>
      <c r="G3392" s="258">
        <v>3.4014342477163693</v>
      </c>
    </row>
    <row r="3393" spans="1:7" x14ac:dyDescent="0.2">
      <c r="A3393" s="171">
        <v>40271</v>
      </c>
      <c r="B3393" s="171">
        <f t="shared" si="55"/>
        <v>40272</v>
      </c>
      <c r="C3393" s="258">
        <v>3.7143364824298075</v>
      </c>
      <c r="D3393" s="271"/>
      <c r="E3393" s="258">
        <v>3.3478510028653297</v>
      </c>
      <c r="F3393" s="271"/>
      <c r="G3393" s="258">
        <v>3.4014342477163693</v>
      </c>
    </row>
    <row r="3394" spans="1:7" x14ac:dyDescent="0.2">
      <c r="A3394" s="171">
        <v>40272</v>
      </c>
      <c r="B3394" s="171">
        <f t="shared" si="55"/>
        <v>40273</v>
      </c>
      <c r="C3394" s="258">
        <v>3.7143364824298075</v>
      </c>
      <c r="D3394" s="271"/>
      <c r="E3394" s="258">
        <v>3.3478510028653297</v>
      </c>
      <c r="F3394" s="271"/>
      <c r="G3394" s="258">
        <v>3.4014342477163693</v>
      </c>
    </row>
    <row r="3395" spans="1:7" x14ac:dyDescent="0.2">
      <c r="A3395" s="171">
        <v>40273</v>
      </c>
      <c r="B3395" s="171">
        <f t="shared" si="55"/>
        <v>40274</v>
      </c>
      <c r="C3395" s="258">
        <v>3.9255265848670757</v>
      </c>
      <c r="D3395" s="271"/>
      <c r="E3395" s="258">
        <v>3.5740485829959514</v>
      </c>
      <c r="F3395" s="271"/>
      <c r="G3395" s="258">
        <v>3.6164162920347347</v>
      </c>
    </row>
    <row r="3396" spans="1:7" x14ac:dyDescent="0.2">
      <c r="A3396" s="171">
        <v>40274</v>
      </c>
      <c r="B3396" s="171">
        <f t="shared" si="55"/>
        <v>40275</v>
      </c>
      <c r="C3396" s="258">
        <v>4.1545755385487526</v>
      </c>
      <c r="D3396" s="271"/>
      <c r="E3396" s="258">
        <v>3.8469230769230771</v>
      </c>
      <c r="F3396" s="271"/>
      <c r="G3396" s="258">
        <v>3.6974442621241139</v>
      </c>
    </row>
    <row r="3397" spans="1:7" x14ac:dyDescent="0.2">
      <c r="A3397" s="171">
        <v>40275</v>
      </c>
      <c r="B3397" s="171">
        <f t="shared" si="55"/>
        <v>40276</v>
      </c>
      <c r="C3397" s="258">
        <v>4.0924440034023251</v>
      </c>
      <c r="D3397" s="271"/>
      <c r="E3397" s="258">
        <v>3.8785714285714286</v>
      </c>
      <c r="F3397" s="271"/>
      <c r="G3397" s="258">
        <v>3.5655378258483577</v>
      </c>
    </row>
    <row r="3398" spans="1:7" x14ac:dyDescent="0.2">
      <c r="A3398" s="171">
        <v>40276</v>
      </c>
      <c r="B3398" s="171">
        <f t="shared" si="55"/>
        <v>40277</v>
      </c>
      <c r="C3398" s="258">
        <v>3.9212222374554426</v>
      </c>
      <c r="D3398" s="271"/>
      <c r="E3398" s="258">
        <v>3.7230994152046786</v>
      </c>
      <c r="F3398" s="271"/>
      <c r="G3398" s="258">
        <v>3.4609199878796559</v>
      </c>
    </row>
    <row r="3399" spans="1:7" x14ac:dyDescent="0.2">
      <c r="A3399" s="171">
        <v>40277</v>
      </c>
      <c r="B3399" s="171">
        <f t="shared" si="55"/>
        <v>40278</v>
      </c>
      <c r="C3399" s="258">
        <v>3.902573507350735</v>
      </c>
      <c r="D3399" s="271"/>
      <c r="E3399" s="258">
        <v>3.5667346938775508</v>
      </c>
      <c r="F3399" s="271"/>
      <c r="G3399" s="258">
        <v>3.4820883704889156</v>
      </c>
    </row>
    <row r="3400" spans="1:7" x14ac:dyDescent="0.2">
      <c r="A3400" s="171">
        <v>40278</v>
      </c>
      <c r="B3400" s="171">
        <f t="shared" si="55"/>
        <v>40279</v>
      </c>
      <c r="C3400" s="258">
        <v>3.902573507350735</v>
      </c>
      <c r="D3400" s="271"/>
      <c r="E3400" s="258">
        <v>3.5667346938775508</v>
      </c>
      <c r="F3400" s="271"/>
      <c r="G3400" s="258">
        <v>3.4820883704889156</v>
      </c>
    </row>
    <row r="3401" spans="1:7" x14ac:dyDescent="0.2">
      <c r="A3401" s="171">
        <v>40279</v>
      </c>
      <c r="B3401" s="171">
        <f t="shared" si="55"/>
        <v>40280</v>
      </c>
      <c r="C3401" s="258">
        <v>3.902573507350735</v>
      </c>
      <c r="D3401" s="271"/>
      <c r="E3401" s="258">
        <v>3.5667346938775508</v>
      </c>
      <c r="F3401" s="271"/>
      <c r="G3401" s="258">
        <v>3.4820883704889156</v>
      </c>
    </row>
    <row r="3402" spans="1:7" x14ac:dyDescent="0.2">
      <c r="A3402" s="171">
        <v>40280</v>
      </c>
      <c r="B3402" s="171">
        <f t="shared" si="55"/>
        <v>40281</v>
      </c>
      <c r="C3402" s="258">
        <v>4.0322323835194451</v>
      </c>
      <c r="D3402" s="271"/>
      <c r="E3402" s="258">
        <v>3.5430232558139534</v>
      </c>
      <c r="F3402" s="271"/>
      <c r="G3402" s="258">
        <v>3.5722551984474595</v>
      </c>
    </row>
    <row r="3403" spans="1:7" x14ac:dyDescent="0.2">
      <c r="A3403" s="171">
        <v>40281</v>
      </c>
      <c r="B3403" s="171">
        <f t="shared" si="55"/>
        <v>40282</v>
      </c>
      <c r="C3403" s="258">
        <v>3.9678030303030303</v>
      </c>
      <c r="D3403" s="271"/>
      <c r="E3403" s="258">
        <v>3.4824542124542126</v>
      </c>
      <c r="F3403" s="271"/>
      <c r="G3403" s="258">
        <v>3.4759649588064678</v>
      </c>
    </row>
    <row r="3404" spans="1:7" x14ac:dyDescent="0.2">
      <c r="A3404" s="171">
        <v>40282</v>
      </c>
      <c r="B3404" s="171">
        <f t="shared" si="55"/>
        <v>40283</v>
      </c>
      <c r="C3404" s="258">
        <v>4.1526643847194054</v>
      </c>
      <c r="D3404" s="271"/>
      <c r="E3404" s="258">
        <v>3.8321472392638039</v>
      </c>
      <c r="F3404" s="271"/>
      <c r="G3404" s="258">
        <v>3.6197461095389629</v>
      </c>
    </row>
    <row r="3405" spans="1:7" x14ac:dyDescent="0.2">
      <c r="A3405" s="171">
        <v>40283</v>
      </c>
      <c r="B3405" s="171">
        <f t="shared" si="55"/>
        <v>40284</v>
      </c>
      <c r="C3405" s="258">
        <v>4.1563991893756471</v>
      </c>
      <c r="D3405" s="271"/>
      <c r="E3405" s="258">
        <v>3.7554545454545454</v>
      </c>
      <c r="F3405" s="271"/>
      <c r="G3405" s="258">
        <v>3.5725325114627986</v>
      </c>
    </row>
    <row r="3406" spans="1:7" x14ac:dyDescent="0.2">
      <c r="A3406" s="171">
        <v>40284</v>
      </c>
      <c r="B3406" s="171">
        <f t="shared" si="55"/>
        <v>40285</v>
      </c>
      <c r="C3406" s="258">
        <v>3.969262111637704</v>
      </c>
      <c r="D3406" s="271"/>
      <c r="E3406" s="258">
        <v>3.6290981721341242</v>
      </c>
      <c r="F3406" s="271"/>
      <c r="G3406" s="258">
        <v>3.4118969292826233</v>
      </c>
    </row>
    <row r="3407" spans="1:7" x14ac:dyDescent="0.2">
      <c r="A3407" s="171">
        <v>40285</v>
      </c>
      <c r="B3407" s="171">
        <f t="shared" si="55"/>
        <v>40286</v>
      </c>
      <c r="C3407" s="258">
        <v>3.969262111637704</v>
      </c>
      <c r="D3407" s="271"/>
      <c r="E3407" s="258">
        <v>3.6290981721341242</v>
      </c>
      <c r="F3407" s="271"/>
      <c r="G3407" s="258">
        <v>3.4118969292826233</v>
      </c>
    </row>
    <row r="3408" spans="1:7" x14ac:dyDescent="0.2">
      <c r="A3408" s="171">
        <v>40286</v>
      </c>
      <c r="B3408" s="171">
        <f t="shared" si="55"/>
        <v>40287</v>
      </c>
      <c r="C3408" s="258">
        <v>3.969262111637704</v>
      </c>
      <c r="D3408" s="271"/>
      <c r="E3408" s="258">
        <v>3.6290981721341242</v>
      </c>
      <c r="F3408" s="271"/>
      <c r="G3408" s="258">
        <v>3.4118969292826233</v>
      </c>
    </row>
    <row r="3409" spans="1:17" x14ac:dyDescent="0.2">
      <c r="A3409" s="171">
        <v>40287</v>
      </c>
      <c r="B3409" s="171">
        <f t="shared" si="55"/>
        <v>40288</v>
      </c>
      <c r="C3409" s="258">
        <v>4.0180933873323594</v>
      </c>
      <c r="D3409" s="271"/>
      <c r="E3409" s="258">
        <v>3.6316112377631757</v>
      </c>
      <c r="F3409" s="271"/>
      <c r="G3409" s="258">
        <v>3.4397273241594659</v>
      </c>
    </row>
    <row r="3410" spans="1:17" x14ac:dyDescent="0.2">
      <c r="A3410" s="171">
        <v>40288</v>
      </c>
      <c r="B3410" s="171">
        <f t="shared" si="55"/>
        <v>40289</v>
      </c>
      <c r="C3410" s="258">
        <v>3.9258962780514506</v>
      </c>
      <c r="D3410" s="271"/>
      <c r="E3410" s="258">
        <v>3.5695367847411443</v>
      </c>
      <c r="F3410" s="271"/>
      <c r="G3410" s="258">
        <v>3.3930550263361248</v>
      </c>
      <c r="I3410" s="18">
        <v>3.92</v>
      </c>
      <c r="M3410" s="18">
        <v>3.67</v>
      </c>
      <c r="O3410" s="161">
        <v>3.7</v>
      </c>
      <c r="Q3410" s="161">
        <v>4.16</v>
      </c>
    </row>
    <row r="3411" spans="1:17" x14ac:dyDescent="0.2">
      <c r="A3411" s="171">
        <v>40289</v>
      </c>
      <c r="B3411" s="171">
        <f t="shared" si="55"/>
        <v>40290</v>
      </c>
      <c r="C3411" s="258">
        <v>3.956581714133617</v>
      </c>
      <c r="D3411" s="271"/>
      <c r="E3411" s="258">
        <v>3.6028571428571428</v>
      </c>
      <c r="F3411" s="271"/>
      <c r="G3411" s="258">
        <v>3.4185181488028284</v>
      </c>
      <c r="I3411" s="18">
        <v>3.94</v>
      </c>
      <c r="M3411" s="18">
        <v>3.76</v>
      </c>
      <c r="O3411" s="18">
        <v>3.74</v>
      </c>
      <c r="Q3411" s="161">
        <v>4.2</v>
      </c>
    </row>
    <row r="3412" spans="1:17" x14ac:dyDescent="0.2">
      <c r="A3412" s="171">
        <v>40290</v>
      </c>
      <c r="B3412" s="171">
        <f t="shared" si="55"/>
        <v>40291</v>
      </c>
      <c r="C3412" s="258">
        <v>3.947513592639063</v>
      </c>
      <c r="D3412" s="271"/>
      <c r="E3412" s="258">
        <v>3.6273599999999999</v>
      </c>
      <c r="F3412" s="271"/>
      <c r="G3412" s="258">
        <v>3.4111453037191941</v>
      </c>
      <c r="I3412" s="18">
        <v>3.92</v>
      </c>
      <c r="M3412" s="18">
        <v>3.76</v>
      </c>
      <c r="O3412" s="18">
        <v>3.76</v>
      </c>
      <c r="Q3412" s="161">
        <v>4.17</v>
      </c>
    </row>
    <row r="3413" spans="1:17" x14ac:dyDescent="0.2">
      <c r="A3413" s="171">
        <v>40291</v>
      </c>
      <c r="B3413" s="171">
        <f t="shared" si="55"/>
        <v>40292</v>
      </c>
      <c r="C3413" s="258">
        <v>4.0638361879666229</v>
      </c>
      <c r="D3413" s="271"/>
      <c r="E3413" s="258">
        <v>3.655217391304348</v>
      </c>
      <c r="F3413" s="271"/>
      <c r="G3413" s="258">
        <v>3.5563634701951248</v>
      </c>
      <c r="I3413" s="18">
        <v>4.0199999999999996</v>
      </c>
      <c r="M3413" s="18">
        <v>3.77</v>
      </c>
      <c r="O3413" s="18">
        <v>3.82</v>
      </c>
      <c r="Q3413" s="161">
        <v>4.2699999999999996</v>
      </c>
    </row>
    <row r="3414" spans="1:17" x14ac:dyDescent="0.2">
      <c r="A3414" s="171">
        <v>40292</v>
      </c>
      <c r="B3414" s="171">
        <f t="shared" si="55"/>
        <v>40293</v>
      </c>
      <c r="C3414" s="258">
        <v>4.0635388912763215</v>
      </c>
      <c r="D3414" s="271"/>
      <c r="E3414" s="258">
        <v>3.655217391304348</v>
      </c>
      <c r="F3414" s="271"/>
      <c r="G3414" s="258">
        <v>3.5563634701951248</v>
      </c>
      <c r="I3414" s="18">
        <v>4.0199999999999996</v>
      </c>
      <c r="M3414" s="18">
        <v>3.77</v>
      </c>
      <c r="O3414" s="18">
        <v>3.82</v>
      </c>
      <c r="Q3414" s="161">
        <v>4.2699999999999996</v>
      </c>
    </row>
    <row r="3415" spans="1:17" x14ac:dyDescent="0.2">
      <c r="A3415" s="171">
        <v>40293</v>
      </c>
      <c r="B3415" s="171">
        <f t="shared" si="55"/>
        <v>40294</v>
      </c>
      <c r="C3415" s="258">
        <v>4.0635388912763215</v>
      </c>
      <c r="D3415" s="271"/>
      <c r="E3415" s="258">
        <v>3.655217391304348</v>
      </c>
      <c r="F3415" s="271"/>
      <c r="G3415" s="258">
        <v>3.5563634701951248</v>
      </c>
      <c r="I3415" s="18">
        <v>4.0199999999999996</v>
      </c>
      <c r="M3415" s="18">
        <v>3.77</v>
      </c>
      <c r="O3415" s="18">
        <v>3.82</v>
      </c>
      <c r="Q3415" s="18">
        <v>4.2699999999999996</v>
      </c>
    </row>
    <row r="3416" spans="1:17" x14ac:dyDescent="0.2">
      <c r="A3416" s="171">
        <v>40294</v>
      </c>
      <c r="B3416" s="171">
        <f t="shared" si="55"/>
        <v>40295</v>
      </c>
      <c r="C3416" s="258">
        <v>4.2265697115384615</v>
      </c>
      <c r="D3416" s="271"/>
      <c r="E3416" s="258">
        <v>3.9055148741418764</v>
      </c>
      <c r="F3416" s="271"/>
      <c r="G3416" s="258">
        <v>3.6621000970174857</v>
      </c>
      <c r="I3416" s="18">
        <v>4.21</v>
      </c>
      <c r="M3416" s="18">
        <v>3.99</v>
      </c>
      <c r="O3416" s="18">
        <v>4.01</v>
      </c>
      <c r="Q3416" s="18">
        <v>4.38</v>
      </c>
    </row>
    <row r="3417" spans="1:17" x14ac:dyDescent="0.2">
      <c r="A3417" s="171">
        <v>40295</v>
      </c>
      <c r="B3417" s="171">
        <f t="shared" si="55"/>
        <v>40296</v>
      </c>
      <c r="C3417" s="258">
        <v>4.1779231424313394</v>
      </c>
      <c r="D3417" s="271"/>
      <c r="E3417" s="258">
        <v>3.8316666666666666</v>
      </c>
      <c r="F3417" s="271"/>
      <c r="G3417" s="258">
        <v>3.6096783654696387</v>
      </c>
      <c r="I3417" s="18">
        <v>4.17</v>
      </c>
      <c r="M3417" s="18">
        <v>3.89</v>
      </c>
      <c r="O3417" s="18">
        <v>3.95</v>
      </c>
      <c r="Q3417" s="18">
        <v>4.3499999999999996</v>
      </c>
    </row>
    <row r="3418" spans="1:17" x14ac:dyDescent="0.2">
      <c r="A3418" s="171">
        <v>40296</v>
      </c>
      <c r="B3418" s="171">
        <f t="shared" si="55"/>
        <v>40297</v>
      </c>
      <c r="C3418" s="258">
        <v>4.1883602215266071</v>
      </c>
      <c r="D3418" s="271"/>
      <c r="E3418" s="258">
        <v>3.8775305623471881</v>
      </c>
      <c r="F3418" s="271"/>
      <c r="G3418" s="258">
        <v>3.6671226217753059</v>
      </c>
      <c r="I3418" s="18">
        <v>4.17</v>
      </c>
      <c r="M3418" s="18">
        <v>3.91</v>
      </c>
      <c r="O3418" s="18">
        <v>3.96</v>
      </c>
      <c r="Q3418" s="18">
        <v>4.3499999999999996</v>
      </c>
    </row>
    <row r="3419" spans="1:17" x14ac:dyDescent="0.2">
      <c r="A3419" s="171">
        <v>40297</v>
      </c>
      <c r="B3419" s="171">
        <f>A3419+1</f>
        <v>40298</v>
      </c>
      <c r="C3419" s="258">
        <v>4.2447394176657696</v>
      </c>
      <c r="D3419" s="271"/>
      <c r="E3419" s="258">
        <v>3.9433596837944664</v>
      </c>
      <c r="F3419" s="271"/>
      <c r="G3419" s="258">
        <v>3.5296171236610725</v>
      </c>
      <c r="I3419" s="18">
        <v>4.2300000000000004</v>
      </c>
      <c r="M3419" s="18">
        <v>3.99</v>
      </c>
      <c r="O3419" s="18">
        <v>4.05</v>
      </c>
      <c r="Q3419" s="18">
        <v>4.38</v>
      </c>
    </row>
    <row r="3420" spans="1:17" x14ac:dyDescent="0.2">
      <c r="A3420" s="171">
        <v>40298</v>
      </c>
      <c r="B3420" s="259">
        <f>A3420+1</f>
        <v>40299</v>
      </c>
      <c r="C3420" s="260">
        <v>3.9466061855670103</v>
      </c>
      <c r="D3420" s="273"/>
      <c r="E3420" s="260">
        <v>3.5766329966329966</v>
      </c>
      <c r="F3420" s="273"/>
      <c r="G3420" s="260">
        <v>3.3172394687391731</v>
      </c>
      <c r="H3420" s="223"/>
      <c r="I3420" s="223">
        <v>3.92</v>
      </c>
      <c r="J3420" s="356"/>
      <c r="K3420" s="223"/>
      <c r="L3420" s="223"/>
      <c r="M3420" s="223">
        <v>3.58</v>
      </c>
      <c r="N3420" s="223"/>
      <c r="O3420" s="223">
        <v>3.69</v>
      </c>
      <c r="P3420" s="223"/>
      <c r="Q3420" s="223">
        <v>4.12</v>
      </c>
    </row>
    <row r="3421" spans="1:17" x14ac:dyDescent="0.2">
      <c r="A3421" s="171">
        <v>40299</v>
      </c>
      <c r="B3421" s="171">
        <f>A3421+1</f>
        <v>40300</v>
      </c>
      <c r="C3421" s="258">
        <v>3.9466061855670103</v>
      </c>
      <c r="D3421" s="271"/>
      <c r="E3421" s="258">
        <v>3.5766329966329966</v>
      </c>
      <c r="F3421" s="271"/>
      <c r="G3421" s="258">
        <v>3.3172394687391731</v>
      </c>
      <c r="I3421" s="18">
        <v>3.92</v>
      </c>
      <c r="M3421" s="18">
        <v>3.58</v>
      </c>
      <c r="O3421" s="18">
        <v>3.69</v>
      </c>
      <c r="Q3421" s="18">
        <v>4.12</v>
      </c>
    </row>
    <row r="3422" spans="1:17" x14ac:dyDescent="0.2">
      <c r="A3422" s="171">
        <v>40300</v>
      </c>
      <c r="B3422" s="171">
        <f t="shared" ref="B3422:B3485" si="56">A3422+1</f>
        <v>40301</v>
      </c>
      <c r="C3422" s="258">
        <v>3.9466061855670103</v>
      </c>
      <c r="D3422" s="271"/>
      <c r="E3422" s="258">
        <v>3.5766329966329966</v>
      </c>
      <c r="F3422" s="271"/>
      <c r="G3422" s="258">
        <v>3.3172394687391731</v>
      </c>
      <c r="I3422" s="18">
        <v>3.92</v>
      </c>
      <c r="M3422" s="18">
        <v>3.58</v>
      </c>
      <c r="O3422" s="18">
        <v>3.69</v>
      </c>
      <c r="Q3422" s="18">
        <v>4.12</v>
      </c>
    </row>
    <row r="3423" spans="1:17" x14ac:dyDescent="0.2">
      <c r="A3423" s="171">
        <v>40301</v>
      </c>
      <c r="B3423" s="171">
        <f t="shared" si="56"/>
        <v>40302</v>
      </c>
      <c r="C3423" s="258">
        <v>3.857716931216931</v>
      </c>
      <c r="D3423" s="271"/>
      <c r="E3423" s="258">
        <v>3.4811594202898553</v>
      </c>
      <c r="F3423" s="271"/>
      <c r="G3423" s="258">
        <v>3.3083143946083378</v>
      </c>
      <c r="I3423" s="18">
        <v>3.81</v>
      </c>
      <c r="M3423" s="18">
        <v>3.53</v>
      </c>
      <c r="O3423" s="18">
        <v>3.62</v>
      </c>
      <c r="Q3423" s="18">
        <v>4.0599999999999996</v>
      </c>
    </row>
    <row r="3424" spans="1:17" x14ac:dyDescent="0.2">
      <c r="A3424" s="171">
        <v>40302</v>
      </c>
      <c r="B3424" s="171">
        <f t="shared" si="56"/>
        <v>40303</v>
      </c>
      <c r="C3424" s="258">
        <v>3.9498886532343582</v>
      </c>
      <c r="D3424" s="271"/>
      <c r="E3424" s="258">
        <v>3.643150684931507</v>
      </c>
      <c r="F3424" s="271"/>
      <c r="G3424" s="258">
        <v>3.396632802752233</v>
      </c>
    </row>
    <row r="3425" spans="1:18" x14ac:dyDescent="0.2">
      <c r="A3425" s="171">
        <v>40303</v>
      </c>
      <c r="B3425" s="171">
        <f t="shared" si="56"/>
        <v>40304</v>
      </c>
      <c r="C3425" s="258">
        <v>3.9960579128440368</v>
      </c>
      <c r="D3425" s="271"/>
      <c r="E3425" s="258">
        <v>3.6770246478873241</v>
      </c>
      <c r="F3425" s="271"/>
      <c r="G3425" s="258">
        <v>3.4148432385824217</v>
      </c>
    </row>
    <row r="3426" spans="1:18" x14ac:dyDescent="0.2">
      <c r="A3426" s="171">
        <v>40304</v>
      </c>
      <c r="B3426" s="171">
        <f t="shared" si="56"/>
        <v>40305</v>
      </c>
      <c r="C3426" s="258">
        <v>3.9705491748438893</v>
      </c>
      <c r="D3426" s="271"/>
      <c r="E3426" s="258">
        <v>3.6564705882352939</v>
      </c>
      <c r="F3426" s="271"/>
      <c r="G3426" s="258">
        <v>3.3080724428553188</v>
      </c>
    </row>
    <row r="3427" spans="1:18" x14ac:dyDescent="0.2">
      <c r="A3427" s="171">
        <v>40305</v>
      </c>
      <c r="B3427" s="171">
        <f t="shared" si="56"/>
        <v>40306</v>
      </c>
      <c r="C3427" s="258">
        <v>3.9006961704286076</v>
      </c>
      <c r="D3427" s="271"/>
      <c r="E3427" s="258">
        <v>3.5409967845659165</v>
      </c>
      <c r="F3427" s="271"/>
      <c r="G3427" s="258">
        <v>3.3431512363813591</v>
      </c>
    </row>
    <row r="3428" spans="1:18" x14ac:dyDescent="0.2">
      <c r="A3428" s="171">
        <v>40306</v>
      </c>
      <c r="B3428" s="171">
        <f t="shared" si="56"/>
        <v>40307</v>
      </c>
      <c r="C3428" s="258">
        <v>3.9006961704286076</v>
      </c>
      <c r="D3428" s="271"/>
      <c r="E3428" s="258">
        <v>3.5409967845659165</v>
      </c>
      <c r="F3428" s="271"/>
      <c r="G3428" s="258">
        <v>3.3431512363813591</v>
      </c>
    </row>
    <row r="3429" spans="1:18" x14ac:dyDescent="0.2">
      <c r="A3429" s="171">
        <v>40307</v>
      </c>
      <c r="B3429" s="171">
        <f t="shared" si="56"/>
        <v>40308</v>
      </c>
      <c r="C3429" s="258">
        <v>3.9006961704286076</v>
      </c>
      <c r="D3429" s="271"/>
      <c r="E3429" s="258">
        <v>3.5409967845659165</v>
      </c>
      <c r="F3429" s="271"/>
      <c r="G3429" s="258">
        <v>3.3431512363813591</v>
      </c>
    </row>
    <row r="3430" spans="1:18" x14ac:dyDescent="0.2">
      <c r="A3430" s="257">
        <v>40308</v>
      </c>
      <c r="B3430" s="292">
        <f t="shared" si="56"/>
        <v>40309</v>
      </c>
      <c r="C3430" s="258">
        <v>4.0652963622487919</v>
      </c>
      <c r="D3430" s="271"/>
      <c r="E3430" s="258">
        <v>3.6238709677419356</v>
      </c>
      <c r="F3430" s="271"/>
      <c r="G3430" s="258">
        <v>3.5001166909980301</v>
      </c>
      <c r="H3430" s="271"/>
      <c r="I3430" s="271"/>
      <c r="J3430" s="776"/>
      <c r="K3430" s="271"/>
      <c r="L3430" s="271"/>
      <c r="M3430" s="271"/>
      <c r="N3430" s="271"/>
      <c r="O3430" s="271"/>
      <c r="P3430" s="271"/>
      <c r="Q3430" s="271"/>
      <c r="R3430" s="271"/>
    </row>
    <row r="3431" spans="1:18" x14ac:dyDescent="0.2">
      <c r="A3431" s="257">
        <v>40309</v>
      </c>
      <c r="B3431" s="292">
        <f t="shared" si="56"/>
        <v>40310</v>
      </c>
      <c r="C3431" s="258">
        <v>4.1520004163197335</v>
      </c>
      <c r="D3431" s="271"/>
      <c r="E3431" s="258">
        <v>3.7962637362637364</v>
      </c>
      <c r="F3431" s="271"/>
      <c r="G3431" s="258">
        <v>3.572593379157436</v>
      </c>
      <c r="H3431" s="271"/>
      <c r="I3431" s="271"/>
      <c r="J3431" s="776"/>
      <c r="K3431" s="271"/>
      <c r="L3431" s="271"/>
      <c r="M3431" s="271"/>
      <c r="N3431" s="271"/>
      <c r="O3431" s="271"/>
      <c r="P3431" s="271"/>
      <c r="Q3431" s="271"/>
      <c r="R3431" s="271"/>
    </row>
    <row r="3432" spans="1:18" x14ac:dyDescent="0.2">
      <c r="A3432" s="257">
        <v>40310</v>
      </c>
      <c r="B3432" s="292">
        <f t="shared" si="56"/>
        <v>40311</v>
      </c>
      <c r="C3432" s="258">
        <v>4.1672393403095684</v>
      </c>
      <c r="D3432" s="271"/>
      <c r="E3432" s="258">
        <v>3.8505464480874316</v>
      </c>
      <c r="F3432" s="271"/>
      <c r="G3432" s="258">
        <v>3.6137229304856504</v>
      </c>
      <c r="H3432" s="271"/>
      <c r="I3432" s="271"/>
      <c r="J3432" s="776"/>
      <c r="K3432" s="271"/>
      <c r="L3432" s="271"/>
      <c r="M3432" s="271"/>
      <c r="N3432" s="271"/>
      <c r="O3432" s="271"/>
      <c r="P3432" s="271"/>
      <c r="Q3432" s="271"/>
      <c r="R3432" s="271"/>
    </row>
    <row r="3433" spans="1:18" x14ac:dyDescent="0.2">
      <c r="A3433" s="257">
        <v>40311</v>
      </c>
      <c r="B3433" s="292">
        <f t="shared" si="56"/>
        <v>40312</v>
      </c>
      <c r="C3433" s="258">
        <v>4.2647032709138024</v>
      </c>
      <c r="D3433" s="271"/>
      <c r="E3433" s="258">
        <v>3.8993243243243243</v>
      </c>
      <c r="F3433" s="271"/>
      <c r="G3433" s="258">
        <v>3.6484123588908624</v>
      </c>
      <c r="H3433" s="271"/>
      <c r="I3433" s="271"/>
      <c r="J3433" s="776"/>
      <c r="K3433" s="271"/>
      <c r="L3433" s="271"/>
      <c r="M3433" s="271"/>
      <c r="N3433" s="271"/>
      <c r="O3433" s="271"/>
      <c r="P3433" s="271"/>
      <c r="Q3433" s="271"/>
      <c r="R3433" s="271"/>
    </row>
    <row r="3434" spans="1:18" x14ac:dyDescent="0.2">
      <c r="A3434" s="257">
        <v>40312</v>
      </c>
      <c r="B3434" s="292">
        <f t="shared" si="56"/>
        <v>40313</v>
      </c>
      <c r="C3434" s="258">
        <v>4.2719550379198266</v>
      </c>
      <c r="D3434" s="271"/>
      <c r="E3434" s="258">
        <v>3.8589159891598914</v>
      </c>
      <c r="F3434" s="271"/>
      <c r="G3434" s="258">
        <v>3.6504349999121897</v>
      </c>
      <c r="H3434" s="271"/>
      <c r="I3434" s="271"/>
      <c r="J3434" s="776"/>
      <c r="K3434" s="271"/>
      <c r="L3434" s="271"/>
      <c r="M3434" s="271"/>
      <c r="N3434" s="271"/>
      <c r="O3434" s="271"/>
      <c r="P3434" s="271"/>
      <c r="Q3434" s="271"/>
      <c r="R3434" s="271"/>
    </row>
    <row r="3435" spans="1:18" x14ac:dyDescent="0.2">
      <c r="A3435" s="257">
        <v>40313</v>
      </c>
      <c r="B3435" s="292">
        <f t="shared" si="56"/>
        <v>40314</v>
      </c>
      <c r="C3435" s="258">
        <v>4.2719550379198266</v>
      </c>
      <c r="D3435" s="271"/>
      <c r="E3435" s="258">
        <v>3.8589159891598914</v>
      </c>
      <c r="F3435" s="271"/>
      <c r="G3435" s="258">
        <v>3.6504349999121897</v>
      </c>
      <c r="H3435" s="271"/>
      <c r="I3435" s="271"/>
      <c r="J3435" s="776"/>
      <c r="K3435" s="271"/>
      <c r="L3435" s="271"/>
      <c r="M3435" s="271"/>
      <c r="N3435" s="271"/>
      <c r="O3435" s="271"/>
      <c r="P3435" s="271"/>
      <c r="Q3435" s="271"/>
      <c r="R3435" s="271"/>
    </row>
    <row r="3436" spans="1:18" x14ac:dyDescent="0.2">
      <c r="A3436" s="257">
        <v>40314</v>
      </c>
      <c r="B3436" s="292">
        <f t="shared" si="56"/>
        <v>40315</v>
      </c>
      <c r="C3436" s="258">
        <v>4.2719550379198266</v>
      </c>
      <c r="D3436" s="271"/>
      <c r="E3436" s="258">
        <v>3.8589159891598914</v>
      </c>
      <c r="F3436" s="271"/>
      <c r="G3436" s="258">
        <v>3.6504349999121897</v>
      </c>
      <c r="H3436" s="271"/>
      <c r="I3436" s="271"/>
      <c r="J3436" s="776"/>
      <c r="K3436" s="271"/>
      <c r="L3436" s="271"/>
      <c r="M3436" s="271"/>
      <c r="N3436" s="271"/>
      <c r="O3436" s="271"/>
      <c r="P3436" s="271"/>
      <c r="Q3436" s="271"/>
      <c r="R3436" s="271"/>
    </row>
    <row r="3437" spans="1:18" x14ac:dyDescent="0.2">
      <c r="A3437" s="257">
        <v>40315</v>
      </c>
      <c r="B3437" s="292">
        <f t="shared" si="56"/>
        <v>40316</v>
      </c>
      <c r="C3437" s="258">
        <v>4.334659846114822</v>
      </c>
      <c r="D3437" s="271"/>
      <c r="E3437" s="258">
        <v>3.9610769230769232</v>
      </c>
      <c r="F3437" s="271"/>
      <c r="G3437" s="258">
        <v>3.6206924363206792</v>
      </c>
      <c r="H3437" s="271"/>
      <c r="I3437" s="271"/>
      <c r="J3437" s="776"/>
      <c r="K3437" s="271"/>
      <c r="L3437" s="271"/>
      <c r="M3437" s="271"/>
      <c r="N3437" s="271"/>
      <c r="O3437" s="271"/>
      <c r="P3437" s="271"/>
      <c r="Q3437" s="271"/>
      <c r="R3437" s="271"/>
    </row>
    <row r="3438" spans="1:18" x14ac:dyDescent="0.2">
      <c r="A3438" s="257">
        <v>40316</v>
      </c>
      <c r="B3438" s="292">
        <f t="shared" si="56"/>
        <v>40317</v>
      </c>
      <c r="C3438" s="258">
        <v>4.4160016324038986</v>
      </c>
      <c r="D3438" s="271"/>
      <c r="E3438" s="258">
        <v>4.0566138328530261</v>
      </c>
      <c r="F3438" s="271"/>
      <c r="G3438" s="258">
        <v>3.6855839117908014</v>
      </c>
      <c r="H3438" s="271"/>
      <c r="I3438" s="271"/>
      <c r="J3438" s="776"/>
      <c r="K3438" s="271"/>
      <c r="L3438" s="271"/>
      <c r="M3438" s="271"/>
      <c r="N3438" s="271"/>
      <c r="O3438" s="271"/>
      <c r="P3438" s="271"/>
      <c r="Q3438" s="271"/>
      <c r="R3438" s="271"/>
    </row>
    <row r="3439" spans="1:18" x14ac:dyDescent="0.2">
      <c r="A3439" s="257">
        <v>40317</v>
      </c>
      <c r="B3439" s="292">
        <f t="shared" si="56"/>
        <v>40318</v>
      </c>
      <c r="C3439" s="258">
        <v>4.2875704019592389</v>
      </c>
      <c r="D3439" s="271"/>
      <c r="E3439" s="258">
        <v>3.8827020785219402</v>
      </c>
      <c r="F3439" s="271"/>
      <c r="G3439" s="258">
        <v>3.5396492270385864</v>
      </c>
      <c r="H3439" s="271"/>
      <c r="I3439" s="271"/>
      <c r="J3439" s="776"/>
      <c r="K3439" s="271"/>
      <c r="L3439" s="271"/>
      <c r="M3439" s="271"/>
      <c r="N3439" s="271"/>
      <c r="O3439" s="271"/>
      <c r="P3439" s="271"/>
      <c r="Q3439" s="271"/>
      <c r="R3439" s="271"/>
    </row>
    <row r="3440" spans="1:18" x14ac:dyDescent="0.2">
      <c r="A3440" s="257">
        <v>40318</v>
      </c>
      <c r="B3440" s="292">
        <f t="shared" si="56"/>
        <v>40319</v>
      </c>
      <c r="C3440" s="258">
        <v>4.1122161479298924</v>
      </c>
      <c r="D3440" s="271"/>
      <c r="E3440" s="258">
        <v>3.69025069637883</v>
      </c>
      <c r="F3440" s="271"/>
      <c r="G3440" s="258">
        <v>3.4056293804473929</v>
      </c>
      <c r="H3440" s="271"/>
      <c r="I3440" s="271"/>
      <c r="J3440" s="776"/>
      <c r="K3440" s="271"/>
      <c r="L3440" s="271"/>
      <c r="M3440" s="271"/>
      <c r="N3440" s="271"/>
      <c r="O3440" s="271"/>
      <c r="P3440" s="271"/>
      <c r="Q3440" s="271"/>
      <c r="R3440" s="271"/>
    </row>
    <row r="3441" spans="1:18" x14ac:dyDescent="0.2">
      <c r="A3441" s="257">
        <v>40319</v>
      </c>
      <c r="B3441" s="292">
        <f t="shared" si="56"/>
        <v>40320</v>
      </c>
      <c r="C3441" s="258">
        <v>4.1146999628149112</v>
      </c>
      <c r="D3441" s="271"/>
      <c r="E3441" s="258">
        <v>3.6544444444444446</v>
      </c>
      <c r="F3441" s="271"/>
      <c r="G3441" s="258">
        <v>3.4285806669156704</v>
      </c>
      <c r="H3441" s="271"/>
      <c r="I3441" s="271">
        <v>4.0599999999999996</v>
      </c>
      <c r="J3441" s="776"/>
      <c r="K3441" s="271"/>
      <c r="L3441" s="271"/>
      <c r="M3441" s="296">
        <v>3.7</v>
      </c>
      <c r="N3441" s="296"/>
      <c r="O3441" s="296">
        <v>3.86</v>
      </c>
      <c r="P3441" s="296"/>
      <c r="Q3441" s="296">
        <v>4.28</v>
      </c>
      <c r="R3441" s="271"/>
    </row>
    <row r="3442" spans="1:18" x14ac:dyDescent="0.2">
      <c r="A3442" s="257">
        <v>40320</v>
      </c>
      <c r="B3442" s="292">
        <f t="shared" si="56"/>
        <v>40321</v>
      </c>
      <c r="C3442" s="258">
        <v>4.1146999628149112</v>
      </c>
      <c r="D3442" s="271"/>
      <c r="E3442" s="258">
        <v>3.6544444444444446</v>
      </c>
      <c r="F3442" s="271"/>
      <c r="G3442" s="258">
        <v>3.4285806669156704</v>
      </c>
      <c r="H3442" s="271"/>
      <c r="I3442" s="271">
        <v>4.0599999999999996</v>
      </c>
      <c r="J3442" s="776"/>
      <c r="K3442" s="271"/>
      <c r="L3442" s="271"/>
      <c r="M3442" s="296">
        <v>3.7</v>
      </c>
      <c r="N3442" s="296"/>
      <c r="O3442" s="296">
        <v>3.86</v>
      </c>
      <c r="P3442" s="296"/>
      <c r="Q3442" s="296">
        <v>4.28</v>
      </c>
      <c r="R3442" s="271"/>
    </row>
    <row r="3443" spans="1:18" x14ac:dyDescent="0.2">
      <c r="A3443" s="257">
        <v>40321</v>
      </c>
      <c r="B3443" s="292">
        <f t="shared" si="56"/>
        <v>40322</v>
      </c>
      <c r="C3443" s="258">
        <v>4.1146999628149112</v>
      </c>
      <c r="D3443" s="271"/>
      <c r="E3443" s="258">
        <v>3.6544444444444446</v>
      </c>
      <c r="F3443" s="271"/>
      <c r="G3443" s="258">
        <v>3.4285806669156704</v>
      </c>
      <c r="H3443" s="271"/>
      <c r="I3443" s="271">
        <v>4.0599999999999996</v>
      </c>
      <c r="J3443" s="776"/>
      <c r="K3443" s="271"/>
      <c r="L3443" s="271"/>
      <c r="M3443" s="296">
        <v>3.7</v>
      </c>
      <c r="N3443" s="296"/>
      <c r="O3443" s="296">
        <v>3.86</v>
      </c>
      <c r="P3443" s="296"/>
      <c r="Q3443" s="296">
        <v>4.28</v>
      </c>
      <c r="R3443" s="271"/>
    </row>
    <row r="3444" spans="1:18" x14ac:dyDescent="0.2">
      <c r="A3444" s="257">
        <v>40322</v>
      </c>
      <c r="B3444" s="292">
        <f t="shared" si="56"/>
        <v>40323</v>
      </c>
      <c r="C3444" s="258">
        <v>4.0815299241359932</v>
      </c>
      <c r="D3444" s="271"/>
      <c r="E3444" s="258">
        <v>3.6344776119402984</v>
      </c>
      <c r="F3444" s="271"/>
      <c r="G3444" s="258">
        <v>3.3945097981121428</v>
      </c>
      <c r="H3444" s="271"/>
      <c r="I3444" s="271">
        <v>4.03</v>
      </c>
      <c r="J3444" s="776"/>
      <c r="K3444" s="271"/>
      <c r="L3444" s="271"/>
      <c r="M3444" s="296">
        <v>3.68</v>
      </c>
      <c r="N3444" s="296"/>
      <c r="O3444" s="296">
        <v>3.85</v>
      </c>
      <c r="P3444" s="296"/>
      <c r="Q3444" s="296">
        <v>4.29</v>
      </c>
      <c r="R3444" s="271"/>
    </row>
    <row r="3445" spans="1:18" x14ac:dyDescent="0.2">
      <c r="A3445" s="257">
        <v>40323</v>
      </c>
      <c r="B3445" s="292">
        <f t="shared" si="56"/>
        <v>40324</v>
      </c>
      <c r="C3445" s="258">
        <v>4.0810755485184345</v>
      </c>
      <c r="D3445" s="271"/>
      <c r="E3445" s="258">
        <v>3.6590196078431374</v>
      </c>
      <c r="F3445" s="271"/>
      <c r="G3445" s="258">
        <v>3.3651114765414256</v>
      </c>
      <c r="H3445" s="271"/>
      <c r="I3445" s="271">
        <v>4.03</v>
      </c>
      <c r="J3445" s="776"/>
      <c r="K3445" s="271"/>
      <c r="L3445" s="271"/>
      <c r="M3445" s="296">
        <v>3.7</v>
      </c>
      <c r="N3445" s="296"/>
      <c r="O3445" s="296">
        <v>3.86</v>
      </c>
      <c r="P3445" s="296"/>
      <c r="Q3445" s="296">
        <v>4.3600000000000003</v>
      </c>
      <c r="R3445" s="271"/>
    </row>
    <row r="3446" spans="1:18" x14ac:dyDescent="0.2">
      <c r="A3446" s="257">
        <v>40324</v>
      </c>
      <c r="B3446" s="292">
        <f t="shared" si="56"/>
        <v>40325</v>
      </c>
      <c r="C3446" s="258">
        <v>4.1997056899934595</v>
      </c>
      <c r="D3446" s="271"/>
      <c r="E3446" s="258">
        <v>3.7690277777777776</v>
      </c>
      <c r="F3446" s="271"/>
      <c r="G3446" s="258">
        <v>3.5093419747564667</v>
      </c>
      <c r="H3446" s="271"/>
      <c r="I3446" s="271">
        <v>4.13</v>
      </c>
      <c r="J3446" s="776"/>
      <c r="K3446" s="271"/>
      <c r="L3446" s="271"/>
      <c r="M3446" s="296">
        <v>3.8</v>
      </c>
      <c r="N3446" s="296"/>
      <c r="O3446" s="296">
        <v>3.99</v>
      </c>
      <c r="P3446" s="296"/>
      <c r="Q3446" s="296">
        <v>4.47</v>
      </c>
      <c r="R3446" s="271"/>
    </row>
    <row r="3447" spans="1:18" x14ac:dyDescent="0.2">
      <c r="A3447" s="257">
        <v>40325</v>
      </c>
      <c r="B3447" s="292">
        <f t="shared" si="56"/>
        <v>40326</v>
      </c>
      <c r="C3447" s="258">
        <v>4.2262587512675083</v>
      </c>
      <c r="D3447" s="271"/>
      <c r="E3447" s="258">
        <v>3.7489361702127662</v>
      </c>
      <c r="F3447" s="271"/>
      <c r="G3447" s="258">
        <v>3.5557652305468763</v>
      </c>
      <c r="H3447" s="271"/>
      <c r="I3447" s="271">
        <v>4.17</v>
      </c>
      <c r="J3447" s="776"/>
      <c r="K3447" s="271"/>
      <c r="L3447" s="271"/>
      <c r="M3447" s="296">
        <v>3.77</v>
      </c>
      <c r="N3447" s="296"/>
      <c r="O3447" s="296">
        <v>4</v>
      </c>
      <c r="P3447" s="296"/>
      <c r="Q3447" s="296">
        <v>4.38</v>
      </c>
      <c r="R3447" s="271"/>
    </row>
    <row r="3448" spans="1:18" x14ac:dyDescent="0.2">
      <c r="A3448" s="257">
        <v>40326</v>
      </c>
      <c r="B3448" s="292">
        <f t="shared" si="56"/>
        <v>40327</v>
      </c>
      <c r="C3448" s="258">
        <v>4.2262587512675083</v>
      </c>
      <c r="D3448" s="271"/>
      <c r="E3448" s="258">
        <v>3.7489361702127662</v>
      </c>
      <c r="F3448" s="271"/>
      <c r="G3448" s="258">
        <v>3.5557652305468763</v>
      </c>
      <c r="H3448" s="271"/>
      <c r="I3448" s="271">
        <v>4.17</v>
      </c>
      <c r="J3448" s="776"/>
      <c r="K3448" s="271"/>
      <c r="L3448" s="271"/>
      <c r="M3448" s="296">
        <v>3.77</v>
      </c>
      <c r="N3448" s="296"/>
      <c r="O3448" s="296">
        <v>4</v>
      </c>
      <c r="P3448" s="296"/>
      <c r="Q3448" s="296">
        <v>4.38</v>
      </c>
      <c r="R3448" s="271"/>
    </row>
    <row r="3449" spans="1:18" x14ac:dyDescent="0.2">
      <c r="A3449" s="257">
        <v>40327</v>
      </c>
      <c r="B3449" s="292">
        <f t="shared" si="56"/>
        <v>40328</v>
      </c>
      <c r="C3449" s="258">
        <v>4.2262587512675083</v>
      </c>
      <c r="D3449" s="271"/>
      <c r="E3449" s="258">
        <v>3.7489361702127662</v>
      </c>
      <c r="F3449" s="271"/>
      <c r="G3449" s="258">
        <v>3.5557652305468763</v>
      </c>
      <c r="H3449" s="271"/>
      <c r="I3449" s="271">
        <v>4.17</v>
      </c>
      <c r="J3449" s="776"/>
      <c r="K3449" s="271"/>
      <c r="L3449" s="271"/>
      <c r="M3449" s="296">
        <v>3.77</v>
      </c>
      <c r="N3449" s="296"/>
      <c r="O3449" s="296">
        <v>4</v>
      </c>
      <c r="P3449" s="296"/>
      <c r="Q3449" s="296">
        <v>4.38</v>
      </c>
      <c r="R3449" s="271"/>
    </row>
    <row r="3450" spans="1:18" x14ac:dyDescent="0.2">
      <c r="A3450" s="257">
        <v>40328</v>
      </c>
      <c r="B3450" s="292">
        <f t="shared" si="56"/>
        <v>40329</v>
      </c>
      <c r="C3450" s="258">
        <v>4.2262587512675083</v>
      </c>
      <c r="D3450" s="271"/>
      <c r="E3450" s="258">
        <v>3.7489361702127662</v>
      </c>
      <c r="F3450" s="271"/>
      <c r="G3450" s="258">
        <v>3.5557652305468763</v>
      </c>
      <c r="H3450" s="271"/>
      <c r="I3450" s="271">
        <v>4.17</v>
      </c>
      <c r="J3450" s="776"/>
      <c r="K3450" s="271"/>
      <c r="L3450" s="271"/>
      <c r="M3450" s="296">
        <v>3.77</v>
      </c>
      <c r="N3450" s="296"/>
      <c r="O3450" s="296">
        <v>4</v>
      </c>
      <c r="P3450" s="296"/>
      <c r="Q3450" s="296">
        <v>4.38</v>
      </c>
      <c r="R3450" s="271"/>
    </row>
    <row r="3451" spans="1:18" s="263" customFormat="1" x14ac:dyDescent="0.2">
      <c r="A3451" s="257">
        <v>40329</v>
      </c>
      <c r="B3451" s="294">
        <f t="shared" si="56"/>
        <v>40330</v>
      </c>
      <c r="C3451" s="260">
        <v>4.3079859685147159</v>
      </c>
      <c r="D3451" s="273"/>
      <c r="E3451" s="260">
        <v>3.9236247334754797</v>
      </c>
      <c r="F3451" s="273"/>
      <c r="G3451" s="260">
        <v>3.6159826024979904</v>
      </c>
      <c r="H3451" s="273"/>
      <c r="I3451" s="295">
        <v>4.3</v>
      </c>
      <c r="J3451" s="777"/>
      <c r="K3451" s="295"/>
      <c r="L3451" s="273"/>
      <c r="M3451" s="295">
        <v>3.95</v>
      </c>
      <c r="N3451" s="295"/>
      <c r="O3451" s="295">
        <v>4.1100000000000003</v>
      </c>
      <c r="P3451" s="295"/>
      <c r="Q3451" s="295">
        <v>4.42</v>
      </c>
      <c r="R3451" s="293"/>
    </row>
    <row r="3452" spans="1:18" x14ac:dyDescent="0.2">
      <c r="A3452" s="257">
        <v>40330</v>
      </c>
      <c r="B3452" s="292">
        <f t="shared" si="56"/>
        <v>40331</v>
      </c>
      <c r="C3452" s="258">
        <v>4.3890462976522304</v>
      </c>
      <c r="D3452" s="271"/>
      <c r="E3452" s="258">
        <v>3.9222428748451055</v>
      </c>
      <c r="F3452" s="271"/>
      <c r="G3452" s="258">
        <v>3.6589673463580081</v>
      </c>
      <c r="H3452" s="271"/>
      <c r="I3452" s="271">
        <v>4.34</v>
      </c>
      <c r="J3452" s="776"/>
      <c r="K3452" s="271"/>
      <c r="L3452" s="271"/>
      <c r="M3452" s="296">
        <v>4.03</v>
      </c>
      <c r="N3452" s="296"/>
      <c r="O3452" s="296">
        <v>4.1900000000000004</v>
      </c>
      <c r="P3452" s="296"/>
      <c r="Q3452" s="296">
        <v>4.59</v>
      </c>
      <c r="R3452" s="271"/>
    </row>
    <row r="3453" spans="1:18" x14ac:dyDescent="0.2">
      <c r="A3453" s="257">
        <v>40331</v>
      </c>
      <c r="B3453" s="292">
        <f t="shared" si="56"/>
        <v>40332</v>
      </c>
      <c r="C3453" s="258">
        <v>4.3268351449275366</v>
      </c>
      <c r="D3453" s="271"/>
      <c r="E3453" s="258">
        <v>3.8284983498349834</v>
      </c>
      <c r="F3453" s="271"/>
      <c r="G3453" s="258">
        <v>3.6150475060458933</v>
      </c>
      <c r="H3453" s="271"/>
      <c r="I3453" s="271"/>
      <c r="J3453" s="776"/>
      <c r="K3453" s="271"/>
      <c r="L3453" s="271"/>
      <c r="M3453" s="296"/>
      <c r="N3453" s="296"/>
      <c r="O3453" s="296"/>
      <c r="P3453" s="296"/>
      <c r="Q3453" s="296"/>
      <c r="R3453" s="271"/>
    </row>
    <row r="3454" spans="1:18" x14ac:dyDescent="0.2">
      <c r="A3454" s="257">
        <v>40332</v>
      </c>
      <c r="B3454" s="292">
        <f t="shared" si="56"/>
        <v>40333</v>
      </c>
      <c r="C3454" s="258">
        <v>4.4534776902887137</v>
      </c>
      <c r="D3454" s="271"/>
      <c r="E3454" s="258">
        <v>3.9748765432098767</v>
      </c>
      <c r="F3454" s="271"/>
      <c r="G3454" s="258">
        <v>3.6740293847733243</v>
      </c>
      <c r="H3454" s="58"/>
      <c r="I3454" s="58"/>
      <c r="J3454" s="778"/>
      <c r="K3454" s="58"/>
      <c r="M3454" s="161"/>
      <c r="N3454" s="161"/>
      <c r="O3454" s="161"/>
      <c r="P3454" s="161"/>
      <c r="Q3454" s="161"/>
    </row>
    <row r="3455" spans="1:18" x14ac:dyDescent="0.2">
      <c r="A3455" s="257">
        <v>40333</v>
      </c>
      <c r="B3455" s="292">
        <f t="shared" si="56"/>
        <v>40334</v>
      </c>
      <c r="C3455" s="258">
        <v>4.6025544015825917</v>
      </c>
      <c r="D3455" s="271"/>
      <c r="E3455" s="258">
        <v>4.0663751763046543</v>
      </c>
      <c r="F3455" s="271"/>
      <c r="G3455" s="258">
        <v>3.8756049383359601</v>
      </c>
      <c r="H3455" s="58"/>
      <c r="I3455" s="58"/>
      <c r="J3455" s="778"/>
      <c r="K3455" s="58"/>
      <c r="M3455" s="161"/>
      <c r="N3455" s="161"/>
      <c r="O3455" s="161"/>
      <c r="P3455" s="161"/>
      <c r="Q3455" s="161"/>
    </row>
    <row r="3456" spans="1:18" x14ac:dyDescent="0.2">
      <c r="A3456" s="257">
        <v>40334</v>
      </c>
      <c r="B3456" s="292">
        <f t="shared" si="56"/>
        <v>40335</v>
      </c>
      <c r="C3456" s="258">
        <v>4.6025544015825917</v>
      </c>
      <c r="D3456" s="271"/>
      <c r="E3456" s="258">
        <v>4.0663751763046543</v>
      </c>
      <c r="F3456" s="271"/>
      <c r="G3456" s="258">
        <v>3.8756049383359601</v>
      </c>
      <c r="H3456" s="58"/>
      <c r="I3456" s="58"/>
      <c r="J3456" s="778"/>
      <c r="K3456" s="58"/>
      <c r="M3456" s="161"/>
      <c r="N3456" s="161"/>
      <c r="O3456" s="161"/>
      <c r="P3456" s="161"/>
      <c r="Q3456" s="161"/>
    </row>
    <row r="3457" spans="1:17" x14ac:dyDescent="0.2">
      <c r="A3457" s="257">
        <v>40335</v>
      </c>
      <c r="B3457" s="292">
        <f t="shared" si="56"/>
        <v>40336</v>
      </c>
      <c r="C3457" s="258">
        <v>4.6025544015825917</v>
      </c>
      <c r="D3457" s="271"/>
      <c r="E3457" s="258">
        <v>4.0663751763046543</v>
      </c>
      <c r="F3457" s="271"/>
      <c r="G3457" s="258">
        <v>3.8756049383359601</v>
      </c>
      <c r="H3457" s="58"/>
      <c r="I3457" s="58"/>
      <c r="J3457" s="778"/>
      <c r="K3457" s="58"/>
      <c r="M3457" s="161"/>
      <c r="N3457" s="161"/>
      <c r="O3457" s="161"/>
      <c r="P3457" s="161"/>
      <c r="Q3457" s="161"/>
    </row>
    <row r="3458" spans="1:17" x14ac:dyDescent="0.2">
      <c r="A3458" s="257">
        <v>40336</v>
      </c>
      <c r="B3458" s="292">
        <f t="shared" si="56"/>
        <v>40337</v>
      </c>
      <c r="C3458" s="258">
        <v>4.6861702460383654</v>
      </c>
      <c r="D3458" s="271"/>
      <c r="E3458" s="258">
        <v>4.2121768707482996</v>
      </c>
      <c r="F3458" s="271"/>
      <c r="G3458" s="258">
        <v>3.9843986245387009</v>
      </c>
      <c r="H3458" s="58"/>
      <c r="I3458" s="58"/>
      <c r="J3458" s="778"/>
      <c r="K3458" s="58"/>
      <c r="M3458" s="161"/>
      <c r="N3458" s="161"/>
      <c r="O3458" s="161"/>
      <c r="P3458" s="161"/>
      <c r="Q3458" s="161"/>
    </row>
    <row r="3459" spans="1:17" x14ac:dyDescent="0.2">
      <c r="A3459" s="257">
        <v>40337</v>
      </c>
      <c r="B3459" s="292">
        <f t="shared" si="56"/>
        <v>40338</v>
      </c>
      <c r="C3459" s="258">
        <v>4.8880542165320646</v>
      </c>
      <c r="D3459" s="271"/>
      <c r="E3459" s="258">
        <v>4.377688330871492</v>
      </c>
      <c r="F3459" s="271"/>
      <c r="G3459" s="258">
        <v>4.0131216418803737</v>
      </c>
      <c r="H3459" s="58"/>
      <c r="I3459" s="58"/>
      <c r="J3459" s="778"/>
      <c r="K3459" s="58"/>
    </row>
    <row r="3460" spans="1:17" x14ac:dyDescent="0.2">
      <c r="A3460" s="257">
        <v>40338</v>
      </c>
      <c r="B3460" s="292">
        <f t="shared" si="56"/>
        <v>40339</v>
      </c>
      <c r="C3460" s="258">
        <v>4.7537432332202654</v>
      </c>
      <c r="D3460" s="271"/>
      <c r="E3460" s="258">
        <v>4.1679357798165135</v>
      </c>
      <c r="F3460" s="271"/>
      <c r="G3460" s="258">
        <v>3.8990448997173939</v>
      </c>
      <c r="H3460" s="58"/>
      <c r="I3460" s="58"/>
      <c r="J3460" s="778"/>
      <c r="K3460" s="58"/>
    </row>
    <row r="3461" spans="1:17" x14ac:dyDescent="0.2">
      <c r="A3461" s="257">
        <v>40339</v>
      </c>
      <c r="B3461" s="292">
        <f t="shared" si="56"/>
        <v>40340</v>
      </c>
      <c r="C3461" s="258">
        <v>4.6805406797116378</v>
      </c>
      <c r="D3461" s="271"/>
      <c r="E3461" s="258">
        <v>4.1167400162999188</v>
      </c>
      <c r="F3461" s="271"/>
      <c r="G3461" s="258">
        <v>3.8684692704387538</v>
      </c>
      <c r="H3461" s="58"/>
      <c r="I3461" s="58"/>
      <c r="J3461" s="778"/>
      <c r="K3461" s="58"/>
    </row>
    <row r="3462" spans="1:17" x14ac:dyDescent="0.2">
      <c r="A3462" s="257">
        <v>40340</v>
      </c>
      <c r="B3462" s="292">
        <f t="shared" si="56"/>
        <v>40341</v>
      </c>
      <c r="C3462" s="258">
        <v>4.684390451349512</v>
      </c>
      <c r="D3462" s="271"/>
      <c r="E3462" s="258">
        <v>4.0677592954990214</v>
      </c>
      <c r="F3462" s="271"/>
      <c r="G3462" s="258">
        <v>3.8662406186516276</v>
      </c>
      <c r="H3462" s="58"/>
      <c r="I3462" s="58"/>
      <c r="J3462" s="778"/>
      <c r="K3462" s="58"/>
    </row>
    <row r="3463" spans="1:17" x14ac:dyDescent="0.2">
      <c r="A3463" s="257">
        <v>40341</v>
      </c>
      <c r="B3463" s="292">
        <f t="shared" si="56"/>
        <v>40342</v>
      </c>
      <c r="C3463" s="258">
        <v>4.684390451349512</v>
      </c>
      <c r="D3463" s="271"/>
      <c r="E3463" s="258">
        <v>4.0677592954990214</v>
      </c>
      <c r="F3463" s="271"/>
      <c r="G3463" s="258">
        <v>3.8662406186516276</v>
      </c>
      <c r="H3463" s="58"/>
      <c r="I3463" s="58"/>
      <c r="J3463" s="778"/>
      <c r="K3463" s="58"/>
    </row>
    <row r="3464" spans="1:17" x14ac:dyDescent="0.2">
      <c r="A3464" s="257">
        <v>40342</v>
      </c>
      <c r="B3464" s="292">
        <f t="shared" si="56"/>
        <v>40343</v>
      </c>
      <c r="C3464" s="258">
        <v>4.684390451349512</v>
      </c>
      <c r="D3464" s="271"/>
      <c r="E3464" s="258">
        <v>4.0677592954990214</v>
      </c>
      <c r="F3464" s="271"/>
      <c r="G3464" s="258">
        <v>3.8662406186516276</v>
      </c>
      <c r="H3464" s="58"/>
      <c r="I3464" s="58"/>
      <c r="J3464" s="778"/>
      <c r="K3464" s="58"/>
    </row>
    <row r="3465" spans="1:17" x14ac:dyDescent="0.2">
      <c r="A3465" s="257">
        <v>40343</v>
      </c>
      <c r="B3465" s="292">
        <f t="shared" si="56"/>
        <v>40344</v>
      </c>
      <c r="C3465" s="258">
        <v>4.9380017605633801</v>
      </c>
      <c r="D3465" s="271"/>
      <c r="E3465" s="258">
        <v>4.3174386724386729</v>
      </c>
      <c r="F3465" s="271"/>
      <c r="G3465" s="258">
        <v>3.9144487460237891</v>
      </c>
      <c r="H3465" s="58"/>
      <c r="I3465" s="58"/>
      <c r="J3465" s="778"/>
      <c r="K3465" s="58"/>
    </row>
    <row r="3466" spans="1:17" x14ac:dyDescent="0.2">
      <c r="A3466" s="257">
        <v>40344</v>
      </c>
      <c r="B3466" s="292">
        <f t="shared" si="56"/>
        <v>40345</v>
      </c>
      <c r="C3466" s="258">
        <v>5.1122032486463977</v>
      </c>
      <c r="D3466" s="271"/>
      <c r="E3466" s="258">
        <v>4.3803564899451555</v>
      </c>
      <c r="F3466" s="271"/>
      <c r="G3466" s="258">
        <v>4.0437131736187721</v>
      </c>
      <c r="H3466" s="58"/>
      <c r="I3466" s="58"/>
      <c r="J3466" s="778"/>
      <c r="K3466" s="58"/>
    </row>
    <row r="3467" spans="1:17" x14ac:dyDescent="0.2">
      <c r="A3467" s="257">
        <v>40345</v>
      </c>
      <c r="B3467" s="292">
        <f t="shared" si="56"/>
        <v>40346</v>
      </c>
      <c r="C3467" s="258">
        <v>5.1333525674145024</v>
      </c>
      <c r="D3467" s="271"/>
      <c r="E3467" s="258">
        <v>4.2426970033296341</v>
      </c>
      <c r="F3467" s="271"/>
      <c r="G3467" s="258">
        <v>3.9998679883506121</v>
      </c>
      <c r="H3467" s="58"/>
      <c r="I3467" s="58"/>
      <c r="J3467" s="778"/>
      <c r="K3467" s="58"/>
    </row>
    <row r="3468" spans="1:17" x14ac:dyDescent="0.2">
      <c r="A3468" s="257">
        <v>40346</v>
      </c>
      <c r="B3468" s="292">
        <f t="shared" si="56"/>
        <v>40347</v>
      </c>
      <c r="C3468" s="258">
        <v>5.1409032201941791</v>
      </c>
      <c r="D3468" s="271"/>
      <c r="E3468" s="258">
        <v>4.1521993670886079</v>
      </c>
      <c r="F3468" s="271"/>
      <c r="G3468" s="258">
        <v>3.91210896517314</v>
      </c>
      <c r="H3468" s="58"/>
      <c r="I3468" s="58"/>
      <c r="J3468" s="778"/>
      <c r="K3468" s="58"/>
    </row>
    <row r="3469" spans="1:17" x14ac:dyDescent="0.2">
      <c r="A3469" s="257">
        <v>40347</v>
      </c>
      <c r="B3469" s="292">
        <f t="shared" si="56"/>
        <v>40348</v>
      </c>
      <c r="C3469" s="258">
        <v>5.1752358024691354</v>
      </c>
      <c r="D3469" s="271"/>
      <c r="E3469" s="258">
        <v>4.150900673400673</v>
      </c>
      <c r="F3469" s="271"/>
      <c r="G3469" s="258">
        <v>3.8349959638041486</v>
      </c>
      <c r="H3469" s="58"/>
      <c r="I3469" s="58">
        <v>5.08</v>
      </c>
      <c r="J3469" s="778"/>
      <c r="K3469" s="58"/>
      <c r="M3469" s="18">
        <v>4.29</v>
      </c>
      <c r="O3469" s="161">
        <v>4.8099999999999996</v>
      </c>
      <c r="P3469" s="161"/>
      <c r="Q3469" s="161">
        <v>5.3</v>
      </c>
    </row>
    <row r="3470" spans="1:17" x14ac:dyDescent="0.2">
      <c r="A3470" s="257">
        <v>40348</v>
      </c>
      <c r="B3470" s="292">
        <f t="shared" si="56"/>
        <v>40349</v>
      </c>
      <c r="C3470" s="258">
        <v>5.1752358024691354</v>
      </c>
      <c r="D3470" s="271"/>
      <c r="E3470" s="258">
        <v>4.150900673400673</v>
      </c>
      <c r="F3470" s="271"/>
      <c r="G3470" s="258">
        <v>3.8349959638041486</v>
      </c>
      <c r="H3470" s="58"/>
      <c r="I3470" s="58">
        <v>5.08</v>
      </c>
      <c r="J3470" s="778"/>
      <c r="K3470" s="58"/>
      <c r="M3470" s="18">
        <v>4.29</v>
      </c>
      <c r="O3470" s="161">
        <v>4.8099999999999996</v>
      </c>
      <c r="P3470" s="161"/>
      <c r="Q3470" s="161">
        <v>5.3</v>
      </c>
    </row>
    <row r="3471" spans="1:17" x14ac:dyDescent="0.2">
      <c r="A3471" s="257">
        <v>40349</v>
      </c>
      <c r="B3471" s="292">
        <f t="shared" si="56"/>
        <v>40350</v>
      </c>
      <c r="C3471" s="258">
        <v>5.1752358024691354</v>
      </c>
      <c r="D3471" s="271"/>
      <c r="E3471" s="258">
        <v>4.150900673400673</v>
      </c>
      <c r="F3471" s="271"/>
      <c r="G3471" s="258">
        <v>3.8349959638041486</v>
      </c>
      <c r="H3471" s="58"/>
      <c r="I3471" s="58">
        <v>5.08</v>
      </c>
      <c r="J3471" s="778"/>
      <c r="K3471" s="58"/>
      <c r="M3471" s="18">
        <v>4.29</v>
      </c>
      <c r="O3471" s="161">
        <v>4.8099999999999996</v>
      </c>
      <c r="P3471" s="161"/>
      <c r="Q3471" s="161">
        <v>5.3</v>
      </c>
    </row>
    <row r="3472" spans="1:17" x14ac:dyDescent="0.2">
      <c r="A3472" s="257">
        <v>40350</v>
      </c>
      <c r="B3472" s="292">
        <f t="shared" si="56"/>
        <v>40351</v>
      </c>
      <c r="C3472" s="258">
        <v>5.1528663556531287</v>
      </c>
      <c r="D3472" s="271"/>
      <c r="E3472" s="258">
        <v>4.0980563798219585</v>
      </c>
      <c r="F3472" s="271"/>
      <c r="G3472" s="258">
        <v>3.844086409636835</v>
      </c>
      <c r="H3472" s="58"/>
      <c r="I3472" s="58">
        <v>5.0599999999999996</v>
      </c>
      <c r="J3472" s="778"/>
      <c r="K3472" s="58"/>
      <c r="M3472" s="18">
        <v>4.28</v>
      </c>
      <c r="O3472" s="161">
        <v>4.84</v>
      </c>
      <c r="P3472" s="161"/>
      <c r="Q3472" s="161">
        <v>5.32</v>
      </c>
    </row>
    <row r="3473" spans="1:21" x14ac:dyDescent="0.2">
      <c r="A3473" s="257">
        <v>40351</v>
      </c>
      <c r="B3473" s="292">
        <f t="shared" si="56"/>
        <v>40352</v>
      </c>
      <c r="C3473" s="258">
        <v>4.8638493150684932</v>
      </c>
      <c r="D3473" s="271"/>
      <c r="E3473" s="258">
        <v>3.9691923076923077</v>
      </c>
      <c r="F3473" s="271"/>
      <c r="G3473" s="258">
        <v>3.7184800452560767</v>
      </c>
      <c r="H3473" s="58"/>
      <c r="I3473" s="58">
        <v>4.78</v>
      </c>
      <c r="J3473" s="778"/>
      <c r="K3473" s="58"/>
      <c r="M3473" s="18">
        <v>4.09</v>
      </c>
      <c r="O3473" s="161">
        <v>4.58</v>
      </c>
      <c r="P3473" s="161"/>
      <c r="Q3473" s="161">
        <v>5.05</v>
      </c>
    </row>
    <row r="3474" spans="1:21" x14ac:dyDescent="0.2">
      <c r="A3474" s="257">
        <v>40352</v>
      </c>
      <c r="B3474" s="292">
        <f t="shared" si="56"/>
        <v>40353</v>
      </c>
      <c r="C3474" s="258">
        <v>4.8986443459688305</v>
      </c>
      <c r="D3474" s="271"/>
      <c r="E3474" s="258">
        <v>4.0984397371415984</v>
      </c>
      <c r="F3474" s="271"/>
      <c r="G3474" s="258">
        <v>3.7243820848167908</v>
      </c>
      <c r="H3474" s="58"/>
      <c r="I3474" s="58">
        <v>4.8099999999999996</v>
      </c>
      <c r="J3474" s="778"/>
      <c r="K3474" s="58"/>
      <c r="M3474" s="18">
        <v>4.22</v>
      </c>
      <c r="O3474" s="161">
        <v>4.59</v>
      </c>
      <c r="P3474" s="161"/>
      <c r="Q3474" s="161">
        <v>5.13</v>
      </c>
    </row>
    <row r="3475" spans="1:21" x14ac:dyDescent="0.2">
      <c r="A3475" s="257">
        <v>40353</v>
      </c>
      <c r="B3475" s="292">
        <f t="shared" si="56"/>
        <v>40354</v>
      </c>
      <c r="C3475" s="258">
        <v>4.8818135226735038</v>
      </c>
      <c r="D3475" s="271"/>
      <c r="E3475" s="258">
        <v>4.1274885844748859</v>
      </c>
      <c r="F3475" s="271"/>
      <c r="G3475" s="258">
        <v>3.7200168135159632</v>
      </c>
      <c r="H3475" s="58"/>
      <c r="I3475" s="58">
        <v>4.79</v>
      </c>
      <c r="J3475" s="778"/>
      <c r="K3475" s="58"/>
      <c r="M3475" s="18">
        <v>4.2699999999999996</v>
      </c>
      <c r="O3475" s="161">
        <v>4.5999999999999996</v>
      </c>
      <c r="P3475" s="161"/>
      <c r="Q3475" s="161">
        <v>5.04</v>
      </c>
    </row>
    <row r="3476" spans="1:21" x14ac:dyDescent="0.2">
      <c r="A3476" s="257">
        <v>40354</v>
      </c>
      <c r="B3476" s="292">
        <f t="shared" si="56"/>
        <v>40355</v>
      </c>
      <c r="C3476" s="258">
        <v>4.8393701019138273</v>
      </c>
      <c r="D3476" s="271"/>
      <c r="E3476" s="258">
        <v>4.132767441860465</v>
      </c>
      <c r="F3476" s="271"/>
      <c r="G3476" s="258">
        <v>3.718366315432164</v>
      </c>
      <c r="H3476" s="58"/>
      <c r="I3476" s="58">
        <v>4.75</v>
      </c>
      <c r="J3476" s="778"/>
      <c r="K3476" s="58"/>
      <c r="M3476" s="18">
        <v>4.2699999999999996</v>
      </c>
      <c r="O3476" s="161">
        <v>4.5457999999999998</v>
      </c>
      <c r="P3476" s="161"/>
      <c r="Q3476" s="161">
        <v>4.99</v>
      </c>
    </row>
    <row r="3477" spans="1:21" x14ac:dyDescent="0.2">
      <c r="A3477" s="257">
        <v>40355</v>
      </c>
      <c r="B3477" s="292">
        <f t="shared" si="56"/>
        <v>40356</v>
      </c>
      <c r="C3477" s="258">
        <v>4.8393701019138273</v>
      </c>
      <c r="D3477" s="271"/>
      <c r="E3477" s="258">
        <v>4.132767441860465</v>
      </c>
      <c r="F3477" s="271"/>
      <c r="G3477" s="258">
        <v>3.718366315432164</v>
      </c>
      <c r="H3477" s="58"/>
      <c r="I3477" s="58">
        <v>4.75</v>
      </c>
      <c r="J3477" s="778"/>
      <c r="K3477" s="58"/>
      <c r="M3477" s="18">
        <v>4.2699999999999996</v>
      </c>
      <c r="O3477" s="161">
        <v>4.5457999999999998</v>
      </c>
      <c r="P3477" s="161"/>
      <c r="Q3477" s="161">
        <v>4.99</v>
      </c>
    </row>
    <row r="3478" spans="1:21" x14ac:dyDescent="0.2">
      <c r="A3478" s="257">
        <v>40356</v>
      </c>
      <c r="B3478" s="292">
        <f t="shared" si="56"/>
        <v>40357</v>
      </c>
      <c r="C3478" s="258">
        <v>4.8393701019138273</v>
      </c>
      <c r="D3478" s="271"/>
      <c r="E3478" s="258">
        <v>4.132767441860465</v>
      </c>
      <c r="F3478" s="271"/>
      <c r="G3478" s="258">
        <v>3.718366315432164</v>
      </c>
      <c r="H3478" s="58"/>
      <c r="I3478" s="58">
        <v>4.75</v>
      </c>
      <c r="J3478" s="778"/>
      <c r="K3478" s="58"/>
      <c r="M3478" s="18">
        <v>4.2699999999999996</v>
      </c>
      <c r="O3478" s="161">
        <v>4.5457999999999998</v>
      </c>
      <c r="P3478" s="161"/>
      <c r="Q3478" s="161">
        <v>4.99</v>
      </c>
    </row>
    <row r="3479" spans="1:21" x14ac:dyDescent="0.2">
      <c r="A3479" s="257">
        <v>40357</v>
      </c>
      <c r="B3479" s="292">
        <f t="shared" si="56"/>
        <v>40358</v>
      </c>
      <c r="C3479" s="258">
        <v>4.8556769528359451</v>
      </c>
      <c r="D3479" s="271"/>
      <c r="E3479" s="258">
        <v>4.093769083969466</v>
      </c>
      <c r="F3479" s="271"/>
      <c r="G3479" s="258">
        <v>3.5626642620898945</v>
      </c>
      <c r="H3479" s="58"/>
      <c r="I3479" s="58">
        <v>4.76</v>
      </c>
      <c r="J3479" s="778"/>
      <c r="K3479" s="58"/>
      <c r="M3479" s="18">
        <v>4.3099999999999996</v>
      </c>
      <c r="O3479" s="161">
        <v>4.5199999999999996</v>
      </c>
      <c r="P3479" s="161"/>
      <c r="Q3479" s="161">
        <v>5.01</v>
      </c>
    </row>
    <row r="3480" spans="1:21" x14ac:dyDescent="0.2">
      <c r="A3480" s="257">
        <v>40358</v>
      </c>
      <c r="B3480" s="292">
        <f t="shared" si="56"/>
        <v>40359</v>
      </c>
      <c r="C3480" s="258">
        <v>4.6844285400683336</v>
      </c>
      <c r="D3480" s="271"/>
      <c r="E3480" s="258">
        <v>4.0548245614035086</v>
      </c>
      <c r="F3480" s="271"/>
      <c r="G3480" s="258">
        <v>3.463796445548593</v>
      </c>
      <c r="H3480" s="58"/>
      <c r="I3480" s="58">
        <v>4.55</v>
      </c>
      <c r="J3480" s="778"/>
      <c r="K3480" s="58"/>
      <c r="M3480" s="18">
        <v>4.1900000000000004</v>
      </c>
      <c r="O3480" s="161">
        <v>4.34</v>
      </c>
      <c r="P3480" s="161"/>
      <c r="Q3480" s="161">
        <v>4.78</v>
      </c>
    </row>
    <row r="3481" spans="1:21" x14ac:dyDescent="0.2">
      <c r="A3481" s="257">
        <v>40359</v>
      </c>
      <c r="B3481" s="294">
        <f t="shared" si="56"/>
        <v>40360</v>
      </c>
      <c r="C3481" s="260">
        <v>4.5259527944147147</v>
      </c>
      <c r="D3481" s="273"/>
      <c r="E3481" s="260">
        <v>3.9787002652519896</v>
      </c>
      <c r="F3481" s="273"/>
      <c r="G3481" s="260">
        <v>3.327</v>
      </c>
      <c r="H3481" s="297"/>
      <c r="I3481" s="299">
        <v>4.4272999999999998</v>
      </c>
      <c r="J3481" s="779"/>
      <c r="K3481" s="299"/>
      <c r="L3481" s="223"/>
      <c r="M3481" s="223">
        <v>4.07</v>
      </c>
      <c r="N3481" s="223"/>
      <c r="O3481" s="214">
        <v>4.2098000000000004</v>
      </c>
      <c r="P3481" s="214"/>
      <c r="Q3481" s="214">
        <v>4.6154000000000002</v>
      </c>
    </row>
    <row r="3482" spans="1:21" x14ac:dyDescent="0.2">
      <c r="A3482" s="257">
        <v>40360</v>
      </c>
      <c r="B3482" s="292">
        <f t="shared" si="56"/>
        <v>40361</v>
      </c>
      <c r="C3482" s="258">
        <v>4.5452864818184517</v>
      </c>
      <c r="D3482" s="271"/>
      <c r="E3482" s="258">
        <v>3.9262678062678065</v>
      </c>
      <c r="F3482" s="271"/>
      <c r="G3482" s="258">
        <v>3.3606965360442498</v>
      </c>
      <c r="H3482" s="58"/>
      <c r="I3482" s="300">
        <v>4.4297000000000004</v>
      </c>
      <c r="J3482" s="780"/>
      <c r="K3482" s="300"/>
      <c r="M3482" s="18">
        <v>4.0199999999999996</v>
      </c>
      <c r="O3482" s="161">
        <v>4.2125000000000004</v>
      </c>
      <c r="P3482" s="161"/>
      <c r="Q3482" s="161">
        <v>4.6318000000000001</v>
      </c>
      <c r="T3482" s="18">
        <v>0.94730000000000003</v>
      </c>
    </row>
    <row r="3483" spans="1:21" x14ac:dyDescent="0.2">
      <c r="A3483" s="257">
        <v>40361</v>
      </c>
      <c r="B3483" s="292">
        <f t="shared" si="56"/>
        <v>40362</v>
      </c>
      <c r="O3483" s="161"/>
      <c r="P3483" s="161"/>
      <c r="Q3483" s="161"/>
      <c r="T3483" s="18">
        <v>0.94089999999999996</v>
      </c>
    </row>
    <row r="3484" spans="1:21" x14ac:dyDescent="0.2">
      <c r="A3484" s="257">
        <v>40362</v>
      </c>
      <c r="B3484" s="292">
        <f t="shared" si="56"/>
        <v>40363</v>
      </c>
      <c r="T3484" s="18">
        <v>0.94189999999999996</v>
      </c>
    </row>
    <row r="3485" spans="1:21" x14ac:dyDescent="0.2">
      <c r="A3485" s="257">
        <v>40363</v>
      </c>
      <c r="B3485" s="292">
        <f t="shared" si="56"/>
        <v>40364</v>
      </c>
      <c r="T3485" s="18">
        <v>0.94169999999999998</v>
      </c>
    </row>
    <row r="3486" spans="1:21" x14ac:dyDescent="0.2">
      <c r="A3486" s="257">
        <v>40364</v>
      </c>
      <c r="B3486" s="292">
        <f t="shared" ref="B3486:B3549" si="57">A3486+1</f>
        <v>40365</v>
      </c>
      <c r="T3486" s="18">
        <v>0.94179999999999997</v>
      </c>
    </row>
    <row r="3487" spans="1:21" x14ac:dyDescent="0.2">
      <c r="A3487" s="257">
        <v>40365</v>
      </c>
      <c r="B3487" s="292">
        <f t="shared" si="57"/>
        <v>40366</v>
      </c>
      <c r="T3487" s="18">
        <v>0.94040000000000001</v>
      </c>
    </row>
    <row r="3488" spans="1:21" x14ac:dyDescent="0.2">
      <c r="A3488" s="257">
        <v>40366</v>
      </c>
      <c r="B3488" s="292">
        <f t="shared" si="57"/>
        <v>40367</v>
      </c>
      <c r="S3488" s="311">
        <v>3.65</v>
      </c>
      <c r="T3488" s="18">
        <v>0.94610000000000005</v>
      </c>
      <c r="U3488" s="311">
        <f>S3488*T3488*1.054615</f>
        <v>3.6418650679750004</v>
      </c>
    </row>
    <row r="3489" spans="1:21" x14ac:dyDescent="0.2">
      <c r="A3489" s="257">
        <v>40367</v>
      </c>
      <c r="B3489" s="292">
        <f t="shared" si="57"/>
        <v>40368</v>
      </c>
      <c r="S3489" s="311">
        <v>3.48</v>
      </c>
      <c r="T3489" s="18">
        <v>0.9486</v>
      </c>
      <c r="U3489" s="311">
        <f t="shared" ref="U3489:U3552" si="58">S3489*T3489*1.054615</f>
        <v>3.4814191057200001</v>
      </c>
    </row>
    <row r="3490" spans="1:21" x14ac:dyDescent="0.2">
      <c r="A3490" s="257">
        <v>40368</v>
      </c>
      <c r="B3490" s="292">
        <f t="shared" si="57"/>
        <v>40369</v>
      </c>
      <c r="S3490" s="311">
        <v>3.3</v>
      </c>
      <c r="T3490" s="35">
        <v>0.95760000000000001</v>
      </c>
      <c r="U3490" s="311">
        <f t="shared" si="58"/>
        <v>3.3326677692</v>
      </c>
    </row>
    <row r="3491" spans="1:21" x14ac:dyDescent="0.2">
      <c r="A3491" s="257">
        <v>40369</v>
      </c>
      <c r="B3491" s="292">
        <f t="shared" si="57"/>
        <v>40370</v>
      </c>
      <c r="S3491" s="311">
        <v>3.3</v>
      </c>
      <c r="T3491" s="35">
        <v>0.95760000000000001</v>
      </c>
      <c r="U3491" s="311">
        <f t="shared" si="58"/>
        <v>3.3326677692</v>
      </c>
    </row>
    <row r="3492" spans="1:21" x14ac:dyDescent="0.2">
      <c r="A3492" s="257">
        <v>40370</v>
      </c>
      <c r="B3492" s="292">
        <f t="shared" si="57"/>
        <v>40371</v>
      </c>
      <c r="S3492" s="311">
        <v>3.3</v>
      </c>
      <c r="T3492" s="35">
        <v>0.95760000000000001</v>
      </c>
      <c r="U3492" s="311">
        <f t="shared" si="58"/>
        <v>3.3326677692</v>
      </c>
    </row>
    <row r="3493" spans="1:21" x14ac:dyDescent="0.2">
      <c r="A3493" s="257">
        <v>40371</v>
      </c>
      <c r="B3493" s="292">
        <f t="shared" si="57"/>
        <v>40372</v>
      </c>
      <c r="S3493" s="311">
        <v>3.3</v>
      </c>
      <c r="T3493" s="18">
        <v>0.96779999999999999</v>
      </c>
      <c r="U3493" s="311">
        <f t="shared" si="58"/>
        <v>3.3681661101000002</v>
      </c>
    </row>
    <row r="3494" spans="1:21" x14ac:dyDescent="0.2">
      <c r="A3494" s="257">
        <v>40372</v>
      </c>
      <c r="B3494" s="292">
        <f t="shared" si="57"/>
        <v>40373</v>
      </c>
      <c r="S3494" s="311">
        <v>3.32</v>
      </c>
      <c r="T3494" s="18">
        <v>0.96689999999999998</v>
      </c>
      <c r="U3494" s="311">
        <f t="shared" si="58"/>
        <v>3.3854280484200001</v>
      </c>
    </row>
    <row r="3495" spans="1:21" x14ac:dyDescent="0.2">
      <c r="A3495" s="257">
        <v>40373</v>
      </c>
      <c r="B3495" s="292">
        <f t="shared" si="57"/>
        <v>40374</v>
      </c>
      <c r="S3495" s="311">
        <v>3.32</v>
      </c>
      <c r="T3495" s="18">
        <v>0.96809999999999996</v>
      </c>
      <c r="U3495" s="311">
        <f t="shared" si="58"/>
        <v>3.3896296345799999</v>
      </c>
    </row>
    <row r="3496" spans="1:21" x14ac:dyDescent="0.2">
      <c r="A3496" s="257">
        <v>40374</v>
      </c>
      <c r="B3496" s="292">
        <f t="shared" si="57"/>
        <v>40375</v>
      </c>
      <c r="S3496" s="311">
        <v>3.32</v>
      </c>
      <c r="T3496" s="18">
        <v>0.96870000000000001</v>
      </c>
      <c r="U3496" s="311">
        <f t="shared" si="58"/>
        <v>3.3917304276600002</v>
      </c>
    </row>
    <row r="3497" spans="1:21" x14ac:dyDescent="0.2">
      <c r="A3497" s="257">
        <v>40375</v>
      </c>
      <c r="B3497" s="292">
        <f t="shared" si="57"/>
        <v>40376</v>
      </c>
      <c r="S3497" s="311">
        <v>3.49</v>
      </c>
      <c r="T3497" s="35">
        <v>0.96560000000000001</v>
      </c>
      <c r="U3497" s="311">
        <f t="shared" si="58"/>
        <v>3.5539934915600004</v>
      </c>
    </row>
    <row r="3498" spans="1:21" x14ac:dyDescent="0.2">
      <c r="A3498" s="257">
        <v>40376</v>
      </c>
      <c r="B3498" s="292">
        <f t="shared" si="57"/>
        <v>40377</v>
      </c>
      <c r="S3498" s="311">
        <v>3.49</v>
      </c>
      <c r="T3498" s="35">
        <v>0.96560000000000001</v>
      </c>
      <c r="U3498" s="311">
        <f t="shared" si="58"/>
        <v>3.5539934915600004</v>
      </c>
    </row>
    <row r="3499" spans="1:21" x14ac:dyDescent="0.2">
      <c r="A3499" s="257">
        <v>40377</v>
      </c>
      <c r="B3499" s="292">
        <f t="shared" si="57"/>
        <v>40378</v>
      </c>
      <c r="S3499" s="311">
        <v>3.49</v>
      </c>
      <c r="T3499" s="35">
        <v>0.96560000000000001</v>
      </c>
      <c r="U3499" s="311">
        <f t="shared" si="58"/>
        <v>3.5539934915600004</v>
      </c>
    </row>
    <row r="3500" spans="1:21" x14ac:dyDescent="0.2">
      <c r="A3500" s="257">
        <v>40378</v>
      </c>
      <c r="B3500" s="292">
        <f t="shared" si="57"/>
        <v>40379</v>
      </c>
      <c r="S3500" s="311">
        <v>3.43</v>
      </c>
      <c r="T3500" s="18">
        <v>0.94599999999999995</v>
      </c>
      <c r="U3500" s="311">
        <f t="shared" si="58"/>
        <v>3.4219936597000005</v>
      </c>
    </row>
    <row r="3501" spans="1:21" ht="52.5" customHeight="1" x14ac:dyDescent="0.2">
      <c r="A3501" s="257">
        <v>40379</v>
      </c>
      <c r="B3501" s="292">
        <f t="shared" si="57"/>
        <v>40380</v>
      </c>
      <c r="C3501" s="301">
        <v>4.59</v>
      </c>
      <c r="D3501" s="301"/>
      <c r="E3501" s="301">
        <v>3.81</v>
      </c>
      <c r="F3501" s="23"/>
      <c r="G3501" s="303"/>
      <c r="I3501" s="23">
        <v>4.49</v>
      </c>
      <c r="J3501" s="191"/>
      <c r="K3501" s="23"/>
      <c r="L3501" s="23"/>
      <c r="M3501" s="23">
        <v>4.13</v>
      </c>
      <c r="N3501" s="23"/>
      <c r="O3501" s="23">
        <v>4.33</v>
      </c>
      <c r="P3501" s="23"/>
      <c r="Q3501" s="23">
        <v>4.83</v>
      </c>
      <c r="R3501" s="307" t="s">
        <v>2413</v>
      </c>
      <c r="S3501" s="311">
        <v>3.49</v>
      </c>
      <c r="T3501" s="18">
        <v>0.94899999999999995</v>
      </c>
      <c r="U3501" s="311">
        <f t="shared" si="58"/>
        <v>3.49289542615</v>
      </c>
    </row>
    <row r="3502" spans="1:21" ht="56.25" customHeight="1" x14ac:dyDescent="0.2">
      <c r="A3502" s="257">
        <v>40380</v>
      </c>
      <c r="B3502" s="292">
        <f t="shared" si="57"/>
        <v>40381</v>
      </c>
      <c r="C3502" s="301">
        <v>4.7</v>
      </c>
      <c r="D3502" s="301"/>
      <c r="E3502" s="301">
        <v>3.97</v>
      </c>
      <c r="F3502" s="23"/>
      <c r="G3502" s="303"/>
      <c r="I3502" s="23">
        <v>4.6100000000000003</v>
      </c>
      <c r="J3502" s="191"/>
      <c r="K3502" s="23"/>
      <c r="L3502" s="23"/>
      <c r="M3502" s="23">
        <v>4.24</v>
      </c>
      <c r="N3502" s="23"/>
      <c r="O3502" s="23">
        <v>4.4400000000000004</v>
      </c>
      <c r="P3502" s="23"/>
      <c r="Q3502" s="23">
        <v>5.03</v>
      </c>
      <c r="R3502" s="307" t="s">
        <v>1976</v>
      </c>
      <c r="S3502" s="311">
        <v>3.48</v>
      </c>
      <c r="T3502" s="18">
        <v>0.95130000000000003</v>
      </c>
      <c r="U3502" s="311">
        <f t="shared" si="58"/>
        <v>3.4913282682600002</v>
      </c>
    </row>
    <row r="3503" spans="1:21" ht="53.25" customHeight="1" x14ac:dyDescent="0.2">
      <c r="A3503" s="257">
        <v>40381</v>
      </c>
      <c r="B3503" s="292">
        <f t="shared" si="57"/>
        <v>40382</v>
      </c>
      <c r="C3503" s="301">
        <v>4.67</v>
      </c>
      <c r="D3503" s="301"/>
      <c r="E3503" s="301">
        <v>3.97</v>
      </c>
      <c r="F3503" s="23"/>
      <c r="G3503" s="303"/>
      <c r="I3503" s="23">
        <v>4.55</v>
      </c>
      <c r="J3503" s="191"/>
      <c r="K3503" s="23"/>
      <c r="L3503" s="23"/>
      <c r="M3503" s="23">
        <v>4.21</v>
      </c>
      <c r="N3503" s="23"/>
      <c r="O3503" s="23">
        <v>4.41</v>
      </c>
      <c r="P3503" s="23"/>
      <c r="Q3503" s="23">
        <v>4.9800000000000004</v>
      </c>
      <c r="R3503" s="307" t="s">
        <v>1975</v>
      </c>
      <c r="S3503" s="311">
        <v>3.51</v>
      </c>
      <c r="T3503" s="18">
        <v>0.9607</v>
      </c>
      <c r="U3503" s="311">
        <f t="shared" si="58"/>
        <v>3.556221893055</v>
      </c>
    </row>
    <row r="3504" spans="1:21" x14ac:dyDescent="0.2">
      <c r="A3504" s="257">
        <v>40382</v>
      </c>
      <c r="B3504" s="292">
        <f t="shared" si="57"/>
        <v>40383</v>
      </c>
      <c r="C3504" s="301">
        <v>4.6900000000000004</v>
      </c>
      <c r="D3504" s="301"/>
      <c r="E3504" s="301">
        <v>3.91</v>
      </c>
      <c r="F3504" s="23"/>
      <c r="G3504" s="303"/>
      <c r="I3504" s="23">
        <v>4.58</v>
      </c>
      <c r="J3504" s="191"/>
      <c r="K3504" s="23"/>
      <c r="L3504" s="23"/>
      <c r="M3504" s="23">
        <v>4.1399999999999997</v>
      </c>
      <c r="N3504" s="23"/>
      <c r="O3504" s="23">
        <v>4.37</v>
      </c>
      <c r="P3504" s="23"/>
      <c r="Q3504" s="23">
        <v>4.92</v>
      </c>
      <c r="S3504" s="311">
        <v>3.47</v>
      </c>
      <c r="T3504" s="35">
        <v>0.96009999999999995</v>
      </c>
      <c r="U3504" s="311">
        <f t="shared" si="58"/>
        <v>3.5134994394050003</v>
      </c>
    </row>
    <row r="3505" spans="1:23" x14ac:dyDescent="0.2">
      <c r="A3505" s="257">
        <v>40383</v>
      </c>
      <c r="B3505" s="292">
        <f t="shared" si="57"/>
        <v>40384</v>
      </c>
      <c r="C3505" s="301">
        <v>4.6900000000000004</v>
      </c>
      <c r="D3505" s="301"/>
      <c r="E3505" s="301">
        <v>3.91</v>
      </c>
      <c r="F3505" s="23"/>
      <c r="G3505" s="303"/>
      <c r="I3505" s="23">
        <v>4.58</v>
      </c>
      <c r="J3505" s="191"/>
      <c r="K3505" s="23"/>
      <c r="L3505" s="23"/>
      <c r="M3505" s="23">
        <v>4.1399999999999997</v>
      </c>
      <c r="N3505" s="23"/>
      <c r="O3505" s="23">
        <v>4.37</v>
      </c>
      <c r="P3505" s="23"/>
      <c r="Q3505" s="23">
        <v>4.92</v>
      </c>
      <c r="S3505" s="311">
        <v>3.47</v>
      </c>
      <c r="T3505" s="35">
        <v>0.96009999999999995</v>
      </c>
      <c r="U3505" s="311">
        <f t="shared" si="58"/>
        <v>3.5134994394050003</v>
      </c>
    </row>
    <row r="3506" spans="1:23" x14ac:dyDescent="0.2">
      <c r="A3506" s="257">
        <v>40384</v>
      </c>
      <c r="B3506" s="292">
        <f t="shared" si="57"/>
        <v>40385</v>
      </c>
      <c r="C3506" s="301">
        <v>4.6900000000000004</v>
      </c>
      <c r="D3506" s="301"/>
      <c r="E3506" s="301">
        <v>3.91</v>
      </c>
      <c r="F3506" s="23"/>
      <c r="G3506" s="303"/>
      <c r="I3506" s="23">
        <v>4.58</v>
      </c>
      <c r="J3506" s="191"/>
      <c r="K3506" s="23"/>
      <c r="L3506" s="23"/>
      <c r="M3506" s="23">
        <v>4.1399999999999997</v>
      </c>
      <c r="N3506" s="23"/>
      <c r="O3506" s="23">
        <v>4.37</v>
      </c>
      <c r="P3506" s="23"/>
      <c r="Q3506" s="23">
        <v>4.92</v>
      </c>
      <c r="S3506" s="311">
        <v>3.47</v>
      </c>
      <c r="T3506" s="35">
        <v>0.96009999999999995</v>
      </c>
      <c r="U3506" s="311">
        <f t="shared" si="58"/>
        <v>3.5134994394050003</v>
      </c>
    </row>
    <row r="3507" spans="1:23" x14ac:dyDescent="0.2">
      <c r="A3507" s="257">
        <v>40385</v>
      </c>
      <c r="B3507" s="292">
        <f t="shared" si="57"/>
        <v>40386</v>
      </c>
      <c r="C3507" s="301">
        <v>4.6500000000000004</v>
      </c>
      <c r="D3507" s="301"/>
      <c r="E3507" s="301">
        <v>3.86</v>
      </c>
      <c r="F3507" s="23"/>
      <c r="G3507" s="303"/>
      <c r="I3507" s="23">
        <v>4.58</v>
      </c>
      <c r="J3507" s="191"/>
      <c r="K3507" s="23"/>
      <c r="L3507" s="23"/>
      <c r="M3507" s="23">
        <v>4.17</v>
      </c>
      <c r="N3507" s="23"/>
      <c r="O3507" s="23">
        <v>4.32</v>
      </c>
      <c r="P3507" s="23"/>
      <c r="Q3507" s="23">
        <v>4.83</v>
      </c>
      <c r="S3507" s="311">
        <v>3.41</v>
      </c>
      <c r="T3507" s="18">
        <v>0.9657</v>
      </c>
      <c r="U3507" s="311">
        <f t="shared" si="58"/>
        <v>3.4728862157550004</v>
      </c>
    </row>
    <row r="3508" spans="1:23" x14ac:dyDescent="0.2">
      <c r="A3508" s="257">
        <v>40386</v>
      </c>
      <c r="B3508" s="292">
        <f t="shared" si="57"/>
        <v>40387</v>
      </c>
      <c r="C3508" s="301">
        <v>4.72</v>
      </c>
      <c r="D3508" s="301"/>
      <c r="E3508" s="301">
        <v>3.82</v>
      </c>
      <c r="F3508" s="23"/>
      <c r="G3508" s="303"/>
      <c r="I3508" s="23">
        <v>4.5999999999999996</v>
      </c>
      <c r="J3508" s="191"/>
      <c r="K3508" s="23"/>
      <c r="L3508" s="23"/>
      <c r="M3508" s="23">
        <v>4.1399999999999997</v>
      </c>
      <c r="N3508" s="23"/>
      <c r="O3508" s="23">
        <v>4.32</v>
      </c>
      <c r="P3508" s="23"/>
      <c r="Q3508" s="23">
        <v>4.8899999999999997</v>
      </c>
      <c r="S3508" s="311">
        <v>3.44</v>
      </c>
      <c r="T3508" s="18">
        <v>0.96719999999999995</v>
      </c>
      <c r="U3508" s="311">
        <f t="shared" si="58"/>
        <v>3.5088812803200002</v>
      </c>
    </row>
    <row r="3509" spans="1:23" x14ac:dyDescent="0.2">
      <c r="A3509" s="257">
        <v>40387</v>
      </c>
      <c r="B3509" s="292">
        <f t="shared" si="57"/>
        <v>40388</v>
      </c>
      <c r="C3509" s="301">
        <v>4.75</v>
      </c>
      <c r="D3509" s="301"/>
      <c r="E3509" s="301">
        <v>3.82</v>
      </c>
      <c r="F3509" s="23"/>
      <c r="G3509" s="303"/>
      <c r="I3509" s="23">
        <v>4.68</v>
      </c>
      <c r="J3509" s="191"/>
      <c r="K3509" s="23"/>
      <c r="L3509" s="23"/>
      <c r="M3509" s="23">
        <v>4.13</v>
      </c>
      <c r="N3509" s="23"/>
      <c r="O3509" s="23">
        <v>4.34</v>
      </c>
      <c r="P3509" s="23"/>
      <c r="Q3509" s="23">
        <v>4.9000000000000004</v>
      </c>
      <c r="S3509" s="311">
        <v>3.52</v>
      </c>
      <c r="T3509" s="18">
        <v>0.96889999999999998</v>
      </c>
      <c r="U3509" s="311">
        <f t="shared" si="58"/>
        <v>3.5967939867199998</v>
      </c>
    </row>
    <row r="3510" spans="1:23" x14ac:dyDescent="0.2">
      <c r="A3510" s="257">
        <v>40388</v>
      </c>
      <c r="B3510" s="292">
        <f t="shared" si="57"/>
        <v>40389</v>
      </c>
      <c r="C3510" s="301">
        <v>4.8</v>
      </c>
      <c r="D3510" s="301"/>
      <c r="E3510" s="301">
        <v>3.86</v>
      </c>
      <c r="F3510" s="23"/>
      <c r="G3510" s="303"/>
      <c r="I3510" s="23">
        <v>4.7300000000000004</v>
      </c>
      <c r="J3510" s="191"/>
      <c r="K3510" s="23"/>
      <c r="L3510" s="23"/>
      <c r="M3510" s="23">
        <v>4.1399999999999997</v>
      </c>
      <c r="N3510" s="23"/>
      <c r="O3510" s="23">
        <v>4.4000000000000004</v>
      </c>
      <c r="P3510" s="23"/>
      <c r="Q3510" s="23">
        <v>4.97</v>
      </c>
      <c r="S3510" s="311">
        <v>3.58</v>
      </c>
      <c r="T3510" s="35">
        <v>0.96699999999999997</v>
      </c>
      <c r="U3510" s="311">
        <f t="shared" si="58"/>
        <v>3.6509294839000006</v>
      </c>
    </row>
    <row r="3511" spans="1:23" x14ac:dyDescent="0.2">
      <c r="A3511" s="257">
        <v>40389</v>
      </c>
      <c r="B3511" s="292">
        <f t="shared" si="57"/>
        <v>40390</v>
      </c>
      <c r="C3511" s="301">
        <v>4.8</v>
      </c>
      <c r="D3511" s="301"/>
      <c r="E3511" s="301">
        <v>3.86</v>
      </c>
      <c r="F3511" s="23"/>
      <c r="G3511" s="303"/>
      <c r="I3511" s="23">
        <v>4.7300000000000004</v>
      </c>
      <c r="J3511" s="191"/>
      <c r="K3511" s="23"/>
      <c r="L3511" s="23"/>
      <c r="M3511" s="23">
        <v>4.1399999999999997</v>
      </c>
      <c r="N3511" s="23"/>
      <c r="O3511" s="23">
        <v>4.4000000000000004</v>
      </c>
      <c r="P3511" s="23"/>
      <c r="Q3511" s="23">
        <v>4.97</v>
      </c>
      <c r="S3511" s="311">
        <v>3.58</v>
      </c>
      <c r="T3511" s="35">
        <v>0.96699999999999997</v>
      </c>
      <c r="U3511" s="311">
        <f t="shared" si="58"/>
        <v>3.6509294839000006</v>
      </c>
      <c r="V3511" s="35"/>
    </row>
    <row r="3512" spans="1:23" x14ac:dyDescent="0.2">
      <c r="A3512" s="257">
        <v>40390</v>
      </c>
      <c r="B3512" s="294">
        <f t="shared" si="57"/>
        <v>40391</v>
      </c>
      <c r="C3512" s="302">
        <v>4.8099999999999996</v>
      </c>
      <c r="D3512" s="302"/>
      <c r="E3512" s="302">
        <v>3.91</v>
      </c>
      <c r="F3512" s="262"/>
      <c r="G3512" s="262">
        <f>U3512</f>
        <v>3.68913818535</v>
      </c>
      <c r="H3512" s="262"/>
      <c r="I3512" s="262">
        <v>4.79</v>
      </c>
      <c r="J3512" s="266"/>
      <c r="K3512" s="262"/>
      <c r="L3512" s="262"/>
      <c r="M3512" s="262">
        <v>4.17</v>
      </c>
      <c r="N3512" s="262"/>
      <c r="O3512" s="262">
        <v>4.38</v>
      </c>
      <c r="P3512" s="262"/>
      <c r="Q3512" s="262">
        <v>4.8600000000000003</v>
      </c>
      <c r="S3512" s="313">
        <v>3.61</v>
      </c>
      <c r="T3512" s="35">
        <v>0.96899999999999997</v>
      </c>
      <c r="U3512" s="312">
        <f t="shared" si="58"/>
        <v>3.68913818535</v>
      </c>
      <c r="W3512" s="35"/>
    </row>
    <row r="3513" spans="1:23" x14ac:dyDescent="0.2">
      <c r="A3513" s="257">
        <v>40391</v>
      </c>
      <c r="B3513" s="292">
        <f t="shared" si="57"/>
        <v>40392</v>
      </c>
      <c r="C3513" s="113">
        <v>4.8099999999999996</v>
      </c>
      <c r="D3513" s="113"/>
      <c r="E3513" s="113">
        <v>3.91</v>
      </c>
      <c r="G3513" s="304"/>
      <c r="I3513" s="18">
        <v>4.79</v>
      </c>
      <c r="M3513" s="18">
        <v>4.17</v>
      </c>
      <c r="O3513" s="18">
        <v>4.38</v>
      </c>
      <c r="Q3513" s="18">
        <v>4.8600000000000003</v>
      </c>
      <c r="S3513" s="311">
        <v>3.61</v>
      </c>
      <c r="T3513" s="35">
        <v>0.96899999999999997</v>
      </c>
      <c r="U3513" s="311">
        <f t="shared" si="58"/>
        <v>3.68913818535</v>
      </c>
    </row>
    <row r="3514" spans="1:23" x14ac:dyDescent="0.2">
      <c r="A3514" s="257">
        <v>40392</v>
      </c>
      <c r="B3514" s="292">
        <f t="shared" si="57"/>
        <v>40393</v>
      </c>
      <c r="S3514" s="311">
        <v>3.59</v>
      </c>
      <c r="T3514" s="18">
        <v>0.97170000000000001</v>
      </c>
      <c r="U3514" s="311">
        <f t="shared" si="58"/>
        <v>3.6789221298450001</v>
      </c>
    </row>
    <row r="3515" spans="1:23" x14ac:dyDescent="0.2">
      <c r="A3515" s="257">
        <v>40393</v>
      </c>
      <c r="B3515" s="292">
        <f t="shared" si="57"/>
        <v>40394</v>
      </c>
      <c r="S3515" s="311">
        <v>3.55</v>
      </c>
      <c r="T3515" s="18">
        <v>0.97689999999999999</v>
      </c>
      <c r="U3515" s="311">
        <f t="shared" si="58"/>
        <v>3.6573995469249998</v>
      </c>
    </row>
    <row r="3516" spans="1:23" x14ac:dyDescent="0.2">
      <c r="A3516" s="257">
        <v>40394</v>
      </c>
      <c r="B3516" s="292">
        <f t="shared" si="57"/>
        <v>40395</v>
      </c>
      <c r="S3516" s="311">
        <v>3.47</v>
      </c>
      <c r="T3516" s="18">
        <v>0.9768</v>
      </c>
      <c r="U3516" s="311">
        <f t="shared" si="58"/>
        <v>3.5746133240400004</v>
      </c>
    </row>
    <row r="3517" spans="1:23" x14ac:dyDescent="0.2">
      <c r="A3517" s="257">
        <v>40395</v>
      </c>
      <c r="B3517" s="292">
        <f t="shared" si="57"/>
        <v>40396</v>
      </c>
      <c r="S3517" s="311">
        <v>3.51</v>
      </c>
      <c r="T3517" s="18">
        <v>0.9788</v>
      </c>
      <c r="U3517" s="311">
        <f t="shared" si="58"/>
        <v>3.6232226386199997</v>
      </c>
    </row>
    <row r="3518" spans="1:23" x14ac:dyDescent="0.2">
      <c r="A3518" s="257">
        <v>40396</v>
      </c>
      <c r="B3518" s="292">
        <f t="shared" si="57"/>
        <v>40397</v>
      </c>
      <c r="S3518" s="311">
        <v>3.41</v>
      </c>
      <c r="T3518" s="35">
        <v>0.98550000000000004</v>
      </c>
      <c r="U3518" s="311">
        <f t="shared" si="58"/>
        <v>3.5440917113250006</v>
      </c>
    </row>
    <row r="3519" spans="1:23" x14ac:dyDescent="0.2">
      <c r="A3519" s="257">
        <v>40397</v>
      </c>
      <c r="B3519" s="292">
        <f t="shared" si="57"/>
        <v>40398</v>
      </c>
      <c r="S3519" s="311">
        <v>3.41</v>
      </c>
      <c r="T3519" s="35">
        <v>0.98550000000000004</v>
      </c>
      <c r="U3519" s="311">
        <f t="shared" si="58"/>
        <v>3.5440917113250006</v>
      </c>
    </row>
    <row r="3520" spans="1:23" x14ac:dyDescent="0.2">
      <c r="A3520" s="257">
        <v>40398</v>
      </c>
      <c r="B3520" s="292">
        <f t="shared" si="57"/>
        <v>40399</v>
      </c>
      <c r="S3520" s="311">
        <v>3.41</v>
      </c>
      <c r="T3520" s="35">
        <v>0.98550000000000004</v>
      </c>
      <c r="U3520" s="311">
        <f t="shared" si="58"/>
        <v>3.5440917113250006</v>
      </c>
    </row>
    <row r="3521" spans="1:21" x14ac:dyDescent="0.2">
      <c r="A3521" s="257">
        <v>40399</v>
      </c>
      <c r="B3521" s="292">
        <f t="shared" si="57"/>
        <v>40400</v>
      </c>
      <c r="S3521" s="311">
        <v>3.3</v>
      </c>
      <c r="T3521" s="18">
        <v>0.97399999999999998</v>
      </c>
      <c r="U3521" s="311">
        <f t="shared" si="58"/>
        <v>3.3897435330000003</v>
      </c>
    </row>
    <row r="3522" spans="1:21" x14ac:dyDescent="0.2">
      <c r="A3522" s="257">
        <v>40400</v>
      </c>
      <c r="B3522" s="292">
        <f t="shared" si="57"/>
        <v>40401</v>
      </c>
      <c r="S3522" s="311">
        <v>3.23</v>
      </c>
      <c r="T3522" s="18">
        <v>0.97340000000000004</v>
      </c>
      <c r="U3522" s="311">
        <f t="shared" si="58"/>
        <v>3.3157960384300003</v>
      </c>
    </row>
    <row r="3523" spans="1:21" x14ac:dyDescent="0.2">
      <c r="A3523" s="257">
        <v>40401</v>
      </c>
      <c r="B3523" s="292">
        <f t="shared" si="57"/>
        <v>40402</v>
      </c>
      <c r="S3523" s="311">
        <v>3.21</v>
      </c>
      <c r="T3523" s="18">
        <v>0.9677</v>
      </c>
      <c r="U3523" s="311">
        <f t="shared" si="58"/>
        <v>3.2759685029550001</v>
      </c>
    </row>
    <row r="3524" spans="1:21" x14ac:dyDescent="0.2">
      <c r="A3524" s="257">
        <v>40402</v>
      </c>
      <c r="B3524" s="292">
        <f t="shared" si="57"/>
        <v>40403</v>
      </c>
      <c r="S3524" s="311">
        <v>3.28</v>
      </c>
      <c r="T3524" s="18">
        <v>0.96140000000000003</v>
      </c>
      <c r="U3524" s="311">
        <f t="shared" si="58"/>
        <v>3.3256145040799998</v>
      </c>
    </row>
    <row r="3525" spans="1:21" x14ac:dyDescent="0.2">
      <c r="A3525" s="257">
        <v>40403</v>
      </c>
      <c r="B3525" s="292">
        <f t="shared" si="57"/>
        <v>40404</v>
      </c>
      <c r="S3525" s="311">
        <v>3.2</v>
      </c>
      <c r="T3525" s="35">
        <v>0.95660000000000001</v>
      </c>
      <c r="U3525" s="311">
        <f t="shared" si="58"/>
        <v>3.2283030688000007</v>
      </c>
    </row>
    <row r="3526" spans="1:21" x14ac:dyDescent="0.2">
      <c r="A3526" s="257">
        <v>40404</v>
      </c>
      <c r="B3526" s="292">
        <f t="shared" si="57"/>
        <v>40405</v>
      </c>
      <c r="S3526" s="311">
        <v>3.2</v>
      </c>
      <c r="T3526" s="35">
        <v>0.95660000000000001</v>
      </c>
      <c r="U3526" s="311">
        <f t="shared" si="58"/>
        <v>3.2283030688000007</v>
      </c>
    </row>
    <row r="3527" spans="1:21" x14ac:dyDescent="0.2">
      <c r="A3527" s="257">
        <v>40405</v>
      </c>
      <c r="B3527" s="292">
        <f t="shared" si="57"/>
        <v>40406</v>
      </c>
      <c r="S3527" s="311">
        <v>3.2</v>
      </c>
      <c r="T3527" s="35">
        <v>0.95660000000000001</v>
      </c>
      <c r="U3527" s="311">
        <f t="shared" si="58"/>
        <v>3.2283030688000007</v>
      </c>
    </row>
    <row r="3528" spans="1:21" x14ac:dyDescent="0.2">
      <c r="A3528" s="257">
        <v>40406</v>
      </c>
      <c r="B3528" s="292">
        <f t="shared" si="57"/>
        <v>40407</v>
      </c>
      <c r="S3528" s="311">
        <v>3.13</v>
      </c>
      <c r="T3528" s="18">
        <v>0.96030000000000004</v>
      </c>
      <c r="U3528" s="311">
        <f t="shared" si="58"/>
        <v>3.1698974354850002</v>
      </c>
    </row>
    <row r="3529" spans="1:21" x14ac:dyDescent="0.2">
      <c r="A3529" s="257">
        <v>40407</v>
      </c>
      <c r="B3529" s="292">
        <f t="shared" si="57"/>
        <v>40408</v>
      </c>
      <c r="S3529" s="311">
        <v>3.13</v>
      </c>
      <c r="T3529" s="18">
        <v>0.9597</v>
      </c>
      <c r="U3529" s="311">
        <f t="shared" si="58"/>
        <v>3.1679168685149999</v>
      </c>
    </row>
    <row r="3530" spans="1:21" x14ac:dyDescent="0.2">
      <c r="A3530" s="257">
        <v>40408</v>
      </c>
      <c r="B3530" s="292">
        <f t="shared" si="57"/>
        <v>40409</v>
      </c>
      <c r="S3530" s="311">
        <v>3.09</v>
      </c>
      <c r="T3530" s="18">
        <v>0.96509999999999996</v>
      </c>
      <c r="U3530" s="311">
        <f t="shared" si="58"/>
        <v>3.1450296137849998</v>
      </c>
    </row>
    <row r="3531" spans="1:21" x14ac:dyDescent="0.2">
      <c r="A3531" s="257">
        <v>40409</v>
      </c>
      <c r="B3531" s="292">
        <f t="shared" si="57"/>
        <v>40410</v>
      </c>
      <c r="S3531" s="311">
        <v>3.02</v>
      </c>
      <c r="T3531" s="18">
        <v>0.97070000000000001</v>
      </c>
      <c r="U3531" s="311">
        <f t="shared" si="58"/>
        <v>3.0916186371100003</v>
      </c>
    </row>
    <row r="3532" spans="1:21" x14ac:dyDescent="0.2">
      <c r="A3532" s="257">
        <v>40410</v>
      </c>
      <c r="B3532" s="292">
        <f t="shared" si="57"/>
        <v>40411</v>
      </c>
      <c r="S3532" s="311">
        <v>3.04</v>
      </c>
      <c r="T3532" s="35">
        <v>0.96809999999999996</v>
      </c>
      <c r="U3532" s="311">
        <f t="shared" si="58"/>
        <v>3.1037572557600002</v>
      </c>
    </row>
    <row r="3533" spans="1:21" x14ac:dyDescent="0.2">
      <c r="A3533" s="257">
        <v>40411</v>
      </c>
      <c r="B3533" s="292">
        <f t="shared" si="57"/>
        <v>40412</v>
      </c>
      <c r="S3533" s="311">
        <v>3.04</v>
      </c>
      <c r="T3533" s="35">
        <v>0.96809999999999996</v>
      </c>
      <c r="U3533" s="311">
        <f t="shared" si="58"/>
        <v>3.1037572557600002</v>
      </c>
    </row>
    <row r="3534" spans="1:21" x14ac:dyDescent="0.2">
      <c r="A3534" s="257">
        <v>40412</v>
      </c>
      <c r="B3534" s="292">
        <f t="shared" si="57"/>
        <v>40413</v>
      </c>
      <c r="S3534" s="311">
        <v>3.04</v>
      </c>
      <c r="T3534" s="35">
        <v>0.96809999999999996</v>
      </c>
      <c r="U3534" s="311">
        <f t="shared" si="58"/>
        <v>3.1037572557600002</v>
      </c>
    </row>
    <row r="3535" spans="1:21" x14ac:dyDescent="0.2">
      <c r="A3535" s="257">
        <v>40413</v>
      </c>
      <c r="B3535" s="292">
        <f t="shared" si="57"/>
        <v>40414</v>
      </c>
      <c r="C3535" s="113">
        <v>4.12</v>
      </c>
      <c r="E3535" s="113">
        <v>2.94</v>
      </c>
      <c r="G3535" s="304"/>
      <c r="I3535" s="18">
        <v>4.07</v>
      </c>
      <c r="M3535" s="23">
        <v>3.45</v>
      </c>
      <c r="N3535" s="23"/>
      <c r="O3535" s="23">
        <v>3.68</v>
      </c>
      <c r="P3535" s="23"/>
      <c r="Q3535" s="23">
        <v>4.16</v>
      </c>
      <c r="S3535" s="311">
        <v>3.03</v>
      </c>
      <c r="T3535" s="18">
        <v>0.95499999999999996</v>
      </c>
      <c r="U3535" s="311">
        <f t="shared" si="58"/>
        <v>3.0516866947499999</v>
      </c>
    </row>
    <row r="3536" spans="1:21" x14ac:dyDescent="0.2">
      <c r="A3536" s="257">
        <v>40414</v>
      </c>
      <c r="B3536" s="292">
        <f t="shared" si="57"/>
        <v>40415</v>
      </c>
      <c r="C3536" s="113">
        <v>4.07</v>
      </c>
      <c r="D3536" s="113"/>
      <c r="E3536" s="113">
        <v>2.93</v>
      </c>
      <c r="G3536" s="304"/>
      <c r="I3536" s="18">
        <v>4.0199999999999996</v>
      </c>
      <c r="M3536" s="23">
        <v>3.5</v>
      </c>
      <c r="N3536" s="23"/>
      <c r="O3536" s="23">
        <v>3.65</v>
      </c>
      <c r="P3536" s="23"/>
      <c r="Q3536" s="23">
        <v>4.12</v>
      </c>
      <c r="S3536" s="311">
        <v>3.1</v>
      </c>
      <c r="T3536" s="18">
        <v>0.9536</v>
      </c>
      <c r="U3536" s="311">
        <f t="shared" si="58"/>
        <v>3.1176106784000002</v>
      </c>
    </row>
    <row r="3537" spans="1:22" x14ac:dyDescent="0.2">
      <c r="A3537" s="257">
        <v>40415</v>
      </c>
      <c r="B3537" s="292">
        <f t="shared" si="57"/>
        <v>40416</v>
      </c>
      <c r="C3537" s="113">
        <v>3.99</v>
      </c>
      <c r="D3537" s="113"/>
      <c r="E3537" s="113">
        <v>2.86</v>
      </c>
      <c r="G3537" s="304"/>
      <c r="I3537" s="18">
        <v>4.0199999999999996</v>
      </c>
      <c r="M3537" s="23">
        <v>3.56</v>
      </c>
      <c r="N3537" s="23"/>
      <c r="O3537" s="23">
        <v>3.54</v>
      </c>
      <c r="P3537" s="23"/>
      <c r="Q3537" s="23">
        <v>4.03</v>
      </c>
      <c r="S3537" s="311">
        <v>3.04</v>
      </c>
      <c r="T3537" s="18">
        <v>0.94430000000000003</v>
      </c>
      <c r="U3537" s="311">
        <f t="shared" si="58"/>
        <v>3.0274537512800004</v>
      </c>
    </row>
    <row r="3538" spans="1:22" x14ac:dyDescent="0.2">
      <c r="A3538" s="257">
        <v>40416</v>
      </c>
      <c r="B3538" s="292">
        <f t="shared" si="57"/>
        <v>40417</v>
      </c>
      <c r="C3538" s="113">
        <v>3.85</v>
      </c>
      <c r="D3538" s="113"/>
      <c r="E3538" s="113">
        <v>2.76</v>
      </c>
      <c r="G3538" s="304"/>
      <c r="I3538" s="18">
        <v>3.94</v>
      </c>
      <c r="M3538" s="23">
        <v>3.44</v>
      </c>
      <c r="N3538" s="23"/>
      <c r="O3538" s="23">
        <v>3.41</v>
      </c>
      <c r="P3538" s="23"/>
      <c r="Q3538" s="23">
        <v>3.9</v>
      </c>
      <c r="S3538" s="311">
        <v>2.98</v>
      </c>
      <c r="T3538" s="18">
        <v>0.94199999999999995</v>
      </c>
      <c r="U3538" s="311">
        <f t="shared" si="58"/>
        <v>2.9604730433999999</v>
      </c>
    </row>
    <row r="3539" spans="1:22" x14ac:dyDescent="0.2">
      <c r="A3539" s="257">
        <v>40417</v>
      </c>
      <c r="B3539" s="292">
        <f t="shared" si="57"/>
        <v>40418</v>
      </c>
      <c r="C3539" s="113">
        <v>3.75</v>
      </c>
      <c r="D3539" s="113"/>
      <c r="E3539" s="113">
        <v>2.79</v>
      </c>
      <c r="G3539" s="304"/>
      <c r="I3539" s="18">
        <v>3.81</v>
      </c>
      <c r="M3539" s="23">
        <v>3.26</v>
      </c>
      <c r="N3539" s="23"/>
      <c r="O3539" s="23">
        <v>3.27</v>
      </c>
      <c r="P3539" s="23"/>
      <c r="Q3539" s="23">
        <v>3.83</v>
      </c>
      <c r="S3539" s="311">
        <v>3</v>
      </c>
      <c r="T3539" s="35">
        <v>0.94699999999999995</v>
      </c>
      <c r="U3539" s="311">
        <f t="shared" si="58"/>
        <v>2.9961612149999999</v>
      </c>
    </row>
    <row r="3540" spans="1:22" x14ac:dyDescent="0.2">
      <c r="A3540" s="257">
        <v>40418</v>
      </c>
      <c r="B3540" s="292">
        <f t="shared" si="57"/>
        <v>40419</v>
      </c>
      <c r="C3540" s="113">
        <v>3.75</v>
      </c>
      <c r="D3540" s="113"/>
      <c r="E3540" s="113">
        <v>2.79</v>
      </c>
      <c r="G3540" s="304"/>
      <c r="I3540" s="18">
        <v>3.81</v>
      </c>
      <c r="M3540" s="23">
        <v>3.26</v>
      </c>
      <c r="N3540" s="23"/>
      <c r="O3540" s="23">
        <v>3.27</v>
      </c>
      <c r="P3540" s="23"/>
      <c r="Q3540" s="23">
        <v>3.83</v>
      </c>
      <c r="S3540" s="311">
        <v>3</v>
      </c>
      <c r="T3540" s="35">
        <v>0.94699999999999995</v>
      </c>
      <c r="U3540" s="311">
        <f t="shared" si="58"/>
        <v>2.9961612149999999</v>
      </c>
    </row>
    <row r="3541" spans="1:22" x14ac:dyDescent="0.2">
      <c r="A3541" s="257">
        <v>40419</v>
      </c>
      <c r="B3541" s="292">
        <f t="shared" si="57"/>
        <v>40420</v>
      </c>
      <c r="C3541" s="113">
        <v>3.75</v>
      </c>
      <c r="D3541" s="113"/>
      <c r="E3541" s="113">
        <v>2.79</v>
      </c>
      <c r="G3541" s="304"/>
      <c r="I3541" s="18">
        <v>3.81</v>
      </c>
      <c r="M3541" s="23">
        <v>3.26</v>
      </c>
      <c r="N3541" s="23"/>
      <c r="O3541" s="23">
        <v>3.27</v>
      </c>
      <c r="P3541" s="23"/>
      <c r="Q3541" s="23">
        <v>3.83</v>
      </c>
      <c r="S3541" s="311">
        <v>3</v>
      </c>
      <c r="T3541" s="35">
        <v>0.94699999999999995</v>
      </c>
      <c r="U3541" s="311">
        <f t="shared" si="58"/>
        <v>2.9961612149999999</v>
      </c>
    </row>
    <row r="3542" spans="1:22" x14ac:dyDescent="0.2">
      <c r="A3542" s="257">
        <v>40420</v>
      </c>
      <c r="B3542" s="292">
        <f t="shared" si="57"/>
        <v>40421</v>
      </c>
      <c r="C3542" s="113">
        <v>3.77</v>
      </c>
      <c r="D3542" s="113"/>
      <c r="E3542" s="113">
        <v>2.88</v>
      </c>
      <c r="G3542" s="304"/>
      <c r="I3542" s="23">
        <v>3.8</v>
      </c>
      <c r="J3542" s="191"/>
      <c r="K3542" s="23"/>
      <c r="M3542" s="23">
        <v>3.2</v>
      </c>
      <c r="N3542" s="23"/>
      <c r="O3542" s="23">
        <v>3.37</v>
      </c>
      <c r="P3542" s="23"/>
      <c r="Q3542" s="23">
        <v>3.94</v>
      </c>
      <c r="S3542" s="311">
        <v>3.08</v>
      </c>
      <c r="T3542" s="18">
        <v>0.95209999999999995</v>
      </c>
      <c r="U3542" s="311">
        <f t="shared" si="58"/>
        <v>3.0926247398200002</v>
      </c>
      <c r="V3542" s="311"/>
    </row>
    <row r="3543" spans="1:22" x14ac:dyDescent="0.2">
      <c r="A3543" s="257">
        <v>40421</v>
      </c>
      <c r="B3543" s="294">
        <f t="shared" si="57"/>
        <v>40422</v>
      </c>
      <c r="C3543" s="302">
        <v>3.8</v>
      </c>
      <c r="D3543" s="302"/>
      <c r="E3543" s="302">
        <v>2.95</v>
      </c>
      <c r="F3543" s="262"/>
      <c r="G3543" s="262">
        <f>U3543</f>
        <v>3.1158600175000002</v>
      </c>
      <c r="H3543" s="262"/>
      <c r="I3543" s="262">
        <v>3.79</v>
      </c>
      <c r="J3543" s="266"/>
      <c r="K3543" s="262"/>
      <c r="L3543" s="262"/>
      <c r="M3543" s="262">
        <v>3.27</v>
      </c>
      <c r="N3543" s="262"/>
      <c r="O3543" s="262">
        <v>3.44</v>
      </c>
      <c r="P3543" s="262"/>
      <c r="Q3543" s="262">
        <v>4.01</v>
      </c>
      <c r="S3543" s="311">
        <v>3.11</v>
      </c>
      <c r="T3543" s="18">
        <v>0.95</v>
      </c>
      <c r="U3543" s="312">
        <f t="shared" si="58"/>
        <v>3.1158600175000002</v>
      </c>
    </row>
    <row r="3544" spans="1:22" x14ac:dyDescent="0.2">
      <c r="A3544" s="257">
        <v>40422</v>
      </c>
      <c r="B3544" s="292">
        <f t="shared" si="57"/>
        <v>40423</v>
      </c>
      <c r="C3544" s="113">
        <v>3.73</v>
      </c>
      <c r="D3544" s="113"/>
      <c r="E3544" s="113">
        <v>3.12</v>
      </c>
      <c r="G3544" s="304"/>
      <c r="I3544" s="18">
        <v>3.75</v>
      </c>
      <c r="M3544" s="18">
        <v>3.29</v>
      </c>
      <c r="O3544" s="18">
        <v>3.52</v>
      </c>
      <c r="Q3544" s="18">
        <v>3.96</v>
      </c>
      <c r="S3544" s="311">
        <v>3.2</v>
      </c>
      <c r="T3544" s="18">
        <v>0.94099999999999995</v>
      </c>
      <c r="U3544" s="311">
        <f t="shared" si="58"/>
        <v>3.1756566880000006</v>
      </c>
    </row>
    <row r="3545" spans="1:22" x14ac:dyDescent="0.2">
      <c r="A3545" s="257">
        <v>40423</v>
      </c>
      <c r="B3545" s="292">
        <f t="shared" si="57"/>
        <v>40424</v>
      </c>
      <c r="C3545" s="113">
        <v>3.74</v>
      </c>
      <c r="D3545" s="113"/>
      <c r="E3545" s="113">
        <v>3.25</v>
      </c>
      <c r="G3545" s="304"/>
      <c r="I3545" s="18">
        <v>3.81</v>
      </c>
      <c r="M3545" s="18">
        <v>3.52</v>
      </c>
      <c r="O3545" s="18">
        <v>3.57</v>
      </c>
      <c r="Q3545" s="18">
        <v>3.96</v>
      </c>
      <c r="S3545" s="311">
        <v>3.37</v>
      </c>
      <c r="T3545" s="18">
        <v>0.94650000000000001</v>
      </c>
      <c r="U3545" s="311">
        <f t="shared" si="58"/>
        <v>3.3639107385750004</v>
      </c>
    </row>
    <row r="3546" spans="1:22" x14ac:dyDescent="0.2">
      <c r="A3546" s="257">
        <v>40424</v>
      </c>
      <c r="B3546" s="292">
        <f t="shared" si="57"/>
        <v>40425</v>
      </c>
      <c r="C3546" s="301">
        <v>3.7355999999999998</v>
      </c>
      <c r="D3546" s="113"/>
      <c r="E3546" s="113">
        <v>3.25</v>
      </c>
      <c r="G3546" s="304"/>
      <c r="I3546" s="18">
        <v>3.78</v>
      </c>
      <c r="M3546" s="18">
        <v>3.51</v>
      </c>
      <c r="O3546" s="18">
        <v>3.44</v>
      </c>
      <c r="Q3546" s="18">
        <v>3.85</v>
      </c>
      <c r="S3546" s="311">
        <v>3.23</v>
      </c>
      <c r="T3546" s="35">
        <v>0.9506</v>
      </c>
      <c r="U3546" s="311">
        <f t="shared" si="58"/>
        <v>3.2381299713699998</v>
      </c>
    </row>
    <row r="3547" spans="1:22" x14ac:dyDescent="0.2">
      <c r="A3547" s="257">
        <v>40425</v>
      </c>
      <c r="B3547" s="292">
        <f t="shared" si="57"/>
        <v>40426</v>
      </c>
      <c r="C3547" s="301">
        <v>3.7355999999999998</v>
      </c>
      <c r="D3547" s="113"/>
      <c r="E3547" s="113">
        <v>3.25</v>
      </c>
      <c r="G3547" s="304"/>
      <c r="I3547" s="18">
        <v>3.78</v>
      </c>
      <c r="M3547" s="18">
        <v>3.51</v>
      </c>
      <c r="O3547" s="18">
        <v>3.44</v>
      </c>
      <c r="Q3547" s="18">
        <v>3.85</v>
      </c>
      <c r="S3547" s="311">
        <v>3.23</v>
      </c>
      <c r="T3547" s="35">
        <v>0.9506</v>
      </c>
      <c r="U3547" s="311">
        <f t="shared" si="58"/>
        <v>3.2381299713699998</v>
      </c>
    </row>
    <row r="3548" spans="1:22" x14ac:dyDescent="0.2">
      <c r="A3548" s="257">
        <v>40426</v>
      </c>
      <c r="B3548" s="292">
        <f t="shared" si="57"/>
        <v>40427</v>
      </c>
      <c r="C3548" s="301">
        <v>3.7355999999999998</v>
      </c>
      <c r="D3548" s="113"/>
      <c r="E3548" s="113">
        <v>3.25</v>
      </c>
      <c r="G3548" s="304"/>
      <c r="I3548" s="18">
        <v>3.78</v>
      </c>
      <c r="M3548" s="18">
        <v>3.51</v>
      </c>
      <c r="O3548" s="18">
        <v>3.44</v>
      </c>
      <c r="Q3548" s="18">
        <v>3.85</v>
      </c>
      <c r="S3548" s="311">
        <v>3.23</v>
      </c>
      <c r="T3548" s="35">
        <v>0.9506</v>
      </c>
      <c r="U3548" s="311">
        <f t="shared" si="58"/>
        <v>3.2381299713699998</v>
      </c>
    </row>
    <row r="3549" spans="1:22" x14ac:dyDescent="0.2">
      <c r="A3549" s="257">
        <v>40427</v>
      </c>
      <c r="B3549" s="292">
        <f t="shared" si="57"/>
        <v>40428</v>
      </c>
      <c r="C3549" s="301">
        <v>3.7355999999999998</v>
      </c>
      <c r="D3549" s="113"/>
      <c r="E3549" s="113">
        <v>3.25</v>
      </c>
      <c r="G3549" s="304"/>
      <c r="I3549" s="18">
        <v>3.78</v>
      </c>
      <c r="M3549" s="18">
        <v>3.51</v>
      </c>
      <c r="O3549" s="18">
        <v>3.44</v>
      </c>
      <c r="Q3549" s="18">
        <v>3.85</v>
      </c>
      <c r="S3549" s="311">
        <v>3.23</v>
      </c>
      <c r="T3549" s="35">
        <v>0.9506</v>
      </c>
      <c r="U3549" s="311">
        <f t="shared" si="58"/>
        <v>3.2381299713699998</v>
      </c>
    </row>
    <row r="3550" spans="1:22" x14ac:dyDescent="0.2">
      <c r="A3550" s="257">
        <v>40428</v>
      </c>
      <c r="B3550" s="292">
        <f>A3550+1</f>
        <v>40429</v>
      </c>
      <c r="S3550" s="311">
        <v>3.18</v>
      </c>
      <c r="T3550" s="18">
        <v>0.96540000000000004</v>
      </c>
      <c r="U3550" s="311">
        <f t="shared" si="58"/>
        <v>3.2376385207800005</v>
      </c>
    </row>
    <row r="3551" spans="1:22" x14ac:dyDescent="0.2">
      <c r="A3551" s="257">
        <v>40429</v>
      </c>
      <c r="B3551" s="292">
        <f t="shared" ref="B3551:B3614" si="59">A3551+1</f>
        <v>40430</v>
      </c>
      <c r="S3551" s="311">
        <v>3.14</v>
      </c>
      <c r="T3551" s="18">
        <v>0.95960000000000001</v>
      </c>
      <c r="U3551" s="311">
        <f t="shared" si="58"/>
        <v>3.1777068595600002</v>
      </c>
    </row>
    <row r="3552" spans="1:22" x14ac:dyDescent="0.2">
      <c r="A3552" s="257">
        <v>40430</v>
      </c>
      <c r="B3552" s="292">
        <f t="shared" si="59"/>
        <v>40431</v>
      </c>
      <c r="S3552" s="311">
        <v>3.22</v>
      </c>
      <c r="T3552" s="18">
        <v>0.95920000000000005</v>
      </c>
      <c r="U3552" s="311">
        <f t="shared" si="58"/>
        <v>3.2573091997600003</v>
      </c>
    </row>
    <row r="3553" spans="1:21" x14ac:dyDescent="0.2">
      <c r="A3553" s="257">
        <v>40431</v>
      </c>
      <c r="B3553" s="292">
        <f t="shared" si="59"/>
        <v>40432</v>
      </c>
      <c r="S3553" s="311">
        <v>3.33</v>
      </c>
      <c r="T3553" s="35">
        <v>0.9667</v>
      </c>
      <c r="U3553" s="311">
        <f t="shared" ref="U3553:U3617" si="60">S3553*T3553*1.054615</f>
        <v>3.3949227472650008</v>
      </c>
    </row>
    <row r="3554" spans="1:21" x14ac:dyDescent="0.2">
      <c r="A3554" s="257">
        <v>40432</v>
      </c>
      <c r="B3554" s="292">
        <f t="shared" si="59"/>
        <v>40433</v>
      </c>
      <c r="S3554" s="311">
        <v>3.33</v>
      </c>
      <c r="T3554" s="35">
        <v>0.9667</v>
      </c>
      <c r="U3554" s="311">
        <f t="shared" si="60"/>
        <v>3.3949227472650008</v>
      </c>
    </row>
    <row r="3555" spans="1:21" x14ac:dyDescent="0.2">
      <c r="A3555" s="257">
        <v>40433</v>
      </c>
      <c r="B3555" s="292">
        <f t="shared" si="59"/>
        <v>40434</v>
      </c>
      <c r="S3555" s="311">
        <v>3.33</v>
      </c>
      <c r="T3555" s="35">
        <v>0.9667</v>
      </c>
      <c r="U3555" s="311">
        <f t="shared" si="60"/>
        <v>3.3949227472650008</v>
      </c>
    </row>
    <row r="3556" spans="1:21" x14ac:dyDescent="0.2">
      <c r="A3556" s="257">
        <v>40434</v>
      </c>
      <c r="B3556" s="292">
        <f t="shared" si="59"/>
        <v>40435</v>
      </c>
      <c r="C3556" s="113"/>
      <c r="D3556" s="113"/>
      <c r="E3556" s="113"/>
      <c r="S3556" s="311">
        <v>3.49</v>
      </c>
      <c r="T3556" s="18">
        <v>0.96509999999999996</v>
      </c>
      <c r="U3556" s="311">
        <f t="shared" si="60"/>
        <v>3.5521531883850006</v>
      </c>
    </row>
    <row r="3557" spans="1:21" x14ac:dyDescent="0.2">
      <c r="A3557" s="257">
        <v>40435</v>
      </c>
      <c r="B3557" s="292">
        <f t="shared" si="59"/>
        <v>40436</v>
      </c>
      <c r="C3557" s="113"/>
      <c r="D3557" s="113"/>
      <c r="E3557" s="113"/>
      <c r="S3557" s="311">
        <v>3.64</v>
      </c>
      <c r="T3557" s="18">
        <v>0.97109999999999996</v>
      </c>
      <c r="U3557" s="311">
        <f t="shared" si="60"/>
        <v>3.7278573204600001</v>
      </c>
    </row>
    <row r="3558" spans="1:21" x14ac:dyDescent="0.2">
      <c r="A3558" s="257">
        <v>40436</v>
      </c>
      <c r="B3558" s="292">
        <f t="shared" si="59"/>
        <v>40437</v>
      </c>
      <c r="C3558" s="113"/>
      <c r="D3558" s="113"/>
      <c r="E3558" s="113"/>
      <c r="S3558" s="311">
        <v>3.61</v>
      </c>
      <c r="T3558" s="18">
        <v>0.97409999999999997</v>
      </c>
      <c r="U3558" s="311">
        <f t="shared" si="60"/>
        <v>3.7085547021150003</v>
      </c>
    </row>
    <row r="3559" spans="1:21" x14ac:dyDescent="0.2">
      <c r="A3559" s="257">
        <v>40437</v>
      </c>
      <c r="B3559" s="292">
        <f t="shared" si="59"/>
        <v>40438</v>
      </c>
      <c r="C3559" s="113"/>
      <c r="D3559" s="113"/>
      <c r="E3559" s="113"/>
      <c r="S3559" s="311">
        <v>3.51</v>
      </c>
      <c r="T3559" s="18">
        <v>0.97230000000000005</v>
      </c>
      <c r="U3559" s="311">
        <f t="shared" si="60"/>
        <v>3.5991615973950002</v>
      </c>
    </row>
    <row r="3560" spans="1:21" x14ac:dyDescent="0.2">
      <c r="A3560" s="257">
        <v>40438</v>
      </c>
      <c r="B3560" s="292">
        <f t="shared" si="59"/>
        <v>40439</v>
      </c>
      <c r="C3560" s="113"/>
      <c r="D3560" s="113"/>
      <c r="E3560" s="113"/>
      <c r="S3560" s="311">
        <v>3.56</v>
      </c>
      <c r="T3560" s="35">
        <v>0.97419999999999995</v>
      </c>
      <c r="U3560" s="311">
        <f t="shared" si="60"/>
        <v>3.6575651214800002</v>
      </c>
    </row>
    <row r="3561" spans="1:21" x14ac:dyDescent="0.2">
      <c r="A3561" s="257">
        <v>40439</v>
      </c>
      <c r="B3561" s="292">
        <f t="shared" si="59"/>
        <v>40440</v>
      </c>
      <c r="C3561" s="113"/>
      <c r="D3561" s="113"/>
      <c r="E3561" s="113"/>
      <c r="S3561" s="311">
        <v>3.56</v>
      </c>
      <c r="T3561" s="35">
        <v>0.97419999999999995</v>
      </c>
      <c r="U3561" s="311">
        <f t="shared" si="60"/>
        <v>3.6575651214800002</v>
      </c>
    </row>
    <row r="3562" spans="1:21" x14ac:dyDescent="0.2">
      <c r="A3562" s="257">
        <v>40440</v>
      </c>
      <c r="B3562" s="292">
        <f t="shared" si="59"/>
        <v>40441</v>
      </c>
      <c r="C3562" s="113"/>
      <c r="D3562" s="113"/>
      <c r="E3562" s="113"/>
      <c r="S3562" s="311">
        <v>3.56</v>
      </c>
      <c r="T3562" s="35">
        <v>0.97419999999999995</v>
      </c>
      <c r="U3562" s="311">
        <f t="shared" si="60"/>
        <v>3.6575651214800002</v>
      </c>
    </row>
    <row r="3563" spans="1:21" x14ac:dyDescent="0.2">
      <c r="A3563" s="257">
        <v>40441</v>
      </c>
      <c r="B3563" s="292">
        <f t="shared" si="59"/>
        <v>40442</v>
      </c>
      <c r="C3563" s="113"/>
      <c r="D3563" s="113"/>
      <c r="E3563" s="113"/>
      <c r="S3563" s="311">
        <v>3.45</v>
      </c>
      <c r="T3563" s="18">
        <v>0.96830000000000005</v>
      </c>
      <c r="U3563" s="311">
        <f t="shared" si="60"/>
        <v>3.5230837805250004</v>
      </c>
    </row>
    <row r="3564" spans="1:21" x14ac:dyDescent="0.2">
      <c r="A3564" s="257">
        <v>40442</v>
      </c>
      <c r="B3564" s="292">
        <f t="shared" si="59"/>
        <v>40443</v>
      </c>
      <c r="C3564" s="305">
        <v>3.95</v>
      </c>
      <c r="D3564" s="305"/>
      <c r="E3564" s="305">
        <v>3.25</v>
      </c>
      <c r="F3564" s="161"/>
      <c r="H3564" s="161"/>
      <c r="I3564" s="161">
        <v>3.98</v>
      </c>
      <c r="J3564" s="162"/>
      <c r="K3564" s="161"/>
      <c r="L3564" s="161"/>
      <c r="M3564" s="161">
        <v>3.85</v>
      </c>
      <c r="N3564" s="161"/>
      <c r="O3564" s="161">
        <v>3.74</v>
      </c>
      <c r="P3564" s="161"/>
      <c r="Q3564" s="161">
        <v>4.0599999999999996</v>
      </c>
      <c r="S3564" s="311">
        <v>3.43</v>
      </c>
      <c r="T3564" s="18">
        <v>0.97089999999999999</v>
      </c>
      <c r="U3564" s="311">
        <f t="shared" si="60"/>
        <v>3.5120651630050004</v>
      </c>
    </row>
    <row r="3565" spans="1:21" x14ac:dyDescent="0.2">
      <c r="A3565" s="257">
        <v>40443</v>
      </c>
      <c r="B3565" s="292">
        <f t="shared" si="59"/>
        <v>40444</v>
      </c>
      <c r="C3565" s="305">
        <v>4.0199999999999996</v>
      </c>
      <c r="D3565" s="305"/>
      <c r="E3565" s="305">
        <v>3.27</v>
      </c>
      <c r="F3565" s="161"/>
      <c r="H3565" s="161"/>
      <c r="I3565" s="161">
        <v>4.05</v>
      </c>
      <c r="J3565" s="162"/>
      <c r="K3565" s="161"/>
      <c r="L3565" s="161"/>
      <c r="M3565" s="161">
        <v>3.85</v>
      </c>
      <c r="N3565" s="161"/>
      <c r="O3565" s="161">
        <v>3.82</v>
      </c>
      <c r="P3565" s="161"/>
      <c r="Q3565" s="161">
        <v>4.16</v>
      </c>
      <c r="S3565" s="311">
        <v>3.52</v>
      </c>
      <c r="T3565" s="18">
        <v>0.97150000000000003</v>
      </c>
      <c r="U3565" s="311">
        <f t="shared" si="60"/>
        <v>3.6064458232000005</v>
      </c>
    </row>
    <row r="3566" spans="1:21" x14ac:dyDescent="0.2">
      <c r="A3566" s="257">
        <v>40444</v>
      </c>
      <c r="B3566" s="292">
        <f t="shared" si="59"/>
        <v>40445</v>
      </c>
      <c r="C3566" s="305">
        <v>4.08</v>
      </c>
      <c r="D3566" s="305"/>
      <c r="E3566" s="305">
        <v>3.47</v>
      </c>
      <c r="F3566" s="161"/>
      <c r="H3566" s="161"/>
      <c r="I3566" s="161">
        <v>4.0999999999999996</v>
      </c>
      <c r="J3566" s="162"/>
      <c r="K3566" s="161"/>
      <c r="L3566" s="161"/>
      <c r="M3566" s="161">
        <v>3.87</v>
      </c>
      <c r="N3566" s="161"/>
      <c r="O3566" s="161">
        <v>3.85</v>
      </c>
      <c r="P3566" s="161"/>
      <c r="Q3566" s="161">
        <v>4.28</v>
      </c>
      <c r="S3566" s="311">
        <v>3.63</v>
      </c>
      <c r="T3566" s="18">
        <v>0.97440000000000004</v>
      </c>
      <c r="U3566" s="311">
        <f t="shared" si="60"/>
        <v>3.7302491872800005</v>
      </c>
    </row>
    <row r="3567" spans="1:21" x14ac:dyDescent="0.2">
      <c r="A3567" s="257">
        <v>40445</v>
      </c>
      <c r="B3567" s="292">
        <f t="shared" si="59"/>
        <v>40446</v>
      </c>
      <c r="C3567" s="305">
        <v>3.96</v>
      </c>
      <c r="D3567" s="305"/>
      <c r="E3567" s="305">
        <v>3.4</v>
      </c>
      <c r="F3567" s="161"/>
      <c r="G3567" s="161"/>
      <c r="H3567" s="161"/>
      <c r="I3567" s="161">
        <v>4.0199999999999996</v>
      </c>
      <c r="J3567" s="162"/>
      <c r="K3567" s="161"/>
      <c r="L3567" s="161"/>
      <c r="M3567" s="161">
        <v>3.79</v>
      </c>
      <c r="N3567" s="161"/>
      <c r="O3567" s="161">
        <v>3.7</v>
      </c>
      <c r="P3567" s="161"/>
      <c r="Q3567" s="161">
        <v>4.07</v>
      </c>
      <c r="S3567" s="311">
        <v>3.39</v>
      </c>
      <c r="T3567" s="35">
        <v>0.96879999999999999</v>
      </c>
      <c r="U3567" s="311">
        <f t="shared" si="60"/>
        <v>3.4636003306800007</v>
      </c>
    </row>
    <row r="3568" spans="1:21" x14ac:dyDescent="0.2">
      <c r="A3568" s="257">
        <v>40446</v>
      </c>
      <c r="B3568" s="292">
        <f t="shared" si="59"/>
        <v>40447</v>
      </c>
      <c r="C3568" s="305">
        <v>3.96</v>
      </c>
      <c r="D3568" s="305"/>
      <c r="E3568" s="305">
        <v>3.4</v>
      </c>
      <c r="F3568" s="161"/>
      <c r="G3568" s="161"/>
      <c r="H3568" s="161"/>
      <c r="I3568" s="161">
        <v>4.0199999999999996</v>
      </c>
      <c r="J3568" s="162"/>
      <c r="K3568" s="161"/>
      <c r="L3568" s="161"/>
      <c r="M3568" s="161">
        <v>3.79</v>
      </c>
      <c r="N3568" s="161"/>
      <c r="O3568" s="161">
        <v>3.7</v>
      </c>
      <c r="P3568" s="161"/>
      <c r="Q3568" s="161">
        <v>4.07</v>
      </c>
      <c r="S3568" s="311">
        <v>3.39</v>
      </c>
      <c r="T3568" s="35">
        <v>0.96879999999999999</v>
      </c>
      <c r="U3568" s="311">
        <f t="shared" si="60"/>
        <v>3.4636003306800007</v>
      </c>
    </row>
    <row r="3569" spans="1:22" x14ac:dyDescent="0.2">
      <c r="A3569" s="257">
        <v>40447</v>
      </c>
      <c r="B3569" s="292">
        <f t="shared" si="59"/>
        <v>40448</v>
      </c>
      <c r="C3569" s="305">
        <v>3.96</v>
      </c>
      <c r="D3569" s="305"/>
      <c r="E3569" s="305">
        <v>3.4</v>
      </c>
      <c r="F3569" s="161"/>
      <c r="G3569" s="161"/>
      <c r="H3569" s="161"/>
      <c r="I3569" s="161">
        <v>4.0199999999999996</v>
      </c>
      <c r="J3569" s="162"/>
      <c r="K3569" s="161"/>
      <c r="L3569" s="161"/>
      <c r="M3569" s="161">
        <v>3.79</v>
      </c>
      <c r="N3569" s="161"/>
      <c r="O3569" s="161">
        <v>3.7</v>
      </c>
      <c r="P3569" s="161"/>
      <c r="Q3569" s="161">
        <v>4.07</v>
      </c>
      <c r="S3569" s="311">
        <v>3.39</v>
      </c>
      <c r="T3569" s="35">
        <v>0.96879999999999999</v>
      </c>
      <c r="U3569" s="311">
        <f t="shared" si="60"/>
        <v>3.4636003306800007</v>
      </c>
    </row>
    <row r="3570" spans="1:22" x14ac:dyDescent="0.2">
      <c r="A3570" s="257">
        <v>40448</v>
      </c>
      <c r="B3570" s="292">
        <f t="shared" si="59"/>
        <v>40449</v>
      </c>
      <c r="C3570" s="305">
        <v>3.8</v>
      </c>
      <c r="D3570" s="305"/>
      <c r="E3570" s="305">
        <v>3.43</v>
      </c>
      <c r="F3570" s="161"/>
      <c r="G3570" s="161"/>
      <c r="H3570" s="161"/>
      <c r="I3570" s="161">
        <v>3.83</v>
      </c>
      <c r="J3570" s="162"/>
      <c r="K3570" s="161"/>
      <c r="L3570" s="161"/>
      <c r="M3570" s="161">
        <v>3.69</v>
      </c>
      <c r="N3570" s="161"/>
      <c r="O3570" s="161">
        <v>3.64</v>
      </c>
      <c r="P3570" s="161"/>
      <c r="Q3570" s="161">
        <v>3.9</v>
      </c>
      <c r="S3570" s="311">
        <v>3.21</v>
      </c>
      <c r="T3570" s="18">
        <v>0.97689999999999999</v>
      </c>
      <c r="U3570" s="311">
        <f t="shared" si="60"/>
        <v>3.3071133931350003</v>
      </c>
    </row>
    <row r="3571" spans="1:22" x14ac:dyDescent="0.2">
      <c r="A3571" s="257">
        <v>40449</v>
      </c>
      <c r="B3571" s="292">
        <f t="shared" si="59"/>
        <v>40450</v>
      </c>
      <c r="C3571" s="305">
        <v>3.8</v>
      </c>
      <c r="D3571" s="305"/>
      <c r="E3571" s="305">
        <v>3.49</v>
      </c>
      <c r="F3571" s="161"/>
      <c r="G3571" s="161"/>
      <c r="H3571" s="161"/>
      <c r="I3571" s="161">
        <v>3.81</v>
      </c>
      <c r="J3571" s="162"/>
      <c r="K3571" s="161"/>
      <c r="L3571" s="161"/>
      <c r="M3571" s="161">
        <v>3.67</v>
      </c>
      <c r="N3571" s="161"/>
      <c r="O3571" s="161">
        <v>3.61</v>
      </c>
      <c r="P3571" s="161"/>
      <c r="Q3571" s="161">
        <v>3.93</v>
      </c>
      <c r="S3571" s="311">
        <v>3.42</v>
      </c>
      <c r="T3571" s="18">
        <v>0.97550000000000003</v>
      </c>
      <c r="U3571" s="311">
        <f t="shared" si="60"/>
        <v>3.5184171091500001</v>
      </c>
    </row>
    <row r="3572" spans="1:22" x14ac:dyDescent="0.2">
      <c r="A3572" s="257">
        <v>40450</v>
      </c>
      <c r="B3572" s="292">
        <f t="shared" si="59"/>
        <v>40451</v>
      </c>
      <c r="C3572" s="305">
        <v>3.81</v>
      </c>
      <c r="D3572" s="305"/>
      <c r="E3572" s="305">
        <v>3.42</v>
      </c>
      <c r="F3572" s="161"/>
      <c r="G3572" s="161"/>
      <c r="H3572" s="161"/>
      <c r="I3572" s="161">
        <v>3.83</v>
      </c>
      <c r="J3572" s="162"/>
      <c r="K3572" s="161"/>
      <c r="L3572" s="161"/>
      <c r="M3572" s="161">
        <v>3.6314000000000002</v>
      </c>
      <c r="N3572" s="161"/>
      <c r="O3572" s="161">
        <v>3.5573999999999999</v>
      </c>
      <c r="P3572" s="161"/>
      <c r="Q3572" s="161">
        <v>3.9077999999999999</v>
      </c>
      <c r="S3572" s="311">
        <v>3.43</v>
      </c>
      <c r="T3572" s="18">
        <v>0.96950000000000003</v>
      </c>
      <c r="U3572" s="311">
        <f t="shared" si="60"/>
        <v>3.5070009017750006</v>
      </c>
      <c r="V3572" s="311"/>
    </row>
    <row r="3573" spans="1:22" s="263" customFormat="1" x14ac:dyDescent="0.2">
      <c r="A3573" s="257">
        <v>40451</v>
      </c>
      <c r="B3573" s="294">
        <f t="shared" si="59"/>
        <v>40452</v>
      </c>
      <c r="C3573" s="302">
        <v>3.8451</v>
      </c>
      <c r="D3573" s="302"/>
      <c r="E3573" s="302">
        <v>3.44</v>
      </c>
      <c r="F3573" s="262"/>
      <c r="G3573" s="262">
        <f>U3573</f>
        <v>3.4541836733450002</v>
      </c>
      <c r="H3573" s="262"/>
      <c r="I3573" s="262">
        <v>3.9</v>
      </c>
      <c r="J3573" s="266"/>
      <c r="K3573" s="262"/>
      <c r="L3573" s="262"/>
      <c r="M3573" s="262">
        <v>3.6276999999999999</v>
      </c>
      <c r="N3573" s="262"/>
      <c r="O3573" s="262">
        <v>3.5722999999999998</v>
      </c>
      <c r="P3573" s="262"/>
      <c r="Q3573" s="262">
        <v>3.9253999999999998</v>
      </c>
      <c r="S3573" s="311">
        <v>3.37</v>
      </c>
      <c r="T3573" s="18">
        <v>0.97189999999999999</v>
      </c>
      <c r="U3573" s="312">
        <f t="shared" si="60"/>
        <v>3.4541836733450002</v>
      </c>
    </row>
    <row r="3574" spans="1:22" x14ac:dyDescent="0.2">
      <c r="A3574" s="257">
        <v>40452</v>
      </c>
      <c r="B3574" s="292">
        <f t="shared" si="59"/>
        <v>40453</v>
      </c>
      <c r="C3574" s="305">
        <v>3.67</v>
      </c>
      <c r="D3574" s="305"/>
      <c r="E3574" s="305">
        <v>3.19</v>
      </c>
      <c r="F3574" s="161"/>
      <c r="G3574" s="161"/>
      <c r="H3574" s="161"/>
      <c r="I3574" s="161">
        <v>3.64</v>
      </c>
      <c r="J3574" s="162"/>
      <c r="K3574" s="161"/>
      <c r="L3574" s="161"/>
      <c r="M3574" s="161">
        <v>3.37</v>
      </c>
      <c r="N3574" s="161"/>
      <c r="O3574" s="161">
        <v>3.33</v>
      </c>
      <c r="P3574" s="161"/>
      <c r="Q3574" s="161">
        <v>3.76</v>
      </c>
      <c r="S3574" s="311">
        <v>3.2</v>
      </c>
      <c r="T3574" s="35">
        <v>0.9708</v>
      </c>
      <c r="U3574" s="311">
        <f t="shared" si="60"/>
        <v>3.2762247744000002</v>
      </c>
    </row>
    <row r="3575" spans="1:22" x14ac:dyDescent="0.2">
      <c r="A3575" s="257">
        <v>40453</v>
      </c>
      <c r="B3575" s="292">
        <f t="shared" si="59"/>
        <v>40454</v>
      </c>
      <c r="C3575" s="305">
        <v>3.67</v>
      </c>
      <c r="D3575" s="305"/>
      <c r="E3575" s="305">
        <v>3.19</v>
      </c>
      <c r="F3575" s="161"/>
      <c r="G3575" s="161"/>
      <c r="H3575" s="161"/>
      <c r="I3575" s="161">
        <v>3.64</v>
      </c>
      <c r="J3575" s="162"/>
      <c r="K3575" s="161"/>
      <c r="L3575" s="161"/>
      <c r="M3575" s="161">
        <v>3.37</v>
      </c>
      <c r="N3575" s="161"/>
      <c r="O3575" s="161">
        <v>3.33</v>
      </c>
      <c r="P3575" s="161"/>
      <c r="Q3575" s="161">
        <v>3.76</v>
      </c>
      <c r="S3575" s="311">
        <v>3.2</v>
      </c>
      <c r="T3575" s="35">
        <v>0.9708</v>
      </c>
      <c r="U3575" s="311">
        <f t="shared" si="60"/>
        <v>3.2762247744000002</v>
      </c>
    </row>
    <row r="3576" spans="1:22" x14ac:dyDescent="0.2">
      <c r="A3576" s="257">
        <v>40454</v>
      </c>
      <c r="B3576" s="292">
        <f t="shared" si="59"/>
        <v>40455</v>
      </c>
      <c r="C3576" s="305">
        <v>3.67</v>
      </c>
      <c r="D3576" s="305"/>
      <c r="E3576" s="305">
        <v>3.19</v>
      </c>
      <c r="F3576" s="161"/>
      <c r="G3576" s="161"/>
      <c r="H3576" s="161"/>
      <c r="I3576" s="161">
        <v>3.64</v>
      </c>
      <c r="J3576" s="162"/>
      <c r="K3576" s="161"/>
      <c r="L3576" s="161"/>
      <c r="M3576" s="161">
        <v>3.37</v>
      </c>
      <c r="N3576" s="161"/>
      <c r="O3576" s="161">
        <v>3.33</v>
      </c>
      <c r="P3576" s="161"/>
      <c r="Q3576" s="161">
        <v>3.76</v>
      </c>
      <c r="S3576" s="311">
        <v>3.2</v>
      </c>
      <c r="T3576" s="35">
        <v>0.9708</v>
      </c>
      <c r="U3576" s="311">
        <f t="shared" si="60"/>
        <v>3.2762247744000002</v>
      </c>
    </row>
    <row r="3577" spans="1:22" x14ac:dyDescent="0.2">
      <c r="A3577" s="257">
        <v>40455</v>
      </c>
      <c r="B3577" s="292">
        <f t="shared" si="59"/>
        <v>40456</v>
      </c>
      <c r="C3577" s="113"/>
      <c r="D3577" s="113"/>
      <c r="E3577" s="113"/>
      <c r="S3577" s="311">
        <v>3.19</v>
      </c>
      <c r="T3577" s="18">
        <v>0.98119999999999996</v>
      </c>
      <c r="U3577" s="311">
        <f t="shared" si="60"/>
        <v>3.3009744792200002</v>
      </c>
    </row>
    <row r="3578" spans="1:22" x14ac:dyDescent="0.2">
      <c r="A3578" s="257">
        <v>40456</v>
      </c>
      <c r="B3578" s="292">
        <f t="shared" si="59"/>
        <v>40457</v>
      </c>
      <c r="C3578" s="113"/>
      <c r="D3578" s="113"/>
      <c r="E3578" s="113"/>
      <c r="S3578" s="311">
        <v>3.05</v>
      </c>
      <c r="T3578" s="18">
        <v>0.97899999999999998</v>
      </c>
      <c r="U3578" s="311">
        <f t="shared" si="60"/>
        <v>3.1490276592500002</v>
      </c>
    </row>
    <row r="3579" spans="1:22" x14ac:dyDescent="0.2">
      <c r="A3579" s="257">
        <v>40457</v>
      </c>
      <c r="B3579" s="292">
        <f t="shared" si="59"/>
        <v>40458</v>
      </c>
      <c r="S3579" s="311">
        <v>3.05</v>
      </c>
      <c r="T3579" s="18">
        <v>0.98060000000000003</v>
      </c>
      <c r="U3579" s="311">
        <f t="shared" si="60"/>
        <v>3.1541741804500001</v>
      </c>
    </row>
    <row r="3580" spans="1:22" x14ac:dyDescent="0.2">
      <c r="A3580" s="257">
        <v>40458</v>
      </c>
      <c r="B3580" s="292">
        <f t="shared" si="59"/>
        <v>40459</v>
      </c>
      <c r="S3580" s="311">
        <v>2.98</v>
      </c>
      <c r="T3580" s="18">
        <v>0.9879</v>
      </c>
      <c r="U3580" s="311">
        <f t="shared" si="60"/>
        <v>3.1047253923300002</v>
      </c>
    </row>
    <row r="3581" spans="1:22" x14ac:dyDescent="0.2">
      <c r="A3581" s="257">
        <v>40459</v>
      </c>
      <c r="B3581" s="292">
        <f t="shared" si="59"/>
        <v>40460</v>
      </c>
      <c r="S3581" s="311">
        <v>2.88</v>
      </c>
      <c r="T3581" s="35">
        <v>0.98699999999999999</v>
      </c>
      <c r="U3581" s="311">
        <f t="shared" si="60"/>
        <v>2.9978064143999998</v>
      </c>
    </row>
    <row r="3582" spans="1:22" x14ac:dyDescent="0.2">
      <c r="A3582" s="257">
        <v>40460</v>
      </c>
      <c r="B3582" s="292">
        <f t="shared" si="59"/>
        <v>40461</v>
      </c>
      <c r="S3582" s="311">
        <v>2.88</v>
      </c>
      <c r="T3582" s="35">
        <v>0.98699999999999999</v>
      </c>
      <c r="U3582" s="311">
        <f t="shared" si="60"/>
        <v>2.9978064143999998</v>
      </c>
    </row>
    <row r="3583" spans="1:22" x14ac:dyDescent="0.2">
      <c r="A3583" s="257">
        <v>40461</v>
      </c>
      <c r="B3583" s="292">
        <f t="shared" si="59"/>
        <v>40462</v>
      </c>
      <c r="S3583" s="311">
        <v>2.88</v>
      </c>
      <c r="T3583" s="35">
        <v>0.98699999999999999</v>
      </c>
      <c r="U3583" s="311">
        <f t="shared" si="60"/>
        <v>2.9978064143999998</v>
      </c>
    </row>
    <row r="3584" spans="1:22" x14ac:dyDescent="0.2">
      <c r="A3584" s="257">
        <v>40462</v>
      </c>
      <c r="B3584" s="292">
        <f t="shared" si="59"/>
        <v>40463</v>
      </c>
      <c r="S3584" s="311">
        <v>2.96</v>
      </c>
      <c r="T3584" s="18">
        <v>0.98960000000000004</v>
      </c>
      <c r="U3584" s="311">
        <f t="shared" si="60"/>
        <v>3.0891951318400004</v>
      </c>
    </row>
    <row r="3585" spans="1:21" x14ac:dyDescent="0.2">
      <c r="A3585" s="257">
        <v>40463</v>
      </c>
      <c r="B3585" s="292">
        <f t="shared" si="59"/>
        <v>40464</v>
      </c>
      <c r="S3585" s="311">
        <v>3.01</v>
      </c>
      <c r="T3585" s="18">
        <v>0.98829999999999996</v>
      </c>
      <c r="U3585" s="311">
        <f t="shared" si="60"/>
        <v>3.1372507735449999</v>
      </c>
    </row>
    <row r="3586" spans="1:21" x14ac:dyDescent="0.2">
      <c r="A3586" s="257">
        <v>40464</v>
      </c>
      <c r="B3586" s="292">
        <f t="shared" si="59"/>
        <v>40465</v>
      </c>
      <c r="S3586" s="311">
        <v>3.18</v>
      </c>
      <c r="T3586" s="18">
        <v>0.98670000000000002</v>
      </c>
      <c r="U3586" s="311">
        <f t="shared" si="60"/>
        <v>3.3090718131900005</v>
      </c>
    </row>
    <row r="3587" spans="1:21" x14ac:dyDescent="0.2">
      <c r="A3587" s="257">
        <v>40465</v>
      </c>
      <c r="B3587" s="292">
        <f t="shared" si="59"/>
        <v>40466</v>
      </c>
      <c r="S3587" s="311">
        <v>3.15</v>
      </c>
      <c r="T3587" s="18">
        <v>0.995</v>
      </c>
      <c r="U3587" s="311">
        <f t="shared" si="60"/>
        <v>3.3054270637499998</v>
      </c>
    </row>
    <row r="3588" spans="1:21" x14ac:dyDescent="0.2">
      <c r="A3588" s="257">
        <v>40466</v>
      </c>
      <c r="B3588" s="292">
        <f t="shared" si="59"/>
        <v>40467</v>
      </c>
      <c r="S3588" s="311">
        <v>3.13</v>
      </c>
      <c r="T3588" s="35">
        <v>0.99809999999999999</v>
      </c>
      <c r="U3588" s="311">
        <f t="shared" si="60"/>
        <v>3.2946731545950003</v>
      </c>
    </row>
    <row r="3589" spans="1:21" x14ac:dyDescent="0.2">
      <c r="A3589" s="257">
        <v>40467</v>
      </c>
      <c r="B3589" s="292">
        <f t="shared" si="59"/>
        <v>40468</v>
      </c>
      <c r="S3589" s="311">
        <v>3.13</v>
      </c>
      <c r="T3589" s="35">
        <v>0.99809999999999999</v>
      </c>
      <c r="U3589" s="311">
        <f t="shared" si="60"/>
        <v>3.2946731545950003</v>
      </c>
    </row>
    <row r="3590" spans="1:21" x14ac:dyDescent="0.2">
      <c r="A3590" s="257">
        <v>40468</v>
      </c>
      <c r="B3590" s="292">
        <f t="shared" si="59"/>
        <v>40469</v>
      </c>
      <c r="S3590" s="311">
        <v>3.13</v>
      </c>
      <c r="T3590" s="35">
        <v>0.99809999999999999</v>
      </c>
      <c r="U3590" s="311">
        <f t="shared" si="60"/>
        <v>3.2946731545950003</v>
      </c>
    </row>
    <row r="3591" spans="1:21" x14ac:dyDescent="0.2">
      <c r="A3591" s="257">
        <v>40469</v>
      </c>
      <c r="B3591" s="292">
        <f t="shared" si="59"/>
        <v>40470</v>
      </c>
      <c r="S3591" s="311">
        <v>3.11</v>
      </c>
      <c r="T3591" s="18">
        <v>0.99009999999999998</v>
      </c>
      <c r="U3591" s="311">
        <f t="shared" si="60"/>
        <v>3.2473821087650001</v>
      </c>
    </row>
    <row r="3592" spans="1:21" x14ac:dyDescent="0.2">
      <c r="A3592" s="257">
        <v>40470</v>
      </c>
      <c r="B3592" s="292">
        <f t="shared" si="59"/>
        <v>40471</v>
      </c>
      <c r="S3592" s="311">
        <v>3.21</v>
      </c>
      <c r="T3592" s="18">
        <v>0.9829</v>
      </c>
      <c r="U3592" s="311">
        <f t="shared" si="60"/>
        <v>3.3274252780350002</v>
      </c>
    </row>
    <row r="3593" spans="1:21" x14ac:dyDescent="0.2">
      <c r="A3593" s="257">
        <v>40471</v>
      </c>
      <c r="B3593" s="292">
        <f t="shared" si="59"/>
        <v>40472</v>
      </c>
      <c r="S3593" s="311">
        <v>3.33</v>
      </c>
      <c r="T3593" s="18">
        <v>0.97450000000000003</v>
      </c>
      <c r="U3593" s="311">
        <f t="shared" si="60"/>
        <v>3.4223153172750003</v>
      </c>
    </row>
    <row r="3594" spans="1:21" x14ac:dyDescent="0.2">
      <c r="A3594" s="257">
        <v>40472</v>
      </c>
      <c r="B3594" s="292">
        <f t="shared" si="59"/>
        <v>40473</v>
      </c>
      <c r="C3594" s="18">
        <v>3.46</v>
      </c>
      <c r="E3594" s="18">
        <v>3.17</v>
      </c>
      <c r="G3594" s="287">
        <f>U3594</f>
        <v>3.3688537190800001</v>
      </c>
      <c r="I3594" s="23">
        <v>3.5</v>
      </c>
      <c r="J3594" s="191"/>
      <c r="K3594" s="23"/>
      <c r="L3594" s="23"/>
      <c r="M3594" s="23">
        <v>3.29</v>
      </c>
      <c r="N3594" s="23"/>
      <c r="O3594" s="23">
        <v>3.27</v>
      </c>
      <c r="P3594" s="23"/>
      <c r="Q3594" s="23">
        <v>3.57</v>
      </c>
      <c r="S3594" s="311">
        <v>3.28</v>
      </c>
      <c r="T3594" s="18">
        <v>0.97389999999999999</v>
      </c>
      <c r="U3594" s="311">
        <f t="shared" si="60"/>
        <v>3.3688537190800001</v>
      </c>
    </row>
    <row r="3595" spans="1:21" x14ac:dyDescent="0.2">
      <c r="A3595" s="257">
        <v>40473</v>
      </c>
      <c r="B3595" s="292">
        <f t="shared" si="59"/>
        <v>40474</v>
      </c>
      <c r="C3595" s="18">
        <v>3.19</v>
      </c>
      <c r="E3595" s="18">
        <v>2.69</v>
      </c>
      <c r="G3595" s="287">
        <f>U3595</f>
        <v>3.2070399211700003</v>
      </c>
      <c r="I3595" s="23">
        <v>3.16</v>
      </c>
      <c r="J3595" s="191"/>
      <c r="K3595" s="23"/>
      <c r="L3595" s="23"/>
      <c r="M3595" s="23">
        <v>2.86</v>
      </c>
      <c r="N3595" s="23"/>
      <c r="O3595" s="23">
        <v>2.82</v>
      </c>
      <c r="P3595" s="23"/>
      <c r="Q3595" s="23">
        <v>3.18</v>
      </c>
      <c r="S3595" s="311">
        <v>3.11</v>
      </c>
      <c r="T3595" s="35">
        <v>0.9778</v>
      </c>
      <c r="U3595" s="311">
        <f t="shared" si="60"/>
        <v>3.2070399211700003</v>
      </c>
    </row>
    <row r="3596" spans="1:21" x14ac:dyDescent="0.2">
      <c r="A3596" s="257">
        <v>40474</v>
      </c>
      <c r="B3596" s="292">
        <f t="shared" si="59"/>
        <v>40475</v>
      </c>
      <c r="C3596" s="18">
        <v>3.19</v>
      </c>
      <c r="E3596" s="18">
        <v>2.69</v>
      </c>
      <c r="G3596" s="287">
        <f>U3596</f>
        <v>3.2070399211700003</v>
      </c>
      <c r="I3596" s="23">
        <v>3.16</v>
      </c>
      <c r="J3596" s="191"/>
      <c r="K3596" s="23"/>
      <c r="L3596" s="23"/>
      <c r="M3596" s="23">
        <v>2.86</v>
      </c>
      <c r="N3596" s="23"/>
      <c r="O3596" s="23">
        <v>2.82</v>
      </c>
      <c r="P3596" s="23"/>
      <c r="Q3596" s="23">
        <v>3.18</v>
      </c>
      <c r="S3596" s="311">
        <v>3.11</v>
      </c>
      <c r="T3596" s="35">
        <v>0.9778</v>
      </c>
      <c r="U3596" s="311">
        <f t="shared" si="60"/>
        <v>3.2070399211700003</v>
      </c>
    </row>
    <row r="3597" spans="1:21" x14ac:dyDescent="0.2">
      <c r="A3597" s="257">
        <v>40475</v>
      </c>
      <c r="B3597" s="292">
        <f t="shared" si="59"/>
        <v>40476</v>
      </c>
      <c r="C3597" s="18">
        <v>3.19</v>
      </c>
      <c r="E3597" s="18">
        <v>2.69</v>
      </c>
      <c r="G3597" s="287">
        <f>U3597</f>
        <v>3.2070399211700003</v>
      </c>
      <c r="I3597" s="23">
        <v>3.16</v>
      </c>
      <c r="J3597" s="191"/>
      <c r="K3597" s="23"/>
      <c r="L3597" s="23"/>
      <c r="M3597" s="23">
        <v>2.86</v>
      </c>
      <c r="N3597" s="23"/>
      <c r="O3597" s="23">
        <v>2.82</v>
      </c>
      <c r="P3597" s="23"/>
      <c r="Q3597" s="23">
        <v>3.18</v>
      </c>
      <c r="S3597" s="311">
        <v>3.11</v>
      </c>
      <c r="T3597" s="35">
        <v>0.9778</v>
      </c>
      <c r="U3597" s="311">
        <f t="shared" si="60"/>
        <v>3.2070399211700003</v>
      </c>
    </row>
    <row r="3598" spans="1:21" x14ac:dyDescent="0.2">
      <c r="A3598" s="257">
        <v>40476</v>
      </c>
      <c r="B3598" s="292">
        <f t="shared" si="59"/>
        <v>40477</v>
      </c>
      <c r="C3598" s="18">
        <v>3.18</v>
      </c>
      <c r="E3598" s="18">
        <v>2.84</v>
      </c>
      <c r="G3598" s="287">
        <f t="shared" ref="G3598:G3603" si="61">U3598</f>
        <v>3.1888815601000005</v>
      </c>
      <c r="I3598" s="23">
        <v>3.1</v>
      </c>
      <c r="J3598" s="191"/>
      <c r="K3598" s="23"/>
      <c r="L3598" s="23"/>
      <c r="M3598" s="23">
        <v>2.86</v>
      </c>
      <c r="N3598" s="23"/>
      <c r="O3598" s="23">
        <v>2.93</v>
      </c>
      <c r="P3598" s="23"/>
      <c r="Q3598" s="23">
        <v>3.25</v>
      </c>
      <c r="S3598" s="311">
        <v>3.1</v>
      </c>
      <c r="T3598" s="18">
        <v>0.97540000000000004</v>
      </c>
      <c r="U3598" s="311">
        <f t="shared" si="60"/>
        <v>3.1888815601000005</v>
      </c>
    </row>
    <row r="3599" spans="1:21" x14ac:dyDescent="0.2">
      <c r="A3599" s="257">
        <v>40477</v>
      </c>
      <c r="B3599" s="292">
        <f t="shared" si="59"/>
        <v>40478</v>
      </c>
      <c r="C3599" s="18">
        <v>3.28</v>
      </c>
      <c r="E3599" s="18">
        <v>3.06</v>
      </c>
      <c r="G3599" s="287">
        <f t="shared" si="61"/>
        <v>3.3326972984200003</v>
      </c>
      <c r="I3599" s="23">
        <v>3.2</v>
      </c>
      <c r="J3599" s="191"/>
      <c r="K3599" s="23"/>
      <c r="L3599" s="23"/>
      <c r="M3599" s="23">
        <v>2.99</v>
      </c>
      <c r="N3599" s="23"/>
      <c r="O3599" s="23">
        <v>3.09</v>
      </c>
      <c r="P3599" s="23"/>
      <c r="Q3599" s="23">
        <v>3.41</v>
      </c>
      <c r="S3599" s="311">
        <v>3.22</v>
      </c>
      <c r="T3599" s="18">
        <v>0.98140000000000005</v>
      </c>
      <c r="U3599" s="311">
        <f t="shared" si="60"/>
        <v>3.3326972984200003</v>
      </c>
    </row>
    <row r="3600" spans="1:21" x14ac:dyDescent="0.2">
      <c r="A3600" s="257">
        <v>40478</v>
      </c>
      <c r="B3600" s="292">
        <f t="shared" si="59"/>
        <v>40479</v>
      </c>
      <c r="C3600" s="18">
        <v>3.37</v>
      </c>
      <c r="E3600" s="18">
        <v>3.21</v>
      </c>
      <c r="G3600" s="287">
        <f t="shared" si="61"/>
        <v>3.3950851579750001</v>
      </c>
      <c r="I3600" s="23">
        <v>3.35</v>
      </c>
      <c r="J3600" s="191"/>
      <c r="K3600" s="23"/>
      <c r="L3600" s="23"/>
      <c r="M3600" s="23">
        <v>3.25</v>
      </c>
      <c r="N3600" s="23"/>
      <c r="O3600" s="23">
        <v>3.28</v>
      </c>
      <c r="P3600" s="23"/>
      <c r="Q3600" s="23">
        <v>3.53</v>
      </c>
      <c r="S3600" s="311">
        <v>3.29</v>
      </c>
      <c r="T3600" s="18">
        <v>0.97850000000000004</v>
      </c>
      <c r="U3600" s="311">
        <f t="shared" si="60"/>
        <v>3.3950851579750001</v>
      </c>
    </row>
    <row r="3601" spans="1:22" x14ac:dyDescent="0.2">
      <c r="A3601" s="257">
        <v>40479</v>
      </c>
      <c r="B3601" s="292">
        <f t="shared" si="59"/>
        <v>40480</v>
      </c>
      <c r="C3601" s="18">
        <v>3.36</v>
      </c>
      <c r="E3601" s="18">
        <v>3.06</v>
      </c>
      <c r="G3601" s="287">
        <f t="shared" si="61"/>
        <v>3.2891712281400003</v>
      </c>
      <c r="I3601" s="23">
        <v>3.36</v>
      </c>
      <c r="J3601" s="191"/>
      <c r="K3601" s="23"/>
      <c r="L3601" s="23"/>
      <c r="M3601" s="23">
        <v>3.11</v>
      </c>
      <c r="N3601" s="23"/>
      <c r="O3601" s="23">
        <v>3.15</v>
      </c>
      <c r="P3601" s="23"/>
      <c r="Q3601" s="23">
        <v>3.53</v>
      </c>
      <c r="S3601" s="311">
        <v>3.21</v>
      </c>
      <c r="T3601" s="35">
        <v>0.97160000000000002</v>
      </c>
      <c r="U3601" s="311">
        <f t="shared" si="60"/>
        <v>3.2891712281400003</v>
      </c>
    </row>
    <row r="3602" spans="1:22" x14ac:dyDescent="0.2">
      <c r="A3602" s="257">
        <v>40480</v>
      </c>
      <c r="B3602" s="292">
        <f t="shared" si="59"/>
        <v>40481</v>
      </c>
      <c r="C3602" s="18">
        <v>3.36</v>
      </c>
      <c r="E3602" s="18">
        <v>3.06</v>
      </c>
      <c r="G3602" s="287">
        <f t="shared" si="61"/>
        <v>3.2891712281400003</v>
      </c>
      <c r="I3602" s="23">
        <v>3.36</v>
      </c>
      <c r="J3602" s="191"/>
      <c r="K3602" s="23"/>
      <c r="L3602" s="23"/>
      <c r="M3602" s="23">
        <v>3.11</v>
      </c>
      <c r="N3602" s="23"/>
      <c r="O3602" s="23">
        <v>3.15</v>
      </c>
      <c r="P3602" s="23"/>
      <c r="Q3602" s="23">
        <v>3.53</v>
      </c>
      <c r="S3602" s="311">
        <v>3.21</v>
      </c>
      <c r="T3602" s="35">
        <v>0.97160000000000002</v>
      </c>
      <c r="U3602" s="311">
        <f t="shared" si="60"/>
        <v>3.2891712281400003</v>
      </c>
    </row>
    <row r="3603" spans="1:22" x14ac:dyDescent="0.2">
      <c r="A3603" s="257">
        <v>40481</v>
      </c>
      <c r="B3603" s="292">
        <f t="shared" si="59"/>
        <v>40482</v>
      </c>
      <c r="C3603" s="18">
        <v>3.36</v>
      </c>
      <c r="E3603" s="18">
        <v>3.06</v>
      </c>
      <c r="G3603" s="287">
        <f t="shared" si="61"/>
        <v>3.2891712281400003</v>
      </c>
      <c r="I3603" s="23">
        <v>3.36</v>
      </c>
      <c r="J3603" s="191"/>
      <c r="K3603" s="23"/>
      <c r="L3603" s="23"/>
      <c r="M3603" s="23">
        <v>3.11</v>
      </c>
      <c r="N3603" s="23"/>
      <c r="O3603" s="23">
        <v>3.15</v>
      </c>
      <c r="P3603" s="23"/>
      <c r="Q3603" s="23">
        <v>3.53</v>
      </c>
      <c r="S3603" s="311">
        <v>3.21</v>
      </c>
      <c r="T3603" s="35">
        <v>0.97160000000000002</v>
      </c>
      <c r="U3603" s="311">
        <f t="shared" si="60"/>
        <v>3.2891712281400003</v>
      </c>
      <c r="V3603" s="311"/>
    </row>
    <row r="3604" spans="1:22" s="263" customFormat="1" x14ac:dyDescent="0.2">
      <c r="A3604" s="319">
        <v>40482</v>
      </c>
      <c r="B3604" s="294">
        <f t="shared" si="59"/>
        <v>40483</v>
      </c>
      <c r="C3604" s="262">
        <v>3.36</v>
      </c>
      <c r="E3604" s="262">
        <v>2.99</v>
      </c>
      <c r="G3604" s="262">
        <f>U3604</f>
        <v>3.2709306071000008</v>
      </c>
      <c r="I3604" s="262">
        <v>3.29</v>
      </c>
      <c r="J3604" s="266"/>
      <c r="K3604" s="262"/>
      <c r="L3604" s="320"/>
      <c r="M3604" s="262">
        <v>3.14</v>
      </c>
      <c r="N3604" s="320"/>
      <c r="O3604" s="262">
        <v>3.08</v>
      </c>
      <c r="P3604" s="320"/>
      <c r="Q3604" s="262">
        <v>3.41</v>
      </c>
      <c r="S3604" s="311">
        <v>3.16</v>
      </c>
      <c r="T3604" s="18">
        <v>0.98150000000000004</v>
      </c>
      <c r="U3604" s="312">
        <f t="shared" si="60"/>
        <v>3.2709306071000008</v>
      </c>
    </row>
    <row r="3605" spans="1:22" x14ac:dyDescent="0.2">
      <c r="A3605" s="257">
        <v>40483</v>
      </c>
      <c r="B3605" s="292">
        <f t="shared" si="59"/>
        <v>40484</v>
      </c>
      <c r="C3605" s="18">
        <v>3.42</v>
      </c>
      <c r="E3605" s="18">
        <v>3.06</v>
      </c>
      <c r="G3605" s="287">
        <f>U3605</f>
        <v>3.18747259446</v>
      </c>
      <c r="I3605" s="23">
        <v>3.35</v>
      </c>
      <c r="J3605" s="191"/>
      <c r="K3605" s="23"/>
      <c r="L3605" s="23"/>
      <c r="M3605" s="23">
        <v>3.22</v>
      </c>
      <c r="N3605" s="23"/>
      <c r="O3605" s="23">
        <v>3.12</v>
      </c>
      <c r="P3605" s="23"/>
      <c r="Q3605" s="23">
        <v>3.58</v>
      </c>
      <c r="S3605" s="311">
        <v>3.08</v>
      </c>
      <c r="T3605" s="18">
        <v>0.98129999999999995</v>
      </c>
      <c r="U3605" s="311">
        <f t="shared" si="60"/>
        <v>3.18747259446</v>
      </c>
    </row>
    <row r="3606" spans="1:22" x14ac:dyDescent="0.2">
      <c r="A3606" s="257">
        <v>40484</v>
      </c>
      <c r="B3606" s="292">
        <f t="shared" si="59"/>
        <v>40485</v>
      </c>
      <c r="C3606" s="161">
        <v>3.2</v>
      </c>
      <c r="E3606" s="18">
        <v>2.88</v>
      </c>
      <c r="G3606" s="287">
        <f t="shared" ref="G3606:G3670" si="62">U3606</f>
        <v>3.1421188763849996</v>
      </c>
      <c r="I3606" s="23">
        <v>3.13</v>
      </c>
      <c r="J3606" s="191"/>
      <c r="K3606" s="23"/>
      <c r="L3606" s="23"/>
      <c r="M3606" s="23">
        <v>2.99</v>
      </c>
      <c r="N3606" s="23"/>
      <c r="O3606" s="23">
        <v>2.99</v>
      </c>
      <c r="P3606" s="23"/>
      <c r="Q3606" s="23">
        <v>3.41</v>
      </c>
      <c r="S3606" s="311">
        <v>3.03</v>
      </c>
      <c r="T3606" s="18">
        <v>0.98329999999999995</v>
      </c>
      <c r="U3606" s="311">
        <f t="shared" si="60"/>
        <v>3.1421188763849996</v>
      </c>
    </row>
    <row r="3607" spans="1:22" x14ac:dyDescent="0.2">
      <c r="A3607" s="257">
        <v>40485</v>
      </c>
      <c r="B3607" s="292">
        <f t="shared" si="59"/>
        <v>40486</v>
      </c>
      <c r="C3607" s="18">
        <v>3.35</v>
      </c>
      <c r="E3607" s="18">
        <v>3.11</v>
      </c>
      <c r="G3607" s="287">
        <f t="shared" si="62"/>
        <v>3.3164498997300003</v>
      </c>
      <c r="I3607" s="23">
        <v>3.29</v>
      </c>
      <c r="J3607" s="191"/>
      <c r="K3607" s="23"/>
      <c r="L3607" s="23"/>
      <c r="M3607" s="23">
        <v>3.18</v>
      </c>
      <c r="N3607" s="23"/>
      <c r="O3607" s="23">
        <v>3.24</v>
      </c>
      <c r="P3607" s="23"/>
      <c r="Q3607" s="23">
        <v>3.61</v>
      </c>
      <c r="S3607" s="311">
        <v>3.18</v>
      </c>
      <c r="T3607" s="18">
        <v>0.9889</v>
      </c>
      <c r="U3607" s="311">
        <f t="shared" si="60"/>
        <v>3.3164498997300003</v>
      </c>
    </row>
    <row r="3608" spans="1:22" x14ac:dyDescent="0.2">
      <c r="A3608" s="257">
        <v>40486</v>
      </c>
      <c r="B3608" s="292">
        <f t="shared" si="59"/>
        <v>40487</v>
      </c>
      <c r="C3608" s="18">
        <v>3.52</v>
      </c>
      <c r="E3608" s="18">
        <v>3.35</v>
      </c>
      <c r="G3608" s="287">
        <f t="shared" si="62"/>
        <v>3.3882501981600006</v>
      </c>
      <c r="I3608" s="23">
        <v>3.49</v>
      </c>
      <c r="J3608" s="191"/>
      <c r="K3608" s="23"/>
      <c r="L3608" s="23"/>
      <c r="M3608" s="23">
        <v>3.44</v>
      </c>
      <c r="N3608" s="23"/>
      <c r="O3608" s="23">
        <v>3.48</v>
      </c>
      <c r="P3608" s="23"/>
      <c r="Q3608" s="23">
        <v>3.8</v>
      </c>
      <c r="S3608" s="311">
        <v>3.24</v>
      </c>
      <c r="T3608" s="18">
        <v>0.99160000000000004</v>
      </c>
      <c r="U3608" s="311">
        <f t="shared" si="60"/>
        <v>3.3882501981600006</v>
      </c>
    </row>
    <row r="3609" spans="1:22" x14ac:dyDescent="0.2">
      <c r="A3609" s="257">
        <v>40487</v>
      </c>
      <c r="B3609" s="292">
        <f t="shared" si="59"/>
        <v>40488</v>
      </c>
      <c r="C3609" s="18">
        <v>3.47</v>
      </c>
      <c r="E3609" s="161">
        <v>3.2</v>
      </c>
      <c r="G3609" s="287">
        <f t="shared" si="62"/>
        <v>3.2736177661200001</v>
      </c>
      <c r="I3609" s="18">
        <v>3.44</v>
      </c>
      <c r="M3609" s="18">
        <v>3.28</v>
      </c>
      <c r="O3609" s="18">
        <v>3.29</v>
      </c>
      <c r="Q3609" s="18">
        <v>3.71</v>
      </c>
      <c r="S3609" s="311">
        <v>3.12</v>
      </c>
      <c r="T3609" s="35">
        <v>0.99490000000000001</v>
      </c>
      <c r="U3609" s="311">
        <f t="shared" si="60"/>
        <v>3.2736177661200001</v>
      </c>
    </row>
    <row r="3610" spans="1:22" x14ac:dyDescent="0.2">
      <c r="A3610" s="257">
        <v>40488</v>
      </c>
      <c r="B3610" s="292">
        <f t="shared" si="59"/>
        <v>40489</v>
      </c>
      <c r="C3610" s="18">
        <v>3.47</v>
      </c>
      <c r="E3610" s="161">
        <v>3.2</v>
      </c>
      <c r="G3610" s="287">
        <f t="shared" si="62"/>
        <v>3.2736177661200001</v>
      </c>
      <c r="I3610" s="18">
        <v>3.44</v>
      </c>
      <c r="M3610" s="18">
        <v>3.28</v>
      </c>
      <c r="O3610" s="18">
        <v>3.29</v>
      </c>
      <c r="Q3610" s="18">
        <v>3.71</v>
      </c>
      <c r="S3610" s="311">
        <v>3.12</v>
      </c>
      <c r="T3610" s="35">
        <v>0.99490000000000001</v>
      </c>
      <c r="U3610" s="311">
        <f t="shared" si="60"/>
        <v>3.2736177661200001</v>
      </c>
    </row>
    <row r="3611" spans="1:22" x14ac:dyDescent="0.2">
      <c r="A3611" s="257">
        <v>40489</v>
      </c>
      <c r="B3611" s="292">
        <f t="shared" si="59"/>
        <v>40490</v>
      </c>
      <c r="C3611" s="18">
        <v>3.47</v>
      </c>
      <c r="E3611" s="161">
        <v>3.2</v>
      </c>
      <c r="G3611" s="287">
        <f t="shared" si="62"/>
        <v>3.2736177661200001</v>
      </c>
      <c r="I3611" s="18">
        <v>3.44</v>
      </c>
      <c r="M3611" s="18">
        <v>3.28</v>
      </c>
      <c r="O3611" s="18">
        <v>3.29</v>
      </c>
      <c r="Q3611" s="18">
        <v>3.71</v>
      </c>
      <c r="S3611" s="311">
        <v>3.12</v>
      </c>
      <c r="T3611" s="35">
        <v>0.99490000000000001</v>
      </c>
      <c r="U3611" s="311">
        <f t="shared" si="60"/>
        <v>3.2736177661200001</v>
      </c>
    </row>
    <row r="3612" spans="1:22" x14ac:dyDescent="0.2">
      <c r="A3612" s="257">
        <v>40490</v>
      </c>
      <c r="B3612" s="292">
        <f t="shared" si="59"/>
        <v>40491</v>
      </c>
      <c r="C3612" s="161">
        <v>3.49</v>
      </c>
      <c r="D3612" s="161"/>
      <c r="E3612" s="161">
        <v>3.26</v>
      </c>
      <c r="F3612" s="161"/>
      <c r="G3612" s="287">
        <f t="shared" si="62"/>
        <v>3.5449238025600001</v>
      </c>
      <c r="H3612" s="161"/>
      <c r="I3612" s="161">
        <v>3.46</v>
      </c>
      <c r="J3612" s="162"/>
      <c r="K3612" s="161"/>
      <c r="L3612" s="161"/>
      <c r="M3612" s="161">
        <v>3.3</v>
      </c>
      <c r="N3612" s="161"/>
      <c r="O3612" s="161">
        <v>3.3</v>
      </c>
      <c r="P3612" s="161"/>
      <c r="Q3612" s="161">
        <v>3.72</v>
      </c>
      <c r="R3612" s="161"/>
      <c r="S3612" s="311">
        <v>3.36</v>
      </c>
      <c r="T3612" s="18">
        <v>1.0004</v>
      </c>
      <c r="U3612" s="311">
        <f t="shared" si="60"/>
        <v>3.5449238025600001</v>
      </c>
    </row>
    <row r="3613" spans="1:22" x14ac:dyDescent="0.2">
      <c r="A3613" s="257">
        <v>40491</v>
      </c>
      <c r="B3613" s="292">
        <f t="shared" si="59"/>
        <v>40492</v>
      </c>
      <c r="C3613" s="161">
        <v>3.76</v>
      </c>
      <c r="D3613" s="161"/>
      <c r="E3613" s="161">
        <v>3.6</v>
      </c>
      <c r="F3613" s="161"/>
      <c r="G3613" s="287">
        <f t="shared" si="62"/>
        <v>3.7251237583800001</v>
      </c>
      <c r="H3613" s="161"/>
      <c r="I3613" s="161">
        <v>3.78</v>
      </c>
      <c r="J3613" s="162"/>
      <c r="K3613" s="161"/>
      <c r="L3613" s="161"/>
      <c r="M3613" s="161">
        <v>3.71</v>
      </c>
      <c r="N3613" s="161"/>
      <c r="O3613" s="161">
        <v>3.64</v>
      </c>
      <c r="P3613" s="161"/>
      <c r="Q3613" s="161">
        <v>4.0199999999999996</v>
      </c>
      <c r="R3613" s="161"/>
      <c r="S3613" s="311">
        <v>3.54</v>
      </c>
      <c r="T3613" s="18">
        <v>0.99780000000000002</v>
      </c>
      <c r="U3613" s="311">
        <f t="shared" si="60"/>
        <v>3.7251237583800001</v>
      </c>
    </row>
    <row r="3614" spans="1:22" x14ac:dyDescent="0.2">
      <c r="A3614" s="257">
        <v>40492</v>
      </c>
      <c r="B3614" s="292">
        <f t="shared" si="59"/>
        <v>40493</v>
      </c>
      <c r="C3614" s="161">
        <v>4</v>
      </c>
      <c r="D3614" s="161"/>
      <c r="E3614" s="161">
        <v>3.79</v>
      </c>
      <c r="F3614" s="161"/>
      <c r="G3614" s="287">
        <f t="shared" si="62"/>
        <v>3.68118638825</v>
      </c>
      <c r="H3614" s="161"/>
      <c r="I3614" s="161">
        <v>3.98</v>
      </c>
      <c r="J3614" s="162"/>
      <c r="K3614" s="161"/>
      <c r="L3614" s="161"/>
      <c r="M3614" s="161">
        <v>3.95</v>
      </c>
      <c r="N3614" s="161"/>
      <c r="O3614" s="161">
        <v>4.22</v>
      </c>
      <c r="P3614" s="161"/>
      <c r="Q3614" s="161">
        <v>4.22</v>
      </c>
      <c r="R3614" s="161"/>
      <c r="S3614" s="311">
        <v>3.5</v>
      </c>
      <c r="T3614" s="18">
        <v>0.99729999999999996</v>
      </c>
      <c r="U3614" s="311">
        <f t="shared" si="60"/>
        <v>3.68118638825</v>
      </c>
    </row>
    <row r="3615" spans="1:22" x14ac:dyDescent="0.2">
      <c r="A3615" s="257">
        <v>40493</v>
      </c>
      <c r="B3615" s="292">
        <f t="shared" ref="B3615:B3678" si="63">A3615+1</f>
        <v>40494</v>
      </c>
      <c r="C3615" s="161">
        <v>3.73</v>
      </c>
      <c r="D3615" s="161"/>
      <c r="E3615" s="161">
        <v>3.44</v>
      </c>
      <c r="F3615" s="161"/>
      <c r="G3615" s="287">
        <f t="shared" si="62"/>
        <v>3.6655158639650005</v>
      </c>
      <c r="H3615" s="161"/>
      <c r="I3615" s="161">
        <v>3.76</v>
      </c>
      <c r="J3615" s="162"/>
      <c r="K3615" s="161"/>
      <c r="L3615" s="161"/>
      <c r="M3615" s="161">
        <v>3.57</v>
      </c>
      <c r="N3615" s="161"/>
      <c r="O3615" s="161">
        <v>3.89</v>
      </c>
      <c r="P3615" s="161"/>
      <c r="Q3615" s="161">
        <v>3.89</v>
      </c>
      <c r="R3615" s="161"/>
      <c r="S3615" s="311">
        <v>3.49</v>
      </c>
      <c r="T3615" s="18">
        <v>0.99590000000000001</v>
      </c>
      <c r="U3615" s="311">
        <f t="shared" si="60"/>
        <v>3.6655158639650005</v>
      </c>
    </row>
    <row r="3616" spans="1:22" x14ac:dyDescent="0.2">
      <c r="A3616" s="257">
        <v>40494</v>
      </c>
      <c r="B3616" s="292">
        <f t="shared" si="63"/>
        <v>40495</v>
      </c>
      <c r="C3616" s="161">
        <v>3.5</v>
      </c>
      <c r="D3616" s="161"/>
      <c r="E3616" s="161">
        <v>3.23</v>
      </c>
      <c r="F3616" s="161"/>
      <c r="G3616" s="287">
        <f t="shared" si="62"/>
        <v>3.4532566667600002</v>
      </c>
      <c r="H3616" s="161"/>
      <c r="I3616" s="161">
        <v>3.46</v>
      </c>
      <c r="J3616" s="162"/>
      <c r="K3616" s="161"/>
      <c r="L3616" s="161"/>
      <c r="M3616" s="161">
        <v>3.37</v>
      </c>
      <c r="N3616" s="161"/>
      <c r="O3616" s="161">
        <v>3.65</v>
      </c>
      <c r="P3616" s="161"/>
      <c r="Q3616" s="161">
        <v>3.65</v>
      </c>
      <c r="R3616" s="161"/>
      <c r="S3616" s="311">
        <v>3.28</v>
      </c>
      <c r="T3616" s="35">
        <v>0.99829999999999997</v>
      </c>
      <c r="U3616" s="311">
        <f t="shared" si="60"/>
        <v>3.4532566667600002</v>
      </c>
    </row>
    <row r="3617" spans="1:21" x14ac:dyDescent="0.2">
      <c r="A3617" s="257">
        <v>40495</v>
      </c>
      <c r="B3617" s="292">
        <f t="shared" si="63"/>
        <v>40496</v>
      </c>
      <c r="C3617" s="161">
        <v>3.5</v>
      </c>
      <c r="D3617" s="161"/>
      <c r="E3617" s="161">
        <v>3.23</v>
      </c>
      <c r="F3617" s="161"/>
      <c r="G3617" s="287">
        <f t="shared" si="62"/>
        <v>3.4532566667600002</v>
      </c>
      <c r="H3617" s="161"/>
      <c r="I3617" s="161">
        <v>3.46</v>
      </c>
      <c r="J3617" s="162"/>
      <c r="K3617" s="161"/>
      <c r="L3617" s="161"/>
      <c r="M3617" s="161">
        <v>3.37</v>
      </c>
      <c r="N3617" s="161"/>
      <c r="O3617" s="161">
        <v>3.65</v>
      </c>
      <c r="P3617" s="161"/>
      <c r="Q3617" s="161">
        <v>3.65</v>
      </c>
      <c r="R3617" s="161"/>
      <c r="S3617" s="311">
        <v>3.28</v>
      </c>
      <c r="T3617" s="35">
        <v>0.99829999999999997</v>
      </c>
      <c r="U3617" s="311">
        <f t="shared" si="60"/>
        <v>3.4532566667600002</v>
      </c>
    </row>
    <row r="3618" spans="1:21" x14ac:dyDescent="0.2">
      <c r="A3618" s="257">
        <v>40496</v>
      </c>
      <c r="B3618" s="292">
        <f t="shared" si="63"/>
        <v>40497</v>
      </c>
      <c r="C3618" s="161">
        <v>3.5</v>
      </c>
      <c r="D3618" s="161"/>
      <c r="E3618" s="161">
        <v>3.23</v>
      </c>
      <c r="F3618" s="161"/>
      <c r="G3618" s="287">
        <f t="shared" si="62"/>
        <v>3.4532566667600002</v>
      </c>
      <c r="H3618" s="161"/>
      <c r="I3618" s="161">
        <v>3.46</v>
      </c>
      <c r="J3618" s="162"/>
      <c r="K3618" s="161"/>
      <c r="L3618" s="161"/>
      <c r="M3618" s="161">
        <v>3.37</v>
      </c>
      <c r="N3618" s="161"/>
      <c r="O3618" s="161">
        <v>3.65</v>
      </c>
      <c r="P3618" s="161"/>
      <c r="Q3618" s="161">
        <v>3.65</v>
      </c>
      <c r="R3618" s="161"/>
      <c r="S3618" s="311">
        <v>3.28</v>
      </c>
      <c r="T3618" s="35">
        <v>0.99829999999999997</v>
      </c>
      <c r="U3618" s="311">
        <f t="shared" ref="U3618:U3623" si="64">S3618*T3618*1.054615</f>
        <v>3.4532566667600002</v>
      </c>
    </row>
    <row r="3619" spans="1:21" x14ac:dyDescent="0.2">
      <c r="A3619" s="257">
        <v>40497</v>
      </c>
      <c r="B3619" s="292">
        <f t="shared" si="63"/>
        <v>40498</v>
      </c>
      <c r="C3619" s="161">
        <v>3.56</v>
      </c>
      <c r="D3619" s="161"/>
      <c r="E3619" s="161">
        <v>3.35</v>
      </c>
      <c r="F3619" s="161"/>
      <c r="G3619" s="287">
        <f t="shared" si="62"/>
        <v>3.4812018550300001</v>
      </c>
      <c r="H3619" s="161"/>
      <c r="I3619" s="161">
        <v>3.56</v>
      </c>
      <c r="J3619" s="162"/>
      <c r="K3619" s="161"/>
      <c r="L3619" s="161"/>
      <c r="M3619" s="161">
        <v>3.41</v>
      </c>
      <c r="N3619" s="161"/>
      <c r="O3619" s="161">
        <v>3.44</v>
      </c>
      <c r="P3619" s="161"/>
      <c r="Q3619" s="161">
        <v>3.71</v>
      </c>
      <c r="R3619" s="161"/>
      <c r="S3619" s="22">
        <v>3.34</v>
      </c>
      <c r="T3619" s="18">
        <v>0.98829999999999996</v>
      </c>
      <c r="U3619" s="311">
        <f t="shared" si="64"/>
        <v>3.4812018550300001</v>
      </c>
    </row>
    <row r="3620" spans="1:21" x14ac:dyDescent="0.2">
      <c r="A3620" s="257">
        <v>40498</v>
      </c>
      <c r="B3620" s="292">
        <f t="shared" si="63"/>
        <v>40499</v>
      </c>
      <c r="C3620" s="161">
        <v>3.66</v>
      </c>
      <c r="D3620" s="161"/>
      <c r="E3620" s="161">
        <v>3.5</v>
      </c>
      <c r="F3620" s="161"/>
      <c r="G3620" s="22">
        <f t="shared" si="62"/>
        <v>3.6027652168500004</v>
      </c>
      <c r="H3620" s="161"/>
      <c r="I3620" s="161">
        <v>3.67</v>
      </c>
      <c r="J3620" s="162"/>
      <c r="K3620" s="161"/>
      <c r="L3620" s="161"/>
      <c r="M3620" s="161">
        <v>3.54</v>
      </c>
      <c r="N3620" s="161"/>
      <c r="O3620" s="161">
        <v>3.62</v>
      </c>
      <c r="P3620" s="161"/>
      <c r="Q3620" s="161">
        <v>3.85</v>
      </c>
      <c r="R3620" s="161"/>
      <c r="S3620" s="22">
        <v>3.45</v>
      </c>
      <c r="T3620" s="18">
        <v>0.99019999999999997</v>
      </c>
      <c r="U3620" s="311">
        <f t="shared" si="64"/>
        <v>3.6027652168500004</v>
      </c>
    </row>
    <row r="3621" spans="1:21" x14ac:dyDescent="0.2">
      <c r="A3621" s="257">
        <v>40499</v>
      </c>
      <c r="B3621" s="292">
        <f t="shared" si="63"/>
        <v>40500</v>
      </c>
      <c r="C3621" s="161">
        <v>3.77</v>
      </c>
      <c r="D3621" s="161"/>
      <c r="E3621" s="161">
        <v>3.61</v>
      </c>
      <c r="F3621" s="161"/>
      <c r="G3621" s="22">
        <f t="shared" si="62"/>
        <v>3.6937152144500001</v>
      </c>
      <c r="H3621" s="161"/>
      <c r="I3621" s="161">
        <v>3.78</v>
      </c>
      <c r="J3621" s="162"/>
      <c r="K3621" s="161"/>
      <c r="L3621" s="161"/>
      <c r="M3621" s="161">
        <v>3.68</v>
      </c>
      <c r="N3621" s="161"/>
      <c r="O3621" s="161">
        <v>3.72</v>
      </c>
      <c r="P3621" s="161"/>
      <c r="Q3621" s="161">
        <v>4.03</v>
      </c>
      <c r="R3621" s="161"/>
      <c r="S3621" s="22">
        <v>3.55</v>
      </c>
      <c r="T3621" s="18">
        <v>0.98660000000000003</v>
      </c>
      <c r="U3621" s="311">
        <f t="shared" si="64"/>
        <v>3.6937152144500001</v>
      </c>
    </row>
    <row r="3622" spans="1:21" x14ac:dyDescent="0.2">
      <c r="A3622" s="257">
        <v>40500</v>
      </c>
      <c r="B3622" s="292">
        <f t="shared" si="63"/>
        <v>40501</v>
      </c>
      <c r="C3622" s="161">
        <v>3.89</v>
      </c>
      <c r="D3622" s="161"/>
      <c r="E3622" s="161">
        <v>3.66</v>
      </c>
      <c r="F3622" s="161"/>
      <c r="G3622" s="22">
        <f t="shared" si="62"/>
        <v>3.6538170197700004</v>
      </c>
      <c r="H3622" s="161"/>
      <c r="I3622" s="161">
        <v>3.89</v>
      </c>
      <c r="J3622" s="162"/>
      <c r="K3622" s="161"/>
      <c r="L3622" s="161"/>
      <c r="M3622" s="161">
        <v>3.77</v>
      </c>
      <c r="N3622" s="161"/>
      <c r="O3622" s="161">
        <v>3.75</v>
      </c>
      <c r="P3622" s="161"/>
      <c r="Q3622" s="161">
        <v>4.0999999999999996</v>
      </c>
      <c r="R3622" s="161"/>
      <c r="S3622" s="22">
        <v>3.54</v>
      </c>
      <c r="T3622" s="18">
        <v>0.97870000000000001</v>
      </c>
      <c r="U3622" s="311">
        <f t="shared" si="64"/>
        <v>3.6538170197700004</v>
      </c>
    </row>
    <row r="3623" spans="1:21" x14ac:dyDescent="0.2">
      <c r="A3623" s="257">
        <v>40501</v>
      </c>
      <c r="B3623" s="292">
        <f t="shared" si="63"/>
        <v>40502</v>
      </c>
      <c r="C3623" s="161">
        <v>3.79</v>
      </c>
      <c r="D3623" s="161"/>
      <c r="E3623" s="161">
        <v>3.62</v>
      </c>
      <c r="F3623" s="161"/>
      <c r="G3623" s="22">
        <f t="shared" si="62"/>
        <v>3.7953505712300002</v>
      </c>
      <c r="H3623" s="161"/>
      <c r="I3623" s="161">
        <v>3.81</v>
      </c>
      <c r="J3623" s="162"/>
      <c r="K3623" s="161"/>
      <c r="L3623" s="161"/>
      <c r="M3623" s="161">
        <v>3.68</v>
      </c>
      <c r="N3623" s="161"/>
      <c r="O3623" s="161">
        <v>3.67</v>
      </c>
      <c r="P3623" s="161"/>
      <c r="Q3623" s="161">
        <v>3.97</v>
      </c>
      <c r="R3623" s="161"/>
      <c r="S3623" s="68">
        <v>3.67</v>
      </c>
      <c r="T3623" s="35">
        <v>0.98060000000000003</v>
      </c>
      <c r="U3623" s="311">
        <f t="shared" si="64"/>
        <v>3.7953505712300002</v>
      </c>
    </row>
    <row r="3624" spans="1:21" x14ac:dyDescent="0.2">
      <c r="A3624" s="257">
        <v>40502</v>
      </c>
      <c r="B3624" s="292">
        <f t="shared" si="63"/>
        <v>40503</v>
      </c>
      <c r="C3624" s="161">
        <v>3.79</v>
      </c>
      <c r="D3624" s="161"/>
      <c r="E3624" s="161">
        <v>3.62</v>
      </c>
      <c r="F3624" s="161"/>
      <c r="G3624" s="22">
        <f t="shared" si="62"/>
        <v>3.7953505712300002</v>
      </c>
      <c r="H3624" s="161"/>
      <c r="I3624" s="161">
        <v>3.81</v>
      </c>
      <c r="J3624" s="162"/>
      <c r="K3624" s="161"/>
      <c r="L3624" s="161"/>
      <c r="M3624" s="161">
        <v>3.68</v>
      </c>
      <c r="N3624" s="161"/>
      <c r="O3624" s="161">
        <v>3.67</v>
      </c>
      <c r="P3624" s="161"/>
      <c r="Q3624" s="161">
        <v>3.97</v>
      </c>
      <c r="R3624" s="161"/>
      <c r="S3624" s="68">
        <v>3.67</v>
      </c>
      <c r="T3624" s="35">
        <v>0.98060000000000003</v>
      </c>
      <c r="U3624" s="311">
        <f t="shared" ref="U3624:U3687" si="65">S3624*T3624*1.054615</f>
        <v>3.7953505712300002</v>
      </c>
    </row>
    <row r="3625" spans="1:21" x14ac:dyDescent="0.2">
      <c r="A3625" s="257">
        <v>40503</v>
      </c>
      <c r="B3625" s="292">
        <f t="shared" si="63"/>
        <v>40504</v>
      </c>
      <c r="C3625" s="161">
        <v>3.79</v>
      </c>
      <c r="D3625" s="161"/>
      <c r="E3625" s="161">
        <v>3.62</v>
      </c>
      <c r="F3625" s="161"/>
      <c r="G3625" s="22">
        <f t="shared" si="62"/>
        <v>3.7953505712300002</v>
      </c>
      <c r="H3625" s="161"/>
      <c r="I3625" s="161">
        <v>3.81</v>
      </c>
      <c r="J3625" s="162"/>
      <c r="K3625" s="161"/>
      <c r="L3625" s="161"/>
      <c r="M3625" s="161">
        <v>3.68</v>
      </c>
      <c r="N3625" s="161"/>
      <c r="O3625" s="161">
        <v>3.67</v>
      </c>
      <c r="P3625" s="161"/>
      <c r="Q3625" s="161">
        <v>3.97</v>
      </c>
      <c r="R3625" s="161"/>
      <c r="S3625" s="68">
        <v>3.67</v>
      </c>
      <c r="T3625" s="35">
        <v>0.98060000000000003</v>
      </c>
      <c r="U3625" s="311">
        <f t="shared" si="65"/>
        <v>3.7953505712300002</v>
      </c>
    </row>
    <row r="3626" spans="1:21" x14ac:dyDescent="0.2">
      <c r="A3626" s="257">
        <v>40504</v>
      </c>
      <c r="B3626" s="292">
        <f t="shared" si="63"/>
        <v>40505</v>
      </c>
      <c r="C3626" s="161">
        <v>4.0199999999999996</v>
      </c>
      <c r="D3626" s="161"/>
      <c r="E3626" s="161">
        <v>3.98</v>
      </c>
      <c r="F3626" s="161"/>
      <c r="G3626" s="22">
        <f t="shared" si="62"/>
        <v>3.9426149006000002</v>
      </c>
      <c r="H3626" s="161"/>
      <c r="I3626" s="161">
        <v>4.04</v>
      </c>
      <c r="J3626" s="162"/>
      <c r="K3626" s="161"/>
      <c r="L3626" s="161"/>
      <c r="M3626" s="161">
        <v>4.03</v>
      </c>
      <c r="N3626" s="161"/>
      <c r="O3626" s="161">
        <v>4</v>
      </c>
      <c r="P3626" s="161"/>
      <c r="Q3626" s="161">
        <v>4.17</v>
      </c>
      <c r="R3626" s="161"/>
      <c r="S3626" s="22">
        <v>3.8</v>
      </c>
      <c r="T3626" s="18">
        <v>0.98380000000000001</v>
      </c>
      <c r="U3626" s="311">
        <f t="shared" si="65"/>
        <v>3.9426149006000002</v>
      </c>
    </row>
    <row r="3627" spans="1:21" x14ac:dyDescent="0.2">
      <c r="A3627" s="257">
        <v>40505</v>
      </c>
      <c r="B3627" s="292">
        <f t="shared" si="63"/>
        <v>40506</v>
      </c>
      <c r="C3627" s="161">
        <v>3.92</v>
      </c>
      <c r="D3627" s="161"/>
      <c r="E3627" s="161">
        <v>3.91</v>
      </c>
      <c r="F3627" s="161"/>
      <c r="G3627" s="22">
        <f t="shared" si="62"/>
        <v>3.9977396266500005</v>
      </c>
      <c r="H3627" s="161"/>
      <c r="I3627" s="161">
        <v>3.97</v>
      </c>
      <c r="J3627" s="162"/>
      <c r="K3627" s="161"/>
      <c r="L3627" s="161"/>
      <c r="M3627" s="161">
        <v>4</v>
      </c>
      <c r="N3627" s="161"/>
      <c r="O3627" s="161">
        <v>3.91</v>
      </c>
      <c r="P3627" s="161"/>
      <c r="Q3627" s="161">
        <v>4.1399999999999997</v>
      </c>
      <c r="R3627" s="161"/>
      <c r="S3627" s="22">
        <v>3.85</v>
      </c>
      <c r="T3627" s="18">
        <v>0.98460000000000003</v>
      </c>
      <c r="U3627" s="311">
        <f t="shared" si="65"/>
        <v>3.9977396266500005</v>
      </c>
    </row>
    <row r="3628" spans="1:21" x14ac:dyDescent="0.2">
      <c r="A3628" s="257">
        <v>40506</v>
      </c>
      <c r="B3628" s="292">
        <f t="shared" si="63"/>
        <v>40507</v>
      </c>
      <c r="C3628" s="161">
        <v>3.82</v>
      </c>
      <c r="D3628" s="161"/>
      <c r="E3628" s="161">
        <v>3.9</v>
      </c>
      <c r="F3628" s="161"/>
      <c r="G3628" s="22">
        <f t="shared" si="62"/>
        <v>3.8963805790000001</v>
      </c>
      <c r="H3628" s="161"/>
      <c r="I3628" s="161">
        <v>3.83</v>
      </c>
      <c r="J3628" s="162"/>
      <c r="K3628" s="161"/>
      <c r="L3628" s="161"/>
      <c r="M3628" s="161">
        <v>3.9</v>
      </c>
      <c r="N3628" s="161"/>
      <c r="O3628" s="161">
        <v>3.83</v>
      </c>
      <c r="P3628" s="161"/>
      <c r="Q3628" s="161">
        <v>4.16</v>
      </c>
      <c r="R3628" s="161"/>
      <c r="S3628" s="68">
        <v>3.77</v>
      </c>
      <c r="T3628" s="35">
        <v>0.98</v>
      </c>
      <c r="U3628" s="311">
        <f t="shared" si="65"/>
        <v>3.8963805790000001</v>
      </c>
    </row>
    <row r="3629" spans="1:21" x14ac:dyDescent="0.2">
      <c r="A3629" s="257">
        <v>40507</v>
      </c>
      <c r="B3629" s="292">
        <f t="shared" si="63"/>
        <v>40508</v>
      </c>
      <c r="C3629" s="161">
        <v>3.82</v>
      </c>
      <c r="D3629" s="161"/>
      <c r="E3629" s="161">
        <v>3.9</v>
      </c>
      <c r="F3629" s="161"/>
      <c r="G3629" s="22">
        <f t="shared" si="62"/>
        <v>3.8963805790000001</v>
      </c>
      <c r="H3629" s="161"/>
      <c r="I3629" s="161">
        <v>3.83</v>
      </c>
      <c r="J3629" s="162"/>
      <c r="K3629" s="161"/>
      <c r="L3629" s="161"/>
      <c r="M3629" s="161">
        <v>3.9</v>
      </c>
      <c r="N3629" s="161"/>
      <c r="O3629" s="161">
        <v>3.83</v>
      </c>
      <c r="P3629" s="161"/>
      <c r="Q3629" s="161">
        <v>4.16</v>
      </c>
      <c r="R3629" s="161"/>
      <c r="S3629" s="68">
        <v>3.77</v>
      </c>
      <c r="T3629" s="35">
        <v>0.98</v>
      </c>
      <c r="U3629" s="311">
        <f t="shared" si="65"/>
        <v>3.8963805790000001</v>
      </c>
    </row>
    <row r="3630" spans="1:21" x14ac:dyDescent="0.2">
      <c r="A3630" s="257">
        <v>40508</v>
      </c>
      <c r="B3630" s="292">
        <f t="shared" si="63"/>
        <v>40509</v>
      </c>
      <c r="C3630" s="161">
        <v>3.82</v>
      </c>
      <c r="D3630" s="161"/>
      <c r="E3630" s="161">
        <v>3.9</v>
      </c>
      <c r="F3630" s="161"/>
      <c r="G3630" s="22">
        <f t="shared" si="62"/>
        <v>3.8963805790000001</v>
      </c>
      <c r="H3630" s="161"/>
      <c r="I3630" s="161">
        <v>3.83</v>
      </c>
      <c r="J3630" s="162"/>
      <c r="K3630" s="161"/>
      <c r="L3630" s="161"/>
      <c r="M3630" s="161">
        <v>3.9</v>
      </c>
      <c r="N3630" s="161"/>
      <c r="O3630" s="161">
        <v>3.83</v>
      </c>
      <c r="P3630" s="161"/>
      <c r="Q3630" s="161">
        <v>4.16</v>
      </c>
      <c r="R3630" s="161"/>
      <c r="S3630" s="68">
        <v>3.77</v>
      </c>
      <c r="T3630" s="35">
        <v>0.98</v>
      </c>
      <c r="U3630" s="311">
        <f t="shared" si="65"/>
        <v>3.8963805790000001</v>
      </c>
    </row>
    <row r="3631" spans="1:21" x14ac:dyDescent="0.2">
      <c r="A3631" s="257">
        <v>40509</v>
      </c>
      <c r="B3631" s="292">
        <f t="shared" si="63"/>
        <v>40510</v>
      </c>
      <c r="C3631" s="161">
        <v>3.82</v>
      </c>
      <c r="D3631" s="161"/>
      <c r="E3631" s="161">
        <v>3.9</v>
      </c>
      <c r="F3631" s="161"/>
      <c r="G3631" s="22">
        <f t="shared" si="62"/>
        <v>3.8963805790000001</v>
      </c>
      <c r="H3631" s="161"/>
      <c r="I3631" s="161">
        <v>3.83</v>
      </c>
      <c r="J3631" s="162"/>
      <c r="K3631" s="161"/>
      <c r="L3631" s="161"/>
      <c r="M3631" s="161">
        <v>3.9</v>
      </c>
      <c r="N3631" s="161"/>
      <c r="O3631" s="161">
        <v>3.83</v>
      </c>
      <c r="P3631" s="161"/>
      <c r="Q3631" s="161">
        <v>4.16</v>
      </c>
      <c r="R3631" s="161"/>
      <c r="S3631" s="68">
        <v>3.77</v>
      </c>
      <c r="T3631" s="35">
        <v>0.98</v>
      </c>
      <c r="U3631" s="311">
        <f t="shared" si="65"/>
        <v>3.8963805790000001</v>
      </c>
    </row>
    <row r="3632" spans="1:21" x14ac:dyDescent="0.2">
      <c r="A3632" s="257">
        <v>40510</v>
      </c>
      <c r="B3632" s="292">
        <f t="shared" si="63"/>
        <v>40511</v>
      </c>
      <c r="C3632" s="161">
        <v>3.82</v>
      </c>
      <c r="D3632" s="161"/>
      <c r="E3632" s="161">
        <v>3.9</v>
      </c>
      <c r="F3632" s="161"/>
      <c r="G3632" s="22">
        <f t="shared" si="62"/>
        <v>3.8963805790000001</v>
      </c>
      <c r="H3632" s="161"/>
      <c r="I3632" s="161">
        <v>3.83</v>
      </c>
      <c r="J3632" s="162"/>
      <c r="K3632" s="161"/>
      <c r="L3632" s="161"/>
      <c r="M3632" s="161">
        <v>3.9</v>
      </c>
      <c r="N3632" s="161"/>
      <c r="O3632" s="161">
        <v>3.83</v>
      </c>
      <c r="P3632" s="161"/>
      <c r="Q3632" s="161">
        <v>4.16</v>
      </c>
      <c r="R3632" s="161"/>
      <c r="S3632" s="68">
        <v>3.77</v>
      </c>
      <c r="T3632" s="35">
        <v>0.98</v>
      </c>
      <c r="U3632" s="311">
        <f t="shared" si="65"/>
        <v>3.8963805790000001</v>
      </c>
    </row>
    <row r="3633" spans="1:21" x14ac:dyDescent="0.2">
      <c r="A3633" s="257">
        <v>40511</v>
      </c>
      <c r="B3633" s="292">
        <f t="shared" si="63"/>
        <v>40512</v>
      </c>
      <c r="C3633" s="161">
        <v>4.12</v>
      </c>
      <c r="D3633" s="161"/>
      <c r="E3633" s="161">
        <v>4.2300000000000004</v>
      </c>
      <c r="F3633" s="161"/>
      <c r="G3633" s="22">
        <f t="shared" si="62"/>
        <v>3.9488624398600001</v>
      </c>
      <c r="H3633" s="161"/>
      <c r="I3633" s="161">
        <v>4.18</v>
      </c>
      <c r="J3633" s="162"/>
      <c r="K3633" s="161"/>
      <c r="L3633" s="161"/>
      <c r="M3633" s="161">
        <v>4.3</v>
      </c>
      <c r="N3633" s="161"/>
      <c r="O3633" s="161">
        <v>4.24</v>
      </c>
      <c r="P3633" s="161"/>
      <c r="Q3633" s="161">
        <v>4.43</v>
      </c>
      <c r="R3633" s="161"/>
      <c r="S3633" s="22">
        <v>3.82</v>
      </c>
      <c r="T3633" s="18">
        <v>0.98019999999999996</v>
      </c>
      <c r="U3633" s="311">
        <f t="shared" si="65"/>
        <v>3.9488624398600001</v>
      </c>
    </row>
    <row r="3634" spans="1:21" s="263" customFormat="1" x14ac:dyDescent="0.2">
      <c r="A3634" s="319">
        <v>40512</v>
      </c>
      <c r="B3634" s="294">
        <f t="shared" si="63"/>
        <v>40513</v>
      </c>
      <c r="C3634" s="262">
        <v>4.16</v>
      </c>
      <c r="D3634" s="265"/>
      <c r="E3634" s="262">
        <v>4</v>
      </c>
      <c r="F3634" s="265"/>
      <c r="G3634" s="262">
        <f t="shared" si="62"/>
        <v>3.7524530514899999</v>
      </c>
      <c r="H3634" s="265"/>
      <c r="I3634" s="262">
        <v>4.16</v>
      </c>
      <c r="J3634" s="266"/>
      <c r="K3634" s="262"/>
      <c r="L3634" s="265"/>
      <c r="M3634" s="262">
        <v>4.24</v>
      </c>
      <c r="N3634" s="265"/>
      <c r="O3634" s="262">
        <v>4.12</v>
      </c>
      <c r="P3634" s="265"/>
      <c r="Q3634" s="262">
        <v>4.34</v>
      </c>
      <c r="R3634" s="332"/>
      <c r="S3634" s="22">
        <v>3.63</v>
      </c>
      <c r="T3634" s="18">
        <v>0.98019999999999996</v>
      </c>
      <c r="U3634" s="339">
        <f t="shared" si="65"/>
        <v>3.7524530514899999</v>
      </c>
    </row>
    <row r="3635" spans="1:21" x14ac:dyDescent="0.2">
      <c r="A3635" s="257">
        <v>40513</v>
      </c>
      <c r="B3635" s="292">
        <f t="shared" si="63"/>
        <v>40514</v>
      </c>
      <c r="C3635" s="161">
        <v>4.21</v>
      </c>
      <c r="D3635" s="161"/>
      <c r="E3635" s="161">
        <v>3.96</v>
      </c>
      <c r="F3635" s="161"/>
      <c r="G3635" s="22">
        <f t="shared" si="62"/>
        <v>3.7161257832000003</v>
      </c>
      <c r="H3635" s="161"/>
      <c r="I3635" s="161">
        <v>4.17</v>
      </c>
      <c r="J3635" s="162"/>
      <c r="K3635" s="161"/>
      <c r="L3635" s="161"/>
      <c r="M3635" s="161">
        <v>4.13</v>
      </c>
      <c r="N3635" s="161"/>
      <c r="O3635" s="161">
        <v>4.04</v>
      </c>
      <c r="P3635" s="161"/>
      <c r="Q3635" s="161">
        <v>4.45</v>
      </c>
      <c r="R3635" s="161"/>
      <c r="S3635" s="22">
        <v>3.6</v>
      </c>
      <c r="T3635" s="18">
        <v>0.9788</v>
      </c>
      <c r="U3635" s="22">
        <f t="shared" si="65"/>
        <v>3.7161257832000003</v>
      </c>
    </row>
    <row r="3636" spans="1:21" x14ac:dyDescent="0.2">
      <c r="A3636" s="257">
        <v>40514</v>
      </c>
      <c r="B3636" s="292">
        <f t="shared" si="63"/>
        <v>40515</v>
      </c>
      <c r="C3636" s="161">
        <v>4.28</v>
      </c>
      <c r="D3636" s="161"/>
      <c r="E3636" s="161">
        <v>3.98</v>
      </c>
      <c r="F3636" s="161"/>
      <c r="G3636" s="22">
        <f t="shared" si="62"/>
        <v>3.7784472020100006</v>
      </c>
      <c r="H3636" s="161"/>
      <c r="I3636" s="161">
        <v>4.21</v>
      </c>
      <c r="J3636" s="162"/>
      <c r="K3636" s="161"/>
      <c r="L3636" s="161"/>
      <c r="M3636" s="161">
        <v>4.0999999999999996</v>
      </c>
      <c r="N3636" s="161"/>
      <c r="O3636" s="161">
        <v>4.0999999999999996</v>
      </c>
      <c r="P3636" s="161"/>
      <c r="Q3636" s="161">
        <v>4.51</v>
      </c>
      <c r="R3636" s="161"/>
      <c r="S3636" s="22">
        <v>3.66</v>
      </c>
      <c r="T3636" s="18">
        <v>0.97889999999999999</v>
      </c>
      <c r="U3636" s="22">
        <f t="shared" si="65"/>
        <v>3.7784472020100006</v>
      </c>
    </row>
    <row r="3637" spans="1:21" x14ac:dyDescent="0.2">
      <c r="A3637" s="257">
        <v>40515</v>
      </c>
      <c r="B3637" s="292">
        <f t="shared" si="63"/>
        <v>40516</v>
      </c>
      <c r="C3637" s="161">
        <v>4.2300000000000004</v>
      </c>
      <c r="D3637" s="161"/>
      <c r="E3637" s="161">
        <v>4.01</v>
      </c>
      <c r="F3637" s="161"/>
      <c r="G3637" s="22">
        <f t="shared" si="62"/>
        <v>3.8336352049600002</v>
      </c>
      <c r="H3637" s="161"/>
      <c r="I3637" s="161">
        <v>4.1399999999999997</v>
      </c>
      <c r="J3637" s="162"/>
      <c r="K3637" s="161"/>
      <c r="L3637" s="161"/>
      <c r="M3637" s="161">
        <v>4.08</v>
      </c>
      <c r="N3637" s="161"/>
      <c r="O3637" s="161">
        <v>4.1500000000000004</v>
      </c>
      <c r="P3637" s="161"/>
      <c r="Q3637" s="161">
        <v>4.54</v>
      </c>
      <c r="R3637" s="161"/>
      <c r="S3637" s="68">
        <v>3.68</v>
      </c>
      <c r="T3637" s="35">
        <v>0.98780000000000001</v>
      </c>
      <c r="U3637" s="22">
        <f t="shared" si="65"/>
        <v>3.8336352049600002</v>
      </c>
    </row>
    <row r="3638" spans="1:21" x14ac:dyDescent="0.2">
      <c r="A3638" s="257">
        <v>40516</v>
      </c>
      <c r="B3638" s="292">
        <f t="shared" si="63"/>
        <v>40517</v>
      </c>
      <c r="C3638" s="161">
        <v>4.2300000000000004</v>
      </c>
      <c r="D3638" s="161"/>
      <c r="E3638" s="161">
        <v>4.01</v>
      </c>
      <c r="F3638" s="161"/>
      <c r="G3638" s="22">
        <f t="shared" si="62"/>
        <v>3.8336352049600002</v>
      </c>
      <c r="H3638" s="161"/>
      <c r="I3638" s="161">
        <v>4.1399999999999997</v>
      </c>
      <c r="J3638" s="162"/>
      <c r="K3638" s="161"/>
      <c r="L3638" s="161"/>
      <c r="M3638" s="161">
        <v>4.08</v>
      </c>
      <c r="N3638" s="161"/>
      <c r="O3638" s="161">
        <v>4.1500000000000004</v>
      </c>
      <c r="P3638" s="161"/>
      <c r="Q3638" s="161">
        <v>4.54</v>
      </c>
      <c r="R3638" s="161"/>
      <c r="S3638" s="68">
        <v>3.68</v>
      </c>
      <c r="T3638" s="35">
        <v>0.98780000000000001</v>
      </c>
      <c r="U3638" s="22">
        <f t="shared" si="65"/>
        <v>3.8336352049600002</v>
      </c>
    </row>
    <row r="3639" spans="1:21" x14ac:dyDescent="0.2">
      <c r="A3639" s="257">
        <v>40517</v>
      </c>
      <c r="B3639" s="292">
        <f t="shared" si="63"/>
        <v>40518</v>
      </c>
      <c r="C3639" s="161">
        <v>4.2300000000000004</v>
      </c>
      <c r="D3639" s="161"/>
      <c r="E3639" s="161">
        <v>4.01</v>
      </c>
      <c r="F3639" s="161"/>
      <c r="G3639" s="22">
        <f t="shared" si="62"/>
        <v>3.8336352049600002</v>
      </c>
      <c r="H3639" s="161"/>
      <c r="I3639" s="161">
        <v>4.1399999999999997</v>
      </c>
      <c r="J3639" s="162"/>
      <c r="K3639" s="161"/>
      <c r="L3639" s="161"/>
      <c r="M3639" s="161">
        <v>4.08</v>
      </c>
      <c r="N3639" s="161"/>
      <c r="O3639" s="161">
        <v>4.1500000000000004</v>
      </c>
      <c r="P3639" s="161"/>
      <c r="Q3639" s="161">
        <v>4.54</v>
      </c>
      <c r="R3639" s="161"/>
      <c r="S3639" s="68">
        <v>3.68</v>
      </c>
      <c r="T3639" s="35">
        <v>0.98780000000000001</v>
      </c>
      <c r="U3639" s="22">
        <f t="shared" si="65"/>
        <v>3.8336352049600002</v>
      </c>
    </row>
    <row r="3640" spans="1:21" x14ac:dyDescent="0.2">
      <c r="A3640" s="257">
        <v>40518</v>
      </c>
      <c r="B3640" s="292">
        <f t="shared" si="63"/>
        <v>40519</v>
      </c>
      <c r="C3640" s="161">
        <v>4.47</v>
      </c>
      <c r="D3640" s="161"/>
      <c r="E3640" s="161"/>
      <c r="F3640" s="161"/>
      <c r="G3640" s="22">
        <f t="shared" si="62"/>
        <v>4.0460568128750003</v>
      </c>
      <c r="H3640" s="161"/>
      <c r="I3640" s="161"/>
      <c r="J3640" s="162"/>
      <c r="K3640" s="161"/>
      <c r="L3640" s="161"/>
      <c r="M3640" s="161"/>
      <c r="N3640" s="161"/>
      <c r="O3640" s="161">
        <v>4.34</v>
      </c>
      <c r="P3640" s="161"/>
      <c r="Q3640" s="161"/>
      <c r="R3640" s="161"/>
      <c r="S3640" s="22">
        <v>3.85</v>
      </c>
      <c r="T3640" s="18">
        <v>0.99650000000000005</v>
      </c>
      <c r="U3640" s="22">
        <f t="shared" si="65"/>
        <v>4.0460568128750003</v>
      </c>
    </row>
    <row r="3641" spans="1:21" x14ac:dyDescent="0.2">
      <c r="A3641" s="257">
        <v>40519</v>
      </c>
      <c r="B3641" s="292">
        <f t="shared" si="63"/>
        <v>40520</v>
      </c>
      <c r="C3641" s="161">
        <v>4.4800000000000004</v>
      </c>
      <c r="D3641" s="161"/>
      <c r="E3641" s="161"/>
      <c r="F3641" s="161"/>
      <c r="G3641" s="22">
        <f t="shared" si="62"/>
        <v>4.0189795727500002</v>
      </c>
      <c r="H3641" s="161"/>
      <c r="I3641" s="161"/>
      <c r="J3641" s="162"/>
      <c r="K3641" s="161"/>
      <c r="L3641" s="161"/>
      <c r="M3641" s="161"/>
      <c r="N3641" s="161"/>
      <c r="O3641" s="161">
        <v>4.3099999999999996</v>
      </c>
      <c r="P3641" s="161"/>
      <c r="Q3641" s="161"/>
      <c r="R3641" s="161"/>
      <c r="S3641" s="22">
        <v>3.83</v>
      </c>
      <c r="T3641" s="18">
        <v>0.995</v>
      </c>
      <c r="U3641" s="22">
        <f t="shared" si="65"/>
        <v>4.0189795727500002</v>
      </c>
    </row>
    <row r="3642" spans="1:21" x14ac:dyDescent="0.2">
      <c r="A3642" s="257">
        <v>40520</v>
      </c>
      <c r="B3642" s="292">
        <f t="shared" si="63"/>
        <v>40521</v>
      </c>
      <c r="C3642" s="161">
        <v>4.46</v>
      </c>
      <c r="D3642" s="161"/>
      <c r="E3642" s="161"/>
      <c r="F3642" s="161"/>
      <c r="G3642" s="22">
        <f t="shared" si="62"/>
        <v>4.080709352545</v>
      </c>
      <c r="H3642" s="161"/>
      <c r="I3642" s="161"/>
      <c r="J3642" s="162"/>
      <c r="K3642" s="161"/>
      <c r="L3642" s="161"/>
      <c r="M3642" s="161"/>
      <c r="N3642" s="161"/>
      <c r="O3642" s="161">
        <v>4.3099999999999996</v>
      </c>
      <c r="P3642" s="161"/>
      <c r="Q3642" s="161"/>
      <c r="R3642" s="161"/>
      <c r="S3642" s="22">
        <v>3.89</v>
      </c>
      <c r="T3642" s="18">
        <v>0.99470000000000003</v>
      </c>
      <c r="U3642" s="22">
        <f t="shared" si="65"/>
        <v>4.080709352545</v>
      </c>
    </row>
    <row r="3643" spans="1:21" x14ac:dyDescent="0.2">
      <c r="A3643" s="257">
        <v>40521</v>
      </c>
      <c r="B3643" s="292">
        <f t="shared" si="63"/>
        <v>40522</v>
      </c>
      <c r="C3643" s="161">
        <v>4.5199999999999996</v>
      </c>
      <c r="D3643" s="161"/>
      <c r="E3643" s="161"/>
      <c r="F3643" s="161"/>
      <c r="G3643" s="22">
        <f t="shared" si="62"/>
        <v>4.0673442166500005</v>
      </c>
      <c r="H3643" s="161"/>
      <c r="I3643" s="161"/>
      <c r="J3643" s="162"/>
      <c r="K3643" s="161"/>
      <c r="L3643" s="161"/>
      <c r="M3643" s="161"/>
      <c r="N3643" s="161"/>
      <c r="O3643" s="161">
        <v>4.28</v>
      </c>
      <c r="P3643" s="161"/>
      <c r="Q3643" s="161"/>
      <c r="R3643" s="161"/>
      <c r="S3643" s="22">
        <v>3.9</v>
      </c>
      <c r="T3643" s="18">
        <v>0.9889</v>
      </c>
      <c r="U3643" s="22">
        <f t="shared" si="65"/>
        <v>4.0673442166500005</v>
      </c>
    </row>
    <row r="3644" spans="1:21" x14ac:dyDescent="0.2">
      <c r="A3644" s="257">
        <v>40522</v>
      </c>
      <c r="B3644" s="292">
        <f t="shared" si="63"/>
        <v>40523</v>
      </c>
      <c r="C3644" s="161">
        <v>4.37</v>
      </c>
      <c r="D3644" s="161"/>
      <c r="E3644" s="161"/>
      <c r="F3644" s="161"/>
      <c r="G3644" s="22">
        <f t="shared" si="62"/>
        <v>3.9883430070000001</v>
      </c>
      <c r="H3644" s="161"/>
      <c r="I3644" s="161"/>
      <c r="J3644" s="162"/>
      <c r="K3644" s="161"/>
      <c r="L3644" s="161"/>
      <c r="M3644" s="161"/>
      <c r="N3644" s="161"/>
      <c r="O3644" s="161">
        <v>4.21</v>
      </c>
      <c r="P3644" s="161"/>
      <c r="Q3644" s="161"/>
      <c r="R3644" s="161"/>
      <c r="S3644" s="68">
        <v>3.82</v>
      </c>
      <c r="T3644" s="35">
        <v>0.99</v>
      </c>
      <c r="U3644" s="22">
        <f t="shared" si="65"/>
        <v>3.9883430070000001</v>
      </c>
    </row>
    <row r="3645" spans="1:21" x14ac:dyDescent="0.2">
      <c r="A3645" s="257">
        <v>40523</v>
      </c>
      <c r="B3645" s="292">
        <f t="shared" si="63"/>
        <v>40524</v>
      </c>
      <c r="C3645" s="161">
        <v>4.37</v>
      </c>
      <c r="D3645" s="161"/>
      <c r="E3645" s="161"/>
      <c r="F3645" s="161"/>
      <c r="G3645" s="22">
        <f t="shared" si="62"/>
        <v>3.9883430070000001</v>
      </c>
      <c r="H3645" s="161"/>
      <c r="I3645" s="161"/>
      <c r="J3645" s="162"/>
      <c r="K3645" s="161"/>
      <c r="L3645" s="161"/>
      <c r="M3645" s="161"/>
      <c r="N3645" s="161"/>
      <c r="O3645" s="161">
        <v>4.21</v>
      </c>
      <c r="P3645" s="161"/>
      <c r="Q3645" s="161"/>
      <c r="R3645" s="161"/>
      <c r="S3645" s="68">
        <v>3.82</v>
      </c>
      <c r="T3645" s="35">
        <v>0.99</v>
      </c>
      <c r="U3645" s="22">
        <f t="shared" si="65"/>
        <v>3.9883430070000001</v>
      </c>
    </row>
    <row r="3646" spans="1:21" x14ac:dyDescent="0.2">
      <c r="A3646" s="257">
        <v>40524</v>
      </c>
      <c r="B3646" s="292">
        <f t="shared" si="63"/>
        <v>40525</v>
      </c>
      <c r="C3646" s="161">
        <v>4.37</v>
      </c>
      <c r="D3646" s="161"/>
      <c r="E3646" s="161"/>
      <c r="F3646" s="161"/>
      <c r="G3646" s="22">
        <f t="shared" si="62"/>
        <v>3.9883430070000001</v>
      </c>
      <c r="H3646" s="161"/>
      <c r="I3646" s="161"/>
      <c r="J3646" s="162"/>
      <c r="K3646" s="161"/>
      <c r="L3646" s="161"/>
      <c r="M3646" s="161"/>
      <c r="N3646" s="161"/>
      <c r="O3646" s="161">
        <v>4.21</v>
      </c>
      <c r="P3646" s="161"/>
      <c r="Q3646" s="161"/>
      <c r="R3646" s="161"/>
      <c r="S3646" s="68">
        <v>3.82</v>
      </c>
      <c r="T3646" s="35">
        <v>0.99</v>
      </c>
      <c r="U3646" s="22">
        <f t="shared" si="65"/>
        <v>3.9883430070000001</v>
      </c>
    </row>
    <row r="3647" spans="1:21" x14ac:dyDescent="0.2">
      <c r="A3647" s="257">
        <v>40525</v>
      </c>
      <c r="B3647" s="292">
        <f t="shared" si="63"/>
        <v>40526</v>
      </c>
      <c r="C3647" s="161">
        <v>4.54</v>
      </c>
      <c r="D3647" s="161"/>
      <c r="E3647" s="161"/>
      <c r="F3647" s="161"/>
      <c r="G3647" s="22">
        <f t="shared" si="62"/>
        <v>4.1094075359250004</v>
      </c>
      <c r="H3647" s="161"/>
      <c r="I3647" s="161"/>
      <c r="J3647" s="162"/>
      <c r="K3647" s="161"/>
      <c r="L3647" s="161"/>
      <c r="M3647" s="161"/>
      <c r="N3647" s="161"/>
      <c r="O3647" s="161">
        <v>4.3899999999999997</v>
      </c>
      <c r="P3647" s="161"/>
      <c r="Q3647" s="161"/>
      <c r="R3647" s="161"/>
      <c r="S3647" s="22">
        <v>3.93</v>
      </c>
      <c r="T3647" s="18">
        <v>0.99150000000000005</v>
      </c>
      <c r="U3647" s="22">
        <f t="shared" si="65"/>
        <v>4.1094075359250004</v>
      </c>
    </row>
    <row r="3648" spans="1:21" x14ac:dyDescent="0.2">
      <c r="A3648" s="257">
        <v>40526</v>
      </c>
      <c r="B3648" s="292">
        <f t="shared" si="63"/>
        <v>40527</v>
      </c>
      <c r="C3648" s="18">
        <v>4.3499999999999996</v>
      </c>
      <c r="G3648" s="22">
        <f t="shared" si="62"/>
        <v>4.0068620464000002</v>
      </c>
      <c r="O3648" s="23">
        <v>4.2</v>
      </c>
      <c r="S3648" s="22">
        <v>3.83</v>
      </c>
      <c r="T3648" s="18">
        <v>0.99199999999999999</v>
      </c>
      <c r="U3648" s="22">
        <f t="shared" si="65"/>
        <v>4.0068620464000002</v>
      </c>
    </row>
    <row r="3649" spans="1:21" x14ac:dyDescent="0.2">
      <c r="A3649" s="257">
        <v>40527</v>
      </c>
      <c r="B3649" s="292">
        <f t="shared" si="63"/>
        <v>40528</v>
      </c>
      <c r="C3649" s="18">
        <v>4.22</v>
      </c>
      <c r="G3649" s="22">
        <f t="shared" si="62"/>
        <v>3.9379914684399999</v>
      </c>
      <c r="O3649" s="23"/>
      <c r="S3649" s="22">
        <v>3.76</v>
      </c>
      <c r="T3649" s="18">
        <v>0.99309999999999998</v>
      </c>
      <c r="U3649" s="22">
        <f t="shared" si="65"/>
        <v>3.9379914684399999</v>
      </c>
    </row>
    <row r="3650" spans="1:21" x14ac:dyDescent="0.2">
      <c r="A3650" s="257">
        <v>40528</v>
      </c>
      <c r="B3650" s="292">
        <f t="shared" si="63"/>
        <v>40529</v>
      </c>
      <c r="C3650" s="18">
        <v>4.1900000000000004</v>
      </c>
      <c r="G3650" s="22">
        <f t="shared" si="62"/>
        <v>3.9209889654100003</v>
      </c>
      <c r="O3650" s="23"/>
      <c r="S3650" s="22">
        <v>3.74</v>
      </c>
      <c r="T3650" s="18">
        <v>0.99409999999999998</v>
      </c>
      <c r="U3650" s="22">
        <f t="shared" si="65"/>
        <v>3.9209889654100003</v>
      </c>
    </row>
    <row r="3651" spans="1:21" x14ac:dyDescent="0.2">
      <c r="A3651" s="257">
        <v>40529</v>
      </c>
      <c r="B3651" s="292">
        <f t="shared" si="63"/>
        <v>40530</v>
      </c>
      <c r="C3651" s="18">
        <v>3.99</v>
      </c>
      <c r="G3651" s="22">
        <f t="shared" si="62"/>
        <v>3.7783902528000004</v>
      </c>
      <c r="O3651" s="23"/>
      <c r="S3651" s="68">
        <v>3.6</v>
      </c>
      <c r="T3651" s="35">
        <v>0.99519999999999997</v>
      </c>
      <c r="U3651" s="68">
        <f t="shared" si="65"/>
        <v>3.7783902528000004</v>
      </c>
    </row>
    <row r="3652" spans="1:21" x14ac:dyDescent="0.2">
      <c r="A3652" s="257">
        <v>40530</v>
      </c>
      <c r="B3652" s="292">
        <f t="shared" si="63"/>
        <v>40531</v>
      </c>
      <c r="C3652" s="18">
        <v>3.99</v>
      </c>
      <c r="G3652" s="22">
        <f t="shared" si="62"/>
        <v>3.7783902528000004</v>
      </c>
      <c r="O3652" s="23"/>
      <c r="S3652" s="68">
        <v>3.6</v>
      </c>
      <c r="T3652" s="35">
        <v>0.99519999999999997</v>
      </c>
      <c r="U3652" s="68">
        <f t="shared" si="65"/>
        <v>3.7783902528000004</v>
      </c>
    </row>
    <row r="3653" spans="1:21" x14ac:dyDescent="0.2">
      <c r="A3653" s="257">
        <v>40531</v>
      </c>
      <c r="B3653" s="292">
        <f t="shared" si="63"/>
        <v>40532</v>
      </c>
      <c r="C3653" s="18">
        <v>3.99</v>
      </c>
      <c r="G3653" s="22">
        <f t="shared" si="62"/>
        <v>3.7783902528000004</v>
      </c>
      <c r="O3653" s="23"/>
      <c r="S3653" s="68">
        <v>3.6</v>
      </c>
      <c r="T3653" s="35">
        <v>0.99519999999999997</v>
      </c>
      <c r="U3653" s="68">
        <f t="shared" si="65"/>
        <v>3.7783902528000004</v>
      </c>
    </row>
    <row r="3654" spans="1:21" x14ac:dyDescent="0.2">
      <c r="A3654" s="257">
        <v>40532</v>
      </c>
      <c r="B3654" s="292">
        <f t="shared" si="63"/>
        <v>40533</v>
      </c>
      <c r="C3654" s="161">
        <v>4.0999999999999996</v>
      </c>
      <c r="E3654" s="18">
        <v>3.85</v>
      </c>
      <c r="G3654" s="22">
        <f t="shared" si="62"/>
        <v>3.77848516815</v>
      </c>
      <c r="I3654" s="18">
        <v>4.04</v>
      </c>
      <c r="M3654" s="18">
        <v>3.96</v>
      </c>
      <c r="O3654" s="23">
        <v>3.95</v>
      </c>
      <c r="Q3654" s="18">
        <v>4.57</v>
      </c>
      <c r="S3654" s="22">
        <v>3.63</v>
      </c>
      <c r="T3654" s="18">
        <v>0.98699999999999999</v>
      </c>
      <c r="U3654" s="22">
        <f t="shared" si="65"/>
        <v>3.77848516815</v>
      </c>
    </row>
    <row r="3655" spans="1:21" x14ac:dyDescent="0.2">
      <c r="A3655" s="257">
        <v>40533</v>
      </c>
      <c r="B3655" s="292">
        <f t="shared" si="63"/>
        <v>40534</v>
      </c>
      <c r="C3655" s="161">
        <v>4.17</v>
      </c>
      <c r="E3655" s="18">
        <v>3.84</v>
      </c>
      <c r="G3655" s="22">
        <f t="shared" si="62"/>
        <v>3.838215397905</v>
      </c>
      <c r="I3655" s="18">
        <v>4.05</v>
      </c>
      <c r="M3655" s="18">
        <v>3.94</v>
      </c>
      <c r="O3655" s="23">
        <v>3.97</v>
      </c>
      <c r="Q3655" s="18">
        <v>4.6399999999999997</v>
      </c>
      <c r="S3655" s="22">
        <v>3.69</v>
      </c>
      <c r="T3655" s="18">
        <v>0.98629999999999995</v>
      </c>
      <c r="U3655" s="22">
        <f t="shared" si="65"/>
        <v>3.838215397905</v>
      </c>
    </row>
    <row r="3656" spans="1:21" x14ac:dyDescent="0.2">
      <c r="A3656" s="257">
        <v>40534</v>
      </c>
      <c r="B3656" s="292">
        <f t="shared" si="63"/>
        <v>40535</v>
      </c>
      <c r="C3656" s="161">
        <v>4.01</v>
      </c>
      <c r="E3656" s="18">
        <v>3.68</v>
      </c>
      <c r="G3656" s="22">
        <f t="shared" si="62"/>
        <v>3.6698703693000003</v>
      </c>
      <c r="I3656" s="18">
        <v>3.92</v>
      </c>
      <c r="M3656" s="18">
        <v>3.78</v>
      </c>
      <c r="O3656" s="23">
        <v>3.83</v>
      </c>
      <c r="Q3656" s="18">
        <v>4.54</v>
      </c>
      <c r="S3656" s="22">
        <v>3.54</v>
      </c>
      <c r="T3656" s="18">
        <v>0.98299999999999998</v>
      </c>
      <c r="U3656" s="22">
        <f t="shared" si="65"/>
        <v>3.6698703693000003</v>
      </c>
    </row>
    <row r="3657" spans="1:21" x14ac:dyDescent="0.2">
      <c r="A3657" s="257">
        <v>40535</v>
      </c>
      <c r="B3657" s="292">
        <f t="shared" si="63"/>
        <v>40536</v>
      </c>
      <c r="C3657" s="161">
        <v>4.08</v>
      </c>
      <c r="E3657" s="18">
        <v>3.81</v>
      </c>
      <c r="G3657" s="22">
        <f t="shared" si="62"/>
        <v>3.6866018362750004</v>
      </c>
      <c r="I3657" s="18">
        <v>4.01</v>
      </c>
      <c r="M3657" s="18">
        <v>3.86</v>
      </c>
      <c r="O3657" s="23">
        <v>3.95</v>
      </c>
      <c r="Q3657" s="18">
        <v>4.54</v>
      </c>
      <c r="S3657" s="68">
        <v>3.55</v>
      </c>
      <c r="T3657" s="35">
        <v>0.98470000000000002</v>
      </c>
      <c r="U3657" s="68">
        <f t="shared" si="65"/>
        <v>3.6866018362750004</v>
      </c>
    </row>
    <row r="3658" spans="1:21" x14ac:dyDescent="0.2">
      <c r="A3658" s="257">
        <v>40536</v>
      </c>
      <c r="B3658" s="292">
        <f t="shared" si="63"/>
        <v>40537</v>
      </c>
      <c r="C3658" s="161">
        <v>4.08</v>
      </c>
      <c r="E3658" s="18">
        <v>3.81</v>
      </c>
      <c r="G3658" s="22">
        <f t="shared" si="62"/>
        <v>3.6866018362750004</v>
      </c>
      <c r="I3658" s="18">
        <v>4.01</v>
      </c>
      <c r="M3658" s="18">
        <v>3.86</v>
      </c>
      <c r="O3658" s="23">
        <v>3.95</v>
      </c>
      <c r="Q3658" s="18">
        <v>4.54</v>
      </c>
      <c r="S3658" s="68">
        <v>3.55</v>
      </c>
      <c r="T3658" s="35">
        <v>0.98470000000000002</v>
      </c>
      <c r="U3658" s="68">
        <f t="shared" si="65"/>
        <v>3.6866018362750004</v>
      </c>
    </row>
    <row r="3659" spans="1:21" x14ac:dyDescent="0.2">
      <c r="A3659" s="257">
        <v>40537</v>
      </c>
      <c r="B3659" s="292">
        <f t="shared" si="63"/>
        <v>40538</v>
      </c>
      <c r="C3659" s="161">
        <v>4.08</v>
      </c>
      <c r="E3659" s="18">
        <v>3.81</v>
      </c>
      <c r="G3659" s="22">
        <f t="shared" si="62"/>
        <v>3.6866018362750004</v>
      </c>
      <c r="I3659" s="18">
        <v>4.01</v>
      </c>
      <c r="M3659" s="18">
        <v>3.86</v>
      </c>
      <c r="O3659" s="23">
        <v>3.95</v>
      </c>
      <c r="Q3659" s="18">
        <v>4.54</v>
      </c>
      <c r="S3659" s="68">
        <v>3.55</v>
      </c>
      <c r="T3659" s="35">
        <v>0.98470000000000002</v>
      </c>
      <c r="U3659" s="68">
        <f t="shared" si="65"/>
        <v>3.6866018362750004</v>
      </c>
    </row>
    <row r="3660" spans="1:21" x14ac:dyDescent="0.2">
      <c r="A3660" s="257">
        <v>40538</v>
      </c>
      <c r="B3660" s="292">
        <f t="shared" si="63"/>
        <v>40539</v>
      </c>
      <c r="C3660" s="161">
        <v>4.08</v>
      </c>
      <c r="E3660" s="18">
        <v>3.81</v>
      </c>
      <c r="G3660" s="22">
        <f t="shared" si="62"/>
        <v>3.6866018362750004</v>
      </c>
      <c r="I3660" s="18">
        <v>4.01</v>
      </c>
      <c r="M3660" s="18">
        <v>3.86</v>
      </c>
      <c r="O3660" s="23">
        <v>3.95</v>
      </c>
      <c r="Q3660" s="18">
        <v>4.54</v>
      </c>
      <c r="S3660" s="68">
        <v>3.55</v>
      </c>
      <c r="T3660" s="35">
        <v>0.98470000000000002</v>
      </c>
      <c r="U3660" s="68">
        <f t="shared" si="65"/>
        <v>3.6866018362750004</v>
      </c>
    </row>
    <row r="3661" spans="1:21" x14ac:dyDescent="0.2">
      <c r="A3661" s="257">
        <v>40539</v>
      </c>
      <c r="B3661" s="292">
        <f t="shared" si="63"/>
        <v>40540</v>
      </c>
      <c r="C3661" s="161">
        <v>4.05</v>
      </c>
      <c r="E3661" s="18">
        <v>3.79</v>
      </c>
      <c r="G3661" s="22">
        <f t="shared" si="62"/>
        <v>3.6309698404100006</v>
      </c>
      <c r="I3661" s="18">
        <v>3.99</v>
      </c>
      <c r="M3661" s="18">
        <v>3.85</v>
      </c>
      <c r="O3661" s="23">
        <v>3.91</v>
      </c>
      <c r="Q3661" s="18">
        <v>4.5199999999999996</v>
      </c>
      <c r="S3661" s="22">
        <v>3.47</v>
      </c>
      <c r="T3661" s="18">
        <v>0.99219999999999997</v>
      </c>
      <c r="U3661" s="22">
        <f t="shared" si="65"/>
        <v>3.6309698404100006</v>
      </c>
    </row>
    <row r="3662" spans="1:21" x14ac:dyDescent="0.2">
      <c r="A3662" s="257">
        <v>40540</v>
      </c>
      <c r="B3662" s="292">
        <f t="shared" si="63"/>
        <v>40541</v>
      </c>
      <c r="C3662" s="161">
        <v>4.0999999999999996</v>
      </c>
      <c r="E3662" s="18">
        <v>3.87</v>
      </c>
      <c r="G3662" s="22">
        <f t="shared" si="62"/>
        <v>3.7042170706200004</v>
      </c>
      <c r="I3662" s="18">
        <v>4.0199999999999996</v>
      </c>
      <c r="M3662" s="18">
        <v>3.93</v>
      </c>
      <c r="O3662" s="18">
        <v>3.96</v>
      </c>
      <c r="Q3662" s="18">
        <v>4.57</v>
      </c>
      <c r="S3662" s="22">
        <v>3.54</v>
      </c>
      <c r="T3662" s="18">
        <v>0.99219999999999997</v>
      </c>
      <c r="U3662" s="22">
        <f t="shared" si="65"/>
        <v>3.7042170706200004</v>
      </c>
    </row>
    <row r="3663" spans="1:21" x14ac:dyDescent="0.2">
      <c r="A3663" s="257">
        <v>40541</v>
      </c>
      <c r="B3663" s="292">
        <f t="shared" si="63"/>
        <v>40542</v>
      </c>
      <c r="C3663" s="161">
        <v>4.1900000000000004</v>
      </c>
      <c r="E3663" s="18">
        <v>4.17</v>
      </c>
      <c r="G3663" s="22">
        <f t="shared" si="62"/>
        <v>3.8276660840600001</v>
      </c>
      <c r="I3663" s="18">
        <v>4.1399999999999997</v>
      </c>
      <c r="M3663" s="18">
        <v>4.09</v>
      </c>
      <c r="O3663" s="18">
        <v>4.09</v>
      </c>
      <c r="Q3663" s="18">
        <v>4.45</v>
      </c>
      <c r="S3663" s="68">
        <v>3.64</v>
      </c>
      <c r="T3663" s="35">
        <v>0.99709999999999999</v>
      </c>
      <c r="U3663" s="68">
        <f t="shared" si="65"/>
        <v>3.8276660840600001</v>
      </c>
    </row>
    <row r="3664" spans="1:21" x14ac:dyDescent="0.2">
      <c r="A3664" s="257">
        <v>40542</v>
      </c>
      <c r="B3664" s="292">
        <f t="shared" si="63"/>
        <v>40543</v>
      </c>
      <c r="C3664" s="161">
        <v>4.1900000000000004</v>
      </c>
      <c r="E3664" s="18">
        <v>4.17</v>
      </c>
      <c r="G3664" s="22">
        <f t="shared" si="62"/>
        <v>3.8276660840600001</v>
      </c>
      <c r="I3664" s="18">
        <v>4.1399999999999997</v>
      </c>
      <c r="M3664" s="18">
        <v>4.09</v>
      </c>
      <c r="O3664" s="18">
        <v>4.09</v>
      </c>
      <c r="Q3664" s="18">
        <v>4.45</v>
      </c>
      <c r="S3664" s="68">
        <v>3.64</v>
      </c>
      <c r="T3664" s="35">
        <v>0.99709999999999999</v>
      </c>
      <c r="U3664" s="68">
        <f t="shared" si="65"/>
        <v>3.8276660840600001</v>
      </c>
    </row>
    <row r="3665" spans="1:21" s="263" customFormat="1" x14ac:dyDescent="0.2">
      <c r="A3665" s="319">
        <v>40543</v>
      </c>
      <c r="B3665" s="294">
        <f t="shared" si="63"/>
        <v>40544</v>
      </c>
      <c r="C3665" s="262">
        <v>4.2300000000000004</v>
      </c>
      <c r="D3665" s="265"/>
      <c r="E3665" s="262">
        <v>4.1500000000000004</v>
      </c>
      <c r="F3665" s="265"/>
      <c r="G3665" s="262">
        <f t="shared" si="62"/>
        <v>3.9333205786050001</v>
      </c>
      <c r="H3665" s="265"/>
      <c r="I3665" s="262">
        <v>4.1500000000000004</v>
      </c>
      <c r="J3665" s="266"/>
      <c r="K3665" s="262"/>
      <c r="L3665" s="265"/>
      <c r="M3665" s="262">
        <v>4.17</v>
      </c>
      <c r="N3665" s="265"/>
      <c r="O3665" s="262">
        <v>4.1399999999999997</v>
      </c>
      <c r="P3665" s="265"/>
      <c r="Q3665" s="262">
        <v>4.33</v>
      </c>
      <c r="S3665" s="68">
        <v>3.73</v>
      </c>
      <c r="T3665" s="35">
        <v>0.99990000000000001</v>
      </c>
      <c r="U3665" s="340">
        <f t="shared" si="65"/>
        <v>3.9333205786050001</v>
      </c>
    </row>
    <row r="3666" spans="1:21" x14ac:dyDescent="0.2">
      <c r="A3666" s="257">
        <v>40544</v>
      </c>
      <c r="B3666" s="292">
        <f t="shared" si="63"/>
        <v>40545</v>
      </c>
      <c r="C3666" s="161">
        <v>4.2300000000000004</v>
      </c>
      <c r="E3666" s="18">
        <v>4.1500000000000004</v>
      </c>
      <c r="G3666" s="22">
        <f t="shared" si="62"/>
        <v>3.9333205786050001</v>
      </c>
      <c r="I3666" s="18">
        <v>4.1500000000000004</v>
      </c>
      <c r="M3666" s="18">
        <v>4.17</v>
      </c>
      <c r="O3666" s="18">
        <v>4.1399999999999997</v>
      </c>
      <c r="Q3666" s="18">
        <v>4.33</v>
      </c>
      <c r="S3666" s="68">
        <v>3.73</v>
      </c>
      <c r="T3666" s="35">
        <v>0.99990000000000001</v>
      </c>
      <c r="U3666" s="68">
        <f t="shared" si="65"/>
        <v>3.9333205786050001</v>
      </c>
    </row>
    <row r="3667" spans="1:21" x14ac:dyDescent="0.2">
      <c r="A3667" s="257">
        <v>40545</v>
      </c>
      <c r="B3667" s="292">
        <f t="shared" si="63"/>
        <v>40546</v>
      </c>
      <c r="C3667" s="161">
        <v>4.2300000000000004</v>
      </c>
      <c r="E3667" s="18">
        <v>4.1500000000000004</v>
      </c>
      <c r="G3667" s="22">
        <f t="shared" si="62"/>
        <v>3.9333205786050001</v>
      </c>
      <c r="I3667" s="18">
        <v>4.1500000000000004</v>
      </c>
      <c r="M3667" s="18">
        <v>4.17</v>
      </c>
      <c r="O3667" s="18">
        <v>4.1399999999999997</v>
      </c>
      <c r="Q3667" s="18">
        <v>4.33</v>
      </c>
      <c r="S3667" s="68">
        <v>3.73</v>
      </c>
      <c r="T3667" s="35">
        <v>0.99990000000000001</v>
      </c>
      <c r="U3667" s="68">
        <f t="shared" si="65"/>
        <v>3.9333205786050001</v>
      </c>
    </row>
    <row r="3668" spans="1:21" x14ac:dyDescent="0.2">
      <c r="A3668" s="257">
        <v>40546</v>
      </c>
      <c r="B3668" s="292">
        <f t="shared" si="63"/>
        <v>40547</v>
      </c>
      <c r="C3668" s="161">
        <v>4.54</v>
      </c>
      <c r="E3668" s="18">
        <v>4.47</v>
      </c>
      <c r="G3668" s="22">
        <f t="shared" si="62"/>
        <v>4.1050002998400004</v>
      </c>
      <c r="I3668" s="18">
        <v>4.4400000000000004</v>
      </c>
      <c r="M3668" s="18">
        <v>4.54</v>
      </c>
      <c r="O3668" s="18">
        <v>4.4800000000000004</v>
      </c>
      <c r="Q3668" s="18">
        <v>4.74</v>
      </c>
      <c r="S3668" s="22">
        <v>3.88</v>
      </c>
      <c r="T3668" s="18">
        <v>1.0032000000000001</v>
      </c>
      <c r="U3668" s="22">
        <f t="shared" si="65"/>
        <v>4.1050002998400004</v>
      </c>
    </row>
    <row r="3669" spans="1:21" x14ac:dyDescent="0.2">
      <c r="A3669" s="257">
        <v>40547</v>
      </c>
      <c r="B3669" s="292">
        <f t="shared" si="63"/>
        <v>40548</v>
      </c>
      <c r="C3669" s="23">
        <v>4.6100000000000003</v>
      </c>
      <c r="D3669" s="23"/>
      <c r="E3669" s="23">
        <v>4.5</v>
      </c>
      <c r="F3669" s="23"/>
      <c r="G3669" s="23">
        <f t="shared" si="62"/>
        <v>4.2084327205800003</v>
      </c>
      <c r="H3669" s="23"/>
      <c r="I3669" s="23">
        <v>4.5199999999999996</v>
      </c>
      <c r="J3669" s="191"/>
      <c r="K3669" s="23"/>
      <c r="L3669" s="23"/>
      <c r="M3669" s="23">
        <v>4.55</v>
      </c>
      <c r="N3669" s="23"/>
      <c r="O3669" s="23">
        <v>4.5199999999999996</v>
      </c>
      <c r="P3669" s="23"/>
      <c r="Q3669" s="23">
        <v>4.8</v>
      </c>
      <c r="S3669" s="23">
        <v>3.96</v>
      </c>
      <c r="T3669" s="18">
        <v>1.0077</v>
      </c>
      <c r="U3669" s="22">
        <f t="shared" si="65"/>
        <v>4.2084327205800003</v>
      </c>
    </row>
    <row r="3670" spans="1:21" x14ac:dyDescent="0.2">
      <c r="A3670" s="257">
        <v>40548</v>
      </c>
      <c r="B3670" s="292">
        <f t="shared" si="63"/>
        <v>40549</v>
      </c>
      <c r="C3670" s="23">
        <v>4.5199999999999996</v>
      </c>
      <c r="D3670" s="23"/>
      <c r="E3670" s="23">
        <v>4.37</v>
      </c>
      <c r="F3670" s="23"/>
      <c r="G3670" s="23">
        <f t="shared" si="62"/>
        <v>4.1029912582650008</v>
      </c>
      <c r="H3670" s="23"/>
      <c r="I3670" s="23">
        <v>4.41</v>
      </c>
      <c r="J3670" s="191"/>
      <c r="K3670" s="23"/>
      <c r="L3670" s="23"/>
      <c r="M3670" s="23">
        <v>4.41</v>
      </c>
      <c r="N3670" s="23"/>
      <c r="O3670" s="23">
        <v>4.42</v>
      </c>
      <c r="P3670" s="23"/>
      <c r="Q3670" s="23">
        <v>4.7699999999999996</v>
      </c>
      <c r="S3670" s="23">
        <v>3.87</v>
      </c>
      <c r="T3670" s="18">
        <v>1.0053000000000001</v>
      </c>
      <c r="U3670" s="22">
        <f t="shared" si="65"/>
        <v>4.1029912582650008</v>
      </c>
    </row>
    <row r="3671" spans="1:21" x14ac:dyDescent="0.2">
      <c r="A3671" s="257">
        <v>40549</v>
      </c>
      <c r="B3671" s="292">
        <f t="shared" si="63"/>
        <v>40550</v>
      </c>
      <c r="C3671" s="23">
        <v>4.4800000000000004</v>
      </c>
      <c r="D3671" s="23"/>
      <c r="E3671" s="23">
        <v>4.4000000000000004</v>
      </c>
      <c r="F3671" s="23"/>
      <c r="G3671" s="23">
        <f t="shared" ref="G3671:G3699" si="66">U3671</f>
        <v>4.0147505666000001</v>
      </c>
      <c r="H3671" s="23"/>
      <c r="I3671" s="23">
        <v>4.37</v>
      </c>
      <c r="J3671" s="191"/>
      <c r="K3671" s="23"/>
      <c r="L3671" s="23"/>
      <c r="M3671" s="23">
        <v>4.43</v>
      </c>
      <c r="N3671" s="23"/>
      <c r="O3671" s="23">
        <v>4.42</v>
      </c>
      <c r="P3671" s="23"/>
      <c r="Q3671" s="23">
        <v>4.74</v>
      </c>
      <c r="S3671" s="23">
        <v>3.8</v>
      </c>
      <c r="T3671" s="18">
        <v>1.0018</v>
      </c>
      <c r="U3671" s="22">
        <f t="shared" si="65"/>
        <v>4.0147505666000001</v>
      </c>
    </row>
    <row r="3672" spans="1:21" x14ac:dyDescent="0.2">
      <c r="A3672" s="257">
        <v>40550</v>
      </c>
      <c r="B3672" s="292">
        <f t="shared" si="63"/>
        <v>40551</v>
      </c>
      <c r="C3672" s="23">
        <v>4.43</v>
      </c>
      <c r="D3672" s="23"/>
      <c r="E3672" s="23">
        <v>4.51</v>
      </c>
      <c r="F3672" s="23"/>
      <c r="G3672" s="23">
        <f t="shared" si="66"/>
        <v>3.9518090341700001</v>
      </c>
      <c r="H3672" s="23"/>
      <c r="I3672" s="23">
        <v>4.3099999999999996</v>
      </c>
      <c r="J3672" s="191"/>
      <c r="K3672" s="23"/>
      <c r="L3672" s="23"/>
      <c r="M3672" s="23">
        <v>4.37</v>
      </c>
      <c r="N3672" s="23"/>
      <c r="O3672" s="23">
        <v>4.38</v>
      </c>
      <c r="P3672" s="23"/>
      <c r="Q3672" s="23">
        <v>4.6900000000000004</v>
      </c>
      <c r="S3672" s="23">
        <v>3.73</v>
      </c>
      <c r="T3672" s="35">
        <v>1.0045999999999999</v>
      </c>
      <c r="U3672" s="68">
        <f t="shared" si="65"/>
        <v>3.9518090341700001</v>
      </c>
    </row>
    <row r="3673" spans="1:21" x14ac:dyDescent="0.2">
      <c r="A3673" s="257">
        <v>40551</v>
      </c>
      <c r="B3673" s="292">
        <f t="shared" si="63"/>
        <v>40552</v>
      </c>
      <c r="C3673" s="23">
        <v>4.43</v>
      </c>
      <c r="D3673" s="23"/>
      <c r="E3673" s="23">
        <v>4.51</v>
      </c>
      <c r="F3673" s="23"/>
      <c r="G3673" s="23">
        <f t="shared" si="66"/>
        <v>3.9518090341700001</v>
      </c>
      <c r="H3673" s="23"/>
      <c r="I3673" s="23">
        <v>4.3099999999999996</v>
      </c>
      <c r="J3673" s="191"/>
      <c r="K3673" s="23"/>
      <c r="L3673" s="23"/>
      <c r="M3673" s="23">
        <v>4.37</v>
      </c>
      <c r="N3673" s="23"/>
      <c r="O3673" s="23">
        <v>4.38</v>
      </c>
      <c r="P3673" s="23"/>
      <c r="Q3673" s="23">
        <v>4.6900000000000004</v>
      </c>
      <c r="S3673" s="23">
        <v>3.73</v>
      </c>
      <c r="T3673" s="35">
        <v>1.0045999999999999</v>
      </c>
      <c r="U3673" s="68">
        <f t="shared" si="65"/>
        <v>3.9518090341700001</v>
      </c>
    </row>
    <row r="3674" spans="1:21" x14ac:dyDescent="0.2">
      <c r="A3674" s="257">
        <v>40552</v>
      </c>
      <c r="B3674" s="292">
        <f t="shared" si="63"/>
        <v>40553</v>
      </c>
      <c r="C3674" s="23">
        <v>4.43</v>
      </c>
      <c r="D3674" s="23"/>
      <c r="E3674" s="23">
        <v>4.51</v>
      </c>
      <c r="F3674" s="23"/>
      <c r="G3674" s="23">
        <f t="shared" si="66"/>
        <v>3.9518090341700001</v>
      </c>
      <c r="H3674" s="23"/>
      <c r="I3674" s="23">
        <v>4.3099999999999996</v>
      </c>
      <c r="J3674" s="191"/>
      <c r="K3674" s="23"/>
      <c r="L3674" s="23"/>
      <c r="M3674" s="23">
        <v>4.37</v>
      </c>
      <c r="N3674" s="23"/>
      <c r="O3674" s="23">
        <v>4.38</v>
      </c>
      <c r="P3674" s="23"/>
      <c r="Q3674" s="23">
        <v>4.6900000000000004</v>
      </c>
      <c r="S3674" s="23">
        <v>3.73</v>
      </c>
      <c r="T3674" s="35">
        <v>1.0045999999999999</v>
      </c>
      <c r="U3674" s="68">
        <f t="shared" si="65"/>
        <v>3.9518090341700001</v>
      </c>
    </row>
    <row r="3675" spans="1:21" x14ac:dyDescent="0.2">
      <c r="A3675" s="257">
        <v>40553</v>
      </c>
      <c r="B3675" s="292">
        <f t="shared" si="63"/>
        <v>40554</v>
      </c>
      <c r="C3675" s="23">
        <v>4.49</v>
      </c>
      <c r="D3675" s="23"/>
      <c r="E3675" s="23">
        <v>4.42</v>
      </c>
      <c r="F3675" s="23"/>
      <c r="G3675" s="23">
        <f t="shared" si="66"/>
        <v>3.98248989375</v>
      </c>
      <c r="H3675" s="23"/>
      <c r="I3675" s="23">
        <v>4.37</v>
      </c>
      <c r="J3675" s="191"/>
      <c r="K3675" s="23"/>
      <c r="L3675" s="23"/>
      <c r="M3675" s="23">
        <v>4.3</v>
      </c>
      <c r="N3675" s="23"/>
      <c r="O3675" s="23">
        <v>4.43</v>
      </c>
      <c r="P3675" s="23"/>
      <c r="Q3675" s="23">
        <v>4.72</v>
      </c>
      <c r="S3675" s="23">
        <v>3.75</v>
      </c>
      <c r="T3675" s="18">
        <v>1.0069999999999999</v>
      </c>
      <c r="U3675" s="22">
        <f t="shared" si="65"/>
        <v>3.98248989375</v>
      </c>
    </row>
    <row r="3676" spans="1:21" x14ac:dyDescent="0.2">
      <c r="A3676" s="257">
        <v>40554</v>
      </c>
      <c r="B3676" s="292">
        <f t="shared" si="63"/>
        <v>40555</v>
      </c>
      <c r="C3676" s="23">
        <v>4.42</v>
      </c>
      <c r="D3676" s="23"/>
      <c r="E3676" s="23">
        <v>4.21</v>
      </c>
      <c r="F3676" s="23"/>
      <c r="G3676" s="23">
        <f t="shared" si="66"/>
        <v>3.9569228623050003</v>
      </c>
      <c r="H3676" s="23"/>
      <c r="I3676" s="23">
        <v>4.28</v>
      </c>
      <c r="J3676" s="191"/>
      <c r="K3676" s="23"/>
      <c r="L3676" s="23"/>
      <c r="M3676" s="23">
        <v>4.2</v>
      </c>
      <c r="N3676" s="23"/>
      <c r="O3676" s="23">
        <v>4.3499999999999996</v>
      </c>
      <c r="P3676" s="23"/>
      <c r="Q3676" s="23">
        <v>4.6100000000000003</v>
      </c>
      <c r="S3676" s="23">
        <v>3.73</v>
      </c>
      <c r="T3676" s="18">
        <v>1.0059</v>
      </c>
      <c r="U3676" s="22">
        <f t="shared" si="65"/>
        <v>3.9569228623050003</v>
      </c>
    </row>
    <row r="3677" spans="1:21" x14ac:dyDescent="0.2">
      <c r="A3677" s="257">
        <v>40555</v>
      </c>
      <c r="B3677" s="292">
        <f t="shared" si="63"/>
        <v>40556</v>
      </c>
      <c r="C3677" s="23">
        <v>4.55</v>
      </c>
      <c r="D3677" s="23"/>
      <c r="E3677" s="23">
        <v>4.26</v>
      </c>
      <c r="F3677" s="23"/>
      <c r="G3677" s="23">
        <f t="shared" si="66"/>
        <v>4.0073081485450004</v>
      </c>
      <c r="H3677" s="23"/>
      <c r="I3677" s="23">
        <v>4.4000000000000004</v>
      </c>
      <c r="J3677" s="191"/>
      <c r="K3677" s="23"/>
      <c r="L3677" s="23"/>
      <c r="M3677" s="23">
        <v>4.28</v>
      </c>
      <c r="N3677" s="23"/>
      <c r="O3677" s="23">
        <v>4.43</v>
      </c>
      <c r="P3677" s="23"/>
      <c r="Q3677" s="23">
        <v>4.7300000000000004</v>
      </c>
      <c r="S3677" s="23">
        <v>3.77</v>
      </c>
      <c r="T3677" s="18">
        <v>1.0079</v>
      </c>
      <c r="U3677" s="22">
        <f t="shared" si="65"/>
        <v>4.0073081485450004</v>
      </c>
    </row>
    <row r="3678" spans="1:21" x14ac:dyDescent="0.2">
      <c r="A3678" s="257">
        <v>40556</v>
      </c>
      <c r="B3678" s="292">
        <f t="shared" si="63"/>
        <v>40557</v>
      </c>
      <c r="C3678" s="23">
        <v>4.4800000000000004</v>
      </c>
      <c r="D3678" s="23"/>
      <c r="E3678" s="23">
        <v>4.1900000000000004</v>
      </c>
      <c r="F3678" s="23"/>
      <c r="G3678" s="23">
        <f t="shared" si="66"/>
        <v>3.9824920029800004</v>
      </c>
      <c r="H3678" s="23"/>
      <c r="I3678" s="23">
        <v>4.34</v>
      </c>
      <c r="J3678" s="191"/>
      <c r="K3678" s="23"/>
      <c r="L3678" s="23"/>
      <c r="M3678" s="23">
        <v>4.2</v>
      </c>
      <c r="N3678" s="23"/>
      <c r="O3678" s="23">
        <v>4.34</v>
      </c>
      <c r="P3678" s="23"/>
      <c r="Q3678" s="23">
        <v>4.6500000000000004</v>
      </c>
      <c r="S3678" s="23">
        <v>3.73</v>
      </c>
      <c r="T3678" s="18">
        <v>1.0124</v>
      </c>
      <c r="U3678" s="22">
        <f t="shared" si="65"/>
        <v>3.9824920029800004</v>
      </c>
    </row>
    <row r="3679" spans="1:21" x14ac:dyDescent="0.2">
      <c r="A3679" s="257">
        <v>40557</v>
      </c>
      <c r="B3679" s="292">
        <f t="shared" ref="B3679:B3742" si="67">A3679+1</f>
        <v>40558</v>
      </c>
      <c r="C3679" s="23">
        <v>4.43</v>
      </c>
      <c r="D3679" s="23"/>
      <c r="E3679" s="23">
        <v>4.1399999999999997</v>
      </c>
      <c r="F3679" s="23"/>
      <c r="G3679" s="23">
        <f t="shared" si="66"/>
        <v>3.9318240799200002</v>
      </c>
      <c r="H3679" s="23"/>
      <c r="I3679" s="23">
        <v>4.3499999999999996</v>
      </c>
      <c r="J3679" s="191"/>
      <c r="K3679" s="23"/>
      <c r="L3679" s="23"/>
      <c r="M3679" s="23">
        <v>4.1500000000000004</v>
      </c>
      <c r="N3679" s="23"/>
      <c r="O3679" s="23">
        <v>4.32</v>
      </c>
      <c r="P3679" s="23"/>
      <c r="Q3679" s="23">
        <v>4.5999999999999996</v>
      </c>
      <c r="S3679" s="23">
        <v>3.68</v>
      </c>
      <c r="T3679" s="35">
        <v>1.0130999999999999</v>
      </c>
      <c r="U3679" s="68">
        <f t="shared" si="65"/>
        <v>3.9318240799200002</v>
      </c>
    </row>
    <row r="3680" spans="1:21" x14ac:dyDescent="0.2">
      <c r="A3680" s="257">
        <v>40558</v>
      </c>
      <c r="B3680" s="292">
        <f t="shared" si="67"/>
        <v>40559</v>
      </c>
      <c r="C3680" s="23">
        <v>4.43</v>
      </c>
      <c r="D3680" s="23"/>
      <c r="E3680" s="23">
        <v>4.1399999999999997</v>
      </c>
      <c r="F3680" s="23"/>
      <c r="G3680" s="23">
        <f t="shared" si="66"/>
        <v>3.9318240799200002</v>
      </c>
      <c r="H3680" s="23"/>
      <c r="I3680" s="23">
        <v>4.3499999999999996</v>
      </c>
      <c r="J3680" s="191"/>
      <c r="K3680" s="23"/>
      <c r="L3680" s="23"/>
      <c r="M3680" s="23">
        <v>4.1500000000000004</v>
      </c>
      <c r="N3680" s="23"/>
      <c r="O3680" s="23">
        <v>4.32</v>
      </c>
      <c r="P3680" s="23"/>
      <c r="Q3680" s="23">
        <v>4.5999999999999996</v>
      </c>
      <c r="S3680" s="23">
        <v>3.68</v>
      </c>
      <c r="T3680" s="35">
        <v>1.0130999999999999</v>
      </c>
      <c r="U3680" s="68">
        <f t="shared" si="65"/>
        <v>3.9318240799200002</v>
      </c>
    </row>
    <row r="3681" spans="1:21" x14ac:dyDescent="0.2">
      <c r="A3681" s="257">
        <v>40559</v>
      </c>
      <c r="B3681" s="292">
        <f t="shared" si="67"/>
        <v>40560</v>
      </c>
      <c r="C3681" s="23">
        <v>4.43</v>
      </c>
      <c r="D3681" s="23"/>
      <c r="E3681" s="23">
        <v>4.1399999999999997</v>
      </c>
      <c r="F3681" s="23"/>
      <c r="G3681" s="23">
        <f t="shared" si="66"/>
        <v>3.9318240799200002</v>
      </c>
      <c r="H3681" s="23"/>
      <c r="I3681" s="23">
        <v>4.3499999999999996</v>
      </c>
      <c r="J3681" s="191"/>
      <c r="K3681" s="23"/>
      <c r="L3681" s="23"/>
      <c r="M3681" s="23">
        <v>4.1500000000000004</v>
      </c>
      <c r="N3681" s="23"/>
      <c r="O3681" s="23">
        <v>4.32</v>
      </c>
      <c r="P3681" s="23"/>
      <c r="Q3681" s="23">
        <v>4.5999999999999996</v>
      </c>
      <c r="S3681" s="23">
        <v>3.68</v>
      </c>
      <c r="T3681" s="35">
        <v>1.0130999999999999</v>
      </c>
      <c r="U3681" s="68">
        <f t="shared" si="65"/>
        <v>3.9318240799200002</v>
      </c>
    </row>
    <row r="3682" spans="1:21" x14ac:dyDescent="0.2">
      <c r="A3682" s="257">
        <v>40560</v>
      </c>
      <c r="B3682" s="292">
        <f t="shared" si="67"/>
        <v>40561</v>
      </c>
      <c r="C3682" s="23">
        <v>4.43</v>
      </c>
      <c r="D3682" s="23"/>
      <c r="E3682" s="23">
        <v>4.1399999999999997</v>
      </c>
      <c r="F3682" s="23"/>
      <c r="G3682" s="23">
        <f t="shared" si="66"/>
        <v>3.9318240799200002</v>
      </c>
      <c r="H3682" s="23"/>
      <c r="I3682" s="23">
        <v>4.3499999999999996</v>
      </c>
      <c r="J3682" s="191"/>
      <c r="K3682" s="23"/>
      <c r="L3682" s="23"/>
      <c r="M3682" s="23">
        <v>4.1500000000000004</v>
      </c>
      <c r="N3682" s="23"/>
      <c r="O3682" s="23">
        <v>4.32</v>
      </c>
      <c r="P3682" s="23"/>
      <c r="Q3682" s="23">
        <v>4.5999999999999996</v>
      </c>
      <c r="S3682" s="23">
        <v>3.68</v>
      </c>
      <c r="T3682" s="35">
        <v>1.0130999999999999</v>
      </c>
      <c r="U3682" s="68">
        <f t="shared" si="65"/>
        <v>3.9318240799200002</v>
      </c>
    </row>
    <row r="3683" spans="1:21" x14ac:dyDescent="0.2">
      <c r="A3683" s="257">
        <v>40561</v>
      </c>
      <c r="B3683" s="292">
        <f t="shared" si="67"/>
        <v>40562</v>
      </c>
      <c r="C3683" s="23">
        <v>4.5199999999999996</v>
      </c>
      <c r="D3683" s="23"/>
      <c r="E3683" s="23">
        <v>4.22</v>
      </c>
      <c r="F3683" s="23"/>
      <c r="G3683" s="23">
        <f t="shared" si="66"/>
        <v>3.95007102865</v>
      </c>
      <c r="H3683" s="23"/>
      <c r="I3683" s="23">
        <v>4.4000000000000004</v>
      </c>
      <c r="J3683" s="191"/>
      <c r="K3683" s="23"/>
      <c r="L3683" s="23"/>
      <c r="M3683" s="23">
        <v>4.24</v>
      </c>
      <c r="N3683" s="23"/>
      <c r="O3683" s="23">
        <v>4.3899999999999997</v>
      </c>
      <c r="P3683" s="23"/>
      <c r="Q3683" s="23">
        <v>4.68</v>
      </c>
      <c r="S3683" s="23">
        <v>3.7</v>
      </c>
      <c r="T3683" s="18">
        <v>1.0123</v>
      </c>
      <c r="U3683" s="22">
        <f t="shared" si="65"/>
        <v>3.95007102865</v>
      </c>
    </row>
    <row r="3684" spans="1:21" x14ac:dyDescent="0.2">
      <c r="A3684" s="257">
        <v>40562</v>
      </c>
      <c r="B3684" s="292">
        <f t="shared" si="67"/>
        <v>40563</v>
      </c>
      <c r="C3684" s="23">
        <v>4.4800000000000004</v>
      </c>
      <c r="D3684" s="23"/>
      <c r="E3684" s="23">
        <v>4.17</v>
      </c>
      <c r="F3684" s="23"/>
      <c r="G3684" s="23">
        <f t="shared" si="66"/>
        <v>3.919591600535</v>
      </c>
      <c r="H3684" s="23"/>
      <c r="I3684" s="23">
        <v>4.38</v>
      </c>
      <c r="J3684" s="191"/>
      <c r="K3684" s="23"/>
      <c r="L3684" s="23"/>
      <c r="M3684" s="23">
        <v>4.18</v>
      </c>
      <c r="N3684" s="23"/>
      <c r="O3684" s="23">
        <v>4.3600000000000003</v>
      </c>
      <c r="P3684" s="23"/>
      <c r="Q3684" s="23">
        <v>4.6900000000000004</v>
      </c>
      <c r="S3684" s="23">
        <v>3.67</v>
      </c>
      <c r="T3684" s="18">
        <v>1.0126999999999999</v>
      </c>
      <c r="U3684" s="22">
        <f t="shared" si="65"/>
        <v>3.919591600535</v>
      </c>
    </row>
    <row r="3685" spans="1:21" x14ac:dyDescent="0.2">
      <c r="A3685" s="257">
        <v>40563</v>
      </c>
      <c r="B3685" s="292">
        <f t="shared" si="67"/>
        <v>40564</v>
      </c>
      <c r="C3685" s="23">
        <v>4.57</v>
      </c>
      <c r="D3685" s="23"/>
      <c r="E3685" s="23">
        <v>4.18</v>
      </c>
      <c r="F3685" s="23"/>
      <c r="G3685" s="23">
        <f t="shared" si="66"/>
        <v>4.0403988033999996</v>
      </c>
      <c r="H3685" s="23"/>
      <c r="I3685" s="23">
        <v>4.42</v>
      </c>
      <c r="J3685" s="191"/>
      <c r="K3685" s="23"/>
      <c r="L3685" s="23"/>
      <c r="M3685" s="23">
        <v>4.1900000000000004</v>
      </c>
      <c r="N3685" s="23"/>
      <c r="O3685" s="23">
        <v>4.43</v>
      </c>
      <c r="P3685" s="23"/>
      <c r="Q3685" s="23">
        <v>4.83</v>
      </c>
      <c r="S3685" s="23">
        <v>3.8</v>
      </c>
      <c r="T3685" s="18">
        <v>1.0082</v>
      </c>
      <c r="U3685" s="22">
        <f t="shared" si="65"/>
        <v>4.0403988033999996</v>
      </c>
    </row>
    <row r="3686" spans="1:21" x14ac:dyDescent="0.2">
      <c r="A3686" s="257">
        <v>40564</v>
      </c>
      <c r="B3686" s="292">
        <f t="shared" si="67"/>
        <v>40565</v>
      </c>
      <c r="C3686" s="23">
        <v>4.72</v>
      </c>
      <c r="D3686" s="23"/>
      <c r="E3686" s="23">
        <v>4.28</v>
      </c>
      <c r="F3686" s="23"/>
      <c r="G3686" s="23">
        <f t="shared" si="66"/>
        <v>4.1651555394399997</v>
      </c>
      <c r="H3686" s="342"/>
      <c r="I3686" s="343" t="s">
        <v>2262</v>
      </c>
      <c r="J3686" s="781"/>
      <c r="K3686" s="768"/>
      <c r="L3686" s="344"/>
      <c r="M3686" s="23">
        <v>4.29</v>
      </c>
      <c r="N3686" s="23"/>
      <c r="O3686" s="23">
        <v>4.54</v>
      </c>
      <c r="P3686" s="23"/>
      <c r="Q3686" s="23">
        <v>5.01</v>
      </c>
      <c r="S3686" s="23">
        <v>3.94</v>
      </c>
      <c r="T3686" s="35">
        <v>1.0024</v>
      </c>
      <c r="U3686" s="68">
        <f t="shared" si="65"/>
        <v>4.1651555394399997</v>
      </c>
    </row>
    <row r="3687" spans="1:21" x14ac:dyDescent="0.2">
      <c r="A3687" s="257">
        <v>40565</v>
      </c>
      <c r="B3687" s="292">
        <f t="shared" si="67"/>
        <v>40566</v>
      </c>
      <c r="C3687" s="23">
        <v>4.72</v>
      </c>
      <c r="D3687" s="23"/>
      <c r="E3687" s="23">
        <v>4.28</v>
      </c>
      <c r="F3687" s="23"/>
      <c r="G3687" s="23">
        <f t="shared" si="66"/>
        <v>4.1651555394399997</v>
      </c>
      <c r="H3687" s="345"/>
      <c r="I3687" s="346" t="s">
        <v>2263</v>
      </c>
      <c r="J3687" s="782"/>
      <c r="K3687" s="346"/>
      <c r="L3687" s="347"/>
      <c r="M3687" s="23">
        <v>4.29</v>
      </c>
      <c r="N3687" s="23"/>
      <c r="O3687" s="23">
        <v>4.54</v>
      </c>
      <c r="P3687" s="23"/>
      <c r="Q3687" s="23">
        <v>5.01</v>
      </c>
      <c r="S3687" s="23">
        <v>3.94</v>
      </c>
      <c r="T3687" s="35">
        <v>1.0024</v>
      </c>
      <c r="U3687" s="68">
        <f t="shared" si="65"/>
        <v>4.1651555394399997</v>
      </c>
    </row>
    <row r="3688" spans="1:21" x14ac:dyDescent="0.2">
      <c r="A3688" s="257">
        <v>40566</v>
      </c>
      <c r="B3688" s="292">
        <f t="shared" si="67"/>
        <v>40567</v>
      </c>
      <c r="C3688" s="23">
        <v>4.72</v>
      </c>
      <c r="D3688" s="23"/>
      <c r="E3688" s="23">
        <v>4.28</v>
      </c>
      <c r="F3688" s="23"/>
      <c r="G3688" s="23">
        <f t="shared" si="66"/>
        <v>4.1651555394399997</v>
      </c>
      <c r="H3688" s="345"/>
      <c r="I3688" s="346" t="s">
        <v>2264</v>
      </c>
      <c r="J3688" s="782"/>
      <c r="K3688" s="346"/>
      <c r="L3688" s="347"/>
      <c r="M3688" s="23">
        <v>4.29</v>
      </c>
      <c r="N3688" s="23"/>
      <c r="O3688" s="23">
        <v>4.54</v>
      </c>
      <c r="P3688" s="23"/>
      <c r="Q3688" s="23">
        <v>5.01</v>
      </c>
      <c r="S3688" s="23">
        <v>3.94</v>
      </c>
      <c r="T3688" s="35">
        <v>1.0024</v>
      </c>
      <c r="U3688" s="68">
        <f t="shared" ref="U3688:U3699" si="68">S3688*T3688*1.054615</f>
        <v>4.1651555394399997</v>
      </c>
    </row>
    <row r="3689" spans="1:21" x14ac:dyDescent="0.2">
      <c r="A3689" s="257">
        <v>40567</v>
      </c>
      <c r="B3689" s="292">
        <f t="shared" si="67"/>
        <v>40568</v>
      </c>
      <c r="C3689" s="23">
        <v>4.72</v>
      </c>
      <c r="D3689" s="23"/>
      <c r="E3689" s="23">
        <v>4.34</v>
      </c>
      <c r="F3689" s="23"/>
      <c r="G3689" s="23">
        <f t="shared" si="66"/>
        <v>4.0690653483300006</v>
      </c>
      <c r="H3689" s="345"/>
      <c r="I3689" s="346" t="s">
        <v>2265</v>
      </c>
      <c r="J3689" s="782"/>
      <c r="K3689" s="346"/>
      <c r="L3689" s="347"/>
      <c r="M3689" s="23">
        <v>4.3</v>
      </c>
      <c r="N3689" s="23"/>
      <c r="O3689" s="23">
        <v>4.53</v>
      </c>
      <c r="P3689" s="23"/>
      <c r="Q3689" s="23">
        <v>4.8600000000000003</v>
      </c>
      <c r="S3689" s="23">
        <v>3.83</v>
      </c>
      <c r="T3689" s="18">
        <v>1.0074000000000001</v>
      </c>
      <c r="U3689" s="22">
        <f t="shared" si="68"/>
        <v>4.0690653483300006</v>
      </c>
    </row>
    <row r="3690" spans="1:21" x14ac:dyDescent="0.2">
      <c r="A3690" s="257">
        <v>40568</v>
      </c>
      <c r="B3690" s="292">
        <f t="shared" si="67"/>
        <v>40569</v>
      </c>
      <c r="C3690" s="23">
        <v>4.46</v>
      </c>
      <c r="D3690" s="23"/>
      <c r="E3690" s="23">
        <v>4.1399999999999997</v>
      </c>
      <c r="F3690" s="23"/>
      <c r="G3690" s="23">
        <f t="shared" si="66"/>
        <v>3.9133219143600004</v>
      </c>
      <c r="H3690" s="345"/>
      <c r="I3690" s="346" t="s">
        <v>2266</v>
      </c>
      <c r="J3690" s="782"/>
      <c r="K3690" s="346"/>
      <c r="L3690" s="347"/>
      <c r="M3690" s="23">
        <v>4.08</v>
      </c>
      <c r="N3690" s="23"/>
      <c r="O3690" s="23">
        <v>4.3</v>
      </c>
      <c r="P3690" s="23"/>
      <c r="Q3690" s="23">
        <v>4.62</v>
      </c>
      <c r="S3690" s="23">
        <v>3.69</v>
      </c>
      <c r="T3690" s="18">
        <v>1.0056</v>
      </c>
      <c r="U3690" s="22">
        <f t="shared" si="68"/>
        <v>3.9133219143600004</v>
      </c>
    </row>
    <row r="3691" spans="1:21" x14ac:dyDescent="0.2">
      <c r="A3691" s="257">
        <v>40569</v>
      </c>
      <c r="B3691" s="292">
        <f t="shared" si="67"/>
        <v>40570</v>
      </c>
      <c r="C3691" s="23">
        <v>4.4000000000000004</v>
      </c>
      <c r="D3691" s="23"/>
      <c r="E3691" s="23">
        <v>4.07</v>
      </c>
      <c r="F3691" s="23"/>
      <c r="G3691" s="23">
        <f t="shared" si="66"/>
        <v>3.8254345187199998</v>
      </c>
      <c r="H3691" s="348"/>
      <c r="I3691" s="349" t="s">
        <v>2267</v>
      </c>
      <c r="J3691" s="783"/>
      <c r="K3691" s="349"/>
      <c r="L3691" s="350"/>
      <c r="M3691" s="23">
        <v>4.0599999999999996</v>
      </c>
      <c r="N3691" s="23"/>
      <c r="O3691" s="23">
        <v>4.22</v>
      </c>
      <c r="P3691" s="23"/>
      <c r="Q3691" s="23">
        <v>4.63</v>
      </c>
      <c r="S3691" s="23">
        <v>3.61</v>
      </c>
      <c r="T3691" s="18">
        <v>1.0047999999999999</v>
      </c>
      <c r="U3691" s="22">
        <f t="shared" si="68"/>
        <v>3.8254345187199998</v>
      </c>
    </row>
    <row r="3692" spans="1:21" x14ac:dyDescent="0.2">
      <c r="A3692" s="257">
        <v>40570</v>
      </c>
      <c r="B3692" s="292">
        <f t="shared" si="67"/>
        <v>40571</v>
      </c>
      <c r="C3692" s="23">
        <v>4.4000000000000004</v>
      </c>
      <c r="D3692" s="23"/>
      <c r="E3692" s="23">
        <v>4.08</v>
      </c>
      <c r="F3692" s="23"/>
      <c r="G3692" s="23">
        <f t="shared" si="66"/>
        <v>3.8322135839400002</v>
      </c>
      <c r="H3692" s="23"/>
      <c r="I3692" s="23">
        <v>4.22</v>
      </c>
      <c r="J3692" s="191"/>
      <c r="K3692" s="23"/>
      <c r="L3692" s="23"/>
      <c r="M3692" s="23">
        <v>4.0599999999999996</v>
      </c>
      <c r="N3692" s="23"/>
      <c r="O3692" s="23">
        <v>4.21</v>
      </c>
      <c r="P3692" s="23"/>
      <c r="Q3692" s="23">
        <v>4.6100000000000003</v>
      </c>
      <c r="S3692" s="23">
        <v>3.62</v>
      </c>
      <c r="T3692" s="18">
        <v>1.0038</v>
      </c>
      <c r="U3692" s="22">
        <f t="shared" si="68"/>
        <v>3.8322135839400002</v>
      </c>
    </row>
    <row r="3693" spans="1:21" x14ac:dyDescent="0.2">
      <c r="A3693" s="257">
        <v>40571</v>
      </c>
      <c r="B3693" s="292">
        <f t="shared" si="67"/>
        <v>40572</v>
      </c>
      <c r="C3693" s="23">
        <v>4.2699999999999996</v>
      </c>
      <c r="D3693" s="23"/>
      <c r="E3693" s="23">
        <v>3.98</v>
      </c>
      <c r="F3693" s="23"/>
      <c r="G3693" s="23">
        <f t="shared" si="66"/>
        <v>3.8163563928000008</v>
      </c>
      <c r="H3693" s="23"/>
      <c r="I3693" s="23">
        <v>4.16</v>
      </c>
      <c r="J3693" s="191"/>
      <c r="K3693" s="23"/>
      <c r="L3693" s="23"/>
      <c r="M3693" s="23">
        <v>3.98</v>
      </c>
      <c r="N3693" s="23"/>
      <c r="O3693" s="23">
        <v>4.12</v>
      </c>
      <c r="P3693" s="23"/>
      <c r="Q3693" s="23">
        <v>4.4400000000000004</v>
      </c>
      <c r="S3693" s="23">
        <v>3.6</v>
      </c>
      <c r="T3693" s="35">
        <v>1.0052000000000001</v>
      </c>
      <c r="U3693" s="68">
        <f t="shared" si="68"/>
        <v>3.8163563928000008</v>
      </c>
    </row>
    <row r="3694" spans="1:21" x14ac:dyDescent="0.2">
      <c r="A3694" s="257">
        <v>40572</v>
      </c>
      <c r="B3694" s="292">
        <f t="shared" si="67"/>
        <v>40573</v>
      </c>
      <c r="C3694" s="23">
        <v>4.2699999999999996</v>
      </c>
      <c r="D3694" s="23"/>
      <c r="E3694" s="23">
        <v>3.98</v>
      </c>
      <c r="F3694" s="23"/>
      <c r="G3694" s="23">
        <f t="shared" si="66"/>
        <v>3.8163563928000008</v>
      </c>
      <c r="H3694" s="23"/>
      <c r="I3694" s="23">
        <v>4.16</v>
      </c>
      <c r="J3694" s="191"/>
      <c r="K3694" s="23"/>
      <c r="L3694" s="23"/>
      <c r="M3694" s="23">
        <v>3.98</v>
      </c>
      <c r="N3694" s="23"/>
      <c r="O3694" s="23">
        <v>4.12</v>
      </c>
      <c r="P3694" s="23"/>
      <c r="Q3694" s="23">
        <v>4.4400000000000004</v>
      </c>
      <c r="S3694" s="23">
        <v>3.6</v>
      </c>
      <c r="T3694" s="35">
        <v>1.0052000000000001</v>
      </c>
      <c r="U3694" s="68">
        <f t="shared" si="68"/>
        <v>3.8163563928000008</v>
      </c>
    </row>
    <row r="3695" spans="1:21" x14ac:dyDescent="0.2">
      <c r="A3695" s="257">
        <v>40573</v>
      </c>
      <c r="B3695" s="292">
        <f t="shared" si="67"/>
        <v>40574</v>
      </c>
      <c r="C3695" s="23">
        <v>4.2699999999999996</v>
      </c>
      <c r="D3695" s="23"/>
      <c r="E3695" s="23">
        <v>3.98</v>
      </c>
      <c r="F3695" s="23"/>
      <c r="G3695" s="23">
        <f t="shared" si="66"/>
        <v>3.8163563928000008</v>
      </c>
      <c r="H3695" s="23"/>
      <c r="I3695" s="23">
        <v>4.16</v>
      </c>
      <c r="J3695" s="191"/>
      <c r="K3695" s="23"/>
      <c r="L3695" s="23"/>
      <c r="M3695" s="23">
        <v>3.98</v>
      </c>
      <c r="N3695" s="23"/>
      <c r="O3695" s="23">
        <v>4.12</v>
      </c>
      <c r="P3695" s="23"/>
      <c r="Q3695" s="23">
        <v>4.4400000000000004</v>
      </c>
      <c r="S3695" s="23">
        <v>3.6</v>
      </c>
      <c r="T3695" s="35">
        <v>1.0052000000000001</v>
      </c>
      <c r="U3695" s="68">
        <f t="shared" si="68"/>
        <v>3.8163563928000008</v>
      </c>
    </row>
    <row r="3696" spans="1:21" s="263" customFormat="1" x14ac:dyDescent="0.2">
      <c r="A3696" s="319">
        <v>40574</v>
      </c>
      <c r="B3696" s="294">
        <f t="shared" si="67"/>
        <v>40575</v>
      </c>
      <c r="C3696" s="262">
        <v>4.42</v>
      </c>
      <c r="D3696" s="265"/>
      <c r="E3696" s="262">
        <v>4.45</v>
      </c>
      <c r="F3696" s="265"/>
      <c r="G3696" s="262">
        <f t="shared" si="66"/>
        <v>4.0468867948799998</v>
      </c>
      <c r="H3696" s="265"/>
      <c r="I3696" s="262">
        <v>4.4000000000000004</v>
      </c>
      <c r="J3696" s="266"/>
      <c r="K3696" s="262"/>
      <c r="L3696" s="265"/>
      <c r="M3696" s="262">
        <v>4.3</v>
      </c>
      <c r="N3696" s="265"/>
      <c r="O3696" s="262">
        <v>4.46</v>
      </c>
      <c r="P3696" s="265"/>
      <c r="Q3696" s="262">
        <v>4.63</v>
      </c>
      <c r="S3696" s="23">
        <v>3.84</v>
      </c>
      <c r="T3696" s="18">
        <v>0.99929999999999997</v>
      </c>
      <c r="U3696" s="265">
        <f t="shared" si="68"/>
        <v>4.0468867948799998</v>
      </c>
    </row>
    <row r="3697" spans="1:21" x14ac:dyDescent="0.2">
      <c r="A3697" s="257">
        <v>40575</v>
      </c>
      <c r="B3697" s="292">
        <f t="shared" si="67"/>
        <v>40576</v>
      </c>
      <c r="C3697" s="23">
        <v>4.42</v>
      </c>
      <c r="D3697" s="23"/>
      <c r="E3697" s="23">
        <v>4.8</v>
      </c>
      <c r="F3697" s="23"/>
      <c r="G3697" s="23">
        <f t="shared" si="66"/>
        <v>4.0999908785899999</v>
      </c>
      <c r="H3697" s="23"/>
      <c r="I3697" s="23">
        <v>4.3499999999999996</v>
      </c>
      <c r="J3697" s="191"/>
      <c r="K3697" s="23"/>
      <c r="L3697" s="23"/>
      <c r="M3697" s="23">
        <v>4.5</v>
      </c>
      <c r="N3697" s="23"/>
      <c r="O3697" s="23">
        <v>4.6900000000000004</v>
      </c>
      <c r="P3697" s="23"/>
      <c r="Q3697" s="23">
        <v>4.8099999999999996</v>
      </c>
      <c r="S3697" s="23">
        <v>3.89</v>
      </c>
      <c r="T3697" s="18">
        <v>0.99939999999999996</v>
      </c>
      <c r="U3697" s="22">
        <f t="shared" si="68"/>
        <v>4.0999908785899999</v>
      </c>
    </row>
    <row r="3698" spans="1:21" x14ac:dyDescent="0.2">
      <c r="A3698" s="257">
        <v>40576</v>
      </c>
      <c r="B3698" s="292">
        <f t="shared" si="67"/>
        <v>40577</v>
      </c>
      <c r="C3698" s="23">
        <v>4.55</v>
      </c>
      <c r="D3698" s="23"/>
      <c r="E3698" s="23">
        <v>5.38</v>
      </c>
      <c r="F3698" s="23"/>
      <c r="G3698" s="23">
        <f t="shared" si="66"/>
        <v>4.0203611184000003</v>
      </c>
      <c r="H3698" s="23"/>
      <c r="I3698" s="23">
        <v>4.51</v>
      </c>
      <c r="J3698" s="191"/>
      <c r="K3698" s="23"/>
      <c r="L3698" s="23"/>
      <c r="M3698" s="23">
        <v>5.73</v>
      </c>
      <c r="N3698" s="23"/>
      <c r="O3698" s="23">
        <v>5.45</v>
      </c>
      <c r="P3698" s="23"/>
      <c r="Q3698" s="23">
        <v>5.0999999999999996</v>
      </c>
      <c r="S3698" s="23">
        <v>3.8</v>
      </c>
      <c r="T3698" s="18">
        <v>1.0032000000000001</v>
      </c>
      <c r="U3698" s="22">
        <f t="shared" si="68"/>
        <v>4.0203611184000003</v>
      </c>
    </row>
    <row r="3699" spans="1:21" x14ac:dyDescent="0.2">
      <c r="A3699" s="257">
        <v>40577</v>
      </c>
      <c r="B3699" s="292">
        <f t="shared" si="67"/>
        <v>40578</v>
      </c>
      <c r="C3699" s="23">
        <v>4.6900000000000004</v>
      </c>
      <c r="D3699" s="23"/>
      <c r="E3699" s="23">
        <v>5.1100000000000003</v>
      </c>
      <c r="F3699" s="23"/>
      <c r="G3699" s="23">
        <f t="shared" si="66"/>
        <v>3.9453885380500009</v>
      </c>
      <c r="H3699" s="23"/>
      <c r="I3699" s="23">
        <v>5.72</v>
      </c>
      <c r="J3699" s="191"/>
      <c r="K3699" s="23"/>
      <c r="L3699" s="23"/>
      <c r="M3699" s="23">
        <v>6.5</v>
      </c>
      <c r="N3699" s="23"/>
      <c r="O3699" s="23">
        <v>5.34</v>
      </c>
      <c r="P3699" s="23"/>
      <c r="Q3699" s="23">
        <v>5</v>
      </c>
      <c r="S3699" s="23">
        <v>3.7</v>
      </c>
      <c r="T3699" s="18">
        <v>1.0111000000000001</v>
      </c>
      <c r="U3699" s="22">
        <f t="shared" si="68"/>
        <v>3.9453885380500009</v>
      </c>
    </row>
    <row r="3700" spans="1:21" x14ac:dyDescent="0.2">
      <c r="A3700" s="257">
        <v>40578</v>
      </c>
      <c r="B3700" s="292">
        <f t="shared" si="67"/>
        <v>40579</v>
      </c>
      <c r="U3700" s="22"/>
    </row>
    <row r="3701" spans="1:21" x14ac:dyDescent="0.2">
      <c r="A3701" s="257">
        <v>40579</v>
      </c>
      <c r="B3701" s="292">
        <f t="shared" si="67"/>
        <v>40580</v>
      </c>
      <c r="U3701" s="22"/>
    </row>
    <row r="3702" spans="1:21" x14ac:dyDescent="0.2">
      <c r="A3702" s="257">
        <v>40580</v>
      </c>
      <c r="B3702" s="292">
        <f t="shared" si="67"/>
        <v>40581</v>
      </c>
      <c r="U3702" s="22"/>
    </row>
    <row r="3703" spans="1:21" x14ac:dyDescent="0.2">
      <c r="A3703" s="257">
        <v>40581</v>
      </c>
      <c r="B3703" s="292">
        <f t="shared" si="67"/>
        <v>40582</v>
      </c>
    </row>
    <row r="3704" spans="1:21" x14ac:dyDescent="0.2">
      <c r="A3704" s="257">
        <v>40582</v>
      </c>
      <c r="B3704" s="292">
        <f t="shared" si="67"/>
        <v>40583</v>
      </c>
    </row>
    <row r="3705" spans="1:21" x14ac:dyDescent="0.2">
      <c r="A3705" s="257">
        <v>40583</v>
      </c>
      <c r="B3705" s="292">
        <f t="shared" si="67"/>
        <v>40584</v>
      </c>
      <c r="C3705" s="161"/>
      <c r="D3705" s="161"/>
      <c r="E3705" s="161"/>
      <c r="F3705" s="161"/>
      <c r="G3705" s="161"/>
      <c r="H3705" s="161"/>
      <c r="I3705" s="161"/>
      <c r="J3705" s="162"/>
      <c r="K3705" s="161"/>
      <c r="L3705" s="161"/>
      <c r="M3705" s="161"/>
      <c r="N3705" s="161"/>
      <c r="O3705" s="161"/>
      <c r="P3705" s="161"/>
      <c r="Q3705" s="161"/>
      <c r="R3705" s="161"/>
      <c r="S3705" s="161"/>
    </row>
    <row r="3706" spans="1:21" x14ac:dyDescent="0.2">
      <c r="A3706" s="257">
        <v>40584</v>
      </c>
      <c r="B3706" s="292">
        <f t="shared" si="67"/>
        <v>40585</v>
      </c>
      <c r="C3706" s="161"/>
      <c r="D3706" s="161"/>
      <c r="E3706" s="161"/>
      <c r="F3706" s="161"/>
      <c r="G3706" s="161"/>
      <c r="H3706" s="161"/>
      <c r="I3706" s="161"/>
      <c r="J3706" s="162"/>
      <c r="K3706" s="161"/>
      <c r="L3706" s="161"/>
      <c r="M3706" s="161"/>
      <c r="N3706" s="161"/>
      <c r="O3706" s="161"/>
      <c r="P3706" s="161"/>
      <c r="Q3706" s="161"/>
      <c r="R3706" s="161"/>
      <c r="S3706" s="161"/>
    </row>
    <row r="3707" spans="1:21" x14ac:dyDescent="0.2">
      <c r="A3707" s="257">
        <v>40585</v>
      </c>
      <c r="B3707" s="292">
        <f t="shared" si="67"/>
        <v>40586</v>
      </c>
      <c r="C3707" s="161"/>
      <c r="D3707" s="161"/>
      <c r="E3707" s="161"/>
      <c r="F3707" s="161"/>
      <c r="G3707" s="161"/>
      <c r="H3707" s="161"/>
      <c r="I3707" s="161"/>
      <c r="J3707" s="162"/>
      <c r="K3707" s="161"/>
      <c r="L3707" s="161"/>
      <c r="M3707" s="161"/>
      <c r="N3707" s="161"/>
      <c r="O3707" s="161"/>
      <c r="P3707" s="161"/>
      <c r="Q3707" s="161"/>
      <c r="R3707" s="161"/>
      <c r="S3707" s="161"/>
    </row>
    <row r="3708" spans="1:21" x14ac:dyDescent="0.2">
      <c r="A3708" s="257">
        <v>40586</v>
      </c>
      <c r="B3708" s="292">
        <f t="shared" si="67"/>
        <v>40587</v>
      </c>
      <c r="C3708" s="161"/>
      <c r="D3708" s="161"/>
      <c r="E3708" s="161"/>
      <c r="F3708" s="161"/>
      <c r="G3708" s="161"/>
      <c r="H3708" s="161"/>
      <c r="I3708" s="161"/>
      <c r="J3708" s="162"/>
      <c r="K3708" s="161"/>
      <c r="L3708" s="161"/>
      <c r="M3708" s="161"/>
      <c r="N3708" s="161"/>
      <c r="O3708" s="161"/>
      <c r="P3708" s="161"/>
      <c r="Q3708" s="161"/>
      <c r="R3708" s="161"/>
      <c r="S3708" s="161"/>
    </row>
    <row r="3709" spans="1:21" x14ac:dyDescent="0.2">
      <c r="A3709" s="257">
        <v>40587</v>
      </c>
      <c r="B3709" s="292">
        <f t="shared" si="67"/>
        <v>40588</v>
      </c>
      <c r="C3709" s="161"/>
      <c r="D3709" s="161"/>
      <c r="E3709" s="161"/>
      <c r="F3709" s="161"/>
      <c r="G3709" s="161"/>
      <c r="H3709" s="161"/>
      <c r="I3709" s="161"/>
      <c r="J3709" s="162"/>
      <c r="K3709" s="161"/>
      <c r="L3709" s="161"/>
      <c r="M3709" s="161"/>
      <c r="N3709" s="161"/>
      <c r="O3709" s="161"/>
      <c r="P3709" s="161"/>
      <c r="Q3709" s="161"/>
      <c r="R3709" s="161"/>
      <c r="S3709" s="161"/>
    </row>
    <row r="3710" spans="1:21" x14ac:dyDescent="0.2">
      <c r="A3710" s="257">
        <v>40588</v>
      </c>
      <c r="B3710" s="292">
        <f t="shared" si="67"/>
        <v>40589</v>
      </c>
      <c r="C3710" s="161">
        <v>3.89</v>
      </c>
      <c r="D3710" s="161"/>
      <c r="E3710" s="161">
        <v>3.67</v>
      </c>
      <c r="F3710" s="161"/>
      <c r="G3710" s="23">
        <f t="shared" ref="G3710:G3727" si="69">U3710</f>
        <v>3.4086295784200007</v>
      </c>
      <c r="H3710" s="161"/>
      <c r="I3710" s="161">
        <v>3.85</v>
      </c>
      <c r="J3710" s="162"/>
      <c r="K3710" s="161"/>
      <c r="L3710" s="161"/>
      <c r="M3710" s="161">
        <v>3.69</v>
      </c>
      <c r="N3710" s="161"/>
      <c r="O3710" s="161">
        <v>3.74</v>
      </c>
      <c r="P3710" s="161"/>
      <c r="Q3710" s="161">
        <v>4.03</v>
      </c>
      <c r="R3710" s="161"/>
      <c r="S3710" s="161">
        <v>3.19</v>
      </c>
      <c r="T3710" s="18">
        <v>1.0132000000000001</v>
      </c>
      <c r="U3710" s="22">
        <f t="shared" ref="U3710:U3727" si="70">S3710*T3710*1.054615</f>
        <v>3.4086295784200007</v>
      </c>
    </row>
    <row r="3711" spans="1:21" x14ac:dyDescent="0.2">
      <c r="A3711" s="257">
        <v>40589</v>
      </c>
      <c r="B3711" s="292">
        <f t="shared" si="67"/>
        <v>40590</v>
      </c>
      <c r="C3711" s="161">
        <v>3.92</v>
      </c>
      <c r="D3711" s="161"/>
      <c r="E3711" s="161">
        <v>3.73</v>
      </c>
      <c r="F3711" s="161"/>
      <c r="G3711" s="23">
        <f t="shared" si="69"/>
        <v>3.5254724834999998</v>
      </c>
      <c r="H3711" s="161"/>
      <c r="I3711" s="161">
        <v>3.85</v>
      </c>
      <c r="J3711" s="162"/>
      <c r="K3711" s="161"/>
      <c r="L3711" s="161"/>
      <c r="M3711" s="161">
        <v>3.74</v>
      </c>
      <c r="N3711" s="161"/>
      <c r="O3711" s="161">
        <v>3.79</v>
      </c>
      <c r="P3711" s="161"/>
      <c r="Q3711" s="161">
        <v>4.03</v>
      </c>
      <c r="R3711" s="161"/>
      <c r="S3711" s="161">
        <v>3.3</v>
      </c>
      <c r="T3711" s="18">
        <v>1.0129999999999999</v>
      </c>
      <c r="U3711" s="22">
        <f t="shared" si="70"/>
        <v>3.5254724834999998</v>
      </c>
    </row>
    <row r="3712" spans="1:21" x14ac:dyDescent="0.2">
      <c r="A3712" s="257">
        <v>40590</v>
      </c>
      <c r="B3712" s="292">
        <f t="shared" si="67"/>
        <v>40591</v>
      </c>
      <c r="C3712" s="161">
        <v>3.93</v>
      </c>
      <c r="D3712" s="161"/>
      <c r="E3712" s="161">
        <v>3.73</v>
      </c>
      <c r="F3712" s="161"/>
      <c r="G3712" s="23">
        <f t="shared" si="69"/>
        <v>3.6305121375000002</v>
      </c>
      <c r="H3712" s="161"/>
      <c r="I3712" s="161">
        <v>3.88</v>
      </c>
      <c r="J3712" s="162"/>
      <c r="K3712" s="161"/>
      <c r="L3712" s="161"/>
      <c r="M3712" s="161">
        <v>3.78</v>
      </c>
      <c r="N3712" s="161"/>
      <c r="O3712" s="161">
        <v>3.79</v>
      </c>
      <c r="P3712" s="161"/>
      <c r="Q3712" s="161">
        <v>4.0199999999999996</v>
      </c>
      <c r="R3712" s="161"/>
      <c r="S3712" s="161">
        <v>3.4</v>
      </c>
      <c r="T3712" s="18">
        <v>1.0125</v>
      </c>
      <c r="U3712" s="22">
        <f t="shared" si="70"/>
        <v>3.6305121375000002</v>
      </c>
    </row>
    <row r="3713" spans="1:21" x14ac:dyDescent="0.2">
      <c r="A3713" s="257">
        <v>40591</v>
      </c>
      <c r="B3713" s="292">
        <f t="shared" si="67"/>
        <v>40592</v>
      </c>
      <c r="C3713" s="161">
        <v>3.9</v>
      </c>
      <c r="D3713" s="161"/>
      <c r="E3713" s="161">
        <v>3.73</v>
      </c>
      <c r="F3713" s="161"/>
      <c r="G3713" s="23">
        <f t="shared" si="69"/>
        <v>3.6209067040800003</v>
      </c>
      <c r="H3713" s="161"/>
      <c r="I3713" s="161">
        <v>3.86</v>
      </c>
      <c r="J3713" s="162"/>
      <c r="K3713" s="161"/>
      <c r="L3713" s="161"/>
      <c r="M3713" s="161">
        <v>3.77</v>
      </c>
      <c r="N3713" s="161"/>
      <c r="O3713" s="161">
        <v>3.76</v>
      </c>
      <c r="P3713" s="161"/>
      <c r="Q3713" s="161">
        <v>3.98</v>
      </c>
      <c r="R3713" s="161"/>
      <c r="S3713" s="161">
        <v>3.39</v>
      </c>
      <c r="T3713" s="18">
        <v>1.0127999999999999</v>
      </c>
      <c r="U3713" s="22">
        <f t="shared" si="70"/>
        <v>3.6209067040800003</v>
      </c>
    </row>
    <row r="3714" spans="1:21" x14ac:dyDescent="0.2">
      <c r="A3714" s="257">
        <v>40592</v>
      </c>
      <c r="B3714" s="292">
        <f t="shared" si="67"/>
        <v>40593</v>
      </c>
      <c r="C3714" s="161">
        <v>3.84</v>
      </c>
      <c r="D3714" s="161"/>
      <c r="E3714" s="161">
        <v>3.64</v>
      </c>
      <c r="F3714" s="161"/>
      <c r="G3714" s="23">
        <f t="shared" si="69"/>
        <v>3.6002025024000002</v>
      </c>
      <c r="H3714" s="161"/>
      <c r="I3714" s="161">
        <v>3.78</v>
      </c>
      <c r="J3714" s="162"/>
      <c r="K3714" s="161"/>
      <c r="L3714" s="161"/>
      <c r="M3714" s="161">
        <v>3.72</v>
      </c>
      <c r="N3714" s="161"/>
      <c r="O3714" s="161">
        <v>3.69</v>
      </c>
      <c r="P3714" s="161"/>
      <c r="Q3714" s="161">
        <v>3.98</v>
      </c>
      <c r="R3714" s="161"/>
      <c r="S3714" s="161">
        <v>3.36</v>
      </c>
      <c r="T3714" s="35">
        <v>1.016</v>
      </c>
      <c r="U3714" s="68">
        <f t="shared" si="70"/>
        <v>3.6002025024000002</v>
      </c>
    </row>
    <row r="3715" spans="1:21" x14ac:dyDescent="0.2">
      <c r="A3715" s="257">
        <v>40593</v>
      </c>
      <c r="B3715" s="292">
        <f t="shared" si="67"/>
        <v>40594</v>
      </c>
      <c r="C3715" s="161">
        <v>3.84</v>
      </c>
      <c r="D3715" s="161"/>
      <c r="E3715" s="161">
        <v>3.64</v>
      </c>
      <c r="F3715" s="161"/>
      <c r="G3715" s="23">
        <f t="shared" si="69"/>
        <v>3.6002025024000002</v>
      </c>
      <c r="H3715" s="161"/>
      <c r="I3715" s="161">
        <v>3.78</v>
      </c>
      <c r="J3715" s="162"/>
      <c r="K3715" s="161"/>
      <c r="L3715" s="161"/>
      <c r="M3715" s="161">
        <v>3.72</v>
      </c>
      <c r="N3715" s="161"/>
      <c r="O3715" s="161">
        <v>3.69</v>
      </c>
      <c r="P3715" s="161"/>
      <c r="Q3715" s="161">
        <v>3.98</v>
      </c>
      <c r="R3715" s="161"/>
      <c r="S3715" s="161">
        <v>3.36</v>
      </c>
      <c r="T3715" s="35">
        <v>1.016</v>
      </c>
      <c r="U3715" s="68">
        <f t="shared" si="70"/>
        <v>3.6002025024000002</v>
      </c>
    </row>
    <row r="3716" spans="1:21" x14ac:dyDescent="0.2">
      <c r="A3716" s="257">
        <v>40594</v>
      </c>
      <c r="B3716" s="292">
        <f t="shared" si="67"/>
        <v>40595</v>
      </c>
      <c r="C3716" s="161">
        <v>3.84</v>
      </c>
      <c r="D3716" s="161"/>
      <c r="E3716" s="161">
        <v>3.64</v>
      </c>
      <c r="F3716" s="161"/>
      <c r="G3716" s="23">
        <f t="shared" si="69"/>
        <v>3.6002025024000002</v>
      </c>
      <c r="H3716" s="161"/>
      <c r="I3716" s="161">
        <v>3.78</v>
      </c>
      <c r="J3716" s="162"/>
      <c r="K3716" s="161"/>
      <c r="L3716" s="161"/>
      <c r="M3716" s="161">
        <v>3.72</v>
      </c>
      <c r="N3716" s="161"/>
      <c r="O3716" s="161">
        <v>3.69</v>
      </c>
      <c r="P3716" s="161"/>
      <c r="Q3716" s="161">
        <v>3.98</v>
      </c>
      <c r="R3716" s="161"/>
      <c r="S3716" s="161">
        <v>3.36</v>
      </c>
      <c r="T3716" s="35">
        <v>1.016</v>
      </c>
      <c r="U3716" s="68">
        <f t="shared" si="70"/>
        <v>3.6002025024000002</v>
      </c>
    </row>
    <row r="3717" spans="1:21" x14ac:dyDescent="0.2">
      <c r="A3717" s="257">
        <v>40595</v>
      </c>
      <c r="B3717" s="292">
        <f t="shared" si="67"/>
        <v>40596</v>
      </c>
      <c r="C3717" s="161">
        <v>3.84</v>
      </c>
      <c r="D3717" s="161"/>
      <c r="E3717" s="161">
        <v>3.64</v>
      </c>
      <c r="F3717" s="161"/>
      <c r="G3717" s="23">
        <f t="shared" si="69"/>
        <v>3.6002025024000002</v>
      </c>
      <c r="H3717" s="161"/>
      <c r="I3717" s="161">
        <v>3.78</v>
      </c>
      <c r="J3717" s="162"/>
      <c r="K3717" s="161"/>
      <c r="L3717" s="161"/>
      <c r="M3717" s="161">
        <v>3.72</v>
      </c>
      <c r="N3717" s="161"/>
      <c r="O3717" s="161">
        <v>3.69</v>
      </c>
      <c r="P3717" s="161"/>
      <c r="Q3717" s="161">
        <v>3.98</v>
      </c>
      <c r="R3717" s="161"/>
      <c r="S3717" s="161">
        <v>3.36</v>
      </c>
      <c r="T3717" s="35">
        <v>1.016</v>
      </c>
      <c r="U3717" s="68">
        <f t="shared" si="70"/>
        <v>3.6002025024000002</v>
      </c>
    </row>
    <row r="3718" spans="1:21" x14ac:dyDescent="0.2">
      <c r="A3718" s="257">
        <v>40596</v>
      </c>
      <c r="B3718" s="292">
        <f t="shared" si="67"/>
        <v>40597</v>
      </c>
      <c r="C3718" s="161">
        <v>3.89</v>
      </c>
      <c r="D3718" s="161"/>
      <c r="E3718" s="161">
        <v>3.82</v>
      </c>
      <c r="F3718" s="161"/>
      <c r="G3718" s="23">
        <f t="shared" si="69"/>
        <v>3.5773637599600003</v>
      </c>
      <c r="H3718" s="161"/>
      <c r="I3718" s="161">
        <v>3.85</v>
      </c>
      <c r="J3718" s="162"/>
      <c r="K3718" s="161"/>
      <c r="L3718" s="161"/>
      <c r="M3718" s="161">
        <v>3.84</v>
      </c>
      <c r="N3718" s="161"/>
      <c r="O3718" s="161">
        <v>3.83</v>
      </c>
      <c r="P3718" s="161"/>
      <c r="Q3718" s="161">
        <v>4.04</v>
      </c>
      <c r="R3718" s="161"/>
      <c r="S3718" s="161">
        <v>3.34</v>
      </c>
      <c r="T3718" s="18">
        <v>1.0156000000000001</v>
      </c>
      <c r="U3718" s="22">
        <f t="shared" si="70"/>
        <v>3.5773637599600003</v>
      </c>
    </row>
    <row r="3719" spans="1:21" x14ac:dyDescent="0.2">
      <c r="A3719" s="257">
        <v>40597</v>
      </c>
      <c r="B3719" s="292">
        <f t="shared" si="67"/>
        <v>40598</v>
      </c>
      <c r="C3719" s="161">
        <v>3.83</v>
      </c>
      <c r="D3719" s="161"/>
      <c r="E3719" s="161">
        <v>3.7</v>
      </c>
      <c r="F3719" s="161"/>
      <c r="G3719" s="23">
        <f t="shared" si="69"/>
        <v>3.6915427075500005</v>
      </c>
      <c r="H3719" s="161"/>
      <c r="I3719" s="161">
        <v>3.77</v>
      </c>
      <c r="J3719" s="162"/>
      <c r="K3719" s="161"/>
      <c r="L3719" s="161"/>
      <c r="M3719" s="161">
        <v>3.79</v>
      </c>
      <c r="N3719" s="161"/>
      <c r="O3719" s="161">
        <v>3.75</v>
      </c>
      <c r="P3719" s="161"/>
      <c r="Q3719" s="161">
        <v>3.95</v>
      </c>
      <c r="R3719" s="161"/>
      <c r="S3719" s="161">
        <v>3.45</v>
      </c>
      <c r="T3719" s="18">
        <v>1.0145999999999999</v>
      </c>
      <c r="U3719" s="22">
        <f t="shared" si="70"/>
        <v>3.6915427075500005</v>
      </c>
    </row>
    <row r="3720" spans="1:21" x14ac:dyDescent="0.2">
      <c r="A3720" s="257">
        <v>40598</v>
      </c>
      <c r="B3720" s="292">
        <f t="shared" si="67"/>
        <v>40599</v>
      </c>
      <c r="C3720" s="161">
        <v>3.83</v>
      </c>
      <c r="D3720" s="161"/>
      <c r="E3720" s="161">
        <v>3.76</v>
      </c>
      <c r="F3720" s="161"/>
      <c r="G3720" s="23">
        <f t="shared" si="69"/>
        <v>3.6861873725800005</v>
      </c>
      <c r="H3720" s="161"/>
      <c r="I3720" s="161">
        <v>3.76</v>
      </c>
      <c r="J3720" s="162"/>
      <c r="K3720" s="161"/>
      <c r="L3720" s="161"/>
      <c r="M3720" s="161">
        <v>3.78</v>
      </c>
      <c r="N3720" s="161"/>
      <c r="O3720" s="161">
        <v>3.75</v>
      </c>
      <c r="P3720" s="161"/>
      <c r="Q3720" s="161">
        <v>3.95</v>
      </c>
      <c r="R3720" s="161"/>
      <c r="S3720" s="161">
        <v>3.46</v>
      </c>
      <c r="T3720" s="18">
        <v>1.0102</v>
      </c>
      <c r="U3720" s="22">
        <f t="shared" si="70"/>
        <v>3.6861873725800005</v>
      </c>
    </row>
    <row r="3721" spans="1:21" x14ac:dyDescent="0.2">
      <c r="A3721" s="257">
        <v>40599</v>
      </c>
      <c r="B3721" s="292">
        <f t="shared" si="67"/>
        <v>40600</v>
      </c>
      <c r="C3721" s="161">
        <v>3.81</v>
      </c>
      <c r="D3721" s="161"/>
      <c r="E3721" s="161">
        <v>3.76</v>
      </c>
      <c r="F3721" s="161"/>
      <c r="G3721" s="23">
        <f t="shared" si="69"/>
        <v>3.58454146965</v>
      </c>
      <c r="H3721" s="161"/>
      <c r="I3721" s="161">
        <v>3.74</v>
      </c>
      <c r="J3721" s="162"/>
      <c r="K3721" s="161"/>
      <c r="L3721" s="161"/>
      <c r="M3721" s="161">
        <v>3.72</v>
      </c>
      <c r="N3721" s="161"/>
      <c r="O3721" s="161">
        <v>3.74</v>
      </c>
      <c r="P3721" s="161"/>
      <c r="Q3721" s="161">
        <v>3.96</v>
      </c>
      <c r="R3721" s="161"/>
      <c r="S3721" s="161">
        <v>3.35</v>
      </c>
      <c r="T3721" s="35">
        <v>1.0145999999999999</v>
      </c>
      <c r="U3721" s="68">
        <f t="shared" si="70"/>
        <v>3.58454146965</v>
      </c>
    </row>
    <row r="3722" spans="1:21" x14ac:dyDescent="0.2">
      <c r="A3722" s="257">
        <v>40600</v>
      </c>
      <c r="B3722" s="292">
        <f t="shared" si="67"/>
        <v>40601</v>
      </c>
      <c r="C3722" s="161">
        <v>3.81</v>
      </c>
      <c r="D3722" s="161"/>
      <c r="E3722" s="161">
        <v>3.76</v>
      </c>
      <c r="F3722" s="161"/>
      <c r="G3722" s="23">
        <f t="shared" si="69"/>
        <v>3.58454146965</v>
      </c>
      <c r="H3722" s="161"/>
      <c r="I3722" s="161">
        <v>3.74</v>
      </c>
      <c r="J3722" s="162"/>
      <c r="K3722" s="161"/>
      <c r="L3722" s="161"/>
      <c r="M3722" s="161">
        <v>3.72</v>
      </c>
      <c r="N3722" s="161"/>
      <c r="O3722" s="161">
        <v>3.74</v>
      </c>
      <c r="P3722" s="161"/>
      <c r="Q3722" s="161">
        <v>3.96</v>
      </c>
      <c r="R3722" s="161"/>
      <c r="S3722" s="161">
        <v>3.35</v>
      </c>
      <c r="T3722" s="35">
        <v>1.0145999999999999</v>
      </c>
      <c r="U3722" s="68">
        <f t="shared" si="70"/>
        <v>3.58454146965</v>
      </c>
    </row>
    <row r="3723" spans="1:21" x14ac:dyDescent="0.2">
      <c r="A3723" s="257">
        <v>40601</v>
      </c>
      <c r="B3723" s="292">
        <f t="shared" si="67"/>
        <v>40602</v>
      </c>
      <c r="C3723" s="161">
        <v>3.81</v>
      </c>
      <c r="D3723" s="161"/>
      <c r="E3723" s="161">
        <v>3.76</v>
      </c>
      <c r="F3723" s="161"/>
      <c r="G3723" s="23">
        <f t="shared" si="69"/>
        <v>3.58454146965</v>
      </c>
      <c r="H3723" s="161"/>
      <c r="I3723" s="161">
        <v>3.74</v>
      </c>
      <c r="J3723" s="162"/>
      <c r="K3723" s="161"/>
      <c r="L3723" s="161"/>
      <c r="M3723" s="161">
        <v>3.72</v>
      </c>
      <c r="N3723" s="161"/>
      <c r="O3723" s="161">
        <v>3.74</v>
      </c>
      <c r="P3723" s="161"/>
      <c r="Q3723" s="161">
        <v>3.96</v>
      </c>
      <c r="R3723" s="161"/>
      <c r="S3723" s="161">
        <v>3.35</v>
      </c>
      <c r="T3723" s="35">
        <v>1.0145999999999999</v>
      </c>
      <c r="U3723" s="68">
        <f t="shared" si="70"/>
        <v>3.58454146965</v>
      </c>
    </row>
    <row r="3724" spans="1:21" s="263" customFormat="1" x14ac:dyDescent="0.2">
      <c r="A3724" s="257">
        <v>40602</v>
      </c>
      <c r="B3724" s="294">
        <f t="shared" si="67"/>
        <v>40603</v>
      </c>
      <c r="C3724" s="262">
        <v>3.93</v>
      </c>
      <c r="D3724" s="265"/>
      <c r="E3724" s="262">
        <v>3.79</v>
      </c>
      <c r="F3724" s="265"/>
      <c r="G3724" s="262">
        <f t="shared" si="69"/>
        <v>3.7127678890400002</v>
      </c>
      <c r="H3724" s="265"/>
      <c r="I3724" s="262">
        <v>3.87</v>
      </c>
      <c r="J3724" s="266"/>
      <c r="K3724" s="262"/>
      <c r="L3724" s="265"/>
      <c r="M3724" s="262">
        <v>3.76</v>
      </c>
      <c r="N3724" s="265"/>
      <c r="O3724" s="262">
        <v>3.85</v>
      </c>
      <c r="P3724" s="265"/>
      <c r="Q3724" s="262">
        <v>4.12</v>
      </c>
      <c r="R3724" s="332"/>
      <c r="S3724" s="161">
        <v>3.44</v>
      </c>
      <c r="T3724" s="18">
        <v>1.0234000000000001</v>
      </c>
      <c r="U3724" s="340">
        <f t="shared" si="70"/>
        <v>3.7127678890400002</v>
      </c>
    </row>
    <row r="3725" spans="1:21" x14ac:dyDescent="0.2">
      <c r="A3725" s="257">
        <v>40603</v>
      </c>
      <c r="B3725" s="292">
        <f t="shared" si="67"/>
        <v>40604</v>
      </c>
      <c r="C3725" s="161">
        <v>3.93</v>
      </c>
      <c r="D3725" s="161"/>
      <c r="E3725" s="161">
        <v>3.77</v>
      </c>
      <c r="F3725" s="161"/>
      <c r="G3725" s="161">
        <f t="shared" si="69"/>
        <v>3.7596096688800005</v>
      </c>
      <c r="H3725" s="161"/>
      <c r="I3725" s="161">
        <v>3.87</v>
      </c>
      <c r="J3725" s="162"/>
      <c r="K3725" s="161"/>
      <c r="L3725" s="161"/>
      <c r="M3725" s="161">
        <v>3.81</v>
      </c>
      <c r="N3725" s="161"/>
      <c r="O3725" s="161">
        <v>3.85</v>
      </c>
      <c r="P3725" s="161"/>
      <c r="Q3725" s="161">
        <v>4.16</v>
      </c>
      <c r="R3725" s="161"/>
      <c r="S3725" s="161">
        <v>3.48</v>
      </c>
      <c r="T3725" s="18">
        <v>1.0244</v>
      </c>
      <c r="U3725" s="22">
        <f t="shared" si="70"/>
        <v>3.7596096688800005</v>
      </c>
    </row>
    <row r="3726" spans="1:21" x14ac:dyDescent="0.2">
      <c r="A3726" s="257">
        <v>40604</v>
      </c>
      <c r="B3726" s="292">
        <f t="shared" si="67"/>
        <v>40605</v>
      </c>
      <c r="C3726" s="161">
        <v>3.79</v>
      </c>
      <c r="D3726" s="161"/>
      <c r="E3726" s="161">
        <v>3.64</v>
      </c>
      <c r="F3726" s="161"/>
      <c r="G3726" s="161">
        <f t="shared" si="69"/>
        <v>3.6893174698999998</v>
      </c>
      <c r="H3726" s="161"/>
      <c r="I3726" s="161">
        <v>3.73</v>
      </c>
      <c r="J3726" s="162"/>
      <c r="K3726" s="161"/>
      <c r="L3726" s="161"/>
      <c r="M3726" s="161">
        <v>3.63</v>
      </c>
      <c r="N3726" s="161"/>
      <c r="O3726" s="161">
        <v>3.69</v>
      </c>
      <c r="P3726" s="161"/>
      <c r="Q3726" s="161">
        <v>4.03</v>
      </c>
      <c r="R3726" s="161"/>
      <c r="S3726" s="161">
        <v>3.4</v>
      </c>
      <c r="T3726" s="18">
        <v>1.0288999999999999</v>
      </c>
      <c r="U3726" s="22">
        <f t="shared" si="70"/>
        <v>3.6893174698999998</v>
      </c>
    </row>
    <row r="3727" spans="1:21" x14ac:dyDescent="0.2">
      <c r="A3727" s="257">
        <v>40605</v>
      </c>
      <c r="B3727" s="292">
        <f t="shared" si="67"/>
        <v>40606</v>
      </c>
      <c r="C3727" s="161">
        <v>3.75</v>
      </c>
      <c r="D3727" s="161"/>
      <c r="E3727" s="161">
        <v>3.64</v>
      </c>
      <c r="F3727" s="161"/>
      <c r="G3727" s="161">
        <f t="shared" si="69"/>
        <v>3.7236515158399999</v>
      </c>
      <c r="H3727" s="161"/>
      <c r="I3727" s="161">
        <v>3.72</v>
      </c>
      <c r="J3727" s="162"/>
      <c r="K3727" s="161"/>
      <c r="L3727" s="161"/>
      <c r="M3727" s="161">
        <v>3.64</v>
      </c>
      <c r="N3727" s="161"/>
      <c r="O3727" s="161">
        <v>3.68</v>
      </c>
      <c r="P3727" s="161"/>
      <c r="Q3727" s="161">
        <v>3.93</v>
      </c>
      <c r="R3727" s="161"/>
      <c r="S3727" s="161">
        <v>3.44</v>
      </c>
      <c r="T3727" s="18">
        <v>1.0264</v>
      </c>
      <c r="U3727" s="22">
        <f t="shared" si="70"/>
        <v>3.7236515158399999</v>
      </c>
    </row>
    <row r="3728" spans="1:21" x14ac:dyDescent="0.2">
      <c r="A3728" s="257">
        <v>40606</v>
      </c>
      <c r="B3728" s="292">
        <f t="shared" si="67"/>
        <v>40607</v>
      </c>
      <c r="C3728" s="161"/>
      <c r="D3728" s="161"/>
      <c r="E3728" s="161"/>
      <c r="F3728" s="161"/>
      <c r="G3728" s="161"/>
      <c r="H3728" s="161"/>
      <c r="I3728" s="161"/>
      <c r="J3728" s="162"/>
      <c r="K3728" s="161"/>
      <c r="L3728" s="161"/>
      <c r="M3728" s="161"/>
      <c r="N3728" s="161"/>
      <c r="O3728" s="161"/>
      <c r="P3728" s="161"/>
      <c r="Q3728" s="161"/>
      <c r="R3728" s="161"/>
      <c r="S3728" s="161"/>
    </row>
    <row r="3729" spans="1:21" x14ac:dyDescent="0.2">
      <c r="A3729" s="257">
        <v>40607</v>
      </c>
      <c r="B3729" s="292">
        <f t="shared" si="67"/>
        <v>40608</v>
      </c>
      <c r="C3729" s="161"/>
      <c r="D3729" s="161"/>
      <c r="E3729" s="161"/>
      <c r="F3729" s="161"/>
      <c r="G3729" s="161"/>
      <c r="H3729" s="161"/>
      <c r="I3729" s="161"/>
      <c r="J3729" s="162"/>
      <c r="K3729" s="161"/>
      <c r="L3729" s="161"/>
      <c r="M3729" s="161"/>
      <c r="N3729" s="161"/>
      <c r="O3729" s="161"/>
      <c r="P3729" s="161"/>
      <c r="Q3729" s="161"/>
      <c r="R3729" s="161"/>
      <c r="S3729" s="161"/>
    </row>
    <row r="3730" spans="1:21" x14ac:dyDescent="0.2">
      <c r="A3730" s="257">
        <v>40608</v>
      </c>
      <c r="B3730" s="292">
        <f t="shared" si="67"/>
        <v>40609</v>
      </c>
      <c r="C3730" s="161"/>
      <c r="D3730" s="161"/>
      <c r="E3730" s="161"/>
      <c r="F3730" s="161"/>
      <c r="G3730" s="161"/>
      <c r="H3730" s="161"/>
      <c r="I3730" s="161"/>
      <c r="J3730" s="162"/>
      <c r="K3730" s="161"/>
      <c r="L3730" s="161"/>
      <c r="M3730" s="161"/>
      <c r="N3730" s="161"/>
      <c r="O3730" s="161"/>
      <c r="P3730" s="161"/>
      <c r="Q3730" s="161"/>
      <c r="R3730" s="161"/>
      <c r="S3730" s="161"/>
    </row>
    <row r="3731" spans="1:21" x14ac:dyDescent="0.2">
      <c r="A3731" s="257">
        <v>40609</v>
      </c>
      <c r="B3731" s="292">
        <f t="shared" si="67"/>
        <v>40610</v>
      </c>
      <c r="C3731" s="161"/>
      <c r="D3731" s="161"/>
      <c r="E3731" s="161"/>
      <c r="F3731" s="161"/>
      <c r="G3731" s="161"/>
      <c r="H3731" s="161"/>
      <c r="I3731" s="161"/>
      <c r="J3731" s="162"/>
      <c r="K3731" s="161"/>
      <c r="L3731" s="161"/>
      <c r="M3731" s="161"/>
      <c r="N3731" s="161"/>
      <c r="O3731" s="161"/>
      <c r="P3731" s="161"/>
      <c r="Q3731" s="161"/>
      <c r="R3731" s="161"/>
      <c r="S3731" s="161"/>
    </row>
    <row r="3732" spans="1:21" x14ac:dyDescent="0.2">
      <c r="A3732" s="257">
        <v>40610</v>
      </c>
      <c r="B3732" s="292">
        <f t="shared" si="67"/>
        <v>40611</v>
      </c>
      <c r="C3732" s="161"/>
      <c r="D3732" s="161"/>
      <c r="E3732" s="161"/>
      <c r="F3732" s="161"/>
      <c r="G3732" s="161"/>
      <c r="H3732" s="161"/>
      <c r="I3732" s="161"/>
      <c r="J3732" s="162"/>
      <c r="K3732" s="161"/>
      <c r="L3732" s="161"/>
      <c r="M3732" s="161"/>
      <c r="N3732" s="161"/>
      <c r="O3732" s="161"/>
      <c r="P3732" s="161"/>
      <c r="Q3732" s="161"/>
      <c r="R3732" s="161"/>
      <c r="S3732" s="161"/>
    </row>
    <row r="3733" spans="1:21" x14ac:dyDescent="0.2">
      <c r="A3733" s="257">
        <v>40611</v>
      </c>
      <c r="B3733" s="292">
        <f t="shared" si="67"/>
        <v>40612</v>
      </c>
      <c r="C3733" s="161"/>
      <c r="D3733" s="161"/>
      <c r="E3733" s="161"/>
      <c r="F3733" s="161"/>
      <c r="G3733" s="161"/>
      <c r="H3733" s="161"/>
      <c r="I3733" s="161"/>
      <c r="J3733" s="162"/>
      <c r="K3733" s="161"/>
      <c r="L3733" s="161"/>
      <c r="M3733" s="161"/>
      <c r="N3733" s="161"/>
      <c r="O3733" s="161"/>
      <c r="P3733" s="161"/>
      <c r="Q3733" s="161"/>
      <c r="R3733" s="161"/>
      <c r="S3733" s="161"/>
    </row>
    <row r="3734" spans="1:21" x14ac:dyDescent="0.2">
      <c r="A3734" s="257">
        <v>40612</v>
      </c>
      <c r="B3734" s="292">
        <f t="shared" si="67"/>
        <v>40613</v>
      </c>
      <c r="C3734" s="161"/>
      <c r="D3734" s="161"/>
      <c r="E3734" s="161"/>
      <c r="F3734" s="161"/>
      <c r="G3734" s="161"/>
      <c r="H3734" s="161"/>
      <c r="I3734" s="161"/>
      <c r="J3734" s="162"/>
      <c r="K3734" s="161"/>
      <c r="L3734" s="161"/>
      <c r="M3734" s="161"/>
      <c r="N3734" s="161"/>
      <c r="O3734" s="161"/>
      <c r="P3734" s="161"/>
      <c r="Q3734" s="161"/>
      <c r="R3734" s="161"/>
      <c r="S3734" s="161"/>
    </row>
    <row r="3735" spans="1:21" x14ac:dyDescent="0.2">
      <c r="A3735" s="257">
        <v>40613</v>
      </c>
      <c r="B3735" s="292">
        <f t="shared" si="67"/>
        <v>40614</v>
      </c>
      <c r="C3735" s="161"/>
      <c r="D3735" s="161"/>
      <c r="E3735" s="161"/>
      <c r="F3735" s="161"/>
      <c r="G3735" s="161"/>
      <c r="H3735" s="161"/>
      <c r="I3735" s="161"/>
      <c r="J3735" s="162"/>
      <c r="K3735" s="161"/>
      <c r="L3735" s="161"/>
      <c r="M3735" s="161"/>
      <c r="N3735" s="161"/>
      <c r="O3735" s="161"/>
      <c r="P3735" s="161"/>
      <c r="Q3735" s="161"/>
      <c r="R3735" s="161"/>
      <c r="S3735" s="161"/>
    </row>
    <row r="3736" spans="1:21" x14ac:dyDescent="0.2">
      <c r="A3736" s="257">
        <v>40614</v>
      </c>
      <c r="B3736" s="292">
        <f t="shared" si="67"/>
        <v>40615</v>
      </c>
      <c r="C3736" s="161"/>
      <c r="D3736" s="161"/>
      <c r="E3736" s="161"/>
      <c r="F3736" s="161"/>
      <c r="G3736" s="161"/>
      <c r="H3736" s="161"/>
      <c r="I3736" s="161"/>
      <c r="J3736" s="162"/>
      <c r="K3736" s="161"/>
      <c r="L3736" s="161"/>
      <c r="M3736" s="161"/>
      <c r="N3736" s="161"/>
      <c r="O3736" s="161"/>
      <c r="P3736" s="161"/>
      <c r="Q3736" s="161"/>
      <c r="R3736" s="161"/>
      <c r="S3736" s="161"/>
    </row>
    <row r="3737" spans="1:21" x14ac:dyDescent="0.2">
      <c r="A3737" s="257">
        <v>40615</v>
      </c>
      <c r="B3737" s="292">
        <f t="shared" si="67"/>
        <v>40616</v>
      </c>
      <c r="C3737" s="161"/>
      <c r="D3737" s="161"/>
      <c r="E3737" s="161"/>
      <c r="F3737" s="161"/>
      <c r="G3737" s="161"/>
      <c r="H3737" s="161"/>
      <c r="I3737" s="161"/>
      <c r="J3737" s="162"/>
      <c r="K3737" s="161"/>
      <c r="L3737" s="161"/>
      <c r="M3737" s="161"/>
      <c r="N3737" s="161"/>
      <c r="O3737" s="161"/>
      <c r="P3737" s="161"/>
      <c r="Q3737" s="161"/>
      <c r="R3737" s="161"/>
      <c r="S3737" s="161"/>
    </row>
    <row r="3738" spans="1:21" x14ac:dyDescent="0.2">
      <c r="A3738" s="257">
        <v>40616</v>
      </c>
      <c r="B3738" s="292">
        <f t="shared" si="67"/>
        <v>40617</v>
      </c>
      <c r="C3738" s="161"/>
      <c r="D3738" s="161"/>
      <c r="E3738" s="161"/>
      <c r="F3738" s="161"/>
      <c r="G3738" s="161"/>
      <c r="H3738" s="161"/>
      <c r="I3738" s="161"/>
      <c r="J3738" s="162"/>
      <c r="K3738" s="161"/>
      <c r="L3738" s="161"/>
      <c r="M3738" s="161"/>
      <c r="N3738" s="161"/>
      <c r="O3738" s="161"/>
      <c r="P3738" s="161"/>
      <c r="Q3738" s="161"/>
      <c r="R3738" s="161"/>
      <c r="S3738" s="161"/>
    </row>
    <row r="3739" spans="1:21" x14ac:dyDescent="0.2">
      <c r="A3739" s="257">
        <v>40617</v>
      </c>
      <c r="B3739" s="292">
        <f t="shared" si="67"/>
        <v>40618</v>
      </c>
      <c r="C3739" s="161"/>
      <c r="D3739" s="161"/>
      <c r="E3739" s="161"/>
      <c r="F3739" s="161"/>
      <c r="G3739" s="161"/>
      <c r="H3739" s="161"/>
      <c r="I3739" s="161"/>
      <c r="J3739" s="162"/>
      <c r="K3739" s="161"/>
      <c r="L3739" s="161"/>
      <c r="M3739" s="161"/>
      <c r="N3739" s="161"/>
      <c r="O3739" s="161"/>
      <c r="P3739" s="161"/>
      <c r="Q3739" s="161"/>
      <c r="R3739" s="161"/>
      <c r="S3739" s="161"/>
    </row>
    <row r="3740" spans="1:21" x14ac:dyDescent="0.2">
      <c r="A3740" s="257">
        <v>40618</v>
      </c>
      <c r="B3740" s="292">
        <f t="shared" si="67"/>
        <v>40619</v>
      </c>
      <c r="C3740" s="161"/>
      <c r="D3740" s="161"/>
      <c r="E3740" s="161"/>
      <c r="F3740" s="161"/>
      <c r="G3740" s="161"/>
      <c r="H3740" s="161"/>
      <c r="I3740" s="161"/>
      <c r="J3740" s="162"/>
      <c r="K3740" s="161"/>
      <c r="L3740" s="161"/>
      <c r="M3740" s="161"/>
      <c r="N3740" s="161"/>
      <c r="O3740" s="161"/>
      <c r="P3740" s="161"/>
      <c r="Q3740" s="161"/>
      <c r="R3740" s="161"/>
      <c r="S3740" s="161"/>
    </row>
    <row r="3741" spans="1:21" x14ac:dyDescent="0.2">
      <c r="A3741" s="257">
        <v>40619</v>
      </c>
      <c r="B3741" s="292">
        <f t="shared" si="67"/>
        <v>40620</v>
      </c>
      <c r="C3741" s="161">
        <v>3.85</v>
      </c>
      <c r="D3741" s="161"/>
      <c r="E3741" s="161">
        <v>3.62</v>
      </c>
      <c r="F3741" s="161"/>
      <c r="G3741" s="161">
        <f t="shared" ref="G3741:G3758" si="71">U3741</f>
        <v>3.7336070814400006</v>
      </c>
      <c r="H3741" s="161"/>
      <c r="I3741" s="161">
        <v>3.8</v>
      </c>
      <c r="J3741" s="162"/>
      <c r="K3741" s="161"/>
      <c r="L3741" s="161"/>
      <c r="M3741" s="161">
        <v>3.62</v>
      </c>
      <c r="N3741" s="161"/>
      <c r="O3741" s="161">
        <v>3.7</v>
      </c>
      <c r="P3741" s="161"/>
      <c r="Q3741" s="161">
        <v>3.95</v>
      </c>
      <c r="R3741" s="161"/>
      <c r="S3741" s="161">
        <v>3.49</v>
      </c>
      <c r="T3741" s="18">
        <v>1.0144</v>
      </c>
      <c r="U3741" s="22">
        <f t="shared" ref="U3741:U3758" si="72">S3741*T3741*1.054615</f>
        <v>3.7336070814400006</v>
      </c>
    </row>
    <row r="3742" spans="1:21" x14ac:dyDescent="0.2">
      <c r="A3742" s="257">
        <v>40620</v>
      </c>
      <c r="B3742" s="292">
        <f t="shared" si="67"/>
        <v>40621</v>
      </c>
      <c r="C3742" s="161">
        <v>3.99</v>
      </c>
      <c r="D3742" s="161"/>
      <c r="E3742" s="161">
        <v>3.69</v>
      </c>
      <c r="F3742" s="161"/>
      <c r="G3742" s="161">
        <f t="shared" si="71"/>
        <v>3.7744038081000002</v>
      </c>
      <c r="H3742" s="161"/>
      <c r="I3742" s="161">
        <v>3.94</v>
      </c>
      <c r="J3742" s="162"/>
      <c r="K3742" s="161"/>
      <c r="L3742" s="161"/>
      <c r="M3742" s="161">
        <v>3.73</v>
      </c>
      <c r="N3742" s="161"/>
      <c r="O3742" s="161">
        <v>3.81</v>
      </c>
      <c r="P3742" s="161"/>
      <c r="Q3742" s="161">
        <v>4.13</v>
      </c>
      <c r="R3742" s="161"/>
      <c r="S3742" s="161">
        <v>3.54</v>
      </c>
      <c r="T3742" s="35">
        <v>1.0109999999999999</v>
      </c>
      <c r="U3742" s="22">
        <f t="shared" si="72"/>
        <v>3.7744038081000002</v>
      </c>
    </row>
    <row r="3743" spans="1:21" x14ac:dyDescent="0.2">
      <c r="A3743" s="257">
        <v>40621</v>
      </c>
      <c r="B3743" s="292">
        <f t="shared" ref="B3743:B3806" si="73">A3743+1</f>
        <v>40622</v>
      </c>
      <c r="C3743" s="161">
        <v>3.99</v>
      </c>
      <c r="D3743" s="161"/>
      <c r="E3743" s="161">
        <v>3.69</v>
      </c>
      <c r="F3743" s="161"/>
      <c r="G3743" s="161">
        <f t="shared" si="71"/>
        <v>3.7744038081000002</v>
      </c>
      <c r="H3743" s="161"/>
      <c r="I3743" s="161">
        <v>3.94</v>
      </c>
      <c r="J3743" s="162"/>
      <c r="K3743" s="161"/>
      <c r="L3743" s="161"/>
      <c r="M3743" s="161">
        <v>3.73</v>
      </c>
      <c r="N3743" s="161"/>
      <c r="O3743" s="161">
        <v>3.81</v>
      </c>
      <c r="P3743" s="161"/>
      <c r="Q3743" s="161">
        <v>4.13</v>
      </c>
      <c r="R3743" s="161"/>
      <c r="S3743" s="161">
        <v>3.54</v>
      </c>
      <c r="T3743" s="35">
        <v>1.0109999999999999</v>
      </c>
      <c r="U3743" s="22">
        <f t="shared" si="72"/>
        <v>3.7744038081000002</v>
      </c>
    </row>
    <row r="3744" spans="1:21" x14ac:dyDescent="0.2">
      <c r="A3744" s="257">
        <v>40622</v>
      </c>
      <c r="B3744" s="292">
        <f t="shared" si="73"/>
        <v>40623</v>
      </c>
      <c r="C3744" s="161">
        <v>3.99</v>
      </c>
      <c r="D3744" s="161"/>
      <c r="E3744" s="161">
        <v>3.69</v>
      </c>
      <c r="F3744" s="161"/>
      <c r="G3744" s="161">
        <f t="shared" si="71"/>
        <v>3.7744038081000002</v>
      </c>
      <c r="H3744" s="161"/>
      <c r="I3744" s="161">
        <v>3.94</v>
      </c>
      <c r="J3744" s="162"/>
      <c r="K3744" s="161"/>
      <c r="L3744" s="161"/>
      <c r="M3744" s="161">
        <v>3.73</v>
      </c>
      <c r="N3744" s="161"/>
      <c r="O3744" s="161">
        <v>3.81</v>
      </c>
      <c r="P3744" s="161"/>
      <c r="Q3744" s="161">
        <v>4.13</v>
      </c>
      <c r="R3744" s="161"/>
      <c r="S3744" s="161">
        <v>3.54</v>
      </c>
      <c r="T3744" s="35">
        <v>1.0109999999999999</v>
      </c>
      <c r="U3744" s="22">
        <f t="shared" si="72"/>
        <v>3.7744038081000002</v>
      </c>
    </row>
    <row r="3745" spans="1:21" x14ac:dyDescent="0.2">
      <c r="A3745" s="257">
        <v>40623</v>
      </c>
      <c r="B3745" s="292">
        <f t="shared" si="73"/>
        <v>40624</v>
      </c>
      <c r="C3745" s="161">
        <v>3.99</v>
      </c>
      <c r="D3745" s="161"/>
      <c r="E3745" s="161">
        <v>3.83</v>
      </c>
      <c r="F3745" s="161"/>
      <c r="G3745" s="161">
        <f t="shared" si="71"/>
        <v>3.8267211490200004</v>
      </c>
      <c r="H3745" s="161"/>
      <c r="I3745" s="161">
        <v>3.97</v>
      </c>
      <c r="J3745" s="162"/>
      <c r="K3745" s="161"/>
      <c r="L3745" s="161"/>
      <c r="M3745" s="161">
        <v>3.85</v>
      </c>
      <c r="N3745" s="161"/>
      <c r="O3745" s="161">
        <v>3.86</v>
      </c>
      <c r="P3745" s="161"/>
      <c r="Q3745" s="161">
        <v>4.16</v>
      </c>
      <c r="R3745" s="161"/>
      <c r="S3745" s="161">
        <v>3.57</v>
      </c>
      <c r="T3745" s="18">
        <v>1.0164</v>
      </c>
      <c r="U3745" s="22">
        <f t="shared" si="72"/>
        <v>3.8267211490200004</v>
      </c>
    </row>
    <row r="3746" spans="1:21" x14ac:dyDescent="0.2">
      <c r="A3746" s="257">
        <v>40624</v>
      </c>
      <c r="B3746" s="292">
        <f t="shared" si="73"/>
        <v>40625</v>
      </c>
      <c r="C3746" s="161">
        <v>4.05</v>
      </c>
      <c r="D3746" s="161"/>
      <c r="E3746" s="161">
        <v>3.88</v>
      </c>
      <c r="F3746" s="161"/>
      <c r="G3746" s="161">
        <f t="shared" si="71"/>
        <v>3.9816778402000002</v>
      </c>
      <c r="H3746" s="161"/>
      <c r="I3746" s="161">
        <v>4.0199999999999996</v>
      </c>
      <c r="J3746" s="162"/>
      <c r="K3746" s="161"/>
      <c r="L3746" s="161"/>
      <c r="M3746" s="161">
        <v>3.92</v>
      </c>
      <c r="N3746" s="161"/>
      <c r="O3746" s="161">
        <v>3.98</v>
      </c>
      <c r="P3746" s="161"/>
      <c r="Q3746" s="161">
        <v>4.3099999999999996</v>
      </c>
      <c r="R3746" s="161"/>
      <c r="S3746" s="161">
        <v>3.7</v>
      </c>
      <c r="T3746" s="18">
        <v>1.0204</v>
      </c>
      <c r="U3746" s="22">
        <f t="shared" si="72"/>
        <v>3.9816778402000002</v>
      </c>
    </row>
    <row r="3747" spans="1:21" x14ac:dyDescent="0.2">
      <c r="A3747" s="257">
        <v>40625</v>
      </c>
      <c r="B3747" s="292">
        <f t="shared" si="73"/>
        <v>40626</v>
      </c>
      <c r="C3747" s="161">
        <v>4.18</v>
      </c>
      <c r="D3747" s="161"/>
      <c r="E3747" s="161">
        <v>4.0199999999999996</v>
      </c>
      <c r="F3747" s="161"/>
      <c r="G3747" s="161">
        <f t="shared" si="71"/>
        <v>4.0222225138750005</v>
      </c>
      <c r="H3747" s="161"/>
      <c r="I3747" s="161">
        <v>4.16</v>
      </c>
      <c r="J3747" s="162"/>
      <c r="K3747" s="161"/>
      <c r="L3747" s="161"/>
      <c r="M3747" s="161">
        <v>4.04</v>
      </c>
      <c r="N3747" s="161"/>
      <c r="O3747" s="161">
        <v>4.12</v>
      </c>
      <c r="P3747" s="161"/>
      <c r="Q3747" s="161">
        <v>4.5</v>
      </c>
      <c r="R3747" s="161"/>
      <c r="S3747" s="161">
        <v>3.73</v>
      </c>
      <c r="T3747" s="18">
        <v>1.0225</v>
      </c>
      <c r="U3747" s="22">
        <f t="shared" si="72"/>
        <v>4.0222225138750005</v>
      </c>
    </row>
    <row r="3748" spans="1:21" x14ac:dyDescent="0.2">
      <c r="A3748" s="257">
        <v>40626</v>
      </c>
      <c r="B3748" s="292">
        <f t="shared" si="73"/>
        <v>40627</v>
      </c>
      <c r="C3748" s="161">
        <v>4.2699999999999996</v>
      </c>
      <c r="D3748" s="161"/>
      <c r="E3748" s="161">
        <v>4.05</v>
      </c>
      <c r="F3748" s="161"/>
      <c r="G3748" s="161">
        <f t="shared" si="71"/>
        <v>4.1055761196299994</v>
      </c>
      <c r="H3748" s="161"/>
      <c r="I3748" s="161">
        <v>4.2300000000000004</v>
      </c>
      <c r="J3748" s="162"/>
      <c r="K3748" s="161"/>
      <c r="L3748" s="161"/>
      <c r="M3748" s="161">
        <v>4.13</v>
      </c>
      <c r="N3748" s="161"/>
      <c r="O3748" s="161">
        <v>4.2</v>
      </c>
      <c r="P3748" s="161"/>
      <c r="Q3748" s="161">
        <v>4.58</v>
      </c>
      <c r="R3748" s="161"/>
      <c r="S3748" s="161">
        <v>3.82</v>
      </c>
      <c r="T3748" s="18">
        <v>1.0190999999999999</v>
      </c>
      <c r="U3748" s="22">
        <f t="shared" si="72"/>
        <v>4.1055761196299994</v>
      </c>
    </row>
    <row r="3749" spans="1:21" x14ac:dyDescent="0.2">
      <c r="A3749" s="257">
        <v>40627</v>
      </c>
      <c r="B3749" s="292">
        <f t="shared" si="73"/>
        <v>40628</v>
      </c>
      <c r="C3749" s="161">
        <v>4.13</v>
      </c>
      <c r="D3749" s="161"/>
      <c r="E3749" s="161">
        <v>4</v>
      </c>
      <c r="F3749" s="161"/>
      <c r="G3749" s="161">
        <f t="shared" si="71"/>
        <v>4.0198622855050008</v>
      </c>
      <c r="H3749" s="161"/>
      <c r="I3749" s="161">
        <v>4.1100000000000003</v>
      </c>
      <c r="J3749" s="162"/>
      <c r="K3749" s="161"/>
      <c r="L3749" s="161"/>
      <c r="M3749" s="161">
        <v>3.97</v>
      </c>
      <c r="N3749" s="161"/>
      <c r="O3749" s="161">
        <v>4.0999999999999996</v>
      </c>
      <c r="P3749" s="161"/>
      <c r="Q3749" s="161">
        <v>4.47</v>
      </c>
      <c r="R3749" s="161"/>
      <c r="S3749" s="161">
        <v>3.73</v>
      </c>
      <c r="T3749" s="35">
        <v>1.0219</v>
      </c>
      <c r="U3749" s="22">
        <f t="shared" si="72"/>
        <v>4.0198622855050008</v>
      </c>
    </row>
    <row r="3750" spans="1:21" x14ac:dyDescent="0.2">
      <c r="A3750" s="257">
        <v>40628</v>
      </c>
      <c r="B3750" s="292">
        <f t="shared" si="73"/>
        <v>40629</v>
      </c>
      <c r="C3750" s="161">
        <v>4.13</v>
      </c>
      <c r="D3750" s="161"/>
      <c r="E3750" s="161">
        <v>4</v>
      </c>
      <c r="F3750" s="161"/>
      <c r="G3750" s="161">
        <f t="shared" si="71"/>
        <v>4.0198622855050008</v>
      </c>
      <c r="H3750" s="161"/>
      <c r="I3750" s="161">
        <v>4.1100000000000003</v>
      </c>
      <c r="J3750" s="162"/>
      <c r="K3750" s="161"/>
      <c r="L3750" s="161"/>
      <c r="M3750" s="161">
        <v>3.97</v>
      </c>
      <c r="N3750" s="161"/>
      <c r="O3750" s="161">
        <v>4.0999999999999996</v>
      </c>
      <c r="P3750" s="161"/>
      <c r="Q3750" s="161">
        <v>4.47</v>
      </c>
      <c r="R3750" s="161"/>
      <c r="S3750" s="161">
        <v>3.73</v>
      </c>
      <c r="T3750" s="35">
        <v>1.0219</v>
      </c>
      <c r="U3750" s="22">
        <f t="shared" si="72"/>
        <v>4.0198622855050008</v>
      </c>
    </row>
    <row r="3751" spans="1:21" x14ac:dyDescent="0.2">
      <c r="A3751" s="257">
        <v>40629</v>
      </c>
      <c r="B3751" s="292">
        <f t="shared" si="73"/>
        <v>40630</v>
      </c>
      <c r="C3751" s="161">
        <v>4.13</v>
      </c>
      <c r="D3751" s="161"/>
      <c r="E3751" s="161">
        <v>4</v>
      </c>
      <c r="F3751" s="161"/>
      <c r="G3751" s="161">
        <f t="shared" si="71"/>
        <v>4.0198622855050008</v>
      </c>
      <c r="H3751" s="161"/>
      <c r="I3751" s="161">
        <v>4.1100000000000003</v>
      </c>
      <c r="J3751" s="162"/>
      <c r="K3751" s="161"/>
      <c r="L3751" s="161"/>
      <c r="M3751" s="161">
        <v>3.97</v>
      </c>
      <c r="N3751" s="161"/>
      <c r="O3751" s="161">
        <v>4.0999999999999996</v>
      </c>
      <c r="P3751" s="161"/>
      <c r="Q3751" s="161">
        <v>4.47</v>
      </c>
      <c r="R3751" s="161"/>
      <c r="S3751" s="161">
        <v>3.73</v>
      </c>
      <c r="T3751" s="35">
        <v>1.0219</v>
      </c>
      <c r="U3751" s="22">
        <f t="shared" si="72"/>
        <v>4.0198622855050008</v>
      </c>
    </row>
    <row r="3752" spans="1:21" x14ac:dyDescent="0.2">
      <c r="A3752" s="257">
        <v>40630</v>
      </c>
      <c r="B3752" s="292">
        <f t="shared" si="73"/>
        <v>40631</v>
      </c>
      <c r="C3752" s="161">
        <v>4.3499999999999996</v>
      </c>
      <c r="D3752" s="161"/>
      <c r="E3752" s="161">
        <v>4.17</v>
      </c>
      <c r="F3752" s="161"/>
      <c r="G3752" s="161">
        <f t="shared" si="71"/>
        <v>4.1323359206400001</v>
      </c>
      <c r="H3752" s="161"/>
      <c r="I3752" s="161">
        <v>4.2699999999999996</v>
      </c>
      <c r="J3752" s="162"/>
      <c r="K3752" s="161"/>
      <c r="L3752" s="161"/>
      <c r="M3752" s="161">
        <v>4.13</v>
      </c>
      <c r="N3752" s="161"/>
      <c r="O3752" s="161">
        <v>4.3</v>
      </c>
      <c r="P3752" s="161"/>
      <c r="Q3752" s="161">
        <v>4.6100000000000003</v>
      </c>
      <c r="R3752" s="161"/>
      <c r="S3752" s="161">
        <v>3.84</v>
      </c>
      <c r="T3752" s="18">
        <v>1.0204</v>
      </c>
      <c r="U3752" s="22">
        <f t="shared" si="72"/>
        <v>4.1323359206400001</v>
      </c>
    </row>
    <row r="3753" spans="1:21" x14ac:dyDescent="0.2">
      <c r="A3753" s="257">
        <v>40631</v>
      </c>
      <c r="B3753" s="292">
        <f t="shared" si="73"/>
        <v>40632</v>
      </c>
      <c r="C3753" s="161">
        <v>4.2699999999999996</v>
      </c>
      <c r="D3753" s="161"/>
      <c r="E3753" s="161">
        <v>4</v>
      </c>
      <c r="F3753" s="161"/>
      <c r="G3753" s="161">
        <f t="shared" si="71"/>
        <v>4.0286672661400011</v>
      </c>
      <c r="H3753" s="161"/>
      <c r="I3753" s="161">
        <v>4.2300000000000004</v>
      </c>
      <c r="J3753" s="162"/>
      <c r="K3753" s="161"/>
      <c r="L3753" s="161"/>
      <c r="M3753" s="161">
        <v>4.04</v>
      </c>
      <c r="N3753" s="161"/>
      <c r="O3753" s="161">
        <v>4.18</v>
      </c>
      <c r="P3753" s="161"/>
      <c r="Q3753" s="161">
        <v>4.54</v>
      </c>
      <c r="R3753" s="161"/>
      <c r="S3753" s="161">
        <v>3.74</v>
      </c>
      <c r="T3753" s="18">
        <v>1.0214000000000001</v>
      </c>
      <c r="U3753" s="22">
        <f t="shared" si="72"/>
        <v>4.0286672661400011</v>
      </c>
    </row>
    <row r="3754" spans="1:21" x14ac:dyDescent="0.2">
      <c r="A3754" s="257">
        <v>40632</v>
      </c>
      <c r="B3754" s="292">
        <f t="shared" si="73"/>
        <v>40633</v>
      </c>
      <c r="C3754" s="161">
        <v>4.25</v>
      </c>
      <c r="D3754" s="161"/>
      <c r="E3754" s="161">
        <v>3.99</v>
      </c>
      <c r="F3754" s="161"/>
      <c r="G3754" s="161">
        <f t="shared" si="71"/>
        <v>3.8572174509749999</v>
      </c>
      <c r="H3754" s="161"/>
      <c r="I3754" s="161">
        <v>4.1900000000000004</v>
      </c>
      <c r="J3754" s="162"/>
      <c r="K3754" s="161"/>
      <c r="L3754" s="161"/>
      <c r="M3754" s="161">
        <v>4.01</v>
      </c>
      <c r="N3754" s="161"/>
      <c r="O3754" s="161">
        <v>4.1500000000000004</v>
      </c>
      <c r="P3754" s="161"/>
      <c r="Q3754" s="161">
        <v>4.49</v>
      </c>
      <c r="R3754" s="161"/>
      <c r="S3754" s="161">
        <v>3.57</v>
      </c>
      <c r="T3754" s="18">
        <v>1.0245</v>
      </c>
      <c r="U3754" s="22">
        <f t="shared" si="72"/>
        <v>3.8572174509749999</v>
      </c>
    </row>
    <row r="3755" spans="1:21" s="263" customFormat="1" x14ac:dyDescent="0.2">
      <c r="A3755" s="319">
        <v>40633</v>
      </c>
      <c r="B3755" s="294">
        <f t="shared" si="73"/>
        <v>40634</v>
      </c>
      <c r="C3755" s="262">
        <v>4.3099999999999996</v>
      </c>
      <c r="D3755" s="332"/>
      <c r="E3755" s="262">
        <v>3.94</v>
      </c>
      <c r="F3755" s="332"/>
      <c r="G3755" s="262">
        <f t="shared" si="71"/>
        <v>3.8835016206200001</v>
      </c>
      <c r="H3755" s="332"/>
      <c r="I3755" s="262">
        <v>4.25</v>
      </c>
      <c r="J3755" s="266"/>
      <c r="K3755" s="262"/>
      <c r="L3755" s="332"/>
      <c r="M3755" s="262">
        <v>3.99</v>
      </c>
      <c r="N3755" s="332"/>
      <c r="O3755" s="262">
        <v>4.12</v>
      </c>
      <c r="P3755" s="332"/>
      <c r="Q3755" s="262">
        <v>4.59</v>
      </c>
      <c r="R3755" s="332"/>
      <c r="S3755" s="332">
        <v>3.58</v>
      </c>
      <c r="T3755" s="263">
        <v>1.0286</v>
      </c>
      <c r="U3755" s="265">
        <f t="shared" si="72"/>
        <v>3.8835016206200001</v>
      </c>
    </row>
    <row r="3756" spans="1:21" x14ac:dyDescent="0.2">
      <c r="A3756" s="257">
        <v>40634</v>
      </c>
      <c r="B3756" s="292">
        <f t="shared" si="73"/>
        <v>40635</v>
      </c>
      <c r="C3756" s="161">
        <v>4.32</v>
      </c>
      <c r="D3756" s="161"/>
      <c r="E3756" s="161">
        <v>3.92</v>
      </c>
      <c r="F3756" s="161"/>
      <c r="G3756" s="161">
        <f t="shared" si="71"/>
        <v>3.94463132448</v>
      </c>
      <c r="H3756" s="161"/>
      <c r="I3756" s="161">
        <v>4.2300000000000004</v>
      </c>
      <c r="J3756" s="162"/>
      <c r="K3756" s="161"/>
      <c r="L3756" s="161"/>
      <c r="M3756" s="161">
        <v>3.93</v>
      </c>
      <c r="N3756" s="161"/>
      <c r="O3756" s="161">
        <v>4.0999999999999996</v>
      </c>
      <c r="P3756" s="161"/>
      <c r="Q3756" s="161">
        <v>4.53</v>
      </c>
      <c r="R3756" s="161"/>
      <c r="S3756" s="161">
        <v>3.63</v>
      </c>
      <c r="T3756" s="35">
        <v>1.0304</v>
      </c>
      <c r="U3756" s="22">
        <f t="shared" si="72"/>
        <v>3.94463132448</v>
      </c>
    </row>
    <row r="3757" spans="1:21" x14ac:dyDescent="0.2">
      <c r="A3757" s="257">
        <v>40635</v>
      </c>
      <c r="B3757" s="292">
        <f t="shared" si="73"/>
        <v>40636</v>
      </c>
      <c r="C3757" s="161">
        <v>4.32</v>
      </c>
      <c r="D3757" s="161"/>
      <c r="E3757" s="161">
        <v>3.92</v>
      </c>
      <c r="F3757" s="161"/>
      <c r="G3757" s="161">
        <f t="shared" si="71"/>
        <v>3.94463132448</v>
      </c>
      <c r="H3757" s="161"/>
      <c r="I3757" s="161">
        <v>4.2300000000000004</v>
      </c>
      <c r="J3757" s="162"/>
      <c r="K3757" s="161"/>
      <c r="L3757" s="161"/>
      <c r="M3757" s="161">
        <v>3.93</v>
      </c>
      <c r="N3757" s="161"/>
      <c r="O3757" s="161">
        <v>4.0999999999999996</v>
      </c>
      <c r="P3757" s="161"/>
      <c r="Q3757" s="161">
        <v>4.53</v>
      </c>
      <c r="R3757" s="161"/>
      <c r="S3757" s="161">
        <v>3.63</v>
      </c>
      <c r="T3757" s="35">
        <v>1.0304</v>
      </c>
      <c r="U3757" s="22">
        <f t="shared" si="72"/>
        <v>3.94463132448</v>
      </c>
    </row>
    <row r="3758" spans="1:21" x14ac:dyDescent="0.2">
      <c r="A3758" s="257">
        <v>40636</v>
      </c>
      <c r="B3758" s="292">
        <f t="shared" si="73"/>
        <v>40637</v>
      </c>
      <c r="C3758" s="161">
        <v>4.32</v>
      </c>
      <c r="D3758" s="161"/>
      <c r="E3758" s="161">
        <v>3.92</v>
      </c>
      <c r="F3758" s="161"/>
      <c r="G3758" s="161">
        <f t="shared" si="71"/>
        <v>3.94463132448</v>
      </c>
      <c r="H3758" s="161"/>
      <c r="I3758" s="161">
        <v>4.2300000000000004</v>
      </c>
      <c r="J3758" s="162"/>
      <c r="K3758" s="161"/>
      <c r="L3758" s="161"/>
      <c r="M3758" s="161">
        <v>3.93</v>
      </c>
      <c r="N3758" s="161"/>
      <c r="O3758" s="161">
        <v>4.0999999999999996</v>
      </c>
      <c r="P3758" s="161"/>
      <c r="Q3758" s="161">
        <v>4.53</v>
      </c>
      <c r="R3758" s="161"/>
      <c r="S3758" s="161">
        <v>3.63</v>
      </c>
      <c r="T3758" s="35">
        <v>1.0304</v>
      </c>
      <c r="U3758" s="22">
        <f t="shared" si="72"/>
        <v>3.94463132448</v>
      </c>
    </row>
    <row r="3759" spans="1:21" x14ac:dyDescent="0.2">
      <c r="A3759" s="257">
        <v>40637</v>
      </c>
      <c r="B3759" s="292">
        <f t="shared" si="73"/>
        <v>40638</v>
      </c>
      <c r="C3759" s="161"/>
      <c r="D3759" s="161"/>
      <c r="E3759" s="161"/>
      <c r="F3759" s="161"/>
      <c r="G3759" s="161"/>
      <c r="H3759" s="161"/>
      <c r="I3759" s="161"/>
      <c r="J3759" s="162"/>
      <c r="K3759" s="161"/>
      <c r="L3759" s="161"/>
      <c r="M3759" s="161"/>
      <c r="N3759" s="161"/>
      <c r="O3759" s="161"/>
      <c r="P3759" s="161"/>
      <c r="Q3759" s="161"/>
      <c r="R3759" s="161"/>
      <c r="S3759" s="161"/>
    </row>
    <row r="3760" spans="1:21" x14ac:dyDescent="0.2">
      <c r="A3760" s="257">
        <v>40638</v>
      </c>
      <c r="B3760" s="292">
        <f t="shared" si="73"/>
        <v>40639</v>
      </c>
      <c r="C3760" s="161"/>
      <c r="D3760" s="161"/>
      <c r="E3760" s="161"/>
      <c r="F3760" s="161"/>
      <c r="G3760" s="161"/>
      <c r="H3760" s="161"/>
      <c r="I3760" s="161"/>
      <c r="J3760" s="162"/>
      <c r="K3760" s="161"/>
      <c r="L3760" s="161"/>
      <c r="M3760" s="161"/>
      <c r="N3760" s="161"/>
      <c r="O3760" s="161"/>
      <c r="P3760" s="161"/>
      <c r="Q3760" s="161"/>
      <c r="R3760" s="161"/>
      <c r="S3760" s="161"/>
    </row>
    <row r="3761" spans="1:21" x14ac:dyDescent="0.2">
      <c r="A3761" s="257">
        <v>40639</v>
      </c>
      <c r="B3761" s="292">
        <f t="shared" si="73"/>
        <v>40640</v>
      </c>
      <c r="C3761" s="161"/>
      <c r="D3761" s="161"/>
      <c r="E3761" s="161"/>
      <c r="F3761" s="161"/>
      <c r="G3761" s="161"/>
      <c r="H3761" s="161"/>
      <c r="I3761" s="161"/>
      <c r="J3761" s="162"/>
      <c r="K3761" s="161"/>
      <c r="L3761" s="161"/>
      <c r="M3761" s="161"/>
      <c r="N3761" s="161"/>
      <c r="O3761" s="161"/>
      <c r="P3761" s="161"/>
      <c r="Q3761" s="161"/>
      <c r="R3761" s="161"/>
      <c r="S3761" s="161"/>
    </row>
    <row r="3762" spans="1:21" x14ac:dyDescent="0.2">
      <c r="A3762" s="257">
        <v>40640</v>
      </c>
      <c r="B3762" s="292">
        <f t="shared" si="73"/>
        <v>40641</v>
      </c>
    </row>
    <row r="3763" spans="1:21" x14ac:dyDescent="0.2">
      <c r="A3763" s="257">
        <v>40641</v>
      </c>
      <c r="B3763" s="292">
        <f t="shared" si="73"/>
        <v>40642</v>
      </c>
    </row>
    <row r="3764" spans="1:21" x14ac:dyDescent="0.2">
      <c r="A3764" s="257">
        <v>40642</v>
      </c>
      <c r="B3764" s="292">
        <f t="shared" si="73"/>
        <v>40643</v>
      </c>
    </row>
    <row r="3765" spans="1:21" x14ac:dyDescent="0.2">
      <c r="A3765" s="257">
        <v>40643</v>
      </c>
      <c r="B3765" s="292">
        <f t="shared" si="73"/>
        <v>40644</v>
      </c>
    </row>
    <row r="3766" spans="1:21" x14ac:dyDescent="0.2">
      <c r="A3766" s="257">
        <v>40644</v>
      </c>
      <c r="B3766" s="292">
        <f t="shared" si="73"/>
        <v>40645</v>
      </c>
    </row>
    <row r="3767" spans="1:21" x14ac:dyDescent="0.2">
      <c r="A3767" s="257">
        <v>40645</v>
      </c>
      <c r="B3767" s="292">
        <f t="shared" si="73"/>
        <v>40646</v>
      </c>
    </row>
    <row r="3768" spans="1:21" x14ac:dyDescent="0.2">
      <c r="A3768" s="257">
        <v>40646</v>
      </c>
      <c r="B3768" s="292">
        <f t="shared" si="73"/>
        <v>40647</v>
      </c>
      <c r="S3768" s="18">
        <v>3.44</v>
      </c>
      <c r="T3768" s="18">
        <v>1.0423</v>
      </c>
      <c r="U3768" s="22">
        <f>S3768*T3768*1.054615</f>
        <v>3.7813347378800004</v>
      </c>
    </row>
    <row r="3769" spans="1:21" x14ac:dyDescent="0.2">
      <c r="A3769" s="257">
        <v>40647</v>
      </c>
      <c r="B3769" s="292">
        <f t="shared" si="73"/>
        <v>40648</v>
      </c>
      <c r="C3769" s="18">
        <v>4.12</v>
      </c>
      <c r="E3769" s="161">
        <v>3.8</v>
      </c>
      <c r="F3769" s="161"/>
      <c r="G3769" s="161">
        <f t="shared" ref="G3769:G3788" si="74">U3769</f>
        <v>3.7715394737600008</v>
      </c>
      <c r="H3769" s="161"/>
      <c r="I3769" s="161">
        <v>4.08</v>
      </c>
      <c r="J3769" s="162"/>
      <c r="K3769" s="161"/>
      <c r="L3769" s="161"/>
      <c r="M3769" s="161">
        <v>3.88</v>
      </c>
      <c r="N3769" s="161"/>
      <c r="O3769" s="161">
        <v>3.93</v>
      </c>
      <c r="P3769" s="161"/>
      <c r="Q3769" s="161">
        <v>4.28</v>
      </c>
      <c r="R3769" s="161"/>
      <c r="S3769" s="161">
        <v>3.44</v>
      </c>
      <c r="T3769" s="18">
        <v>1.0396000000000001</v>
      </c>
      <c r="U3769" s="22">
        <f t="shared" ref="U3769:U3788" si="75">S3769*T3769*1.054615</f>
        <v>3.7715394737600008</v>
      </c>
    </row>
    <row r="3770" spans="1:21" x14ac:dyDescent="0.2">
      <c r="A3770" s="257">
        <v>40648</v>
      </c>
      <c r="B3770" s="292">
        <f t="shared" si="73"/>
        <v>40649</v>
      </c>
      <c r="C3770" s="18">
        <v>4.21</v>
      </c>
      <c r="E3770" s="161">
        <v>3.79</v>
      </c>
      <c r="F3770" s="161"/>
      <c r="G3770" s="161">
        <f t="shared" si="74"/>
        <v>3.8577647961599997</v>
      </c>
      <c r="H3770" s="161"/>
      <c r="I3770" s="161">
        <v>4.17</v>
      </c>
      <c r="J3770" s="162"/>
      <c r="K3770" s="161"/>
      <c r="L3770" s="161"/>
      <c r="M3770" s="161">
        <v>3.92</v>
      </c>
      <c r="N3770" s="161"/>
      <c r="O3770" s="161">
        <v>3.96</v>
      </c>
      <c r="P3770" s="161"/>
      <c r="Q3770" s="161">
        <v>4.3600000000000003</v>
      </c>
      <c r="R3770" s="161"/>
      <c r="S3770" s="161">
        <v>3.52</v>
      </c>
      <c r="T3770" s="18">
        <v>1.0391999999999999</v>
      </c>
      <c r="U3770" s="22">
        <f t="shared" si="75"/>
        <v>3.8577647961599997</v>
      </c>
    </row>
    <row r="3771" spans="1:21" x14ac:dyDescent="0.2">
      <c r="A3771" s="257">
        <v>40649</v>
      </c>
      <c r="B3771" s="292">
        <f t="shared" si="73"/>
        <v>40650</v>
      </c>
      <c r="C3771" s="18">
        <v>4.21</v>
      </c>
      <c r="E3771" s="161">
        <v>3.79</v>
      </c>
      <c r="F3771" s="161"/>
      <c r="G3771" s="161">
        <f t="shared" si="74"/>
        <v>3.8577647961599997</v>
      </c>
      <c r="H3771" s="161"/>
      <c r="I3771" s="161">
        <v>4.17</v>
      </c>
      <c r="J3771" s="162"/>
      <c r="K3771" s="161"/>
      <c r="L3771" s="161"/>
      <c r="M3771" s="161">
        <v>3.92</v>
      </c>
      <c r="N3771" s="161"/>
      <c r="O3771" s="161">
        <v>3.96</v>
      </c>
      <c r="P3771" s="161"/>
      <c r="Q3771" s="161">
        <v>4.3600000000000003</v>
      </c>
      <c r="R3771" s="161"/>
      <c r="S3771" s="161">
        <v>3.52</v>
      </c>
      <c r="T3771" s="18">
        <v>1.0391999999999999</v>
      </c>
      <c r="U3771" s="22">
        <f t="shared" si="75"/>
        <v>3.8577647961599997</v>
      </c>
    </row>
    <row r="3772" spans="1:21" x14ac:dyDescent="0.2">
      <c r="A3772" s="257">
        <v>40650</v>
      </c>
      <c r="B3772" s="292">
        <f t="shared" si="73"/>
        <v>40651</v>
      </c>
      <c r="C3772" s="18">
        <v>4.21</v>
      </c>
      <c r="E3772" s="161">
        <v>3.79</v>
      </c>
      <c r="F3772" s="161"/>
      <c r="G3772" s="161">
        <f t="shared" si="74"/>
        <v>3.8577647961599997</v>
      </c>
      <c r="H3772" s="161"/>
      <c r="I3772" s="161">
        <v>4.17</v>
      </c>
      <c r="J3772" s="162"/>
      <c r="K3772" s="161"/>
      <c r="L3772" s="161"/>
      <c r="M3772" s="161">
        <v>3.92</v>
      </c>
      <c r="N3772" s="161"/>
      <c r="O3772" s="161">
        <v>3.96</v>
      </c>
      <c r="P3772" s="161"/>
      <c r="Q3772" s="161">
        <v>4.3600000000000003</v>
      </c>
      <c r="R3772" s="161"/>
      <c r="S3772" s="161">
        <v>3.52</v>
      </c>
      <c r="T3772" s="18">
        <v>1.0391999999999999</v>
      </c>
      <c r="U3772" s="22">
        <f t="shared" si="75"/>
        <v>3.8577647961599997</v>
      </c>
    </row>
    <row r="3773" spans="1:21" x14ac:dyDescent="0.2">
      <c r="A3773" s="257">
        <v>40651</v>
      </c>
      <c r="B3773" s="292">
        <f t="shared" si="73"/>
        <v>40652</v>
      </c>
      <c r="C3773" s="18">
        <v>4.2300000000000004</v>
      </c>
      <c r="E3773" s="161">
        <v>3.93</v>
      </c>
      <c r="F3773" s="161"/>
      <c r="G3773" s="161">
        <f t="shared" si="74"/>
        <v>3.8612418618149995</v>
      </c>
      <c r="H3773" s="161"/>
      <c r="I3773" s="161">
        <v>4.21</v>
      </c>
      <c r="J3773" s="162"/>
      <c r="K3773" s="161"/>
      <c r="L3773" s="161"/>
      <c r="M3773" s="161">
        <v>3.96</v>
      </c>
      <c r="N3773" s="161"/>
      <c r="O3773" s="161">
        <v>4.0999999999999996</v>
      </c>
      <c r="P3773" s="161"/>
      <c r="Q3773" s="161">
        <v>4.41</v>
      </c>
      <c r="R3773" s="161"/>
      <c r="S3773" s="161">
        <v>3.51</v>
      </c>
      <c r="T3773" s="18">
        <v>1.0430999999999999</v>
      </c>
      <c r="U3773" s="22">
        <f t="shared" si="75"/>
        <v>3.8612418618149995</v>
      </c>
    </row>
    <row r="3774" spans="1:21" x14ac:dyDescent="0.2">
      <c r="A3774" s="257">
        <v>40652</v>
      </c>
      <c r="B3774" s="292">
        <f t="shared" si="73"/>
        <v>40653</v>
      </c>
      <c r="C3774" s="18">
        <v>4.1900000000000004</v>
      </c>
      <c r="E3774" s="161">
        <v>4</v>
      </c>
      <c r="F3774" s="161"/>
      <c r="G3774" s="161">
        <f t="shared" si="74"/>
        <v>3.8540525513600001</v>
      </c>
      <c r="H3774" s="161"/>
      <c r="I3774" s="161">
        <v>4.18</v>
      </c>
      <c r="J3774" s="162"/>
      <c r="K3774" s="161"/>
      <c r="L3774" s="161"/>
      <c r="M3774" s="161">
        <v>4.0199999999999996</v>
      </c>
      <c r="N3774" s="161"/>
      <c r="O3774" s="161">
        <v>4.0999999999999996</v>
      </c>
      <c r="P3774" s="161"/>
      <c r="Q3774" s="161">
        <v>4.38</v>
      </c>
      <c r="R3774" s="161"/>
      <c r="S3774" s="161">
        <v>3.52</v>
      </c>
      <c r="T3774" s="18">
        <v>1.0382</v>
      </c>
      <c r="U3774" s="22">
        <f t="shared" si="75"/>
        <v>3.8540525513600001</v>
      </c>
    </row>
    <row r="3775" spans="1:21" x14ac:dyDescent="0.2">
      <c r="A3775" s="257">
        <v>40653</v>
      </c>
      <c r="B3775" s="292">
        <f t="shared" si="73"/>
        <v>40654</v>
      </c>
      <c r="C3775" s="18">
        <v>4.33</v>
      </c>
      <c r="E3775" s="161">
        <v>4.09</v>
      </c>
      <c r="F3775" s="161"/>
      <c r="G3775" s="161">
        <f t="shared" si="74"/>
        <v>3.8724471461900003</v>
      </c>
      <c r="H3775" s="161"/>
      <c r="I3775" s="161">
        <v>4.34</v>
      </c>
      <c r="J3775" s="162"/>
      <c r="K3775" s="161"/>
      <c r="L3775" s="161"/>
      <c r="M3775" s="161">
        <v>4.13</v>
      </c>
      <c r="N3775" s="161"/>
      <c r="O3775" s="161">
        <v>4.22</v>
      </c>
      <c r="P3775" s="161"/>
      <c r="Q3775" s="161">
        <v>4.5199999999999996</v>
      </c>
      <c r="R3775" s="161"/>
      <c r="S3775" s="161">
        <v>3.53</v>
      </c>
      <c r="T3775" s="18">
        <v>1.0402</v>
      </c>
      <c r="U3775" s="22">
        <f t="shared" si="75"/>
        <v>3.8724471461900003</v>
      </c>
    </row>
    <row r="3776" spans="1:21" x14ac:dyDescent="0.2">
      <c r="A3776" s="257">
        <v>40654</v>
      </c>
      <c r="B3776" s="292">
        <f t="shared" si="73"/>
        <v>40655</v>
      </c>
      <c r="C3776" s="18">
        <v>4.33</v>
      </c>
      <c r="E3776" s="161">
        <v>3.97</v>
      </c>
      <c r="F3776" s="161"/>
      <c r="G3776" s="161">
        <f t="shared" si="74"/>
        <v>3.9262103642750001</v>
      </c>
      <c r="H3776" s="161"/>
      <c r="I3776" s="161">
        <v>4.29</v>
      </c>
      <c r="J3776" s="162"/>
      <c r="K3776" s="161"/>
      <c r="L3776" s="161"/>
      <c r="M3776" s="161">
        <v>4.0199999999999996</v>
      </c>
      <c r="N3776" s="161"/>
      <c r="O3776" s="161">
        <v>4.08</v>
      </c>
      <c r="P3776" s="161"/>
      <c r="Q3776" s="161">
        <v>4.45</v>
      </c>
      <c r="R3776" s="161"/>
      <c r="S3776" s="161">
        <v>3.55</v>
      </c>
      <c r="T3776" s="18">
        <v>1.0487</v>
      </c>
      <c r="U3776" s="22">
        <f t="shared" si="75"/>
        <v>3.9262103642750001</v>
      </c>
    </row>
    <row r="3777" spans="1:21" x14ac:dyDescent="0.2">
      <c r="A3777" s="257">
        <v>40655</v>
      </c>
      <c r="B3777" s="292">
        <f t="shared" si="73"/>
        <v>40656</v>
      </c>
      <c r="C3777" s="18">
        <v>4.33</v>
      </c>
      <c r="E3777" s="161">
        <v>3.97</v>
      </c>
      <c r="F3777" s="161"/>
      <c r="G3777" s="161">
        <f t="shared" si="74"/>
        <v>3.9262103642750001</v>
      </c>
      <c r="H3777" s="161"/>
      <c r="I3777" s="161">
        <v>4.29</v>
      </c>
      <c r="J3777" s="162"/>
      <c r="K3777" s="161"/>
      <c r="L3777" s="161"/>
      <c r="M3777" s="161">
        <v>4.0199999999999996</v>
      </c>
      <c r="N3777" s="161"/>
      <c r="O3777" s="161">
        <v>4.08</v>
      </c>
      <c r="P3777" s="161"/>
      <c r="Q3777" s="161">
        <v>4.45</v>
      </c>
      <c r="R3777" s="161"/>
      <c r="S3777" s="161">
        <v>3.55</v>
      </c>
      <c r="T3777" s="18">
        <v>1.0487</v>
      </c>
      <c r="U3777" s="22">
        <f t="shared" si="75"/>
        <v>3.9262103642750001</v>
      </c>
    </row>
    <row r="3778" spans="1:21" x14ac:dyDescent="0.2">
      <c r="A3778" s="257">
        <v>40656</v>
      </c>
      <c r="B3778" s="292">
        <f t="shared" si="73"/>
        <v>40657</v>
      </c>
      <c r="C3778" s="18">
        <v>4.33</v>
      </c>
      <c r="E3778" s="161">
        <v>3.97</v>
      </c>
      <c r="F3778" s="161"/>
      <c r="G3778" s="161">
        <f t="shared" si="74"/>
        <v>3.9262103642750001</v>
      </c>
      <c r="H3778" s="161"/>
      <c r="I3778" s="161">
        <v>4.29</v>
      </c>
      <c r="J3778" s="162"/>
      <c r="K3778" s="161"/>
      <c r="L3778" s="161"/>
      <c r="M3778" s="161">
        <v>4.0199999999999996</v>
      </c>
      <c r="N3778" s="161"/>
      <c r="O3778" s="161">
        <v>4.08</v>
      </c>
      <c r="P3778" s="161"/>
      <c r="Q3778" s="161">
        <v>4.45</v>
      </c>
      <c r="R3778" s="161"/>
      <c r="S3778" s="161">
        <v>3.55</v>
      </c>
      <c r="T3778" s="18">
        <v>1.0487</v>
      </c>
      <c r="U3778" s="22">
        <f t="shared" si="75"/>
        <v>3.9262103642750001</v>
      </c>
    </row>
    <row r="3779" spans="1:21" x14ac:dyDescent="0.2">
      <c r="A3779" s="257">
        <v>40657</v>
      </c>
      <c r="B3779" s="292">
        <f t="shared" si="73"/>
        <v>40658</v>
      </c>
      <c r="C3779" s="18">
        <v>4.33</v>
      </c>
      <c r="E3779" s="161">
        <v>3.97</v>
      </c>
      <c r="F3779" s="161"/>
      <c r="G3779" s="161">
        <f t="shared" si="74"/>
        <v>3.9262103642750001</v>
      </c>
      <c r="H3779" s="161"/>
      <c r="I3779" s="161">
        <v>4.29</v>
      </c>
      <c r="J3779" s="162"/>
      <c r="K3779" s="161"/>
      <c r="L3779" s="161"/>
      <c r="M3779" s="161">
        <v>4.0199999999999996</v>
      </c>
      <c r="N3779" s="161"/>
      <c r="O3779" s="161">
        <v>4.08</v>
      </c>
      <c r="P3779" s="161"/>
      <c r="Q3779" s="161">
        <v>4.45</v>
      </c>
      <c r="R3779" s="161"/>
      <c r="S3779" s="161">
        <v>3.55</v>
      </c>
      <c r="T3779" s="18">
        <v>1.0487</v>
      </c>
      <c r="U3779" s="22">
        <f t="shared" si="75"/>
        <v>3.9262103642750001</v>
      </c>
    </row>
    <row r="3780" spans="1:21" x14ac:dyDescent="0.2">
      <c r="A3780" s="257">
        <v>40658</v>
      </c>
      <c r="B3780" s="292">
        <f t="shared" si="73"/>
        <v>40659</v>
      </c>
      <c r="C3780" s="18">
        <v>4.37</v>
      </c>
      <c r="E3780" s="161">
        <v>4.09</v>
      </c>
      <c r="F3780" s="161"/>
      <c r="G3780" s="161">
        <f t="shared" si="74"/>
        <v>3.9468238690650002</v>
      </c>
      <c r="H3780" s="161"/>
      <c r="I3780" s="161">
        <v>4.29</v>
      </c>
      <c r="J3780" s="162"/>
      <c r="K3780" s="161"/>
      <c r="L3780" s="161"/>
      <c r="M3780" s="161">
        <v>4.0999999999999996</v>
      </c>
      <c r="N3780" s="161"/>
      <c r="O3780" s="161">
        <v>4.1900000000000004</v>
      </c>
      <c r="P3780" s="161"/>
      <c r="Q3780" s="161">
        <v>4.4400000000000004</v>
      </c>
      <c r="R3780" s="161"/>
      <c r="S3780" s="161">
        <v>3.57</v>
      </c>
      <c r="T3780" s="18">
        <v>1.0483</v>
      </c>
      <c r="U3780" s="22">
        <f t="shared" si="75"/>
        <v>3.9468238690650002</v>
      </c>
    </row>
    <row r="3781" spans="1:21" x14ac:dyDescent="0.2">
      <c r="A3781" s="257">
        <v>40659</v>
      </c>
      <c r="B3781" s="292">
        <f t="shared" si="73"/>
        <v>40660</v>
      </c>
      <c r="C3781" s="18">
        <v>4.32</v>
      </c>
      <c r="E3781" s="161">
        <v>4.09</v>
      </c>
      <c r="F3781" s="161"/>
      <c r="G3781" s="161">
        <f t="shared" si="74"/>
        <v>3.9845463930000009</v>
      </c>
      <c r="H3781" s="161"/>
      <c r="I3781" s="161">
        <v>4.26</v>
      </c>
      <c r="J3781" s="162"/>
      <c r="K3781" s="161"/>
      <c r="L3781" s="161"/>
      <c r="M3781" s="161">
        <v>4.08</v>
      </c>
      <c r="N3781" s="161"/>
      <c r="O3781" s="161">
        <v>4.2</v>
      </c>
      <c r="P3781" s="161"/>
      <c r="Q3781" s="161">
        <v>4.43</v>
      </c>
      <c r="R3781" s="161"/>
      <c r="S3781" s="161">
        <v>3.6</v>
      </c>
      <c r="T3781" s="18">
        <v>1.0495000000000001</v>
      </c>
      <c r="U3781" s="22">
        <f t="shared" si="75"/>
        <v>3.9845463930000009</v>
      </c>
    </row>
    <row r="3782" spans="1:21" x14ac:dyDescent="0.2">
      <c r="A3782" s="257">
        <v>40660</v>
      </c>
      <c r="B3782" s="292">
        <f t="shared" si="73"/>
        <v>40661</v>
      </c>
      <c r="C3782" s="18">
        <v>4.3499999999999996</v>
      </c>
      <c r="E3782" s="161">
        <v>4.1399999999999997</v>
      </c>
      <c r="F3782" s="161"/>
      <c r="G3782" s="161">
        <f t="shared" si="74"/>
        <v>4.0604755091550002</v>
      </c>
      <c r="H3782" s="161"/>
      <c r="I3782" s="161">
        <v>4.32</v>
      </c>
      <c r="J3782" s="162"/>
      <c r="K3782" s="161"/>
      <c r="L3782" s="161"/>
      <c r="M3782" s="161">
        <v>4.0999999999999996</v>
      </c>
      <c r="N3782" s="161"/>
      <c r="O3782" s="161">
        <v>4.25</v>
      </c>
      <c r="P3782" s="161"/>
      <c r="Q3782" s="161">
        <v>4.49</v>
      </c>
      <c r="R3782" s="161"/>
      <c r="S3782" s="161">
        <v>3.67</v>
      </c>
      <c r="T3782" s="18">
        <v>1.0490999999999999</v>
      </c>
      <c r="U3782" s="22">
        <f t="shared" si="75"/>
        <v>4.0604755091550002</v>
      </c>
    </row>
    <row r="3783" spans="1:21" x14ac:dyDescent="0.2">
      <c r="A3783" s="257">
        <v>40661</v>
      </c>
      <c r="B3783" s="292">
        <f t="shared" si="73"/>
        <v>40662</v>
      </c>
      <c r="C3783" s="18">
        <v>4.38</v>
      </c>
      <c r="E3783" s="161">
        <v>4.1500000000000004</v>
      </c>
      <c r="F3783" s="161"/>
      <c r="G3783" s="161">
        <f t="shared" si="74"/>
        <v>4.1220724074600001</v>
      </c>
      <c r="H3783" s="161"/>
      <c r="I3783" s="161">
        <v>4.34</v>
      </c>
      <c r="J3783" s="162"/>
      <c r="K3783" s="161"/>
      <c r="L3783" s="161"/>
      <c r="M3783" s="161">
        <v>4.1100000000000003</v>
      </c>
      <c r="N3783" s="161"/>
      <c r="O3783" s="161">
        <v>4.25</v>
      </c>
      <c r="P3783" s="161"/>
      <c r="Q3783" s="161">
        <v>4.53</v>
      </c>
      <c r="R3783" s="161"/>
      <c r="S3783" s="161">
        <v>3.72</v>
      </c>
      <c r="T3783" s="18">
        <v>1.0507</v>
      </c>
      <c r="U3783" s="22">
        <f t="shared" si="75"/>
        <v>4.1220724074600001</v>
      </c>
    </row>
    <row r="3784" spans="1:21" x14ac:dyDescent="0.2">
      <c r="A3784" s="257">
        <v>40662</v>
      </c>
      <c r="B3784" s="292">
        <f t="shared" si="73"/>
        <v>40663</v>
      </c>
      <c r="C3784" s="18">
        <v>4.38</v>
      </c>
      <c r="E3784" s="161">
        <v>4.1500000000000004</v>
      </c>
      <c r="F3784" s="161"/>
      <c r="G3784" s="161">
        <f t="shared" si="74"/>
        <v>4.1220724074600001</v>
      </c>
      <c r="H3784" s="161"/>
      <c r="I3784" s="161">
        <v>4.34</v>
      </c>
      <c r="J3784" s="162"/>
      <c r="K3784" s="161"/>
      <c r="L3784" s="161"/>
      <c r="M3784" s="161">
        <v>4.1100000000000003</v>
      </c>
      <c r="N3784" s="161"/>
      <c r="O3784" s="161">
        <v>4.25</v>
      </c>
      <c r="P3784" s="161"/>
      <c r="Q3784" s="161">
        <v>4.53</v>
      </c>
      <c r="R3784" s="161"/>
      <c r="S3784" s="161">
        <v>3.72</v>
      </c>
      <c r="T3784" s="18">
        <v>1.0507</v>
      </c>
      <c r="U3784" s="22">
        <f t="shared" si="75"/>
        <v>4.1220724074600001</v>
      </c>
    </row>
    <row r="3785" spans="1:21" s="263" customFormat="1" x14ac:dyDescent="0.2">
      <c r="A3785" s="319">
        <v>40663</v>
      </c>
      <c r="B3785" s="294">
        <f t="shared" si="73"/>
        <v>40664</v>
      </c>
      <c r="C3785" s="223">
        <v>4.51</v>
      </c>
      <c r="E3785" s="214">
        <v>4.26</v>
      </c>
      <c r="F3785" s="332"/>
      <c r="G3785" s="214">
        <f t="shared" si="74"/>
        <v>4.26719164992</v>
      </c>
      <c r="H3785" s="332"/>
      <c r="I3785" s="214">
        <v>4.46</v>
      </c>
      <c r="J3785" s="365"/>
      <c r="K3785" s="214"/>
      <c r="L3785" s="332"/>
      <c r="M3785" s="214">
        <v>4.3</v>
      </c>
      <c r="N3785" s="332"/>
      <c r="O3785" s="214">
        <v>4.3499999999999996</v>
      </c>
      <c r="P3785" s="332"/>
      <c r="Q3785" s="214">
        <v>4.5999999999999996</v>
      </c>
      <c r="R3785" s="332"/>
      <c r="S3785" s="161">
        <v>3.84</v>
      </c>
      <c r="T3785" s="263">
        <v>1.0537000000000001</v>
      </c>
      <c r="U3785" s="265">
        <f t="shared" si="75"/>
        <v>4.26719164992</v>
      </c>
    </row>
    <row r="3786" spans="1:21" x14ac:dyDescent="0.2">
      <c r="A3786" s="257">
        <v>40664</v>
      </c>
      <c r="B3786" s="292">
        <f t="shared" si="73"/>
        <v>40665</v>
      </c>
      <c r="C3786" s="18">
        <v>4.51</v>
      </c>
      <c r="E3786" s="18">
        <v>4.26</v>
      </c>
      <c r="G3786" s="161">
        <f t="shared" si="74"/>
        <v>4.26719164992</v>
      </c>
      <c r="I3786" s="18">
        <v>4.46</v>
      </c>
      <c r="M3786" s="161">
        <v>4.3</v>
      </c>
      <c r="O3786" s="18">
        <v>4.3499999999999996</v>
      </c>
      <c r="Q3786" s="161">
        <v>4.5999999999999996</v>
      </c>
      <c r="S3786" s="18">
        <v>3.84</v>
      </c>
      <c r="T3786" s="18">
        <v>1.0537000000000001</v>
      </c>
      <c r="U3786" s="22">
        <f t="shared" si="75"/>
        <v>4.26719164992</v>
      </c>
    </row>
    <row r="3787" spans="1:21" x14ac:dyDescent="0.2">
      <c r="A3787" s="257">
        <v>40665</v>
      </c>
      <c r="B3787" s="292">
        <f t="shared" si="73"/>
        <v>40666</v>
      </c>
      <c r="C3787" s="161">
        <v>4.5999999999999996</v>
      </c>
      <c r="D3787" s="161"/>
      <c r="E3787" s="161">
        <v>4.4000000000000004</v>
      </c>
      <c r="F3787" s="161"/>
      <c r="G3787" s="161">
        <f t="shared" si="74"/>
        <v>4.3544315119499997</v>
      </c>
      <c r="H3787" s="161"/>
      <c r="I3787" s="161">
        <v>4.53</v>
      </c>
      <c r="J3787" s="162"/>
      <c r="K3787" s="161"/>
      <c r="L3787" s="161"/>
      <c r="M3787" s="161">
        <v>4.42</v>
      </c>
      <c r="N3787" s="161"/>
      <c r="O3787" s="161">
        <v>4.49</v>
      </c>
      <c r="P3787" s="161"/>
      <c r="Q3787" s="161">
        <v>4.7300000000000004</v>
      </c>
      <c r="R3787" s="161"/>
      <c r="S3787" s="161">
        <v>3.9</v>
      </c>
      <c r="T3787" s="18">
        <v>1.0587</v>
      </c>
      <c r="U3787" s="22">
        <f t="shared" si="75"/>
        <v>4.3544315119499997</v>
      </c>
    </row>
    <row r="3788" spans="1:21" x14ac:dyDescent="0.2">
      <c r="A3788" s="257">
        <v>40666</v>
      </c>
      <c r="B3788" s="292">
        <f t="shared" si="73"/>
        <v>40667</v>
      </c>
      <c r="C3788" s="161">
        <v>4.5999999999999996</v>
      </c>
      <c r="D3788" s="161"/>
      <c r="E3788" s="161">
        <v>4.41</v>
      </c>
      <c r="F3788" s="161"/>
      <c r="G3788" s="161">
        <f t="shared" si="74"/>
        <v>4.3491025423550003</v>
      </c>
      <c r="H3788" s="161"/>
      <c r="I3788" s="161">
        <v>4.58</v>
      </c>
      <c r="J3788" s="162"/>
      <c r="K3788" s="161"/>
      <c r="L3788" s="161"/>
      <c r="M3788" s="161">
        <v>4.42</v>
      </c>
      <c r="N3788" s="161"/>
      <c r="O3788" s="161">
        <v>4.51</v>
      </c>
      <c r="P3788" s="161"/>
      <c r="Q3788" s="161">
        <v>4.8</v>
      </c>
      <c r="R3788" s="161"/>
      <c r="S3788" s="161">
        <v>3.91</v>
      </c>
      <c r="T3788" s="18">
        <v>1.0547</v>
      </c>
      <c r="U3788" s="22">
        <f t="shared" si="75"/>
        <v>4.3491025423550003</v>
      </c>
    </row>
    <row r="3789" spans="1:21" x14ac:dyDescent="0.2">
      <c r="A3789" s="257">
        <v>40667</v>
      </c>
      <c r="B3789" s="292">
        <f t="shared" si="73"/>
        <v>40668</v>
      </c>
      <c r="C3789" s="161"/>
      <c r="D3789" s="161"/>
      <c r="E3789" s="161"/>
      <c r="F3789" s="161"/>
      <c r="G3789" s="161"/>
      <c r="H3789" s="161"/>
      <c r="I3789" s="161"/>
      <c r="J3789" s="162"/>
      <c r="K3789" s="161"/>
      <c r="L3789" s="161"/>
      <c r="M3789" s="161"/>
      <c r="N3789" s="161"/>
      <c r="O3789" s="161"/>
      <c r="P3789" s="161"/>
      <c r="Q3789" s="161"/>
      <c r="R3789" s="161"/>
      <c r="S3789" s="161"/>
    </row>
    <row r="3790" spans="1:21" x14ac:dyDescent="0.2">
      <c r="A3790" s="257">
        <v>40668</v>
      </c>
      <c r="B3790" s="292">
        <f t="shared" si="73"/>
        <v>40669</v>
      </c>
      <c r="C3790" s="161"/>
      <c r="D3790" s="161"/>
      <c r="E3790" s="161"/>
      <c r="F3790" s="161"/>
      <c r="G3790" s="161"/>
      <c r="H3790" s="161"/>
      <c r="I3790" s="161"/>
      <c r="J3790" s="162"/>
      <c r="K3790" s="161"/>
      <c r="L3790" s="161"/>
      <c r="M3790" s="161"/>
      <c r="N3790" s="161"/>
      <c r="O3790" s="161"/>
      <c r="P3790" s="161"/>
      <c r="Q3790" s="161"/>
      <c r="R3790" s="161"/>
      <c r="S3790" s="161"/>
    </row>
    <row r="3791" spans="1:21" x14ac:dyDescent="0.2">
      <c r="A3791" s="257">
        <v>40669</v>
      </c>
      <c r="B3791" s="292">
        <f t="shared" si="73"/>
        <v>40670</v>
      </c>
      <c r="C3791" s="161"/>
      <c r="D3791" s="161"/>
      <c r="E3791" s="161"/>
      <c r="F3791" s="161"/>
      <c r="G3791" s="161"/>
      <c r="H3791" s="161"/>
      <c r="I3791" s="161"/>
      <c r="J3791" s="162"/>
      <c r="K3791" s="161"/>
      <c r="L3791" s="161"/>
      <c r="M3791" s="161"/>
      <c r="N3791" s="161"/>
      <c r="O3791" s="161"/>
      <c r="P3791" s="161"/>
      <c r="Q3791" s="161"/>
      <c r="R3791" s="161"/>
      <c r="S3791" s="161"/>
    </row>
    <row r="3792" spans="1:21" x14ac:dyDescent="0.2">
      <c r="A3792" s="257">
        <v>40670</v>
      </c>
      <c r="B3792" s="292">
        <f t="shared" si="73"/>
        <v>40671</v>
      </c>
      <c r="C3792" s="161"/>
      <c r="D3792" s="161"/>
      <c r="E3792" s="161"/>
      <c r="F3792" s="161"/>
      <c r="G3792" s="161"/>
      <c r="H3792" s="161"/>
      <c r="I3792" s="161"/>
      <c r="J3792" s="162"/>
      <c r="K3792" s="161"/>
      <c r="L3792" s="161"/>
      <c r="M3792" s="161"/>
      <c r="N3792" s="161"/>
      <c r="O3792" s="161"/>
      <c r="P3792" s="161"/>
      <c r="Q3792" s="161"/>
      <c r="R3792" s="161"/>
      <c r="S3792" s="161"/>
    </row>
    <row r="3793" spans="1:21" x14ac:dyDescent="0.2">
      <c r="A3793" s="257">
        <v>40671</v>
      </c>
      <c r="B3793" s="292">
        <f t="shared" si="73"/>
        <v>40672</v>
      </c>
      <c r="C3793" s="161"/>
      <c r="D3793" s="161"/>
      <c r="E3793" s="161"/>
      <c r="F3793" s="161"/>
      <c r="G3793" s="161"/>
      <c r="H3793" s="161"/>
      <c r="I3793" s="161"/>
      <c r="J3793" s="162"/>
      <c r="K3793" s="161"/>
      <c r="L3793" s="161"/>
      <c r="M3793" s="161"/>
      <c r="N3793" s="161"/>
      <c r="O3793" s="161"/>
      <c r="P3793" s="161"/>
      <c r="Q3793" s="161"/>
      <c r="R3793" s="161"/>
      <c r="S3793" s="161"/>
    </row>
    <row r="3794" spans="1:21" x14ac:dyDescent="0.2">
      <c r="A3794" s="257">
        <v>40672</v>
      </c>
      <c r="B3794" s="292">
        <f t="shared" si="73"/>
        <v>40673</v>
      </c>
      <c r="C3794" s="161"/>
      <c r="D3794" s="161"/>
      <c r="E3794" s="161"/>
      <c r="F3794" s="161"/>
      <c r="G3794" s="161"/>
      <c r="H3794" s="161"/>
      <c r="I3794" s="161"/>
      <c r="J3794" s="162"/>
      <c r="K3794" s="161"/>
      <c r="L3794" s="161"/>
      <c r="M3794" s="161"/>
      <c r="N3794" s="161"/>
      <c r="O3794" s="161"/>
      <c r="P3794" s="161"/>
      <c r="Q3794" s="161"/>
      <c r="R3794" s="161"/>
      <c r="S3794" s="161"/>
    </row>
    <row r="3795" spans="1:21" x14ac:dyDescent="0.2">
      <c r="A3795" s="257">
        <v>40673</v>
      </c>
      <c r="B3795" s="292">
        <f t="shared" si="73"/>
        <v>40674</v>
      </c>
      <c r="C3795" s="161"/>
      <c r="D3795" s="161"/>
      <c r="E3795" s="161"/>
      <c r="F3795" s="161"/>
      <c r="G3795" s="161"/>
      <c r="H3795" s="161"/>
      <c r="I3795" s="161"/>
      <c r="J3795" s="162"/>
      <c r="K3795" s="161"/>
      <c r="L3795" s="161"/>
      <c r="M3795" s="161"/>
      <c r="N3795" s="161"/>
      <c r="O3795" s="161"/>
      <c r="P3795" s="161"/>
      <c r="Q3795" s="161"/>
      <c r="R3795" s="161"/>
      <c r="S3795" s="161"/>
    </row>
    <row r="3796" spans="1:21" x14ac:dyDescent="0.2">
      <c r="A3796" s="257">
        <v>40674</v>
      </c>
      <c r="B3796" s="292">
        <f t="shared" si="73"/>
        <v>40675</v>
      </c>
      <c r="C3796" s="161"/>
      <c r="D3796" s="161"/>
      <c r="E3796" s="161"/>
      <c r="F3796" s="161"/>
      <c r="G3796" s="161"/>
      <c r="H3796" s="161"/>
      <c r="I3796" s="161"/>
      <c r="J3796" s="162"/>
      <c r="K3796" s="161"/>
      <c r="L3796" s="161"/>
      <c r="M3796" s="161"/>
      <c r="N3796" s="161"/>
      <c r="O3796" s="161"/>
      <c r="P3796" s="161"/>
      <c r="Q3796" s="161"/>
      <c r="R3796" s="161"/>
      <c r="S3796" s="161"/>
    </row>
    <row r="3797" spans="1:21" x14ac:dyDescent="0.2">
      <c r="A3797" s="257">
        <v>40675</v>
      </c>
      <c r="B3797" s="292">
        <f t="shared" si="73"/>
        <v>40676</v>
      </c>
      <c r="C3797" s="161"/>
      <c r="D3797" s="161"/>
      <c r="E3797" s="161"/>
      <c r="F3797" s="161"/>
      <c r="G3797" s="161"/>
      <c r="H3797" s="161"/>
      <c r="I3797" s="161"/>
      <c r="J3797" s="162"/>
      <c r="K3797" s="161"/>
      <c r="L3797" s="161"/>
      <c r="M3797" s="161"/>
      <c r="N3797" s="161"/>
      <c r="O3797" s="161"/>
      <c r="P3797" s="161"/>
      <c r="Q3797" s="161"/>
      <c r="R3797" s="161"/>
      <c r="S3797" s="161"/>
    </row>
    <row r="3798" spans="1:21" x14ac:dyDescent="0.2">
      <c r="A3798" s="257">
        <v>40676</v>
      </c>
      <c r="B3798" s="292">
        <f t="shared" si="73"/>
        <v>40677</v>
      </c>
      <c r="C3798" s="161"/>
      <c r="D3798" s="161"/>
      <c r="E3798" s="161"/>
      <c r="F3798" s="161"/>
      <c r="G3798" s="161"/>
      <c r="H3798" s="161"/>
      <c r="I3798" s="161"/>
      <c r="J3798" s="162"/>
      <c r="K3798" s="161"/>
      <c r="L3798" s="161"/>
      <c r="M3798" s="161"/>
      <c r="N3798" s="161"/>
      <c r="O3798" s="161"/>
      <c r="P3798" s="161"/>
      <c r="Q3798" s="161"/>
      <c r="R3798" s="161"/>
      <c r="S3798" s="161"/>
    </row>
    <row r="3799" spans="1:21" x14ac:dyDescent="0.2">
      <c r="A3799" s="257">
        <v>40677</v>
      </c>
      <c r="B3799" s="292">
        <f t="shared" si="73"/>
        <v>40678</v>
      </c>
      <c r="C3799" s="161"/>
      <c r="D3799" s="161"/>
      <c r="E3799" s="161"/>
      <c r="F3799" s="161"/>
      <c r="G3799" s="161"/>
      <c r="H3799" s="161"/>
      <c r="I3799" s="161"/>
      <c r="J3799" s="162"/>
      <c r="K3799" s="161"/>
      <c r="L3799" s="161"/>
      <c r="M3799" s="161"/>
      <c r="N3799" s="161"/>
      <c r="O3799" s="161"/>
      <c r="P3799" s="161"/>
      <c r="Q3799" s="161"/>
      <c r="R3799" s="161"/>
      <c r="S3799" s="161"/>
    </row>
    <row r="3800" spans="1:21" x14ac:dyDescent="0.2">
      <c r="A3800" s="257">
        <v>40678</v>
      </c>
      <c r="B3800" s="292">
        <f t="shared" si="73"/>
        <v>40679</v>
      </c>
      <c r="C3800" s="161"/>
      <c r="D3800" s="161"/>
      <c r="E3800" s="161"/>
      <c r="F3800" s="161"/>
      <c r="G3800" s="161"/>
      <c r="H3800" s="161"/>
      <c r="I3800" s="161"/>
      <c r="J3800" s="162"/>
      <c r="K3800" s="161"/>
      <c r="L3800" s="161"/>
      <c r="M3800" s="161"/>
      <c r="N3800" s="161"/>
      <c r="O3800" s="161"/>
      <c r="P3800" s="161"/>
      <c r="Q3800" s="161"/>
      <c r="R3800" s="161"/>
      <c r="S3800" s="161"/>
    </row>
    <row r="3801" spans="1:21" x14ac:dyDescent="0.2">
      <c r="A3801" s="257">
        <v>40679</v>
      </c>
      <c r="B3801" s="292">
        <f t="shared" si="73"/>
        <v>40680</v>
      </c>
    </row>
    <row r="3802" spans="1:21" x14ac:dyDescent="0.2">
      <c r="A3802" s="257">
        <v>40680</v>
      </c>
      <c r="B3802" s="292">
        <f t="shared" si="73"/>
        <v>40681</v>
      </c>
    </row>
    <row r="3803" spans="1:21" x14ac:dyDescent="0.2">
      <c r="A3803" s="257">
        <v>40681</v>
      </c>
      <c r="B3803" s="292">
        <f t="shared" si="73"/>
        <v>40682</v>
      </c>
    </row>
    <row r="3804" spans="1:21" x14ac:dyDescent="0.2">
      <c r="A3804" s="257">
        <v>40682</v>
      </c>
      <c r="B3804" s="292">
        <f t="shared" si="73"/>
        <v>40683</v>
      </c>
      <c r="C3804" s="161">
        <v>4.0999999999999996</v>
      </c>
      <c r="E3804" s="161">
        <v>3.94</v>
      </c>
      <c r="F3804" s="161"/>
      <c r="G3804" s="161">
        <f t="shared" ref="G3804:G3822" si="76">U3804</f>
        <v>3.8408572084800001</v>
      </c>
      <c r="H3804" s="161"/>
      <c r="I3804" s="161">
        <v>4.05</v>
      </c>
      <c r="J3804" s="162"/>
      <c r="K3804" s="161"/>
      <c r="L3804" s="161"/>
      <c r="M3804" s="161">
        <v>3.92</v>
      </c>
      <c r="N3804" s="161"/>
      <c r="O3804" s="161">
        <v>3.97</v>
      </c>
      <c r="P3804" s="161"/>
      <c r="Q3804" s="161">
        <v>4.2699999999999996</v>
      </c>
      <c r="R3804" s="161"/>
      <c r="S3804" s="161">
        <v>3.54</v>
      </c>
      <c r="T3804" s="18">
        <v>1.0287999999999999</v>
      </c>
      <c r="U3804" s="22">
        <f t="shared" ref="U3804:U3822" si="77">S3804*T3804*1.054615</f>
        <v>3.8408572084800001</v>
      </c>
    </row>
    <row r="3805" spans="1:21" x14ac:dyDescent="0.2">
      <c r="A3805" s="257">
        <v>40683</v>
      </c>
      <c r="B3805" s="292">
        <f t="shared" si="73"/>
        <v>40684</v>
      </c>
      <c r="C3805" s="18">
        <v>4.05</v>
      </c>
      <c r="E3805" s="161">
        <v>3.78</v>
      </c>
      <c r="F3805" s="161"/>
      <c r="G3805" s="161">
        <f t="shared" si="76"/>
        <v>3.8114840714999998</v>
      </c>
      <c r="H3805" s="161"/>
      <c r="I3805" s="161">
        <v>3.98</v>
      </c>
      <c r="J3805" s="162"/>
      <c r="K3805" s="161"/>
      <c r="L3805" s="161"/>
      <c r="M3805" s="161">
        <v>3.8</v>
      </c>
      <c r="N3805" s="161"/>
      <c r="O3805" s="161">
        <v>3.88</v>
      </c>
      <c r="P3805" s="161"/>
      <c r="Q3805" s="161">
        <v>4.1900000000000004</v>
      </c>
      <c r="R3805" s="161"/>
      <c r="S3805" s="161">
        <v>3.5</v>
      </c>
      <c r="T3805" s="35">
        <v>1.0326</v>
      </c>
      <c r="U3805" s="22">
        <f t="shared" si="77"/>
        <v>3.8114840714999998</v>
      </c>
    </row>
    <row r="3806" spans="1:21" x14ac:dyDescent="0.2">
      <c r="A3806" s="257">
        <v>40684</v>
      </c>
      <c r="B3806" s="292">
        <f t="shared" si="73"/>
        <v>40685</v>
      </c>
      <c r="C3806" s="18">
        <v>4.05</v>
      </c>
      <c r="E3806" s="161">
        <v>3.78</v>
      </c>
      <c r="F3806" s="161"/>
      <c r="G3806" s="161">
        <f t="shared" si="76"/>
        <v>3.8114840714999998</v>
      </c>
      <c r="H3806" s="161"/>
      <c r="I3806" s="161">
        <v>3.98</v>
      </c>
      <c r="J3806" s="162"/>
      <c r="K3806" s="161"/>
      <c r="L3806" s="161"/>
      <c r="M3806" s="161">
        <v>3.8</v>
      </c>
      <c r="N3806" s="161"/>
      <c r="O3806" s="161">
        <v>3.88</v>
      </c>
      <c r="P3806" s="161"/>
      <c r="Q3806" s="161">
        <v>4.1900000000000004</v>
      </c>
      <c r="R3806" s="161"/>
      <c r="S3806" s="161">
        <v>3.5</v>
      </c>
      <c r="T3806" s="35">
        <v>1.0326</v>
      </c>
      <c r="U3806" s="22">
        <f t="shared" si="77"/>
        <v>3.8114840714999998</v>
      </c>
    </row>
    <row r="3807" spans="1:21" x14ac:dyDescent="0.2">
      <c r="A3807" s="257">
        <v>40685</v>
      </c>
      <c r="B3807" s="292">
        <f t="shared" ref="B3807:B3870" si="78">A3807+1</f>
        <v>40686</v>
      </c>
      <c r="C3807" s="18">
        <v>4.05</v>
      </c>
      <c r="E3807" s="161">
        <v>3.78</v>
      </c>
      <c r="F3807" s="161"/>
      <c r="G3807" s="161">
        <f t="shared" si="76"/>
        <v>3.8114840714999998</v>
      </c>
      <c r="H3807" s="161"/>
      <c r="I3807" s="161">
        <v>3.98</v>
      </c>
      <c r="J3807" s="162"/>
      <c r="K3807" s="161"/>
      <c r="L3807" s="161"/>
      <c r="M3807" s="161">
        <v>3.8</v>
      </c>
      <c r="N3807" s="161"/>
      <c r="O3807" s="161">
        <v>3.88</v>
      </c>
      <c r="P3807" s="161"/>
      <c r="Q3807" s="161">
        <v>4.1900000000000004</v>
      </c>
      <c r="R3807" s="161"/>
      <c r="S3807" s="161">
        <v>3.5</v>
      </c>
      <c r="T3807" s="35">
        <v>1.0326</v>
      </c>
      <c r="U3807" s="22">
        <f t="shared" si="77"/>
        <v>3.8114840714999998</v>
      </c>
    </row>
    <row r="3808" spans="1:21" x14ac:dyDescent="0.2">
      <c r="A3808" s="257">
        <v>40686</v>
      </c>
      <c r="B3808" s="292">
        <f t="shared" si="78"/>
        <v>40687</v>
      </c>
      <c r="C3808" s="18">
        <v>4.2699999999999996</v>
      </c>
      <c r="E3808" s="161">
        <v>4</v>
      </c>
      <c r="F3808" s="161"/>
      <c r="G3808" s="161">
        <f t="shared" si="76"/>
        <v>4.0407109694400001</v>
      </c>
      <c r="H3808" s="161"/>
      <c r="I3808" s="161">
        <v>4.2300000000000004</v>
      </c>
      <c r="J3808" s="162"/>
      <c r="K3808" s="161"/>
      <c r="L3808" s="161"/>
      <c r="M3808" s="161">
        <v>4.05</v>
      </c>
      <c r="N3808" s="161"/>
      <c r="O3808" s="161">
        <v>4.13</v>
      </c>
      <c r="P3808" s="161"/>
      <c r="Q3808" s="161">
        <v>4.46</v>
      </c>
      <c r="R3808" s="161"/>
      <c r="S3808" s="161">
        <v>3.73</v>
      </c>
      <c r="T3808" s="18">
        <v>1.0271999999999999</v>
      </c>
      <c r="U3808" s="22">
        <f t="shared" si="77"/>
        <v>4.0407109694400001</v>
      </c>
    </row>
    <row r="3809" spans="1:21" x14ac:dyDescent="0.2">
      <c r="A3809" s="257">
        <v>40687</v>
      </c>
      <c r="B3809" s="292">
        <f t="shared" si="78"/>
        <v>40688</v>
      </c>
      <c r="C3809" s="18">
        <v>4.37</v>
      </c>
      <c r="E3809" s="161">
        <v>4.0999999999999996</v>
      </c>
      <c r="F3809" s="161"/>
      <c r="G3809" s="161">
        <f t="shared" si="76"/>
        <v>4.0693321659250001</v>
      </c>
      <c r="H3809" s="161"/>
      <c r="I3809" s="161">
        <v>4.3099999999999996</v>
      </c>
      <c r="J3809" s="162"/>
      <c r="K3809" s="161"/>
      <c r="L3809" s="161"/>
      <c r="M3809" s="161">
        <v>4.1399999999999997</v>
      </c>
      <c r="N3809" s="161"/>
      <c r="O3809" s="161">
        <v>4.2300000000000004</v>
      </c>
      <c r="P3809" s="161"/>
      <c r="Q3809" s="161">
        <v>4.53</v>
      </c>
      <c r="R3809" s="161"/>
      <c r="S3809" s="161">
        <v>3.77</v>
      </c>
      <c r="T3809" s="18">
        <v>1.0235000000000001</v>
      </c>
      <c r="U3809" s="22">
        <f t="shared" si="77"/>
        <v>4.0693321659250001</v>
      </c>
    </row>
    <row r="3810" spans="1:21" x14ac:dyDescent="0.2">
      <c r="A3810" s="257">
        <v>40688</v>
      </c>
      <c r="B3810" s="292">
        <f t="shared" si="78"/>
        <v>40689</v>
      </c>
      <c r="C3810" s="18">
        <v>4.3600000000000003</v>
      </c>
      <c r="E3810" s="161">
        <v>4.04</v>
      </c>
      <c r="F3810" s="161"/>
      <c r="G3810" s="161">
        <f t="shared" si="76"/>
        <v>4.0909201349750006</v>
      </c>
      <c r="H3810" s="161"/>
      <c r="I3810" s="161">
        <v>4.29</v>
      </c>
      <c r="J3810" s="162"/>
      <c r="K3810" s="161"/>
      <c r="L3810" s="161"/>
      <c r="M3810" s="161">
        <v>4.1100000000000003</v>
      </c>
      <c r="N3810" s="161"/>
      <c r="O3810" s="161">
        <v>4.18</v>
      </c>
      <c r="P3810" s="161"/>
      <c r="Q3810" s="161">
        <v>4.49</v>
      </c>
      <c r="R3810" s="161"/>
      <c r="S3810" s="161">
        <v>3.79</v>
      </c>
      <c r="T3810" s="18">
        <v>1.0235000000000001</v>
      </c>
      <c r="U3810" s="22">
        <f t="shared" si="77"/>
        <v>4.0909201349750006</v>
      </c>
    </row>
    <row r="3811" spans="1:21" x14ac:dyDescent="0.2">
      <c r="A3811" s="257">
        <v>40689</v>
      </c>
      <c r="B3811" s="292">
        <f t="shared" si="78"/>
        <v>40690</v>
      </c>
      <c r="C3811" s="18">
        <v>4.3600000000000003</v>
      </c>
      <c r="E3811" s="161">
        <v>4.01</v>
      </c>
      <c r="F3811" s="161"/>
      <c r="G3811" s="161">
        <f t="shared" si="76"/>
        <v>4.0433939100000007</v>
      </c>
      <c r="H3811" s="161"/>
      <c r="I3811" s="161">
        <v>4.3099999999999996</v>
      </c>
      <c r="J3811" s="162"/>
      <c r="K3811" s="161"/>
      <c r="L3811" s="161"/>
      <c r="M3811" s="161">
        <v>4.08</v>
      </c>
      <c r="N3811" s="161"/>
      <c r="O3811" s="161">
        <v>4.17</v>
      </c>
      <c r="P3811" s="161"/>
      <c r="Q3811" s="161">
        <v>4.49</v>
      </c>
      <c r="R3811" s="161"/>
      <c r="S3811" s="161">
        <v>3.75</v>
      </c>
      <c r="T3811" s="18">
        <v>1.0224</v>
      </c>
      <c r="U3811" s="22">
        <f t="shared" si="77"/>
        <v>4.0433939100000007</v>
      </c>
    </row>
    <row r="3812" spans="1:21" x14ac:dyDescent="0.2">
      <c r="A3812" s="257">
        <v>40690</v>
      </c>
      <c r="B3812" s="292">
        <f t="shared" si="78"/>
        <v>40691</v>
      </c>
      <c r="C3812" s="18">
        <v>4.3600000000000003</v>
      </c>
      <c r="E3812" s="161">
        <v>3.98</v>
      </c>
      <c r="F3812" s="161"/>
      <c r="G3812" s="161">
        <f t="shared" si="76"/>
        <v>4.0653562673749999</v>
      </c>
      <c r="H3812" s="161"/>
      <c r="I3812" s="161">
        <v>4.29</v>
      </c>
      <c r="J3812" s="162"/>
      <c r="K3812" s="161"/>
      <c r="L3812" s="161"/>
      <c r="M3812" s="161">
        <v>3.93</v>
      </c>
      <c r="N3812" s="161"/>
      <c r="O3812" s="161">
        <v>4.13</v>
      </c>
      <c r="P3812" s="161"/>
      <c r="Q3812" s="161">
        <v>4.45</v>
      </c>
      <c r="R3812" s="161"/>
      <c r="S3812" s="161">
        <v>3.77</v>
      </c>
      <c r="T3812" s="35">
        <v>1.0225</v>
      </c>
      <c r="U3812" s="22">
        <f t="shared" si="77"/>
        <v>4.0653562673749999</v>
      </c>
    </row>
    <row r="3813" spans="1:21" x14ac:dyDescent="0.2">
      <c r="A3813" s="257">
        <v>40691</v>
      </c>
      <c r="B3813" s="292">
        <f t="shared" si="78"/>
        <v>40692</v>
      </c>
      <c r="C3813" s="18">
        <v>4.3600000000000003</v>
      </c>
      <c r="E3813" s="161">
        <v>3.98</v>
      </c>
      <c r="F3813" s="161"/>
      <c r="G3813" s="161">
        <f t="shared" si="76"/>
        <v>4.0653562673749999</v>
      </c>
      <c r="H3813" s="161"/>
      <c r="I3813" s="161">
        <v>4.29</v>
      </c>
      <c r="J3813" s="162"/>
      <c r="K3813" s="161"/>
      <c r="L3813" s="161"/>
      <c r="M3813" s="161">
        <v>3.93</v>
      </c>
      <c r="N3813" s="161"/>
      <c r="O3813" s="161">
        <v>4.13</v>
      </c>
      <c r="P3813" s="161"/>
      <c r="Q3813" s="161">
        <v>4.45</v>
      </c>
      <c r="R3813" s="161"/>
      <c r="S3813" s="161">
        <v>3.77</v>
      </c>
      <c r="T3813" s="35">
        <v>1.0225</v>
      </c>
      <c r="U3813" s="22">
        <f t="shared" si="77"/>
        <v>4.0653562673749999</v>
      </c>
    </row>
    <row r="3814" spans="1:21" x14ac:dyDescent="0.2">
      <c r="A3814" s="257">
        <v>40692</v>
      </c>
      <c r="B3814" s="292">
        <f t="shared" si="78"/>
        <v>40693</v>
      </c>
      <c r="C3814" s="18">
        <v>4.3600000000000003</v>
      </c>
      <c r="E3814" s="161">
        <v>3.98</v>
      </c>
      <c r="F3814" s="161"/>
      <c r="G3814" s="161">
        <f t="shared" si="76"/>
        <v>4.0653562673749999</v>
      </c>
      <c r="H3814" s="161"/>
      <c r="I3814" s="161">
        <v>4.29</v>
      </c>
      <c r="J3814" s="162"/>
      <c r="K3814" s="161"/>
      <c r="L3814" s="161"/>
      <c r="M3814" s="161">
        <v>3.93</v>
      </c>
      <c r="N3814" s="161"/>
      <c r="O3814" s="161">
        <v>4.13</v>
      </c>
      <c r="P3814" s="161"/>
      <c r="Q3814" s="161">
        <v>4.45</v>
      </c>
      <c r="R3814" s="161"/>
      <c r="S3814" s="161">
        <v>3.77</v>
      </c>
      <c r="T3814" s="35">
        <v>1.0225</v>
      </c>
      <c r="U3814" s="22">
        <f t="shared" si="77"/>
        <v>4.0653562673749999</v>
      </c>
    </row>
    <row r="3815" spans="1:21" x14ac:dyDescent="0.2">
      <c r="A3815" s="257">
        <v>40693</v>
      </c>
      <c r="B3815" s="292">
        <f t="shared" si="78"/>
        <v>40694</v>
      </c>
      <c r="C3815" s="18">
        <v>4.3600000000000003</v>
      </c>
      <c r="E3815" s="161">
        <v>3.98</v>
      </c>
      <c r="F3815" s="161"/>
      <c r="G3815" s="161">
        <f t="shared" si="76"/>
        <v>4.0653562673749999</v>
      </c>
      <c r="H3815" s="161"/>
      <c r="I3815" s="161">
        <v>4.29</v>
      </c>
      <c r="J3815" s="162"/>
      <c r="K3815" s="161"/>
      <c r="L3815" s="161"/>
      <c r="M3815" s="161">
        <v>3.93</v>
      </c>
      <c r="N3815" s="161"/>
      <c r="O3815" s="161">
        <v>4.13</v>
      </c>
      <c r="P3815" s="161"/>
      <c r="Q3815" s="161">
        <v>4.45</v>
      </c>
      <c r="R3815" s="161"/>
      <c r="S3815" s="161">
        <v>3.77</v>
      </c>
      <c r="T3815" s="35">
        <v>1.0225</v>
      </c>
      <c r="U3815" s="22">
        <f t="shared" si="77"/>
        <v>4.0653562673749999</v>
      </c>
    </row>
    <row r="3816" spans="1:21" s="263" customFormat="1" x14ac:dyDescent="0.2">
      <c r="A3816" s="319">
        <v>40694</v>
      </c>
      <c r="B3816" s="294">
        <f t="shared" si="78"/>
        <v>40695</v>
      </c>
      <c r="C3816" s="223">
        <v>4.63</v>
      </c>
      <c r="E3816" s="214">
        <v>4.3099999999999996</v>
      </c>
      <c r="F3816" s="332"/>
      <c r="G3816" s="214">
        <f t="shared" si="76"/>
        <v>4.2328955701200002</v>
      </c>
      <c r="H3816" s="332"/>
      <c r="I3816" s="214">
        <v>4.5999999999999996</v>
      </c>
      <c r="J3816" s="365"/>
      <c r="K3816" s="214"/>
      <c r="L3816" s="332"/>
      <c r="M3816" s="214">
        <v>4.3600000000000003</v>
      </c>
      <c r="N3816" s="332"/>
      <c r="O3816" s="214">
        <v>4.47</v>
      </c>
      <c r="P3816" s="332"/>
      <c r="Q3816" s="214">
        <v>4.79</v>
      </c>
      <c r="R3816" s="332"/>
      <c r="S3816" s="332">
        <v>3.92</v>
      </c>
      <c r="T3816" s="263">
        <v>1.0239</v>
      </c>
      <c r="U3816" s="265">
        <f t="shared" si="77"/>
        <v>4.2328955701200002</v>
      </c>
    </row>
    <row r="3817" spans="1:21" x14ac:dyDescent="0.2">
      <c r="A3817" s="257">
        <v>40695</v>
      </c>
      <c r="B3817" s="292">
        <f t="shared" si="78"/>
        <v>40696</v>
      </c>
      <c r="C3817" s="18">
        <v>4.63</v>
      </c>
      <c r="E3817" s="161">
        <v>4.3099999999999996</v>
      </c>
      <c r="F3817" s="161"/>
      <c r="G3817" s="161">
        <f t="shared" si="76"/>
        <v>4.2117990516600008</v>
      </c>
      <c r="H3817" s="161"/>
      <c r="I3817" s="161">
        <v>4.5599999999999996</v>
      </c>
      <c r="J3817" s="162"/>
      <c r="K3817" s="161"/>
      <c r="L3817" s="161"/>
      <c r="M3817" s="161">
        <v>4.3600000000000003</v>
      </c>
      <c r="N3817" s="161"/>
      <c r="O3817" s="161">
        <v>4.5</v>
      </c>
      <c r="P3817" s="161"/>
      <c r="Q3817" s="161">
        <v>4.8099999999999996</v>
      </c>
      <c r="R3817" s="161"/>
      <c r="S3817" s="161">
        <v>3.88</v>
      </c>
      <c r="T3817" s="18">
        <v>1.0293000000000001</v>
      </c>
      <c r="U3817" s="22">
        <f t="shared" si="77"/>
        <v>4.2117990516600008</v>
      </c>
    </row>
    <row r="3818" spans="1:21" x14ac:dyDescent="0.2">
      <c r="A3818" s="257">
        <v>40696</v>
      </c>
      <c r="B3818" s="292">
        <f t="shared" si="78"/>
        <v>40697</v>
      </c>
      <c r="C3818" s="18">
        <v>4.6399999999999997</v>
      </c>
      <c r="E3818" s="161">
        <v>4.32</v>
      </c>
      <c r="F3818" s="161"/>
      <c r="G3818" s="161">
        <f t="shared" si="76"/>
        <v>4.3174503823600006</v>
      </c>
      <c r="H3818" s="161"/>
      <c r="I3818" s="161">
        <v>4.58</v>
      </c>
      <c r="J3818" s="162"/>
      <c r="K3818" s="161"/>
      <c r="L3818" s="161"/>
      <c r="M3818" s="161">
        <v>4.3499999999999996</v>
      </c>
      <c r="N3818" s="161"/>
      <c r="O3818" s="161">
        <v>4.51</v>
      </c>
      <c r="P3818" s="161"/>
      <c r="Q3818" s="161">
        <v>4.74</v>
      </c>
      <c r="R3818" s="161"/>
      <c r="S3818" s="161">
        <v>3.97</v>
      </c>
      <c r="T3818" s="18">
        <v>1.0311999999999999</v>
      </c>
      <c r="U3818" s="22">
        <f t="shared" si="77"/>
        <v>4.3174503823600006</v>
      </c>
    </row>
    <row r="3819" spans="1:21" x14ac:dyDescent="0.2">
      <c r="A3819" s="257">
        <v>40697</v>
      </c>
      <c r="B3819" s="292">
        <f t="shared" si="78"/>
        <v>40698</v>
      </c>
      <c r="C3819" s="18">
        <v>4.72</v>
      </c>
      <c r="E3819" s="161">
        <v>4.3499999999999996</v>
      </c>
      <c r="F3819" s="161"/>
      <c r="G3819" s="161">
        <f t="shared" si="76"/>
        <v>4.3370620028999998</v>
      </c>
      <c r="H3819" s="161"/>
      <c r="I3819" s="161">
        <v>4.68</v>
      </c>
      <c r="J3819" s="162"/>
      <c r="K3819" s="161"/>
      <c r="L3819" s="161"/>
      <c r="M3819" s="161">
        <v>4.4400000000000004</v>
      </c>
      <c r="N3819" s="161"/>
      <c r="O3819" s="161">
        <v>4.5599999999999996</v>
      </c>
      <c r="P3819" s="161"/>
      <c r="Q3819" s="161">
        <v>4.8099999999999996</v>
      </c>
      <c r="R3819" s="161"/>
      <c r="S3819" s="161">
        <v>4.0199999999999996</v>
      </c>
      <c r="T3819" s="35">
        <v>1.0229999999999999</v>
      </c>
      <c r="U3819" s="22">
        <f t="shared" si="77"/>
        <v>4.3370620028999998</v>
      </c>
    </row>
    <row r="3820" spans="1:21" x14ac:dyDescent="0.2">
      <c r="A3820" s="257">
        <v>40698</v>
      </c>
      <c r="B3820" s="292">
        <f t="shared" si="78"/>
        <v>40699</v>
      </c>
      <c r="C3820" s="18">
        <v>4.72</v>
      </c>
      <c r="E3820" s="161">
        <v>4.3499999999999996</v>
      </c>
      <c r="F3820" s="161"/>
      <c r="G3820" s="161">
        <f t="shared" si="76"/>
        <v>4.3370620028999998</v>
      </c>
      <c r="H3820" s="161"/>
      <c r="I3820" s="161">
        <v>4.68</v>
      </c>
      <c r="J3820" s="162"/>
      <c r="K3820" s="161"/>
      <c r="L3820" s="161"/>
      <c r="M3820" s="161">
        <v>4.4400000000000004</v>
      </c>
      <c r="N3820" s="161"/>
      <c r="O3820" s="161">
        <v>4.5599999999999996</v>
      </c>
      <c r="P3820" s="161"/>
      <c r="Q3820" s="161">
        <v>4.8099999999999996</v>
      </c>
      <c r="R3820" s="161"/>
      <c r="S3820" s="161">
        <v>4.0199999999999996</v>
      </c>
      <c r="T3820" s="35">
        <v>1.0229999999999999</v>
      </c>
      <c r="U3820" s="22">
        <f t="shared" si="77"/>
        <v>4.3370620028999998</v>
      </c>
    </row>
    <row r="3821" spans="1:21" x14ac:dyDescent="0.2">
      <c r="A3821" s="257">
        <v>40699</v>
      </c>
      <c r="B3821" s="292">
        <f t="shared" si="78"/>
        <v>40700</v>
      </c>
      <c r="C3821" s="18">
        <v>4.72</v>
      </c>
      <c r="E3821" s="161">
        <v>4.3499999999999996</v>
      </c>
      <c r="F3821" s="161"/>
      <c r="G3821" s="161">
        <f t="shared" si="76"/>
        <v>4.3370620028999998</v>
      </c>
      <c r="H3821" s="161"/>
      <c r="I3821" s="161">
        <v>4.68</v>
      </c>
      <c r="J3821" s="162"/>
      <c r="K3821" s="161"/>
      <c r="L3821" s="161"/>
      <c r="M3821" s="161">
        <v>4.4400000000000004</v>
      </c>
      <c r="N3821" s="161"/>
      <c r="O3821" s="161">
        <v>4.5599999999999996</v>
      </c>
      <c r="P3821" s="161"/>
      <c r="Q3821" s="161">
        <v>4.8099999999999996</v>
      </c>
      <c r="R3821" s="161"/>
      <c r="S3821" s="161">
        <v>4.0199999999999996</v>
      </c>
      <c r="T3821" s="35">
        <v>1.0229999999999999</v>
      </c>
      <c r="U3821" s="22">
        <f t="shared" si="77"/>
        <v>4.3370620028999998</v>
      </c>
    </row>
    <row r="3822" spans="1:21" x14ac:dyDescent="0.2">
      <c r="A3822" s="257">
        <v>40700</v>
      </c>
      <c r="B3822" s="292">
        <f t="shared" si="78"/>
        <v>40701</v>
      </c>
      <c r="C3822" s="18">
        <v>4.83</v>
      </c>
      <c r="E3822" s="161">
        <v>4.4000000000000004</v>
      </c>
      <c r="F3822" s="161"/>
      <c r="G3822" s="161">
        <f t="shared" si="76"/>
        <v>4.3789323276300003</v>
      </c>
      <c r="H3822" s="161"/>
      <c r="I3822" s="161">
        <v>4.8099999999999996</v>
      </c>
      <c r="J3822" s="162"/>
      <c r="K3822" s="161"/>
      <c r="L3822" s="161"/>
      <c r="M3822" s="161">
        <v>4.59</v>
      </c>
      <c r="N3822" s="161"/>
      <c r="O3822" s="161">
        <v>4.7</v>
      </c>
      <c r="P3822" s="161"/>
      <c r="Q3822" s="161">
        <v>4.9800000000000004</v>
      </c>
      <c r="R3822" s="161"/>
      <c r="S3822" s="161">
        <v>4.0599999999999996</v>
      </c>
      <c r="T3822" s="18">
        <v>1.0226999999999999</v>
      </c>
      <c r="U3822" s="22">
        <f t="shared" si="77"/>
        <v>4.3789323276300003</v>
      </c>
    </row>
    <row r="3823" spans="1:21" x14ac:dyDescent="0.2">
      <c r="A3823" s="257">
        <v>40701</v>
      </c>
      <c r="B3823" s="292">
        <f t="shared" si="78"/>
        <v>40702</v>
      </c>
      <c r="E3823" s="161"/>
      <c r="F3823" s="161"/>
      <c r="G3823" s="161"/>
      <c r="H3823" s="161"/>
      <c r="I3823" s="161"/>
      <c r="J3823" s="162"/>
      <c r="K3823" s="161"/>
      <c r="L3823" s="161"/>
      <c r="M3823" s="161"/>
      <c r="N3823" s="161"/>
      <c r="O3823" s="161"/>
      <c r="P3823" s="161"/>
      <c r="Q3823" s="161"/>
      <c r="R3823" s="161"/>
      <c r="S3823" s="161"/>
    </row>
    <row r="3824" spans="1:21" x14ac:dyDescent="0.2">
      <c r="A3824" s="257">
        <v>40702</v>
      </c>
      <c r="B3824" s="292">
        <f t="shared" si="78"/>
        <v>40703</v>
      </c>
      <c r="E3824" s="161"/>
      <c r="F3824" s="161"/>
      <c r="G3824" s="161"/>
      <c r="H3824" s="161"/>
      <c r="I3824" s="161"/>
      <c r="J3824" s="162"/>
      <c r="K3824" s="161"/>
      <c r="L3824" s="161"/>
      <c r="M3824" s="161"/>
      <c r="N3824" s="161"/>
      <c r="O3824" s="161"/>
      <c r="P3824" s="161"/>
      <c r="Q3824" s="161"/>
      <c r="R3824" s="161"/>
      <c r="S3824" s="161"/>
    </row>
    <row r="3825" spans="1:21" x14ac:dyDescent="0.2">
      <c r="A3825" s="257">
        <v>40703</v>
      </c>
      <c r="B3825" s="292">
        <f t="shared" si="78"/>
        <v>40704</v>
      </c>
      <c r="E3825" s="161"/>
      <c r="F3825" s="161"/>
      <c r="G3825" s="161"/>
      <c r="H3825" s="161"/>
      <c r="I3825" s="161"/>
      <c r="J3825" s="162"/>
      <c r="K3825" s="161"/>
      <c r="L3825" s="161"/>
      <c r="M3825" s="161"/>
      <c r="N3825" s="161"/>
      <c r="O3825" s="161"/>
      <c r="P3825" s="161"/>
      <c r="Q3825" s="161"/>
      <c r="R3825" s="161"/>
      <c r="S3825" s="161"/>
    </row>
    <row r="3826" spans="1:21" x14ac:dyDescent="0.2">
      <c r="A3826" s="257">
        <v>40704</v>
      </c>
      <c r="B3826" s="292">
        <f t="shared" si="78"/>
        <v>40705</v>
      </c>
      <c r="E3826" s="161"/>
      <c r="F3826" s="161"/>
      <c r="G3826" s="161"/>
      <c r="H3826" s="161"/>
      <c r="I3826" s="161"/>
      <c r="J3826" s="162"/>
      <c r="K3826" s="161"/>
      <c r="L3826" s="161"/>
      <c r="M3826" s="161"/>
      <c r="N3826" s="161"/>
      <c r="O3826" s="161"/>
      <c r="P3826" s="161"/>
      <c r="Q3826" s="161"/>
      <c r="R3826" s="161"/>
      <c r="S3826" s="161"/>
    </row>
    <row r="3827" spans="1:21" x14ac:dyDescent="0.2">
      <c r="A3827" s="257">
        <v>40705</v>
      </c>
      <c r="B3827" s="292">
        <f t="shared" si="78"/>
        <v>40706</v>
      </c>
      <c r="E3827" s="161"/>
      <c r="F3827" s="161"/>
      <c r="G3827" s="161"/>
      <c r="H3827" s="161"/>
      <c r="I3827" s="161"/>
      <c r="J3827" s="162"/>
      <c r="K3827" s="161"/>
      <c r="L3827" s="161"/>
      <c r="M3827" s="161"/>
      <c r="N3827" s="161"/>
      <c r="O3827" s="161"/>
      <c r="P3827" s="161"/>
      <c r="Q3827" s="161"/>
      <c r="R3827" s="161"/>
      <c r="S3827" s="161"/>
    </row>
    <row r="3828" spans="1:21" x14ac:dyDescent="0.2">
      <c r="A3828" s="257">
        <v>40706</v>
      </c>
      <c r="B3828" s="292">
        <f t="shared" si="78"/>
        <v>40707</v>
      </c>
      <c r="E3828" s="161"/>
      <c r="F3828" s="161"/>
      <c r="G3828" s="161"/>
      <c r="H3828" s="161"/>
      <c r="I3828" s="161"/>
      <c r="J3828" s="162"/>
      <c r="K3828" s="161"/>
      <c r="L3828" s="161"/>
      <c r="M3828" s="161"/>
      <c r="N3828" s="161"/>
      <c r="O3828" s="161"/>
      <c r="P3828" s="161"/>
      <c r="Q3828" s="161"/>
      <c r="R3828" s="161"/>
      <c r="S3828" s="161"/>
    </row>
    <row r="3829" spans="1:21" x14ac:dyDescent="0.2">
      <c r="A3829" s="257">
        <v>40707</v>
      </c>
      <c r="B3829" s="292">
        <f t="shared" si="78"/>
        <v>40708</v>
      </c>
      <c r="E3829" s="161"/>
      <c r="F3829" s="161"/>
      <c r="G3829" s="161"/>
      <c r="H3829" s="161"/>
      <c r="I3829" s="161"/>
      <c r="J3829" s="162"/>
      <c r="K3829" s="161"/>
      <c r="L3829" s="161"/>
      <c r="M3829" s="161"/>
      <c r="N3829" s="161"/>
      <c r="O3829" s="161"/>
      <c r="P3829" s="161"/>
      <c r="Q3829" s="161"/>
      <c r="R3829" s="161"/>
      <c r="S3829" s="161"/>
    </row>
    <row r="3830" spans="1:21" x14ac:dyDescent="0.2">
      <c r="A3830" s="257">
        <v>40708</v>
      </c>
      <c r="B3830" s="292">
        <f t="shared" si="78"/>
        <v>40709</v>
      </c>
      <c r="E3830" s="161"/>
      <c r="F3830" s="161"/>
      <c r="G3830" s="161"/>
      <c r="H3830" s="161"/>
      <c r="I3830" s="161"/>
      <c r="J3830" s="162"/>
      <c r="K3830" s="161"/>
      <c r="L3830" s="161"/>
      <c r="M3830" s="161"/>
      <c r="N3830" s="161"/>
      <c r="O3830" s="161"/>
      <c r="P3830" s="161"/>
      <c r="Q3830" s="161"/>
      <c r="R3830" s="161"/>
      <c r="S3830" s="161"/>
    </row>
    <row r="3831" spans="1:21" x14ac:dyDescent="0.2">
      <c r="A3831" s="257">
        <v>40709</v>
      </c>
      <c r="B3831" s="292">
        <f t="shared" si="78"/>
        <v>40710</v>
      </c>
      <c r="E3831" s="161"/>
      <c r="F3831" s="161"/>
      <c r="G3831" s="161"/>
      <c r="H3831" s="161"/>
      <c r="I3831" s="161"/>
      <c r="J3831" s="162"/>
      <c r="K3831" s="161"/>
      <c r="L3831" s="161"/>
      <c r="M3831" s="161"/>
      <c r="N3831" s="161"/>
      <c r="O3831" s="161"/>
      <c r="P3831" s="161"/>
      <c r="Q3831" s="161"/>
      <c r="R3831" s="161"/>
      <c r="S3831" s="161"/>
    </row>
    <row r="3832" spans="1:21" x14ac:dyDescent="0.2">
      <c r="A3832" s="257">
        <v>40710</v>
      </c>
      <c r="B3832" s="292">
        <f t="shared" si="78"/>
        <v>40711</v>
      </c>
      <c r="C3832" s="18">
        <v>4.54</v>
      </c>
      <c r="E3832" s="161">
        <v>4.32</v>
      </c>
      <c r="F3832" s="161"/>
      <c r="G3832" s="161">
        <f t="shared" ref="G3832:G3850" si="79">U3832</f>
        <v>4.2552196604400008</v>
      </c>
      <c r="H3832" s="161"/>
      <c r="I3832" s="161">
        <v>4.55</v>
      </c>
      <c r="J3832" s="162"/>
      <c r="K3832" s="161"/>
      <c r="L3832" s="161"/>
      <c r="M3832" s="161">
        <v>4.4400000000000004</v>
      </c>
      <c r="N3832" s="161"/>
      <c r="O3832" s="161">
        <v>4.46</v>
      </c>
      <c r="P3832" s="161"/>
      <c r="Q3832" s="161">
        <v>4.5999999999999996</v>
      </c>
      <c r="R3832" s="161"/>
      <c r="S3832" s="161">
        <v>3.92</v>
      </c>
      <c r="T3832" s="18">
        <v>1.0293000000000001</v>
      </c>
      <c r="U3832" s="22">
        <f t="shared" ref="U3832:U3850" si="80">S3832*T3832*1.054615</f>
        <v>4.2552196604400008</v>
      </c>
    </row>
    <row r="3833" spans="1:21" x14ac:dyDescent="0.2">
      <c r="A3833" s="257">
        <v>40711</v>
      </c>
      <c r="B3833" s="292">
        <f t="shared" si="78"/>
        <v>40712</v>
      </c>
      <c r="C3833" s="161">
        <v>4.3899999999999997</v>
      </c>
      <c r="D3833" s="161"/>
      <c r="E3833" s="161">
        <v>4.1100000000000003</v>
      </c>
      <c r="F3833" s="161"/>
      <c r="G3833" s="161">
        <f t="shared" si="79"/>
        <v>4.0164400598300007</v>
      </c>
      <c r="H3833" s="161"/>
      <c r="I3833" s="161">
        <v>4.41</v>
      </c>
      <c r="J3833" s="162"/>
      <c r="K3833" s="161"/>
      <c r="L3833" s="161"/>
      <c r="M3833" s="161">
        <v>4.25</v>
      </c>
      <c r="N3833" s="161"/>
      <c r="O3833" s="161">
        <v>4.29</v>
      </c>
      <c r="P3833" s="161"/>
      <c r="Q3833" s="161">
        <v>4.4400000000000004</v>
      </c>
      <c r="R3833" s="161"/>
      <c r="S3833" s="161">
        <v>3.74</v>
      </c>
      <c r="T3833" s="35">
        <v>1.0183</v>
      </c>
      <c r="U3833" s="22">
        <f t="shared" si="80"/>
        <v>4.0164400598300007</v>
      </c>
    </row>
    <row r="3834" spans="1:21" x14ac:dyDescent="0.2">
      <c r="A3834" s="257">
        <v>40712</v>
      </c>
      <c r="B3834" s="292">
        <f t="shared" si="78"/>
        <v>40713</v>
      </c>
      <c r="C3834" s="161">
        <v>4.3899999999999997</v>
      </c>
      <c r="D3834" s="161"/>
      <c r="E3834" s="161">
        <v>4.1100000000000003</v>
      </c>
      <c r="F3834" s="161"/>
      <c r="G3834" s="161">
        <f t="shared" si="79"/>
        <v>4.0164400598300007</v>
      </c>
      <c r="H3834" s="161"/>
      <c r="I3834" s="161">
        <v>4.41</v>
      </c>
      <c r="J3834" s="162"/>
      <c r="K3834" s="161"/>
      <c r="L3834" s="161"/>
      <c r="M3834" s="161">
        <v>4.25</v>
      </c>
      <c r="N3834" s="161"/>
      <c r="O3834" s="161">
        <v>4.29</v>
      </c>
      <c r="P3834" s="161"/>
      <c r="Q3834" s="161">
        <v>4.4400000000000004</v>
      </c>
      <c r="R3834" s="161"/>
      <c r="S3834" s="161">
        <v>3.74</v>
      </c>
      <c r="T3834" s="35">
        <v>1.0183</v>
      </c>
      <c r="U3834" s="22">
        <f t="shared" si="80"/>
        <v>4.0164400598300007</v>
      </c>
    </row>
    <row r="3835" spans="1:21" x14ac:dyDescent="0.2">
      <c r="A3835" s="257">
        <v>40713</v>
      </c>
      <c r="B3835" s="292">
        <f t="shared" si="78"/>
        <v>40714</v>
      </c>
      <c r="C3835" s="161">
        <v>4.3899999999999997</v>
      </c>
      <c r="D3835" s="161"/>
      <c r="E3835" s="161">
        <v>4.1100000000000003</v>
      </c>
      <c r="F3835" s="161"/>
      <c r="G3835" s="161">
        <f t="shared" si="79"/>
        <v>4.0164400598300007</v>
      </c>
      <c r="H3835" s="161"/>
      <c r="I3835" s="161">
        <v>4.41</v>
      </c>
      <c r="J3835" s="162"/>
      <c r="K3835" s="161"/>
      <c r="L3835" s="161"/>
      <c r="M3835" s="161">
        <v>4.25</v>
      </c>
      <c r="N3835" s="161"/>
      <c r="O3835" s="161">
        <v>4.29</v>
      </c>
      <c r="P3835" s="161"/>
      <c r="Q3835" s="161">
        <v>4.4400000000000004</v>
      </c>
      <c r="R3835" s="161"/>
      <c r="S3835" s="161">
        <v>3.74</v>
      </c>
      <c r="T3835" s="35">
        <v>1.0183</v>
      </c>
      <c r="U3835" s="22">
        <f t="shared" si="80"/>
        <v>4.0164400598300007</v>
      </c>
    </row>
    <row r="3836" spans="1:21" x14ac:dyDescent="0.2">
      <c r="A3836" s="257">
        <v>40714</v>
      </c>
      <c r="B3836" s="292">
        <f t="shared" si="78"/>
        <v>40715</v>
      </c>
      <c r="C3836" s="161">
        <v>4.33</v>
      </c>
      <c r="D3836" s="161"/>
      <c r="E3836" s="161">
        <v>4.08</v>
      </c>
      <c r="F3836" s="161"/>
      <c r="G3836" s="161">
        <f t="shared" si="79"/>
        <v>3.9959604911450004</v>
      </c>
      <c r="H3836" s="161"/>
      <c r="I3836" s="161">
        <v>4.34</v>
      </c>
      <c r="J3836" s="162"/>
      <c r="K3836" s="161"/>
      <c r="L3836" s="161"/>
      <c r="M3836" s="161">
        <v>4.2300000000000004</v>
      </c>
      <c r="N3836" s="161"/>
      <c r="O3836" s="161">
        <v>4.24</v>
      </c>
      <c r="P3836" s="161"/>
      <c r="Q3836" s="161">
        <v>4.45</v>
      </c>
      <c r="R3836" s="161"/>
      <c r="S3836" s="161">
        <v>3.71</v>
      </c>
      <c r="T3836" s="18">
        <v>1.0213000000000001</v>
      </c>
      <c r="U3836" s="22">
        <f t="shared" si="80"/>
        <v>3.9959604911450004</v>
      </c>
    </row>
    <row r="3837" spans="1:21" x14ac:dyDescent="0.2">
      <c r="A3837" s="257">
        <v>40715</v>
      </c>
      <c r="B3837" s="292">
        <f t="shared" si="78"/>
        <v>40716</v>
      </c>
      <c r="C3837" s="161">
        <v>4.38</v>
      </c>
      <c r="D3837" s="161"/>
      <c r="E3837" s="161">
        <v>4.1500000000000004</v>
      </c>
      <c r="F3837" s="161"/>
      <c r="G3837" s="161">
        <f t="shared" si="79"/>
        <v>3.9762149345000002</v>
      </c>
      <c r="H3837" s="161"/>
      <c r="I3837" s="161">
        <v>4.3899999999999997</v>
      </c>
      <c r="J3837" s="162"/>
      <c r="K3837" s="161"/>
      <c r="L3837" s="161"/>
      <c r="M3837" s="161">
        <v>4.3099999999999996</v>
      </c>
      <c r="N3837" s="161"/>
      <c r="O3837" s="161">
        <v>4.28</v>
      </c>
      <c r="P3837" s="161"/>
      <c r="Q3837" s="161">
        <v>4.5</v>
      </c>
      <c r="R3837" s="161"/>
      <c r="S3837" s="161">
        <v>3.7</v>
      </c>
      <c r="T3837" s="18">
        <v>1.0189999999999999</v>
      </c>
      <c r="U3837" s="22">
        <f t="shared" si="80"/>
        <v>3.9762149345000002</v>
      </c>
    </row>
    <row r="3838" spans="1:21" x14ac:dyDescent="0.2">
      <c r="A3838" s="257">
        <v>40716</v>
      </c>
      <c r="B3838" s="292">
        <f t="shared" si="78"/>
        <v>40717</v>
      </c>
      <c r="C3838" s="161">
        <v>4.42</v>
      </c>
      <c r="D3838" s="161"/>
      <c r="E3838" s="161">
        <v>4.18</v>
      </c>
      <c r="F3838" s="161"/>
      <c r="G3838" s="161">
        <f t="shared" si="79"/>
        <v>3.9860935132050002</v>
      </c>
      <c r="H3838" s="161"/>
      <c r="I3838" s="161">
        <v>4.43</v>
      </c>
      <c r="J3838" s="162"/>
      <c r="K3838" s="161"/>
      <c r="L3838" s="161"/>
      <c r="M3838" s="161">
        <v>4.32</v>
      </c>
      <c r="N3838" s="161"/>
      <c r="O3838" s="161">
        <v>4.33</v>
      </c>
      <c r="P3838" s="161"/>
      <c r="Q3838" s="161">
        <v>4.54</v>
      </c>
      <c r="R3838" s="161"/>
      <c r="S3838" s="161">
        <v>3.69</v>
      </c>
      <c r="T3838" s="18">
        <v>1.0243</v>
      </c>
      <c r="U3838" s="22">
        <f t="shared" si="80"/>
        <v>3.9860935132050002</v>
      </c>
    </row>
    <row r="3839" spans="1:21" x14ac:dyDescent="0.2">
      <c r="A3839" s="257">
        <v>40717</v>
      </c>
      <c r="B3839" s="292">
        <f t="shared" si="78"/>
        <v>40718</v>
      </c>
      <c r="C3839" s="161">
        <v>4.3099999999999996</v>
      </c>
      <c r="D3839" s="161"/>
      <c r="E3839" s="161">
        <v>4.04</v>
      </c>
      <c r="F3839" s="161"/>
      <c r="G3839" s="161">
        <f t="shared" si="79"/>
        <v>3.9246020764000007</v>
      </c>
      <c r="H3839" s="161"/>
      <c r="I3839" s="161">
        <v>4.33</v>
      </c>
      <c r="J3839" s="162"/>
      <c r="K3839" s="161"/>
      <c r="L3839" s="161"/>
      <c r="M3839" s="161">
        <v>4.2</v>
      </c>
      <c r="N3839" s="161"/>
      <c r="O3839" s="161">
        <v>4.2</v>
      </c>
      <c r="P3839" s="161"/>
      <c r="Q3839" s="161">
        <v>4.4400000000000004</v>
      </c>
      <c r="R3839" s="161"/>
      <c r="S3839" s="161">
        <v>3.62</v>
      </c>
      <c r="T3839" s="18">
        <v>1.028</v>
      </c>
      <c r="U3839" s="22">
        <f t="shared" si="80"/>
        <v>3.9246020764000007</v>
      </c>
    </row>
    <row r="3840" spans="1:21" x14ac:dyDescent="0.2">
      <c r="A3840" s="257">
        <v>40718</v>
      </c>
      <c r="B3840" s="292">
        <f t="shared" si="78"/>
        <v>40719</v>
      </c>
      <c r="C3840" s="161">
        <v>4.1900000000000004</v>
      </c>
      <c r="D3840" s="161"/>
      <c r="E3840" s="161">
        <v>3.92</v>
      </c>
      <c r="F3840" s="161"/>
      <c r="G3840" s="161">
        <f t="shared" si="79"/>
        <v>3.8039372465600003</v>
      </c>
      <c r="H3840" s="161"/>
      <c r="I3840" s="161">
        <v>4.2699999999999996</v>
      </c>
      <c r="J3840" s="162"/>
      <c r="K3840" s="161"/>
      <c r="L3840" s="161"/>
      <c r="M3840" s="161">
        <v>4.03</v>
      </c>
      <c r="N3840" s="161"/>
      <c r="O3840" s="161">
        <v>4.08</v>
      </c>
      <c r="P3840" s="161"/>
      <c r="Q3840" s="161">
        <v>4.28</v>
      </c>
      <c r="R3840" s="161"/>
      <c r="S3840" s="161">
        <v>3.52</v>
      </c>
      <c r="T3840" s="35">
        <v>1.0246999999999999</v>
      </c>
      <c r="U3840" s="22">
        <f t="shared" si="80"/>
        <v>3.8039372465600003</v>
      </c>
    </row>
    <row r="3841" spans="1:21" x14ac:dyDescent="0.2">
      <c r="A3841" s="257">
        <v>40719</v>
      </c>
      <c r="B3841" s="292">
        <f t="shared" si="78"/>
        <v>40720</v>
      </c>
      <c r="C3841" s="161">
        <v>4.1900000000000004</v>
      </c>
      <c r="D3841" s="161"/>
      <c r="E3841" s="161">
        <v>3.92</v>
      </c>
      <c r="F3841" s="161"/>
      <c r="G3841" s="161">
        <f t="shared" si="79"/>
        <v>3.8039372465600003</v>
      </c>
      <c r="H3841" s="161"/>
      <c r="I3841" s="161">
        <v>4.2699999999999996</v>
      </c>
      <c r="J3841" s="162"/>
      <c r="K3841" s="161"/>
      <c r="L3841" s="161"/>
      <c r="M3841" s="161">
        <v>4.03</v>
      </c>
      <c r="N3841" s="161"/>
      <c r="O3841" s="161">
        <v>4.08</v>
      </c>
      <c r="P3841" s="161"/>
      <c r="Q3841" s="161">
        <v>4.28</v>
      </c>
      <c r="R3841" s="161"/>
      <c r="S3841" s="161">
        <v>3.52</v>
      </c>
      <c r="T3841" s="35">
        <v>1.0246999999999999</v>
      </c>
      <c r="U3841" s="22">
        <f t="shared" si="80"/>
        <v>3.8039372465600003</v>
      </c>
    </row>
    <row r="3842" spans="1:21" x14ac:dyDescent="0.2">
      <c r="A3842" s="257">
        <v>40720</v>
      </c>
      <c r="B3842" s="292">
        <f t="shared" si="78"/>
        <v>40721</v>
      </c>
      <c r="C3842" s="161">
        <v>4.1900000000000004</v>
      </c>
      <c r="D3842" s="161"/>
      <c r="E3842" s="161">
        <v>3.92</v>
      </c>
      <c r="F3842" s="161"/>
      <c r="G3842" s="161">
        <f t="shared" si="79"/>
        <v>3.8039372465600003</v>
      </c>
      <c r="H3842" s="161"/>
      <c r="I3842" s="161">
        <v>4.2699999999999996</v>
      </c>
      <c r="J3842" s="162"/>
      <c r="K3842" s="161"/>
      <c r="L3842" s="161"/>
      <c r="M3842" s="161">
        <v>4.03</v>
      </c>
      <c r="N3842" s="161"/>
      <c r="O3842" s="161">
        <v>4.08</v>
      </c>
      <c r="P3842" s="161"/>
      <c r="Q3842" s="161">
        <v>4.28</v>
      </c>
      <c r="R3842" s="161"/>
      <c r="S3842" s="161">
        <v>3.52</v>
      </c>
      <c r="T3842" s="35">
        <v>1.0246999999999999</v>
      </c>
      <c r="U3842" s="22">
        <f t="shared" si="80"/>
        <v>3.8039372465600003</v>
      </c>
    </row>
    <row r="3843" spans="1:21" x14ac:dyDescent="0.2">
      <c r="A3843" s="257">
        <v>40721</v>
      </c>
      <c r="B3843" s="292">
        <f t="shared" si="78"/>
        <v>40722</v>
      </c>
      <c r="C3843" s="161">
        <v>4.25</v>
      </c>
      <c r="D3843" s="161"/>
      <c r="E3843" s="161">
        <v>3.96</v>
      </c>
      <c r="F3843" s="161"/>
      <c r="G3843" s="161">
        <f t="shared" si="79"/>
        <v>3.8749571298900003</v>
      </c>
      <c r="H3843" s="161"/>
      <c r="I3843" s="161">
        <v>4.33</v>
      </c>
      <c r="J3843" s="162"/>
      <c r="K3843" s="161"/>
      <c r="L3843" s="161"/>
      <c r="M3843" s="161">
        <v>4.1500000000000004</v>
      </c>
      <c r="N3843" s="161"/>
      <c r="O3843" s="161">
        <v>4.1500000000000004</v>
      </c>
      <c r="P3843" s="161"/>
      <c r="Q3843" s="161">
        <v>4.33</v>
      </c>
      <c r="R3843" s="161"/>
      <c r="S3843" s="161">
        <v>3.63</v>
      </c>
      <c r="T3843" s="18">
        <v>1.0122</v>
      </c>
      <c r="U3843" s="22">
        <f t="shared" si="80"/>
        <v>3.8749571298900003</v>
      </c>
    </row>
    <row r="3844" spans="1:21" x14ac:dyDescent="0.2">
      <c r="A3844" s="257">
        <v>40722</v>
      </c>
      <c r="B3844" s="292">
        <f t="shared" si="78"/>
        <v>40723</v>
      </c>
      <c r="C3844" s="161">
        <v>4.34</v>
      </c>
      <c r="D3844" s="161"/>
      <c r="E3844" s="161">
        <v>4.08</v>
      </c>
      <c r="F3844" s="161"/>
      <c r="G3844" s="161">
        <f t="shared" si="79"/>
        <v>3.9473395758000005</v>
      </c>
      <c r="H3844" s="161"/>
      <c r="I3844" s="161">
        <v>4.43</v>
      </c>
      <c r="J3844" s="162"/>
      <c r="K3844" s="161"/>
      <c r="L3844" s="161"/>
      <c r="M3844" s="161">
        <v>4.1900000000000004</v>
      </c>
      <c r="N3844" s="161"/>
      <c r="O3844" s="161">
        <v>4.24</v>
      </c>
      <c r="P3844" s="161"/>
      <c r="Q3844" s="161">
        <v>4.42</v>
      </c>
      <c r="R3844" s="161"/>
      <c r="S3844" s="161">
        <v>3.7</v>
      </c>
      <c r="T3844" s="18">
        <v>1.0116000000000001</v>
      </c>
      <c r="U3844" s="22">
        <f t="shared" si="80"/>
        <v>3.9473395758000005</v>
      </c>
    </row>
    <row r="3845" spans="1:21" x14ac:dyDescent="0.2">
      <c r="A3845" s="257">
        <v>40723</v>
      </c>
      <c r="B3845" s="292">
        <f t="shared" si="78"/>
        <v>40724</v>
      </c>
      <c r="C3845" s="161">
        <v>4.4000000000000004</v>
      </c>
      <c r="D3845" s="161"/>
      <c r="E3845" s="161">
        <v>4.1399999999999997</v>
      </c>
      <c r="F3845" s="161"/>
      <c r="G3845" s="161">
        <f t="shared" si="79"/>
        <v>3.9499022902499998</v>
      </c>
      <c r="H3845" s="161"/>
      <c r="I3845" s="161">
        <v>4.47</v>
      </c>
      <c r="J3845" s="162"/>
      <c r="K3845" s="161"/>
      <c r="L3845" s="161"/>
      <c r="M3845" s="161">
        <v>4.2300000000000004</v>
      </c>
      <c r="N3845" s="161"/>
      <c r="O3845" s="161">
        <v>4.29</v>
      </c>
      <c r="P3845" s="161"/>
      <c r="Q3845" s="161">
        <v>4.5</v>
      </c>
      <c r="R3845" s="161"/>
      <c r="S3845" s="161">
        <v>3.69</v>
      </c>
      <c r="T3845" s="18">
        <v>1.0149999999999999</v>
      </c>
      <c r="U3845" s="22">
        <f t="shared" si="80"/>
        <v>3.9499022902499998</v>
      </c>
    </row>
    <row r="3846" spans="1:21" s="263" customFormat="1" x14ac:dyDescent="0.2">
      <c r="A3846" s="319">
        <v>40724</v>
      </c>
      <c r="B3846" s="294">
        <f t="shared" si="78"/>
        <v>40725</v>
      </c>
      <c r="C3846" s="223">
        <v>4.28</v>
      </c>
      <c r="E3846" s="214">
        <v>4.01</v>
      </c>
      <c r="F3846" s="332"/>
      <c r="G3846" s="214">
        <f t="shared" si="79"/>
        <v>3.8233105241100001</v>
      </c>
      <c r="H3846" s="332"/>
      <c r="I3846" s="214">
        <v>4.37</v>
      </c>
      <c r="J3846" s="365"/>
      <c r="K3846" s="214"/>
      <c r="L3846" s="332"/>
      <c r="M3846" s="214">
        <v>4.1500000000000004</v>
      </c>
      <c r="N3846" s="332"/>
      <c r="O3846" s="214">
        <v>4.18</v>
      </c>
      <c r="P3846" s="332"/>
      <c r="Q3846" s="214">
        <v>4.3899999999999997</v>
      </c>
      <c r="R3846" s="332"/>
      <c r="S3846" s="332">
        <v>3.54</v>
      </c>
      <c r="T3846" s="263">
        <v>1.0241</v>
      </c>
      <c r="U3846" s="265">
        <f t="shared" si="80"/>
        <v>3.8233105241100001</v>
      </c>
    </row>
    <row r="3847" spans="1:21" x14ac:dyDescent="0.2">
      <c r="A3847" s="257">
        <v>40725</v>
      </c>
      <c r="B3847" s="292">
        <f t="shared" si="78"/>
        <v>40726</v>
      </c>
      <c r="C3847" s="18">
        <v>4.33</v>
      </c>
      <c r="E3847" s="161">
        <v>4</v>
      </c>
      <c r="F3847" s="161"/>
      <c r="G3847" s="161">
        <f t="shared" si="79"/>
        <v>3.8632572310800004</v>
      </c>
      <c r="H3847" s="161"/>
      <c r="I3847" s="161">
        <v>4.37</v>
      </c>
      <c r="J3847" s="162"/>
      <c r="K3847" s="161"/>
      <c r="L3847" s="161"/>
      <c r="M3847" s="161">
        <v>4.1399999999999997</v>
      </c>
      <c r="N3847" s="161"/>
      <c r="O3847" s="161">
        <v>4.1900000000000004</v>
      </c>
      <c r="P3847" s="161"/>
      <c r="Q3847" s="161">
        <v>4.37</v>
      </c>
      <c r="R3847" s="161"/>
      <c r="S3847" s="161">
        <v>3.54</v>
      </c>
      <c r="T3847" s="35">
        <v>1.0347999999999999</v>
      </c>
      <c r="U3847" s="22">
        <f t="shared" si="80"/>
        <v>3.8632572310800004</v>
      </c>
    </row>
    <row r="3848" spans="1:21" x14ac:dyDescent="0.2">
      <c r="A3848" s="257">
        <v>40726</v>
      </c>
      <c r="B3848" s="292">
        <f t="shared" si="78"/>
        <v>40727</v>
      </c>
      <c r="C3848" s="18">
        <v>4.33</v>
      </c>
      <c r="E3848" s="161">
        <v>4</v>
      </c>
      <c r="F3848" s="161"/>
      <c r="G3848" s="161">
        <f t="shared" si="79"/>
        <v>3.8632572310800004</v>
      </c>
      <c r="H3848" s="161"/>
      <c r="I3848" s="161">
        <v>4.37</v>
      </c>
      <c r="J3848" s="162"/>
      <c r="K3848" s="161"/>
      <c r="L3848" s="161"/>
      <c r="M3848" s="161">
        <v>4.1399999999999997</v>
      </c>
      <c r="N3848" s="161"/>
      <c r="O3848" s="161">
        <v>4.1900000000000004</v>
      </c>
      <c r="P3848" s="161"/>
      <c r="Q3848" s="161">
        <v>4.37</v>
      </c>
      <c r="R3848" s="161"/>
      <c r="S3848" s="161">
        <v>3.54</v>
      </c>
      <c r="T3848" s="35">
        <v>1.0347999999999999</v>
      </c>
      <c r="U3848" s="22">
        <f t="shared" si="80"/>
        <v>3.8632572310800004</v>
      </c>
    </row>
    <row r="3849" spans="1:21" x14ac:dyDescent="0.2">
      <c r="A3849" s="257">
        <v>40727</v>
      </c>
      <c r="B3849" s="292">
        <f t="shared" si="78"/>
        <v>40728</v>
      </c>
      <c r="C3849" s="18">
        <v>4.33</v>
      </c>
      <c r="E3849" s="161">
        <v>4</v>
      </c>
      <c r="F3849" s="161"/>
      <c r="G3849" s="161">
        <f t="shared" si="79"/>
        <v>3.8632572310800004</v>
      </c>
      <c r="H3849" s="161"/>
      <c r="I3849" s="161">
        <v>4.37</v>
      </c>
      <c r="J3849" s="162"/>
      <c r="K3849" s="161"/>
      <c r="L3849" s="161"/>
      <c r="M3849" s="161">
        <v>4.1399999999999997</v>
      </c>
      <c r="N3849" s="161"/>
      <c r="O3849" s="161">
        <v>4.1900000000000004</v>
      </c>
      <c r="P3849" s="161"/>
      <c r="Q3849" s="161">
        <v>4.37</v>
      </c>
      <c r="R3849" s="161"/>
      <c r="S3849" s="161">
        <v>3.54</v>
      </c>
      <c r="T3849" s="35">
        <v>1.0347999999999999</v>
      </c>
      <c r="U3849" s="22">
        <f t="shared" si="80"/>
        <v>3.8632572310800004</v>
      </c>
    </row>
    <row r="3850" spans="1:21" x14ac:dyDescent="0.2">
      <c r="A3850" s="257">
        <v>40728</v>
      </c>
      <c r="B3850" s="292">
        <f t="shared" si="78"/>
        <v>40729</v>
      </c>
      <c r="C3850" s="18">
        <v>4.33</v>
      </c>
      <c r="E3850" s="161">
        <v>4</v>
      </c>
      <c r="F3850" s="161"/>
      <c r="G3850" s="161">
        <f t="shared" si="79"/>
        <v>3.8632572310800004</v>
      </c>
      <c r="H3850" s="161"/>
      <c r="I3850" s="161">
        <v>4.37</v>
      </c>
      <c r="J3850" s="162"/>
      <c r="K3850" s="161"/>
      <c r="L3850" s="161"/>
      <c r="M3850" s="161">
        <v>4.1399999999999997</v>
      </c>
      <c r="N3850" s="161"/>
      <c r="O3850" s="161">
        <v>4.1900000000000004</v>
      </c>
      <c r="P3850" s="161"/>
      <c r="Q3850" s="161">
        <v>4.37</v>
      </c>
      <c r="R3850" s="161"/>
      <c r="S3850" s="161">
        <v>3.54</v>
      </c>
      <c r="T3850" s="35">
        <v>1.0347999999999999</v>
      </c>
      <c r="U3850" s="22">
        <f t="shared" si="80"/>
        <v>3.8632572310800004</v>
      </c>
    </row>
    <row r="3851" spans="1:21" x14ac:dyDescent="0.2">
      <c r="A3851" s="257">
        <v>40729</v>
      </c>
      <c r="B3851" s="292">
        <f t="shared" si="78"/>
        <v>40730</v>
      </c>
      <c r="E3851" s="161"/>
      <c r="F3851" s="161"/>
      <c r="G3851" s="161"/>
      <c r="H3851" s="161"/>
      <c r="I3851" s="161"/>
      <c r="J3851" s="162"/>
      <c r="K3851" s="161"/>
      <c r="L3851" s="161"/>
      <c r="M3851" s="161"/>
      <c r="N3851" s="161"/>
      <c r="O3851" s="161"/>
      <c r="P3851" s="161"/>
      <c r="Q3851" s="161"/>
      <c r="R3851" s="161"/>
      <c r="S3851" s="161"/>
    </row>
    <row r="3852" spans="1:21" x14ac:dyDescent="0.2">
      <c r="A3852" s="257">
        <v>40730</v>
      </c>
      <c r="B3852" s="292">
        <f t="shared" si="78"/>
        <v>40731</v>
      </c>
      <c r="E3852" s="161"/>
      <c r="F3852" s="161"/>
      <c r="G3852" s="161"/>
      <c r="H3852" s="161"/>
      <c r="I3852" s="161"/>
      <c r="J3852" s="162"/>
      <c r="K3852" s="161"/>
      <c r="L3852" s="161"/>
      <c r="M3852" s="161"/>
      <c r="N3852" s="161"/>
      <c r="O3852" s="161"/>
      <c r="P3852" s="161"/>
      <c r="Q3852" s="161"/>
      <c r="R3852" s="161"/>
      <c r="S3852" s="161"/>
    </row>
    <row r="3853" spans="1:21" x14ac:dyDescent="0.2">
      <c r="A3853" s="257">
        <v>40731</v>
      </c>
      <c r="B3853" s="292">
        <f t="shared" si="78"/>
        <v>40732</v>
      </c>
      <c r="E3853" s="161"/>
      <c r="F3853" s="161"/>
      <c r="G3853" s="161"/>
      <c r="H3853" s="161"/>
      <c r="I3853" s="161"/>
      <c r="J3853" s="162"/>
      <c r="K3853" s="161"/>
      <c r="L3853" s="161"/>
      <c r="M3853" s="161"/>
      <c r="N3853" s="161"/>
      <c r="O3853" s="161"/>
      <c r="P3853" s="161"/>
      <c r="Q3853" s="161"/>
      <c r="R3853" s="161"/>
      <c r="S3853" s="161"/>
    </row>
    <row r="3854" spans="1:21" x14ac:dyDescent="0.2">
      <c r="A3854" s="257">
        <v>40732</v>
      </c>
      <c r="B3854" s="292">
        <f t="shared" si="78"/>
        <v>40733</v>
      </c>
      <c r="E3854" s="161"/>
      <c r="F3854" s="161"/>
      <c r="G3854" s="161"/>
      <c r="H3854" s="161"/>
      <c r="I3854" s="161"/>
      <c r="J3854" s="162"/>
      <c r="K3854" s="161"/>
      <c r="L3854" s="161"/>
      <c r="M3854" s="161"/>
      <c r="N3854" s="161"/>
      <c r="O3854" s="161"/>
      <c r="P3854" s="161"/>
      <c r="Q3854" s="161"/>
      <c r="R3854" s="161"/>
      <c r="S3854" s="161"/>
    </row>
    <row r="3855" spans="1:21" x14ac:dyDescent="0.2">
      <c r="A3855" s="257">
        <v>40733</v>
      </c>
      <c r="B3855" s="292">
        <f t="shared" si="78"/>
        <v>40734</v>
      </c>
      <c r="E3855" s="161"/>
      <c r="F3855" s="161"/>
      <c r="G3855" s="161"/>
      <c r="H3855" s="161"/>
      <c r="I3855" s="161"/>
      <c r="J3855" s="162"/>
      <c r="K3855" s="161"/>
      <c r="L3855" s="161"/>
      <c r="M3855" s="161"/>
      <c r="N3855" s="161"/>
      <c r="O3855" s="161"/>
      <c r="P3855" s="161"/>
      <c r="Q3855" s="161"/>
      <c r="R3855" s="161"/>
      <c r="S3855" s="161"/>
    </row>
    <row r="3856" spans="1:21" x14ac:dyDescent="0.2">
      <c r="A3856" s="257">
        <v>40734</v>
      </c>
      <c r="B3856" s="292">
        <f t="shared" si="78"/>
        <v>40735</v>
      </c>
      <c r="E3856" s="161"/>
      <c r="F3856" s="161"/>
      <c r="G3856" s="161"/>
      <c r="H3856" s="161"/>
      <c r="I3856" s="161"/>
      <c r="J3856" s="162"/>
      <c r="K3856" s="161"/>
      <c r="L3856" s="161"/>
      <c r="M3856" s="161"/>
      <c r="N3856" s="161"/>
      <c r="O3856" s="161"/>
      <c r="P3856" s="161"/>
      <c r="Q3856" s="161"/>
      <c r="R3856" s="161"/>
      <c r="S3856" s="161"/>
    </row>
    <row r="3857" spans="1:21" x14ac:dyDescent="0.2">
      <c r="A3857" s="257">
        <v>40735</v>
      </c>
      <c r="B3857" s="292">
        <f t="shared" si="78"/>
        <v>40736</v>
      </c>
      <c r="E3857" s="161"/>
      <c r="F3857" s="161"/>
      <c r="G3857" s="161"/>
      <c r="H3857" s="161"/>
      <c r="I3857" s="161"/>
      <c r="J3857" s="162"/>
      <c r="K3857" s="161"/>
      <c r="L3857" s="161"/>
      <c r="M3857" s="161"/>
      <c r="N3857" s="161"/>
      <c r="O3857" s="161"/>
      <c r="P3857" s="161"/>
      <c r="Q3857" s="161"/>
      <c r="R3857" s="161"/>
      <c r="S3857" s="161"/>
    </row>
    <row r="3858" spans="1:21" x14ac:dyDescent="0.2">
      <c r="A3858" s="257">
        <v>40736</v>
      </c>
      <c r="B3858" s="292">
        <f t="shared" si="78"/>
        <v>40737</v>
      </c>
      <c r="E3858" s="161"/>
      <c r="F3858" s="161"/>
      <c r="G3858" s="161"/>
      <c r="H3858" s="161"/>
      <c r="I3858" s="161"/>
      <c r="J3858" s="162"/>
      <c r="K3858" s="161"/>
      <c r="L3858" s="161"/>
      <c r="M3858" s="161"/>
      <c r="N3858" s="161"/>
      <c r="O3858" s="161"/>
      <c r="P3858" s="161"/>
      <c r="Q3858" s="161"/>
      <c r="R3858" s="161"/>
      <c r="S3858" s="161"/>
    </row>
    <row r="3859" spans="1:21" x14ac:dyDescent="0.2">
      <c r="A3859" s="257">
        <v>40737</v>
      </c>
      <c r="B3859" s="292">
        <f t="shared" si="78"/>
        <v>40738</v>
      </c>
      <c r="E3859" s="161"/>
      <c r="F3859" s="161"/>
      <c r="G3859" s="161"/>
      <c r="H3859" s="161"/>
      <c r="I3859" s="161"/>
      <c r="J3859" s="162"/>
      <c r="K3859" s="161"/>
      <c r="L3859" s="161"/>
      <c r="M3859" s="161"/>
      <c r="N3859" s="161"/>
      <c r="O3859" s="161"/>
      <c r="P3859" s="161"/>
      <c r="Q3859" s="161"/>
      <c r="R3859" s="161"/>
      <c r="S3859" s="161"/>
    </row>
    <row r="3860" spans="1:21" x14ac:dyDescent="0.2">
      <c r="A3860" s="257">
        <v>40738</v>
      </c>
      <c r="B3860" s="292">
        <f t="shared" si="78"/>
        <v>40739</v>
      </c>
      <c r="C3860" s="161">
        <v>4.42</v>
      </c>
      <c r="D3860" s="161"/>
      <c r="E3860" s="161">
        <v>4.0599999999999996</v>
      </c>
      <c r="F3860" s="161"/>
      <c r="G3860" s="161">
        <f t="shared" ref="G3860:G3879" si="81">U3860</f>
        <v>3.8051627091900007</v>
      </c>
      <c r="H3860" s="161"/>
      <c r="I3860" s="161">
        <v>4.4400000000000004</v>
      </c>
      <c r="J3860" s="162"/>
      <c r="K3860" s="161"/>
      <c r="L3860" s="161"/>
      <c r="M3860" s="161">
        <v>4.1399999999999997</v>
      </c>
      <c r="N3860" s="161"/>
      <c r="O3860" s="161">
        <v>4.28</v>
      </c>
      <c r="P3860" s="161"/>
      <c r="Q3860" s="161">
        <v>4.5</v>
      </c>
      <c r="R3860" s="161"/>
      <c r="S3860" s="161">
        <v>3.47</v>
      </c>
      <c r="T3860" s="18">
        <v>1.0398000000000001</v>
      </c>
      <c r="U3860" s="22">
        <f t="shared" ref="U3860:U3879" si="82">S3860*T3860*1.054615</f>
        <v>3.8051627091900007</v>
      </c>
    </row>
    <row r="3861" spans="1:21" x14ac:dyDescent="0.2">
      <c r="A3861" s="257">
        <v>40739</v>
      </c>
      <c r="B3861" s="292">
        <f t="shared" si="78"/>
        <v>40740</v>
      </c>
      <c r="C3861" s="161">
        <v>4.49</v>
      </c>
      <c r="D3861" s="161"/>
      <c r="E3861" s="161">
        <v>4.0999999999999996</v>
      </c>
      <c r="F3861" s="161"/>
      <c r="G3861" s="161">
        <f t="shared" si="81"/>
        <v>3.9169961930200001</v>
      </c>
      <c r="H3861" s="161"/>
      <c r="I3861" s="161">
        <v>4.4400000000000004</v>
      </c>
      <c r="J3861" s="162"/>
      <c r="K3861" s="161"/>
      <c r="L3861" s="161"/>
      <c r="M3861" s="161">
        <v>4.1500000000000004</v>
      </c>
      <c r="N3861" s="161"/>
      <c r="O3861" s="161">
        <v>4.34</v>
      </c>
      <c r="P3861" s="161"/>
      <c r="Q3861" s="161">
        <v>4.55</v>
      </c>
      <c r="R3861" s="161"/>
      <c r="S3861" s="85">
        <v>3.56</v>
      </c>
      <c r="T3861" s="35">
        <v>1.0432999999999999</v>
      </c>
      <c r="U3861" s="68">
        <f t="shared" si="82"/>
        <v>3.9169961930200001</v>
      </c>
    </row>
    <row r="3862" spans="1:21" x14ac:dyDescent="0.2">
      <c r="A3862" s="257">
        <v>40740</v>
      </c>
      <c r="B3862" s="292">
        <f t="shared" si="78"/>
        <v>40741</v>
      </c>
      <c r="C3862" s="161">
        <v>4.49</v>
      </c>
      <c r="D3862" s="161"/>
      <c r="E3862" s="161">
        <v>4.0999999999999996</v>
      </c>
      <c r="F3862" s="161"/>
      <c r="G3862" s="161">
        <f t="shared" si="81"/>
        <v>3.9169961930200001</v>
      </c>
      <c r="H3862" s="161"/>
      <c r="I3862" s="161">
        <v>4.4400000000000004</v>
      </c>
      <c r="J3862" s="162"/>
      <c r="K3862" s="161"/>
      <c r="L3862" s="161"/>
      <c r="M3862" s="161">
        <v>4.1500000000000004</v>
      </c>
      <c r="N3862" s="161"/>
      <c r="O3862" s="161">
        <v>4.34</v>
      </c>
      <c r="P3862" s="161"/>
      <c r="Q3862" s="161">
        <v>4.55</v>
      </c>
      <c r="R3862" s="161"/>
      <c r="S3862" s="85">
        <v>3.56</v>
      </c>
      <c r="T3862" s="35">
        <v>1.0432999999999999</v>
      </c>
      <c r="U3862" s="68">
        <f t="shared" si="82"/>
        <v>3.9169961930200001</v>
      </c>
    </row>
    <row r="3863" spans="1:21" x14ac:dyDescent="0.2">
      <c r="A3863" s="257">
        <v>40741</v>
      </c>
      <c r="B3863" s="292">
        <f t="shared" si="78"/>
        <v>40742</v>
      </c>
      <c r="C3863" s="161">
        <v>4.49</v>
      </c>
      <c r="D3863" s="161"/>
      <c r="E3863" s="161">
        <v>4.0999999999999996</v>
      </c>
      <c r="F3863" s="161"/>
      <c r="G3863" s="161">
        <f t="shared" si="81"/>
        <v>3.9169961930200001</v>
      </c>
      <c r="H3863" s="161"/>
      <c r="I3863" s="161">
        <v>4.4400000000000004</v>
      </c>
      <c r="J3863" s="162"/>
      <c r="K3863" s="161"/>
      <c r="L3863" s="161"/>
      <c r="M3863" s="161">
        <v>4.1500000000000004</v>
      </c>
      <c r="N3863" s="161"/>
      <c r="O3863" s="161">
        <v>4.34</v>
      </c>
      <c r="P3863" s="161"/>
      <c r="Q3863" s="161">
        <v>4.55</v>
      </c>
      <c r="R3863" s="161"/>
      <c r="S3863" s="85">
        <v>3.56</v>
      </c>
      <c r="T3863" s="35">
        <v>1.0432999999999999</v>
      </c>
      <c r="U3863" s="68">
        <f t="shared" si="82"/>
        <v>3.9169961930200001</v>
      </c>
    </row>
    <row r="3864" spans="1:21" x14ac:dyDescent="0.2">
      <c r="A3864" s="257">
        <v>40742</v>
      </c>
      <c r="B3864" s="292">
        <f t="shared" si="78"/>
        <v>40743</v>
      </c>
      <c r="C3864" s="161">
        <v>4.5999999999999996</v>
      </c>
      <c r="D3864" s="161"/>
      <c r="E3864" s="161">
        <v>4.24</v>
      </c>
      <c r="F3864" s="161"/>
      <c r="G3864" s="161">
        <f t="shared" si="81"/>
        <v>3.994853145395</v>
      </c>
      <c r="H3864" s="161"/>
      <c r="I3864" s="161">
        <v>4.54</v>
      </c>
      <c r="J3864" s="162"/>
      <c r="K3864" s="161"/>
      <c r="L3864" s="161"/>
      <c r="M3864" s="161">
        <v>4.33</v>
      </c>
      <c r="N3864" s="161"/>
      <c r="O3864" s="161">
        <v>4.46</v>
      </c>
      <c r="P3864" s="161"/>
      <c r="Q3864" s="161">
        <v>4.78</v>
      </c>
      <c r="R3864" s="161"/>
      <c r="S3864" s="161">
        <v>3.61</v>
      </c>
      <c r="T3864" s="18">
        <v>1.0492999999999999</v>
      </c>
      <c r="U3864" s="22">
        <f t="shared" si="82"/>
        <v>3.994853145395</v>
      </c>
    </row>
    <row r="3865" spans="1:21" x14ac:dyDescent="0.2">
      <c r="A3865" s="257">
        <v>40743</v>
      </c>
      <c r="B3865" s="292">
        <f t="shared" si="78"/>
        <v>40744</v>
      </c>
      <c r="C3865" s="161">
        <v>4.5999999999999996</v>
      </c>
      <c r="D3865" s="161"/>
      <c r="E3865" s="161">
        <v>4.22</v>
      </c>
      <c r="F3865" s="161"/>
      <c r="G3865" s="161">
        <f t="shared" si="81"/>
        <v>3.9731523325400007</v>
      </c>
      <c r="H3865" s="161"/>
      <c r="I3865" s="161">
        <v>4.5199999999999996</v>
      </c>
      <c r="J3865" s="162"/>
      <c r="K3865" s="161"/>
      <c r="L3865" s="161"/>
      <c r="M3865" s="161">
        <v>4.3</v>
      </c>
      <c r="N3865" s="161"/>
      <c r="O3865" s="161">
        <v>4.4800000000000004</v>
      </c>
      <c r="P3865" s="161"/>
      <c r="Q3865" s="161">
        <v>4.8099999999999996</v>
      </c>
      <c r="R3865" s="161"/>
      <c r="S3865" s="161">
        <v>3.61</v>
      </c>
      <c r="T3865" s="18">
        <v>1.0436000000000001</v>
      </c>
      <c r="U3865" s="22">
        <f t="shared" si="82"/>
        <v>3.9731523325400007</v>
      </c>
    </row>
    <row r="3866" spans="1:21" x14ac:dyDescent="0.2">
      <c r="A3866" s="257">
        <v>40744</v>
      </c>
      <c r="B3866" s="292">
        <f t="shared" si="78"/>
        <v>40745</v>
      </c>
      <c r="C3866" s="161">
        <v>4.6399999999999997</v>
      </c>
      <c r="D3866" s="161"/>
      <c r="E3866" s="161">
        <v>4.33</v>
      </c>
      <c r="F3866" s="161"/>
      <c r="G3866" s="161">
        <f t="shared" si="81"/>
        <v>3.9533487720700005</v>
      </c>
      <c r="H3866" s="161"/>
      <c r="I3866" s="161">
        <v>4.5599999999999996</v>
      </c>
      <c r="J3866" s="162"/>
      <c r="K3866" s="161"/>
      <c r="L3866" s="161"/>
      <c r="M3866" s="161">
        <v>4.3499999999999996</v>
      </c>
      <c r="N3866" s="161"/>
      <c r="O3866" s="161">
        <v>4.55</v>
      </c>
      <c r="P3866" s="161"/>
      <c r="Q3866" s="161">
        <v>4.9000000000000004</v>
      </c>
      <c r="R3866" s="161"/>
      <c r="S3866" s="161">
        <v>3.58</v>
      </c>
      <c r="T3866" s="18">
        <v>1.0470999999999999</v>
      </c>
      <c r="U3866" s="22">
        <f t="shared" si="82"/>
        <v>3.9533487720700005</v>
      </c>
    </row>
    <row r="3867" spans="1:21" x14ac:dyDescent="0.2">
      <c r="A3867" s="257">
        <v>40745</v>
      </c>
      <c r="B3867" s="292">
        <f t="shared" si="78"/>
        <v>40746</v>
      </c>
      <c r="C3867" s="161">
        <v>4.58</v>
      </c>
      <c r="D3867" s="161"/>
      <c r="E3867" s="161">
        <v>4.1900000000000004</v>
      </c>
      <c r="F3867" s="161"/>
      <c r="G3867" s="161">
        <f t="shared" si="81"/>
        <v>3.9460529455</v>
      </c>
      <c r="H3867" s="161"/>
      <c r="I3867" s="161">
        <v>4.49</v>
      </c>
      <c r="J3867" s="162"/>
      <c r="K3867" s="161"/>
      <c r="L3867" s="161"/>
      <c r="M3867" s="161">
        <v>4.33</v>
      </c>
      <c r="N3867" s="161"/>
      <c r="O3867" s="161">
        <v>4.47</v>
      </c>
      <c r="P3867" s="161"/>
      <c r="Q3867" s="161">
        <v>4.8600000000000003</v>
      </c>
      <c r="R3867" s="161"/>
      <c r="S3867" s="161">
        <v>3.55</v>
      </c>
      <c r="T3867" s="18">
        <v>1.054</v>
      </c>
      <c r="U3867" s="22">
        <f t="shared" si="82"/>
        <v>3.9460529455</v>
      </c>
    </row>
    <row r="3868" spans="1:21" x14ac:dyDescent="0.2">
      <c r="A3868" s="257">
        <v>40746</v>
      </c>
      <c r="B3868" s="292">
        <f t="shared" si="78"/>
        <v>40747</v>
      </c>
      <c r="C3868" s="161">
        <v>4.46</v>
      </c>
      <c r="D3868" s="161"/>
      <c r="E3868" s="161">
        <v>4.04</v>
      </c>
      <c r="F3868" s="161"/>
      <c r="G3868" s="161">
        <f t="shared" si="81"/>
        <v>3.9691827616799999</v>
      </c>
      <c r="H3868" s="161"/>
      <c r="I3868" s="161">
        <v>4.42</v>
      </c>
      <c r="J3868" s="162"/>
      <c r="K3868" s="161"/>
      <c r="L3868" s="161"/>
      <c r="M3868" s="161">
        <v>4.18</v>
      </c>
      <c r="N3868" s="161"/>
      <c r="O3868" s="161">
        <v>4.3499999999999996</v>
      </c>
      <c r="P3868" s="161"/>
      <c r="Q3868" s="161">
        <v>4.5999999999999996</v>
      </c>
      <c r="R3868" s="161"/>
      <c r="S3868" s="85">
        <v>3.56</v>
      </c>
      <c r="T3868" s="35">
        <v>1.0571999999999999</v>
      </c>
      <c r="U3868" s="68">
        <f t="shared" si="82"/>
        <v>3.9691827616799999</v>
      </c>
    </row>
    <row r="3869" spans="1:21" x14ac:dyDescent="0.2">
      <c r="A3869" s="257">
        <v>40747</v>
      </c>
      <c r="B3869" s="292">
        <f t="shared" si="78"/>
        <v>40748</v>
      </c>
      <c r="C3869" s="161">
        <v>4.46</v>
      </c>
      <c r="D3869" s="161"/>
      <c r="E3869" s="161">
        <v>4.04</v>
      </c>
      <c r="F3869" s="161"/>
      <c r="G3869" s="161">
        <f t="shared" si="81"/>
        <v>3.9691827616799999</v>
      </c>
      <c r="H3869" s="161"/>
      <c r="I3869" s="161">
        <v>4.42</v>
      </c>
      <c r="J3869" s="162"/>
      <c r="K3869" s="161"/>
      <c r="L3869" s="161"/>
      <c r="M3869" s="161">
        <v>4.18</v>
      </c>
      <c r="N3869" s="161"/>
      <c r="O3869" s="161">
        <v>4.3499999999999996</v>
      </c>
      <c r="P3869" s="161"/>
      <c r="Q3869" s="161">
        <v>4.5999999999999996</v>
      </c>
      <c r="R3869" s="161"/>
      <c r="S3869" s="85">
        <v>3.56</v>
      </c>
      <c r="T3869" s="35">
        <v>1.0571999999999999</v>
      </c>
      <c r="U3869" s="68">
        <f t="shared" si="82"/>
        <v>3.9691827616799999</v>
      </c>
    </row>
    <row r="3870" spans="1:21" x14ac:dyDescent="0.2">
      <c r="A3870" s="257">
        <v>40748</v>
      </c>
      <c r="B3870" s="292">
        <f t="shared" si="78"/>
        <v>40749</v>
      </c>
      <c r="C3870" s="161">
        <v>4.46</v>
      </c>
      <c r="D3870" s="161"/>
      <c r="E3870" s="161">
        <v>4.04</v>
      </c>
      <c r="F3870" s="161"/>
      <c r="G3870" s="161">
        <f t="shared" si="81"/>
        <v>3.9691827616799999</v>
      </c>
      <c r="H3870" s="161"/>
      <c r="I3870" s="161">
        <v>4.42</v>
      </c>
      <c r="J3870" s="162"/>
      <c r="K3870" s="161"/>
      <c r="L3870" s="161"/>
      <c r="M3870" s="161">
        <v>4.18</v>
      </c>
      <c r="N3870" s="161"/>
      <c r="O3870" s="161">
        <v>4.3499999999999996</v>
      </c>
      <c r="P3870" s="161"/>
      <c r="Q3870" s="161">
        <v>4.5999999999999996</v>
      </c>
      <c r="R3870" s="161"/>
      <c r="S3870" s="85">
        <v>3.56</v>
      </c>
      <c r="T3870" s="35">
        <v>1.0571999999999999</v>
      </c>
      <c r="U3870" s="68">
        <f t="shared" si="82"/>
        <v>3.9691827616799999</v>
      </c>
    </row>
    <row r="3871" spans="1:21" x14ac:dyDescent="0.2">
      <c r="A3871" s="257">
        <v>40749</v>
      </c>
      <c r="B3871" s="292">
        <f t="shared" ref="B3871:B3934" si="83">A3871+1</f>
        <v>40750</v>
      </c>
      <c r="C3871" s="161">
        <v>4.45</v>
      </c>
      <c r="D3871" s="161"/>
      <c r="E3871" s="161">
        <v>4.03</v>
      </c>
      <c r="F3871" s="161"/>
      <c r="G3871" s="161">
        <f t="shared" si="81"/>
        <v>3.9071429250750005</v>
      </c>
      <c r="H3871" s="161"/>
      <c r="I3871" s="161">
        <v>4.3899999999999997</v>
      </c>
      <c r="J3871" s="162"/>
      <c r="K3871" s="161"/>
      <c r="L3871" s="161"/>
      <c r="M3871" s="161">
        <v>4.1900000000000004</v>
      </c>
      <c r="N3871" s="161"/>
      <c r="O3871" s="161">
        <v>4.3099999999999996</v>
      </c>
      <c r="P3871" s="161"/>
      <c r="Q3871" s="161">
        <v>4.59</v>
      </c>
      <c r="R3871" s="161"/>
      <c r="S3871" s="161">
        <v>3.51</v>
      </c>
      <c r="T3871" s="18">
        <v>1.0555000000000001</v>
      </c>
      <c r="U3871" s="22">
        <f t="shared" si="82"/>
        <v>3.9071429250750005</v>
      </c>
    </row>
    <row r="3872" spans="1:21" x14ac:dyDescent="0.2">
      <c r="A3872" s="257">
        <v>40750</v>
      </c>
      <c r="B3872" s="292">
        <f t="shared" si="83"/>
        <v>40751</v>
      </c>
      <c r="C3872" s="161">
        <v>4.43</v>
      </c>
      <c r="D3872" s="161"/>
      <c r="E3872" s="161">
        <v>4.03</v>
      </c>
      <c r="F3872" s="161"/>
      <c r="G3872" s="161">
        <f t="shared" si="81"/>
        <v>3.8026316331900003</v>
      </c>
      <c r="H3872" s="161"/>
      <c r="I3872" s="161">
        <v>4.3899999999999997</v>
      </c>
      <c r="J3872" s="162"/>
      <c r="K3872" s="161"/>
      <c r="L3872" s="161"/>
      <c r="M3872" s="161">
        <v>4.1900000000000004</v>
      </c>
      <c r="N3872" s="161"/>
      <c r="O3872" s="161">
        <v>4.3</v>
      </c>
      <c r="P3872" s="161"/>
      <c r="Q3872" s="161">
        <v>4.5599999999999996</v>
      </c>
      <c r="R3872" s="161"/>
      <c r="S3872" s="161">
        <v>3.42</v>
      </c>
      <c r="T3872" s="18">
        <v>1.0543</v>
      </c>
      <c r="U3872" s="22">
        <f t="shared" si="82"/>
        <v>3.8026316331900003</v>
      </c>
    </row>
    <row r="3873" spans="1:21" x14ac:dyDescent="0.2">
      <c r="A3873" s="257">
        <v>40751</v>
      </c>
      <c r="B3873" s="292">
        <f t="shared" si="83"/>
        <v>40752</v>
      </c>
      <c r="C3873" s="161">
        <v>4.46</v>
      </c>
      <c r="D3873" s="161"/>
      <c r="E3873" s="161">
        <v>4.01</v>
      </c>
      <c r="F3873" s="161"/>
      <c r="G3873" s="161">
        <f t="shared" si="81"/>
        <v>3.8318370863850002</v>
      </c>
      <c r="H3873" s="161"/>
      <c r="I3873" s="161">
        <v>4.42</v>
      </c>
      <c r="J3873" s="162"/>
      <c r="K3873" s="161"/>
      <c r="L3873" s="161"/>
      <c r="M3873" s="161">
        <v>4.2300000000000004</v>
      </c>
      <c r="N3873" s="161"/>
      <c r="O3873" s="161">
        <v>4.32</v>
      </c>
      <c r="P3873" s="161"/>
      <c r="Q3873" s="161">
        <v>4.5999999999999996</v>
      </c>
      <c r="R3873" s="161"/>
      <c r="S3873" s="161">
        <v>3.43</v>
      </c>
      <c r="T3873" s="18">
        <v>1.0592999999999999</v>
      </c>
      <c r="U3873" s="22">
        <f t="shared" si="82"/>
        <v>3.8318370863850002</v>
      </c>
    </row>
    <row r="3874" spans="1:21" x14ac:dyDescent="0.2">
      <c r="A3874" s="257">
        <v>40752</v>
      </c>
      <c r="B3874" s="292">
        <f t="shared" si="83"/>
        <v>40753</v>
      </c>
      <c r="C3874" s="161">
        <v>4.41</v>
      </c>
      <c r="D3874" s="161"/>
      <c r="E3874" s="161">
        <v>3.9</v>
      </c>
      <c r="F3874" s="161"/>
      <c r="G3874" s="161">
        <f t="shared" si="81"/>
        <v>3.8076958944200001</v>
      </c>
      <c r="H3874" s="161"/>
      <c r="I3874" s="161">
        <v>4.3899999999999997</v>
      </c>
      <c r="J3874" s="162"/>
      <c r="K3874" s="161"/>
      <c r="L3874" s="161"/>
      <c r="M3874" s="161">
        <v>4.17</v>
      </c>
      <c r="N3874" s="161"/>
      <c r="O3874" s="161">
        <v>4.26</v>
      </c>
      <c r="P3874" s="161"/>
      <c r="Q3874" s="161">
        <v>4.5599999999999996</v>
      </c>
      <c r="R3874" s="161"/>
      <c r="S3874" s="85">
        <v>3.41</v>
      </c>
      <c r="T3874" s="35">
        <v>1.0588</v>
      </c>
      <c r="U3874" s="68">
        <f t="shared" si="82"/>
        <v>3.8076958944200001</v>
      </c>
    </row>
    <row r="3875" spans="1:21" x14ac:dyDescent="0.2">
      <c r="A3875" s="257">
        <v>40753</v>
      </c>
      <c r="B3875" s="292">
        <f t="shared" si="83"/>
        <v>40754</v>
      </c>
      <c r="C3875" s="161">
        <v>4.41</v>
      </c>
      <c r="D3875" s="161"/>
      <c r="E3875" s="161">
        <v>3.9</v>
      </c>
      <c r="F3875" s="161"/>
      <c r="G3875" s="161">
        <f t="shared" si="81"/>
        <v>3.8076958944200001</v>
      </c>
      <c r="H3875" s="161"/>
      <c r="I3875" s="161">
        <v>4.3899999999999997</v>
      </c>
      <c r="J3875" s="162"/>
      <c r="K3875" s="161"/>
      <c r="L3875" s="161"/>
      <c r="M3875" s="161">
        <v>4.17</v>
      </c>
      <c r="N3875" s="161"/>
      <c r="O3875" s="161">
        <v>4.26</v>
      </c>
      <c r="P3875" s="161"/>
      <c r="Q3875" s="161">
        <v>4.5599999999999996</v>
      </c>
      <c r="R3875" s="161"/>
      <c r="S3875" s="85">
        <v>3.41</v>
      </c>
      <c r="T3875" s="35">
        <v>1.0588</v>
      </c>
      <c r="U3875" s="68">
        <f t="shared" si="82"/>
        <v>3.8076958944200001</v>
      </c>
    </row>
    <row r="3876" spans="1:21" x14ac:dyDescent="0.2">
      <c r="A3876" s="257">
        <v>40754</v>
      </c>
      <c r="B3876" s="292">
        <f t="shared" si="83"/>
        <v>40755</v>
      </c>
      <c r="C3876" s="161">
        <v>4.41</v>
      </c>
      <c r="D3876" s="161"/>
      <c r="E3876" s="161">
        <v>3.9</v>
      </c>
      <c r="F3876" s="161"/>
      <c r="G3876" s="161">
        <f t="shared" si="81"/>
        <v>3.8076958944200001</v>
      </c>
      <c r="H3876" s="161"/>
      <c r="I3876" s="161">
        <v>4.3899999999999997</v>
      </c>
      <c r="J3876" s="162"/>
      <c r="K3876" s="161"/>
      <c r="L3876" s="161"/>
      <c r="M3876" s="161">
        <v>4.17</v>
      </c>
      <c r="N3876" s="161"/>
      <c r="O3876" s="161">
        <v>4.26</v>
      </c>
      <c r="P3876" s="161"/>
      <c r="Q3876" s="161">
        <v>4.5599999999999996</v>
      </c>
      <c r="R3876" s="161"/>
      <c r="S3876" s="85">
        <v>3.41</v>
      </c>
      <c r="T3876" s="35">
        <v>1.0588</v>
      </c>
      <c r="U3876" s="68">
        <f t="shared" si="82"/>
        <v>3.8076958944200001</v>
      </c>
    </row>
    <row r="3877" spans="1:21" s="263" customFormat="1" x14ac:dyDescent="0.2">
      <c r="A3877" s="319">
        <v>40755</v>
      </c>
      <c r="B3877" s="294">
        <f t="shared" si="83"/>
        <v>40756</v>
      </c>
      <c r="C3877" s="214">
        <v>4.26</v>
      </c>
      <c r="D3877" s="332"/>
      <c r="E3877" s="214">
        <v>3.93</v>
      </c>
      <c r="F3877" s="332"/>
      <c r="G3877" s="214">
        <f t="shared" si="81"/>
        <v>3.6900430450200004</v>
      </c>
      <c r="H3877" s="332"/>
      <c r="I3877" s="214">
        <v>4.2</v>
      </c>
      <c r="J3877" s="365"/>
      <c r="K3877" s="214"/>
      <c r="L3877" s="332"/>
      <c r="M3877" s="214">
        <v>4.07</v>
      </c>
      <c r="N3877" s="332"/>
      <c r="O3877" s="214">
        <v>4.1500000000000004</v>
      </c>
      <c r="P3877" s="332"/>
      <c r="Q3877" s="214">
        <v>4.3899999999999997</v>
      </c>
      <c r="R3877" s="332"/>
      <c r="S3877" s="332">
        <v>3.32</v>
      </c>
      <c r="T3877" s="263">
        <v>1.0539000000000001</v>
      </c>
      <c r="U3877" s="265">
        <f t="shared" si="82"/>
        <v>3.6900430450200004</v>
      </c>
    </row>
    <row r="3878" spans="1:21" x14ac:dyDescent="0.2">
      <c r="A3878" s="257">
        <v>40756</v>
      </c>
      <c r="B3878" s="292">
        <f t="shared" si="83"/>
        <v>40757</v>
      </c>
      <c r="C3878" s="161">
        <v>4.28</v>
      </c>
      <c r="D3878" s="161"/>
      <c r="E3878" s="161">
        <v>3.91</v>
      </c>
      <c r="F3878" s="161"/>
      <c r="G3878" s="161">
        <f t="shared" si="81"/>
        <v>3.6897287697500003</v>
      </c>
      <c r="H3878" s="161"/>
      <c r="I3878" s="161">
        <v>4.2300000000000004</v>
      </c>
      <c r="J3878" s="162"/>
      <c r="K3878" s="161"/>
      <c r="L3878" s="161"/>
      <c r="M3878" s="161">
        <v>4.1100000000000003</v>
      </c>
      <c r="N3878" s="161"/>
      <c r="O3878" s="161">
        <v>4.1900000000000004</v>
      </c>
      <c r="P3878" s="161"/>
      <c r="Q3878" s="161">
        <v>4.41</v>
      </c>
      <c r="R3878" s="161"/>
      <c r="S3878" s="161">
        <v>3.34</v>
      </c>
      <c r="T3878" s="18">
        <v>1.0475000000000001</v>
      </c>
      <c r="U3878" s="22">
        <f t="shared" si="82"/>
        <v>3.6897287697500003</v>
      </c>
    </row>
    <row r="3879" spans="1:21" x14ac:dyDescent="0.2">
      <c r="A3879" s="257">
        <v>40757</v>
      </c>
      <c r="B3879" s="292">
        <f t="shared" si="83"/>
        <v>40758</v>
      </c>
      <c r="C3879" s="161">
        <v>4.3</v>
      </c>
      <c r="D3879" s="161"/>
      <c r="E3879" s="161">
        <v>3.96</v>
      </c>
      <c r="F3879" s="161"/>
      <c r="G3879" s="161">
        <f t="shared" si="81"/>
        <v>3.7271349091850001</v>
      </c>
      <c r="H3879" s="161"/>
      <c r="I3879" s="161">
        <v>4.25</v>
      </c>
      <c r="J3879" s="162"/>
      <c r="K3879" s="161"/>
      <c r="L3879" s="161"/>
      <c r="M3879" s="161">
        <v>4.17</v>
      </c>
      <c r="N3879" s="161"/>
      <c r="O3879" s="161">
        <v>4.2</v>
      </c>
      <c r="P3879" s="161"/>
      <c r="Q3879" s="161">
        <v>4.43</v>
      </c>
      <c r="R3879" s="161"/>
      <c r="S3879" s="161">
        <v>3.37</v>
      </c>
      <c r="T3879" s="18">
        <v>1.0487</v>
      </c>
      <c r="U3879" s="22">
        <f t="shared" si="82"/>
        <v>3.7271349091850001</v>
      </c>
    </row>
    <row r="3880" spans="1:21" x14ac:dyDescent="0.2">
      <c r="A3880" s="257">
        <v>40758</v>
      </c>
      <c r="B3880" s="292">
        <f t="shared" si="83"/>
        <v>40759</v>
      </c>
      <c r="C3880" s="161"/>
      <c r="D3880" s="161"/>
      <c r="E3880" s="161"/>
      <c r="F3880" s="161"/>
      <c r="G3880" s="161"/>
      <c r="H3880" s="161"/>
      <c r="I3880" s="161"/>
      <c r="J3880" s="162"/>
      <c r="K3880" s="161"/>
      <c r="L3880" s="161"/>
      <c r="M3880" s="161"/>
      <c r="N3880" s="161"/>
      <c r="O3880" s="161"/>
      <c r="P3880" s="161"/>
      <c r="Q3880" s="161"/>
      <c r="R3880" s="161"/>
      <c r="S3880" s="161"/>
    </row>
    <row r="3881" spans="1:21" x14ac:dyDescent="0.2">
      <c r="A3881" s="257">
        <v>40759</v>
      </c>
      <c r="B3881" s="292">
        <f t="shared" si="83"/>
        <v>40760</v>
      </c>
      <c r="E3881" s="161"/>
      <c r="F3881" s="161"/>
      <c r="G3881" s="161"/>
      <c r="H3881" s="161"/>
      <c r="I3881" s="161"/>
      <c r="J3881" s="162"/>
      <c r="K3881" s="161"/>
      <c r="L3881" s="161"/>
      <c r="M3881" s="161"/>
      <c r="N3881" s="161"/>
      <c r="O3881" s="161"/>
      <c r="P3881" s="161"/>
      <c r="Q3881" s="161"/>
      <c r="R3881" s="161"/>
      <c r="S3881" s="161"/>
    </row>
    <row r="3882" spans="1:21" x14ac:dyDescent="0.2">
      <c r="A3882" s="257">
        <v>40760</v>
      </c>
      <c r="B3882" s="292">
        <f t="shared" si="83"/>
        <v>40761</v>
      </c>
      <c r="E3882" s="161"/>
      <c r="F3882" s="161"/>
      <c r="G3882" s="161"/>
      <c r="H3882" s="161"/>
      <c r="I3882" s="161"/>
      <c r="J3882" s="162"/>
      <c r="K3882" s="161"/>
      <c r="L3882" s="161"/>
      <c r="M3882" s="161"/>
      <c r="N3882" s="161"/>
      <c r="O3882" s="161"/>
      <c r="P3882" s="161"/>
      <c r="Q3882" s="161"/>
      <c r="R3882" s="161"/>
      <c r="S3882" s="161"/>
    </row>
    <row r="3883" spans="1:21" x14ac:dyDescent="0.2">
      <c r="A3883" s="257">
        <v>40761</v>
      </c>
      <c r="B3883" s="292">
        <f t="shared" si="83"/>
        <v>40762</v>
      </c>
      <c r="E3883" s="161"/>
      <c r="F3883" s="161"/>
      <c r="G3883" s="161"/>
      <c r="H3883" s="161"/>
      <c r="I3883" s="161"/>
      <c r="J3883" s="162"/>
      <c r="K3883" s="161"/>
      <c r="L3883" s="161"/>
      <c r="M3883" s="161"/>
      <c r="N3883" s="161"/>
      <c r="O3883" s="161"/>
      <c r="P3883" s="161"/>
      <c r="Q3883" s="161"/>
      <c r="R3883" s="161"/>
      <c r="S3883" s="161"/>
    </row>
    <row r="3884" spans="1:21" x14ac:dyDescent="0.2">
      <c r="A3884" s="257">
        <v>40762</v>
      </c>
      <c r="B3884" s="292">
        <f t="shared" si="83"/>
        <v>40763</v>
      </c>
      <c r="E3884" s="161"/>
      <c r="F3884" s="161"/>
      <c r="G3884" s="161"/>
      <c r="H3884" s="161"/>
      <c r="I3884" s="161"/>
      <c r="J3884" s="162"/>
      <c r="K3884" s="161"/>
      <c r="L3884" s="161"/>
      <c r="M3884" s="161"/>
      <c r="N3884" s="161"/>
      <c r="O3884" s="161"/>
      <c r="P3884" s="161"/>
      <c r="Q3884" s="161"/>
      <c r="R3884" s="161"/>
      <c r="S3884" s="161"/>
    </row>
    <row r="3885" spans="1:21" x14ac:dyDescent="0.2">
      <c r="A3885" s="257">
        <v>40763</v>
      </c>
      <c r="B3885" s="292">
        <f t="shared" si="83"/>
        <v>40764</v>
      </c>
    </row>
    <row r="3886" spans="1:21" x14ac:dyDescent="0.2">
      <c r="A3886" s="257">
        <v>40764</v>
      </c>
      <c r="B3886" s="292">
        <f t="shared" si="83"/>
        <v>40765</v>
      </c>
    </row>
    <row r="3887" spans="1:21" x14ac:dyDescent="0.2">
      <c r="A3887" s="257">
        <v>40765</v>
      </c>
      <c r="B3887" s="292">
        <f t="shared" si="83"/>
        <v>40766</v>
      </c>
    </row>
    <row r="3888" spans="1:21" x14ac:dyDescent="0.2">
      <c r="A3888" s="257">
        <v>40766</v>
      </c>
      <c r="B3888" s="292">
        <f t="shared" si="83"/>
        <v>40767</v>
      </c>
    </row>
    <row r="3889" spans="1:21" x14ac:dyDescent="0.2">
      <c r="A3889" s="257">
        <v>40767</v>
      </c>
      <c r="B3889" s="292">
        <f t="shared" si="83"/>
        <v>40768</v>
      </c>
    </row>
    <row r="3890" spans="1:21" x14ac:dyDescent="0.2">
      <c r="A3890" s="257">
        <v>40768</v>
      </c>
      <c r="B3890" s="292">
        <f t="shared" si="83"/>
        <v>40769</v>
      </c>
    </row>
    <row r="3891" spans="1:21" x14ac:dyDescent="0.2">
      <c r="A3891" s="257">
        <v>40769</v>
      </c>
      <c r="B3891" s="292">
        <f t="shared" si="83"/>
        <v>40770</v>
      </c>
    </row>
    <row r="3892" spans="1:21" x14ac:dyDescent="0.2">
      <c r="A3892" s="257">
        <v>40770</v>
      </c>
      <c r="B3892" s="292">
        <f t="shared" si="83"/>
        <v>40771</v>
      </c>
    </row>
    <row r="3893" spans="1:21" x14ac:dyDescent="0.2">
      <c r="A3893" s="257">
        <v>40771</v>
      </c>
      <c r="B3893" s="292">
        <f t="shared" si="83"/>
        <v>40772</v>
      </c>
    </row>
    <row r="3894" spans="1:21" x14ac:dyDescent="0.2">
      <c r="A3894" s="257">
        <v>40772</v>
      </c>
      <c r="B3894" s="292">
        <f t="shared" si="83"/>
        <v>40773</v>
      </c>
      <c r="C3894" s="161">
        <v>3.97</v>
      </c>
      <c r="E3894" s="161">
        <v>3.79</v>
      </c>
      <c r="F3894" s="161"/>
      <c r="G3894" s="22">
        <v>3.7350202655400007</v>
      </c>
      <c r="H3894" s="161"/>
      <c r="I3894" s="161">
        <v>3.9</v>
      </c>
      <c r="J3894" s="162"/>
      <c r="K3894" s="161"/>
      <c r="L3894" s="161"/>
      <c r="M3894" s="161">
        <v>3.87</v>
      </c>
      <c r="N3894" s="161"/>
      <c r="O3894" s="161">
        <v>3.91</v>
      </c>
      <c r="P3894" s="161"/>
      <c r="Q3894" s="161">
        <v>4.01</v>
      </c>
      <c r="R3894" s="161"/>
      <c r="S3894" s="161">
        <v>3.48</v>
      </c>
      <c r="T3894" s="18">
        <v>1.0177</v>
      </c>
      <c r="U3894" s="22">
        <f t="shared" ref="U3894:U3916" si="84">S3894*T3894*1.054615</f>
        <v>3.7350202655400007</v>
      </c>
    </row>
    <row r="3895" spans="1:21" x14ac:dyDescent="0.2">
      <c r="A3895" s="257">
        <v>40773</v>
      </c>
      <c r="B3895" s="292">
        <f t="shared" si="83"/>
        <v>40774</v>
      </c>
      <c r="C3895" s="161">
        <v>3.98</v>
      </c>
      <c r="E3895" s="161">
        <v>3.8</v>
      </c>
      <c r="F3895" s="161"/>
      <c r="G3895" s="22">
        <v>3.7509059312850002</v>
      </c>
      <c r="H3895" s="161"/>
      <c r="I3895" s="161">
        <v>3.94</v>
      </c>
      <c r="J3895" s="162"/>
      <c r="K3895" s="161"/>
      <c r="L3895" s="161"/>
      <c r="M3895" s="161">
        <v>3.86</v>
      </c>
      <c r="N3895" s="161"/>
      <c r="O3895" s="161">
        <v>3.92</v>
      </c>
      <c r="P3895" s="161"/>
      <c r="Q3895" s="161">
        <v>4.03</v>
      </c>
      <c r="R3895" s="161"/>
      <c r="S3895" s="161">
        <v>3.49</v>
      </c>
      <c r="T3895" s="18">
        <v>1.0190999999999999</v>
      </c>
      <c r="U3895" s="22">
        <f t="shared" si="84"/>
        <v>3.7509059312850002</v>
      </c>
    </row>
    <row r="3896" spans="1:21" x14ac:dyDescent="0.2">
      <c r="A3896" s="257">
        <v>40774</v>
      </c>
      <c r="B3896" s="292">
        <f t="shared" si="83"/>
        <v>40775</v>
      </c>
      <c r="C3896" s="161">
        <v>3.99</v>
      </c>
      <c r="E3896" s="161">
        <v>3.78</v>
      </c>
      <c r="F3896" s="161"/>
      <c r="G3896" s="22">
        <v>3.7361835058850001</v>
      </c>
      <c r="H3896" s="161"/>
      <c r="I3896" s="161">
        <v>3.99</v>
      </c>
      <c r="J3896" s="162"/>
      <c r="K3896" s="161"/>
      <c r="L3896" s="161"/>
      <c r="M3896" s="161">
        <v>3.87</v>
      </c>
      <c r="N3896" s="161"/>
      <c r="O3896" s="161">
        <v>3.93</v>
      </c>
      <c r="P3896" s="161"/>
      <c r="Q3896" s="161">
        <v>4.04</v>
      </c>
      <c r="R3896" s="161"/>
      <c r="S3896" s="85">
        <v>3.49</v>
      </c>
      <c r="T3896" s="35">
        <v>1.0150999999999999</v>
      </c>
      <c r="U3896" s="68">
        <f t="shared" si="84"/>
        <v>3.7361835058850001</v>
      </c>
    </row>
    <row r="3897" spans="1:21" x14ac:dyDescent="0.2">
      <c r="A3897" s="257">
        <v>40775</v>
      </c>
      <c r="B3897" s="292">
        <f t="shared" si="83"/>
        <v>40776</v>
      </c>
      <c r="C3897" s="161">
        <v>3.99</v>
      </c>
      <c r="E3897" s="161">
        <v>3.78</v>
      </c>
      <c r="F3897" s="161"/>
      <c r="G3897" s="22">
        <v>3.7361835058850001</v>
      </c>
      <c r="H3897" s="161"/>
      <c r="I3897" s="161">
        <v>3.99</v>
      </c>
      <c r="J3897" s="162"/>
      <c r="K3897" s="161"/>
      <c r="L3897" s="161"/>
      <c r="M3897" s="161">
        <v>3.87</v>
      </c>
      <c r="N3897" s="161"/>
      <c r="O3897" s="161">
        <v>3.93</v>
      </c>
      <c r="P3897" s="161"/>
      <c r="Q3897" s="161">
        <v>4.04</v>
      </c>
      <c r="R3897" s="161"/>
      <c r="S3897" s="85">
        <v>3.49</v>
      </c>
      <c r="T3897" s="35">
        <v>1.0150999999999999</v>
      </c>
      <c r="U3897" s="68">
        <f t="shared" si="84"/>
        <v>3.7361835058850001</v>
      </c>
    </row>
    <row r="3898" spans="1:21" x14ac:dyDescent="0.2">
      <c r="A3898" s="257">
        <v>40776</v>
      </c>
      <c r="B3898" s="292">
        <f t="shared" si="83"/>
        <v>40777</v>
      </c>
      <c r="C3898" s="161">
        <v>3.99</v>
      </c>
      <c r="E3898" s="161">
        <v>3.78</v>
      </c>
      <c r="F3898" s="161"/>
      <c r="G3898" s="22">
        <v>3.7361835058850001</v>
      </c>
      <c r="H3898" s="161"/>
      <c r="I3898" s="161">
        <v>3.99</v>
      </c>
      <c r="J3898" s="162"/>
      <c r="K3898" s="161"/>
      <c r="L3898" s="161"/>
      <c r="M3898" s="161">
        <v>3.87</v>
      </c>
      <c r="N3898" s="161"/>
      <c r="O3898" s="161">
        <v>3.93</v>
      </c>
      <c r="P3898" s="161"/>
      <c r="Q3898" s="161">
        <v>4.04</v>
      </c>
      <c r="R3898" s="161"/>
      <c r="S3898" s="85">
        <v>3.49</v>
      </c>
      <c r="T3898" s="35">
        <v>1.0150999999999999</v>
      </c>
      <c r="U3898" s="68">
        <f t="shared" si="84"/>
        <v>3.7361835058850001</v>
      </c>
    </row>
    <row r="3899" spans="1:21" x14ac:dyDescent="0.2">
      <c r="A3899" s="257">
        <v>40777</v>
      </c>
      <c r="B3899" s="292">
        <f t="shared" si="83"/>
        <v>40778</v>
      </c>
      <c r="C3899" s="161">
        <v>3.97</v>
      </c>
      <c r="E3899" s="161">
        <v>3.81</v>
      </c>
      <c r="F3899" s="161"/>
      <c r="G3899" s="22">
        <v>3.68728206295</v>
      </c>
      <c r="H3899" s="161"/>
      <c r="I3899" s="161">
        <v>3.96</v>
      </c>
      <c r="J3899" s="162"/>
      <c r="K3899" s="161"/>
      <c r="L3899" s="161"/>
      <c r="M3899" s="161">
        <v>3.92</v>
      </c>
      <c r="N3899" s="161"/>
      <c r="O3899" s="161">
        <v>3.92</v>
      </c>
      <c r="P3899" s="161"/>
      <c r="Q3899" s="161">
        <v>4.0199999999999996</v>
      </c>
      <c r="R3899" s="161"/>
      <c r="S3899" s="161">
        <v>3.46</v>
      </c>
      <c r="T3899" s="18">
        <v>1.0105</v>
      </c>
      <c r="U3899" s="22">
        <f t="shared" si="84"/>
        <v>3.68728206295</v>
      </c>
    </row>
    <row r="3900" spans="1:21" x14ac:dyDescent="0.2">
      <c r="A3900" s="257">
        <v>40778</v>
      </c>
      <c r="B3900" s="292">
        <f t="shared" si="83"/>
        <v>40779</v>
      </c>
      <c r="C3900" s="161">
        <v>4.01</v>
      </c>
      <c r="E3900" s="161">
        <v>3.83</v>
      </c>
      <c r="F3900" s="161"/>
      <c r="G3900" s="22">
        <v>3.6923906180100006</v>
      </c>
      <c r="H3900" s="161"/>
      <c r="I3900" s="161">
        <v>3.95</v>
      </c>
      <c r="J3900" s="162"/>
      <c r="K3900" s="161"/>
      <c r="L3900" s="161"/>
      <c r="M3900" s="161">
        <v>3.93</v>
      </c>
      <c r="N3900" s="161"/>
      <c r="O3900" s="161">
        <v>3.95</v>
      </c>
      <c r="P3900" s="161"/>
      <c r="Q3900" s="161">
        <v>4.05</v>
      </c>
      <c r="R3900" s="161"/>
      <c r="S3900" s="161">
        <v>3.46</v>
      </c>
      <c r="T3900" s="18">
        <v>1.0119</v>
      </c>
      <c r="U3900" s="22">
        <f t="shared" si="84"/>
        <v>3.6923906180100006</v>
      </c>
    </row>
    <row r="3901" spans="1:21" x14ac:dyDescent="0.2">
      <c r="A3901" s="257">
        <v>40779</v>
      </c>
      <c r="B3901" s="292">
        <f t="shared" si="83"/>
        <v>40780</v>
      </c>
      <c r="C3901" s="161">
        <v>4.0999999999999996</v>
      </c>
      <c r="E3901" s="161">
        <v>3.91</v>
      </c>
      <c r="F3901" s="161"/>
      <c r="G3901" s="22">
        <v>3.7233013836600009</v>
      </c>
      <c r="H3901" s="161"/>
      <c r="I3901" s="161">
        <v>4.03</v>
      </c>
      <c r="J3901" s="162"/>
      <c r="K3901" s="161"/>
      <c r="L3901" s="161"/>
      <c r="M3901" s="161">
        <v>4</v>
      </c>
      <c r="N3901" s="161"/>
      <c r="O3901" s="161">
        <v>4.01</v>
      </c>
      <c r="P3901" s="161"/>
      <c r="Q3901" s="161">
        <v>4.1500000000000004</v>
      </c>
      <c r="R3901" s="161"/>
      <c r="S3901" s="161">
        <v>3.49</v>
      </c>
      <c r="T3901" s="18">
        <v>1.0116000000000001</v>
      </c>
      <c r="U3901" s="22">
        <f t="shared" si="84"/>
        <v>3.7233013836600009</v>
      </c>
    </row>
    <row r="3902" spans="1:21" x14ac:dyDescent="0.2">
      <c r="A3902" s="257">
        <v>40780</v>
      </c>
      <c r="B3902" s="292">
        <f t="shared" si="83"/>
        <v>40781</v>
      </c>
      <c r="C3902" s="161">
        <v>4.01</v>
      </c>
      <c r="E3902" s="161">
        <v>3.81</v>
      </c>
      <c r="F3902" s="161"/>
      <c r="G3902" s="22">
        <v>3.6927555148000004</v>
      </c>
      <c r="H3902" s="161"/>
      <c r="I3902" s="161">
        <v>3.95</v>
      </c>
      <c r="J3902" s="162"/>
      <c r="K3902" s="161"/>
      <c r="L3902" s="161"/>
      <c r="M3902" s="161">
        <v>3.88</v>
      </c>
      <c r="N3902" s="161"/>
      <c r="O3902" s="161">
        <v>3.92</v>
      </c>
      <c r="P3902" s="161"/>
      <c r="Q3902" s="161">
        <v>4.0599999999999996</v>
      </c>
      <c r="R3902" s="161"/>
      <c r="S3902" s="187">
        <v>3.46</v>
      </c>
      <c r="T3902" s="78">
        <v>1.012</v>
      </c>
      <c r="U3902" s="76">
        <f t="shared" si="84"/>
        <v>3.6927555148000004</v>
      </c>
    </row>
    <row r="3903" spans="1:21" x14ac:dyDescent="0.2">
      <c r="A3903" s="257">
        <v>40781</v>
      </c>
      <c r="B3903" s="292">
        <f t="shared" si="83"/>
        <v>40782</v>
      </c>
      <c r="C3903" s="161">
        <v>3.96</v>
      </c>
      <c r="E3903" s="161">
        <v>3.76</v>
      </c>
      <c r="F3903" s="161"/>
      <c r="G3903" s="22">
        <v>3.6985938634400002</v>
      </c>
      <c r="H3903" s="161"/>
      <c r="I3903" s="161">
        <v>3.89</v>
      </c>
      <c r="J3903" s="162"/>
      <c r="K3903" s="161"/>
      <c r="L3903" s="161"/>
      <c r="M3903" s="161">
        <v>3.82</v>
      </c>
      <c r="N3903" s="161"/>
      <c r="O3903" s="161">
        <v>3.87</v>
      </c>
      <c r="P3903" s="161"/>
      <c r="Q3903" s="161">
        <v>3.98</v>
      </c>
      <c r="R3903" s="161"/>
      <c r="S3903" s="85">
        <v>3.46</v>
      </c>
      <c r="T3903" s="35">
        <v>1.0136000000000001</v>
      </c>
      <c r="U3903" s="68">
        <f t="shared" si="84"/>
        <v>3.6985938634400002</v>
      </c>
    </row>
    <row r="3904" spans="1:21" x14ac:dyDescent="0.2">
      <c r="A3904" s="257">
        <v>40782</v>
      </c>
      <c r="B3904" s="292">
        <f t="shared" si="83"/>
        <v>40783</v>
      </c>
      <c r="C3904" s="161">
        <v>3.96</v>
      </c>
      <c r="E3904" s="161">
        <v>3.76</v>
      </c>
      <c r="F3904" s="161"/>
      <c r="G3904" s="22">
        <v>3.6985938634400002</v>
      </c>
      <c r="H3904" s="161"/>
      <c r="I3904" s="161">
        <v>3.89</v>
      </c>
      <c r="J3904" s="162"/>
      <c r="K3904" s="161"/>
      <c r="L3904" s="161"/>
      <c r="M3904" s="161">
        <v>3.82</v>
      </c>
      <c r="N3904" s="161"/>
      <c r="O3904" s="161">
        <v>3.87</v>
      </c>
      <c r="P3904" s="161"/>
      <c r="Q3904" s="161">
        <v>3.98</v>
      </c>
      <c r="R3904" s="161"/>
      <c r="S3904" s="85">
        <v>3.46</v>
      </c>
      <c r="T3904" s="35">
        <v>1.0136000000000001</v>
      </c>
      <c r="U3904" s="68">
        <f t="shared" si="84"/>
        <v>3.6985938634400002</v>
      </c>
    </row>
    <row r="3905" spans="1:21" x14ac:dyDescent="0.2">
      <c r="A3905" s="257">
        <v>40783</v>
      </c>
      <c r="B3905" s="292">
        <f t="shared" si="83"/>
        <v>40784</v>
      </c>
      <c r="C3905" s="161">
        <v>3.96</v>
      </c>
      <c r="E3905" s="161">
        <v>3.76</v>
      </c>
      <c r="F3905" s="161"/>
      <c r="G3905" s="22">
        <v>3.6985938634400002</v>
      </c>
      <c r="H3905" s="161"/>
      <c r="I3905" s="161">
        <v>3.89</v>
      </c>
      <c r="J3905" s="162"/>
      <c r="K3905" s="161"/>
      <c r="L3905" s="161"/>
      <c r="M3905" s="161">
        <v>3.82</v>
      </c>
      <c r="N3905" s="161"/>
      <c r="O3905" s="161">
        <v>3.87</v>
      </c>
      <c r="P3905" s="161"/>
      <c r="Q3905" s="161">
        <v>3.98</v>
      </c>
      <c r="R3905" s="161"/>
      <c r="S3905" s="85">
        <v>3.46</v>
      </c>
      <c r="T3905" s="35">
        <v>1.0136000000000001</v>
      </c>
      <c r="U3905" s="68">
        <f t="shared" si="84"/>
        <v>3.6985938634400002</v>
      </c>
    </row>
    <row r="3906" spans="1:21" x14ac:dyDescent="0.2">
      <c r="A3906" s="257">
        <v>40784</v>
      </c>
      <c r="B3906" s="292">
        <f t="shared" si="83"/>
        <v>40785</v>
      </c>
      <c r="C3906" s="18">
        <v>3.92</v>
      </c>
      <c r="E3906" s="161">
        <v>3.75</v>
      </c>
      <c r="F3906" s="161"/>
      <c r="G3906" s="22">
        <v>3.6667233981400007</v>
      </c>
      <c r="H3906" s="161"/>
      <c r="I3906" s="161">
        <v>3.91</v>
      </c>
      <c r="J3906" s="162"/>
      <c r="K3906" s="161"/>
      <c r="L3906" s="161"/>
      <c r="M3906" s="161">
        <v>3.84</v>
      </c>
      <c r="N3906" s="161"/>
      <c r="O3906" s="161">
        <v>3.84</v>
      </c>
      <c r="P3906" s="161"/>
      <c r="Q3906" s="161">
        <v>3.96</v>
      </c>
      <c r="R3906" s="161"/>
      <c r="S3906" s="161">
        <v>3.41</v>
      </c>
      <c r="T3906" s="18">
        <v>1.0196000000000001</v>
      </c>
      <c r="U3906" s="22">
        <f t="shared" si="84"/>
        <v>3.6667233981400007</v>
      </c>
    </row>
    <row r="3907" spans="1:21" x14ac:dyDescent="0.2">
      <c r="A3907" s="257">
        <v>40785</v>
      </c>
      <c r="B3907" s="292">
        <f t="shared" si="83"/>
        <v>40786</v>
      </c>
      <c r="C3907" s="18">
        <v>3.85</v>
      </c>
      <c r="E3907" s="161">
        <v>3.7</v>
      </c>
      <c r="F3907" s="161"/>
      <c r="G3907" s="22">
        <v>3.7292451938000002</v>
      </c>
      <c r="H3907" s="161"/>
      <c r="I3907" s="161">
        <v>3.83</v>
      </c>
      <c r="J3907" s="162"/>
      <c r="K3907" s="161"/>
      <c r="L3907" s="161"/>
      <c r="M3907" s="161">
        <v>3.75</v>
      </c>
      <c r="N3907" s="161"/>
      <c r="O3907" s="161">
        <v>3.81</v>
      </c>
      <c r="P3907" s="161"/>
      <c r="Q3907" s="161">
        <v>3.89</v>
      </c>
      <c r="R3907" s="161"/>
      <c r="S3907" s="161">
        <v>3.46</v>
      </c>
      <c r="T3907" s="18">
        <v>1.022</v>
      </c>
      <c r="U3907" s="22">
        <f t="shared" si="84"/>
        <v>3.7292451938000002</v>
      </c>
    </row>
    <row r="3908" spans="1:21" s="263" customFormat="1" x14ac:dyDescent="0.2">
      <c r="A3908" s="319">
        <v>40786</v>
      </c>
      <c r="B3908" s="294">
        <f t="shared" si="83"/>
        <v>40787</v>
      </c>
      <c r="C3908" s="223">
        <v>3.97</v>
      </c>
      <c r="E3908" s="214">
        <v>3.83</v>
      </c>
      <c r="F3908" s="332"/>
      <c r="G3908" s="262">
        <v>3.8500639974299999</v>
      </c>
      <c r="H3908" s="332"/>
      <c r="I3908" s="214">
        <v>3.9</v>
      </c>
      <c r="J3908" s="365"/>
      <c r="K3908" s="214"/>
      <c r="L3908" s="332"/>
      <c r="M3908" s="214">
        <v>3.82</v>
      </c>
      <c r="N3908" s="332"/>
      <c r="O3908" s="214">
        <v>3.93</v>
      </c>
      <c r="P3908" s="332"/>
      <c r="Q3908" s="214">
        <v>4.0199999999999996</v>
      </c>
      <c r="R3908" s="332"/>
      <c r="S3908" s="332">
        <v>3.57</v>
      </c>
      <c r="T3908" s="263">
        <v>1.0226</v>
      </c>
      <c r="U3908" s="262">
        <f t="shared" si="84"/>
        <v>3.8500639974299999</v>
      </c>
    </row>
    <row r="3909" spans="1:21" x14ac:dyDescent="0.2">
      <c r="A3909" s="257">
        <v>40787</v>
      </c>
      <c r="B3909" s="292">
        <f t="shared" si="83"/>
        <v>40788</v>
      </c>
      <c r="C3909" s="18">
        <v>4.18</v>
      </c>
      <c r="E3909" s="161">
        <v>4.01</v>
      </c>
      <c r="F3909" s="161"/>
      <c r="G3909" s="22">
        <v>3.9251715685000006</v>
      </c>
      <c r="H3909" s="161"/>
      <c r="I3909" s="161">
        <v>4.09</v>
      </c>
      <c r="J3909" s="162"/>
      <c r="K3909" s="161"/>
      <c r="L3909" s="161"/>
      <c r="M3909" s="161">
        <v>4.05</v>
      </c>
      <c r="N3909" s="161"/>
      <c r="O3909" s="161">
        <v>4.1100000000000003</v>
      </c>
      <c r="P3909" s="161"/>
      <c r="Q3909" s="161">
        <v>4.24</v>
      </c>
      <c r="R3909" s="161"/>
      <c r="S3909" s="161">
        <v>3.64</v>
      </c>
      <c r="T3909" s="18">
        <v>1.0225</v>
      </c>
      <c r="U3909" s="22">
        <f t="shared" si="84"/>
        <v>3.9251715685000006</v>
      </c>
    </row>
    <row r="3910" spans="1:21" x14ac:dyDescent="0.2">
      <c r="A3910" s="257">
        <v>40788</v>
      </c>
      <c r="B3910" s="292">
        <f t="shared" si="83"/>
        <v>40789</v>
      </c>
      <c r="C3910" s="18">
        <v>4.1100000000000003</v>
      </c>
      <c r="E3910" s="161">
        <v>3.86</v>
      </c>
      <c r="F3910" s="161"/>
      <c r="G3910" s="22">
        <v>3.8534524754250001</v>
      </c>
      <c r="H3910" s="161"/>
      <c r="I3910" s="161">
        <v>4.05</v>
      </c>
      <c r="J3910" s="162"/>
      <c r="K3910" s="161"/>
      <c r="L3910" s="161"/>
      <c r="M3910" s="161">
        <v>3.91</v>
      </c>
      <c r="N3910" s="161"/>
      <c r="O3910" s="161">
        <v>3.98</v>
      </c>
      <c r="P3910" s="161"/>
      <c r="Q3910" s="161">
        <v>4.16</v>
      </c>
      <c r="R3910" s="161"/>
      <c r="S3910" s="85">
        <v>3.57</v>
      </c>
      <c r="T3910" s="35">
        <v>1.0235000000000001</v>
      </c>
      <c r="U3910" s="68">
        <f t="shared" si="84"/>
        <v>3.8534524754250001</v>
      </c>
    </row>
    <row r="3911" spans="1:21" x14ac:dyDescent="0.2">
      <c r="A3911" s="257">
        <v>40789</v>
      </c>
      <c r="B3911" s="292">
        <f t="shared" si="83"/>
        <v>40790</v>
      </c>
      <c r="C3911" s="18">
        <v>4.1100000000000003</v>
      </c>
      <c r="E3911" s="161">
        <v>3.86</v>
      </c>
      <c r="F3911" s="161"/>
      <c r="G3911" s="22">
        <v>3.8534524754250001</v>
      </c>
      <c r="H3911" s="161"/>
      <c r="I3911" s="161">
        <v>4.05</v>
      </c>
      <c r="J3911" s="162"/>
      <c r="K3911" s="161"/>
      <c r="L3911" s="161"/>
      <c r="M3911" s="161">
        <v>3.91</v>
      </c>
      <c r="N3911" s="161"/>
      <c r="O3911" s="161">
        <v>3.98</v>
      </c>
      <c r="P3911" s="161"/>
      <c r="Q3911" s="161">
        <v>4.16</v>
      </c>
      <c r="R3911" s="161"/>
      <c r="S3911" s="85">
        <v>3.57</v>
      </c>
      <c r="T3911" s="35">
        <v>1.0235000000000001</v>
      </c>
      <c r="U3911" s="68">
        <f t="shared" si="84"/>
        <v>3.8534524754250001</v>
      </c>
    </row>
    <row r="3912" spans="1:21" x14ac:dyDescent="0.2">
      <c r="A3912" s="257">
        <v>40790</v>
      </c>
      <c r="B3912" s="292">
        <f t="shared" si="83"/>
        <v>40791</v>
      </c>
      <c r="C3912" s="18">
        <v>4.1100000000000003</v>
      </c>
      <c r="E3912" s="161">
        <v>3.86</v>
      </c>
      <c r="F3912" s="161"/>
      <c r="G3912" s="22">
        <v>3.8534524754250001</v>
      </c>
      <c r="H3912" s="161"/>
      <c r="I3912" s="161">
        <v>4.05</v>
      </c>
      <c r="J3912" s="162"/>
      <c r="K3912" s="161"/>
      <c r="L3912" s="161"/>
      <c r="M3912" s="161">
        <v>3.91</v>
      </c>
      <c r="N3912" s="161"/>
      <c r="O3912" s="161">
        <v>3.98</v>
      </c>
      <c r="P3912" s="161"/>
      <c r="Q3912" s="161">
        <v>4.16</v>
      </c>
      <c r="R3912" s="161"/>
      <c r="S3912" s="85">
        <v>3.57</v>
      </c>
      <c r="T3912" s="35">
        <v>1.0235000000000001</v>
      </c>
      <c r="U3912" s="68">
        <f t="shared" si="84"/>
        <v>3.8534524754250001</v>
      </c>
    </row>
    <row r="3913" spans="1:21" x14ac:dyDescent="0.2">
      <c r="A3913" s="257">
        <v>40791</v>
      </c>
      <c r="B3913" s="292">
        <f t="shared" si="83"/>
        <v>40792</v>
      </c>
      <c r="C3913" s="18">
        <v>4.1100000000000003</v>
      </c>
      <c r="E3913" s="161">
        <v>3.86</v>
      </c>
      <c r="F3913" s="161"/>
      <c r="G3913" s="22">
        <v>3.8534524754250001</v>
      </c>
      <c r="H3913" s="161"/>
      <c r="I3913" s="161">
        <v>4.05</v>
      </c>
      <c r="J3913" s="162"/>
      <c r="K3913" s="161"/>
      <c r="L3913" s="161"/>
      <c r="M3913" s="161">
        <v>3.91</v>
      </c>
      <c r="N3913" s="161"/>
      <c r="O3913" s="161">
        <v>3.98</v>
      </c>
      <c r="P3913" s="161"/>
      <c r="Q3913" s="161">
        <v>4.16</v>
      </c>
      <c r="R3913" s="161"/>
      <c r="S3913" s="85">
        <v>3.57</v>
      </c>
      <c r="T3913" s="35">
        <v>1.0235000000000001</v>
      </c>
      <c r="U3913" s="68">
        <f t="shared" si="84"/>
        <v>3.8534524754250001</v>
      </c>
    </row>
    <row r="3914" spans="1:21" x14ac:dyDescent="0.2">
      <c r="A3914" s="257">
        <v>40792</v>
      </c>
      <c r="B3914" s="292">
        <f t="shared" si="83"/>
        <v>40793</v>
      </c>
      <c r="C3914" s="18">
        <v>3.93</v>
      </c>
      <c r="E3914" s="161">
        <v>3.71</v>
      </c>
      <c r="F3914" s="161"/>
      <c r="G3914" s="22">
        <v>3.6714101072000003</v>
      </c>
      <c r="H3914" s="161"/>
      <c r="I3914" s="161">
        <v>3.87</v>
      </c>
      <c r="J3914" s="162"/>
      <c r="K3914" s="161"/>
      <c r="L3914" s="161"/>
      <c r="M3914" s="161">
        <v>3.75</v>
      </c>
      <c r="N3914" s="161"/>
      <c r="O3914" s="161">
        <v>3.81</v>
      </c>
      <c r="P3914" s="161"/>
      <c r="Q3914" s="161">
        <v>3.97</v>
      </c>
      <c r="R3914" s="161"/>
      <c r="S3914" s="161">
        <v>3.44</v>
      </c>
      <c r="T3914" s="18">
        <v>1.012</v>
      </c>
      <c r="U3914" s="22">
        <f t="shared" si="84"/>
        <v>3.6714101072000003</v>
      </c>
    </row>
    <row r="3915" spans="1:21" x14ac:dyDescent="0.2">
      <c r="A3915" s="257">
        <v>40793</v>
      </c>
      <c r="B3915" s="292">
        <f t="shared" si="83"/>
        <v>40794</v>
      </c>
      <c r="C3915" s="18">
        <v>3.96</v>
      </c>
      <c r="E3915" s="161">
        <v>3.74</v>
      </c>
      <c r="F3915" s="161"/>
      <c r="G3915" s="22">
        <v>3.6726229144500007</v>
      </c>
      <c r="H3915" s="161"/>
      <c r="I3915" s="161">
        <v>3.94</v>
      </c>
      <c r="J3915" s="162"/>
      <c r="K3915" s="161"/>
      <c r="L3915" s="161"/>
      <c r="M3915" s="161">
        <v>3.79</v>
      </c>
      <c r="N3915" s="161"/>
      <c r="O3915" s="161">
        <v>3.83</v>
      </c>
      <c r="P3915" s="161"/>
      <c r="Q3915" s="161">
        <v>4.0199999999999996</v>
      </c>
      <c r="R3915" s="161"/>
      <c r="S3915" s="161">
        <v>3.45</v>
      </c>
      <c r="T3915" s="18">
        <v>1.0094000000000001</v>
      </c>
      <c r="U3915" s="22">
        <f t="shared" si="84"/>
        <v>3.6726229144500007</v>
      </c>
    </row>
    <row r="3916" spans="1:21" x14ac:dyDescent="0.2">
      <c r="A3916" s="257">
        <v>40794</v>
      </c>
      <c r="B3916" s="292">
        <f t="shared" si="83"/>
        <v>40795</v>
      </c>
      <c r="C3916" s="18">
        <v>3.99</v>
      </c>
      <c r="E3916" s="161">
        <v>3.8</v>
      </c>
      <c r="F3916" s="161"/>
      <c r="G3916" s="22">
        <v>3.7148349344400002</v>
      </c>
      <c r="H3916" s="161"/>
      <c r="I3916" s="161">
        <v>3.98</v>
      </c>
      <c r="J3916" s="162"/>
      <c r="K3916" s="161"/>
      <c r="L3916" s="161"/>
      <c r="M3916" s="161">
        <v>3.82</v>
      </c>
      <c r="N3916" s="161"/>
      <c r="O3916" s="161">
        <v>3.89</v>
      </c>
      <c r="P3916" s="161"/>
      <c r="Q3916" s="161">
        <v>4.07</v>
      </c>
      <c r="R3916" s="161"/>
      <c r="S3916" s="161">
        <v>3.48</v>
      </c>
      <c r="T3916" s="18">
        <v>1.0122</v>
      </c>
      <c r="U3916" s="22">
        <f t="shared" si="84"/>
        <v>3.7148349344400002</v>
      </c>
    </row>
    <row r="3917" spans="1:21" x14ac:dyDescent="0.2">
      <c r="A3917" s="257">
        <v>40795</v>
      </c>
      <c r="B3917" s="292">
        <f t="shared" si="83"/>
        <v>40796</v>
      </c>
      <c r="E3917" s="161"/>
      <c r="F3917" s="161"/>
      <c r="G3917" s="161"/>
      <c r="H3917" s="161"/>
      <c r="I3917" s="161"/>
      <c r="J3917" s="162"/>
      <c r="K3917" s="161"/>
      <c r="L3917" s="161"/>
      <c r="M3917" s="161"/>
      <c r="N3917" s="161"/>
      <c r="O3917" s="161"/>
      <c r="P3917" s="161"/>
      <c r="Q3917" s="161"/>
      <c r="R3917" s="161"/>
      <c r="S3917" s="161"/>
    </row>
    <row r="3918" spans="1:21" x14ac:dyDescent="0.2">
      <c r="A3918" s="257">
        <v>40796</v>
      </c>
      <c r="B3918" s="292">
        <f t="shared" si="83"/>
        <v>40797</v>
      </c>
      <c r="E3918" s="161"/>
      <c r="F3918" s="161"/>
      <c r="G3918" s="161"/>
      <c r="H3918" s="161"/>
      <c r="I3918" s="161"/>
      <c r="J3918" s="162"/>
      <c r="K3918" s="161"/>
      <c r="L3918" s="161"/>
      <c r="M3918" s="161"/>
      <c r="N3918" s="161"/>
      <c r="O3918" s="161"/>
      <c r="P3918" s="161"/>
      <c r="Q3918" s="161"/>
      <c r="R3918" s="161"/>
      <c r="S3918" s="161"/>
    </row>
    <row r="3919" spans="1:21" x14ac:dyDescent="0.2">
      <c r="A3919" s="257">
        <v>40797</v>
      </c>
      <c r="B3919" s="292">
        <f t="shared" si="83"/>
        <v>40798</v>
      </c>
      <c r="E3919" s="161"/>
      <c r="F3919" s="161"/>
      <c r="G3919" s="161"/>
      <c r="H3919" s="161"/>
      <c r="I3919" s="161"/>
      <c r="J3919" s="162"/>
      <c r="K3919" s="161"/>
      <c r="L3919" s="161"/>
      <c r="M3919" s="161"/>
      <c r="N3919" s="161"/>
      <c r="O3919" s="161"/>
      <c r="P3919" s="161"/>
      <c r="Q3919" s="161"/>
      <c r="R3919" s="161"/>
      <c r="S3919" s="161"/>
    </row>
    <row r="3920" spans="1:21" x14ac:dyDescent="0.2">
      <c r="A3920" s="257">
        <v>40798</v>
      </c>
      <c r="B3920" s="292">
        <f t="shared" si="83"/>
        <v>40799</v>
      </c>
      <c r="E3920" s="161"/>
      <c r="F3920" s="161"/>
      <c r="G3920" s="161"/>
      <c r="H3920" s="161"/>
      <c r="I3920" s="161"/>
      <c r="J3920" s="162"/>
      <c r="K3920" s="161"/>
      <c r="L3920" s="161"/>
      <c r="M3920" s="161"/>
      <c r="N3920" s="161"/>
      <c r="O3920" s="161"/>
      <c r="P3920" s="161"/>
      <c r="Q3920" s="161"/>
      <c r="R3920" s="161"/>
      <c r="S3920" s="161"/>
    </row>
    <row r="3921" spans="1:21" x14ac:dyDescent="0.2">
      <c r="A3921" s="257">
        <v>40799</v>
      </c>
      <c r="B3921" s="292">
        <f t="shared" si="83"/>
        <v>40800</v>
      </c>
      <c r="E3921" s="161"/>
      <c r="F3921" s="161"/>
      <c r="G3921" s="161"/>
      <c r="H3921" s="161"/>
      <c r="I3921" s="161"/>
      <c r="J3921" s="162"/>
      <c r="K3921" s="161"/>
      <c r="L3921" s="161"/>
      <c r="M3921" s="161"/>
      <c r="N3921" s="161"/>
      <c r="O3921" s="161"/>
      <c r="P3921" s="161"/>
      <c r="Q3921" s="161"/>
      <c r="R3921" s="161"/>
      <c r="S3921" s="161"/>
    </row>
    <row r="3922" spans="1:21" x14ac:dyDescent="0.2">
      <c r="A3922" s="257">
        <v>40800</v>
      </c>
      <c r="B3922" s="292">
        <f t="shared" si="83"/>
        <v>40801</v>
      </c>
      <c r="C3922" s="18">
        <v>4.01</v>
      </c>
      <c r="E3922" s="161">
        <v>3.85</v>
      </c>
      <c r="F3922" s="161"/>
      <c r="G3922" s="22">
        <v>3.7859666069600002</v>
      </c>
      <c r="H3922" s="161"/>
      <c r="I3922" s="161">
        <v>3.94</v>
      </c>
      <c r="J3922" s="162"/>
      <c r="K3922" s="161"/>
      <c r="L3922" s="161"/>
      <c r="M3922" s="161">
        <v>3.83</v>
      </c>
      <c r="N3922" s="161"/>
      <c r="O3922" s="161">
        <v>3.94</v>
      </c>
      <c r="P3922" s="161"/>
      <c r="Q3922" s="161">
        <v>4.13</v>
      </c>
      <c r="R3922" s="161"/>
      <c r="S3922" s="161">
        <v>3.56</v>
      </c>
      <c r="T3922" s="18">
        <v>1.0084</v>
      </c>
      <c r="U3922" s="22">
        <f t="shared" ref="U3922:U3941" si="85">S3922*T3922*1.054615</f>
        <v>3.7859666069600002</v>
      </c>
    </row>
    <row r="3923" spans="1:21" x14ac:dyDescent="0.2">
      <c r="A3923" s="257">
        <v>40801</v>
      </c>
      <c r="B3923" s="292">
        <f t="shared" si="83"/>
        <v>40802</v>
      </c>
      <c r="C3923" s="18">
        <v>4.04</v>
      </c>
      <c r="E3923" s="161">
        <v>3.84</v>
      </c>
      <c r="F3923" s="161"/>
      <c r="G3923" s="22">
        <v>3.7725371395499998</v>
      </c>
      <c r="H3923" s="161"/>
      <c r="I3923" s="161">
        <v>3.96</v>
      </c>
      <c r="J3923" s="162"/>
      <c r="K3923" s="161"/>
      <c r="L3923" s="161"/>
      <c r="M3923" s="161">
        <v>3.84</v>
      </c>
      <c r="N3923" s="161"/>
      <c r="O3923" s="161">
        <v>3.95</v>
      </c>
      <c r="P3923" s="161"/>
      <c r="Q3923" s="161">
        <v>4.16</v>
      </c>
      <c r="R3923" s="161"/>
      <c r="S3923" s="161">
        <v>3.54</v>
      </c>
      <c r="T3923" s="18">
        <v>1.0105</v>
      </c>
      <c r="U3923" s="22">
        <f t="shared" si="85"/>
        <v>3.7725371395499998</v>
      </c>
    </row>
    <row r="3924" spans="1:21" x14ac:dyDescent="0.2">
      <c r="A3924" s="257">
        <v>40802</v>
      </c>
      <c r="B3924" s="292">
        <f t="shared" si="83"/>
        <v>40803</v>
      </c>
      <c r="C3924" s="18">
        <v>3.84</v>
      </c>
      <c r="E3924" s="161">
        <v>3.62</v>
      </c>
      <c r="F3924" s="161"/>
      <c r="G3924" s="22">
        <v>3.6574818068950008</v>
      </c>
      <c r="H3924" s="161"/>
      <c r="I3924" s="161">
        <v>3.8</v>
      </c>
      <c r="J3924" s="162"/>
      <c r="K3924" s="161"/>
      <c r="L3924" s="161"/>
      <c r="M3924" s="161">
        <v>3.62</v>
      </c>
      <c r="N3924" s="161"/>
      <c r="O3924" s="161">
        <v>3.73</v>
      </c>
      <c r="P3924" s="161"/>
      <c r="Q3924" s="161">
        <v>3.92</v>
      </c>
      <c r="R3924" s="161"/>
      <c r="S3924" s="161">
        <v>3.43</v>
      </c>
      <c r="T3924" s="35">
        <v>1.0111000000000001</v>
      </c>
      <c r="U3924" s="68">
        <f t="shared" si="85"/>
        <v>3.6574818068950008</v>
      </c>
    </row>
    <row r="3925" spans="1:21" x14ac:dyDescent="0.2">
      <c r="A3925" s="257">
        <v>40803</v>
      </c>
      <c r="B3925" s="292">
        <f t="shared" si="83"/>
        <v>40804</v>
      </c>
      <c r="C3925" s="18">
        <v>3.84</v>
      </c>
      <c r="E3925" s="161">
        <v>3.62</v>
      </c>
      <c r="F3925" s="161"/>
      <c r="G3925" s="22">
        <v>3.6574818068950008</v>
      </c>
      <c r="H3925" s="161"/>
      <c r="I3925" s="161">
        <v>3.8</v>
      </c>
      <c r="J3925" s="162"/>
      <c r="K3925" s="161"/>
      <c r="L3925" s="161"/>
      <c r="M3925" s="161">
        <v>3.62</v>
      </c>
      <c r="N3925" s="161"/>
      <c r="O3925" s="161">
        <v>3.73</v>
      </c>
      <c r="P3925" s="161"/>
      <c r="Q3925" s="161">
        <v>3.92</v>
      </c>
      <c r="R3925" s="161"/>
      <c r="S3925" s="161">
        <v>3.43</v>
      </c>
      <c r="T3925" s="35">
        <v>1.0111000000000001</v>
      </c>
      <c r="U3925" s="68">
        <f t="shared" si="85"/>
        <v>3.6574818068950008</v>
      </c>
    </row>
    <row r="3926" spans="1:21" x14ac:dyDescent="0.2">
      <c r="A3926" s="257">
        <v>40804</v>
      </c>
      <c r="B3926" s="292">
        <f t="shared" si="83"/>
        <v>40805</v>
      </c>
      <c r="C3926" s="18">
        <v>3.84</v>
      </c>
      <c r="E3926" s="161">
        <v>3.62</v>
      </c>
      <c r="F3926" s="161"/>
      <c r="G3926" s="22">
        <v>3.6574818068950008</v>
      </c>
      <c r="H3926" s="161"/>
      <c r="I3926" s="161">
        <v>3.8</v>
      </c>
      <c r="J3926" s="162"/>
      <c r="K3926" s="161"/>
      <c r="L3926" s="161"/>
      <c r="M3926" s="161">
        <v>3.62</v>
      </c>
      <c r="N3926" s="161"/>
      <c r="O3926" s="161">
        <v>3.73</v>
      </c>
      <c r="P3926" s="161"/>
      <c r="Q3926" s="161">
        <v>3.92</v>
      </c>
      <c r="R3926" s="161"/>
      <c r="S3926" s="161">
        <v>3.43</v>
      </c>
      <c r="T3926" s="35">
        <v>1.0111000000000001</v>
      </c>
      <c r="U3926" s="68">
        <f t="shared" si="85"/>
        <v>3.6574818068950008</v>
      </c>
    </row>
    <row r="3927" spans="1:21" x14ac:dyDescent="0.2">
      <c r="A3927" s="257">
        <v>40805</v>
      </c>
      <c r="B3927" s="292">
        <f t="shared" si="83"/>
        <v>40806</v>
      </c>
      <c r="C3927" s="18">
        <v>3.78</v>
      </c>
      <c r="E3927" s="161">
        <v>3.54</v>
      </c>
      <c r="F3927" s="161"/>
      <c r="G3927" s="22">
        <v>3.68937863757</v>
      </c>
      <c r="H3927" s="161"/>
      <c r="I3927" s="161">
        <v>3.75</v>
      </c>
      <c r="J3927" s="162"/>
      <c r="K3927" s="161"/>
      <c r="L3927" s="161"/>
      <c r="M3927" s="161">
        <v>3.53</v>
      </c>
      <c r="N3927" s="161"/>
      <c r="O3927" s="161">
        <v>3.69</v>
      </c>
      <c r="P3927" s="161"/>
      <c r="Q3927" s="161">
        <v>3.91</v>
      </c>
      <c r="R3927" s="161"/>
      <c r="S3927" s="161">
        <v>3.42</v>
      </c>
      <c r="T3927" s="18">
        <v>1.0228999999999999</v>
      </c>
      <c r="U3927" s="22">
        <f t="shared" si="85"/>
        <v>3.68937863757</v>
      </c>
    </row>
    <row r="3928" spans="1:21" x14ac:dyDescent="0.2">
      <c r="A3928" s="257">
        <v>40806</v>
      </c>
      <c r="B3928" s="292">
        <f t="shared" si="83"/>
        <v>40807</v>
      </c>
      <c r="C3928" s="18">
        <v>3.83</v>
      </c>
      <c r="E3928" s="161">
        <v>3.64</v>
      </c>
      <c r="F3928" s="161"/>
      <c r="G3928" s="22">
        <v>3.6608850494999996</v>
      </c>
      <c r="H3928" s="161"/>
      <c r="I3928" s="161">
        <v>3.84</v>
      </c>
      <c r="J3928" s="162"/>
      <c r="K3928" s="161"/>
      <c r="L3928" s="161"/>
      <c r="M3928" s="161">
        <v>3.67</v>
      </c>
      <c r="N3928" s="161"/>
      <c r="O3928" s="161">
        <v>3.76</v>
      </c>
      <c r="P3928" s="161"/>
      <c r="Q3928" s="161">
        <v>3.98</v>
      </c>
      <c r="R3928" s="161"/>
      <c r="S3928" s="161">
        <v>3.42</v>
      </c>
      <c r="T3928" s="18">
        <v>1.0149999999999999</v>
      </c>
      <c r="U3928" s="22">
        <f t="shared" si="85"/>
        <v>3.6608850494999996</v>
      </c>
    </row>
    <row r="3929" spans="1:21" x14ac:dyDescent="0.2">
      <c r="A3929" s="257">
        <v>40807</v>
      </c>
      <c r="B3929" s="292">
        <f t="shared" si="83"/>
        <v>40808</v>
      </c>
      <c r="C3929" s="18">
        <v>3.78</v>
      </c>
      <c r="E3929" s="161">
        <v>3.58</v>
      </c>
      <c r="F3929" s="161"/>
      <c r="G3929" s="22">
        <v>3.6473532844350003</v>
      </c>
      <c r="H3929" s="161"/>
      <c r="I3929" s="161">
        <v>3.72</v>
      </c>
      <c r="J3929" s="162"/>
      <c r="K3929" s="161"/>
      <c r="L3929" s="161"/>
      <c r="M3929" s="161">
        <v>3.62</v>
      </c>
      <c r="N3929" s="161"/>
      <c r="O3929" s="161">
        <v>3.71</v>
      </c>
      <c r="P3929" s="161"/>
      <c r="Q3929" s="161">
        <v>3.89</v>
      </c>
      <c r="R3929" s="161"/>
      <c r="S3929" s="161">
        <v>3.43</v>
      </c>
      <c r="T3929" s="18">
        <v>1.0083</v>
      </c>
      <c r="U3929" s="22">
        <f t="shared" si="85"/>
        <v>3.6473532844350003</v>
      </c>
    </row>
    <row r="3930" spans="1:21" x14ac:dyDescent="0.2">
      <c r="A3930" s="257">
        <v>40808</v>
      </c>
      <c r="B3930" s="292">
        <f t="shared" si="83"/>
        <v>40809</v>
      </c>
      <c r="C3930" s="18">
        <v>3.72</v>
      </c>
      <c r="E3930" s="161">
        <v>3.53</v>
      </c>
      <c r="F3930" s="161"/>
      <c r="G3930" s="22">
        <v>3.6953287754000006</v>
      </c>
      <c r="H3930" s="161"/>
      <c r="I3930" s="161">
        <v>3.67</v>
      </c>
      <c r="J3930" s="162"/>
      <c r="K3930" s="161"/>
      <c r="L3930" s="161"/>
      <c r="M3930" s="161">
        <v>3.56</v>
      </c>
      <c r="N3930" s="161"/>
      <c r="O3930" s="161">
        <v>3.66</v>
      </c>
      <c r="P3930" s="161"/>
      <c r="Q3930" s="161">
        <v>3.82</v>
      </c>
      <c r="R3930" s="161"/>
      <c r="S3930" s="161">
        <v>3.49</v>
      </c>
      <c r="T3930" s="18">
        <v>1.004</v>
      </c>
      <c r="U3930" s="22">
        <f t="shared" si="85"/>
        <v>3.6953287754000006</v>
      </c>
    </row>
    <row r="3931" spans="1:21" x14ac:dyDescent="0.2">
      <c r="A3931" s="257">
        <v>40809</v>
      </c>
      <c r="B3931" s="292">
        <f t="shared" si="83"/>
        <v>40810</v>
      </c>
      <c r="C3931" s="18">
        <v>3.74</v>
      </c>
      <c r="E3931" s="161">
        <v>3.55</v>
      </c>
      <c r="F3931" s="161"/>
      <c r="G3931" s="22">
        <v>3.5571320258000005</v>
      </c>
      <c r="H3931" s="161"/>
      <c r="I3931" s="161">
        <v>3.7</v>
      </c>
      <c r="J3931" s="162"/>
      <c r="K3931" s="161"/>
      <c r="L3931" s="161"/>
      <c r="M3931" s="161">
        <v>3.53</v>
      </c>
      <c r="N3931" s="161"/>
      <c r="O3931" s="161">
        <v>3.66</v>
      </c>
      <c r="P3931" s="161"/>
      <c r="Q3931" s="161">
        <v>3.81</v>
      </c>
      <c r="R3931" s="161"/>
      <c r="S3931" s="161">
        <v>3.44</v>
      </c>
      <c r="T3931" s="35">
        <v>0.98050000000000004</v>
      </c>
      <c r="U3931" s="68">
        <f t="shared" si="85"/>
        <v>3.5571320258000005</v>
      </c>
    </row>
    <row r="3932" spans="1:21" x14ac:dyDescent="0.2">
      <c r="A3932" s="257">
        <v>40810</v>
      </c>
      <c r="B3932" s="292">
        <f t="shared" si="83"/>
        <v>40811</v>
      </c>
      <c r="C3932" s="18">
        <v>3.74</v>
      </c>
      <c r="E3932" s="161">
        <v>3.55</v>
      </c>
      <c r="F3932" s="161"/>
      <c r="G3932" s="22">
        <v>3.5571320258000005</v>
      </c>
      <c r="H3932" s="161"/>
      <c r="I3932" s="161">
        <v>3.7</v>
      </c>
      <c r="J3932" s="162"/>
      <c r="K3932" s="161"/>
      <c r="L3932" s="161"/>
      <c r="M3932" s="161">
        <v>3.53</v>
      </c>
      <c r="N3932" s="161"/>
      <c r="O3932" s="161">
        <v>3.66</v>
      </c>
      <c r="P3932" s="161"/>
      <c r="Q3932" s="161">
        <v>3.81</v>
      </c>
      <c r="R3932" s="161"/>
      <c r="S3932" s="161">
        <v>3.44</v>
      </c>
      <c r="T3932" s="35">
        <v>0.98050000000000004</v>
      </c>
      <c r="U3932" s="68">
        <f t="shared" si="85"/>
        <v>3.5571320258000005</v>
      </c>
    </row>
    <row r="3933" spans="1:21" x14ac:dyDescent="0.2">
      <c r="A3933" s="257">
        <v>40811</v>
      </c>
      <c r="B3933" s="292">
        <f t="shared" si="83"/>
        <v>40812</v>
      </c>
      <c r="C3933" s="18">
        <v>3.74</v>
      </c>
      <c r="E3933" s="161">
        <v>3.55</v>
      </c>
      <c r="F3933" s="161"/>
      <c r="G3933" s="22">
        <v>3.5571320258000005</v>
      </c>
      <c r="H3933" s="161"/>
      <c r="I3933" s="161">
        <v>3.7</v>
      </c>
      <c r="J3933" s="162"/>
      <c r="K3933" s="161"/>
      <c r="L3933" s="161"/>
      <c r="M3933" s="161">
        <v>3.53</v>
      </c>
      <c r="N3933" s="161"/>
      <c r="O3933" s="161">
        <v>3.66</v>
      </c>
      <c r="P3933" s="161"/>
      <c r="Q3933" s="161">
        <v>3.81</v>
      </c>
      <c r="R3933" s="161"/>
      <c r="S3933" s="161">
        <v>3.44</v>
      </c>
      <c r="T3933" s="35">
        <v>0.98050000000000004</v>
      </c>
      <c r="U3933" s="68">
        <f t="shared" si="85"/>
        <v>3.5571320258000005</v>
      </c>
    </row>
    <row r="3934" spans="1:21" x14ac:dyDescent="0.2">
      <c r="A3934" s="257">
        <v>40812</v>
      </c>
      <c r="B3934" s="292">
        <f t="shared" si="83"/>
        <v>40813</v>
      </c>
      <c r="C3934" s="18">
        <v>3.81</v>
      </c>
      <c r="E3934" s="161">
        <v>3.6</v>
      </c>
      <c r="F3934" s="161"/>
      <c r="G3934" s="22">
        <v>3.5929678435000008</v>
      </c>
      <c r="H3934" s="161"/>
      <c r="I3934" s="161">
        <v>3.74</v>
      </c>
      <c r="J3934" s="162"/>
      <c r="K3934" s="161"/>
      <c r="L3934" s="161"/>
      <c r="M3934" s="161">
        <v>3.63</v>
      </c>
      <c r="N3934" s="161"/>
      <c r="O3934" s="161">
        <v>3.73</v>
      </c>
      <c r="P3934" s="161"/>
      <c r="Q3934" s="161">
        <v>3.89</v>
      </c>
      <c r="R3934" s="161"/>
      <c r="S3934" s="161">
        <v>3.5</v>
      </c>
      <c r="T3934" s="18">
        <v>0.97340000000000004</v>
      </c>
      <c r="U3934" s="22">
        <f t="shared" si="85"/>
        <v>3.5929678435000008</v>
      </c>
    </row>
    <row r="3935" spans="1:21" x14ac:dyDescent="0.2">
      <c r="A3935" s="257">
        <v>40813</v>
      </c>
      <c r="B3935" s="292">
        <f t="shared" ref="B3935:B3998" si="86">A3935+1</f>
        <v>40814</v>
      </c>
      <c r="C3935" s="18">
        <v>3.92</v>
      </c>
      <c r="E3935" s="161">
        <v>3.72</v>
      </c>
      <c r="F3935" s="161"/>
      <c r="G3935" s="22">
        <v>3.609245826025</v>
      </c>
      <c r="H3935" s="161"/>
      <c r="I3935" s="161">
        <v>3.86</v>
      </c>
      <c r="J3935" s="162"/>
      <c r="K3935" s="161"/>
      <c r="L3935" s="161"/>
      <c r="M3935" s="161">
        <v>3.74</v>
      </c>
      <c r="N3935" s="161"/>
      <c r="O3935" s="161">
        <v>3.81</v>
      </c>
      <c r="P3935" s="161"/>
      <c r="Q3935" s="161">
        <v>4.03</v>
      </c>
      <c r="R3935" s="161"/>
      <c r="S3935" s="161">
        <v>3.53</v>
      </c>
      <c r="T3935" s="18">
        <v>0.96950000000000003</v>
      </c>
      <c r="U3935" s="22">
        <f t="shared" si="85"/>
        <v>3.609245826025</v>
      </c>
    </row>
    <row r="3936" spans="1:21" x14ac:dyDescent="0.2">
      <c r="A3936" s="257">
        <v>40814</v>
      </c>
      <c r="B3936" s="292">
        <f t="shared" si="86"/>
        <v>40815</v>
      </c>
      <c r="C3936" s="18">
        <v>3.88</v>
      </c>
      <c r="E3936" s="161">
        <v>3.63</v>
      </c>
      <c r="F3936" s="161"/>
      <c r="G3936" s="22">
        <v>3.5992649496650002</v>
      </c>
      <c r="H3936" s="161"/>
      <c r="I3936" s="161">
        <v>3.81</v>
      </c>
      <c r="J3936" s="162"/>
      <c r="K3936" s="161"/>
      <c r="L3936" s="161"/>
      <c r="M3936" s="161">
        <v>3.64</v>
      </c>
      <c r="N3936" s="161"/>
      <c r="O3936" s="161">
        <v>3.76</v>
      </c>
      <c r="P3936" s="161"/>
      <c r="Q3936" s="161">
        <v>3.96</v>
      </c>
      <c r="R3936" s="161"/>
      <c r="S3936" s="161">
        <v>3.49</v>
      </c>
      <c r="T3936" s="18">
        <v>0.97789999999999999</v>
      </c>
      <c r="U3936" s="22">
        <f t="shared" si="85"/>
        <v>3.5992649496650002</v>
      </c>
    </row>
    <row r="3937" spans="1:21" x14ac:dyDescent="0.2">
      <c r="A3937" s="257">
        <v>40815</v>
      </c>
      <c r="B3937" s="292">
        <f t="shared" si="86"/>
        <v>40816</v>
      </c>
      <c r="C3937" s="18">
        <v>3.77</v>
      </c>
      <c r="E3937" s="161">
        <v>3.54</v>
      </c>
      <c r="F3937" s="161"/>
      <c r="G3937" s="22">
        <v>3.5223845707800003</v>
      </c>
      <c r="H3937" s="161"/>
      <c r="I3937" s="161">
        <v>3.7</v>
      </c>
      <c r="J3937" s="162"/>
      <c r="K3937" s="161"/>
      <c r="L3937" s="161"/>
      <c r="M3937" s="161">
        <v>3.59</v>
      </c>
      <c r="N3937" s="161"/>
      <c r="O3937" s="161">
        <v>3.67</v>
      </c>
      <c r="P3937" s="161"/>
      <c r="Q3937" s="161">
        <v>3.84</v>
      </c>
      <c r="R3937" s="161"/>
      <c r="S3937" s="161">
        <v>3.42</v>
      </c>
      <c r="T3937" s="18">
        <v>0.97660000000000002</v>
      </c>
      <c r="U3937" s="22">
        <f t="shared" si="85"/>
        <v>3.5223845707800003</v>
      </c>
    </row>
    <row r="3938" spans="1:21" s="223" customFormat="1" x14ac:dyDescent="0.2">
      <c r="A3938" s="277">
        <v>40816</v>
      </c>
      <c r="B3938" s="294">
        <f t="shared" si="86"/>
        <v>40817</v>
      </c>
      <c r="C3938" s="223">
        <v>3.68</v>
      </c>
      <c r="E3938" s="214">
        <v>3.45</v>
      </c>
      <c r="F3938" s="214"/>
      <c r="G3938" s="262">
        <v>3.4111058144399999</v>
      </c>
      <c r="H3938" s="214"/>
      <c r="I3938" s="214">
        <v>3.61</v>
      </c>
      <c r="J3938" s="365"/>
      <c r="K3938" s="214"/>
      <c r="L3938" s="214"/>
      <c r="M3938" s="214">
        <v>3.48</v>
      </c>
      <c r="N3938" s="214"/>
      <c r="O3938" s="214">
        <v>3.56</v>
      </c>
      <c r="P3938" s="214"/>
      <c r="Q3938" s="214">
        <v>3.72</v>
      </c>
      <c r="R3938" s="214"/>
      <c r="S3938" s="214">
        <v>3.34</v>
      </c>
      <c r="T3938" s="359">
        <v>0.96840000000000004</v>
      </c>
      <c r="U3938" s="360">
        <f t="shared" si="85"/>
        <v>3.4111058144399999</v>
      </c>
    </row>
    <row r="3939" spans="1:21" x14ac:dyDescent="0.2">
      <c r="A3939" s="257">
        <v>40817</v>
      </c>
      <c r="B3939" s="292">
        <f t="shared" si="86"/>
        <v>40818</v>
      </c>
      <c r="C3939" s="18">
        <v>3.68</v>
      </c>
      <c r="E3939" s="161">
        <v>3.45</v>
      </c>
      <c r="F3939" s="161"/>
      <c r="G3939" s="22">
        <v>3.4111058144399999</v>
      </c>
      <c r="H3939" s="161"/>
      <c r="I3939" s="161">
        <v>3.61</v>
      </c>
      <c r="J3939" s="162"/>
      <c r="K3939" s="161"/>
      <c r="L3939" s="161"/>
      <c r="M3939" s="161">
        <v>3.48</v>
      </c>
      <c r="N3939" s="161"/>
      <c r="O3939" s="161">
        <v>3.56</v>
      </c>
      <c r="P3939" s="161"/>
      <c r="Q3939" s="161">
        <v>3.72</v>
      </c>
      <c r="R3939" s="161"/>
      <c r="S3939" s="161">
        <v>3.34</v>
      </c>
      <c r="T3939" s="35">
        <v>0.96840000000000004</v>
      </c>
      <c r="U3939" s="68">
        <f t="shared" si="85"/>
        <v>3.4111058144399999</v>
      </c>
    </row>
    <row r="3940" spans="1:21" x14ac:dyDescent="0.2">
      <c r="A3940" s="257">
        <v>40818</v>
      </c>
      <c r="B3940" s="292">
        <f t="shared" si="86"/>
        <v>40819</v>
      </c>
      <c r="C3940" s="18">
        <v>3.68</v>
      </c>
      <c r="E3940" s="161">
        <v>3.45</v>
      </c>
      <c r="F3940" s="161"/>
      <c r="G3940" s="22">
        <v>3.4111058144399999</v>
      </c>
      <c r="H3940" s="161"/>
      <c r="I3940" s="161">
        <v>3.61</v>
      </c>
      <c r="J3940" s="162"/>
      <c r="K3940" s="161"/>
      <c r="L3940" s="161"/>
      <c r="M3940" s="161">
        <v>3.48</v>
      </c>
      <c r="N3940" s="161"/>
      <c r="O3940" s="161">
        <v>3.56</v>
      </c>
      <c r="P3940" s="161"/>
      <c r="Q3940" s="161">
        <v>3.72</v>
      </c>
      <c r="R3940" s="161"/>
      <c r="S3940" s="161">
        <v>3.34</v>
      </c>
      <c r="T3940" s="35">
        <v>0.96840000000000004</v>
      </c>
      <c r="U3940" s="68">
        <f t="shared" si="85"/>
        <v>3.4111058144399999</v>
      </c>
    </row>
    <row r="3941" spans="1:21" x14ac:dyDescent="0.2">
      <c r="A3941" s="257">
        <v>40819</v>
      </c>
      <c r="B3941" s="292">
        <f t="shared" si="86"/>
        <v>40820</v>
      </c>
      <c r="C3941" s="18">
        <v>3.57</v>
      </c>
      <c r="E3941" s="161">
        <v>3.28</v>
      </c>
      <c r="F3941" s="161"/>
      <c r="G3941" s="22">
        <v>3.2955200104400002</v>
      </c>
      <c r="H3941" s="161"/>
      <c r="I3941" s="161">
        <v>3.5</v>
      </c>
      <c r="J3941" s="162"/>
      <c r="K3941" s="161"/>
      <c r="L3941" s="161"/>
      <c r="M3941" s="161">
        <v>3.38</v>
      </c>
      <c r="N3941" s="161"/>
      <c r="O3941" s="161">
        <v>3.4</v>
      </c>
      <c r="P3941" s="161"/>
      <c r="Q3941" s="161">
        <v>3.62</v>
      </c>
      <c r="R3941" s="161"/>
      <c r="S3941" s="161">
        <v>3.28</v>
      </c>
      <c r="T3941" s="18">
        <v>0.95269999999999999</v>
      </c>
      <c r="U3941" s="22">
        <f t="shared" si="85"/>
        <v>3.2955200104400002</v>
      </c>
    </row>
    <row r="3942" spans="1:21" x14ac:dyDescent="0.2">
      <c r="A3942" s="257">
        <v>40820</v>
      </c>
      <c r="B3942" s="292">
        <f t="shared" si="86"/>
        <v>40821</v>
      </c>
      <c r="E3942" s="161"/>
      <c r="F3942" s="161"/>
      <c r="G3942" s="161"/>
      <c r="H3942" s="161"/>
      <c r="I3942" s="161"/>
      <c r="J3942" s="162"/>
      <c r="K3942" s="161"/>
      <c r="L3942" s="161"/>
      <c r="M3942" s="161"/>
      <c r="N3942" s="161"/>
      <c r="O3942" s="161"/>
      <c r="P3942" s="161"/>
      <c r="Q3942" s="161"/>
      <c r="R3942" s="161"/>
      <c r="S3942" s="161"/>
    </row>
    <row r="3943" spans="1:21" x14ac:dyDescent="0.2">
      <c r="A3943" s="257">
        <v>40821</v>
      </c>
      <c r="B3943" s="292">
        <f t="shared" si="86"/>
        <v>40822</v>
      </c>
      <c r="E3943" s="161"/>
      <c r="F3943" s="161"/>
      <c r="G3943" s="161"/>
      <c r="H3943" s="161"/>
      <c r="I3943" s="161"/>
      <c r="J3943" s="162"/>
      <c r="K3943" s="161"/>
      <c r="L3943" s="161"/>
      <c r="M3943" s="161"/>
      <c r="N3943" s="161"/>
      <c r="O3943" s="161"/>
      <c r="P3943" s="161"/>
      <c r="Q3943" s="161"/>
      <c r="R3943" s="161"/>
      <c r="S3943" s="161"/>
    </row>
    <row r="3944" spans="1:21" x14ac:dyDescent="0.2">
      <c r="A3944" s="257">
        <v>40822</v>
      </c>
      <c r="B3944" s="292">
        <f t="shared" si="86"/>
        <v>40823</v>
      </c>
      <c r="E3944" s="161"/>
      <c r="F3944" s="161"/>
      <c r="G3944" s="161"/>
      <c r="H3944" s="161"/>
      <c r="I3944" s="161"/>
      <c r="J3944" s="162"/>
      <c r="K3944" s="161"/>
      <c r="L3944" s="161"/>
      <c r="M3944" s="161"/>
      <c r="N3944" s="161"/>
      <c r="O3944" s="161"/>
      <c r="P3944" s="161"/>
      <c r="Q3944" s="161"/>
      <c r="R3944" s="161"/>
      <c r="S3944" s="161"/>
    </row>
    <row r="3945" spans="1:21" x14ac:dyDescent="0.2">
      <c r="A3945" s="257">
        <v>40823</v>
      </c>
      <c r="B3945" s="292">
        <f t="shared" si="86"/>
        <v>40824</v>
      </c>
      <c r="E3945" s="161"/>
      <c r="F3945" s="161"/>
      <c r="G3945" s="161"/>
      <c r="H3945" s="161"/>
      <c r="I3945" s="161"/>
      <c r="J3945" s="162"/>
      <c r="K3945" s="161"/>
      <c r="L3945" s="161"/>
      <c r="M3945" s="161"/>
      <c r="N3945" s="161"/>
      <c r="O3945" s="161"/>
      <c r="P3945" s="161"/>
      <c r="Q3945" s="161"/>
      <c r="R3945" s="161"/>
      <c r="S3945" s="161"/>
    </row>
    <row r="3946" spans="1:21" x14ac:dyDescent="0.2">
      <c r="A3946" s="257">
        <v>40824</v>
      </c>
      <c r="B3946" s="292">
        <f t="shared" si="86"/>
        <v>40825</v>
      </c>
      <c r="E3946" s="161"/>
      <c r="F3946" s="161"/>
      <c r="G3946" s="161"/>
      <c r="H3946" s="161"/>
      <c r="I3946" s="161"/>
      <c r="J3946" s="162"/>
      <c r="K3946" s="161"/>
      <c r="L3946" s="161"/>
      <c r="M3946" s="161"/>
      <c r="N3946" s="161"/>
      <c r="O3946" s="161"/>
      <c r="P3946" s="161"/>
      <c r="Q3946" s="161"/>
      <c r="R3946" s="161"/>
      <c r="S3946" s="161"/>
    </row>
    <row r="3947" spans="1:21" x14ac:dyDescent="0.2">
      <c r="A3947" s="257">
        <v>40825</v>
      </c>
      <c r="B3947" s="292">
        <f t="shared" si="86"/>
        <v>40826</v>
      </c>
      <c r="E3947" s="161"/>
      <c r="F3947" s="161"/>
      <c r="G3947" s="161"/>
      <c r="H3947" s="161"/>
      <c r="I3947" s="161"/>
      <c r="J3947" s="162"/>
      <c r="K3947" s="161"/>
      <c r="L3947" s="161"/>
      <c r="M3947" s="161"/>
      <c r="N3947" s="161"/>
      <c r="O3947" s="161"/>
      <c r="P3947" s="161"/>
      <c r="Q3947" s="161"/>
      <c r="R3947" s="161"/>
      <c r="S3947" s="161"/>
    </row>
    <row r="3948" spans="1:21" x14ac:dyDescent="0.2">
      <c r="A3948" s="257">
        <v>40826</v>
      </c>
      <c r="B3948" s="292">
        <f t="shared" si="86"/>
        <v>40827</v>
      </c>
      <c r="E3948" s="161"/>
      <c r="F3948" s="161"/>
      <c r="G3948" s="161"/>
      <c r="H3948" s="161"/>
      <c r="I3948" s="161"/>
      <c r="J3948" s="162"/>
      <c r="K3948" s="161"/>
      <c r="L3948" s="161"/>
      <c r="M3948" s="161"/>
      <c r="N3948" s="161"/>
      <c r="O3948" s="161"/>
      <c r="P3948" s="161"/>
      <c r="Q3948" s="161"/>
      <c r="R3948" s="161"/>
      <c r="S3948" s="161"/>
    </row>
    <row r="3949" spans="1:21" x14ac:dyDescent="0.2">
      <c r="A3949" s="257">
        <v>40827</v>
      </c>
      <c r="B3949" s="292">
        <f t="shared" si="86"/>
        <v>40828</v>
      </c>
      <c r="E3949" s="161"/>
      <c r="F3949" s="161"/>
      <c r="G3949" s="161"/>
      <c r="H3949" s="161"/>
      <c r="I3949" s="161"/>
      <c r="J3949" s="162"/>
      <c r="K3949" s="161"/>
      <c r="L3949" s="161"/>
      <c r="M3949" s="161"/>
      <c r="N3949" s="161"/>
      <c r="O3949" s="161"/>
      <c r="P3949" s="161"/>
      <c r="Q3949" s="161"/>
      <c r="R3949" s="161"/>
      <c r="S3949" s="161"/>
    </row>
    <row r="3950" spans="1:21" x14ac:dyDescent="0.2">
      <c r="A3950" s="257">
        <v>40828</v>
      </c>
      <c r="B3950" s="292">
        <f t="shared" si="86"/>
        <v>40829</v>
      </c>
      <c r="E3950" s="161"/>
      <c r="F3950" s="161"/>
      <c r="G3950" s="161"/>
      <c r="H3950" s="161"/>
      <c r="I3950" s="161"/>
      <c r="J3950" s="162"/>
      <c r="K3950" s="161"/>
      <c r="L3950" s="161"/>
      <c r="M3950" s="161"/>
      <c r="N3950" s="161"/>
      <c r="O3950" s="161"/>
      <c r="P3950" s="161"/>
      <c r="Q3950" s="161"/>
      <c r="R3950" s="161"/>
      <c r="S3950" s="161"/>
    </row>
    <row r="3951" spans="1:21" x14ac:dyDescent="0.2">
      <c r="A3951" s="257">
        <v>40829</v>
      </c>
      <c r="B3951" s="292">
        <f t="shared" si="86"/>
        <v>40830</v>
      </c>
      <c r="C3951" s="18">
        <v>3.43</v>
      </c>
      <c r="E3951" s="161">
        <v>3.21</v>
      </c>
      <c r="F3951" s="161"/>
      <c r="G3951" s="22">
        <v>3.1055068620449995</v>
      </c>
      <c r="H3951" s="161"/>
      <c r="I3951" s="161">
        <v>3.34</v>
      </c>
      <c r="J3951" s="162"/>
      <c r="K3951" s="161"/>
      <c r="L3951" s="161"/>
      <c r="M3951" s="161">
        <v>3.17</v>
      </c>
      <c r="N3951" s="161"/>
      <c r="O3951" s="161">
        <v>3.32</v>
      </c>
      <c r="P3951" s="161"/>
      <c r="Q3951" s="161">
        <v>3.44</v>
      </c>
      <c r="R3951" s="161"/>
      <c r="S3951" s="161">
        <v>3.01</v>
      </c>
      <c r="T3951" s="18">
        <v>0.97829999999999995</v>
      </c>
      <c r="U3951" s="22">
        <f t="shared" ref="U3951:U3970" si="87">S3951*T3951*1.054615</f>
        <v>3.1055068620449995</v>
      </c>
    </row>
    <row r="3952" spans="1:21" x14ac:dyDescent="0.2">
      <c r="A3952" s="257">
        <v>40830</v>
      </c>
      <c r="B3952" s="292">
        <f t="shared" si="86"/>
        <v>40831</v>
      </c>
      <c r="C3952" s="18">
        <v>3.49</v>
      </c>
      <c r="E3952" s="161">
        <v>3.21</v>
      </c>
      <c r="F3952" s="161"/>
      <c r="G3952" s="22">
        <v>3.19423689507</v>
      </c>
      <c r="H3952" s="161"/>
      <c r="I3952" s="161">
        <v>3.4</v>
      </c>
      <c r="J3952" s="162"/>
      <c r="K3952" s="161"/>
      <c r="L3952" s="161"/>
      <c r="M3952" s="161">
        <v>3.19</v>
      </c>
      <c r="N3952" s="161"/>
      <c r="O3952" s="161">
        <v>3.34</v>
      </c>
      <c r="P3952" s="161"/>
      <c r="Q3952" s="161">
        <v>3.48</v>
      </c>
      <c r="R3952" s="161"/>
      <c r="S3952" s="161">
        <v>3.09</v>
      </c>
      <c r="T3952" s="35">
        <v>0.98019999999999996</v>
      </c>
      <c r="U3952" s="68">
        <f t="shared" si="87"/>
        <v>3.19423689507</v>
      </c>
    </row>
    <row r="3953" spans="1:21" x14ac:dyDescent="0.2">
      <c r="A3953" s="257">
        <v>40831</v>
      </c>
      <c r="B3953" s="292">
        <f t="shared" si="86"/>
        <v>40832</v>
      </c>
      <c r="C3953" s="18">
        <v>3.49</v>
      </c>
      <c r="E3953" s="161">
        <v>3.21</v>
      </c>
      <c r="F3953" s="161"/>
      <c r="G3953" s="22">
        <v>3.19423689507</v>
      </c>
      <c r="H3953" s="161"/>
      <c r="I3953" s="161">
        <v>3.4</v>
      </c>
      <c r="J3953" s="162"/>
      <c r="K3953" s="161"/>
      <c r="L3953" s="161"/>
      <c r="M3953" s="161">
        <v>3.19</v>
      </c>
      <c r="N3953" s="161"/>
      <c r="O3953" s="161">
        <v>3.34</v>
      </c>
      <c r="P3953" s="161"/>
      <c r="Q3953" s="161">
        <v>3.48</v>
      </c>
      <c r="R3953" s="161"/>
      <c r="S3953" s="161">
        <v>3.09</v>
      </c>
      <c r="T3953" s="35">
        <v>0.98019999999999996</v>
      </c>
      <c r="U3953" s="68">
        <f t="shared" si="87"/>
        <v>3.19423689507</v>
      </c>
    </row>
    <row r="3954" spans="1:21" x14ac:dyDescent="0.2">
      <c r="A3954" s="257">
        <v>40832</v>
      </c>
      <c r="B3954" s="292">
        <f t="shared" si="86"/>
        <v>40833</v>
      </c>
      <c r="C3954" s="18">
        <v>3.49</v>
      </c>
      <c r="E3954" s="161">
        <v>3.21</v>
      </c>
      <c r="F3954" s="161"/>
      <c r="G3954" s="22">
        <v>3.19423689507</v>
      </c>
      <c r="H3954" s="161"/>
      <c r="I3954" s="161">
        <v>3.4</v>
      </c>
      <c r="J3954" s="162"/>
      <c r="K3954" s="161"/>
      <c r="L3954" s="161"/>
      <c r="M3954" s="161">
        <v>3.19</v>
      </c>
      <c r="N3954" s="161"/>
      <c r="O3954" s="161">
        <v>3.34</v>
      </c>
      <c r="P3954" s="161"/>
      <c r="Q3954" s="161">
        <v>3.48</v>
      </c>
      <c r="R3954" s="161"/>
      <c r="S3954" s="161">
        <v>3.09</v>
      </c>
      <c r="T3954" s="35">
        <v>0.98019999999999996</v>
      </c>
      <c r="U3954" s="68">
        <f t="shared" si="87"/>
        <v>3.19423689507</v>
      </c>
    </row>
    <row r="3955" spans="1:21" x14ac:dyDescent="0.2">
      <c r="A3955" s="257">
        <v>40833</v>
      </c>
      <c r="B3955" s="292">
        <f t="shared" si="86"/>
        <v>40834</v>
      </c>
      <c r="C3955" s="18">
        <v>3.72</v>
      </c>
      <c r="E3955" s="161">
        <v>3.5</v>
      </c>
      <c r="F3955" s="161"/>
      <c r="G3955" s="22">
        <v>3.4161742941300002</v>
      </c>
      <c r="H3955" s="161"/>
      <c r="I3955" s="161">
        <v>3.63</v>
      </c>
      <c r="J3955" s="162"/>
      <c r="K3955" s="161"/>
      <c r="L3955" s="161"/>
      <c r="M3955" s="161">
        <v>3.44</v>
      </c>
      <c r="N3955" s="161"/>
      <c r="O3955" s="161">
        <v>3.61</v>
      </c>
      <c r="P3955" s="161"/>
      <c r="Q3955" s="161">
        <v>3.8</v>
      </c>
      <c r="R3955" s="161"/>
      <c r="S3955" s="161">
        <v>3.27</v>
      </c>
      <c r="T3955" s="18">
        <v>0.99060000000000004</v>
      </c>
      <c r="U3955" s="22">
        <f t="shared" si="87"/>
        <v>3.4161742941300002</v>
      </c>
    </row>
    <row r="3956" spans="1:21" x14ac:dyDescent="0.2">
      <c r="A3956" s="257">
        <v>40834</v>
      </c>
      <c r="B3956" s="292">
        <f t="shared" si="86"/>
        <v>40835</v>
      </c>
      <c r="C3956" s="18">
        <v>3.63</v>
      </c>
      <c r="E3956" s="161">
        <v>3.43</v>
      </c>
      <c r="F3956" s="161"/>
      <c r="G3956" s="22">
        <v>3.4485372646350001</v>
      </c>
      <c r="H3956" s="161"/>
      <c r="I3956" s="161">
        <v>3.52</v>
      </c>
      <c r="J3956" s="162"/>
      <c r="K3956" s="161"/>
      <c r="L3956" s="161"/>
      <c r="M3956" s="161">
        <v>3.37</v>
      </c>
      <c r="N3956" s="161"/>
      <c r="O3956" s="161">
        <v>3.52</v>
      </c>
      <c r="P3956" s="161"/>
      <c r="Q3956" s="161">
        <v>3.65</v>
      </c>
      <c r="R3956" s="161"/>
      <c r="S3956" s="161">
        <v>3.31</v>
      </c>
      <c r="T3956" s="18">
        <v>0.9879</v>
      </c>
      <c r="U3956" s="22">
        <f t="shared" si="87"/>
        <v>3.4485372646350001</v>
      </c>
    </row>
    <row r="3957" spans="1:21" x14ac:dyDescent="0.2">
      <c r="A3957" s="257">
        <v>40835</v>
      </c>
      <c r="B3957" s="292">
        <f t="shared" si="86"/>
        <v>40836</v>
      </c>
      <c r="C3957" s="18">
        <v>3.58</v>
      </c>
      <c r="E3957" s="161">
        <v>3.43</v>
      </c>
      <c r="F3957" s="161"/>
      <c r="G3957" s="22">
        <v>3.3362344771300001</v>
      </c>
      <c r="H3957" s="161"/>
      <c r="I3957" s="161">
        <v>3.5</v>
      </c>
      <c r="J3957" s="162"/>
      <c r="K3957" s="161"/>
      <c r="L3957" s="161"/>
      <c r="M3957" s="161">
        <v>3.34</v>
      </c>
      <c r="N3957" s="161"/>
      <c r="O3957" s="161">
        <v>3.5</v>
      </c>
      <c r="P3957" s="161"/>
      <c r="Q3957" s="161">
        <v>3.65</v>
      </c>
      <c r="R3957" s="161"/>
      <c r="S3957" s="161">
        <v>3.23</v>
      </c>
      <c r="T3957" s="18">
        <v>0.97940000000000005</v>
      </c>
      <c r="U3957" s="22">
        <f t="shared" si="87"/>
        <v>3.3362344771300001</v>
      </c>
    </row>
    <row r="3958" spans="1:21" x14ac:dyDescent="0.2">
      <c r="A3958" s="257">
        <v>40836</v>
      </c>
      <c r="B3958" s="292">
        <f t="shared" si="86"/>
        <v>40837</v>
      </c>
      <c r="C3958" s="18">
        <v>3.61</v>
      </c>
      <c r="E3958" s="161">
        <v>3.42</v>
      </c>
      <c r="F3958" s="161"/>
      <c r="G3958" s="22">
        <v>3.320823388135</v>
      </c>
      <c r="H3958" s="161"/>
      <c r="I3958" s="161">
        <v>3.51</v>
      </c>
      <c r="J3958" s="162"/>
      <c r="K3958" s="161"/>
      <c r="L3958" s="161"/>
      <c r="M3958" s="161">
        <v>3.39</v>
      </c>
      <c r="N3958" s="161"/>
      <c r="O3958" s="161">
        <v>3.51</v>
      </c>
      <c r="P3958" s="161"/>
      <c r="Q3958" s="161">
        <v>3.68</v>
      </c>
      <c r="R3958" s="161"/>
      <c r="S3958" s="161">
        <v>3.19</v>
      </c>
      <c r="T3958" s="18">
        <v>0.98709999999999998</v>
      </c>
      <c r="U3958" s="22">
        <f t="shared" si="87"/>
        <v>3.320823388135</v>
      </c>
    </row>
    <row r="3959" spans="1:21" x14ac:dyDescent="0.2">
      <c r="A3959" s="257">
        <v>40837</v>
      </c>
      <c r="B3959" s="292">
        <f t="shared" si="86"/>
        <v>40838</v>
      </c>
      <c r="C3959" s="18">
        <v>3.54</v>
      </c>
      <c r="E3959" s="161">
        <v>3.3</v>
      </c>
      <c r="F3959" s="161"/>
      <c r="G3959" s="22">
        <v>3.2602473571500004</v>
      </c>
      <c r="H3959" s="161"/>
      <c r="I3959" s="161">
        <v>3.44</v>
      </c>
      <c r="J3959" s="162"/>
      <c r="K3959" s="161"/>
      <c r="L3959" s="161"/>
      <c r="M3959" s="161">
        <v>3.25</v>
      </c>
      <c r="N3959" s="161"/>
      <c r="O3959" s="161">
        <v>3.38</v>
      </c>
      <c r="P3959" s="161"/>
      <c r="Q3959" s="161">
        <v>3.59</v>
      </c>
      <c r="R3959" s="161"/>
      <c r="S3959" s="161">
        <v>3.15</v>
      </c>
      <c r="T3959" s="35">
        <v>0.98140000000000005</v>
      </c>
      <c r="U3959" s="68">
        <f t="shared" si="87"/>
        <v>3.2602473571500004</v>
      </c>
    </row>
    <row r="3960" spans="1:21" x14ac:dyDescent="0.2">
      <c r="A3960" s="257">
        <v>40838</v>
      </c>
      <c r="B3960" s="292">
        <f t="shared" si="86"/>
        <v>40839</v>
      </c>
      <c r="C3960" s="18">
        <v>3.54</v>
      </c>
      <c r="E3960" s="161">
        <v>3.3</v>
      </c>
      <c r="F3960" s="161"/>
      <c r="G3960" s="22">
        <v>3.2602473571500004</v>
      </c>
      <c r="H3960" s="161"/>
      <c r="I3960" s="161">
        <v>3.44</v>
      </c>
      <c r="J3960" s="162"/>
      <c r="K3960" s="161"/>
      <c r="L3960" s="161"/>
      <c r="M3960" s="161">
        <v>3.25</v>
      </c>
      <c r="N3960" s="161"/>
      <c r="O3960" s="161">
        <v>3.38</v>
      </c>
      <c r="P3960" s="161"/>
      <c r="Q3960" s="161">
        <v>3.59</v>
      </c>
      <c r="R3960" s="161"/>
      <c r="S3960" s="161">
        <v>3.15</v>
      </c>
      <c r="T3960" s="35">
        <v>0.98140000000000005</v>
      </c>
      <c r="U3960" s="68">
        <f t="shared" si="87"/>
        <v>3.2602473571500004</v>
      </c>
    </row>
    <row r="3961" spans="1:21" x14ac:dyDescent="0.2">
      <c r="A3961" s="257">
        <v>40839</v>
      </c>
      <c r="B3961" s="292">
        <f t="shared" si="86"/>
        <v>40840</v>
      </c>
      <c r="C3961" s="18">
        <v>3.54</v>
      </c>
      <c r="E3961" s="161">
        <v>3.3</v>
      </c>
      <c r="F3961" s="161"/>
      <c r="G3961" s="22">
        <v>3.2602473571500004</v>
      </c>
      <c r="H3961" s="161"/>
      <c r="I3961" s="161">
        <v>3.44</v>
      </c>
      <c r="J3961" s="162"/>
      <c r="K3961" s="161"/>
      <c r="L3961" s="161"/>
      <c r="M3961" s="161">
        <v>3.25</v>
      </c>
      <c r="N3961" s="161"/>
      <c r="O3961" s="161">
        <v>3.38</v>
      </c>
      <c r="P3961" s="161"/>
      <c r="Q3961" s="161">
        <v>3.59</v>
      </c>
      <c r="R3961" s="161"/>
      <c r="S3961" s="161">
        <v>3.15</v>
      </c>
      <c r="T3961" s="35">
        <v>0.98140000000000005</v>
      </c>
      <c r="U3961" s="68">
        <f t="shared" si="87"/>
        <v>3.2602473571500004</v>
      </c>
    </row>
    <row r="3962" spans="1:21" x14ac:dyDescent="0.2">
      <c r="A3962" s="257">
        <v>40840</v>
      </c>
      <c r="B3962" s="292">
        <f t="shared" si="86"/>
        <v>40841</v>
      </c>
      <c r="C3962" s="18">
        <v>3.61</v>
      </c>
      <c r="E3962" s="161">
        <v>3.47</v>
      </c>
      <c r="F3962" s="161"/>
      <c r="G3962" s="22">
        <v>3.3629710766100001</v>
      </c>
      <c r="H3962" s="161"/>
      <c r="I3962" s="161">
        <v>3.5</v>
      </c>
      <c r="J3962" s="162"/>
      <c r="K3962" s="161"/>
      <c r="L3962" s="161"/>
      <c r="M3962" s="161">
        <v>3.4</v>
      </c>
      <c r="N3962" s="161"/>
      <c r="O3962" s="161">
        <v>3.51</v>
      </c>
      <c r="P3962" s="161"/>
      <c r="Q3962" s="161">
        <v>3.67</v>
      </c>
      <c r="R3962" s="161"/>
      <c r="S3962" s="161">
        <v>3.21</v>
      </c>
      <c r="T3962" s="18">
        <v>0.99339999999999995</v>
      </c>
      <c r="U3962" s="22">
        <f t="shared" si="87"/>
        <v>3.3629710766100001</v>
      </c>
    </row>
    <row r="3963" spans="1:21" x14ac:dyDescent="0.2">
      <c r="A3963" s="257">
        <v>40841</v>
      </c>
      <c r="B3963" s="292">
        <f t="shared" si="86"/>
        <v>40842</v>
      </c>
      <c r="C3963" s="18">
        <v>3.62</v>
      </c>
      <c r="E3963" s="161">
        <v>3.55</v>
      </c>
      <c r="F3963" s="161"/>
      <c r="G3963" s="22">
        <v>3.4278995037</v>
      </c>
      <c r="H3963" s="161"/>
      <c r="I3963" s="161">
        <v>3.48</v>
      </c>
      <c r="J3963" s="162"/>
      <c r="K3963" s="161"/>
      <c r="L3963" s="161"/>
      <c r="M3963" s="161">
        <v>3.47</v>
      </c>
      <c r="N3963" s="161"/>
      <c r="O3963" s="161">
        <v>3.52</v>
      </c>
      <c r="P3963" s="161"/>
      <c r="Q3963" s="161">
        <v>3.72</v>
      </c>
      <c r="R3963" s="161"/>
      <c r="S3963" s="161">
        <v>3.27</v>
      </c>
      <c r="T3963" s="18">
        <v>0.99399999999999999</v>
      </c>
      <c r="U3963" s="22">
        <f t="shared" si="87"/>
        <v>3.4278995037</v>
      </c>
    </row>
    <row r="3964" spans="1:21" x14ac:dyDescent="0.2">
      <c r="A3964" s="257">
        <v>40842</v>
      </c>
      <c r="B3964" s="292">
        <f t="shared" si="86"/>
        <v>40843</v>
      </c>
      <c r="C3964" s="18">
        <v>3.65</v>
      </c>
      <c r="E3964" s="161">
        <v>3.56</v>
      </c>
      <c r="F3964" s="161"/>
      <c r="G3964" s="22">
        <v>3.44817131323</v>
      </c>
      <c r="H3964" s="161"/>
      <c r="I3964" s="161">
        <v>3.52</v>
      </c>
      <c r="J3964" s="162"/>
      <c r="K3964" s="161"/>
      <c r="L3964" s="161"/>
      <c r="M3964" s="161">
        <v>3.52</v>
      </c>
      <c r="N3964" s="161"/>
      <c r="O3964" s="161">
        <v>3.54</v>
      </c>
      <c r="P3964" s="161"/>
      <c r="Q3964" s="161">
        <v>3.84</v>
      </c>
      <c r="R3964" s="161"/>
      <c r="S3964" s="161">
        <v>3.29</v>
      </c>
      <c r="T3964" s="18">
        <v>0.99380000000000002</v>
      </c>
      <c r="U3964" s="22">
        <f t="shared" si="87"/>
        <v>3.44817131323</v>
      </c>
    </row>
    <row r="3965" spans="1:21" x14ac:dyDescent="0.2">
      <c r="A3965" s="257">
        <v>40843</v>
      </c>
      <c r="B3965" s="292">
        <f t="shared" si="86"/>
        <v>40844</v>
      </c>
      <c r="C3965" s="18">
        <v>3.59</v>
      </c>
      <c r="E3965" s="161">
        <v>3.47</v>
      </c>
      <c r="F3965" s="161"/>
      <c r="G3965" s="22">
        <v>3.2909261075000007</v>
      </c>
      <c r="H3965" s="161"/>
      <c r="I3965" s="161">
        <v>3.49</v>
      </c>
      <c r="J3965" s="162"/>
      <c r="K3965" s="161"/>
      <c r="L3965" s="161"/>
      <c r="M3965" s="161">
        <v>3.43</v>
      </c>
      <c r="N3965" s="161"/>
      <c r="O3965" s="161">
        <v>3.51</v>
      </c>
      <c r="P3965" s="161"/>
      <c r="Q3965" s="161">
        <v>3.82</v>
      </c>
      <c r="R3965" s="161"/>
      <c r="S3965" s="161">
        <v>3.16</v>
      </c>
      <c r="T3965" s="18">
        <v>0.98750000000000004</v>
      </c>
      <c r="U3965" s="22">
        <f t="shared" si="87"/>
        <v>3.2909261075000007</v>
      </c>
    </row>
    <row r="3966" spans="1:21" x14ac:dyDescent="0.2">
      <c r="A3966" s="257">
        <v>40844</v>
      </c>
      <c r="B3966" s="292">
        <f t="shared" si="86"/>
        <v>40845</v>
      </c>
      <c r="C3966" s="18">
        <v>3.63</v>
      </c>
      <c r="E3966" s="161">
        <v>3.42</v>
      </c>
      <c r="F3966" s="161"/>
      <c r="G3966" s="22">
        <v>3.4268617625400002</v>
      </c>
      <c r="H3966" s="161"/>
      <c r="I3966" s="161">
        <v>3.52</v>
      </c>
      <c r="J3966" s="162"/>
      <c r="K3966" s="161"/>
      <c r="L3966" s="161"/>
      <c r="M3966" s="161">
        <v>3.35</v>
      </c>
      <c r="N3966" s="161"/>
      <c r="O3966" s="161">
        <v>3.53</v>
      </c>
      <c r="P3966" s="161"/>
      <c r="Q3966" s="161">
        <v>3.83</v>
      </c>
      <c r="R3966" s="161"/>
      <c r="S3966" s="161">
        <v>3.24</v>
      </c>
      <c r="T3966" s="35">
        <v>1.0028999999999999</v>
      </c>
      <c r="U3966" s="68">
        <f t="shared" si="87"/>
        <v>3.4268617625400002</v>
      </c>
    </row>
    <row r="3967" spans="1:21" x14ac:dyDescent="0.2">
      <c r="A3967" s="257">
        <v>40845</v>
      </c>
      <c r="B3967" s="292">
        <f t="shared" si="86"/>
        <v>40846</v>
      </c>
      <c r="C3967" s="18">
        <v>3.63</v>
      </c>
      <c r="E3967" s="161">
        <v>3.42</v>
      </c>
      <c r="F3967" s="161"/>
      <c r="G3967" s="22">
        <v>3.4268617625400002</v>
      </c>
      <c r="H3967" s="161"/>
      <c r="I3967" s="161">
        <v>3.52</v>
      </c>
      <c r="J3967" s="162"/>
      <c r="K3967" s="161"/>
      <c r="L3967" s="161"/>
      <c r="M3967" s="161">
        <v>3.35</v>
      </c>
      <c r="N3967" s="161"/>
      <c r="O3967" s="161">
        <v>3.53</v>
      </c>
      <c r="P3967" s="161"/>
      <c r="Q3967" s="161">
        <v>3.83</v>
      </c>
      <c r="R3967" s="161"/>
      <c r="S3967" s="161">
        <v>3.24</v>
      </c>
      <c r="T3967" s="35">
        <v>1.0028999999999999</v>
      </c>
      <c r="U3967" s="68">
        <f t="shared" si="87"/>
        <v>3.4268617625400002</v>
      </c>
    </row>
    <row r="3968" spans="1:21" x14ac:dyDescent="0.2">
      <c r="A3968" s="257">
        <v>40846</v>
      </c>
      <c r="B3968" s="292">
        <f t="shared" si="86"/>
        <v>40847</v>
      </c>
      <c r="C3968" s="18">
        <v>3.63</v>
      </c>
      <c r="E3968" s="161">
        <v>3.42</v>
      </c>
      <c r="F3968" s="161"/>
      <c r="G3968" s="22">
        <v>3.4268617625400002</v>
      </c>
      <c r="H3968" s="161"/>
      <c r="I3968" s="161">
        <v>3.52</v>
      </c>
      <c r="J3968" s="162"/>
      <c r="K3968" s="161"/>
      <c r="L3968" s="161"/>
      <c r="M3968" s="161">
        <v>3.35</v>
      </c>
      <c r="N3968" s="161"/>
      <c r="O3968" s="161">
        <v>3.53</v>
      </c>
      <c r="P3968" s="161"/>
      <c r="Q3968" s="161">
        <v>3.83</v>
      </c>
      <c r="R3968" s="161"/>
      <c r="S3968" s="161">
        <v>3.24</v>
      </c>
      <c r="T3968" s="35">
        <v>1.0028999999999999</v>
      </c>
      <c r="U3968" s="68">
        <f t="shared" si="87"/>
        <v>3.4268617625400002</v>
      </c>
    </row>
    <row r="3969" spans="1:21" s="263" customFormat="1" x14ac:dyDescent="0.2">
      <c r="A3969" s="319">
        <v>40847</v>
      </c>
      <c r="B3969" s="294">
        <f t="shared" si="86"/>
        <v>40848</v>
      </c>
      <c r="C3969" s="223">
        <v>3.66</v>
      </c>
      <c r="E3969" s="214">
        <v>3.48</v>
      </c>
      <c r="F3969" s="332"/>
      <c r="G3969" s="262">
        <v>3.3299932655599997</v>
      </c>
      <c r="H3969" s="332"/>
      <c r="I3969" s="214">
        <v>3.44</v>
      </c>
      <c r="J3969" s="365"/>
      <c r="K3969" s="214"/>
      <c r="L3969" s="332"/>
      <c r="M3969" s="214">
        <v>3.49</v>
      </c>
      <c r="N3969" s="332"/>
      <c r="O3969" s="214">
        <v>3.44</v>
      </c>
      <c r="P3969" s="332"/>
      <c r="Q3969" s="214">
        <v>3.69</v>
      </c>
      <c r="R3969" s="332"/>
      <c r="S3969" s="365">
        <v>3.13</v>
      </c>
      <c r="T3969" s="263">
        <v>1.0087999999999999</v>
      </c>
      <c r="U3969" s="364">
        <f t="shared" si="87"/>
        <v>3.3299932655599997</v>
      </c>
    </row>
    <row r="3970" spans="1:21" x14ac:dyDescent="0.2">
      <c r="A3970" s="257">
        <v>40848</v>
      </c>
      <c r="B3970" s="292">
        <f t="shared" si="86"/>
        <v>40849</v>
      </c>
      <c r="C3970" s="18">
        <v>3.49</v>
      </c>
      <c r="E3970" s="161">
        <v>3.43</v>
      </c>
      <c r="F3970" s="161"/>
      <c r="G3970" s="22">
        <v>3.2913321342750002</v>
      </c>
      <c r="H3970" s="161"/>
      <c r="I3970" s="161">
        <v>3.34</v>
      </c>
      <c r="J3970" s="162"/>
      <c r="K3970" s="161"/>
      <c r="L3970" s="161"/>
      <c r="M3970" s="161">
        <v>3.26</v>
      </c>
      <c r="N3970" s="161"/>
      <c r="O3970" s="161">
        <v>3.28</v>
      </c>
      <c r="P3970" s="161"/>
      <c r="Q3970" s="161">
        <v>3.5</v>
      </c>
      <c r="R3970" s="161"/>
      <c r="S3970" s="161">
        <v>3.11</v>
      </c>
      <c r="T3970" s="18">
        <v>1.0035000000000001</v>
      </c>
      <c r="U3970" s="22">
        <f t="shared" si="87"/>
        <v>3.2913321342750002</v>
      </c>
    </row>
    <row r="3971" spans="1:21" x14ac:dyDescent="0.2">
      <c r="A3971" s="257">
        <v>40849</v>
      </c>
      <c r="B3971" s="292">
        <f t="shared" si="86"/>
        <v>40850</v>
      </c>
      <c r="E3971" s="161"/>
      <c r="F3971" s="161"/>
      <c r="G3971" s="161"/>
      <c r="H3971" s="161"/>
      <c r="I3971" s="161"/>
      <c r="J3971" s="162"/>
      <c r="K3971" s="161"/>
      <c r="L3971" s="161"/>
      <c r="M3971" s="161"/>
      <c r="N3971" s="161"/>
      <c r="O3971" s="161"/>
      <c r="P3971" s="161"/>
      <c r="Q3971" s="161"/>
      <c r="R3971" s="161"/>
      <c r="S3971" s="161"/>
    </row>
    <row r="3972" spans="1:21" x14ac:dyDescent="0.2">
      <c r="A3972" s="257">
        <v>40850</v>
      </c>
      <c r="B3972" s="292">
        <f t="shared" si="86"/>
        <v>40851</v>
      </c>
      <c r="E3972" s="161"/>
      <c r="F3972" s="161"/>
      <c r="G3972" s="161"/>
      <c r="H3972" s="161"/>
      <c r="I3972" s="161"/>
      <c r="J3972" s="162"/>
      <c r="K3972" s="161"/>
      <c r="L3972" s="161"/>
      <c r="M3972" s="161"/>
      <c r="N3972" s="161"/>
      <c r="O3972" s="161"/>
      <c r="P3972" s="161"/>
      <c r="Q3972" s="161"/>
      <c r="R3972" s="161"/>
      <c r="S3972" s="161"/>
    </row>
    <row r="3973" spans="1:21" x14ac:dyDescent="0.2">
      <c r="A3973" s="257">
        <v>40851</v>
      </c>
      <c r="B3973" s="292">
        <f t="shared" si="86"/>
        <v>40852</v>
      </c>
      <c r="E3973" s="161"/>
      <c r="F3973" s="161"/>
      <c r="G3973" s="161"/>
      <c r="H3973" s="161"/>
      <c r="I3973" s="161"/>
      <c r="J3973" s="162"/>
      <c r="K3973" s="161"/>
      <c r="L3973" s="161"/>
      <c r="M3973" s="161"/>
      <c r="N3973" s="161"/>
      <c r="O3973" s="161"/>
      <c r="P3973" s="161"/>
      <c r="Q3973" s="161"/>
      <c r="R3973" s="161"/>
      <c r="S3973" s="161"/>
    </row>
    <row r="3974" spans="1:21" x14ac:dyDescent="0.2">
      <c r="A3974" s="257">
        <v>40852</v>
      </c>
      <c r="B3974" s="292">
        <f t="shared" si="86"/>
        <v>40853</v>
      </c>
      <c r="E3974" s="161"/>
      <c r="F3974" s="161"/>
      <c r="G3974" s="161"/>
      <c r="H3974" s="161"/>
      <c r="I3974" s="161"/>
      <c r="J3974" s="162"/>
      <c r="K3974" s="161"/>
      <c r="L3974" s="161"/>
      <c r="M3974" s="161"/>
      <c r="N3974" s="161"/>
      <c r="O3974" s="161"/>
      <c r="P3974" s="161"/>
      <c r="Q3974" s="161"/>
      <c r="R3974" s="161"/>
      <c r="S3974" s="161"/>
    </row>
    <row r="3975" spans="1:21" x14ac:dyDescent="0.2">
      <c r="A3975" s="257">
        <v>40853</v>
      </c>
      <c r="B3975" s="292">
        <f t="shared" si="86"/>
        <v>40854</v>
      </c>
      <c r="E3975" s="161"/>
      <c r="F3975" s="161"/>
      <c r="G3975" s="161"/>
      <c r="H3975" s="161"/>
      <c r="I3975" s="161"/>
      <c r="J3975" s="162"/>
      <c r="K3975" s="161"/>
      <c r="L3975" s="161"/>
      <c r="M3975" s="161"/>
      <c r="N3975" s="161"/>
      <c r="O3975" s="161"/>
      <c r="P3975" s="161"/>
      <c r="Q3975" s="161"/>
      <c r="R3975" s="161"/>
      <c r="S3975" s="161"/>
    </row>
    <row r="3976" spans="1:21" x14ac:dyDescent="0.2">
      <c r="A3976" s="257">
        <v>40854</v>
      </c>
      <c r="B3976" s="292">
        <f t="shared" si="86"/>
        <v>40855</v>
      </c>
      <c r="E3976" s="161"/>
      <c r="F3976" s="161"/>
      <c r="G3976" s="161"/>
      <c r="H3976" s="161"/>
      <c r="I3976" s="161"/>
      <c r="J3976" s="162"/>
      <c r="K3976" s="161"/>
      <c r="L3976" s="161"/>
      <c r="M3976" s="161"/>
      <c r="N3976" s="161"/>
      <c r="O3976" s="161"/>
      <c r="P3976" s="161"/>
      <c r="Q3976" s="161"/>
      <c r="R3976" s="161"/>
      <c r="S3976" s="161"/>
    </row>
    <row r="3977" spans="1:21" x14ac:dyDescent="0.2">
      <c r="A3977" s="257">
        <v>40855</v>
      </c>
      <c r="B3977" s="292">
        <f t="shared" si="86"/>
        <v>40856</v>
      </c>
      <c r="E3977" s="161"/>
      <c r="F3977" s="161"/>
      <c r="G3977" s="161"/>
      <c r="H3977" s="161"/>
      <c r="I3977" s="161"/>
      <c r="J3977" s="162"/>
      <c r="K3977" s="161"/>
      <c r="L3977" s="161"/>
      <c r="M3977" s="161"/>
      <c r="N3977" s="161"/>
      <c r="O3977" s="161"/>
      <c r="P3977" s="161"/>
      <c r="Q3977" s="161"/>
      <c r="R3977" s="161"/>
      <c r="S3977" s="161"/>
    </row>
    <row r="3978" spans="1:21" x14ac:dyDescent="0.2">
      <c r="A3978" s="257">
        <v>40856</v>
      </c>
      <c r="B3978" s="292">
        <f t="shared" si="86"/>
        <v>40857</v>
      </c>
      <c r="E3978" s="161"/>
      <c r="F3978" s="161"/>
      <c r="G3978" s="161"/>
      <c r="H3978" s="161"/>
      <c r="I3978" s="161"/>
      <c r="J3978" s="162"/>
      <c r="K3978" s="161"/>
      <c r="L3978" s="161"/>
      <c r="M3978" s="161"/>
      <c r="N3978" s="161"/>
      <c r="O3978" s="161"/>
      <c r="P3978" s="161"/>
      <c r="Q3978" s="161"/>
      <c r="R3978" s="161"/>
      <c r="S3978" s="161"/>
    </row>
    <row r="3979" spans="1:21" x14ac:dyDescent="0.2">
      <c r="A3979" s="257">
        <v>40857</v>
      </c>
      <c r="B3979" s="292">
        <f t="shared" si="86"/>
        <v>40858</v>
      </c>
      <c r="E3979" s="161"/>
      <c r="F3979" s="161"/>
      <c r="G3979" s="161"/>
      <c r="H3979" s="161"/>
      <c r="I3979" s="161"/>
      <c r="J3979" s="162"/>
      <c r="K3979" s="161"/>
      <c r="L3979" s="161"/>
      <c r="M3979" s="161"/>
      <c r="N3979" s="161"/>
      <c r="O3979" s="161"/>
      <c r="P3979" s="161"/>
      <c r="Q3979" s="161"/>
      <c r="R3979" s="161"/>
      <c r="S3979" s="161"/>
    </row>
    <row r="3980" spans="1:21" x14ac:dyDescent="0.2">
      <c r="A3980" s="257">
        <v>40858</v>
      </c>
      <c r="B3980" s="292">
        <f t="shared" si="86"/>
        <v>40859</v>
      </c>
      <c r="E3980" s="161"/>
      <c r="F3980" s="161"/>
      <c r="G3980" s="22">
        <v>3.1580614913400002</v>
      </c>
      <c r="H3980" s="161"/>
      <c r="I3980" s="161"/>
      <c r="J3980" s="162"/>
      <c r="K3980" s="161"/>
      <c r="L3980" s="161"/>
      <c r="M3980" s="161"/>
      <c r="N3980" s="161"/>
      <c r="O3980" s="161"/>
      <c r="P3980" s="161"/>
      <c r="Q3980" s="161"/>
      <c r="R3980" s="161"/>
      <c r="S3980" s="376">
        <v>3.06</v>
      </c>
      <c r="T3980" s="378">
        <v>0.97860000000000003</v>
      </c>
      <c r="U3980" s="379">
        <f>S3980*T3980*1.054615</f>
        <v>3.1580614913400002</v>
      </c>
    </row>
    <row r="3981" spans="1:21" x14ac:dyDescent="0.2">
      <c r="A3981" s="257">
        <v>40859</v>
      </c>
      <c r="B3981" s="292">
        <f t="shared" si="86"/>
        <v>40860</v>
      </c>
      <c r="E3981" s="161"/>
      <c r="F3981" s="161"/>
      <c r="G3981" s="22">
        <v>3.1580614913400002</v>
      </c>
      <c r="H3981" s="161"/>
      <c r="I3981" s="161"/>
      <c r="J3981" s="162"/>
      <c r="K3981" s="161"/>
      <c r="L3981" s="161"/>
      <c r="M3981" s="161"/>
      <c r="N3981" s="161"/>
      <c r="O3981" s="161"/>
      <c r="P3981" s="161"/>
      <c r="Q3981" s="161"/>
      <c r="R3981" s="161"/>
      <c r="S3981" s="376">
        <v>3.06</v>
      </c>
      <c r="T3981" s="378">
        <v>0.97860000000000003</v>
      </c>
      <c r="U3981" s="379">
        <f t="shared" ref="U3981:U3998" si="88">S3981*T3981*1.054615</f>
        <v>3.1580614913400002</v>
      </c>
    </row>
    <row r="3982" spans="1:21" x14ac:dyDescent="0.2">
      <c r="A3982" s="257">
        <v>40860</v>
      </c>
      <c r="B3982" s="292">
        <f t="shared" si="86"/>
        <v>40861</v>
      </c>
      <c r="C3982" s="18">
        <v>3.29</v>
      </c>
      <c r="E3982" s="161">
        <v>3.26</v>
      </c>
      <c r="F3982" s="161"/>
      <c r="G3982" s="22">
        <v>3.1580614913400002</v>
      </c>
      <c r="H3982" s="161"/>
      <c r="I3982" s="161">
        <v>3.24</v>
      </c>
      <c r="J3982" s="162"/>
      <c r="K3982" s="161"/>
      <c r="L3982" s="161"/>
      <c r="M3982" s="161">
        <v>3.21</v>
      </c>
      <c r="N3982" s="161"/>
      <c r="O3982" s="161">
        <v>3.23</v>
      </c>
      <c r="P3982" s="161"/>
      <c r="Q3982" s="161">
        <v>3.36</v>
      </c>
      <c r="R3982" s="161"/>
      <c r="S3982" s="376">
        <v>3.06</v>
      </c>
      <c r="T3982" s="378">
        <v>0.97860000000000003</v>
      </c>
      <c r="U3982" s="379">
        <f t="shared" si="88"/>
        <v>3.1580614913400002</v>
      </c>
    </row>
    <row r="3983" spans="1:21" x14ac:dyDescent="0.2">
      <c r="A3983" s="257">
        <v>40861</v>
      </c>
      <c r="B3983" s="292">
        <f t="shared" si="86"/>
        <v>40862</v>
      </c>
      <c r="C3983" s="18">
        <v>3.17</v>
      </c>
      <c r="E3983" s="161">
        <v>3.1</v>
      </c>
      <c r="F3983" s="161"/>
      <c r="G3983" s="22">
        <v>3.0704925894300001</v>
      </c>
      <c r="H3983" s="161"/>
      <c r="I3983" s="161">
        <v>3.12</v>
      </c>
      <c r="J3983" s="162"/>
      <c r="K3983" s="161"/>
      <c r="L3983" s="161"/>
      <c r="M3983" s="161">
        <v>3.07</v>
      </c>
      <c r="N3983" s="161"/>
      <c r="O3983" s="161">
        <v>3.08</v>
      </c>
      <c r="P3983" s="161"/>
      <c r="Q3983" s="161">
        <v>3.24</v>
      </c>
      <c r="R3983" s="161"/>
      <c r="S3983" s="161">
        <v>2.94</v>
      </c>
      <c r="T3983" s="377">
        <v>0.99029999999999996</v>
      </c>
      <c r="U3983" s="22">
        <f t="shared" si="88"/>
        <v>3.0704925894300001</v>
      </c>
    </row>
    <row r="3984" spans="1:21" x14ac:dyDescent="0.2">
      <c r="A3984" s="257">
        <v>40862</v>
      </c>
      <c r="B3984" s="292">
        <f t="shared" si="86"/>
        <v>40863</v>
      </c>
      <c r="C3984" s="18">
        <v>3.12</v>
      </c>
      <c r="E3984" s="161">
        <v>3.12</v>
      </c>
      <c r="G3984" s="22">
        <v>3.18975056286</v>
      </c>
      <c r="I3984" s="161">
        <v>3.09</v>
      </c>
      <c r="J3984" s="162"/>
      <c r="K3984" s="161"/>
      <c r="M3984" s="161">
        <v>3.05</v>
      </c>
      <c r="N3984" s="161"/>
      <c r="O3984" s="161">
        <v>3.1</v>
      </c>
      <c r="P3984" s="161"/>
      <c r="Q3984" s="161">
        <v>3.21</v>
      </c>
      <c r="S3984" s="18">
        <v>3.07</v>
      </c>
      <c r="T3984" s="377">
        <v>0.98519999999999996</v>
      </c>
      <c r="U3984" s="22">
        <f t="shared" si="88"/>
        <v>3.18975056286</v>
      </c>
    </row>
    <row r="3985" spans="1:21" x14ac:dyDescent="0.2">
      <c r="A3985" s="257">
        <v>40863</v>
      </c>
      <c r="B3985" s="292">
        <f t="shared" si="86"/>
        <v>40864</v>
      </c>
      <c r="C3985" s="18">
        <v>3.11</v>
      </c>
      <c r="E3985" s="161">
        <v>3.19</v>
      </c>
      <c r="G3985" s="22">
        <v>3.2675980237000002</v>
      </c>
      <c r="I3985" s="161">
        <v>3.08</v>
      </c>
      <c r="J3985" s="162"/>
      <c r="K3985" s="161"/>
      <c r="M3985" s="161">
        <v>3.12</v>
      </c>
      <c r="N3985" s="161"/>
      <c r="O3985" s="161">
        <v>3.13</v>
      </c>
      <c r="P3985" s="161"/>
      <c r="Q3985" s="161">
        <v>3.28</v>
      </c>
      <c r="S3985" s="18">
        <v>3.16</v>
      </c>
      <c r="T3985" s="377">
        <v>0.98050000000000004</v>
      </c>
      <c r="U3985" s="22">
        <f t="shared" si="88"/>
        <v>3.2675980237000002</v>
      </c>
    </row>
    <row r="3986" spans="1:21" x14ac:dyDescent="0.2">
      <c r="A3986" s="257">
        <v>40864</v>
      </c>
      <c r="B3986" s="292">
        <f t="shared" si="86"/>
        <v>40865</v>
      </c>
      <c r="C3986" s="18">
        <v>3.11</v>
      </c>
      <c r="E3986" s="161">
        <v>3.21</v>
      </c>
      <c r="G3986" s="22">
        <v>3.2556007234600006</v>
      </c>
      <c r="I3986" s="161">
        <v>3.12</v>
      </c>
      <c r="J3986" s="162"/>
      <c r="K3986" s="161"/>
      <c r="M3986" s="161">
        <v>3.15</v>
      </c>
      <c r="N3986" s="161"/>
      <c r="O3986" s="161">
        <v>3.12</v>
      </c>
      <c r="P3986" s="161"/>
      <c r="Q3986" s="161">
        <v>3.32</v>
      </c>
      <c r="S3986" s="18">
        <v>3.16</v>
      </c>
      <c r="T3986" s="377">
        <v>0.97689999999999999</v>
      </c>
      <c r="U3986" s="22">
        <f t="shared" si="88"/>
        <v>3.2556007234600006</v>
      </c>
    </row>
    <row r="3987" spans="1:21" x14ac:dyDescent="0.2">
      <c r="A3987" s="257">
        <v>40865</v>
      </c>
      <c r="B3987" s="292">
        <f t="shared" si="86"/>
        <v>40866</v>
      </c>
      <c r="C3987" s="18">
        <v>3.02</v>
      </c>
      <c r="E3987" s="161">
        <v>3.09</v>
      </c>
      <c r="G3987" s="22">
        <v>3.22238246019</v>
      </c>
      <c r="I3987" s="161">
        <v>2.99</v>
      </c>
      <c r="J3987" s="162"/>
      <c r="K3987" s="161"/>
      <c r="M3987" s="161">
        <v>3.01</v>
      </c>
      <c r="N3987" s="161"/>
      <c r="O3987" s="161">
        <v>3.05</v>
      </c>
      <c r="P3987" s="161"/>
      <c r="Q3987" s="161">
        <v>3.15</v>
      </c>
      <c r="S3987" s="375">
        <v>3.13</v>
      </c>
      <c r="T3987" s="378">
        <v>0.97619999999999996</v>
      </c>
      <c r="U3987" s="379">
        <f t="shared" si="88"/>
        <v>3.22238246019</v>
      </c>
    </row>
    <row r="3988" spans="1:21" x14ac:dyDescent="0.2">
      <c r="A3988" s="257">
        <v>40866</v>
      </c>
      <c r="B3988" s="292">
        <f t="shared" si="86"/>
        <v>40867</v>
      </c>
      <c r="C3988" s="18">
        <v>3.02</v>
      </c>
      <c r="E3988" s="161">
        <v>3.09</v>
      </c>
      <c r="G3988" s="22">
        <v>3.22238246019</v>
      </c>
      <c r="I3988" s="161">
        <v>2.99</v>
      </c>
      <c r="J3988" s="162"/>
      <c r="K3988" s="161"/>
      <c r="M3988" s="161">
        <v>3.01</v>
      </c>
      <c r="N3988" s="161"/>
      <c r="O3988" s="161">
        <v>3.05</v>
      </c>
      <c r="P3988" s="161"/>
      <c r="Q3988" s="161">
        <v>3.15</v>
      </c>
      <c r="S3988" s="375">
        <v>3.13</v>
      </c>
      <c r="T3988" s="378">
        <v>0.97619999999999996</v>
      </c>
      <c r="U3988" s="379">
        <f t="shared" si="88"/>
        <v>3.22238246019</v>
      </c>
    </row>
    <row r="3989" spans="1:21" x14ac:dyDescent="0.2">
      <c r="A3989" s="257">
        <v>40867</v>
      </c>
      <c r="B3989" s="292">
        <f t="shared" si="86"/>
        <v>40868</v>
      </c>
      <c r="C3989" s="18">
        <v>3.02</v>
      </c>
      <c r="E3989" s="161">
        <v>3.09</v>
      </c>
      <c r="G3989" s="22">
        <v>3.22238246019</v>
      </c>
      <c r="I3989" s="161">
        <v>2.99</v>
      </c>
      <c r="J3989" s="162"/>
      <c r="K3989" s="161"/>
      <c r="M3989" s="161">
        <v>3.01</v>
      </c>
      <c r="N3989" s="161"/>
      <c r="O3989" s="161">
        <v>3.05</v>
      </c>
      <c r="P3989" s="161"/>
      <c r="Q3989" s="161">
        <v>3.15</v>
      </c>
      <c r="S3989" s="375">
        <v>3.13</v>
      </c>
      <c r="T3989" s="378">
        <v>0.97619999999999996</v>
      </c>
      <c r="U3989" s="379">
        <f t="shared" si="88"/>
        <v>3.22238246019</v>
      </c>
    </row>
    <row r="3990" spans="1:21" x14ac:dyDescent="0.2">
      <c r="A3990" s="257">
        <v>40868</v>
      </c>
      <c r="B3990" s="292">
        <f t="shared" si="86"/>
        <v>40869</v>
      </c>
      <c r="C3990" s="18">
        <v>2.94</v>
      </c>
      <c r="E3990" s="161">
        <v>3.01</v>
      </c>
      <c r="G3990" s="22">
        <v>3.0594697534500002</v>
      </c>
      <c r="I3990" s="161">
        <v>2.93</v>
      </c>
      <c r="J3990" s="162"/>
      <c r="K3990" s="161"/>
      <c r="M3990" s="161">
        <v>2.97</v>
      </c>
      <c r="N3990" s="161"/>
      <c r="O3990" s="161">
        <v>2.97</v>
      </c>
      <c r="P3990" s="161"/>
      <c r="Q3990" s="161">
        <v>3.07</v>
      </c>
      <c r="S3990" s="18">
        <v>2.98</v>
      </c>
      <c r="T3990" s="377">
        <v>0.97350000000000003</v>
      </c>
      <c r="U3990" s="22">
        <f t="shared" si="88"/>
        <v>3.0594697534500002</v>
      </c>
    </row>
    <row r="3991" spans="1:21" x14ac:dyDescent="0.2">
      <c r="A3991" s="257">
        <v>40869</v>
      </c>
      <c r="B3991" s="292">
        <f t="shared" si="86"/>
        <v>40870</v>
      </c>
      <c r="C3991" s="161">
        <v>3.06</v>
      </c>
      <c r="E3991" s="161">
        <v>3.13</v>
      </c>
      <c r="G3991" s="22">
        <v>3.0131141511250004</v>
      </c>
      <c r="I3991" s="161">
        <v>3.04</v>
      </c>
      <c r="J3991" s="162"/>
      <c r="K3991" s="161"/>
      <c r="M3991" s="161">
        <v>3.11</v>
      </c>
      <c r="N3991" s="161"/>
      <c r="O3991" s="161">
        <v>3.08</v>
      </c>
      <c r="P3991" s="161"/>
      <c r="Q3991" s="161">
        <v>3.2</v>
      </c>
      <c r="S3991" s="18">
        <v>2.95</v>
      </c>
      <c r="T3991" s="377">
        <v>0.96850000000000003</v>
      </c>
      <c r="U3991" s="22">
        <f t="shared" si="88"/>
        <v>3.0131141511250004</v>
      </c>
    </row>
    <row r="3992" spans="1:21" x14ac:dyDescent="0.2">
      <c r="A3992" s="257">
        <v>40870</v>
      </c>
      <c r="B3992" s="292">
        <f t="shared" si="86"/>
        <v>40871</v>
      </c>
      <c r="C3992" s="161">
        <v>2.84</v>
      </c>
      <c r="E3992" s="161">
        <v>2.71</v>
      </c>
      <c r="G3992" s="22">
        <v>2.8555979093400001</v>
      </c>
      <c r="I3992" s="161">
        <v>2.73</v>
      </c>
      <c r="J3992" s="162"/>
      <c r="K3992" s="161"/>
      <c r="M3992" s="161">
        <v>2.73</v>
      </c>
      <c r="N3992" s="161"/>
      <c r="O3992" s="161">
        <v>2.75</v>
      </c>
      <c r="P3992" s="161"/>
      <c r="Q3992" s="161">
        <v>2.9</v>
      </c>
      <c r="S3992" s="375">
        <v>2.81</v>
      </c>
      <c r="T3992" s="378">
        <v>0.96360000000000001</v>
      </c>
      <c r="U3992" s="379">
        <f t="shared" si="88"/>
        <v>2.8555979093400001</v>
      </c>
    </row>
    <row r="3993" spans="1:21" x14ac:dyDescent="0.2">
      <c r="A3993" s="257">
        <v>40871</v>
      </c>
      <c r="B3993" s="292">
        <f t="shared" si="86"/>
        <v>40872</v>
      </c>
      <c r="C3993" s="161">
        <v>2.84</v>
      </c>
      <c r="E3993" s="161">
        <v>2.71</v>
      </c>
      <c r="G3993" s="22">
        <v>2.8555979093400001</v>
      </c>
      <c r="I3993" s="161">
        <v>2.73</v>
      </c>
      <c r="J3993" s="162"/>
      <c r="K3993" s="161"/>
      <c r="M3993" s="161">
        <v>2.73</v>
      </c>
      <c r="N3993" s="161"/>
      <c r="O3993" s="161">
        <v>2.75</v>
      </c>
      <c r="P3993" s="161"/>
      <c r="Q3993" s="161">
        <v>2.9</v>
      </c>
      <c r="S3993" s="375">
        <v>2.81</v>
      </c>
      <c r="T3993" s="378">
        <v>0.96360000000000001</v>
      </c>
      <c r="U3993" s="379">
        <f t="shared" si="88"/>
        <v>2.8555979093400001</v>
      </c>
    </row>
    <row r="3994" spans="1:21" x14ac:dyDescent="0.2">
      <c r="A3994" s="257">
        <v>40872</v>
      </c>
      <c r="B3994" s="292">
        <f t="shared" si="86"/>
        <v>40873</v>
      </c>
      <c r="C3994" s="161">
        <v>2.84</v>
      </c>
      <c r="E3994" s="161">
        <v>2.71</v>
      </c>
      <c r="G3994" s="22">
        <v>2.8555979093400001</v>
      </c>
      <c r="I3994" s="161">
        <v>2.73</v>
      </c>
      <c r="J3994" s="162"/>
      <c r="K3994" s="161"/>
      <c r="M3994" s="161">
        <v>2.73</v>
      </c>
      <c r="N3994" s="161"/>
      <c r="O3994" s="161">
        <v>2.75</v>
      </c>
      <c r="P3994" s="161"/>
      <c r="Q3994" s="161">
        <v>2.9</v>
      </c>
      <c r="S3994" s="375">
        <v>2.81</v>
      </c>
      <c r="T3994" s="378">
        <v>0.96360000000000001</v>
      </c>
      <c r="U3994" s="379">
        <f t="shared" si="88"/>
        <v>2.8555979093400001</v>
      </c>
    </row>
    <row r="3995" spans="1:21" x14ac:dyDescent="0.2">
      <c r="A3995" s="257">
        <v>40873</v>
      </c>
      <c r="B3995" s="292">
        <f t="shared" si="86"/>
        <v>40874</v>
      </c>
      <c r="C3995" s="161">
        <v>2.84</v>
      </c>
      <c r="E3995" s="161">
        <v>2.71</v>
      </c>
      <c r="G3995" s="22">
        <v>2.8555979093400001</v>
      </c>
      <c r="I3995" s="161">
        <v>2.73</v>
      </c>
      <c r="J3995" s="162"/>
      <c r="K3995" s="161"/>
      <c r="M3995" s="161">
        <v>2.73</v>
      </c>
      <c r="N3995" s="161"/>
      <c r="O3995" s="161">
        <v>2.75</v>
      </c>
      <c r="P3995" s="161"/>
      <c r="Q3995" s="161">
        <v>2.9</v>
      </c>
      <c r="S3995" s="375">
        <v>2.81</v>
      </c>
      <c r="T3995" s="378">
        <v>0.96360000000000001</v>
      </c>
      <c r="U3995" s="379">
        <f t="shared" si="88"/>
        <v>2.8555979093400001</v>
      </c>
    </row>
    <row r="3996" spans="1:21" x14ac:dyDescent="0.2">
      <c r="A3996" s="257">
        <v>40874</v>
      </c>
      <c r="B3996" s="292">
        <f t="shared" si="86"/>
        <v>40875</v>
      </c>
      <c r="C3996" s="161">
        <v>2.84</v>
      </c>
      <c r="E3996" s="161">
        <v>2.71</v>
      </c>
      <c r="G3996" s="22">
        <v>2.8555979093400001</v>
      </c>
      <c r="I3996" s="161">
        <v>2.73</v>
      </c>
      <c r="J3996" s="162"/>
      <c r="K3996" s="161"/>
      <c r="M3996" s="161">
        <v>2.73</v>
      </c>
      <c r="N3996" s="161"/>
      <c r="O3996" s="161">
        <v>2.75</v>
      </c>
      <c r="P3996" s="161"/>
      <c r="Q3996" s="161">
        <v>2.9</v>
      </c>
      <c r="S3996" s="375">
        <v>2.81</v>
      </c>
      <c r="T3996" s="378">
        <v>0.96360000000000001</v>
      </c>
      <c r="U3996" s="379">
        <f>S3996*T3996*1.054615</f>
        <v>2.8555979093400001</v>
      </c>
    </row>
    <row r="3997" spans="1:21" x14ac:dyDescent="0.2">
      <c r="A3997" s="257">
        <v>40875</v>
      </c>
      <c r="B3997" s="292">
        <f t="shared" si="86"/>
        <v>40876</v>
      </c>
      <c r="C3997" s="161">
        <v>3.09</v>
      </c>
      <c r="E3997" s="161">
        <v>3.15</v>
      </c>
      <c r="G3997" s="22">
        <v>2.9641431036000001</v>
      </c>
      <c r="I3997" s="161">
        <v>3.08</v>
      </c>
      <c r="J3997" s="162"/>
      <c r="K3997" s="161"/>
      <c r="M3997" s="161">
        <v>3.09</v>
      </c>
      <c r="N3997" s="161"/>
      <c r="O3997" s="161">
        <v>3.12</v>
      </c>
      <c r="P3997" s="161"/>
      <c r="Q3997" s="161">
        <v>3.2</v>
      </c>
      <c r="S3997" s="18">
        <v>2.94</v>
      </c>
      <c r="T3997" s="377">
        <v>0.95599999999999996</v>
      </c>
      <c r="U3997" s="22">
        <f>S3997*T3997*1.054615</f>
        <v>2.9641431036000001</v>
      </c>
    </row>
    <row r="3998" spans="1:21" x14ac:dyDescent="0.2">
      <c r="A3998" s="257">
        <v>40876</v>
      </c>
      <c r="B3998" s="292">
        <f t="shared" si="86"/>
        <v>40877</v>
      </c>
      <c r="C3998" s="161">
        <v>3.4</v>
      </c>
      <c r="E3998" s="161">
        <v>3.4</v>
      </c>
      <c r="G3998" s="22">
        <v>3.1217595338100002</v>
      </c>
      <c r="I3998" s="161">
        <v>3.39</v>
      </c>
      <c r="J3998" s="162"/>
      <c r="K3998" s="161"/>
      <c r="M3998" s="161">
        <v>3.37</v>
      </c>
      <c r="N3998" s="161"/>
      <c r="O3998" s="161">
        <v>3.43</v>
      </c>
      <c r="P3998" s="161"/>
      <c r="Q3998" s="161">
        <v>3.51</v>
      </c>
      <c r="S3998" s="18">
        <v>3.07</v>
      </c>
      <c r="T3998" s="377">
        <v>0.96419999999999995</v>
      </c>
      <c r="U3998" s="22">
        <f t="shared" si="88"/>
        <v>3.1217595338100002</v>
      </c>
    </row>
    <row r="3999" spans="1:21" s="263" customFormat="1" x14ac:dyDescent="0.2">
      <c r="A3999" s="319">
        <v>40877</v>
      </c>
      <c r="B3999" s="374">
        <f t="shared" ref="B3999:B4062" si="89">A3999+1</f>
        <v>40878</v>
      </c>
      <c r="C3999" s="370">
        <v>3.53</v>
      </c>
      <c r="E3999" s="370">
        <v>3.51</v>
      </c>
      <c r="G3999" s="371">
        <v>3.0862042437000001</v>
      </c>
      <c r="I3999" s="370">
        <v>3.49</v>
      </c>
      <c r="J3999" s="356"/>
      <c r="K3999" s="370"/>
      <c r="M3999" s="370">
        <v>3.52</v>
      </c>
      <c r="O3999" s="370">
        <v>3.42</v>
      </c>
      <c r="Q3999" s="370">
        <v>3.66</v>
      </c>
      <c r="S3999" s="18">
        <v>3.02</v>
      </c>
      <c r="T3999" s="377">
        <v>0.96899999999999997</v>
      </c>
      <c r="U3999" s="364">
        <f>S3999*T3999*1.054615</f>
        <v>3.0862042437000001</v>
      </c>
    </row>
    <row r="4000" spans="1:21" x14ac:dyDescent="0.2">
      <c r="A4000" s="257">
        <v>40878</v>
      </c>
      <c r="B4000" s="292">
        <f t="shared" si="89"/>
        <v>40879</v>
      </c>
      <c r="C4000" s="161">
        <v>3.49</v>
      </c>
      <c r="D4000" s="161"/>
      <c r="E4000" s="161">
        <v>3.3</v>
      </c>
      <c r="F4000" s="161"/>
      <c r="G4000" s="22">
        <v>3.1008549552800004</v>
      </c>
      <c r="H4000" s="161"/>
      <c r="I4000" s="161">
        <v>3.39</v>
      </c>
      <c r="J4000" s="162"/>
      <c r="K4000" s="161"/>
      <c r="L4000" s="161"/>
      <c r="M4000" s="161">
        <v>3.45</v>
      </c>
      <c r="N4000" s="161"/>
      <c r="O4000" s="161">
        <v>3.33</v>
      </c>
      <c r="P4000" s="161"/>
      <c r="Q4000" s="161">
        <v>3.56</v>
      </c>
      <c r="R4000" s="161"/>
      <c r="S4000" s="161">
        <v>3.02</v>
      </c>
      <c r="T4000" s="377">
        <v>0.97360000000000002</v>
      </c>
      <c r="U4000" s="22">
        <f>S4000*T4000*1.054615</f>
        <v>3.1008549552800004</v>
      </c>
    </row>
    <row r="4001" spans="1:21" x14ac:dyDescent="0.2">
      <c r="A4001" s="257">
        <v>40879</v>
      </c>
      <c r="B4001" s="292">
        <f t="shared" si="89"/>
        <v>40880</v>
      </c>
      <c r="C4001" s="161"/>
      <c r="D4001" s="161"/>
      <c r="E4001" s="161"/>
      <c r="F4001" s="161"/>
      <c r="G4001" s="161"/>
      <c r="H4001" s="161"/>
      <c r="I4001" s="161"/>
      <c r="J4001" s="162"/>
      <c r="K4001" s="161"/>
      <c r="L4001" s="161"/>
      <c r="M4001" s="161"/>
      <c r="N4001" s="161"/>
      <c r="O4001" s="161"/>
      <c r="P4001" s="161"/>
      <c r="Q4001" s="161"/>
      <c r="R4001" s="161"/>
      <c r="S4001" s="161"/>
      <c r="T4001" s="377"/>
    </row>
    <row r="4002" spans="1:21" x14ac:dyDescent="0.2">
      <c r="A4002" s="257">
        <v>40880</v>
      </c>
      <c r="B4002" s="292">
        <f t="shared" si="89"/>
        <v>40881</v>
      </c>
      <c r="C4002" s="161"/>
      <c r="D4002" s="161"/>
      <c r="E4002" s="161"/>
      <c r="F4002" s="161"/>
      <c r="G4002" s="161"/>
      <c r="H4002" s="161"/>
      <c r="I4002" s="161"/>
      <c r="J4002" s="162"/>
      <c r="K4002" s="161"/>
      <c r="L4002" s="161"/>
      <c r="M4002" s="161"/>
      <c r="N4002" s="161"/>
      <c r="O4002" s="161"/>
      <c r="P4002" s="161"/>
      <c r="Q4002" s="161"/>
      <c r="R4002" s="161"/>
      <c r="S4002" s="161"/>
      <c r="T4002" s="377"/>
    </row>
    <row r="4003" spans="1:21" x14ac:dyDescent="0.2">
      <c r="A4003" s="257">
        <v>40881</v>
      </c>
      <c r="B4003" s="292">
        <f t="shared" si="89"/>
        <v>40882</v>
      </c>
      <c r="C4003" s="161"/>
      <c r="D4003" s="161"/>
      <c r="E4003" s="161"/>
      <c r="F4003" s="161"/>
      <c r="G4003" s="161"/>
      <c r="H4003" s="161"/>
      <c r="I4003" s="161"/>
      <c r="J4003" s="162"/>
      <c r="K4003" s="161"/>
      <c r="L4003" s="161"/>
      <c r="M4003" s="161"/>
      <c r="N4003" s="161"/>
      <c r="O4003" s="161"/>
      <c r="P4003" s="161"/>
      <c r="Q4003" s="161"/>
      <c r="R4003" s="161"/>
      <c r="S4003" s="161"/>
    </row>
    <row r="4004" spans="1:21" x14ac:dyDescent="0.2">
      <c r="A4004" s="257">
        <v>40882</v>
      </c>
      <c r="B4004" s="292">
        <f t="shared" si="89"/>
        <v>40883</v>
      </c>
      <c r="C4004" s="161"/>
      <c r="D4004" s="161"/>
      <c r="E4004" s="161"/>
      <c r="F4004" s="161"/>
      <c r="G4004" s="161"/>
      <c r="H4004" s="161"/>
      <c r="I4004" s="161"/>
      <c r="J4004" s="162"/>
      <c r="K4004" s="161"/>
      <c r="L4004" s="161"/>
      <c r="M4004" s="161"/>
      <c r="N4004" s="161"/>
      <c r="O4004" s="161"/>
      <c r="P4004" s="161"/>
      <c r="Q4004" s="161"/>
      <c r="R4004" s="161"/>
      <c r="S4004" s="161"/>
    </row>
    <row r="4005" spans="1:21" x14ac:dyDescent="0.2">
      <c r="A4005" s="257">
        <v>40883</v>
      </c>
      <c r="B4005" s="292">
        <f t="shared" si="89"/>
        <v>40884</v>
      </c>
      <c r="C4005" s="161"/>
      <c r="D4005" s="161"/>
      <c r="E4005" s="161"/>
      <c r="F4005" s="161"/>
      <c r="G4005" s="161"/>
      <c r="H4005" s="161"/>
      <c r="I4005" s="161"/>
      <c r="J4005" s="162"/>
      <c r="K4005" s="161"/>
      <c r="L4005" s="161"/>
      <c r="M4005" s="161"/>
      <c r="N4005" s="161"/>
      <c r="O4005" s="161"/>
      <c r="P4005" s="161"/>
      <c r="Q4005" s="161"/>
      <c r="R4005" s="161"/>
      <c r="S4005" s="161"/>
    </row>
    <row r="4006" spans="1:21" x14ac:dyDescent="0.2">
      <c r="A4006" s="257">
        <v>40884</v>
      </c>
      <c r="B4006" s="292">
        <f t="shared" si="89"/>
        <v>40885</v>
      </c>
      <c r="C4006" s="161"/>
      <c r="D4006" s="161"/>
      <c r="E4006" s="161"/>
      <c r="F4006" s="161"/>
      <c r="G4006" s="161"/>
      <c r="H4006" s="161"/>
      <c r="I4006" s="161"/>
      <c r="J4006" s="162"/>
      <c r="K4006" s="161"/>
      <c r="L4006" s="161"/>
      <c r="M4006" s="161"/>
      <c r="N4006" s="161"/>
      <c r="O4006" s="161"/>
      <c r="P4006" s="161"/>
      <c r="Q4006" s="161"/>
      <c r="R4006" s="161"/>
      <c r="S4006" s="161"/>
    </row>
    <row r="4007" spans="1:21" x14ac:dyDescent="0.2">
      <c r="A4007" s="257">
        <v>40885</v>
      </c>
      <c r="B4007" s="292">
        <f t="shared" si="89"/>
        <v>40886</v>
      </c>
      <c r="C4007" s="161"/>
      <c r="D4007" s="161"/>
      <c r="E4007" s="161"/>
      <c r="F4007" s="161"/>
      <c r="G4007" s="161"/>
      <c r="H4007" s="161"/>
      <c r="I4007" s="161"/>
      <c r="J4007" s="162"/>
      <c r="K4007" s="161"/>
      <c r="L4007" s="161"/>
      <c r="M4007" s="161"/>
      <c r="N4007" s="161"/>
      <c r="O4007" s="161"/>
      <c r="P4007" s="161"/>
      <c r="Q4007" s="161"/>
      <c r="R4007" s="161"/>
      <c r="S4007" s="161"/>
    </row>
    <row r="4008" spans="1:21" x14ac:dyDescent="0.2">
      <c r="A4008" s="257">
        <v>40886</v>
      </c>
      <c r="B4008" s="292">
        <f t="shared" si="89"/>
        <v>40887</v>
      </c>
      <c r="C4008" s="161"/>
      <c r="D4008" s="161"/>
      <c r="E4008" s="161"/>
      <c r="F4008" s="161"/>
      <c r="G4008" s="161"/>
      <c r="H4008" s="161"/>
      <c r="I4008" s="161"/>
      <c r="J4008" s="162"/>
      <c r="K4008" s="161"/>
      <c r="L4008" s="161"/>
      <c r="M4008" s="161"/>
      <c r="N4008" s="161"/>
      <c r="O4008" s="161"/>
      <c r="P4008" s="161"/>
      <c r="Q4008" s="161"/>
      <c r="R4008" s="161"/>
      <c r="S4008" s="161"/>
    </row>
    <row r="4009" spans="1:21" x14ac:dyDescent="0.2">
      <c r="A4009" s="257">
        <v>40887</v>
      </c>
      <c r="B4009" s="292">
        <f t="shared" si="89"/>
        <v>40888</v>
      </c>
      <c r="C4009" s="161"/>
      <c r="D4009" s="161"/>
      <c r="E4009" s="161"/>
      <c r="F4009" s="161"/>
      <c r="G4009" s="161"/>
      <c r="H4009" s="161"/>
      <c r="I4009" s="161"/>
      <c r="J4009" s="162"/>
      <c r="K4009" s="161"/>
      <c r="L4009" s="161"/>
      <c r="M4009" s="161"/>
      <c r="N4009" s="161"/>
      <c r="O4009" s="161"/>
      <c r="P4009" s="161"/>
      <c r="Q4009" s="161"/>
      <c r="R4009" s="161"/>
      <c r="S4009" s="161"/>
    </row>
    <row r="4010" spans="1:21" x14ac:dyDescent="0.2">
      <c r="A4010" s="257">
        <v>40888</v>
      </c>
      <c r="B4010" s="292">
        <f t="shared" si="89"/>
        <v>40889</v>
      </c>
      <c r="C4010" s="161"/>
      <c r="D4010" s="161"/>
      <c r="E4010" s="161"/>
      <c r="F4010" s="161"/>
      <c r="G4010" s="161"/>
      <c r="H4010" s="161"/>
      <c r="I4010" s="161"/>
      <c r="J4010" s="162"/>
      <c r="K4010" s="161"/>
      <c r="L4010" s="161"/>
      <c r="M4010" s="161"/>
      <c r="N4010" s="161"/>
      <c r="O4010" s="161"/>
      <c r="P4010" s="161"/>
      <c r="Q4010" s="161"/>
      <c r="R4010" s="161"/>
      <c r="S4010" s="161"/>
    </row>
    <row r="4011" spans="1:21" x14ac:dyDescent="0.2">
      <c r="A4011" s="257">
        <v>40889</v>
      </c>
      <c r="B4011" s="292">
        <f t="shared" si="89"/>
        <v>40890</v>
      </c>
      <c r="C4011" s="161"/>
      <c r="D4011" s="161"/>
      <c r="E4011" s="161"/>
      <c r="F4011" s="161"/>
      <c r="G4011" s="161"/>
      <c r="H4011" s="161"/>
      <c r="I4011" s="161"/>
      <c r="J4011" s="162"/>
      <c r="K4011" s="161"/>
      <c r="L4011" s="161"/>
      <c r="M4011" s="161"/>
      <c r="N4011" s="161"/>
      <c r="O4011" s="161"/>
      <c r="P4011" s="161"/>
      <c r="Q4011" s="161"/>
      <c r="R4011" s="161"/>
      <c r="S4011" s="161"/>
    </row>
    <row r="4012" spans="1:21" x14ac:dyDescent="0.2">
      <c r="A4012" s="257">
        <v>40890</v>
      </c>
      <c r="B4012" s="292">
        <f t="shared" si="89"/>
        <v>40891</v>
      </c>
      <c r="C4012" s="161"/>
      <c r="D4012" s="161"/>
      <c r="E4012" s="161"/>
      <c r="F4012" s="161"/>
      <c r="G4012" s="161"/>
      <c r="H4012" s="161"/>
      <c r="I4012" s="161"/>
      <c r="J4012" s="162"/>
      <c r="K4012" s="161"/>
      <c r="L4012" s="161"/>
      <c r="M4012" s="161"/>
      <c r="N4012" s="161"/>
      <c r="O4012" s="161"/>
      <c r="P4012" s="161"/>
      <c r="Q4012" s="161"/>
      <c r="R4012" s="161"/>
      <c r="S4012" s="161"/>
    </row>
    <row r="4013" spans="1:21" x14ac:dyDescent="0.2">
      <c r="A4013" s="257">
        <v>40891</v>
      </c>
      <c r="B4013" s="292">
        <f t="shared" si="89"/>
        <v>40892</v>
      </c>
      <c r="C4013" s="161">
        <v>3.08</v>
      </c>
      <c r="D4013" s="161"/>
      <c r="E4013" s="161">
        <v>2.95</v>
      </c>
      <c r="F4013" s="161"/>
      <c r="G4013" s="22">
        <v>3.0081363683250006</v>
      </c>
      <c r="H4013" s="161"/>
      <c r="I4013" s="161">
        <v>3.06</v>
      </c>
      <c r="J4013" s="162"/>
      <c r="K4013" s="161"/>
      <c r="L4013" s="161"/>
      <c r="M4013" s="161">
        <v>3.11</v>
      </c>
      <c r="N4013" s="161"/>
      <c r="O4013" s="161">
        <v>3.02</v>
      </c>
      <c r="P4013" s="161"/>
      <c r="Q4013" s="161">
        <v>3.16</v>
      </c>
      <c r="R4013" s="161"/>
      <c r="S4013" s="161">
        <v>2.93</v>
      </c>
      <c r="T4013" s="18">
        <v>0.97350000000000003</v>
      </c>
      <c r="U4013" s="22">
        <f>S4013*T4013*1.054615</f>
        <v>3.0081363683250006</v>
      </c>
    </row>
    <row r="4014" spans="1:21" x14ac:dyDescent="0.2">
      <c r="A4014" s="257">
        <v>40892</v>
      </c>
      <c r="B4014" s="292">
        <f t="shared" si="89"/>
        <v>40893</v>
      </c>
      <c r="C4014" s="161">
        <v>3.05</v>
      </c>
      <c r="D4014" s="161"/>
      <c r="E4014" s="161">
        <v>2.96</v>
      </c>
      <c r="F4014" s="161"/>
      <c r="G4014" s="22">
        <v>2.9726179897400002</v>
      </c>
      <c r="H4014" s="161"/>
      <c r="I4014" s="161">
        <v>3.06</v>
      </c>
      <c r="J4014" s="162"/>
      <c r="K4014" s="161"/>
      <c r="L4014" s="161"/>
      <c r="M4014" s="161">
        <v>3.07</v>
      </c>
      <c r="N4014" s="161"/>
      <c r="O4014" s="161">
        <v>3.02</v>
      </c>
      <c r="P4014" s="161"/>
      <c r="Q4014" s="161">
        <v>3.14</v>
      </c>
      <c r="R4014" s="161"/>
      <c r="S4014" s="161">
        <v>2.92</v>
      </c>
      <c r="T4014" s="18">
        <v>0.96530000000000005</v>
      </c>
      <c r="U4014" s="22">
        <f t="shared" ref="U4014:U4033" si="90">S4014*T4014*1.054615</f>
        <v>2.9726179897400002</v>
      </c>
    </row>
    <row r="4015" spans="1:21" x14ac:dyDescent="0.2">
      <c r="A4015" s="257">
        <v>40893</v>
      </c>
      <c r="B4015" s="292">
        <f t="shared" si="89"/>
        <v>40894</v>
      </c>
      <c r="C4015" s="161">
        <v>3.01</v>
      </c>
      <c r="D4015" s="161"/>
      <c r="E4015" s="161">
        <v>2.89</v>
      </c>
      <c r="F4015" s="161"/>
      <c r="G4015" s="379">
        <v>2.8986515121000003</v>
      </c>
      <c r="H4015" s="161"/>
      <c r="I4015" s="161">
        <v>2.97</v>
      </c>
      <c r="J4015" s="162"/>
      <c r="K4015" s="161"/>
      <c r="L4015" s="161"/>
      <c r="M4015" s="161">
        <v>3</v>
      </c>
      <c r="N4015" s="161"/>
      <c r="O4015" s="161">
        <v>2.95</v>
      </c>
      <c r="P4015" s="161"/>
      <c r="Q4015" s="161">
        <v>3.14</v>
      </c>
      <c r="R4015" s="161"/>
      <c r="S4015" s="161">
        <v>2.85</v>
      </c>
      <c r="T4015" s="375">
        <v>0.96440000000000003</v>
      </c>
      <c r="U4015" s="379">
        <f t="shared" si="90"/>
        <v>2.8986515121000003</v>
      </c>
    </row>
    <row r="4016" spans="1:21" x14ac:dyDescent="0.2">
      <c r="A4016" s="257">
        <v>40894</v>
      </c>
      <c r="B4016" s="292">
        <f t="shared" si="89"/>
        <v>40895</v>
      </c>
      <c r="C4016" s="161">
        <v>3.01</v>
      </c>
      <c r="D4016" s="161"/>
      <c r="E4016" s="161">
        <v>2.89</v>
      </c>
      <c r="F4016" s="161"/>
      <c r="G4016" s="379">
        <v>2.8986515121000003</v>
      </c>
      <c r="H4016" s="161"/>
      <c r="I4016" s="161">
        <v>2.97</v>
      </c>
      <c r="J4016" s="162"/>
      <c r="K4016" s="161"/>
      <c r="L4016" s="161"/>
      <c r="M4016" s="161">
        <v>3</v>
      </c>
      <c r="N4016" s="161"/>
      <c r="O4016" s="161">
        <v>2.95</v>
      </c>
      <c r="P4016" s="161"/>
      <c r="Q4016" s="161">
        <v>3.14</v>
      </c>
      <c r="R4016" s="161"/>
      <c r="S4016" s="161">
        <v>2.85</v>
      </c>
      <c r="T4016" s="375">
        <v>0.96440000000000003</v>
      </c>
      <c r="U4016" s="379">
        <f t="shared" si="90"/>
        <v>2.8986515121000003</v>
      </c>
    </row>
    <row r="4017" spans="1:21" x14ac:dyDescent="0.2">
      <c r="A4017" s="257">
        <v>40895</v>
      </c>
      <c r="B4017" s="292">
        <f t="shared" si="89"/>
        <v>40896</v>
      </c>
      <c r="C4017" s="161">
        <v>3.01</v>
      </c>
      <c r="D4017" s="161"/>
      <c r="E4017" s="161">
        <v>2.89</v>
      </c>
      <c r="F4017" s="161"/>
      <c r="G4017" s="379">
        <v>2.8986515121000003</v>
      </c>
      <c r="H4017" s="161"/>
      <c r="I4017" s="161">
        <v>2.97</v>
      </c>
      <c r="J4017" s="162"/>
      <c r="K4017" s="161"/>
      <c r="L4017" s="161"/>
      <c r="M4017" s="161">
        <v>3</v>
      </c>
      <c r="N4017" s="161"/>
      <c r="O4017" s="161">
        <v>2.95</v>
      </c>
      <c r="P4017" s="161"/>
      <c r="Q4017" s="161">
        <v>3.14</v>
      </c>
      <c r="R4017" s="161"/>
      <c r="S4017" s="161">
        <v>2.85</v>
      </c>
      <c r="T4017" s="375">
        <v>0.96440000000000003</v>
      </c>
      <c r="U4017" s="379">
        <f t="shared" si="90"/>
        <v>2.8986515121000003</v>
      </c>
    </row>
    <row r="4018" spans="1:21" x14ac:dyDescent="0.2">
      <c r="A4018" s="257">
        <v>40896</v>
      </c>
      <c r="B4018" s="292">
        <f t="shared" si="89"/>
        <v>40897</v>
      </c>
      <c r="C4018" s="161">
        <v>3.02</v>
      </c>
      <c r="D4018" s="161"/>
      <c r="E4018" s="161">
        <v>3.04</v>
      </c>
      <c r="F4018" s="161"/>
      <c r="G4018" s="22">
        <v>2.7943342693750002</v>
      </c>
      <c r="H4018" s="161"/>
      <c r="I4018" s="161">
        <v>3.01</v>
      </c>
      <c r="J4018" s="162"/>
      <c r="K4018" s="161"/>
      <c r="L4018" s="161"/>
      <c r="M4018" s="161">
        <v>3.07</v>
      </c>
      <c r="N4018" s="161"/>
      <c r="O4018" s="161">
        <v>2.98</v>
      </c>
      <c r="P4018" s="161"/>
      <c r="Q4018" s="161">
        <v>3.13</v>
      </c>
      <c r="R4018" s="161"/>
      <c r="S4018" s="161">
        <v>2.75</v>
      </c>
      <c r="T4018" s="18">
        <v>0.96350000000000002</v>
      </c>
      <c r="U4018" s="22">
        <f t="shared" si="90"/>
        <v>2.7943342693750002</v>
      </c>
    </row>
    <row r="4019" spans="1:21" x14ac:dyDescent="0.2">
      <c r="A4019" s="257">
        <v>40897</v>
      </c>
      <c r="B4019" s="292">
        <f t="shared" si="89"/>
        <v>40898</v>
      </c>
      <c r="C4019" s="161">
        <v>3.06</v>
      </c>
      <c r="D4019" s="161"/>
      <c r="E4019" s="161">
        <v>3.06</v>
      </c>
      <c r="F4019" s="161"/>
      <c r="G4019" s="22">
        <v>2.6938400060250003</v>
      </c>
      <c r="H4019" s="161"/>
      <c r="I4019" s="161">
        <v>3.06</v>
      </c>
      <c r="J4019" s="162"/>
      <c r="K4019" s="161"/>
      <c r="L4019" s="161"/>
      <c r="M4019" s="161">
        <v>3.1</v>
      </c>
      <c r="N4019" s="161"/>
      <c r="O4019" s="161">
        <v>3.06</v>
      </c>
      <c r="P4019" s="161"/>
      <c r="Q4019" s="161">
        <v>3.15</v>
      </c>
      <c r="R4019" s="161"/>
      <c r="S4019" s="161">
        <v>2.65</v>
      </c>
      <c r="T4019" s="18">
        <v>0.96389999999999998</v>
      </c>
      <c r="U4019" s="22">
        <f t="shared" si="90"/>
        <v>2.6938400060250003</v>
      </c>
    </row>
    <row r="4020" spans="1:21" x14ac:dyDescent="0.2">
      <c r="A4020" s="257">
        <v>40898</v>
      </c>
      <c r="B4020" s="292">
        <f t="shared" si="89"/>
        <v>40899</v>
      </c>
      <c r="C4020" s="161">
        <v>3.05</v>
      </c>
      <c r="D4020" s="161"/>
      <c r="E4020" s="161">
        <v>3.09</v>
      </c>
      <c r="F4020" s="161"/>
      <c r="G4020" s="22">
        <v>2.7540637956</v>
      </c>
      <c r="H4020" s="161"/>
      <c r="I4020" s="161">
        <v>3.07</v>
      </c>
      <c r="J4020" s="162"/>
      <c r="K4020" s="161"/>
      <c r="L4020" s="161"/>
      <c r="M4020" s="161">
        <v>3.1</v>
      </c>
      <c r="N4020" s="161"/>
      <c r="O4020" s="161">
        <v>3.02</v>
      </c>
      <c r="P4020" s="161"/>
      <c r="Q4020" s="161">
        <v>3.11</v>
      </c>
      <c r="R4020" s="161"/>
      <c r="S4020" s="161">
        <v>2.7</v>
      </c>
      <c r="T4020" s="18">
        <v>0.96719999999999995</v>
      </c>
      <c r="U4020" s="22">
        <f t="shared" si="90"/>
        <v>2.7540637956</v>
      </c>
    </row>
    <row r="4021" spans="1:21" x14ac:dyDescent="0.2">
      <c r="A4021" s="257">
        <v>40899</v>
      </c>
      <c r="B4021" s="292">
        <f t="shared" si="89"/>
        <v>40900</v>
      </c>
      <c r="C4021" s="161">
        <v>3.09</v>
      </c>
      <c r="D4021" s="161"/>
      <c r="E4021" s="161">
        <v>3.06</v>
      </c>
      <c r="F4021" s="161"/>
      <c r="G4021" s="22">
        <v>2.7836984771000002</v>
      </c>
      <c r="H4021" s="161"/>
      <c r="I4021" s="161">
        <v>3.1</v>
      </c>
      <c r="J4021" s="162"/>
      <c r="K4021" s="161"/>
      <c r="L4021" s="161"/>
      <c r="M4021" s="161">
        <v>3.19</v>
      </c>
      <c r="N4021" s="161"/>
      <c r="O4021" s="161">
        <v>3.04</v>
      </c>
      <c r="P4021" s="161"/>
      <c r="Q4021" s="161">
        <v>3.17</v>
      </c>
      <c r="R4021" s="161"/>
      <c r="S4021" s="161">
        <v>2.71</v>
      </c>
      <c r="T4021" s="18">
        <v>0.97399999999999998</v>
      </c>
      <c r="U4021" s="22">
        <f t="shared" si="90"/>
        <v>2.7836984771000002</v>
      </c>
    </row>
    <row r="4022" spans="1:21" x14ac:dyDescent="0.2">
      <c r="A4022" s="257">
        <v>40900</v>
      </c>
      <c r="B4022" s="292">
        <f t="shared" si="89"/>
        <v>40901</v>
      </c>
      <c r="C4022" s="161">
        <v>2.97</v>
      </c>
      <c r="D4022" s="161"/>
      <c r="E4022" s="161">
        <v>2.79</v>
      </c>
      <c r="F4022" s="161"/>
      <c r="G4022" s="379">
        <v>2.55215142616</v>
      </c>
      <c r="H4022" s="161"/>
      <c r="I4022" s="161">
        <v>3</v>
      </c>
      <c r="J4022" s="162"/>
      <c r="K4022" s="161"/>
      <c r="L4022" s="161"/>
      <c r="M4022" s="161">
        <v>2.92</v>
      </c>
      <c r="N4022" s="161"/>
      <c r="O4022" s="161">
        <v>2.84</v>
      </c>
      <c r="P4022" s="161"/>
      <c r="Q4022" s="161">
        <v>2.97</v>
      </c>
      <c r="R4022" s="161"/>
      <c r="S4022" s="161">
        <v>2.48</v>
      </c>
      <c r="T4022" s="375">
        <v>0.9758</v>
      </c>
      <c r="U4022" s="379">
        <f t="shared" si="90"/>
        <v>2.55215142616</v>
      </c>
    </row>
    <row r="4023" spans="1:21" x14ac:dyDescent="0.2">
      <c r="A4023" s="257">
        <v>40901</v>
      </c>
      <c r="B4023" s="292">
        <f t="shared" si="89"/>
        <v>40902</v>
      </c>
      <c r="C4023" s="161">
        <v>2.97</v>
      </c>
      <c r="D4023" s="161"/>
      <c r="E4023" s="161">
        <v>2.79</v>
      </c>
      <c r="F4023" s="161"/>
      <c r="G4023" s="379">
        <v>2.55215142616</v>
      </c>
      <c r="H4023" s="161"/>
      <c r="I4023" s="161">
        <v>3</v>
      </c>
      <c r="J4023" s="162"/>
      <c r="K4023" s="161"/>
      <c r="L4023" s="161"/>
      <c r="M4023" s="161">
        <v>2.92</v>
      </c>
      <c r="N4023" s="161"/>
      <c r="O4023" s="161">
        <v>2.84</v>
      </c>
      <c r="P4023" s="161"/>
      <c r="Q4023" s="161">
        <v>2.97</v>
      </c>
      <c r="R4023" s="161"/>
      <c r="S4023" s="161">
        <v>2.48</v>
      </c>
      <c r="T4023" s="375">
        <v>0.9758</v>
      </c>
      <c r="U4023" s="379">
        <f t="shared" si="90"/>
        <v>2.55215142616</v>
      </c>
    </row>
    <row r="4024" spans="1:21" x14ac:dyDescent="0.2">
      <c r="A4024" s="257">
        <v>40902</v>
      </c>
      <c r="B4024" s="292">
        <f t="shared" si="89"/>
        <v>40903</v>
      </c>
      <c r="C4024" s="161">
        <v>2.97</v>
      </c>
      <c r="D4024" s="161"/>
      <c r="E4024" s="161">
        <v>2.79</v>
      </c>
      <c r="F4024" s="161"/>
      <c r="G4024" s="379">
        <v>2.55215142616</v>
      </c>
      <c r="H4024" s="161"/>
      <c r="I4024" s="161">
        <v>3</v>
      </c>
      <c r="J4024" s="162"/>
      <c r="K4024" s="161"/>
      <c r="L4024" s="161"/>
      <c r="M4024" s="161">
        <v>2.92</v>
      </c>
      <c r="N4024" s="161"/>
      <c r="O4024" s="161">
        <v>2.84</v>
      </c>
      <c r="P4024" s="161"/>
      <c r="Q4024" s="161">
        <v>2.97</v>
      </c>
      <c r="R4024" s="161"/>
      <c r="S4024" s="161">
        <v>2.48</v>
      </c>
      <c r="T4024" s="375">
        <v>0.9758</v>
      </c>
      <c r="U4024" s="379">
        <f t="shared" si="90"/>
        <v>2.55215142616</v>
      </c>
    </row>
    <row r="4025" spans="1:21" x14ac:dyDescent="0.2">
      <c r="A4025" s="257">
        <v>40903</v>
      </c>
      <c r="B4025" s="292">
        <f t="shared" si="89"/>
        <v>40904</v>
      </c>
      <c r="C4025" s="161">
        <v>2.97</v>
      </c>
      <c r="D4025" s="161"/>
      <c r="E4025" s="161">
        <v>2.79</v>
      </c>
      <c r="F4025" s="161"/>
      <c r="G4025" s="379">
        <v>2.55215142616</v>
      </c>
      <c r="H4025" s="161"/>
      <c r="I4025" s="161">
        <v>3</v>
      </c>
      <c r="J4025" s="162"/>
      <c r="K4025" s="161"/>
      <c r="L4025" s="161"/>
      <c r="M4025" s="161">
        <v>2.92</v>
      </c>
      <c r="N4025" s="161"/>
      <c r="O4025" s="161">
        <v>2.84</v>
      </c>
      <c r="P4025" s="161"/>
      <c r="Q4025" s="161">
        <v>2.97</v>
      </c>
      <c r="R4025" s="161"/>
      <c r="S4025" s="161">
        <v>2.48</v>
      </c>
      <c r="T4025" s="375">
        <v>0.9758</v>
      </c>
      <c r="U4025" s="379">
        <f t="shared" si="90"/>
        <v>2.55215142616</v>
      </c>
    </row>
    <row r="4026" spans="1:21" x14ac:dyDescent="0.2">
      <c r="A4026" s="257">
        <v>40904</v>
      </c>
      <c r="B4026" s="292">
        <f t="shared" si="89"/>
        <v>40905</v>
      </c>
      <c r="C4026" s="161">
        <v>3.09</v>
      </c>
      <c r="D4026" s="161"/>
      <c r="E4026" s="161">
        <v>2.96</v>
      </c>
      <c r="F4026" s="161"/>
      <c r="G4026" s="22">
        <v>2.7706887464600003</v>
      </c>
      <c r="H4026" s="161"/>
      <c r="I4026" s="161">
        <v>3.06</v>
      </c>
      <c r="J4026" s="162"/>
      <c r="K4026" s="161"/>
      <c r="L4026" s="161"/>
      <c r="M4026" s="161">
        <v>3.08</v>
      </c>
      <c r="N4026" s="161"/>
      <c r="O4026" s="161">
        <v>3.01</v>
      </c>
      <c r="P4026" s="161"/>
      <c r="Q4026" s="161">
        <v>3.19</v>
      </c>
      <c r="R4026" s="161"/>
      <c r="S4026" s="161">
        <v>2.68</v>
      </c>
      <c r="T4026" s="18">
        <v>0.98029999999999995</v>
      </c>
      <c r="U4026" s="22">
        <f t="shared" si="90"/>
        <v>2.7706887464600003</v>
      </c>
    </row>
    <row r="4027" spans="1:21" x14ac:dyDescent="0.2">
      <c r="A4027" s="257">
        <v>40905</v>
      </c>
      <c r="B4027" s="292">
        <f t="shared" si="89"/>
        <v>40906</v>
      </c>
      <c r="C4027" s="161">
        <v>3.07</v>
      </c>
      <c r="D4027" s="161"/>
      <c r="E4027" s="161">
        <v>2.89</v>
      </c>
      <c r="F4027" s="161"/>
      <c r="G4027" s="22">
        <v>2.7293351830799999</v>
      </c>
      <c r="H4027" s="161"/>
      <c r="I4027" s="161">
        <v>3.07</v>
      </c>
      <c r="J4027" s="162"/>
      <c r="K4027" s="161"/>
      <c r="L4027" s="161"/>
      <c r="M4027" s="161">
        <v>3.06</v>
      </c>
      <c r="N4027" s="161"/>
      <c r="O4027" s="161">
        <v>2.96</v>
      </c>
      <c r="P4027" s="161"/>
      <c r="Q4027" s="161">
        <v>3.17</v>
      </c>
      <c r="R4027" s="161"/>
      <c r="S4027" s="161">
        <v>2.64</v>
      </c>
      <c r="T4027" s="18">
        <v>0.98029999999999995</v>
      </c>
      <c r="U4027" s="22">
        <f t="shared" si="90"/>
        <v>2.7293351830799999</v>
      </c>
    </row>
    <row r="4028" spans="1:21" x14ac:dyDescent="0.2">
      <c r="A4028" s="257">
        <v>40906</v>
      </c>
      <c r="B4028" s="292">
        <f t="shared" si="89"/>
        <v>40907</v>
      </c>
      <c r="C4028" s="161">
        <v>3.03</v>
      </c>
      <c r="D4028" s="161"/>
      <c r="E4028" s="161">
        <v>2.8</v>
      </c>
      <c r="F4028" s="161"/>
      <c r="G4028" s="22">
        <v>2.6999715376350002</v>
      </c>
      <c r="H4028" s="161"/>
      <c r="I4028" s="161">
        <v>3.02</v>
      </c>
      <c r="J4028" s="162"/>
      <c r="K4028" s="161"/>
      <c r="L4028" s="161"/>
      <c r="M4028" s="161">
        <v>2.95</v>
      </c>
      <c r="N4028" s="161"/>
      <c r="O4028" s="161">
        <v>2.87</v>
      </c>
      <c r="P4028" s="161"/>
      <c r="Q4028" s="161">
        <v>3.04</v>
      </c>
      <c r="R4028" s="161"/>
      <c r="S4028" s="161">
        <v>2.61</v>
      </c>
      <c r="T4028" s="18">
        <v>0.98089999999999999</v>
      </c>
      <c r="U4028" s="22">
        <f t="shared" si="90"/>
        <v>2.6999715376350002</v>
      </c>
    </row>
    <row r="4029" spans="1:21" x14ac:dyDescent="0.2">
      <c r="A4029" s="257">
        <v>40907</v>
      </c>
      <c r="B4029" s="292">
        <f t="shared" si="89"/>
        <v>40908</v>
      </c>
      <c r="C4029" s="161">
        <v>3.03</v>
      </c>
      <c r="D4029" s="161"/>
      <c r="E4029" s="161">
        <v>2.8</v>
      </c>
      <c r="F4029" s="161"/>
      <c r="G4029" s="22">
        <v>2.6999715376350002</v>
      </c>
      <c r="H4029" s="161"/>
      <c r="I4029" s="161">
        <v>3.02</v>
      </c>
      <c r="J4029" s="162"/>
      <c r="K4029" s="161"/>
      <c r="L4029" s="161"/>
      <c r="M4029" s="161">
        <v>2.95</v>
      </c>
      <c r="N4029" s="161"/>
      <c r="O4029" s="161">
        <v>2.87</v>
      </c>
      <c r="P4029" s="161"/>
      <c r="Q4029" s="161">
        <v>3.04</v>
      </c>
      <c r="R4029" s="161"/>
      <c r="S4029" s="161">
        <v>2.61</v>
      </c>
      <c r="T4029" s="18">
        <v>0.98089999999999999</v>
      </c>
      <c r="U4029" s="22">
        <f t="shared" si="90"/>
        <v>2.6999715376350002</v>
      </c>
    </row>
    <row r="4030" spans="1:21" s="263" customFormat="1" x14ac:dyDescent="0.2">
      <c r="A4030" s="319">
        <v>40908</v>
      </c>
      <c r="B4030" s="374">
        <f t="shared" si="89"/>
        <v>40909</v>
      </c>
      <c r="C4030" s="372">
        <v>2.98</v>
      </c>
      <c r="D4030" s="332"/>
      <c r="E4030" s="372">
        <v>2.81</v>
      </c>
      <c r="F4030" s="332"/>
      <c r="G4030" s="385">
        <v>2.5973016035400001</v>
      </c>
      <c r="H4030" s="332"/>
      <c r="I4030" s="372">
        <v>2.98</v>
      </c>
      <c r="J4030" s="365"/>
      <c r="K4030" s="372"/>
      <c r="L4030" s="332"/>
      <c r="M4030" s="372">
        <v>2.86</v>
      </c>
      <c r="N4030" s="332"/>
      <c r="O4030" s="372">
        <v>2.85</v>
      </c>
      <c r="P4030" s="332"/>
      <c r="Q4030" s="372">
        <v>2.89</v>
      </c>
      <c r="R4030" s="332"/>
      <c r="S4030" s="332">
        <v>2.52</v>
      </c>
      <c r="T4030" s="375">
        <v>0.97729999999999995</v>
      </c>
      <c r="U4030" s="384">
        <f t="shared" si="90"/>
        <v>2.5973016035400001</v>
      </c>
    </row>
    <row r="4031" spans="1:21" x14ac:dyDescent="0.2">
      <c r="A4031" s="257">
        <v>40909</v>
      </c>
      <c r="B4031" s="292">
        <f t="shared" si="89"/>
        <v>40910</v>
      </c>
      <c r="C4031" s="161">
        <v>2.98</v>
      </c>
      <c r="D4031" s="161"/>
      <c r="E4031" s="161">
        <v>2.81</v>
      </c>
      <c r="F4031" s="161"/>
      <c r="G4031" s="379">
        <v>2.5973016035400001</v>
      </c>
      <c r="H4031" s="161"/>
      <c r="I4031" s="161">
        <v>2.98</v>
      </c>
      <c r="J4031" s="162"/>
      <c r="K4031" s="161"/>
      <c r="L4031" s="161"/>
      <c r="M4031" s="161">
        <v>2.86</v>
      </c>
      <c r="N4031" s="161"/>
      <c r="O4031" s="161">
        <v>2.85</v>
      </c>
      <c r="P4031" s="161"/>
      <c r="Q4031" s="161">
        <v>2.89</v>
      </c>
      <c r="R4031" s="161"/>
      <c r="S4031" s="161">
        <v>2.52</v>
      </c>
      <c r="T4031" s="375">
        <v>0.97729999999999995</v>
      </c>
      <c r="U4031" s="379">
        <f t="shared" si="90"/>
        <v>2.5973016035400001</v>
      </c>
    </row>
    <row r="4032" spans="1:21" x14ac:dyDescent="0.2">
      <c r="A4032" s="257">
        <v>40910</v>
      </c>
      <c r="B4032" s="292">
        <f t="shared" si="89"/>
        <v>40911</v>
      </c>
      <c r="C4032" s="161">
        <v>2.98</v>
      </c>
      <c r="D4032" s="161"/>
      <c r="E4032" s="161">
        <v>2.81</v>
      </c>
      <c r="F4032" s="161"/>
      <c r="G4032" s="379">
        <v>2.5973016035400001</v>
      </c>
      <c r="H4032" s="161"/>
      <c r="I4032" s="161">
        <v>2.98</v>
      </c>
      <c r="J4032" s="162"/>
      <c r="K4032" s="161"/>
      <c r="L4032" s="161"/>
      <c r="M4032" s="161">
        <v>2.86</v>
      </c>
      <c r="N4032" s="161"/>
      <c r="O4032" s="161">
        <v>2.85</v>
      </c>
      <c r="P4032" s="161"/>
      <c r="Q4032" s="161">
        <v>2.89</v>
      </c>
      <c r="R4032" s="161"/>
      <c r="S4032" s="161">
        <v>2.52</v>
      </c>
      <c r="T4032" s="375">
        <v>0.97729999999999995</v>
      </c>
      <c r="U4032" s="379">
        <f t="shared" si="90"/>
        <v>2.5973016035400001</v>
      </c>
    </row>
    <row r="4033" spans="1:21" x14ac:dyDescent="0.2">
      <c r="A4033" s="257">
        <v>40911</v>
      </c>
      <c r="B4033" s="292">
        <f t="shared" si="89"/>
        <v>40912</v>
      </c>
      <c r="C4033" s="161">
        <v>2.96</v>
      </c>
      <c r="D4033" s="161"/>
      <c r="E4033" s="161">
        <v>2.79</v>
      </c>
      <c r="F4033" s="161"/>
      <c r="G4033" s="22">
        <v>2.7103162561700005</v>
      </c>
      <c r="H4033" s="161"/>
      <c r="I4033" s="161">
        <v>2.97</v>
      </c>
      <c r="J4033" s="162"/>
      <c r="K4033" s="161"/>
      <c r="L4033" s="161"/>
      <c r="M4033" s="161">
        <v>2.89</v>
      </c>
      <c r="N4033" s="161"/>
      <c r="O4033" s="161">
        <v>2.82</v>
      </c>
      <c r="P4033" s="161"/>
      <c r="Q4033" s="161">
        <v>2.89</v>
      </c>
      <c r="R4033" s="161"/>
      <c r="S4033" s="161">
        <v>2.62</v>
      </c>
      <c r="T4033" s="18">
        <v>0.98089999999999999</v>
      </c>
      <c r="U4033" s="22">
        <f t="shared" si="90"/>
        <v>2.7103162561700005</v>
      </c>
    </row>
    <row r="4034" spans="1:21" x14ac:dyDescent="0.2">
      <c r="A4034" s="257">
        <v>40912</v>
      </c>
      <c r="B4034" s="292">
        <f t="shared" si="89"/>
        <v>40913</v>
      </c>
      <c r="C4034" s="161"/>
      <c r="D4034" s="161"/>
      <c r="E4034" s="161"/>
      <c r="F4034" s="161"/>
      <c r="G4034" s="161"/>
      <c r="H4034" s="161"/>
      <c r="I4034" s="161"/>
      <c r="J4034" s="162"/>
      <c r="K4034" s="161"/>
      <c r="L4034" s="161"/>
      <c r="M4034" s="161"/>
      <c r="N4034" s="161"/>
      <c r="O4034" s="161"/>
      <c r="P4034" s="161"/>
      <c r="Q4034" s="161"/>
      <c r="R4034" s="161"/>
      <c r="S4034" s="161"/>
    </row>
    <row r="4035" spans="1:21" x14ac:dyDescent="0.2">
      <c r="A4035" s="257">
        <v>40913</v>
      </c>
      <c r="B4035" s="292">
        <f t="shared" si="89"/>
        <v>40914</v>
      </c>
      <c r="C4035" s="161"/>
      <c r="D4035" s="161"/>
      <c r="E4035" s="161"/>
      <c r="F4035" s="161"/>
      <c r="G4035" s="161"/>
      <c r="H4035" s="161"/>
      <c r="I4035" s="161"/>
      <c r="J4035" s="162"/>
      <c r="K4035" s="161"/>
      <c r="L4035" s="161"/>
      <c r="M4035" s="161"/>
      <c r="N4035" s="161"/>
      <c r="O4035" s="161"/>
      <c r="P4035" s="161"/>
      <c r="Q4035" s="161"/>
      <c r="R4035" s="161"/>
      <c r="S4035" s="161"/>
    </row>
    <row r="4036" spans="1:21" x14ac:dyDescent="0.2">
      <c r="A4036" s="257">
        <v>40914</v>
      </c>
      <c r="B4036" s="292">
        <f t="shared" si="89"/>
        <v>40915</v>
      </c>
      <c r="C4036" s="161"/>
      <c r="D4036" s="161"/>
      <c r="E4036" s="161"/>
      <c r="F4036" s="161"/>
      <c r="G4036" s="161"/>
      <c r="H4036" s="161"/>
      <c r="I4036" s="161"/>
      <c r="J4036" s="162"/>
      <c r="K4036" s="161"/>
      <c r="L4036" s="161"/>
      <c r="M4036" s="161"/>
      <c r="N4036" s="161"/>
      <c r="O4036" s="161"/>
      <c r="P4036" s="161"/>
      <c r="Q4036" s="161"/>
      <c r="R4036" s="161"/>
      <c r="S4036" s="161"/>
    </row>
    <row r="4037" spans="1:21" x14ac:dyDescent="0.2">
      <c r="A4037" s="257">
        <v>40915</v>
      </c>
      <c r="B4037" s="292">
        <f t="shared" si="89"/>
        <v>40916</v>
      </c>
      <c r="C4037" s="161"/>
      <c r="D4037" s="161"/>
      <c r="E4037" s="161"/>
      <c r="F4037" s="161"/>
      <c r="G4037" s="161"/>
      <c r="H4037" s="161"/>
      <c r="I4037" s="161"/>
      <c r="J4037" s="162"/>
      <c r="K4037" s="161"/>
      <c r="L4037" s="161"/>
      <c r="M4037" s="161"/>
      <c r="N4037" s="161"/>
      <c r="O4037" s="161"/>
      <c r="P4037" s="161"/>
      <c r="Q4037" s="161"/>
      <c r="R4037" s="161"/>
      <c r="S4037" s="161"/>
    </row>
    <row r="4038" spans="1:21" x14ac:dyDescent="0.2">
      <c r="A4038" s="257">
        <v>40916</v>
      </c>
      <c r="B4038" s="292">
        <f t="shared" si="89"/>
        <v>40917</v>
      </c>
      <c r="C4038" s="161"/>
      <c r="D4038" s="161"/>
      <c r="E4038" s="161"/>
      <c r="F4038" s="161"/>
      <c r="G4038" s="161"/>
      <c r="H4038" s="161"/>
      <c r="I4038" s="161"/>
      <c r="J4038" s="162"/>
      <c r="K4038" s="161"/>
      <c r="L4038" s="161"/>
      <c r="M4038" s="161"/>
      <c r="N4038" s="161"/>
      <c r="O4038" s="161"/>
      <c r="P4038" s="161"/>
      <c r="Q4038" s="161"/>
      <c r="R4038" s="161"/>
      <c r="S4038" s="161"/>
    </row>
    <row r="4039" spans="1:21" x14ac:dyDescent="0.2">
      <c r="A4039" s="257">
        <v>40917</v>
      </c>
      <c r="B4039" s="292">
        <f t="shared" si="89"/>
        <v>40918</v>
      </c>
      <c r="C4039" s="161"/>
      <c r="D4039" s="161"/>
      <c r="E4039" s="161"/>
      <c r="F4039" s="161"/>
      <c r="G4039" s="161"/>
      <c r="H4039" s="161"/>
      <c r="I4039" s="161"/>
      <c r="J4039" s="162"/>
      <c r="K4039" s="161"/>
      <c r="L4039" s="161"/>
      <c r="M4039" s="161"/>
      <c r="N4039" s="161"/>
      <c r="O4039" s="161"/>
      <c r="P4039" s="161"/>
      <c r="Q4039" s="161"/>
      <c r="R4039" s="161"/>
      <c r="S4039" s="161"/>
    </row>
    <row r="4040" spans="1:21" x14ac:dyDescent="0.2">
      <c r="A4040" s="257">
        <v>40918</v>
      </c>
      <c r="B4040" s="292">
        <f t="shared" si="89"/>
        <v>40919</v>
      </c>
      <c r="C4040" s="161"/>
      <c r="D4040" s="161"/>
      <c r="E4040" s="161"/>
      <c r="F4040" s="161"/>
      <c r="G4040" s="161"/>
      <c r="H4040" s="161"/>
      <c r="I4040" s="161"/>
      <c r="J4040" s="162"/>
      <c r="K4040" s="161"/>
      <c r="L4040" s="161"/>
      <c r="M4040" s="161"/>
      <c r="N4040" s="161"/>
      <c r="O4040" s="161"/>
      <c r="P4040" s="161"/>
      <c r="Q4040" s="161"/>
      <c r="R4040" s="161"/>
      <c r="S4040" s="161"/>
    </row>
    <row r="4041" spans="1:21" x14ac:dyDescent="0.2">
      <c r="A4041" s="257">
        <v>40919</v>
      </c>
      <c r="B4041" s="292">
        <f t="shared" si="89"/>
        <v>40920</v>
      </c>
      <c r="C4041" s="161"/>
      <c r="D4041" s="161"/>
      <c r="E4041" s="161"/>
      <c r="F4041" s="161"/>
      <c r="G4041" s="161"/>
      <c r="H4041" s="161"/>
      <c r="I4041" s="161"/>
      <c r="J4041" s="162"/>
      <c r="K4041" s="161"/>
      <c r="L4041" s="161"/>
      <c r="M4041" s="161"/>
      <c r="N4041" s="161"/>
      <c r="O4041" s="161"/>
      <c r="P4041" s="161"/>
      <c r="Q4041" s="161"/>
      <c r="R4041" s="161"/>
      <c r="S4041" s="161"/>
    </row>
    <row r="4042" spans="1:21" x14ac:dyDescent="0.2">
      <c r="A4042" s="257">
        <v>40920</v>
      </c>
      <c r="B4042" s="292">
        <f t="shared" si="89"/>
        <v>40921</v>
      </c>
      <c r="C4042" s="161">
        <v>2.7</v>
      </c>
      <c r="D4042" s="161"/>
      <c r="E4042" s="161">
        <v>2.65</v>
      </c>
      <c r="F4042" s="161"/>
      <c r="G4042" s="22">
        <v>2.5188920329050006</v>
      </c>
      <c r="H4042" s="161"/>
      <c r="I4042" s="161">
        <v>2.69</v>
      </c>
      <c r="J4042" s="162"/>
      <c r="K4042" s="161"/>
      <c r="L4042" s="161"/>
      <c r="M4042" s="161">
        <v>2.72</v>
      </c>
      <c r="N4042" s="161"/>
      <c r="O4042" s="161">
        <v>2.67</v>
      </c>
      <c r="P4042" s="161"/>
      <c r="Q4042" s="161">
        <v>2.69</v>
      </c>
      <c r="R4042" s="161"/>
      <c r="S4042" s="161">
        <v>2.4300000000000002</v>
      </c>
      <c r="T4042" s="18">
        <v>0.9829</v>
      </c>
      <c r="U4042" s="22">
        <f>S4042*T4042*1.054615</f>
        <v>2.5188920329050006</v>
      </c>
    </row>
    <row r="4043" spans="1:21" x14ac:dyDescent="0.2">
      <c r="A4043" s="257">
        <v>40921</v>
      </c>
      <c r="B4043" s="292">
        <f t="shared" si="89"/>
        <v>40922</v>
      </c>
      <c r="C4043" s="376">
        <v>2.67</v>
      </c>
      <c r="D4043" s="376"/>
      <c r="E4043" s="376">
        <v>2.6</v>
      </c>
      <c r="F4043" s="161"/>
      <c r="G4043" s="379">
        <v>2.5585318469100002</v>
      </c>
      <c r="H4043" s="161"/>
      <c r="I4043" s="376">
        <v>2.6</v>
      </c>
      <c r="J4043" s="416"/>
      <c r="K4043" s="376"/>
      <c r="L4043" s="161"/>
      <c r="M4043" s="376">
        <v>2.64</v>
      </c>
      <c r="N4043" s="161"/>
      <c r="O4043" s="376">
        <v>2.61</v>
      </c>
      <c r="P4043" s="161"/>
      <c r="Q4043" s="376">
        <v>2.66</v>
      </c>
      <c r="R4043" s="161"/>
      <c r="S4043" s="161">
        <v>2.4700000000000002</v>
      </c>
      <c r="T4043" s="375">
        <v>0.98219999999999996</v>
      </c>
      <c r="U4043" s="379">
        <f t="shared" ref="U4043:U4063" si="91">S4043*T4043*1.054615</f>
        <v>2.5585318469100002</v>
      </c>
    </row>
    <row r="4044" spans="1:21" x14ac:dyDescent="0.2">
      <c r="A4044" s="257">
        <v>40922</v>
      </c>
      <c r="B4044" s="292">
        <f t="shared" si="89"/>
        <v>40923</v>
      </c>
      <c r="C4044" s="376">
        <v>2.67</v>
      </c>
      <c r="D4044" s="376"/>
      <c r="E4044" s="376">
        <v>2.6</v>
      </c>
      <c r="F4044" s="161"/>
      <c r="G4044" s="379">
        <v>2.5585318469100002</v>
      </c>
      <c r="H4044" s="161"/>
      <c r="I4044" s="376">
        <v>2.6</v>
      </c>
      <c r="J4044" s="416"/>
      <c r="K4044" s="376"/>
      <c r="L4044" s="161"/>
      <c r="M4044" s="376">
        <v>2.64</v>
      </c>
      <c r="N4044" s="161"/>
      <c r="O4044" s="376">
        <v>2.61</v>
      </c>
      <c r="P4044" s="161"/>
      <c r="Q4044" s="376">
        <v>2.66</v>
      </c>
      <c r="R4044" s="161"/>
      <c r="S4044" s="161">
        <v>2.4700000000000002</v>
      </c>
      <c r="T4044" s="375">
        <v>0.98219999999999996</v>
      </c>
      <c r="U4044" s="379">
        <f t="shared" si="91"/>
        <v>2.5585318469100002</v>
      </c>
    </row>
    <row r="4045" spans="1:21" x14ac:dyDescent="0.2">
      <c r="A4045" s="257">
        <v>40923</v>
      </c>
      <c r="B4045" s="292">
        <f t="shared" si="89"/>
        <v>40924</v>
      </c>
      <c r="C4045" s="376">
        <v>2.67</v>
      </c>
      <c r="D4045" s="376"/>
      <c r="E4045" s="376">
        <v>2.6</v>
      </c>
      <c r="F4045" s="161"/>
      <c r="G4045" s="379">
        <v>2.5585318469100002</v>
      </c>
      <c r="H4045" s="161"/>
      <c r="I4045" s="376">
        <v>2.6</v>
      </c>
      <c r="J4045" s="416"/>
      <c r="K4045" s="376"/>
      <c r="L4045" s="161"/>
      <c r="M4045" s="376">
        <v>2.64</v>
      </c>
      <c r="N4045" s="161"/>
      <c r="O4045" s="376">
        <v>2.61</v>
      </c>
      <c r="P4045" s="161"/>
      <c r="Q4045" s="376">
        <v>2.66</v>
      </c>
      <c r="R4045" s="161"/>
      <c r="S4045" s="161">
        <v>2.4700000000000002</v>
      </c>
      <c r="T4045" s="375">
        <v>0.98219999999999996</v>
      </c>
      <c r="U4045" s="379">
        <f t="shared" si="91"/>
        <v>2.5585318469100002</v>
      </c>
    </row>
    <row r="4046" spans="1:21" x14ac:dyDescent="0.2">
      <c r="A4046" s="257">
        <v>40924</v>
      </c>
      <c r="B4046" s="292">
        <f t="shared" si="89"/>
        <v>40925</v>
      </c>
      <c r="C4046" s="376">
        <v>2.67</v>
      </c>
      <c r="D4046" s="376"/>
      <c r="E4046" s="376">
        <v>2.6</v>
      </c>
      <c r="F4046" s="161"/>
      <c r="G4046" s="379">
        <v>2.5585318469100002</v>
      </c>
      <c r="H4046" s="161"/>
      <c r="I4046" s="376">
        <v>2.6</v>
      </c>
      <c r="J4046" s="416"/>
      <c r="K4046" s="376"/>
      <c r="L4046" s="161"/>
      <c r="M4046" s="376">
        <v>2.64</v>
      </c>
      <c r="N4046" s="161"/>
      <c r="O4046" s="376">
        <v>2.61</v>
      </c>
      <c r="P4046" s="161"/>
      <c r="Q4046" s="376">
        <v>2.66</v>
      </c>
      <c r="R4046" s="161"/>
      <c r="S4046" s="161">
        <v>2.4700000000000002</v>
      </c>
      <c r="T4046" s="375">
        <v>0.98219999999999996</v>
      </c>
      <c r="U4046" s="379">
        <f t="shared" si="91"/>
        <v>2.5585318469100002</v>
      </c>
    </row>
    <row r="4047" spans="1:21" x14ac:dyDescent="0.2">
      <c r="A4047" s="257">
        <v>40925</v>
      </c>
      <c r="B4047" s="292">
        <f t="shared" si="89"/>
        <v>40926</v>
      </c>
      <c r="C4047" s="161">
        <v>2.5099999999999998</v>
      </c>
      <c r="D4047" s="161"/>
      <c r="E4047" s="161">
        <v>2.46</v>
      </c>
      <c r="F4047" s="161"/>
      <c r="G4047" s="22">
        <v>2.4895188959250008</v>
      </c>
      <c r="H4047" s="161"/>
      <c r="I4047" s="161">
        <v>2.4900000000000002</v>
      </c>
      <c r="J4047" s="162"/>
      <c r="K4047" s="161"/>
      <c r="L4047" s="161"/>
      <c r="M4047" s="161">
        <v>2.54</v>
      </c>
      <c r="N4047" s="161"/>
      <c r="O4047" s="161">
        <v>2.5</v>
      </c>
      <c r="P4047" s="161"/>
      <c r="Q4047" s="161">
        <v>2.5499999999999998</v>
      </c>
      <c r="R4047" s="161"/>
      <c r="S4047" s="161">
        <v>2.41</v>
      </c>
      <c r="T4047" s="18">
        <v>0.97950000000000004</v>
      </c>
      <c r="U4047" s="22">
        <f t="shared" si="91"/>
        <v>2.4895188959250008</v>
      </c>
    </row>
    <row r="4048" spans="1:21" x14ac:dyDescent="0.2">
      <c r="A4048" s="257">
        <v>40926</v>
      </c>
      <c r="B4048" s="292">
        <f t="shared" si="89"/>
        <v>40927</v>
      </c>
      <c r="C4048" s="161">
        <v>2.4900000000000002</v>
      </c>
      <c r="D4048" s="161"/>
      <c r="E4048" s="161">
        <v>2.46</v>
      </c>
      <c r="F4048" s="161"/>
      <c r="G4048" s="22">
        <v>2.4112295513999999</v>
      </c>
      <c r="H4048" s="161"/>
      <c r="I4048" s="161">
        <v>2.46</v>
      </c>
      <c r="J4048" s="162"/>
      <c r="K4048" s="161"/>
      <c r="L4048" s="161"/>
      <c r="M4048" s="161">
        <v>2.48</v>
      </c>
      <c r="N4048" s="161"/>
      <c r="O4048" s="161">
        <v>2.4900000000000002</v>
      </c>
      <c r="P4048" s="161"/>
      <c r="Q4048" s="161">
        <v>2.54</v>
      </c>
      <c r="R4048" s="161"/>
      <c r="S4048" s="161">
        <v>2.3199999999999998</v>
      </c>
      <c r="T4048" s="18">
        <v>0.98550000000000004</v>
      </c>
      <c r="U4048" s="22">
        <f t="shared" si="91"/>
        <v>2.4112295513999999</v>
      </c>
    </row>
    <row r="4049" spans="1:21" x14ac:dyDescent="0.2">
      <c r="A4049" s="257">
        <v>40927</v>
      </c>
      <c r="B4049" s="292">
        <f t="shared" si="89"/>
        <v>40928</v>
      </c>
      <c r="C4049" s="161">
        <v>2.36</v>
      </c>
      <c r="D4049" s="161"/>
      <c r="E4049" s="161">
        <v>2.31</v>
      </c>
      <c r="F4049" s="161"/>
      <c r="G4049" s="22">
        <v>2.2876708580000003</v>
      </c>
      <c r="H4049" s="161"/>
      <c r="I4049" s="161">
        <v>2.34</v>
      </c>
      <c r="J4049" s="162"/>
      <c r="K4049" s="161"/>
      <c r="L4049" s="161"/>
      <c r="M4049" s="161">
        <v>2.34</v>
      </c>
      <c r="N4049" s="161"/>
      <c r="O4049" s="161">
        <v>2.35</v>
      </c>
      <c r="P4049" s="161"/>
      <c r="Q4049" s="161">
        <v>2.36</v>
      </c>
      <c r="R4049" s="161"/>
      <c r="S4049" s="161">
        <v>2.2000000000000002</v>
      </c>
      <c r="T4049" s="18">
        <v>0.98599999999999999</v>
      </c>
      <c r="U4049" s="22">
        <f t="shared" si="91"/>
        <v>2.2876708580000003</v>
      </c>
    </row>
    <row r="4050" spans="1:21" x14ac:dyDescent="0.2">
      <c r="A4050" s="257">
        <v>40928</v>
      </c>
      <c r="B4050" s="292">
        <f t="shared" si="89"/>
        <v>40929</v>
      </c>
      <c r="C4050" s="376">
        <v>2.23</v>
      </c>
      <c r="D4050" s="376"/>
      <c r="E4050" s="376">
        <v>2.1800000000000002</v>
      </c>
      <c r="F4050" s="161"/>
      <c r="G4050" s="379">
        <v>2.1923231158500003</v>
      </c>
      <c r="H4050" s="161"/>
      <c r="I4050" s="376">
        <v>2.25</v>
      </c>
      <c r="J4050" s="416"/>
      <c r="K4050" s="376"/>
      <c r="L4050" s="161"/>
      <c r="M4050" s="376">
        <v>2.1800000000000002</v>
      </c>
      <c r="N4050" s="161"/>
      <c r="O4050" s="376">
        <v>2.21</v>
      </c>
      <c r="P4050" s="161"/>
      <c r="Q4050" s="376">
        <v>2.2400000000000002</v>
      </c>
      <c r="R4050" s="161"/>
      <c r="S4050" s="161">
        <v>2.1</v>
      </c>
      <c r="T4050" s="375">
        <v>0.9899</v>
      </c>
      <c r="U4050" s="379">
        <f t="shared" si="91"/>
        <v>2.1923231158500003</v>
      </c>
    </row>
    <row r="4051" spans="1:21" x14ac:dyDescent="0.2">
      <c r="A4051" s="257">
        <v>40929</v>
      </c>
      <c r="B4051" s="292">
        <f t="shared" si="89"/>
        <v>40930</v>
      </c>
      <c r="C4051" s="376">
        <v>2.23</v>
      </c>
      <c r="D4051" s="376"/>
      <c r="E4051" s="376">
        <v>2.1800000000000002</v>
      </c>
      <c r="F4051" s="161"/>
      <c r="G4051" s="379">
        <v>2.1923231158500003</v>
      </c>
      <c r="H4051" s="161"/>
      <c r="I4051" s="376">
        <v>2.25</v>
      </c>
      <c r="J4051" s="416"/>
      <c r="K4051" s="376"/>
      <c r="L4051" s="161"/>
      <c r="M4051" s="376">
        <v>2.1800000000000002</v>
      </c>
      <c r="N4051" s="161"/>
      <c r="O4051" s="376">
        <v>2.21</v>
      </c>
      <c r="P4051" s="161"/>
      <c r="Q4051" s="376">
        <v>2.2400000000000002</v>
      </c>
      <c r="R4051" s="161"/>
      <c r="S4051" s="161">
        <v>2.1</v>
      </c>
      <c r="T4051" s="375">
        <v>0.9899</v>
      </c>
      <c r="U4051" s="379">
        <f t="shared" si="91"/>
        <v>2.1923231158500003</v>
      </c>
    </row>
    <row r="4052" spans="1:21" x14ac:dyDescent="0.2">
      <c r="A4052" s="257">
        <v>40930</v>
      </c>
      <c r="B4052" s="292">
        <f t="shared" si="89"/>
        <v>40931</v>
      </c>
      <c r="C4052" s="376">
        <v>2.23</v>
      </c>
      <c r="D4052" s="376"/>
      <c r="E4052" s="376">
        <v>2.1800000000000002</v>
      </c>
      <c r="F4052" s="161"/>
      <c r="G4052" s="379">
        <v>2.1923231158500003</v>
      </c>
      <c r="H4052" s="161"/>
      <c r="I4052" s="376">
        <v>2.25</v>
      </c>
      <c r="J4052" s="416"/>
      <c r="K4052" s="376"/>
      <c r="L4052" s="161"/>
      <c r="M4052" s="376">
        <v>2.1800000000000002</v>
      </c>
      <c r="N4052" s="161"/>
      <c r="O4052" s="376">
        <v>2.21</v>
      </c>
      <c r="P4052" s="161"/>
      <c r="Q4052" s="376">
        <v>2.2400000000000002</v>
      </c>
      <c r="R4052" s="161"/>
      <c r="S4052" s="161">
        <v>2.1</v>
      </c>
      <c r="T4052" s="375">
        <v>0.9899</v>
      </c>
      <c r="U4052" s="379">
        <f t="shared" si="91"/>
        <v>2.1923231158500003</v>
      </c>
    </row>
    <row r="4053" spans="1:21" x14ac:dyDescent="0.2">
      <c r="A4053" s="257">
        <v>40931</v>
      </c>
      <c r="B4053" s="292">
        <f t="shared" si="89"/>
        <v>40932</v>
      </c>
      <c r="C4053" s="161">
        <v>2.38</v>
      </c>
      <c r="E4053" s="161">
        <v>2.4</v>
      </c>
      <c r="G4053" s="22">
        <v>2.2802748430049999</v>
      </c>
      <c r="H4053" s="161"/>
      <c r="I4053" s="161">
        <v>2.38</v>
      </c>
      <c r="J4053" s="162"/>
      <c r="K4053" s="161"/>
      <c r="L4053" s="161"/>
      <c r="M4053" s="161">
        <v>2.4</v>
      </c>
      <c r="N4053" s="161"/>
      <c r="O4053" s="161">
        <v>2.41</v>
      </c>
      <c r="P4053" s="161"/>
      <c r="Q4053" s="161">
        <v>2.44</v>
      </c>
      <c r="S4053" s="18">
        <v>2.19</v>
      </c>
      <c r="T4053" s="18">
        <v>0.98729999999999996</v>
      </c>
      <c r="U4053" s="22">
        <f t="shared" si="91"/>
        <v>2.2802748430049999</v>
      </c>
    </row>
    <row r="4054" spans="1:21" x14ac:dyDescent="0.2">
      <c r="A4054" s="257">
        <v>40932</v>
      </c>
      <c r="B4054" s="292">
        <f t="shared" si="89"/>
        <v>40933</v>
      </c>
      <c r="C4054" s="161">
        <v>2.6</v>
      </c>
      <c r="E4054" s="161">
        <v>2.4900000000000002</v>
      </c>
      <c r="G4054" s="22">
        <v>2.3775915513600001</v>
      </c>
      <c r="H4054" s="161"/>
      <c r="I4054" s="161">
        <v>2.56</v>
      </c>
      <c r="J4054" s="162"/>
      <c r="K4054" s="161"/>
      <c r="L4054" s="161"/>
      <c r="M4054" s="161">
        <v>2.5499999999999998</v>
      </c>
      <c r="N4054" s="161"/>
      <c r="O4054" s="161">
        <v>2.5499999999999998</v>
      </c>
      <c r="P4054" s="161"/>
      <c r="Q4054" s="161">
        <v>2.6</v>
      </c>
      <c r="S4054" s="18">
        <v>2.2799999999999998</v>
      </c>
      <c r="T4054" s="18">
        <v>0.98880000000000001</v>
      </c>
      <c r="U4054" s="22">
        <f t="shared" si="91"/>
        <v>2.3775915513600001</v>
      </c>
    </row>
    <row r="4055" spans="1:21" x14ac:dyDescent="0.2">
      <c r="A4055" s="257">
        <v>40933</v>
      </c>
      <c r="B4055" s="292">
        <f t="shared" si="89"/>
        <v>40934</v>
      </c>
      <c r="C4055" s="161">
        <v>2.61</v>
      </c>
      <c r="E4055" s="161">
        <v>2.52</v>
      </c>
      <c r="G4055" s="22">
        <v>2.413017123825</v>
      </c>
      <c r="H4055" s="161"/>
      <c r="I4055" s="161">
        <v>2.64</v>
      </c>
      <c r="J4055" s="162"/>
      <c r="K4055" s="161"/>
      <c r="L4055" s="161"/>
      <c r="M4055" s="161">
        <v>2.6</v>
      </c>
      <c r="N4055" s="161"/>
      <c r="O4055" s="161">
        <v>2.58</v>
      </c>
      <c r="P4055" s="161"/>
      <c r="Q4055" s="161">
        <v>2.67</v>
      </c>
      <c r="S4055" s="18">
        <v>2.31</v>
      </c>
      <c r="T4055" s="18">
        <v>0.99050000000000005</v>
      </c>
      <c r="U4055" s="22">
        <f t="shared" si="91"/>
        <v>2.413017123825</v>
      </c>
    </row>
    <row r="4056" spans="1:21" x14ac:dyDescent="0.2">
      <c r="A4056" s="257">
        <v>40934</v>
      </c>
      <c r="B4056" s="292">
        <f t="shared" si="89"/>
        <v>40935</v>
      </c>
      <c r="C4056" s="161">
        <v>2.68</v>
      </c>
      <c r="E4056" s="161">
        <v>2.59</v>
      </c>
      <c r="G4056" s="22">
        <v>2.3482057590000003</v>
      </c>
      <c r="H4056" s="161"/>
      <c r="I4056" s="161">
        <v>2.68</v>
      </c>
      <c r="J4056" s="162"/>
      <c r="K4056" s="161"/>
      <c r="L4056" s="161"/>
      <c r="M4056" s="161">
        <v>2.64</v>
      </c>
      <c r="N4056" s="161"/>
      <c r="O4056" s="161">
        <v>2.63</v>
      </c>
      <c r="P4056" s="161"/>
      <c r="Q4056" s="161">
        <v>2.68</v>
      </c>
      <c r="S4056" s="18">
        <v>2.25</v>
      </c>
      <c r="T4056" s="18">
        <v>0.98960000000000004</v>
      </c>
      <c r="U4056" s="22">
        <f t="shared" si="91"/>
        <v>2.3482057590000003</v>
      </c>
    </row>
    <row r="4057" spans="1:21" x14ac:dyDescent="0.2">
      <c r="A4057" s="257">
        <v>40935</v>
      </c>
      <c r="B4057" s="292">
        <f t="shared" si="89"/>
        <v>40936</v>
      </c>
      <c r="C4057" s="376">
        <v>2.59</v>
      </c>
      <c r="D4057" s="375"/>
      <c r="E4057" s="376">
        <v>2.4700000000000002</v>
      </c>
      <c r="G4057" s="379">
        <v>2.1580692206499998</v>
      </c>
      <c r="H4057" s="161"/>
      <c r="I4057" s="376">
        <v>2.5499999999999998</v>
      </c>
      <c r="J4057" s="416"/>
      <c r="K4057" s="376"/>
      <c r="L4057" s="161"/>
      <c r="M4057" s="376">
        <v>2.5299999999999998</v>
      </c>
      <c r="N4057" s="161"/>
      <c r="O4057" s="376">
        <v>2.5299999999999998</v>
      </c>
      <c r="P4057" s="161"/>
      <c r="Q4057" s="376">
        <v>2.6</v>
      </c>
      <c r="S4057" s="18">
        <v>2.0499999999999998</v>
      </c>
      <c r="T4057" s="375">
        <v>0.99819999999999998</v>
      </c>
      <c r="U4057" s="379">
        <f t="shared" si="91"/>
        <v>2.1580692206499998</v>
      </c>
    </row>
    <row r="4058" spans="1:21" x14ac:dyDescent="0.2">
      <c r="A4058" s="257">
        <v>40936</v>
      </c>
      <c r="B4058" s="292">
        <f t="shared" si="89"/>
        <v>40937</v>
      </c>
      <c r="C4058" s="376">
        <v>2.59</v>
      </c>
      <c r="D4058" s="375"/>
      <c r="E4058" s="376">
        <v>2.4700000000000002</v>
      </c>
      <c r="G4058" s="379">
        <v>2.1580692206499998</v>
      </c>
      <c r="H4058" s="161"/>
      <c r="I4058" s="376">
        <v>2.5499999999999998</v>
      </c>
      <c r="J4058" s="416"/>
      <c r="K4058" s="376"/>
      <c r="L4058" s="161"/>
      <c r="M4058" s="376">
        <v>2.5299999999999998</v>
      </c>
      <c r="N4058" s="161"/>
      <c r="O4058" s="376">
        <v>2.5299999999999998</v>
      </c>
      <c r="P4058" s="161"/>
      <c r="Q4058" s="376">
        <v>2.6</v>
      </c>
      <c r="S4058" s="18">
        <v>2.0499999999999998</v>
      </c>
      <c r="T4058" s="375">
        <v>0.99819999999999998</v>
      </c>
      <c r="U4058" s="379">
        <f t="shared" si="91"/>
        <v>2.1580692206499998</v>
      </c>
    </row>
    <row r="4059" spans="1:21" x14ac:dyDescent="0.2">
      <c r="A4059" s="257">
        <v>40937</v>
      </c>
      <c r="B4059" s="292">
        <f t="shared" si="89"/>
        <v>40938</v>
      </c>
      <c r="C4059" s="376">
        <v>2.59</v>
      </c>
      <c r="D4059" s="375"/>
      <c r="E4059" s="376">
        <v>2.4700000000000002</v>
      </c>
      <c r="G4059" s="379">
        <v>2.1580692206499998</v>
      </c>
      <c r="H4059" s="161"/>
      <c r="I4059" s="376">
        <v>2.5499999999999998</v>
      </c>
      <c r="J4059" s="416"/>
      <c r="K4059" s="376"/>
      <c r="L4059" s="161"/>
      <c r="M4059" s="376">
        <v>2.5299999999999998</v>
      </c>
      <c r="N4059" s="161"/>
      <c r="O4059" s="376">
        <v>2.5299999999999998</v>
      </c>
      <c r="P4059" s="161"/>
      <c r="Q4059" s="376">
        <v>2.6</v>
      </c>
      <c r="S4059" s="18">
        <v>2.0499999999999998</v>
      </c>
      <c r="T4059" s="375">
        <v>0.99819999999999998</v>
      </c>
      <c r="U4059" s="379">
        <f t="shared" si="91"/>
        <v>2.1580692206499998</v>
      </c>
    </row>
    <row r="4060" spans="1:21" x14ac:dyDescent="0.2">
      <c r="A4060" s="257">
        <v>40938</v>
      </c>
      <c r="B4060" s="292">
        <f t="shared" si="89"/>
        <v>40939</v>
      </c>
      <c r="C4060" s="161">
        <v>2.71</v>
      </c>
      <c r="E4060" s="161">
        <v>2.63</v>
      </c>
      <c r="G4060" s="22">
        <v>2.3700362895000002</v>
      </c>
      <c r="H4060" s="161"/>
      <c r="I4060" s="161">
        <v>2.66</v>
      </c>
      <c r="J4060" s="162"/>
      <c r="K4060" s="161"/>
      <c r="L4060" s="161"/>
      <c r="M4060" s="161">
        <v>2.66</v>
      </c>
      <c r="N4060" s="161"/>
      <c r="O4060" s="161">
        <v>2.62</v>
      </c>
      <c r="P4060" s="161"/>
      <c r="Q4060" s="161">
        <v>2.7</v>
      </c>
      <c r="S4060" s="18">
        <v>2.25</v>
      </c>
      <c r="T4060" s="18">
        <v>0.99880000000000002</v>
      </c>
      <c r="U4060" s="22">
        <f t="shared" si="91"/>
        <v>2.3700362895000002</v>
      </c>
    </row>
    <row r="4061" spans="1:21" s="263" customFormat="1" x14ac:dyDescent="0.2">
      <c r="A4061" s="319">
        <v>40939</v>
      </c>
      <c r="B4061" s="374">
        <f t="shared" si="89"/>
        <v>40940</v>
      </c>
      <c r="C4061" s="372">
        <v>2.5099999999999998</v>
      </c>
      <c r="E4061" s="372">
        <v>2.38</v>
      </c>
      <c r="G4061" s="371">
        <v>2.1537452991500001</v>
      </c>
      <c r="H4061" s="332"/>
      <c r="I4061" s="372">
        <v>2.36</v>
      </c>
      <c r="J4061" s="365"/>
      <c r="K4061" s="372"/>
      <c r="L4061" s="332"/>
      <c r="M4061" s="372">
        <v>2.44</v>
      </c>
      <c r="N4061" s="332"/>
      <c r="O4061" s="372">
        <v>2.41</v>
      </c>
      <c r="P4061" s="332"/>
      <c r="Q4061" s="372">
        <v>2.54</v>
      </c>
      <c r="S4061" s="356">
        <v>2.0499999999999998</v>
      </c>
      <c r="T4061" s="263">
        <v>0.99619999999999997</v>
      </c>
      <c r="U4061" s="371">
        <f t="shared" si="91"/>
        <v>2.1537452991500001</v>
      </c>
    </row>
    <row r="4062" spans="1:21" x14ac:dyDescent="0.2">
      <c r="A4062" s="257">
        <v>40940</v>
      </c>
      <c r="B4062" s="292">
        <f t="shared" si="89"/>
        <v>40941</v>
      </c>
      <c r="C4062" s="161">
        <v>2.3199999999999998</v>
      </c>
      <c r="E4062" s="161">
        <v>2.2599999999999998</v>
      </c>
      <c r="G4062" s="22">
        <v>2.0445209328300002</v>
      </c>
      <c r="H4062" s="161"/>
      <c r="I4062" s="161">
        <v>2.21</v>
      </c>
      <c r="J4062" s="162"/>
      <c r="K4062" s="161"/>
      <c r="L4062" s="161"/>
      <c r="M4062" s="161">
        <v>2.25</v>
      </c>
      <c r="N4062" s="161"/>
      <c r="O4062" s="161">
        <v>2.2200000000000002</v>
      </c>
      <c r="P4062" s="161"/>
      <c r="Q4062" s="161">
        <v>2.4</v>
      </c>
      <c r="S4062" s="18">
        <v>1.94</v>
      </c>
      <c r="T4062" s="18">
        <v>0.99929999999999997</v>
      </c>
      <c r="U4062" s="22">
        <f t="shared" si="91"/>
        <v>2.0445209328300002</v>
      </c>
    </row>
    <row r="4063" spans="1:21" x14ac:dyDescent="0.2">
      <c r="A4063" s="257">
        <v>40941</v>
      </c>
      <c r="B4063" s="292">
        <f t="shared" ref="B4063:B4126" si="92">A4063+1</f>
        <v>40942</v>
      </c>
      <c r="C4063" s="161">
        <v>2.2999999999999998</v>
      </c>
      <c r="E4063" s="161">
        <v>2.21</v>
      </c>
      <c r="G4063" s="22">
        <v>2.0341857058300001</v>
      </c>
      <c r="H4063" s="161"/>
      <c r="I4063" s="161">
        <v>2.2000000000000002</v>
      </c>
      <c r="J4063" s="162"/>
      <c r="K4063" s="161"/>
      <c r="L4063" s="161"/>
      <c r="M4063" s="161">
        <v>2.2799999999999998</v>
      </c>
      <c r="N4063" s="161"/>
      <c r="O4063" s="161">
        <v>2.23</v>
      </c>
      <c r="P4063" s="161"/>
      <c r="Q4063" s="161">
        <v>2.41</v>
      </c>
      <c r="S4063" s="18">
        <v>1.93</v>
      </c>
      <c r="T4063" s="18">
        <v>0.99939999999999996</v>
      </c>
      <c r="U4063" s="22">
        <f t="shared" si="91"/>
        <v>2.0341857058300001</v>
      </c>
    </row>
    <row r="4064" spans="1:21" x14ac:dyDescent="0.2">
      <c r="A4064" s="257">
        <v>40942</v>
      </c>
      <c r="B4064" s="292">
        <f t="shared" si="92"/>
        <v>40943</v>
      </c>
      <c r="C4064" s="161"/>
      <c r="E4064" s="161"/>
      <c r="G4064" s="161"/>
      <c r="H4064" s="161"/>
      <c r="I4064" s="161"/>
      <c r="J4064" s="162"/>
      <c r="K4064" s="161"/>
      <c r="L4064" s="161"/>
      <c r="M4064" s="161"/>
      <c r="N4064" s="161"/>
      <c r="O4064" s="161"/>
      <c r="P4064" s="161"/>
      <c r="Q4064" s="161"/>
    </row>
    <row r="4065" spans="1:21" x14ac:dyDescent="0.2">
      <c r="A4065" s="257">
        <v>40943</v>
      </c>
      <c r="B4065" s="292">
        <f t="shared" si="92"/>
        <v>40944</v>
      </c>
      <c r="C4065" s="161"/>
      <c r="E4065" s="161"/>
      <c r="G4065" s="161"/>
      <c r="H4065" s="161"/>
      <c r="I4065" s="161"/>
      <c r="J4065" s="162"/>
      <c r="K4065" s="161"/>
      <c r="L4065" s="161"/>
      <c r="M4065" s="161"/>
      <c r="N4065" s="161"/>
      <c r="O4065" s="161"/>
      <c r="P4065" s="161"/>
      <c r="Q4065" s="161"/>
    </row>
    <row r="4066" spans="1:21" x14ac:dyDescent="0.2">
      <c r="A4066" s="257">
        <v>40944</v>
      </c>
      <c r="B4066" s="292">
        <f t="shared" si="92"/>
        <v>40945</v>
      </c>
      <c r="C4066" s="161"/>
      <c r="E4066" s="161"/>
      <c r="G4066" s="161"/>
      <c r="H4066" s="161"/>
      <c r="I4066" s="161"/>
      <c r="J4066" s="162"/>
      <c r="K4066" s="161"/>
      <c r="L4066" s="161"/>
      <c r="M4066" s="161"/>
      <c r="N4066" s="161"/>
      <c r="O4066" s="161"/>
      <c r="P4066" s="161"/>
      <c r="Q4066" s="161"/>
    </row>
    <row r="4067" spans="1:21" x14ac:dyDescent="0.2">
      <c r="A4067" s="257">
        <v>40945</v>
      </c>
      <c r="B4067" s="292">
        <f t="shared" si="92"/>
        <v>40946</v>
      </c>
      <c r="C4067" s="161"/>
      <c r="E4067" s="161"/>
      <c r="G4067" s="161"/>
      <c r="H4067" s="161"/>
      <c r="I4067" s="161"/>
      <c r="J4067" s="162"/>
      <c r="K4067" s="161"/>
      <c r="L4067" s="161"/>
      <c r="M4067" s="161"/>
      <c r="N4067" s="161"/>
      <c r="O4067" s="161"/>
      <c r="P4067" s="161"/>
      <c r="Q4067" s="161"/>
    </row>
    <row r="4068" spans="1:21" x14ac:dyDescent="0.2">
      <c r="A4068" s="257">
        <v>40946</v>
      </c>
      <c r="B4068" s="292">
        <f t="shared" si="92"/>
        <v>40947</v>
      </c>
      <c r="C4068" s="161"/>
      <c r="E4068" s="161"/>
      <c r="G4068" s="161"/>
      <c r="H4068" s="161"/>
      <c r="I4068" s="161"/>
      <c r="J4068" s="162"/>
      <c r="K4068" s="161"/>
      <c r="L4068" s="161"/>
      <c r="M4068" s="161"/>
      <c r="N4068" s="161"/>
      <c r="O4068" s="161"/>
      <c r="P4068" s="161"/>
      <c r="Q4068" s="161"/>
    </row>
    <row r="4069" spans="1:21" x14ac:dyDescent="0.2">
      <c r="A4069" s="257">
        <v>40947</v>
      </c>
      <c r="B4069" s="292">
        <f t="shared" si="92"/>
        <v>40948</v>
      </c>
      <c r="C4069" s="161"/>
      <c r="E4069" s="161"/>
      <c r="G4069" s="161"/>
      <c r="H4069" s="161"/>
      <c r="I4069" s="161"/>
      <c r="J4069" s="162"/>
      <c r="K4069" s="161"/>
      <c r="L4069" s="161"/>
      <c r="M4069" s="161"/>
      <c r="N4069" s="161"/>
      <c r="O4069" s="161"/>
      <c r="P4069" s="161"/>
      <c r="Q4069" s="161"/>
    </row>
    <row r="4070" spans="1:21" x14ac:dyDescent="0.2">
      <c r="A4070" s="257">
        <v>40948</v>
      </c>
      <c r="B4070" s="292">
        <f t="shared" si="92"/>
        <v>40949</v>
      </c>
      <c r="C4070" s="161"/>
      <c r="E4070" s="161"/>
      <c r="G4070" s="161"/>
      <c r="H4070" s="161"/>
      <c r="I4070" s="161"/>
      <c r="J4070" s="162"/>
      <c r="K4070" s="161"/>
      <c r="L4070" s="161"/>
      <c r="M4070" s="161"/>
      <c r="N4070" s="161"/>
      <c r="O4070" s="161"/>
      <c r="P4070" s="161"/>
      <c r="Q4070" s="161"/>
    </row>
    <row r="4071" spans="1:21" x14ac:dyDescent="0.2">
      <c r="A4071" s="257">
        <v>40949</v>
      </c>
      <c r="B4071" s="292">
        <f t="shared" si="92"/>
        <v>40950</v>
      </c>
      <c r="C4071" s="161"/>
      <c r="E4071" s="161"/>
      <c r="G4071" s="161"/>
      <c r="H4071" s="161"/>
      <c r="I4071" s="161"/>
      <c r="J4071" s="162"/>
      <c r="K4071" s="161"/>
      <c r="L4071" s="161"/>
      <c r="M4071" s="161"/>
      <c r="N4071" s="161"/>
      <c r="O4071" s="161"/>
      <c r="P4071" s="161"/>
      <c r="Q4071" s="161"/>
    </row>
    <row r="4072" spans="1:21" x14ac:dyDescent="0.2">
      <c r="A4072" s="257">
        <v>40950</v>
      </c>
      <c r="B4072" s="292">
        <f t="shared" si="92"/>
        <v>40951</v>
      </c>
      <c r="C4072" s="161"/>
      <c r="E4072" s="161"/>
      <c r="G4072" s="161"/>
      <c r="H4072" s="161"/>
      <c r="I4072" s="161"/>
      <c r="J4072" s="162"/>
      <c r="K4072" s="161"/>
      <c r="L4072" s="161"/>
      <c r="M4072" s="161"/>
      <c r="N4072" s="161"/>
      <c r="O4072" s="161"/>
      <c r="P4072" s="161"/>
      <c r="Q4072" s="161"/>
    </row>
    <row r="4073" spans="1:21" x14ac:dyDescent="0.2">
      <c r="A4073" s="257">
        <v>40951</v>
      </c>
      <c r="B4073" s="292">
        <f t="shared" si="92"/>
        <v>40952</v>
      </c>
      <c r="C4073" s="161"/>
      <c r="E4073" s="161"/>
      <c r="G4073" s="161"/>
      <c r="H4073" s="161"/>
      <c r="I4073" s="161"/>
      <c r="J4073" s="162"/>
      <c r="K4073" s="161"/>
      <c r="L4073" s="161"/>
      <c r="M4073" s="161"/>
      <c r="N4073" s="161"/>
      <c r="O4073" s="161"/>
      <c r="P4073" s="161"/>
      <c r="Q4073" s="161"/>
    </row>
    <row r="4074" spans="1:21" x14ac:dyDescent="0.2">
      <c r="A4074" s="257">
        <v>40952</v>
      </c>
      <c r="B4074" s="292">
        <f t="shared" si="92"/>
        <v>40953</v>
      </c>
      <c r="C4074" s="161"/>
      <c r="E4074" s="161"/>
      <c r="G4074" s="161"/>
      <c r="H4074" s="161"/>
      <c r="I4074" s="161"/>
      <c r="J4074" s="162"/>
      <c r="K4074" s="161"/>
      <c r="L4074" s="161"/>
      <c r="M4074" s="161"/>
      <c r="N4074" s="161"/>
      <c r="O4074" s="161"/>
      <c r="P4074" s="161"/>
      <c r="Q4074" s="161"/>
    </row>
    <row r="4075" spans="1:21" x14ac:dyDescent="0.2">
      <c r="A4075" s="257">
        <v>40953</v>
      </c>
      <c r="B4075" s="292">
        <f t="shared" si="92"/>
        <v>40954</v>
      </c>
      <c r="C4075" s="161">
        <v>2.48</v>
      </c>
      <c r="E4075" s="161">
        <v>2.4500000000000002</v>
      </c>
      <c r="G4075" s="161">
        <v>2.1847994924399998</v>
      </c>
      <c r="H4075" s="161"/>
      <c r="I4075" s="161">
        <v>2.4300000000000002</v>
      </c>
      <c r="J4075" s="162"/>
      <c r="K4075" s="161"/>
      <c r="L4075" s="161"/>
      <c r="M4075" s="161">
        <v>2.48</v>
      </c>
      <c r="N4075" s="161"/>
      <c r="O4075" s="161">
        <v>2.46</v>
      </c>
      <c r="P4075" s="161"/>
      <c r="Q4075" s="161">
        <v>2.59</v>
      </c>
      <c r="S4075" s="161">
        <v>2.0699999999999998</v>
      </c>
      <c r="T4075" s="18">
        <v>1.0007999999999999</v>
      </c>
      <c r="U4075" s="22">
        <f t="shared" ref="U4075:U4094" si="93">S4075*T4075*1.054615</f>
        <v>2.1847994924399998</v>
      </c>
    </row>
    <row r="4076" spans="1:21" x14ac:dyDescent="0.2">
      <c r="A4076" s="257">
        <v>40954</v>
      </c>
      <c r="B4076" s="292">
        <f t="shared" si="92"/>
        <v>40955</v>
      </c>
      <c r="C4076" s="161">
        <v>2.54</v>
      </c>
      <c r="E4076" s="161">
        <v>2.4900000000000002</v>
      </c>
      <c r="G4076" s="161">
        <v>2.1400121026200001</v>
      </c>
      <c r="H4076" s="161"/>
      <c r="I4076" s="161">
        <v>2.4900000000000002</v>
      </c>
      <c r="J4076" s="162"/>
      <c r="K4076" s="161"/>
      <c r="L4076" s="161"/>
      <c r="M4076" s="161">
        <v>2.56</v>
      </c>
      <c r="N4076" s="161"/>
      <c r="O4076" s="161">
        <v>2.5</v>
      </c>
      <c r="P4076" s="161"/>
      <c r="Q4076" s="161">
        <v>2.64</v>
      </c>
      <c r="S4076" s="161">
        <v>2.0299999999999998</v>
      </c>
      <c r="T4076" s="18">
        <v>0.99960000000000004</v>
      </c>
      <c r="U4076" s="22">
        <f t="shared" si="93"/>
        <v>2.1400121026200001</v>
      </c>
    </row>
    <row r="4077" spans="1:21" x14ac:dyDescent="0.2">
      <c r="A4077" s="257">
        <v>40955</v>
      </c>
      <c r="B4077" s="292">
        <f t="shared" si="92"/>
        <v>40956</v>
      </c>
      <c r="C4077" s="161">
        <v>2.4700000000000002</v>
      </c>
      <c r="E4077" s="161">
        <v>2.39</v>
      </c>
      <c r="G4077" s="161">
        <v>2.1157686130000002</v>
      </c>
      <c r="H4077" s="161"/>
      <c r="I4077" s="161">
        <v>2.44</v>
      </c>
      <c r="J4077" s="162"/>
      <c r="K4077" s="161"/>
      <c r="L4077" s="161"/>
      <c r="M4077" s="161">
        <v>2.4500000000000002</v>
      </c>
      <c r="N4077" s="161"/>
      <c r="O4077" s="161">
        <v>2.4</v>
      </c>
      <c r="P4077" s="161"/>
      <c r="Q4077" s="161">
        <v>2.56</v>
      </c>
      <c r="S4077" s="161">
        <v>2</v>
      </c>
      <c r="T4077" s="18">
        <v>1.0031000000000001</v>
      </c>
      <c r="U4077" s="22">
        <f t="shared" si="93"/>
        <v>2.1157686130000002</v>
      </c>
    </row>
    <row r="4078" spans="1:21" x14ac:dyDescent="0.2">
      <c r="A4078" s="257">
        <v>40956</v>
      </c>
      <c r="B4078" s="292">
        <f t="shared" si="92"/>
        <v>40957</v>
      </c>
      <c r="C4078" s="376">
        <v>2.67</v>
      </c>
      <c r="E4078" s="376">
        <v>2.54</v>
      </c>
      <c r="G4078" s="376">
        <v>2.24453288604</v>
      </c>
      <c r="H4078" s="161"/>
      <c r="I4078" s="376">
        <v>2.62</v>
      </c>
      <c r="J4078" s="416"/>
      <c r="K4078" s="376"/>
      <c r="L4078" s="161"/>
      <c r="M4078" s="376">
        <v>2.63</v>
      </c>
      <c r="N4078" s="161"/>
      <c r="O4078" s="376">
        <v>2.58</v>
      </c>
      <c r="P4078" s="161"/>
      <c r="Q4078" s="376">
        <v>2.74</v>
      </c>
      <c r="S4078" s="376">
        <v>2.13</v>
      </c>
      <c r="T4078" s="375">
        <v>0.99919999999999998</v>
      </c>
      <c r="U4078" s="379">
        <f t="shared" si="93"/>
        <v>2.24453288604</v>
      </c>
    </row>
    <row r="4079" spans="1:21" x14ac:dyDescent="0.2">
      <c r="A4079" s="257">
        <v>40957</v>
      </c>
      <c r="B4079" s="292">
        <f t="shared" si="92"/>
        <v>40958</v>
      </c>
      <c r="C4079" s="376">
        <v>2.67</v>
      </c>
      <c r="E4079" s="376">
        <v>2.54</v>
      </c>
      <c r="G4079" s="376">
        <v>2.24453288604</v>
      </c>
      <c r="H4079" s="161"/>
      <c r="I4079" s="376">
        <v>2.62</v>
      </c>
      <c r="J4079" s="416"/>
      <c r="K4079" s="376"/>
      <c r="L4079" s="161"/>
      <c r="M4079" s="376">
        <v>2.63</v>
      </c>
      <c r="N4079" s="161"/>
      <c r="O4079" s="376">
        <v>2.58</v>
      </c>
      <c r="P4079" s="161"/>
      <c r="Q4079" s="376">
        <v>2.74</v>
      </c>
      <c r="S4079" s="376">
        <v>2.13</v>
      </c>
      <c r="T4079" s="375">
        <v>0.99919999999999998</v>
      </c>
      <c r="U4079" s="379">
        <f t="shared" si="93"/>
        <v>2.24453288604</v>
      </c>
    </row>
    <row r="4080" spans="1:21" x14ac:dyDescent="0.2">
      <c r="A4080" s="257">
        <v>40958</v>
      </c>
      <c r="B4080" s="292">
        <f t="shared" si="92"/>
        <v>40959</v>
      </c>
      <c r="C4080" s="376">
        <v>2.67</v>
      </c>
      <c r="E4080" s="376">
        <v>2.54</v>
      </c>
      <c r="G4080" s="376">
        <v>2.24453288604</v>
      </c>
      <c r="H4080" s="161"/>
      <c r="I4080" s="376">
        <v>2.62</v>
      </c>
      <c r="J4080" s="416"/>
      <c r="K4080" s="376"/>
      <c r="L4080" s="161"/>
      <c r="M4080" s="376">
        <v>2.63</v>
      </c>
      <c r="N4080" s="161"/>
      <c r="O4080" s="376">
        <v>2.58</v>
      </c>
      <c r="P4080" s="161"/>
      <c r="Q4080" s="376">
        <v>2.74</v>
      </c>
      <c r="S4080" s="376">
        <v>2.13</v>
      </c>
      <c r="T4080" s="375">
        <v>0.99919999999999998</v>
      </c>
      <c r="U4080" s="379">
        <f t="shared" si="93"/>
        <v>2.24453288604</v>
      </c>
    </row>
    <row r="4081" spans="1:21" x14ac:dyDescent="0.2">
      <c r="A4081" s="257">
        <v>40959</v>
      </c>
      <c r="B4081" s="292">
        <f t="shared" si="92"/>
        <v>40960</v>
      </c>
      <c r="C4081" s="376">
        <v>2.67</v>
      </c>
      <c r="E4081" s="376">
        <v>2.54</v>
      </c>
      <c r="G4081" s="376">
        <v>2.24453288604</v>
      </c>
      <c r="H4081" s="161"/>
      <c r="I4081" s="376">
        <v>2.62</v>
      </c>
      <c r="J4081" s="416"/>
      <c r="K4081" s="376"/>
      <c r="L4081" s="161"/>
      <c r="M4081" s="376">
        <v>2.63</v>
      </c>
      <c r="N4081" s="161"/>
      <c r="O4081" s="376">
        <v>2.58</v>
      </c>
      <c r="P4081" s="161"/>
      <c r="Q4081" s="376">
        <v>2.74</v>
      </c>
      <c r="S4081" s="376">
        <v>2.13</v>
      </c>
      <c r="T4081" s="375">
        <v>0.99919999999999998</v>
      </c>
      <c r="U4081" s="379">
        <f t="shared" si="93"/>
        <v>2.24453288604</v>
      </c>
    </row>
    <row r="4082" spans="1:21" x14ac:dyDescent="0.2">
      <c r="A4082" s="257">
        <v>40960</v>
      </c>
      <c r="B4082" s="292">
        <f t="shared" si="92"/>
        <v>40961</v>
      </c>
      <c r="C4082" s="161">
        <v>2.63</v>
      </c>
      <c r="E4082" s="161">
        <v>2.46</v>
      </c>
      <c r="G4082" s="161">
        <v>2.2100511940000005</v>
      </c>
      <c r="H4082" s="161"/>
      <c r="I4082" s="161">
        <v>2.57</v>
      </c>
      <c r="J4082" s="162"/>
      <c r="K4082" s="161"/>
      <c r="L4082" s="161"/>
      <c r="M4082" s="161">
        <v>2.5499999999999998</v>
      </c>
      <c r="N4082" s="161"/>
      <c r="O4082" s="161">
        <v>2.52</v>
      </c>
      <c r="P4082" s="161"/>
      <c r="Q4082" s="161">
        <v>2.69</v>
      </c>
      <c r="S4082" s="161">
        <v>2.08</v>
      </c>
      <c r="T4082" s="18">
        <v>1.0075000000000001</v>
      </c>
      <c r="U4082" s="22">
        <f t="shared" si="93"/>
        <v>2.2100511940000005</v>
      </c>
    </row>
    <row r="4083" spans="1:21" x14ac:dyDescent="0.2">
      <c r="A4083" s="257">
        <v>40961</v>
      </c>
      <c r="B4083" s="292">
        <f t="shared" si="92"/>
        <v>40962</v>
      </c>
      <c r="C4083" s="161">
        <v>2.6</v>
      </c>
      <c r="E4083" s="161">
        <v>2.5</v>
      </c>
      <c r="G4083" s="161">
        <v>2.1939683152499998</v>
      </c>
      <c r="H4083" s="161"/>
      <c r="I4083" s="161">
        <v>2.5499999999999998</v>
      </c>
      <c r="J4083" s="162"/>
      <c r="K4083" s="161"/>
      <c r="L4083" s="161"/>
      <c r="M4083" s="161">
        <v>2.5099999999999998</v>
      </c>
      <c r="N4083" s="161"/>
      <c r="O4083" s="161">
        <v>2.5</v>
      </c>
      <c r="P4083" s="161"/>
      <c r="Q4083" s="161">
        <v>2.68</v>
      </c>
      <c r="S4083" s="161">
        <v>2.0699999999999998</v>
      </c>
      <c r="T4083" s="18">
        <v>1.0049999999999999</v>
      </c>
      <c r="U4083" s="22">
        <f t="shared" si="93"/>
        <v>2.1939683152499998</v>
      </c>
    </row>
    <row r="4084" spans="1:21" x14ac:dyDescent="0.2">
      <c r="A4084" s="257">
        <v>40962</v>
      </c>
      <c r="B4084" s="292">
        <f t="shared" si="92"/>
        <v>40963</v>
      </c>
      <c r="C4084" s="161">
        <v>2.68</v>
      </c>
      <c r="E4084" s="161">
        <v>2.5299999999999998</v>
      </c>
      <c r="G4084" s="161">
        <v>2.2296881253</v>
      </c>
      <c r="H4084" s="161"/>
      <c r="I4084" s="161">
        <v>2.61</v>
      </c>
      <c r="J4084" s="162"/>
      <c r="K4084" s="161"/>
      <c r="L4084" s="161"/>
      <c r="M4084" s="161">
        <v>2.56</v>
      </c>
      <c r="N4084" s="161"/>
      <c r="O4084" s="161">
        <v>2.57</v>
      </c>
      <c r="P4084" s="161"/>
      <c r="Q4084" s="161">
        <v>2.75</v>
      </c>
      <c r="S4084" s="161">
        <v>2.11</v>
      </c>
      <c r="T4084" s="18">
        <v>1.002</v>
      </c>
      <c r="U4084" s="22">
        <f t="shared" si="93"/>
        <v>2.2296881253</v>
      </c>
    </row>
    <row r="4085" spans="1:21" x14ac:dyDescent="0.2">
      <c r="A4085" s="257">
        <v>40963</v>
      </c>
      <c r="B4085" s="292">
        <f t="shared" si="92"/>
        <v>40964</v>
      </c>
      <c r="C4085" s="376">
        <v>2.6</v>
      </c>
      <c r="E4085" s="376">
        <v>2.44</v>
      </c>
      <c r="G4085" s="376">
        <v>2.1335177834500003</v>
      </c>
      <c r="H4085" s="161"/>
      <c r="I4085" s="376">
        <v>2.5299999999999998</v>
      </c>
      <c r="J4085" s="416"/>
      <c r="K4085" s="376"/>
      <c r="L4085" s="161"/>
      <c r="M4085" s="376">
        <v>2.4900000000000002</v>
      </c>
      <c r="N4085" s="161"/>
      <c r="O4085" s="376">
        <v>2.4700000000000002</v>
      </c>
      <c r="P4085" s="161"/>
      <c r="Q4085" s="376">
        <v>2.67</v>
      </c>
      <c r="S4085" s="376">
        <v>2.02</v>
      </c>
      <c r="T4085" s="375">
        <v>1.0015000000000001</v>
      </c>
      <c r="U4085" s="379">
        <f t="shared" si="93"/>
        <v>2.1335177834500003</v>
      </c>
    </row>
    <row r="4086" spans="1:21" x14ac:dyDescent="0.2">
      <c r="A4086" s="257">
        <v>40964</v>
      </c>
      <c r="B4086" s="292">
        <f t="shared" si="92"/>
        <v>40965</v>
      </c>
      <c r="C4086" s="376">
        <v>2.6</v>
      </c>
      <c r="E4086" s="376">
        <v>2.44</v>
      </c>
      <c r="G4086" s="376">
        <v>2.1335177834500003</v>
      </c>
      <c r="H4086" s="161"/>
      <c r="I4086" s="376">
        <v>2.5299999999999998</v>
      </c>
      <c r="J4086" s="416"/>
      <c r="K4086" s="376"/>
      <c r="L4086" s="161"/>
      <c r="M4086" s="376">
        <v>2.4900000000000002</v>
      </c>
      <c r="N4086" s="161"/>
      <c r="O4086" s="376">
        <v>2.4700000000000002</v>
      </c>
      <c r="P4086" s="161"/>
      <c r="Q4086" s="376">
        <v>2.67</v>
      </c>
      <c r="S4086" s="376">
        <v>2.02</v>
      </c>
      <c r="T4086" s="375">
        <v>1.0015000000000001</v>
      </c>
      <c r="U4086" s="379">
        <f t="shared" si="93"/>
        <v>2.1335177834500003</v>
      </c>
    </row>
    <row r="4087" spans="1:21" x14ac:dyDescent="0.2">
      <c r="A4087" s="257">
        <v>40965</v>
      </c>
      <c r="B4087" s="292">
        <f t="shared" si="92"/>
        <v>40966</v>
      </c>
      <c r="C4087" s="376">
        <v>2.6</v>
      </c>
      <c r="E4087" s="376">
        <v>2.44</v>
      </c>
      <c r="G4087" s="376">
        <v>2.1335177834500003</v>
      </c>
      <c r="H4087" s="161"/>
      <c r="I4087" s="376">
        <v>2.5299999999999998</v>
      </c>
      <c r="J4087" s="416"/>
      <c r="K4087" s="376"/>
      <c r="L4087" s="161"/>
      <c r="M4087" s="376">
        <v>2.4900000000000002</v>
      </c>
      <c r="N4087" s="161"/>
      <c r="O4087" s="376">
        <v>2.4700000000000002</v>
      </c>
      <c r="P4087" s="161"/>
      <c r="Q4087" s="376">
        <v>2.67</v>
      </c>
      <c r="S4087" s="376">
        <v>2.02</v>
      </c>
      <c r="T4087" s="375">
        <v>1.0015000000000001</v>
      </c>
      <c r="U4087" s="379">
        <f t="shared" si="93"/>
        <v>2.1335177834500003</v>
      </c>
    </row>
    <row r="4088" spans="1:21" x14ac:dyDescent="0.2">
      <c r="A4088" s="257">
        <v>40966</v>
      </c>
      <c r="B4088" s="292">
        <f t="shared" si="92"/>
        <v>40967</v>
      </c>
      <c r="C4088" s="161">
        <v>2.5499999999999998</v>
      </c>
      <c r="E4088" s="161">
        <v>2.46</v>
      </c>
      <c r="G4088" s="161">
        <v>2.1537811560600004</v>
      </c>
      <c r="H4088" s="161"/>
      <c r="I4088" s="161">
        <v>2.4700000000000002</v>
      </c>
      <c r="J4088" s="162"/>
      <c r="K4088" s="161"/>
      <c r="L4088" s="161"/>
      <c r="M4088" s="161">
        <v>2.5299999999999998</v>
      </c>
      <c r="N4088" s="161"/>
      <c r="O4088" s="161">
        <v>2.46</v>
      </c>
      <c r="P4088" s="161"/>
      <c r="Q4088" s="161">
        <v>2.65</v>
      </c>
      <c r="S4088" s="161">
        <v>2.04</v>
      </c>
      <c r="T4088" s="18">
        <v>1.0011000000000001</v>
      </c>
      <c r="U4088" s="22">
        <f t="shared" si="93"/>
        <v>2.1537811560600004</v>
      </c>
    </row>
    <row r="4089" spans="1:21" x14ac:dyDescent="0.2">
      <c r="A4089" s="257">
        <v>40967</v>
      </c>
      <c r="B4089" s="292">
        <f t="shared" si="92"/>
        <v>40968</v>
      </c>
      <c r="C4089" s="161">
        <v>2.4300000000000002</v>
      </c>
      <c r="E4089" s="18">
        <v>2.33</v>
      </c>
      <c r="G4089" s="161">
        <v>1.9494769198000002</v>
      </c>
      <c r="H4089" s="161"/>
      <c r="I4089" s="161">
        <v>2.35</v>
      </c>
      <c r="J4089" s="162"/>
      <c r="K4089" s="161"/>
      <c r="L4089" s="161"/>
      <c r="M4089" s="161">
        <v>2.4</v>
      </c>
      <c r="N4089" s="161"/>
      <c r="O4089" s="161">
        <v>2.35</v>
      </c>
      <c r="P4089" s="161"/>
      <c r="Q4089" s="161">
        <v>2.52</v>
      </c>
      <c r="S4089" s="161">
        <v>1.85</v>
      </c>
      <c r="T4089" s="18">
        <v>0.99919999999999998</v>
      </c>
      <c r="U4089" s="22">
        <f t="shared" si="93"/>
        <v>1.9494769198000002</v>
      </c>
    </row>
    <row r="4090" spans="1:21" s="263" customFormat="1" x14ac:dyDescent="0.2">
      <c r="A4090" s="319">
        <v>40968</v>
      </c>
      <c r="B4090" s="374">
        <f t="shared" si="92"/>
        <v>40969</v>
      </c>
      <c r="C4090" s="372">
        <v>2.44</v>
      </c>
      <c r="E4090" s="370">
        <v>2.23</v>
      </c>
      <c r="G4090" s="372">
        <v>1.9472833206000002</v>
      </c>
      <c r="H4090" s="332"/>
      <c r="I4090" s="372">
        <v>2.37</v>
      </c>
      <c r="J4090" s="365"/>
      <c r="K4090" s="372"/>
      <c r="L4090" s="332"/>
      <c r="M4090" s="372">
        <v>2.35</v>
      </c>
      <c r="N4090" s="332"/>
      <c r="O4090" s="372">
        <v>2.3199999999999998</v>
      </c>
      <c r="P4090" s="332"/>
      <c r="Q4090" s="372">
        <v>2.4700000000000002</v>
      </c>
      <c r="S4090" s="332">
        <v>1.84</v>
      </c>
      <c r="T4090" s="263">
        <v>1.0035000000000001</v>
      </c>
      <c r="U4090" s="371">
        <f t="shared" si="93"/>
        <v>1.9472833206000002</v>
      </c>
    </row>
    <row r="4091" spans="1:21" x14ac:dyDescent="0.2">
      <c r="A4091" s="257">
        <v>40969</v>
      </c>
      <c r="B4091" s="292">
        <f t="shared" si="92"/>
        <v>40970</v>
      </c>
      <c r="C4091" s="161">
        <v>2.4500000000000002</v>
      </c>
      <c r="E4091" s="18">
        <v>2.2799999999999998</v>
      </c>
      <c r="G4091" s="161">
        <v>1.95776197524</v>
      </c>
      <c r="H4091" s="161"/>
      <c r="I4091" s="161">
        <v>2.35</v>
      </c>
      <c r="J4091" s="162"/>
      <c r="K4091" s="161"/>
      <c r="L4091" s="161"/>
      <c r="M4091" s="161">
        <v>2.36</v>
      </c>
      <c r="N4091" s="161"/>
      <c r="O4091" s="161">
        <v>2.34</v>
      </c>
      <c r="P4091" s="161"/>
      <c r="Q4091" s="161">
        <v>2.48</v>
      </c>
      <c r="S4091" s="161">
        <v>1.84</v>
      </c>
      <c r="T4091" s="18">
        <v>1.0088999999999999</v>
      </c>
      <c r="U4091" s="22">
        <f t="shared" si="93"/>
        <v>1.95776197524</v>
      </c>
    </row>
    <row r="4092" spans="1:21" x14ac:dyDescent="0.2">
      <c r="A4092" s="257">
        <v>40970</v>
      </c>
      <c r="B4092" s="292">
        <f t="shared" si="92"/>
        <v>40971</v>
      </c>
      <c r="C4092" s="376">
        <v>2.38</v>
      </c>
      <c r="E4092" s="375">
        <v>2.1800000000000002</v>
      </c>
      <c r="G4092" s="376">
        <v>1.90124304816</v>
      </c>
      <c r="H4092" s="161"/>
      <c r="I4092" s="376">
        <v>2.31</v>
      </c>
      <c r="J4092" s="416"/>
      <c r="K4092" s="376"/>
      <c r="L4092" s="161"/>
      <c r="M4092" s="376">
        <v>2.25</v>
      </c>
      <c r="N4092" s="161"/>
      <c r="O4092" s="376">
        <v>2.2799999999999998</v>
      </c>
      <c r="P4092" s="161"/>
      <c r="Q4092" s="376">
        <v>2.4300000000000002</v>
      </c>
      <c r="S4092" s="376">
        <v>1.78</v>
      </c>
      <c r="T4092" s="375">
        <v>1.0127999999999999</v>
      </c>
      <c r="U4092" s="379">
        <f>S4092*T4092*1.054615</f>
        <v>1.90124304816</v>
      </c>
    </row>
    <row r="4093" spans="1:21" x14ac:dyDescent="0.2">
      <c r="A4093" s="257">
        <v>40971</v>
      </c>
      <c r="B4093" s="292">
        <f t="shared" si="92"/>
        <v>40972</v>
      </c>
      <c r="C4093" s="376">
        <v>2.38</v>
      </c>
      <c r="E4093" s="375">
        <v>2.1800000000000002</v>
      </c>
      <c r="G4093" s="376">
        <v>1.90124304816</v>
      </c>
      <c r="H4093" s="161"/>
      <c r="I4093" s="376">
        <v>2.31</v>
      </c>
      <c r="J4093" s="416"/>
      <c r="K4093" s="376"/>
      <c r="L4093" s="161"/>
      <c r="M4093" s="376">
        <v>2.25</v>
      </c>
      <c r="N4093" s="161"/>
      <c r="O4093" s="376">
        <v>2.2799999999999998</v>
      </c>
      <c r="P4093" s="161"/>
      <c r="Q4093" s="376">
        <v>2.4300000000000002</v>
      </c>
      <c r="S4093" s="376">
        <v>1.78</v>
      </c>
      <c r="T4093" s="375">
        <v>1.0127999999999999</v>
      </c>
      <c r="U4093" s="379">
        <f t="shared" si="93"/>
        <v>1.90124304816</v>
      </c>
    </row>
    <row r="4094" spans="1:21" x14ac:dyDescent="0.2">
      <c r="A4094" s="257">
        <v>40972</v>
      </c>
      <c r="B4094" s="292">
        <f t="shared" si="92"/>
        <v>40973</v>
      </c>
      <c r="C4094" s="376">
        <v>2.38</v>
      </c>
      <c r="E4094" s="375">
        <v>2.1800000000000002</v>
      </c>
      <c r="G4094" s="376">
        <v>1.90124304816</v>
      </c>
      <c r="H4094" s="161"/>
      <c r="I4094" s="376">
        <v>2.31</v>
      </c>
      <c r="J4094" s="416"/>
      <c r="K4094" s="376"/>
      <c r="L4094" s="161"/>
      <c r="M4094" s="376">
        <v>2.25</v>
      </c>
      <c r="N4094" s="161"/>
      <c r="O4094" s="376">
        <v>2.2799999999999998</v>
      </c>
      <c r="P4094" s="161"/>
      <c r="Q4094" s="376">
        <v>2.4300000000000002</v>
      </c>
      <c r="S4094" s="376">
        <v>1.78</v>
      </c>
      <c r="T4094" s="375">
        <v>1.0127999999999999</v>
      </c>
      <c r="U4094" s="379">
        <f t="shared" si="93"/>
        <v>1.90124304816</v>
      </c>
    </row>
    <row r="4095" spans="1:21" x14ac:dyDescent="0.2">
      <c r="A4095" s="257">
        <v>40973</v>
      </c>
      <c r="B4095" s="292">
        <f t="shared" si="92"/>
        <v>40974</v>
      </c>
      <c r="C4095" s="161">
        <v>2.31</v>
      </c>
      <c r="G4095" s="161"/>
      <c r="H4095" s="161"/>
      <c r="I4095" s="161"/>
      <c r="J4095" s="162"/>
      <c r="K4095" s="161"/>
      <c r="L4095" s="161"/>
      <c r="M4095" s="161"/>
      <c r="N4095" s="161"/>
      <c r="O4095" s="161"/>
      <c r="P4095" s="161"/>
      <c r="Q4095" s="161"/>
      <c r="S4095" s="161"/>
    </row>
    <row r="4096" spans="1:21" x14ac:dyDescent="0.2">
      <c r="A4096" s="257">
        <v>40974</v>
      </c>
      <c r="B4096" s="292">
        <f t="shared" si="92"/>
        <v>40975</v>
      </c>
      <c r="C4096" s="161">
        <v>2.2999999999999998</v>
      </c>
      <c r="G4096" s="161"/>
      <c r="H4096" s="161"/>
      <c r="I4096" s="161"/>
      <c r="J4096" s="162"/>
      <c r="K4096" s="161"/>
      <c r="L4096" s="161"/>
      <c r="M4096" s="161"/>
      <c r="N4096" s="161"/>
      <c r="O4096" s="161"/>
      <c r="P4096" s="161"/>
      <c r="Q4096" s="161"/>
      <c r="S4096" s="161"/>
    </row>
    <row r="4097" spans="1:21" x14ac:dyDescent="0.2">
      <c r="A4097" s="257">
        <v>40975</v>
      </c>
      <c r="B4097" s="292">
        <f t="shared" si="92"/>
        <v>40976</v>
      </c>
      <c r="C4097" s="18">
        <v>2.2400000000000002</v>
      </c>
      <c r="S4097" s="161"/>
    </row>
    <row r="4098" spans="1:21" x14ac:dyDescent="0.2">
      <c r="A4098" s="257">
        <v>40976</v>
      </c>
      <c r="B4098" s="292">
        <f t="shared" si="92"/>
        <v>40977</v>
      </c>
      <c r="C4098" s="18">
        <v>2.2400000000000002</v>
      </c>
      <c r="S4098" s="161"/>
    </row>
    <row r="4099" spans="1:21" x14ac:dyDescent="0.2">
      <c r="A4099" s="257">
        <v>40977</v>
      </c>
      <c r="B4099" s="292">
        <f t="shared" si="92"/>
        <v>40978</v>
      </c>
      <c r="S4099" s="161"/>
    </row>
    <row r="4100" spans="1:21" x14ac:dyDescent="0.2">
      <c r="A4100" s="257">
        <v>40978</v>
      </c>
      <c r="B4100" s="292">
        <f t="shared" si="92"/>
        <v>40979</v>
      </c>
      <c r="S4100" s="161"/>
    </row>
    <row r="4101" spans="1:21" x14ac:dyDescent="0.2">
      <c r="A4101" s="257">
        <v>40979</v>
      </c>
      <c r="B4101" s="292">
        <f t="shared" si="92"/>
        <v>40980</v>
      </c>
      <c r="S4101" s="161"/>
    </row>
    <row r="4102" spans="1:21" x14ac:dyDescent="0.2">
      <c r="A4102" s="257">
        <v>40980</v>
      </c>
      <c r="B4102" s="292">
        <f t="shared" si="92"/>
        <v>40981</v>
      </c>
      <c r="S4102" s="161"/>
    </row>
    <row r="4103" spans="1:21" x14ac:dyDescent="0.2">
      <c r="A4103" s="257">
        <v>40981</v>
      </c>
      <c r="B4103" s="292">
        <f t="shared" si="92"/>
        <v>40982</v>
      </c>
      <c r="S4103" s="161"/>
    </row>
    <row r="4104" spans="1:21" x14ac:dyDescent="0.2">
      <c r="A4104" s="257">
        <v>40982</v>
      </c>
      <c r="B4104" s="292">
        <f t="shared" si="92"/>
        <v>40983</v>
      </c>
      <c r="C4104" s="18">
        <v>2.13</v>
      </c>
      <c r="E4104" s="18">
        <v>1.87</v>
      </c>
      <c r="G4104" s="161">
        <v>1.7990529638900001</v>
      </c>
      <c r="I4104" s="18">
        <v>2.04</v>
      </c>
      <c r="M4104" s="161">
        <v>2</v>
      </c>
      <c r="N4104" s="161"/>
      <c r="O4104" s="161">
        <v>1.94</v>
      </c>
      <c r="P4104" s="161"/>
      <c r="Q4104" s="161">
        <v>2.08</v>
      </c>
      <c r="S4104" s="161">
        <v>1.69</v>
      </c>
      <c r="T4104" s="18">
        <v>1.0094000000000001</v>
      </c>
      <c r="U4104" s="389">
        <f>S4104*T4104*1.054615</f>
        <v>1.7990529638900001</v>
      </c>
    </row>
    <row r="4105" spans="1:21" x14ac:dyDescent="0.2">
      <c r="A4105" s="257">
        <v>40983</v>
      </c>
      <c r="B4105" s="292">
        <f t="shared" si="92"/>
        <v>40984</v>
      </c>
      <c r="C4105" s="18">
        <v>2.0699999999999998</v>
      </c>
      <c r="E4105" s="18">
        <v>1.86</v>
      </c>
      <c r="G4105" s="161">
        <v>1.8313516028800001</v>
      </c>
      <c r="I4105" s="18">
        <v>1.98</v>
      </c>
      <c r="M4105" s="161">
        <v>1.92</v>
      </c>
      <c r="N4105" s="161"/>
      <c r="O4105" s="161">
        <v>1.9</v>
      </c>
      <c r="P4105" s="161"/>
      <c r="Q4105" s="161">
        <v>2.0099999999999998</v>
      </c>
      <c r="S4105" s="161">
        <v>1.72</v>
      </c>
      <c r="T4105" s="18">
        <v>1.0096000000000001</v>
      </c>
      <c r="U4105" s="389">
        <f t="shared" ref="U4105:U4129" si="94">S4105*T4105*1.054615</f>
        <v>1.8313516028800001</v>
      </c>
    </row>
    <row r="4106" spans="1:21" x14ac:dyDescent="0.2">
      <c r="A4106" s="257">
        <v>40984</v>
      </c>
      <c r="B4106" s="292">
        <f t="shared" si="92"/>
        <v>40985</v>
      </c>
      <c r="C4106" s="375">
        <v>2.0099999999999998</v>
      </c>
      <c r="D4106" s="375"/>
      <c r="E4106" s="375">
        <v>1.86</v>
      </c>
      <c r="F4106" s="375"/>
      <c r="G4106" s="376">
        <v>1.8802952304150005</v>
      </c>
      <c r="I4106" s="375">
        <v>1.93</v>
      </c>
      <c r="J4106" s="415"/>
      <c r="K4106" s="375"/>
      <c r="M4106" s="376">
        <v>1.9</v>
      </c>
      <c r="N4106" s="161"/>
      <c r="O4106" s="376">
        <v>1.89</v>
      </c>
      <c r="P4106" s="161"/>
      <c r="Q4106" s="376">
        <v>2.02</v>
      </c>
      <c r="S4106" s="376">
        <v>1.77</v>
      </c>
      <c r="T4106" s="375">
        <v>1.0073000000000001</v>
      </c>
      <c r="U4106" s="379">
        <f t="shared" si="94"/>
        <v>1.8802952304150005</v>
      </c>
    </row>
    <row r="4107" spans="1:21" x14ac:dyDescent="0.2">
      <c r="A4107" s="257">
        <v>40985</v>
      </c>
      <c r="B4107" s="292">
        <f t="shared" si="92"/>
        <v>40986</v>
      </c>
      <c r="C4107" s="375">
        <v>2.0099999999999998</v>
      </c>
      <c r="D4107" s="375"/>
      <c r="E4107" s="375">
        <v>1.86</v>
      </c>
      <c r="F4107" s="375"/>
      <c r="G4107" s="376">
        <v>1.8802952304150005</v>
      </c>
      <c r="I4107" s="375">
        <v>1.93</v>
      </c>
      <c r="J4107" s="415"/>
      <c r="K4107" s="375"/>
      <c r="M4107" s="376">
        <v>1.9</v>
      </c>
      <c r="N4107" s="161"/>
      <c r="O4107" s="376">
        <v>1.89</v>
      </c>
      <c r="P4107" s="161"/>
      <c r="Q4107" s="376">
        <v>2.02</v>
      </c>
      <c r="S4107" s="376">
        <v>1.77</v>
      </c>
      <c r="T4107" s="375">
        <v>1.0073000000000001</v>
      </c>
      <c r="U4107" s="379">
        <f t="shared" si="94"/>
        <v>1.8802952304150005</v>
      </c>
    </row>
    <row r="4108" spans="1:21" x14ac:dyDescent="0.2">
      <c r="A4108" s="257">
        <v>40986</v>
      </c>
      <c r="B4108" s="292">
        <f t="shared" si="92"/>
        <v>40987</v>
      </c>
      <c r="C4108" s="375">
        <v>2.0099999999999998</v>
      </c>
      <c r="D4108" s="375"/>
      <c r="E4108" s="375">
        <v>1.86</v>
      </c>
      <c r="F4108" s="375"/>
      <c r="G4108" s="376">
        <v>1.8802952304150005</v>
      </c>
      <c r="I4108" s="375">
        <v>1.93</v>
      </c>
      <c r="J4108" s="415"/>
      <c r="K4108" s="375"/>
      <c r="M4108" s="376">
        <v>1.9</v>
      </c>
      <c r="N4108" s="161"/>
      <c r="O4108" s="376">
        <v>1.89</v>
      </c>
      <c r="P4108" s="161"/>
      <c r="Q4108" s="376">
        <v>2.02</v>
      </c>
      <c r="S4108" s="376">
        <v>1.77</v>
      </c>
      <c r="T4108" s="375">
        <v>1.0073000000000001</v>
      </c>
      <c r="U4108" s="379">
        <f t="shared" si="94"/>
        <v>1.8802952304150005</v>
      </c>
    </row>
    <row r="4109" spans="1:21" x14ac:dyDescent="0.2">
      <c r="A4109" s="257">
        <v>40987</v>
      </c>
      <c r="B4109" s="292">
        <f t="shared" si="92"/>
        <v>40988</v>
      </c>
      <c r="C4109" s="18">
        <v>2.14</v>
      </c>
      <c r="E4109" s="18">
        <v>1.99</v>
      </c>
      <c r="G4109" s="161">
        <v>1.8832819000950001</v>
      </c>
      <c r="I4109" s="18">
        <v>2.09</v>
      </c>
      <c r="M4109" s="161">
        <v>2.09</v>
      </c>
      <c r="N4109" s="161"/>
      <c r="O4109" s="161">
        <v>2.0099999999999998</v>
      </c>
      <c r="P4109" s="161"/>
      <c r="Q4109" s="161">
        <v>2.13</v>
      </c>
      <c r="S4109" s="161">
        <v>1.77</v>
      </c>
      <c r="T4109" s="18">
        <v>1.0088999999999999</v>
      </c>
      <c r="U4109" s="389">
        <f t="shared" si="94"/>
        <v>1.8832819000950001</v>
      </c>
    </row>
    <row r="4110" spans="1:21" x14ac:dyDescent="0.2">
      <c r="A4110" s="257">
        <v>40988</v>
      </c>
      <c r="B4110" s="292">
        <f t="shared" si="92"/>
        <v>40989</v>
      </c>
      <c r="C4110" s="18">
        <v>2.19</v>
      </c>
      <c r="E4110" s="18">
        <v>2.0099999999999998</v>
      </c>
      <c r="G4110" s="161">
        <v>1.9062609063300002</v>
      </c>
      <c r="I4110" s="18">
        <v>2.12</v>
      </c>
      <c r="M4110" s="161">
        <v>2.13</v>
      </c>
      <c r="N4110" s="161"/>
      <c r="O4110" s="161">
        <v>2.06</v>
      </c>
      <c r="P4110" s="161"/>
      <c r="Q4110" s="161">
        <v>2.1800000000000002</v>
      </c>
      <c r="S4110" s="161">
        <v>1.79</v>
      </c>
      <c r="T4110" s="18">
        <v>1.0098</v>
      </c>
      <c r="U4110" s="389">
        <f t="shared" si="94"/>
        <v>1.9062609063300002</v>
      </c>
    </row>
    <row r="4111" spans="1:21" x14ac:dyDescent="0.2">
      <c r="A4111" s="257">
        <v>40989</v>
      </c>
      <c r="B4111" s="292">
        <f t="shared" si="92"/>
        <v>40990</v>
      </c>
      <c r="C4111" s="18">
        <v>2.21</v>
      </c>
      <c r="E4111" s="161">
        <v>2</v>
      </c>
      <c r="F4111" s="161"/>
      <c r="G4111" s="161">
        <v>1.9387852329300002</v>
      </c>
      <c r="H4111" s="161"/>
      <c r="I4111" s="161">
        <v>2.1</v>
      </c>
      <c r="J4111" s="162"/>
      <c r="K4111" s="161"/>
      <c r="L4111" s="161"/>
      <c r="M4111" s="161">
        <v>2.08</v>
      </c>
      <c r="N4111" s="161"/>
      <c r="O4111" s="161">
        <v>2.0299999999999998</v>
      </c>
      <c r="P4111" s="161"/>
      <c r="Q4111" s="161">
        <v>2.17</v>
      </c>
      <c r="R4111" s="161"/>
      <c r="S4111" s="161">
        <v>1.82</v>
      </c>
      <c r="T4111" s="18">
        <v>1.0101</v>
      </c>
      <c r="U4111" s="389">
        <f t="shared" si="94"/>
        <v>1.9387852329300002</v>
      </c>
    </row>
    <row r="4112" spans="1:21" x14ac:dyDescent="0.2">
      <c r="A4112" s="257">
        <v>40990</v>
      </c>
      <c r="B4112" s="292">
        <f t="shared" si="92"/>
        <v>40991</v>
      </c>
      <c r="C4112" s="18">
        <v>2.19</v>
      </c>
      <c r="E4112" s="161">
        <v>1.95</v>
      </c>
      <c r="F4112" s="161"/>
      <c r="G4112" s="161">
        <v>1.9591203193600004</v>
      </c>
      <c r="H4112" s="161"/>
      <c r="I4112" s="161">
        <v>2.13</v>
      </c>
      <c r="J4112" s="162"/>
      <c r="K4112" s="161"/>
      <c r="L4112" s="161"/>
      <c r="M4112" s="161">
        <v>2.0299999999999998</v>
      </c>
      <c r="N4112" s="161"/>
      <c r="O4112" s="161">
        <v>2</v>
      </c>
      <c r="P4112" s="161"/>
      <c r="Q4112" s="161">
        <v>2.14</v>
      </c>
      <c r="R4112" s="161"/>
      <c r="S4112" s="161">
        <v>1.84</v>
      </c>
      <c r="T4112" s="18">
        <v>1.0096000000000001</v>
      </c>
      <c r="U4112" s="389">
        <f t="shared" si="94"/>
        <v>1.9591203193600004</v>
      </c>
    </row>
    <row r="4113" spans="1:21" x14ac:dyDescent="0.2">
      <c r="A4113" s="257">
        <v>40991</v>
      </c>
      <c r="B4113" s="292">
        <f t="shared" si="92"/>
        <v>40992</v>
      </c>
      <c r="C4113" s="375">
        <v>2.0699999999999998</v>
      </c>
      <c r="D4113" s="375"/>
      <c r="E4113" s="376">
        <v>1.81</v>
      </c>
      <c r="F4113" s="161"/>
      <c r="G4113" s="376">
        <v>1.8752552253300001</v>
      </c>
      <c r="H4113" s="161"/>
      <c r="I4113" s="376">
        <v>2</v>
      </c>
      <c r="J4113" s="416"/>
      <c r="K4113" s="376"/>
      <c r="L4113" s="161"/>
      <c r="M4113" s="376">
        <v>1.87</v>
      </c>
      <c r="N4113" s="161"/>
      <c r="O4113" s="376">
        <v>1.89</v>
      </c>
      <c r="P4113" s="161"/>
      <c r="Q4113" s="376">
        <v>2.04</v>
      </c>
      <c r="R4113" s="161"/>
      <c r="S4113" s="376">
        <v>1.77</v>
      </c>
      <c r="T4113" s="375">
        <v>1.0045999999999999</v>
      </c>
      <c r="U4113" s="379">
        <f t="shared" si="94"/>
        <v>1.8752552253300001</v>
      </c>
    </row>
    <row r="4114" spans="1:21" x14ac:dyDescent="0.2">
      <c r="A4114" s="257">
        <v>40992</v>
      </c>
      <c r="B4114" s="292">
        <f t="shared" si="92"/>
        <v>40993</v>
      </c>
      <c r="C4114" s="375">
        <v>2.0699999999999998</v>
      </c>
      <c r="D4114" s="375"/>
      <c r="E4114" s="376">
        <v>1.81</v>
      </c>
      <c r="F4114" s="161"/>
      <c r="G4114" s="376">
        <v>1.8752552253300001</v>
      </c>
      <c r="H4114" s="161"/>
      <c r="I4114" s="376">
        <v>2</v>
      </c>
      <c r="J4114" s="416"/>
      <c r="K4114" s="376"/>
      <c r="L4114" s="161"/>
      <c r="M4114" s="376">
        <v>1.87</v>
      </c>
      <c r="N4114" s="161"/>
      <c r="O4114" s="376">
        <v>1.89</v>
      </c>
      <c r="P4114" s="161"/>
      <c r="Q4114" s="376">
        <v>2.04</v>
      </c>
      <c r="R4114" s="161"/>
      <c r="S4114" s="376">
        <v>1.77</v>
      </c>
      <c r="T4114" s="375">
        <v>1.0045999999999999</v>
      </c>
      <c r="U4114" s="379">
        <f t="shared" si="94"/>
        <v>1.8752552253300001</v>
      </c>
    </row>
    <row r="4115" spans="1:21" x14ac:dyDescent="0.2">
      <c r="A4115" s="257">
        <v>40993</v>
      </c>
      <c r="B4115" s="292">
        <f t="shared" si="92"/>
        <v>40994</v>
      </c>
      <c r="C4115" s="375">
        <v>2.0699999999999998</v>
      </c>
      <c r="D4115" s="375"/>
      <c r="E4115" s="376">
        <v>1.81</v>
      </c>
      <c r="F4115" s="161"/>
      <c r="G4115" s="376">
        <v>1.8752552253300001</v>
      </c>
      <c r="H4115" s="161"/>
      <c r="I4115" s="376">
        <v>2</v>
      </c>
      <c r="J4115" s="416"/>
      <c r="K4115" s="376"/>
      <c r="L4115" s="161"/>
      <c r="M4115" s="376">
        <v>1.87</v>
      </c>
      <c r="N4115" s="161"/>
      <c r="O4115" s="376">
        <v>1.89</v>
      </c>
      <c r="P4115" s="161"/>
      <c r="Q4115" s="376">
        <v>2.04</v>
      </c>
      <c r="R4115" s="161"/>
      <c r="S4115" s="376">
        <v>1.77</v>
      </c>
      <c r="T4115" s="375">
        <v>1.0045999999999999</v>
      </c>
      <c r="U4115" s="379">
        <f t="shared" si="94"/>
        <v>1.8752552253300001</v>
      </c>
    </row>
    <row r="4116" spans="1:21" x14ac:dyDescent="0.2">
      <c r="A4116" s="257">
        <v>40994</v>
      </c>
      <c r="B4116" s="292">
        <f t="shared" si="92"/>
        <v>40995</v>
      </c>
      <c r="C4116" s="18">
        <v>2.17</v>
      </c>
      <c r="E4116" s="161">
        <v>1.96</v>
      </c>
      <c r="F4116" s="161"/>
      <c r="G4116" s="161">
        <v>1.7871115582449999</v>
      </c>
      <c r="H4116" s="161"/>
      <c r="I4116" s="161">
        <v>2.09</v>
      </c>
      <c r="J4116" s="162"/>
      <c r="K4116" s="161"/>
      <c r="L4116" s="161"/>
      <c r="M4116" s="161">
        <v>2.0299999999999998</v>
      </c>
      <c r="N4116" s="161"/>
      <c r="O4116" s="161">
        <v>1.99</v>
      </c>
      <c r="P4116" s="161"/>
      <c r="Q4116" s="161">
        <v>2.21</v>
      </c>
      <c r="R4116" s="161"/>
      <c r="S4116" s="161">
        <v>1.69</v>
      </c>
      <c r="T4116" s="18">
        <v>1.0026999999999999</v>
      </c>
      <c r="U4116" s="389">
        <f t="shared" si="94"/>
        <v>1.7871115582449999</v>
      </c>
    </row>
    <row r="4117" spans="1:21" x14ac:dyDescent="0.2">
      <c r="A4117" s="257">
        <v>40995</v>
      </c>
      <c r="B4117" s="292">
        <f t="shared" si="92"/>
        <v>40996</v>
      </c>
      <c r="C4117" s="18">
        <v>2.09</v>
      </c>
      <c r="E4117" s="161">
        <v>1.79</v>
      </c>
      <c r="F4117" s="161"/>
      <c r="G4117" s="161">
        <v>1.6732901251400001</v>
      </c>
      <c r="H4117" s="161"/>
      <c r="I4117" s="161">
        <v>2.0299999999999998</v>
      </c>
      <c r="J4117" s="162"/>
      <c r="K4117" s="161"/>
      <c r="L4117" s="161"/>
      <c r="M4117" s="161">
        <v>1.91</v>
      </c>
      <c r="N4117" s="161"/>
      <c r="O4117" s="161">
        <v>1.88</v>
      </c>
      <c r="P4117" s="161"/>
      <c r="Q4117" s="161">
        <v>2.11</v>
      </c>
      <c r="R4117" s="161"/>
      <c r="S4117" s="161">
        <v>1.58</v>
      </c>
      <c r="T4117" s="18">
        <v>1.0042</v>
      </c>
      <c r="U4117" s="389">
        <f t="shared" si="94"/>
        <v>1.6732901251400001</v>
      </c>
    </row>
    <row r="4118" spans="1:21" x14ac:dyDescent="0.2">
      <c r="A4118" s="257">
        <v>40996</v>
      </c>
      <c r="B4118" s="292">
        <f t="shared" si="92"/>
        <v>40997</v>
      </c>
      <c r="C4118" s="18">
        <v>2.04</v>
      </c>
      <c r="E4118" s="161">
        <v>1.76</v>
      </c>
      <c r="F4118" s="161"/>
      <c r="G4118" s="161">
        <v>1.6904202365850003</v>
      </c>
      <c r="H4118" s="161"/>
      <c r="I4118" s="161">
        <v>1.95</v>
      </c>
      <c r="J4118" s="162"/>
      <c r="K4118" s="161"/>
      <c r="L4118" s="161"/>
      <c r="M4118" s="161">
        <v>1.86</v>
      </c>
      <c r="N4118" s="161"/>
      <c r="O4118" s="161">
        <v>1.87</v>
      </c>
      <c r="P4118" s="161"/>
      <c r="Q4118" s="161">
        <v>2.08</v>
      </c>
      <c r="R4118" s="161"/>
      <c r="S4118" s="161">
        <v>1.59</v>
      </c>
      <c r="T4118" s="18">
        <v>1.0081</v>
      </c>
      <c r="U4118" s="389">
        <f t="shared" si="94"/>
        <v>1.6904202365850003</v>
      </c>
    </row>
    <row r="4119" spans="1:21" x14ac:dyDescent="0.2">
      <c r="A4119" s="257">
        <v>40997</v>
      </c>
      <c r="B4119" s="292">
        <f t="shared" si="92"/>
        <v>40998</v>
      </c>
      <c r="C4119" s="375">
        <v>2.02</v>
      </c>
      <c r="D4119" s="375"/>
      <c r="E4119" s="376">
        <v>1.75</v>
      </c>
      <c r="F4119" s="161"/>
      <c r="G4119" s="376">
        <v>1.6509575979000002</v>
      </c>
      <c r="H4119" s="161"/>
      <c r="I4119" s="376">
        <v>1.95</v>
      </c>
      <c r="J4119" s="416"/>
      <c r="K4119" s="376"/>
      <c r="L4119" s="161"/>
      <c r="M4119" s="376">
        <v>1.86</v>
      </c>
      <c r="N4119" s="161"/>
      <c r="O4119" s="376">
        <v>1.88</v>
      </c>
      <c r="P4119" s="161"/>
      <c r="Q4119" s="376">
        <v>2.08</v>
      </c>
      <c r="R4119" s="161"/>
      <c r="S4119" s="376">
        <v>1.56</v>
      </c>
      <c r="T4119" s="375">
        <v>1.0035000000000001</v>
      </c>
      <c r="U4119" s="379">
        <f t="shared" si="94"/>
        <v>1.6509575979000002</v>
      </c>
    </row>
    <row r="4120" spans="1:21" x14ac:dyDescent="0.2">
      <c r="A4120" s="257">
        <v>40998</v>
      </c>
      <c r="B4120" s="292">
        <f t="shared" si="92"/>
        <v>40999</v>
      </c>
      <c r="C4120" s="375">
        <v>2.02</v>
      </c>
      <c r="D4120" s="375"/>
      <c r="E4120" s="376">
        <v>1.75</v>
      </c>
      <c r="F4120" s="161"/>
      <c r="G4120" s="376">
        <v>1.6509575979000002</v>
      </c>
      <c r="H4120" s="161"/>
      <c r="I4120" s="376">
        <v>1.95</v>
      </c>
      <c r="J4120" s="416"/>
      <c r="K4120" s="376"/>
      <c r="L4120" s="161"/>
      <c r="M4120" s="376">
        <v>1.86</v>
      </c>
      <c r="N4120" s="161"/>
      <c r="O4120" s="376">
        <v>1.88</v>
      </c>
      <c r="P4120" s="161"/>
      <c r="Q4120" s="376">
        <v>2.08</v>
      </c>
      <c r="R4120" s="161"/>
      <c r="S4120" s="376">
        <v>1.56</v>
      </c>
      <c r="T4120" s="375">
        <v>1.0035000000000001</v>
      </c>
      <c r="U4120" s="379">
        <f t="shared" si="94"/>
        <v>1.6509575979000002</v>
      </c>
    </row>
    <row r="4121" spans="1:21" s="263" customFormat="1" x14ac:dyDescent="0.2">
      <c r="A4121" s="319">
        <v>40999</v>
      </c>
      <c r="B4121" s="374">
        <f t="shared" si="92"/>
        <v>41000</v>
      </c>
      <c r="C4121" s="372">
        <v>2</v>
      </c>
      <c r="E4121" s="372">
        <v>1.7</v>
      </c>
      <c r="F4121" s="332"/>
      <c r="G4121" s="372">
        <v>1.7001374591950003</v>
      </c>
      <c r="H4121" s="332"/>
      <c r="I4121" s="372">
        <v>1.89</v>
      </c>
      <c r="J4121" s="365"/>
      <c r="K4121" s="372"/>
      <c r="L4121" s="332"/>
      <c r="M4121" s="372">
        <v>1.83</v>
      </c>
      <c r="N4121" s="332"/>
      <c r="O4121" s="372">
        <v>1.79</v>
      </c>
      <c r="P4121" s="332"/>
      <c r="Q4121" s="372">
        <v>2.04</v>
      </c>
      <c r="R4121" s="332"/>
      <c r="S4121" s="332">
        <v>1.61</v>
      </c>
      <c r="T4121" s="375">
        <v>1.0013000000000001</v>
      </c>
      <c r="U4121" s="385">
        <f>S4121*T4121*1.054615</f>
        <v>1.7001374591950003</v>
      </c>
    </row>
    <row r="4122" spans="1:21" x14ac:dyDescent="0.2">
      <c r="A4122" s="257">
        <v>41000</v>
      </c>
      <c r="B4122" s="292">
        <f t="shared" si="92"/>
        <v>41001</v>
      </c>
      <c r="C4122" s="376">
        <v>2</v>
      </c>
      <c r="D4122" s="375"/>
      <c r="E4122" s="376">
        <v>1.7</v>
      </c>
      <c r="F4122" s="161"/>
      <c r="G4122" s="376">
        <v>1.7001374591950003</v>
      </c>
      <c r="H4122" s="161"/>
      <c r="I4122" s="376">
        <v>1.89</v>
      </c>
      <c r="J4122" s="416"/>
      <c r="K4122" s="376"/>
      <c r="L4122" s="161"/>
      <c r="M4122" s="376">
        <v>1.83</v>
      </c>
      <c r="N4122" s="161"/>
      <c r="O4122" s="376">
        <v>1.79</v>
      </c>
      <c r="P4122" s="161"/>
      <c r="Q4122" s="376">
        <v>2.04</v>
      </c>
      <c r="R4122" s="161"/>
      <c r="S4122" s="161">
        <v>1.61</v>
      </c>
      <c r="T4122" s="375">
        <v>1.0013000000000001</v>
      </c>
      <c r="U4122" s="379">
        <f t="shared" si="94"/>
        <v>1.7001374591950003</v>
      </c>
    </row>
    <row r="4123" spans="1:21" x14ac:dyDescent="0.2">
      <c r="A4123" s="257">
        <v>41001</v>
      </c>
      <c r="B4123" s="292">
        <f t="shared" si="92"/>
        <v>41002</v>
      </c>
      <c r="C4123" s="161">
        <v>1.89</v>
      </c>
      <c r="E4123" s="161">
        <v>1.68</v>
      </c>
      <c r="F4123" s="161"/>
      <c r="G4123" s="161">
        <v>1.6697909125700001</v>
      </c>
      <c r="H4123" s="161"/>
      <c r="I4123" s="161">
        <v>1.76</v>
      </c>
      <c r="J4123" s="162"/>
      <c r="K4123" s="161"/>
      <c r="L4123" s="161"/>
      <c r="M4123" s="161">
        <v>1.75</v>
      </c>
      <c r="N4123" s="161"/>
      <c r="O4123" s="161">
        <v>1.8</v>
      </c>
      <c r="P4123" s="161"/>
      <c r="Q4123" s="161">
        <v>1.96</v>
      </c>
      <c r="R4123" s="161"/>
      <c r="S4123" s="161">
        <v>1.58</v>
      </c>
      <c r="T4123" s="18">
        <v>1.0021</v>
      </c>
      <c r="U4123" s="389">
        <f t="shared" si="94"/>
        <v>1.6697909125700001</v>
      </c>
    </row>
    <row r="4124" spans="1:21" x14ac:dyDescent="0.2">
      <c r="A4124" s="257">
        <v>41002</v>
      </c>
      <c r="B4124" s="292">
        <f t="shared" si="92"/>
        <v>41003</v>
      </c>
      <c r="C4124" s="161">
        <v>1.95</v>
      </c>
      <c r="E4124" s="161">
        <v>1.87</v>
      </c>
      <c r="F4124" s="161"/>
      <c r="G4124" s="161">
        <v>1.7376975724199999</v>
      </c>
      <c r="H4124" s="161"/>
      <c r="I4124" s="161">
        <v>1.87</v>
      </c>
      <c r="J4124" s="162"/>
      <c r="K4124" s="161"/>
      <c r="L4124" s="161"/>
      <c r="M4124" s="161">
        <v>1.97</v>
      </c>
      <c r="N4124" s="161"/>
      <c r="O4124" s="161">
        <v>1.92</v>
      </c>
      <c r="P4124" s="161"/>
      <c r="Q4124" s="161">
        <v>2.12</v>
      </c>
      <c r="R4124" s="161"/>
      <c r="S4124" s="161">
        <v>1.64</v>
      </c>
      <c r="T4124" s="18">
        <v>1.0046999999999999</v>
      </c>
      <c r="U4124" s="389">
        <f t="shared" si="94"/>
        <v>1.7376975724199999</v>
      </c>
    </row>
    <row r="4125" spans="1:21" x14ac:dyDescent="0.2">
      <c r="A4125" s="257">
        <v>41003</v>
      </c>
      <c r="B4125" s="292">
        <f t="shared" si="92"/>
        <v>41004</v>
      </c>
      <c r="C4125" s="161">
        <v>2.06</v>
      </c>
      <c r="E4125" s="161">
        <v>1.96</v>
      </c>
      <c r="F4125" s="161"/>
      <c r="G4125" s="161">
        <v>1.8207042098400001</v>
      </c>
      <c r="H4125" s="161"/>
      <c r="I4125" s="161">
        <v>2.02</v>
      </c>
      <c r="J4125" s="162"/>
      <c r="K4125" s="161"/>
      <c r="L4125" s="161"/>
      <c r="M4125" s="161">
        <v>2.0699999999999998</v>
      </c>
      <c r="N4125" s="161"/>
      <c r="O4125" s="161">
        <v>2.02</v>
      </c>
      <c r="P4125" s="161"/>
      <c r="Q4125" s="161">
        <v>2.1800000000000002</v>
      </c>
      <c r="R4125" s="161"/>
      <c r="S4125" s="161">
        <v>1.71</v>
      </c>
      <c r="T4125" s="18">
        <v>1.0096000000000001</v>
      </c>
      <c r="U4125" s="389">
        <f t="shared" si="94"/>
        <v>1.8207042098400001</v>
      </c>
    </row>
    <row r="4126" spans="1:21" x14ac:dyDescent="0.2">
      <c r="A4126" s="257">
        <v>41004</v>
      </c>
      <c r="B4126" s="292">
        <f t="shared" si="92"/>
        <v>41005</v>
      </c>
      <c r="C4126" s="376">
        <v>1.98</v>
      </c>
      <c r="E4126" s="376">
        <v>1.89</v>
      </c>
      <c r="F4126" s="161"/>
      <c r="G4126" s="376">
        <v>1.7512514844</v>
      </c>
      <c r="H4126" s="161"/>
      <c r="I4126" s="376">
        <v>1.95</v>
      </c>
      <c r="J4126" s="416"/>
      <c r="K4126" s="376"/>
      <c r="L4126" s="161"/>
      <c r="M4126" s="376">
        <v>1.93</v>
      </c>
      <c r="N4126" s="161"/>
      <c r="O4126" s="376">
        <v>1.95</v>
      </c>
      <c r="P4126" s="161"/>
      <c r="Q4126" s="376">
        <v>2.1</v>
      </c>
      <c r="R4126" s="161"/>
      <c r="S4126" s="376">
        <v>1.65</v>
      </c>
      <c r="T4126" s="375">
        <v>1.0064</v>
      </c>
      <c r="U4126" s="379">
        <f t="shared" si="94"/>
        <v>1.7512514844</v>
      </c>
    </row>
    <row r="4127" spans="1:21" x14ac:dyDescent="0.2">
      <c r="A4127" s="257">
        <v>41005</v>
      </c>
      <c r="B4127" s="292">
        <f t="shared" ref="B4127:B4190" si="95">A4127+1</f>
        <v>41006</v>
      </c>
      <c r="C4127" s="376">
        <v>1.98</v>
      </c>
      <c r="E4127" s="376">
        <v>1.89</v>
      </c>
      <c r="F4127" s="161"/>
      <c r="G4127" s="376">
        <v>1.7512514844</v>
      </c>
      <c r="H4127" s="161"/>
      <c r="I4127" s="376">
        <v>1.95</v>
      </c>
      <c r="J4127" s="416"/>
      <c r="K4127" s="376"/>
      <c r="L4127" s="161"/>
      <c r="M4127" s="376">
        <v>1.93</v>
      </c>
      <c r="N4127" s="161"/>
      <c r="O4127" s="376">
        <v>1.95</v>
      </c>
      <c r="P4127" s="161"/>
      <c r="Q4127" s="376">
        <v>2.1</v>
      </c>
      <c r="R4127" s="161"/>
      <c r="S4127" s="376">
        <v>1.65</v>
      </c>
      <c r="T4127" s="375">
        <v>1.0064</v>
      </c>
      <c r="U4127" s="379">
        <f t="shared" si="94"/>
        <v>1.7512514844</v>
      </c>
    </row>
    <row r="4128" spans="1:21" x14ac:dyDescent="0.2">
      <c r="A4128" s="257">
        <v>41006</v>
      </c>
      <c r="B4128" s="292">
        <f t="shared" si="95"/>
        <v>41007</v>
      </c>
      <c r="C4128" s="376">
        <v>1.98</v>
      </c>
      <c r="E4128" s="376">
        <v>1.89</v>
      </c>
      <c r="F4128" s="161"/>
      <c r="G4128" s="376">
        <v>1.7512514844</v>
      </c>
      <c r="H4128" s="161"/>
      <c r="I4128" s="376">
        <v>1.95</v>
      </c>
      <c r="J4128" s="416"/>
      <c r="K4128" s="376"/>
      <c r="L4128" s="161"/>
      <c r="M4128" s="376">
        <v>1.93</v>
      </c>
      <c r="N4128" s="161"/>
      <c r="O4128" s="376">
        <v>1.95</v>
      </c>
      <c r="P4128" s="161"/>
      <c r="Q4128" s="376">
        <v>2.1</v>
      </c>
      <c r="R4128" s="161"/>
      <c r="S4128" s="376">
        <v>1.65</v>
      </c>
      <c r="T4128" s="375">
        <v>1.0064</v>
      </c>
      <c r="U4128" s="379">
        <f t="shared" si="94"/>
        <v>1.7512514844</v>
      </c>
    </row>
    <row r="4129" spans="1:21" x14ac:dyDescent="0.2">
      <c r="A4129" s="257">
        <v>41007</v>
      </c>
      <c r="B4129" s="292">
        <f t="shared" si="95"/>
        <v>41008</v>
      </c>
      <c r="C4129" s="376">
        <v>1.98</v>
      </c>
      <c r="E4129" s="376">
        <v>1.89</v>
      </c>
      <c r="F4129" s="161"/>
      <c r="G4129" s="376">
        <v>1.7512514844</v>
      </c>
      <c r="H4129" s="161"/>
      <c r="I4129" s="376">
        <v>1.95</v>
      </c>
      <c r="J4129" s="416"/>
      <c r="K4129" s="376"/>
      <c r="L4129" s="161"/>
      <c r="M4129" s="376">
        <v>1.93</v>
      </c>
      <c r="N4129" s="161"/>
      <c r="O4129" s="376">
        <v>1.95</v>
      </c>
      <c r="P4129" s="161"/>
      <c r="Q4129" s="376">
        <v>2.1</v>
      </c>
      <c r="R4129" s="161"/>
      <c r="S4129" s="376">
        <v>1.65</v>
      </c>
      <c r="T4129" s="375">
        <v>1.0064</v>
      </c>
      <c r="U4129" s="379">
        <f t="shared" si="94"/>
        <v>1.7512514844</v>
      </c>
    </row>
    <row r="4130" spans="1:21" x14ac:dyDescent="0.2">
      <c r="A4130" s="257">
        <v>41008</v>
      </c>
      <c r="B4130" s="292">
        <f t="shared" si="95"/>
        <v>41009</v>
      </c>
      <c r="C4130" s="161"/>
      <c r="E4130" s="161"/>
      <c r="F4130" s="161"/>
      <c r="G4130" s="161"/>
      <c r="H4130" s="161"/>
      <c r="I4130" s="161"/>
      <c r="J4130" s="162"/>
      <c r="K4130" s="161"/>
      <c r="L4130" s="161"/>
      <c r="M4130" s="161"/>
      <c r="N4130" s="161"/>
      <c r="O4130" s="161"/>
      <c r="P4130" s="161"/>
      <c r="Q4130" s="161"/>
      <c r="R4130" s="161"/>
      <c r="S4130" s="161"/>
    </row>
    <row r="4131" spans="1:21" x14ac:dyDescent="0.2">
      <c r="A4131" s="257">
        <v>41009</v>
      </c>
      <c r="B4131" s="292">
        <f t="shared" si="95"/>
        <v>41010</v>
      </c>
      <c r="C4131" s="161"/>
      <c r="E4131" s="161"/>
      <c r="F4131" s="161"/>
      <c r="G4131" s="161"/>
      <c r="H4131" s="161"/>
      <c r="I4131" s="161"/>
      <c r="J4131" s="162"/>
      <c r="K4131" s="161"/>
      <c r="L4131" s="161"/>
      <c r="M4131" s="161"/>
      <c r="N4131" s="161"/>
      <c r="O4131" s="161"/>
      <c r="P4131" s="161"/>
      <c r="Q4131" s="161"/>
      <c r="R4131" s="161"/>
      <c r="S4131" s="161"/>
    </row>
    <row r="4132" spans="1:21" x14ac:dyDescent="0.2">
      <c r="A4132" s="257">
        <v>41010</v>
      </c>
      <c r="B4132" s="292">
        <f t="shared" si="95"/>
        <v>41011</v>
      </c>
      <c r="C4132" s="161"/>
      <c r="E4132" s="161"/>
      <c r="F4132" s="161"/>
      <c r="G4132" s="161"/>
      <c r="H4132" s="161"/>
      <c r="I4132" s="161"/>
      <c r="J4132" s="162"/>
      <c r="K4132" s="161"/>
      <c r="L4132" s="161"/>
      <c r="M4132" s="161"/>
      <c r="N4132" s="161"/>
      <c r="O4132" s="161"/>
      <c r="P4132" s="161"/>
      <c r="Q4132" s="161"/>
      <c r="R4132" s="161"/>
      <c r="S4132" s="161"/>
    </row>
    <row r="4133" spans="1:21" x14ac:dyDescent="0.2">
      <c r="A4133" s="257">
        <v>41011</v>
      </c>
      <c r="B4133" s="292">
        <f t="shared" si="95"/>
        <v>41012</v>
      </c>
      <c r="C4133" s="161">
        <v>1.87</v>
      </c>
      <c r="E4133" s="161">
        <v>1.71</v>
      </c>
      <c r="F4133" s="161"/>
      <c r="G4133" s="161">
        <v>1.6085589110550003</v>
      </c>
      <c r="H4133" s="161"/>
      <c r="I4133" s="161">
        <v>1.81</v>
      </c>
      <c r="J4133" s="162"/>
      <c r="K4133" s="161"/>
      <c r="L4133" s="161"/>
      <c r="M4133" s="161">
        <v>1.76</v>
      </c>
      <c r="N4133" s="161"/>
      <c r="O4133" s="161">
        <v>1.78</v>
      </c>
      <c r="P4133" s="161"/>
      <c r="Q4133" s="161">
        <v>1.96</v>
      </c>
      <c r="R4133" s="161"/>
      <c r="S4133" s="161">
        <v>1.53</v>
      </c>
      <c r="T4133" s="18">
        <v>0.99690000000000001</v>
      </c>
      <c r="U4133" s="389">
        <f>S4133*T4133*1.054615</f>
        <v>1.6085589110550003</v>
      </c>
    </row>
    <row r="4134" spans="1:21" x14ac:dyDescent="0.2">
      <c r="A4134" s="257">
        <v>41012</v>
      </c>
      <c r="B4134" s="292">
        <f t="shared" si="95"/>
        <v>41013</v>
      </c>
      <c r="C4134" s="376">
        <v>1.87</v>
      </c>
      <c r="D4134" s="375"/>
      <c r="E4134" s="376">
        <v>1.68</v>
      </c>
      <c r="F4134" s="376"/>
      <c r="G4134" s="376">
        <v>1.56145453208</v>
      </c>
      <c r="H4134" s="376"/>
      <c r="I4134" s="376">
        <v>1.79</v>
      </c>
      <c r="J4134" s="416"/>
      <c r="K4134" s="376"/>
      <c r="L4134" s="376"/>
      <c r="M4134" s="376">
        <v>1.72</v>
      </c>
      <c r="N4134" s="376"/>
      <c r="O4134" s="376">
        <v>1.74</v>
      </c>
      <c r="P4134" s="376"/>
      <c r="Q4134" s="376">
        <v>1.93</v>
      </c>
      <c r="R4134" s="376"/>
      <c r="S4134" s="376">
        <v>1.48</v>
      </c>
      <c r="T4134" s="375">
        <v>1.0004</v>
      </c>
      <c r="U4134" s="379">
        <f t="shared" ref="U4134:U4152" si="96">S4134*T4134*1.054615</f>
        <v>1.56145453208</v>
      </c>
    </row>
    <row r="4135" spans="1:21" x14ac:dyDescent="0.2">
      <c r="A4135" s="257">
        <v>41013</v>
      </c>
      <c r="B4135" s="292">
        <f t="shared" si="95"/>
        <v>41014</v>
      </c>
      <c r="C4135" s="376">
        <v>1.87</v>
      </c>
      <c r="D4135" s="375"/>
      <c r="E4135" s="376">
        <v>1.68</v>
      </c>
      <c r="F4135" s="376"/>
      <c r="G4135" s="376">
        <v>1.56145453208</v>
      </c>
      <c r="H4135" s="376"/>
      <c r="I4135" s="376">
        <v>1.79</v>
      </c>
      <c r="J4135" s="416"/>
      <c r="K4135" s="376"/>
      <c r="L4135" s="376"/>
      <c r="M4135" s="376">
        <v>1.72</v>
      </c>
      <c r="N4135" s="376"/>
      <c r="O4135" s="376">
        <v>1.74</v>
      </c>
      <c r="P4135" s="376"/>
      <c r="Q4135" s="376">
        <v>1.93</v>
      </c>
      <c r="R4135" s="376"/>
      <c r="S4135" s="376">
        <v>1.48</v>
      </c>
      <c r="T4135" s="375">
        <v>1.0004</v>
      </c>
      <c r="U4135" s="379">
        <f t="shared" si="96"/>
        <v>1.56145453208</v>
      </c>
    </row>
    <row r="4136" spans="1:21" x14ac:dyDescent="0.2">
      <c r="A4136" s="257">
        <v>41014</v>
      </c>
      <c r="B4136" s="292">
        <f t="shared" si="95"/>
        <v>41015</v>
      </c>
      <c r="C4136" s="376">
        <v>1.87</v>
      </c>
      <c r="D4136" s="375"/>
      <c r="E4136" s="376">
        <v>1.68</v>
      </c>
      <c r="F4136" s="376"/>
      <c r="G4136" s="376">
        <v>1.56145453208</v>
      </c>
      <c r="H4136" s="376"/>
      <c r="I4136" s="376">
        <v>1.79</v>
      </c>
      <c r="J4136" s="416"/>
      <c r="K4136" s="376"/>
      <c r="L4136" s="376"/>
      <c r="M4136" s="376">
        <v>1.72</v>
      </c>
      <c r="N4136" s="376"/>
      <c r="O4136" s="376">
        <v>1.74</v>
      </c>
      <c r="P4136" s="376"/>
      <c r="Q4136" s="376">
        <v>1.93</v>
      </c>
      <c r="R4136" s="376"/>
      <c r="S4136" s="376">
        <v>1.48</v>
      </c>
      <c r="T4136" s="375">
        <v>1.0004</v>
      </c>
      <c r="U4136" s="379">
        <f t="shared" si="96"/>
        <v>1.56145453208</v>
      </c>
    </row>
    <row r="4137" spans="1:21" x14ac:dyDescent="0.2">
      <c r="A4137" s="257">
        <v>41015</v>
      </c>
      <c r="B4137" s="292">
        <f t="shared" si="95"/>
        <v>41016</v>
      </c>
      <c r="C4137" s="161">
        <v>1.88</v>
      </c>
      <c r="E4137" s="161">
        <v>1.74</v>
      </c>
      <c r="F4137" s="161"/>
      <c r="G4137" s="161">
        <v>1.5729477263499998</v>
      </c>
      <c r="H4137" s="161"/>
      <c r="I4137" s="161">
        <v>1.83</v>
      </c>
      <c r="J4137" s="162"/>
      <c r="K4137" s="161"/>
      <c r="L4137" s="161"/>
      <c r="M4137" s="161">
        <v>1.77</v>
      </c>
      <c r="N4137" s="161"/>
      <c r="O4137" s="161">
        <v>1.82</v>
      </c>
      <c r="P4137" s="161"/>
      <c r="Q4137" s="161">
        <v>1.96</v>
      </c>
      <c r="R4137" s="161"/>
      <c r="S4137" s="161">
        <v>1.49</v>
      </c>
      <c r="T4137" s="18">
        <v>1.0009999999999999</v>
      </c>
      <c r="U4137" s="389">
        <f t="shared" si="96"/>
        <v>1.5729477263499998</v>
      </c>
    </row>
    <row r="4138" spans="1:21" x14ac:dyDescent="0.2">
      <c r="A4138" s="257">
        <v>41016</v>
      </c>
      <c r="B4138" s="292">
        <f t="shared" si="95"/>
        <v>41017</v>
      </c>
      <c r="C4138" s="161">
        <v>1.89</v>
      </c>
      <c r="E4138" s="161">
        <v>1.77</v>
      </c>
      <c r="F4138" s="161"/>
      <c r="G4138" s="161">
        <v>1.5929463905950001</v>
      </c>
      <c r="H4138" s="161"/>
      <c r="I4138" s="161">
        <v>1.85</v>
      </c>
      <c r="J4138" s="162"/>
      <c r="K4138" s="161"/>
      <c r="L4138" s="161"/>
      <c r="M4138" s="161">
        <v>1.78</v>
      </c>
      <c r="N4138" s="161"/>
      <c r="O4138" s="161">
        <v>1.82</v>
      </c>
      <c r="P4138" s="161"/>
      <c r="Q4138" s="161">
        <v>1.98</v>
      </c>
      <c r="R4138" s="161"/>
      <c r="S4138" s="161">
        <v>1.51</v>
      </c>
      <c r="T4138" s="18">
        <v>1.0003</v>
      </c>
      <c r="U4138" s="389">
        <f t="shared" si="96"/>
        <v>1.5929463905950001</v>
      </c>
    </row>
    <row r="4139" spans="1:21" x14ac:dyDescent="0.2">
      <c r="A4139" s="257">
        <v>41017</v>
      </c>
      <c r="B4139" s="292">
        <f t="shared" si="95"/>
        <v>41018</v>
      </c>
      <c r="C4139" s="161">
        <v>1.87</v>
      </c>
      <c r="E4139" s="161">
        <v>1.77</v>
      </c>
      <c r="F4139" s="161"/>
      <c r="G4139" s="161">
        <v>1.6102283666000001</v>
      </c>
      <c r="H4139" s="161"/>
      <c r="I4139" s="161">
        <v>1.81</v>
      </c>
      <c r="J4139" s="162"/>
      <c r="K4139" s="161"/>
      <c r="L4139" s="161"/>
      <c r="M4139" s="161">
        <v>1.8</v>
      </c>
      <c r="N4139" s="161"/>
      <c r="O4139" s="161">
        <v>1.83</v>
      </c>
      <c r="P4139" s="161"/>
      <c r="Q4139" s="161">
        <v>1.95</v>
      </c>
      <c r="R4139" s="161"/>
      <c r="S4139" s="161">
        <v>1.52</v>
      </c>
      <c r="T4139" s="18">
        <v>1.0044999999999999</v>
      </c>
      <c r="U4139" s="389">
        <f t="shared" si="96"/>
        <v>1.6102283666000001</v>
      </c>
    </row>
    <row r="4140" spans="1:21" x14ac:dyDescent="0.2">
      <c r="A4140" s="257">
        <v>41018</v>
      </c>
      <c r="B4140" s="292">
        <f t="shared" si="95"/>
        <v>41019</v>
      </c>
      <c r="C4140" s="161">
        <v>1.85</v>
      </c>
      <c r="E4140" s="161">
        <v>1.75</v>
      </c>
      <c r="F4140" s="161"/>
      <c r="G4140" s="161">
        <v>1.61952585244</v>
      </c>
      <c r="H4140" s="161"/>
      <c r="I4140" s="161">
        <v>1.77</v>
      </c>
      <c r="J4140" s="162"/>
      <c r="K4140" s="161"/>
      <c r="L4140" s="161"/>
      <c r="M4140" s="161">
        <v>1.78</v>
      </c>
      <c r="N4140" s="161"/>
      <c r="O4140" s="161">
        <v>1.82</v>
      </c>
      <c r="P4140" s="161"/>
      <c r="Q4140" s="161">
        <v>1.93</v>
      </c>
      <c r="R4140" s="161"/>
      <c r="S4140" s="161">
        <v>1.52</v>
      </c>
      <c r="T4140" s="18">
        <v>1.0103</v>
      </c>
      <c r="U4140" s="389">
        <f t="shared" si="96"/>
        <v>1.61952585244</v>
      </c>
    </row>
    <row r="4141" spans="1:21" x14ac:dyDescent="0.2">
      <c r="A4141" s="257">
        <v>41019</v>
      </c>
      <c r="B4141" s="292">
        <f t="shared" si="95"/>
        <v>41020</v>
      </c>
      <c r="C4141" s="376">
        <v>1.82</v>
      </c>
      <c r="D4141" s="375"/>
      <c r="E4141" s="376">
        <v>1.67</v>
      </c>
      <c r="F4141" s="376"/>
      <c r="G4141" s="376">
        <v>1.520918295325</v>
      </c>
      <c r="H4141" s="376"/>
      <c r="I4141" s="376">
        <v>1.75</v>
      </c>
      <c r="J4141" s="416"/>
      <c r="K4141" s="376"/>
      <c r="L4141" s="376"/>
      <c r="M4141" s="376">
        <v>1.71</v>
      </c>
      <c r="N4141" s="376"/>
      <c r="O4141" s="376">
        <v>1.78</v>
      </c>
      <c r="P4141" s="376"/>
      <c r="Q4141" s="376">
        <v>1.89</v>
      </c>
      <c r="R4141" s="376"/>
      <c r="S4141" s="376">
        <v>1.43</v>
      </c>
      <c r="T4141" s="375">
        <v>1.0085</v>
      </c>
      <c r="U4141" s="379">
        <f t="shared" si="96"/>
        <v>1.520918295325</v>
      </c>
    </row>
    <row r="4142" spans="1:21" x14ac:dyDescent="0.2">
      <c r="A4142" s="257">
        <v>41020</v>
      </c>
      <c r="B4142" s="292">
        <f t="shared" si="95"/>
        <v>41021</v>
      </c>
      <c r="C4142" s="376">
        <v>1.82</v>
      </c>
      <c r="D4142" s="375"/>
      <c r="E4142" s="376">
        <v>1.67</v>
      </c>
      <c r="F4142" s="376"/>
      <c r="G4142" s="376">
        <v>1.520918295325</v>
      </c>
      <c r="H4142" s="376"/>
      <c r="I4142" s="376">
        <v>1.75</v>
      </c>
      <c r="J4142" s="416"/>
      <c r="K4142" s="376"/>
      <c r="L4142" s="376"/>
      <c r="M4142" s="376">
        <v>1.71</v>
      </c>
      <c r="N4142" s="376"/>
      <c r="O4142" s="376">
        <v>1.78</v>
      </c>
      <c r="P4142" s="376"/>
      <c r="Q4142" s="376">
        <v>1.89</v>
      </c>
      <c r="R4142" s="376"/>
      <c r="S4142" s="376">
        <v>1.43</v>
      </c>
      <c r="T4142" s="375">
        <v>1.0085</v>
      </c>
      <c r="U4142" s="379">
        <f t="shared" si="96"/>
        <v>1.520918295325</v>
      </c>
    </row>
    <row r="4143" spans="1:21" x14ac:dyDescent="0.2">
      <c r="A4143" s="257">
        <v>41021</v>
      </c>
      <c r="B4143" s="292">
        <f t="shared" si="95"/>
        <v>41022</v>
      </c>
      <c r="C4143" s="376">
        <v>1.82</v>
      </c>
      <c r="D4143" s="375"/>
      <c r="E4143" s="376">
        <v>1.67</v>
      </c>
      <c r="F4143" s="376"/>
      <c r="G4143" s="376">
        <v>1.520918295325</v>
      </c>
      <c r="H4143" s="376"/>
      <c r="I4143" s="376">
        <v>1.75</v>
      </c>
      <c r="J4143" s="416"/>
      <c r="K4143" s="376"/>
      <c r="L4143" s="376"/>
      <c r="M4143" s="376">
        <v>1.71</v>
      </c>
      <c r="N4143" s="376"/>
      <c r="O4143" s="376">
        <v>1.78</v>
      </c>
      <c r="P4143" s="376"/>
      <c r="Q4143" s="376">
        <v>1.89</v>
      </c>
      <c r="R4143" s="376"/>
      <c r="S4143" s="376">
        <v>1.43</v>
      </c>
      <c r="T4143" s="375">
        <v>1.0085</v>
      </c>
      <c r="U4143" s="379">
        <f t="shared" si="96"/>
        <v>1.520918295325</v>
      </c>
    </row>
    <row r="4144" spans="1:21" x14ac:dyDescent="0.2">
      <c r="A4144" s="257">
        <v>41022</v>
      </c>
      <c r="B4144" s="292">
        <f t="shared" si="95"/>
        <v>41023</v>
      </c>
      <c r="C4144" s="161">
        <v>1.89</v>
      </c>
      <c r="E4144" s="161">
        <v>1.78</v>
      </c>
      <c r="F4144" s="161"/>
      <c r="G4144" s="161">
        <v>1.5948942645000002</v>
      </c>
      <c r="H4144" s="161"/>
      <c r="I4144" s="161">
        <v>1.83</v>
      </c>
      <c r="J4144" s="162"/>
      <c r="K4144" s="161"/>
      <c r="L4144" s="161"/>
      <c r="M4144" s="161">
        <v>1.85</v>
      </c>
      <c r="N4144" s="161"/>
      <c r="O4144" s="161">
        <v>1.84</v>
      </c>
      <c r="P4144" s="161"/>
      <c r="Q4144" s="161">
        <v>1.97</v>
      </c>
      <c r="R4144" s="161"/>
      <c r="S4144" s="161">
        <v>1.5</v>
      </c>
      <c r="T4144" s="18">
        <v>1.0082</v>
      </c>
      <c r="U4144" s="389">
        <f t="shared" si="96"/>
        <v>1.5948942645000002</v>
      </c>
    </row>
    <row r="4145" spans="1:21" x14ac:dyDescent="0.2">
      <c r="A4145" s="257">
        <v>41023</v>
      </c>
      <c r="B4145" s="292">
        <f t="shared" si="95"/>
        <v>41024</v>
      </c>
      <c r="C4145" s="161">
        <v>1.97</v>
      </c>
      <c r="E4145" s="161">
        <v>1.84</v>
      </c>
      <c r="F4145" s="161"/>
      <c r="G4145" s="161">
        <v>1.6335269211800001</v>
      </c>
      <c r="H4145" s="161"/>
      <c r="I4145" s="161">
        <v>1.91</v>
      </c>
      <c r="J4145" s="162"/>
      <c r="K4145" s="161"/>
      <c r="L4145" s="161"/>
      <c r="M4145" s="161">
        <v>1.91</v>
      </c>
      <c r="N4145" s="161"/>
      <c r="O4145" s="161">
        <v>1.93</v>
      </c>
      <c r="P4145" s="161"/>
      <c r="Q4145" s="161">
        <v>2.08</v>
      </c>
      <c r="R4145" s="161"/>
      <c r="S4145" s="161">
        <v>1.54</v>
      </c>
      <c r="T4145" s="18">
        <v>1.0058</v>
      </c>
      <c r="U4145" s="389">
        <f t="shared" si="96"/>
        <v>1.6335269211800001</v>
      </c>
    </row>
    <row r="4146" spans="1:21" x14ac:dyDescent="0.2">
      <c r="A4146" s="257">
        <v>41024</v>
      </c>
      <c r="B4146" s="292">
        <f t="shared" si="95"/>
        <v>41025</v>
      </c>
      <c r="C4146" s="161">
        <v>1.99</v>
      </c>
      <c r="E4146" s="161">
        <v>1.85</v>
      </c>
      <c r="F4146" s="161"/>
      <c r="G4146" s="161">
        <v>1.61936555096</v>
      </c>
      <c r="H4146" s="161"/>
      <c r="I4146" s="161">
        <v>1.94</v>
      </c>
      <c r="J4146" s="162"/>
      <c r="K4146" s="161"/>
      <c r="L4146" s="161"/>
      <c r="M4146" s="161">
        <v>1.87</v>
      </c>
      <c r="N4146" s="161"/>
      <c r="O4146" s="161">
        <v>1.95</v>
      </c>
      <c r="P4146" s="161"/>
      <c r="Q4146" s="161">
        <v>2.08</v>
      </c>
      <c r="R4146" s="161"/>
      <c r="S4146" s="161">
        <v>1.52</v>
      </c>
      <c r="T4146" s="18">
        <v>1.0102</v>
      </c>
      <c r="U4146" s="389">
        <f t="shared" si="96"/>
        <v>1.61936555096</v>
      </c>
    </row>
    <row r="4147" spans="1:21" x14ac:dyDescent="0.2">
      <c r="A4147" s="257">
        <v>41025</v>
      </c>
      <c r="B4147" s="292">
        <f t="shared" si="95"/>
        <v>41026</v>
      </c>
      <c r="C4147" s="161">
        <v>2.1</v>
      </c>
      <c r="E4147" s="161">
        <v>1.92</v>
      </c>
      <c r="F4147" s="161"/>
      <c r="G4147" s="161">
        <v>1.75430143098</v>
      </c>
      <c r="H4147" s="161"/>
      <c r="I4147" s="161">
        <v>2.04</v>
      </c>
      <c r="J4147" s="162"/>
      <c r="K4147" s="161"/>
      <c r="L4147" s="161"/>
      <c r="M4147" s="161">
        <v>1.96</v>
      </c>
      <c r="N4147" s="161"/>
      <c r="O4147" s="161">
        <v>2.0299999999999998</v>
      </c>
      <c r="P4147" s="161"/>
      <c r="Q4147" s="161">
        <v>2.17</v>
      </c>
      <c r="R4147" s="161"/>
      <c r="S4147" s="161">
        <v>1.64</v>
      </c>
      <c r="T4147" s="18">
        <v>1.0143</v>
      </c>
      <c r="U4147" s="389">
        <f t="shared" si="96"/>
        <v>1.75430143098</v>
      </c>
    </row>
    <row r="4148" spans="1:21" x14ac:dyDescent="0.2">
      <c r="A4148" s="257">
        <v>41026</v>
      </c>
      <c r="B4148" s="292">
        <f t="shared" si="95"/>
        <v>41027</v>
      </c>
      <c r="C4148" s="376">
        <v>2.0499999999999998</v>
      </c>
      <c r="D4148" s="375"/>
      <c r="E4148" s="376">
        <v>1.85</v>
      </c>
      <c r="F4148" s="376"/>
      <c r="G4148" s="376">
        <v>1.7167444816000004</v>
      </c>
      <c r="H4148" s="376"/>
      <c r="I4148" s="376">
        <v>1.99</v>
      </c>
      <c r="J4148" s="416"/>
      <c r="K4148" s="376"/>
      <c r="L4148" s="376"/>
      <c r="M4148" s="376">
        <v>1.88</v>
      </c>
      <c r="N4148" s="376"/>
      <c r="O4148" s="376">
        <v>1.96</v>
      </c>
      <c r="P4148" s="376"/>
      <c r="Q4148" s="376">
        <v>2.13</v>
      </c>
      <c r="R4148" s="376"/>
      <c r="S4148" s="376">
        <v>1.6</v>
      </c>
      <c r="T4148" s="375">
        <v>1.0174000000000001</v>
      </c>
      <c r="U4148" s="379">
        <f t="shared" si="96"/>
        <v>1.7167444816000004</v>
      </c>
    </row>
    <row r="4149" spans="1:21" x14ac:dyDescent="0.2">
      <c r="A4149" s="257">
        <v>41027</v>
      </c>
      <c r="B4149" s="292">
        <f t="shared" si="95"/>
        <v>41028</v>
      </c>
      <c r="C4149" s="376">
        <v>2.0499999999999998</v>
      </c>
      <c r="D4149" s="375"/>
      <c r="E4149" s="376">
        <v>1.85</v>
      </c>
      <c r="F4149" s="376"/>
      <c r="G4149" s="376">
        <v>1.7167444816000004</v>
      </c>
      <c r="H4149" s="376"/>
      <c r="I4149" s="376">
        <v>1.99</v>
      </c>
      <c r="J4149" s="416"/>
      <c r="K4149" s="376"/>
      <c r="L4149" s="376"/>
      <c r="M4149" s="376">
        <v>1.88</v>
      </c>
      <c r="N4149" s="376"/>
      <c r="O4149" s="376">
        <v>1.96</v>
      </c>
      <c r="P4149" s="376"/>
      <c r="Q4149" s="376">
        <v>2.13</v>
      </c>
      <c r="R4149" s="376"/>
      <c r="S4149" s="376">
        <v>1.6</v>
      </c>
      <c r="T4149" s="375">
        <v>1.0174000000000001</v>
      </c>
      <c r="U4149" s="379">
        <f t="shared" si="96"/>
        <v>1.7167444816000004</v>
      </c>
    </row>
    <row r="4150" spans="1:21" x14ac:dyDescent="0.2">
      <c r="A4150" s="257">
        <v>41028</v>
      </c>
      <c r="B4150" s="292">
        <f t="shared" si="95"/>
        <v>41029</v>
      </c>
      <c r="C4150" s="376">
        <v>2.0499999999999998</v>
      </c>
      <c r="D4150" s="375"/>
      <c r="E4150" s="376">
        <v>1.85</v>
      </c>
      <c r="F4150" s="376"/>
      <c r="G4150" s="376">
        <v>1.7167444816000004</v>
      </c>
      <c r="H4150" s="376"/>
      <c r="I4150" s="376">
        <v>1.99</v>
      </c>
      <c r="J4150" s="416"/>
      <c r="K4150" s="376"/>
      <c r="L4150" s="376"/>
      <c r="M4150" s="376">
        <v>1.88</v>
      </c>
      <c r="N4150" s="376"/>
      <c r="O4150" s="376">
        <v>1.96</v>
      </c>
      <c r="P4150" s="376"/>
      <c r="Q4150" s="376">
        <v>2.13</v>
      </c>
      <c r="R4150" s="376"/>
      <c r="S4150" s="376">
        <v>1.6</v>
      </c>
      <c r="T4150" s="375">
        <v>1.0174000000000001</v>
      </c>
      <c r="U4150" s="379">
        <f t="shared" si="96"/>
        <v>1.7167444816000004</v>
      </c>
    </row>
    <row r="4151" spans="1:21" s="263" customFormat="1" x14ac:dyDescent="0.2">
      <c r="A4151" s="319">
        <v>41029</v>
      </c>
      <c r="B4151" s="374">
        <f t="shared" si="95"/>
        <v>41030</v>
      </c>
      <c r="C4151" s="372">
        <v>2.09</v>
      </c>
      <c r="E4151" s="372">
        <v>1.9</v>
      </c>
      <c r="F4151" s="332"/>
      <c r="G4151" s="372">
        <v>1.7433292165200003</v>
      </c>
      <c r="H4151" s="332"/>
      <c r="I4151" s="372">
        <v>2.06</v>
      </c>
      <c r="J4151" s="365"/>
      <c r="K4151" s="372"/>
      <c r="L4151" s="332"/>
      <c r="M4151" s="372">
        <v>1.93</v>
      </c>
      <c r="N4151" s="332"/>
      <c r="O4151" s="372">
        <v>2.02</v>
      </c>
      <c r="P4151" s="332"/>
      <c r="Q4151" s="372">
        <v>2.16</v>
      </c>
      <c r="R4151" s="332"/>
      <c r="S4151" s="332">
        <v>1.62</v>
      </c>
      <c r="T4151" s="263">
        <v>1.0204</v>
      </c>
      <c r="U4151" s="371">
        <f t="shared" si="96"/>
        <v>1.7433292165200003</v>
      </c>
    </row>
    <row r="4152" spans="1:21" x14ac:dyDescent="0.2">
      <c r="A4152" s="257">
        <v>41030</v>
      </c>
      <c r="B4152" s="292">
        <f t="shared" si="95"/>
        <v>41031</v>
      </c>
      <c r="C4152" s="161">
        <v>2.29</v>
      </c>
      <c r="E4152" s="161">
        <v>2.0499999999999998</v>
      </c>
      <c r="F4152" s="161"/>
      <c r="G4152" s="161">
        <v>1.8662256117</v>
      </c>
      <c r="H4152" s="161"/>
      <c r="I4152" s="161">
        <v>2.25</v>
      </c>
      <c r="J4152" s="162"/>
      <c r="K4152" s="161"/>
      <c r="L4152" s="161"/>
      <c r="M4152" s="161">
        <v>2.12</v>
      </c>
      <c r="N4152" s="161"/>
      <c r="O4152" s="161">
        <v>2.2000000000000002</v>
      </c>
      <c r="P4152" s="161"/>
      <c r="Q4152" s="161">
        <v>2.33</v>
      </c>
      <c r="R4152" s="161"/>
      <c r="S4152" s="161">
        <v>1.74</v>
      </c>
      <c r="T4152" s="18">
        <v>1.0169999999999999</v>
      </c>
      <c r="U4152" s="22">
        <f t="shared" si="96"/>
        <v>1.8662256117</v>
      </c>
    </row>
    <row r="4153" spans="1:21" x14ac:dyDescent="0.2">
      <c r="A4153" s="257">
        <v>41031</v>
      </c>
      <c r="B4153" s="292">
        <f t="shared" si="95"/>
        <v>41032</v>
      </c>
      <c r="C4153" s="161"/>
      <c r="E4153" s="161"/>
      <c r="F4153" s="161"/>
      <c r="G4153" s="161"/>
      <c r="H4153" s="161"/>
      <c r="I4153" s="161"/>
      <c r="J4153" s="162"/>
      <c r="K4153" s="161"/>
      <c r="L4153" s="161"/>
      <c r="M4153" s="161"/>
      <c r="N4153" s="161"/>
      <c r="O4153" s="161"/>
      <c r="P4153" s="161"/>
      <c r="Q4153" s="161"/>
      <c r="R4153" s="161"/>
      <c r="S4153" s="161"/>
    </row>
    <row r="4154" spans="1:21" x14ac:dyDescent="0.2">
      <c r="A4154" s="257">
        <v>41032</v>
      </c>
      <c r="B4154" s="292">
        <f t="shared" si="95"/>
        <v>41033</v>
      </c>
      <c r="C4154" s="161"/>
      <c r="E4154" s="161"/>
      <c r="F4154" s="161"/>
      <c r="G4154" s="161"/>
      <c r="H4154" s="161"/>
      <c r="I4154" s="161"/>
      <c r="J4154" s="162"/>
      <c r="K4154" s="161"/>
      <c r="L4154" s="161"/>
      <c r="M4154" s="161"/>
      <c r="N4154" s="161"/>
      <c r="O4154" s="161"/>
      <c r="P4154" s="161"/>
      <c r="Q4154" s="161"/>
      <c r="R4154" s="161"/>
      <c r="S4154" s="161"/>
    </row>
    <row r="4155" spans="1:21" x14ac:dyDescent="0.2">
      <c r="A4155" s="257">
        <v>41033</v>
      </c>
      <c r="B4155" s="292">
        <f t="shared" si="95"/>
        <v>41034</v>
      </c>
      <c r="C4155" s="161"/>
      <c r="E4155" s="161"/>
      <c r="F4155" s="161"/>
      <c r="G4155" s="161"/>
      <c r="H4155" s="161"/>
      <c r="I4155" s="161"/>
      <c r="J4155" s="162"/>
      <c r="K4155" s="161"/>
      <c r="L4155" s="161"/>
      <c r="M4155" s="161"/>
      <c r="N4155" s="161"/>
      <c r="O4155" s="161"/>
      <c r="P4155" s="161"/>
      <c r="Q4155" s="161"/>
      <c r="R4155" s="161"/>
      <c r="S4155" s="161"/>
    </row>
    <row r="4156" spans="1:21" x14ac:dyDescent="0.2">
      <c r="A4156" s="257">
        <v>41034</v>
      </c>
      <c r="B4156" s="292">
        <f t="shared" si="95"/>
        <v>41035</v>
      </c>
      <c r="C4156" s="161"/>
      <c r="E4156" s="161"/>
      <c r="F4156" s="161"/>
      <c r="G4156" s="161"/>
      <c r="H4156" s="161"/>
      <c r="I4156" s="161"/>
      <c r="J4156" s="162"/>
      <c r="K4156" s="161"/>
      <c r="L4156" s="161"/>
      <c r="M4156" s="161"/>
      <c r="N4156" s="161"/>
      <c r="O4156" s="161"/>
      <c r="P4156" s="161"/>
      <c r="Q4156" s="161"/>
      <c r="R4156" s="161"/>
      <c r="S4156" s="161"/>
    </row>
    <row r="4157" spans="1:21" x14ac:dyDescent="0.2">
      <c r="A4157" s="257">
        <v>41035</v>
      </c>
      <c r="B4157" s="292">
        <f t="shared" si="95"/>
        <v>41036</v>
      </c>
      <c r="C4157" s="161"/>
      <c r="E4157" s="161"/>
      <c r="F4157" s="161"/>
      <c r="G4157" s="161"/>
      <c r="H4157" s="161"/>
      <c r="I4157" s="161"/>
      <c r="J4157" s="162"/>
      <c r="K4157" s="161"/>
      <c r="L4157" s="161"/>
      <c r="M4157" s="161"/>
      <c r="N4157" s="161"/>
      <c r="O4157" s="161"/>
      <c r="P4157" s="161"/>
      <c r="Q4157" s="161"/>
      <c r="R4157" s="161"/>
      <c r="S4157" s="161"/>
    </row>
    <row r="4158" spans="1:21" x14ac:dyDescent="0.2">
      <c r="A4158" s="257">
        <v>41036</v>
      </c>
      <c r="B4158" s="292">
        <f t="shared" si="95"/>
        <v>41037</v>
      </c>
      <c r="C4158" s="161"/>
      <c r="E4158" s="161"/>
      <c r="F4158" s="161"/>
      <c r="G4158" s="161"/>
      <c r="H4158" s="161"/>
      <c r="I4158" s="161"/>
      <c r="J4158" s="162"/>
      <c r="K4158" s="161"/>
      <c r="L4158" s="161"/>
      <c r="M4158" s="161"/>
      <c r="N4158" s="161"/>
      <c r="O4158" s="161"/>
      <c r="P4158" s="161"/>
      <c r="Q4158" s="161"/>
      <c r="R4158" s="161"/>
      <c r="S4158" s="161"/>
    </row>
    <row r="4159" spans="1:21" x14ac:dyDescent="0.2">
      <c r="A4159" s="257">
        <v>41037</v>
      </c>
      <c r="B4159" s="292">
        <f t="shared" si="95"/>
        <v>41038</v>
      </c>
      <c r="C4159" s="161"/>
      <c r="E4159" s="161"/>
      <c r="F4159" s="161"/>
      <c r="G4159" s="161"/>
      <c r="H4159" s="161"/>
      <c r="I4159" s="161"/>
      <c r="J4159" s="162"/>
      <c r="K4159" s="161"/>
      <c r="L4159" s="161"/>
      <c r="M4159" s="161"/>
      <c r="N4159" s="161"/>
      <c r="O4159" s="161"/>
      <c r="P4159" s="161"/>
      <c r="Q4159" s="161"/>
      <c r="R4159" s="161"/>
      <c r="S4159" s="161"/>
    </row>
    <row r="4160" spans="1:21" x14ac:dyDescent="0.2">
      <c r="A4160" s="257">
        <v>41038</v>
      </c>
      <c r="B4160" s="292">
        <f t="shared" si="95"/>
        <v>41039</v>
      </c>
      <c r="C4160" s="161"/>
      <c r="E4160" s="161"/>
      <c r="F4160" s="161"/>
      <c r="G4160" s="161"/>
      <c r="H4160" s="161"/>
      <c r="I4160" s="161"/>
      <c r="J4160" s="162"/>
      <c r="K4160" s="161"/>
      <c r="L4160" s="161"/>
      <c r="M4160" s="161"/>
      <c r="N4160" s="161"/>
      <c r="O4160" s="161"/>
      <c r="P4160" s="161"/>
      <c r="Q4160" s="161"/>
      <c r="R4160" s="161"/>
      <c r="S4160" s="161"/>
    </row>
    <row r="4161" spans="1:21" x14ac:dyDescent="0.2">
      <c r="A4161" s="257">
        <v>41039</v>
      </c>
      <c r="B4161" s="292">
        <f t="shared" si="95"/>
        <v>41040</v>
      </c>
      <c r="C4161" s="161"/>
      <c r="E4161" s="161"/>
      <c r="F4161" s="161"/>
      <c r="G4161" s="161"/>
      <c r="H4161" s="161"/>
      <c r="I4161" s="161"/>
      <c r="J4161" s="162"/>
      <c r="K4161" s="161"/>
      <c r="L4161" s="161"/>
      <c r="M4161" s="161"/>
      <c r="N4161" s="161"/>
      <c r="O4161" s="161"/>
      <c r="P4161" s="161"/>
      <c r="Q4161" s="161"/>
      <c r="R4161" s="161"/>
      <c r="S4161" s="161"/>
    </row>
    <row r="4162" spans="1:21" x14ac:dyDescent="0.2">
      <c r="A4162" s="257">
        <v>41040</v>
      </c>
      <c r="B4162" s="292">
        <f t="shared" si="95"/>
        <v>41041</v>
      </c>
      <c r="C4162" s="161"/>
      <c r="E4162" s="161"/>
      <c r="F4162" s="161"/>
      <c r="G4162" s="161"/>
      <c r="H4162" s="161"/>
      <c r="I4162" s="161"/>
      <c r="J4162" s="162"/>
      <c r="K4162" s="161"/>
      <c r="L4162" s="161"/>
      <c r="M4162" s="161"/>
      <c r="N4162" s="161"/>
      <c r="O4162" s="161"/>
      <c r="P4162" s="161"/>
      <c r="Q4162" s="161"/>
      <c r="R4162" s="161"/>
      <c r="S4162" s="161"/>
    </row>
    <row r="4163" spans="1:21" x14ac:dyDescent="0.2">
      <c r="A4163" s="257">
        <v>41041</v>
      </c>
      <c r="B4163" s="292">
        <f t="shared" si="95"/>
        <v>41042</v>
      </c>
      <c r="C4163" s="161"/>
      <c r="E4163" s="161"/>
      <c r="F4163" s="161"/>
      <c r="G4163" s="161"/>
      <c r="H4163" s="161"/>
      <c r="I4163" s="161"/>
      <c r="J4163" s="162"/>
      <c r="K4163" s="161"/>
      <c r="L4163" s="161"/>
      <c r="M4163" s="161"/>
      <c r="N4163" s="161"/>
      <c r="O4163" s="161"/>
      <c r="P4163" s="161"/>
      <c r="Q4163" s="161"/>
      <c r="R4163" s="161"/>
      <c r="S4163" s="161"/>
    </row>
    <row r="4164" spans="1:21" x14ac:dyDescent="0.2">
      <c r="A4164" s="257">
        <v>41042</v>
      </c>
      <c r="B4164" s="292">
        <f t="shared" si="95"/>
        <v>41043</v>
      </c>
      <c r="C4164" s="161"/>
      <c r="E4164" s="161"/>
      <c r="F4164" s="161"/>
      <c r="G4164" s="161"/>
      <c r="H4164" s="161"/>
      <c r="I4164" s="161"/>
      <c r="J4164" s="162"/>
      <c r="K4164" s="161"/>
      <c r="L4164" s="161"/>
      <c r="M4164" s="161"/>
      <c r="N4164" s="161"/>
      <c r="O4164" s="161"/>
      <c r="P4164" s="161"/>
      <c r="Q4164" s="161"/>
      <c r="R4164" s="161"/>
      <c r="S4164" s="161"/>
    </row>
    <row r="4165" spans="1:21" x14ac:dyDescent="0.2">
      <c r="A4165" s="257">
        <v>41043</v>
      </c>
      <c r="B4165" s="292">
        <f t="shared" si="95"/>
        <v>41044</v>
      </c>
      <c r="C4165" s="161"/>
      <c r="E4165" s="161"/>
      <c r="F4165" s="161"/>
      <c r="G4165" s="161"/>
      <c r="H4165" s="161"/>
      <c r="I4165" s="161"/>
      <c r="J4165" s="162"/>
      <c r="K4165" s="161"/>
      <c r="L4165" s="161"/>
      <c r="M4165" s="161"/>
      <c r="N4165" s="161"/>
      <c r="O4165" s="161"/>
      <c r="P4165" s="161"/>
      <c r="Q4165" s="161"/>
      <c r="R4165" s="161"/>
      <c r="S4165" s="161"/>
    </row>
    <row r="4166" spans="1:21" x14ac:dyDescent="0.2">
      <c r="A4166" s="257">
        <v>41044</v>
      </c>
      <c r="B4166" s="292">
        <f t="shared" si="95"/>
        <v>41045</v>
      </c>
      <c r="C4166" s="161"/>
      <c r="E4166" s="161"/>
      <c r="F4166" s="161"/>
      <c r="G4166" s="161"/>
      <c r="H4166" s="161"/>
      <c r="I4166" s="161"/>
      <c r="J4166" s="162"/>
      <c r="K4166" s="161"/>
      <c r="L4166" s="161"/>
      <c r="M4166" s="161"/>
      <c r="N4166" s="161"/>
      <c r="O4166" s="161"/>
      <c r="P4166" s="161"/>
      <c r="Q4166" s="161"/>
      <c r="R4166" s="161"/>
      <c r="S4166" s="161"/>
    </row>
    <row r="4167" spans="1:21" x14ac:dyDescent="0.2">
      <c r="A4167" s="257">
        <v>41045</v>
      </c>
      <c r="B4167" s="292">
        <f t="shared" si="95"/>
        <v>41046</v>
      </c>
      <c r="C4167" s="161"/>
      <c r="E4167" s="161"/>
      <c r="F4167" s="161"/>
      <c r="G4167" s="161"/>
      <c r="H4167" s="161"/>
      <c r="I4167" s="161"/>
      <c r="J4167" s="162"/>
      <c r="K4167" s="161"/>
      <c r="L4167" s="161"/>
      <c r="M4167" s="161"/>
      <c r="N4167" s="161"/>
      <c r="O4167" s="161"/>
      <c r="P4167" s="161"/>
      <c r="Q4167" s="161"/>
      <c r="R4167" s="161"/>
      <c r="S4167" s="161"/>
    </row>
    <row r="4168" spans="1:21" x14ac:dyDescent="0.2">
      <c r="A4168" s="257">
        <v>41046</v>
      </c>
      <c r="B4168" s="292">
        <f t="shared" si="95"/>
        <v>41047</v>
      </c>
      <c r="C4168" s="161"/>
      <c r="E4168" s="161"/>
      <c r="F4168" s="161"/>
      <c r="G4168" s="161"/>
      <c r="H4168" s="161"/>
      <c r="I4168" s="161"/>
      <c r="J4168" s="162"/>
      <c r="K4168" s="161"/>
      <c r="L4168" s="161"/>
      <c r="M4168" s="161"/>
      <c r="N4168" s="161"/>
      <c r="O4168" s="161"/>
      <c r="P4168" s="161"/>
      <c r="Q4168" s="161"/>
      <c r="R4168" s="161"/>
      <c r="S4168" s="161"/>
    </row>
    <row r="4169" spans="1:21" x14ac:dyDescent="0.2">
      <c r="A4169" s="257">
        <v>41047</v>
      </c>
      <c r="B4169" s="292">
        <f t="shared" si="95"/>
        <v>41048</v>
      </c>
      <c r="C4169" s="161"/>
      <c r="E4169" s="161"/>
      <c r="F4169" s="161"/>
      <c r="G4169" s="161"/>
      <c r="H4169" s="161"/>
      <c r="I4169" s="161"/>
      <c r="J4169" s="162"/>
      <c r="K4169" s="161"/>
      <c r="L4169" s="161"/>
      <c r="M4169" s="161"/>
      <c r="N4169" s="161"/>
      <c r="O4169" s="161"/>
      <c r="P4169" s="161"/>
      <c r="Q4169" s="161"/>
      <c r="R4169" s="161"/>
      <c r="S4169" s="161"/>
    </row>
    <row r="4170" spans="1:21" x14ac:dyDescent="0.2">
      <c r="A4170" s="257">
        <v>41048</v>
      </c>
      <c r="B4170" s="292">
        <f t="shared" si="95"/>
        <v>41049</v>
      </c>
      <c r="C4170" s="161"/>
      <c r="E4170" s="161"/>
      <c r="F4170" s="161"/>
      <c r="G4170" s="161"/>
      <c r="H4170" s="161"/>
      <c r="I4170" s="161"/>
      <c r="J4170" s="162"/>
      <c r="K4170" s="161"/>
      <c r="L4170" s="161"/>
      <c r="M4170" s="161"/>
      <c r="N4170" s="161"/>
      <c r="O4170" s="161"/>
      <c r="P4170" s="161"/>
      <c r="Q4170" s="161"/>
      <c r="R4170" s="161"/>
      <c r="S4170" s="161"/>
    </row>
    <row r="4171" spans="1:21" x14ac:dyDescent="0.2">
      <c r="A4171" s="257">
        <v>41049</v>
      </c>
      <c r="B4171" s="292">
        <f t="shared" si="95"/>
        <v>41050</v>
      </c>
      <c r="C4171" s="161">
        <v>2.56</v>
      </c>
      <c r="E4171" s="161">
        <v>2.33</v>
      </c>
      <c r="F4171" s="161"/>
      <c r="G4171" s="161">
        <v>2.2191261560750002</v>
      </c>
      <c r="H4171" s="161"/>
      <c r="I4171" s="161">
        <v>2.52</v>
      </c>
      <c r="J4171" s="162"/>
      <c r="K4171" s="161"/>
      <c r="L4171" s="161"/>
      <c r="M4171" s="161">
        <v>2.35</v>
      </c>
      <c r="N4171" s="161"/>
      <c r="O4171" s="161">
        <v>2.42</v>
      </c>
      <c r="P4171" s="161"/>
      <c r="Q4171" s="161">
        <v>2.5299999999999998</v>
      </c>
      <c r="R4171" s="161"/>
      <c r="S4171" s="161">
        <v>2.15</v>
      </c>
      <c r="T4171" s="18">
        <v>0.97870000000000001</v>
      </c>
      <c r="U4171" s="22">
        <f t="shared" ref="U4171:U4185" si="97">S4171*T4171*1.054615</f>
        <v>2.2191261560750002</v>
      </c>
    </row>
    <row r="4172" spans="1:21" x14ac:dyDescent="0.2">
      <c r="A4172" s="257">
        <v>41050</v>
      </c>
      <c r="B4172" s="292">
        <f t="shared" si="95"/>
        <v>41051</v>
      </c>
      <c r="C4172" s="161">
        <v>2.6</v>
      </c>
      <c r="E4172" s="161">
        <v>2.37</v>
      </c>
      <c r="F4172" s="161"/>
      <c r="G4172" s="161">
        <v>2.1984831220649999</v>
      </c>
      <c r="H4172" s="161"/>
      <c r="I4172" s="161">
        <v>2.54</v>
      </c>
      <c r="J4172" s="162"/>
      <c r="K4172" s="161"/>
      <c r="L4172" s="161"/>
      <c r="M4172" s="161">
        <v>2.4500000000000002</v>
      </c>
      <c r="N4172" s="161"/>
      <c r="O4172" s="161">
        <v>2.5099999999999998</v>
      </c>
      <c r="P4172" s="161"/>
      <c r="Q4172" s="161">
        <v>2.6</v>
      </c>
      <c r="R4172" s="161"/>
      <c r="S4172" s="161">
        <v>2.13</v>
      </c>
      <c r="T4172" s="18">
        <v>0.97870000000000001</v>
      </c>
      <c r="U4172" s="22">
        <f t="shared" si="97"/>
        <v>2.1984831220649999</v>
      </c>
    </row>
    <row r="4173" spans="1:21" x14ac:dyDescent="0.2">
      <c r="A4173" s="257">
        <v>41051</v>
      </c>
      <c r="B4173" s="292">
        <f t="shared" si="95"/>
        <v>41052</v>
      </c>
      <c r="C4173" s="161">
        <v>2.5499999999999998</v>
      </c>
      <c r="E4173" s="161">
        <v>2.37</v>
      </c>
      <c r="F4173" s="161"/>
      <c r="G4173" s="161">
        <v>1.1992533380199999</v>
      </c>
      <c r="H4173" s="161"/>
      <c r="I4173" s="161">
        <v>2.5299999999999998</v>
      </c>
      <c r="J4173" s="162"/>
      <c r="K4173" s="161"/>
      <c r="L4173" s="161"/>
      <c r="M4173" s="161">
        <v>2.41</v>
      </c>
      <c r="N4173" s="161"/>
      <c r="O4173" s="161">
        <v>2.4700000000000002</v>
      </c>
      <c r="P4173" s="161"/>
      <c r="Q4173" s="161">
        <v>2.56</v>
      </c>
      <c r="R4173" s="161"/>
      <c r="S4173" s="161">
        <v>1.1599999999999999</v>
      </c>
      <c r="T4173" s="18">
        <v>0.98029999999999995</v>
      </c>
      <c r="U4173" s="22">
        <f t="shared" si="97"/>
        <v>1.1992533380199999</v>
      </c>
    </row>
    <row r="4174" spans="1:21" x14ac:dyDescent="0.2">
      <c r="A4174" s="257">
        <v>41052</v>
      </c>
      <c r="B4174" s="292">
        <f t="shared" si="95"/>
        <v>41053</v>
      </c>
      <c r="C4174" s="161">
        <v>2.6</v>
      </c>
      <c r="E4174" s="161">
        <v>2.41</v>
      </c>
      <c r="F4174" s="161"/>
      <c r="G4174" s="161">
        <v>2.2486943968300004</v>
      </c>
      <c r="H4174" s="161"/>
      <c r="I4174" s="161">
        <v>2.5499999999999998</v>
      </c>
      <c r="J4174" s="162"/>
      <c r="K4174" s="161"/>
      <c r="L4174" s="161"/>
      <c r="M4174" s="161">
        <v>2.4300000000000002</v>
      </c>
      <c r="N4174" s="161"/>
      <c r="O4174" s="161">
        <v>2.5</v>
      </c>
      <c r="P4174" s="161"/>
      <c r="Q4174" s="161">
        <v>2.61</v>
      </c>
      <c r="R4174" s="161"/>
      <c r="S4174" s="161">
        <v>2.17</v>
      </c>
      <c r="T4174" s="18">
        <v>0.98260000000000003</v>
      </c>
      <c r="U4174" s="22">
        <f t="shared" si="97"/>
        <v>2.2486943968300004</v>
      </c>
    </row>
    <row r="4175" spans="1:21" x14ac:dyDescent="0.2">
      <c r="A4175" s="257">
        <v>41053</v>
      </c>
      <c r="B4175" s="292">
        <f t="shared" si="95"/>
        <v>41054</v>
      </c>
      <c r="C4175" s="161">
        <v>2.67</v>
      </c>
      <c r="E4175" s="161">
        <v>2.4500000000000002</v>
      </c>
      <c r="F4175" s="161"/>
      <c r="G4175" s="161">
        <v>2.3084763027200004</v>
      </c>
      <c r="H4175" s="161"/>
      <c r="I4175" s="161">
        <v>2.6</v>
      </c>
      <c r="J4175" s="162"/>
      <c r="K4175" s="161"/>
      <c r="L4175" s="161"/>
      <c r="M4175" s="161">
        <v>2.4700000000000002</v>
      </c>
      <c r="N4175" s="161"/>
      <c r="O4175" s="161">
        <v>2.57</v>
      </c>
      <c r="P4175" s="161"/>
      <c r="Q4175" s="161">
        <v>2.68</v>
      </c>
      <c r="R4175" s="161"/>
      <c r="S4175" s="161">
        <v>2.2400000000000002</v>
      </c>
      <c r="T4175" s="18">
        <v>0.97719999999999996</v>
      </c>
      <c r="U4175" s="22">
        <f t="shared" si="97"/>
        <v>2.3084763027200004</v>
      </c>
    </row>
    <row r="4176" spans="1:21" x14ac:dyDescent="0.2">
      <c r="A4176" s="257">
        <v>41054</v>
      </c>
      <c r="B4176" s="292">
        <f t="shared" si="95"/>
        <v>41055</v>
      </c>
      <c r="C4176" s="376">
        <v>2.56</v>
      </c>
      <c r="D4176" s="375"/>
      <c r="E4176" s="376">
        <v>2.31</v>
      </c>
      <c r="F4176" s="376"/>
      <c r="G4176" s="376">
        <v>2.1385398600800003</v>
      </c>
      <c r="H4176" s="161"/>
      <c r="I4176" s="376">
        <v>2.52</v>
      </c>
      <c r="J4176" s="416"/>
      <c r="K4176" s="376"/>
      <c r="L4176" s="161"/>
      <c r="M4176" s="376">
        <v>2.29</v>
      </c>
      <c r="N4176" s="161"/>
      <c r="O4176" s="376">
        <v>2.42</v>
      </c>
      <c r="P4176" s="161"/>
      <c r="Q4176" s="376">
        <v>2.57</v>
      </c>
      <c r="R4176" s="161"/>
      <c r="S4176" s="376">
        <v>2.08</v>
      </c>
      <c r="T4176" s="375">
        <v>0.97489999999999999</v>
      </c>
      <c r="U4176" s="379">
        <f t="shared" si="97"/>
        <v>2.1385398600800003</v>
      </c>
    </row>
    <row r="4177" spans="1:21" x14ac:dyDescent="0.2">
      <c r="A4177" s="257">
        <v>41055</v>
      </c>
      <c r="B4177" s="292">
        <f t="shared" si="95"/>
        <v>41056</v>
      </c>
      <c r="C4177" s="376">
        <v>2.56</v>
      </c>
      <c r="D4177" s="375"/>
      <c r="E4177" s="376">
        <v>2.31</v>
      </c>
      <c r="F4177" s="376"/>
      <c r="G4177" s="376">
        <v>2.1385398600800003</v>
      </c>
      <c r="H4177" s="161"/>
      <c r="I4177" s="376">
        <v>2.52</v>
      </c>
      <c r="J4177" s="416"/>
      <c r="K4177" s="376"/>
      <c r="L4177" s="161"/>
      <c r="M4177" s="376">
        <v>2.29</v>
      </c>
      <c r="N4177" s="161"/>
      <c r="O4177" s="376">
        <v>2.42</v>
      </c>
      <c r="P4177" s="161"/>
      <c r="Q4177" s="376">
        <v>2.57</v>
      </c>
      <c r="R4177" s="161"/>
      <c r="S4177" s="376">
        <v>2.08</v>
      </c>
      <c r="T4177" s="375">
        <v>0.97489999999999999</v>
      </c>
      <c r="U4177" s="379">
        <f t="shared" si="97"/>
        <v>2.1385398600800003</v>
      </c>
    </row>
    <row r="4178" spans="1:21" x14ac:dyDescent="0.2">
      <c r="A4178" s="257">
        <v>41056</v>
      </c>
      <c r="B4178" s="292">
        <f t="shared" si="95"/>
        <v>41057</v>
      </c>
      <c r="C4178" s="376">
        <v>2.56</v>
      </c>
      <c r="D4178" s="375"/>
      <c r="E4178" s="376">
        <v>2.31</v>
      </c>
      <c r="F4178" s="376"/>
      <c r="G4178" s="376">
        <v>2.1385398600800003</v>
      </c>
      <c r="H4178" s="161"/>
      <c r="I4178" s="376">
        <v>2.52</v>
      </c>
      <c r="J4178" s="416"/>
      <c r="K4178" s="376"/>
      <c r="L4178" s="161"/>
      <c r="M4178" s="376">
        <v>2.29</v>
      </c>
      <c r="N4178" s="161"/>
      <c r="O4178" s="376">
        <v>2.42</v>
      </c>
      <c r="P4178" s="161"/>
      <c r="Q4178" s="376">
        <v>2.57</v>
      </c>
      <c r="R4178" s="161"/>
      <c r="S4178" s="376">
        <v>2.08</v>
      </c>
      <c r="T4178" s="375">
        <v>0.97489999999999999</v>
      </c>
      <c r="U4178" s="379">
        <f t="shared" si="97"/>
        <v>2.1385398600800003</v>
      </c>
    </row>
    <row r="4179" spans="1:21" s="151" customFormat="1" x14ac:dyDescent="0.2">
      <c r="A4179" s="413">
        <v>41057</v>
      </c>
      <c r="B4179" s="414">
        <f t="shared" si="95"/>
        <v>41058</v>
      </c>
      <c r="C4179" s="376">
        <v>2.56</v>
      </c>
      <c r="D4179" s="415"/>
      <c r="E4179" s="376">
        <v>2.31</v>
      </c>
      <c r="F4179" s="416"/>
      <c r="G4179" s="416">
        <v>2.1385398600800003</v>
      </c>
      <c r="H4179" s="162"/>
      <c r="I4179" s="376">
        <v>2.52</v>
      </c>
      <c r="J4179" s="416"/>
      <c r="K4179" s="376"/>
      <c r="L4179" s="162"/>
      <c r="M4179" s="376">
        <v>2.29</v>
      </c>
      <c r="N4179" s="162"/>
      <c r="O4179" s="376">
        <v>2.42</v>
      </c>
      <c r="P4179" s="162"/>
      <c r="Q4179" s="376">
        <v>2.57</v>
      </c>
      <c r="R4179" s="162"/>
      <c r="S4179" s="376">
        <v>2.08</v>
      </c>
      <c r="T4179" s="375">
        <v>0.97489999999999999</v>
      </c>
      <c r="U4179" s="379">
        <f t="shared" si="97"/>
        <v>2.1385398600800003</v>
      </c>
    </row>
    <row r="4180" spans="1:21" x14ac:dyDescent="0.2">
      <c r="A4180" s="257">
        <v>41058</v>
      </c>
      <c r="B4180" s="292">
        <f t="shared" si="95"/>
        <v>41059</v>
      </c>
      <c r="C4180" s="161">
        <v>2.5</v>
      </c>
      <c r="E4180" s="161">
        <v>2.2599999999999998</v>
      </c>
      <c r="F4180" s="161"/>
      <c r="G4180" s="161">
        <v>2.1203667344000001</v>
      </c>
      <c r="H4180" s="161"/>
      <c r="I4180" s="161">
        <v>2.48</v>
      </c>
      <c r="J4180" s="162"/>
      <c r="K4180" s="161"/>
      <c r="L4180" s="161"/>
      <c r="M4180" s="161">
        <v>2.2999999999999998</v>
      </c>
      <c r="N4180" s="161"/>
      <c r="O4180" s="161">
        <v>2.41</v>
      </c>
      <c r="P4180" s="161"/>
      <c r="Q4180" s="161">
        <v>2.54</v>
      </c>
      <c r="R4180" s="161"/>
      <c r="S4180" s="161">
        <v>2.06</v>
      </c>
      <c r="T4180" s="18">
        <v>0.97599999999999998</v>
      </c>
      <c r="U4180" s="22">
        <f t="shared" si="97"/>
        <v>2.1203667344000001</v>
      </c>
    </row>
    <row r="4181" spans="1:21" x14ac:dyDescent="0.2">
      <c r="A4181" s="257">
        <v>41059</v>
      </c>
      <c r="B4181" s="292">
        <f t="shared" si="95"/>
        <v>41060</v>
      </c>
      <c r="C4181" s="161">
        <v>2.39</v>
      </c>
      <c r="E4181" s="161">
        <v>2.21</v>
      </c>
      <c r="F4181" s="161"/>
      <c r="G4181" s="161">
        <v>2.0396929053600004</v>
      </c>
      <c r="H4181" s="161"/>
      <c r="I4181" s="161">
        <v>2.36</v>
      </c>
      <c r="J4181" s="162"/>
      <c r="K4181" s="161"/>
      <c r="L4181" s="161"/>
      <c r="M4181" s="161">
        <v>2.2999999999999998</v>
      </c>
      <c r="N4181" s="161"/>
      <c r="O4181" s="161">
        <v>2.34</v>
      </c>
      <c r="P4181" s="161"/>
      <c r="Q4181" s="161">
        <v>2.42</v>
      </c>
      <c r="R4181" s="161"/>
      <c r="S4181" s="161">
        <v>1.98</v>
      </c>
      <c r="T4181" s="18">
        <v>0.9768</v>
      </c>
      <c r="U4181" s="22">
        <f t="shared" si="97"/>
        <v>2.0396929053600004</v>
      </c>
    </row>
    <row r="4182" spans="1:21" s="370" customFormat="1" x14ac:dyDescent="0.2">
      <c r="A4182" s="412">
        <v>41060</v>
      </c>
      <c r="B4182" s="374">
        <f t="shared" si="95"/>
        <v>41061</v>
      </c>
      <c r="C4182" s="372">
        <v>2.34</v>
      </c>
      <c r="D4182" s="356"/>
      <c r="E4182" s="372">
        <v>2.19</v>
      </c>
      <c r="F4182" s="365"/>
      <c r="G4182" s="372">
        <v>1.98289345069</v>
      </c>
      <c r="H4182" s="365"/>
      <c r="I4182" s="372">
        <v>2.33</v>
      </c>
      <c r="J4182" s="365"/>
      <c r="K4182" s="372"/>
      <c r="L4182" s="365"/>
      <c r="M4182" s="372">
        <v>2.2799999999999998</v>
      </c>
      <c r="N4182" s="365"/>
      <c r="O4182" s="372">
        <v>2.2599999999999998</v>
      </c>
      <c r="P4182" s="365"/>
      <c r="Q4182" s="372">
        <v>2.33</v>
      </c>
      <c r="R4182" s="365"/>
      <c r="S4182" s="365">
        <v>1.93</v>
      </c>
      <c r="T4182" s="356">
        <v>0.97419999999999995</v>
      </c>
      <c r="U4182" s="371">
        <f t="shared" si="97"/>
        <v>1.98289345069</v>
      </c>
    </row>
    <row r="4183" spans="1:21" x14ac:dyDescent="0.2">
      <c r="A4183" s="257">
        <v>41061</v>
      </c>
      <c r="B4183" s="292">
        <f t="shared" si="95"/>
        <v>41062</v>
      </c>
      <c r="C4183" s="376">
        <v>2.2400000000000002</v>
      </c>
      <c r="D4183" s="375"/>
      <c r="E4183" s="376">
        <v>2.06</v>
      </c>
      <c r="F4183" s="376"/>
      <c r="G4183" s="376">
        <v>1.8735910428600002</v>
      </c>
      <c r="H4183" s="161"/>
      <c r="I4183" s="376">
        <v>2.25</v>
      </c>
      <c r="J4183" s="416"/>
      <c r="K4183" s="376"/>
      <c r="L4183" s="161"/>
      <c r="M4183" s="376">
        <v>2.13</v>
      </c>
      <c r="N4183" s="161"/>
      <c r="O4183" s="376">
        <v>2.12</v>
      </c>
      <c r="P4183" s="161"/>
      <c r="Q4183" s="376">
        <v>2.2000000000000002</v>
      </c>
      <c r="R4183" s="161"/>
      <c r="S4183" s="376">
        <v>1.83</v>
      </c>
      <c r="T4183" s="375">
        <v>0.9708</v>
      </c>
      <c r="U4183" s="379">
        <f t="shared" si="97"/>
        <v>1.8735910428600002</v>
      </c>
    </row>
    <row r="4184" spans="1:21" x14ac:dyDescent="0.2">
      <c r="A4184" s="257">
        <v>41062</v>
      </c>
      <c r="B4184" s="292">
        <f t="shared" si="95"/>
        <v>41063</v>
      </c>
      <c r="C4184" s="376">
        <v>2.2400000000000002</v>
      </c>
      <c r="D4184" s="375"/>
      <c r="E4184" s="376">
        <v>2.06</v>
      </c>
      <c r="F4184" s="376"/>
      <c r="G4184" s="376">
        <v>1.8735910428600002</v>
      </c>
      <c r="H4184" s="161"/>
      <c r="I4184" s="376">
        <v>2.25</v>
      </c>
      <c r="J4184" s="416"/>
      <c r="K4184" s="376"/>
      <c r="L4184" s="161"/>
      <c r="M4184" s="376">
        <v>2.13</v>
      </c>
      <c r="N4184" s="161"/>
      <c r="O4184" s="376">
        <v>2.12</v>
      </c>
      <c r="P4184" s="161"/>
      <c r="Q4184" s="376">
        <v>2.2000000000000002</v>
      </c>
      <c r="R4184" s="161"/>
      <c r="S4184" s="376">
        <v>1.83</v>
      </c>
      <c r="T4184" s="375">
        <v>0.9708</v>
      </c>
      <c r="U4184" s="379">
        <f t="shared" si="97"/>
        <v>1.8735910428600002</v>
      </c>
    </row>
    <row r="4185" spans="1:21" x14ac:dyDescent="0.2">
      <c r="A4185" s="257">
        <v>41063</v>
      </c>
      <c r="B4185" s="292">
        <f t="shared" si="95"/>
        <v>41064</v>
      </c>
      <c r="C4185" s="376">
        <v>2.2400000000000002</v>
      </c>
      <c r="D4185" s="375"/>
      <c r="E4185" s="376">
        <v>2.06</v>
      </c>
      <c r="F4185" s="376"/>
      <c r="G4185" s="376">
        <v>1.8735910428600002</v>
      </c>
      <c r="H4185" s="161"/>
      <c r="I4185" s="376">
        <v>2.25</v>
      </c>
      <c r="J4185" s="416"/>
      <c r="K4185" s="376"/>
      <c r="L4185" s="161"/>
      <c r="M4185" s="376">
        <v>2.13</v>
      </c>
      <c r="N4185" s="161"/>
      <c r="O4185" s="376">
        <v>2.12</v>
      </c>
      <c r="P4185" s="161"/>
      <c r="Q4185" s="376">
        <v>2.2000000000000002</v>
      </c>
      <c r="R4185" s="161"/>
      <c r="S4185" s="376">
        <v>1.83</v>
      </c>
      <c r="T4185" s="375">
        <v>0.9708</v>
      </c>
      <c r="U4185" s="379">
        <f t="shared" si="97"/>
        <v>1.8735910428600002</v>
      </c>
    </row>
    <row r="4186" spans="1:21" x14ac:dyDescent="0.2">
      <c r="A4186" s="257">
        <v>41064</v>
      </c>
      <c r="B4186" s="292">
        <f t="shared" si="95"/>
        <v>41065</v>
      </c>
      <c r="C4186" s="161"/>
      <c r="E4186" s="161"/>
      <c r="F4186" s="161"/>
      <c r="G4186" s="161"/>
      <c r="H4186" s="161"/>
      <c r="I4186" s="161"/>
      <c r="J4186" s="162"/>
      <c r="K4186" s="161"/>
      <c r="L4186" s="161"/>
      <c r="M4186" s="161"/>
      <c r="N4186" s="161"/>
      <c r="O4186" s="161"/>
      <c r="P4186" s="161"/>
      <c r="Q4186" s="161"/>
      <c r="R4186" s="161"/>
      <c r="S4186" s="161"/>
    </row>
    <row r="4187" spans="1:21" x14ac:dyDescent="0.2">
      <c r="A4187" s="257">
        <v>41065</v>
      </c>
      <c r="B4187" s="292">
        <f t="shared" si="95"/>
        <v>41066</v>
      </c>
      <c r="C4187" s="161"/>
      <c r="M4187" s="161"/>
      <c r="N4187" s="161"/>
      <c r="O4187" s="161"/>
      <c r="P4187" s="161"/>
      <c r="Q4187" s="161"/>
    </row>
    <row r="4188" spans="1:21" x14ac:dyDescent="0.2">
      <c r="A4188" s="257">
        <v>41066</v>
      </c>
      <c r="B4188" s="292">
        <f t="shared" si="95"/>
        <v>41067</v>
      </c>
      <c r="C4188" s="161"/>
      <c r="M4188" s="161"/>
      <c r="N4188" s="161"/>
      <c r="O4188" s="161"/>
      <c r="P4188" s="161"/>
      <c r="Q4188" s="161"/>
    </row>
    <row r="4189" spans="1:21" x14ac:dyDescent="0.2">
      <c r="A4189" s="257">
        <v>41067</v>
      </c>
      <c r="B4189" s="292">
        <f t="shared" si="95"/>
        <v>41068</v>
      </c>
      <c r="C4189" s="161"/>
      <c r="M4189" s="161"/>
      <c r="N4189" s="161"/>
      <c r="O4189" s="161"/>
      <c r="P4189" s="161"/>
      <c r="Q4189" s="161"/>
    </row>
    <row r="4190" spans="1:21" x14ac:dyDescent="0.2">
      <c r="A4190" s="257">
        <v>41068</v>
      </c>
      <c r="B4190" s="292">
        <f t="shared" si="95"/>
        <v>41069</v>
      </c>
      <c r="C4190" s="161"/>
      <c r="M4190" s="161"/>
      <c r="N4190" s="161"/>
      <c r="O4190" s="161"/>
      <c r="P4190" s="161"/>
      <c r="Q4190" s="161"/>
    </row>
    <row r="4191" spans="1:21" x14ac:dyDescent="0.2">
      <c r="A4191" s="257">
        <v>41069</v>
      </c>
      <c r="B4191" s="292">
        <f t="shared" ref="B4191:B4254" si="98">A4191+1</f>
        <v>41070</v>
      </c>
      <c r="C4191" s="161"/>
      <c r="M4191" s="161"/>
      <c r="N4191" s="161"/>
      <c r="O4191" s="161"/>
      <c r="P4191" s="161"/>
      <c r="Q4191" s="161"/>
    </row>
    <row r="4192" spans="1:21" x14ac:dyDescent="0.2">
      <c r="A4192" s="257">
        <v>41070</v>
      </c>
      <c r="B4192" s="292">
        <f t="shared" si="98"/>
        <v>41071</v>
      </c>
      <c r="C4192" s="161"/>
      <c r="M4192" s="161"/>
      <c r="N4192" s="161"/>
      <c r="O4192" s="161"/>
      <c r="P4192" s="161"/>
      <c r="Q4192" s="161"/>
    </row>
    <row r="4193" spans="1:21" x14ac:dyDescent="0.2">
      <c r="A4193" s="257">
        <v>41071</v>
      </c>
      <c r="B4193" s="292">
        <f t="shared" si="98"/>
        <v>41072</v>
      </c>
      <c r="C4193" s="161"/>
      <c r="M4193" s="161"/>
      <c r="N4193" s="161"/>
      <c r="O4193" s="161"/>
      <c r="P4193" s="161"/>
      <c r="Q4193" s="161"/>
    </row>
    <row r="4194" spans="1:21" x14ac:dyDescent="0.2">
      <c r="A4194" s="257">
        <v>41072</v>
      </c>
      <c r="B4194" s="292">
        <f t="shared" si="98"/>
        <v>41073</v>
      </c>
      <c r="C4194" s="161"/>
      <c r="M4194" s="161"/>
      <c r="N4194" s="161"/>
      <c r="O4194" s="161"/>
      <c r="P4194" s="161"/>
      <c r="Q4194" s="161"/>
    </row>
    <row r="4195" spans="1:21" x14ac:dyDescent="0.2">
      <c r="A4195" s="257">
        <v>41073</v>
      </c>
      <c r="B4195" s="292">
        <f t="shared" si="98"/>
        <v>41074</v>
      </c>
      <c r="C4195" s="161"/>
      <c r="M4195" s="161"/>
      <c r="N4195" s="161"/>
      <c r="O4195" s="161"/>
      <c r="P4195" s="161"/>
      <c r="Q4195" s="161"/>
    </row>
    <row r="4196" spans="1:21" x14ac:dyDescent="0.2">
      <c r="A4196" s="257">
        <v>41074</v>
      </c>
      <c r="B4196" s="292">
        <f t="shared" si="98"/>
        <v>41075</v>
      </c>
      <c r="C4196" s="161">
        <v>2.2000000000000002</v>
      </c>
      <c r="E4196" s="161">
        <v>2.0299999999999998</v>
      </c>
      <c r="G4196" s="161">
        <f>U4196</f>
        <v>1.7665940234200002</v>
      </c>
      <c r="H4196" s="161"/>
      <c r="I4196" s="161">
        <v>2.1800000000000002</v>
      </c>
      <c r="J4196" s="162"/>
      <c r="K4196" s="161"/>
      <c r="L4196" s="161"/>
      <c r="M4196" s="161">
        <v>2.09</v>
      </c>
      <c r="N4196" s="161"/>
      <c r="O4196" s="161">
        <v>2.14</v>
      </c>
      <c r="P4196" s="161"/>
      <c r="Q4196" s="161">
        <v>2.19</v>
      </c>
      <c r="R4196" s="161"/>
      <c r="S4196" s="161">
        <v>1.72</v>
      </c>
      <c r="T4196" s="18">
        <v>0.97389999999999999</v>
      </c>
      <c r="U4196" s="389">
        <f t="shared" ref="U4196:U4213" si="99">S4196*T4196*1.054615</f>
        <v>1.7665940234200002</v>
      </c>
    </row>
    <row r="4197" spans="1:21" x14ac:dyDescent="0.2">
      <c r="A4197" s="257">
        <v>41075</v>
      </c>
      <c r="B4197" s="292">
        <f t="shared" si="98"/>
        <v>41076</v>
      </c>
      <c r="C4197" s="376">
        <v>2.44</v>
      </c>
      <c r="E4197" s="376">
        <v>2.2200000000000002</v>
      </c>
      <c r="G4197" s="376">
        <f t="shared" ref="G4197:G4213" si="100">U4197</f>
        <v>1.9105827186000004</v>
      </c>
      <c r="H4197" s="161"/>
      <c r="I4197" s="376">
        <v>2.42</v>
      </c>
      <c r="J4197" s="416"/>
      <c r="K4197" s="376"/>
      <c r="L4197" s="161"/>
      <c r="M4197" s="376">
        <v>2.2999999999999998</v>
      </c>
      <c r="N4197" s="161"/>
      <c r="O4197" s="376">
        <v>2.35</v>
      </c>
      <c r="P4197" s="161"/>
      <c r="Q4197" s="376">
        <v>2.41</v>
      </c>
      <c r="R4197" s="161"/>
      <c r="S4197" s="376">
        <v>1.86</v>
      </c>
      <c r="T4197" s="375">
        <v>0.97399999999999998</v>
      </c>
      <c r="U4197" s="379">
        <f t="shared" si="99"/>
        <v>1.9105827186000004</v>
      </c>
    </row>
    <row r="4198" spans="1:21" x14ac:dyDescent="0.2">
      <c r="A4198" s="257">
        <v>41076</v>
      </c>
      <c r="B4198" s="292">
        <f t="shared" si="98"/>
        <v>41077</v>
      </c>
      <c r="C4198" s="376">
        <v>2.44</v>
      </c>
      <c r="E4198" s="376">
        <v>2.2200000000000002</v>
      </c>
      <c r="G4198" s="376">
        <f t="shared" si="100"/>
        <v>1.9105827186000004</v>
      </c>
      <c r="H4198" s="161"/>
      <c r="I4198" s="376">
        <v>2.42</v>
      </c>
      <c r="J4198" s="416"/>
      <c r="K4198" s="376"/>
      <c r="L4198" s="161"/>
      <c r="M4198" s="376">
        <v>2.2999999999999998</v>
      </c>
      <c r="N4198" s="161"/>
      <c r="O4198" s="376">
        <v>2.35</v>
      </c>
      <c r="P4198" s="161"/>
      <c r="Q4198" s="376">
        <v>2.41</v>
      </c>
      <c r="R4198" s="161"/>
      <c r="S4198" s="376">
        <v>1.86</v>
      </c>
      <c r="T4198" s="375">
        <v>0.97399999999999998</v>
      </c>
      <c r="U4198" s="379">
        <f t="shared" si="99"/>
        <v>1.9105827186000004</v>
      </c>
    </row>
    <row r="4199" spans="1:21" x14ac:dyDescent="0.2">
      <c r="A4199" s="257">
        <v>41077</v>
      </c>
      <c r="B4199" s="292">
        <f t="shared" si="98"/>
        <v>41078</v>
      </c>
      <c r="C4199" s="376">
        <v>2.44</v>
      </c>
      <c r="E4199" s="376">
        <v>2.2200000000000002</v>
      </c>
      <c r="G4199" s="376">
        <f t="shared" si="100"/>
        <v>1.9105827186000004</v>
      </c>
      <c r="H4199" s="161"/>
      <c r="I4199" s="376">
        <v>2.42</v>
      </c>
      <c r="J4199" s="416"/>
      <c r="K4199" s="376"/>
      <c r="L4199" s="161"/>
      <c r="M4199" s="376">
        <v>2.2999999999999998</v>
      </c>
      <c r="N4199" s="161"/>
      <c r="O4199" s="376">
        <v>2.35</v>
      </c>
      <c r="P4199" s="161"/>
      <c r="Q4199" s="376">
        <v>2.41</v>
      </c>
      <c r="R4199" s="161"/>
      <c r="S4199" s="376">
        <v>1.86</v>
      </c>
      <c r="T4199" s="375">
        <v>0.97399999999999998</v>
      </c>
      <c r="U4199" s="379">
        <f t="shared" si="99"/>
        <v>1.9105827186000004</v>
      </c>
    </row>
    <row r="4200" spans="1:21" x14ac:dyDescent="0.2">
      <c r="A4200" s="257">
        <v>41078</v>
      </c>
      <c r="B4200" s="292">
        <f t="shared" si="98"/>
        <v>41079</v>
      </c>
      <c r="C4200" s="161">
        <v>2.4500000000000002</v>
      </c>
      <c r="E4200" s="161">
        <v>2.2799999999999998</v>
      </c>
      <c r="G4200" s="161">
        <f t="shared" si="100"/>
        <v>1.9934775668300002</v>
      </c>
      <c r="H4200" s="161"/>
      <c r="I4200" s="161">
        <v>2.44</v>
      </c>
      <c r="J4200" s="162"/>
      <c r="K4200" s="161"/>
      <c r="L4200" s="161"/>
      <c r="M4200" s="161">
        <v>2.36</v>
      </c>
      <c r="N4200" s="161"/>
      <c r="O4200" s="161">
        <v>2.41</v>
      </c>
      <c r="P4200" s="161"/>
      <c r="Q4200" s="161">
        <v>2.46</v>
      </c>
      <c r="R4200" s="161"/>
      <c r="S4200" s="161">
        <v>1.93</v>
      </c>
      <c r="T4200" s="18">
        <v>0.97940000000000005</v>
      </c>
      <c r="U4200" s="389">
        <f t="shared" si="99"/>
        <v>1.9934775668300002</v>
      </c>
    </row>
    <row r="4201" spans="1:21" x14ac:dyDescent="0.2">
      <c r="A4201" s="257">
        <v>41079</v>
      </c>
      <c r="B4201" s="292">
        <f t="shared" si="98"/>
        <v>41080</v>
      </c>
      <c r="C4201" s="161">
        <v>2.59</v>
      </c>
      <c r="E4201" s="161">
        <v>2.4</v>
      </c>
      <c r="G4201" s="161">
        <f t="shared" si="100"/>
        <v>2.03105349928</v>
      </c>
      <c r="H4201" s="161"/>
      <c r="I4201" s="161">
        <v>2.5299999999999998</v>
      </c>
      <c r="J4201" s="162"/>
      <c r="K4201" s="161"/>
      <c r="L4201" s="161"/>
      <c r="M4201" s="161">
        <v>2.46</v>
      </c>
      <c r="N4201" s="161"/>
      <c r="O4201" s="161">
        <v>2.5099999999999998</v>
      </c>
      <c r="P4201" s="161"/>
      <c r="Q4201" s="161">
        <v>2.67</v>
      </c>
      <c r="R4201" s="161"/>
      <c r="S4201" s="161">
        <v>1.97</v>
      </c>
      <c r="T4201" s="18">
        <v>0.97760000000000002</v>
      </c>
      <c r="U4201" s="389">
        <f t="shared" si="99"/>
        <v>2.03105349928</v>
      </c>
    </row>
    <row r="4202" spans="1:21" x14ac:dyDescent="0.2">
      <c r="A4202" s="257">
        <v>41080</v>
      </c>
      <c r="B4202" s="292">
        <f t="shared" si="98"/>
        <v>41081</v>
      </c>
      <c r="C4202" s="161">
        <v>2.6</v>
      </c>
      <c r="E4202" s="161">
        <v>2.4</v>
      </c>
      <c r="G4202" s="161">
        <f t="shared" si="100"/>
        <v>2.0143410153750003</v>
      </c>
      <c r="H4202" s="161"/>
      <c r="I4202" s="161">
        <v>2.54</v>
      </c>
      <c r="J4202" s="162"/>
      <c r="K4202" s="161"/>
      <c r="L4202" s="161"/>
      <c r="M4202" s="161">
        <v>2.4300000000000002</v>
      </c>
      <c r="N4202" s="161"/>
      <c r="O4202" s="161">
        <v>2.48</v>
      </c>
      <c r="P4202" s="161"/>
      <c r="Q4202" s="161">
        <v>2.7</v>
      </c>
      <c r="R4202" s="161"/>
      <c r="S4202" s="161">
        <v>1.95</v>
      </c>
      <c r="T4202" s="18">
        <v>0.97950000000000004</v>
      </c>
      <c r="U4202" s="389">
        <f t="shared" si="99"/>
        <v>2.0143410153750003</v>
      </c>
    </row>
    <row r="4203" spans="1:21" x14ac:dyDescent="0.2">
      <c r="A4203" s="257">
        <v>41081</v>
      </c>
      <c r="B4203" s="292">
        <f t="shared" si="98"/>
        <v>41082</v>
      </c>
      <c r="C4203" s="161">
        <v>2.48</v>
      </c>
      <c r="E4203" s="161">
        <v>2.27</v>
      </c>
      <c r="G4203" s="161">
        <f t="shared" si="100"/>
        <v>1.957145025465</v>
      </c>
      <c r="H4203" s="161"/>
      <c r="I4203" s="161">
        <v>2.4300000000000002</v>
      </c>
      <c r="J4203" s="162"/>
      <c r="K4203" s="161"/>
      <c r="L4203" s="161"/>
      <c r="M4203" s="161">
        <v>2.31</v>
      </c>
      <c r="N4203" s="161"/>
      <c r="O4203" s="161">
        <v>2.36</v>
      </c>
      <c r="P4203" s="161"/>
      <c r="Q4203" s="161">
        <v>2.4700000000000002</v>
      </c>
      <c r="R4203" s="161"/>
      <c r="S4203" s="161">
        <v>1.89</v>
      </c>
      <c r="T4203" s="18">
        <v>0.9819</v>
      </c>
      <c r="U4203" s="389">
        <f t="shared" si="99"/>
        <v>1.957145025465</v>
      </c>
    </row>
    <row r="4204" spans="1:21" x14ac:dyDescent="0.2">
      <c r="A4204" s="257">
        <v>41082</v>
      </c>
      <c r="B4204" s="292">
        <f t="shared" si="98"/>
        <v>41083</v>
      </c>
      <c r="C4204" s="376">
        <v>2.5</v>
      </c>
      <c r="E4204" s="376">
        <v>2.2999999999999998</v>
      </c>
      <c r="G4204" s="376">
        <f t="shared" si="100"/>
        <v>1.9600863467</v>
      </c>
      <c r="H4204" s="161"/>
      <c r="I4204" s="376">
        <v>2.48</v>
      </c>
      <c r="J4204" s="416"/>
      <c r="K4204" s="376"/>
      <c r="L4204" s="161"/>
      <c r="M4204" s="376">
        <v>2.2999999999999998</v>
      </c>
      <c r="N4204" s="161"/>
      <c r="O4204" s="376">
        <v>2.4</v>
      </c>
      <c r="P4204" s="161"/>
      <c r="Q4204" s="376">
        <v>2.4700000000000002</v>
      </c>
      <c r="R4204" s="161"/>
      <c r="S4204" s="376">
        <v>1.9</v>
      </c>
      <c r="T4204" s="375">
        <v>0.97819999999999996</v>
      </c>
      <c r="U4204" s="379">
        <f t="shared" si="99"/>
        <v>1.9600863467</v>
      </c>
    </row>
    <row r="4205" spans="1:21" x14ac:dyDescent="0.2">
      <c r="A4205" s="257">
        <v>41083</v>
      </c>
      <c r="B4205" s="292">
        <f t="shared" si="98"/>
        <v>41084</v>
      </c>
      <c r="C4205" s="376">
        <v>2.5</v>
      </c>
      <c r="E4205" s="376">
        <v>2.2999999999999998</v>
      </c>
      <c r="G4205" s="376">
        <f t="shared" si="100"/>
        <v>1.9600863467</v>
      </c>
      <c r="H4205" s="161"/>
      <c r="I4205" s="376">
        <v>2.48</v>
      </c>
      <c r="J4205" s="416"/>
      <c r="K4205" s="376"/>
      <c r="L4205" s="161"/>
      <c r="M4205" s="376">
        <v>2.2999999999999998</v>
      </c>
      <c r="N4205" s="161"/>
      <c r="O4205" s="376">
        <v>2.4</v>
      </c>
      <c r="P4205" s="161"/>
      <c r="Q4205" s="376">
        <v>2.4700000000000002</v>
      </c>
      <c r="R4205" s="161"/>
      <c r="S4205" s="376">
        <v>1.9</v>
      </c>
      <c r="T4205" s="375">
        <v>0.97819999999999996</v>
      </c>
      <c r="U4205" s="379">
        <f t="shared" si="99"/>
        <v>1.9600863467</v>
      </c>
    </row>
    <row r="4206" spans="1:21" x14ac:dyDescent="0.2">
      <c r="A4206" s="257">
        <v>41084</v>
      </c>
      <c r="B4206" s="292">
        <f t="shared" si="98"/>
        <v>41085</v>
      </c>
      <c r="C4206" s="376">
        <v>2.5</v>
      </c>
      <c r="E4206" s="376">
        <v>2.2999999999999998</v>
      </c>
      <c r="G4206" s="376">
        <f t="shared" si="100"/>
        <v>1.9600863467</v>
      </c>
      <c r="H4206" s="161"/>
      <c r="I4206" s="376">
        <v>2.48</v>
      </c>
      <c r="J4206" s="416"/>
      <c r="K4206" s="376"/>
      <c r="L4206" s="161"/>
      <c r="M4206" s="376">
        <v>2.2999999999999998</v>
      </c>
      <c r="N4206" s="161"/>
      <c r="O4206" s="376">
        <v>2.4</v>
      </c>
      <c r="P4206" s="161"/>
      <c r="Q4206" s="376">
        <v>2.4700000000000002</v>
      </c>
      <c r="R4206" s="161"/>
      <c r="S4206" s="376">
        <v>1.9</v>
      </c>
      <c r="T4206" s="375">
        <v>0.97819999999999996</v>
      </c>
      <c r="U4206" s="379">
        <f t="shared" si="99"/>
        <v>1.9600863467</v>
      </c>
    </row>
    <row r="4207" spans="1:21" x14ac:dyDescent="0.2">
      <c r="A4207" s="257">
        <v>41085</v>
      </c>
      <c r="B4207" s="292">
        <f t="shared" si="98"/>
        <v>41086</v>
      </c>
      <c r="C4207" s="161">
        <v>2.7</v>
      </c>
      <c r="E4207" s="161">
        <v>2.4900000000000002</v>
      </c>
      <c r="G4207" s="161">
        <f t="shared" si="100"/>
        <v>2.0592412489999998</v>
      </c>
      <c r="H4207" s="161"/>
      <c r="I4207" s="161">
        <v>2.74</v>
      </c>
      <c r="J4207" s="162"/>
      <c r="K4207" s="161"/>
      <c r="L4207" s="161"/>
      <c r="M4207" s="161">
        <v>2.52</v>
      </c>
      <c r="N4207" s="161"/>
      <c r="O4207" s="161">
        <v>2.63</v>
      </c>
      <c r="P4207" s="161"/>
      <c r="Q4207" s="161">
        <v>2.68</v>
      </c>
      <c r="R4207" s="161"/>
      <c r="S4207" s="161">
        <v>2</v>
      </c>
      <c r="T4207" s="18">
        <v>0.97629999999999995</v>
      </c>
      <c r="U4207" s="389">
        <f t="shared" si="99"/>
        <v>2.0592412489999998</v>
      </c>
    </row>
    <row r="4208" spans="1:21" x14ac:dyDescent="0.2">
      <c r="A4208" s="257">
        <v>41086</v>
      </c>
      <c r="B4208" s="292">
        <f t="shared" si="98"/>
        <v>41087</v>
      </c>
      <c r="C4208" s="161">
        <v>2.7</v>
      </c>
      <c r="E4208" s="161">
        <v>2.54</v>
      </c>
      <c r="G4208" s="161">
        <f t="shared" si="100"/>
        <v>2.0007681203250001</v>
      </c>
      <c r="H4208" s="161"/>
      <c r="I4208" s="161">
        <v>2.7</v>
      </c>
      <c r="J4208" s="162"/>
      <c r="K4208" s="161"/>
      <c r="L4208" s="161"/>
      <c r="M4208" s="161">
        <v>2.59</v>
      </c>
      <c r="N4208" s="161"/>
      <c r="O4208" s="161">
        <v>2.65</v>
      </c>
      <c r="P4208" s="161"/>
      <c r="Q4208" s="161">
        <v>2.69</v>
      </c>
      <c r="R4208" s="161"/>
      <c r="S4208" s="161">
        <v>1.95</v>
      </c>
      <c r="T4208" s="18">
        <v>0.97289999999999999</v>
      </c>
      <c r="U4208" s="389">
        <f t="shared" si="99"/>
        <v>2.0007681203250001</v>
      </c>
    </row>
    <row r="4209" spans="1:21" x14ac:dyDescent="0.2">
      <c r="A4209" s="257">
        <v>41087</v>
      </c>
      <c r="B4209" s="292">
        <f t="shared" si="98"/>
        <v>41088</v>
      </c>
      <c r="C4209" s="161">
        <v>2.87</v>
      </c>
      <c r="E4209" s="161">
        <v>2.74</v>
      </c>
      <c r="G4209" s="161">
        <f t="shared" si="100"/>
        <v>2.2077890448250002</v>
      </c>
      <c r="H4209" s="161"/>
      <c r="I4209" s="161">
        <v>2.88</v>
      </c>
      <c r="J4209" s="162"/>
      <c r="K4209" s="161"/>
      <c r="L4209" s="161"/>
      <c r="M4209" s="161">
        <v>2.8</v>
      </c>
      <c r="N4209" s="161"/>
      <c r="O4209" s="161">
        <v>2.86</v>
      </c>
      <c r="P4209" s="161"/>
      <c r="Q4209" s="161">
        <v>2.9</v>
      </c>
      <c r="R4209" s="161"/>
      <c r="S4209" s="161">
        <v>2.15</v>
      </c>
      <c r="T4209" s="18">
        <v>0.97370000000000001</v>
      </c>
      <c r="U4209" s="389">
        <f t="shared" si="99"/>
        <v>2.2077890448250002</v>
      </c>
    </row>
    <row r="4210" spans="1:21" x14ac:dyDescent="0.2">
      <c r="A4210" s="257">
        <v>41088</v>
      </c>
      <c r="B4210" s="292">
        <f t="shared" si="98"/>
        <v>41089</v>
      </c>
      <c r="C4210" s="376">
        <v>2.81</v>
      </c>
      <c r="E4210" s="375">
        <v>2.66</v>
      </c>
      <c r="G4210" s="376">
        <f t="shared" si="100"/>
        <v>2.1814542536600006</v>
      </c>
      <c r="H4210" s="161"/>
      <c r="I4210" s="376">
        <v>2.84</v>
      </c>
      <c r="J4210" s="416"/>
      <c r="K4210" s="376"/>
      <c r="L4210" s="161"/>
      <c r="M4210" s="376">
        <v>2.73</v>
      </c>
      <c r="N4210" s="161"/>
      <c r="O4210" s="376">
        <v>2.78</v>
      </c>
      <c r="P4210" s="161"/>
      <c r="Q4210" s="376">
        <v>2.87</v>
      </c>
      <c r="R4210" s="161"/>
      <c r="S4210" s="376">
        <v>2.12</v>
      </c>
      <c r="T4210" s="375">
        <v>0.97570000000000001</v>
      </c>
      <c r="U4210" s="379">
        <f t="shared" si="99"/>
        <v>2.1814542536600006</v>
      </c>
    </row>
    <row r="4211" spans="1:21" x14ac:dyDescent="0.2">
      <c r="A4211" s="257">
        <v>41089</v>
      </c>
      <c r="B4211" s="292">
        <f t="shared" si="98"/>
        <v>41090</v>
      </c>
      <c r="C4211" s="376">
        <v>2.81</v>
      </c>
      <c r="E4211" s="375">
        <v>2.66</v>
      </c>
      <c r="G4211" s="376">
        <f t="shared" si="100"/>
        <v>2.1814542536600006</v>
      </c>
      <c r="I4211" s="375">
        <v>2.84</v>
      </c>
      <c r="J4211" s="415"/>
      <c r="K4211" s="375"/>
      <c r="M4211" s="376">
        <v>2.73</v>
      </c>
      <c r="N4211" s="161"/>
      <c r="O4211" s="376">
        <v>2.78</v>
      </c>
      <c r="P4211" s="161"/>
      <c r="Q4211" s="376">
        <v>2.87</v>
      </c>
      <c r="S4211" s="376">
        <v>2.12</v>
      </c>
      <c r="T4211" s="375">
        <v>0.97570000000000001</v>
      </c>
      <c r="U4211" s="379">
        <f t="shared" si="99"/>
        <v>2.1814542536600006</v>
      </c>
    </row>
    <row r="4212" spans="1:21" s="263" customFormat="1" x14ac:dyDescent="0.2">
      <c r="A4212" s="319">
        <v>41090</v>
      </c>
      <c r="B4212" s="374">
        <f t="shared" si="98"/>
        <v>41091</v>
      </c>
      <c r="C4212" s="372">
        <v>2.74</v>
      </c>
      <c r="E4212" s="370">
        <v>2.54</v>
      </c>
      <c r="G4212" s="372">
        <f t="shared" si="100"/>
        <v>2.1856790413499998</v>
      </c>
      <c r="I4212" s="370">
        <v>2.75</v>
      </c>
      <c r="J4212" s="356"/>
      <c r="K4212" s="370"/>
      <c r="M4212" s="372">
        <v>2.66</v>
      </c>
      <c r="N4212" s="332"/>
      <c r="O4212" s="372">
        <v>2.68</v>
      </c>
      <c r="P4212" s="332"/>
      <c r="Q4212" s="372">
        <v>2.76</v>
      </c>
      <c r="S4212" s="263">
        <v>2.13</v>
      </c>
      <c r="T4212" s="263">
        <v>0.97299999999999998</v>
      </c>
      <c r="U4212" s="385">
        <f t="shared" si="99"/>
        <v>2.1856790413499998</v>
      </c>
    </row>
    <row r="4213" spans="1:21" x14ac:dyDescent="0.2">
      <c r="A4213" s="257">
        <v>41091</v>
      </c>
      <c r="B4213" s="292">
        <f t="shared" si="98"/>
        <v>41092</v>
      </c>
      <c r="C4213" s="161">
        <v>2.74</v>
      </c>
      <c r="E4213" s="18">
        <v>2.54</v>
      </c>
      <c r="G4213" s="161">
        <f t="shared" si="100"/>
        <v>2.1856790413499998</v>
      </c>
      <c r="I4213" s="18">
        <v>2.75</v>
      </c>
      <c r="M4213" s="161">
        <v>2.66</v>
      </c>
      <c r="N4213" s="161"/>
      <c r="O4213" s="161">
        <v>2.68</v>
      </c>
      <c r="P4213" s="161"/>
      <c r="Q4213" s="161">
        <v>2.76</v>
      </c>
      <c r="S4213" s="18">
        <v>2.13</v>
      </c>
      <c r="T4213" s="18">
        <v>0.97299999999999998</v>
      </c>
      <c r="U4213" s="389">
        <f t="shared" si="99"/>
        <v>2.1856790413499998</v>
      </c>
    </row>
    <row r="4214" spans="1:21" x14ac:dyDescent="0.2">
      <c r="A4214" s="257">
        <v>41092</v>
      </c>
      <c r="B4214" s="292">
        <f t="shared" si="98"/>
        <v>41093</v>
      </c>
      <c r="C4214" s="161">
        <v>2.73</v>
      </c>
      <c r="M4214" s="161"/>
      <c r="N4214" s="161"/>
      <c r="O4214" s="161"/>
      <c r="P4214" s="161"/>
      <c r="Q4214" s="161"/>
    </row>
    <row r="4215" spans="1:21" x14ac:dyDescent="0.2">
      <c r="A4215" s="257">
        <v>41093</v>
      </c>
      <c r="B4215" s="292">
        <f t="shared" si="98"/>
        <v>41094</v>
      </c>
      <c r="C4215" s="161">
        <v>2.78</v>
      </c>
      <c r="M4215" s="161"/>
      <c r="N4215" s="161"/>
      <c r="O4215" s="161"/>
      <c r="P4215" s="161"/>
      <c r="Q4215" s="161"/>
    </row>
    <row r="4216" spans="1:21" x14ac:dyDescent="0.2">
      <c r="A4216" s="257">
        <v>41094</v>
      </c>
      <c r="B4216" s="292">
        <f t="shared" si="98"/>
        <v>41095</v>
      </c>
      <c r="C4216" s="161">
        <v>2.78</v>
      </c>
      <c r="M4216" s="161"/>
      <c r="N4216" s="161"/>
      <c r="O4216" s="161"/>
      <c r="P4216" s="161"/>
      <c r="Q4216" s="161"/>
    </row>
    <row r="4217" spans="1:21" x14ac:dyDescent="0.2">
      <c r="A4217" s="257">
        <v>41095</v>
      </c>
      <c r="B4217" s="292">
        <f t="shared" si="98"/>
        <v>41096</v>
      </c>
      <c r="C4217" s="161">
        <v>2.9</v>
      </c>
      <c r="M4217" s="161"/>
      <c r="N4217" s="161"/>
      <c r="O4217" s="161"/>
      <c r="P4217" s="161"/>
      <c r="Q4217" s="161"/>
    </row>
    <row r="4218" spans="1:21" x14ac:dyDescent="0.2">
      <c r="A4218" s="257">
        <v>41096</v>
      </c>
      <c r="B4218" s="292">
        <f t="shared" si="98"/>
        <v>41097</v>
      </c>
      <c r="C4218" s="161">
        <v>2.94</v>
      </c>
      <c r="M4218" s="161"/>
      <c r="N4218" s="161"/>
      <c r="O4218" s="161"/>
      <c r="P4218" s="161"/>
      <c r="Q4218" s="161"/>
    </row>
    <row r="4219" spans="1:21" x14ac:dyDescent="0.2">
      <c r="A4219" s="257">
        <v>41097</v>
      </c>
      <c r="B4219" s="292">
        <f t="shared" si="98"/>
        <v>41098</v>
      </c>
      <c r="C4219" s="161">
        <v>2.94</v>
      </c>
      <c r="M4219" s="161"/>
      <c r="N4219" s="161"/>
      <c r="O4219" s="161"/>
      <c r="P4219" s="161"/>
      <c r="Q4219" s="161"/>
    </row>
    <row r="4220" spans="1:21" x14ac:dyDescent="0.2">
      <c r="A4220" s="257">
        <v>41098</v>
      </c>
      <c r="B4220" s="292">
        <f t="shared" si="98"/>
        <v>41099</v>
      </c>
      <c r="C4220" s="161">
        <v>2.94</v>
      </c>
      <c r="M4220" s="161"/>
      <c r="N4220" s="161"/>
      <c r="O4220" s="161"/>
      <c r="P4220" s="161"/>
      <c r="Q4220" s="161"/>
    </row>
    <row r="4221" spans="1:21" x14ac:dyDescent="0.2">
      <c r="A4221" s="257">
        <v>41099</v>
      </c>
      <c r="B4221" s="292">
        <f t="shared" si="98"/>
        <v>41100</v>
      </c>
      <c r="C4221" s="161">
        <v>2.78</v>
      </c>
      <c r="M4221" s="161"/>
      <c r="N4221" s="161"/>
      <c r="O4221" s="161"/>
      <c r="P4221" s="161"/>
      <c r="Q4221" s="161"/>
    </row>
    <row r="4222" spans="1:21" x14ac:dyDescent="0.2">
      <c r="A4222" s="257">
        <v>41100</v>
      </c>
      <c r="B4222" s="292">
        <f t="shared" si="98"/>
        <v>41101</v>
      </c>
      <c r="C4222" s="161">
        <v>2.87</v>
      </c>
      <c r="M4222" s="161"/>
      <c r="N4222" s="161"/>
      <c r="O4222" s="161"/>
      <c r="P4222" s="161"/>
      <c r="Q4222" s="161"/>
    </row>
    <row r="4223" spans="1:21" x14ac:dyDescent="0.2">
      <c r="A4223" s="257">
        <v>41101</v>
      </c>
      <c r="B4223" s="292">
        <f t="shared" si="98"/>
        <v>41102</v>
      </c>
      <c r="C4223" s="161">
        <v>2.72</v>
      </c>
      <c r="M4223" s="161"/>
      <c r="N4223" s="161"/>
      <c r="O4223" s="161"/>
      <c r="P4223" s="161"/>
      <c r="Q4223" s="161"/>
    </row>
    <row r="4224" spans="1:21" x14ac:dyDescent="0.2">
      <c r="A4224" s="257">
        <v>41102</v>
      </c>
      <c r="B4224" s="292">
        <f t="shared" si="98"/>
        <v>41103</v>
      </c>
      <c r="C4224" s="161">
        <v>2.83</v>
      </c>
      <c r="E4224" s="18">
        <v>2.69</v>
      </c>
      <c r="G4224" s="161">
        <f t="shared" ref="G4224:G4277" si="101">U4224</f>
        <v>2.2941862694700004</v>
      </c>
      <c r="H4224" s="161"/>
      <c r="I4224" s="161">
        <v>2.8</v>
      </c>
      <c r="J4224" s="162"/>
      <c r="K4224" s="161"/>
      <c r="L4224" s="161"/>
      <c r="M4224" s="161">
        <v>2.75</v>
      </c>
      <c r="N4224" s="161"/>
      <c r="O4224" s="161">
        <v>2.79</v>
      </c>
      <c r="P4224" s="161"/>
      <c r="Q4224" s="161">
        <v>2.86</v>
      </c>
      <c r="R4224" s="161"/>
      <c r="S4224" s="161">
        <v>2.2200000000000002</v>
      </c>
      <c r="T4224" s="377">
        <v>0.97989999999999999</v>
      </c>
      <c r="U4224" s="389">
        <f t="shared" ref="U4224:U4244" si="102">S4224*T4224*1.054615</f>
        <v>2.2941862694700004</v>
      </c>
    </row>
    <row r="4225" spans="1:21" x14ac:dyDescent="0.2">
      <c r="A4225" s="257">
        <v>41103</v>
      </c>
      <c r="B4225" s="292">
        <f t="shared" si="98"/>
        <v>41104</v>
      </c>
      <c r="C4225" s="376">
        <v>2.88</v>
      </c>
      <c r="E4225" s="375">
        <v>2.63</v>
      </c>
      <c r="G4225" s="376">
        <f t="shared" si="101"/>
        <v>2.2519299556500001</v>
      </c>
      <c r="H4225" s="161"/>
      <c r="I4225" s="376">
        <v>2.84</v>
      </c>
      <c r="J4225" s="416"/>
      <c r="K4225" s="376"/>
      <c r="L4225" s="161"/>
      <c r="M4225" s="376">
        <v>2.69</v>
      </c>
      <c r="N4225" s="161"/>
      <c r="O4225" s="376">
        <v>2.79</v>
      </c>
      <c r="P4225" s="161"/>
      <c r="Q4225" s="376">
        <v>2.91</v>
      </c>
      <c r="R4225" s="161"/>
      <c r="S4225" s="376">
        <v>2.1800000000000002</v>
      </c>
      <c r="T4225" s="378">
        <v>0.97950000000000004</v>
      </c>
      <c r="U4225" s="379">
        <f t="shared" si="102"/>
        <v>2.2519299556500001</v>
      </c>
    </row>
    <row r="4226" spans="1:21" x14ac:dyDescent="0.2">
      <c r="A4226" s="257">
        <v>41104</v>
      </c>
      <c r="B4226" s="292">
        <f t="shared" si="98"/>
        <v>41105</v>
      </c>
      <c r="C4226" s="376">
        <v>2.88</v>
      </c>
      <c r="E4226" s="375">
        <v>2.63</v>
      </c>
      <c r="G4226" s="376">
        <f t="shared" si="101"/>
        <v>2.2519299556500001</v>
      </c>
      <c r="H4226" s="161"/>
      <c r="I4226" s="376">
        <v>2.84</v>
      </c>
      <c r="J4226" s="416"/>
      <c r="K4226" s="376"/>
      <c r="L4226" s="161"/>
      <c r="M4226" s="376">
        <v>2.69</v>
      </c>
      <c r="N4226" s="161"/>
      <c r="O4226" s="376">
        <v>2.79</v>
      </c>
      <c r="P4226" s="161"/>
      <c r="Q4226" s="376">
        <v>2.91</v>
      </c>
      <c r="R4226" s="161"/>
      <c r="S4226" s="376">
        <v>2.1800000000000002</v>
      </c>
      <c r="T4226" s="378">
        <v>0.97950000000000004</v>
      </c>
      <c r="U4226" s="379">
        <f t="shared" si="102"/>
        <v>2.2519299556500001</v>
      </c>
    </row>
    <row r="4227" spans="1:21" x14ac:dyDescent="0.2">
      <c r="A4227" s="257">
        <v>41105</v>
      </c>
      <c r="B4227" s="292">
        <f t="shared" si="98"/>
        <v>41106</v>
      </c>
      <c r="C4227" s="376">
        <v>2.88</v>
      </c>
      <c r="E4227" s="375">
        <v>2.63</v>
      </c>
      <c r="G4227" s="376">
        <f t="shared" si="101"/>
        <v>2.2519299556500001</v>
      </c>
      <c r="H4227" s="161"/>
      <c r="I4227" s="376">
        <v>2.84</v>
      </c>
      <c r="J4227" s="416"/>
      <c r="K4227" s="376"/>
      <c r="L4227" s="161"/>
      <c r="M4227" s="376">
        <v>2.69</v>
      </c>
      <c r="N4227" s="161"/>
      <c r="O4227" s="376">
        <v>2.79</v>
      </c>
      <c r="P4227" s="161"/>
      <c r="Q4227" s="376">
        <v>2.91</v>
      </c>
      <c r="R4227" s="161"/>
      <c r="S4227" s="376">
        <v>2.1800000000000002</v>
      </c>
      <c r="T4227" s="378">
        <v>0.97950000000000004</v>
      </c>
      <c r="U4227" s="379">
        <f t="shared" si="102"/>
        <v>2.2519299556500001</v>
      </c>
    </row>
    <row r="4228" spans="1:21" x14ac:dyDescent="0.2">
      <c r="A4228" s="257">
        <v>41106</v>
      </c>
      <c r="B4228" s="292">
        <f t="shared" si="98"/>
        <v>41107</v>
      </c>
      <c r="C4228" s="161">
        <v>2.92</v>
      </c>
      <c r="E4228" s="18">
        <v>2.61</v>
      </c>
      <c r="G4228" s="161">
        <f t="shared" si="101"/>
        <v>2.2164537616650004</v>
      </c>
      <c r="H4228" s="161"/>
      <c r="I4228" s="161">
        <v>2.88</v>
      </c>
      <c r="J4228" s="162"/>
      <c r="K4228" s="161"/>
      <c r="L4228" s="161"/>
      <c r="M4228" s="161">
        <v>2.69</v>
      </c>
      <c r="N4228" s="161"/>
      <c r="O4228" s="161">
        <v>2.81</v>
      </c>
      <c r="P4228" s="161"/>
      <c r="Q4228" s="161">
        <v>2.96</v>
      </c>
      <c r="R4228" s="161"/>
      <c r="S4228" s="161">
        <v>2.13</v>
      </c>
      <c r="T4228" s="377">
        <v>0.98670000000000002</v>
      </c>
      <c r="U4228" s="389">
        <f t="shared" si="102"/>
        <v>2.2164537616650004</v>
      </c>
    </row>
    <row r="4229" spans="1:21" x14ac:dyDescent="0.2">
      <c r="A4229" s="257">
        <v>41107</v>
      </c>
      <c r="B4229" s="292">
        <f t="shared" si="98"/>
        <v>41108</v>
      </c>
      <c r="C4229" s="161">
        <v>2.83</v>
      </c>
      <c r="E4229" s="18">
        <v>2.41</v>
      </c>
      <c r="G4229" s="161">
        <f t="shared" si="101"/>
        <v>2.1200039468400003</v>
      </c>
      <c r="H4229" s="161"/>
      <c r="I4229" s="161">
        <v>2.74</v>
      </c>
      <c r="J4229" s="162"/>
      <c r="K4229" s="161"/>
      <c r="L4229" s="161"/>
      <c r="M4229" s="161">
        <v>2.52</v>
      </c>
      <c r="N4229" s="161"/>
      <c r="O4229" s="161">
        <v>2.66</v>
      </c>
      <c r="P4229" s="161"/>
      <c r="Q4229" s="161">
        <v>2.87</v>
      </c>
      <c r="R4229" s="161"/>
      <c r="S4229" s="161">
        <v>2.04</v>
      </c>
      <c r="T4229" s="377">
        <v>0.98540000000000005</v>
      </c>
      <c r="U4229" s="389">
        <f t="shared" si="102"/>
        <v>2.1200039468400003</v>
      </c>
    </row>
    <row r="4230" spans="1:21" x14ac:dyDescent="0.2">
      <c r="A4230" s="257">
        <v>41108</v>
      </c>
      <c r="B4230" s="292">
        <f t="shared" si="98"/>
        <v>41109</v>
      </c>
      <c r="C4230" s="161">
        <v>2.84</v>
      </c>
      <c r="D4230" s="161"/>
      <c r="E4230" s="161">
        <v>2.46</v>
      </c>
      <c r="G4230" s="161">
        <f t="shared" si="101"/>
        <v>2.2359050807249998</v>
      </c>
      <c r="H4230" s="161"/>
      <c r="I4230" s="161">
        <v>2.78</v>
      </c>
      <c r="J4230" s="162"/>
      <c r="K4230" s="161"/>
      <c r="L4230" s="161"/>
      <c r="M4230" s="161">
        <v>2.5</v>
      </c>
      <c r="N4230" s="161"/>
      <c r="O4230" s="161">
        <v>2.71</v>
      </c>
      <c r="P4230" s="161"/>
      <c r="Q4230" s="161">
        <v>2.86</v>
      </c>
      <c r="R4230" s="161"/>
      <c r="S4230" s="161">
        <v>2.15</v>
      </c>
      <c r="T4230" s="377">
        <v>0.98609999999999998</v>
      </c>
      <c r="U4230" s="389">
        <f t="shared" si="102"/>
        <v>2.2359050807249998</v>
      </c>
    </row>
    <row r="4231" spans="1:21" x14ac:dyDescent="0.2">
      <c r="A4231" s="257">
        <v>41109</v>
      </c>
      <c r="B4231" s="292">
        <f t="shared" si="98"/>
        <v>41110</v>
      </c>
      <c r="C4231" s="161">
        <v>2.99</v>
      </c>
      <c r="D4231" s="161"/>
      <c r="E4231" s="161">
        <v>2.66</v>
      </c>
      <c r="G4231" s="161">
        <f t="shared" si="101"/>
        <v>2.292311164</v>
      </c>
      <c r="H4231" s="161"/>
      <c r="I4231" s="161">
        <v>2.94</v>
      </c>
      <c r="J4231" s="162"/>
      <c r="K4231" s="161"/>
      <c r="L4231" s="161"/>
      <c r="M4231" s="161">
        <v>2.7</v>
      </c>
      <c r="N4231" s="161"/>
      <c r="O4231" s="161">
        <v>2.85</v>
      </c>
      <c r="P4231" s="161"/>
      <c r="Q4231" s="161">
        <v>2.98</v>
      </c>
      <c r="R4231" s="161"/>
      <c r="S4231" s="161">
        <v>2.2000000000000002</v>
      </c>
      <c r="T4231" s="377">
        <v>0.98799999999999999</v>
      </c>
      <c r="U4231" s="389">
        <f t="shared" si="102"/>
        <v>2.292311164</v>
      </c>
    </row>
    <row r="4232" spans="1:21" x14ac:dyDescent="0.2">
      <c r="A4232" s="257">
        <v>41110</v>
      </c>
      <c r="B4232" s="292">
        <f t="shared" si="98"/>
        <v>41111</v>
      </c>
      <c r="C4232" s="376">
        <v>3.03</v>
      </c>
      <c r="D4232" s="376"/>
      <c r="E4232" s="376">
        <v>2.73</v>
      </c>
      <c r="G4232" s="376">
        <f t="shared" si="101"/>
        <v>2.3106551373099999</v>
      </c>
      <c r="H4232" s="161"/>
      <c r="I4232" s="376">
        <v>3</v>
      </c>
      <c r="J4232" s="416"/>
      <c r="K4232" s="376"/>
      <c r="L4232" s="161"/>
      <c r="M4232" s="376">
        <v>2.77</v>
      </c>
      <c r="N4232" s="161"/>
      <c r="O4232" s="376">
        <v>2.9</v>
      </c>
      <c r="P4232" s="161"/>
      <c r="Q4232" s="376">
        <v>3.03</v>
      </c>
      <c r="R4232" s="161"/>
      <c r="S4232" s="376">
        <v>2.21</v>
      </c>
      <c r="T4232" s="378">
        <v>0.99139999999999995</v>
      </c>
      <c r="U4232" s="379">
        <f t="shared" si="102"/>
        <v>2.3106551373099999</v>
      </c>
    </row>
    <row r="4233" spans="1:21" x14ac:dyDescent="0.2">
      <c r="A4233" s="257">
        <v>41111</v>
      </c>
      <c r="B4233" s="292">
        <f t="shared" si="98"/>
        <v>41112</v>
      </c>
      <c r="C4233" s="376">
        <v>3.03</v>
      </c>
      <c r="D4233" s="376"/>
      <c r="E4233" s="376">
        <v>2.73</v>
      </c>
      <c r="G4233" s="376">
        <f t="shared" si="101"/>
        <v>2.3106551373099999</v>
      </c>
      <c r="H4233" s="161"/>
      <c r="I4233" s="376">
        <v>3</v>
      </c>
      <c r="J4233" s="416"/>
      <c r="K4233" s="376"/>
      <c r="L4233" s="161"/>
      <c r="M4233" s="376">
        <v>2.77</v>
      </c>
      <c r="N4233" s="161"/>
      <c r="O4233" s="376">
        <v>2.9</v>
      </c>
      <c r="P4233" s="161"/>
      <c r="Q4233" s="376">
        <v>3.03</v>
      </c>
      <c r="R4233" s="161"/>
      <c r="S4233" s="376">
        <v>2.21</v>
      </c>
      <c r="T4233" s="378">
        <v>0.99139999999999995</v>
      </c>
      <c r="U4233" s="379">
        <f t="shared" si="102"/>
        <v>2.3106551373099999</v>
      </c>
    </row>
    <row r="4234" spans="1:21" x14ac:dyDescent="0.2">
      <c r="A4234" s="257">
        <v>41112</v>
      </c>
      <c r="B4234" s="292">
        <f t="shared" si="98"/>
        <v>41113</v>
      </c>
      <c r="C4234" s="376">
        <v>3.03</v>
      </c>
      <c r="D4234" s="376"/>
      <c r="E4234" s="376">
        <v>2.73</v>
      </c>
      <c r="G4234" s="376">
        <f t="shared" si="101"/>
        <v>2.3106551373099999</v>
      </c>
      <c r="H4234" s="161"/>
      <c r="I4234" s="376">
        <v>3</v>
      </c>
      <c r="J4234" s="416"/>
      <c r="K4234" s="376"/>
      <c r="L4234" s="161"/>
      <c r="M4234" s="376">
        <v>2.77</v>
      </c>
      <c r="N4234" s="161"/>
      <c r="O4234" s="376">
        <v>2.9</v>
      </c>
      <c r="P4234" s="161"/>
      <c r="Q4234" s="376">
        <v>3.03</v>
      </c>
      <c r="R4234" s="161"/>
      <c r="S4234" s="376">
        <v>2.21</v>
      </c>
      <c r="T4234" s="378">
        <v>0.99139999999999995</v>
      </c>
      <c r="U4234" s="379">
        <f t="shared" si="102"/>
        <v>2.3106551373099999</v>
      </c>
    </row>
    <row r="4235" spans="1:21" x14ac:dyDescent="0.2">
      <c r="A4235" s="257">
        <v>41113</v>
      </c>
      <c r="B4235" s="292">
        <f t="shared" si="98"/>
        <v>41114</v>
      </c>
      <c r="C4235" s="161">
        <v>3.05</v>
      </c>
      <c r="D4235" s="161"/>
      <c r="E4235" s="161">
        <v>2.74</v>
      </c>
      <c r="G4235" s="161">
        <f t="shared" si="101"/>
        <v>2.3536370262499999</v>
      </c>
      <c r="H4235" s="161"/>
      <c r="I4235" s="161">
        <v>3.02</v>
      </c>
      <c r="J4235" s="162"/>
      <c r="K4235" s="161"/>
      <c r="L4235" s="161"/>
      <c r="M4235" s="161">
        <v>2.83</v>
      </c>
      <c r="N4235" s="161"/>
      <c r="O4235" s="161">
        <v>2.94</v>
      </c>
      <c r="P4235" s="161"/>
      <c r="Q4235" s="161">
        <v>3.06</v>
      </c>
      <c r="R4235" s="161"/>
      <c r="S4235" s="161">
        <v>2.2599999999999998</v>
      </c>
      <c r="T4235" s="377">
        <v>0.98750000000000004</v>
      </c>
      <c r="U4235" s="389">
        <f t="shared" si="102"/>
        <v>2.3536370262499999</v>
      </c>
    </row>
    <row r="4236" spans="1:21" x14ac:dyDescent="0.2">
      <c r="A4236" s="257">
        <v>41114</v>
      </c>
      <c r="B4236" s="292">
        <f t="shared" si="98"/>
        <v>41115</v>
      </c>
      <c r="C4236" s="161">
        <v>3.16</v>
      </c>
      <c r="D4236" s="161"/>
      <c r="E4236" s="161">
        <v>2.9</v>
      </c>
      <c r="G4236" s="161">
        <f t="shared" si="101"/>
        <v>2.4698239608000003</v>
      </c>
      <c r="H4236" s="161"/>
      <c r="I4236" s="161">
        <v>3.11</v>
      </c>
      <c r="J4236" s="162"/>
      <c r="K4236" s="161"/>
      <c r="L4236" s="161"/>
      <c r="M4236" s="161">
        <v>2.98</v>
      </c>
      <c r="N4236" s="161"/>
      <c r="O4236" s="161">
        <v>3.06</v>
      </c>
      <c r="P4236" s="161"/>
      <c r="Q4236" s="161">
        <v>3.16</v>
      </c>
      <c r="R4236" s="161"/>
      <c r="S4236" s="161">
        <v>2.38</v>
      </c>
      <c r="T4236" s="377">
        <v>0.98399999999999999</v>
      </c>
      <c r="U4236" s="389">
        <f t="shared" si="102"/>
        <v>2.4698239608000003</v>
      </c>
    </row>
    <row r="4237" spans="1:21" ht="13.2" x14ac:dyDescent="0.25">
      <c r="A4237" s="257">
        <v>41115</v>
      </c>
      <c r="B4237" s="292">
        <f t="shared" si="98"/>
        <v>41116</v>
      </c>
      <c r="C4237" s="426">
        <v>3.19</v>
      </c>
      <c r="D4237" s="425"/>
      <c r="E4237" s="426">
        <v>2.92</v>
      </c>
      <c r="G4237" s="161">
        <f t="shared" si="101"/>
        <v>2.4834917711999998</v>
      </c>
      <c r="H4237" s="161"/>
      <c r="I4237" s="161">
        <v>3.15</v>
      </c>
      <c r="J4237" s="162"/>
      <c r="K4237" s="161"/>
      <c r="L4237" s="161"/>
      <c r="M4237" s="161">
        <v>3.01</v>
      </c>
      <c r="N4237" s="161"/>
      <c r="O4237" s="161">
        <v>3.1</v>
      </c>
      <c r="P4237" s="161"/>
      <c r="Q4237" s="161">
        <v>3.2</v>
      </c>
      <c r="R4237" s="161"/>
      <c r="S4237" s="161">
        <v>2.4</v>
      </c>
      <c r="T4237" s="377">
        <v>0.98119999999999996</v>
      </c>
      <c r="U4237" s="389">
        <f t="shared" si="102"/>
        <v>2.4834917711999998</v>
      </c>
    </row>
    <row r="4238" spans="1:21" x14ac:dyDescent="0.2">
      <c r="A4238" s="257">
        <v>41116</v>
      </c>
      <c r="B4238" s="292">
        <f t="shared" si="98"/>
        <v>41117</v>
      </c>
      <c r="C4238" s="161">
        <v>3.13</v>
      </c>
      <c r="D4238" s="161"/>
      <c r="E4238" s="161">
        <v>2.86</v>
      </c>
      <c r="G4238" s="161">
        <f t="shared" si="101"/>
        <v>2.4209109171000001</v>
      </c>
      <c r="H4238" s="161"/>
      <c r="I4238" s="161">
        <v>3.1</v>
      </c>
      <c r="J4238" s="162"/>
      <c r="K4238" s="161"/>
      <c r="L4238" s="161"/>
      <c r="M4238" s="161">
        <v>2.93</v>
      </c>
      <c r="N4238" s="161"/>
      <c r="O4238" s="161">
        <v>3.04</v>
      </c>
      <c r="P4238" s="161"/>
      <c r="Q4238" s="161">
        <v>3.17</v>
      </c>
      <c r="R4238" s="161"/>
      <c r="S4238" s="161">
        <v>2.34</v>
      </c>
      <c r="T4238" s="377">
        <v>0.98099999999999998</v>
      </c>
      <c r="U4238" s="389">
        <f t="shared" si="102"/>
        <v>2.4209109171000001</v>
      </c>
    </row>
    <row r="4239" spans="1:21" x14ac:dyDescent="0.2">
      <c r="A4239" s="257">
        <v>41117</v>
      </c>
      <c r="B4239" s="292">
        <f t="shared" si="98"/>
        <v>41118</v>
      </c>
      <c r="C4239" s="376">
        <v>3.1</v>
      </c>
      <c r="D4239" s="161"/>
      <c r="E4239" s="376">
        <v>2.76</v>
      </c>
      <c r="G4239" s="376">
        <f t="shared" si="101"/>
        <v>2.3747061247200003</v>
      </c>
      <c r="H4239" s="161"/>
      <c r="I4239" s="376">
        <v>3.06</v>
      </c>
      <c r="J4239" s="416"/>
      <c r="K4239" s="376"/>
      <c r="L4239" s="161"/>
      <c r="M4239" s="376">
        <v>2.84</v>
      </c>
      <c r="N4239" s="161"/>
      <c r="O4239" s="376">
        <v>2.96</v>
      </c>
      <c r="P4239" s="161"/>
      <c r="Q4239" s="376">
        <v>3.08</v>
      </c>
      <c r="R4239" s="161"/>
      <c r="S4239" s="376">
        <v>2.2799999999999998</v>
      </c>
      <c r="T4239" s="378">
        <v>0.98760000000000003</v>
      </c>
      <c r="U4239" s="379">
        <f t="shared" si="102"/>
        <v>2.3747061247200003</v>
      </c>
    </row>
    <row r="4240" spans="1:21" x14ac:dyDescent="0.2">
      <c r="A4240" s="257">
        <v>41118</v>
      </c>
      <c r="B4240" s="292">
        <f t="shared" si="98"/>
        <v>41119</v>
      </c>
      <c r="C4240" s="376">
        <v>3.1</v>
      </c>
      <c r="D4240" s="161"/>
      <c r="E4240" s="376">
        <v>2.76</v>
      </c>
      <c r="G4240" s="376">
        <f t="shared" si="101"/>
        <v>2.3747061247200003</v>
      </c>
      <c r="H4240" s="161"/>
      <c r="I4240" s="376">
        <v>3.06</v>
      </c>
      <c r="J4240" s="416"/>
      <c r="K4240" s="376"/>
      <c r="L4240" s="161"/>
      <c r="M4240" s="376">
        <v>2.84</v>
      </c>
      <c r="N4240" s="161"/>
      <c r="O4240" s="376">
        <v>2.96</v>
      </c>
      <c r="P4240" s="161"/>
      <c r="Q4240" s="376">
        <v>3.08</v>
      </c>
      <c r="R4240" s="161"/>
      <c r="S4240" s="376">
        <v>2.2799999999999998</v>
      </c>
      <c r="T4240" s="378">
        <v>0.98760000000000003</v>
      </c>
      <c r="U4240" s="379">
        <f t="shared" si="102"/>
        <v>2.3747061247200003</v>
      </c>
    </row>
    <row r="4241" spans="1:21" x14ac:dyDescent="0.2">
      <c r="A4241" s="257">
        <v>41119</v>
      </c>
      <c r="B4241" s="292">
        <f t="shared" si="98"/>
        <v>41120</v>
      </c>
      <c r="C4241" s="376">
        <v>3.1</v>
      </c>
      <c r="D4241" s="161"/>
      <c r="E4241" s="376">
        <v>2.76</v>
      </c>
      <c r="G4241" s="376">
        <f t="shared" si="101"/>
        <v>2.3747061247200003</v>
      </c>
      <c r="H4241" s="161"/>
      <c r="I4241" s="376">
        <v>3.06</v>
      </c>
      <c r="J4241" s="416"/>
      <c r="K4241" s="376"/>
      <c r="L4241" s="161"/>
      <c r="M4241" s="376">
        <v>2.84</v>
      </c>
      <c r="N4241" s="161"/>
      <c r="O4241" s="376">
        <v>2.96</v>
      </c>
      <c r="P4241" s="161"/>
      <c r="Q4241" s="376">
        <v>3.08</v>
      </c>
      <c r="R4241" s="161"/>
      <c r="S4241" s="376">
        <v>2.2799999999999998</v>
      </c>
      <c r="T4241" s="378">
        <v>0.98760000000000003</v>
      </c>
      <c r="U4241" s="379">
        <f t="shared" si="102"/>
        <v>2.3747061247200003</v>
      </c>
    </row>
    <row r="4242" spans="1:21" x14ac:dyDescent="0.2">
      <c r="A4242" s="257">
        <v>41120</v>
      </c>
      <c r="B4242" s="292">
        <f t="shared" si="98"/>
        <v>41121</v>
      </c>
      <c r="C4242" s="161">
        <v>3.14</v>
      </c>
      <c r="D4242" s="161"/>
      <c r="E4242" s="161">
        <v>2.89</v>
      </c>
      <c r="G4242" s="161">
        <f t="shared" si="101"/>
        <v>2.5024537488999998</v>
      </c>
      <c r="H4242" s="161"/>
      <c r="I4242" s="161">
        <v>3.15</v>
      </c>
      <c r="J4242" s="162"/>
      <c r="K4242" s="161"/>
      <c r="L4242" s="161"/>
      <c r="M4242" s="161">
        <v>2.93</v>
      </c>
      <c r="N4242" s="161"/>
      <c r="O4242" s="161">
        <v>3.05</v>
      </c>
      <c r="P4242" s="161"/>
      <c r="Q4242" s="161">
        <v>3.17</v>
      </c>
      <c r="R4242" s="161"/>
      <c r="S4242" s="161">
        <v>2.38</v>
      </c>
      <c r="T4242" s="377">
        <v>0.997</v>
      </c>
      <c r="U4242" s="22">
        <f t="shared" si="102"/>
        <v>2.5024537488999998</v>
      </c>
    </row>
    <row r="4243" spans="1:21" s="263" customFormat="1" x14ac:dyDescent="0.2">
      <c r="A4243" s="319">
        <v>41121</v>
      </c>
      <c r="B4243" s="374">
        <f t="shared" si="98"/>
        <v>41122</v>
      </c>
      <c r="C4243" s="372">
        <v>3.2</v>
      </c>
      <c r="D4243" s="332"/>
      <c r="E4243" s="372">
        <v>3.02</v>
      </c>
      <c r="G4243" s="372">
        <f t="shared" si="101"/>
        <v>2.5952609235150002</v>
      </c>
      <c r="H4243" s="332"/>
      <c r="I4243" s="372">
        <v>3.19</v>
      </c>
      <c r="J4243" s="365"/>
      <c r="K4243" s="372"/>
      <c r="L4243" s="332"/>
      <c r="M4243" s="372">
        <v>3.03</v>
      </c>
      <c r="N4243" s="332"/>
      <c r="O4243" s="372">
        <v>3.13</v>
      </c>
      <c r="P4243" s="332"/>
      <c r="Q4243" s="372">
        <v>3.21</v>
      </c>
      <c r="R4243" s="332"/>
      <c r="S4243" s="332">
        <v>2.4700000000000002</v>
      </c>
      <c r="T4243" s="428">
        <v>0.99629999999999996</v>
      </c>
      <c r="U4243" s="371">
        <f t="shared" si="102"/>
        <v>2.5952609235150002</v>
      </c>
    </row>
    <row r="4244" spans="1:21" x14ac:dyDescent="0.2">
      <c r="A4244" s="257">
        <v>41122</v>
      </c>
      <c r="B4244" s="414">
        <f t="shared" si="98"/>
        <v>41123</v>
      </c>
      <c r="C4244" s="161">
        <v>3.2</v>
      </c>
      <c r="D4244" s="161"/>
      <c r="E4244" s="161">
        <v>3.02</v>
      </c>
      <c r="G4244" s="161">
        <f t="shared" si="101"/>
        <v>2.5480848307199997</v>
      </c>
      <c r="H4244" s="161"/>
      <c r="I4244" s="161">
        <v>3.21</v>
      </c>
      <c r="J4244" s="162"/>
      <c r="K4244" s="161"/>
      <c r="L4244" s="161"/>
      <c r="M4244" s="161">
        <v>3.05</v>
      </c>
      <c r="N4244" s="161"/>
      <c r="O4244" s="161">
        <v>3.12</v>
      </c>
      <c r="P4244" s="161"/>
      <c r="Q4244" s="161">
        <v>3.21</v>
      </c>
      <c r="R4244" s="161"/>
      <c r="S4244" s="161">
        <v>2.42</v>
      </c>
      <c r="T4244" s="377">
        <v>0.99839999999999995</v>
      </c>
      <c r="U4244" s="22">
        <f t="shared" si="102"/>
        <v>2.5480848307199997</v>
      </c>
    </row>
    <row r="4245" spans="1:21" x14ac:dyDescent="0.2">
      <c r="A4245" s="257">
        <v>41123</v>
      </c>
      <c r="B4245" s="414">
        <f t="shared" si="98"/>
        <v>41124</v>
      </c>
      <c r="C4245" s="161"/>
      <c r="D4245" s="161"/>
      <c r="E4245" s="161"/>
      <c r="G4245" s="161"/>
      <c r="H4245" s="161"/>
      <c r="I4245" s="161"/>
      <c r="J4245" s="162"/>
      <c r="K4245" s="161"/>
      <c r="L4245" s="161"/>
      <c r="M4245" s="161"/>
      <c r="N4245" s="161"/>
      <c r="O4245" s="161"/>
      <c r="P4245" s="161"/>
      <c r="Q4245" s="161"/>
      <c r="R4245" s="161"/>
      <c r="S4245" s="161"/>
      <c r="T4245" s="161"/>
    </row>
    <row r="4246" spans="1:21" x14ac:dyDescent="0.2">
      <c r="A4246" s="257">
        <v>41124</v>
      </c>
      <c r="B4246" s="414">
        <f t="shared" si="98"/>
        <v>41125</v>
      </c>
      <c r="C4246" s="161"/>
      <c r="D4246" s="161"/>
      <c r="E4246" s="161"/>
      <c r="G4246" s="161"/>
    </row>
    <row r="4247" spans="1:21" x14ac:dyDescent="0.2">
      <c r="A4247" s="257">
        <v>41125</v>
      </c>
      <c r="B4247" s="414">
        <f t="shared" si="98"/>
        <v>41126</v>
      </c>
      <c r="C4247" s="161"/>
      <c r="D4247" s="161"/>
      <c r="E4247" s="161"/>
      <c r="G4247" s="161"/>
    </row>
    <row r="4248" spans="1:21" x14ac:dyDescent="0.2">
      <c r="A4248" s="257">
        <v>41126</v>
      </c>
      <c r="B4248" s="414">
        <f t="shared" si="98"/>
        <v>41127</v>
      </c>
      <c r="C4248" s="161"/>
      <c r="D4248" s="161"/>
      <c r="E4248" s="161"/>
      <c r="G4248" s="161"/>
    </row>
    <row r="4249" spans="1:21" x14ac:dyDescent="0.2">
      <c r="A4249" s="257">
        <v>41127</v>
      </c>
      <c r="B4249" s="414">
        <f t="shared" si="98"/>
        <v>41128</v>
      </c>
      <c r="C4249" s="161"/>
      <c r="D4249" s="161"/>
      <c r="E4249" s="161"/>
      <c r="G4249" s="161"/>
    </row>
    <row r="4250" spans="1:21" x14ac:dyDescent="0.2">
      <c r="A4250" s="257">
        <v>41128</v>
      </c>
      <c r="B4250" s="414">
        <f t="shared" si="98"/>
        <v>41129</v>
      </c>
      <c r="C4250" s="161"/>
      <c r="G4250" s="161"/>
    </row>
    <row r="4251" spans="1:21" x14ac:dyDescent="0.2">
      <c r="A4251" s="257">
        <v>41129</v>
      </c>
      <c r="B4251" s="414">
        <f t="shared" si="98"/>
        <v>41130</v>
      </c>
      <c r="C4251" s="161"/>
      <c r="G4251" s="161"/>
    </row>
    <row r="4252" spans="1:21" x14ac:dyDescent="0.2">
      <c r="A4252" s="257">
        <v>41130</v>
      </c>
      <c r="B4252" s="414">
        <f t="shared" si="98"/>
        <v>41131</v>
      </c>
      <c r="C4252" s="161"/>
      <c r="G4252" s="161"/>
    </row>
    <row r="4253" spans="1:21" x14ac:dyDescent="0.2">
      <c r="A4253" s="257">
        <v>41131</v>
      </c>
      <c r="B4253" s="414">
        <f t="shared" si="98"/>
        <v>41132</v>
      </c>
      <c r="C4253" s="161"/>
      <c r="G4253" s="161"/>
    </row>
    <row r="4254" spans="1:21" x14ac:dyDescent="0.2">
      <c r="A4254" s="257">
        <v>41132</v>
      </c>
      <c r="B4254" s="414">
        <f t="shared" si="98"/>
        <v>41133</v>
      </c>
      <c r="C4254" s="161"/>
      <c r="G4254" s="161"/>
    </row>
    <row r="4255" spans="1:21" x14ac:dyDescent="0.2">
      <c r="A4255" s="257">
        <v>41133</v>
      </c>
      <c r="B4255" s="414">
        <f t="shared" ref="B4255:B4318" si="103">A4255+1</f>
        <v>41134</v>
      </c>
      <c r="C4255" s="161"/>
      <c r="G4255" s="161"/>
    </row>
    <row r="4256" spans="1:21" x14ac:dyDescent="0.2">
      <c r="A4256" s="257">
        <v>41134</v>
      </c>
      <c r="B4256" s="414">
        <f t="shared" si="103"/>
        <v>41135</v>
      </c>
      <c r="C4256" s="161"/>
      <c r="G4256" s="161"/>
    </row>
    <row r="4257" spans="1:21" x14ac:dyDescent="0.2">
      <c r="A4257" s="257">
        <v>41135</v>
      </c>
      <c r="B4257" s="414">
        <f t="shared" si="103"/>
        <v>41136</v>
      </c>
      <c r="C4257" s="161">
        <v>2.79</v>
      </c>
      <c r="E4257" s="18">
        <v>2.67</v>
      </c>
      <c r="G4257" s="161">
        <f t="shared" si="101"/>
        <v>2.158637658135</v>
      </c>
      <c r="I4257" s="161">
        <v>2.81</v>
      </c>
      <c r="J4257" s="162"/>
      <c r="K4257" s="161"/>
      <c r="L4257" s="161"/>
      <c r="M4257" s="161">
        <v>2.75</v>
      </c>
      <c r="N4257" s="161"/>
      <c r="O4257" s="161">
        <v>2.75</v>
      </c>
      <c r="P4257" s="161"/>
      <c r="Q4257" s="161">
        <v>2.8</v>
      </c>
      <c r="R4257" s="161"/>
      <c r="S4257" s="161">
        <v>2.0299999999999998</v>
      </c>
      <c r="T4257" s="18">
        <v>1.0083</v>
      </c>
      <c r="U4257" s="22">
        <f>S4257*T4257*1.054615</f>
        <v>2.158637658135</v>
      </c>
    </row>
    <row r="4258" spans="1:21" x14ac:dyDescent="0.2">
      <c r="A4258" s="257">
        <v>41136</v>
      </c>
      <c r="B4258" s="414">
        <f t="shared" si="103"/>
        <v>41137</v>
      </c>
      <c r="C4258" s="161">
        <v>2.82</v>
      </c>
      <c r="E4258" s="18">
        <v>2.67</v>
      </c>
      <c r="G4258" s="161">
        <f t="shared" si="101"/>
        <v>2.200299169095</v>
      </c>
      <c r="I4258" s="161">
        <v>2.83</v>
      </c>
      <c r="J4258" s="162"/>
      <c r="K4258" s="161"/>
      <c r="L4258" s="161"/>
      <c r="M4258" s="161">
        <v>2.75</v>
      </c>
      <c r="N4258" s="161"/>
      <c r="O4258" s="161">
        <v>2.74</v>
      </c>
      <c r="P4258" s="161"/>
      <c r="Q4258" s="161">
        <v>2.82</v>
      </c>
      <c r="R4258" s="161"/>
      <c r="S4258" s="161">
        <v>2.0699999999999998</v>
      </c>
      <c r="T4258" s="18">
        <v>1.0079</v>
      </c>
      <c r="U4258" s="22">
        <f t="shared" ref="U4258:U4277" si="104">S4258*T4258*1.054615</f>
        <v>2.200299169095</v>
      </c>
    </row>
    <row r="4259" spans="1:21" x14ac:dyDescent="0.2">
      <c r="A4259" s="257">
        <v>41137</v>
      </c>
      <c r="B4259" s="414">
        <f t="shared" si="103"/>
        <v>41138</v>
      </c>
      <c r="C4259" s="161">
        <v>2.78</v>
      </c>
      <c r="E4259" s="18">
        <v>2.66</v>
      </c>
      <c r="G4259" s="161">
        <f t="shared" si="101"/>
        <v>2.1809860045999994</v>
      </c>
      <c r="I4259" s="161">
        <v>2.8</v>
      </c>
      <c r="J4259" s="162"/>
      <c r="K4259" s="161"/>
      <c r="L4259" s="161"/>
      <c r="M4259" s="161">
        <v>2.71</v>
      </c>
      <c r="N4259" s="161"/>
      <c r="O4259" s="161">
        <v>2.72</v>
      </c>
      <c r="P4259" s="161"/>
      <c r="Q4259" s="161">
        <v>2.77</v>
      </c>
      <c r="R4259" s="161"/>
      <c r="S4259" s="161">
        <v>2.0499999999999998</v>
      </c>
      <c r="T4259" s="18">
        <v>1.0087999999999999</v>
      </c>
      <c r="U4259" s="22">
        <f t="shared" si="104"/>
        <v>2.1809860045999994</v>
      </c>
    </row>
    <row r="4260" spans="1:21" x14ac:dyDescent="0.2">
      <c r="A4260" s="257">
        <v>41138</v>
      </c>
      <c r="B4260" s="414">
        <f t="shared" si="103"/>
        <v>41139</v>
      </c>
      <c r="C4260" s="376">
        <v>2.7</v>
      </c>
      <c r="E4260" s="375">
        <v>2.5499999999999998</v>
      </c>
      <c r="G4260" s="376">
        <f t="shared" si="101"/>
        <v>2.101899371135</v>
      </c>
      <c r="I4260" s="376">
        <v>2.71</v>
      </c>
      <c r="J4260" s="416"/>
      <c r="K4260" s="376"/>
      <c r="L4260" s="161"/>
      <c r="M4260" s="376">
        <v>2.58</v>
      </c>
      <c r="N4260" s="161"/>
      <c r="O4260" s="376">
        <v>2.64</v>
      </c>
      <c r="P4260" s="376"/>
      <c r="Q4260" s="376">
        <v>2.66</v>
      </c>
      <c r="R4260" s="376"/>
      <c r="S4260" s="376">
        <v>1.97</v>
      </c>
      <c r="T4260" s="375">
        <v>1.0117</v>
      </c>
      <c r="U4260" s="379">
        <f t="shared" si="104"/>
        <v>2.101899371135</v>
      </c>
    </row>
    <row r="4261" spans="1:21" x14ac:dyDescent="0.2">
      <c r="A4261" s="257">
        <v>41139</v>
      </c>
      <c r="B4261" s="414">
        <f t="shared" si="103"/>
        <v>41140</v>
      </c>
      <c r="C4261" s="376">
        <v>2.7</v>
      </c>
      <c r="E4261" s="375">
        <v>2.5499999999999998</v>
      </c>
      <c r="G4261" s="376">
        <f t="shared" si="101"/>
        <v>2.101899371135</v>
      </c>
      <c r="I4261" s="376">
        <v>2.71</v>
      </c>
      <c r="J4261" s="416"/>
      <c r="K4261" s="376"/>
      <c r="L4261" s="161"/>
      <c r="M4261" s="376">
        <v>2.58</v>
      </c>
      <c r="N4261" s="161"/>
      <c r="O4261" s="376">
        <v>2.64</v>
      </c>
      <c r="P4261" s="376"/>
      <c r="Q4261" s="376">
        <v>2.66</v>
      </c>
      <c r="R4261" s="376"/>
      <c r="S4261" s="376">
        <v>1.97</v>
      </c>
      <c r="T4261" s="375">
        <v>1.0117</v>
      </c>
      <c r="U4261" s="379">
        <f t="shared" si="104"/>
        <v>2.101899371135</v>
      </c>
    </row>
    <row r="4262" spans="1:21" x14ac:dyDescent="0.2">
      <c r="A4262" s="257">
        <v>41140</v>
      </c>
      <c r="B4262" s="414">
        <f t="shared" si="103"/>
        <v>41141</v>
      </c>
      <c r="C4262" s="376">
        <v>2.7</v>
      </c>
      <c r="E4262" s="375">
        <v>2.5499999999999998</v>
      </c>
      <c r="G4262" s="376">
        <f t="shared" si="101"/>
        <v>2.101899371135</v>
      </c>
      <c r="I4262" s="376">
        <v>2.71</v>
      </c>
      <c r="J4262" s="416"/>
      <c r="K4262" s="376"/>
      <c r="L4262" s="161"/>
      <c r="M4262" s="376">
        <v>2.58</v>
      </c>
      <c r="N4262" s="161"/>
      <c r="O4262" s="376">
        <v>2.64</v>
      </c>
      <c r="P4262" s="376"/>
      <c r="Q4262" s="376">
        <v>2.66</v>
      </c>
      <c r="R4262" s="376"/>
      <c r="S4262" s="376">
        <v>1.97</v>
      </c>
      <c r="T4262" s="375">
        <v>1.0117</v>
      </c>
      <c r="U4262" s="379">
        <f t="shared" si="104"/>
        <v>2.101899371135</v>
      </c>
    </row>
    <row r="4263" spans="1:21" x14ac:dyDescent="0.2">
      <c r="A4263" s="257">
        <v>41141</v>
      </c>
      <c r="B4263" s="414">
        <f t="shared" si="103"/>
        <v>41142</v>
      </c>
      <c r="C4263" s="161">
        <v>2.75</v>
      </c>
      <c r="E4263" s="18">
        <v>2.62</v>
      </c>
      <c r="G4263" s="161">
        <f t="shared" si="101"/>
        <v>2.1324315299999999</v>
      </c>
      <c r="I4263" s="161">
        <v>2.72</v>
      </c>
      <c r="J4263" s="162"/>
      <c r="K4263" s="161"/>
      <c r="L4263" s="161"/>
      <c r="M4263" s="161">
        <v>2.72</v>
      </c>
      <c r="N4263" s="161"/>
      <c r="O4263" s="161">
        <v>2.71</v>
      </c>
      <c r="P4263" s="161"/>
      <c r="Q4263" s="161">
        <v>2.72</v>
      </c>
      <c r="R4263" s="161"/>
      <c r="S4263" s="161">
        <v>2</v>
      </c>
      <c r="T4263" s="18">
        <v>1.0109999999999999</v>
      </c>
      <c r="U4263" s="22">
        <f t="shared" si="104"/>
        <v>2.1324315299999999</v>
      </c>
    </row>
    <row r="4264" spans="1:21" x14ac:dyDescent="0.2">
      <c r="A4264" s="257">
        <v>41142</v>
      </c>
      <c r="B4264" s="414">
        <f t="shared" si="103"/>
        <v>41143</v>
      </c>
      <c r="C4264" s="161">
        <v>2.8</v>
      </c>
      <c r="E4264" s="18">
        <v>2.66</v>
      </c>
      <c r="G4264" s="161">
        <f t="shared" si="101"/>
        <v>2.1974907293500006</v>
      </c>
      <c r="I4264" s="161">
        <v>2.74</v>
      </c>
      <c r="J4264" s="162"/>
      <c r="K4264" s="161"/>
      <c r="L4264" s="161"/>
      <c r="M4264" s="161">
        <v>2.69</v>
      </c>
      <c r="N4264" s="161"/>
      <c r="O4264" s="161">
        <v>2.71</v>
      </c>
      <c r="P4264" s="161"/>
      <c r="Q4264" s="161">
        <v>2.74</v>
      </c>
      <c r="R4264" s="161"/>
      <c r="S4264" s="161">
        <v>2.06</v>
      </c>
      <c r="T4264" s="18">
        <v>1.0115000000000001</v>
      </c>
      <c r="U4264" s="22">
        <f t="shared" si="104"/>
        <v>2.1974907293500006</v>
      </c>
    </row>
    <row r="4265" spans="1:21" x14ac:dyDescent="0.2">
      <c r="A4265" s="257">
        <v>41143</v>
      </c>
      <c r="B4265" s="414">
        <f t="shared" si="103"/>
        <v>41144</v>
      </c>
      <c r="C4265" s="161">
        <v>2.8</v>
      </c>
      <c r="E4265" s="18">
        <v>2.66</v>
      </c>
      <c r="G4265" s="161">
        <f t="shared" si="101"/>
        <v>2.2543882632149996</v>
      </c>
      <c r="I4265" s="161">
        <v>2.75</v>
      </c>
      <c r="J4265" s="162"/>
      <c r="K4265" s="161"/>
      <c r="L4265" s="161"/>
      <c r="M4265" s="161">
        <v>2.7</v>
      </c>
      <c r="N4265" s="161"/>
      <c r="O4265" s="161">
        <v>2.71</v>
      </c>
      <c r="P4265" s="161"/>
      <c r="Q4265" s="161">
        <v>2.74</v>
      </c>
      <c r="R4265" s="161"/>
      <c r="S4265" s="161">
        <v>2.11</v>
      </c>
      <c r="T4265" s="18">
        <v>1.0130999999999999</v>
      </c>
      <c r="U4265" s="22">
        <f t="shared" si="104"/>
        <v>2.2543882632149996</v>
      </c>
    </row>
    <row r="4266" spans="1:21" x14ac:dyDescent="0.2">
      <c r="A4266" s="257">
        <v>41144</v>
      </c>
      <c r="B4266" s="414">
        <f t="shared" si="103"/>
        <v>41145</v>
      </c>
      <c r="C4266" s="161">
        <v>2.81</v>
      </c>
      <c r="E4266" s="18">
        <v>2.63</v>
      </c>
      <c r="G4266" s="161">
        <f t="shared" si="101"/>
        <v>2.202482222145</v>
      </c>
      <c r="I4266" s="161">
        <v>2.76</v>
      </c>
      <c r="J4266" s="162"/>
      <c r="K4266" s="161"/>
      <c r="L4266" s="161"/>
      <c r="M4266" s="161">
        <v>2.66</v>
      </c>
      <c r="N4266" s="161"/>
      <c r="O4266" s="161">
        <v>2.67</v>
      </c>
      <c r="P4266" s="161"/>
      <c r="Q4266" s="161">
        <v>2.76</v>
      </c>
      <c r="R4266" s="161"/>
      <c r="S4266" s="161">
        <v>2.0699999999999998</v>
      </c>
      <c r="T4266" s="18">
        <v>1.0088999999999999</v>
      </c>
      <c r="U4266" s="22">
        <f t="shared" si="104"/>
        <v>2.202482222145</v>
      </c>
    </row>
    <row r="4267" spans="1:21" x14ac:dyDescent="0.2">
      <c r="A4267" s="257">
        <v>41145</v>
      </c>
      <c r="B4267" s="414">
        <f t="shared" si="103"/>
        <v>41146</v>
      </c>
      <c r="C4267" s="376">
        <v>2.8</v>
      </c>
      <c r="D4267" s="375"/>
      <c r="E4267" s="375">
        <v>2.58</v>
      </c>
      <c r="G4267" s="376">
        <f t="shared" si="101"/>
        <v>2.1497082329300006</v>
      </c>
      <c r="I4267" s="376">
        <v>2.72</v>
      </c>
      <c r="J4267" s="416"/>
      <c r="K4267" s="376"/>
      <c r="L4267" s="161"/>
      <c r="M4267" s="376">
        <v>2.62</v>
      </c>
      <c r="N4267" s="161"/>
      <c r="O4267" s="376">
        <v>2.62</v>
      </c>
      <c r="P4267" s="376"/>
      <c r="Q4267" s="376">
        <v>2.73</v>
      </c>
      <c r="R4267" s="376"/>
      <c r="S4267" s="376">
        <v>2.02</v>
      </c>
      <c r="T4267" s="375">
        <v>1.0091000000000001</v>
      </c>
      <c r="U4267" s="379">
        <f t="shared" si="104"/>
        <v>2.1497082329300006</v>
      </c>
    </row>
    <row r="4268" spans="1:21" x14ac:dyDescent="0.2">
      <c r="A4268" s="257">
        <v>41146</v>
      </c>
      <c r="B4268" s="414">
        <f t="shared" si="103"/>
        <v>41147</v>
      </c>
      <c r="C4268" s="376">
        <v>2.8</v>
      </c>
      <c r="D4268" s="375"/>
      <c r="E4268" s="375">
        <v>2.58</v>
      </c>
      <c r="G4268" s="376">
        <f t="shared" si="101"/>
        <v>2.1497082329300006</v>
      </c>
      <c r="I4268" s="376">
        <v>2.72</v>
      </c>
      <c r="J4268" s="416"/>
      <c r="K4268" s="376"/>
      <c r="L4268" s="161"/>
      <c r="M4268" s="376">
        <v>2.62</v>
      </c>
      <c r="N4268" s="161"/>
      <c r="O4268" s="376">
        <v>2.62</v>
      </c>
      <c r="P4268" s="376"/>
      <c r="Q4268" s="376">
        <v>2.73</v>
      </c>
      <c r="R4268" s="376"/>
      <c r="S4268" s="376">
        <v>2.02</v>
      </c>
      <c r="T4268" s="375">
        <v>1.0091000000000001</v>
      </c>
      <c r="U4268" s="379">
        <f t="shared" si="104"/>
        <v>2.1497082329300006</v>
      </c>
    </row>
    <row r="4269" spans="1:21" x14ac:dyDescent="0.2">
      <c r="A4269" s="257">
        <v>41147</v>
      </c>
      <c r="B4269" s="414">
        <f t="shared" si="103"/>
        <v>41148</v>
      </c>
      <c r="C4269" s="376">
        <v>2.8</v>
      </c>
      <c r="D4269" s="375"/>
      <c r="E4269" s="375">
        <v>2.58</v>
      </c>
      <c r="G4269" s="376">
        <f t="shared" si="101"/>
        <v>2.1497082329300006</v>
      </c>
      <c r="I4269" s="376">
        <v>2.72</v>
      </c>
      <c r="J4269" s="416"/>
      <c r="K4269" s="376"/>
      <c r="L4269" s="161"/>
      <c r="M4269" s="376">
        <v>2.62</v>
      </c>
      <c r="N4269" s="161"/>
      <c r="O4269" s="376">
        <v>2.62</v>
      </c>
      <c r="P4269" s="376"/>
      <c r="Q4269" s="376">
        <v>2.73</v>
      </c>
      <c r="R4269" s="376"/>
      <c r="S4269" s="376">
        <v>2.02</v>
      </c>
      <c r="T4269" s="375">
        <v>1.0091000000000001</v>
      </c>
      <c r="U4269" s="379">
        <f t="shared" si="104"/>
        <v>2.1497082329300006</v>
      </c>
    </row>
    <row r="4270" spans="1:21" x14ac:dyDescent="0.2">
      <c r="A4270" s="257">
        <v>41148</v>
      </c>
      <c r="B4270" s="414">
        <f t="shared" si="103"/>
        <v>41149</v>
      </c>
      <c r="C4270" s="161">
        <v>2.8</v>
      </c>
      <c r="E4270" s="18">
        <v>2.61</v>
      </c>
      <c r="G4270" s="161">
        <f t="shared" si="101"/>
        <v>2.1054692429099999</v>
      </c>
      <c r="I4270" s="161">
        <v>2.73</v>
      </c>
      <c r="J4270" s="162"/>
      <c r="K4270" s="161"/>
      <c r="L4270" s="161"/>
      <c r="M4270" s="161">
        <v>2.67</v>
      </c>
      <c r="N4270" s="161"/>
      <c r="O4270" s="161">
        <v>2.67</v>
      </c>
      <c r="P4270" s="161"/>
      <c r="Q4270" s="161">
        <v>2.71</v>
      </c>
      <c r="R4270" s="161"/>
      <c r="S4270" s="161">
        <v>1.98</v>
      </c>
      <c r="T4270" s="18">
        <v>1.0083</v>
      </c>
      <c r="U4270" s="22">
        <f t="shared" si="104"/>
        <v>2.1054692429099999</v>
      </c>
    </row>
    <row r="4271" spans="1:21" x14ac:dyDescent="0.2">
      <c r="A4271" s="257">
        <v>41149</v>
      </c>
      <c r="B4271" s="414">
        <f t="shared" si="103"/>
        <v>41150</v>
      </c>
      <c r="C4271" s="161">
        <v>2.72</v>
      </c>
      <c r="E4271" s="18">
        <v>2.57</v>
      </c>
      <c r="G4271" s="161">
        <f t="shared" si="101"/>
        <v>2.0653896544500001</v>
      </c>
      <c r="I4271" s="161">
        <v>2.67</v>
      </c>
      <c r="J4271" s="162"/>
      <c r="K4271" s="161"/>
      <c r="L4271" s="161"/>
      <c r="M4271" s="161">
        <v>2.62</v>
      </c>
      <c r="N4271" s="161"/>
      <c r="O4271" s="161">
        <v>2.61</v>
      </c>
      <c r="P4271" s="161"/>
      <c r="Q4271" s="161">
        <v>2.66</v>
      </c>
      <c r="R4271" s="161"/>
      <c r="S4271" s="161">
        <v>1.94</v>
      </c>
      <c r="T4271" s="18">
        <v>1.0095000000000001</v>
      </c>
      <c r="U4271" s="22">
        <f t="shared" si="104"/>
        <v>2.0653896544500001</v>
      </c>
    </row>
    <row r="4272" spans="1:21" x14ac:dyDescent="0.2">
      <c r="A4272" s="257">
        <v>41150</v>
      </c>
      <c r="B4272" s="414">
        <f t="shared" si="103"/>
        <v>41151</v>
      </c>
      <c r="C4272" s="161">
        <v>2.63</v>
      </c>
      <c r="E4272" s="18">
        <v>2.57</v>
      </c>
      <c r="G4272" s="161">
        <f t="shared" si="101"/>
        <v>2.1006528162050007</v>
      </c>
      <c r="I4272" s="161">
        <v>2.62</v>
      </c>
      <c r="J4272" s="162"/>
      <c r="K4272" s="161"/>
      <c r="L4272" s="161"/>
      <c r="M4272" s="161">
        <v>2.64</v>
      </c>
      <c r="N4272" s="161"/>
      <c r="O4272" s="161">
        <v>2.58</v>
      </c>
      <c r="P4272" s="161"/>
      <c r="Q4272" s="161">
        <v>2.63</v>
      </c>
      <c r="R4272" s="161"/>
      <c r="S4272" s="161">
        <v>1.97</v>
      </c>
      <c r="T4272" s="18">
        <v>1.0111000000000001</v>
      </c>
      <c r="U4272" s="22">
        <f t="shared" si="104"/>
        <v>2.1006528162050007</v>
      </c>
    </row>
    <row r="4273" spans="1:21" x14ac:dyDescent="0.2">
      <c r="A4273" s="257">
        <v>41151</v>
      </c>
      <c r="B4273" s="414">
        <f t="shared" si="103"/>
        <v>41152</v>
      </c>
      <c r="C4273" s="161">
        <v>2.72</v>
      </c>
      <c r="E4273" s="18">
        <v>2.58</v>
      </c>
      <c r="G4273" s="161">
        <f t="shared" si="101"/>
        <v>2.2517179780350003</v>
      </c>
      <c r="I4273" s="161">
        <v>2.67</v>
      </c>
      <c r="J4273" s="162"/>
      <c r="K4273" s="161"/>
      <c r="L4273" s="161"/>
      <c r="M4273" s="161">
        <v>2.66</v>
      </c>
      <c r="N4273" s="161"/>
      <c r="O4273" s="161">
        <v>2.63</v>
      </c>
      <c r="P4273" s="161"/>
      <c r="Q4273" s="161">
        <v>2.7</v>
      </c>
      <c r="R4273" s="161"/>
      <c r="S4273" s="161">
        <v>2.11</v>
      </c>
      <c r="T4273" s="18">
        <v>1.0119</v>
      </c>
      <c r="U4273" s="22">
        <f t="shared" si="104"/>
        <v>2.2517179780350003</v>
      </c>
    </row>
    <row r="4274" spans="1:21" s="263" customFormat="1" x14ac:dyDescent="0.2">
      <c r="A4274" s="319">
        <v>41152</v>
      </c>
      <c r="B4274" s="374">
        <f t="shared" si="103"/>
        <v>41153</v>
      </c>
      <c r="C4274" s="431">
        <v>2.72</v>
      </c>
      <c r="E4274" s="430">
        <v>2.5099999999999998</v>
      </c>
      <c r="G4274" s="431">
        <f t="shared" si="101"/>
        <v>2.2137803126400004</v>
      </c>
      <c r="I4274" s="431">
        <v>2.68</v>
      </c>
      <c r="J4274" s="518"/>
      <c r="K4274" s="431"/>
      <c r="L4274" s="332"/>
      <c r="M4274" s="431">
        <v>2.58</v>
      </c>
      <c r="N4274" s="433"/>
      <c r="O4274" s="431">
        <v>2.62</v>
      </c>
      <c r="P4274" s="433"/>
      <c r="Q4274" s="431">
        <v>2.62</v>
      </c>
      <c r="R4274" s="433"/>
      <c r="S4274" s="433">
        <v>2.08</v>
      </c>
      <c r="T4274" s="432">
        <v>1.0092000000000001</v>
      </c>
      <c r="U4274" s="434">
        <f t="shared" si="104"/>
        <v>2.2137803126400004</v>
      </c>
    </row>
    <row r="4275" spans="1:21" x14ac:dyDescent="0.2">
      <c r="A4275" s="257">
        <v>41153</v>
      </c>
      <c r="B4275" s="414">
        <f t="shared" si="103"/>
        <v>41154</v>
      </c>
      <c r="C4275" s="376">
        <v>2.72</v>
      </c>
      <c r="E4275" s="375">
        <v>2.5099999999999998</v>
      </c>
      <c r="G4275" s="376">
        <f t="shared" si="101"/>
        <v>2.2137803126400004</v>
      </c>
      <c r="I4275" s="376">
        <v>2.68</v>
      </c>
      <c r="J4275" s="416"/>
      <c r="K4275" s="376"/>
      <c r="L4275" s="161"/>
      <c r="M4275" s="376">
        <v>2.58</v>
      </c>
      <c r="N4275" s="376"/>
      <c r="O4275" s="376">
        <v>2.62</v>
      </c>
      <c r="P4275" s="376"/>
      <c r="Q4275" s="376">
        <v>2.62</v>
      </c>
      <c r="R4275" s="376"/>
      <c r="S4275" s="376">
        <v>2.08</v>
      </c>
      <c r="T4275" s="375">
        <v>1.0092000000000001</v>
      </c>
      <c r="U4275" s="379">
        <f t="shared" si="104"/>
        <v>2.2137803126400004</v>
      </c>
    </row>
    <row r="4276" spans="1:21" x14ac:dyDescent="0.2">
      <c r="A4276" s="257">
        <v>41154</v>
      </c>
      <c r="B4276" s="414">
        <f t="shared" si="103"/>
        <v>41155</v>
      </c>
      <c r="C4276" s="376">
        <v>2.72</v>
      </c>
      <c r="E4276" s="375">
        <v>2.5099999999999998</v>
      </c>
      <c r="G4276" s="376">
        <f t="shared" si="101"/>
        <v>2.2137803126400004</v>
      </c>
      <c r="I4276" s="376">
        <v>2.68</v>
      </c>
      <c r="J4276" s="416"/>
      <c r="K4276" s="376"/>
      <c r="L4276" s="161"/>
      <c r="M4276" s="376">
        <v>2.58</v>
      </c>
      <c r="N4276" s="376"/>
      <c r="O4276" s="376">
        <v>2.62</v>
      </c>
      <c r="P4276" s="376"/>
      <c r="Q4276" s="376">
        <v>2.62</v>
      </c>
      <c r="R4276" s="376"/>
      <c r="S4276" s="376">
        <v>2.08</v>
      </c>
      <c r="T4276" s="375">
        <v>1.0092000000000001</v>
      </c>
      <c r="U4276" s="379">
        <f t="shared" si="104"/>
        <v>2.2137803126400004</v>
      </c>
    </row>
    <row r="4277" spans="1:21" x14ac:dyDescent="0.2">
      <c r="A4277" s="257">
        <v>41155</v>
      </c>
      <c r="B4277" s="414">
        <f t="shared" si="103"/>
        <v>41156</v>
      </c>
      <c r="C4277" s="376">
        <v>2.72</v>
      </c>
      <c r="E4277" s="375">
        <v>2.5099999999999998</v>
      </c>
      <c r="G4277" s="376">
        <f t="shared" si="101"/>
        <v>2.2137803126400004</v>
      </c>
      <c r="I4277" s="376">
        <v>2.68</v>
      </c>
      <c r="J4277" s="416"/>
      <c r="K4277" s="376"/>
      <c r="L4277" s="161"/>
      <c r="M4277" s="376">
        <v>2.58</v>
      </c>
      <c r="N4277" s="376"/>
      <c r="O4277" s="376">
        <v>2.62</v>
      </c>
      <c r="P4277" s="376"/>
      <c r="Q4277" s="376">
        <v>2.62</v>
      </c>
      <c r="R4277" s="376"/>
      <c r="S4277" s="376">
        <v>2.08</v>
      </c>
      <c r="T4277" s="375">
        <v>1.0092000000000001</v>
      </c>
      <c r="U4277" s="379">
        <f t="shared" si="104"/>
        <v>2.2137803126400004</v>
      </c>
    </row>
    <row r="4278" spans="1:21" x14ac:dyDescent="0.2">
      <c r="A4278" s="257">
        <v>41156</v>
      </c>
      <c r="B4278" s="414">
        <f t="shared" si="103"/>
        <v>41157</v>
      </c>
      <c r="C4278" s="161"/>
      <c r="I4278" s="161"/>
      <c r="J4278" s="162"/>
      <c r="K4278" s="161"/>
      <c r="L4278" s="161"/>
      <c r="M4278" s="161"/>
      <c r="N4278" s="161"/>
      <c r="O4278" s="161"/>
      <c r="P4278" s="161"/>
      <c r="Q4278" s="161"/>
      <c r="R4278" s="161"/>
      <c r="S4278" s="161"/>
    </row>
    <row r="4279" spans="1:21" x14ac:dyDescent="0.2">
      <c r="A4279" s="257">
        <v>41157</v>
      </c>
      <c r="B4279" s="414">
        <f t="shared" si="103"/>
        <v>41158</v>
      </c>
      <c r="C4279" s="161"/>
    </row>
    <row r="4280" spans="1:21" x14ac:dyDescent="0.2">
      <c r="A4280" s="257">
        <v>41158</v>
      </c>
      <c r="B4280" s="414">
        <f t="shared" si="103"/>
        <v>41159</v>
      </c>
      <c r="C4280" s="161"/>
    </row>
    <row r="4281" spans="1:21" x14ac:dyDescent="0.2">
      <c r="A4281" s="257">
        <v>41159</v>
      </c>
      <c r="B4281" s="414">
        <f t="shared" si="103"/>
        <v>41160</v>
      </c>
      <c r="C4281" s="161"/>
    </row>
    <row r="4282" spans="1:21" x14ac:dyDescent="0.2">
      <c r="A4282" s="257">
        <v>41160</v>
      </c>
      <c r="B4282" s="414">
        <f t="shared" si="103"/>
        <v>41161</v>
      </c>
      <c r="C4282" s="161"/>
    </row>
    <row r="4283" spans="1:21" x14ac:dyDescent="0.2">
      <c r="A4283" s="257">
        <v>41161</v>
      </c>
      <c r="B4283" s="414">
        <f t="shared" si="103"/>
        <v>41162</v>
      </c>
      <c r="C4283" s="161"/>
    </row>
    <row r="4284" spans="1:21" x14ac:dyDescent="0.2">
      <c r="A4284" s="257">
        <v>41162</v>
      </c>
      <c r="B4284" s="414">
        <f t="shared" si="103"/>
        <v>41163</v>
      </c>
      <c r="C4284" s="161"/>
    </row>
    <row r="4285" spans="1:21" x14ac:dyDescent="0.2">
      <c r="A4285" s="257">
        <v>41163</v>
      </c>
      <c r="B4285" s="414">
        <f t="shared" si="103"/>
        <v>41164</v>
      </c>
      <c r="C4285" s="161"/>
    </row>
    <row r="4286" spans="1:21" x14ac:dyDescent="0.2">
      <c r="A4286" s="257">
        <v>41164</v>
      </c>
      <c r="B4286" s="414">
        <f t="shared" si="103"/>
        <v>41165</v>
      </c>
      <c r="C4286" s="161"/>
    </row>
    <row r="4287" spans="1:21" x14ac:dyDescent="0.2">
      <c r="A4287" s="257">
        <v>41165</v>
      </c>
      <c r="B4287" s="414">
        <f t="shared" si="103"/>
        <v>41166</v>
      </c>
      <c r="C4287" s="161">
        <v>3.01</v>
      </c>
      <c r="E4287" s="18">
        <v>2.78</v>
      </c>
      <c r="G4287" s="426">
        <f t="shared" ref="G4287:G4305" si="105">U4287</f>
        <v>2.5452605717500001</v>
      </c>
      <c r="I4287" s="161">
        <v>2.95</v>
      </c>
      <c r="J4287" s="162"/>
      <c r="K4287" s="161"/>
      <c r="L4287" s="161"/>
      <c r="M4287" s="161">
        <v>2.89</v>
      </c>
      <c r="N4287" s="161"/>
      <c r="O4287" s="161">
        <v>2.86</v>
      </c>
      <c r="P4287" s="161"/>
      <c r="Q4287" s="161">
        <v>2.97</v>
      </c>
      <c r="R4287" s="161"/>
      <c r="S4287" s="161">
        <v>2.35</v>
      </c>
      <c r="T4287" s="18">
        <v>1.0269999999999999</v>
      </c>
      <c r="U4287" s="389">
        <f>S4287*T4287*1.054615</f>
        <v>2.5452605717500001</v>
      </c>
    </row>
    <row r="4288" spans="1:21" x14ac:dyDescent="0.2">
      <c r="A4288" s="257">
        <v>41166</v>
      </c>
      <c r="B4288" s="414">
        <f t="shared" si="103"/>
        <v>41167</v>
      </c>
      <c r="C4288" s="376">
        <v>2.94</v>
      </c>
      <c r="E4288" s="375">
        <v>2.68</v>
      </c>
      <c r="G4288" s="376">
        <f t="shared" si="105"/>
        <v>2.4343414391250002</v>
      </c>
      <c r="I4288" s="376">
        <v>2.87</v>
      </c>
      <c r="J4288" s="416"/>
      <c r="K4288" s="376"/>
      <c r="L4288" s="161"/>
      <c r="M4288" s="376">
        <v>2.75</v>
      </c>
      <c r="N4288" s="161"/>
      <c r="O4288" s="376">
        <v>2.76</v>
      </c>
      <c r="P4288" s="161"/>
      <c r="Q4288" s="376">
        <v>2.85</v>
      </c>
      <c r="R4288" s="161"/>
      <c r="S4288" s="376">
        <v>2.25</v>
      </c>
      <c r="T4288" s="375">
        <v>1.0259</v>
      </c>
      <c r="U4288" s="379">
        <f t="shared" ref="U4288:U4305" si="106">S4288*T4288*1.054615</f>
        <v>2.4343414391250002</v>
      </c>
    </row>
    <row r="4289" spans="1:21" x14ac:dyDescent="0.2">
      <c r="A4289" s="257">
        <v>41167</v>
      </c>
      <c r="B4289" s="414">
        <f t="shared" si="103"/>
        <v>41168</v>
      </c>
      <c r="C4289" s="376">
        <v>2.94</v>
      </c>
      <c r="E4289" s="375">
        <v>2.68</v>
      </c>
      <c r="G4289" s="376">
        <f t="shared" si="105"/>
        <v>2.4343414391250002</v>
      </c>
      <c r="I4289" s="376">
        <v>2.87</v>
      </c>
      <c r="J4289" s="416"/>
      <c r="K4289" s="376"/>
      <c r="L4289" s="161"/>
      <c r="M4289" s="376">
        <v>2.75</v>
      </c>
      <c r="N4289" s="161"/>
      <c r="O4289" s="376">
        <v>2.76</v>
      </c>
      <c r="P4289" s="161"/>
      <c r="Q4289" s="376">
        <v>2.85</v>
      </c>
      <c r="R4289" s="161"/>
      <c r="S4289" s="376">
        <v>2.25</v>
      </c>
      <c r="T4289" s="375">
        <v>1.0259</v>
      </c>
      <c r="U4289" s="379">
        <f t="shared" si="106"/>
        <v>2.4343414391250002</v>
      </c>
    </row>
    <row r="4290" spans="1:21" x14ac:dyDescent="0.2">
      <c r="A4290" s="257">
        <v>41168</v>
      </c>
      <c r="B4290" s="414">
        <f t="shared" si="103"/>
        <v>41169</v>
      </c>
      <c r="C4290" s="376">
        <v>2.94</v>
      </c>
      <c r="E4290" s="375">
        <v>2.68</v>
      </c>
      <c r="G4290" s="376">
        <f t="shared" si="105"/>
        <v>2.4343414391250002</v>
      </c>
      <c r="I4290" s="376">
        <v>2.87</v>
      </c>
      <c r="J4290" s="416"/>
      <c r="K4290" s="376"/>
      <c r="L4290" s="161"/>
      <c r="M4290" s="376">
        <v>2.75</v>
      </c>
      <c r="N4290" s="161"/>
      <c r="O4290" s="376">
        <v>2.76</v>
      </c>
      <c r="P4290" s="161"/>
      <c r="Q4290" s="376">
        <v>2.85</v>
      </c>
      <c r="R4290" s="161"/>
      <c r="S4290" s="376">
        <v>2.25</v>
      </c>
      <c r="T4290" s="375">
        <v>1.0259</v>
      </c>
      <c r="U4290" s="379">
        <f t="shared" si="106"/>
        <v>2.4343414391250002</v>
      </c>
    </row>
    <row r="4291" spans="1:21" x14ac:dyDescent="0.2">
      <c r="A4291" s="257">
        <v>41169</v>
      </c>
      <c r="B4291" s="414">
        <f t="shared" si="103"/>
        <v>41170</v>
      </c>
      <c r="C4291" s="161">
        <v>2.83</v>
      </c>
      <c r="E4291" s="18">
        <v>2.68</v>
      </c>
      <c r="G4291" s="426">
        <f t="shared" si="105"/>
        <v>2.3989886350950003</v>
      </c>
      <c r="I4291" s="161">
        <v>2.8</v>
      </c>
      <c r="J4291" s="162"/>
      <c r="K4291" s="161"/>
      <c r="L4291" s="161"/>
      <c r="M4291" s="161">
        <v>2.74</v>
      </c>
      <c r="N4291" s="161"/>
      <c r="O4291" s="161">
        <v>2.73</v>
      </c>
      <c r="P4291" s="161"/>
      <c r="Q4291" s="161">
        <v>2.77</v>
      </c>
      <c r="R4291" s="161"/>
      <c r="S4291" s="161">
        <v>2.21</v>
      </c>
      <c r="T4291" s="18">
        <v>1.0293000000000001</v>
      </c>
      <c r="U4291" s="389">
        <f t="shared" si="106"/>
        <v>2.3989886350950003</v>
      </c>
    </row>
    <row r="4292" spans="1:21" x14ac:dyDescent="0.2">
      <c r="A4292" s="257">
        <v>41170</v>
      </c>
      <c r="B4292" s="414">
        <f t="shared" si="103"/>
        <v>41171</v>
      </c>
      <c r="C4292" s="161">
        <v>2.74</v>
      </c>
      <c r="E4292" s="18">
        <v>2.67</v>
      </c>
      <c r="G4292" s="426">
        <f t="shared" si="105"/>
        <v>2.45278771009</v>
      </c>
      <c r="I4292" s="161">
        <v>2.79</v>
      </c>
      <c r="J4292" s="162"/>
      <c r="K4292" s="161"/>
      <c r="L4292" s="161"/>
      <c r="M4292" s="161">
        <v>2.75</v>
      </c>
      <c r="N4292" s="161"/>
      <c r="O4292" s="161">
        <v>2.72</v>
      </c>
      <c r="P4292" s="161"/>
      <c r="Q4292" s="161">
        <v>2.77</v>
      </c>
      <c r="R4292" s="161"/>
      <c r="S4292" s="161">
        <v>2.2599999999999998</v>
      </c>
      <c r="T4292" s="18">
        <v>1.0290999999999999</v>
      </c>
      <c r="U4292" s="389">
        <f t="shared" si="106"/>
        <v>2.45278771009</v>
      </c>
    </row>
    <row r="4293" spans="1:21" x14ac:dyDescent="0.2">
      <c r="A4293" s="257">
        <v>41171</v>
      </c>
      <c r="B4293" s="414">
        <f t="shared" si="103"/>
        <v>41172</v>
      </c>
      <c r="C4293" s="161">
        <v>2.7</v>
      </c>
      <c r="E4293" s="18">
        <v>2.73</v>
      </c>
      <c r="G4293" s="426">
        <f t="shared" si="105"/>
        <v>2.4453990773999998</v>
      </c>
      <c r="I4293" s="161">
        <v>2.8</v>
      </c>
      <c r="J4293" s="162"/>
      <c r="K4293" s="161"/>
      <c r="L4293" s="161"/>
      <c r="M4293" s="161">
        <v>2.74</v>
      </c>
      <c r="N4293" s="161"/>
      <c r="O4293" s="161">
        <v>2.73</v>
      </c>
      <c r="P4293" s="161"/>
      <c r="Q4293" s="161">
        <v>2.78</v>
      </c>
      <c r="R4293" s="161"/>
      <c r="S4293" s="161">
        <v>2.2599999999999998</v>
      </c>
      <c r="T4293" s="18">
        <v>1.026</v>
      </c>
      <c r="U4293" s="389">
        <f t="shared" si="106"/>
        <v>2.4453990773999998</v>
      </c>
    </row>
    <row r="4294" spans="1:21" x14ac:dyDescent="0.2">
      <c r="A4294" s="257">
        <v>41172</v>
      </c>
      <c r="B4294" s="414">
        <f t="shared" si="103"/>
        <v>41173</v>
      </c>
      <c r="C4294" s="161">
        <v>2.76</v>
      </c>
      <c r="E4294" s="18">
        <v>2.71</v>
      </c>
      <c r="G4294" s="426">
        <f t="shared" si="105"/>
        <v>2.4355278810000005</v>
      </c>
      <c r="I4294" s="161">
        <v>2.83</v>
      </c>
      <c r="J4294" s="162"/>
      <c r="K4294" s="161"/>
      <c r="L4294" s="161"/>
      <c r="M4294" s="161">
        <v>2.78</v>
      </c>
      <c r="N4294" s="161"/>
      <c r="O4294" s="161">
        <v>2.75</v>
      </c>
      <c r="P4294" s="161"/>
      <c r="Q4294" s="161">
        <v>2.78</v>
      </c>
      <c r="R4294" s="161"/>
      <c r="S4294" s="161">
        <v>2.25</v>
      </c>
      <c r="T4294" s="18">
        <v>1.0264</v>
      </c>
      <c r="U4294" s="389">
        <f t="shared" si="106"/>
        <v>2.4355278810000005</v>
      </c>
    </row>
    <row r="4295" spans="1:21" x14ac:dyDescent="0.2">
      <c r="A4295" s="257">
        <v>41173</v>
      </c>
      <c r="B4295" s="414">
        <f t="shared" si="103"/>
        <v>41174</v>
      </c>
      <c r="C4295" s="376">
        <v>2.76</v>
      </c>
      <c r="E4295" s="376">
        <v>2.6</v>
      </c>
      <c r="G4295" s="376">
        <f t="shared" si="105"/>
        <v>2.362958768235</v>
      </c>
      <c r="I4295" s="376">
        <v>2.78</v>
      </c>
      <c r="J4295" s="416"/>
      <c r="K4295" s="376"/>
      <c r="L4295" s="161"/>
      <c r="M4295" s="376">
        <v>2.69</v>
      </c>
      <c r="N4295" s="161"/>
      <c r="O4295" s="376">
        <v>2.68</v>
      </c>
      <c r="P4295" s="161"/>
      <c r="Q4295" s="376">
        <v>2.74</v>
      </c>
      <c r="R4295" s="161"/>
      <c r="S4295" s="376">
        <v>2.19</v>
      </c>
      <c r="T4295" s="375">
        <v>1.0230999999999999</v>
      </c>
      <c r="U4295" s="379">
        <f t="shared" si="106"/>
        <v>2.362958768235</v>
      </c>
    </row>
    <row r="4296" spans="1:21" x14ac:dyDescent="0.2">
      <c r="A4296" s="257">
        <v>41174</v>
      </c>
      <c r="B4296" s="414">
        <f t="shared" si="103"/>
        <v>41175</v>
      </c>
      <c r="C4296" s="376">
        <v>2.76</v>
      </c>
      <c r="E4296" s="376">
        <v>2.6</v>
      </c>
      <c r="G4296" s="376">
        <f t="shared" si="105"/>
        <v>2.362958768235</v>
      </c>
      <c r="I4296" s="376">
        <v>2.78</v>
      </c>
      <c r="J4296" s="416"/>
      <c r="K4296" s="376"/>
      <c r="L4296" s="161"/>
      <c r="M4296" s="376">
        <v>2.69</v>
      </c>
      <c r="N4296" s="161"/>
      <c r="O4296" s="376">
        <v>2.68</v>
      </c>
      <c r="P4296" s="161"/>
      <c r="Q4296" s="376">
        <v>2.74</v>
      </c>
      <c r="R4296" s="161"/>
      <c r="S4296" s="376">
        <v>2.19</v>
      </c>
      <c r="T4296" s="375">
        <v>1.0230999999999999</v>
      </c>
      <c r="U4296" s="379">
        <f t="shared" si="106"/>
        <v>2.362958768235</v>
      </c>
    </row>
    <row r="4297" spans="1:21" x14ac:dyDescent="0.2">
      <c r="A4297" s="257">
        <v>41175</v>
      </c>
      <c r="B4297" s="414">
        <f t="shared" si="103"/>
        <v>41176</v>
      </c>
      <c r="C4297" s="376">
        <v>2.76</v>
      </c>
      <c r="E4297" s="376">
        <v>2.6</v>
      </c>
      <c r="G4297" s="376">
        <f t="shared" si="105"/>
        <v>2.362958768235</v>
      </c>
      <c r="I4297" s="376">
        <v>2.78</v>
      </c>
      <c r="J4297" s="416"/>
      <c r="K4297" s="376"/>
      <c r="L4297" s="161"/>
      <c r="M4297" s="376">
        <v>2.69</v>
      </c>
      <c r="N4297" s="161"/>
      <c r="O4297" s="376">
        <v>2.68</v>
      </c>
      <c r="P4297" s="161"/>
      <c r="Q4297" s="376">
        <v>2.74</v>
      </c>
      <c r="R4297" s="161"/>
      <c r="S4297" s="376">
        <v>2.19</v>
      </c>
      <c r="T4297" s="375">
        <v>1.0230999999999999</v>
      </c>
      <c r="U4297" s="379">
        <f t="shared" si="106"/>
        <v>2.362958768235</v>
      </c>
    </row>
    <row r="4298" spans="1:21" x14ac:dyDescent="0.2">
      <c r="A4298" s="257">
        <v>41176</v>
      </c>
      <c r="B4298" s="414">
        <f t="shared" si="103"/>
        <v>41177</v>
      </c>
      <c r="C4298" s="161">
        <v>2.82</v>
      </c>
      <c r="E4298" s="18">
        <v>2.68</v>
      </c>
      <c r="G4298" s="426">
        <f t="shared" si="105"/>
        <v>2.3880343490900002</v>
      </c>
      <c r="I4298" s="161">
        <v>2.8</v>
      </c>
      <c r="J4298" s="162"/>
      <c r="K4298" s="161"/>
      <c r="L4298" s="161"/>
      <c r="M4298" s="161">
        <v>2.8</v>
      </c>
      <c r="N4298" s="161"/>
      <c r="O4298" s="161">
        <v>2.78</v>
      </c>
      <c r="P4298" s="161"/>
      <c r="Q4298" s="161">
        <v>2.81</v>
      </c>
      <c r="R4298" s="161"/>
      <c r="S4298" s="161">
        <v>2.21</v>
      </c>
      <c r="T4298" s="18">
        <v>1.0246</v>
      </c>
      <c r="U4298" s="389">
        <f t="shared" si="106"/>
        <v>2.3880343490900002</v>
      </c>
    </row>
    <row r="4299" spans="1:21" x14ac:dyDescent="0.2">
      <c r="A4299" s="257">
        <v>41177</v>
      </c>
      <c r="B4299" s="414">
        <f t="shared" si="103"/>
        <v>41178</v>
      </c>
      <c r="C4299" s="161">
        <v>2.84</v>
      </c>
      <c r="E4299" s="161">
        <v>2.7</v>
      </c>
      <c r="G4299" s="426">
        <f t="shared" si="105"/>
        <v>2.4344352998600001</v>
      </c>
      <c r="I4299" s="161">
        <v>2.87</v>
      </c>
      <c r="J4299" s="162"/>
      <c r="K4299" s="161"/>
      <c r="L4299" s="161"/>
      <c r="M4299" s="161">
        <v>2.82</v>
      </c>
      <c r="N4299" s="161"/>
      <c r="O4299" s="161">
        <v>2.77</v>
      </c>
      <c r="P4299" s="161"/>
      <c r="Q4299" s="161">
        <v>2.84</v>
      </c>
      <c r="R4299" s="161"/>
      <c r="S4299" s="161">
        <v>2.2599999999999998</v>
      </c>
      <c r="T4299" s="18">
        <v>1.0214000000000001</v>
      </c>
      <c r="U4299" s="389">
        <f t="shared" si="106"/>
        <v>2.4344352998600001</v>
      </c>
    </row>
    <row r="4300" spans="1:21" x14ac:dyDescent="0.2">
      <c r="A4300" s="257">
        <v>41178</v>
      </c>
      <c r="B4300" s="414">
        <f t="shared" si="103"/>
        <v>41179</v>
      </c>
      <c r="C4300" s="161">
        <v>2.92</v>
      </c>
      <c r="E4300" s="18">
        <v>2.74</v>
      </c>
      <c r="G4300" s="426">
        <f t="shared" si="105"/>
        <v>2.5318775074000008</v>
      </c>
      <c r="I4300" s="161">
        <v>2.9</v>
      </c>
      <c r="J4300" s="162"/>
      <c r="K4300" s="161"/>
      <c r="L4300" s="161"/>
      <c r="M4300" s="161">
        <v>2.87</v>
      </c>
      <c r="N4300" s="161"/>
      <c r="O4300" s="161">
        <v>2.84</v>
      </c>
      <c r="P4300" s="161"/>
      <c r="Q4300" s="161">
        <v>2.94</v>
      </c>
      <c r="R4300" s="161"/>
      <c r="S4300" s="161">
        <v>2.35</v>
      </c>
      <c r="T4300" s="18">
        <v>1.0216000000000001</v>
      </c>
      <c r="U4300" s="389">
        <f t="shared" si="106"/>
        <v>2.5318775074000008</v>
      </c>
    </row>
    <row r="4301" spans="1:21" x14ac:dyDescent="0.2">
      <c r="A4301" s="257">
        <v>41179</v>
      </c>
      <c r="B4301" s="414">
        <f t="shared" si="103"/>
        <v>41180</v>
      </c>
      <c r="C4301" s="376">
        <v>3.01</v>
      </c>
      <c r="E4301" s="375">
        <v>2.81</v>
      </c>
      <c r="G4301" s="376">
        <f t="shared" si="105"/>
        <v>2.5232032990250004</v>
      </c>
      <c r="I4301" s="376">
        <v>3.05</v>
      </c>
      <c r="J4301" s="416"/>
      <c r="K4301" s="376"/>
      <c r="L4301" s="161"/>
      <c r="M4301" s="376">
        <v>2.94</v>
      </c>
      <c r="N4301" s="161"/>
      <c r="O4301" s="376">
        <v>2.91</v>
      </c>
      <c r="P4301" s="161"/>
      <c r="Q4301" s="376">
        <v>3.02</v>
      </c>
      <c r="R4301" s="161"/>
      <c r="S4301" s="376">
        <v>2.35</v>
      </c>
      <c r="T4301" s="375">
        <v>1.0181</v>
      </c>
      <c r="U4301" s="379">
        <f t="shared" si="106"/>
        <v>2.5232032990250004</v>
      </c>
    </row>
    <row r="4302" spans="1:21" x14ac:dyDescent="0.2">
      <c r="A4302" s="257">
        <v>41180</v>
      </c>
      <c r="B4302" s="414">
        <f t="shared" si="103"/>
        <v>41181</v>
      </c>
      <c r="C4302" s="376">
        <v>3.01</v>
      </c>
      <c r="E4302" s="375">
        <v>2.81</v>
      </c>
      <c r="G4302" s="376">
        <f t="shared" si="105"/>
        <v>2.5232032990250004</v>
      </c>
      <c r="I4302" s="376">
        <v>3.05</v>
      </c>
      <c r="J4302" s="416"/>
      <c r="K4302" s="376"/>
      <c r="L4302" s="161"/>
      <c r="M4302" s="376">
        <v>2.94</v>
      </c>
      <c r="N4302" s="161"/>
      <c r="O4302" s="376">
        <v>2.91</v>
      </c>
      <c r="P4302" s="161"/>
      <c r="Q4302" s="376">
        <v>3.02</v>
      </c>
      <c r="R4302" s="161"/>
      <c r="S4302" s="376">
        <v>2.35</v>
      </c>
      <c r="T4302" s="375">
        <v>1.0181</v>
      </c>
      <c r="U4302" s="379">
        <f t="shared" si="106"/>
        <v>2.5232032990250004</v>
      </c>
    </row>
    <row r="4303" spans="1:21" x14ac:dyDescent="0.2">
      <c r="A4303" s="257">
        <v>41181</v>
      </c>
      <c r="B4303" s="414">
        <f t="shared" si="103"/>
        <v>41182</v>
      </c>
      <c r="C4303" s="376">
        <v>3.01</v>
      </c>
      <c r="E4303" s="375">
        <v>2.81</v>
      </c>
      <c r="G4303" s="376">
        <f t="shared" si="105"/>
        <v>2.5232032990250004</v>
      </c>
      <c r="I4303" s="376">
        <v>3.05</v>
      </c>
      <c r="J4303" s="416"/>
      <c r="K4303" s="376"/>
      <c r="L4303" s="161"/>
      <c r="M4303" s="376">
        <v>2.94</v>
      </c>
      <c r="N4303" s="161"/>
      <c r="O4303" s="376">
        <v>2.91</v>
      </c>
      <c r="P4303" s="161"/>
      <c r="Q4303" s="376">
        <v>3.02</v>
      </c>
      <c r="R4303" s="161"/>
      <c r="S4303" s="376">
        <v>2.35</v>
      </c>
      <c r="T4303" s="375">
        <v>1.0181</v>
      </c>
      <c r="U4303" s="379">
        <f t="shared" si="106"/>
        <v>2.5232032990250004</v>
      </c>
    </row>
    <row r="4304" spans="1:21" s="263" customFormat="1" x14ac:dyDescent="0.2">
      <c r="A4304" s="319">
        <v>41182</v>
      </c>
      <c r="B4304" s="374">
        <f t="shared" si="103"/>
        <v>41183</v>
      </c>
      <c r="C4304" s="372">
        <v>3.08</v>
      </c>
      <c r="E4304" s="370">
        <v>2.89</v>
      </c>
      <c r="G4304" s="435">
        <f t="shared" si="105"/>
        <v>2.1995788670500001</v>
      </c>
      <c r="I4304" s="372">
        <v>2.99</v>
      </c>
      <c r="J4304" s="365"/>
      <c r="K4304" s="372"/>
      <c r="L4304" s="332"/>
      <c r="M4304" s="372">
        <v>2.97</v>
      </c>
      <c r="N4304" s="332"/>
      <c r="O4304" s="372">
        <v>2.93</v>
      </c>
      <c r="P4304" s="332"/>
      <c r="Q4304" s="372">
        <v>3.05</v>
      </c>
      <c r="R4304" s="332"/>
      <c r="S4304" s="332">
        <v>2.0499999999999998</v>
      </c>
      <c r="T4304" s="263">
        <v>1.0174000000000001</v>
      </c>
      <c r="U4304" s="385">
        <f t="shared" si="106"/>
        <v>2.1995788670500001</v>
      </c>
    </row>
    <row r="4305" spans="1:21" x14ac:dyDescent="0.2">
      <c r="A4305" s="257">
        <v>41183</v>
      </c>
      <c r="B4305" s="414">
        <f t="shared" si="103"/>
        <v>41184</v>
      </c>
      <c r="C4305" s="161">
        <v>3.19</v>
      </c>
      <c r="E4305" s="18">
        <v>3.01</v>
      </c>
      <c r="G4305" s="426">
        <f t="shared" si="105"/>
        <v>2.5095049047899995</v>
      </c>
      <c r="I4305" s="161">
        <v>3.13</v>
      </c>
      <c r="J4305" s="162"/>
      <c r="K4305" s="161"/>
      <c r="L4305" s="161"/>
      <c r="M4305" s="161">
        <v>3.1</v>
      </c>
      <c r="N4305" s="161"/>
      <c r="O4305" s="161">
        <v>3.07</v>
      </c>
      <c r="P4305" s="161"/>
      <c r="Q4305" s="161">
        <v>3.16</v>
      </c>
      <c r="R4305" s="161"/>
      <c r="S4305" s="161">
        <v>2.34</v>
      </c>
      <c r="T4305" s="18">
        <v>1.0168999999999999</v>
      </c>
      <c r="U4305" s="389">
        <f t="shared" si="106"/>
        <v>2.5095049047899995</v>
      </c>
    </row>
    <row r="4306" spans="1:21" x14ac:dyDescent="0.2">
      <c r="A4306" s="257">
        <v>41184</v>
      </c>
      <c r="B4306" s="414">
        <f t="shared" si="103"/>
        <v>41185</v>
      </c>
      <c r="C4306" s="161"/>
    </row>
    <row r="4307" spans="1:21" x14ac:dyDescent="0.2">
      <c r="A4307" s="257">
        <v>41185</v>
      </c>
      <c r="B4307" s="414">
        <f t="shared" si="103"/>
        <v>41186</v>
      </c>
      <c r="C4307" s="161"/>
    </row>
    <row r="4308" spans="1:21" x14ac:dyDescent="0.2">
      <c r="A4308" s="257">
        <v>41186</v>
      </c>
      <c r="B4308" s="414">
        <f t="shared" si="103"/>
        <v>41187</v>
      </c>
      <c r="C4308" s="161"/>
    </row>
    <row r="4309" spans="1:21" x14ac:dyDescent="0.2">
      <c r="A4309" s="257">
        <v>41187</v>
      </c>
      <c r="B4309" s="414">
        <f t="shared" si="103"/>
        <v>41188</v>
      </c>
      <c r="C4309" s="161"/>
    </row>
    <row r="4310" spans="1:21" x14ac:dyDescent="0.2">
      <c r="A4310" s="257">
        <v>41188</v>
      </c>
      <c r="B4310" s="414">
        <f t="shared" si="103"/>
        <v>41189</v>
      </c>
      <c r="C4310" s="161"/>
    </row>
    <row r="4311" spans="1:21" x14ac:dyDescent="0.2">
      <c r="A4311" s="257">
        <v>41189</v>
      </c>
      <c r="B4311" s="414">
        <f t="shared" si="103"/>
        <v>41190</v>
      </c>
      <c r="C4311" s="161"/>
    </row>
    <row r="4312" spans="1:21" x14ac:dyDescent="0.2">
      <c r="A4312" s="257">
        <v>41190</v>
      </c>
      <c r="B4312" s="414">
        <f t="shared" si="103"/>
        <v>41191</v>
      </c>
      <c r="C4312" s="161"/>
    </row>
    <row r="4313" spans="1:21" x14ac:dyDescent="0.2">
      <c r="A4313" s="257">
        <v>41191</v>
      </c>
      <c r="B4313" s="414">
        <f t="shared" si="103"/>
        <v>41192</v>
      </c>
      <c r="C4313" s="161"/>
    </row>
    <row r="4314" spans="1:21" x14ac:dyDescent="0.2">
      <c r="A4314" s="257">
        <v>41192</v>
      </c>
      <c r="B4314" s="414">
        <f t="shared" si="103"/>
        <v>41193</v>
      </c>
      <c r="C4314" s="161"/>
    </row>
    <row r="4315" spans="1:21" x14ac:dyDescent="0.2">
      <c r="A4315" s="257">
        <v>41193</v>
      </c>
      <c r="B4315" s="414">
        <f t="shared" si="103"/>
        <v>41194</v>
      </c>
      <c r="C4315" s="161">
        <v>3.28</v>
      </c>
      <c r="E4315" s="161">
        <v>3.22</v>
      </c>
      <c r="F4315" s="161"/>
      <c r="G4315" s="426">
        <f t="shared" ref="G4315:G4339" si="107">U4315</f>
        <v>3.1780032063750006</v>
      </c>
      <c r="H4315" s="161"/>
      <c r="I4315" s="161">
        <v>3.25</v>
      </c>
      <c r="J4315" s="162"/>
      <c r="K4315" s="161"/>
      <c r="L4315" s="161"/>
      <c r="M4315" s="161">
        <v>3.26</v>
      </c>
      <c r="N4315" s="161"/>
      <c r="O4315" s="161">
        <v>3.26</v>
      </c>
      <c r="P4315" s="161"/>
      <c r="Q4315" s="161">
        <v>3.31</v>
      </c>
      <c r="R4315" s="161"/>
      <c r="S4315" s="161">
        <v>2.95</v>
      </c>
      <c r="T4315" s="18">
        <v>1.0215000000000001</v>
      </c>
      <c r="U4315" s="389">
        <f>S4315*T4315*1.054615</f>
        <v>3.1780032063750006</v>
      </c>
    </row>
    <row r="4316" spans="1:21" x14ac:dyDescent="0.2">
      <c r="A4316" s="257">
        <v>41194</v>
      </c>
      <c r="B4316" s="414">
        <f t="shared" si="103"/>
        <v>41195</v>
      </c>
      <c r="C4316" s="376">
        <v>3.38</v>
      </c>
      <c r="E4316" s="376">
        <v>3.3</v>
      </c>
      <c r="F4316" s="161"/>
      <c r="G4316" s="376">
        <f t="shared" si="107"/>
        <v>3.1748920921250003</v>
      </c>
      <c r="H4316" s="161"/>
      <c r="I4316" s="376">
        <v>3.29</v>
      </c>
      <c r="J4316" s="416"/>
      <c r="K4316" s="376"/>
      <c r="L4316" s="161"/>
      <c r="M4316" s="376">
        <v>3.33</v>
      </c>
      <c r="N4316" s="161"/>
      <c r="O4316" s="376">
        <v>3.3</v>
      </c>
      <c r="P4316" s="161"/>
      <c r="Q4316" s="376">
        <v>3.4</v>
      </c>
      <c r="R4316" s="161"/>
      <c r="S4316" s="376">
        <v>2.95</v>
      </c>
      <c r="T4316" s="375">
        <v>1.0205</v>
      </c>
      <c r="U4316" s="389">
        <f t="shared" ref="U4316:U4339" si="108">S4316*T4316*1.054615</f>
        <v>3.1748920921250003</v>
      </c>
    </row>
    <row r="4317" spans="1:21" x14ac:dyDescent="0.2">
      <c r="A4317" s="257">
        <v>41195</v>
      </c>
      <c r="B4317" s="414">
        <f t="shared" si="103"/>
        <v>41196</v>
      </c>
      <c r="C4317" s="376">
        <v>3.38</v>
      </c>
      <c r="E4317" s="376">
        <v>3.3</v>
      </c>
      <c r="F4317" s="161"/>
      <c r="G4317" s="376">
        <f t="shared" si="107"/>
        <v>3.1748920921250003</v>
      </c>
      <c r="H4317" s="161"/>
      <c r="I4317" s="376">
        <v>3.29</v>
      </c>
      <c r="J4317" s="416"/>
      <c r="K4317" s="376"/>
      <c r="L4317" s="161"/>
      <c r="M4317" s="376">
        <v>3.33</v>
      </c>
      <c r="N4317" s="161"/>
      <c r="O4317" s="376">
        <v>3.3</v>
      </c>
      <c r="P4317" s="161"/>
      <c r="Q4317" s="376">
        <v>3.4</v>
      </c>
      <c r="R4317" s="161"/>
      <c r="S4317" s="376">
        <v>2.95</v>
      </c>
      <c r="T4317" s="375">
        <v>1.0205</v>
      </c>
      <c r="U4317" s="389">
        <f t="shared" si="108"/>
        <v>3.1748920921250003</v>
      </c>
    </row>
    <row r="4318" spans="1:21" x14ac:dyDescent="0.2">
      <c r="A4318" s="257">
        <v>41196</v>
      </c>
      <c r="B4318" s="414">
        <f t="shared" si="103"/>
        <v>41197</v>
      </c>
      <c r="C4318" s="376">
        <v>3.38</v>
      </c>
      <c r="E4318" s="376">
        <v>3.3</v>
      </c>
      <c r="F4318" s="161"/>
      <c r="G4318" s="376">
        <f t="shared" si="107"/>
        <v>3.1748920921250003</v>
      </c>
      <c r="H4318" s="161"/>
      <c r="I4318" s="376">
        <v>3.29</v>
      </c>
      <c r="J4318" s="416"/>
      <c r="K4318" s="376"/>
      <c r="L4318" s="161"/>
      <c r="M4318" s="376">
        <v>3.33</v>
      </c>
      <c r="N4318" s="161"/>
      <c r="O4318" s="376">
        <v>3.3</v>
      </c>
      <c r="P4318" s="161"/>
      <c r="Q4318" s="376">
        <v>3.4</v>
      </c>
      <c r="R4318" s="161"/>
      <c r="S4318" s="376">
        <v>2.95</v>
      </c>
      <c r="T4318" s="375">
        <v>1.0205</v>
      </c>
      <c r="U4318" s="389">
        <f t="shared" si="108"/>
        <v>3.1748920921250003</v>
      </c>
    </row>
    <row r="4319" spans="1:21" x14ac:dyDescent="0.2">
      <c r="A4319" s="257">
        <v>41197</v>
      </c>
      <c r="B4319" s="414">
        <f t="shared" ref="B4319:B4382" si="109">A4319+1</f>
        <v>41198</v>
      </c>
      <c r="C4319" s="161">
        <v>3.35</v>
      </c>
      <c r="E4319" s="161">
        <v>3.24</v>
      </c>
      <c r="F4319" s="161"/>
      <c r="G4319" s="426">
        <f t="shared" si="107"/>
        <v>3.12169203845</v>
      </c>
      <c r="H4319" s="161"/>
      <c r="I4319" s="161">
        <v>3.27</v>
      </c>
      <c r="J4319" s="162"/>
      <c r="K4319" s="161"/>
      <c r="L4319" s="161"/>
      <c r="M4319" s="161">
        <v>3.31</v>
      </c>
      <c r="N4319" s="161"/>
      <c r="O4319" s="161">
        <v>3.27</v>
      </c>
      <c r="P4319" s="161"/>
      <c r="Q4319" s="161">
        <v>3.37</v>
      </c>
      <c r="R4319" s="161"/>
      <c r="S4319" s="161">
        <v>2.9</v>
      </c>
      <c r="T4319" s="18">
        <v>1.0206999999999999</v>
      </c>
      <c r="U4319" s="389">
        <f t="shared" si="108"/>
        <v>3.12169203845</v>
      </c>
    </row>
    <row r="4320" spans="1:21" x14ac:dyDescent="0.2">
      <c r="A4320" s="257">
        <v>41198</v>
      </c>
      <c r="B4320" s="414">
        <f t="shared" si="109"/>
        <v>41199</v>
      </c>
      <c r="C4320" s="161">
        <v>3.27</v>
      </c>
      <c r="E4320" s="161">
        <v>3.21</v>
      </c>
      <c r="F4320" s="161"/>
      <c r="G4320" s="426">
        <f t="shared" si="107"/>
        <v>3.1124515018200003</v>
      </c>
      <c r="H4320" s="161"/>
      <c r="I4320" s="161">
        <v>3.23</v>
      </c>
      <c r="J4320" s="162"/>
      <c r="K4320" s="161"/>
      <c r="L4320" s="161"/>
      <c r="M4320" s="161">
        <v>3.25</v>
      </c>
      <c r="N4320" s="161"/>
      <c r="O4320" s="161">
        <v>3.24</v>
      </c>
      <c r="P4320" s="161"/>
      <c r="Q4320" s="161">
        <v>3.3</v>
      </c>
      <c r="R4320" s="161"/>
      <c r="S4320" s="161">
        <v>2.89</v>
      </c>
      <c r="T4320" s="18">
        <v>1.0212000000000001</v>
      </c>
      <c r="U4320" s="389">
        <f t="shared" si="108"/>
        <v>3.1124515018200003</v>
      </c>
    </row>
    <row r="4321" spans="1:21" x14ac:dyDescent="0.2">
      <c r="A4321" s="257">
        <v>41199</v>
      </c>
      <c r="B4321" s="414">
        <f t="shared" si="109"/>
        <v>41200</v>
      </c>
      <c r="C4321" s="161">
        <v>3.24</v>
      </c>
      <c r="E4321" s="161">
        <v>3.26</v>
      </c>
      <c r="F4321" s="161"/>
      <c r="G4321" s="426">
        <f t="shared" si="107"/>
        <v>3.0999553686850003</v>
      </c>
      <c r="H4321" s="161"/>
      <c r="I4321" s="161">
        <v>3.2</v>
      </c>
      <c r="J4321" s="162"/>
      <c r="K4321" s="161"/>
      <c r="L4321" s="161"/>
      <c r="M4321" s="161">
        <v>3.25</v>
      </c>
      <c r="N4321" s="161"/>
      <c r="O4321" s="161">
        <v>3.25</v>
      </c>
      <c r="P4321" s="161"/>
      <c r="Q4321" s="161">
        <v>3.29</v>
      </c>
      <c r="R4321" s="161"/>
      <c r="S4321" s="161">
        <v>2.89</v>
      </c>
      <c r="T4321" s="18">
        <v>1.0170999999999999</v>
      </c>
      <c r="U4321" s="389">
        <f t="shared" si="108"/>
        <v>3.0999553686850003</v>
      </c>
    </row>
    <row r="4322" spans="1:21" x14ac:dyDescent="0.2">
      <c r="A4322" s="257">
        <v>41200</v>
      </c>
      <c r="B4322" s="414">
        <f t="shared" si="109"/>
        <v>41201</v>
      </c>
      <c r="C4322" s="161">
        <v>3.28</v>
      </c>
      <c r="E4322" s="161">
        <v>3.28</v>
      </c>
      <c r="F4322" s="161"/>
      <c r="G4322" s="426">
        <f t="shared" si="107"/>
        <v>3.2371702717200002</v>
      </c>
      <c r="H4322" s="161"/>
      <c r="I4322" s="161">
        <v>3.22</v>
      </c>
      <c r="J4322" s="162"/>
      <c r="K4322" s="161"/>
      <c r="L4322" s="161"/>
      <c r="M4322" s="161">
        <v>3.29</v>
      </c>
      <c r="N4322" s="161"/>
      <c r="O4322" s="161">
        <v>3.27</v>
      </c>
      <c r="P4322" s="161"/>
      <c r="Q4322" s="161">
        <v>3.34</v>
      </c>
      <c r="R4322" s="161"/>
      <c r="S4322" s="161">
        <v>3.02</v>
      </c>
      <c r="T4322" s="18">
        <v>1.0164</v>
      </c>
      <c r="U4322" s="389">
        <f t="shared" si="108"/>
        <v>3.2371702717200002</v>
      </c>
    </row>
    <row r="4323" spans="1:21" x14ac:dyDescent="0.2">
      <c r="A4323" s="257">
        <v>41201</v>
      </c>
      <c r="B4323" s="414">
        <f t="shared" si="109"/>
        <v>41202</v>
      </c>
      <c r="C4323" s="376">
        <v>3.43</v>
      </c>
      <c r="E4323" s="376">
        <v>3.33</v>
      </c>
      <c r="F4323" s="161"/>
      <c r="G4323" s="376">
        <f t="shared" si="107"/>
        <v>3.3911356248</v>
      </c>
      <c r="H4323" s="161"/>
      <c r="I4323" s="376">
        <v>3.35</v>
      </c>
      <c r="J4323" s="416"/>
      <c r="K4323" s="376"/>
      <c r="L4323" s="161"/>
      <c r="M4323" s="376">
        <v>3.41</v>
      </c>
      <c r="N4323" s="161"/>
      <c r="O4323" s="376">
        <v>3.38</v>
      </c>
      <c r="P4323" s="161"/>
      <c r="Q4323" s="376">
        <v>3.45</v>
      </c>
      <c r="R4323" s="161"/>
      <c r="S4323" s="376">
        <v>3.15</v>
      </c>
      <c r="T4323" s="375">
        <v>1.0207999999999999</v>
      </c>
      <c r="U4323" s="389">
        <f t="shared" si="108"/>
        <v>3.3911356248</v>
      </c>
    </row>
    <row r="4324" spans="1:21" x14ac:dyDescent="0.2">
      <c r="A4324" s="257">
        <v>41202</v>
      </c>
      <c r="B4324" s="414">
        <f t="shared" si="109"/>
        <v>41203</v>
      </c>
      <c r="C4324" s="376">
        <v>3.43</v>
      </c>
      <c r="E4324" s="376">
        <v>3.33</v>
      </c>
      <c r="F4324" s="161"/>
      <c r="G4324" s="376">
        <f t="shared" si="107"/>
        <v>3.3911356248</v>
      </c>
      <c r="H4324" s="161"/>
      <c r="I4324" s="376">
        <v>3.35</v>
      </c>
      <c r="J4324" s="416"/>
      <c r="K4324" s="376"/>
      <c r="L4324" s="161"/>
      <c r="M4324" s="376">
        <v>3.41</v>
      </c>
      <c r="N4324" s="161"/>
      <c r="O4324" s="376">
        <v>3.38</v>
      </c>
      <c r="P4324" s="161"/>
      <c r="Q4324" s="376">
        <v>3.45</v>
      </c>
      <c r="R4324" s="161"/>
      <c r="S4324" s="376">
        <v>3.15</v>
      </c>
      <c r="T4324" s="375">
        <v>1.0207999999999999</v>
      </c>
      <c r="U4324" s="389">
        <f t="shared" si="108"/>
        <v>3.3911356248</v>
      </c>
    </row>
    <row r="4325" spans="1:21" x14ac:dyDescent="0.2">
      <c r="A4325" s="257">
        <v>41203</v>
      </c>
      <c r="B4325" s="414">
        <f t="shared" si="109"/>
        <v>41204</v>
      </c>
      <c r="C4325" s="376">
        <v>3.43</v>
      </c>
      <c r="E4325" s="376">
        <v>3.33</v>
      </c>
      <c r="F4325" s="161"/>
      <c r="G4325" s="376">
        <f t="shared" si="107"/>
        <v>3.3911356248</v>
      </c>
      <c r="H4325" s="161"/>
      <c r="I4325" s="376">
        <v>3.35</v>
      </c>
      <c r="J4325" s="416"/>
      <c r="K4325" s="376"/>
      <c r="L4325" s="161"/>
      <c r="M4325" s="376">
        <v>3.41</v>
      </c>
      <c r="N4325" s="161"/>
      <c r="O4325" s="376">
        <v>3.38</v>
      </c>
      <c r="P4325" s="161"/>
      <c r="Q4325" s="376">
        <v>3.45</v>
      </c>
      <c r="R4325" s="161"/>
      <c r="S4325" s="376">
        <v>3.15</v>
      </c>
      <c r="T4325" s="375">
        <v>1.0207999999999999</v>
      </c>
      <c r="U4325" s="389">
        <f t="shared" si="108"/>
        <v>3.3911356248</v>
      </c>
    </row>
    <row r="4326" spans="1:21" x14ac:dyDescent="0.2">
      <c r="A4326" s="257">
        <v>41204</v>
      </c>
      <c r="B4326" s="414">
        <f t="shared" si="109"/>
        <v>41205</v>
      </c>
      <c r="C4326" s="161">
        <v>3.49</v>
      </c>
      <c r="E4326" s="161">
        <v>3.37</v>
      </c>
      <c r="F4326" s="161"/>
      <c r="G4326" s="426">
        <f t="shared" si="107"/>
        <v>3.3761453271900002</v>
      </c>
      <c r="H4326" s="161"/>
      <c r="I4326" s="161">
        <v>3.46</v>
      </c>
      <c r="J4326" s="162"/>
      <c r="K4326" s="161"/>
      <c r="L4326" s="161"/>
      <c r="M4326" s="161">
        <v>3.46</v>
      </c>
      <c r="N4326" s="161"/>
      <c r="O4326" s="161">
        <v>3.4</v>
      </c>
      <c r="P4326" s="161"/>
      <c r="Q4326" s="161">
        <v>3.49</v>
      </c>
      <c r="R4326" s="161"/>
      <c r="S4326" s="161">
        <v>3.18</v>
      </c>
      <c r="T4326" s="18">
        <v>1.0066999999999999</v>
      </c>
      <c r="U4326" s="389">
        <f t="shared" si="108"/>
        <v>3.3761453271900002</v>
      </c>
    </row>
    <row r="4327" spans="1:21" x14ac:dyDescent="0.2">
      <c r="A4327" s="257">
        <v>41205</v>
      </c>
      <c r="B4327" s="414">
        <f t="shared" si="109"/>
        <v>41206</v>
      </c>
      <c r="C4327" s="161">
        <v>3.34</v>
      </c>
      <c r="E4327" s="161">
        <v>3.29</v>
      </c>
      <c r="F4327" s="161"/>
      <c r="G4327" s="426">
        <f t="shared" si="107"/>
        <v>3.3114573523200002</v>
      </c>
      <c r="H4327" s="161"/>
      <c r="I4327" s="161">
        <v>3.29</v>
      </c>
      <c r="J4327" s="162"/>
      <c r="K4327" s="161"/>
      <c r="L4327" s="161"/>
      <c r="M4327" s="161">
        <v>3.31</v>
      </c>
      <c r="N4327" s="161"/>
      <c r="O4327" s="161">
        <v>3.31</v>
      </c>
      <c r="P4327" s="161"/>
      <c r="Q4327" s="161">
        <v>3.34</v>
      </c>
      <c r="R4327" s="161"/>
      <c r="S4327" s="161">
        <v>3.12</v>
      </c>
      <c r="T4327" s="18">
        <v>1.0064</v>
      </c>
      <c r="U4327" s="389">
        <f t="shared" si="108"/>
        <v>3.3114573523200002</v>
      </c>
    </row>
    <row r="4328" spans="1:21" x14ac:dyDescent="0.2">
      <c r="A4328" s="257">
        <v>41206</v>
      </c>
      <c r="B4328" s="414">
        <f t="shared" si="109"/>
        <v>41207</v>
      </c>
      <c r="C4328" s="161">
        <v>3.43</v>
      </c>
      <c r="E4328" s="161">
        <v>3.48</v>
      </c>
      <c r="F4328" s="161"/>
      <c r="G4328" s="426">
        <f t="shared" si="107"/>
        <v>3.38709855858</v>
      </c>
      <c r="H4328" s="161"/>
      <c r="I4328" s="161">
        <v>3.4</v>
      </c>
      <c r="J4328" s="162"/>
      <c r="K4328" s="161"/>
      <c r="L4328" s="161"/>
      <c r="M4328" s="161">
        <v>3.43</v>
      </c>
      <c r="N4328" s="161"/>
      <c r="O4328" s="161">
        <v>3.44</v>
      </c>
      <c r="P4328" s="161"/>
      <c r="Q4328" s="161">
        <v>3.45</v>
      </c>
      <c r="R4328" s="161"/>
      <c r="S4328" s="161">
        <v>3.19</v>
      </c>
      <c r="T4328" s="18">
        <v>1.0067999999999999</v>
      </c>
      <c r="U4328" s="389">
        <f t="shared" si="108"/>
        <v>3.38709855858</v>
      </c>
    </row>
    <row r="4329" spans="1:21" x14ac:dyDescent="0.2">
      <c r="A4329" s="257">
        <v>41207</v>
      </c>
      <c r="B4329" s="414">
        <f t="shared" si="109"/>
        <v>41208</v>
      </c>
      <c r="C4329" s="161">
        <v>3.39</v>
      </c>
      <c r="E4329" s="161">
        <v>3.46</v>
      </c>
      <c r="F4329" s="161"/>
      <c r="G4329" s="426">
        <f t="shared" si="107"/>
        <v>3.3702088993550001</v>
      </c>
      <c r="H4329" s="161"/>
      <c r="I4329" s="161">
        <v>3.37</v>
      </c>
      <c r="J4329" s="162"/>
      <c r="K4329" s="161"/>
      <c r="L4329" s="161"/>
      <c r="M4329" s="161">
        <v>3.43</v>
      </c>
      <c r="N4329" s="161"/>
      <c r="O4329" s="161">
        <v>3.42</v>
      </c>
      <c r="P4329" s="161"/>
      <c r="Q4329" s="161">
        <v>3.42</v>
      </c>
      <c r="R4329" s="161"/>
      <c r="S4329" s="161">
        <v>3.17</v>
      </c>
      <c r="T4329" s="18">
        <v>1.0081</v>
      </c>
      <c r="U4329" s="389">
        <f t="shared" si="108"/>
        <v>3.3702088993550001</v>
      </c>
    </row>
    <row r="4330" spans="1:21" x14ac:dyDescent="0.2">
      <c r="A4330" s="257">
        <v>41208</v>
      </c>
      <c r="B4330" s="414">
        <f t="shared" si="109"/>
        <v>41209</v>
      </c>
      <c r="C4330" s="376">
        <v>3.38</v>
      </c>
      <c r="E4330" s="376">
        <v>3.36</v>
      </c>
      <c r="F4330" s="161"/>
      <c r="G4330" s="376">
        <f t="shared" si="107"/>
        <v>3.3028116185499998</v>
      </c>
      <c r="H4330" s="161"/>
      <c r="I4330" s="376">
        <v>3.26</v>
      </c>
      <c r="J4330" s="416"/>
      <c r="K4330" s="376"/>
      <c r="L4330" s="161"/>
      <c r="M4330" s="376">
        <v>3.31</v>
      </c>
      <c r="N4330" s="161"/>
      <c r="O4330" s="376">
        <v>3.36</v>
      </c>
      <c r="P4330" s="161"/>
      <c r="Q4330" s="376">
        <v>3.4</v>
      </c>
      <c r="R4330" s="161"/>
      <c r="S4330" s="376">
        <v>3.11</v>
      </c>
      <c r="T4330" s="375">
        <v>1.0069999999999999</v>
      </c>
      <c r="U4330" s="389">
        <f t="shared" si="108"/>
        <v>3.3028116185499998</v>
      </c>
    </row>
    <row r="4331" spans="1:21" x14ac:dyDescent="0.2">
      <c r="A4331" s="257">
        <v>41209</v>
      </c>
      <c r="B4331" s="414">
        <f t="shared" si="109"/>
        <v>41210</v>
      </c>
      <c r="C4331" s="376">
        <v>3.38</v>
      </c>
      <c r="E4331" s="376">
        <v>3.36</v>
      </c>
      <c r="F4331" s="161"/>
      <c r="G4331" s="376">
        <f t="shared" si="107"/>
        <v>3.3028116185499998</v>
      </c>
      <c r="H4331" s="161"/>
      <c r="I4331" s="376">
        <v>3.26</v>
      </c>
      <c r="J4331" s="416"/>
      <c r="K4331" s="376"/>
      <c r="L4331" s="161"/>
      <c r="M4331" s="376">
        <v>3.31</v>
      </c>
      <c r="N4331" s="161"/>
      <c r="O4331" s="376">
        <v>3.36</v>
      </c>
      <c r="P4331" s="161"/>
      <c r="Q4331" s="376">
        <v>3.4</v>
      </c>
      <c r="R4331" s="161"/>
      <c r="S4331" s="376">
        <v>3.11</v>
      </c>
      <c r="T4331" s="375">
        <v>1.0069999999999999</v>
      </c>
      <c r="U4331" s="389">
        <f t="shared" si="108"/>
        <v>3.3028116185499998</v>
      </c>
    </row>
    <row r="4332" spans="1:21" x14ac:dyDescent="0.2">
      <c r="A4332" s="257">
        <v>41210</v>
      </c>
      <c r="B4332" s="414">
        <f t="shared" si="109"/>
        <v>41211</v>
      </c>
      <c r="C4332" s="376">
        <v>3.38</v>
      </c>
      <c r="E4332" s="376">
        <v>3.36</v>
      </c>
      <c r="F4332" s="161"/>
      <c r="G4332" s="376">
        <f t="shared" si="107"/>
        <v>3.3028116185499998</v>
      </c>
      <c r="H4332" s="161"/>
      <c r="I4332" s="376">
        <v>3.26</v>
      </c>
      <c r="J4332" s="416"/>
      <c r="K4332" s="376"/>
      <c r="L4332" s="161"/>
      <c r="M4332" s="376">
        <v>3.31</v>
      </c>
      <c r="N4332" s="161"/>
      <c r="O4332" s="376">
        <v>3.36</v>
      </c>
      <c r="P4332" s="161"/>
      <c r="Q4332" s="376">
        <v>3.4</v>
      </c>
      <c r="R4332" s="161"/>
      <c r="S4332" s="376">
        <v>3.11</v>
      </c>
      <c r="T4332" s="375">
        <v>1.0069999999999999</v>
      </c>
      <c r="U4332" s="389">
        <f t="shared" si="108"/>
        <v>3.3028116185499998</v>
      </c>
    </row>
    <row r="4333" spans="1:21" x14ac:dyDescent="0.2">
      <c r="A4333" s="257">
        <v>41211</v>
      </c>
      <c r="B4333" s="414">
        <f t="shared" si="109"/>
        <v>41212</v>
      </c>
      <c r="C4333" s="161">
        <v>3.4</v>
      </c>
      <c r="E4333" s="161">
        <v>3.37</v>
      </c>
      <c r="F4333" s="161"/>
      <c r="G4333" s="426">
        <f t="shared" si="107"/>
        <v>3.3859047344000008</v>
      </c>
      <c r="H4333" s="161"/>
      <c r="I4333" s="161">
        <v>3.35</v>
      </c>
      <c r="J4333" s="162"/>
      <c r="K4333" s="161"/>
      <c r="L4333" s="161"/>
      <c r="M4333" s="161">
        <v>3.32</v>
      </c>
      <c r="N4333" s="161"/>
      <c r="O4333" s="161">
        <v>3.46</v>
      </c>
      <c r="P4333" s="161"/>
      <c r="Q4333" s="161">
        <v>3.42</v>
      </c>
      <c r="R4333" s="161"/>
      <c r="S4333" s="161">
        <v>3.2</v>
      </c>
      <c r="T4333" s="18">
        <v>1.0033000000000001</v>
      </c>
      <c r="U4333" s="389">
        <f t="shared" si="108"/>
        <v>3.3859047344000008</v>
      </c>
    </row>
    <row r="4334" spans="1:21" x14ac:dyDescent="0.2">
      <c r="A4334" s="257">
        <v>41212</v>
      </c>
      <c r="B4334" s="414">
        <f t="shared" si="109"/>
        <v>41213</v>
      </c>
      <c r="C4334" s="161">
        <v>3.42</v>
      </c>
      <c r="E4334" s="161">
        <v>3.48</v>
      </c>
      <c r="F4334" s="161"/>
      <c r="G4334" s="426">
        <f t="shared" si="107"/>
        <v>3.3560232729900004</v>
      </c>
      <c r="H4334" s="161"/>
      <c r="I4334" s="161">
        <v>3.38</v>
      </c>
      <c r="J4334" s="162"/>
      <c r="K4334" s="161"/>
      <c r="L4334" s="161"/>
      <c r="M4334" s="161">
        <v>3.51</v>
      </c>
      <c r="N4334" s="161"/>
      <c r="O4334" s="161">
        <v>3.48</v>
      </c>
      <c r="P4334" s="161"/>
      <c r="Q4334" s="161">
        <v>3.43</v>
      </c>
      <c r="R4334" s="161"/>
      <c r="S4334" s="161">
        <v>3.18</v>
      </c>
      <c r="T4334" s="18">
        <v>1.0006999999999999</v>
      </c>
      <c r="U4334" s="389">
        <f t="shared" si="108"/>
        <v>3.3560232729900004</v>
      </c>
    </row>
    <row r="4335" spans="1:21" s="263" customFormat="1" x14ac:dyDescent="0.2">
      <c r="A4335" s="319">
        <v>41213</v>
      </c>
      <c r="B4335" s="374">
        <f t="shared" si="109"/>
        <v>41214</v>
      </c>
      <c r="C4335" s="372">
        <v>3.5</v>
      </c>
      <c r="E4335" s="372">
        <v>3.41</v>
      </c>
      <c r="F4335" s="332"/>
      <c r="G4335" s="435">
        <f t="shared" si="107"/>
        <v>3.3207084351000002</v>
      </c>
      <c r="H4335" s="332"/>
      <c r="I4335" s="372">
        <v>3.46</v>
      </c>
      <c r="J4335" s="365"/>
      <c r="K4335" s="372"/>
      <c r="L4335" s="332"/>
      <c r="M4335" s="372">
        <v>3.42</v>
      </c>
      <c r="N4335" s="332"/>
      <c r="O4335" s="372">
        <v>3.45</v>
      </c>
      <c r="P4335" s="332"/>
      <c r="Q4335" s="372">
        <v>3.52</v>
      </c>
      <c r="R4335" s="332"/>
      <c r="S4335" s="332">
        <v>3.15</v>
      </c>
      <c r="T4335" s="263">
        <v>0.99960000000000004</v>
      </c>
      <c r="U4335" s="385">
        <f t="shared" si="108"/>
        <v>3.3207084351000002</v>
      </c>
    </row>
    <row r="4336" spans="1:21" x14ac:dyDescent="0.2">
      <c r="A4336" s="257">
        <v>41214</v>
      </c>
      <c r="B4336" s="414">
        <f t="shared" si="109"/>
        <v>41215</v>
      </c>
      <c r="C4336" s="161">
        <v>3.5</v>
      </c>
      <c r="E4336" s="161">
        <v>3.41</v>
      </c>
      <c r="F4336" s="161"/>
      <c r="G4336" s="426">
        <f t="shared" si="107"/>
        <v>3.2405819512449998</v>
      </c>
      <c r="H4336" s="161"/>
      <c r="I4336" s="161">
        <v>3.45</v>
      </c>
      <c r="J4336" s="162"/>
      <c r="K4336" s="161"/>
      <c r="L4336" s="161"/>
      <c r="M4336" s="161">
        <v>3.44</v>
      </c>
      <c r="N4336" s="161"/>
      <c r="O4336" s="161">
        <v>3.38</v>
      </c>
      <c r="P4336" s="161"/>
      <c r="Q4336" s="161">
        <v>3.58</v>
      </c>
      <c r="R4336" s="161"/>
      <c r="S4336" s="161">
        <v>3.07</v>
      </c>
      <c r="T4336" s="18">
        <v>1.0008999999999999</v>
      </c>
      <c r="U4336" s="389">
        <f t="shared" si="108"/>
        <v>3.2405819512449998</v>
      </c>
    </row>
    <row r="4337" spans="1:21" x14ac:dyDescent="0.2">
      <c r="A4337" s="257">
        <v>41215</v>
      </c>
      <c r="B4337" s="414">
        <f t="shared" si="109"/>
        <v>41216</v>
      </c>
      <c r="C4337" s="376">
        <v>3.4</v>
      </c>
      <c r="E4337" s="376">
        <v>3.15</v>
      </c>
      <c r="F4337" s="161"/>
      <c r="G4337" s="376">
        <f t="shared" si="107"/>
        <v>3.0505804036150002</v>
      </c>
      <c r="H4337" s="161"/>
      <c r="I4337" s="376">
        <v>3.26</v>
      </c>
      <c r="J4337" s="416"/>
      <c r="K4337" s="376"/>
      <c r="L4337" s="161"/>
      <c r="M4337" s="376">
        <v>3.16</v>
      </c>
      <c r="N4337" s="161"/>
      <c r="O4337" s="376">
        <v>3.27</v>
      </c>
      <c r="P4337" s="161"/>
      <c r="Q4337" s="376">
        <v>3.49</v>
      </c>
      <c r="R4337" s="161"/>
      <c r="S4337" s="376">
        <v>2.89</v>
      </c>
      <c r="T4337" s="375">
        <v>1.0008999999999999</v>
      </c>
      <c r="U4337" s="389">
        <f t="shared" si="108"/>
        <v>3.0505804036150002</v>
      </c>
    </row>
    <row r="4338" spans="1:21" x14ac:dyDescent="0.2">
      <c r="A4338" s="257">
        <v>41216</v>
      </c>
      <c r="B4338" s="414">
        <f t="shared" si="109"/>
        <v>41217</v>
      </c>
      <c r="C4338" s="376">
        <v>3.4</v>
      </c>
      <c r="E4338" s="376">
        <v>3.15</v>
      </c>
      <c r="F4338" s="161"/>
      <c r="G4338" s="376">
        <f t="shared" si="107"/>
        <v>3.0505804036150002</v>
      </c>
      <c r="H4338" s="161"/>
      <c r="I4338" s="376">
        <v>3.26</v>
      </c>
      <c r="J4338" s="416"/>
      <c r="K4338" s="376"/>
      <c r="L4338" s="161"/>
      <c r="M4338" s="376">
        <v>3.16</v>
      </c>
      <c r="N4338" s="161"/>
      <c r="O4338" s="376">
        <v>3.27</v>
      </c>
      <c r="P4338" s="161"/>
      <c r="Q4338" s="376">
        <v>3.49</v>
      </c>
      <c r="R4338" s="161"/>
      <c r="S4338" s="376">
        <v>2.89</v>
      </c>
      <c r="T4338" s="375">
        <v>1.0008999999999999</v>
      </c>
      <c r="U4338" s="389">
        <f t="shared" si="108"/>
        <v>3.0505804036150002</v>
      </c>
    </row>
    <row r="4339" spans="1:21" x14ac:dyDescent="0.2">
      <c r="A4339" s="257">
        <v>41217</v>
      </c>
      <c r="B4339" s="414">
        <f t="shared" si="109"/>
        <v>41218</v>
      </c>
      <c r="C4339" s="376">
        <v>3.4</v>
      </c>
      <c r="E4339" s="376">
        <v>3.15</v>
      </c>
      <c r="F4339" s="161"/>
      <c r="G4339" s="376">
        <f t="shared" si="107"/>
        <v>3.0505804036150002</v>
      </c>
      <c r="H4339" s="161"/>
      <c r="I4339" s="376">
        <v>3.26</v>
      </c>
      <c r="J4339" s="416"/>
      <c r="K4339" s="376"/>
      <c r="L4339" s="161"/>
      <c r="M4339" s="376">
        <v>3.16</v>
      </c>
      <c r="N4339" s="161"/>
      <c r="O4339" s="376">
        <v>3.27</v>
      </c>
      <c r="P4339" s="161"/>
      <c r="Q4339" s="376">
        <v>3.49</v>
      </c>
      <c r="R4339" s="161"/>
      <c r="S4339" s="376">
        <v>2.89</v>
      </c>
      <c r="T4339" s="375">
        <v>1.0008999999999999</v>
      </c>
      <c r="U4339" s="389">
        <f t="shared" si="108"/>
        <v>3.0505804036150002</v>
      </c>
    </row>
    <row r="4340" spans="1:21" x14ac:dyDescent="0.2">
      <c r="A4340" s="257">
        <v>41218</v>
      </c>
      <c r="B4340" s="414">
        <f t="shared" si="109"/>
        <v>41219</v>
      </c>
      <c r="C4340" s="161"/>
      <c r="D4340" s="161"/>
      <c r="E4340" s="161"/>
      <c r="F4340" s="161"/>
      <c r="G4340" s="161"/>
      <c r="H4340" s="161"/>
      <c r="I4340" s="161"/>
      <c r="J4340" s="162"/>
      <c r="K4340" s="161"/>
      <c r="L4340" s="161"/>
      <c r="M4340" s="161"/>
      <c r="N4340" s="161"/>
      <c r="O4340" s="161"/>
      <c r="P4340" s="161"/>
      <c r="Q4340" s="161"/>
      <c r="R4340" s="161"/>
      <c r="S4340" s="161"/>
      <c r="U4340" s="22"/>
    </row>
    <row r="4341" spans="1:21" x14ac:dyDescent="0.2">
      <c r="A4341" s="257">
        <v>41219</v>
      </c>
      <c r="B4341" s="414">
        <f t="shared" si="109"/>
        <v>41220</v>
      </c>
      <c r="C4341" s="161"/>
      <c r="D4341" s="161"/>
      <c r="E4341" s="161"/>
      <c r="F4341" s="161"/>
      <c r="G4341" s="161"/>
      <c r="H4341" s="161"/>
      <c r="I4341" s="161"/>
      <c r="J4341" s="162"/>
      <c r="K4341" s="161"/>
      <c r="L4341" s="161"/>
      <c r="M4341" s="161"/>
      <c r="N4341" s="161"/>
      <c r="O4341" s="161"/>
      <c r="P4341" s="161"/>
      <c r="Q4341" s="161"/>
      <c r="R4341" s="161"/>
      <c r="S4341" s="161"/>
      <c r="U4341" s="22"/>
    </row>
    <row r="4342" spans="1:21" x14ac:dyDescent="0.2">
      <c r="A4342" s="257">
        <v>41220</v>
      </c>
      <c r="B4342" s="414">
        <f t="shared" si="109"/>
        <v>41221</v>
      </c>
      <c r="C4342" s="161"/>
      <c r="D4342" s="161"/>
      <c r="E4342" s="161"/>
      <c r="F4342" s="161"/>
      <c r="G4342" s="161"/>
      <c r="H4342" s="161"/>
      <c r="I4342" s="161"/>
      <c r="J4342" s="162"/>
      <c r="K4342" s="161"/>
      <c r="L4342" s="161"/>
      <c r="M4342" s="161"/>
      <c r="N4342" s="161"/>
      <c r="O4342" s="161"/>
      <c r="P4342" s="161"/>
      <c r="Q4342" s="161"/>
      <c r="R4342" s="161"/>
      <c r="S4342" s="161"/>
      <c r="U4342" s="22"/>
    </row>
    <row r="4343" spans="1:21" x14ac:dyDescent="0.2">
      <c r="A4343" s="257">
        <v>41221</v>
      </c>
      <c r="B4343" s="414">
        <f t="shared" si="109"/>
        <v>41222</v>
      </c>
      <c r="C4343" s="161"/>
      <c r="D4343" s="161"/>
      <c r="E4343" s="161"/>
      <c r="F4343" s="161"/>
      <c r="G4343" s="161"/>
      <c r="H4343" s="161"/>
      <c r="I4343" s="161"/>
      <c r="J4343" s="162"/>
      <c r="K4343" s="161"/>
      <c r="L4343" s="161"/>
      <c r="M4343" s="161"/>
      <c r="N4343" s="161"/>
      <c r="O4343" s="161"/>
      <c r="P4343" s="161"/>
      <c r="Q4343" s="161"/>
      <c r="R4343" s="161"/>
      <c r="S4343" s="161"/>
      <c r="U4343" s="22"/>
    </row>
    <row r="4344" spans="1:21" x14ac:dyDescent="0.2">
      <c r="A4344" s="257">
        <v>41222</v>
      </c>
      <c r="B4344" s="414">
        <f t="shared" si="109"/>
        <v>41223</v>
      </c>
      <c r="C4344" s="161"/>
      <c r="D4344" s="161"/>
      <c r="E4344" s="161"/>
      <c r="F4344" s="161"/>
      <c r="G4344" s="161"/>
      <c r="H4344" s="161"/>
      <c r="I4344" s="161"/>
      <c r="J4344" s="162"/>
      <c r="K4344" s="161"/>
      <c r="L4344" s="161"/>
      <c r="M4344" s="161"/>
      <c r="N4344" s="161"/>
      <c r="O4344" s="161"/>
      <c r="P4344" s="161"/>
      <c r="Q4344" s="161"/>
      <c r="R4344" s="161"/>
      <c r="S4344" s="161"/>
      <c r="U4344" s="22"/>
    </row>
    <row r="4345" spans="1:21" x14ac:dyDescent="0.2">
      <c r="A4345" s="257">
        <v>41223</v>
      </c>
      <c r="B4345" s="414">
        <f t="shared" si="109"/>
        <v>41224</v>
      </c>
      <c r="C4345" s="161"/>
      <c r="D4345" s="161"/>
      <c r="E4345" s="161"/>
      <c r="F4345" s="161"/>
      <c r="G4345" s="161"/>
      <c r="H4345" s="161"/>
      <c r="I4345" s="161"/>
      <c r="J4345" s="162"/>
      <c r="K4345" s="161"/>
      <c r="L4345" s="161"/>
      <c r="M4345" s="161"/>
      <c r="N4345" s="161"/>
      <c r="O4345" s="161"/>
      <c r="P4345" s="161"/>
      <c r="Q4345" s="161"/>
      <c r="R4345" s="161"/>
      <c r="S4345" s="161"/>
      <c r="U4345" s="22"/>
    </row>
    <row r="4346" spans="1:21" x14ac:dyDescent="0.2">
      <c r="A4346" s="257">
        <v>41224</v>
      </c>
      <c r="B4346" s="414">
        <f t="shared" si="109"/>
        <v>41225</v>
      </c>
      <c r="C4346" s="161">
        <v>3.33</v>
      </c>
      <c r="D4346" s="161"/>
      <c r="E4346" s="161">
        <v>3.24</v>
      </c>
      <c r="F4346" s="161"/>
      <c r="G4346" s="426">
        <f t="shared" ref="G4346:G4367" si="110">U4346</f>
        <v>3.3071861615700007</v>
      </c>
      <c r="H4346" s="161"/>
      <c r="I4346" s="161">
        <v>3.23</v>
      </c>
      <c r="J4346" s="162"/>
      <c r="K4346" s="161"/>
      <c r="L4346" s="161"/>
      <c r="M4346" s="161">
        <v>3.11</v>
      </c>
      <c r="N4346" s="161"/>
      <c r="O4346" s="161">
        <v>3.27</v>
      </c>
      <c r="P4346" s="161"/>
      <c r="Q4346" s="161">
        <v>3.34</v>
      </c>
      <c r="R4346" s="161"/>
      <c r="S4346" s="161">
        <v>3.14</v>
      </c>
      <c r="T4346" s="18">
        <v>0.99870000000000003</v>
      </c>
      <c r="U4346" s="389">
        <f t="shared" ref="U4346:U4367" si="111">S4346*T4346*1.054615</f>
        <v>3.3071861615700007</v>
      </c>
    </row>
    <row r="4347" spans="1:21" x14ac:dyDescent="0.2">
      <c r="A4347" s="257">
        <v>41225</v>
      </c>
      <c r="B4347" s="414">
        <f t="shared" si="109"/>
        <v>41226</v>
      </c>
      <c r="C4347" s="161">
        <v>3.4</v>
      </c>
      <c r="D4347" s="161"/>
      <c r="E4347" s="161">
        <v>3.49</v>
      </c>
      <c r="F4347" s="161"/>
      <c r="G4347" s="426">
        <f t="shared" si="110"/>
        <v>3.2334590815349999</v>
      </c>
      <c r="H4347" s="161"/>
      <c r="I4347" s="161">
        <v>3.33</v>
      </c>
      <c r="J4347" s="162"/>
      <c r="K4347" s="161"/>
      <c r="L4347" s="161"/>
      <c r="M4347" s="161">
        <v>3.38</v>
      </c>
      <c r="N4347" s="161"/>
      <c r="O4347" s="161">
        <v>3.48</v>
      </c>
      <c r="P4347" s="161"/>
      <c r="Q4347" s="161">
        <v>3.53</v>
      </c>
      <c r="R4347" s="161"/>
      <c r="S4347" s="161">
        <v>3.07</v>
      </c>
      <c r="T4347" s="18">
        <v>0.99870000000000003</v>
      </c>
      <c r="U4347" s="389">
        <f t="shared" si="111"/>
        <v>3.2334590815349999</v>
      </c>
    </row>
    <row r="4348" spans="1:21" x14ac:dyDescent="0.2">
      <c r="A4348" s="257">
        <v>41226</v>
      </c>
      <c r="B4348" s="414">
        <f t="shared" si="109"/>
        <v>41227</v>
      </c>
      <c r="C4348" s="161">
        <v>3.57</v>
      </c>
      <c r="D4348" s="161"/>
      <c r="E4348" s="161">
        <v>3.6</v>
      </c>
      <c r="F4348" s="161"/>
      <c r="G4348" s="426">
        <f t="shared" si="110"/>
        <v>3.4084502938700001</v>
      </c>
      <c r="H4348" s="161"/>
      <c r="I4348" s="161">
        <v>3.55</v>
      </c>
      <c r="J4348" s="162"/>
      <c r="K4348" s="161"/>
      <c r="L4348" s="161"/>
      <c r="M4348" s="161">
        <v>3.58</v>
      </c>
      <c r="N4348" s="161"/>
      <c r="O4348" s="161">
        <v>3.64</v>
      </c>
      <c r="P4348" s="161"/>
      <c r="Q4348" s="161">
        <v>3.78</v>
      </c>
      <c r="R4348" s="161"/>
      <c r="S4348" s="161">
        <v>3.23</v>
      </c>
      <c r="T4348" s="18">
        <v>1.0005999999999999</v>
      </c>
      <c r="U4348" s="389">
        <f t="shared" si="111"/>
        <v>3.4084502938700001</v>
      </c>
    </row>
    <row r="4349" spans="1:21" x14ac:dyDescent="0.2">
      <c r="A4349" s="257">
        <v>41227</v>
      </c>
      <c r="B4349" s="414">
        <f t="shared" si="109"/>
        <v>41228</v>
      </c>
      <c r="C4349" s="161">
        <v>3.66</v>
      </c>
      <c r="D4349" s="161"/>
      <c r="E4349" s="161">
        <v>3.62</v>
      </c>
      <c r="F4349" s="161"/>
      <c r="G4349" s="426">
        <f t="shared" si="110"/>
        <v>3.4458321771600002</v>
      </c>
      <c r="H4349" s="161"/>
      <c r="I4349" s="161">
        <v>3.63</v>
      </c>
      <c r="J4349" s="162"/>
      <c r="K4349" s="161"/>
      <c r="L4349" s="161"/>
      <c r="M4349" s="161">
        <v>3.6</v>
      </c>
      <c r="N4349" s="161"/>
      <c r="O4349" s="161">
        <v>3.66</v>
      </c>
      <c r="P4349" s="161"/>
      <c r="Q4349" s="161">
        <v>3.82</v>
      </c>
      <c r="R4349" s="161"/>
      <c r="S4349" s="161">
        <v>3.27</v>
      </c>
      <c r="T4349" s="18">
        <v>0.99919999999999998</v>
      </c>
      <c r="U4349" s="389">
        <f t="shared" si="111"/>
        <v>3.4458321771600002</v>
      </c>
    </row>
    <row r="4350" spans="1:21" x14ac:dyDescent="0.2">
      <c r="A4350" s="257">
        <v>41228</v>
      </c>
      <c r="B4350" s="414">
        <f t="shared" si="109"/>
        <v>41229</v>
      </c>
      <c r="C4350" s="161">
        <v>3.63</v>
      </c>
      <c r="D4350" s="161"/>
      <c r="E4350" s="161">
        <v>3.56</v>
      </c>
      <c r="F4350" s="161"/>
      <c r="G4350" s="426">
        <f t="shared" si="110"/>
        <v>3.4012968403250001</v>
      </c>
      <c r="H4350" s="161"/>
      <c r="I4350" s="161">
        <v>3.59</v>
      </c>
      <c r="J4350" s="162"/>
      <c r="K4350" s="161"/>
      <c r="L4350" s="161"/>
      <c r="M4350" s="161">
        <v>3.52</v>
      </c>
      <c r="N4350" s="161"/>
      <c r="O4350" s="161">
        <v>3.59</v>
      </c>
      <c r="P4350" s="161"/>
      <c r="Q4350" s="161">
        <v>3.73</v>
      </c>
      <c r="R4350" s="161"/>
      <c r="S4350" s="161">
        <v>3.23</v>
      </c>
      <c r="T4350" s="18">
        <v>0.99850000000000005</v>
      </c>
      <c r="U4350" s="389">
        <f t="shared" si="111"/>
        <v>3.4012968403250001</v>
      </c>
    </row>
    <row r="4351" spans="1:21" x14ac:dyDescent="0.2">
      <c r="A4351" s="257">
        <v>41229</v>
      </c>
      <c r="B4351" s="414">
        <f t="shared" si="109"/>
        <v>41230</v>
      </c>
      <c r="C4351" s="376">
        <v>3.46</v>
      </c>
      <c r="D4351" s="161"/>
      <c r="E4351" s="376">
        <v>3.36</v>
      </c>
      <c r="F4351" s="161"/>
      <c r="G4351" s="376">
        <f t="shared" si="110"/>
        <v>3.3354403520350004</v>
      </c>
      <c r="H4351" s="161"/>
      <c r="I4351" s="376">
        <v>3.46</v>
      </c>
      <c r="J4351" s="416"/>
      <c r="K4351" s="376"/>
      <c r="L4351" s="161"/>
      <c r="M4351" s="376">
        <v>3.3</v>
      </c>
      <c r="N4351" s="161"/>
      <c r="O4351" s="376">
        <v>3.42</v>
      </c>
      <c r="P4351" s="161"/>
      <c r="Q4351" s="376">
        <v>3.59</v>
      </c>
      <c r="R4351" s="161"/>
      <c r="S4351" s="376">
        <v>3.17</v>
      </c>
      <c r="T4351" s="375">
        <v>0.99770000000000003</v>
      </c>
      <c r="U4351" s="379">
        <f t="shared" si="111"/>
        <v>3.3354403520350004</v>
      </c>
    </row>
    <row r="4352" spans="1:21" x14ac:dyDescent="0.2">
      <c r="A4352" s="257">
        <v>41230</v>
      </c>
      <c r="B4352" s="414">
        <f t="shared" si="109"/>
        <v>41231</v>
      </c>
      <c r="C4352" s="376">
        <v>3.46</v>
      </c>
      <c r="D4352" s="161"/>
      <c r="E4352" s="376">
        <v>3.36</v>
      </c>
      <c r="F4352" s="161"/>
      <c r="G4352" s="376">
        <f t="shared" si="110"/>
        <v>3.3354403520350004</v>
      </c>
      <c r="H4352" s="161"/>
      <c r="I4352" s="376">
        <v>3.46</v>
      </c>
      <c r="J4352" s="416"/>
      <c r="K4352" s="376"/>
      <c r="L4352" s="161"/>
      <c r="M4352" s="376">
        <v>3.3</v>
      </c>
      <c r="N4352" s="161"/>
      <c r="O4352" s="376">
        <v>3.42</v>
      </c>
      <c r="P4352" s="161"/>
      <c r="Q4352" s="376">
        <v>3.59</v>
      </c>
      <c r="R4352" s="161"/>
      <c r="S4352" s="376">
        <v>3.17</v>
      </c>
      <c r="T4352" s="375">
        <v>0.99770000000000003</v>
      </c>
      <c r="U4352" s="379">
        <f t="shared" si="111"/>
        <v>3.3354403520350004</v>
      </c>
    </row>
    <row r="4353" spans="1:21" x14ac:dyDescent="0.2">
      <c r="A4353" s="257">
        <v>41231</v>
      </c>
      <c r="B4353" s="414">
        <f t="shared" si="109"/>
        <v>41232</v>
      </c>
      <c r="C4353" s="376">
        <v>3.46</v>
      </c>
      <c r="D4353" s="161"/>
      <c r="E4353" s="376">
        <v>3.36</v>
      </c>
      <c r="F4353" s="161"/>
      <c r="G4353" s="376">
        <f t="shared" si="110"/>
        <v>3.3354403520350004</v>
      </c>
      <c r="H4353" s="161"/>
      <c r="I4353" s="376">
        <v>3.46</v>
      </c>
      <c r="J4353" s="416"/>
      <c r="K4353" s="376"/>
      <c r="L4353" s="161"/>
      <c r="M4353" s="376">
        <v>3.3</v>
      </c>
      <c r="N4353" s="161"/>
      <c r="O4353" s="376">
        <v>3.42</v>
      </c>
      <c r="P4353" s="161"/>
      <c r="Q4353" s="376">
        <v>3.59</v>
      </c>
      <c r="R4353" s="161"/>
      <c r="S4353" s="376">
        <v>3.17</v>
      </c>
      <c r="T4353" s="375">
        <v>0.99770000000000003</v>
      </c>
      <c r="U4353" s="379">
        <f t="shared" si="111"/>
        <v>3.3354403520350004</v>
      </c>
    </row>
    <row r="4354" spans="1:21" x14ac:dyDescent="0.2">
      <c r="A4354" s="257">
        <v>41232</v>
      </c>
      <c r="B4354" s="414">
        <f t="shared" si="109"/>
        <v>41233</v>
      </c>
      <c r="C4354" s="161">
        <v>3.63</v>
      </c>
      <c r="D4354" s="161"/>
      <c r="E4354" s="161">
        <v>3.49</v>
      </c>
      <c r="F4354" s="161"/>
      <c r="G4354" s="426">
        <f t="shared" si="110"/>
        <v>3.4135356474000007</v>
      </c>
      <c r="H4354" s="161"/>
      <c r="I4354" s="161">
        <v>3.59</v>
      </c>
      <c r="J4354" s="162"/>
      <c r="K4354" s="161"/>
      <c r="L4354" s="161"/>
      <c r="M4354" s="161">
        <v>3.5</v>
      </c>
      <c r="N4354" s="161"/>
      <c r="O4354" s="161">
        <v>3.52</v>
      </c>
      <c r="P4354" s="161"/>
      <c r="Q4354" s="161">
        <v>3.76</v>
      </c>
      <c r="R4354" s="161"/>
      <c r="S4354" s="161">
        <v>3.24</v>
      </c>
      <c r="T4354" s="18">
        <v>0.999</v>
      </c>
      <c r="U4354" s="389">
        <f t="shared" si="111"/>
        <v>3.4135356474000007</v>
      </c>
    </row>
    <row r="4355" spans="1:21" x14ac:dyDescent="0.2">
      <c r="A4355" s="257">
        <v>41233</v>
      </c>
      <c r="B4355" s="414">
        <f t="shared" si="109"/>
        <v>41234</v>
      </c>
      <c r="C4355" s="161">
        <v>3.62</v>
      </c>
      <c r="D4355" s="161"/>
      <c r="E4355" s="161">
        <v>3.44</v>
      </c>
      <c r="F4355" s="161"/>
      <c r="G4355" s="426">
        <f t="shared" si="110"/>
        <v>3.4527293592600006</v>
      </c>
      <c r="H4355" s="161"/>
      <c r="I4355" s="161">
        <v>3.54</v>
      </c>
      <c r="J4355" s="162"/>
      <c r="K4355" s="161"/>
      <c r="L4355" s="161"/>
      <c r="M4355" s="161">
        <v>3.42</v>
      </c>
      <c r="N4355" s="161"/>
      <c r="O4355" s="161">
        <v>3.48</v>
      </c>
      <c r="P4355" s="161"/>
      <c r="Q4355" s="161">
        <v>3.73</v>
      </c>
      <c r="R4355" s="161"/>
      <c r="S4355" s="161">
        <v>3.27</v>
      </c>
      <c r="T4355" s="18">
        <v>1.0012000000000001</v>
      </c>
      <c r="U4355" s="389">
        <f t="shared" si="111"/>
        <v>3.4527293592600006</v>
      </c>
    </row>
    <row r="4356" spans="1:21" x14ac:dyDescent="0.2">
      <c r="A4356" s="257">
        <v>41234</v>
      </c>
      <c r="B4356" s="414">
        <f t="shared" si="109"/>
        <v>41235</v>
      </c>
      <c r="C4356" s="376">
        <v>3.59</v>
      </c>
      <c r="D4356" s="161"/>
      <c r="E4356" s="376">
        <v>3.42</v>
      </c>
      <c r="F4356" s="161"/>
      <c r="G4356" s="376">
        <f t="shared" si="110"/>
        <v>3.5234571142350006</v>
      </c>
      <c r="H4356" s="161"/>
      <c r="I4356" s="376">
        <v>3.52</v>
      </c>
      <c r="J4356" s="416"/>
      <c r="K4356" s="376"/>
      <c r="L4356" s="161"/>
      <c r="M4356" s="376">
        <v>3.29</v>
      </c>
      <c r="N4356" s="161"/>
      <c r="O4356" s="376">
        <v>3.43</v>
      </c>
      <c r="P4356" s="161"/>
      <c r="Q4356" s="376">
        <v>3.68</v>
      </c>
      <c r="R4356" s="161"/>
      <c r="S4356" s="376">
        <v>3.33</v>
      </c>
      <c r="T4356" s="375">
        <v>1.0033000000000001</v>
      </c>
      <c r="U4356" s="379">
        <f t="shared" si="111"/>
        <v>3.5234571142350006</v>
      </c>
    </row>
    <row r="4357" spans="1:21" x14ac:dyDescent="0.2">
      <c r="A4357" s="257">
        <v>41235</v>
      </c>
      <c r="B4357" s="414">
        <f t="shared" si="109"/>
        <v>41236</v>
      </c>
      <c r="C4357" s="376">
        <v>3.59</v>
      </c>
      <c r="D4357" s="161"/>
      <c r="E4357" s="376">
        <v>3.42</v>
      </c>
      <c r="F4357" s="161"/>
      <c r="G4357" s="376">
        <f t="shared" si="110"/>
        <v>3.5234571142350006</v>
      </c>
      <c r="H4357" s="161"/>
      <c r="I4357" s="376">
        <v>3.52</v>
      </c>
      <c r="J4357" s="416"/>
      <c r="K4357" s="376"/>
      <c r="L4357" s="161"/>
      <c r="M4357" s="376">
        <v>3.29</v>
      </c>
      <c r="N4357" s="161"/>
      <c r="O4357" s="376">
        <v>3.43</v>
      </c>
      <c r="P4357" s="161"/>
      <c r="Q4357" s="376">
        <v>3.68</v>
      </c>
      <c r="R4357" s="161"/>
      <c r="S4357" s="376">
        <v>3.33</v>
      </c>
      <c r="T4357" s="375">
        <v>1.0033000000000001</v>
      </c>
      <c r="U4357" s="379">
        <f t="shared" si="111"/>
        <v>3.5234571142350006</v>
      </c>
    </row>
    <row r="4358" spans="1:21" x14ac:dyDescent="0.2">
      <c r="A4358" s="257">
        <v>41236</v>
      </c>
      <c r="B4358" s="414">
        <f t="shared" si="109"/>
        <v>41237</v>
      </c>
      <c r="C4358" s="376">
        <v>3.59</v>
      </c>
      <c r="D4358" s="161"/>
      <c r="E4358" s="376">
        <v>3.42</v>
      </c>
      <c r="F4358" s="161"/>
      <c r="G4358" s="376">
        <f t="shared" si="110"/>
        <v>3.5234571142350006</v>
      </c>
      <c r="H4358" s="161"/>
      <c r="I4358" s="376">
        <v>3.52</v>
      </c>
      <c r="J4358" s="416"/>
      <c r="K4358" s="376"/>
      <c r="L4358" s="161"/>
      <c r="M4358" s="376">
        <v>3.29</v>
      </c>
      <c r="N4358" s="161"/>
      <c r="O4358" s="376">
        <v>3.43</v>
      </c>
      <c r="P4358" s="161"/>
      <c r="Q4358" s="376">
        <v>3.68</v>
      </c>
      <c r="R4358" s="161"/>
      <c r="S4358" s="376">
        <v>3.33</v>
      </c>
      <c r="T4358" s="375">
        <v>1.0033000000000001</v>
      </c>
      <c r="U4358" s="379">
        <f t="shared" si="111"/>
        <v>3.5234571142350006</v>
      </c>
    </row>
    <row r="4359" spans="1:21" x14ac:dyDescent="0.2">
      <c r="A4359" s="257">
        <v>41237</v>
      </c>
      <c r="B4359" s="414">
        <f t="shared" si="109"/>
        <v>41238</v>
      </c>
      <c r="C4359" s="376">
        <v>3.59</v>
      </c>
      <c r="D4359" s="161"/>
      <c r="E4359" s="376">
        <v>3.42</v>
      </c>
      <c r="F4359" s="161"/>
      <c r="G4359" s="376">
        <f t="shared" si="110"/>
        <v>3.5234571142350006</v>
      </c>
      <c r="H4359" s="161"/>
      <c r="I4359" s="376">
        <v>3.52</v>
      </c>
      <c r="J4359" s="416"/>
      <c r="K4359" s="376"/>
      <c r="L4359" s="161"/>
      <c r="M4359" s="376">
        <v>3.29</v>
      </c>
      <c r="N4359" s="161"/>
      <c r="O4359" s="376">
        <v>3.43</v>
      </c>
      <c r="P4359" s="161"/>
      <c r="Q4359" s="376">
        <v>3.68</v>
      </c>
      <c r="R4359" s="161"/>
      <c r="S4359" s="376">
        <v>3.33</v>
      </c>
      <c r="T4359" s="375">
        <v>1.0033000000000001</v>
      </c>
      <c r="U4359" s="379">
        <f t="shared" si="111"/>
        <v>3.5234571142350006</v>
      </c>
    </row>
    <row r="4360" spans="1:21" x14ac:dyDescent="0.2">
      <c r="A4360" s="257">
        <v>41238</v>
      </c>
      <c r="B4360" s="414">
        <f t="shared" si="109"/>
        <v>41239</v>
      </c>
      <c r="C4360" s="376">
        <v>3.59</v>
      </c>
      <c r="D4360" s="161"/>
      <c r="E4360" s="376">
        <v>3.42</v>
      </c>
      <c r="F4360" s="161"/>
      <c r="G4360" s="376">
        <f t="shared" si="110"/>
        <v>3.5234571142350006</v>
      </c>
      <c r="H4360" s="161"/>
      <c r="I4360" s="376">
        <v>3.52</v>
      </c>
      <c r="J4360" s="416"/>
      <c r="K4360" s="376"/>
      <c r="L4360" s="161"/>
      <c r="M4360" s="376">
        <v>3.29</v>
      </c>
      <c r="N4360" s="161"/>
      <c r="O4360" s="376">
        <v>3.43</v>
      </c>
      <c r="P4360" s="161"/>
      <c r="Q4360" s="376">
        <v>3.68</v>
      </c>
      <c r="R4360" s="161"/>
      <c r="S4360" s="376">
        <v>3.33</v>
      </c>
      <c r="T4360" s="375">
        <v>1.0033000000000001</v>
      </c>
      <c r="U4360" s="379">
        <f t="shared" si="111"/>
        <v>3.5234571142350006</v>
      </c>
    </row>
    <row r="4361" spans="1:21" x14ac:dyDescent="0.2">
      <c r="A4361" s="257">
        <v>41239</v>
      </c>
      <c r="B4361" s="414">
        <f t="shared" si="109"/>
        <v>41240</v>
      </c>
      <c r="C4361" s="161">
        <v>3.75</v>
      </c>
      <c r="D4361" s="161"/>
      <c r="E4361" s="161">
        <v>3.66</v>
      </c>
      <c r="F4361" s="161"/>
      <c r="G4361" s="426">
        <f t="shared" si="110"/>
        <v>3.5059831983</v>
      </c>
      <c r="H4361" s="161"/>
      <c r="I4361" s="161">
        <v>3.66</v>
      </c>
      <c r="J4361" s="162"/>
      <c r="K4361" s="161"/>
      <c r="L4361" s="161"/>
      <c r="M4361" s="161">
        <v>3.62</v>
      </c>
      <c r="N4361" s="161"/>
      <c r="O4361" s="161">
        <v>3.68</v>
      </c>
      <c r="P4361" s="161"/>
      <c r="Q4361" s="161">
        <v>3.94</v>
      </c>
      <c r="R4361" s="161"/>
      <c r="S4361" s="161">
        <v>3.3</v>
      </c>
      <c r="T4361" s="18">
        <v>1.0074000000000001</v>
      </c>
      <c r="U4361" s="389">
        <f t="shared" si="111"/>
        <v>3.5059831983</v>
      </c>
    </row>
    <row r="4362" spans="1:21" x14ac:dyDescent="0.2">
      <c r="A4362" s="257">
        <v>41240</v>
      </c>
      <c r="B4362" s="414">
        <f t="shared" si="109"/>
        <v>41241</v>
      </c>
      <c r="C4362" s="161">
        <v>3.77</v>
      </c>
      <c r="D4362" s="161"/>
      <c r="E4362" s="161">
        <v>3.67</v>
      </c>
      <c r="F4362" s="161"/>
      <c r="G4362" s="426">
        <f t="shared" si="110"/>
        <v>3.5569843796999998</v>
      </c>
      <c r="H4362" s="161"/>
      <c r="I4362" s="161">
        <v>3.68</v>
      </c>
      <c r="J4362" s="162"/>
      <c r="K4362" s="161"/>
      <c r="L4362" s="161"/>
      <c r="M4362" s="161">
        <v>3.65</v>
      </c>
      <c r="N4362" s="161"/>
      <c r="O4362" s="161">
        <v>3.71</v>
      </c>
      <c r="P4362" s="161"/>
      <c r="Q4362" s="161">
        <v>3.91</v>
      </c>
      <c r="R4362" s="161"/>
      <c r="S4362" s="161">
        <v>3.35</v>
      </c>
      <c r="T4362" s="18">
        <v>1.0067999999999999</v>
      </c>
      <c r="U4362" s="389">
        <f t="shared" si="111"/>
        <v>3.5569843796999998</v>
      </c>
    </row>
    <row r="4363" spans="1:21" x14ac:dyDescent="0.2">
      <c r="A4363" s="257">
        <v>41241</v>
      </c>
      <c r="B4363" s="414">
        <f t="shared" si="109"/>
        <v>41242</v>
      </c>
      <c r="C4363" s="161">
        <v>3.7</v>
      </c>
      <c r="D4363" s="161"/>
      <c r="E4363" s="161">
        <v>3.6</v>
      </c>
      <c r="F4363" s="161"/>
      <c r="G4363" s="426">
        <f t="shared" si="110"/>
        <v>3.4737657646650004</v>
      </c>
      <c r="H4363" s="161"/>
      <c r="I4363" s="161">
        <v>3.62</v>
      </c>
      <c r="J4363" s="162"/>
      <c r="K4363" s="161"/>
      <c r="L4363" s="161"/>
      <c r="M4363" s="161">
        <v>3.61</v>
      </c>
      <c r="N4363" s="161"/>
      <c r="O4363" s="161">
        <v>3.62</v>
      </c>
      <c r="P4363" s="161"/>
      <c r="Q4363" s="161">
        <v>3.84</v>
      </c>
      <c r="R4363" s="161"/>
      <c r="S4363" s="161">
        <v>3.27</v>
      </c>
      <c r="T4363" s="18">
        <v>1.0073000000000001</v>
      </c>
      <c r="U4363" s="389">
        <f t="shared" si="111"/>
        <v>3.4737657646650004</v>
      </c>
    </row>
    <row r="4364" spans="1:21" x14ac:dyDescent="0.2">
      <c r="A4364" s="257">
        <v>41242</v>
      </c>
      <c r="B4364" s="414">
        <f t="shared" si="109"/>
        <v>41243</v>
      </c>
      <c r="C4364" s="161">
        <v>3.61</v>
      </c>
      <c r="D4364" s="161"/>
      <c r="E4364" s="161">
        <v>3.45</v>
      </c>
      <c r="F4364" s="161"/>
      <c r="G4364" s="426">
        <f t="shared" si="110"/>
        <v>3.4059645663150002</v>
      </c>
      <c r="H4364" s="161"/>
      <c r="I4364" s="161">
        <v>3.51</v>
      </c>
      <c r="J4364" s="162"/>
      <c r="K4364" s="161"/>
      <c r="L4364" s="161"/>
      <c r="M4364" s="161">
        <v>3.5</v>
      </c>
      <c r="N4364" s="161"/>
      <c r="O4364" s="161">
        <v>3.5</v>
      </c>
      <c r="P4364" s="161"/>
      <c r="Q4364" s="161">
        <v>3.73</v>
      </c>
      <c r="R4364" s="161"/>
      <c r="S4364" s="161">
        <v>3.21</v>
      </c>
      <c r="T4364" s="18">
        <v>1.0061</v>
      </c>
      <c r="U4364" s="389">
        <f t="shared" si="111"/>
        <v>3.4059645663150002</v>
      </c>
    </row>
    <row r="4365" spans="1:21" s="263" customFormat="1" x14ac:dyDescent="0.2">
      <c r="A4365" s="319">
        <v>41243</v>
      </c>
      <c r="B4365" s="374">
        <f t="shared" si="109"/>
        <v>41244</v>
      </c>
      <c r="C4365" s="435">
        <v>3.46</v>
      </c>
      <c r="D4365" s="332"/>
      <c r="E4365" s="372">
        <v>3.2</v>
      </c>
      <c r="F4365" s="332"/>
      <c r="G4365" s="372">
        <f t="shared" si="110"/>
        <v>3.2954609520000004</v>
      </c>
      <c r="H4365" s="332"/>
      <c r="I4365" s="372">
        <v>3.45</v>
      </c>
      <c r="J4365" s="365"/>
      <c r="K4365" s="372"/>
      <c r="L4365" s="332"/>
      <c r="M4365" s="372">
        <v>3.29</v>
      </c>
      <c r="N4365" s="332"/>
      <c r="O4365" s="372">
        <v>3.32</v>
      </c>
      <c r="P4365" s="332"/>
      <c r="Q4365" s="372">
        <v>3.48</v>
      </c>
      <c r="R4365" s="332"/>
      <c r="S4365" s="332">
        <v>3.1</v>
      </c>
      <c r="T4365" s="263">
        <v>1.008</v>
      </c>
      <c r="U4365" s="371">
        <f t="shared" si="111"/>
        <v>3.2954609520000004</v>
      </c>
    </row>
    <row r="4366" spans="1:21" x14ac:dyDescent="0.2">
      <c r="A4366" s="257">
        <v>41244</v>
      </c>
      <c r="B4366" s="414">
        <f t="shared" si="109"/>
        <v>41245</v>
      </c>
      <c r="C4366" s="376">
        <v>3.46</v>
      </c>
      <c r="D4366" s="161"/>
      <c r="E4366" s="376">
        <v>3.2</v>
      </c>
      <c r="F4366" s="161"/>
      <c r="G4366" s="426">
        <f t="shared" si="110"/>
        <v>3.2954609520000004</v>
      </c>
      <c r="H4366" s="161"/>
      <c r="I4366" s="376">
        <v>3.45</v>
      </c>
      <c r="J4366" s="416"/>
      <c r="K4366" s="376"/>
      <c r="L4366" s="161"/>
      <c r="M4366" s="376">
        <v>3.29</v>
      </c>
      <c r="N4366" s="161"/>
      <c r="O4366" s="376">
        <v>3.32</v>
      </c>
      <c r="P4366" s="161"/>
      <c r="Q4366" s="376">
        <v>3.48</v>
      </c>
      <c r="R4366" s="161"/>
      <c r="S4366" s="376">
        <v>3.1</v>
      </c>
      <c r="T4366" s="375">
        <v>1.008</v>
      </c>
      <c r="U4366" s="287">
        <f t="shared" si="111"/>
        <v>3.2954609520000004</v>
      </c>
    </row>
    <row r="4367" spans="1:21" x14ac:dyDescent="0.2">
      <c r="A4367" s="257">
        <v>41245</v>
      </c>
      <c r="B4367" s="414">
        <f t="shared" si="109"/>
        <v>41246</v>
      </c>
      <c r="C4367" s="376">
        <v>3.46</v>
      </c>
      <c r="D4367" s="161"/>
      <c r="E4367" s="376">
        <v>3.2</v>
      </c>
      <c r="F4367" s="161"/>
      <c r="G4367" s="426">
        <f t="shared" si="110"/>
        <v>3.2954609520000004</v>
      </c>
      <c r="H4367" s="161"/>
      <c r="I4367" s="376">
        <v>3.45</v>
      </c>
      <c r="J4367" s="416"/>
      <c r="K4367" s="376"/>
      <c r="L4367" s="161"/>
      <c r="M4367" s="376">
        <v>3.29</v>
      </c>
      <c r="N4367" s="161"/>
      <c r="O4367" s="376">
        <v>3.32</v>
      </c>
      <c r="P4367" s="161"/>
      <c r="Q4367" s="376">
        <v>3.48</v>
      </c>
      <c r="R4367" s="161"/>
      <c r="S4367" s="376">
        <v>3.1</v>
      </c>
      <c r="T4367" s="375">
        <v>1.008</v>
      </c>
      <c r="U4367" s="287">
        <f t="shared" si="111"/>
        <v>3.2954609520000004</v>
      </c>
    </row>
    <row r="4368" spans="1:21" x14ac:dyDescent="0.2">
      <c r="A4368" s="257">
        <v>41246</v>
      </c>
      <c r="B4368" s="414">
        <f t="shared" si="109"/>
        <v>41247</v>
      </c>
      <c r="C4368" s="161"/>
      <c r="D4368" s="161"/>
      <c r="E4368" s="161"/>
      <c r="F4368" s="161"/>
      <c r="G4368" s="161"/>
      <c r="H4368" s="161"/>
      <c r="I4368" s="161"/>
      <c r="J4368" s="162"/>
      <c r="K4368" s="161"/>
      <c r="L4368" s="161"/>
      <c r="M4368" s="161"/>
      <c r="N4368" s="161"/>
      <c r="O4368" s="161"/>
      <c r="P4368" s="161"/>
      <c r="Q4368" s="161"/>
      <c r="R4368" s="161"/>
      <c r="S4368" s="161"/>
      <c r="U4368" s="22"/>
    </row>
    <row r="4369" spans="1:21" x14ac:dyDescent="0.2">
      <c r="A4369" s="257">
        <v>41247</v>
      </c>
      <c r="B4369" s="414">
        <f t="shared" si="109"/>
        <v>41248</v>
      </c>
      <c r="C4369" s="161"/>
      <c r="D4369" s="161"/>
      <c r="E4369" s="161"/>
      <c r="F4369" s="161"/>
      <c r="G4369" s="161"/>
      <c r="H4369" s="161"/>
      <c r="I4369" s="161"/>
      <c r="J4369" s="162"/>
      <c r="K4369" s="161"/>
      <c r="L4369" s="161"/>
      <c r="M4369" s="161"/>
      <c r="N4369" s="161"/>
      <c r="O4369" s="161"/>
      <c r="P4369" s="161"/>
      <c r="Q4369" s="161"/>
      <c r="R4369" s="161"/>
      <c r="S4369" s="161"/>
      <c r="U4369" s="22"/>
    </row>
    <row r="4370" spans="1:21" x14ac:dyDescent="0.2">
      <c r="A4370" s="257">
        <v>41248</v>
      </c>
      <c r="B4370" s="414">
        <f t="shared" si="109"/>
        <v>41249</v>
      </c>
      <c r="C4370" s="161"/>
      <c r="D4370" s="161"/>
      <c r="E4370" s="161"/>
      <c r="F4370" s="161"/>
      <c r="G4370" s="161"/>
      <c r="H4370" s="161"/>
      <c r="I4370" s="161"/>
      <c r="J4370" s="162"/>
      <c r="K4370" s="161"/>
      <c r="L4370" s="161"/>
      <c r="M4370" s="161"/>
      <c r="N4370" s="161"/>
      <c r="O4370" s="161"/>
      <c r="P4370" s="161"/>
      <c r="Q4370" s="161"/>
      <c r="R4370" s="161"/>
      <c r="S4370" s="161"/>
      <c r="U4370" s="22"/>
    </row>
    <row r="4371" spans="1:21" x14ac:dyDescent="0.2">
      <c r="A4371" s="257">
        <v>41249</v>
      </c>
      <c r="B4371" s="414">
        <f t="shared" si="109"/>
        <v>41250</v>
      </c>
      <c r="C4371" s="161"/>
      <c r="D4371" s="161"/>
      <c r="E4371" s="161"/>
      <c r="F4371" s="161"/>
      <c r="G4371" s="161"/>
      <c r="H4371" s="161"/>
      <c r="I4371" s="161"/>
      <c r="J4371" s="162"/>
      <c r="K4371" s="161"/>
      <c r="L4371" s="161"/>
      <c r="M4371" s="161"/>
      <c r="N4371" s="161"/>
      <c r="O4371" s="161"/>
      <c r="P4371" s="161"/>
      <c r="Q4371" s="161"/>
      <c r="R4371" s="161"/>
      <c r="S4371" s="161"/>
      <c r="U4371" s="22"/>
    </row>
    <row r="4372" spans="1:21" x14ac:dyDescent="0.2">
      <c r="A4372" s="257">
        <v>41250</v>
      </c>
      <c r="B4372" s="414">
        <f t="shared" si="109"/>
        <v>41251</v>
      </c>
      <c r="C4372" s="161"/>
      <c r="D4372" s="161"/>
      <c r="E4372" s="161"/>
      <c r="F4372" s="161"/>
      <c r="G4372" s="161"/>
      <c r="H4372" s="161"/>
      <c r="I4372" s="161"/>
      <c r="J4372" s="162"/>
      <c r="K4372" s="161"/>
      <c r="L4372" s="161"/>
      <c r="M4372" s="161"/>
      <c r="N4372" s="161"/>
      <c r="O4372" s="161"/>
      <c r="P4372" s="161"/>
      <c r="Q4372" s="161"/>
      <c r="R4372" s="161"/>
      <c r="S4372" s="161"/>
      <c r="U4372" s="22"/>
    </row>
    <row r="4373" spans="1:21" x14ac:dyDescent="0.2">
      <c r="A4373" s="257">
        <v>41251</v>
      </c>
      <c r="B4373" s="414">
        <f t="shared" si="109"/>
        <v>41252</v>
      </c>
      <c r="C4373" s="161"/>
      <c r="D4373" s="161"/>
      <c r="E4373" s="161"/>
      <c r="F4373" s="161"/>
      <c r="G4373" s="161"/>
      <c r="H4373" s="161"/>
      <c r="I4373" s="161"/>
      <c r="J4373" s="162"/>
      <c r="K4373" s="161"/>
      <c r="L4373" s="161"/>
      <c r="M4373" s="161"/>
      <c r="N4373" s="161"/>
      <c r="O4373" s="161"/>
      <c r="P4373" s="161"/>
      <c r="Q4373" s="161"/>
      <c r="R4373" s="161"/>
      <c r="S4373" s="161"/>
      <c r="U4373" s="22"/>
    </row>
    <row r="4374" spans="1:21" x14ac:dyDescent="0.2">
      <c r="A4374" s="257">
        <v>41252</v>
      </c>
      <c r="B4374" s="414">
        <f t="shared" si="109"/>
        <v>41253</v>
      </c>
      <c r="C4374" s="161"/>
      <c r="D4374" s="161"/>
      <c r="E4374" s="161"/>
      <c r="F4374" s="161"/>
      <c r="G4374" s="161"/>
      <c r="H4374" s="161"/>
      <c r="I4374" s="161"/>
      <c r="J4374" s="162"/>
      <c r="K4374" s="161"/>
      <c r="L4374" s="161"/>
      <c r="M4374" s="161"/>
      <c r="N4374" s="161"/>
      <c r="O4374" s="161"/>
      <c r="P4374" s="161"/>
      <c r="Q4374" s="161"/>
      <c r="R4374" s="161"/>
      <c r="S4374" s="161"/>
      <c r="U4374" s="22"/>
    </row>
    <row r="4375" spans="1:21" x14ac:dyDescent="0.2">
      <c r="A4375" s="257">
        <v>41253</v>
      </c>
      <c r="B4375" s="414">
        <f t="shared" si="109"/>
        <v>41254</v>
      </c>
      <c r="C4375" s="161"/>
      <c r="D4375" s="161"/>
      <c r="E4375" s="161"/>
      <c r="F4375" s="161"/>
      <c r="G4375" s="161"/>
      <c r="H4375" s="161"/>
      <c r="I4375" s="161"/>
      <c r="J4375" s="162"/>
      <c r="K4375" s="161"/>
      <c r="L4375" s="161"/>
      <c r="M4375" s="161"/>
      <c r="N4375" s="161"/>
      <c r="O4375" s="161"/>
      <c r="P4375" s="161"/>
      <c r="Q4375" s="161"/>
      <c r="R4375" s="161"/>
      <c r="S4375" s="161"/>
      <c r="U4375" s="22"/>
    </row>
    <row r="4376" spans="1:21" x14ac:dyDescent="0.2">
      <c r="A4376" s="257">
        <v>41254</v>
      </c>
      <c r="B4376" s="414">
        <f t="shared" si="109"/>
        <v>41255</v>
      </c>
      <c r="C4376" s="161"/>
      <c r="D4376" s="161"/>
      <c r="E4376" s="161"/>
      <c r="F4376" s="161"/>
      <c r="G4376" s="161"/>
      <c r="H4376" s="161"/>
      <c r="I4376" s="161"/>
      <c r="J4376" s="162"/>
      <c r="K4376" s="161"/>
      <c r="L4376" s="161"/>
      <c r="M4376" s="161"/>
      <c r="N4376" s="161"/>
      <c r="O4376" s="161"/>
      <c r="P4376" s="161"/>
      <c r="Q4376" s="161"/>
      <c r="R4376" s="161"/>
      <c r="S4376" s="161"/>
      <c r="U4376" s="22"/>
    </row>
    <row r="4377" spans="1:21" x14ac:dyDescent="0.2">
      <c r="A4377" s="257">
        <v>41255</v>
      </c>
      <c r="B4377" s="414">
        <f t="shared" si="109"/>
        <v>41256</v>
      </c>
      <c r="C4377" s="161"/>
      <c r="D4377" s="161"/>
      <c r="E4377" s="161"/>
      <c r="F4377" s="161"/>
      <c r="G4377" s="161"/>
      <c r="H4377" s="161"/>
      <c r="I4377" s="161"/>
      <c r="J4377" s="162"/>
      <c r="K4377" s="161"/>
      <c r="L4377" s="161"/>
      <c r="M4377" s="161"/>
      <c r="N4377" s="161"/>
      <c r="O4377" s="161"/>
      <c r="P4377" s="161"/>
      <c r="Q4377" s="161"/>
      <c r="R4377" s="161"/>
      <c r="S4377" s="161"/>
      <c r="U4377" s="22"/>
    </row>
    <row r="4378" spans="1:21" x14ac:dyDescent="0.2">
      <c r="A4378" s="257">
        <v>41256</v>
      </c>
      <c r="B4378" s="414">
        <f t="shared" si="109"/>
        <v>41257</v>
      </c>
      <c r="C4378" s="161">
        <v>3.27</v>
      </c>
      <c r="D4378" s="161"/>
      <c r="E4378" s="161">
        <v>3.12</v>
      </c>
      <c r="F4378" s="161"/>
      <c r="G4378" s="426">
        <f t="shared" ref="G4378:G4397" si="112">U4378</f>
        <v>3.0819393806399997</v>
      </c>
      <c r="H4378" s="161"/>
      <c r="I4378" s="161">
        <v>3.18</v>
      </c>
      <c r="J4378" s="162"/>
      <c r="K4378" s="161"/>
      <c r="L4378" s="161"/>
      <c r="M4378" s="161">
        <v>3.13</v>
      </c>
      <c r="N4378" s="161"/>
      <c r="O4378" s="161">
        <v>3.13</v>
      </c>
      <c r="P4378" s="161"/>
      <c r="Q4378" s="161">
        <v>3.23</v>
      </c>
      <c r="R4378" s="161"/>
      <c r="S4378" s="161">
        <v>2.88</v>
      </c>
      <c r="T4378" s="18">
        <v>1.0146999999999999</v>
      </c>
      <c r="U4378" s="287">
        <f>S4378*T4378*1.054615</f>
        <v>3.0819393806399997</v>
      </c>
    </row>
    <row r="4379" spans="1:21" x14ac:dyDescent="0.2">
      <c r="A4379" s="257">
        <v>41257</v>
      </c>
      <c r="B4379" s="414">
        <f t="shared" si="109"/>
        <v>41258</v>
      </c>
      <c r="C4379" s="376">
        <v>3.15</v>
      </c>
      <c r="D4379" s="161"/>
      <c r="E4379" s="376">
        <v>3</v>
      </c>
      <c r="F4379" s="161"/>
      <c r="G4379" s="376">
        <f t="shared" si="112"/>
        <v>3.02219333166</v>
      </c>
      <c r="H4379" s="161"/>
      <c r="I4379" s="376">
        <v>3.07</v>
      </c>
      <c r="J4379" s="416"/>
      <c r="K4379" s="376"/>
      <c r="L4379" s="161"/>
      <c r="M4379" s="376">
        <v>2.97</v>
      </c>
      <c r="N4379" s="161"/>
      <c r="O4379" s="376">
        <v>3.05</v>
      </c>
      <c r="P4379" s="161"/>
      <c r="Q4379" s="376">
        <v>3.06</v>
      </c>
      <c r="R4379" s="161"/>
      <c r="S4379" s="376">
        <v>2.82</v>
      </c>
      <c r="T4379" s="375">
        <v>1.0162</v>
      </c>
      <c r="U4379" s="382">
        <f t="shared" ref="U4379:U4397" si="113">S4379*T4379*1.054615</f>
        <v>3.02219333166</v>
      </c>
    </row>
    <row r="4380" spans="1:21" x14ac:dyDescent="0.2">
      <c r="A4380" s="257">
        <v>41258</v>
      </c>
      <c r="B4380" s="414">
        <f t="shared" si="109"/>
        <v>41259</v>
      </c>
      <c r="C4380" s="376">
        <v>3.15</v>
      </c>
      <c r="D4380" s="161"/>
      <c r="E4380" s="376">
        <v>3</v>
      </c>
      <c r="F4380" s="161"/>
      <c r="G4380" s="376">
        <f t="shared" si="112"/>
        <v>3.02219333166</v>
      </c>
      <c r="H4380" s="161"/>
      <c r="I4380" s="376">
        <v>3.07</v>
      </c>
      <c r="J4380" s="416"/>
      <c r="K4380" s="376"/>
      <c r="L4380" s="161"/>
      <c r="M4380" s="376">
        <v>2.97</v>
      </c>
      <c r="N4380" s="161"/>
      <c r="O4380" s="376">
        <v>3.05</v>
      </c>
      <c r="P4380" s="161"/>
      <c r="Q4380" s="376">
        <v>3.06</v>
      </c>
      <c r="R4380" s="161"/>
      <c r="S4380" s="376">
        <v>2.82</v>
      </c>
      <c r="T4380" s="375">
        <v>1.0162</v>
      </c>
      <c r="U4380" s="382">
        <f t="shared" si="113"/>
        <v>3.02219333166</v>
      </c>
    </row>
    <row r="4381" spans="1:21" x14ac:dyDescent="0.2">
      <c r="A4381" s="257">
        <v>41259</v>
      </c>
      <c r="B4381" s="414">
        <f t="shared" si="109"/>
        <v>41260</v>
      </c>
      <c r="C4381" s="376">
        <v>3.15</v>
      </c>
      <c r="D4381" s="161"/>
      <c r="E4381" s="376">
        <v>3</v>
      </c>
      <c r="F4381" s="161"/>
      <c r="G4381" s="376">
        <f t="shared" si="112"/>
        <v>3.02219333166</v>
      </c>
      <c r="H4381" s="161"/>
      <c r="I4381" s="376">
        <v>3.07</v>
      </c>
      <c r="J4381" s="416"/>
      <c r="K4381" s="376"/>
      <c r="L4381" s="161"/>
      <c r="M4381" s="376">
        <v>2.97</v>
      </c>
      <c r="N4381" s="161"/>
      <c r="O4381" s="376">
        <v>3.05</v>
      </c>
      <c r="P4381" s="161"/>
      <c r="Q4381" s="376">
        <v>3.06</v>
      </c>
      <c r="R4381" s="161"/>
      <c r="S4381" s="376">
        <v>2.82</v>
      </c>
      <c r="T4381" s="375">
        <v>1.0162</v>
      </c>
      <c r="U4381" s="382">
        <f t="shared" si="113"/>
        <v>3.02219333166</v>
      </c>
    </row>
    <row r="4382" spans="1:21" x14ac:dyDescent="0.2">
      <c r="A4382" s="257">
        <v>41260</v>
      </c>
      <c r="B4382" s="414">
        <f t="shared" si="109"/>
        <v>41261</v>
      </c>
      <c r="C4382" s="161">
        <v>3.2</v>
      </c>
      <c r="D4382" s="161"/>
      <c r="E4382" s="161">
        <v>3.15</v>
      </c>
      <c r="F4382" s="161"/>
      <c r="G4382" s="426">
        <f t="shared" si="112"/>
        <v>3.0926405590450003</v>
      </c>
      <c r="H4382" s="161"/>
      <c r="I4382" s="161">
        <v>3.16</v>
      </c>
      <c r="J4382" s="162"/>
      <c r="K4382" s="161"/>
      <c r="L4382" s="161"/>
      <c r="M4382" s="161">
        <v>3.14</v>
      </c>
      <c r="N4382" s="161"/>
      <c r="O4382" s="161">
        <v>3.14</v>
      </c>
      <c r="P4382" s="161"/>
      <c r="Q4382" s="161">
        <v>3.19</v>
      </c>
      <c r="R4382" s="161"/>
      <c r="S4382" s="161">
        <v>2.89</v>
      </c>
      <c r="T4382" s="18">
        <v>1.0146999999999999</v>
      </c>
      <c r="U4382" s="287">
        <f t="shared" si="113"/>
        <v>3.0926405590450003</v>
      </c>
    </row>
    <row r="4383" spans="1:21" x14ac:dyDescent="0.2">
      <c r="A4383" s="257">
        <v>41261</v>
      </c>
      <c r="B4383" s="414">
        <f t="shared" ref="B4383:B4446" si="114">A4383+1</f>
        <v>41262</v>
      </c>
      <c r="C4383" s="161">
        <v>3.29</v>
      </c>
      <c r="D4383" s="161"/>
      <c r="E4383" s="161">
        <v>3.28</v>
      </c>
      <c r="F4383" s="161"/>
      <c r="G4383" s="426">
        <f t="shared" si="112"/>
        <v>3.1776235449750003</v>
      </c>
      <c r="H4383" s="161"/>
      <c r="I4383" s="161">
        <v>3.25</v>
      </c>
      <c r="J4383" s="162"/>
      <c r="K4383" s="161"/>
      <c r="L4383" s="161"/>
      <c r="M4383" s="161">
        <v>3.28</v>
      </c>
      <c r="N4383" s="161"/>
      <c r="O4383" s="161">
        <v>3.24</v>
      </c>
      <c r="P4383" s="161"/>
      <c r="Q4383" s="161">
        <v>3.26</v>
      </c>
      <c r="R4383" s="161"/>
      <c r="S4383" s="161">
        <v>2.97</v>
      </c>
      <c r="T4383" s="18">
        <v>1.0145</v>
      </c>
      <c r="U4383" s="287">
        <f t="shared" si="113"/>
        <v>3.1776235449750003</v>
      </c>
    </row>
    <row r="4384" spans="1:21" x14ac:dyDescent="0.2">
      <c r="A4384" s="257">
        <v>41262</v>
      </c>
      <c r="B4384" s="414">
        <f t="shared" si="114"/>
        <v>41263</v>
      </c>
      <c r="C4384" s="161">
        <v>3.25</v>
      </c>
      <c r="D4384" s="161"/>
      <c r="E4384" s="161">
        <v>3.24</v>
      </c>
      <c r="F4384" s="161"/>
      <c r="G4384" s="426">
        <f t="shared" si="112"/>
        <v>3.0861915883200002</v>
      </c>
      <c r="H4384" s="161"/>
      <c r="I4384" s="161">
        <v>3.25</v>
      </c>
      <c r="J4384" s="162"/>
      <c r="K4384" s="161"/>
      <c r="L4384" s="161"/>
      <c r="M4384" s="161">
        <v>3.27</v>
      </c>
      <c r="N4384" s="161"/>
      <c r="O4384" s="161">
        <v>3.2</v>
      </c>
      <c r="P4384" s="161"/>
      <c r="Q4384" s="161">
        <v>3.19</v>
      </c>
      <c r="R4384" s="161"/>
      <c r="S4384" s="161">
        <v>2.88</v>
      </c>
      <c r="T4384" s="18">
        <v>1.0161</v>
      </c>
      <c r="U4384" s="287">
        <f t="shared" si="113"/>
        <v>3.0861915883200002</v>
      </c>
    </row>
    <row r="4385" spans="1:21" x14ac:dyDescent="0.2">
      <c r="A4385" s="257">
        <v>41263</v>
      </c>
      <c r="B4385" s="414">
        <f t="shared" si="114"/>
        <v>41264</v>
      </c>
      <c r="C4385" s="161">
        <v>3.34</v>
      </c>
      <c r="D4385" s="161"/>
      <c r="E4385" s="161">
        <v>3.28</v>
      </c>
      <c r="F4385" s="161"/>
      <c r="G4385" s="426">
        <f t="shared" si="112"/>
        <v>3.1971297040150009</v>
      </c>
      <c r="H4385" s="161"/>
      <c r="I4385" s="161">
        <v>3.33</v>
      </c>
      <c r="J4385" s="162"/>
      <c r="K4385" s="161"/>
      <c r="L4385" s="161"/>
      <c r="M4385" s="161">
        <v>3.37</v>
      </c>
      <c r="N4385" s="161"/>
      <c r="O4385" s="161">
        <v>3.31</v>
      </c>
      <c r="P4385" s="161"/>
      <c r="Q4385" s="161">
        <v>3.21</v>
      </c>
      <c r="R4385" s="161"/>
      <c r="S4385" s="161">
        <v>2.99</v>
      </c>
      <c r="T4385" s="18">
        <v>1.0139</v>
      </c>
      <c r="U4385" s="287">
        <f t="shared" si="113"/>
        <v>3.1971297040150009</v>
      </c>
    </row>
    <row r="4386" spans="1:21" x14ac:dyDescent="0.2">
      <c r="A4386" s="257">
        <v>41264</v>
      </c>
      <c r="B4386" s="414">
        <f t="shared" si="114"/>
        <v>41265</v>
      </c>
      <c r="C4386" s="376">
        <v>3.42</v>
      </c>
      <c r="D4386" s="161"/>
      <c r="E4386" s="376">
        <v>3.36</v>
      </c>
      <c r="F4386" s="161"/>
      <c r="G4386" s="376">
        <f t="shared" si="112"/>
        <v>3.2755487661850005</v>
      </c>
      <c r="H4386" s="161"/>
      <c r="I4386" s="376">
        <v>3.37</v>
      </c>
      <c r="J4386" s="416"/>
      <c r="K4386" s="376"/>
      <c r="L4386" s="161"/>
      <c r="M4386" s="376">
        <v>3.38</v>
      </c>
      <c r="N4386" s="161"/>
      <c r="O4386" s="376">
        <v>3.31</v>
      </c>
      <c r="P4386" s="161"/>
      <c r="Q4386" s="376">
        <v>3.28</v>
      </c>
      <c r="R4386" s="161"/>
      <c r="S4386" s="376">
        <v>3.07</v>
      </c>
      <c r="T4386" s="375">
        <v>1.0117</v>
      </c>
      <c r="U4386" s="382">
        <f t="shared" si="113"/>
        <v>3.2755487661850005</v>
      </c>
    </row>
    <row r="4387" spans="1:21" x14ac:dyDescent="0.2">
      <c r="A4387" s="257">
        <v>41265</v>
      </c>
      <c r="B4387" s="414">
        <f t="shared" si="114"/>
        <v>41266</v>
      </c>
      <c r="C4387" s="376">
        <v>3.42</v>
      </c>
      <c r="D4387" s="161"/>
      <c r="E4387" s="376">
        <v>3.36</v>
      </c>
      <c r="F4387" s="161"/>
      <c r="G4387" s="376">
        <f t="shared" si="112"/>
        <v>3.2755487661850005</v>
      </c>
      <c r="H4387" s="161"/>
      <c r="I4387" s="376">
        <v>3.37</v>
      </c>
      <c r="J4387" s="416"/>
      <c r="K4387" s="376"/>
      <c r="L4387" s="161"/>
      <c r="M4387" s="376">
        <v>3.38</v>
      </c>
      <c r="N4387" s="161"/>
      <c r="O4387" s="376">
        <v>3.31</v>
      </c>
      <c r="P4387" s="161"/>
      <c r="Q4387" s="376">
        <v>3.28</v>
      </c>
      <c r="R4387" s="161"/>
      <c r="S4387" s="376">
        <v>3.07</v>
      </c>
      <c r="T4387" s="375">
        <v>1.0117</v>
      </c>
      <c r="U4387" s="382">
        <f t="shared" si="113"/>
        <v>3.2755487661850005</v>
      </c>
    </row>
    <row r="4388" spans="1:21" x14ac:dyDescent="0.2">
      <c r="A4388" s="257">
        <v>41266</v>
      </c>
      <c r="B4388" s="414">
        <f t="shared" si="114"/>
        <v>41267</v>
      </c>
      <c r="C4388" s="376">
        <v>3.42</v>
      </c>
      <c r="D4388" s="161"/>
      <c r="E4388" s="376">
        <v>3.36</v>
      </c>
      <c r="F4388" s="161"/>
      <c r="G4388" s="376">
        <f t="shared" si="112"/>
        <v>3.2755487661850005</v>
      </c>
      <c r="H4388" s="161"/>
      <c r="I4388" s="376">
        <v>3.37</v>
      </c>
      <c r="J4388" s="416"/>
      <c r="K4388" s="376"/>
      <c r="L4388" s="161"/>
      <c r="M4388" s="376">
        <v>3.38</v>
      </c>
      <c r="N4388" s="161"/>
      <c r="O4388" s="376">
        <v>3.31</v>
      </c>
      <c r="P4388" s="161"/>
      <c r="Q4388" s="376">
        <v>3.28</v>
      </c>
      <c r="R4388" s="161"/>
      <c r="S4388" s="376">
        <v>3.07</v>
      </c>
      <c r="T4388" s="375">
        <v>1.0117</v>
      </c>
      <c r="U4388" s="382">
        <f t="shared" si="113"/>
        <v>3.2755487661850005</v>
      </c>
    </row>
    <row r="4389" spans="1:21" x14ac:dyDescent="0.2">
      <c r="A4389" s="257">
        <v>41267</v>
      </c>
      <c r="B4389" s="414">
        <f t="shared" si="114"/>
        <v>41268</v>
      </c>
      <c r="C4389" s="376">
        <v>3.3</v>
      </c>
      <c r="D4389" s="161"/>
      <c r="E4389" s="376">
        <v>3.21</v>
      </c>
      <c r="F4389" s="161"/>
      <c r="G4389" s="376">
        <f t="shared" si="112"/>
        <v>3.1647519689000001</v>
      </c>
      <c r="H4389" s="161"/>
      <c r="I4389" s="376">
        <v>3.23</v>
      </c>
      <c r="J4389" s="416"/>
      <c r="K4389" s="376"/>
      <c r="L4389" s="161"/>
      <c r="M4389" s="376">
        <v>3.24</v>
      </c>
      <c r="N4389" s="161"/>
      <c r="O4389" s="376">
        <v>3.2</v>
      </c>
      <c r="P4389" s="161"/>
      <c r="Q4389" s="376">
        <v>3.17</v>
      </c>
      <c r="R4389" s="161"/>
      <c r="S4389" s="376">
        <v>2.98</v>
      </c>
      <c r="T4389" s="375">
        <v>1.0069999999999999</v>
      </c>
      <c r="U4389" s="382">
        <f t="shared" si="113"/>
        <v>3.1647519689000001</v>
      </c>
    </row>
    <row r="4390" spans="1:21" x14ac:dyDescent="0.2">
      <c r="A4390" s="257">
        <v>41268</v>
      </c>
      <c r="B4390" s="414">
        <f t="shared" si="114"/>
        <v>41269</v>
      </c>
      <c r="C4390" s="376">
        <v>3.3</v>
      </c>
      <c r="D4390" s="161"/>
      <c r="E4390" s="376">
        <v>3.21</v>
      </c>
      <c r="F4390" s="161"/>
      <c r="G4390" s="376">
        <f t="shared" si="112"/>
        <v>3.1647519689000001</v>
      </c>
      <c r="H4390" s="161"/>
      <c r="I4390" s="376">
        <v>3.23</v>
      </c>
      <c r="J4390" s="416"/>
      <c r="K4390" s="376"/>
      <c r="L4390" s="161"/>
      <c r="M4390" s="376">
        <v>3.24</v>
      </c>
      <c r="N4390" s="161"/>
      <c r="O4390" s="376">
        <v>3.2</v>
      </c>
      <c r="P4390" s="161"/>
      <c r="Q4390" s="376">
        <v>3.17</v>
      </c>
      <c r="R4390" s="161"/>
      <c r="S4390" s="376">
        <v>2.98</v>
      </c>
      <c r="T4390" s="375">
        <v>1.0069999999999999</v>
      </c>
      <c r="U4390" s="382">
        <f t="shared" si="113"/>
        <v>3.1647519689000001</v>
      </c>
    </row>
    <row r="4391" spans="1:21" x14ac:dyDescent="0.2">
      <c r="A4391" s="257">
        <v>41269</v>
      </c>
      <c r="B4391" s="414">
        <f t="shared" si="114"/>
        <v>41270</v>
      </c>
      <c r="C4391" s="161">
        <v>3.35</v>
      </c>
      <c r="D4391" s="161"/>
      <c r="E4391" s="161">
        <v>3.33</v>
      </c>
      <c r="F4391" s="161"/>
      <c r="G4391" s="426">
        <f t="shared" si="112"/>
        <v>3.1710374743000003</v>
      </c>
      <c r="H4391" s="161"/>
      <c r="I4391" s="161">
        <v>3.34</v>
      </c>
      <c r="J4391" s="162"/>
      <c r="K4391" s="161"/>
      <c r="L4391" s="161"/>
      <c r="M4391" s="161">
        <v>3.35</v>
      </c>
      <c r="N4391" s="161"/>
      <c r="O4391" s="161">
        <v>3.32</v>
      </c>
      <c r="P4391" s="161"/>
      <c r="Q4391" s="161">
        <v>3.26</v>
      </c>
      <c r="R4391" s="161"/>
      <c r="S4391" s="161">
        <v>2.98</v>
      </c>
      <c r="T4391" s="18">
        <v>1.0089999999999999</v>
      </c>
      <c r="U4391" s="287">
        <f t="shared" si="113"/>
        <v>3.1710374743000003</v>
      </c>
    </row>
    <row r="4392" spans="1:21" x14ac:dyDescent="0.2">
      <c r="A4392" s="257">
        <v>41270</v>
      </c>
      <c r="B4392" s="414">
        <f t="shared" si="114"/>
        <v>41271</v>
      </c>
      <c r="C4392" s="161">
        <v>3.31</v>
      </c>
      <c r="D4392" s="161"/>
      <c r="E4392" s="161">
        <v>3.35</v>
      </c>
      <c r="F4392" s="161"/>
      <c r="G4392" s="426">
        <f t="shared" si="112"/>
        <v>3.0937879801650006</v>
      </c>
      <c r="H4392" s="161"/>
      <c r="I4392" s="161">
        <v>3.32</v>
      </c>
      <c r="J4392" s="162"/>
      <c r="K4392" s="161"/>
      <c r="L4392" s="161"/>
      <c r="M4392" s="161">
        <v>3.33</v>
      </c>
      <c r="N4392" s="161"/>
      <c r="O4392" s="161">
        <v>3.26</v>
      </c>
      <c r="P4392" s="161"/>
      <c r="Q4392" s="161">
        <v>3.27</v>
      </c>
      <c r="R4392" s="161"/>
      <c r="S4392" s="161">
        <v>2.91</v>
      </c>
      <c r="T4392" s="18">
        <v>1.0081</v>
      </c>
      <c r="U4392" s="287">
        <f t="shared" si="113"/>
        <v>3.0937879801650006</v>
      </c>
    </row>
    <row r="4393" spans="1:21" x14ac:dyDescent="0.2">
      <c r="A4393" s="257">
        <v>41271</v>
      </c>
      <c r="B4393" s="414">
        <f t="shared" si="114"/>
        <v>41272</v>
      </c>
      <c r="C4393" s="376">
        <v>3.4</v>
      </c>
      <c r="D4393" s="161"/>
      <c r="E4393" s="376">
        <v>3.4</v>
      </c>
      <c r="F4393" s="161"/>
      <c r="G4393" s="376">
        <f t="shared" si="112"/>
        <v>3.1541319958500003</v>
      </c>
      <c r="H4393" s="161"/>
      <c r="I4393" s="376">
        <v>3.35</v>
      </c>
      <c r="J4393" s="416"/>
      <c r="K4393" s="376"/>
      <c r="L4393" s="161"/>
      <c r="M4393" s="376">
        <v>3.32</v>
      </c>
      <c r="N4393" s="161"/>
      <c r="O4393" s="376">
        <v>3.35</v>
      </c>
      <c r="P4393" s="161"/>
      <c r="Q4393" s="376">
        <v>3.37</v>
      </c>
      <c r="R4393" s="161"/>
      <c r="S4393" s="376">
        <v>2.97</v>
      </c>
      <c r="T4393" s="375">
        <v>1.0069999999999999</v>
      </c>
      <c r="U4393" s="382">
        <f t="shared" si="113"/>
        <v>3.1541319958500003</v>
      </c>
    </row>
    <row r="4394" spans="1:21" x14ac:dyDescent="0.2">
      <c r="A4394" s="257">
        <v>41272</v>
      </c>
      <c r="B4394" s="414">
        <f t="shared" si="114"/>
        <v>41273</v>
      </c>
      <c r="C4394" s="376">
        <v>3.4</v>
      </c>
      <c r="D4394" s="161"/>
      <c r="E4394" s="376">
        <v>3.4</v>
      </c>
      <c r="F4394" s="161"/>
      <c r="G4394" s="376">
        <f t="shared" si="112"/>
        <v>3.1541319958500003</v>
      </c>
      <c r="H4394" s="161"/>
      <c r="I4394" s="376">
        <v>3.35</v>
      </c>
      <c r="J4394" s="416"/>
      <c r="K4394" s="376"/>
      <c r="L4394" s="161"/>
      <c r="M4394" s="376">
        <v>3.32</v>
      </c>
      <c r="N4394" s="161"/>
      <c r="O4394" s="376">
        <v>3.35</v>
      </c>
      <c r="P4394" s="161"/>
      <c r="Q4394" s="376">
        <v>3.37</v>
      </c>
      <c r="R4394" s="161"/>
      <c r="S4394" s="376">
        <v>2.97</v>
      </c>
      <c r="T4394" s="375">
        <v>1.0069999999999999</v>
      </c>
      <c r="U4394" s="382">
        <f t="shared" si="113"/>
        <v>3.1541319958500003</v>
      </c>
    </row>
    <row r="4395" spans="1:21" x14ac:dyDescent="0.2">
      <c r="A4395" s="257">
        <v>41273</v>
      </c>
      <c r="B4395" s="414">
        <f t="shared" si="114"/>
        <v>41274</v>
      </c>
      <c r="C4395" s="376">
        <v>3.4</v>
      </c>
      <c r="D4395" s="161"/>
      <c r="E4395" s="376">
        <v>3.4</v>
      </c>
      <c r="F4395" s="161"/>
      <c r="G4395" s="376">
        <f t="shared" si="112"/>
        <v>3.1541319958500003</v>
      </c>
      <c r="H4395" s="161"/>
      <c r="I4395" s="376">
        <v>3.35</v>
      </c>
      <c r="J4395" s="416"/>
      <c r="K4395" s="376"/>
      <c r="L4395" s="161"/>
      <c r="M4395" s="376">
        <v>3.32</v>
      </c>
      <c r="N4395" s="161"/>
      <c r="O4395" s="376">
        <v>3.35</v>
      </c>
      <c r="P4395" s="161"/>
      <c r="Q4395" s="376">
        <v>3.37</v>
      </c>
      <c r="R4395" s="161"/>
      <c r="S4395" s="376">
        <v>2.97</v>
      </c>
      <c r="T4395" s="375">
        <v>1.0069999999999999</v>
      </c>
      <c r="U4395" s="382">
        <f t="shared" si="113"/>
        <v>3.1541319958500003</v>
      </c>
    </row>
    <row r="4396" spans="1:21" s="263" customFormat="1" x14ac:dyDescent="0.2">
      <c r="A4396" s="319">
        <v>41274</v>
      </c>
      <c r="B4396" s="374">
        <f t="shared" si="114"/>
        <v>41275</v>
      </c>
      <c r="C4396" s="372">
        <v>3.43</v>
      </c>
      <c r="D4396" s="332"/>
      <c r="E4396" s="372">
        <v>3.39</v>
      </c>
      <c r="F4396" s="332"/>
      <c r="G4396" s="372">
        <f t="shared" si="112"/>
        <v>3.0370359831700005</v>
      </c>
      <c r="H4396" s="332"/>
      <c r="I4396" s="372">
        <v>3.32</v>
      </c>
      <c r="J4396" s="365"/>
      <c r="K4396" s="372"/>
      <c r="L4396" s="332"/>
      <c r="M4396" s="372">
        <v>3.39</v>
      </c>
      <c r="N4396" s="332"/>
      <c r="O4396" s="372">
        <v>3.37</v>
      </c>
      <c r="P4396" s="332"/>
      <c r="Q4396" s="372">
        <v>3.27</v>
      </c>
      <c r="R4396" s="332"/>
      <c r="S4396" s="332">
        <v>2.87</v>
      </c>
      <c r="T4396" s="263">
        <v>1.0034000000000001</v>
      </c>
      <c r="U4396" s="371">
        <f t="shared" si="113"/>
        <v>3.0370359831700005</v>
      </c>
    </row>
    <row r="4397" spans="1:21" x14ac:dyDescent="0.2">
      <c r="A4397" s="257">
        <v>41275</v>
      </c>
      <c r="B4397" s="414">
        <f t="shared" si="114"/>
        <v>41276</v>
      </c>
      <c r="C4397" s="161">
        <v>3.43</v>
      </c>
      <c r="D4397" s="161"/>
      <c r="E4397" s="161">
        <v>3.39</v>
      </c>
      <c r="F4397" s="161"/>
      <c r="G4397" s="161">
        <f t="shared" si="112"/>
        <v>3.0370359831700005</v>
      </c>
      <c r="H4397" s="161"/>
      <c r="I4397" s="161">
        <v>3.32</v>
      </c>
      <c r="J4397" s="162"/>
      <c r="K4397" s="161"/>
      <c r="L4397" s="161"/>
      <c r="M4397" s="161">
        <v>3.39</v>
      </c>
      <c r="N4397" s="161"/>
      <c r="O4397" s="161">
        <v>3.37</v>
      </c>
      <c r="P4397" s="161"/>
      <c r="Q4397" s="161">
        <v>3.27</v>
      </c>
      <c r="R4397" s="161"/>
      <c r="S4397" s="161">
        <v>2.87</v>
      </c>
      <c r="T4397" s="18">
        <v>1.0034000000000001</v>
      </c>
      <c r="U4397" s="22">
        <f t="shared" si="113"/>
        <v>3.0370359831700005</v>
      </c>
    </row>
    <row r="4398" spans="1:21" x14ac:dyDescent="0.2">
      <c r="A4398" s="257">
        <v>41276</v>
      </c>
      <c r="B4398" s="414">
        <f t="shared" si="114"/>
        <v>41277</v>
      </c>
      <c r="C4398" s="161"/>
      <c r="D4398" s="161"/>
      <c r="E4398" s="161"/>
      <c r="F4398" s="161"/>
      <c r="G4398" s="161"/>
      <c r="H4398" s="161"/>
      <c r="I4398" s="161"/>
      <c r="J4398" s="162"/>
      <c r="K4398" s="161"/>
      <c r="L4398" s="161"/>
      <c r="M4398" s="161"/>
      <c r="N4398" s="161"/>
      <c r="O4398" s="161"/>
      <c r="P4398" s="161"/>
      <c r="Q4398" s="161"/>
      <c r="R4398" s="161"/>
      <c r="S4398" s="161"/>
      <c r="U4398" s="22"/>
    </row>
    <row r="4399" spans="1:21" x14ac:dyDescent="0.2">
      <c r="A4399" s="257">
        <v>41277</v>
      </c>
      <c r="B4399" s="414">
        <f t="shared" si="114"/>
        <v>41278</v>
      </c>
      <c r="C4399" s="161"/>
      <c r="D4399" s="161"/>
      <c r="E4399" s="161"/>
      <c r="F4399" s="161"/>
      <c r="G4399" s="161"/>
      <c r="H4399" s="161"/>
      <c r="I4399" s="161"/>
      <c r="J4399" s="162"/>
      <c r="K4399" s="161"/>
      <c r="L4399" s="161"/>
      <c r="M4399" s="161"/>
      <c r="N4399" s="161"/>
      <c r="O4399" s="161"/>
      <c r="P4399" s="161"/>
      <c r="Q4399" s="161"/>
      <c r="R4399" s="161"/>
      <c r="S4399" s="161"/>
      <c r="U4399" s="22"/>
    </row>
    <row r="4400" spans="1:21" x14ac:dyDescent="0.2">
      <c r="A4400" s="257">
        <v>41278</v>
      </c>
      <c r="B4400" s="414">
        <f t="shared" si="114"/>
        <v>41279</v>
      </c>
      <c r="C4400" s="161"/>
      <c r="D4400" s="161"/>
      <c r="E4400" s="161"/>
      <c r="F4400" s="161"/>
      <c r="G4400" s="161"/>
      <c r="H4400" s="161"/>
      <c r="I4400" s="161"/>
      <c r="J4400" s="162"/>
      <c r="K4400" s="161"/>
      <c r="L4400" s="161"/>
      <c r="M4400" s="161"/>
      <c r="N4400" s="161"/>
      <c r="O4400" s="161"/>
      <c r="P4400" s="161"/>
      <c r="Q4400" s="161"/>
      <c r="R4400" s="161"/>
      <c r="S4400" s="161"/>
      <c r="U4400" s="22"/>
    </row>
    <row r="4401" spans="1:21" x14ac:dyDescent="0.2">
      <c r="A4401" s="257">
        <v>41279</v>
      </c>
      <c r="B4401" s="414">
        <f t="shared" si="114"/>
        <v>41280</v>
      </c>
      <c r="C4401" s="161"/>
      <c r="D4401" s="161"/>
      <c r="E4401" s="161"/>
      <c r="F4401" s="161"/>
      <c r="G4401" s="161"/>
      <c r="H4401" s="161"/>
      <c r="I4401" s="161"/>
      <c r="J4401" s="162"/>
      <c r="K4401" s="161"/>
      <c r="L4401" s="161"/>
      <c r="M4401" s="161"/>
      <c r="N4401" s="161"/>
      <c r="O4401" s="161"/>
      <c r="P4401" s="161"/>
      <c r="Q4401" s="161"/>
      <c r="R4401" s="161"/>
      <c r="S4401" s="161"/>
      <c r="U4401" s="22"/>
    </row>
    <row r="4402" spans="1:21" x14ac:dyDescent="0.2">
      <c r="A4402" s="257">
        <v>41280</v>
      </c>
      <c r="B4402" s="414">
        <f t="shared" si="114"/>
        <v>41281</v>
      </c>
      <c r="C4402" s="161"/>
      <c r="D4402" s="161"/>
      <c r="E4402" s="161"/>
      <c r="F4402" s="161"/>
      <c r="G4402" s="161"/>
      <c r="H4402" s="161"/>
      <c r="I4402" s="161"/>
      <c r="J4402" s="162"/>
      <c r="K4402" s="161"/>
      <c r="L4402" s="161"/>
      <c r="M4402" s="161"/>
      <c r="N4402" s="161"/>
      <c r="O4402" s="161"/>
      <c r="P4402" s="161"/>
      <c r="Q4402" s="161"/>
      <c r="R4402" s="161"/>
      <c r="S4402" s="161"/>
      <c r="U4402" s="22"/>
    </row>
    <row r="4403" spans="1:21" x14ac:dyDescent="0.2">
      <c r="A4403" s="257">
        <v>41281</v>
      </c>
      <c r="B4403" s="414">
        <f t="shared" si="114"/>
        <v>41282</v>
      </c>
      <c r="C4403" s="161"/>
      <c r="D4403" s="161"/>
      <c r="E4403" s="161"/>
      <c r="F4403" s="161"/>
      <c r="G4403" s="161"/>
      <c r="H4403" s="161"/>
      <c r="I4403" s="161"/>
      <c r="J4403" s="162"/>
      <c r="K4403" s="161"/>
      <c r="L4403" s="161"/>
      <c r="M4403" s="161"/>
      <c r="N4403" s="161"/>
      <c r="O4403" s="161"/>
      <c r="P4403" s="161"/>
      <c r="Q4403" s="161"/>
      <c r="R4403" s="161"/>
      <c r="S4403" s="161"/>
      <c r="U4403" s="22"/>
    </row>
    <row r="4404" spans="1:21" x14ac:dyDescent="0.2">
      <c r="A4404" s="257">
        <v>41282</v>
      </c>
      <c r="B4404" s="414">
        <f t="shared" si="114"/>
        <v>41283</v>
      </c>
      <c r="C4404" s="161"/>
      <c r="D4404" s="161"/>
      <c r="E4404" s="161"/>
      <c r="F4404" s="161"/>
      <c r="G4404" s="161"/>
      <c r="H4404" s="161"/>
      <c r="I4404" s="161"/>
      <c r="J4404" s="162"/>
      <c r="K4404" s="161"/>
      <c r="L4404" s="161"/>
      <c r="M4404" s="161"/>
      <c r="N4404" s="161"/>
      <c r="O4404" s="161"/>
      <c r="P4404" s="161"/>
      <c r="Q4404" s="161"/>
      <c r="R4404" s="161"/>
      <c r="S4404" s="161"/>
      <c r="U4404" s="22"/>
    </row>
    <row r="4405" spans="1:21" x14ac:dyDescent="0.2">
      <c r="A4405" s="257">
        <v>41283</v>
      </c>
      <c r="B4405" s="414">
        <f t="shared" si="114"/>
        <v>41284</v>
      </c>
      <c r="C4405" s="161"/>
      <c r="D4405" s="161"/>
      <c r="E4405" s="161"/>
      <c r="F4405" s="161"/>
      <c r="G4405" s="161"/>
      <c r="H4405" s="161"/>
      <c r="I4405" s="161"/>
      <c r="J4405" s="162"/>
      <c r="K4405" s="161"/>
      <c r="L4405" s="161"/>
      <c r="M4405" s="161"/>
      <c r="N4405" s="161"/>
      <c r="O4405" s="161"/>
      <c r="P4405" s="161"/>
      <c r="Q4405" s="161"/>
      <c r="R4405" s="161"/>
      <c r="S4405" s="161"/>
      <c r="U4405" s="22"/>
    </row>
    <row r="4406" spans="1:21" x14ac:dyDescent="0.2">
      <c r="A4406" s="257">
        <v>41284</v>
      </c>
      <c r="B4406" s="414">
        <f t="shared" si="114"/>
        <v>41285</v>
      </c>
      <c r="C4406" s="161"/>
      <c r="D4406" s="161"/>
      <c r="E4406" s="161"/>
      <c r="F4406" s="161"/>
      <c r="G4406" s="161"/>
      <c r="H4406" s="161"/>
      <c r="I4406" s="161"/>
      <c r="J4406" s="162"/>
      <c r="K4406" s="161"/>
      <c r="L4406" s="161"/>
      <c r="M4406" s="161"/>
      <c r="N4406" s="161"/>
      <c r="O4406" s="161"/>
      <c r="P4406" s="161"/>
      <c r="Q4406" s="161"/>
      <c r="R4406" s="161"/>
      <c r="S4406" s="161"/>
      <c r="U4406" s="22"/>
    </row>
    <row r="4407" spans="1:21" x14ac:dyDescent="0.2">
      <c r="A4407" s="257">
        <v>41285</v>
      </c>
      <c r="B4407" s="414">
        <f t="shared" si="114"/>
        <v>41286</v>
      </c>
      <c r="C4407" s="161"/>
      <c r="D4407" s="161"/>
      <c r="E4407" s="161"/>
      <c r="F4407" s="161"/>
      <c r="G4407" s="161"/>
      <c r="H4407" s="161"/>
      <c r="I4407" s="161"/>
      <c r="J4407" s="162"/>
      <c r="K4407" s="161"/>
      <c r="L4407" s="161"/>
      <c r="M4407" s="161"/>
      <c r="N4407" s="161"/>
      <c r="O4407" s="161"/>
      <c r="P4407" s="161"/>
      <c r="Q4407" s="161"/>
      <c r="R4407" s="161"/>
      <c r="S4407" s="161"/>
      <c r="U4407" s="22"/>
    </row>
    <row r="4408" spans="1:21" x14ac:dyDescent="0.2">
      <c r="A4408" s="257">
        <v>41286</v>
      </c>
      <c r="B4408" s="414">
        <f t="shared" si="114"/>
        <v>41287</v>
      </c>
      <c r="C4408" s="161"/>
      <c r="D4408" s="161"/>
      <c r="E4408" s="161"/>
      <c r="F4408" s="161"/>
      <c r="G4408" s="161"/>
      <c r="H4408" s="161"/>
      <c r="I4408" s="161"/>
      <c r="J4408" s="162"/>
      <c r="K4408" s="161"/>
      <c r="L4408" s="161"/>
      <c r="M4408" s="161"/>
      <c r="N4408" s="161"/>
      <c r="O4408" s="161"/>
      <c r="P4408" s="161"/>
      <c r="Q4408" s="161"/>
      <c r="R4408" s="161"/>
      <c r="S4408" s="161"/>
      <c r="U4408" s="22"/>
    </row>
    <row r="4409" spans="1:21" x14ac:dyDescent="0.2">
      <c r="A4409" s="257">
        <v>41287</v>
      </c>
      <c r="B4409" s="414">
        <f t="shared" si="114"/>
        <v>41288</v>
      </c>
      <c r="C4409" s="161">
        <v>3.18</v>
      </c>
      <c r="D4409" s="161"/>
      <c r="E4409" s="161">
        <v>3.28</v>
      </c>
      <c r="F4409" s="161"/>
      <c r="G4409" s="389">
        <f>U4409</f>
        <v>3.0108836404000003</v>
      </c>
      <c r="H4409" s="161"/>
      <c r="I4409" s="161">
        <v>3.12</v>
      </c>
      <c r="J4409" s="162"/>
      <c r="K4409" s="161"/>
      <c r="L4409" s="161"/>
      <c r="M4409" s="161">
        <v>3.37</v>
      </c>
      <c r="N4409" s="161"/>
      <c r="O4409" s="161">
        <v>3.2</v>
      </c>
      <c r="P4409" s="161"/>
      <c r="Q4409" s="161">
        <v>3.07</v>
      </c>
      <c r="R4409" s="161"/>
      <c r="S4409" s="161">
        <v>2.81</v>
      </c>
      <c r="T4409" s="18">
        <v>1.016</v>
      </c>
      <c r="U4409" s="22">
        <f t="shared" ref="U4409:U4430" si="115">S4409*T4409*1.054615</f>
        <v>3.0108836404000003</v>
      </c>
    </row>
    <row r="4410" spans="1:21" x14ac:dyDescent="0.2">
      <c r="A4410" s="257">
        <v>41288</v>
      </c>
      <c r="B4410" s="414">
        <f t="shared" si="114"/>
        <v>41289</v>
      </c>
      <c r="C4410" s="161">
        <v>3.38</v>
      </c>
      <c r="D4410" s="161"/>
      <c r="E4410" s="161">
        <v>3.47</v>
      </c>
      <c r="F4410" s="161"/>
      <c r="G4410" s="389">
        <f t="shared" ref="G4410:G4430" si="116">U4410</f>
        <v>3.0858878592000001</v>
      </c>
      <c r="H4410" s="161"/>
      <c r="I4410" s="161">
        <v>3.38</v>
      </c>
      <c r="J4410" s="162"/>
      <c r="K4410" s="161"/>
      <c r="L4410" s="161"/>
      <c r="M4410" s="161">
        <v>3.54</v>
      </c>
      <c r="N4410" s="161"/>
      <c r="O4410" s="161">
        <v>3.39</v>
      </c>
      <c r="P4410" s="161"/>
      <c r="Q4410" s="161">
        <v>3.31</v>
      </c>
      <c r="R4410" s="161"/>
      <c r="S4410" s="161">
        <v>2.88</v>
      </c>
      <c r="T4410" s="18">
        <v>1.016</v>
      </c>
      <c r="U4410" s="22">
        <f t="shared" si="115"/>
        <v>3.0858878592000001</v>
      </c>
    </row>
    <row r="4411" spans="1:21" x14ac:dyDescent="0.2">
      <c r="A4411" s="257">
        <v>41289</v>
      </c>
      <c r="B4411" s="414">
        <f t="shared" si="114"/>
        <v>41290</v>
      </c>
      <c r="C4411" s="161">
        <v>3.4</v>
      </c>
      <c r="D4411" s="161"/>
      <c r="E4411" s="161">
        <v>3.46</v>
      </c>
      <c r="F4411" s="161"/>
      <c r="G4411" s="389">
        <f t="shared" si="116"/>
        <v>3.0751729708000006</v>
      </c>
      <c r="H4411" s="161"/>
      <c r="I4411" s="161">
        <v>3.38</v>
      </c>
      <c r="J4411" s="162"/>
      <c r="K4411" s="161"/>
      <c r="L4411" s="161"/>
      <c r="M4411" s="161">
        <v>3.52</v>
      </c>
      <c r="N4411" s="161"/>
      <c r="O4411" s="161">
        <v>3.4</v>
      </c>
      <c r="P4411" s="161"/>
      <c r="Q4411" s="161">
        <v>3.37</v>
      </c>
      <c r="R4411" s="161"/>
      <c r="S4411" s="161">
        <v>2.87</v>
      </c>
      <c r="T4411" s="18">
        <v>1.016</v>
      </c>
      <c r="U4411" s="22">
        <f t="shared" si="115"/>
        <v>3.0751729708000006</v>
      </c>
    </row>
    <row r="4412" spans="1:21" x14ac:dyDescent="0.2">
      <c r="A4412" s="257">
        <v>41290</v>
      </c>
      <c r="B4412" s="414">
        <f t="shared" si="114"/>
        <v>41291</v>
      </c>
      <c r="C4412" s="161">
        <v>3.43</v>
      </c>
      <c r="D4412" s="161"/>
      <c r="E4412" s="161">
        <v>3.47</v>
      </c>
      <c r="F4412" s="161"/>
      <c r="G4412" s="389">
        <f t="shared" si="116"/>
        <v>3.1608920780000007</v>
      </c>
      <c r="H4412" s="161"/>
      <c r="I4412" s="161">
        <v>3.38</v>
      </c>
      <c r="J4412" s="162"/>
      <c r="K4412" s="161"/>
      <c r="L4412" s="161"/>
      <c r="M4412" s="161">
        <v>3.49</v>
      </c>
      <c r="N4412" s="161"/>
      <c r="O4412" s="161">
        <v>3.4</v>
      </c>
      <c r="P4412" s="161"/>
      <c r="Q4412" s="161">
        <v>3.37</v>
      </c>
      <c r="R4412" s="161"/>
      <c r="S4412" s="161">
        <v>2.95</v>
      </c>
      <c r="T4412" s="18">
        <v>1.016</v>
      </c>
      <c r="U4412" s="22">
        <f t="shared" si="115"/>
        <v>3.1608920780000007</v>
      </c>
    </row>
    <row r="4413" spans="1:21" x14ac:dyDescent="0.2">
      <c r="A4413" s="257">
        <v>41291</v>
      </c>
      <c r="B4413" s="414">
        <f t="shared" si="114"/>
        <v>41292</v>
      </c>
      <c r="C4413" s="161">
        <v>3.44</v>
      </c>
      <c r="D4413" s="161"/>
      <c r="E4413" s="161">
        <v>3.39</v>
      </c>
      <c r="F4413" s="161"/>
      <c r="G4413" s="389">
        <f t="shared" si="116"/>
        <v>3.1039534141499998</v>
      </c>
      <c r="H4413" s="161"/>
      <c r="I4413" s="161">
        <v>3.36</v>
      </c>
      <c r="J4413" s="162"/>
      <c r="K4413" s="161"/>
      <c r="L4413" s="161"/>
      <c r="M4413" s="161">
        <v>3.41</v>
      </c>
      <c r="N4413" s="161"/>
      <c r="O4413" s="161">
        <v>3.39</v>
      </c>
      <c r="P4413" s="161"/>
      <c r="Q4413" s="161">
        <v>3.4</v>
      </c>
      <c r="R4413" s="161"/>
      <c r="S4413" s="161">
        <v>2.9</v>
      </c>
      <c r="T4413" s="18">
        <v>1.0148999999999999</v>
      </c>
      <c r="U4413" s="22">
        <f>S4413*T4413*1.054615</f>
        <v>3.1039534141499998</v>
      </c>
    </row>
    <row r="4414" spans="1:21" x14ac:dyDescent="0.2">
      <c r="A4414" s="257">
        <v>41292</v>
      </c>
      <c r="B4414" s="414">
        <f t="shared" si="114"/>
        <v>41293</v>
      </c>
      <c r="C4414" s="376">
        <v>3.54</v>
      </c>
      <c r="D4414" s="161"/>
      <c r="E4414" s="376">
        <v>3.51</v>
      </c>
      <c r="F4414" s="161"/>
      <c r="G4414" s="379">
        <f t="shared" si="116"/>
        <v>3.2084552145000003</v>
      </c>
      <c r="H4414" s="161"/>
      <c r="I4414" s="376">
        <v>3.5</v>
      </c>
      <c r="J4414" s="416"/>
      <c r="K4414" s="376"/>
      <c r="L4414" s="161"/>
      <c r="M4414" s="376">
        <v>3.48</v>
      </c>
      <c r="N4414" s="161"/>
      <c r="O4414" s="376">
        <v>3.52</v>
      </c>
      <c r="P4414" s="161"/>
      <c r="Q4414" s="376">
        <v>3.49</v>
      </c>
      <c r="R4414" s="161"/>
      <c r="S4414" s="376">
        <v>3</v>
      </c>
      <c r="T4414" s="375">
        <v>1.0141</v>
      </c>
      <c r="U4414" s="379">
        <f t="shared" si="115"/>
        <v>3.2084552145000003</v>
      </c>
    </row>
    <row r="4415" spans="1:21" x14ac:dyDescent="0.2">
      <c r="A4415" s="257">
        <v>41293</v>
      </c>
      <c r="B4415" s="414">
        <f t="shared" si="114"/>
        <v>41294</v>
      </c>
      <c r="C4415" s="376">
        <v>3.54</v>
      </c>
      <c r="D4415" s="161"/>
      <c r="E4415" s="376">
        <v>3.51</v>
      </c>
      <c r="F4415" s="161"/>
      <c r="G4415" s="379">
        <f t="shared" si="116"/>
        <v>3.2084552145000003</v>
      </c>
      <c r="H4415" s="161"/>
      <c r="I4415" s="376">
        <v>3.5</v>
      </c>
      <c r="J4415" s="416"/>
      <c r="K4415" s="376"/>
      <c r="L4415" s="161"/>
      <c r="M4415" s="376">
        <v>3.48</v>
      </c>
      <c r="N4415" s="161"/>
      <c r="O4415" s="376">
        <v>3.52</v>
      </c>
      <c r="P4415" s="161"/>
      <c r="Q4415" s="376">
        <v>3.49</v>
      </c>
      <c r="R4415" s="161"/>
      <c r="S4415" s="376">
        <v>3</v>
      </c>
      <c r="T4415" s="375">
        <v>1.0141</v>
      </c>
      <c r="U4415" s="379">
        <f t="shared" si="115"/>
        <v>3.2084552145000003</v>
      </c>
    </row>
    <row r="4416" spans="1:21" x14ac:dyDescent="0.2">
      <c r="A4416" s="257">
        <v>41294</v>
      </c>
      <c r="B4416" s="414">
        <f t="shared" si="114"/>
        <v>41295</v>
      </c>
      <c r="C4416" s="376">
        <v>3.54</v>
      </c>
      <c r="D4416" s="161"/>
      <c r="E4416" s="376">
        <v>3.51</v>
      </c>
      <c r="F4416" s="161"/>
      <c r="G4416" s="379">
        <f t="shared" si="116"/>
        <v>3.2084552145000003</v>
      </c>
      <c r="H4416" s="161"/>
      <c r="I4416" s="376">
        <v>3.5</v>
      </c>
      <c r="J4416" s="416"/>
      <c r="K4416" s="376"/>
      <c r="L4416" s="161"/>
      <c r="M4416" s="376">
        <v>3.48</v>
      </c>
      <c r="N4416" s="161"/>
      <c r="O4416" s="376">
        <v>3.52</v>
      </c>
      <c r="P4416" s="161"/>
      <c r="Q4416" s="376">
        <v>3.49</v>
      </c>
      <c r="R4416" s="161"/>
      <c r="S4416" s="376">
        <v>3</v>
      </c>
      <c r="T4416" s="375">
        <v>1.0141</v>
      </c>
      <c r="U4416" s="379">
        <f t="shared" si="115"/>
        <v>3.2084552145000003</v>
      </c>
    </row>
    <row r="4417" spans="1:21" x14ac:dyDescent="0.2">
      <c r="A4417" s="257">
        <v>41295</v>
      </c>
      <c r="B4417" s="414">
        <f t="shared" si="114"/>
        <v>41296</v>
      </c>
      <c r="C4417" s="376">
        <v>3.54</v>
      </c>
      <c r="D4417" s="161"/>
      <c r="E4417" s="376">
        <v>3.51</v>
      </c>
      <c r="F4417" s="161"/>
      <c r="G4417" s="379">
        <f t="shared" si="116"/>
        <v>3.2084552145000003</v>
      </c>
      <c r="H4417" s="161"/>
      <c r="I4417" s="376">
        <v>3.5</v>
      </c>
      <c r="J4417" s="416"/>
      <c r="K4417" s="376"/>
      <c r="L4417" s="161"/>
      <c r="M4417" s="376">
        <v>3.48</v>
      </c>
      <c r="N4417" s="161"/>
      <c r="O4417" s="376">
        <v>3.52</v>
      </c>
      <c r="P4417" s="161"/>
      <c r="Q4417" s="376">
        <v>3.49</v>
      </c>
      <c r="R4417" s="161"/>
      <c r="S4417" s="376">
        <v>3</v>
      </c>
      <c r="T4417" s="375">
        <v>1.0141</v>
      </c>
      <c r="U4417" s="379">
        <f t="shared" si="115"/>
        <v>3.2084552145000003</v>
      </c>
    </row>
    <row r="4418" spans="1:21" x14ac:dyDescent="0.2">
      <c r="A4418" s="257">
        <v>41296</v>
      </c>
      <c r="B4418" s="414">
        <f t="shared" si="114"/>
        <v>41297</v>
      </c>
      <c r="C4418" s="161">
        <v>3.63</v>
      </c>
      <c r="D4418" s="161"/>
      <c r="E4418" s="161">
        <v>3.54</v>
      </c>
      <c r="F4418" s="161"/>
      <c r="G4418" s="389">
        <f t="shared" si="116"/>
        <v>3.2841786807300002</v>
      </c>
      <c r="H4418" s="161"/>
      <c r="I4418" s="161">
        <v>3.54</v>
      </c>
      <c r="J4418" s="162"/>
      <c r="K4418" s="161"/>
      <c r="L4418" s="161"/>
      <c r="M4418" s="161">
        <v>3.52</v>
      </c>
      <c r="N4418" s="161"/>
      <c r="O4418" s="161">
        <v>3.56</v>
      </c>
      <c r="P4418" s="161"/>
      <c r="Q4418" s="161">
        <v>3.65</v>
      </c>
      <c r="R4418" s="161"/>
      <c r="S4418" s="161">
        <v>3.09</v>
      </c>
      <c r="T4418" s="18">
        <v>1.0078</v>
      </c>
      <c r="U4418" s="22">
        <f t="shared" si="115"/>
        <v>3.2841786807300002</v>
      </c>
    </row>
    <row r="4419" spans="1:21" x14ac:dyDescent="0.2">
      <c r="A4419" s="257">
        <v>41297</v>
      </c>
      <c r="B4419" s="414">
        <f t="shared" si="114"/>
        <v>41298</v>
      </c>
      <c r="C4419" s="161">
        <v>3.53</v>
      </c>
      <c r="D4419" s="161"/>
      <c r="E4419" s="161">
        <v>3.45</v>
      </c>
      <c r="F4419" s="161"/>
      <c r="G4419" s="389">
        <f t="shared" si="116"/>
        <v>3.2510026020600002</v>
      </c>
      <c r="H4419" s="161"/>
      <c r="I4419" s="161">
        <v>3.42</v>
      </c>
      <c r="J4419" s="162"/>
      <c r="K4419" s="161"/>
      <c r="L4419" s="161"/>
      <c r="M4419" s="161">
        <v>3.44</v>
      </c>
      <c r="N4419" s="161"/>
      <c r="O4419" s="161">
        <v>3.46</v>
      </c>
      <c r="P4419" s="161"/>
      <c r="Q4419" s="161">
        <v>3.53</v>
      </c>
      <c r="R4419" s="161"/>
      <c r="S4419" s="161">
        <v>3.06</v>
      </c>
      <c r="T4419" s="18">
        <v>1.0074000000000001</v>
      </c>
      <c r="U4419" s="22">
        <f t="shared" si="115"/>
        <v>3.2510026020600002</v>
      </c>
    </row>
    <row r="4420" spans="1:21" x14ac:dyDescent="0.2">
      <c r="A4420" s="257">
        <v>41298</v>
      </c>
      <c r="B4420" s="414">
        <f t="shared" si="114"/>
        <v>41299</v>
      </c>
      <c r="C4420" s="161">
        <v>3.56</v>
      </c>
      <c r="D4420" s="161"/>
      <c r="E4420" s="161">
        <v>3.48</v>
      </c>
      <c r="F4420" s="161"/>
      <c r="G4420" s="389">
        <f t="shared" si="116"/>
        <v>3.2902300616</v>
      </c>
      <c r="H4420" s="161"/>
      <c r="I4420" s="161">
        <v>3.46</v>
      </c>
      <c r="J4420" s="162"/>
      <c r="K4420" s="161"/>
      <c r="L4420" s="161"/>
      <c r="M4420" s="161">
        <v>3.49</v>
      </c>
      <c r="N4420" s="161"/>
      <c r="O4420" s="161">
        <v>3.5</v>
      </c>
      <c r="P4420" s="161"/>
      <c r="Q4420" s="161">
        <v>3.57</v>
      </c>
      <c r="R4420" s="161"/>
      <c r="S4420" s="161">
        <v>3.1</v>
      </c>
      <c r="T4420" s="18">
        <v>1.0064</v>
      </c>
      <c r="U4420" s="22">
        <f t="shared" si="115"/>
        <v>3.2902300616</v>
      </c>
    </row>
    <row r="4421" spans="1:21" x14ac:dyDescent="0.2">
      <c r="A4421" s="257">
        <v>41299</v>
      </c>
      <c r="B4421" s="414">
        <f t="shared" si="114"/>
        <v>41300</v>
      </c>
      <c r="C4421" s="376">
        <v>3.42</v>
      </c>
      <c r="D4421" s="161"/>
      <c r="E4421" s="376">
        <v>3.32</v>
      </c>
      <c r="F4421" s="161"/>
      <c r="G4421" s="379">
        <f t="shared" si="116"/>
        <v>3.1721690761949999</v>
      </c>
      <c r="H4421" s="161"/>
      <c r="I4421" s="376">
        <v>3.36</v>
      </c>
      <c r="J4421" s="416"/>
      <c r="K4421" s="376"/>
      <c r="L4421" s="161"/>
      <c r="M4421" s="376">
        <v>3.31</v>
      </c>
      <c r="N4421" s="161"/>
      <c r="O4421" s="376">
        <v>3.3</v>
      </c>
      <c r="P4421" s="161"/>
      <c r="Q4421" s="376">
        <v>3.39</v>
      </c>
      <c r="R4421" s="161"/>
      <c r="S4421" s="376">
        <v>3.01</v>
      </c>
      <c r="T4421" s="375">
        <v>0.99929999999999997</v>
      </c>
      <c r="U4421" s="379">
        <f t="shared" si="115"/>
        <v>3.1721690761949999</v>
      </c>
    </row>
    <row r="4422" spans="1:21" x14ac:dyDescent="0.2">
      <c r="A4422" s="257">
        <v>41300</v>
      </c>
      <c r="B4422" s="414">
        <f t="shared" si="114"/>
        <v>41301</v>
      </c>
      <c r="C4422" s="376">
        <v>3.42</v>
      </c>
      <c r="D4422" s="161"/>
      <c r="E4422" s="376">
        <v>3.32</v>
      </c>
      <c r="F4422" s="161"/>
      <c r="G4422" s="379">
        <f t="shared" si="116"/>
        <v>3.1721690761949999</v>
      </c>
      <c r="H4422" s="161"/>
      <c r="I4422" s="376">
        <v>3.36</v>
      </c>
      <c r="J4422" s="416"/>
      <c r="K4422" s="376"/>
      <c r="L4422" s="161"/>
      <c r="M4422" s="376">
        <v>3.31</v>
      </c>
      <c r="N4422" s="161"/>
      <c r="O4422" s="376">
        <v>3.3</v>
      </c>
      <c r="P4422" s="161"/>
      <c r="Q4422" s="376">
        <v>3.39</v>
      </c>
      <c r="R4422" s="161"/>
      <c r="S4422" s="376">
        <v>3.01</v>
      </c>
      <c r="T4422" s="375">
        <v>0.99929999999999997</v>
      </c>
      <c r="U4422" s="379">
        <f t="shared" si="115"/>
        <v>3.1721690761949999</v>
      </c>
    </row>
    <row r="4423" spans="1:21" x14ac:dyDescent="0.2">
      <c r="A4423" s="257">
        <v>41301</v>
      </c>
      <c r="B4423" s="414">
        <f t="shared" si="114"/>
        <v>41302</v>
      </c>
      <c r="C4423" s="376">
        <v>3.42</v>
      </c>
      <c r="D4423" s="161"/>
      <c r="E4423" s="376">
        <v>3.32</v>
      </c>
      <c r="F4423" s="161"/>
      <c r="G4423" s="379">
        <f t="shared" si="116"/>
        <v>3.1721690761949999</v>
      </c>
      <c r="H4423" s="161"/>
      <c r="I4423" s="376">
        <v>3.36</v>
      </c>
      <c r="J4423" s="416"/>
      <c r="K4423" s="376"/>
      <c r="L4423" s="161"/>
      <c r="M4423" s="376">
        <v>3.31</v>
      </c>
      <c r="N4423" s="161"/>
      <c r="O4423" s="376">
        <v>3.3</v>
      </c>
      <c r="P4423" s="161"/>
      <c r="Q4423" s="376">
        <v>3.39</v>
      </c>
      <c r="R4423" s="161"/>
      <c r="S4423" s="376">
        <v>3.01</v>
      </c>
      <c r="T4423" s="375">
        <v>0.99929999999999997</v>
      </c>
      <c r="U4423" s="379">
        <f t="shared" si="115"/>
        <v>3.1721690761949999</v>
      </c>
    </row>
    <row r="4424" spans="1:21" x14ac:dyDescent="0.2">
      <c r="A4424" s="257">
        <v>41302</v>
      </c>
      <c r="B4424" s="414">
        <f t="shared" si="114"/>
        <v>41303</v>
      </c>
      <c r="C4424" s="161">
        <v>3.25</v>
      </c>
      <c r="D4424" s="161"/>
      <c r="E4424" s="161">
        <v>3.18</v>
      </c>
      <c r="F4424" s="161"/>
      <c r="G4424" s="389">
        <f t="shared" si="116"/>
        <v>3.0835149754500004</v>
      </c>
      <c r="H4424" s="161"/>
      <c r="I4424" s="161">
        <v>3.17</v>
      </c>
      <c r="J4424" s="162"/>
      <c r="K4424" s="161"/>
      <c r="L4424" s="161"/>
      <c r="M4424" s="161">
        <v>3.22</v>
      </c>
      <c r="N4424" s="161"/>
      <c r="O4424" s="161">
        <v>3.13</v>
      </c>
      <c r="P4424" s="161"/>
      <c r="Q4424" s="161">
        <v>3.18</v>
      </c>
      <c r="R4424" s="161"/>
      <c r="S4424" s="161">
        <v>2.94</v>
      </c>
      <c r="T4424" s="18">
        <v>0.99450000000000005</v>
      </c>
      <c r="U4424" s="22">
        <f t="shared" si="115"/>
        <v>3.0835149754500004</v>
      </c>
    </row>
    <row r="4425" spans="1:21" x14ac:dyDescent="0.2">
      <c r="A4425" s="257">
        <v>41303</v>
      </c>
      <c r="B4425" s="414">
        <f t="shared" si="114"/>
        <v>41304</v>
      </c>
      <c r="C4425" s="161">
        <v>3.14</v>
      </c>
      <c r="D4425" s="161"/>
      <c r="E4425" s="161">
        <v>3.1</v>
      </c>
      <c r="F4425" s="161"/>
      <c r="G4425" s="389">
        <f t="shared" si="116"/>
        <v>3.0129928704000002</v>
      </c>
      <c r="H4425" s="161"/>
      <c r="I4425" s="161">
        <v>3.13</v>
      </c>
      <c r="J4425" s="162"/>
      <c r="K4425" s="161"/>
      <c r="L4425" s="161"/>
      <c r="M4425" s="161">
        <v>3.13</v>
      </c>
      <c r="N4425" s="161"/>
      <c r="O4425" s="161">
        <v>3.11</v>
      </c>
      <c r="P4425" s="161"/>
      <c r="Q4425" s="161">
        <v>3.13</v>
      </c>
      <c r="R4425" s="161"/>
      <c r="S4425" s="161">
        <v>2.88</v>
      </c>
      <c r="T4425" s="18">
        <v>0.99199999999999999</v>
      </c>
      <c r="U4425" s="22">
        <f t="shared" si="115"/>
        <v>3.0129928704000002</v>
      </c>
    </row>
    <row r="4426" spans="1:21" x14ac:dyDescent="0.2">
      <c r="A4426" s="257">
        <v>41304</v>
      </c>
      <c r="B4426" s="414">
        <f t="shared" si="114"/>
        <v>41305</v>
      </c>
      <c r="C4426" s="161">
        <v>3.24</v>
      </c>
      <c r="D4426" s="161"/>
      <c r="E4426" s="161">
        <v>3.26</v>
      </c>
      <c r="F4426" s="161"/>
      <c r="G4426" s="389">
        <f t="shared" si="116"/>
        <v>3.00081628561</v>
      </c>
      <c r="H4426" s="161"/>
      <c r="I4426" s="161">
        <v>3.19</v>
      </c>
      <c r="J4426" s="162"/>
      <c r="K4426" s="161"/>
      <c r="L4426" s="161"/>
      <c r="M4426" s="161">
        <v>3.23</v>
      </c>
      <c r="N4426" s="161"/>
      <c r="O4426" s="161">
        <v>3.24</v>
      </c>
      <c r="P4426" s="161"/>
      <c r="Q4426" s="161">
        <v>3.28</v>
      </c>
      <c r="R4426" s="161"/>
      <c r="S4426" s="161">
        <v>2.86</v>
      </c>
      <c r="T4426" s="18">
        <v>0.99490000000000001</v>
      </c>
      <c r="U4426" s="22">
        <f t="shared" si="115"/>
        <v>3.00081628561</v>
      </c>
    </row>
    <row r="4427" spans="1:21" s="263" customFormat="1" x14ac:dyDescent="0.2">
      <c r="A4427" s="319">
        <v>41305</v>
      </c>
      <c r="B4427" s="374">
        <f t="shared" si="114"/>
        <v>41306</v>
      </c>
      <c r="C4427" s="372">
        <v>3.33</v>
      </c>
      <c r="D4427" s="332"/>
      <c r="E4427" s="372">
        <v>3.29</v>
      </c>
      <c r="F4427" s="332"/>
      <c r="G4427" s="385">
        <f t="shared" si="116"/>
        <v>3.0206915599000004</v>
      </c>
      <c r="H4427" s="332"/>
      <c r="I4427" s="372">
        <v>3.22</v>
      </c>
      <c r="J4427" s="365"/>
      <c r="K4427" s="372"/>
      <c r="L4427" s="332"/>
      <c r="M4427" s="372">
        <v>3.28</v>
      </c>
      <c r="N4427" s="332"/>
      <c r="O4427" s="372">
        <v>3.25</v>
      </c>
      <c r="P4427" s="332"/>
      <c r="Q4427" s="372">
        <v>3.33</v>
      </c>
      <c r="R4427" s="332"/>
      <c r="S4427" s="332">
        <v>2.87</v>
      </c>
      <c r="T4427" s="263">
        <v>0.998</v>
      </c>
      <c r="U4427" s="371">
        <f t="shared" si="115"/>
        <v>3.0206915599000004</v>
      </c>
    </row>
    <row r="4428" spans="1:21" x14ac:dyDescent="0.2">
      <c r="A4428" s="257">
        <v>41306</v>
      </c>
      <c r="B4428" s="414">
        <f t="shared" si="114"/>
        <v>41307</v>
      </c>
      <c r="C4428" s="376">
        <v>3.34</v>
      </c>
      <c r="D4428" s="161"/>
      <c r="E4428" s="376">
        <v>3.26</v>
      </c>
      <c r="F4428" s="161"/>
      <c r="G4428" s="379">
        <f t="shared" si="116"/>
        <v>3.0757804290400004</v>
      </c>
      <c r="H4428" s="161"/>
      <c r="I4428" s="376">
        <v>3.22</v>
      </c>
      <c r="J4428" s="416"/>
      <c r="K4428" s="376"/>
      <c r="L4428" s="161"/>
      <c r="M4428" s="376">
        <v>3.22</v>
      </c>
      <c r="N4428" s="161"/>
      <c r="O4428" s="376">
        <v>3.27</v>
      </c>
      <c r="P4428" s="161"/>
      <c r="Q4428" s="376">
        <v>3.35</v>
      </c>
      <c r="R4428" s="161"/>
      <c r="S4428" s="376">
        <v>2.92</v>
      </c>
      <c r="T4428" s="375">
        <v>0.99880000000000002</v>
      </c>
      <c r="U4428" s="379">
        <f t="shared" si="115"/>
        <v>3.0757804290400004</v>
      </c>
    </row>
    <row r="4429" spans="1:21" x14ac:dyDescent="0.2">
      <c r="A4429" s="257">
        <v>41307</v>
      </c>
      <c r="B4429" s="414">
        <f t="shared" si="114"/>
        <v>41308</v>
      </c>
      <c r="C4429" s="376">
        <v>3.34</v>
      </c>
      <c r="D4429" s="161"/>
      <c r="E4429" s="376">
        <v>3.26</v>
      </c>
      <c r="F4429" s="161"/>
      <c r="G4429" s="379">
        <f t="shared" si="116"/>
        <v>3.0757804290400004</v>
      </c>
      <c r="H4429" s="161"/>
      <c r="I4429" s="376">
        <v>3.22</v>
      </c>
      <c r="J4429" s="416"/>
      <c r="K4429" s="376"/>
      <c r="L4429" s="161"/>
      <c r="M4429" s="376">
        <v>3.22</v>
      </c>
      <c r="N4429" s="161"/>
      <c r="O4429" s="376">
        <v>3.27</v>
      </c>
      <c r="P4429" s="161"/>
      <c r="Q4429" s="376">
        <v>3.35</v>
      </c>
      <c r="R4429" s="161"/>
      <c r="S4429" s="376">
        <v>2.92</v>
      </c>
      <c r="T4429" s="375">
        <v>0.99880000000000002</v>
      </c>
      <c r="U4429" s="379">
        <f t="shared" si="115"/>
        <v>3.0757804290400004</v>
      </c>
    </row>
    <row r="4430" spans="1:21" x14ac:dyDescent="0.2">
      <c r="A4430" s="257">
        <v>41308</v>
      </c>
      <c r="B4430" s="414">
        <f t="shared" si="114"/>
        <v>41309</v>
      </c>
      <c r="C4430" s="376">
        <v>3.34</v>
      </c>
      <c r="D4430" s="161"/>
      <c r="E4430" s="376">
        <v>3.26</v>
      </c>
      <c r="F4430" s="161"/>
      <c r="G4430" s="379">
        <f t="shared" si="116"/>
        <v>3.0757804290400004</v>
      </c>
      <c r="H4430" s="161"/>
      <c r="I4430" s="376">
        <v>3.22</v>
      </c>
      <c r="J4430" s="416"/>
      <c r="K4430" s="376"/>
      <c r="L4430" s="161"/>
      <c r="M4430" s="376">
        <v>3.22</v>
      </c>
      <c r="N4430" s="161"/>
      <c r="O4430" s="376">
        <v>3.27</v>
      </c>
      <c r="P4430" s="161"/>
      <c r="Q4430" s="376">
        <v>3.35</v>
      </c>
      <c r="R4430" s="161"/>
      <c r="S4430" s="376">
        <v>2.92</v>
      </c>
      <c r="T4430" s="375">
        <v>0.99880000000000002</v>
      </c>
      <c r="U4430" s="379">
        <f t="shared" si="115"/>
        <v>3.0757804290400004</v>
      </c>
    </row>
    <row r="4431" spans="1:21" x14ac:dyDescent="0.2">
      <c r="A4431" s="257">
        <v>41309</v>
      </c>
      <c r="B4431" s="414">
        <f t="shared" si="114"/>
        <v>41310</v>
      </c>
      <c r="C4431" s="161"/>
      <c r="D4431" s="161"/>
      <c r="E4431" s="161"/>
      <c r="F4431" s="161"/>
      <c r="G4431" s="161"/>
      <c r="H4431" s="161"/>
      <c r="I4431" s="161"/>
      <c r="J4431" s="162"/>
      <c r="K4431" s="161"/>
      <c r="L4431" s="161"/>
      <c r="M4431" s="161"/>
      <c r="N4431" s="161"/>
      <c r="O4431" s="161"/>
      <c r="P4431" s="161"/>
      <c r="Q4431" s="161"/>
      <c r="R4431" s="161"/>
      <c r="S4431" s="161"/>
      <c r="U4431" s="22"/>
    </row>
    <row r="4432" spans="1:21" x14ac:dyDescent="0.2">
      <c r="A4432" s="257">
        <v>41310</v>
      </c>
      <c r="B4432" s="414">
        <f t="shared" si="114"/>
        <v>41311</v>
      </c>
      <c r="C4432" s="161"/>
      <c r="D4432" s="161"/>
      <c r="E4432" s="161"/>
      <c r="F4432" s="161"/>
      <c r="G4432" s="161"/>
      <c r="H4432" s="161"/>
      <c r="I4432" s="161"/>
      <c r="J4432" s="162"/>
      <c r="K4432" s="161"/>
      <c r="L4432" s="161"/>
      <c r="M4432" s="161"/>
      <c r="N4432" s="161"/>
      <c r="O4432" s="161"/>
      <c r="P4432" s="161"/>
      <c r="Q4432" s="161"/>
      <c r="R4432" s="161"/>
      <c r="S4432" s="161"/>
      <c r="U4432" s="22"/>
    </row>
    <row r="4433" spans="1:21" x14ac:dyDescent="0.2">
      <c r="A4433" s="257">
        <v>41311</v>
      </c>
      <c r="B4433" s="414">
        <f t="shared" si="114"/>
        <v>41312</v>
      </c>
      <c r="C4433" s="161"/>
      <c r="D4433" s="161"/>
      <c r="E4433" s="161"/>
      <c r="F4433" s="161"/>
      <c r="G4433" s="161"/>
      <c r="H4433" s="161"/>
      <c r="I4433" s="161"/>
      <c r="J4433" s="162"/>
      <c r="K4433" s="161"/>
      <c r="L4433" s="161"/>
      <c r="M4433" s="161"/>
      <c r="N4433" s="161"/>
      <c r="O4433" s="161"/>
      <c r="P4433" s="161"/>
      <c r="Q4433" s="161"/>
      <c r="R4433" s="161"/>
      <c r="S4433" s="161"/>
      <c r="U4433" s="22"/>
    </row>
    <row r="4434" spans="1:21" x14ac:dyDescent="0.2">
      <c r="A4434" s="257">
        <v>41312</v>
      </c>
      <c r="B4434" s="414">
        <f t="shared" si="114"/>
        <v>41313</v>
      </c>
      <c r="C4434" s="161"/>
      <c r="D4434" s="161"/>
      <c r="E4434" s="161"/>
      <c r="F4434" s="161"/>
      <c r="G4434" s="161"/>
      <c r="H4434" s="161"/>
      <c r="I4434" s="161"/>
      <c r="J4434" s="162"/>
      <c r="K4434" s="161"/>
      <c r="L4434" s="161"/>
      <c r="M4434" s="161"/>
      <c r="N4434" s="161"/>
      <c r="O4434" s="161"/>
      <c r="P4434" s="161"/>
      <c r="Q4434" s="161"/>
      <c r="R4434" s="161"/>
      <c r="S4434" s="161"/>
      <c r="U4434" s="22"/>
    </row>
    <row r="4435" spans="1:21" x14ac:dyDescent="0.2">
      <c r="A4435" s="257">
        <v>41313</v>
      </c>
      <c r="B4435" s="414">
        <f t="shared" si="114"/>
        <v>41314</v>
      </c>
      <c r="C4435" s="161"/>
      <c r="D4435" s="161"/>
      <c r="E4435" s="161"/>
      <c r="F4435" s="161"/>
      <c r="G4435" s="161"/>
      <c r="H4435" s="161"/>
      <c r="I4435" s="161"/>
      <c r="J4435" s="162"/>
      <c r="K4435" s="161"/>
      <c r="L4435" s="161"/>
      <c r="M4435" s="161"/>
      <c r="N4435" s="161"/>
      <c r="O4435" s="161"/>
      <c r="P4435" s="161"/>
      <c r="Q4435" s="161"/>
      <c r="R4435" s="161"/>
      <c r="S4435" s="161"/>
      <c r="U4435" s="22"/>
    </row>
    <row r="4436" spans="1:21" x14ac:dyDescent="0.2">
      <c r="A4436" s="257">
        <v>41314</v>
      </c>
      <c r="B4436" s="414">
        <f t="shared" si="114"/>
        <v>41315</v>
      </c>
      <c r="C4436" s="161"/>
      <c r="D4436" s="161"/>
      <c r="E4436" s="161"/>
      <c r="F4436" s="161"/>
      <c r="G4436" s="161"/>
      <c r="H4436" s="161"/>
      <c r="I4436" s="161"/>
      <c r="J4436" s="162"/>
      <c r="K4436" s="161"/>
      <c r="L4436" s="161"/>
      <c r="M4436" s="161"/>
      <c r="N4436" s="161"/>
      <c r="O4436" s="161"/>
      <c r="P4436" s="161"/>
      <c r="Q4436" s="161"/>
      <c r="R4436" s="161"/>
      <c r="S4436" s="161"/>
      <c r="U4436" s="22"/>
    </row>
    <row r="4437" spans="1:21" x14ac:dyDescent="0.2">
      <c r="A4437" s="257">
        <v>41315</v>
      </c>
      <c r="B4437" s="414">
        <f t="shared" si="114"/>
        <v>41316</v>
      </c>
      <c r="C4437" s="161"/>
      <c r="D4437" s="161"/>
      <c r="E4437" s="161"/>
      <c r="F4437" s="161"/>
      <c r="G4437" s="161"/>
      <c r="H4437" s="161"/>
      <c r="I4437" s="161"/>
      <c r="J4437" s="162"/>
      <c r="K4437" s="161"/>
      <c r="L4437" s="161"/>
      <c r="M4437" s="161"/>
      <c r="N4437" s="161"/>
      <c r="O4437" s="161"/>
      <c r="P4437" s="161"/>
      <c r="Q4437" s="161"/>
      <c r="R4437" s="161"/>
      <c r="S4437" s="161"/>
      <c r="U4437" s="22"/>
    </row>
    <row r="4438" spans="1:21" x14ac:dyDescent="0.2">
      <c r="A4438" s="257">
        <v>41316</v>
      </c>
      <c r="B4438" s="414">
        <f t="shared" si="114"/>
        <v>41317</v>
      </c>
      <c r="C4438" s="161"/>
      <c r="D4438" s="161"/>
      <c r="E4438" s="161"/>
      <c r="F4438" s="161"/>
      <c r="G4438" s="161"/>
      <c r="H4438" s="161"/>
      <c r="I4438" s="161"/>
      <c r="J4438" s="162"/>
      <c r="K4438" s="161"/>
      <c r="L4438" s="161"/>
      <c r="M4438" s="161"/>
      <c r="N4438" s="161"/>
      <c r="O4438" s="161"/>
      <c r="P4438" s="161"/>
      <c r="Q4438" s="161"/>
      <c r="R4438" s="161"/>
      <c r="S4438" s="161"/>
      <c r="U4438" s="22"/>
    </row>
    <row r="4439" spans="1:21" x14ac:dyDescent="0.2">
      <c r="A4439" s="257">
        <v>41317</v>
      </c>
      <c r="B4439" s="414">
        <f t="shared" si="114"/>
        <v>41318</v>
      </c>
      <c r="C4439" s="161"/>
      <c r="D4439" s="161"/>
      <c r="E4439" s="161"/>
      <c r="F4439" s="161"/>
      <c r="G4439" s="161"/>
      <c r="H4439" s="161"/>
      <c r="I4439" s="161"/>
      <c r="J4439" s="162"/>
      <c r="K4439" s="161"/>
      <c r="L4439" s="161"/>
      <c r="M4439" s="161"/>
      <c r="N4439" s="161"/>
      <c r="O4439" s="161"/>
      <c r="P4439" s="161"/>
      <c r="Q4439" s="161"/>
      <c r="R4439" s="161"/>
      <c r="S4439" s="161"/>
      <c r="U4439" s="22"/>
    </row>
    <row r="4440" spans="1:21" x14ac:dyDescent="0.2">
      <c r="A4440" s="257">
        <v>41318</v>
      </c>
      <c r="B4440" s="414">
        <f t="shared" si="114"/>
        <v>41319</v>
      </c>
      <c r="C4440" s="161"/>
      <c r="D4440" s="161"/>
      <c r="E4440" s="161"/>
      <c r="F4440" s="161"/>
      <c r="G4440" s="161"/>
      <c r="H4440" s="161"/>
      <c r="I4440" s="161"/>
      <c r="J4440" s="162"/>
      <c r="K4440" s="161"/>
      <c r="L4440" s="161"/>
      <c r="M4440" s="161"/>
      <c r="N4440" s="161"/>
      <c r="O4440" s="161"/>
      <c r="P4440" s="161"/>
      <c r="Q4440" s="161"/>
      <c r="R4440" s="161"/>
      <c r="S4440" s="161"/>
      <c r="U4440" s="22"/>
    </row>
    <row r="4441" spans="1:21" x14ac:dyDescent="0.2">
      <c r="A4441" s="257">
        <v>41319</v>
      </c>
      <c r="B4441" s="414">
        <f t="shared" si="114"/>
        <v>41320</v>
      </c>
      <c r="C4441" s="161">
        <v>3.29</v>
      </c>
      <c r="D4441" s="161"/>
      <c r="E4441" s="161">
        <v>3.2</v>
      </c>
      <c r="F4441" s="161"/>
      <c r="G4441" s="389">
        <f t="shared" ref="G4441:G4462" si="117">U4441</f>
        <v>3.0092616425300003</v>
      </c>
      <c r="H4441" s="161"/>
      <c r="I4441" s="161">
        <v>3.27</v>
      </c>
      <c r="J4441" s="162"/>
      <c r="K4441" s="161"/>
      <c r="L4441" s="161"/>
      <c r="M4441" s="161">
        <v>3.25</v>
      </c>
      <c r="N4441" s="161"/>
      <c r="O4441" s="161">
        <v>3.22</v>
      </c>
      <c r="P4441" s="161"/>
      <c r="Q4441" s="161">
        <v>3.32</v>
      </c>
      <c r="R4441" s="161"/>
      <c r="S4441" s="161">
        <v>2.86</v>
      </c>
      <c r="T4441" s="18">
        <v>0.99770000000000003</v>
      </c>
      <c r="U4441" s="22">
        <f t="shared" ref="U4441:U4462" si="118">S4441*T4441*1.054615</f>
        <v>3.0092616425300003</v>
      </c>
    </row>
    <row r="4442" spans="1:21" x14ac:dyDescent="0.2">
      <c r="A4442" s="257">
        <v>41320</v>
      </c>
      <c r="B4442" s="414">
        <f t="shared" si="114"/>
        <v>41321</v>
      </c>
      <c r="C4442" s="376">
        <v>3.19</v>
      </c>
      <c r="D4442" s="161"/>
      <c r="E4442" s="376">
        <v>3.13</v>
      </c>
      <c r="F4442" s="161"/>
      <c r="G4442" s="379">
        <f t="shared" si="117"/>
        <v>2.9701480814100001</v>
      </c>
      <c r="H4442" s="161"/>
      <c r="I4442" s="376">
        <v>3.16</v>
      </c>
      <c r="J4442" s="416"/>
      <c r="K4442" s="376"/>
      <c r="L4442" s="161"/>
      <c r="M4442" s="376">
        <v>3.12</v>
      </c>
      <c r="N4442" s="161"/>
      <c r="O4442" s="376">
        <v>3.12</v>
      </c>
      <c r="P4442" s="161"/>
      <c r="Q4442" s="376">
        <v>3.24</v>
      </c>
      <c r="R4442" s="161"/>
      <c r="S4442" s="376">
        <v>2.82</v>
      </c>
      <c r="T4442" s="375">
        <v>0.99870000000000003</v>
      </c>
      <c r="U4442" s="379">
        <f t="shared" si="118"/>
        <v>2.9701480814100001</v>
      </c>
    </row>
    <row r="4443" spans="1:21" x14ac:dyDescent="0.2">
      <c r="A4443" s="257">
        <v>41321</v>
      </c>
      <c r="B4443" s="414">
        <f t="shared" si="114"/>
        <v>41322</v>
      </c>
      <c r="C4443" s="376">
        <v>3.19</v>
      </c>
      <c r="D4443" s="161"/>
      <c r="E4443" s="376">
        <v>3.13</v>
      </c>
      <c r="F4443" s="161"/>
      <c r="G4443" s="379">
        <f t="shared" si="117"/>
        <v>2.9701480814100001</v>
      </c>
      <c r="H4443" s="161"/>
      <c r="I4443" s="376">
        <v>3.16</v>
      </c>
      <c r="J4443" s="416"/>
      <c r="K4443" s="376"/>
      <c r="L4443" s="161"/>
      <c r="M4443" s="376">
        <v>3.12</v>
      </c>
      <c r="N4443" s="161"/>
      <c r="O4443" s="376">
        <v>3.12</v>
      </c>
      <c r="P4443" s="161"/>
      <c r="Q4443" s="376">
        <v>3.24</v>
      </c>
      <c r="R4443" s="161"/>
      <c r="S4443" s="376">
        <v>2.82</v>
      </c>
      <c r="T4443" s="375">
        <v>0.99870000000000003</v>
      </c>
      <c r="U4443" s="379">
        <f t="shared" si="118"/>
        <v>2.9701480814100001</v>
      </c>
    </row>
    <row r="4444" spans="1:21" x14ac:dyDescent="0.2">
      <c r="A4444" s="257">
        <v>41322</v>
      </c>
      <c r="B4444" s="414">
        <f t="shared" si="114"/>
        <v>41323</v>
      </c>
      <c r="C4444" s="376">
        <v>3.19</v>
      </c>
      <c r="D4444" s="161"/>
      <c r="E4444" s="376">
        <v>3.13</v>
      </c>
      <c r="F4444" s="161"/>
      <c r="G4444" s="379">
        <f t="shared" si="117"/>
        <v>2.9701480814100001</v>
      </c>
      <c r="H4444" s="161"/>
      <c r="I4444" s="376">
        <v>3.16</v>
      </c>
      <c r="J4444" s="416"/>
      <c r="K4444" s="376"/>
      <c r="L4444" s="161"/>
      <c r="M4444" s="376">
        <v>3.12</v>
      </c>
      <c r="N4444" s="161"/>
      <c r="O4444" s="376">
        <v>3.12</v>
      </c>
      <c r="P4444" s="161"/>
      <c r="Q4444" s="376">
        <v>3.24</v>
      </c>
      <c r="R4444" s="161"/>
      <c r="S4444" s="376">
        <v>2.82</v>
      </c>
      <c r="T4444" s="375">
        <v>0.99870000000000003</v>
      </c>
      <c r="U4444" s="379">
        <f t="shared" si="118"/>
        <v>2.9701480814100001</v>
      </c>
    </row>
    <row r="4445" spans="1:21" x14ac:dyDescent="0.2">
      <c r="A4445" s="257">
        <v>41323</v>
      </c>
      <c r="B4445" s="414">
        <f t="shared" si="114"/>
        <v>41324</v>
      </c>
      <c r="C4445" s="376">
        <v>3.19</v>
      </c>
      <c r="D4445" s="161"/>
      <c r="E4445" s="376">
        <v>3.13</v>
      </c>
      <c r="F4445" s="161"/>
      <c r="G4445" s="379">
        <f t="shared" si="117"/>
        <v>2.9701480814100001</v>
      </c>
      <c r="H4445" s="161"/>
      <c r="I4445" s="376">
        <v>3.16</v>
      </c>
      <c r="J4445" s="416"/>
      <c r="K4445" s="376"/>
      <c r="L4445" s="161"/>
      <c r="M4445" s="376">
        <v>3.12</v>
      </c>
      <c r="N4445" s="161"/>
      <c r="O4445" s="376">
        <v>3.12</v>
      </c>
      <c r="P4445" s="161"/>
      <c r="Q4445" s="376">
        <v>3.24</v>
      </c>
      <c r="R4445" s="161"/>
      <c r="S4445" s="376">
        <v>2.82</v>
      </c>
      <c r="T4445" s="375">
        <v>0.99870000000000003</v>
      </c>
      <c r="U4445" s="379">
        <f t="shared" si="118"/>
        <v>2.9701480814100001</v>
      </c>
    </row>
    <row r="4446" spans="1:21" x14ac:dyDescent="0.2">
      <c r="A4446" s="257">
        <v>41324</v>
      </c>
      <c r="B4446" s="414">
        <f t="shared" si="114"/>
        <v>41325</v>
      </c>
      <c r="C4446" s="161">
        <v>3.23</v>
      </c>
      <c r="D4446" s="161"/>
      <c r="E4446" s="161">
        <v>3.25</v>
      </c>
      <c r="F4446" s="161"/>
      <c r="G4446" s="389">
        <f t="shared" si="117"/>
        <v>3.0554558887600001</v>
      </c>
      <c r="H4446" s="161"/>
      <c r="I4446" s="161">
        <v>3.21</v>
      </c>
      <c r="J4446" s="162"/>
      <c r="K4446" s="161"/>
      <c r="L4446" s="161"/>
      <c r="M4446" s="161">
        <v>3.24</v>
      </c>
      <c r="N4446" s="161"/>
      <c r="O4446" s="161">
        <v>3.25</v>
      </c>
      <c r="P4446" s="161"/>
      <c r="Q4446" s="161">
        <v>3.32</v>
      </c>
      <c r="R4446" s="161"/>
      <c r="S4446" s="161">
        <v>2.92</v>
      </c>
      <c r="T4446" s="18">
        <v>0.99219999999999997</v>
      </c>
      <c r="U4446" s="22">
        <f t="shared" si="118"/>
        <v>3.0554558887600001</v>
      </c>
    </row>
    <row r="4447" spans="1:21" x14ac:dyDescent="0.2">
      <c r="A4447" s="257">
        <v>41325</v>
      </c>
      <c r="B4447" s="414">
        <f t="shared" ref="B4447:B4510" si="119">A4447+1</f>
        <v>41326</v>
      </c>
      <c r="C4447" s="161">
        <v>3.34</v>
      </c>
      <c r="D4447" s="161"/>
      <c r="E4447" s="161">
        <v>3.34</v>
      </c>
      <c r="F4447" s="161"/>
      <c r="G4447" s="389">
        <f t="shared" si="117"/>
        <v>3.0655316804700004</v>
      </c>
      <c r="H4447" s="161"/>
      <c r="I4447" s="161">
        <v>3.28</v>
      </c>
      <c r="J4447" s="162"/>
      <c r="K4447" s="161"/>
      <c r="L4447" s="161"/>
      <c r="M4447" s="161">
        <v>3.34</v>
      </c>
      <c r="N4447" s="161"/>
      <c r="O4447" s="161">
        <v>3.31</v>
      </c>
      <c r="P4447" s="161"/>
      <c r="Q4447" s="161">
        <v>3.42</v>
      </c>
      <c r="R4447" s="161"/>
      <c r="S4447" s="161">
        <v>2.94</v>
      </c>
      <c r="T4447" s="18">
        <v>0.98870000000000002</v>
      </c>
      <c r="U4447" s="22">
        <f t="shared" si="118"/>
        <v>3.0655316804700004</v>
      </c>
    </row>
    <row r="4448" spans="1:21" x14ac:dyDescent="0.2">
      <c r="A4448" s="257">
        <v>41326</v>
      </c>
      <c r="B4448" s="414">
        <f t="shared" si="119"/>
        <v>41327</v>
      </c>
      <c r="C4448" s="161">
        <v>3.29</v>
      </c>
      <c r="D4448" s="161"/>
      <c r="E4448" s="161">
        <v>3.27</v>
      </c>
      <c r="F4448" s="161"/>
      <c r="G4448" s="389">
        <f t="shared" si="117"/>
        <v>3.0073011132450005</v>
      </c>
      <c r="H4448" s="161"/>
      <c r="I4448" s="161">
        <v>3.23</v>
      </c>
      <c r="J4448" s="162"/>
      <c r="K4448" s="161"/>
      <c r="L4448" s="161"/>
      <c r="M4448" s="161">
        <v>3.27</v>
      </c>
      <c r="N4448" s="161"/>
      <c r="O4448" s="161">
        <v>3.24</v>
      </c>
      <c r="P4448" s="161"/>
      <c r="Q4448" s="161">
        <v>3.34</v>
      </c>
      <c r="R4448" s="161"/>
      <c r="S4448" s="161">
        <v>2.89</v>
      </c>
      <c r="T4448" s="18">
        <v>0.98670000000000002</v>
      </c>
      <c r="U4448" s="22">
        <f t="shared" si="118"/>
        <v>3.0073011132450005</v>
      </c>
    </row>
    <row r="4449" spans="1:21" x14ac:dyDescent="0.2">
      <c r="A4449" s="257">
        <v>41327</v>
      </c>
      <c r="B4449" s="414">
        <f t="shared" si="119"/>
        <v>41328</v>
      </c>
      <c r="C4449" s="376">
        <v>3.27</v>
      </c>
      <c r="D4449" s="161"/>
      <c r="E4449" s="376">
        <v>3.27</v>
      </c>
      <c r="F4449" s="161"/>
      <c r="G4449" s="379">
        <f t="shared" si="117"/>
        <v>3.0139958092650003</v>
      </c>
      <c r="H4449" s="161"/>
      <c r="I4449" s="376">
        <v>3.21</v>
      </c>
      <c r="J4449" s="416"/>
      <c r="K4449" s="376"/>
      <c r="L4449" s="161"/>
      <c r="M4449" s="376">
        <v>3.22</v>
      </c>
      <c r="N4449" s="161"/>
      <c r="O4449" s="376">
        <v>3.25</v>
      </c>
      <c r="P4449" s="161"/>
      <c r="Q4449" s="376">
        <v>3.32</v>
      </c>
      <c r="R4449" s="161"/>
      <c r="S4449" s="376">
        <v>2.91</v>
      </c>
      <c r="T4449" s="375">
        <v>0.98209999999999997</v>
      </c>
      <c r="U4449" s="379">
        <f t="shared" si="118"/>
        <v>3.0139958092650003</v>
      </c>
    </row>
    <row r="4450" spans="1:21" x14ac:dyDescent="0.2">
      <c r="A4450" s="257">
        <v>41328</v>
      </c>
      <c r="B4450" s="414">
        <f t="shared" si="119"/>
        <v>41329</v>
      </c>
      <c r="C4450" s="376">
        <v>3.27</v>
      </c>
      <c r="D4450" s="161"/>
      <c r="E4450" s="376">
        <v>3.27</v>
      </c>
      <c r="F4450" s="161"/>
      <c r="G4450" s="379">
        <f t="shared" si="117"/>
        <v>3.0139958092650003</v>
      </c>
      <c r="H4450" s="161"/>
      <c r="I4450" s="376">
        <v>3.21</v>
      </c>
      <c r="J4450" s="416"/>
      <c r="K4450" s="376"/>
      <c r="L4450" s="161"/>
      <c r="M4450" s="376">
        <v>3.22</v>
      </c>
      <c r="N4450" s="161"/>
      <c r="O4450" s="376">
        <v>3.25</v>
      </c>
      <c r="P4450" s="161"/>
      <c r="Q4450" s="376">
        <v>3.32</v>
      </c>
      <c r="R4450" s="161"/>
      <c r="S4450" s="376">
        <v>2.91</v>
      </c>
      <c r="T4450" s="375">
        <v>0.98209999999999997</v>
      </c>
      <c r="U4450" s="379">
        <f t="shared" si="118"/>
        <v>3.0139958092650003</v>
      </c>
    </row>
    <row r="4451" spans="1:21" x14ac:dyDescent="0.2">
      <c r="A4451" s="257">
        <v>41329</v>
      </c>
      <c r="B4451" s="414">
        <f t="shared" si="119"/>
        <v>41330</v>
      </c>
      <c r="C4451" s="376">
        <v>3.27</v>
      </c>
      <c r="D4451" s="161"/>
      <c r="E4451" s="376">
        <v>3.27</v>
      </c>
      <c r="F4451" s="161"/>
      <c r="G4451" s="379">
        <f t="shared" si="117"/>
        <v>3.0139958092650003</v>
      </c>
      <c r="H4451" s="161"/>
      <c r="I4451" s="376">
        <v>3.21</v>
      </c>
      <c r="J4451" s="416"/>
      <c r="K4451" s="376"/>
      <c r="L4451" s="161"/>
      <c r="M4451" s="376">
        <v>3.22</v>
      </c>
      <c r="N4451" s="161"/>
      <c r="O4451" s="376">
        <v>3.25</v>
      </c>
      <c r="P4451" s="161"/>
      <c r="Q4451" s="376">
        <v>3.32</v>
      </c>
      <c r="R4451" s="161"/>
      <c r="S4451" s="376">
        <v>2.91</v>
      </c>
      <c r="T4451" s="375">
        <v>0.98209999999999997</v>
      </c>
      <c r="U4451" s="379">
        <f t="shared" si="118"/>
        <v>3.0139958092650003</v>
      </c>
    </row>
    <row r="4452" spans="1:21" x14ac:dyDescent="0.2">
      <c r="A4452" s="257">
        <v>41330</v>
      </c>
      <c r="B4452" s="414">
        <f t="shared" si="119"/>
        <v>41331</v>
      </c>
      <c r="C4452" s="161">
        <v>3.42</v>
      </c>
      <c r="D4452" s="161"/>
      <c r="E4452" s="161">
        <v>3.41</v>
      </c>
      <c r="F4452" s="161"/>
      <c r="G4452" s="389">
        <f t="shared" si="117"/>
        <v>3.10772893585</v>
      </c>
      <c r="H4452" s="161"/>
      <c r="I4452" s="161">
        <v>3.37</v>
      </c>
      <c r="J4452" s="162"/>
      <c r="K4452" s="161"/>
      <c r="L4452" s="161"/>
      <c r="M4452" s="161">
        <v>3.4</v>
      </c>
      <c r="N4452" s="161"/>
      <c r="O4452" s="161">
        <v>3.4</v>
      </c>
      <c r="P4452" s="161"/>
      <c r="Q4452" s="161">
        <v>3.48</v>
      </c>
      <c r="R4452" s="161"/>
      <c r="S4452" s="161">
        <v>3.01</v>
      </c>
      <c r="T4452" s="18">
        <v>0.97899999999999998</v>
      </c>
      <c r="U4452" s="22">
        <f t="shared" si="118"/>
        <v>3.10772893585</v>
      </c>
    </row>
    <row r="4453" spans="1:21" x14ac:dyDescent="0.2">
      <c r="A4453" s="257">
        <v>41331</v>
      </c>
      <c r="B4453" s="414">
        <f t="shared" si="119"/>
        <v>41332</v>
      </c>
      <c r="C4453" s="161">
        <v>3.46</v>
      </c>
      <c r="D4453" s="161"/>
      <c r="E4453" s="161">
        <v>3.45</v>
      </c>
      <c r="F4453" s="161"/>
      <c r="G4453" s="389">
        <f t="shared" si="117"/>
        <v>3.1522526719200004</v>
      </c>
      <c r="H4453" s="161"/>
      <c r="I4453" s="161">
        <v>3.4</v>
      </c>
      <c r="J4453" s="162"/>
      <c r="K4453" s="161"/>
      <c r="L4453" s="161"/>
      <c r="M4453" s="161">
        <v>3.43</v>
      </c>
      <c r="N4453" s="161"/>
      <c r="O4453" s="161">
        <v>3.49</v>
      </c>
      <c r="P4453" s="161"/>
      <c r="Q4453" s="161">
        <v>3.51</v>
      </c>
      <c r="R4453" s="161"/>
      <c r="S4453" s="161">
        <v>3.06</v>
      </c>
      <c r="T4453" s="18">
        <v>0.9768</v>
      </c>
      <c r="U4453" s="22">
        <f t="shared" si="118"/>
        <v>3.1522526719200004</v>
      </c>
    </row>
    <row r="4454" spans="1:21" x14ac:dyDescent="0.2">
      <c r="A4454" s="257">
        <v>41332</v>
      </c>
      <c r="B4454" s="414">
        <f t="shared" si="119"/>
        <v>41333</v>
      </c>
      <c r="C4454" s="161">
        <v>3.49</v>
      </c>
      <c r="D4454" s="161"/>
      <c r="E4454" s="161">
        <v>3.5</v>
      </c>
      <c r="F4454" s="161"/>
      <c r="G4454" s="389">
        <f t="shared" si="117"/>
        <v>3.1972003632200003</v>
      </c>
      <c r="H4454" s="161"/>
      <c r="I4454" s="161">
        <v>3.44</v>
      </c>
      <c r="J4454" s="162"/>
      <c r="K4454" s="161"/>
      <c r="L4454" s="161"/>
      <c r="M4454" s="161">
        <v>3.47</v>
      </c>
      <c r="N4454" s="161"/>
      <c r="O4454" s="161">
        <v>3.48</v>
      </c>
      <c r="P4454" s="161"/>
      <c r="Q4454" s="161">
        <v>3.57</v>
      </c>
      <c r="R4454" s="161"/>
      <c r="S4454" s="161">
        <v>3.11</v>
      </c>
      <c r="T4454" s="18">
        <v>0.9748</v>
      </c>
      <c r="U4454" s="22">
        <f t="shared" si="118"/>
        <v>3.1972003632200003</v>
      </c>
    </row>
    <row r="4455" spans="1:21" s="263" customFormat="1" x14ac:dyDescent="0.2">
      <c r="A4455" s="319">
        <v>41333</v>
      </c>
      <c r="B4455" s="374">
        <f t="shared" si="119"/>
        <v>41334</v>
      </c>
      <c r="C4455" s="372">
        <v>3.48</v>
      </c>
      <c r="D4455" s="332"/>
      <c r="E4455" s="372">
        <v>3.43</v>
      </c>
      <c r="F4455" s="332"/>
      <c r="G4455" s="385">
        <f t="shared" si="117"/>
        <v>3.1255582570400002</v>
      </c>
      <c r="H4455" s="332"/>
      <c r="I4455" s="372">
        <v>3.45</v>
      </c>
      <c r="J4455" s="365"/>
      <c r="K4455" s="372"/>
      <c r="L4455" s="332"/>
      <c r="M4455" s="372">
        <v>3.4</v>
      </c>
      <c r="N4455" s="332"/>
      <c r="O4455" s="372">
        <v>3.43</v>
      </c>
      <c r="P4455" s="332"/>
      <c r="Q4455" s="372">
        <v>3.54</v>
      </c>
      <c r="R4455" s="332"/>
      <c r="S4455" s="332">
        <v>3.04</v>
      </c>
      <c r="T4455" s="263">
        <v>0.97489999999999999</v>
      </c>
      <c r="U4455" s="371">
        <f t="shared" si="118"/>
        <v>3.1255582570400002</v>
      </c>
    </row>
    <row r="4456" spans="1:21" x14ac:dyDescent="0.2">
      <c r="A4456" s="257">
        <v>41334</v>
      </c>
      <c r="B4456" s="414">
        <f t="shared" si="119"/>
        <v>41335</v>
      </c>
      <c r="C4456" s="376">
        <v>3.54</v>
      </c>
      <c r="D4456" s="161"/>
      <c r="E4456" s="376">
        <v>3.39</v>
      </c>
      <c r="F4456" s="161"/>
      <c r="G4456" s="379">
        <f t="shared" si="117"/>
        <v>3.1387346168500003</v>
      </c>
      <c r="H4456" s="161"/>
      <c r="I4456" s="376">
        <v>3.46</v>
      </c>
      <c r="J4456" s="416"/>
      <c r="K4456" s="376"/>
      <c r="L4456" s="161"/>
      <c r="M4456" s="376">
        <v>3.41</v>
      </c>
      <c r="N4456" s="161"/>
      <c r="O4456" s="376">
        <v>3.45</v>
      </c>
      <c r="P4456" s="161"/>
      <c r="Q4456" s="376">
        <v>3.61</v>
      </c>
      <c r="R4456" s="161"/>
      <c r="S4456" s="376">
        <v>3.05</v>
      </c>
      <c r="T4456" s="375">
        <v>0.9758</v>
      </c>
      <c r="U4456" s="379">
        <f t="shared" si="118"/>
        <v>3.1387346168500003</v>
      </c>
    </row>
    <row r="4457" spans="1:21" x14ac:dyDescent="0.2">
      <c r="A4457" s="257">
        <v>41335</v>
      </c>
      <c r="B4457" s="414">
        <f t="shared" si="119"/>
        <v>41336</v>
      </c>
      <c r="C4457" s="376">
        <v>3.54</v>
      </c>
      <c r="D4457" s="161"/>
      <c r="E4457" s="376">
        <v>3.39</v>
      </c>
      <c r="F4457" s="161"/>
      <c r="G4457" s="379">
        <f t="shared" si="117"/>
        <v>3.1387346168500003</v>
      </c>
      <c r="H4457" s="161"/>
      <c r="I4457" s="376">
        <v>3.46</v>
      </c>
      <c r="J4457" s="416"/>
      <c r="K4457" s="376"/>
      <c r="L4457" s="161"/>
      <c r="M4457" s="376">
        <v>3.41</v>
      </c>
      <c r="N4457" s="161"/>
      <c r="O4457" s="376">
        <v>3.45</v>
      </c>
      <c r="P4457" s="161"/>
      <c r="Q4457" s="376">
        <v>3.61</v>
      </c>
      <c r="R4457" s="161"/>
      <c r="S4457" s="376">
        <v>3.05</v>
      </c>
      <c r="T4457" s="375">
        <v>0.9758</v>
      </c>
      <c r="U4457" s="379">
        <f t="shared" si="118"/>
        <v>3.1387346168500003</v>
      </c>
    </row>
    <row r="4458" spans="1:21" x14ac:dyDescent="0.2">
      <c r="A4458" s="257">
        <v>41336</v>
      </c>
      <c r="B4458" s="414">
        <f t="shared" si="119"/>
        <v>41337</v>
      </c>
      <c r="C4458" s="376">
        <v>3.54</v>
      </c>
      <c r="D4458" s="161"/>
      <c r="E4458" s="376">
        <v>3.39</v>
      </c>
      <c r="F4458" s="161"/>
      <c r="G4458" s="379">
        <f t="shared" si="117"/>
        <v>3.1387346168500003</v>
      </c>
      <c r="H4458" s="161"/>
      <c r="I4458" s="376">
        <v>3.46</v>
      </c>
      <c r="J4458" s="416"/>
      <c r="K4458" s="376"/>
      <c r="L4458" s="161"/>
      <c r="M4458" s="376">
        <v>3.41</v>
      </c>
      <c r="N4458" s="161"/>
      <c r="O4458" s="376">
        <v>3.45</v>
      </c>
      <c r="P4458" s="161"/>
      <c r="Q4458" s="376">
        <v>3.61</v>
      </c>
      <c r="R4458" s="161"/>
      <c r="S4458" s="376">
        <v>3.05</v>
      </c>
      <c r="T4458" s="375">
        <v>0.9758</v>
      </c>
      <c r="U4458" s="379">
        <f t="shared" si="118"/>
        <v>3.1387346168500003</v>
      </c>
    </row>
    <row r="4459" spans="1:21" x14ac:dyDescent="0.2">
      <c r="A4459" s="257">
        <v>41337</v>
      </c>
      <c r="B4459" s="414">
        <f t="shared" si="119"/>
        <v>41338</v>
      </c>
      <c r="C4459" s="161">
        <v>3.53</v>
      </c>
      <c r="D4459" s="161"/>
      <c r="E4459" s="161">
        <v>3.4</v>
      </c>
      <c r="F4459" s="161"/>
      <c r="G4459" s="389">
        <f t="shared" si="117"/>
        <v>3.1644102736400002</v>
      </c>
      <c r="H4459" s="161"/>
      <c r="I4459" s="161">
        <v>3.46</v>
      </c>
      <c r="J4459" s="162"/>
      <c r="K4459" s="161"/>
      <c r="L4459" s="161"/>
      <c r="M4459" s="161">
        <v>3.4</v>
      </c>
      <c r="N4459" s="161"/>
      <c r="O4459" s="161">
        <v>3.45</v>
      </c>
      <c r="P4459" s="161"/>
      <c r="Q4459" s="161">
        <v>3.62</v>
      </c>
      <c r="R4459" s="161"/>
      <c r="S4459" s="161">
        <v>3.08</v>
      </c>
      <c r="T4459" s="18">
        <v>0.97419999999999995</v>
      </c>
      <c r="U4459" s="22">
        <f t="shared" si="118"/>
        <v>3.1644102736400002</v>
      </c>
    </row>
    <row r="4460" spans="1:21" x14ac:dyDescent="0.2">
      <c r="A4460" s="257">
        <v>41338</v>
      </c>
      <c r="B4460" s="414">
        <f t="shared" si="119"/>
        <v>41339</v>
      </c>
      <c r="C4460" s="161">
        <v>3.63</v>
      </c>
      <c r="D4460" s="161"/>
      <c r="E4460" s="161">
        <v>3.54</v>
      </c>
      <c r="F4460" s="161"/>
      <c r="G4460" s="389">
        <f t="shared" si="117"/>
        <v>3.2594374128300001</v>
      </c>
      <c r="H4460" s="161"/>
      <c r="I4460" s="161">
        <v>3.61</v>
      </c>
      <c r="J4460" s="162"/>
      <c r="K4460" s="161"/>
      <c r="L4460" s="161"/>
      <c r="M4460" s="161">
        <v>3.52</v>
      </c>
      <c r="N4460" s="161"/>
      <c r="O4460" s="161">
        <v>3.56</v>
      </c>
      <c r="P4460" s="161"/>
      <c r="Q4460" s="161">
        <v>3.71</v>
      </c>
      <c r="R4460" s="161"/>
      <c r="S4460" s="161">
        <v>3.18</v>
      </c>
      <c r="T4460" s="18">
        <v>0.97189999999999999</v>
      </c>
      <c r="U4460" s="22">
        <f t="shared" si="118"/>
        <v>3.2594374128300001</v>
      </c>
    </row>
    <row r="4461" spans="1:21" x14ac:dyDescent="0.2">
      <c r="A4461" s="257">
        <v>41339</v>
      </c>
      <c r="B4461" s="414">
        <f t="shared" si="119"/>
        <v>41340</v>
      </c>
      <c r="C4461" s="161">
        <v>3.57</v>
      </c>
      <c r="D4461" s="161"/>
      <c r="E4461" s="161">
        <v>3.46</v>
      </c>
      <c r="F4461" s="161"/>
      <c r="G4461" s="389">
        <f t="shared" si="117"/>
        <v>3.1836506697000004</v>
      </c>
      <c r="H4461" s="161"/>
      <c r="I4461" s="161">
        <v>3.54</v>
      </c>
      <c r="J4461" s="162"/>
      <c r="K4461" s="161"/>
      <c r="L4461" s="161"/>
      <c r="M4461" s="161">
        <v>3.45</v>
      </c>
      <c r="N4461" s="161"/>
      <c r="O4461" s="161">
        <v>3.5</v>
      </c>
      <c r="P4461" s="161"/>
      <c r="Q4461" s="161">
        <v>3.67</v>
      </c>
      <c r="R4461" s="161"/>
      <c r="S4461" s="161">
        <v>3.1</v>
      </c>
      <c r="T4461" s="18">
        <v>0.9738</v>
      </c>
      <c r="U4461" s="22">
        <f t="shared" si="118"/>
        <v>3.1836506697000004</v>
      </c>
    </row>
    <row r="4462" spans="1:21" x14ac:dyDescent="0.2">
      <c r="A4462" s="257">
        <v>41340</v>
      </c>
      <c r="B4462" s="414">
        <f t="shared" si="119"/>
        <v>41341</v>
      </c>
      <c r="C4462" s="161">
        <v>3.54</v>
      </c>
      <c r="D4462" s="161"/>
      <c r="E4462" s="161">
        <v>3.43</v>
      </c>
      <c r="F4462" s="161"/>
      <c r="G4462" s="389">
        <f t="shared" si="117"/>
        <v>3.18998468739</v>
      </c>
      <c r="H4462" s="161"/>
      <c r="I4462" s="161">
        <v>3.48</v>
      </c>
      <c r="J4462" s="162"/>
      <c r="K4462" s="161"/>
      <c r="L4462" s="161"/>
      <c r="M4462" s="161">
        <v>3.43</v>
      </c>
      <c r="N4462" s="161"/>
      <c r="O4462" s="161">
        <v>3.46</v>
      </c>
      <c r="P4462" s="161"/>
      <c r="Q4462" s="161">
        <v>3.58</v>
      </c>
      <c r="R4462" s="161"/>
      <c r="S4462" s="161">
        <v>3.11</v>
      </c>
      <c r="T4462" s="18">
        <v>0.97260000000000002</v>
      </c>
      <c r="U4462" s="22">
        <f t="shared" si="118"/>
        <v>3.18998468739</v>
      </c>
    </row>
    <row r="4463" spans="1:21" x14ac:dyDescent="0.2">
      <c r="A4463" s="257">
        <v>41341</v>
      </c>
      <c r="B4463" s="414">
        <f t="shared" si="119"/>
        <v>41342</v>
      </c>
      <c r="C4463" s="161"/>
      <c r="D4463" s="161"/>
      <c r="E4463" s="161"/>
      <c r="F4463" s="161"/>
      <c r="G4463" s="161"/>
      <c r="H4463" s="161"/>
      <c r="I4463" s="161"/>
      <c r="J4463" s="162"/>
      <c r="K4463" s="161"/>
      <c r="L4463" s="161"/>
      <c r="M4463" s="161"/>
      <c r="N4463" s="161"/>
      <c r="O4463" s="161"/>
      <c r="P4463" s="161"/>
      <c r="Q4463" s="161"/>
      <c r="R4463" s="161"/>
      <c r="S4463" s="161"/>
      <c r="U4463" s="22"/>
    </row>
    <row r="4464" spans="1:21" x14ac:dyDescent="0.2">
      <c r="A4464" s="257">
        <v>41342</v>
      </c>
      <c r="B4464" s="414">
        <f t="shared" si="119"/>
        <v>41343</v>
      </c>
      <c r="C4464" s="161"/>
      <c r="D4464" s="161"/>
      <c r="E4464" s="161"/>
      <c r="F4464" s="161"/>
      <c r="G4464" s="161"/>
      <c r="H4464" s="161"/>
      <c r="I4464" s="161"/>
      <c r="J4464" s="162"/>
      <c r="K4464" s="161"/>
      <c r="L4464" s="161"/>
      <c r="M4464" s="161"/>
      <c r="N4464" s="161"/>
      <c r="O4464" s="161"/>
      <c r="P4464" s="161"/>
      <c r="Q4464" s="161"/>
      <c r="R4464" s="161"/>
      <c r="S4464" s="161"/>
      <c r="U4464" s="22"/>
    </row>
    <row r="4465" spans="1:21" x14ac:dyDescent="0.2">
      <c r="A4465" s="257">
        <v>41343</v>
      </c>
      <c r="B4465" s="414">
        <f t="shared" si="119"/>
        <v>41344</v>
      </c>
      <c r="C4465" s="161"/>
      <c r="D4465" s="161"/>
      <c r="E4465" s="161"/>
      <c r="F4465" s="161"/>
      <c r="G4465" s="161"/>
      <c r="H4465" s="161"/>
      <c r="I4465" s="161"/>
      <c r="J4465" s="162"/>
      <c r="K4465" s="161"/>
      <c r="L4465" s="161"/>
      <c r="M4465" s="161"/>
      <c r="N4465" s="161"/>
      <c r="O4465" s="161"/>
      <c r="P4465" s="161"/>
      <c r="Q4465" s="161"/>
      <c r="R4465" s="161"/>
      <c r="S4465" s="161"/>
      <c r="U4465" s="22"/>
    </row>
    <row r="4466" spans="1:21" x14ac:dyDescent="0.2">
      <c r="A4466" s="257">
        <v>41344</v>
      </c>
      <c r="B4466" s="414">
        <f t="shared" si="119"/>
        <v>41345</v>
      </c>
      <c r="C4466" s="161"/>
      <c r="D4466" s="161"/>
      <c r="E4466" s="161"/>
      <c r="F4466" s="161"/>
      <c r="G4466" s="161"/>
      <c r="H4466" s="161"/>
      <c r="I4466" s="161"/>
      <c r="J4466" s="162"/>
      <c r="K4466" s="161"/>
      <c r="L4466" s="161"/>
      <c r="M4466" s="161"/>
      <c r="N4466" s="161"/>
      <c r="O4466" s="161"/>
      <c r="P4466" s="161"/>
      <c r="Q4466" s="161"/>
      <c r="R4466" s="161"/>
      <c r="S4466" s="161"/>
      <c r="U4466" s="22"/>
    </row>
    <row r="4467" spans="1:21" x14ac:dyDescent="0.2">
      <c r="A4467" s="257">
        <v>41345</v>
      </c>
      <c r="B4467" s="414">
        <f t="shared" si="119"/>
        <v>41346</v>
      </c>
      <c r="C4467" s="161"/>
      <c r="U4467" s="22"/>
    </row>
    <row r="4468" spans="1:21" x14ac:dyDescent="0.2">
      <c r="A4468" s="257">
        <v>41346</v>
      </c>
      <c r="B4468" s="414">
        <f t="shared" si="119"/>
        <v>41347</v>
      </c>
      <c r="C4468" s="161"/>
      <c r="U4468" s="22"/>
    </row>
    <row r="4469" spans="1:21" x14ac:dyDescent="0.2">
      <c r="A4469" s="257">
        <v>41347</v>
      </c>
      <c r="B4469" s="414">
        <f t="shared" si="119"/>
        <v>41348</v>
      </c>
      <c r="C4469" s="161">
        <v>3.74</v>
      </c>
      <c r="E4469" s="18">
        <v>3.54</v>
      </c>
      <c r="G4469" s="389">
        <f t="shared" ref="G4469:G4487" si="120">U4469</f>
        <v>3.3798185512350001</v>
      </c>
      <c r="I4469" s="161">
        <v>3.69</v>
      </c>
      <c r="J4469" s="162"/>
      <c r="K4469" s="161"/>
      <c r="L4469" s="161"/>
      <c r="M4469" s="161">
        <v>3.56</v>
      </c>
      <c r="N4469" s="161"/>
      <c r="O4469" s="161">
        <v>3.62</v>
      </c>
      <c r="P4469" s="161"/>
      <c r="Q4469" s="161">
        <v>3.82</v>
      </c>
      <c r="S4469" s="18">
        <v>3.29</v>
      </c>
      <c r="T4469" s="18">
        <v>0.97409999999999997</v>
      </c>
      <c r="U4469" s="22">
        <f t="shared" ref="U4469:U4487" si="121">S4469*T4469*1.054615</f>
        <v>3.3798185512350001</v>
      </c>
    </row>
    <row r="4470" spans="1:21" x14ac:dyDescent="0.2">
      <c r="A4470" s="257">
        <v>41348</v>
      </c>
      <c r="B4470" s="414">
        <f t="shared" si="119"/>
        <v>41349</v>
      </c>
      <c r="C4470" s="376">
        <v>3.89</v>
      </c>
      <c r="E4470" s="375">
        <v>3.71</v>
      </c>
      <c r="G4470" s="379">
        <f t="shared" si="120"/>
        <v>3.4946144486000001</v>
      </c>
      <c r="I4470" s="376">
        <v>3.84</v>
      </c>
      <c r="J4470" s="416"/>
      <c r="K4470" s="376"/>
      <c r="L4470" s="161"/>
      <c r="M4470" s="376">
        <v>3.7</v>
      </c>
      <c r="N4470" s="161"/>
      <c r="O4470" s="376">
        <v>3.78</v>
      </c>
      <c r="P4470" s="161"/>
      <c r="Q4470" s="376">
        <v>3.96</v>
      </c>
      <c r="S4470" s="376">
        <v>3.4</v>
      </c>
      <c r="T4470" s="375">
        <v>0.97460000000000002</v>
      </c>
      <c r="U4470" s="379">
        <f t="shared" si="121"/>
        <v>3.4946144486000001</v>
      </c>
    </row>
    <row r="4471" spans="1:21" x14ac:dyDescent="0.2">
      <c r="A4471" s="257">
        <v>41349</v>
      </c>
      <c r="B4471" s="414">
        <f t="shared" si="119"/>
        <v>41350</v>
      </c>
      <c r="C4471" s="376">
        <v>3.89</v>
      </c>
      <c r="E4471" s="375">
        <v>3.71</v>
      </c>
      <c r="G4471" s="379">
        <f t="shared" si="120"/>
        <v>3.4946144486000001</v>
      </c>
      <c r="I4471" s="376">
        <v>3.84</v>
      </c>
      <c r="J4471" s="416"/>
      <c r="K4471" s="376"/>
      <c r="L4471" s="161"/>
      <c r="M4471" s="376">
        <v>3.7</v>
      </c>
      <c r="N4471" s="161"/>
      <c r="O4471" s="376">
        <v>3.78</v>
      </c>
      <c r="P4471" s="161"/>
      <c r="Q4471" s="376">
        <v>3.96</v>
      </c>
      <c r="S4471" s="376">
        <v>3.4</v>
      </c>
      <c r="T4471" s="375">
        <v>0.97460000000000002</v>
      </c>
      <c r="U4471" s="379">
        <f t="shared" si="121"/>
        <v>3.4946144486000001</v>
      </c>
    </row>
    <row r="4472" spans="1:21" x14ac:dyDescent="0.2">
      <c r="A4472" s="257">
        <v>41350</v>
      </c>
      <c r="B4472" s="414">
        <f t="shared" si="119"/>
        <v>41351</v>
      </c>
      <c r="C4472" s="376">
        <v>3.89</v>
      </c>
      <c r="E4472" s="375">
        <v>3.71</v>
      </c>
      <c r="G4472" s="379">
        <f t="shared" si="120"/>
        <v>3.4946144486000001</v>
      </c>
      <c r="I4472" s="376">
        <v>3.84</v>
      </c>
      <c r="J4472" s="416"/>
      <c r="K4472" s="376"/>
      <c r="L4472" s="161"/>
      <c r="M4472" s="376">
        <v>3.7</v>
      </c>
      <c r="N4472" s="161"/>
      <c r="O4472" s="376">
        <v>3.78</v>
      </c>
      <c r="P4472" s="161"/>
      <c r="Q4472" s="376">
        <v>3.96</v>
      </c>
      <c r="S4472" s="376">
        <v>3.4</v>
      </c>
      <c r="T4472" s="375">
        <v>0.97460000000000002</v>
      </c>
      <c r="U4472" s="379">
        <f t="shared" si="121"/>
        <v>3.4946144486000001</v>
      </c>
    </row>
    <row r="4473" spans="1:21" x14ac:dyDescent="0.2">
      <c r="A4473" s="257">
        <v>41351</v>
      </c>
      <c r="B4473" s="414">
        <f t="shared" si="119"/>
        <v>41352</v>
      </c>
      <c r="C4473" s="161">
        <v>3.98</v>
      </c>
      <c r="E4473" s="18">
        <v>3.84</v>
      </c>
      <c r="G4473" s="389">
        <f t="shared" si="120"/>
        <v>3.5493236563400004</v>
      </c>
      <c r="I4473" s="161">
        <v>3.93</v>
      </c>
      <c r="J4473" s="162"/>
      <c r="K4473" s="161"/>
      <c r="L4473" s="161"/>
      <c r="M4473" s="161">
        <v>3.85</v>
      </c>
      <c r="N4473" s="161"/>
      <c r="O4473" s="161">
        <v>3.9</v>
      </c>
      <c r="P4473" s="161"/>
      <c r="Q4473" s="161">
        <v>4.08</v>
      </c>
      <c r="S4473" s="161">
        <v>3.43</v>
      </c>
      <c r="T4473" s="18">
        <v>0.98119999999999996</v>
      </c>
      <c r="U4473" s="22">
        <f t="shared" si="121"/>
        <v>3.5493236563400004</v>
      </c>
    </row>
    <row r="4474" spans="1:21" x14ac:dyDescent="0.2">
      <c r="A4474" s="257">
        <v>41352</v>
      </c>
      <c r="B4474" s="414">
        <f t="shared" si="119"/>
        <v>41353</v>
      </c>
      <c r="C4474" s="161">
        <v>3.96</v>
      </c>
      <c r="E4474" s="18">
        <v>3.87</v>
      </c>
      <c r="G4474" s="389">
        <f t="shared" si="120"/>
        <v>3.5366630032650006</v>
      </c>
      <c r="I4474" s="161">
        <v>3.9</v>
      </c>
      <c r="J4474" s="162"/>
      <c r="K4474" s="161"/>
      <c r="L4474" s="161"/>
      <c r="M4474" s="161">
        <v>3.83</v>
      </c>
      <c r="N4474" s="161"/>
      <c r="O4474" s="161">
        <v>3.87</v>
      </c>
      <c r="P4474" s="161"/>
      <c r="Q4474" s="161">
        <v>4.0599999999999996</v>
      </c>
      <c r="S4474" s="161">
        <v>3.43</v>
      </c>
      <c r="T4474" s="18">
        <v>0.97770000000000001</v>
      </c>
      <c r="U4474" s="22">
        <f t="shared" si="121"/>
        <v>3.5366630032650006</v>
      </c>
    </row>
    <row r="4475" spans="1:21" x14ac:dyDescent="0.2">
      <c r="A4475" s="257">
        <v>41353</v>
      </c>
      <c r="B4475" s="414">
        <f t="shared" si="119"/>
        <v>41354</v>
      </c>
      <c r="C4475" s="161">
        <v>3.96</v>
      </c>
      <c r="E4475" s="18">
        <v>3.87</v>
      </c>
      <c r="G4475" s="389">
        <f t="shared" si="120"/>
        <v>3.5437088860800001</v>
      </c>
      <c r="I4475" s="161">
        <v>3.92</v>
      </c>
      <c r="J4475" s="162"/>
      <c r="K4475" s="161"/>
      <c r="L4475" s="161"/>
      <c r="M4475" s="161">
        <v>3.85</v>
      </c>
      <c r="N4475" s="161"/>
      <c r="O4475" s="161">
        <v>3.89</v>
      </c>
      <c r="P4475" s="161"/>
      <c r="Q4475" s="161">
        <v>4.08</v>
      </c>
      <c r="S4475" s="161">
        <v>3.44</v>
      </c>
      <c r="T4475" s="18">
        <v>0.9768</v>
      </c>
      <c r="U4475" s="22">
        <f t="shared" si="121"/>
        <v>3.5437088860800001</v>
      </c>
    </row>
    <row r="4476" spans="1:21" x14ac:dyDescent="0.2">
      <c r="A4476" s="257">
        <v>41354</v>
      </c>
      <c r="B4476" s="414">
        <f t="shared" si="119"/>
        <v>41355</v>
      </c>
      <c r="C4476" s="161">
        <v>4.01</v>
      </c>
      <c r="E4476" s="18">
        <v>3.96</v>
      </c>
      <c r="G4476" s="389">
        <f t="shared" si="120"/>
        <v>3.5973972265000005</v>
      </c>
      <c r="I4476" s="161">
        <v>3.98</v>
      </c>
      <c r="J4476" s="162"/>
      <c r="K4476" s="161"/>
      <c r="L4476" s="161"/>
      <c r="M4476" s="161">
        <v>3.92</v>
      </c>
      <c r="N4476" s="161"/>
      <c r="O4476" s="161">
        <v>3.96</v>
      </c>
      <c r="P4476" s="161"/>
      <c r="Q4476" s="161">
        <v>4.0999999999999996</v>
      </c>
      <c r="S4476" s="161">
        <v>3.5</v>
      </c>
      <c r="T4476" s="18">
        <v>0.97460000000000002</v>
      </c>
      <c r="U4476" s="22">
        <f t="shared" si="121"/>
        <v>3.5973972265000005</v>
      </c>
    </row>
    <row r="4477" spans="1:21" x14ac:dyDescent="0.2">
      <c r="A4477" s="257">
        <v>41355</v>
      </c>
      <c r="B4477" s="414">
        <f t="shared" si="119"/>
        <v>41356</v>
      </c>
      <c r="C4477" s="376">
        <v>4.01</v>
      </c>
      <c r="E4477" s="375">
        <v>4.05</v>
      </c>
      <c r="G4477" s="379">
        <f t="shared" si="120"/>
        <v>3.6132280522649998</v>
      </c>
      <c r="I4477" s="376">
        <v>4</v>
      </c>
      <c r="J4477" s="416"/>
      <c r="K4477" s="376"/>
      <c r="L4477" s="161"/>
      <c r="M4477" s="376">
        <v>3.95</v>
      </c>
      <c r="N4477" s="161"/>
      <c r="O4477" s="376">
        <v>4</v>
      </c>
      <c r="P4477" s="161"/>
      <c r="Q4477" s="376">
        <v>4.07</v>
      </c>
      <c r="S4477" s="376">
        <v>3.51</v>
      </c>
      <c r="T4477" s="375">
        <v>0.97609999999999997</v>
      </c>
      <c r="U4477" s="379">
        <f t="shared" si="121"/>
        <v>3.6132280522649998</v>
      </c>
    </row>
    <row r="4478" spans="1:21" x14ac:dyDescent="0.2">
      <c r="A4478" s="257">
        <v>41356</v>
      </c>
      <c r="B4478" s="414">
        <f t="shared" si="119"/>
        <v>41357</v>
      </c>
      <c r="C4478" s="376">
        <v>4.01</v>
      </c>
      <c r="E4478" s="375">
        <v>4.05</v>
      </c>
      <c r="G4478" s="379">
        <f t="shared" si="120"/>
        <v>3.6132280522649998</v>
      </c>
      <c r="I4478" s="376">
        <v>4</v>
      </c>
      <c r="J4478" s="416"/>
      <c r="K4478" s="376"/>
      <c r="L4478" s="161"/>
      <c r="M4478" s="376">
        <v>3.95</v>
      </c>
      <c r="N4478" s="161"/>
      <c r="O4478" s="376">
        <v>4</v>
      </c>
      <c r="P4478" s="161"/>
      <c r="Q4478" s="376">
        <v>4.07</v>
      </c>
      <c r="S4478" s="376">
        <v>3.51</v>
      </c>
      <c r="T4478" s="375">
        <v>0.97609999999999997</v>
      </c>
      <c r="U4478" s="379">
        <f t="shared" si="121"/>
        <v>3.6132280522649998</v>
      </c>
    </row>
    <row r="4479" spans="1:21" x14ac:dyDescent="0.2">
      <c r="A4479" s="257">
        <v>41357</v>
      </c>
      <c r="B4479" s="414">
        <f t="shared" si="119"/>
        <v>41358</v>
      </c>
      <c r="C4479" s="376">
        <v>4.01</v>
      </c>
      <c r="E4479" s="375">
        <v>4.05</v>
      </c>
      <c r="G4479" s="379">
        <f t="shared" si="120"/>
        <v>3.6132280522649998</v>
      </c>
      <c r="I4479" s="376">
        <v>4</v>
      </c>
      <c r="J4479" s="416"/>
      <c r="K4479" s="376"/>
      <c r="L4479" s="161"/>
      <c r="M4479" s="376">
        <v>3.95</v>
      </c>
      <c r="N4479" s="161"/>
      <c r="O4479" s="376">
        <v>4</v>
      </c>
      <c r="P4479" s="161"/>
      <c r="Q4479" s="376">
        <v>4.07</v>
      </c>
      <c r="S4479" s="376">
        <v>3.51</v>
      </c>
      <c r="T4479" s="375">
        <v>0.97609999999999997</v>
      </c>
      <c r="U4479" s="379">
        <f t="shared" si="121"/>
        <v>3.6132280522649998</v>
      </c>
    </row>
    <row r="4480" spans="1:21" x14ac:dyDescent="0.2">
      <c r="A4480" s="257">
        <v>41358</v>
      </c>
      <c r="B4480" s="414">
        <f t="shared" si="119"/>
        <v>41359</v>
      </c>
      <c r="C4480" s="161">
        <v>4.08</v>
      </c>
      <c r="E4480" s="18">
        <v>4.03</v>
      </c>
      <c r="G4480" s="389">
        <f t="shared" si="120"/>
        <v>3.5779068866850006</v>
      </c>
      <c r="H4480" s="161"/>
      <c r="I4480" s="161">
        <v>4</v>
      </c>
      <c r="J4480" s="162"/>
      <c r="K4480" s="161"/>
      <c r="L4480" s="161"/>
      <c r="M4480" s="161">
        <v>3.99</v>
      </c>
      <c r="N4480" s="161"/>
      <c r="O4480" s="161">
        <v>4.04</v>
      </c>
      <c r="P4480" s="161"/>
      <c r="Q4480" s="161">
        <v>4.09</v>
      </c>
      <c r="R4480" s="161"/>
      <c r="S4480" s="161">
        <v>3.47</v>
      </c>
      <c r="T4480" s="18">
        <v>0.97770000000000001</v>
      </c>
      <c r="U4480" s="22">
        <f t="shared" si="121"/>
        <v>3.5779068866850006</v>
      </c>
    </row>
    <row r="4481" spans="1:21" x14ac:dyDescent="0.2">
      <c r="A4481" s="257">
        <v>41359</v>
      </c>
      <c r="B4481" s="414">
        <f t="shared" si="119"/>
        <v>41360</v>
      </c>
      <c r="C4481" s="161">
        <v>3.99</v>
      </c>
      <c r="E4481" s="161">
        <v>3.9</v>
      </c>
      <c r="G4481" s="389">
        <f t="shared" si="120"/>
        <v>3.4580614927000006</v>
      </c>
      <c r="H4481" s="161"/>
      <c r="I4481" s="161">
        <v>3.92</v>
      </c>
      <c r="J4481" s="162"/>
      <c r="K4481" s="161"/>
      <c r="L4481" s="161"/>
      <c r="M4481" s="161">
        <v>3.87</v>
      </c>
      <c r="N4481" s="161"/>
      <c r="O4481" s="161">
        <v>3.94</v>
      </c>
      <c r="P4481" s="161"/>
      <c r="Q4481" s="161">
        <v>4</v>
      </c>
      <c r="R4481" s="161"/>
      <c r="S4481" s="161">
        <v>3.35</v>
      </c>
      <c r="T4481" s="18">
        <v>0.9788</v>
      </c>
      <c r="U4481" s="22">
        <f t="shared" si="121"/>
        <v>3.4580614927000006</v>
      </c>
    </row>
    <row r="4482" spans="1:21" x14ac:dyDescent="0.2">
      <c r="A4482" s="257">
        <v>41360</v>
      </c>
      <c r="B4482" s="414">
        <f t="shared" si="119"/>
        <v>41361</v>
      </c>
      <c r="C4482" s="376">
        <v>4.08</v>
      </c>
      <c r="E4482" s="375">
        <v>3.89</v>
      </c>
      <c r="G4482" s="379">
        <f t="shared" si="120"/>
        <v>3.5382544173000001</v>
      </c>
      <c r="H4482" s="161"/>
      <c r="I4482" s="376">
        <v>4.03</v>
      </c>
      <c r="J4482" s="416"/>
      <c r="K4482" s="376"/>
      <c r="L4482" s="161"/>
      <c r="M4482" s="376">
        <v>3.91</v>
      </c>
      <c r="N4482" s="161"/>
      <c r="O4482" s="376">
        <v>3.97</v>
      </c>
      <c r="P4482" s="161"/>
      <c r="Q4482" s="161">
        <v>4</v>
      </c>
      <c r="R4482" s="161"/>
      <c r="S4482" s="376">
        <v>3.42</v>
      </c>
      <c r="T4482" s="375">
        <v>0.98099999999999998</v>
      </c>
      <c r="U4482" s="379">
        <f t="shared" si="121"/>
        <v>3.5382544173000001</v>
      </c>
    </row>
    <row r="4483" spans="1:21" x14ac:dyDescent="0.2">
      <c r="A4483" s="257">
        <v>41361</v>
      </c>
      <c r="B4483" s="414">
        <f t="shared" si="119"/>
        <v>41362</v>
      </c>
      <c r="C4483" s="376">
        <v>4.08</v>
      </c>
      <c r="E4483" s="375">
        <v>3.89</v>
      </c>
      <c r="G4483" s="379">
        <f t="shared" si="120"/>
        <v>3.5382544173000001</v>
      </c>
      <c r="H4483" s="161"/>
      <c r="I4483" s="376">
        <v>4.03</v>
      </c>
      <c r="J4483" s="416"/>
      <c r="K4483" s="376"/>
      <c r="L4483" s="161"/>
      <c r="M4483" s="376">
        <v>3.91</v>
      </c>
      <c r="N4483" s="161"/>
      <c r="O4483" s="376">
        <v>3.97</v>
      </c>
      <c r="P4483" s="161"/>
      <c r="Q4483" s="161">
        <v>4</v>
      </c>
      <c r="R4483" s="161"/>
      <c r="S4483" s="376">
        <v>3.42</v>
      </c>
      <c r="T4483" s="375">
        <v>0.98099999999999998</v>
      </c>
      <c r="U4483" s="379">
        <f t="shared" si="121"/>
        <v>3.5382544173000001</v>
      </c>
    </row>
    <row r="4484" spans="1:21" x14ac:dyDescent="0.2">
      <c r="A4484" s="257">
        <v>41362</v>
      </c>
      <c r="B4484" s="414">
        <f t="shared" si="119"/>
        <v>41363</v>
      </c>
      <c r="C4484" s="376">
        <v>4.08</v>
      </c>
      <c r="E4484" s="375">
        <v>3.89</v>
      </c>
      <c r="G4484" s="379">
        <f t="shared" si="120"/>
        <v>3.5382544173000001</v>
      </c>
      <c r="H4484" s="161"/>
      <c r="I4484" s="376">
        <v>4.03</v>
      </c>
      <c r="J4484" s="416"/>
      <c r="K4484" s="376"/>
      <c r="L4484" s="161"/>
      <c r="M4484" s="376">
        <v>3.91</v>
      </c>
      <c r="N4484" s="161"/>
      <c r="O4484" s="376">
        <v>3.97</v>
      </c>
      <c r="P4484" s="161"/>
      <c r="Q4484" s="161">
        <v>4</v>
      </c>
      <c r="R4484" s="161"/>
      <c r="S4484" s="376">
        <v>3.42</v>
      </c>
      <c r="T4484" s="375">
        <v>0.98099999999999998</v>
      </c>
      <c r="U4484" s="379">
        <f t="shared" si="121"/>
        <v>3.5382544173000001</v>
      </c>
    </row>
    <row r="4485" spans="1:21" x14ac:dyDescent="0.2">
      <c r="A4485" s="257">
        <v>41363</v>
      </c>
      <c r="B4485" s="414">
        <f t="shared" si="119"/>
        <v>41364</v>
      </c>
      <c r="C4485" s="376">
        <v>4.08</v>
      </c>
      <c r="E4485" s="375">
        <v>3.89</v>
      </c>
      <c r="G4485" s="379">
        <f t="shared" si="120"/>
        <v>3.5382544173000001</v>
      </c>
      <c r="H4485" s="161"/>
      <c r="I4485" s="376">
        <v>4.03</v>
      </c>
      <c r="J4485" s="416"/>
      <c r="K4485" s="376"/>
      <c r="L4485" s="161"/>
      <c r="M4485" s="376">
        <v>3.91</v>
      </c>
      <c r="N4485" s="161"/>
      <c r="O4485" s="376">
        <v>3.97</v>
      </c>
      <c r="P4485" s="161"/>
      <c r="Q4485" s="161">
        <v>4</v>
      </c>
      <c r="R4485" s="161"/>
      <c r="S4485" s="376">
        <v>3.42</v>
      </c>
      <c r="T4485" s="375">
        <v>0.98099999999999998</v>
      </c>
      <c r="U4485" s="379">
        <f t="shared" si="121"/>
        <v>3.5382544173000001</v>
      </c>
    </row>
    <row r="4486" spans="1:21" s="263" customFormat="1" x14ac:dyDescent="0.2">
      <c r="A4486" s="319">
        <v>41364</v>
      </c>
      <c r="B4486" s="374">
        <f t="shared" si="119"/>
        <v>41365</v>
      </c>
      <c r="C4486" s="372">
        <v>4.03</v>
      </c>
      <c r="E4486" s="370">
        <v>3.86</v>
      </c>
      <c r="G4486" s="385">
        <f t="shared" si="120"/>
        <v>3.5161549599750006</v>
      </c>
      <c r="H4486" s="332"/>
      <c r="I4486" s="372">
        <v>4.03</v>
      </c>
      <c r="J4486" s="365"/>
      <c r="K4486" s="372"/>
      <c r="L4486" s="332"/>
      <c r="M4486" s="372">
        <v>3.85</v>
      </c>
      <c r="N4486" s="332"/>
      <c r="O4486" s="372">
        <v>3.97</v>
      </c>
      <c r="P4486" s="332"/>
      <c r="Q4486" s="372">
        <v>4.07</v>
      </c>
      <c r="R4486" s="332"/>
      <c r="S4486" s="365">
        <v>3.39</v>
      </c>
      <c r="T4486" s="263">
        <v>0.98350000000000004</v>
      </c>
      <c r="U4486" s="371">
        <f t="shared" si="121"/>
        <v>3.5161549599750006</v>
      </c>
    </row>
    <row r="4487" spans="1:21" x14ac:dyDescent="0.2">
      <c r="A4487" s="257">
        <v>41365</v>
      </c>
      <c r="B4487" s="414">
        <f t="shared" si="119"/>
        <v>41366</v>
      </c>
      <c r="C4487" s="161">
        <v>3.97</v>
      </c>
      <c r="E4487" s="18">
        <v>3.74</v>
      </c>
      <c r="G4487" s="389">
        <f t="shared" si="120"/>
        <v>3.46323754312</v>
      </c>
      <c r="H4487" s="161"/>
      <c r="I4487" s="161">
        <v>3.93</v>
      </c>
      <c r="J4487" s="162"/>
      <c r="K4487" s="161"/>
      <c r="L4487" s="161"/>
      <c r="M4487" s="161">
        <v>3.76</v>
      </c>
      <c r="N4487" s="161"/>
      <c r="O4487" s="161">
        <v>3.9</v>
      </c>
      <c r="P4487" s="161"/>
      <c r="Q4487" s="161">
        <v>4.08</v>
      </c>
      <c r="R4487" s="161"/>
      <c r="S4487" s="161">
        <v>3.34</v>
      </c>
      <c r="T4487" s="18">
        <v>0.98319999999999996</v>
      </c>
      <c r="U4487" s="22">
        <f t="shared" si="121"/>
        <v>3.46323754312</v>
      </c>
    </row>
    <row r="4488" spans="1:21" x14ac:dyDescent="0.2">
      <c r="A4488" s="257">
        <v>41366</v>
      </c>
      <c r="B4488" s="414">
        <f t="shared" si="119"/>
        <v>41367</v>
      </c>
      <c r="C4488" s="161">
        <v>4.07</v>
      </c>
      <c r="G4488" s="161"/>
      <c r="H4488" s="161"/>
      <c r="I4488" s="161"/>
      <c r="J4488" s="162"/>
      <c r="K4488" s="161"/>
      <c r="L4488" s="161"/>
      <c r="M4488" s="161"/>
      <c r="N4488" s="161"/>
      <c r="O4488" s="161"/>
      <c r="P4488" s="161"/>
      <c r="Q4488" s="161"/>
      <c r="R4488" s="161"/>
      <c r="S4488" s="161"/>
      <c r="U4488" s="22"/>
    </row>
    <row r="4489" spans="1:21" x14ac:dyDescent="0.2">
      <c r="A4489" s="257">
        <v>41367</v>
      </c>
      <c r="B4489" s="414">
        <f t="shared" si="119"/>
        <v>41368</v>
      </c>
      <c r="C4489" s="161">
        <v>4</v>
      </c>
      <c r="G4489" s="161"/>
      <c r="H4489" s="161"/>
      <c r="I4489" s="161"/>
      <c r="J4489" s="162"/>
      <c r="K4489" s="161"/>
      <c r="L4489" s="161"/>
      <c r="M4489" s="161"/>
      <c r="N4489" s="161"/>
      <c r="O4489" s="161"/>
      <c r="P4489" s="161"/>
      <c r="Q4489" s="161"/>
      <c r="R4489" s="161"/>
      <c r="S4489" s="161"/>
      <c r="U4489" s="22"/>
    </row>
    <row r="4490" spans="1:21" x14ac:dyDescent="0.2">
      <c r="A4490" s="257">
        <v>41368</v>
      </c>
      <c r="B4490" s="414">
        <f t="shared" si="119"/>
        <v>41369</v>
      </c>
      <c r="C4490" s="161">
        <v>3.94</v>
      </c>
      <c r="G4490" s="161"/>
      <c r="H4490" s="161"/>
      <c r="I4490" s="161"/>
      <c r="J4490" s="162"/>
      <c r="K4490" s="161"/>
      <c r="L4490" s="161"/>
      <c r="M4490" s="161"/>
      <c r="N4490" s="161"/>
      <c r="O4490" s="161"/>
      <c r="P4490" s="161"/>
      <c r="Q4490" s="161"/>
      <c r="R4490" s="161"/>
      <c r="S4490" s="161"/>
      <c r="U4490" s="22"/>
    </row>
    <row r="4491" spans="1:21" x14ac:dyDescent="0.2">
      <c r="A4491" s="257">
        <v>41369</v>
      </c>
      <c r="B4491" s="414">
        <f t="shared" si="119"/>
        <v>41370</v>
      </c>
      <c r="C4491" s="376">
        <v>3.98</v>
      </c>
      <c r="G4491" s="161"/>
      <c r="H4491" s="161"/>
      <c r="I4491" s="161"/>
      <c r="J4491" s="162"/>
      <c r="K4491" s="161"/>
      <c r="L4491" s="161"/>
      <c r="M4491" s="161"/>
      <c r="N4491" s="161"/>
      <c r="O4491" s="161"/>
      <c r="P4491" s="161"/>
      <c r="Q4491" s="161"/>
      <c r="R4491" s="161"/>
      <c r="S4491" s="161"/>
      <c r="U4491" s="22"/>
    </row>
    <row r="4492" spans="1:21" x14ac:dyDescent="0.2">
      <c r="A4492" s="257">
        <v>41370</v>
      </c>
      <c r="B4492" s="414">
        <f t="shared" si="119"/>
        <v>41371</v>
      </c>
      <c r="C4492" s="376">
        <v>3.98</v>
      </c>
      <c r="G4492" s="161"/>
      <c r="H4492" s="161"/>
      <c r="I4492" s="161"/>
      <c r="J4492" s="162"/>
      <c r="K4492" s="161"/>
      <c r="L4492" s="161"/>
      <c r="M4492" s="161"/>
      <c r="N4492" s="161"/>
      <c r="O4492" s="161"/>
      <c r="P4492" s="161"/>
      <c r="Q4492" s="161"/>
      <c r="R4492" s="161"/>
      <c r="S4492" s="161"/>
      <c r="U4492" s="22"/>
    </row>
    <row r="4493" spans="1:21" x14ac:dyDescent="0.2">
      <c r="A4493" s="257">
        <v>41371</v>
      </c>
      <c r="B4493" s="414">
        <f t="shared" si="119"/>
        <v>41372</v>
      </c>
      <c r="C4493" s="376">
        <v>3.98</v>
      </c>
      <c r="G4493" s="161"/>
      <c r="H4493" s="161"/>
      <c r="I4493" s="161"/>
      <c r="J4493" s="162"/>
      <c r="K4493" s="161"/>
      <c r="L4493" s="161"/>
      <c r="M4493" s="161"/>
      <c r="N4493" s="161"/>
      <c r="O4493" s="161"/>
      <c r="P4493" s="161"/>
      <c r="Q4493" s="161"/>
      <c r="R4493" s="161"/>
      <c r="S4493" s="161"/>
      <c r="U4493" s="22"/>
    </row>
    <row r="4494" spans="1:21" x14ac:dyDescent="0.2">
      <c r="A4494" s="257">
        <v>41372</v>
      </c>
      <c r="B4494" s="414">
        <f t="shared" si="119"/>
        <v>41373</v>
      </c>
      <c r="C4494" s="161"/>
      <c r="G4494" s="161"/>
      <c r="H4494" s="161"/>
      <c r="I4494" s="161"/>
      <c r="J4494" s="162"/>
      <c r="K4494" s="161"/>
      <c r="L4494" s="161"/>
      <c r="M4494" s="161"/>
      <c r="N4494" s="161"/>
      <c r="O4494" s="161"/>
      <c r="P4494" s="161"/>
      <c r="Q4494" s="161"/>
      <c r="R4494" s="161"/>
      <c r="S4494" s="161"/>
      <c r="U4494" s="22"/>
    </row>
    <row r="4495" spans="1:21" x14ac:dyDescent="0.2">
      <c r="A4495" s="257">
        <v>41373</v>
      </c>
      <c r="B4495" s="414">
        <f t="shared" si="119"/>
        <v>41374</v>
      </c>
      <c r="C4495" s="161"/>
      <c r="G4495" s="161"/>
      <c r="H4495" s="161"/>
      <c r="I4495" s="161"/>
      <c r="J4495" s="162"/>
      <c r="K4495" s="161"/>
      <c r="L4495" s="161"/>
      <c r="M4495" s="161"/>
      <c r="N4495" s="161"/>
      <c r="O4495" s="161"/>
      <c r="P4495" s="161"/>
      <c r="Q4495" s="161"/>
      <c r="R4495" s="161"/>
      <c r="S4495" s="161"/>
      <c r="U4495" s="22"/>
    </row>
    <row r="4496" spans="1:21" x14ac:dyDescent="0.2">
      <c r="A4496" s="257">
        <v>41374</v>
      </c>
      <c r="B4496" s="414">
        <f t="shared" si="119"/>
        <v>41375</v>
      </c>
      <c r="C4496" s="161"/>
      <c r="G4496" s="161"/>
      <c r="H4496" s="161"/>
      <c r="I4496" s="161"/>
      <c r="J4496" s="162"/>
      <c r="K4496" s="161"/>
      <c r="L4496" s="161"/>
      <c r="M4496" s="161"/>
      <c r="N4496" s="161"/>
      <c r="O4496" s="161"/>
      <c r="P4496" s="161"/>
      <c r="Q4496" s="161"/>
      <c r="R4496" s="161"/>
      <c r="S4496" s="161"/>
      <c r="U4496" s="22"/>
    </row>
    <row r="4497" spans="1:21" x14ac:dyDescent="0.2">
      <c r="A4497" s="257">
        <v>41375</v>
      </c>
      <c r="B4497" s="414">
        <f t="shared" si="119"/>
        <v>41376</v>
      </c>
      <c r="C4497" s="161"/>
      <c r="G4497" s="161"/>
      <c r="H4497" s="161"/>
      <c r="I4497" s="161"/>
      <c r="J4497" s="162"/>
      <c r="K4497" s="161"/>
      <c r="L4497" s="161"/>
      <c r="M4497" s="161"/>
      <c r="N4497" s="161"/>
      <c r="O4497" s="161"/>
      <c r="P4497" s="161"/>
      <c r="Q4497" s="161"/>
      <c r="R4497" s="161"/>
      <c r="S4497" s="161"/>
      <c r="U4497" s="22"/>
    </row>
    <row r="4498" spans="1:21" x14ac:dyDescent="0.2">
      <c r="A4498" s="257">
        <v>41376</v>
      </c>
      <c r="B4498" s="414">
        <f t="shared" si="119"/>
        <v>41377</v>
      </c>
      <c r="C4498" s="376">
        <v>4.21</v>
      </c>
      <c r="E4498" s="375">
        <v>3.96</v>
      </c>
      <c r="G4498" s="379">
        <f>U4498</f>
        <v>3.69820787435</v>
      </c>
      <c r="H4498" s="161"/>
      <c r="I4498" s="376">
        <v>4.17</v>
      </c>
      <c r="J4498" s="416"/>
      <c r="K4498" s="376"/>
      <c r="L4498" s="161"/>
      <c r="M4498" s="376">
        <v>4</v>
      </c>
      <c r="N4498" s="161"/>
      <c r="O4498" s="376">
        <v>4.1100000000000003</v>
      </c>
      <c r="P4498" s="161"/>
      <c r="Q4498" s="376">
        <v>4.1900000000000004</v>
      </c>
      <c r="R4498" s="161"/>
      <c r="S4498" s="376">
        <v>3.55</v>
      </c>
      <c r="T4498" s="375">
        <v>0.98780000000000001</v>
      </c>
      <c r="U4498" s="379">
        <f t="shared" ref="U4498:U4518" si="122">S4498*T4498*1.054615</f>
        <v>3.69820787435</v>
      </c>
    </row>
    <row r="4499" spans="1:21" x14ac:dyDescent="0.2">
      <c r="A4499" s="257">
        <v>41377</v>
      </c>
      <c r="B4499" s="414">
        <f t="shared" si="119"/>
        <v>41378</v>
      </c>
      <c r="C4499" s="376">
        <v>4.21</v>
      </c>
      <c r="E4499" s="375">
        <v>3.96</v>
      </c>
      <c r="G4499" s="379">
        <f t="shared" ref="G4499:G4518" si="123">U4499</f>
        <v>3.69820787435</v>
      </c>
      <c r="H4499" s="161"/>
      <c r="I4499" s="376">
        <v>4.17</v>
      </c>
      <c r="J4499" s="416"/>
      <c r="K4499" s="376"/>
      <c r="L4499" s="161"/>
      <c r="M4499" s="376">
        <v>4</v>
      </c>
      <c r="N4499" s="161"/>
      <c r="O4499" s="376">
        <v>4.1100000000000003</v>
      </c>
      <c r="P4499" s="161"/>
      <c r="Q4499" s="376">
        <v>4.1900000000000004</v>
      </c>
      <c r="R4499" s="161"/>
      <c r="S4499" s="376">
        <v>3.55</v>
      </c>
      <c r="T4499" s="375">
        <v>0.98780000000000001</v>
      </c>
      <c r="U4499" s="379">
        <f t="shared" si="122"/>
        <v>3.69820787435</v>
      </c>
    </row>
    <row r="4500" spans="1:21" x14ac:dyDescent="0.2">
      <c r="A4500" s="257">
        <v>41378</v>
      </c>
      <c r="B4500" s="414">
        <f t="shared" si="119"/>
        <v>41379</v>
      </c>
      <c r="C4500" s="376">
        <v>4.21</v>
      </c>
      <c r="E4500" s="375">
        <v>3.96</v>
      </c>
      <c r="G4500" s="379">
        <f t="shared" si="123"/>
        <v>3.69820787435</v>
      </c>
      <c r="H4500" s="161"/>
      <c r="I4500" s="376">
        <v>4.17</v>
      </c>
      <c r="J4500" s="416"/>
      <c r="K4500" s="376"/>
      <c r="L4500" s="161"/>
      <c r="M4500" s="376">
        <v>4</v>
      </c>
      <c r="N4500" s="161"/>
      <c r="O4500" s="376">
        <v>4.1100000000000003</v>
      </c>
      <c r="P4500" s="161"/>
      <c r="Q4500" s="376">
        <v>4.1900000000000004</v>
      </c>
      <c r="R4500" s="161"/>
      <c r="S4500" s="376">
        <v>3.55</v>
      </c>
      <c r="T4500" s="375">
        <v>0.98780000000000001</v>
      </c>
      <c r="U4500" s="379">
        <f t="shared" si="122"/>
        <v>3.69820787435</v>
      </c>
    </row>
    <row r="4501" spans="1:21" x14ac:dyDescent="0.2">
      <c r="A4501" s="257">
        <v>41379</v>
      </c>
      <c r="B4501" s="414">
        <f t="shared" si="119"/>
        <v>41380</v>
      </c>
      <c r="C4501" s="161">
        <v>4.2300000000000004</v>
      </c>
      <c r="E4501" s="18">
        <v>4.0599999999999996</v>
      </c>
      <c r="G4501" s="389">
        <f t="shared" si="123"/>
        <v>3.7576670680499999</v>
      </c>
      <c r="H4501" s="161"/>
      <c r="I4501" s="161">
        <v>4.2699999999999996</v>
      </c>
      <c r="J4501" s="162"/>
      <c r="K4501" s="161"/>
      <c r="L4501" s="161"/>
      <c r="M4501" s="161">
        <v>4.03</v>
      </c>
      <c r="N4501" s="161"/>
      <c r="O4501" s="161">
        <v>4.1399999999999997</v>
      </c>
      <c r="P4501" s="161"/>
      <c r="Q4501" s="161">
        <v>4.22</v>
      </c>
      <c r="R4501" s="161"/>
      <c r="S4501" s="161">
        <v>3.61</v>
      </c>
      <c r="T4501" s="18">
        <v>0.98699999999999999</v>
      </c>
      <c r="U4501" s="22">
        <f t="shared" si="122"/>
        <v>3.7576670680499999</v>
      </c>
    </row>
    <row r="4502" spans="1:21" x14ac:dyDescent="0.2">
      <c r="A4502" s="257">
        <v>41380</v>
      </c>
      <c r="B4502" s="414">
        <f t="shared" si="119"/>
        <v>41381</v>
      </c>
      <c r="C4502" s="161">
        <v>4.1900000000000004</v>
      </c>
      <c r="E4502" s="18">
        <v>4.07</v>
      </c>
      <c r="G4502" s="389">
        <f t="shared" si="123"/>
        <v>3.6627770288100003</v>
      </c>
      <c r="H4502" s="161"/>
      <c r="I4502" s="161">
        <v>4.18</v>
      </c>
      <c r="J4502" s="162"/>
      <c r="K4502" s="161"/>
      <c r="L4502" s="161"/>
      <c r="M4502" s="161">
        <v>4.05</v>
      </c>
      <c r="N4502" s="161"/>
      <c r="O4502" s="161">
        <v>4.13</v>
      </c>
      <c r="P4502" s="161"/>
      <c r="Q4502" s="161">
        <v>4.2</v>
      </c>
      <c r="R4502" s="161"/>
      <c r="S4502" s="161">
        <v>3.54</v>
      </c>
      <c r="T4502" s="18">
        <v>0.98109999999999997</v>
      </c>
      <c r="U4502" s="22">
        <f t="shared" si="122"/>
        <v>3.6627770288100003</v>
      </c>
    </row>
    <row r="4503" spans="1:21" x14ac:dyDescent="0.2">
      <c r="A4503" s="257">
        <v>41381</v>
      </c>
      <c r="B4503" s="414">
        <f t="shared" si="119"/>
        <v>41382</v>
      </c>
      <c r="C4503" s="161">
        <v>4.24</v>
      </c>
      <c r="E4503" s="18">
        <v>4.0599999999999996</v>
      </c>
      <c r="G4503" s="389">
        <f t="shared" si="123"/>
        <v>3.6401449909100001</v>
      </c>
      <c r="H4503" s="161"/>
      <c r="I4503" s="161">
        <v>4.18</v>
      </c>
      <c r="J4503" s="162"/>
      <c r="K4503" s="161"/>
      <c r="L4503" s="161"/>
      <c r="M4503" s="161">
        <v>4.04</v>
      </c>
      <c r="N4503" s="161"/>
      <c r="O4503" s="161">
        <v>4.12</v>
      </c>
      <c r="P4503" s="161"/>
      <c r="Q4503" s="161">
        <v>4.21</v>
      </c>
      <c r="R4503" s="161"/>
      <c r="S4503" s="161">
        <v>3.53</v>
      </c>
      <c r="T4503" s="18">
        <v>0.9778</v>
      </c>
      <c r="U4503" s="22">
        <f t="shared" si="122"/>
        <v>3.6401449909100001</v>
      </c>
    </row>
    <row r="4504" spans="1:21" x14ac:dyDescent="0.2">
      <c r="A4504" s="257">
        <v>41382</v>
      </c>
      <c r="B4504" s="414">
        <f t="shared" si="119"/>
        <v>41383</v>
      </c>
      <c r="C4504" s="161">
        <v>4.2300000000000004</v>
      </c>
      <c r="E4504" s="18">
        <v>4.0199999999999996</v>
      </c>
      <c r="G4504" s="389">
        <f t="shared" si="123"/>
        <v>3.6555276053000001</v>
      </c>
      <c r="H4504" s="161"/>
      <c r="I4504" s="161">
        <v>4.1900000000000004</v>
      </c>
      <c r="J4504" s="162"/>
      <c r="K4504" s="161"/>
      <c r="L4504" s="161"/>
      <c r="M4504" s="161">
        <v>4.03</v>
      </c>
      <c r="N4504" s="161"/>
      <c r="O4504" s="161">
        <v>4.1399999999999997</v>
      </c>
      <c r="P4504" s="161"/>
      <c r="Q4504" s="161">
        <v>4.18</v>
      </c>
      <c r="R4504" s="161"/>
      <c r="S4504" s="161">
        <v>3.55</v>
      </c>
      <c r="T4504" s="18">
        <v>0.97640000000000005</v>
      </c>
      <c r="U4504" s="22">
        <f t="shared" si="122"/>
        <v>3.6555276053000001</v>
      </c>
    </row>
    <row r="4505" spans="1:21" x14ac:dyDescent="0.2">
      <c r="A4505" s="257">
        <v>41383</v>
      </c>
      <c r="B4505" s="414">
        <f t="shared" si="119"/>
        <v>41384</v>
      </c>
      <c r="C4505" s="376">
        <v>4.38</v>
      </c>
      <c r="E4505" s="375">
        <v>4.1500000000000004</v>
      </c>
      <c r="G4505" s="379">
        <f t="shared" si="123"/>
        <v>3.7534960657250003</v>
      </c>
      <c r="H4505" s="161"/>
      <c r="I4505" s="376">
        <v>4.3600000000000003</v>
      </c>
      <c r="J4505" s="416"/>
      <c r="K4505" s="376"/>
      <c r="L4505" s="161"/>
      <c r="M4505" s="376">
        <v>4.13</v>
      </c>
      <c r="N4505" s="161"/>
      <c r="O4505" s="376">
        <v>4.2699999999999996</v>
      </c>
      <c r="P4505" s="161"/>
      <c r="Q4505" s="376">
        <v>4.32</v>
      </c>
      <c r="R4505" s="161"/>
      <c r="S4505" s="376">
        <v>3.65</v>
      </c>
      <c r="T4505" s="375">
        <v>0.97509999999999997</v>
      </c>
      <c r="U4505" s="379">
        <f t="shared" si="122"/>
        <v>3.7534960657250003</v>
      </c>
    </row>
    <row r="4506" spans="1:21" x14ac:dyDescent="0.2">
      <c r="A4506" s="257">
        <v>41384</v>
      </c>
      <c r="B4506" s="414">
        <f t="shared" si="119"/>
        <v>41385</v>
      </c>
      <c r="C4506" s="376">
        <v>4.38</v>
      </c>
      <c r="E4506" s="375">
        <v>4.1500000000000004</v>
      </c>
      <c r="G4506" s="379">
        <f t="shared" si="123"/>
        <v>3.7534960657250003</v>
      </c>
      <c r="H4506" s="161"/>
      <c r="I4506" s="376">
        <v>4.3600000000000003</v>
      </c>
      <c r="J4506" s="416"/>
      <c r="K4506" s="376"/>
      <c r="L4506" s="161"/>
      <c r="M4506" s="376">
        <v>4.13</v>
      </c>
      <c r="N4506" s="161"/>
      <c r="O4506" s="376">
        <v>4.2699999999999996</v>
      </c>
      <c r="P4506" s="161"/>
      <c r="Q4506" s="376">
        <v>4.32</v>
      </c>
      <c r="R4506" s="161"/>
      <c r="S4506" s="376">
        <v>3.65</v>
      </c>
      <c r="T4506" s="375">
        <v>0.97509999999999997</v>
      </c>
      <c r="U4506" s="379">
        <f t="shared" si="122"/>
        <v>3.7534960657250003</v>
      </c>
    </row>
    <row r="4507" spans="1:21" x14ac:dyDescent="0.2">
      <c r="A4507" s="257">
        <v>41385</v>
      </c>
      <c r="B4507" s="414">
        <f t="shared" si="119"/>
        <v>41386</v>
      </c>
      <c r="C4507" s="376">
        <v>4.38</v>
      </c>
      <c r="E4507" s="375">
        <v>4.1500000000000004</v>
      </c>
      <c r="G4507" s="379">
        <f t="shared" si="123"/>
        <v>3.7534960657250003</v>
      </c>
      <c r="H4507" s="161"/>
      <c r="I4507" s="376">
        <v>4.3600000000000003</v>
      </c>
      <c r="J4507" s="416"/>
      <c r="K4507" s="376"/>
      <c r="L4507" s="161"/>
      <c r="M4507" s="376">
        <v>4.13</v>
      </c>
      <c r="N4507" s="161"/>
      <c r="O4507" s="376">
        <v>4.2699999999999996</v>
      </c>
      <c r="P4507" s="161"/>
      <c r="Q4507" s="376">
        <v>4.32</v>
      </c>
      <c r="R4507" s="161"/>
      <c r="S4507" s="376">
        <v>3.65</v>
      </c>
      <c r="T4507" s="375">
        <v>0.97509999999999997</v>
      </c>
      <c r="U4507" s="379">
        <f t="shared" si="122"/>
        <v>3.7534960657250003</v>
      </c>
    </row>
    <row r="4508" spans="1:21" x14ac:dyDescent="0.2">
      <c r="A4508" s="257">
        <v>41386</v>
      </c>
      <c r="B4508" s="414">
        <f t="shared" si="119"/>
        <v>41387</v>
      </c>
      <c r="C4508" s="161">
        <v>4.33</v>
      </c>
      <c r="E4508" s="18">
        <v>4.16</v>
      </c>
      <c r="G4508" s="389">
        <f t="shared" si="123"/>
        <v>3.7096968501600003</v>
      </c>
      <c r="H4508" s="161"/>
      <c r="I4508" s="161">
        <v>4.34</v>
      </c>
      <c r="J4508" s="162"/>
      <c r="K4508" s="161"/>
      <c r="L4508" s="161"/>
      <c r="M4508" s="161">
        <v>4.12</v>
      </c>
      <c r="N4508" s="161"/>
      <c r="O4508" s="161">
        <v>4.26</v>
      </c>
      <c r="P4508" s="161"/>
      <c r="Q4508" s="161">
        <v>4.3099999999999996</v>
      </c>
      <c r="R4508" s="161"/>
      <c r="S4508" s="161">
        <v>3.61</v>
      </c>
      <c r="T4508" s="18">
        <v>0.97440000000000004</v>
      </c>
      <c r="U4508" s="22">
        <f t="shared" si="122"/>
        <v>3.7096968501600003</v>
      </c>
    </row>
    <row r="4509" spans="1:21" x14ac:dyDescent="0.2">
      <c r="A4509" s="257">
        <v>41387</v>
      </c>
      <c r="B4509" s="414">
        <f t="shared" si="119"/>
        <v>41388</v>
      </c>
      <c r="C4509" s="161">
        <v>4.2699999999999996</v>
      </c>
      <c r="E4509" s="18">
        <v>4.1100000000000003</v>
      </c>
      <c r="G4509" s="389">
        <f t="shared" si="123"/>
        <v>3.6594423361800001</v>
      </c>
      <c r="H4509" s="161"/>
      <c r="I4509" s="161">
        <v>4.3</v>
      </c>
      <c r="J4509" s="162"/>
      <c r="K4509" s="161"/>
      <c r="L4509" s="161"/>
      <c r="M4509" s="161">
        <v>4.0999999999999996</v>
      </c>
      <c r="N4509" s="161"/>
      <c r="O4509" s="161">
        <v>4.22</v>
      </c>
      <c r="P4509" s="161"/>
      <c r="Q4509" s="161">
        <v>4.26</v>
      </c>
      <c r="R4509" s="161"/>
      <c r="S4509" s="161">
        <v>3.56</v>
      </c>
      <c r="T4509" s="18">
        <v>0.97470000000000001</v>
      </c>
      <c r="U4509" s="22">
        <f t="shared" si="122"/>
        <v>3.6594423361800001</v>
      </c>
    </row>
    <row r="4510" spans="1:21" x14ac:dyDescent="0.2">
      <c r="A4510" s="257">
        <v>41388</v>
      </c>
      <c r="B4510" s="414">
        <f t="shared" si="119"/>
        <v>41389</v>
      </c>
      <c r="C4510" s="161">
        <v>4.25</v>
      </c>
      <c r="E4510" s="18">
        <v>4.04</v>
      </c>
      <c r="G4510" s="389">
        <f t="shared" si="123"/>
        <v>3.6674626832550001</v>
      </c>
      <c r="H4510" s="161"/>
      <c r="I4510" s="161">
        <v>4.28</v>
      </c>
      <c r="J4510" s="162"/>
      <c r="K4510" s="161"/>
      <c r="L4510" s="161"/>
      <c r="M4510" s="161">
        <v>4.08</v>
      </c>
      <c r="N4510" s="161"/>
      <c r="O4510" s="161">
        <v>4.1900000000000004</v>
      </c>
      <c r="P4510" s="161"/>
      <c r="Q4510" s="161">
        <v>4.28</v>
      </c>
      <c r="R4510" s="161"/>
      <c r="S4510" s="161">
        <v>3.57</v>
      </c>
      <c r="T4510" s="18">
        <v>0.97409999999999997</v>
      </c>
      <c r="U4510" s="22">
        <f t="shared" si="122"/>
        <v>3.6674626832550001</v>
      </c>
    </row>
    <row r="4511" spans="1:21" x14ac:dyDescent="0.2">
      <c r="A4511" s="257">
        <v>41389</v>
      </c>
      <c r="B4511" s="414">
        <f t="shared" ref="B4511:B4574" si="124">A4511+1</f>
        <v>41390</v>
      </c>
      <c r="C4511" s="161">
        <v>4.1900000000000004</v>
      </c>
      <c r="E4511" s="18">
        <v>3.91</v>
      </c>
      <c r="G4511" s="389">
        <f t="shared" si="123"/>
        <v>3.5658304903200007</v>
      </c>
      <c r="H4511" s="161"/>
      <c r="I4511" s="161">
        <v>4.1900000000000004</v>
      </c>
      <c r="J4511" s="162"/>
      <c r="K4511" s="161"/>
      <c r="L4511" s="161"/>
      <c r="M4511" s="161">
        <v>3.97</v>
      </c>
      <c r="N4511" s="161"/>
      <c r="O4511" s="161">
        <v>4.0599999999999996</v>
      </c>
      <c r="P4511" s="161"/>
      <c r="Q4511" s="161">
        <v>4.2</v>
      </c>
      <c r="R4511" s="161"/>
      <c r="S4511" s="161">
        <v>3.47</v>
      </c>
      <c r="T4511" s="18">
        <v>0.97440000000000004</v>
      </c>
      <c r="U4511" s="22">
        <f t="shared" si="122"/>
        <v>3.5658304903200007</v>
      </c>
    </row>
    <row r="4512" spans="1:21" x14ac:dyDescent="0.2">
      <c r="A4512" s="257">
        <v>41390</v>
      </c>
      <c r="B4512" s="414">
        <f t="shared" si="124"/>
        <v>41391</v>
      </c>
      <c r="C4512" s="376">
        <v>4.16</v>
      </c>
      <c r="E4512" s="375">
        <v>3.84</v>
      </c>
      <c r="G4512" s="379">
        <f t="shared" si="123"/>
        <v>3.4758633939000005</v>
      </c>
      <c r="H4512" s="161"/>
      <c r="I4512" s="376">
        <v>4.12</v>
      </c>
      <c r="J4512" s="416"/>
      <c r="K4512" s="376"/>
      <c r="L4512" s="161"/>
      <c r="M4512" s="376">
        <v>3.86</v>
      </c>
      <c r="N4512" s="161"/>
      <c r="O4512" s="376">
        <v>3.97</v>
      </c>
      <c r="P4512" s="161"/>
      <c r="Q4512" s="376">
        <v>4.07</v>
      </c>
      <c r="R4512" s="161"/>
      <c r="S4512" s="376">
        <v>3.37</v>
      </c>
      <c r="T4512" s="375">
        <v>0.97799999999999998</v>
      </c>
      <c r="U4512" s="379">
        <f t="shared" si="122"/>
        <v>3.4758633939000005</v>
      </c>
    </row>
    <row r="4513" spans="1:21" x14ac:dyDescent="0.2">
      <c r="A4513" s="257">
        <v>41391</v>
      </c>
      <c r="B4513" s="414">
        <f t="shared" si="124"/>
        <v>41392</v>
      </c>
      <c r="C4513" s="376">
        <v>4.16</v>
      </c>
      <c r="E4513" s="375">
        <v>3.84</v>
      </c>
      <c r="G4513" s="379">
        <f t="shared" si="123"/>
        <v>3.4758633939000005</v>
      </c>
      <c r="H4513" s="161"/>
      <c r="I4513" s="376">
        <v>4.12</v>
      </c>
      <c r="J4513" s="416"/>
      <c r="K4513" s="376"/>
      <c r="L4513" s="161"/>
      <c r="M4513" s="376">
        <v>3.86</v>
      </c>
      <c r="N4513" s="161"/>
      <c r="O4513" s="376">
        <v>3.97</v>
      </c>
      <c r="P4513" s="161"/>
      <c r="Q4513" s="376">
        <v>4.07</v>
      </c>
      <c r="R4513" s="161"/>
      <c r="S4513" s="376">
        <v>3.37</v>
      </c>
      <c r="T4513" s="375">
        <v>0.97799999999999998</v>
      </c>
      <c r="U4513" s="379">
        <f t="shared" si="122"/>
        <v>3.4758633939000005</v>
      </c>
    </row>
    <row r="4514" spans="1:21" x14ac:dyDescent="0.2">
      <c r="A4514" s="257">
        <v>41392</v>
      </c>
      <c r="B4514" s="414">
        <f t="shared" si="124"/>
        <v>41393</v>
      </c>
      <c r="C4514" s="376">
        <v>4.16</v>
      </c>
      <c r="E4514" s="375">
        <v>3.84</v>
      </c>
      <c r="G4514" s="379">
        <f t="shared" si="123"/>
        <v>3.4758633939000005</v>
      </c>
      <c r="H4514" s="161"/>
      <c r="I4514" s="376">
        <v>4.12</v>
      </c>
      <c r="J4514" s="416"/>
      <c r="K4514" s="376"/>
      <c r="L4514" s="161"/>
      <c r="M4514" s="376">
        <v>3.86</v>
      </c>
      <c r="N4514" s="161"/>
      <c r="O4514" s="376">
        <v>3.97</v>
      </c>
      <c r="P4514" s="161"/>
      <c r="Q4514" s="376">
        <v>4.07</v>
      </c>
      <c r="R4514" s="161"/>
      <c r="S4514" s="376">
        <v>3.37</v>
      </c>
      <c r="T4514" s="375">
        <v>0.97799999999999998</v>
      </c>
      <c r="U4514" s="379">
        <f t="shared" si="122"/>
        <v>3.4758633939000005</v>
      </c>
    </row>
    <row r="4515" spans="1:21" x14ac:dyDescent="0.2">
      <c r="A4515" s="257">
        <v>41393</v>
      </c>
      <c r="B4515" s="414">
        <f t="shared" si="124"/>
        <v>41394</v>
      </c>
      <c r="C4515" s="161">
        <v>4.28</v>
      </c>
      <c r="E4515" s="18">
        <v>3.99</v>
      </c>
      <c r="G4515" s="389">
        <f t="shared" si="123"/>
        <v>3.6839811180000002</v>
      </c>
      <c r="H4515" s="161"/>
      <c r="I4515" s="161">
        <v>4.2300000000000004</v>
      </c>
      <c r="J4515" s="162"/>
      <c r="K4515" s="161"/>
      <c r="L4515" s="161"/>
      <c r="M4515" s="161">
        <v>4.07</v>
      </c>
      <c r="N4515" s="161"/>
      <c r="O4515" s="161">
        <v>4.12</v>
      </c>
      <c r="P4515" s="161"/>
      <c r="Q4515" s="161">
        <v>4.21</v>
      </c>
      <c r="R4515" s="161"/>
      <c r="S4515" s="161">
        <v>3.55</v>
      </c>
      <c r="T4515" s="18">
        <v>0.98399999999999999</v>
      </c>
      <c r="U4515" s="22">
        <f t="shared" si="122"/>
        <v>3.6839811180000002</v>
      </c>
    </row>
    <row r="4516" spans="1:21" s="263" customFormat="1" x14ac:dyDescent="0.2">
      <c r="A4516" s="319">
        <v>41394</v>
      </c>
      <c r="B4516" s="374">
        <f t="shared" si="124"/>
        <v>41395</v>
      </c>
      <c r="C4516" s="372">
        <v>4.3</v>
      </c>
      <c r="E4516" s="372">
        <v>4.0999999999999996</v>
      </c>
      <c r="G4516" s="385">
        <f t="shared" si="123"/>
        <v>3.7215317396900005</v>
      </c>
      <c r="H4516" s="332"/>
      <c r="I4516" s="372">
        <v>4.3</v>
      </c>
      <c r="J4516" s="365"/>
      <c r="K4516" s="372"/>
      <c r="L4516" s="332"/>
      <c r="M4516" s="372">
        <v>4.1100000000000003</v>
      </c>
      <c r="N4516" s="332"/>
      <c r="O4516" s="372">
        <v>4.16</v>
      </c>
      <c r="P4516" s="332"/>
      <c r="Q4516" s="372">
        <v>4.28</v>
      </c>
      <c r="R4516" s="332"/>
      <c r="S4516" s="332">
        <v>3.58</v>
      </c>
      <c r="T4516" s="263">
        <v>0.98570000000000002</v>
      </c>
      <c r="U4516" s="371">
        <f>S4516*T4516*1.054615</f>
        <v>3.7215317396900005</v>
      </c>
    </row>
    <row r="4517" spans="1:21" x14ac:dyDescent="0.2">
      <c r="A4517" s="257">
        <v>41395</v>
      </c>
      <c r="B4517" s="414">
        <f t="shared" si="124"/>
        <v>41396</v>
      </c>
      <c r="C4517" s="161">
        <v>4.3</v>
      </c>
      <c r="E4517" s="18">
        <v>4.12</v>
      </c>
      <c r="G4517" s="389">
        <f t="shared" si="123"/>
        <v>3.7892042750100003</v>
      </c>
      <c r="H4517" s="161"/>
      <c r="I4517" s="161">
        <v>4.3099999999999996</v>
      </c>
      <c r="J4517" s="162"/>
      <c r="K4517" s="161"/>
      <c r="L4517" s="161"/>
      <c r="M4517" s="161">
        <v>4.1399999999999997</v>
      </c>
      <c r="N4517" s="161"/>
      <c r="O4517" s="161">
        <v>4.18</v>
      </c>
      <c r="P4517" s="161"/>
      <c r="Q4517" s="161">
        <v>4.29</v>
      </c>
      <c r="R4517" s="161"/>
      <c r="S4517" s="161">
        <v>3.63</v>
      </c>
      <c r="T4517" s="18">
        <v>0.98980000000000001</v>
      </c>
      <c r="U4517" s="22">
        <f t="shared" si="122"/>
        <v>3.7892042750100003</v>
      </c>
    </row>
    <row r="4518" spans="1:21" x14ac:dyDescent="0.2">
      <c r="A4518" s="257">
        <v>41396</v>
      </c>
      <c r="B4518" s="414">
        <f t="shared" si="124"/>
        <v>41397</v>
      </c>
      <c r="C4518" s="161">
        <v>4.28</v>
      </c>
      <c r="E4518" s="18">
        <v>4.08</v>
      </c>
      <c r="G4518" s="389">
        <f t="shared" si="123"/>
        <v>3.6866303108800005</v>
      </c>
      <c r="H4518" s="161"/>
      <c r="I4518" s="161">
        <v>4.32</v>
      </c>
      <c r="J4518" s="162"/>
      <c r="K4518" s="161"/>
      <c r="L4518" s="161"/>
      <c r="M4518" s="161">
        <v>4.1100000000000003</v>
      </c>
      <c r="N4518" s="161"/>
      <c r="O4518" s="161">
        <v>4.1399999999999997</v>
      </c>
      <c r="P4518" s="161"/>
      <c r="Q4518" s="161">
        <v>4.2699999999999996</v>
      </c>
      <c r="R4518" s="161"/>
      <c r="S4518" s="161">
        <v>3.52</v>
      </c>
      <c r="T4518" s="18">
        <v>0.99309999999999998</v>
      </c>
      <c r="U4518" s="22">
        <f t="shared" si="122"/>
        <v>3.6866303108800005</v>
      </c>
    </row>
    <row r="4519" spans="1:21" x14ac:dyDescent="0.2">
      <c r="A4519" s="257">
        <v>41397</v>
      </c>
      <c r="B4519" s="414">
        <f t="shared" si="124"/>
        <v>41398</v>
      </c>
      <c r="G4519" s="161"/>
      <c r="H4519" s="161"/>
      <c r="I4519" s="161"/>
      <c r="J4519" s="162"/>
      <c r="K4519" s="161"/>
      <c r="L4519" s="161"/>
      <c r="M4519" s="161"/>
      <c r="N4519" s="161"/>
      <c r="O4519" s="161"/>
      <c r="P4519" s="161"/>
      <c r="Q4519" s="161"/>
      <c r="R4519" s="161"/>
      <c r="S4519" s="161"/>
      <c r="U4519" s="22"/>
    </row>
    <row r="4520" spans="1:21" x14ac:dyDescent="0.2">
      <c r="A4520" s="257">
        <v>41398</v>
      </c>
      <c r="B4520" s="414">
        <f t="shared" si="124"/>
        <v>41399</v>
      </c>
      <c r="G4520" s="161"/>
      <c r="H4520" s="161"/>
      <c r="I4520" s="161"/>
      <c r="J4520" s="162"/>
      <c r="K4520" s="161"/>
      <c r="L4520" s="161"/>
      <c r="M4520" s="161"/>
      <c r="N4520" s="161"/>
      <c r="O4520" s="161"/>
      <c r="P4520" s="161"/>
      <c r="Q4520" s="161"/>
      <c r="R4520" s="161"/>
      <c r="S4520" s="161"/>
      <c r="U4520" s="22"/>
    </row>
    <row r="4521" spans="1:21" x14ac:dyDescent="0.2">
      <c r="A4521" s="257">
        <v>41399</v>
      </c>
      <c r="B4521" s="414">
        <f t="shared" si="124"/>
        <v>41400</v>
      </c>
      <c r="G4521" s="161"/>
      <c r="H4521" s="161"/>
      <c r="I4521" s="161"/>
      <c r="J4521" s="162"/>
      <c r="K4521" s="161"/>
      <c r="L4521" s="161"/>
      <c r="M4521" s="161"/>
      <c r="N4521" s="161"/>
      <c r="O4521" s="161"/>
      <c r="P4521" s="161"/>
      <c r="Q4521" s="161"/>
      <c r="R4521" s="161"/>
      <c r="S4521" s="161"/>
      <c r="U4521" s="22"/>
    </row>
    <row r="4522" spans="1:21" x14ac:dyDescent="0.2">
      <c r="A4522" s="257">
        <v>41400</v>
      </c>
      <c r="B4522" s="414">
        <f t="shared" si="124"/>
        <v>41401</v>
      </c>
      <c r="G4522" s="161"/>
      <c r="H4522" s="161"/>
      <c r="I4522" s="161"/>
      <c r="J4522" s="162"/>
      <c r="K4522" s="161"/>
      <c r="L4522" s="161"/>
      <c r="M4522" s="161"/>
      <c r="N4522" s="161"/>
      <c r="O4522" s="161"/>
      <c r="P4522" s="161"/>
      <c r="Q4522" s="161"/>
      <c r="R4522" s="161"/>
      <c r="S4522" s="161"/>
      <c r="U4522" s="22"/>
    </row>
    <row r="4523" spans="1:21" x14ac:dyDescent="0.2">
      <c r="A4523" s="257">
        <v>41401</v>
      </c>
      <c r="B4523" s="414">
        <f t="shared" si="124"/>
        <v>41402</v>
      </c>
      <c r="G4523" s="161"/>
      <c r="H4523" s="161"/>
      <c r="I4523" s="161"/>
      <c r="J4523" s="162"/>
      <c r="K4523" s="161"/>
      <c r="L4523" s="161"/>
      <c r="M4523" s="161"/>
      <c r="N4523" s="161"/>
      <c r="O4523" s="161"/>
      <c r="P4523" s="161"/>
      <c r="Q4523" s="161"/>
      <c r="R4523" s="161"/>
      <c r="S4523" s="161"/>
      <c r="U4523" s="22"/>
    </row>
    <row r="4524" spans="1:21" x14ac:dyDescent="0.2">
      <c r="A4524" s="257">
        <v>41402</v>
      </c>
      <c r="B4524" s="414">
        <f t="shared" si="124"/>
        <v>41403</v>
      </c>
      <c r="G4524" s="161"/>
      <c r="H4524" s="161"/>
      <c r="I4524" s="161"/>
      <c r="J4524" s="162"/>
      <c r="K4524" s="161"/>
      <c r="L4524" s="161"/>
      <c r="M4524" s="161"/>
      <c r="N4524" s="161"/>
      <c r="O4524" s="161"/>
      <c r="P4524" s="161"/>
      <c r="Q4524" s="161"/>
      <c r="R4524" s="161"/>
      <c r="S4524" s="161"/>
      <c r="U4524" s="22"/>
    </row>
    <row r="4525" spans="1:21" x14ac:dyDescent="0.2">
      <c r="A4525" s="257">
        <v>41403</v>
      </c>
      <c r="B4525" s="414">
        <f t="shared" si="124"/>
        <v>41404</v>
      </c>
      <c r="G4525" s="161"/>
      <c r="H4525" s="161"/>
      <c r="I4525" s="161"/>
      <c r="J4525" s="162"/>
      <c r="K4525" s="161"/>
      <c r="L4525" s="161"/>
      <c r="M4525" s="161"/>
      <c r="N4525" s="161"/>
      <c r="O4525" s="161"/>
      <c r="P4525" s="161"/>
      <c r="Q4525" s="161"/>
      <c r="R4525" s="161"/>
      <c r="S4525" s="161"/>
      <c r="U4525" s="22"/>
    </row>
    <row r="4526" spans="1:21" x14ac:dyDescent="0.2">
      <c r="A4526" s="257">
        <v>41404</v>
      </c>
      <c r="B4526" s="414">
        <f t="shared" si="124"/>
        <v>41405</v>
      </c>
      <c r="G4526" s="161"/>
      <c r="H4526" s="161"/>
      <c r="I4526" s="161"/>
      <c r="J4526" s="162"/>
      <c r="K4526" s="161"/>
      <c r="L4526" s="161"/>
      <c r="M4526" s="161"/>
      <c r="N4526" s="161"/>
      <c r="O4526" s="161"/>
      <c r="P4526" s="161"/>
      <c r="Q4526" s="161"/>
      <c r="R4526" s="161"/>
      <c r="S4526" s="161"/>
      <c r="U4526" s="22"/>
    </row>
    <row r="4527" spans="1:21" x14ac:dyDescent="0.2">
      <c r="A4527" s="257">
        <v>41405</v>
      </c>
      <c r="B4527" s="414">
        <f t="shared" si="124"/>
        <v>41406</v>
      </c>
      <c r="G4527" s="161"/>
      <c r="H4527" s="161"/>
      <c r="I4527" s="161"/>
      <c r="J4527" s="162"/>
      <c r="K4527" s="161"/>
      <c r="L4527" s="161"/>
      <c r="M4527" s="161"/>
      <c r="N4527" s="161"/>
      <c r="O4527" s="161"/>
      <c r="P4527" s="161"/>
      <c r="Q4527" s="161"/>
      <c r="R4527" s="161"/>
      <c r="S4527" s="161"/>
      <c r="U4527" s="22"/>
    </row>
    <row r="4528" spans="1:21" x14ac:dyDescent="0.2">
      <c r="A4528" s="257">
        <v>41406</v>
      </c>
      <c r="B4528" s="414">
        <f t="shared" si="124"/>
        <v>41407</v>
      </c>
      <c r="G4528" s="161"/>
      <c r="H4528" s="161"/>
      <c r="I4528" s="161"/>
      <c r="J4528" s="162"/>
      <c r="K4528" s="161"/>
      <c r="L4528" s="161"/>
      <c r="M4528" s="161"/>
      <c r="N4528" s="161"/>
      <c r="O4528" s="161"/>
      <c r="P4528" s="161"/>
      <c r="Q4528" s="161"/>
      <c r="R4528" s="161"/>
      <c r="S4528" s="161"/>
      <c r="U4528" s="22"/>
    </row>
    <row r="4529" spans="1:21" x14ac:dyDescent="0.2">
      <c r="A4529" s="257">
        <v>41407</v>
      </c>
      <c r="B4529" s="414">
        <f t="shared" si="124"/>
        <v>41408</v>
      </c>
      <c r="G4529" s="161"/>
      <c r="H4529" s="161"/>
      <c r="I4529" s="161"/>
      <c r="J4529" s="162"/>
      <c r="K4529" s="161"/>
      <c r="L4529" s="161"/>
      <c r="M4529" s="161"/>
      <c r="N4529" s="161"/>
      <c r="O4529" s="161"/>
      <c r="P4529" s="161"/>
      <c r="Q4529" s="161"/>
      <c r="R4529" s="161"/>
      <c r="S4529" s="161"/>
      <c r="U4529" s="22"/>
    </row>
    <row r="4530" spans="1:21" x14ac:dyDescent="0.2">
      <c r="A4530" s="257">
        <v>41408</v>
      </c>
      <c r="B4530" s="414">
        <f t="shared" si="124"/>
        <v>41409</v>
      </c>
      <c r="C4530" s="18">
        <v>3.93</v>
      </c>
      <c r="E4530" s="18">
        <v>3.78</v>
      </c>
      <c r="G4530" s="389">
        <f t="shared" ref="G4530:G4551" si="125">U4530</f>
        <v>3.4940976872500005</v>
      </c>
      <c r="I4530" s="18">
        <v>3.97</v>
      </c>
      <c r="M4530" s="161">
        <v>3.82</v>
      </c>
      <c r="N4530" s="161"/>
      <c r="O4530" s="161">
        <v>3.87</v>
      </c>
      <c r="P4530" s="161"/>
      <c r="Q4530" s="161">
        <v>4.0199999999999996</v>
      </c>
      <c r="R4530" s="161"/>
      <c r="S4530" s="161">
        <v>3.35</v>
      </c>
      <c r="T4530" s="18">
        <v>0.98899999999999999</v>
      </c>
      <c r="U4530" s="22">
        <f t="shared" ref="U4530:U4551" si="126">S4530*T4530*1.054615</f>
        <v>3.4940976872500005</v>
      </c>
    </row>
    <row r="4531" spans="1:21" x14ac:dyDescent="0.2">
      <c r="A4531" s="257">
        <v>41409</v>
      </c>
      <c r="B4531" s="414">
        <f t="shared" si="124"/>
        <v>41410</v>
      </c>
      <c r="C4531" s="18">
        <v>4.03</v>
      </c>
      <c r="E4531" s="18">
        <v>3.87</v>
      </c>
      <c r="G4531" s="389">
        <f t="shared" si="125"/>
        <v>3.58288994256</v>
      </c>
      <c r="I4531" s="18">
        <v>4.03</v>
      </c>
      <c r="M4531" s="161">
        <v>3.89</v>
      </c>
      <c r="N4531" s="161"/>
      <c r="O4531" s="161">
        <v>3.94</v>
      </c>
      <c r="P4531" s="161"/>
      <c r="Q4531" s="161">
        <v>4.07</v>
      </c>
      <c r="R4531" s="161"/>
      <c r="S4531" s="161">
        <v>3.44</v>
      </c>
      <c r="T4531" s="18">
        <v>0.98760000000000003</v>
      </c>
      <c r="U4531" s="22">
        <f t="shared" si="126"/>
        <v>3.58288994256</v>
      </c>
    </row>
    <row r="4532" spans="1:21" x14ac:dyDescent="0.2">
      <c r="A4532" s="257">
        <v>41410</v>
      </c>
      <c r="B4532" s="414">
        <f t="shared" si="124"/>
        <v>41411</v>
      </c>
      <c r="C4532" s="18">
        <v>4.01</v>
      </c>
      <c r="E4532" s="18">
        <v>3.81</v>
      </c>
      <c r="G4532" s="389">
        <f t="shared" si="125"/>
        <v>3.4993665437900003</v>
      </c>
      <c r="I4532" s="18">
        <v>3.98</v>
      </c>
      <c r="M4532" s="161">
        <v>3.85</v>
      </c>
      <c r="N4532" s="161"/>
      <c r="O4532" s="161">
        <v>3.9</v>
      </c>
      <c r="P4532" s="161"/>
      <c r="Q4532" s="161">
        <v>4.0599999999999996</v>
      </c>
      <c r="R4532" s="161"/>
      <c r="S4532" s="161">
        <v>3.38</v>
      </c>
      <c r="T4532" s="18">
        <v>0.98170000000000002</v>
      </c>
      <c r="U4532" s="22">
        <f t="shared" si="126"/>
        <v>3.4993665437900003</v>
      </c>
    </row>
    <row r="4533" spans="1:21" x14ac:dyDescent="0.2">
      <c r="A4533" s="257">
        <v>41411</v>
      </c>
      <c r="B4533" s="414">
        <f t="shared" si="124"/>
        <v>41412</v>
      </c>
      <c r="C4533" s="375">
        <v>3.89</v>
      </c>
      <c r="E4533" s="375">
        <v>3.67</v>
      </c>
      <c r="F4533" s="375"/>
      <c r="G4533" s="379">
        <f t="shared" si="125"/>
        <v>3.4532197552350001</v>
      </c>
      <c r="H4533" s="375"/>
      <c r="I4533" s="375">
        <v>3.92</v>
      </c>
      <c r="J4533" s="415"/>
      <c r="K4533" s="375"/>
      <c r="L4533" s="375"/>
      <c r="M4533" s="376">
        <v>3.7</v>
      </c>
      <c r="N4533" s="376"/>
      <c r="O4533" s="376">
        <v>3.78</v>
      </c>
      <c r="P4533" s="376"/>
      <c r="Q4533" s="376">
        <v>3.89</v>
      </c>
      <c r="R4533" s="376"/>
      <c r="S4533" s="376">
        <v>3.33</v>
      </c>
      <c r="T4533" s="375">
        <v>0.98329999999999995</v>
      </c>
      <c r="U4533" s="379">
        <f t="shared" si="126"/>
        <v>3.4532197552350001</v>
      </c>
    </row>
    <row r="4534" spans="1:21" x14ac:dyDescent="0.2">
      <c r="A4534" s="257">
        <v>41412</v>
      </c>
      <c r="B4534" s="414">
        <f t="shared" si="124"/>
        <v>41413</v>
      </c>
      <c r="C4534" s="375">
        <v>3.89</v>
      </c>
      <c r="E4534" s="375">
        <v>3.67</v>
      </c>
      <c r="F4534" s="375"/>
      <c r="G4534" s="379">
        <f t="shared" si="125"/>
        <v>3.4532197552350001</v>
      </c>
      <c r="H4534" s="375"/>
      <c r="I4534" s="375">
        <v>3.92</v>
      </c>
      <c r="J4534" s="415"/>
      <c r="K4534" s="375"/>
      <c r="L4534" s="375"/>
      <c r="M4534" s="376">
        <v>3.7</v>
      </c>
      <c r="N4534" s="376"/>
      <c r="O4534" s="376">
        <v>3.78</v>
      </c>
      <c r="P4534" s="376"/>
      <c r="Q4534" s="376">
        <v>3.89</v>
      </c>
      <c r="R4534" s="376"/>
      <c r="S4534" s="376">
        <v>3.33</v>
      </c>
      <c r="T4534" s="375">
        <v>0.98329999999999995</v>
      </c>
      <c r="U4534" s="379">
        <f t="shared" si="126"/>
        <v>3.4532197552350001</v>
      </c>
    </row>
    <row r="4535" spans="1:21" x14ac:dyDescent="0.2">
      <c r="A4535" s="257">
        <v>41413</v>
      </c>
      <c r="B4535" s="414">
        <f t="shared" si="124"/>
        <v>41414</v>
      </c>
      <c r="C4535" s="375">
        <v>3.89</v>
      </c>
      <c r="E4535" s="375">
        <v>3.67</v>
      </c>
      <c r="F4535" s="375"/>
      <c r="G4535" s="379">
        <f t="shared" si="125"/>
        <v>3.4532197552350001</v>
      </c>
      <c r="H4535" s="375"/>
      <c r="I4535" s="375">
        <v>3.92</v>
      </c>
      <c r="J4535" s="415"/>
      <c r="K4535" s="375"/>
      <c r="L4535" s="375"/>
      <c r="M4535" s="376">
        <v>3.7</v>
      </c>
      <c r="N4535" s="376"/>
      <c r="O4535" s="376">
        <v>3.78</v>
      </c>
      <c r="P4535" s="376"/>
      <c r="Q4535" s="376">
        <v>3.89</v>
      </c>
      <c r="R4535" s="376"/>
      <c r="S4535" s="376">
        <v>3.33</v>
      </c>
      <c r="T4535" s="375">
        <v>0.98329999999999995</v>
      </c>
      <c r="U4535" s="379">
        <f t="shared" si="126"/>
        <v>3.4532197552350001</v>
      </c>
    </row>
    <row r="4536" spans="1:21" x14ac:dyDescent="0.2">
      <c r="A4536" s="257">
        <v>41414</v>
      </c>
      <c r="B4536" s="414">
        <f t="shared" si="124"/>
        <v>41415</v>
      </c>
      <c r="C4536" s="18">
        <v>4.09</v>
      </c>
      <c r="E4536" s="18">
        <v>3.91</v>
      </c>
      <c r="G4536" s="389">
        <f t="shared" si="125"/>
        <v>3.5706015685800003</v>
      </c>
      <c r="I4536" s="18">
        <v>4.09</v>
      </c>
      <c r="M4536" s="161">
        <v>3.96</v>
      </c>
      <c r="N4536" s="161"/>
      <c r="O4536" s="161">
        <v>3.99</v>
      </c>
      <c r="P4536" s="161"/>
      <c r="Q4536" s="161">
        <v>4.1500000000000004</v>
      </c>
      <c r="R4536" s="161"/>
      <c r="S4536" s="161">
        <v>3.48</v>
      </c>
      <c r="T4536" s="18">
        <v>0.97289999999999999</v>
      </c>
      <c r="U4536" s="22">
        <f t="shared" si="126"/>
        <v>3.5706015685800003</v>
      </c>
    </row>
    <row r="4537" spans="1:21" x14ac:dyDescent="0.2">
      <c r="A4537" s="257">
        <v>41415</v>
      </c>
      <c r="B4537" s="414">
        <f t="shared" si="124"/>
        <v>41416</v>
      </c>
      <c r="C4537" s="18">
        <v>4.13</v>
      </c>
      <c r="E4537" s="18">
        <v>3.93</v>
      </c>
      <c r="G4537" s="389">
        <f t="shared" si="125"/>
        <v>3.6340303331400006</v>
      </c>
      <c r="I4537" s="18">
        <v>4.16</v>
      </c>
      <c r="M4537" s="161">
        <v>4.0199999999999996</v>
      </c>
      <c r="N4537" s="161"/>
      <c r="O4537" s="161">
        <v>4.0199999999999996</v>
      </c>
      <c r="P4537" s="161"/>
      <c r="Q4537" s="161">
        <v>4.2</v>
      </c>
      <c r="R4537" s="161"/>
      <c r="S4537" s="161">
        <v>3.54</v>
      </c>
      <c r="T4537" s="18">
        <v>0.97340000000000004</v>
      </c>
      <c r="U4537" s="22">
        <f t="shared" si="126"/>
        <v>3.6340303331400006</v>
      </c>
    </row>
    <row r="4538" spans="1:21" x14ac:dyDescent="0.2">
      <c r="A4538" s="257">
        <v>41416</v>
      </c>
      <c r="B4538" s="414">
        <f t="shared" si="124"/>
        <v>41417</v>
      </c>
      <c r="C4538" s="18">
        <v>4.16</v>
      </c>
      <c r="E4538" s="18">
        <v>3.93</v>
      </c>
      <c r="G4538" s="389">
        <f t="shared" si="125"/>
        <v>3.6579405644200005</v>
      </c>
      <c r="I4538" s="18">
        <v>4.18</v>
      </c>
      <c r="M4538" s="161">
        <v>3.98</v>
      </c>
      <c r="N4538" s="161"/>
      <c r="O4538" s="161">
        <v>4.04</v>
      </c>
      <c r="P4538" s="161"/>
      <c r="Q4538" s="161">
        <v>4.22</v>
      </c>
      <c r="R4538" s="161"/>
      <c r="S4538" s="161">
        <v>3.56</v>
      </c>
      <c r="T4538" s="18">
        <v>0.97430000000000005</v>
      </c>
      <c r="U4538" s="22">
        <f t="shared" si="126"/>
        <v>3.6579405644200005</v>
      </c>
    </row>
    <row r="4539" spans="1:21" x14ac:dyDescent="0.2">
      <c r="A4539" s="257">
        <v>41417</v>
      </c>
      <c r="B4539" s="414">
        <f t="shared" si="124"/>
        <v>41418</v>
      </c>
      <c r="C4539" s="18">
        <v>4.1500000000000004</v>
      </c>
      <c r="E4539" s="18">
        <v>3.91</v>
      </c>
      <c r="G4539" s="389">
        <f t="shared" si="125"/>
        <v>3.6550382639400003</v>
      </c>
      <c r="I4539" s="18">
        <v>4.1500000000000004</v>
      </c>
      <c r="M4539" s="161">
        <v>3.96</v>
      </c>
      <c r="N4539" s="161"/>
      <c r="O4539" s="161">
        <v>4.01</v>
      </c>
      <c r="P4539" s="161"/>
      <c r="Q4539" s="161">
        <v>4.08</v>
      </c>
      <c r="R4539" s="161"/>
      <c r="S4539" s="161">
        <v>3.57</v>
      </c>
      <c r="T4539" s="18">
        <v>0.9708</v>
      </c>
      <c r="U4539" s="22">
        <f t="shared" si="126"/>
        <v>3.6550382639400003</v>
      </c>
    </row>
    <row r="4540" spans="1:21" x14ac:dyDescent="0.2">
      <c r="A4540" s="257">
        <v>41418</v>
      </c>
      <c r="B4540" s="414">
        <f t="shared" si="124"/>
        <v>41419</v>
      </c>
      <c r="C4540" s="375">
        <v>4.16</v>
      </c>
      <c r="E4540" s="375">
        <v>3.88</v>
      </c>
      <c r="F4540" s="375"/>
      <c r="G4540" s="379">
        <f t="shared" si="125"/>
        <v>3.698474691945</v>
      </c>
      <c r="H4540" s="375"/>
      <c r="I4540" s="375">
        <v>4.16</v>
      </c>
      <c r="J4540" s="415"/>
      <c r="K4540" s="375"/>
      <c r="L4540" s="375"/>
      <c r="M4540" s="376">
        <v>3.89</v>
      </c>
      <c r="N4540" s="376"/>
      <c r="O4540" s="376">
        <v>4</v>
      </c>
      <c r="P4540" s="376"/>
      <c r="Q4540" s="376">
        <v>3.99</v>
      </c>
      <c r="R4540" s="376"/>
      <c r="S4540" s="376">
        <v>3.63</v>
      </c>
      <c r="T4540" s="375">
        <v>0.96609999999999996</v>
      </c>
      <c r="U4540" s="379">
        <f t="shared" si="126"/>
        <v>3.698474691945</v>
      </c>
    </row>
    <row r="4541" spans="1:21" x14ac:dyDescent="0.2">
      <c r="A4541" s="257">
        <v>41419</v>
      </c>
      <c r="B4541" s="414">
        <f t="shared" si="124"/>
        <v>41420</v>
      </c>
      <c r="C4541" s="375">
        <v>4.16</v>
      </c>
      <c r="E4541" s="375">
        <v>3.88</v>
      </c>
      <c r="F4541" s="375"/>
      <c r="G4541" s="379">
        <f t="shared" si="125"/>
        <v>3.698474691945</v>
      </c>
      <c r="H4541" s="375"/>
      <c r="I4541" s="375">
        <v>4.16</v>
      </c>
      <c r="J4541" s="415"/>
      <c r="K4541" s="375"/>
      <c r="L4541" s="375"/>
      <c r="M4541" s="376">
        <v>3.89</v>
      </c>
      <c r="N4541" s="376"/>
      <c r="O4541" s="376">
        <v>4</v>
      </c>
      <c r="P4541" s="376"/>
      <c r="Q4541" s="376">
        <v>3.99</v>
      </c>
      <c r="R4541" s="376"/>
      <c r="S4541" s="376">
        <v>3.63</v>
      </c>
      <c r="T4541" s="375">
        <v>0.96609999999999996</v>
      </c>
      <c r="U4541" s="379">
        <f t="shared" si="126"/>
        <v>3.698474691945</v>
      </c>
    </row>
    <row r="4542" spans="1:21" x14ac:dyDescent="0.2">
      <c r="A4542" s="257">
        <v>41420</v>
      </c>
      <c r="B4542" s="414">
        <f t="shared" si="124"/>
        <v>41421</v>
      </c>
      <c r="C4542" s="375">
        <v>4.16</v>
      </c>
      <c r="E4542" s="375">
        <v>3.88</v>
      </c>
      <c r="F4542" s="375"/>
      <c r="G4542" s="379">
        <f t="shared" si="125"/>
        <v>3.698474691945</v>
      </c>
      <c r="H4542" s="375"/>
      <c r="I4542" s="375">
        <v>4.16</v>
      </c>
      <c r="J4542" s="415"/>
      <c r="K4542" s="375"/>
      <c r="L4542" s="375"/>
      <c r="M4542" s="376">
        <v>3.89</v>
      </c>
      <c r="N4542" s="376"/>
      <c r="O4542" s="376">
        <v>4</v>
      </c>
      <c r="P4542" s="376"/>
      <c r="Q4542" s="376">
        <v>3.99</v>
      </c>
      <c r="R4542" s="376"/>
      <c r="S4542" s="376">
        <v>3.63</v>
      </c>
      <c r="T4542" s="375">
        <v>0.96609999999999996</v>
      </c>
      <c r="U4542" s="379">
        <f t="shared" si="126"/>
        <v>3.698474691945</v>
      </c>
    </row>
    <row r="4543" spans="1:21" x14ac:dyDescent="0.2">
      <c r="A4543" s="257">
        <v>41421</v>
      </c>
      <c r="B4543" s="414">
        <f t="shared" si="124"/>
        <v>41422</v>
      </c>
      <c r="C4543" s="375">
        <v>4.16</v>
      </c>
      <c r="E4543" s="375">
        <v>3.88</v>
      </c>
      <c r="F4543" s="375"/>
      <c r="G4543" s="379">
        <f t="shared" si="125"/>
        <v>3.698474691945</v>
      </c>
      <c r="H4543" s="375"/>
      <c r="I4543" s="375">
        <v>4.16</v>
      </c>
      <c r="J4543" s="415"/>
      <c r="K4543" s="375"/>
      <c r="L4543" s="375"/>
      <c r="M4543" s="376">
        <v>3.89</v>
      </c>
      <c r="N4543" s="376"/>
      <c r="O4543" s="376">
        <v>4</v>
      </c>
      <c r="P4543" s="376"/>
      <c r="Q4543" s="376">
        <v>3.99</v>
      </c>
      <c r="R4543" s="376"/>
      <c r="S4543" s="376">
        <v>3.63</v>
      </c>
      <c r="T4543" s="375">
        <v>0.96609999999999996</v>
      </c>
      <c r="U4543" s="379">
        <f t="shared" si="126"/>
        <v>3.698474691945</v>
      </c>
    </row>
    <row r="4544" spans="1:21" x14ac:dyDescent="0.2">
      <c r="A4544" s="257">
        <v>41422</v>
      </c>
      <c r="B4544" s="414">
        <f t="shared" si="124"/>
        <v>41423</v>
      </c>
      <c r="C4544" s="18">
        <v>4.1900000000000004</v>
      </c>
      <c r="E4544" s="18">
        <v>3.85</v>
      </c>
      <c r="G4544" s="389">
        <f t="shared" si="125"/>
        <v>3.6668067127250001</v>
      </c>
      <c r="I4544" s="18">
        <v>4.1900000000000004</v>
      </c>
      <c r="M4544" s="161">
        <v>3.96</v>
      </c>
      <c r="N4544" s="161"/>
      <c r="O4544" s="161">
        <v>4.01</v>
      </c>
      <c r="P4544" s="161"/>
      <c r="Q4544" s="161">
        <v>4.1399999999999997</v>
      </c>
      <c r="R4544" s="161"/>
      <c r="S4544" s="161">
        <v>3.59</v>
      </c>
      <c r="T4544" s="18">
        <v>0.96850000000000003</v>
      </c>
      <c r="U4544" s="22">
        <f t="shared" si="126"/>
        <v>3.6668067127250001</v>
      </c>
    </row>
    <row r="4545" spans="1:21" x14ac:dyDescent="0.2">
      <c r="A4545" s="257">
        <v>41423</v>
      </c>
      <c r="B4545" s="414">
        <f t="shared" si="124"/>
        <v>41424</v>
      </c>
      <c r="C4545" s="18">
        <v>4.1500000000000004</v>
      </c>
      <c r="E4545" s="18">
        <v>3.92</v>
      </c>
      <c r="G4545" s="389">
        <f t="shared" si="125"/>
        <v>3.6252770286400002</v>
      </c>
      <c r="I4545" s="18">
        <v>4.12</v>
      </c>
      <c r="M4545" s="161">
        <v>3.94</v>
      </c>
      <c r="N4545" s="161"/>
      <c r="O4545" s="161">
        <v>4.03</v>
      </c>
      <c r="P4545" s="161"/>
      <c r="Q4545" s="161">
        <v>4.21</v>
      </c>
      <c r="R4545" s="161"/>
      <c r="S4545" s="161">
        <v>3.56</v>
      </c>
      <c r="T4545" s="18">
        <v>0.96560000000000001</v>
      </c>
      <c r="U4545" s="22">
        <f t="shared" si="126"/>
        <v>3.6252770286400002</v>
      </c>
    </row>
    <row r="4546" spans="1:21" x14ac:dyDescent="0.2">
      <c r="A4546" s="257">
        <v>41424</v>
      </c>
      <c r="B4546" s="414">
        <f t="shared" si="124"/>
        <v>41425</v>
      </c>
      <c r="C4546" s="18">
        <v>4.12</v>
      </c>
      <c r="E4546" s="18">
        <v>3.88</v>
      </c>
      <c r="G4546" s="389">
        <f t="shared" si="125"/>
        <v>3.56325512049</v>
      </c>
      <c r="I4546" s="18">
        <v>4.0999999999999996</v>
      </c>
      <c r="M4546" s="161">
        <v>3.95</v>
      </c>
      <c r="N4546" s="161"/>
      <c r="O4546" s="161">
        <v>4</v>
      </c>
      <c r="P4546" s="161"/>
      <c r="Q4546" s="161">
        <v>4.17</v>
      </c>
      <c r="R4546" s="161"/>
      <c r="S4546" s="161">
        <v>3.51</v>
      </c>
      <c r="T4546" s="18">
        <v>0.96260000000000001</v>
      </c>
      <c r="U4546" s="22">
        <f t="shared" si="126"/>
        <v>3.56325512049</v>
      </c>
    </row>
    <row r="4547" spans="1:21" s="263" customFormat="1" x14ac:dyDescent="0.2">
      <c r="A4547" s="319">
        <v>41425</v>
      </c>
      <c r="B4547" s="374">
        <f t="shared" si="124"/>
        <v>41426</v>
      </c>
      <c r="C4547" s="430">
        <v>4.0199999999999996</v>
      </c>
      <c r="E4547" s="430">
        <v>3.84</v>
      </c>
      <c r="F4547" s="432"/>
      <c r="G4547" s="434">
        <f t="shared" si="125"/>
        <v>3.4786401951950006</v>
      </c>
      <c r="H4547" s="432"/>
      <c r="I4547" s="430">
        <v>3.96</v>
      </c>
      <c r="J4547" s="460"/>
      <c r="K4547" s="430"/>
      <c r="L4547" s="432"/>
      <c r="M4547" s="431">
        <v>3.89</v>
      </c>
      <c r="N4547" s="433"/>
      <c r="O4547" s="431">
        <v>3.88</v>
      </c>
      <c r="P4547" s="433"/>
      <c r="Q4547" s="431">
        <v>3.88</v>
      </c>
      <c r="R4547" s="433"/>
      <c r="S4547" s="433">
        <v>3.41</v>
      </c>
      <c r="T4547" s="432">
        <v>0.96730000000000005</v>
      </c>
      <c r="U4547" s="434">
        <f t="shared" si="126"/>
        <v>3.4786401951950006</v>
      </c>
    </row>
    <row r="4548" spans="1:21" x14ac:dyDescent="0.2">
      <c r="A4548" s="257">
        <v>41426</v>
      </c>
      <c r="B4548" s="414">
        <f t="shared" si="124"/>
        <v>41427</v>
      </c>
      <c r="C4548" s="375">
        <v>4.0199999999999996</v>
      </c>
      <c r="E4548" s="375">
        <v>3.84</v>
      </c>
      <c r="F4548" s="375"/>
      <c r="G4548" s="379">
        <f t="shared" si="125"/>
        <v>3.4786401951950006</v>
      </c>
      <c r="H4548" s="375"/>
      <c r="I4548" s="375">
        <v>3.96</v>
      </c>
      <c r="J4548" s="415"/>
      <c r="K4548" s="375"/>
      <c r="L4548" s="375"/>
      <c r="M4548" s="376">
        <v>3.89</v>
      </c>
      <c r="N4548" s="376"/>
      <c r="O4548" s="376">
        <v>3.88</v>
      </c>
      <c r="P4548" s="376"/>
      <c r="Q4548" s="376">
        <v>3.88</v>
      </c>
      <c r="R4548" s="376"/>
      <c r="S4548" s="376">
        <v>3.41</v>
      </c>
      <c r="T4548" s="375">
        <v>0.96730000000000005</v>
      </c>
      <c r="U4548" s="379">
        <f t="shared" si="126"/>
        <v>3.4786401951950006</v>
      </c>
    </row>
    <row r="4549" spans="1:21" x14ac:dyDescent="0.2">
      <c r="A4549" s="257">
        <v>41427</v>
      </c>
      <c r="B4549" s="414">
        <f t="shared" si="124"/>
        <v>41428</v>
      </c>
      <c r="C4549" s="375">
        <v>4.0199999999999996</v>
      </c>
      <c r="E4549" s="375">
        <v>3.84</v>
      </c>
      <c r="F4549" s="375"/>
      <c r="G4549" s="379">
        <f t="shared" si="125"/>
        <v>3.4786401951950006</v>
      </c>
      <c r="H4549" s="375"/>
      <c r="I4549" s="375">
        <v>3.96</v>
      </c>
      <c r="J4549" s="415"/>
      <c r="K4549" s="375"/>
      <c r="L4549" s="375"/>
      <c r="M4549" s="376">
        <v>3.89</v>
      </c>
      <c r="N4549" s="376"/>
      <c r="O4549" s="376">
        <v>3.88</v>
      </c>
      <c r="P4549" s="376"/>
      <c r="Q4549" s="376">
        <v>3.88</v>
      </c>
      <c r="R4549" s="376"/>
      <c r="S4549" s="376">
        <v>3.41</v>
      </c>
      <c r="T4549" s="375">
        <v>0.96730000000000005</v>
      </c>
      <c r="U4549" s="379">
        <f t="shared" si="126"/>
        <v>3.4786401951950006</v>
      </c>
    </row>
    <row r="4550" spans="1:21" x14ac:dyDescent="0.2">
      <c r="A4550" s="257">
        <v>41428</v>
      </c>
      <c r="B4550" s="414">
        <f t="shared" si="124"/>
        <v>41429</v>
      </c>
      <c r="C4550" s="161">
        <v>4</v>
      </c>
      <c r="D4550" s="161"/>
      <c r="E4550" s="161">
        <v>3.8</v>
      </c>
      <c r="F4550" s="161"/>
      <c r="G4550" s="389">
        <f t="shared" si="125"/>
        <v>3.4078934571500006</v>
      </c>
      <c r="H4550" s="161"/>
      <c r="I4550" s="161">
        <v>3.95</v>
      </c>
      <c r="J4550" s="162"/>
      <c r="K4550" s="161"/>
      <c r="L4550" s="161"/>
      <c r="M4550" s="161">
        <v>3.87</v>
      </c>
      <c r="N4550" s="161"/>
      <c r="O4550" s="161">
        <v>3.87</v>
      </c>
      <c r="P4550" s="161"/>
      <c r="Q4550" s="161">
        <v>3.79</v>
      </c>
      <c r="R4550" s="161"/>
      <c r="S4550" s="161">
        <v>3.35</v>
      </c>
      <c r="T4550" s="18">
        <v>0.96460000000000001</v>
      </c>
      <c r="U4550" s="22">
        <f t="shared" si="126"/>
        <v>3.4078934571500006</v>
      </c>
    </row>
    <row r="4551" spans="1:21" x14ac:dyDescent="0.2">
      <c r="A4551" s="257">
        <v>41429</v>
      </c>
      <c r="B4551" s="414">
        <f t="shared" si="124"/>
        <v>41430</v>
      </c>
      <c r="C4551" s="161">
        <v>4</v>
      </c>
      <c r="D4551" s="161"/>
      <c r="E4551" s="161">
        <v>3.72</v>
      </c>
      <c r="F4551" s="161"/>
      <c r="G4551" s="389">
        <f t="shared" si="125"/>
        <v>3.3966786812400001</v>
      </c>
      <c r="H4551" s="161"/>
      <c r="I4551" s="161">
        <v>3.93</v>
      </c>
      <c r="J4551" s="162"/>
      <c r="K4551" s="161"/>
      <c r="L4551" s="161"/>
      <c r="M4551" s="161">
        <v>3.8</v>
      </c>
      <c r="N4551" s="161"/>
      <c r="O4551" s="161">
        <v>3.82</v>
      </c>
      <c r="P4551" s="161"/>
      <c r="Q4551" s="161">
        <v>3.75</v>
      </c>
      <c r="R4551" s="161"/>
      <c r="S4551" s="161">
        <v>3.33</v>
      </c>
      <c r="T4551" s="18">
        <v>0.96719999999999995</v>
      </c>
      <c r="U4551" s="22">
        <f t="shared" si="126"/>
        <v>3.3966786812400001</v>
      </c>
    </row>
    <row r="4552" spans="1:21" x14ac:dyDescent="0.2">
      <c r="A4552" s="257">
        <v>41430</v>
      </c>
      <c r="B4552" s="414">
        <f t="shared" si="124"/>
        <v>41431</v>
      </c>
      <c r="C4552" s="18">
        <v>3.99</v>
      </c>
      <c r="U4552" s="22"/>
    </row>
    <row r="4553" spans="1:21" x14ac:dyDescent="0.2">
      <c r="A4553" s="257">
        <v>41431</v>
      </c>
      <c r="B4553" s="414">
        <f t="shared" si="124"/>
        <v>41432</v>
      </c>
      <c r="C4553" s="18">
        <v>3.93</v>
      </c>
      <c r="U4553" s="22"/>
    </row>
    <row r="4554" spans="1:21" x14ac:dyDescent="0.2">
      <c r="A4554" s="257">
        <v>41432</v>
      </c>
      <c r="B4554" s="414">
        <f t="shared" si="124"/>
        <v>41433</v>
      </c>
      <c r="C4554" s="375">
        <v>3.79</v>
      </c>
      <c r="U4554" s="22"/>
    </row>
    <row r="4555" spans="1:21" x14ac:dyDescent="0.2">
      <c r="A4555" s="257">
        <v>41433</v>
      </c>
      <c r="B4555" s="414">
        <f t="shared" si="124"/>
        <v>41434</v>
      </c>
      <c r="C4555" s="375">
        <v>3.79</v>
      </c>
      <c r="U4555" s="22"/>
    </row>
    <row r="4556" spans="1:21" x14ac:dyDescent="0.2">
      <c r="A4556" s="257">
        <v>41434</v>
      </c>
      <c r="B4556" s="414">
        <f t="shared" si="124"/>
        <v>41435</v>
      </c>
      <c r="C4556" s="375">
        <v>3.79</v>
      </c>
      <c r="U4556" s="22"/>
    </row>
    <row r="4557" spans="1:21" x14ac:dyDescent="0.2">
      <c r="A4557" s="257">
        <v>41435</v>
      </c>
      <c r="B4557" s="414">
        <f t="shared" si="124"/>
        <v>41436</v>
      </c>
      <c r="C4557" s="18">
        <v>3.85</v>
      </c>
      <c r="U4557" s="22"/>
    </row>
    <row r="4558" spans="1:21" x14ac:dyDescent="0.2">
      <c r="A4558" s="257">
        <v>41436</v>
      </c>
      <c r="B4558" s="414">
        <f t="shared" si="124"/>
        <v>41437</v>
      </c>
      <c r="C4558" s="18">
        <v>3.77</v>
      </c>
      <c r="U4558" s="22"/>
    </row>
    <row r="4559" spans="1:21" x14ac:dyDescent="0.2">
      <c r="A4559" s="257">
        <v>41437</v>
      </c>
      <c r="B4559" s="414">
        <f t="shared" si="124"/>
        <v>41438</v>
      </c>
      <c r="C4559" s="18">
        <v>3.74</v>
      </c>
      <c r="U4559" s="22"/>
    </row>
    <row r="4560" spans="1:21" x14ac:dyDescent="0.2">
      <c r="A4560" s="257">
        <v>41438</v>
      </c>
      <c r="B4560" s="414">
        <f t="shared" si="124"/>
        <v>41439</v>
      </c>
      <c r="C4560" s="18">
        <v>3.73</v>
      </c>
      <c r="U4560" s="22"/>
    </row>
    <row r="4561" spans="1:21" x14ac:dyDescent="0.2">
      <c r="A4561" s="257">
        <v>41439</v>
      </c>
      <c r="B4561" s="414">
        <f t="shared" si="124"/>
        <v>41440</v>
      </c>
      <c r="C4561" s="376">
        <v>3.76</v>
      </c>
      <c r="D4561" s="161"/>
      <c r="E4561" s="376">
        <v>3.48</v>
      </c>
      <c r="F4561" s="161"/>
      <c r="G4561" s="379">
        <f t="shared" ref="G4561:G4578" si="127">U4561</f>
        <v>3.1577124137750001</v>
      </c>
      <c r="H4561" s="161"/>
      <c r="I4561" s="376">
        <v>3.76</v>
      </c>
      <c r="J4561" s="416"/>
      <c r="K4561" s="376"/>
      <c r="L4561" s="161"/>
      <c r="M4561" s="376">
        <v>3.53</v>
      </c>
      <c r="N4561" s="161"/>
      <c r="O4561" s="376">
        <v>3.64</v>
      </c>
      <c r="P4561" s="161"/>
      <c r="Q4561" s="376">
        <v>3.52</v>
      </c>
      <c r="R4561" s="161"/>
      <c r="S4561" s="376">
        <v>3.05</v>
      </c>
      <c r="T4561" s="375">
        <v>0.98170000000000002</v>
      </c>
      <c r="U4561" s="379">
        <f t="shared" ref="U4561:U4578" si="128">S4561*T4561*1.054615</f>
        <v>3.1577124137750001</v>
      </c>
    </row>
    <row r="4562" spans="1:21" x14ac:dyDescent="0.2">
      <c r="A4562" s="257">
        <v>41440</v>
      </c>
      <c r="B4562" s="414">
        <f t="shared" si="124"/>
        <v>41441</v>
      </c>
      <c r="C4562" s="376">
        <v>3.76</v>
      </c>
      <c r="D4562" s="161"/>
      <c r="E4562" s="376">
        <v>3.48</v>
      </c>
      <c r="F4562" s="161"/>
      <c r="G4562" s="379">
        <f t="shared" si="127"/>
        <v>3.1577124137750001</v>
      </c>
      <c r="H4562" s="161"/>
      <c r="I4562" s="376">
        <v>3.76</v>
      </c>
      <c r="J4562" s="416"/>
      <c r="K4562" s="376"/>
      <c r="L4562" s="161"/>
      <c r="M4562" s="376">
        <v>3.53</v>
      </c>
      <c r="N4562" s="161"/>
      <c r="O4562" s="376">
        <v>3.64</v>
      </c>
      <c r="P4562" s="161"/>
      <c r="Q4562" s="376">
        <v>3.52</v>
      </c>
      <c r="R4562" s="161"/>
      <c r="S4562" s="376">
        <v>3.05</v>
      </c>
      <c r="T4562" s="375">
        <v>0.98170000000000002</v>
      </c>
      <c r="U4562" s="379">
        <f t="shared" si="128"/>
        <v>3.1577124137750001</v>
      </c>
    </row>
    <row r="4563" spans="1:21" x14ac:dyDescent="0.2">
      <c r="A4563" s="257">
        <v>41441</v>
      </c>
      <c r="B4563" s="414">
        <f t="shared" si="124"/>
        <v>41442</v>
      </c>
      <c r="C4563" s="376">
        <v>3.76</v>
      </c>
      <c r="D4563" s="161"/>
      <c r="E4563" s="376">
        <v>3.48</v>
      </c>
      <c r="F4563" s="161"/>
      <c r="G4563" s="379">
        <f t="shared" si="127"/>
        <v>3.1577124137750001</v>
      </c>
      <c r="H4563" s="161"/>
      <c r="I4563" s="376">
        <v>3.76</v>
      </c>
      <c r="J4563" s="416"/>
      <c r="K4563" s="376"/>
      <c r="L4563" s="161"/>
      <c r="M4563" s="376">
        <v>3.53</v>
      </c>
      <c r="N4563" s="161"/>
      <c r="O4563" s="376">
        <v>3.64</v>
      </c>
      <c r="P4563" s="161"/>
      <c r="Q4563" s="376">
        <v>3.52</v>
      </c>
      <c r="R4563" s="161"/>
      <c r="S4563" s="376">
        <v>3.05</v>
      </c>
      <c r="T4563" s="375">
        <v>0.98170000000000002</v>
      </c>
      <c r="U4563" s="379">
        <f t="shared" si="128"/>
        <v>3.1577124137750001</v>
      </c>
    </row>
    <row r="4564" spans="1:21" x14ac:dyDescent="0.2">
      <c r="A4564" s="257">
        <v>41442</v>
      </c>
      <c r="B4564" s="414">
        <f t="shared" si="124"/>
        <v>41443</v>
      </c>
      <c r="C4564" s="161">
        <v>3.78</v>
      </c>
      <c r="D4564" s="161"/>
      <c r="E4564" s="161">
        <v>3.58</v>
      </c>
      <c r="F4564" s="161"/>
      <c r="G4564" s="389">
        <f t="shared" si="127"/>
        <v>3.2471395473149998</v>
      </c>
      <c r="H4564" s="161"/>
      <c r="I4564" s="161">
        <v>3.85</v>
      </c>
      <c r="J4564" s="162"/>
      <c r="K4564" s="161"/>
      <c r="L4564" s="161"/>
      <c r="M4564" s="161">
        <v>3.65</v>
      </c>
      <c r="N4564" s="161"/>
      <c r="O4564" s="161">
        <v>3.74</v>
      </c>
      <c r="P4564" s="161"/>
      <c r="Q4564" s="161">
        <v>3.63</v>
      </c>
      <c r="R4564" s="161"/>
      <c r="S4564" s="161">
        <v>3.13</v>
      </c>
      <c r="T4564" s="18">
        <v>0.98370000000000002</v>
      </c>
      <c r="U4564" s="22">
        <f t="shared" si="128"/>
        <v>3.2471395473149998</v>
      </c>
    </row>
    <row r="4565" spans="1:21" x14ac:dyDescent="0.2">
      <c r="A4565" s="257">
        <v>41443</v>
      </c>
      <c r="B4565" s="414">
        <f t="shared" si="124"/>
        <v>41444</v>
      </c>
      <c r="C4565" s="161">
        <v>3.9</v>
      </c>
      <c r="D4565" s="161"/>
      <c r="E4565" s="161">
        <v>3.63</v>
      </c>
      <c r="F4565" s="161"/>
      <c r="G4565" s="389">
        <f t="shared" si="127"/>
        <v>3.3301335293550003</v>
      </c>
      <c r="H4565" s="161"/>
      <c r="I4565" s="161">
        <v>3.85</v>
      </c>
      <c r="J4565" s="162"/>
      <c r="K4565" s="161"/>
      <c r="L4565" s="161"/>
      <c r="M4565" s="161">
        <v>3.71</v>
      </c>
      <c r="N4565" s="161"/>
      <c r="O4565" s="161">
        <v>3.82</v>
      </c>
      <c r="P4565" s="161"/>
      <c r="Q4565" s="161">
        <v>3.74</v>
      </c>
      <c r="R4565" s="161"/>
      <c r="S4565" s="161">
        <v>3.21</v>
      </c>
      <c r="T4565" s="18">
        <v>0.98370000000000002</v>
      </c>
      <c r="U4565" s="22">
        <f t="shared" si="128"/>
        <v>3.3301335293550003</v>
      </c>
    </row>
    <row r="4566" spans="1:21" x14ac:dyDescent="0.2">
      <c r="A4566" s="257">
        <v>41444</v>
      </c>
      <c r="B4566" s="414">
        <f t="shared" si="124"/>
        <v>41445</v>
      </c>
      <c r="C4566" s="161">
        <v>3.93</v>
      </c>
      <c r="D4566" s="161"/>
      <c r="E4566" s="161">
        <v>3.68</v>
      </c>
      <c r="F4566" s="161"/>
      <c r="G4566" s="389">
        <f t="shared" si="127"/>
        <v>3.3616907740000004</v>
      </c>
      <c r="H4566" s="161"/>
      <c r="I4566" s="161">
        <v>3.86</v>
      </c>
      <c r="J4566" s="162"/>
      <c r="K4566" s="161"/>
      <c r="L4566" s="161"/>
      <c r="M4566" s="161">
        <v>3.7</v>
      </c>
      <c r="N4566" s="161"/>
      <c r="O4566" s="161">
        <v>3.82</v>
      </c>
      <c r="P4566" s="161"/>
      <c r="Q4566" s="161">
        <v>3.77</v>
      </c>
      <c r="R4566" s="161"/>
      <c r="S4566" s="161">
        <v>3.25</v>
      </c>
      <c r="T4566" s="18">
        <v>0.98080000000000001</v>
      </c>
      <c r="U4566" s="22">
        <f t="shared" si="128"/>
        <v>3.3616907740000004</v>
      </c>
    </row>
    <row r="4567" spans="1:21" x14ac:dyDescent="0.2">
      <c r="A4567" s="257">
        <v>41445</v>
      </c>
      <c r="B4567" s="414">
        <f t="shared" si="124"/>
        <v>41446</v>
      </c>
      <c r="C4567" s="161">
        <v>3.9</v>
      </c>
      <c r="D4567" s="161"/>
      <c r="E4567" s="161">
        <v>3.6</v>
      </c>
      <c r="F4567" s="161"/>
      <c r="G4567" s="389">
        <f t="shared" si="127"/>
        <v>3.2929003467800002</v>
      </c>
      <c r="H4567" s="161"/>
      <c r="I4567" s="161">
        <v>3.85</v>
      </c>
      <c r="J4567" s="162"/>
      <c r="K4567" s="161"/>
      <c r="L4567" s="161"/>
      <c r="M4567" s="161">
        <v>3.65</v>
      </c>
      <c r="N4567" s="161"/>
      <c r="O4567" s="161">
        <v>3.72</v>
      </c>
      <c r="P4567" s="161"/>
      <c r="Q4567" s="161">
        <v>3.61</v>
      </c>
      <c r="R4567" s="161"/>
      <c r="S4567" s="161">
        <v>3.19</v>
      </c>
      <c r="T4567" s="18">
        <v>0.9788</v>
      </c>
      <c r="U4567" s="22">
        <f t="shared" si="128"/>
        <v>3.2929003467800002</v>
      </c>
    </row>
    <row r="4568" spans="1:21" x14ac:dyDescent="0.2">
      <c r="A4568" s="257">
        <v>41446</v>
      </c>
      <c r="B4568" s="414">
        <f t="shared" si="124"/>
        <v>41447</v>
      </c>
      <c r="C4568" s="376">
        <v>3.85</v>
      </c>
      <c r="D4568" s="161"/>
      <c r="E4568" s="376">
        <v>3.52</v>
      </c>
      <c r="F4568" s="161"/>
      <c r="G4568" s="379">
        <f t="shared" si="127"/>
        <v>3.2480349154500003</v>
      </c>
      <c r="H4568" s="161"/>
      <c r="I4568" s="376">
        <v>3.83</v>
      </c>
      <c r="J4568" s="416"/>
      <c r="K4568" s="376"/>
      <c r="L4568" s="161"/>
      <c r="M4568" s="376">
        <v>3.58</v>
      </c>
      <c r="N4568" s="161"/>
      <c r="O4568" s="376">
        <v>3.74</v>
      </c>
      <c r="P4568" s="161"/>
      <c r="Q4568" s="376">
        <v>3.51</v>
      </c>
      <c r="R4568" s="161"/>
      <c r="S4568" s="376">
        <v>3.18</v>
      </c>
      <c r="T4568" s="375">
        <v>0.96850000000000003</v>
      </c>
      <c r="U4568" s="379">
        <f t="shared" si="128"/>
        <v>3.2480349154500003</v>
      </c>
    </row>
    <row r="4569" spans="1:21" x14ac:dyDescent="0.2">
      <c r="A4569" s="257">
        <v>41447</v>
      </c>
      <c r="B4569" s="414">
        <f t="shared" si="124"/>
        <v>41448</v>
      </c>
      <c r="C4569" s="376">
        <v>3.85</v>
      </c>
      <c r="D4569" s="161"/>
      <c r="E4569" s="376">
        <v>3.52</v>
      </c>
      <c r="F4569" s="161"/>
      <c r="G4569" s="379">
        <f t="shared" si="127"/>
        <v>3.2480349154500003</v>
      </c>
      <c r="H4569" s="161"/>
      <c r="I4569" s="376">
        <v>3.83</v>
      </c>
      <c r="J4569" s="416"/>
      <c r="K4569" s="376"/>
      <c r="L4569" s="161"/>
      <c r="M4569" s="376">
        <v>3.58</v>
      </c>
      <c r="N4569" s="161"/>
      <c r="O4569" s="376">
        <v>3.74</v>
      </c>
      <c r="P4569" s="161"/>
      <c r="Q4569" s="376">
        <v>3.51</v>
      </c>
      <c r="R4569" s="161"/>
      <c r="S4569" s="376">
        <v>3.18</v>
      </c>
      <c r="T4569" s="375">
        <v>0.96850000000000003</v>
      </c>
      <c r="U4569" s="379">
        <f t="shared" si="128"/>
        <v>3.2480349154500003</v>
      </c>
    </row>
    <row r="4570" spans="1:21" x14ac:dyDescent="0.2">
      <c r="A4570" s="257">
        <v>41448</v>
      </c>
      <c r="B4570" s="414">
        <f t="shared" si="124"/>
        <v>41449</v>
      </c>
      <c r="C4570" s="376">
        <v>3.85</v>
      </c>
      <c r="D4570" s="161"/>
      <c r="E4570" s="376">
        <v>3.52</v>
      </c>
      <c r="F4570" s="161"/>
      <c r="G4570" s="379">
        <f t="shared" si="127"/>
        <v>3.2480349154500003</v>
      </c>
      <c r="H4570" s="161"/>
      <c r="I4570" s="376">
        <v>3.83</v>
      </c>
      <c r="J4570" s="416"/>
      <c r="K4570" s="376"/>
      <c r="L4570" s="161"/>
      <c r="M4570" s="376">
        <v>3.58</v>
      </c>
      <c r="N4570" s="161"/>
      <c r="O4570" s="376">
        <v>3.74</v>
      </c>
      <c r="P4570" s="161"/>
      <c r="Q4570" s="376">
        <v>3.51</v>
      </c>
      <c r="R4570" s="161"/>
      <c r="S4570" s="376">
        <v>3.18</v>
      </c>
      <c r="T4570" s="375">
        <v>0.96850000000000003</v>
      </c>
      <c r="U4570" s="379">
        <f t="shared" si="128"/>
        <v>3.2480349154500003</v>
      </c>
    </row>
    <row r="4571" spans="1:21" x14ac:dyDescent="0.2">
      <c r="A4571" s="257">
        <v>41449</v>
      </c>
      <c r="B4571" s="414">
        <f t="shared" si="124"/>
        <v>41450</v>
      </c>
      <c r="C4571" s="161">
        <v>3.81</v>
      </c>
      <c r="D4571" s="161"/>
      <c r="E4571" s="161">
        <v>3.55</v>
      </c>
      <c r="F4571" s="161"/>
      <c r="G4571" s="389">
        <f t="shared" si="127"/>
        <v>3.1687658335900002</v>
      </c>
      <c r="H4571" s="161"/>
      <c r="I4571" s="161">
        <v>3.79</v>
      </c>
      <c r="J4571" s="162"/>
      <c r="K4571" s="161"/>
      <c r="L4571" s="161"/>
      <c r="M4571" s="161">
        <v>3.6</v>
      </c>
      <c r="N4571" s="161"/>
      <c r="O4571" s="161">
        <v>3.69</v>
      </c>
      <c r="P4571" s="161"/>
      <c r="Q4571" s="161">
        <v>3.7</v>
      </c>
      <c r="R4571" s="161"/>
      <c r="S4571" s="161">
        <v>3.14</v>
      </c>
      <c r="T4571" s="18">
        <v>0.95689999999999997</v>
      </c>
      <c r="U4571" s="22">
        <f t="shared" si="128"/>
        <v>3.1687658335900002</v>
      </c>
    </row>
    <row r="4572" spans="1:21" x14ac:dyDescent="0.2">
      <c r="A4572" s="257">
        <v>41450</v>
      </c>
      <c r="B4572" s="414">
        <f t="shared" si="124"/>
        <v>41451</v>
      </c>
      <c r="C4572" s="161">
        <v>3.77</v>
      </c>
      <c r="D4572" s="161"/>
      <c r="E4572" s="161">
        <v>3.53</v>
      </c>
      <c r="F4572" s="161"/>
      <c r="G4572" s="389">
        <f t="shared" si="127"/>
        <v>3.1123797880000001</v>
      </c>
      <c r="H4572" s="161"/>
      <c r="I4572" s="161">
        <v>3.74</v>
      </c>
      <c r="J4572" s="162"/>
      <c r="K4572" s="161"/>
      <c r="L4572" s="161"/>
      <c r="M4572" s="161">
        <v>3.57</v>
      </c>
      <c r="N4572" s="161"/>
      <c r="O4572" s="161">
        <v>3.61</v>
      </c>
      <c r="P4572" s="161"/>
      <c r="Q4572" s="161">
        <v>3.58</v>
      </c>
      <c r="R4572" s="161"/>
      <c r="S4572" s="161">
        <v>3.1</v>
      </c>
      <c r="T4572" s="18">
        <v>0.95199999999999996</v>
      </c>
      <c r="U4572" s="22">
        <f t="shared" si="128"/>
        <v>3.1123797880000001</v>
      </c>
    </row>
    <row r="4573" spans="1:21" x14ac:dyDescent="0.2">
      <c r="A4573" s="257">
        <v>41451</v>
      </c>
      <c r="B4573" s="414">
        <f t="shared" si="124"/>
        <v>41452</v>
      </c>
      <c r="C4573" s="161">
        <v>3.72</v>
      </c>
      <c r="D4573" s="161"/>
      <c r="E4573" s="161">
        <v>3.5</v>
      </c>
      <c r="F4573" s="161"/>
      <c r="G4573" s="389">
        <f t="shared" si="127"/>
        <v>3.1036433573400002</v>
      </c>
      <c r="H4573" s="161"/>
      <c r="I4573" s="161">
        <v>3.65</v>
      </c>
      <c r="J4573" s="162"/>
      <c r="K4573" s="161"/>
      <c r="L4573" s="161"/>
      <c r="M4573" s="161">
        <v>3.57</v>
      </c>
      <c r="N4573" s="161"/>
      <c r="O4573" s="161">
        <v>3.56</v>
      </c>
      <c r="P4573" s="161"/>
      <c r="Q4573" s="161">
        <v>3.26</v>
      </c>
      <c r="R4573" s="161"/>
      <c r="S4573" s="161">
        <v>3.09</v>
      </c>
      <c r="T4573" s="18">
        <v>0.95240000000000002</v>
      </c>
      <c r="U4573" s="22">
        <f t="shared" si="128"/>
        <v>3.1036433573400002</v>
      </c>
    </row>
    <row r="4574" spans="1:21" x14ac:dyDescent="0.2">
      <c r="A4574" s="257">
        <v>41452</v>
      </c>
      <c r="B4574" s="414">
        <f t="shared" si="124"/>
        <v>41453</v>
      </c>
      <c r="C4574" s="376">
        <v>3.73</v>
      </c>
      <c r="D4574" s="161"/>
      <c r="E4574" s="376">
        <v>3.5</v>
      </c>
      <c r="F4574" s="161"/>
      <c r="G4574" s="379">
        <f t="shared" si="127"/>
        <v>3.08679271887</v>
      </c>
      <c r="H4574" s="161"/>
      <c r="I4574" s="376">
        <v>3.71</v>
      </c>
      <c r="J4574" s="416"/>
      <c r="K4574" s="376"/>
      <c r="L4574" s="161"/>
      <c r="M4574" s="376">
        <v>3.61</v>
      </c>
      <c r="N4574" s="161"/>
      <c r="O4574" s="376">
        <v>3.58</v>
      </c>
      <c r="P4574" s="161"/>
      <c r="Q4574" s="376">
        <v>3.23</v>
      </c>
      <c r="R4574" s="161"/>
      <c r="S4574" s="376">
        <v>3.07</v>
      </c>
      <c r="T4574" s="375">
        <v>0.95340000000000003</v>
      </c>
      <c r="U4574" s="379">
        <f t="shared" si="128"/>
        <v>3.08679271887</v>
      </c>
    </row>
    <row r="4575" spans="1:21" x14ac:dyDescent="0.2">
      <c r="A4575" s="257">
        <v>41453</v>
      </c>
      <c r="B4575" s="414">
        <f t="shared" ref="B4575:B4638" si="129">A4575+1</f>
        <v>41454</v>
      </c>
      <c r="C4575" s="376">
        <v>3.73</v>
      </c>
      <c r="D4575" s="161"/>
      <c r="E4575" s="376">
        <v>3.5</v>
      </c>
      <c r="F4575" s="161"/>
      <c r="G4575" s="379">
        <f t="shared" si="127"/>
        <v>3.08679271887</v>
      </c>
      <c r="H4575" s="161"/>
      <c r="I4575" s="376">
        <v>3.71</v>
      </c>
      <c r="J4575" s="416"/>
      <c r="K4575" s="376"/>
      <c r="L4575" s="161"/>
      <c r="M4575" s="376">
        <v>3.61</v>
      </c>
      <c r="N4575" s="161"/>
      <c r="O4575" s="376">
        <v>3.58</v>
      </c>
      <c r="P4575" s="161"/>
      <c r="Q4575" s="376">
        <v>3.23</v>
      </c>
      <c r="R4575" s="161"/>
      <c r="S4575" s="376">
        <v>3.07</v>
      </c>
      <c r="T4575" s="375">
        <v>0.95340000000000003</v>
      </c>
      <c r="U4575" s="379">
        <f t="shared" si="128"/>
        <v>3.08679271887</v>
      </c>
    </row>
    <row r="4576" spans="1:21" x14ac:dyDescent="0.2">
      <c r="A4576" s="257">
        <v>41454</v>
      </c>
      <c r="B4576" s="414">
        <f t="shared" si="129"/>
        <v>41455</v>
      </c>
      <c r="C4576" s="376">
        <v>3.73</v>
      </c>
      <c r="D4576" s="161"/>
      <c r="E4576" s="376">
        <v>3.5</v>
      </c>
      <c r="F4576" s="161"/>
      <c r="G4576" s="379">
        <f t="shared" si="127"/>
        <v>3.08679271887</v>
      </c>
      <c r="H4576" s="161"/>
      <c r="I4576" s="376">
        <v>3.71</v>
      </c>
      <c r="J4576" s="416"/>
      <c r="K4576" s="376"/>
      <c r="L4576" s="161"/>
      <c r="M4576" s="376">
        <v>3.61</v>
      </c>
      <c r="N4576" s="161"/>
      <c r="O4576" s="376">
        <v>3.58</v>
      </c>
      <c r="P4576" s="161"/>
      <c r="Q4576" s="376">
        <v>3.23</v>
      </c>
      <c r="R4576" s="161"/>
      <c r="S4576" s="376">
        <v>3.07</v>
      </c>
      <c r="T4576" s="375">
        <v>0.95340000000000003</v>
      </c>
      <c r="U4576" s="379">
        <f t="shared" si="128"/>
        <v>3.08679271887</v>
      </c>
    </row>
    <row r="4577" spans="1:21" s="263" customFormat="1" x14ac:dyDescent="0.2">
      <c r="A4577" s="319">
        <v>41455</v>
      </c>
      <c r="B4577" s="374">
        <f t="shared" si="129"/>
        <v>41456</v>
      </c>
      <c r="C4577" s="372">
        <v>3.57</v>
      </c>
      <c r="D4577" s="332"/>
      <c r="E4577" s="372">
        <v>3.34</v>
      </c>
      <c r="F4577" s="332"/>
      <c r="G4577" s="385">
        <f t="shared" si="127"/>
        <v>2.8944762913150002</v>
      </c>
      <c r="H4577" s="332"/>
      <c r="I4577" s="372">
        <v>3.6</v>
      </c>
      <c r="J4577" s="365"/>
      <c r="K4577" s="372"/>
      <c r="L4577" s="332"/>
      <c r="M4577" s="372">
        <v>3.48</v>
      </c>
      <c r="N4577" s="332"/>
      <c r="O4577" s="372">
        <v>3.43</v>
      </c>
      <c r="P4577" s="332"/>
      <c r="Q4577" s="372">
        <v>3.06</v>
      </c>
      <c r="R4577" s="332"/>
      <c r="S4577" s="365">
        <v>2.87</v>
      </c>
      <c r="T4577" s="263">
        <v>0.95630000000000004</v>
      </c>
      <c r="U4577" s="371">
        <f t="shared" si="128"/>
        <v>2.8944762913150002</v>
      </c>
    </row>
    <row r="4578" spans="1:21" x14ac:dyDescent="0.2">
      <c r="A4578" s="257">
        <v>41456</v>
      </c>
      <c r="B4578" s="414">
        <f t="shared" si="129"/>
        <v>41457</v>
      </c>
      <c r="C4578" s="161">
        <v>3.52</v>
      </c>
      <c r="D4578" s="161"/>
      <c r="E4578" s="161">
        <v>3.38</v>
      </c>
      <c r="F4578" s="161"/>
      <c r="G4578" s="389">
        <f t="shared" si="127"/>
        <v>2.87843454255</v>
      </c>
      <c r="H4578" s="161"/>
      <c r="I4578" s="161">
        <v>3.49</v>
      </c>
      <c r="J4578" s="162"/>
      <c r="K4578" s="161"/>
      <c r="L4578" s="161"/>
      <c r="M4578" s="161">
        <v>3.45</v>
      </c>
      <c r="N4578" s="161"/>
      <c r="O4578" s="161">
        <v>3.46</v>
      </c>
      <c r="P4578" s="161"/>
      <c r="Q4578" s="161">
        <v>3.07</v>
      </c>
      <c r="R4578" s="161"/>
      <c r="S4578" s="161">
        <v>2.87</v>
      </c>
      <c r="T4578" s="18">
        <v>0.95099999999999996</v>
      </c>
      <c r="U4578" s="22">
        <f t="shared" si="128"/>
        <v>2.87843454255</v>
      </c>
    </row>
    <row r="4579" spans="1:21" x14ac:dyDescent="0.2">
      <c r="A4579" s="257">
        <v>41457</v>
      </c>
      <c r="B4579" s="414">
        <f t="shared" si="129"/>
        <v>41458</v>
      </c>
      <c r="C4579" s="161">
        <v>3.58</v>
      </c>
      <c r="D4579" s="161"/>
      <c r="E4579" s="161"/>
      <c r="F4579" s="161"/>
      <c r="G4579" s="161"/>
      <c r="H4579" s="161"/>
      <c r="I4579" s="161"/>
      <c r="J4579" s="162"/>
      <c r="K4579" s="161"/>
      <c r="L4579" s="161"/>
      <c r="M4579" s="161"/>
      <c r="N4579" s="161"/>
      <c r="O4579" s="161"/>
      <c r="P4579" s="161"/>
      <c r="Q4579" s="161"/>
      <c r="R4579" s="161"/>
      <c r="S4579" s="161"/>
      <c r="U4579" s="22"/>
    </row>
    <row r="4580" spans="1:21" x14ac:dyDescent="0.2">
      <c r="A4580" s="257">
        <v>41458</v>
      </c>
      <c r="B4580" s="414">
        <f t="shared" si="129"/>
        <v>41459</v>
      </c>
      <c r="C4580" s="376">
        <v>3.54</v>
      </c>
      <c r="D4580" s="161"/>
      <c r="E4580" s="161"/>
      <c r="F4580" s="161"/>
      <c r="G4580" s="161"/>
      <c r="H4580" s="161"/>
      <c r="I4580" s="161"/>
      <c r="J4580" s="162"/>
      <c r="K4580" s="161"/>
      <c r="L4580" s="161"/>
      <c r="M4580" s="161"/>
      <c r="N4580" s="161"/>
      <c r="O4580" s="161"/>
      <c r="P4580" s="161"/>
      <c r="Q4580" s="161"/>
      <c r="R4580" s="161"/>
      <c r="S4580" s="161"/>
      <c r="U4580" s="22"/>
    </row>
    <row r="4581" spans="1:21" x14ac:dyDescent="0.2">
      <c r="A4581" s="257">
        <v>41459</v>
      </c>
      <c r="B4581" s="414">
        <f t="shared" si="129"/>
        <v>41460</v>
      </c>
      <c r="C4581" s="376">
        <v>3.54</v>
      </c>
      <c r="D4581" s="161"/>
      <c r="E4581" s="161"/>
      <c r="F4581" s="161"/>
      <c r="G4581" s="161"/>
      <c r="H4581" s="161"/>
      <c r="I4581" s="161"/>
      <c r="J4581" s="162"/>
      <c r="K4581" s="161"/>
      <c r="L4581" s="161"/>
      <c r="M4581" s="161"/>
      <c r="N4581" s="161"/>
      <c r="O4581" s="161"/>
      <c r="P4581" s="161"/>
      <c r="Q4581" s="161"/>
      <c r="R4581" s="161"/>
      <c r="S4581" s="161"/>
      <c r="U4581" s="22"/>
    </row>
    <row r="4582" spans="1:21" x14ac:dyDescent="0.2">
      <c r="A4582" s="257">
        <v>41460</v>
      </c>
      <c r="B4582" s="414">
        <f t="shared" si="129"/>
        <v>41461</v>
      </c>
      <c r="C4582" s="376">
        <v>3.52</v>
      </c>
      <c r="D4582" s="161"/>
      <c r="E4582" s="161"/>
      <c r="F4582" s="161"/>
      <c r="G4582" s="161"/>
      <c r="H4582" s="161"/>
      <c r="I4582" s="161"/>
      <c r="J4582" s="162"/>
      <c r="K4582" s="161"/>
      <c r="L4582" s="161"/>
      <c r="M4582" s="161"/>
      <c r="N4582" s="161"/>
      <c r="O4582" s="161"/>
      <c r="P4582" s="161"/>
      <c r="Q4582" s="161"/>
      <c r="R4582" s="161"/>
      <c r="S4582" s="161"/>
      <c r="U4582" s="22"/>
    </row>
    <row r="4583" spans="1:21" x14ac:dyDescent="0.2">
      <c r="A4583" s="257">
        <v>41461</v>
      </c>
      <c r="B4583" s="414">
        <f t="shared" si="129"/>
        <v>41462</v>
      </c>
      <c r="C4583" s="376">
        <v>3.52</v>
      </c>
      <c r="D4583" s="161"/>
      <c r="E4583" s="161"/>
      <c r="F4583" s="161"/>
      <c r="G4583" s="161"/>
      <c r="H4583" s="161"/>
      <c r="I4583" s="161"/>
      <c r="J4583" s="162"/>
      <c r="K4583" s="161"/>
      <c r="L4583" s="161"/>
      <c r="M4583" s="161"/>
      <c r="N4583" s="161"/>
      <c r="O4583" s="161"/>
      <c r="P4583" s="161"/>
      <c r="Q4583" s="161"/>
      <c r="R4583" s="161"/>
      <c r="S4583" s="161"/>
      <c r="U4583" s="22"/>
    </row>
    <row r="4584" spans="1:21" x14ac:dyDescent="0.2">
      <c r="A4584" s="257">
        <v>41462</v>
      </c>
      <c r="B4584" s="414">
        <f t="shared" si="129"/>
        <v>41463</v>
      </c>
      <c r="C4584" s="376">
        <v>3.52</v>
      </c>
      <c r="D4584" s="161"/>
      <c r="E4584" s="161"/>
      <c r="F4584" s="161"/>
      <c r="G4584" s="161"/>
      <c r="H4584" s="161"/>
      <c r="I4584" s="161"/>
      <c r="J4584" s="162"/>
      <c r="K4584" s="161"/>
      <c r="L4584" s="161"/>
      <c r="M4584" s="161"/>
      <c r="N4584" s="161"/>
      <c r="O4584" s="161"/>
      <c r="P4584" s="161"/>
      <c r="Q4584" s="161"/>
      <c r="R4584" s="161"/>
      <c r="S4584" s="161"/>
      <c r="U4584" s="22"/>
    </row>
    <row r="4585" spans="1:21" x14ac:dyDescent="0.2">
      <c r="A4585" s="257">
        <v>41463</v>
      </c>
      <c r="B4585" s="414">
        <f t="shared" si="129"/>
        <v>41464</v>
      </c>
      <c r="C4585" s="161">
        <v>3.65</v>
      </c>
      <c r="D4585" s="161"/>
      <c r="E4585" s="161"/>
      <c r="F4585" s="161"/>
      <c r="G4585" s="161"/>
      <c r="H4585" s="161"/>
      <c r="I4585" s="161"/>
      <c r="J4585" s="162"/>
      <c r="K4585" s="161"/>
      <c r="L4585" s="161"/>
      <c r="M4585" s="161"/>
      <c r="N4585" s="161"/>
      <c r="O4585" s="161"/>
      <c r="P4585" s="161"/>
      <c r="Q4585" s="161"/>
      <c r="R4585" s="161"/>
      <c r="S4585" s="161"/>
      <c r="U4585" s="22"/>
    </row>
    <row r="4586" spans="1:21" x14ac:dyDescent="0.2">
      <c r="A4586" s="257">
        <v>41464</v>
      </c>
      <c r="B4586" s="414">
        <f t="shared" si="129"/>
        <v>41465</v>
      </c>
      <c r="C4586" s="161">
        <v>3.69</v>
      </c>
      <c r="D4586" s="161"/>
      <c r="E4586" s="161"/>
      <c r="F4586" s="161"/>
      <c r="G4586" s="161"/>
      <c r="H4586" s="161"/>
      <c r="I4586" s="161"/>
      <c r="J4586" s="162"/>
      <c r="K4586" s="161"/>
      <c r="L4586" s="161"/>
      <c r="M4586" s="161"/>
      <c r="N4586" s="161"/>
      <c r="O4586" s="161"/>
      <c r="P4586" s="161"/>
      <c r="Q4586" s="161"/>
      <c r="R4586" s="161"/>
      <c r="S4586" s="161"/>
      <c r="U4586" s="22"/>
    </row>
    <row r="4587" spans="1:21" x14ac:dyDescent="0.2">
      <c r="A4587" s="257">
        <v>41465</v>
      </c>
      <c r="B4587" s="414">
        <f t="shared" si="129"/>
        <v>41466</v>
      </c>
      <c r="C4587" s="161"/>
      <c r="D4587" s="161"/>
      <c r="E4587" s="161"/>
      <c r="F4587" s="161"/>
      <c r="G4587" s="161"/>
      <c r="H4587" s="161"/>
      <c r="I4587" s="161"/>
      <c r="J4587" s="162"/>
      <c r="K4587" s="161"/>
      <c r="L4587" s="161"/>
      <c r="M4587" s="161"/>
      <c r="N4587" s="161"/>
      <c r="O4587" s="161"/>
      <c r="P4587" s="161"/>
      <c r="Q4587" s="161"/>
      <c r="R4587" s="161"/>
      <c r="S4587" s="161"/>
      <c r="U4587" s="22"/>
    </row>
    <row r="4588" spans="1:21" x14ac:dyDescent="0.2">
      <c r="A4588" s="257">
        <v>41466</v>
      </c>
      <c r="B4588" s="414">
        <f t="shared" si="129"/>
        <v>41467</v>
      </c>
      <c r="U4588" s="22"/>
    </row>
    <row r="4589" spans="1:21" x14ac:dyDescent="0.2">
      <c r="A4589" s="257">
        <v>41467</v>
      </c>
      <c r="B4589" s="414">
        <f t="shared" si="129"/>
        <v>41468</v>
      </c>
      <c r="C4589" s="375">
        <v>3.61</v>
      </c>
      <c r="E4589" s="376">
        <v>3.4</v>
      </c>
      <c r="F4589" s="161"/>
      <c r="G4589" s="379">
        <f t="shared" ref="G4589:G4612" si="130">U4589</f>
        <v>2.7093839765100003</v>
      </c>
      <c r="H4589" s="161"/>
      <c r="I4589" s="376">
        <v>3.58</v>
      </c>
      <c r="J4589" s="416"/>
      <c r="K4589" s="376"/>
      <c r="L4589" s="161"/>
      <c r="M4589" s="376">
        <v>3.47</v>
      </c>
      <c r="N4589" s="161"/>
      <c r="O4589" s="376">
        <v>3.5</v>
      </c>
      <c r="P4589" s="161"/>
      <c r="Q4589" s="376">
        <v>3.31</v>
      </c>
      <c r="R4589" s="161"/>
      <c r="S4589" s="376">
        <v>2.67</v>
      </c>
      <c r="T4589" s="375">
        <v>0.96220000000000006</v>
      </c>
      <c r="U4589" s="379">
        <f t="shared" ref="U4589:U4612" si="131">S4589*T4589*1.054615</f>
        <v>2.7093839765100003</v>
      </c>
    </row>
    <row r="4590" spans="1:21" x14ac:dyDescent="0.2">
      <c r="A4590" s="257">
        <v>41468</v>
      </c>
      <c r="B4590" s="414">
        <f t="shared" si="129"/>
        <v>41469</v>
      </c>
      <c r="C4590" s="375">
        <v>3.61</v>
      </c>
      <c r="E4590" s="376">
        <v>3.4</v>
      </c>
      <c r="F4590" s="161"/>
      <c r="G4590" s="379">
        <f t="shared" si="130"/>
        <v>2.7093839765100003</v>
      </c>
      <c r="H4590" s="161"/>
      <c r="I4590" s="376">
        <v>3.58</v>
      </c>
      <c r="J4590" s="416"/>
      <c r="K4590" s="376"/>
      <c r="L4590" s="161"/>
      <c r="M4590" s="376">
        <v>3.47</v>
      </c>
      <c r="N4590" s="161"/>
      <c r="O4590" s="376">
        <v>3.5</v>
      </c>
      <c r="P4590" s="161"/>
      <c r="Q4590" s="376">
        <v>3.31</v>
      </c>
      <c r="R4590" s="161"/>
      <c r="S4590" s="376">
        <v>2.67</v>
      </c>
      <c r="T4590" s="375">
        <v>0.96220000000000006</v>
      </c>
      <c r="U4590" s="379">
        <f t="shared" si="131"/>
        <v>2.7093839765100003</v>
      </c>
    </row>
    <row r="4591" spans="1:21" x14ac:dyDescent="0.2">
      <c r="A4591" s="257">
        <v>41469</v>
      </c>
      <c r="B4591" s="414">
        <f t="shared" si="129"/>
        <v>41470</v>
      </c>
      <c r="C4591" s="375">
        <v>3.61</v>
      </c>
      <c r="E4591" s="376">
        <v>3.4</v>
      </c>
      <c r="F4591" s="161"/>
      <c r="G4591" s="379">
        <f t="shared" si="130"/>
        <v>2.7093839765100003</v>
      </c>
      <c r="H4591" s="161"/>
      <c r="I4591" s="376">
        <v>3.58</v>
      </c>
      <c r="J4591" s="416"/>
      <c r="K4591" s="376"/>
      <c r="L4591" s="161"/>
      <c r="M4591" s="376">
        <v>3.47</v>
      </c>
      <c r="N4591" s="161"/>
      <c r="O4591" s="376">
        <v>3.5</v>
      </c>
      <c r="P4591" s="161"/>
      <c r="Q4591" s="376">
        <v>3.31</v>
      </c>
      <c r="R4591" s="161"/>
      <c r="S4591" s="376">
        <v>2.67</v>
      </c>
      <c r="T4591" s="375">
        <v>0.96220000000000006</v>
      </c>
      <c r="U4591" s="379">
        <f t="shared" si="131"/>
        <v>2.7093839765100003</v>
      </c>
    </row>
    <row r="4592" spans="1:21" x14ac:dyDescent="0.2">
      <c r="A4592" s="257">
        <v>41470</v>
      </c>
      <c r="B4592" s="414">
        <f t="shared" si="129"/>
        <v>41471</v>
      </c>
      <c r="C4592" s="18">
        <v>3.66</v>
      </c>
      <c r="E4592" s="161">
        <v>3.51</v>
      </c>
      <c r="F4592" s="161"/>
      <c r="G4592" s="389">
        <f t="shared" si="130"/>
        <v>2.7598346488800005</v>
      </c>
      <c r="H4592" s="161"/>
      <c r="I4592" s="161">
        <v>3.62</v>
      </c>
      <c r="J4592" s="162"/>
      <c r="K4592" s="161"/>
      <c r="L4592" s="161"/>
      <c r="M4592" s="161">
        <v>3.56</v>
      </c>
      <c r="N4592" s="161"/>
      <c r="O4592" s="161">
        <v>3.57</v>
      </c>
      <c r="P4592" s="161"/>
      <c r="Q4592" s="161">
        <v>3.56</v>
      </c>
      <c r="R4592" s="161"/>
      <c r="S4592" s="161">
        <v>2.72</v>
      </c>
      <c r="T4592" s="18">
        <v>0.96209999999999996</v>
      </c>
      <c r="U4592" s="22">
        <f t="shared" si="131"/>
        <v>2.7598346488800005</v>
      </c>
    </row>
    <row r="4593" spans="1:21" x14ac:dyDescent="0.2">
      <c r="A4593" s="257">
        <v>41471</v>
      </c>
      <c r="B4593" s="414">
        <f t="shared" si="129"/>
        <v>41472</v>
      </c>
      <c r="C4593" s="18">
        <v>3.69</v>
      </c>
      <c r="E4593" s="161">
        <v>3.48</v>
      </c>
      <c r="F4593" s="161"/>
      <c r="G4593" s="389">
        <f t="shared" si="130"/>
        <v>2.7876638295</v>
      </c>
      <c r="H4593" s="161"/>
      <c r="I4593" s="161">
        <v>3.6</v>
      </c>
      <c r="J4593" s="162"/>
      <c r="K4593" s="161"/>
      <c r="L4593" s="161"/>
      <c r="M4593" s="161">
        <v>3.52</v>
      </c>
      <c r="N4593" s="161"/>
      <c r="O4593" s="161">
        <v>3.58</v>
      </c>
      <c r="P4593" s="161"/>
      <c r="Q4593" s="161">
        <v>3.57</v>
      </c>
      <c r="R4593" s="161"/>
      <c r="S4593" s="161">
        <v>2.75</v>
      </c>
      <c r="T4593" s="18">
        <v>0.96120000000000005</v>
      </c>
      <c r="U4593" s="22">
        <f t="shared" si="131"/>
        <v>2.7876638295</v>
      </c>
    </row>
    <row r="4594" spans="1:21" x14ac:dyDescent="0.2">
      <c r="A4594" s="257">
        <v>41472</v>
      </c>
      <c r="B4594" s="414">
        <f t="shared" si="129"/>
        <v>41473</v>
      </c>
      <c r="C4594" s="18">
        <v>3.67</v>
      </c>
      <c r="E4594" s="161">
        <v>3.51</v>
      </c>
      <c r="F4594" s="161"/>
      <c r="G4594" s="389">
        <f t="shared" si="130"/>
        <v>2.7037523324100006</v>
      </c>
      <c r="H4594" s="161"/>
      <c r="I4594" s="161">
        <v>3.61</v>
      </c>
      <c r="J4594" s="162"/>
      <c r="K4594" s="161"/>
      <c r="L4594" s="161"/>
      <c r="M4594" s="161">
        <v>3.52</v>
      </c>
      <c r="N4594" s="161"/>
      <c r="O4594" s="161">
        <v>3.6</v>
      </c>
      <c r="P4594" s="161"/>
      <c r="Q4594" s="161">
        <v>3.55</v>
      </c>
      <c r="R4594" s="161"/>
      <c r="S4594" s="161">
        <v>2.67</v>
      </c>
      <c r="T4594" s="18">
        <v>0.96020000000000005</v>
      </c>
      <c r="U4594" s="22">
        <f t="shared" si="131"/>
        <v>2.7037523324100006</v>
      </c>
    </row>
    <row r="4595" spans="1:21" x14ac:dyDescent="0.2">
      <c r="A4595" s="257">
        <v>41473</v>
      </c>
      <c r="B4595" s="414">
        <f t="shared" si="129"/>
        <v>41474</v>
      </c>
      <c r="C4595" s="18">
        <v>3.66</v>
      </c>
      <c r="E4595" s="161">
        <v>3.51</v>
      </c>
      <c r="F4595" s="161"/>
      <c r="G4595" s="389">
        <f t="shared" si="130"/>
        <v>2.7902740016250003</v>
      </c>
      <c r="H4595" s="161"/>
      <c r="I4595" s="161">
        <v>3.64</v>
      </c>
      <c r="J4595" s="162"/>
      <c r="K4595" s="161"/>
      <c r="L4595" s="161"/>
      <c r="M4595" s="161">
        <v>3.55</v>
      </c>
      <c r="N4595" s="161"/>
      <c r="O4595" s="161">
        <v>3.62</v>
      </c>
      <c r="P4595" s="161"/>
      <c r="Q4595" s="161">
        <v>3.52</v>
      </c>
      <c r="R4595" s="161"/>
      <c r="S4595" s="161">
        <v>2.75</v>
      </c>
      <c r="T4595" s="18">
        <v>0.96209999999999996</v>
      </c>
      <c r="U4595" s="22">
        <f t="shared" si="131"/>
        <v>2.7902740016250003</v>
      </c>
    </row>
    <row r="4596" spans="1:21" x14ac:dyDescent="0.2">
      <c r="A4596" s="257">
        <v>41474</v>
      </c>
      <c r="B4596" s="414">
        <f t="shared" si="129"/>
        <v>41475</v>
      </c>
      <c r="C4596" s="375">
        <v>3.78</v>
      </c>
      <c r="E4596" s="376">
        <v>3.6</v>
      </c>
      <c r="F4596" s="161"/>
      <c r="G4596" s="379">
        <f t="shared" si="130"/>
        <v>2.8473001985200002</v>
      </c>
      <c r="H4596" s="161"/>
      <c r="I4596" s="376">
        <v>3.76</v>
      </c>
      <c r="J4596" s="416"/>
      <c r="K4596" s="376"/>
      <c r="L4596" s="161"/>
      <c r="M4596" s="376">
        <v>3.65</v>
      </c>
      <c r="N4596" s="161"/>
      <c r="O4596" s="376">
        <v>3.7</v>
      </c>
      <c r="P4596" s="161"/>
      <c r="Q4596" s="376">
        <v>3.51</v>
      </c>
      <c r="R4596" s="161"/>
      <c r="S4596" s="376">
        <v>2.81</v>
      </c>
      <c r="T4596" s="375">
        <v>0.96079999999999999</v>
      </c>
      <c r="U4596" s="379">
        <f t="shared" si="131"/>
        <v>2.8473001985200002</v>
      </c>
    </row>
    <row r="4597" spans="1:21" x14ac:dyDescent="0.2">
      <c r="A4597" s="257">
        <v>41475</v>
      </c>
      <c r="B4597" s="414">
        <f t="shared" si="129"/>
        <v>41476</v>
      </c>
      <c r="C4597" s="375">
        <v>3.78</v>
      </c>
      <c r="E4597" s="376">
        <v>3.6</v>
      </c>
      <c r="F4597" s="161"/>
      <c r="G4597" s="379">
        <f t="shared" si="130"/>
        <v>2.8473001985200002</v>
      </c>
      <c r="H4597" s="161"/>
      <c r="I4597" s="376">
        <v>3.76</v>
      </c>
      <c r="J4597" s="416"/>
      <c r="K4597" s="376"/>
      <c r="L4597" s="161"/>
      <c r="M4597" s="376">
        <v>3.65</v>
      </c>
      <c r="N4597" s="161"/>
      <c r="O4597" s="376">
        <v>3.7</v>
      </c>
      <c r="P4597" s="161"/>
      <c r="Q4597" s="376">
        <v>3.51</v>
      </c>
      <c r="R4597" s="161"/>
      <c r="S4597" s="376">
        <v>2.81</v>
      </c>
      <c r="T4597" s="375">
        <v>0.96079999999999999</v>
      </c>
      <c r="U4597" s="379">
        <f t="shared" si="131"/>
        <v>2.8473001985200002</v>
      </c>
    </row>
    <row r="4598" spans="1:21" x14ac:dyDescent="0.2">
      <c r="A4598" s="257">
        <v>41476</v>
      </c>
      <c r="B4598" s="414">
        <f t="shared" si="129"/>
        <v>41477</v>
      </c>
      <c r="C4598" s="375">
        <v>3.78</v>
      </c>
      <c r="E4598" s="376">
        <v>3.6</v>
      </c>
      <c r="F4598" s="161"/>
      <c r="G4598" s="379">
        <f t="shared" si="130"/>
        <v>2.8473001985200002</v>
      </c>
      <c r="H4598" s="161"/>
      <c r="I4598" s="376">
        <v>3.76</v>
      </c>
      <c r="J4598" s="416"/>
      <c r="K4598" s="376"/>
      <c r="L4598" s="161"/>
      <c r="M4598" s="376">
        <v>3.65</v>
      </c>
      <c r="N4598" s="161"/>
      <c r="O4598" s="376">
        <v>3.7</v>
      </c>
      <c r="P4598" s="161"/>
      <c r="Q4598" s="376">
        <v>3.51</v>
      </c>
      <c r="R4598" s="161"/>
      <c r="S4598" s="376">
        <v>2.81</v>
      </c>
      <c r="T4598" s="375">
        <v>0.96079999999999999</v>
      </c>
      <c r="U4598" s="379">
        <f t="shared" si="131"/>
        <v>2.8473001985200002</v>
      </c>
    </row>
    <row r="4599" spans="1:21" x14ac:dyDescent="0.2">
      <c r="A4599" s="257">
        <v>41477</v>
      </c>
      <c r="B4599" s="414">
        <f t="shared" si="129"/>
        <v>41478</v>
      </c>
      <c r="C4599" s="18">
        <v>3.71</v>
      </c>
      <c r="E4599" s="161">
        <v>3.52</v>
      </c>
      <c r="F4599" s="161"/>
      <c r="G4599" s="389">
        <f t="shared" si="130"/>
        <v>2.6276576416999999</v>
      </c>
      <c r="H4599" s="161"/>
      <c r="I4599" s="161">
        <v>3.69</v>
      </c>
      <c r="J4599" s="162"/>
      <c r="K4599" s="161"/>
      <c r="L4599" s="161"/>
      <c r="M4599" s="161">
        <v>3.57</v>
      </c>
      <c r="N4599" s="161"/>
      <c r="O4599" s="161">
        <v>3.61</v>
      </c>
      <c r="P4599" s="161"/>
      <c r="Q4599" s="161">
        <v>3.28</v>
      </c>
      <c r="R4599" s="161"/>
      <c r="S4599" s="161">
        <v>2.59</v>
      </c>
      <c r="T4599" s="18">
        <v>0.96199999999999997</v>
      </c>
      <c r="U4599" s="22">
        <f t="shared" si="131"/>
        <v>2.6276576416999999</v>
      </c>
    </row>
    <row r="4600" spans="1:21" x14ac:dyDescent="0.2">
      <c r="A4600" s="257">
        <v>41478</v>
      </c>
      <c r="B4600" s="414">
        <f t="shared" si="129"/>
        <v>41479</v>
      </c>
      <c r="C4600" s="18">
        <v>3.68</v>
      </c>
      <c r="E4600" s="161">
        <v>3.51</v>
      </c>
      <c r="F4600" s="161"/>
      <c r="G4600" s="389">
        <f t="shared" si="130"/>
        <v>2.6495936337000003</v>
      </c>
      <c r="H4600" s="161"/>
      <c r="I4600" s="161">
        <v>3.67</v>
      </c>
      <c r="J4600" s="162"/>
      <c r="K4600" s="161"/>
      <c r="L4600" s="161"/>
      <c r="M4600" s="161">
        <v>3.56</v>
      </c>
      <c r="N4600" s="161"/>
      <c r="O4600" s="161">
        <v>3.63</v>
      </c>
      <c r="P4600" s="161"/>
      <c r="Q4600" s="161">
        <v>3.38</v>
      </c>
      <c r="R4600" s="161"/>
      <c r="S4600" s="161">
        <v>2.6</v>
      </c>
      <c r="T4600" s="18">
        <v>0.96630000000000005</v>
      </c>
      <c r="U4600" s="22">
        <f t="shared" si="131"/>
        <v>2.6495936337000003</v>
      </c>
    </row>
    <row r="4601" spans="1:21" x14ac:dyDescent="0.2">
      <c r="A4601" s="257">
        <v>41479</v>
      </c>
      <c r="B4601" s="414">
        <f t="shared" si="129"/>
        <v>41480</v>
      </c>
      <c r="C4601" s="161">
        <v>3.7</v>
      </c>
      <c r="E4601" s="161">
        <v>3.56</v>
      </c>
      <c r="F4601" s="161"/>
      <c r="G4601" s="389">
        <f t="shared" si="130"/>
        <v>2.57550903918</v>
      </c>
      <c r="H4601" s="161"/>
      <c r="I4601" s="161">
        <v>3.71</v>
      </c>
      <c r="J4601" s="162"/>
      <c r="K4601" s="161"/>
      <c r="L4601" s="161"/>
      <c r="M4601" s="161">
        <v>3.6</v>
      </c>
      <c r="N4601" s="161"/>
      <c r="O4601" s="161">
        <v>3.62</v>
      </c>
      <c r="P4601" s="161"/>
      <c r="Q4601" s="161">
        <v>3.38</v>
      </c>
      <c r="R4601" s="161"/>
      <c r="S4601" s="161">
        <v>2.52</v>
      </c>
      <c r="T4601" s="18">
        <v>0.96909999999999996</v>
      </c>
      <c r="U4601" s="22">
        <f t="shared" si="131"/>
        <v>2.57550903918</v>
      </c>
    </row>
    <row r="4602" spans="1:21" x14ac:dyDescent="0.2">
      <c r="A4602" s="257">
        <v>41480</v>
      </c>
      <c r="B4602" s="414">
        <f t="shared" si="129"/>
        <v>41481</v>
      </c>
      <c r="C4602" s="18">
        <v>3.68</v>
      </c>
      <c r="E4602" s="161">
        <v>3.52</v>
      </c>
      <c r="F4602" s="161"/>
      <c r="G4602" s="389">
        <f t="shared" si="130"/>
        <v>2.5810900617599999</v>
      </c>
      <c r="H4602" s="161"/>
      <c r="I4602" s="161">
        <v>3.7</v>
      </c>
      <c r="J4602" s="162"/>
      <c r="K4602" s="161"/>
      <c r="L4602" s="161"/>
      <c r="M4602" s="161">
        <v>3.59</v>
      </c>
      <c r="N4602" s="161"/>
      <c r="O4602" s="161">
        <v>3.6</v>
      </c>
      <c r="P4602" s="161"/>
      <c r="Q4602" s="161">
        <v>3.34</v>
      </c>
      <c r="R4602" s="161"/>
      <c r="S4602" s="161">
        <v>2.52</v>
      </c>
      <c r="T4602" s="18">
        <v>0.97119999999999995</v>
      </c>
      <c r="U4602" s="22">
        <f t="shared" si="131"/>
        <v>2.5810900617599999</v>
      </c>
    </row>
    <row r="4603" spans="1:21" x14ac:dyDescent="0.2">
      <c r="A4603" s="257">
        <v>41481</v>
      </c>
      <c r="B4603" s="414">
        <f t="shared" si="129"/>
        <v>41482</v>
      </c>
      <c r="C4603" s="375">
        <v>3.59</v>
      </c>
      <c r="E4603" s="376">
        <v>3.41</v>
      </c>
      <c r="F4603" s="161"/>
      <c r="G4603" s="379">
        <f t="shared" si="130"/>
        <v>2.4889082738399999</v>
      </c>
      <c r="H4603" s="161"/>
      <c r="I4603" s="376">
        <v>3.6</v>
      </c>
      <c r="J4603" s="416"/>
      <c r="K4603" s="376"/>
      <c r="L4603" s="161"/>
      <c r="M4603" s="376">
        <v>3.49</v>
      </c>
      <c r="N4603" s="161"/>
      <c r="O4603" s="376">
        <v>3.48</v>
      </c>
      <c r="P4603" s="161"/>
      <c r="Q4603" s="376">
        <v>3.14</v>
      </c>
      <c r="R4603" s="161"/>
      <c r="S4603" s="376">
        <v>2.4300000000000002</v>
      </c>
      <c r="T4603" s="375">
        <v>0.97119999999999995</v>
      </c>
      <c r="U4603" s="379">
        <f t="shared" si="131"/>
        <v>2.4889082738399999</v>
      </c>
    </row>
    <row r="4604" spans="1:21" x14ac:dyDescent="0.2">
      <c r="A4604" s="257">
        <v>41482</v>
      </c>
      <c r="B4604" s="414">
        <f t="shared" si="129"/>
        <v>41483</v>
      </c>
      <c r="C4604" s="375">
        <v>3.59</v>
      </c>
      <c r="E4604" s="376">
        <v>3.41</v>
      </c>
      <c r="F4604" s="161"/>
      <c r="G4604" s="379">
        <f t="shared" si="130"/>
        <v>2.4889082738399999</v>
      </c>
      <c r="H4604" s="161"/>
      <c r="I4604" s="376">
        <v>3.6</v>
      </c>
      <c r="J4604" s="416"/>
      <c r="K4604" s="376"/>
      <c r="L4604" s="161"/>
      <c r="M4604" s="376">
        <v>3.49</v>
      </c>
      <c r="N4604" s="161"/>
      <c r="O4604" s="376">
        <v>3.48</v>
      </c>
      <c r="P4604" s="161"/>
      <c r="Q4604" s="376">
        <v>3.14</v>
      </c>
      <c r="R4604" s="161"/>
      <c r="S4604" s="376">
        <v>2.4300000000000002</v>
      </c>
      <c r="T4604" s="375">
        <v>0.97119999999999995</v>
      </c>
      <c r="U4604" s="379">
        <f t="shared" si="131"/>
        <v>2.4889082738399999</v>
      </c>
    </row>
    <row r="4605" spans="1:21" x14ac:dyDescent="0.2">
      <c r="A4605" s="257">
        <v>41483</v>
      </c>
      <c r="B4605" s="414">
        <f t="shared" si="129"/>
        <v>41484</v>
      </c>
      <c r="C4605" s="375">
        <v>3.59</v>
      </c>
      <c r="E4605" s="376">
        <v>3.41</v>
      </c>
      <c r="F4605" s="161"/>
      <c r="G4605" s="379">
        <f t="shared" si="130"/>
        <v>2.4889082738399999</v>
      </c>
      <c r="H4605" s="161"/>
      <c r="I4605" s="376">
        <v>3.6</v>
      </c>
      <c r="J4605" s="416"/>
      <c r="K4605" s="376"/>
      <c r="L4605" s="161"/>
      <c r="M4605" s="376">
        <v>3.49</v>
      </c>
      <c r="N4605" s="161"/>
      <c r="O4605" s="376">
        <v>3.48</v>
      </c>
      <c r="P4605" s="161"/>
      <c r="Q4605" s="376">
        <v>3.14</v>
      </c>
      <c r="R4605" s="161"/>
      <c r="S4605" s="376">
        <v>2.4300000000000002</v>
      </c>
      <c r="T4605" s="375">
        <v>0.97119999999999995</v>
      </c>
      <c r="U4605" s="379">
        <f t="shared" si="131"/>
        <v>2.4889082738399999</v>
      </c>
    </row>
    <row r="4606" spans="1:21" x14ac:dyDescent="0.2">
      <c r="A4606" s="257">
        <v>41484</v>
      </c>
      <c r="B4606" s="414">
        <f t="shared" si="129"/>
        <v>41485</v>
      </c>
      <c r="C4606" s="18">
        <v>3.49</v>
      </c>
      <c r="E4606" s="161">
        <v>3.29</v>
      </c>
      <c r="F4606" s="161"/>
      <c r="G4606" s="389">
        <f t="shared" si="130"/>
        <v>2.3610931543000002</v>
      </c>
      <c r="H4606" s="161"/>
      <c r="I4606" s="161">
        <v>3.45</v>
      </c>
      <c r="J4606" s="162"/>
      <c r="K4606" s="161"/>
      <c r="L4606" s="161"/>
      <c r="M4606" s="161">
        <v>3.37</v>
      </c>
      <c r="N4606" s="161"/>
      <c r="O4606" s="161">
        <v>3.38</v>
      </c>
      <c r="P4606" s="161"/>
      <c r="Q4606" s="161">
        <v>2.82</v>
      </c>
      <c r="R4606" s="161"/>
      <c r="S4606" s="161">
        <v>2.2999999999999998</v>
      </c>
      <c r="T4606" s="18">
        <v>0.97340000000000004</v>
      </c>
      <c r="U4606" s="22">
        <f t="shared" si="131"/>
        <v>2.3610931543000002</v>
      </c>
    </row>
    <row r="4607" spans="1:21" x14ac:dyDescent="0.2">
      <c r="A4607" s="257">
        <v>41485</v>
      </c>
      <c r="B4607" s="414">
        <f t="shared" si="129"/>
        <v>41486</v>
      </c>
      <c r="C4607" s="18">
        <v>3.48</v>
      </c>
      <c r="E4607" s="161">
        <v>3.28</v>
      </c>
      <c r="F4607" s="161"/>
      <c r="G4607" s="389">
        <f t="shared" si="130"/>
        <v>2.5263808540200001</v>
      </c>
      <c r="H4607" s="161"/>
      <c r="I4607" s="161">
        <v>3.41</v>
      </c>
      <c r="J4607" s="162"/>
      <c r="K4607" s="161"/>
      <c r="L4607" s="161"/>
      <c r="M4607" s="161">
        <v>3.35</v>
      </c>
      <c r="N4607" s="161"/>
      <c r="O4607" s="161">
        <v>3.38</v>
      </c>
      <c r="P4607" s="161"/>
      <c r="Q4607" s="161">
        <v>2.93</v>
      </c>
      <c r="R4607" s="161"/>
      <c r="S4607" s="161">
        <v>2.46</v>
      </c>
      <c r="T4607" s="18">
        <v>0.9738</v>
      </c>
      <c r="U4607" s="22">
        <f t="shared" si="131"/>
        <v>2.5263808540200001</v>
      </c>
    </row>
    <row r="4608" spans="1:21" s="263" customFormat="1" x14ac:dyDescent="0.2">
      <c r="A4608" s="319">
        <v>41486</v>
      </c>
      <c r="B4608" s="374">
        <f t="shared" si="129"/>
        <v>41487</v>
      </c>
      <c r="C4608" s="370">
        <v>3.46</v>
      </c>
      <c r="E4608" s="372">
        <v>3.3</v>
      </c>
      <c r="F4608" s="332"/>
      <c r="G4608" s="385">
        <f t="shared" si="130"/>
        <v>2.6061287310900005</v>
      </c>
      <c r="H4608" s="332"/>
      <c r="I4608" s="372">
        <v>3.43</v>
      </c>
      <c r="J4608" s="365"/>
      <c r="K4608" s="372"/>
      <c r="L4608" s="332"/>
      <c r="M4608" s="372">
        <v>3.36</v>
      </c>
      <c r="N4608" s="332"/>
      <c r="O4608" s="372">
        <v>3.35</v>
      </c>
      <c r="P4608" s="332"/>
      <c r="Q4608" s="372">
        <v>3.02</v>
      </c>
      <c r="R4608" s="332"/>
      <c r="S4608" s="332">
        <v>2.54</v>
      </c>
      <c r="T4608" s="263">
        <v>0.97289999999999999</v>
      </c>
      <c r="U4608" s="371">
        <f t="shared" si="131"/>
        <v>2.6061287310900005</v>
      </c>
    </row>
    <row r="4609" spans="1:21" x14ac:dyDescent="0.2">
      <c r="A4609" s="257">
        <v>41487</v>
      </c>
      <c r="B4609" s="414">
        <f t="shared" si="129"/>
        <v>41488</v>
      </c>
      <c r="C4609" s="18">
        <v>3.43</v>
      </c>
      <c r="E4609" s="161">
        <v>3.26</v>
      </c>
      <c r="F4609" s="161"/>
      <c r="G4609" s="389">
        <f t="shared" si="130"/>
        <v>2.5093931156000004</v>
      </c>
      <c r="H4609" s="161"/>
      <c r="I4609" s="161">
        <v>3.4</v>
      </c>
      <c r="J4609" s="162"/>
      <c r="K4609" s="161"/>
      <c r="L4609" s="161"/>
      <c r="M4609" s="161">
        <v>3.35</v>
      </c>
      <c r="N4609" s="161"/>
      <c r="O4609" s="161">
        <v>3.33</v>
      </c>
      <c r="P4609" s="161"/>
      <c r="Q4609" s="161">
        <v>3.01</v>
      </c>
      <c r="R4609" s="161"/>
      <c r="S4609" s="161">
        <v>2.4500000000000002</v>
      </c>
      <c r="T4609" s="18">
        <v>0.97119999999999995</v>
      </c>
      <c r="U4609" s="22">
        <f t="shared" si="131"/>
        <v>2.5093931156000004</v>
      </c>
    </row>
    <row r="4610" spans="1:21" x14ac:dyDescent="0.2">
      <c r="A4610" s="257">
        <v>41488</v>
      </c>
      <c r="B4610" s="414">
        <f t="shared" si="129"/>
        <v>41489</v>
      </c>
      <c r="C4610" s="375">
        <v>3.39</v>
      </c>
      <c r="E4610" s="376">
        <v>3.19</v>
      </c>
      <c r="F4610" s="161"/>
      <c r="G4610" s="379">
        <f t="shared" si="130"/>
        <v>2.3235931541300001</v>
      </c>
      <c r="H4610" s="161"/>
      <c r="I4610" s="376">
        <v>3.35</v>
      </c>
      <c r="J4610" s="416"/>
      <c r="K4610" s="376"/>
      <c r="L4610" s="161"/>
      <c r="M4610" s="376">
        <v>3.27</v>
      </c>
      <c r="N4610" s="161"/>
      <c r="O4610" s="376">
        <v>3.27</v>
      </c>
      <c r="P4610" s="161"/>
      <c r="Q4610" s="376">
        <v>2.85</v>
      </c>
      <c r="R4610" s="161"/>
      <c r="S4610" s="376">
        <v>2.27</v>
      </c>
      <c r="T4610" s="375">
        <v>0.97060000000000002</v>
      </c>
      <c r="U4610" s="379">
        <f t="shared" si="131"/>
        <v>2.3235931541300001</v>
      </c>
    </row>
    <row r="4611" spans="1:21" x14ac:dyDescent="0.2">
      <c r="A4611" s="257">
        <v>41489</v>
      </c>
      <c r="B4611" s="414">
        <f t="shared" si="129"/>
        <v>41490</v>
      </c>
      <c r="C4611" s="375">
        <v>3.39</v>
      </c>
      <c r="E4611" s="376">
        <v>3.19</v>
      </c>
      <c r="F4611" s="161"/>
      <c r="G4611" s="379">
        <f t="shared" si="130"/>
        <v>2.3235931541300001</v>
      </c>
      <c r="H4611" s="161"/>
      <c r="I4611" s="376">
        <v>3.35</v>
      </c>
      <c r="J4611" s="416"/>
      <c r="K4611" s="376"/>
      <c r="L4611" s="161"/>
      <c r="M4611" s="376">
        <v>3.27</v>
      </c>
      <c r="N4611" s="161"/>
      <c r="O4611" s="376">
        <v>3.27</v>
      </c>
      <c r="P4611" s="161"/>
      <c r="Q4611" s="376">
        <v>2.85</v>
      </c>
      <c r="R4611" s="161"/>
      <c r="S4611" s="376">
        <v>2.27</v>
      </c>
      <c r="T4611" s="375">
        <v>0.97060000000000002</v>
      </c>
      <c r="U4611" s="379">
        <f t="shared" si="131"/>
        <v>2.3235931541300001</v>
      </c>
    </row>
    <row r="4612" spans="1:21" x14ac:dyDescent="0.2">
      <c r="A4612" s="257">
        <v>41490</v>
      </c>
      <c r="B4612" s="414">
        <f t="shared" si="129"/>
        <v>41491</v>
      </c>
      <c r="C4612" s="375">
        <v>3.39</v>
      </c>
      <c r="E4612" s="376">
        <v>3.19</v>
      </c>
      <c r="F4612" s="161"/>
      <c r="G4612" s="379">
        <f t="shared" si="130"/>
        <v>2.3235931541300001</v>
      </c>
      <c r="H4612" s="161"/>
      <c r="I4612" s="376">
        <v>3.35</v>
      </c>
      <c r="J4612" s="416"/>
      <c r="K4612" s="376"/>
      <c r="L4612" s="161"/>
      <c r="M4612" s="376">
        <v>3.27</v>
      </c>
      <c r="N4612" s="161"/>
      <c r="O4612" s="376">
        <v>3.27</v>
      </c>
      <c r="P4612" s="161"/>
      <c r="Q4612" s="376">
        <v>2.85</v>
      </c>
      <c r="R4612" s="161"/>
      <c r="S4612" s="376">
        <v>2.27</v>
      </c>
      <c r="T4612" s="375">
        <v>0.97060000000000002</v>
      </c>
      <c r="U4612" s="379">
        <f t="shared" si="131"/>
        <v>2.3235931541300001</v>
      </c>
    </row>
    <row r="4613" spans="1:21" x14ac:dyDescent="0.2">
      <c r="A4613" s="257">
        <v>41491</v>
      </c>
      <c r="B4613" s="414">
        <f t="shared" si="129"/>
        <v>41492</v>
      </c>
      <c r="E4613" s="161"/>
      <c r="F4613" s="161"/>
      <c r="G4613" s="161"/>
      <c r="H4613" s="161"/>
      <c r="I4613" s="161"/>
      <c r="J4613" s="162"/>
      <c r="K4613" s="161"/>
      <c r="L4613" s="161"/>
      <c r="M4613" s="161"/>
      <c r="N4613" s="161"/>
      <c r="O4613" s="161"/>
      <c r="P4613" s="161"/>
      <c r="Q4613" s="161"/>
      <c r="R4613" s="161"/>
      <c r="S4613" s="161"/>
      <c r="U4613" s="22"/>
    </row>
    <row r="4614" spans="1:21" x14ac:dyDescent="0.2">
      <c r="A4614" s="257">
        <v>41492</v>
      </c>
      <c r="B4614" s="414">
        <f t="shared" si="129"/>
        <v>41493</v>
      </c>
      <c r="E4614" s="161"/>
      <c r="F4614" s="161"/>
      <c r="G4614" s="161"/>
      <c r="H4614" s="161"/>
      <c r="I4614" s="161"/>
      <c r="J4614" s="162"/>
      <c r="K4614" s="161"/>
      <c r="L4614" s="161"/>
      <c r="M4614" s="161"/>
      <c r="N4614" s="161"/>
      <c r="O4614" s="161"/>
      <c r="P4614" s="161"/>
      <c r="Q4614" s="161"/>
      <c r="R4614" s="161"/>
      <c r="S4614" s="161"/>
      <c r="U4614" s="22"/>
    </row>
    <row r="4615" spans="1:21" x14ac:dyDescent="0.2">
      <c r="A4615" s="257">
        <v>41493</v>
      </c>
      <c r="B4615" s="414">
        <f t="shared" si="129"/>
        <v>41494</v>
      </c>
      <c r="E4615" s="161"/>
      <c r="F4615" s="161"/>
      <c r="G4615" s="161"/>
      <c r="H4615" s="161"/>
      <c r="I4615" s="161"/>
      <c r="J4615" s="162"/>
      <c r="K4615" s="161"/>
      <c r="L4615" s="161"/>
      <c r="M4615" s="161"/>
      <c r="N4615" s="161"/>
      <c r="O4615" s="161"/>
      <c r="P4615" s="161"/>
      <c r="Q4615" s="161"/>
      <c r="R4615" s="161"/>
      <c r="S4615" s="161"/>
      <c r="U4615" s="22"/>
    </row>
    <row r="4616" spans="1:21" x14ac:dyDescent="0.2">
      <c r="A4616" s="257">
        <v>41494</v>
      </c>
      <c r="B4616" s="414">
        <f t="shared" si="129"/>
        <v>41495</v>
      </c>
      <c r="E4616" s="161"/>
      <c r="F4616" s="161"/>
      <c r="G4616" s="161"/>
      <c r="H4616" s="161"/>
      <c r="I4616" s="161"/>
      <c r="J4616" s="162"/>
      <c r="K4616" s="161"/>
      <c r="L4616" s="161"/>
      <c r="M4616" s="161"/>
      <c r="N4616" s="161"/>
      <c r="O4616" s="161"/>
      <c r="P4616" s="161"/>
      <c r="Q4616" s="161"/>
      <c r="R4616" s="161"/>
      <c r="S4616" s="161"/>
      <c r="U4616" s="22"/>
    </row>
    <row r="4617" spans="1:21" x14ac:dyDescent="0.2">
      <c r="A4617" s="257">
        <v>41495</v>
      </c>
      <c r="B4617" s="414">
        <f t="shared" si="129"/>
        <v>41496</v>
      </c>
      <c r="E4617" s="161"/>
      <c r="F4617" s="161"/>
      <c r="G4617" s="161"/>
      <c r="H4617" s="161"/>
      <c r="I4617" s="161"/>
      <c r="J4617" s="162"/>
      <c r="K4617" s="161"/>
      <c r="L4617" s="161"/>
      <c r="M4617" s="161"/>
      <c r="N4617" s="161"/>
      <c r="O4617" s="161"/>
      <c r="P4617" s="161"/>
      <c r="Q4617" s="161"/>
      <c r="R4617" s="161"/>
      <c r="S4617" s="161"/>
      <c r="U4617" s="22"/>
    </row>
    <row r="4618" spans="1:21" x14ac:dyDescent="0.2">
      <c r="A4618" s="257">
        <v>41496</v>
      </c>
      <c r="B4618" s="414">
        <f t="shared" si="129"/>
        <v>41497</v>
      </c>
      <c r="E4618" s="161"/>
      <c r="F4618" s="161"/>
      <c r="G4618" s="161"/>
      <c r="H4618" s="161"/>
      <c r="I4618" s="161"/>
      <c r="J4618" s="162"/>
      <c r="K4618" s="161"/>
      <c r="L4618" s="161"/>
      <c r="M4618" s="161"/>
      <c r="N4618" s="161"/>
      <c r="O4618" s="161"/>
      <c r="P4618" s="161"/>
      <c r="Q4618" s="161"/>
      <c r="R4618" s="161"/>
      <c r="S4618" s="161"/>
      <c r="U4618" s="22"/>
    </row>
    <row r="4619" spans="1:21" x14ac:dyDescent="0.2">
      <c r="A4619" s="257">
        <v>41497</v>
      </c>
      <c r="B4619" s="414">
        <f t="shared" si="129"/>
        <v>41498</v>
      </c>
      <c r="E4619" s="161"/>
      <c r="F4619" s="161"/>
      <c r="G4619" s="161"/>
      <c r="H4619" s="161"/>
      <c r="I4619" s="161"/>
      <c r="J4619" s="162"/>
      <c r="K4619" s="161"/>
      <c r="L4619" s="161"/>
      <c r="M4619" s="161"/>
      <c r="N4619" s="161"/>
      <c r="O4619" s="161"/>
      <c r="P4619" s="161"/>
      <c r="Q4619" s="161"/>
      <c r="R4619" s="161"/>
      <c r="S4619" s="161"/>
      <c r="U4619" s="22"/>
    </row>
    <row r="4620" spans="1:21" x14ac:dyDescent="0.2">
      <c r="A4620" s="257">
        <v>41498</v>
      </c>
      <c r="B4620" s="414">
        <f t="shared" si="129"/>
        <v>41499</v>
      </c>
      <c r="E4620" s="161"/>
      <c r="F4620" s="161"/>
      <c r="G4620" s="161"/>
      <c r="H4620" s="161"/>
      <c r="I4620" s="161"/>
      <c r="J4620" s="162"/>
      <c r="K4620" s="161"/>
      <c r="L4620" s="161"/>
      <c r="M4620" s="161"/>
      <c r="N4620" s="161"/>
      <c r="O4620" s="161"/>
      <c r="P4620" s="161"/>
      <c r="Q4620" s="161"/>
      <c r="R4620" s="161"/>
      <c r="S4620" s="161"/>
      <c r="U4620" s="22"/>
    </row>
    <row r="4621" spans="1:21" x14ac:dyDescent="0.2">
      <c r="A4621" s="257">
        <v>41499</v>
      </c>
      <c r="B4621" s="414">
        <f t="shared" si="129"/>
        <v>41500</v>
      </c>
      <c r="E4621" s="161"/>
      <c r="F4621" s="161"/>
      <c r="G4621" s="161"/>
      <c r="H4621" s="161"/>
      <c r="I4621" s="161"/>
      <c r="J4621" s="162"/>
      <c r="K4621" s="161"/>
      <c r="L4621" s="161"/>
      <c r="M4621" s="161"/>
      <c r="N4621" s="161"/>
      <c r="O4621" s="161"/>
      <c r="P4621" s="161"/>
      <c r="Q4621" s="161"/>
      <c r="R4621" s="161"/>
      <c r="S4621" s="161"/>
      <c r="U4621" s="22"/>
    </row>
    <row r="4622" spans="1:21" x14ac:dyDescent="0.2">
      <c r="A4622" s="257">
        <v>41500</v>
      </c>
      <c r="B4622" s="414">
        <f t="shared" si="129"/>
        <v>41501</v>
      </c>
      <c r="C4622" s="18">
        <v>3.36</v>
      </c>
      <c r="E4622" s="161">
        <v>3.2</v>
      </c>
      <c r="F4622" s="161"/>
      <c r="G4622" s="161">
        <v>2.2579813365200003</v>
      </c>
      <c r="H4622" s="161"/>
      <c r="I4622" s="161">
        <v>3.31</v>
      </c>
      <c r="J4622" s="162"/>
      <c r="K4622" s="161"/>
      <c r="L4622" s="161"/>
      <c r="M4622" s="161">
        <v>3.26</v>
      </c>
      <c r="N4622" s="161"/>
      <c r="O4622" s="161">
        <v>3.25</v>
      </c>
      <c r="P4622" s="161"/>
      <c r="Q4622" s="161">
        <v>3.1</v>
      </c>
      <c r="R4622" s="161"/>
      <c r="S4622" s="161">
        <v>2.21</v>
      </c>
      <c r="T4622" s="18">
        <v>0.96879999999999999</v>
      </c>
      <c r="U4622" s="389">
        <f t="shared" ref="U4622:U4642" si="132">S4622*T4622*1.054615</f>
        <v>2.2579813365200003</v>
      </c>
    </row>
    <row r="4623" spans="1:21" x14ac:dyDescent="0.2">
      <c r="A4623" s="257">
        <v>41501</v>
      </c>
      <c r="B4623" s="414">
        <f t="shared" si="129"/>
        <v>41502</v>
      </c>
      <c r="C4623" s="18">
        <v>3.34</v>
      </c>
      <c r="E4623" s="161">
        <v>3.19</v>
      </c>
      <c r="F4623" s="161"/>
      <c r="G4623" s="161">
        <v>2.2229617908300003</v>
      </c>
      <c r="H4623" s="161"/>
      <c r="I4623" s="161">
        <v>3.3</v>
      </c>
      <c r="J4623" s="162"/>
      <c r="K4623" s="161"/>
      <c r="L4623" s="161"/>
      <c r="M4623" s="161">
        <v>3.26</v>
      </c>
      <c r="N4623" s="161"/>
      <c r="O4623" s="161">
        <v>3.23</v>
      </c>
      <c r="P4623" s="161"/>
      <c r="Q4623" s="161">
        <v>2.98</v>
      </c>
      <c r="R4623" s="161"/>
      <c r="S4623" s="161">
        <v>2.1800000000000002</v>
      </c>
      <c r="T4623" s="18">
        <v>0.96689999999999998</v>
      </c>
      <c r="U4623" s="389">
        <f t="shared" si="132"/>
        <v>2.2229617908300003</v>
      </c>
    </row>
    <row r="4624" spans="1:21" x14ac:dyDescent="0.2">
      <c r="A4624" s="257">
        <v>41502</v>
      </c>
      <c r="B4624" s="414">
        <f t="shared" si="129"/>
        <v>41503</v>
      </c>
      <c r="C4624" s="375">
        <v>3.35</v>
      </c>
      <c r="E4624" s="376">
        <v>3.17</v>
      </c>
      <c r="F4624" s="161"/>
      <c r="G4624" s="376">
        <v>2.2679643221100005</v>
      </c>
      <c r="H4624" s="161"/>
      <c r="I4624" s="376">
        <v>3.35</v>
      </c>
      <c r="J4624" s="416"/>
      <c r="K4624" s="376"/>
      <c r="L4624" s="161"/>
      <c r="M4624" s="376">
        <v>3.26</v>
      </c>
      <c r="N4624" s="161"/>
      <c r="O4624" s="376">
        <v>3.25</v>
      </c>
      <c r="P4624" s="161"/>
      <c r="Q4624" s="376">
        <v>2.95</v>
      </c>
      <c r="R4624" s="161"/>
      <c r="S4624" s="376">
        <v>2.2200000000000002</v>
      </c>
      <c r="T4624" s="375">
        <v>0.96870000000000001</v>
      </c>
      <c r="U4624" s="379">
        <f t="shared" si="132"/>
        <v>2.2679643221100005</v>
      </c>
    </row>
    <row r="4625" spans="1:21" x14ac:dyDescent="0.2">
      <c r="A4625" s="257">
        <v>41503</v>
      </c>
      <c r="B4625" s="414">
        <f t="shared" si="129"/>
        <v>41504</v>
      </c>
      <c r="C4625" s="375">
        <v>3.35</v>
      </c>
      <c r="E4625" s="376">
        <v>3.17</v>
      </c>
      <c r="F4625" s="161"/>
      <c r="G4625" s="376">
        <v>2.2679643221100005</v>
      </c>
      <c r="H4625" s="161"/>
      <c r="I4625" s="376">
        <v>3.35</v>
      </c>
      <c r="J4625" s="416"/>
      <c r="K4625" s="376"/>
      <c r="L4625" s="161"/>
      <c r="M4625" s="376">
        <v>3.26</v>
      </c>
      <c r="N4625" s="161"/>
      <c r="O4625" s="376">
        <v>3.25</v>
      </c>
      <c r="P4625" s="161"/>
      <c r="Q4625" s="376">
        <v>2.95</v>
      </c>
      <c r="R4625" s="161"/>
      <c r="S4625" s="376">
        <v>2.2200000000000002</v>
      </c>
      <c r="T4625" s="375">
        <v>0.96870000000000001</v>
      </c>
      <c r="U4625" s="379">
        <f t="shared" si="132"/>
        <v>2.2679643221100005</v>
      </c>
    </row>
    <row r="4626" spans="1:21" x14ac:dyDescent="0.2">
      <c r="A4626" s="257">
        <v>41504</v>
      </c>
      <c r="B4626" s="414">
        <f t="shared" si="129"/>
        <v>41505</v>
      </c>
      <c r="C4626" s="375">
        <v>3.35</v>
      </c>
      <c r="E4626" s="376">
        <v>3.17</v>
      </c>
      <c r="F4626" s="161"/>
      <c r="G4626" s="376">
        <v>2.2679643221100005</v>
      </c>
      <c r="H4626" s="161"/>
      <c r="I4626" s="376">
        <v>3.35</v>
      </c>
      <c r="J4626" s="416"/>
      <c r="K4626" s="376"/>
      <c r="L4626" s="161"/>
      <c r="M4626" s="376">
        <v>3.26</v>
      </c>
      <c r="N4626" s="161"/>
      <c r="O4626" s="376">
        <v>3.25</v>
      </c>
      <c r="P4626" s="161"/>
      <c r="Q4626" s="376">
        <v>2.95</v>
      </c>
      <c r="R4626" s="161"/>
      <c r="S4626" s="376">
        <v>2.2200000000000002</v>
      </c>
      <c r="T4626" s="375">
        <v>0.96870000000000001</v>
      </c>
      <c r="U4626" s="379">
        <f t="shared" si="132"/>
        <v>2.2679643221100005</v>
      </c>
    </row>
    <row r="4627" spans="1:21" x14ac:dyDescent="0.2">
      <c r="A4627" s="257">
        <v>41505</v>
      </c>
      <c r="B4627" s="414">
        <f t="shared" si="129"/>
        <v>41506</v>
      </c>
      <c r="C4627" s="18">
        <v>3.46</v>
      </c>
      <c r="E4627" s="161">
        <v>3.31</v>
      </c>
      <c r="F4627" s="161"/>
      <c r="G4627" s="161">
        <v>2.317129418795</v>
      </c>
      <c r="H4627" s="161"/>
      <c r="I4627" s="161">
        <v>3.47</v>
      </c>
      <c r="J4627" s="162"/>
      <c r="K4627" s="161"/>
      <c r="L4627" s="161"/>
      <c r="M4627" s="161">
        <v>3.39</v>
      </c>
      <c r="N4627" s="161"/>
      <c r="O4627" s="161">
        <v>3.39</v>
      </c>
      <c r="P4627" s="161"/>
      <c r="Q4627" s="161">
        <v>3.23</v>
      </c>
      <c r="R4627" s="161"/>
      <c r="S4627" s="161">
        <v>2.27</v>
      </c>
      <c r="T4627" s="18">
        <v>0.96789999999999998</v>
      </c>
      <c r="U4627" s="389">
        <f t="shared" si="132"/>
        <v>2.317129418795</v>
      </c>
    </row>
    <row r="4628" spans="1:21" x14ac:dyDescent="0.2">
      <c r="A4628" s="257">
        <v>41506</v>
      </c>
      <c r="B4628" s="414">
        <f t="shared" si="129"/>
        <v>41507</v>
      </c>
      <c r="C4628" s="18">
        <v>3.48</v>
      </c>
      <c r="E4628" s="161">
        <v>3.34</v>
      </c>
      <c r="F4628" s="161"/>
      <c r="G4628" s="161">
        <v>2.3375446559650004</v>
      </c>
      <c r="H4628" s="161"/>
      <c r="I4628" s="161">
        <v>3.51</v>
      </c>
      <c r="J4628" s="162"/>
      <c r="K4628" s="161"/>
      <c r="L4628" s="161"/>
      <c r="M4628" s="161">
        <v>3.44</v>
      </c>
      <c r="N4628" s="161"/>
      <c r="O4628" s="161">
        <v>3.41</v>
      </c>
      <c r="P4628" s="161"/>
      <c r="Q4628" s="161">
        <v>3.31</v>
      </c>
      <c r="R4628" s="161"/>
      <c r="S4628" s="161">
        <v>2.29</v>
      </c>
      <c r="T4628" s="18">
        <v>0.96789999999999998</v>
      </c>
      <c r="U4628" s="389">
        <f t="shared" si="132"/>
        <v>2.3375446559650004</v>
      </c>
    </row>
    <row r="4629" spans="1:21" x14ac:dyDescent="0.2">
      <c r="A4629" s="257">
        <v>41507</v>
      </c>
      <c r="B4629" s="414">
        <f t="shared" si="129"/>
        <v>41508</v>
      </c>
      <c r="C4629" s="18">
        <v>3.51</v>
      </c>
      <c r="E4629" s="161">
        <v>3.37</v>
      </c>
      <c r="F4629" s="161"/>
      <c r="G4629" s="161">
        <v>2.3596040379200001</v>
      </c>
      <c r="H4629" s="161"/>
      <c r="I4629" s="161">
        <v>3.52</v>
      </c>
      <c r="J4629" s="162"/>
      <c r="K4629" s="161"/>
      <c r="L4629" s="161"/>
      <c r="M4629" s="161">
        <v>3.45</v>
      </c>
      <c r="N4629" s="161"/>
      <c r="O4629" s="161">
        <v>3.43</v>
      </c>
      <c r="P4629" s="161"/>
      <c r="Q4629" s="161">
        <v>3.3</v>
      </c>
      <c r="R4629" s="161"/>
      <c r="S4629" s="161">
        <v>2.3199999999999998</v>
      </c>
      <c r="T4629" s="18">
        <v>0.96440000000000003</v>
      </c>
      <c r="U4629" s="389">
        <f t="shared" si="132"/>
        <v>2.3596040379200001</v>
      </c>
    </row>
    <row r="4630" spans="1:21" x14ac:dyDescent="0.2">
      <c r="A4630" s="257">
        <v>41508</v>
      </c>
      <c r="B4630" s="414">
        <f t="shared" si="129"/>
        <v>41509</v>
      </c>
      <c r="C4630" s="18">
        <v>3.52</v>
      </c>
      <c r="E4630" s="161">
        <v>3.39</v>
      </c>
      <c r="F4630" s="161"/>
      <c r="G4630" s="161">
        <v>2.4270487763999999</v>
      </c>
      <c r="H4630" s="161"/>
      <c r="I4630" s="161">
        <v>3.51</v>
      </c>
      <c r="J4630" s="162"/>
      <c r="K4630" s="161"/>
      <c r="L4630" s="161"/>
      <c r="M4630" s="161">
        <v>3.45</v>
      </c>
      <c r="N4630" s="161"/>
      <c r="O4630" s="161">
        <v>3.46</v>
      </c>
      <c r="P4630" s="161"/>
      <c r="Q4630" s="161">
        <v>3.26</v>
      </c>
      <c r="R4630" s="161"/>
      <c r="S4630" s="161">
        <v>2.4</v>
      </c>
      <c r="T4630" s="18">
        <v>0.95889999999999997</v>
      </c>
      <c r="U4630" s="389">
        <f t="shared" si="132"/>
        <v>2.4270487763999999</v>
      </c>
    </row>
    <row r="4631" spans="1:21" x14ac:dyDescent="0.2">
      <c r="A4631" s="257">
        <v>41509</v>
      </c>
      <c r="B4631" s="414">
        <f t="shared" si="129"/>
        <v>41510</v>
      </c>
      <c r="C4631" s="376">
        <v>3.5</v>
      </c>
      <c r="E4631" s="376">
        <v>3.35</v>
      </c>
      <c r="F4631" s="161"/>
      <c r="G4631" s="376">
        <v>2.4111029976</v>
      </c>
      <c r="H4631" s="161"/>
      <c r="I4631" s="376">
        <v>3.5</v>
      </c>
      <c r="J4631" s="416"/>
      <c r="K4631" s="376"/>
      <c r="L4631" s="161"/>
      <c r="M4631" s="376">
        <v>3.42</v>
      </c>
      <c r="N4631" s="161"/>
      <c r="O4631" s="376">
        <v>3.43</v>
      </c>
      <c r="P4631" s="161"/>
      <c r="Q4631" s="376">
        <v>3.15</v>
      </c>
      <c r="R4631" s="161"/>
      <c r="S4631" s="376">
        <v>2.4</v>
      </c>
      <c r="T4631" s="375">
        <v>0.9526</v>
      </c>
      <c r="U4631" s="379">
        <f t="shared" si="132"/>
        <v>2.4111029976</v>
      </c>
    </row>
    <row r="4632" spans="1:21" x14ac:dyDescent="0.2">
      <c r="A4632" s="257">
        <v>41510</v>
      </c>
      <c r="B4632" s="414">
        <f t="shared" si="129"/>
        <v>41511</v>
      </c>
      <c r="C4632" s="376">
        <v>3.5</v>
      </c>
      <c r="E4632" s="376">
        <v>3.35</v>
      </c>
      <c r="F4632" s="161"/>
      <c r="G4632" s="376">
        <v>2.4111029976</v>
      </c>
      <c r="H4632" s="161"/>
      <c r="I4632" s="376">
        <v>3.5</v>
      </c>
      <c r="J4632" s="416"/>
      <c r="K4632" s="376"/>
      <c r="L4632" s="161"/>
      <c r="M4632" s="376">
        <v>3.42</v>
      </c>
      <c r="N4632" s="161"/>
      <c r="O4632" s="376">
        <v>3.43</v>
      </c>
      <c r="P4632" s="161"/>
      <c r="Q4632" s="376">
        <v>3.15</v>
      </c>
      <c r="R4632" s="161"/>
      <c r="S4632" s="376">
        <v>2.4</v>
      </c>
      <c r="T4632" s="375">
        <v>0.9526</v>
      </c>
      <c r="U4632" s="379">
        <f t="shared" si="132"/>
        <v>2.4111029976</v>
      </c>
    </row>
    <row r="4633" spans="1:21" x14ac:dyDescent="0.2">
      <c r="A4633" s="257">
        <v>41511</v>
      </c>
      <c r="B4633" s="414">
        <f t="shared" si="129"/>
        <v>41512</v>
      </c>
      <c r="C4633" s="376">
        <v>3.5</v>
      </c>
      <c r="E4633" s="376">
        <v>3.35</v>
      </c>
      <c r="F4633" s="161"/>
      <c r="G4633" s="376">
        <v>2.4111029976</v>
      </c>
      <c r="H4633" s="161"/>
      <c r="I4633" s="376">
        <v>3.5</v>
      </c>
      <c r="J4633" s="416"/>
      <c r="K4633" s="376"/>
      <c r="L4633" s="161"/>
      <c r="M4633" s="376">
        <v>3.42</v>
      </c>
      <c r="N4633" s="161"/>
      <c r="O4633" s="376">
        <v>3.43</v>
      </c>
      <c r="P4633" s="161"/>
      <c r="Q4633" s="376">
        <v>3.15</v>
      </c>
      <c r="R4633" s="161"/>
      <c r="S4633" s="376">
        <v>2.4</v>
      </c>
      <c r="T4633" s="375">
        <v>0.9526</v>
      </c>
      <c r="U4633" s="379">
        <f t="shared" si="132"/>
        <v>2.4111029976</v>
      </c>
    </row>
    <row r="4634" spans="1:21" x14ac:dyDescent="0.2">
      <c r="A4634" s="257">
        <v>41512</v>
      </c>
      <c r="B4634" s="414">
        <f t="shared" si="129"/>
        <v>41513</v>
      </c>
      <c r="C4634" s="161">
        <v>3.55</v>
      </c>
      <c r="D4634" s="161"/>
      <c r="E4634" s="161">
        <v>3.43</v>
      </c>
      <c r="F4634" s="161"/>
      <c r="G4634" s="161">
        <v>2.4425231422950002</v>
      </c>
      <c r="H4634" s="161"/>
      <c r="I4634" s="161">
        <v>3.53</v>
      </c>
      <c r="J4634" s="162"/>
      <c r="K4634" s="161"/>
      <c r="L4634" s="161"/>
      <c r="M4634" s="161">
        <v>3.48</v>
      </c>
      <c r="N4634" s="161"/>
      <c r="O4634" s="161">
        <v>3.51</v>
      </c>
      <c r="P4634" s="161"/>
      <c r="Q4634" s="161">
        <v>3.28</v>
      </c>
      <c r="R4634" s="161"/>
      <c r="S4634" s="161">
        <v>2.4300000000000002</v>
      </c>
      <c r="T4634" s="18">
        <v>0.95309999999999995</v>
      </c>
      <c r="U4634" s="389">
        <f t="shared" si="132"/>
        <v>2.4425231422950002</v>
      </c>
    </row>
    <row r="4635" spans="1:21" x14ac:dyDescent="0.2">
      <c r="A4635" s="257">
        <v>41513</v>
      </c>
      <c r="B4635" s="414">
        <f t="shared" si="129"/>
        <v>41514</v>
      </c>
      <c r="C4635" s="161">
        <v>3.5</v>
      </c>
      <c r="D4635" s="161"/>
      <c r="E4635" s="161">
        <v>3.37</v>
      </c>
      <c r="F4635" s="161"/>
      <c r="G4635" s="161">
        <v>2.4286433542800001</v>
      </c>
      <c r="H4635" s="161"/>
      <c r="I4635" s="161">
        <v>3.49</v>
      </c>
      <c r="J4635" s="162"/>
      <c r="K4635" s="161"/>
      <c r="L4635" s="161"/>
      <c r="M4635" s="161">
        <v>3.4</v>
      </c>
      <c r="N4635" s="161"/>
      <c r="O4635" s="161">
        <v>3.45</v>
      </c>
      <c r="P4635" s="161"/>
      <c r="Q4635" s="161">
        <v>3.26</v>
      </c>
      <c r="R4635" s="161"/>
      <c r="S4635" s="161">
        <v>2.42</v>
      </c>
      <c r="T4635" s="18">
        <v>0.9516</v>
      </c>
      <c r="U4635" s="389">
        <f t="shared" si="132"/>
        <v>2.4286433542800001</v>
      </c>
    </row>
    <row r="4636" spans="1:21" x14ac:dyDescent="0.2">
      <c r="A4636" s="257">
        <v>41514</v>
      </c>
      <c r="B4636" s="414">
        <f t="shared" si="129"/>
        <v>41515</v>
      </c>
      <c r="C4636" s="161">
        <v>3.54</v>
      </c>
      <c r="D4636" s="161"/>
      <c r="E4636" s="161">
        <v>3.42</v>
      </c>
      <c r="F4636" s="161"/>
      <c r="G4636" s="161">
        <v>2.4080657064000004</v>
      </c>
      <c r="H4636" s="161"/>
      <c r="I4636" s="161">
        <v>3.51</v>
      </c>
      <c r="J4636" s="162"/>
      <c r="K4636" s="161"/>
      <c r="L4636" s="161"/>
      <c r="M4636" s="161">
        <v>3.47</v>
      </c>
      <c r="N4636" s="161"/>
      <c r="O4636" s="161">
        <v>3.51</v>
      </c>
      <c r="P4636" s="161"/>
      <c r="Q4636" s="161">
        <v>3.27</v>
      </c>
      <c r="R4636" s="161"/>
      <c r="S4636" s="161">
        <v>2.4</v>
      </c>
      <c r="T4636" s="18">
        <v>0.95140000000000002</v>
      </c>
      <c r="U4636" s="389">
        <f t="shared" si="132"/>
        <v>2.4080657064000004</v>
      </c>
    </row>
    <row r="4637" spans="1:21" x14ac:dyDescent="0.2">
      <c r="A4637" s="257">
        <v>41515</v>
      </c>
      <c r="B4637" s="414">
        <f t="shared" si="129"/>
        <v>41516</v>
      </c>
      <c r="C4637" s="376">
        <v>3.58</v>
      </c>
      <c r="D4637" s="161"/>
      <c r="E4637" s="376">
        <v>3.46</v>
      </c>
      <c r="F4637" s="161"/>
      <c r="G4637" s="376">
        <v>2.3527996619400002</v>
      </c>
      <c r="H4637" s="161"/>
      <c r="I4637" s="376">
        <v>3.58</v>
      </c>
      <c r="J4637" s="416"/>
      <c r="K4637" s="376"/>
      <c r="L4637" s="161"/>
      <c r="M4637" s="376">
        <v>3.49</v>
      </c>
      <c r="N4637" s="161"/>
      <c r="O4637" s="376">
        <v>3.54</v>
      </c>
      <c r="P4637" s="161"/>
      <c r="Q4637" s="376">
        <v>3.25</v>
      </c>
      <c r="R4637" s="161"/>
      <c r="S4637" s="376">
        <v>2.34</v>
      </c>
      <c r="T4637" s="375">
        <v>0.95340000000000003</v>
      </c>
      <c r="U4637" s="379">
        <f t="shared" si="132"/>
        <v>2.3527996619400002</v>
      </c>
    </row>
    <row r="4638" spans="1:21" x14ac:dyDescent="0.2">
      <c r="A4638" s="257">
        <v>41516</v>
      </c>
      <c r="B4638" s="414">
        <f t="shared" si="129"/>
        <v>41517</v>
      </c>
      <c r="C4638" s="376">
        <v>3.58</v>
      </c>
      <c r="D4638" s="161"/>
      <c r="E4638" s="376">
        <v>3.46</v>
      </c>
      <c r="F4638" s="161"/>
      <c r="G4638" s="376">
        <v>2.3527996619400002</v>
      </c>
      <c r="H4638" s="161"/>
      <c r="I4638" s="376">
        <v>3.58</v>
      </c>
      <c r="J4638" s="416"/>
      <c r="K4638" s="376"/>
      <c r="L4638" s="161"/>
      <c r="M4638" s="376">
        <v>3.49</v>
      </c>
      <c r="N4638" s="161"/>
      <c r="O4638" s="376">
        <v>3.54</v>
      </c>
      <c r="P4638" s="161"/>
      <c r="Q4638" s="376">
        <v>3.25</v>
      </c>
      <c r="R4638" s="161"/>
      <c r="S4638" s="376">
        <v>2.34</v>
      </c>
      <c r="T4638" s="375">
        <v>0.95340000000000003</v>
      </c>
      <c r="U4638" s="379">
        <f t="shared" si="132"/>
        <v>2.3527996619400002</v>
      </c>
    </row>
    <row r="4639" spans="1:21" s="263" customFormat="1" x14ac:dyDescent="0.2">
      <c r="A4639" s="319">
        <v>41517</v>
      </c>
      <c r="B4639" s="374">
        <f t="shared" ref="B4639:B4702" si="133">A4639+1</f>
        <v>41518</v>
      </c>
      <c r="C4639" s="431">
        <v>3.57</v>
      </c>
      <c r="D4639" s="332"/>
      <c r="E4639" s="431">
        <v>3.44</v>
      </c>
      <c r="F4639" s="332"/>
      <c r="G4639" s="431">
        <v>2.1489974224200004</v>
      </c>
      <c r="H4639" s="332"/>
      <c r="I4639" s="431">
        <v>3.64</v>
      </c>
      <c r="J4639" s="518"/>
      <c r="K4639" s="431"/>
      <c r="L4639" s="332"/>
      <c r="M4639" s="431">
        <v>3.53</v>
      </c>
      <c r="N4639" s="332"/>
      <c r="O4639" s="431">
        <v>3.55</v>
      </c>
      <c r="P4639" s="332"/>
      <c r="Q4639" s="431">
        <v>3.27</v>
      </c>
      <c r="R4639" s="332"/>
      <c r="S4639" s="431">
        <v>2.14</v>
      </c>
      <c r="T4639" s="432">
        <v>0.95220000000000005</v>
      </c>
      <c r="U4639" s="434">
        <f t="shared" si="132"/>
        <v>2.1489974224200004</v>
      </c>
    </row>
    <row r="4640" spans="1:21" x14ac:dyDescent="0.2">
      <c r="A4640" s="257">
        <v>41518</v>
      </c>
      <c r="B4640" s="414">
        <f t="shared" si="133"/>
        <v>41519</v>
      </c>
      <c r="C4640" s="376">
        <v>3.57</v>
      </c>
      <c r="D4640" s="161"/>
      <c r="E4640" s="376">
        <v>3.44</v>
      </c>
      <c r="F4640" s="161"/>
      <c r="G4640" s="376">
        <v>2.1489974224200004</v>
      </c>
      <c r="H4640" s="161"/>
      <c r="I4640" s="376">
        <v>3.64</v>
      </c>
      <c r="J4640" s="416"/>
      <c r="K4640" s="376"/>
      <c r="L4640" s="161"/>
      <c r="M4640" s="376">
        <v>3.53</v>
      </c>
      <c r="N4640" s="161"/>
      <c r="O4640" s="376">
        <v>3.55</v>
      </c>
      <c r="P4640" s="161"/>
      <c r="Q4640" s="376">
        <v>3.27</v>
      </c>
      <c r="R4640" s="161"/>
      <c r="S4640" s="376">
        <v>2.14</v>
      </c>
      <c r="T4640" s="375">
        <v>0.95220000000000005</v>
      </c>
      <c r="U4640" s="379">
        <f t="shared" si="132"/>
        <v>2.1489974224200004</v>
      </c>
    </row>
    <row r="4641" spans="1:21" x14ac:dyDescent="0.2">
      <c r="A4641" s="257">
        <v>41519</v>
      </c>
      <c r="B4641" s="414">
        <f t="shared" si="133"/>
        <v>41520</v>
      </c>
      <c r="C4641" s="376">
        <v>3.57</v>
      </c>
      <c r="D4641" s="161"/>
      <c r="E4641" s="376">
        <v>3.44</v>
      </c>
      <c r="F4641" s="161"/>
      <c r="G4641" s="376">
        <v>2.1489974224200004</v>
      </c>
      <c r="H4641" s="161"/>
      <c r="I4641" s="376">
        <v>3.64</v>
      </c>
      <c r="J4641" s="416"/>
      <c r="K4641" s="376"/>
      <c r="L4641" s="161"/>
      <c r="M4641" s="376">
        <v>3.53</v>
      </c>
      <c r="N4641" s="161"/>
      <c r="O4641" s="376">
        <v>3.55</v>
      </c>
      <c r="P4641" s="161"/>
      <c r="Q4641" s="376">
        <v>3.27</v>
      </c>
      <c r="R4641" s="161"/>
      <c r="S4641" s="376">
        <v>2.14</v>
      </c>
      <c r="T4641" s="375">
        <v>0.95220000000000005</v>
      </c>
      <c r="U4641" s="379">
        <f t="shared" si="132"/>
        <v>2.1489974224200004</v>
      </c>
    </row>
    <row r="4642" spans="1:21" x14ac:dyDescent="0.2">
      <c r="A4642" s="257">
        <v>41520</v>
      </c>
      <c r="B4642" s="414">
        <f t="shared" si="133"/>
        <v>41521</v>
      </c>
      <c r="C4642" s="161">
        <v>3.64</v>
      </c>
      <c r="D4642" s="161"/>
      <c r="E4642" s="161">
        <v>3.55</v>
      </c>
      <c r="F4642" s="161"/>
      <c r="G4642" s="161">
        <v>2.3229034359199998</v>
      </c>
      <c r="H4642" s="161"/>
      <c r="I4642" s="161">
        <v>3.73</v>
      </c>
      <c r="J4642" s="162"/>
      <c r="K4642" s="161"/>
      <c r="L4642" s="161"/>
      <c r="M4642" s="161">
        <v>3.68</v>
      </c>
      <c r="N4642" s="161"/>
      <c r="O4642" s="161">
        <v>3.6</v>
      </c>
      <c r="P4642" s="161"/>
      <c r="Q4642" s="161">
        <v>3.41</v>
      </c>
      <c r="R4642" s="161"/>
      <c r="S4642" s="161">
        <v>2.3199999999999998</v>
      </c>
      <c r="T4642" s="18">
        <v>0.94940000000000002</v>
      </c>
      <c r="U4642" s="389">
        <f t="shared" si="132"/>
        <v>2.3229034359199998</v>
      </c>
    </row>
    <row r="4643" spans="1:21" x14ac:dyDescent="0.2">
      <c r="A4643" s="257">
        <v>41521</v>
      </c>
      <c r="B4643" s="414">
        <f t="shared" si="133"/>
        <v>41522</v>
      </c>
      <c r="C4643" s="161"/>
      <c r="D4643" s="161"/>
      <c r="E4643" s="161"/>
      <c r="F4643" s="161"/>
      <c r="G4643" s="161"/>
      <c r="H4643" s="161"/>
      <c r="I4643" s="161"/>
      <c r="J4643" s="162"/>
      <c r="K4643" s="161"/>
      <c r="L4643" s="161"/>
      <c r="M4643" s="161"/>
      <c r="N4643" s="161"/>
      <c r="O4643" s="161"/>
      <c r="P4643" s="161"/>
      <c r="Q4643" s="161"/>
      <c r="R4643" s="161"/>
      <c r="S4643" s="161"/>
    </row>
    <row r="4644" spans="1:21" x14ac:dyDescent="0.2">
      <c r="A4644" s="257">
        <v>41522</v>
      </c>
      <c r="B4644" s="414">
        <f t="shared" si="133"/>
        <v>41523</v>
      </c>
      <c r="C4644" s="161"/>
      <c r="D4644" s="161"/>
      <c r="E4644" s="161"/>
      <c r="F4644" s="161"/>
      <c r="G4644" s="161"/>
      <c r="H4644" s="161"/>
      <c r="I4644" s="161"/>
      <c r="J4644" s="162"/>
      <c r="K4644" s="161"/>
      <c r="L4644" s="161"/>
      <c r="M4644" s="161"/>
      <c r="N4644" s="161"/>
      <c r="O4644" s="161"/>
      <c r="P4644" s="161"/>
      <c r="Q4644" s="161"/>
      <c r="R4644" s="161"/>
      <c r="S4644" s="161"/>
    </row>
    <row r="4645" spans="1:21" x14ac:dyDescent="0.2">
      <c r="A4645" s="257">
        <v>41523</v>
      </c>
      <c r="B4645" s="414">
        <f t="shared" si="133"/>
        <v>41524</v>
      </c>
      <c r="C4645" s="161"/>
      <c r="D4645" s="161"/>
      <c r="E4645" s="161"/>
      <c r="F4645" s="161"/>
      <c r="G4645" s="161"/>
      <c r="H4645" s="161"/>
      <c r="I4645" s="161"/>
      <c r="J4645" s="162"/>
      <c r="K4645" s="161"/>
      <c r="L4645" s="161"/>
      <c r="M4645" s="161"/>
      <c r="N4645" s="161"/>
      <c r="O4645" s="161"/>
      <c r="P4645" s="161"/>
      <c r="Q4645" s="161"/>
      <c r="R4645" s="161"/>
      <c r="S4645" s="161"/>
    </row>
    <row r="4646" spans="1:21" x14ac:dyDescent="0.2">
      <c r="A4646" s="257">
        <v>41524</v>
      </c>
      <c r="B4646" s="414">
        <f t="shared" si="133"/>
        <v>41525</v>
      </c>
      <c r="C4646" s="161"/>
      <c r="D4646" s="161"/>
      <c r="E4646" s="161"/>
      <c r="F4646" s="161"/>
      <c r="G4646" s="161"/>
      <c r="H4646" s="161"/>
      <c r="I4646" s="161"/>
      <c r="J4646" s="162"/>
      <c r="K4646" s="161"/>
      <c r="L4646" s="161"/>
      <c r="M4646" s="161"/>
      <c r="N4646" s="161"/>
      <c r="O4646" s="161"/>
      <c r="P4646" s="161"/>
      <c r="Q4646" s="161"/>
      <c r="R4646" s="161"/>
      <c r="S4646" s="161"/>
    </row>
    <row r="4647" spans="1:21" x14ac:dyDescent="0.2">
      <c r="A4647" s="257">
        <v>41525</v>
      </c>
      <c r="B4647" s="414">
        <f t="shared" si="133"/>
        <v>41526</v>
      </c>
      <c r="C4647" s="161"/>
      <c r="D4647" s="161"/>
      <c r="E4647" s="161"/>
      <c r="F4647" s="161"/>
      <c r="G4647" s="161"/>
      <c r="H4647" s="161"/>
      <c r="I4647" s="161"/>
      <c r="J4647" s="162"/>
      <c r="K4647" s="161"/>
      <c r="L4647" s="161"/>
      <c r="M4647" s="161"/>
      <c r="N4647" s="161"/>
      <c r="O4647" s="161"/>
      <c r="P4647" s="161"/>
      <c r="Q4647" s="161"/>
      <c r="R4647" s="161"/>
      <c r="S4647" s="161"/>
    </row>
    <row r="4648" spans="1:21" x14ac:dyDescent="0.2">
      <c r="A4648" s="257">
        <v>41526</v>
      </c>
      <c r="B4648" s="414">
        <f t="shared" si="133"/>
        <v>41527</v>
      </c>
      <c r="C4648" s="161"/>
      <c r="D4648" s="161"/>
      <c r="E4648" s="161"/>
      <c r="F4648" s="161"/>
      <c r="G4648" s="161"/>
      <c r="H4648" s="161"/>
      <c r="I4648" s="161"/>
      <c r="J4648" s="162"/>
      <c r="K4648" s="161"/>
      <c r="L4648" s="161"/>
      <c r="M4648" s="161"/>
      <c r="N4648" s="161"/>
      <c r="O4648" s="161"/>
      <c r="P4648" s="161"/>
      <c r="Q4648" s="161"/>
      <c r="R4648" s="161"/>
      <c r="S4648" s="161"/>
    </row>
    <row r="4649" spans="1:21" x14ac:dyDescent="0.2">
      <c r="A4649" s="257">
        <v>41527</v>
      </c>
      <c r="B4649" s="414">
        <f t="shared" si="133"/>
        <v>41528</v>
      </c>
      <c r="C4649" s="161"/>
      <c r="D4649" s="161"/>
      <c r="E4649" s="161"/>
      <c r="F4649" s="161"/>
      <c r="G4649" s="161"/>
      <c r="H4649" s="161"/>
      <c r="I4649" s="161"/>
      <c r="J4649" s="162"/>
      <c r="K4649" s="161"/>
      <c r="L4649" s="161"/>
      <c r="M4649" s="161"/>
      <c r="N4649" s="161"/>
      <c r="O4649" s="161"/>
      <c r="P4649" s="161"/>
      <c r="Q4649" s="161"/>
      <c r="R4649" s="161"/>
      <c r="S4649" s="161"/>
    </row>
    <row r="4650" spans="1:21" x14ac:dyDescent="0.2">
      <c r="A4650" s="257">
        <v>41528</v>
      </c>
      <c r="B4650" s="414">
        <f t="shared" si="133"/>
        <v>41529</v>
      </c>
      <c r="C4650" s="161"/>
      <c r="D4650" s="161"/>
      <c r="E4650" s="161"/>
      <c r="F4650" s="161"/>
      <c r="G4650" s="161"/>
      <c r="H4650" s="161"/>
      <c r="I4650" s="161"/>
      <c r="J4650" s="162"/>
      <c r="K4650" s="161"/>
      <c r="L4650" s="161"/>
      <c r="M4650" s="161"/>
      <c r="N4650" s="161"/>
      <c r="O4650" s="161"/>
      <c r="P4650" s="161"/>
      <c r="Q4650" s="161"/>
      <c r="R4650" s="161"/>
      <c r="S4650" s="161"/>
    </row>
    <row r="4651" spans="1:21" x14ac:dyDescent="0.2">
      <c r="A4651" s="257">
        <v>41529</v>
      </c>
      <c r="B4651" s="414">
        <f t="shared" si="133"/>
        <v>41530</v>
      </c>
      <c r="C4651" s="161"/>
      <c r="D4651" s="161"/>
      <c r="E4651" s="161"/>
      <c r="F4651" s="161"/>
      <c r="G4651" s="161"/>
      <c r="H4651" s="161"/>
      <c r="I4651" s="161"/>
      <c r="J4651" s="162"/>
      <c r="K4651" s="161"/>
      <c r="L4651" s="161"/>
      <c r="M4651" s="161"/>
      <c r="N4651" s="161"/>
      <c r="O4651" s="161"/>
      <c r="P4651" s="161"/>
      <c r="Q4651" s="161"/>
      <c r="R4651" s="161"/>
      <c r="S4651" s="161"/>
    </row>
    <row r="4652" spans="1:21" x14ac:dyDescent="0.2">
      <c r="A4652" s="257">
        <v>41530</v>
      </c>
      <c r="B4652" s="414">
        <f t="shared" si="133"/>
        <v>41531</v>
      </c>
      <c r="C4652" s="376">
        <v>3.6</v>
      </c>
      <c r="D4652" s="161"/>
      <c r="E4652" s="376">
        <v>3.4</v>
      </c>
      <c r="F4652" s="161"/>
      <c r="G4652" s="376">
        <v>2.1564778066149999</v>
      </c>
      <c r="H4652" s="161"/>
      <c r="I4652" s="376">
        <v>3.6</v>
      </c>
      <c r="J4652" s="416"/>
      <c r="K4652" s="376"/>
      <c r="L4652" s="161"/>
      <c r="M4652" s="376">
        <v>3.47</v>
      </c>
      <c r="N4652" s="161"/>
      <c r="O4652" s="376">
        <v>3.49</v>
      </c>
      <c r="P4652" s="161"/>
      <c r="Q4652" s="376">
        <v>3.31</v>
      </c>
      <c r="R4652" s="161"/>
      <c r="S4652" s="376">
        <v>2.11</v>
      </c>
      <c r="T4652" s="375">
        <v>0.96909999999999996</v>
      </c>
      <c r="U4652" s="379">
        <f>S4652*T4652*1.054615</f>
        <v>2.1564778066149999</v>
      </c>
    </row>
    <row r="4653" spans="1:21" x14ac:dyDescent="0.2">
      <c r="A4653" s="257">
        <v>41531</v>
      </c>
      <c r="B4653" s="414">
        <f t="shared" si="133"/>
        <v>41532</v>
      </c>
      <c r="C4653" s="376">
        <v>3.6</v>
      </c>
      <c r="D4653" s="161"/>
      <c r="E4653" s="376">
        <v>3.4</v>
      </c>
      <c r="F4653" s="161"/>
      <c r="G4653" s="376">
        <v>2.1564778066149999</v>
      </c>
      <c r="H4653" s="161"/>
      <c r="I4653" s="376">
        <v>3.6</v>
      </c>
      <c r="J4653" s="416"/>
      <c r="K4653" s="376"/>
      <c r="L4653" s="161"/>
      <c r="M4653" s="376">
        <v>3.47</v>
      </c>
      <c r="N4653" s="161"/>
      <c r="O4653" s="376">
        <v>3.49</v>
      </c>
      <c r="P4653" s="161"/>
      <c r="Q4653" s="376">
        <v>3.31</v>
      </c>
      <c r="R4653" s="161"/>
      <c r="S4653" s="376">
        <v>2.11</v>
      </c>
      <c r="T4653" s="375">
        <v>0.96909999999999996</v>
      </c>
      <c r="U4653" s="379">
        <f t="shared" ref="U4653:U4670" si="134">S4653*T4653*1.054615</f>
        <v>2.1564778066149999</v>
      </c>
    </row>
    <row r="4654" spans="1:21" x14ac:dyDescent="0.2">
      <c r="A4654" s="257">
        <v>41532</v>
      </c>
      <c r="B4654" s="414">
        <f t="shared" si="133"/>
        <v>41533</v>
      </c>
      <c r="C4654" s="376">
        <v>3.6</v>
      </c>
      <c r="D4654" s="161"/>
      <c r="E4654" s="376">
        <v>3.4</v>
      </c>
      <c r="F4654" s="161"/>
      <c r="G4654" s="376">
        <v>2.1564778066149999</v>
      </c>
      <c r="H4654" s="161"/>
      <c r="I4654" s="376">
        <v>3.6</v>
      </c>
      <c r="J4654" s="416"/>
      <c r="K4654" s="376"/>
      <c r="L4654" s="161"/>
      <c r="M4654" s="376">
        <v>3.47</v>
      </c>
      <c r="N4654" s="161"/>
      <c r="O4654" s="376">
        <v>3.49</v>
      </c>
      <c r="P4654" s="161"/>
      <c r="Q4654" s="376">
        <v>3.31</v>
      </c>
      <c r="R4654" s="161"/>
      <c r="S4654" s="376">
        <v>2.11</v>
      </c>
      <c r="T4654" s="375">
        <v>0.96909999999999996</v>
      </c>
      <c r="U4654" s="379">
        <f t="shared" si="134"/>
        <v>2.1564778066149999</v>
      </c>
    </row>
    <row r="4655" spans="1:21" x14ac:dyDescent="0.2">
      <c r="A4655" s="257">
        <v>41533</v>
      </c>
      <c r="B4655" s="414">
        <f t="shared" si="133"/>
        <v>41534</v>
      </c>
      <c r="C4655" s="161">
        <v>3.64</v>
      </c>
      <c r="D4655" s="161"/>
      <c r="E4655" s="161">
        <v>3.48</v>
      </c>
      <c r="F4655" s="161"/>
      <c r="G4655" s="161">
        <v>2.32373025408</v>
      </c>
      <c r="H4655" s="161"/>
      <c r="I4655" s="161">
        <v>3.71</v>
      </c>
      <c r="J4655" s="162"/>
      <c r="K4655" s="161"/>
      <c r="L4655" s="161"/>
      <c r="M4655" s="161">
        <v>3.6</v>
      </c>
      <c r="N4655" s="161"/>
      <c r="O4655" s="161">
        <v>3.59</v>
      </c>
      <c r="P4655" s="161"/>
      <c r="Q4655" s="161">
        <v>3.43</v>
      </c>
      <c r="R4655" s="161"/>
      <c r="S4655" s="161">
        <v>2.2799999999999998</v>
      </c>
      <c r="T4655" s="18">
        <v>0.96640000000000004</v>
      </c>
      <c r="U4655" s="389">
        <f t="shared" si="134"/>
        <v>2.32373025408</v>
      </c>
    </row>
    <row r="4656" spans="1:21" x14ac:dyDescent="0.2">
      <c r="A4656" s="257">
        <v>41534</v>
      </c>
      <c r="B4656" s="414">
        <f t="shared" si="133"/>
        <v>41535</v>
      </c>
      <c r="C4656" s="161">
        <v>3.77</v>
      </c>
      <c r="D4656" s="161"/>
      <c r="E4656" s="161">
        <v>3.67</v>
      </c>
      <c r="F4656" s="161"/>
      <c r="G4656" s="161">
        <v>2.2105405353600003</v>
      </c>
      <c r="H4656" s="161"/>
      <c r="I4656" s="161">
        <v>3.83</v>
      </c>
      <c r="J4656" s="162"/>
      <c r="K4656" s="161"/>
      <c r="L4656" s="161"/>
      <c r="M4656" s="161">
        <v>3.75</v>
      </c>
      <c r="N4656" s="161"/>
      <c r="O4656" s="161">
        <v>3.72</v>
      </c>
      <c r="P4656" s="161"/>
      <c r="Q4656" s="161">
        <v>3.52</v>
      </c>
      <c r="R4656" s="161"/>
      <c r="S4656" s="161">
        <v>2.16</v>
      </c>
      <c r="T4656" s="18">
        <v>0.97040000000000004</v>
      </c>
      <c r="U4656" s="389">
        <f t="shared" si="134"/>
        <v>2.2105405353600003</v>
      </c>
    </row>
    <row r="4657" spans="1:21" x14ac:dyDescent="0.2">
      <c r="A4657" s="257">
        <v>41535</v>
      </c>
      <c r="B4657" s="414">
        <f t="shared" si="133"/>
        <v>41536</v>
      </c>
      <c r="C4657" s="161">
        <v>3.71</v>
      </c>
      <c r="D4657" s="161"/>
      <c r="E4657" s="161">
        <v>3.59</v>
      </c>
      <c r="F4657" s="161"/>
      <c r="G4657" s="161">
        <v>1.8405984672000004</v>
      </c>
      <c r="H4657" s="161"/>
      <c r="I4657" s="161">
        <v>3.77</v>
      </c>
      <c r="J4657" s="162"/>
      <c r="K4657" s="161"/>
      <c r="L4657" s="161"/>
      <c r="M4657" s="161">
        <v>3.67</v>
      </c>
      <c r="N4657" s="161"/>
      <c r="O4657" s="161">
        <v>3.63</v>
      </c>
      <c r="P4657" s="161"/>
      <c r="Q4657" s="161">
        <v>3.43</v>
      </c>
      <c r="R4657" s="161"/>
      <c r="S4657" s="161">
        <v>1.8</v>
      </c>
      <c r="T4657" s="18">
        <v>0.96960000000000002</v>
      </c>
      <c r="U4657" s="389">
        <f t="shared" si="134"/>
        <v>1.8405984672000004</v>
      </c>
    </row>
    <row r="4658" spans="1:21" x14ac:dyDescent="0.2">
      <c r="A4658" s="257">
        <v>41536</v>
      </c>
      <c r="B4658" s="414">
        <f t="shared" si="133"/>
        <v>41537</v>
      </c>
      <c r="C4658" s="161">
        <v>3.73</v>
      </c>
      <c r="D4658" s="161"/>
      <c r="E4658" s="161">
        <v>3.56</v>
      </c>
      <c r="F4658" s="161"/>
      <c r="G4658" s="161">
        <v>1.70111719653</v>
      </c>
      <c r="H4658" s="161"/>
      <c r="I4658" s="161">
        <v>3.74</v>
      </c>
      <c r="J4658" s="162"/>
      <c r="K4658" s="161"/>
      <c r="L4658" s="161"/>
      <c r="M4658" s="161">
        <v>3.64</v>
      </c>
      <c r="N4658" s="161"/>
      <c r="O4658" s="161">
        <v>3.6</v>
      </c>
      <c r="P4658" s="161"/>
      <c r="Q4658" s="161">
        <v>3.46</v>
      </c>
      <c r="R4658" s="161"/>
      <c r="S4658" s="161">
        <v>1.66</v>
      </c>
      <c r="T4658" s="18">
        <v>0.97170000000000001</v>
      </c>
      <c r="U4658" s="389">
        <f t="shared" si="134"/>
        <v>1.70111719653</v>
      </c>
    </row>
    <row r="4659" spans="1:21" x14ac:dyDescent="0.2">
      <c r="A4659" s="257">
        <v>41537</v>
      </c>
      <c r="B4659" s="414">
        <f t="shared" si="133"/>
        <v>41538</v>
      </c>
      <c r="C4659" s="376">
        <v>3.68</v>
      </c>
      <c r="D4659" s="161"/>
      <c r="E4659" s="376">
        <v>3.44</v>
      </c>
      <c r="F4659" s="161"/>
      <c r="G4659" s="376">
        <v>1.6402827848700003</v>
      </c>
      <c r="H4659" s="161"/>
      <c r="I4659" s="376">
        <v>3.7</v>
      </c>
      <c r="J4659" s="416"/>
      <c r="K4659" s="376"/>
      <c r="L4659" s="161"/>
      <c r="M4659" s="376">
        <v>3.54</v>
      </c>
      <c r="N4659" s="161"/>
      <c r="O4659" s="376">
        <v>3.51</v>
      </c>
      <c r="P4659" s="161"/>
      <c r="Q4659" s="376">
        <v>3.4</v>
      </c>
      <c r="R4659" s="161"/>
      <c r="S4659" s="376">
        <v>1.59</v>
      </c>
      <c r="T4659" s="375">
        <v>0.97819999999999996</v>
      </c>
      <c r="U4659" s="379">
        <f t="shared" si="134"/>
        <v>1.6402827848700003</v>
      </c>
    </row>
    <row r="4660" spans="1:21" x14ac:dyDescent="0.2">
      <c r="A4660" s="257">
        <v>41538</v>
      </c>
      <c r="B4660" s="414">
        <f t="shared" si="133"/>
        <v>41539</v>
      </c>
      <c r="C4660" s="376">
        <v>3.68</v>
      </c>
      <c r="D4660" s="161"/>
      <c r="E4660" s="376">
        <v>3.44</v>
      </c>
      <c r="F4660" s="161"/>
      <c r="G4660" s="376">
        <v>1.6402827848700003</v>
      </c>
      <c r="H4660" s="161"/>
      <c r="I4660" s="376">
        <v>3.7</v>
      </c>
      <c r="J4660" s="416"/>
      <c r="K4660" s="376"/>
      <c r="L4660" s="161"/>
      <c r="M4660" s="376">
        <v>3.54</v>
      </c>
      <c r="N4660" s="161"/>
      <c r="O4660" s="376">
        <v>3.51</v>
      </c>
      <c r="P4660" s="161"/>
      <c r="Q4660" s="376">
        <v>3.4</v>
      </c>
      <c r="R4660" s="161"/>
      <c r="S4660" s="376">
        <v>1.59</v>
      </c>
      <c r="T4660" s="375">
        <v>0.97819999999999996</v>
      </c>
      <c r="U4660" s="379">
        <f t="shared" si="134"/>
        <v>1.6402827848700003</v>
      </c>
    </row>
    <row r="4661" spans="1:21" x14ac:dyDescent="0.2">
      <c r="A4661" s="257">
        <v>41539</v>
      </c>
      <c r="B4661" s="414">
        <f t="shared" si="133"/>
        <v>41540</v>
      </c>
      <c r="C4661" s="376">
        <v>3.68</v>
      </c>
      <c r="D4661" s="161"/>
      <c r="E4661" s="376">
        <v>3.44</v>
      </c>
      <c r="F4661" s="161"/>
      <c r="G4661" s="376">
        <v>1.6402827848700003</v>
      </c>
      <c r="H4661" s="161"/>
      <c r="I4661" s="376">
        <v>3.7</v>
      </c>
      <c r="J4661" s="416"/>
      <c r="K4661" s="376"/>
      <c r="L4661" s="161"/>
      <c r="M4661" s="376">
        <v>3.54</v>
      </c>
      <c r="N4661" s="161"/>
      <c r="O4661" s="376">
        <v>3.51</v>
      </c>
      <c r="P4661" s="161"/>
      <c r="Q4661" s="376">
        <v>3.4</v>
      </c>
      <c r="R4661" s="161"/>
      <c r="S4661" s="376">
        <v>1.59</v>
      </c>
      <c r="T4661" s="375">
        <v>0.97819999999999996</v>
      </c>
      <c r="U4661" s="379">
        <f t="shared" si="134"/>
        <v>1.6402827848700003</v>
      </c>
    </row>
    <row r="4662" spans="1:21" x14ac:dyDescent="0.2">
      <c r="A4662" s="257">
        <v>41540</v>
      </c>
      <c r="B4662" s="414">
        <f t="shared" si="133"/>
        <v>41541</v>
      </c>
      <c r="C4662" s="161">
        <v>3.64</v>
      </c>
      <c r="D4662" s="161"/>
      <c r="E4662" s="161">
        <v>3.43</v>
      </c>
      <c r="F4662" s="161"/>
      <c r="G4662" s="161">
        <v>1.8836351961200002</v>
      </c>
      <c r="H4662" s="161"/>
      <c r="I4662" s="161">
        <v>3.63</v>
      </c>
      <c r="J4662" s="162"/>
      <c r="K4662" s="161"/>
      <c r="L4662" s="161"/>
      <c r="M4662" s="161">
        <v>3.54</v>
      </c>
      <c r="N4662" s="161"/>
      <c r="O4662" s="161">
        <v>3.55</v>
      </c>
      <c r="P4662" s="161"/>
      <c r="Q4662" s="161">
        <v>3.46</v>
      </c>
      <c r="R4662" s="161"/>
      <c r="S4662" s="161">
        <v>1.84</v>
      </c>
      <c r="T4662" s="18">
        <v>0.97070000000000001</v>
      </c>
      <c r="U4662" s="389">
        <f t="shared" si="134"/>
        <v>1.8836351961200002</v>
      </c>
    </row>
    <row r="4663" spans="1:21" x14ac:dyDescent="0.2">
      <c r="A4663" s="257">
        <v>41541</v>
      </c>
      <c r="B4663" s="414">
        <f t="shared" si="133"/>
        <v>41542</v>
      </c>
      <c r="C4663" s="161">
        <v>3.59</v>
      </c>
      <c r="D4663" s="161"/>
      <c r="E4663" s="161">
        <v>3.34</v>
      </c>
      <c r="F4663" s="161"/>
      <c r="G4663" s="161">
        <v>1.67020221242</v>
      </c>
      <c r="H4663" s="161"/>
      <c r="I4663" s="161">
        <v>3.57</v>
      </c>
      <c r="J4663" s="162"/>
      <c r="K4663" s="161"/>
      <c r="L4663" s="161"/>
      <c r="M4663" s="161">
        <v>3.44</v>
      </c>
      <c r="N4663" s="161"/>
      <c r="O4663" s="161">
        <v>3.46</v>
      </c>
      <c r="P4663" s="161"/>
      <c r="Q4663" s="161">
        <v>3.4</v>
      </c>
      <c r="R4663" s="161"/>
      <c r="S4663" s="161">
        <v>1.63</v>
      </c>
      <c r="T4663" s="18">
        <v>0.97160000000000002</v>
      </c>
      <c r="U4663" s="389">
        <f t="shared" si="134"/>
        <v>1.67020221242</v>
      </c>
    </row>
    <row r="4664" spans="1:21" x14ac:dyDescent="0.2">
      <c r="A4664" s="257">
        <v>41542</v>
      </c>
      <c r="B4664" s="414">
        <f t="shared" si="133"/>
        <v>41543</v>
      </c>
      <c r="C4664" s="161">
        <v>3.52</v>
      </c>
      <c r="D4664" s="161"/>
      <c r="E4664" s="161">
        <v>3.26</v>
      </c>
      <c r="F4664" s="161"/>
      <c r="G4664" s="161">
        <v>1.732216738265</v>
      </c>
      <c r="H4664" s="161"/>
      <c r="I4664" s="161">
        <v>3.47</v>
      </c>
      <c r="J4664" s="162"/>
      <c r="K4664" s="161"/>
      <c r="L4664" s="161"/>
      <c r="M4664" s="161">
        <v>3.3</v>
      </c>
      <c r="N4664" s="161"/>
      <c r="O4664" s="161">
        <v>3.39</v>
      </c>
      <c r="P4664" s="161"/>
      <c r="Q4664" s="161">
        <v>3.32</v>
      </c>
      <c r="R4664" s="161"/>
      <c r="S4664" s="161">
        <v>1.69</v>
      </c>
      <c r="T4664" s="18">
        <v>0.97189999999999999</v>
      </c>
      <c r="U4664" s="389">
        <f t="shared" si="134"/>
        <v>1.732216738265</v>
      </c>
    </row>
    <row r="4665" spans="1:21" x14ac:dyDescent="0.2">
      <c r="A4665" s="257">
        <v>41543</v>
      </c>
      <c r="B4665" s="414">
        <f t="shared" si="133"/>
        <v>41544</v>
      </c>
      <c r="C4665" s="161">
        <v>3.48</v>
      </c>
      <c r="D4665" s="161"/>
      <c r="E4665" s="161">
        <v>3.21</v>
      </c>
      <c r="F4665" s="161"/>
      <c r="G4665" s="161">
        <v>1.7090753213200001</v>
      </c>
      <c r="H4665" s="161"/>
      <c r="I4665" s="161">
        <v>3.38</v>
      </c>
      <c r="J4665" s="162"/>
      <c r="K4665" s="161"/>
      <c r="L4665" s="161"/>
      <c r="M4665" s="161">
        <v>3.25</v>
      </c>
      <c r="N4665" s="161"/>
      <c r="O4665" s="161">
        <v>3.32</v>
      </c>
      <c r="P4665" s="161"/>
      <c r="Q4665" s="161">
        <v>3.27</v>
      </c>
      <c r="R4665" s="161"/>
      <c r="S4665" s="161">
        <v>1.67</v>
      </c>
      <c r="T4665" s="18">
        <v>0.97040000000000004</v>
      </c>
      <c r="U4665" s="389">
        <f t="shared" si="134"/>
        <v>1.7090753213200001</v>
      </c>
    </row>
    <row r="4666" spans="1:21" x14ac:dyDescent="0.2">
      <c r="A4666" s="257">
        <v>41544</v>
      </c>
      <c r="B4666" s="414">
        <f t="shared" si="133"/>
        <v>41545</v>
      </c>
      <c r="C4666" s="376">
        <v>3.5</v>
      </c>
      <c r="D4666" s="161"/>
      <c r="E4666" s="376">
        <v>3.19</v>
      </c>
      <c r="F4666" s="161"/>
      <c r="G4666" s="376">
        <v>2.5354125768800002</v>
      </c>
      <c r="H4666" s="161"/>
      <c r="I4666" s="376">
        <v>3.4</v>
      </c>
      <c r="J4666" s="416"/>
      <c r="K4666" s="376"/>
      <c r="L4666" s="161"/>
      <c r="M4666" s="376">
        <v>3.25</v>
      </c>
      <c r="N4666" s="161"/>
      <c r="O4666" s="376">
        <v>3.3</v>
      </c>
      <c r="P4666" s="161"/>
      <c r="Q4666" s="376">
        <v>3.28</v>
      </c>
      <c r="R4666" s="161"/>
      <c r="S4666" s="376">
        <v>2.48</v>
      </c>
      <c r="T4666" s="375">
        <v>0.96940000000000004</v>
      </c>
      <c r="U4666" s="379">
        <f>S4666*T4666*1.054615</f>
        <v>2.5354125768800002</v>
      </c>
    </row>
    <row r="4667" spans="1:21" x14ac:dyDescent="0.2">
      <c r="A4667" s="257">
        <v>41545</v>
      </c>
      <c r="B4667" s="414">
        <f t="shared" si="133"/>
        <v>41546</v>
      </c>
      <c r="C4667" s="376">
        <v>3.5</v>
      </c>
      <c r="D4667" s="161"/>
      <c r="E4667" s="376">
        <v>3.19</v>
      </c>
      <c r="F4667" s="161"/>
      <c r="G4667" s="376">
        <v>2.5354125768800002</v>
      </c>
      <c r="H4667" s="161"/>
      <c r="I4667" s="376">
        <v>3.4</v>
      </c>
      <c r="J4667" s="416"/>
      <c r="K4667" s="376"/>
      <c r="L4667" s="161"/>
      <c r="M4667" s="376">
        <v>3.25</v>
      </c>
      <c r="N4667" s="161"/>
      <c r="O4667" s="376">
        <v>3.3</v>
      </c>
      <c r="P4667" s="161"/>
      <c r="Q4667" s="376">
        <v>3.28</v>
      </c>
      <c r="R4667" s="161"/>
      <c r="S4667" s="376">
        <v>2.48</v>
      </c>
      <c r="T4667" s="375">
        <v>0.96940000000000004</v>
      </c>
      <c r="U4667" s="379">
        <f t="shared" si="134"/>
        <v>2.5354125768800002</v>
      </c>
    </row>
    <row r="4668" spans="1:21" x14ac:dyDescent="0.2">
      <c r="A4668" s="257">
        <v>41546</v>
      </c>
      <c r="B4668" s="414">
        <f t="shared" si="133"/>
        <v>41547</v>
      </c>
      <c r="C4668" s="376">
        <v>3.5</v>
      </c>
      <c r="D4668" s="161"/>
      <c r="E4668" s="376">
        <v>3.19</v>
      </c>
      <c r="F4668" s="161"/>
      <c r="G4668" s="376">
        <v>2.5354125768800002</v>
      </c>
      <c r="H4668" s="161"/>
      <c r="I4668" s="376">
        <v>3.4</v>
      </c>
      <c r="J4668" s="416"/>
      <c r="K4668" s="376"/>
      <c r="L4668" s="161"/>
      <c r="M4668" s="376">
        <v>3.25</v>
      </c>
      <c r="N4668" s="161"/>
      <c r="O4668" s="376">
        <v>3.3</v>
      </c>
      <c r="P4668" s="161"/>
      <c r="Q4668" s="376">
        <v>3.28</v>
      </c>
      <c r="R4668" s="161"/>
      <c r="S4668" s="376">
        <v>2.48</v>
      </c>
      <c r="T4668" s="375">
        <v>0.96940000000000004</v>
      </c>
      <c r="U4668" s="379">
        <f t="shared" si="134"/>
        <v>2.5354125768800002</v>
      </c>
    </row>
    <row r="4669" spans="1:21" s="263" customFormat="1" x14ac:dyDescent="0.2">
      <c r="A4669" s="319">
        <v>41547</v>
      </c>
      <c r="B4669" s="374">
        <f t="shared" si="133"/>
        <v>41548</v>
      </c>
      <c r="C4669" s="372">
        <v>3.49</v>
      </c>
      <c r="D4669" s="332"/>
      <c r="E4669" s="372">
        <v>3.32</v>
      </c>
      <c r="F4669" s="332"/>
      <c r="G4669" s="372">
        <v>1.8842173436</v>
      </c>
      <c r="H4669" s="332"/>
      <c r="I4669" s="372">
        <v>3.46</v>
      </c>
      <c r="J4669" s="365"/>
      <c r="K4669" s="372"/>
      <c r="L4669" s="332"/>
      <c r="M4669" s="372">
        <v>3.37</v>
      </c>
      <c r="N4669" s="332"/>
      <c r="O4669" s="372">
        <v>3.4</v>
      </c>
      <c r="P4669" s="332"/>
      <c r="Q4669" s="372">
        <v>3.3</v>
      </c>
      <c r="R4669" s="332"/>
      <c r="S4669" s="161">
        <v>1.84</v>
      </c>
      <c r="T4669" s="18">
        <v>0.97099999999999997</v>
      </c>
      <c r="U4669" s="385">
        <f t="shared" si="134"/>
        <v>1.8842173436</v>
      </c>
    </row>
    <row r="4670" spans="1:21" x14ac:dyDescent="0.2">
      <c r="A4670" s="257">
        <v>41548</v>
      </c>
      <c r="B4670" s="414">
        <f t="shared" si="133"/>
        <v>41549</v>
      </c>
      <c r="C4670" s="161">
        <v>3.56</v>
      </c>
      <c r="D4670" s="161"/>
      <c r="E4670" s="161">
        <v>3.42</v>
      </c>
      <c r="F4670" s="161"/>
      <c r="G4670" s="161">
        <v>2.6306759498300001</v>
      </c>
      <c r="H4670" s="161"/>
      <c r="I4670" s="161">
        <v>3.61</v>
      </c>
      <c r="J4670" s="162"/>
      <c r="K4670" s="161"/>
      <c r="L4670" s="161"/>
      <c r="M4670" s="161">
        <v>3.46</v>
      </c>
      <c r="N4670" s="161"/>
      <c r="O4670" s="161">
        <v>3.49</v>
      </c>
      <c r="P4670" s="161"/>
      <c r="Q4670" s="161">
        <v>3.37</v>
      </c>
      <c r="R4670" s="161"/>
      <c r="S4670" s="161">
        <v>2.57</v>
      </c>
      <c r="T4670" s="18">
        <v>0.97060000000000002</v>
      </c>
      <c r="U4670" s="389">
        <f t="shared" si="134"/>
        <v>2.6306759498300001</v>
      </c>
    </row>
    <row r="4671" spans="1:21" x14ac:dyDescent="0.2">
      <c r="A4671" s="257">
        <v>41549</v>
      </c>
      <c r="B4671" s="414">
        <f t="shared" si="133"/>
        <v>41550</v>
      </c>
      <c r="C4671" s="161"/>
      <c r="D4671" s="161"/>
      <c r="E4671" s="161"/>
      <c r="F4671" s="161"/>
      <c r="G4671" s="161"/>
      <c r="H4671" s="161"/>
      <c r="I4671" s="161"/>
      <c r="J4671" s="162"/>
      <c r="K4671" s="161"/>
      <c r="L4671" s="161"/>
      <c r="M4671" s="161"/>
      <c r="N4671" s="161"/>
      <c r="O4671" s="161"/>
      <c r="P4671" s="161"/>
      <c r="Q4671" s="161"/>
      <c r="R4671" s="161"/>
      <c r="S4671" s="161"/>
    </row>
    <row r="4672" spans="1:21" x14ac:dyDescent="0.2">
      <c r="A4672" s="257">
        <v>41550</v>
      </c>
      <c r="B4672" s="414">
        <f t="shared" si="133"/>
        <v>41551</v>
      </c>
      <c r="C4672" s="161"/>
      <c r="D4672" s="161"/>
      <c r="E4672" s="161"/>
      <c r="F4672" s="161"/>
      <c r="G4672" s="161"/>
      <c r="H4672" s="161"/>
      <c r="I4672" s="161"/>
      <c r="J4672" s="162"/>
      <c r="K4672" s="161"/>
      <c r="L4672" s="161"/>
      <c r="M4672" s="161"/>
      <c r="N4672" s="161"/>
      <c r="O4672" s="161"/>
      <c r="P4672" s="161"/>
      <c r="Q4672" s="161"/>
      <c r="R4672" s="161"/>
      <c r="S4672" s="161"/>
    </row>
    <row r="4673" spans="1:21" x14ac:dyDescent="0.2">
      <c r="A4673" s="257">
        <v>41551</v>
      </c>
      <c r="B4673" s="414">
        <f t="shared" si="133"/>
        <v>41552</v>
      </c>
      <c r="C4673" s="161"/>
      <c r="D4673" s="161"/>
      <c r="E4673" s="161"/>
      <c r="F4673" s="161"/>
      <c r="G4673" s="161"/>
      <c r="H4673" s="161"/>
      <c r="I4673" s="161"/>
      <c r="J4673" s="162"/>
      <c r="K4673" s="161"/>
      <c r="L4673" s="161"/>
      <c r="M4673" s="161"/>
      <c r="N4673" s="161"/>
      <c r="O4673" s="161"/>
      <c r="P4673" s="161"/>
      <c r="Q4673" s="161"/>
      <c r="R4673" s="161"/>
      <c r="S4673" s="161"/>
    </row>
    <row r="4674" spans="1:21" x14ac:dyDescent="0.2">
      <c r="A4674" s="257">
        <v>41552</v>
      </c>
      <c r="B4674" s="414">
        <f t="shared" si="133"/>
        <v>41553</v>
      </c>
      <c r="C4674" s="161"/>
      <c r="D4674" s="161"/>
      <c r="E4674" s="161"/>
      <c r="F4674" s="161"/>
      <c r="G4674" s="161"/>
      <c r="H4674" s="161"/>
      <c r="I4674" s="161"/>
      <c r="J4674" s="162"/>
      <c r="K4674" s="161"/>
      <c r="L4674" s="161"/>
      <c r="M4674" s="161"/>
      <c r="N4674" s="161"/>
      <c r="O4674" s="161"/>
      <c r="P4674" s="161"/>
      <c r="Q4674" s="161"/>
      <c r="R4674" s="161"/>
      <c r="S4674" s="161"/>
    </row>
    <row r="4675" spans="1:21" x14ac:dyDescent="0.2">
      <c r="A4675" s="257">
        <v>41553</v>
      </c>
      <c r="B4675" s="414">
        <f t="shared" si="133"/>
        <v>41554</v>
      </c>
      <c r="C4675" s="161"/>
      <c r="D4675" s="161"/>
      <c r="E4675" s="161"/>
      <c r="F4675" s="161"/>
      <c r="G4675" s="161"/>
      <c r="H4675" s="161"/>
      <c r="I4675" s="161"/>
      <c r="J4675" s="162"/>
      <c r="K4675" s="161"/>
      <c r="L4675" s="161"/>
      <c r="M4675" s="161"/>
      <c r="N4675" s="161"/>
      <c r="O4675" s="161"/>
      <c r="P4675" s="161"/>
      <c r="Q4675" s="161"/>
      <c r="R4675" s="161"/>
      <c r="S4675" s="161"/>
    </row>
    <row r="4676" spans="1:21" x14ac:dyDescent="0.2">
      <c r="A4676" s="257">
        <v>41554</v>
      </c>
      <c r="B4676" s="414">
        <f t="shared" si="133"/>
        <v>41555</v>
      </c>
      <c r="C4676" s="161"/>
      <c r="D4676" s="161"/>
      <c r="E4676" s="161"/>
      <c r="F4676" s="161"/>
      <c r="G4676" s="161"/>
      <c r="H4676" s="161"/>
      <c r="I4676" s="161"/>
      <c r="J4676" s="162"/>
      <c r="K4676" s="161"/>
      <c r="L4676" s="161"/>
      <c r="M4676" s="161"/>
      <c r="N4676" s="161"/>
      <c r="O4676" s="161"/>
      <c r="P4676" s="161"/>
      <c r="Q4676" s="161"/>
      <c r="R4676" s="161"/>
      <c r="S4676" s="161"/>
    </row>
    <row r="4677" spans="1:21" x14ac:dyDescent="0.2">
      <c r="A4677" s="257">
        <v>41555</v>
      </c>
      <c r="B4677" s="414">
        <f t="shared" si="133"/>
        <v>41556</v>
      </c>
      <c r="C4677" s="161"/>
      <c r="D4677" s="161"/>
      <c r="E4677" s="161"/>
      <c r="F4677" s="161"/>
      <c r="G4677" s="161"/>
      <c r="H4677" s="161"/>
      <c r="I4677" s="161"/>
      <c r="J4677" s="162"/>
      <c r="K4677" s="161"/>
      <c r="L4677" s="161"/>
      <c r="M4677" s="161"/>
      <c r="N4677" s="161"/>
      <c r="O4677" s="161"/>
      <c r="P4677" s="161"/>
      <c r="Q4677" s="161"/>
      <c r="R4677" s="161"/>
      <c r="S4677" s="161"/>
    </row>
    <row r="4678" spans="1:21" x14ac:dyDescent="0.2">
      <c r="A4678" s="257">
        <v>41556</v>
      </c>
      <c r="B4678" s="414">
        <f t="shared" si="133"/>
        <v>41557</v>
      </c>
      <c r="C4678" s="161"/>
      <c r="D4678" s="161"/>
      <c r="E4678" s="161"/>
      <c r="F4678" s="161"/>
      <c r="G4678" s="161"/>
      <c r="H4678" s="161"/>
      <c r="I4678" s="161"/>
      <c r="J4678" s="162"/>
      <c r="K4678" s="161"/>
      <c r="L4678" s="161"/>
      <c r="M4678" s="161"/>
      <c r="N4678" s="161"/>
      <c r="O4678" s="161"/>
      <c r="P4678" s="161"/>
      <c r="Q4678" s="161"/>
      <c r="R4678" s="161"/>
      <c r="S4678" s="161"/>
    </row>
    <row r="4679" spans="1:21" x14ac:dyDescent="0.2">
      <c r="A4679" s="257">
        <v>41557</v>
      </c>
      <c r="B4679" s="414">
        <f t="shared" si="133"/>
        <v>41558</v>
      </c>
      <c r="C4679" s="161"/>
      <c r="D4679" s="161"/>
      <c r="E4679" s="161"/>
      <c r="F4679" s="161"/>
      <c r="G4679" s="161"/>
      <c r="H4679" s="161"/>
      <c r="I4679" s="161"/>
      <c r="J4679" s="162"/>
      <c r="K4679" s="161"/>
      <c r="L4679" s="161"/>
      <c r="M4679" s="161"/>
      <c r="N4679" s="161"/>
      <c r="O4679" s="161"/>
      <c r="P4679" s="161"/>
      <c r="Q4679" s="161"/>
      <c r="R4679" s="161"/>
      <c r="S4679" s="161"/>
    </row>
    <row r="4680" spans="1:21" x14ac:dyDescent="0.2">
      <c r="A4680" s="257">
        <v>41558</v>
      </c>
      <c r="B4680" s="414">
        <f t="shared" si="133"/>
        <v>41559</v>
      </c>
      <c r="C4680" s="376">
        <v>3.72</v>
      </c>
      <c r="D4680" s="161"/>
      <c r="E4680" s="376">
        <v>3.51</v>
      </c>
      <c r="F4680" s="161"/>
      <c r="G4680" s="376">
        <v>3.0436188900000003</v>
      </c>
      <c r="H4680" s="161"/>
      <c r="I4680" s="376">
        <v>3.66</v>
      </c>
      <c r="J4680" s="416"/>
      <c r="K4680" s="376"/>
      <c r="L4680" s="161"/>
      <c r="M4680" s="376">
        <v>3.48</v>
      </c>
      <c r="N4680" s="161"/>
      <c r="O4680" s="376">
        <v>3.63</v>
      </c>
      <c r="P4680" s="161"/>
      <c r="Q4680" s="376">
        <v>3.35</v>
      </c>
      <c r="R4680" s="161"/>
      <c r="S4680" s="376">
        <v>3</v>
      </c>
      <c r="T4680" s="375">
        <v>0.96199999999999997</v>
      </c>
      <c r="U4680" s="379">
        <f>S4680*T4680*1.054615</f>
        <v>3.0436188900000003</v>
      </c>
    </row>
    <row r="4681" spans="1:21" x14ac:dyDescent="0.2">
      <c r="A4681" s="257">
        <v>41559</v>
      </c>
      <c r="B4681" s="414">
        <f t="shared" si="133"/>
        <v>41560</v>
      </c>
      <c r="C4681" s="376">
        <v>3.72</v>
      </c>
      <c r="D4681" s="161"/>
      <c r="E4681" s="376">
        <v>3.51</v>
      </c>
      <c r="F4681" s="161"/>
      <c r="G4681" s="376">
        <v>3.0436188900000003</v>
      </c>
      <c r="H4681" s="161"/>
      <c r="I4681" s="376">
        <v>3.66</v>
      </c>
      <c r="J4681" s="416"/>
      <c r="K4681" s="376"/>
      <c r="L4681" s="161"/>
      <c r="M4681" s="376">
        <v>3.48</v>
      </c>
      <c r="N4681" s="161"/>
      <c r="O4681" s="376">
        <v>3.63</v>
      </c>
      <c r="P4681" s="161"/>
      <c r="Q4681" s="376">
        <v>3.35</v>
      </c>
      <c r="R4681" s="161"/>
      <c r="S4681" s="376">
        <v>3</v>
      </c>
      <c r="T4681" s="375">
        <v>0.96199999999999997</v>
      </c>
      <c r="U4681" s="379">
        <f t="shared" ref="U4681:U4703" si="135">S4681*T4681*1.054615</f>
        <v>3.0436188900000003</v>
      </c>
    </row>
    <row r="4682" spans="1:21" x14ac:dyDescent="0.2">
      <c r="A4682" s="257">
        <v>41560</v>
      </c>
      <c r="B4682" s="414">
        <f t="shared" si="133"/>
        <v>41561</v>
      </c>
      <c r="C4682" s="376">
        <v>3.72</v>
      </c>
      <c r="D4682" s="161"/>
      <c r="E4682" s="376">
        <v>3.51</v>
      </c>
      <c r="F4682" s="161"/>
      <c r="G4682" s="376">
        <v>3.0436188900000003</v>
      </c>
      <c r="H4682" s="161"/>
      <c r="I4682" s="376">
        <v>3.66</v>
      </c>
      <c r="J4682" s="416"/>
      <c r="K4682" s="376"/>
      <c r="L4682" s="161"/>
      <c r="M4682" s="376">
        <v>3.48</v>
      </c>
      <c r="N4682" s="161"/>
      <c r="O4682" s="376">
        <v>3.63</v>
      </c>
      <c r="P4682" s="161"/>
      <c r="Q4682" s="376">
        <v>3.35</v>
      </c>
      <c r="R4682" s="161"/>
      <c r="S4682" s="376">
        <v>3</v>
      </c>
      <c r="T4682" s="375">
        <v>0.96199999999999997</v>
      </c>
      <c r="U4682" s="379">
        <f t="shared" si="135"/>
        <v>3.0436188900000003</v>
      </c>
    </row>
    <row r="4683" spans="1:21" x14ac:dyDescent="0.2">
      <c r="A4683" s="257">
        <v>41561</v>
      </c>
      <c r="B4683" s="414">
        <f t="shared" si="133"/>
        <v>41562</v>
      </c>
      <c r="C4683" s="426">
        <v>3.8</v>
      </c>
      <c r="D4683" s="161"/>
      <c r="E4683" s="161">
        <v>3.73</v>
      </c>
      <c r="F4683" s="161"/>
      <c r="G4683" s="161">
        <v>3.1601116629000008</v>
      </c>
      <c r="H4683" s="161"/>
      <c r="I4683" s="161">
        <v>3.73</v>
      </c>
      <c r="J4683" s="162"/>
      <c r="K4683" s="161"/>
      <c r="L4683" s="161"/>
      <c r="M4683" s="161">
        <v>3.71</v>
      </c>
      <c r="N4683" s="161"/>
      <c r="O4683" s="161">
        <v>3.76</v>
      </c>
      <c r="P4683" s="161"/>
      <c r="Q4683" s="161">
        <v>3.48</v>
      </c>
      <c r="R4683" s="161"/>
      <c r="S4683" s="161">
        <v>3.1</v>
      </c>
      <c r="T4683" s="18">
        <v>0.96660000000000001</v>
      </c>
      <c r="U4683" s="389">
        <f t="shared" si="135"/>
        <v>3.1601116629000008</v>
      </c>
    </row>
    <row r="4684" spans="1:21" x14ac:dyDescent="0.2">
      <c r="A4684" s="257">
        <v>41562</v>
      </c>
      <c r="B4684" s="414">
        <f t="shared" si="133"/>
        <v>41563</v>
      </c>
      <c r="C4684" s="161">
        <v>3.83</v>
      </c>
      <c r="D4684" s="161"/>
      <c r="E4684" s="161">
        <v>3.82</v>
      </c>
      <c r="F4684" s="161"/>
      <c r="G4684" s="161">
        <v>3.0556415010000006</v>
      </c>
      <c r="H4684" s="161"/>
      <c r="I4684" s="161">
        <v>3.81</v>
      </c>
      <c r="J4684" s="162"/>
      <c r="K4684" s="161"/>
      <c r="L4684" s="161"/>
      <c r="M4684" s="161">
        <v>3.79</v>
      </c>
      <c r="N4684" s="161"/>
      <c r="O4684" s="161">
        <v>3.85</v>
      </c>
      <c r="P4684" s="161"/>
      <c r="Q4684" s="161">
        <v>3.5</v>
      </c>
      <c r="R4684" s="161"/>
      <c r="S4684" s="161">
        <v>3</v>
      </c>
      <c r="T4684" s="18">
        <v>0.96579999999999999</v>
      </c>
      <c r="U4684" s="389">
        <f t="shared" si="135"/>
        <v>3.0556415010000006</v>
      </c>
    </row>
    <row r="4685" spans="1:21" x14ac:dyDescent="0.2">
      <c r="A4685" s="257">
        <v>41563</v>
      </c>
      <c r="B4685" s="414">
        <f t="shared" si="133"/>
        <v>41564</v>
      </c>
      <c r="C4685" s="161">
        <v>3.85</v>
      </c>
      <c r="D4685" s="161"/>
      <c r="E4685" s="161">
        <v>3.82</v>
      </c>
      <c r="F4685" s="161"/>
      <c r="G4685" s="161">
        <v>3.1164316188300005</v>
      </c>
      <c r="H4685" s="161"/>
      <c r="I4685" s="161">
        <v>3.81</v>
      </c>
      <c r="J4685" s="162"/>
      <c r="K4685" s="161"/>
      <c r="L4685" s="161"/>
      <c r="M4685" s="161">
        <v>3.76</v>
      </c>
      <c r="N4685" s="161"/>
      <c r="O4685" s="161">
        <v>3.86</v>
      </c>
      <c r="P4685" s="161"/>
      <c r="Q4685" s="161">
        <v>3.54</v>
      </c>
      <c r="R4685" s="161"/>
      <c r="S4685" s="161">
        <v>3.06</v>
      </c>
      <c r="T4685" s="18">
        <v>0.9657</v>
      </c>
      <c r="U4685" s="389">
        <f t="shared" si="135"/>
        <v>3.1164316188300005</v>
      </c>
    </row>
    <row r="4686" spans="1:21" x14ac:dyDescent="0.2">
      <c r="A4686" s="257">
        <v>41564</v>
      </c>
      <c r="B4686" s="414">
        <f t="shared" si="133"/>
        <v>41565</v>
      </c>
      <c r="C4686" s="161">
        <v>3.75</v>
      </c>
      <c r="D4686" s="161"/>
      <c r="E4686" s="161">
        <v>3.69</v>
      </c>
      <c r="F4686" s="161"/>
      <c r="G4686" s="161">
        <v>3.1243496682499998</v>
      </c>
      <c r="H4686" s="161"/>
      <c r="I4686" s="161">
        <v>3.71</v>
      </c>
      <c r="J4686" s="162"/>
      <c r="K4686" s="161"/>
      <c r="L4686" s="161"/>
      <c r="M4686" s="161">
        <v>3.65</v>
      </c>
      <c r="N4686" s="161"/>
      <c r="O4686" s="161">
        <v>3.76</v>
      </c>
      <c r="P4686" s="161"/>
      <c r="Q4686" s="161">
        <v>3.53</v>
      </c>
      <c r="R4686" s="161"/>
      <c r="S4686" s="161">
        <v>3.07</v>
      </c>
      <c r="T4686" s="18">
        <v>0.96499999999999997</v>
      </c>
      <c r="U4686" s="389">
        <f t="shared" si="135"/>
        <v>3.1243496682499998</v>
      </c>
    </row>
    <row r="4687" spans="1:21" x14ac:dyDescent="0.2">
      <c r="A4687" s="257">
        <v>41565</v>
      </c>
      <c r="B4687" s="414">
        <f t="shared" si="133"/>
        <v>41566</v>
      </c>
      <c r="C4687" s="376">
        <v>3.72</v>
      </c>
      <c r="D4687" s="161"/>
      <c r="E4687" s="376">
        <v>3.62</v>
      </c>
      <c r="F4687" s="161"/>
      <c r="G4687" s="376">
        <v>3.1002580431899998</v>
      </c>
      <c r="H4687" s="161"/>
      <c r="I4687" s="376">
        <v>3.67</v>
      </c>
      <c r="J4687" s="416"/>
      <c r="K4687" s="376"/>
      <c r="L4687" s="161"/>
      <c r="M4687" s="376">
        <v>3.55</v>
      </c>
      <c r="N4687" s="161"/>
      <c r="O4687" s="376">
        <v>3.72</v>
      </c>
      <c r="P4687" s="161"/>
      <c r="Q4687" s="376">
        <v>3.39</v>
      </c>
      <c r="R4687" s="161"/>
      <c r="S4687" s="376">
        <v>3.03</v>
      </c>
      <c r="T4687" s="375">
        <v>0.97019999999999995</v>
      </c>
      <c r="U4687" s="379">
        <f t="shared" si="135"/>
        <v>3.1002580431899998</v>
      </c>
    </row>
    <row r="4688" spans="1:21" x14ac:dyDescent="0.2">
      <c r="A4688" s="257">
        <v>41566</v>
      </c>
      <c r="B4688" s="414">
        <f t="shared" si="133"/>
        <v>41567</v>
      </c>
      <c r="C4688" s="376">
        <v>3.72</v>
      </c>
      <c r="D4688" s="161"/>
      <c r="E4688" s="376">
        <v>3.62</v>
      </c>
      <c r="F4688" s="161"/>
      <c r="G4688" s="376">
        <v>3.1002580431899998</v>
      </c>
      <c r="H4688" s="161"/>
      <c r="I4688" s="376">
        <v>3.67</v>
      </c>
      <c r="J4688" s="416"/>
      <c r="K4688" s="376"/>
      <c r="L4688" s="161"/>
      <c r="M4688" s="376">
        <v>3.55</v>
      </c>
      <c r="N4688" s="161"/>
      <c r="O4688" s="376">
        <v>3.72</v>
      </c>
      <c r="P4688" s="161"/>
      <c r="Q4688" s="376">
        <v>3.39</v>
      </c>
      <c r="R4688" s="161"/>
      <c r="S4688" s="376">
        <v>3.03</v>
      </c>
      <c r="T4688" s="375">
        <v>0.97019999999999995</v>
      </c>
      <c r="U4688" s="379">
        <f t="shared" si="135"/>
        <v>3.1002580431899998</v>
      </c>
    </row>
    <row r="4689" spans="1:21" x14ac:dyDescent="0.2">
      <c r="A4689" s="257">
        <v>41567</v>
      </c>
      <c r="B4689" s="414">
        <f t="shared" si="133"/>
        <v>41568</v>
      </c>
      <c r="C4689" s="376">
        <v>3.72</v>
      </c>
      <c r="D4689" s="161"/>
      <c r="E4689" s="376">
        <v>3.62</v>
      </c>
      <c r="F4689" s="161"/>
      <c r="G4689" s="376">
        <v>3.1002580431899998</v>
      </c>
      <c r="H4689" s="161"/>
      <c r="I4689" s="376">
        <v>3.67</v>
      </c>
      <c r="J4689" s="416"/>
      <c r="K4689" s="376"/>
      <c r="L4689" s="161"/>
      <c r="M4689" s="376">
        <v>3.55</v>
      </c>
      <c r="N4689" s="161"/>
      <c r="O4689" s="376">
        <v>3.72</v>
      </c>
      <c r="P4689" s="161"/>
      <c r="Q4689" s="376">
        <v>3.39</v>
      </c>
      <c r="R4689" s="161"/>
      <c r="S4689" s="376">
        <v>3.03</v>
      </c>
      <c r="T4689" s="375">
        <v>0.97019999999999995</v>
      </c>
      <c r="U4689" s="379">
        <f t="shared" si="135"/>
        <v>3.1002580431899998</v>
      </c>
    </row>
    <row r="4690" spans="1:21" x14ac:dyDescent="0.2">
      <c r="A4690" s="257">
        <v>41568</v>
      </c>
      <c r="B4690" s="414">
        <f t="shared" si="133"/>
        <v>41569</v>
      </c>
      <c r="C4690" s="161">
        <v>3.78</v>
      </c>
      <c r="D4690" s="161"/>
      <c r="E4690" s="161">
        <v>3.75</v>
      </c>
      <c r="F4690" s="161"/>
      <c r="G4690" s="161">
        <v>3.3335852842500002</v>
      </c>
      <c r="H4690" s="161"/>
      <c r="I4690" s="161">
        <v>3.73</v>
      </c>
      <c r="J4690" s="162"/>
      <c r="K4690" s="161"/>
      <c r="L4690" s="161"/>
      <c r="M4690" s="161">
        <v>3.66</v>
      </c>
      <c r="N4690" s="161"/>
      <c r="O4690" s="161">
        <v>3.8</v>
      </c>
      <c r="P4690" s="161"/>
      <c r="Q4690" s="161">
        <v>3.6</v>
      </c>
      <c r="R4690" s="161"/>
      <c r="S4690" s="161">
        <v>3.25</v>
      </c>
      <c r="T4690" s="18">
        <v>0.97260000000000002</v>
      </c>
      <c r="U4690" s="389">
        <f t="shared" si="135"/>
        <v>3.3335852842500002</v>
      </c>
    </row>
    <row r="4691" spans="1:21" x14ac:dyDescent="0.2">
      <c r="A4691" s="257">
        <v>41569</v>
      </c>
      <c r="B4691" s="414">
        <f t="shared" si="133"/>
        <v>41570</v>
      </c>
      <c r="C4691" s="161">
        <v>3.7</v>
      </c>
      <c r="D4691" s="161"/>
      <c r="E4691" s="161">
        <v>3.69</v>
      </c>
      <c r="F4691" s="161"/>
      <c r="G4691" s="161">
        <v>3.3499613459700006</v>
      </c>
      <c r="H4691" s="161"/>
      <c r="I4691" s="161">
        <v>3.65</v>
      </c>
      <c r="J4691" s="162"/>
      <c r="K4691" s="161"/>
      <c r="L4691" s="161"/>
      <c r="M4691" s="161">
        <v>3.64</v>
      </c>
      <c r="N4691" s="161"/>
      <c r="O4691" s="161">
        <v>3.72</v>
      </c>
      <c r="P4691" s="161"/>
      <c r="Q4691" s="161">
        <v>3.62</v>
      </c>
      <c r="R4691" s="161"/>
      <c r="S4691" s="161">
        <v>3.27</v>
      </c>
      <c r="T4691" s="18">
        <v>0.97140000000000004</v>
      </c>
      <c r="U4691" s="389">
        <f t="shared" si="135"/>
        <v>3.3499613459700006</v>
      </c>
    </row>
    <row r="4692" spans="1:21" x14ac:dyDescent="0.2">
      <c r="A4692" s="257">
        <v>41570</v>
      </c>
      <c r="B4692" s="414">
        <f t="shared" si="133"/>
        <v>41571</v>
      </c>
      <c r="C4692" s="161">
        <v>3.66</v>
      </c>
      <c r="D4692" s="161"/>
      <c r="E4692" s="161">
        <v>3.67</v>
      </c>
      <c r="F4692" s="161"/>
      <c r="G4692" s="161">
        <v>3.4110773398350007</v>
      </c>
      <c r="H4692" s="161"/>
      <c r="I4692" s="161">
        <v>3.62</v>
      </c>
      <c r="J4692" s="162"/>
      <c r="K4692" s="161"/>
      <c r="L4692" s="161"/>
      <c r="M4692" s="161">
        <v>3.6</v>
      </c>
      <c r="N4692" s="161"/>
      <c r="O4692" s="161">
        <v>3.69</v>
      </c>
      <c r="P4692" s="161"/>
      <c r="Q4692" s="161">
        <v>3.58</v>
      </c>
      <c r="R4692" s="161"/>
      <c r="S4692" s="161">
        <v>3.33</v>
      </c>
      <c r="T4692" s="18">
        <v>0.97130000000000005</v>
      </c>
      <c r="U4692" s="389">
        <f t="shared" si="135"/>
        <v>3.4110773398350007</v>
      </c>
    </row>
    <row r="4693" spans="1:21" x14ac:dyDescent="0.2">
      <c r="A4693" s="257">
        <v>41571</v>
      </c>
      <c r="B4693" s="414">
        <f t="shared" si="133"/>
        <v>41572</v>
      </c>
      <c r="C4693" s="161">
        <v>3.65</v>
      </c>
      <c r="D4693" s="161"/>
      <c r="E4693" s="161">
        <v>3.62</v>
      </c>
      <c r="F4693" s="161"/>
      <c r="G4693" s="161">
        <v>3.4410336789100002</v>
      </c>
      <c r="H4693" s="161"/>
      <c r="I4693" s="161">
        <v>3.59</v>
      </c>
      <c r="J4693" s="162"/>
      <c r="K4693" s="161"/>
      <c r="L4693" s="161"/>
      <c r="M4693" s="161">
        <v>3.58</v>
      </c>
      <c r="N4693" s="161"/>
      <c r="O4693" s="161">
        <v>3.68</v>
      </c>
      <c r="P4693" s="161"/>
      <c r="Q4693" s="161">
        <v>3.56</v>
      </c>
      <c r="R4693" s="161"/>
      <c r="S4693" s="161">
        <v>3.37</v>
      </c>
      <c r="T4693" s="18">
        <v>0.96819999999999995</v>
      </c>
      <c r="U4693" s="389">
        <f t="shared" si="135"/>
        <v>3.4410336789100002</v>
      </c>
    </row>
    <row r="4694" spans="1:21" x14ac:dyDescent="0.2">
      <c r="A4694" s="257">
        <v>41572</v>
      </c>
      <c r="B4694" s="414">
        <f t="shared" si="133"/>
        <v>41573</v>
      </c>
      <c r="C4694" s="376">
        <v>3.67</v>
      </c>
      <c r="D4694" s="161"/>
      <c r="E4694" s="376">
        <v>3.63</v>
      </c>
      <c r="F4694" s="161"/>
      <c r="G4694" s="376">
        <v>3.4693648562700004</v>
      </c>
      <c r="H4694" s="161"/>
      <c r="I4694" s="376">
        <v>3.62</v>
      </c>
      <c r="J4694" s="416"/>
      <c r="K4694" s="376"/>
      <c r="L4694" s="161"/>
      <c r="M4694" s="376">
        <v>3.55</v>
      </c>
      <c r="N4694" s="161"/>
      <c r="O4694" s="376">
        <v>3.72</v>
      </c>
      <c r="P4694" s="161"/>
      <c r="Q4694" s="376">
        <v>3.5</v>
      </c>
      <c r="R4694" s="161"/>
      <c r="S4694" s="376">
        <v>3.42</v>
      </c>
      <c r="T4694" s="375">
        <v>0.96189999999999998</v>
      </c>
      <c r="U4694" s="379">
        <f t="shared" si="135"/>
        <v>3.4693648562700004</v>
      </c>
    </row>
    <row r="4695" spans="1:21" x14ac:dyDescent="0.2">
      <c r="A4695" s="257">
        <v>41573</v>
      </c>
      <c r="B4695" s="414">
        <f t="shared" si="133"/>
        <v>41574</v>
      </c>
      <c r="C4695" s="376">
        <v>3.67</v>
      </c>
      <c r="D4695" s="161"/>
      <c r="E4695" s="376">
        <v>3.63</v>
      </c>
      <c r="F4695" s="161"/>
      <c r="G4695" s="376">
        <v>3.4693648562700004</v>
      </c>
      <c r="H4695" s="161"/>
      <c r="I4695" s="376">
        <v>3.62</v>
      </c>
      <c r="J4695" s="416"/>
      <c r="K4695" s="376"/>
      <c r="L4695" s="161"/>
      <c r="M4695" s="376">
        <v>3.55</v>
      </c>
      <c r="N4695" s="161"/>
      <c r="O4695" s="376">
        <v>3.72</v>
      </c>
      <c r="P4695" s="161"/>
      <c r="Q4695" s="376">
        <v>3.5</v>
      </c>
      <c r="R4695" s="161"/>
      <c r="S4695" s="376">
        <v>3.42</v>
      </c>
      <c r="T4695" s="375">
        <v>0.96189999999999998</v>
      </c>
      <c r="U4695" s="379">
        <f t="shared" si="135"/>
        <v>3.4693648562700004</v>
      </c>
    </row>
    <row r="4696" spans="1:21" x14ac:dyDescent="0.2">
      <c r="A4696" s="257">
        <v>41574</v>
      </c>
      <c r="B4696" s="414">
        <f t="shared" si="133"/>
        <v>41575</v>
      </c>
      <c r="C4696" s="376">
        <v>3.67</v>
      </c>
      <c r="D4696" s="161"/>
      <c r="E4696" s="376">
        <v>3.63</v>
      </c>
      <c r="F4696" s="161"/>
      <c r="G4696" s="376">
        <v>3.4693648562700004</v>
      </c>
      <c r="H4696" s="161"/>
      <c r="I4696" s="376">
        <v>3.62</v>
      </c>
      <c r="J4696" s="416"/>
      <c r="K4696" s="376"/>
      <c r="L4696" s="161"/>
      <c r="M4696" s="376">
        <v>3.55</v>
      </c>
      <c r="N4696" s="161"/>
      <c r="O4696" s="376">
        <v>3.72</v>
      </c>
      <c r="P4696" s="161"/>
      <c r="Q4696" s="376">
        <v>3.5</v>
      </c>
      <c r="R4696" s="161"/>
      <c r="S4696" s="376">
        <v>3.42</v>
      </c>
      <c r="T4696" s="375">
        <v>0.96189999999999998</v>
      </c>
      <c r="U4696" s="379">
        <f t="shared" si="135"/>
        <v>3.4693648562700004</v>
      </c>
    </row>
    <row r="4697" spans="1:21" x14ac:dyDescent="0.2">
      <c r="A4697" s="257">
        <v>41575</v>
      </c>
      <c r="B4697" s="414">
        <f t="shared" si="133"/>
        <v>41576</v>
      </c>
      <c r="C4697" s="161">
        <v>3.62</v>
      </c>
      <c r="D4697" s="161"/>
      <c r="E4697" s="161">
        <v>3.61</v>
      </c>
      <c r="F4697" s="161"/>
      <c r="G4697" s="161">
        <v>3.3932617286400002</v>
      </c>
      <c r="H4697" s="161"/>
      <c r="I4697" s="161">
        <v>3.58</v>
      </c>
      <c r="J4697" s="162"/>
      <c r="K4697" s="161"/>
      <c r="L4697" s="161"/>
      <c r="M4697" s="161">
        <v>3.55</v>
      </c>
      <c r="N4697" s="161"/>
      <c r="O4697" s="161">
        <v>3.66</v>
      </c>
      <c r="P4697" s="161"/>
      <c r="Q4697" s="161">
        <v>3.47</v>
      </c>
      <c r="R4697" s="161"/>
      <c r="S4697" s="161">
        <v>3.36</v>
      </c>
      <c r="T4697" s="18">
        <v>0.95760000000000001</v>
      </c>
      <c r="U4697" s="389">
        <f t="shared" si="135"/>
        <v>3.3932617286400002</v>
      </c>
    </row>
    <row r="4698" spans="1:21" x14ac:dyDescent="0.2">
      <c r="A4698" s="257">
        <v>41576</v>
      </c>
      <c r="B4698" s="414">
        <f t="shared" si="133"/>
        <v>41577</v>
      </c>
      <c r="C4698" s="161">
        <v>3.56</v>
      </c>
      <c r="D4698" s="161"/>
      <c r="E4698" s="161">
        <v>3.6</v>
      </c>
      <c r="F4698" s="161"/>
      <c r="G4698" s="161">
        <v>3.3835160314250006</v>
      </c>
      <c r="H4698" s="161"/>
      <c r="I4698" s="161">
        <v>3.52</v>
      </c>
      <c r="J4698" s="162"/>
      <c r="K4698" s="161"/>
      <c r="L4698" s="161"/>
      <c r="M4698" s="161">
        <v>3.53</v>
      </c>
      <c r="N4698" s="161"/>
      <c r="O4698" s="161">
        <v>3.6</v>
      </c>
      <c r="P4698" s="161"/>
      <c r="Q4698" s="161">
        <v>3.36</v>
      </c>
      <c r="R4698" s="161"/>
      <c r="S4698" s="161">
        <v>3.35</v>
      </c>
      <c r="T4698" s="18">
        <v>0.9577</v>
      </c>
      <c r="U4698" s="389">
        <f t="shared" si="135"/>
        <v>3.3835160314250006</v>
      </c>
    </row>
    <row r="4699" spans="1:21" x14ac:dyDescent="0.2">
      <c r="A4699" s="257">
        <v>41577</v>
      </c>
      <c r="B4699" s="414">
        <f t="shared" si="133"/>
        <v>41578</v>
      </c>
      <c r="C4699" s="161">
        <v>3.55</v>
      </c>
      <c r="D4699" s="161"/>
      <c r="E4699" s="161">
        <v>3.55</v>
      </c>
      <c r="F4699" s="161"/>
      <c r="G4699" s="161">
        <v>3.3420686073100003</v>
      </c>
      <c r="H4699" s="161"/>
      <c r="I4699" s="161">
        <v>3.54</v>
      </c>
      <c r="J4699" s="162"/>
      <c r="K4699" s="161"/>
      <c r="L4699" s="161"/>
      <c r="M4699" s="161">
        <v>3.49</v>
      </c>
      <c r="N4699" s="161"/>
      <c r="O4699" s="161">
        <v>3.59</v>
      </c>
      <c r="P4699" s="161"/>
      <c r="Q4699" s="161">
        <v>3.32</v>
      </c>
      <c r="R4699" s="161"/>
      <c r="S4699" s="161">
        <v>3.31</v>
      </c>
      <c r="T4699" s="18">
        <v>0.95740000000000003</v>
      </c>
      <c r="U4699" s="389">
        <f t="shared" si="135"/>
        <v>3.3420686073100003</v>
      </c>
    </row>
    <row r="4700" spans="1:21" s="263" customFormat="1" x14ac:dyDescent="0.2">
      <c r="A4700" s="319">
        <v>41578</v>
      </c>
      <c r="B4700" s="374">
        <f t="shared" si="133"/>
        <v>41579</v>
      </c>
      <c r="C4700" s="372">
        <v>3.57</v>
      </c>
      <c r="D4700" s="332"/>
      <c r="E4700" s="372">
        <v>3.41</v>
      </c>
      <c r="F4700" s="332"/>
      <c r="G4700" s="372">
        <v>3.2961633255900002</v>
      </c>
      <c r="H4700" s="332"/>
      <c r="I4700" s="372">
        <v>3.54</v>
      </c>
      <c r="J4700" s="365"/>
      <c r="K4700" s="372"/>
      <c r="L4700" s="332"/>
      <c r="M4700" s="372">
        <v>3.47</v>
      </c>
      <c r="N4700" s="332"/>
      <c r="O4700" s="372">
        <v>3.57</v>
      </c>
      <c r="P4700" s="332"/>
      <c r="Q4700" s="372">
        <v>3.08</v>
      </c>
      <c r="R4700" s="332"/>
      <c r="S4700" s="365">
        <v>3.27</v>
      </c>
      <c r="T4700" s="263">
        <v>0.95579999999999998</v>
      </c>
      <c r="U4700" s="385">
        <f t="shared" si="135"/>
        <v>3.2961633255900002</v>
      </c>
    </row>
    <row r="4701" spans="1:21" x14ac:dyDescent="0.2">
      <c r="A4701" s="257">
        <v>41579</v>
      </c>
      <c r="B4701" s="414">
        <f t="shared" si="133"/>
        <v>41580</v>
      </c>
      <c r="C4701" s="376">
        <v>3.46</v>
      </c>
      <c r="D4701" s="161"/>
      <c r="E4701" s="376">
        <v>3.21</v>
      </c>
      <c r="F4701" s="161"/>
      <c r="G4701" s="376">
        <v>3.2168689329700002</v>
      </c>
      <c r="H4701" s="161"/>
      <c r="I4701" s="376">
        <v>3.34</v>
      </c>
      <c r="J4701" s="416"/>
      <c r="K4701" s="376"/>
      <c r="L4701" s="161"/>
      <c r="M4701" s="376">
        <v>3.26</v>
      </c>
      <c r="N4701" s="161"/>
      <c r="O4701" s="376">
        <v>3.38</v>
      </c>
      <c r="P4701" s="161"/>
      <c r="Q4701" s="376">
        <v>3.09</v>
      </c>
      <c r="R4701" s="161"/>
      <c r="S4701" s="376">
        <v>3.19</v>
      </c>
      <c r="T4701" s="375">
        <v>0.95620000000000005</v>
      </c>
      <c r="U4701" s="379">
        <f t="shared" si="135"/>
        <v>3.2168689329700002</v>
      </c>
    </row>
    <row r="4702" spans="1:21" x14ac:dyDescent="0.2">
      <c r="A4702" s="257">
        <v>41580</v>
      </c>
      <c r="B4702" s="414">
        <f t="shared" si="133"/>
        <v>41581</v>
      </c>
      <c r="C4702" s="376">
        <v>3.46</v>
      </c>
      <c r="D4702" s="161"/>
      <c r="E4702" s="376">
        <v>3.21</v>
      </c>
      <c r="F4702" s="161"/>
      <c r="G4702" s="376">
        <v>3.2168689329700002</v>
      </c>
      <c r="H4702" s="161"/>
      <c r="I4702" s="376">
        <v>3.34</v>
      </c>
      <c r="J4702" s="416"/>
      <c r="K4702" s="376"/>
      <c r="L4702" s="161"/>
      <c r="M4702" s="376">
        <v>3.26</v>
      </c>
      <c r="N4702" s="161"/>
      <c r="O4702" s="376">
        <v>3.38</v>
      </c>
      <c r="P4702" s="161"/>
      <c r="Q4702" s="376">
        <v>3.09</v>
      </c>
      <c r="R4702" s="161"/>
      <c r="S4702" s="376">
        <v>3.19</v>
      </c>
      <c r="T4702" s="375">
        <v>0.95620000000000005</v>
      </c>
      <c r="U4702" s="379">
        <f t="shared" si="135"/>
        <v>3.2168689329700002</v>
      </c>
    </row>
    <row r="4703" spans="1:21" x14ac:dyDescent="0.2">
      <c r="A4703" s="257">
        <v>41581</v>
      </c>
      <c r="B4703" s="414">
        <f t="shared" ref="B4703:B4766" si="136">A4703+1</f>
        <v>41582</v>
      </c>
      <c r="C4703" s="376">
        <v>3.46</v>
      </c>
      <c r="D4703" s="161"/>
      <c r="E4703" s="376">
        <v>3.21</v>
      </c>
      <c r="F4703" s="161"/>
      <c r="G4703" s="376">
        <v>3.2168689329700002</v>
      </c>
      <c r="H4703" s="161"/>
      <c r="I4703" s="376">
        <v>3.34</v>
      </c>
      <c r="J4703" s="416"/>
      <c r="K4703" s="376"/>
      <c r="L4703" s="161"/>
      <c r="M4703" s="376">
        <v>3.26</v>
      </c>
      <c r="N4703" s="161"/>
      <c r="O4703" s="376">
        <v>3.38</v>
      </c>
      <c r="P4703" s="161"/>
      <c r="Q4703" s="376">
        <v>3.09</v>
      </c>
      <c r="R4703" s="161"/>
      <c r="S4703" s="376">
        <v>3.19</v>
      </c>
      <c r="T4703" s="375">
        <v>0.95620000000000005</v>
      </c>
      <c r="U4703" s="379">
        <f t="shared" si="135"/>
        <v>3.2168689329700002</v>
      </c>
    </row>
    <row r="4704" spans="1:21" x14ac:dyDescent="0.2">
      <c r="A4704" s="257">
        <v>41582</v>
      </c>
      <c r="B4704" s="414">
        <f t="shared" si="136"/>
        <v>41583</v>
      </c>
      <c r="C4704" s="161"/>
      <c r="D4704" s="161"/>
      <c r="E4704" s="161"/>
      <c r="F4704" s="161"/>
      <c r="G4704" s="161"/>
      <c r="H4704" s="161"/>
      <c r="I4704" s="161"/>
      <c r="J4704" s="162"/>
      <c r="K4704" s="161"/>
      <c r="L4704" s="161"/>
      <c r="M4704" s="161"/>
      <c r="N4704" s="161"/>
      <c r="O4704" s="161"/>
      <c r="P4704" s="161"/>
      <c r="Q4704" s="161"/>
      <c r="R4704" s="161"/>
      <c r="S4704" s="161"/>
    </row>
    <row r="4705" spans="1:21" x14ac:dyDescent="0.2">
      <c r="A4705" s="257">
        <v>41583</v>
      </c>
      <c r="B4705" s="414">
        <f t="shared" si="136"/>
        <v>41584</v>
      </c>
      <c r="C4705" s="161"/>
      <c r="D4705" s="161"/>
      <c r="E4705" s="161"/>
      <c r="F4705" s="161"/>
      <c r="G4705" s="161"/>
      <c r="H4705" s="161"/>
      <c r="I4705" s="161"/>
      <c r="J4705" s="162"/>
      <c r="K4705" s="161"/>
      <c r="L4705" s="161"/>
      <c r="M4705" s="161"/>
      <c r="N4705" s="161"/>
      <c r="O4705" s="161"/>
      <c r="P4705" s="161"/>
      <c r="Q4705" s="161"/>
      <c r="R4705" s="161"/>
      <c r="S4705" s="161"/>
    </row>
    <row r="4706" spans="1:21" x14ac:dyDescent="0.2">
      <c r="A4706" s="257">
        <v>41584</v>
      </c>
      <c r="B4706" s="414">
        <f t="shared" si="136"/>
        <v>41585</v>
      </c>
      <c r="C4706" s="161"/>
      <c r="D4706" s="161"/>
      <c r="E4706" s="161"/>
      <c r="F4706" s="161"/>
      <c r="G4706" s="161"/>
      <c r="H4706" s="161"/>
      <c r="I4706" s="161"/>
      <c r="J4706" s="162"/>
      <c r="K4706" s="161"/>
      <c r="L4706" s="161"/>
      <c r="M4706" s="161"/>
      <c r="N4706" s="161"/>
      <c r="O4706" s="161"/>
      <c r="P4706" s="161"/>
      <c r="Q4706" s="161"/>
      <c r="R4706" s="161"/>
      <c r="S4706" s="161"/>
    </row>
    <row r="4707" spans="1:21" x14ac:dyDescent="0.2">
      <c r="A4707" s="257">
        <v>41585</v>
      </c>
      <c r="B4707" s="414">
        <f t="shared" si="136"/>
        <v>41586</v>
      </c>
      <c r="C4707" s="161"/>
      <c r="D4707" s="161"/>
      <c r="E4707" s="161"/>
      <c r="F4707" s="161"/>
      <c r="G4707" s="161"/>
      <c r="H4707" s="161"/>
      <c r="I4707" s="161"/>
      <c r="J4707" s="162"/>
      <c r="K4707" s="161"/>
      <c r="L4707" s="161"/>
      <c r="M4707" s="161"/>
      <c r="N4707" s="161"/>
      <c r="O4707" s="161"/>
      <c r="P4707" s="161"/>
      <c r="Q4707" s="161"/>
      <c r="R4707" s="161"/>
      <c r="S4707" s="161"/>
    </row>
    <row r="4708" spans="1:21" x14ac:dyDescent="0.2">
      <c r="A4708" s="257">
        <v>41586</v>
      </c>
      <c r="B4708" s="414">
        <f t="shared" si="136"/>
        <v>41587</v>
      </c>
      <c r="C4708" s="161"/>
      <c r="D4708" s="161"/>
      <c r="E4708" s="161"/>
      <c r="F4708" s="161"/>
      <c r="G4708" s="161"/>
      <c r="H4708" s="161"/>
      <c r="I4708" s="161"/>
      <c r="J4708" s="162"/>
      <c r="K4708" s="161"/>
      <c r="L4708" s="161"/>
      <c r="M4708" s="161"/>
      <c r="N4708" s="161"/>
      <c r="O4708" s="161"/>
      <c r="P4708" s="161"/>
      <c r="Q4708" s="161"/>
      <c r="R4708" s="161"/>
      <c r="S4708" s="161"/>
    </row>
    <row r="4709" spans="1:21" x14ac:dyDescent="0.2">
      <c r="A4709" s="257">
        <v>41587</v>
      </c>
      <c r="B4709" s="414">
        <f t="shared" si="136"/>
        <v>41588</v>
      </c>
      <c r="C4709" s="161"/>
      <c r="D4709" s="161"/>
      <c r="E4709" s="161"/>
      <c r="F4709" s="161"/>
      <c r="G4709" s="161"/>
      <c r="H4709" s="161"/>
      <c r="I4709" s="161"/>
      <c r="J4709" s="162"/>
      <c r="K4709" s="161"/>
      <c r="L4709" s="161"/>
      <c r="M4709" s="161"/>
      <c r="N4709" s="161"/>
      <c r="O4709" s="161"/>
      <c r="P4709" s="161"/>
      <c r="Q4709" s="161"/>
      <c r="R4709" s="161"/>
      <c r="S4709" s="161"/>
    </row>
    <row r="4710" spans="1:21" x14ac:dyDescent="0.2">
      <c r="A4710" s="257">
        <v>41588</v>
      </c>
      <c r="B4710" s="414">
        <f t="shared" si="136"/>
        <v>41589</v>
      </c>
      <c r="C4710" s="161"/>
      <c r="D4710" s="161"/>
      <c r="E4710" s="161"/>
      <c r="F4710" s="161"/>
      <c r="G4710" s="161"/>
      <c r="H4710" s="161"/>
      <c r="I4710" s="161"/>
      <c r="J4710" s="162"/>
      <c r="K4710" s="161"/>
      <c r="L4710" s="161"/>
      <c r="M4710" s="161"/>
      <c r="N4710" s="161"/>
      <c r="O4710" s="161"/>
      <c r="P4710" s="161"/>
      <c r="Q4710" s="161"/>
      <c r="R4710" s="161"/>
      <c r="S4710" s="161"/>
    </row>
    <row r="4711" spans="1:21" x14ac:dyDescent="0.2">
      <c r="A4711" s="257">
        <v>41589</v>
      </c>
      <c r="B4711" s="414">
        <f t="shared" si="136"/>
        <v>41590</v>
      </c>
      <c r="C4711" s="161"/>
      <c r="D4711" s="161"/>
      <c r="E4711" s="161"/>
      <c r="F4711" s="161"/>
      <c r="G4711" s="161"/>
      <c r="H4711" s="161"/>
      <c r="I4711" s="161"/>
      <c r="J4711" s="162"/>
      <c r="K4711" s="161"/>
      <c r="L4711" s="161"/>
      <c r="M4711" s="161"/>
      <c r="N4711" s="161"/>
      <c r="O4711" s="161"/>
      <c r="P4711" s="161"/>
      <c r="Q4711" s="161"/>
      <c r="R4711" s="161"/>
      <c r="S4711" s="161"/>
    </row>
    <row r="4712" spans="1:21" x14ac:dyDescent="0.2">
      <c r="A4712" s="257">
        <v>41590</v>
      </c>
      <c r="B4712" s="414">
        <f t="shared" si="136"/>
        <v>41591</v>
      </c>
      <c r="C4712" s="161"/>
      <c r="D4712" s="161"/>
      <c r="E4712" s="161"/>
      <c r="F4712" s="161"/>
      <c r="G4712" s="161"/>
      <c r="H4712" s="161"/>
      <c r="I4712" s="161"/>
      <c r="J4712" s="162"/>
      <c r="K4712" s="161"/>
      <c r="L4712" s="161"/>
      <c r="M4712" s="161"/>
      <c r="N4712" s="161"/>
      <c r="O4712" s="161"/>
      <c r="P4712" s="161"/>
      <c r="Q4712" s="161"/>
      <c r="R4712" s="161"/>
      <c r="S4712" s="161"/>
    </row>
    <row r="4713" spans="1:21" x14ac:dyDescent="0.2">
      <c r="A4713" s="257">
        <v>41591</v>
      </c>
      <c r="B4713" s="414">
        <f t="shared" si="136"/>
        <v>41592</v>
      </c>
      <c r="C4713" s="161">
        <v>3.68</v>
      </c>
      <c r="D4713" s="161"/>
      <c r="E4713" s="161">
        <v>3.44</v>
      </c>
      <c r="F4713" s="161"/>
      <c r="G4713" s="161">
        <v>3.1984005150900003</v>
      </c>
      <c r="H4713" s="161"/>
      <c r="I4713" s="161">
        <v>3.51</v>
      </c>
      <c r="J4713" s="162"/>
      <c r="K4713" s="161"/>
      <c r="L4713" s="161"/>
      <c r="M4713" s="161">
        <v>3.52</v>
      </c>
      <c r="N4713" s="161"/>
      <c r="O4713" s="161">
        <v>3.48</v>
      </c>
      <c r="P4713" s="161"/>
      <c r="Q4713" s="161">
        <v>3.25</v>
      </c>
      <c r="R4713" s="161"/>
      <c r="S4713" s="161">
        <v>3.18</v>
      </c>
      <c r="T4713" s="18">
        <v>0.95369999999999999</v>
      </c>
      <c r="U4713" s="389">
        <f>S4713*T4713*1.054615</f>
        <v>3.1984005150900003</v>
      </c>
    </row>
    <row r="4714" spans="1:21" x14ac:dyDescent="0.2">
      <c r="A4714" s="257">
        <v>41592</v>
      </c>
      <c r="B4714" s="414">
        <f t="shared" si="136"/>
        <v>41593</v>
      </c>
      <c r="C4714" s="161">
        <v>3.52</v>
      </c>
      <c r="D4714" s="161"/>
      <c r="E4714" s="161">
        <v>3.29</v>
      </c>
      <c r="F4714" s="161"/>
      <c r="G4714" s="161">
        <v>3.0984715253800004</v>
      </c>
      <c r="H4714" s="161"/>
      <c r="I4714" s="161">
        <v>3.4</v>
      </c>
      <c r="J4714" s="162"/>
      <c r="K4714" s="161"/>
      <c r="L4714" s="161"/>
      <c r="M4714" s="161">
        <v>3.34</v>
      </c>
      <c r="N4714" s="161"/>
      <c r="O4714" s="161">
        <v>3.34</v>
      </c>
      <c r="P4714" s="161"/>
      <c r="Q4714" s="161">
        <v>3.06</v>
      </c>
      <c r="R4714" s="161"/>
      <c r="S4714" s="161">
        <v>3.08</v>
      </c>
      <c r="T4714" s="18">
        <v>0.95389999999999997</v>
      </c>
      <c r="U4714" s="389">
        <f t="shared" ref="U4714:U4732" si="137">S4714*T4714*1.054615</f>
        <v>3.0984715253800004</v>
      </c>
    </row>
    <row r="4715" spans="1:21" x14ac:dyDescent="0.2">
      <c r="A4715" s="257">
        <v>41593</v>
      </c>
      <c r="B4715" s="414">
        <f t="shared" si="136"/>
        <v>41594</v>
      </c>
      <c r="C4715" s="376">
        <v>3.56</v>
      </c>
      <c r="D4715" s="161"/>
      <c r="E4715" s="376">
        <v>3.31</v>
      </c>
      <c r="F4715" s="161"/>
      <c r="G4715" s="376">
        <v>3.2614812567000007</v>
      </c>
      <c r="H4715" s="161"/>
      <c r="I4715" s="376">
        <v>3.47</v>
      </c>
      <c r="J4715" s="416"/>
      <c r="K4715" s="376"/>
      <c r="L4715" s="161"/>
      <c r="M4715" s="376">
        <v>3.4</v>
      </c>
      <c r="N4715" s="161"/>
      <c r="O4715" s="376">
        <v>3.35</v>
      </c>
      <c r="P4715" s="161"/>
      <c r="Q4715" s="376">
        <v>2.91</v>
      </c>
      <c r="R4715" s="161"/>
      <c r="S4715" s="376">
        <v>3.24</v>
      </c>
      <c r="T4715" s="375">
        <v>0.95450000000000002</v>
      </c>
      <c r="U4715" s="379">
        <f t="shared" si="137"/>
        <v>3.2614812567000007</v>
      </c>
    </row>
    <row r="4716" spans="1:21" x14ac:dyDescent="0.2">
      <c r="A4716" s="257">
        <v>41594</v>
      </c>
      <c r="B4716" s="414">
        <f t="shared" si="136"/>
        <v>41595</v>
      </c>
      <c r="C4716" s="376">
        <v>3.56</v>
      </c>
      <c r="D4716" s="161"/>
      <c r="E4716" s="376">
        <v>3.31</v>
      </c>
      <c r="F4716" s="161"/>
      <c r="G4716" s="376">
        <v>3.2614812567000007</v>
      </c>
      <c r="H4716" s="161"/>
      <c r="I4716" s="376">
        <v>3.47</v>
      </c>
      <c r="J4716" s="416"/>
      <c r="K4716" s="376"/>
      <c r="L4716" s="161"/>
      <c r="M4716" s="376">
        <v>3.4</v>
      </c>
      <c r="N4716" s="161"/>
      <c r="O4716" s="376">
        <v>3.35</v>
      </c>
      <c r="P4716" s="161"/>
      <c r="Q4716" s="376">
        <v>2.91</v>
      </c>
      <c r="R4716" s="161"/>
      <c r="S4716" s="376">
        <v>3.24</v>
      </c>
      <c r="T4716" s="375">
        <v>0.95450000000000002</v>
      </c>
      <c r="U4716" s="379">
        <f t="shared" si="137"/>
        <v>3.2614812567000007</v>
      </c>
    </row>
    <row r="4717" spans="1:21" x14ac:dyDescent="0.2">
      <c r="A4717" s="257">
        <v>41595</v>
      </c>
      <c r="B4717" s="414">
        <f t="shared" si="136"/>
        <v>41596</v>
      </c>
      <c r="C4717" s="376">
        <v>3.56</v>
      </c>
      <c r="D4717" s="161"/>
      <c r="E4717" s="376">
        <v>3.31</v>
      </c>
      <c r="F4717" s="161"/>
      <c r="G4717" s="376">
        <v>3.2614812567000007</v>
      </c>
      <c r="H4717" s="161"/>
      <c r="I4717" s="376">
        <v>3.47</v>
      </c>
      <c r="J4717" s="416"/>
      <c r="K4717" s="376"/>
      <c r="L4717" s="161"/>
      <c r="M4717" s="376">
        <v>3.4</v>
      </c>
      <c r="N4717" s="161"/>
      <c r="O4717" s="376">
        <v>3.35</v>
      </c>
      <c r="P4717" s="161"/>
      <c r="Q4717" s="376">
        <v>2.91</v>
      </c>
      <c r="R4717" s="161"/>
      <c r="S4717" s="376">
        <v>3.24</v>
      </c>
      <c r="T4717" s="375">
        <v>0.95450000000000002</v>
      </c>
      <c r="U4717" s="379">
        <f t="shared" si="137"/>
        <v>3.2614812567000007</v>
      </c>
    </row>
    <row r="4718" spans="1:21" x14ac:dyDescent="0.2">
      <c r="A4718" s="257">
        <v>41596</v>
      </c>
      <c r="B4718" s="414">
        <f t="shared" si="136"/>
        <v>41597</v>
      </c>
      <c r="C4718" s="161">
        <v>3.71</v>
      </c>
      <c r="D4718" s="161"/>
      <c r="E4718" s="161">
        <v>3.46</v>
      </c>
      <c r="F4718" s="161"/>
      <c r="G4718" s="161">
        <v>3.285257551875</v>
      </c>
      <c r="H4718" s="161"/>
      <c r="I4718" s="161">
        <v>3.58</v>
      </c>
      <c r="J4718" s="162"/>
      <c r="K4718" s="161"/>
      <c r="L4718" s="161"/>
      <c r="M4718" s="161">
        <v>3.53</v>
      </c>
      <c r="N4718" s="161"/>
      <c r="O4718" s="161">
        <v>3.46</v>
      </c>
      <c r="P4718" s="161"/>
      <c r="Q4718" s="161">
        <v>3.29</v>
      </c>
      <c r="R4718" s="161"/>
      <c r="S4718" s="161">
        <v>3.25</v>
      </c>
      <c r="T4718" s="18">
        <v>0.95850000000000002</v>
      </c>
      <c r="U4718" s="389">
        <f t="shared" si="137"/>
        <v>3.285257551875</v>
      </c>
    </row>
    <row r="4719" spans="1:21" x14ac:dyDescent="0.2">
      <c r="A4719" s="257">
        <v>41597</v>
      </c>
      <c r="B4719" s="414">
        <f t="shared" si="136"/>
        <v>41598</v>
      </c>
      <c r="C4719" s="161">
        <v>3.62</v>
      </c>
      <c r="D4719" s="161"/>
      <c r="E4719" s="161">
        <v>3.41</v>
      </c>
      <c r="F4719" s="161"/>
      <c r="G4719" s="161">
        <v>3.1753888157900003</v>
      </c>
      <c r="H4719" s="161"/>
      <c r="I4719" s="161">
        <v>3.5</v>
      </c>
      <c r="J4719" s="162"/>
      <c r="K4719" s="161"/>
      <c r="L4719" s="161"/>
      <c r="M4719" s="161">
        <v>3.47</v>
      </c>
      <c r="N4719" s="161"/>
      <c r="O4719" s="161">
        <v>3.43</v>
      </c>
      <c r="P4719" s="161"/>
      <c r="Q4719" s="161">
        <v>3.29</v>
      </c>
      <c r="R4719" s="161"/>
      <c r="S4719" s="161">
        <v>3.14</v>
      </c>
      <c r="T4719" s="18">
        <v>0.95889999999999997</v>
      </c>
      <c r="U4719" s="389">
        <f t="shared" si="137"/>
        <v>3.1753888157900003</v>
      </c>
    </row>
    <row r="4720" spans="1:21" x14ac:dyDescent="0.2">
      <c r="A4720" s="257">
        <v>41598</v>
      </c>
      <c r="B4720" s="414">
        <f t="shared" si="136"/>
        <v>41599</v>
      </c>
      <c r="C4720" s="161">
        <v>3.62</v>
      </c>
      <c r="D4720" s="161"/>
      <c r="E4720" s="161">
        <v>3.49</v>
      </c>
      <c r="F4720" s="161"/>
      <c r="G4720" s="161">
        <v>3.2219152657450003</v>
      </c>
      <c r="H4720" s="161"/>
      <c r="I4720" s="161">
        <v>3.52</v>
      </c>
      <c r="J4720" s="162"/>
      <c r="K4720" s="161"/>
      <c r="L4720" s="161"/>
      <c r="M4720" s="161">
        <v>3.49</v>
      </c>
      <c r="N4720" s="161"/>
      <c r="O4720" s="161">
        <v>3.54</v>
      </c>
      <c r="P4720" s="161"/>
      <c r="Q4720" s="161">
        <v>3.29</v>
      </c>
      <c r="R4720" s="161"/>
      <c r="S4720" s="161">
        <v>3.19</v>
      </c>
      <c r="T4720" s="18">
        <v>0.9577</v>
      </c>
      <c r="U4720" s="389">
        <f t="shared" si="137"/>
        <v>3.2219152657450003</v>
      </c>
    </row>
    <row r="4721" spans="1:21" x14ac:dyDescent="0.2">
      <c r="A4721" s="257">
        <v>41599</v>
      </c>
      <c r="B4721" s="414">
        <f t="shared" si="136"/>
        <v>41600</v>
      </c>
      <c r="C4721" s="161">
        <v>3.68</v>
      </c>
      <c r="D4721" s="161"/>
      <c r="E4721" s="161">
        <v>3.56</v>
      </c>
      <c r="F4721" s="161"/>
      <c r="G4721" s="161">
        <v>3.2773743047500004</v>
      </c>
      <c r="H4721" s="161"/>
      <c r="I4721" s="161">
        <v>3.62</v>
      </c>
      <c r="J4721" s="162"/>
      <c r="K4721" s="161"/>
      <c r="L4721" s="161"/>
      <c r="M4721" s="161">
        <v>3.61</v>
      </c>
      <c r="N4721" s="161"/>
      <c r="O4721" s="161">
        <v>3.6</v>
      </c>
      <c r="P4721" s="161"/>
      <c r="Q4721" s="161">
        <v>3.28</v>
      </c>
      <c r="R4721" s="161"/>
      <c r="S4721" s="161">
        <v>3.25</v>
      </c>
      <c r="T4721" s="18">
        <v>0.95620000000000005</v>
      </c>
      <c r="U4721" s="389">
        <f t="shared" si="137"/>
        <v>3.2773743047500004</v>
      </c>
    </row>
    <row r="4722" spans="1:21" x14ac:dyDescent="0.2">
      <c r="A4722" s="257">
        <v>41600</v>
      </c>
      <c r="B4722" s="414">
        <f t="shared" si="136"/>
        <v>41601</v>
      </c>
      <c r="C4722" s="376">
        <v>3.77</v>
      </c>
      <c r="D4722" s="161"/>
      <c r="E4722" s="376">
        <v>3.65</v>
      </c>
      <c r="F4722" s="161"/>
      <c r="G4722" s="376">
        <v>3.3218790577499999</v>
      </c>
      <c r="H4722" s="161"/>
      <c r="I4722" s="376">
        <v>3.75</v>
      </c>
      <c r="J4722" s="416"/>
      <c r="K4722" s="376"/>
      <c r="L4722" s="161"/>
      <c r="M4722" s="376">
        <v>3.68</v>
      </c>
      <c r="N4722" s="161"/>
      <c r="O4722" s="376">
        <v>3.7</v>
      </c>
      <c r="P4722" s="161"/>
      <c r="Q4722" s="376">
        <v>3.44</v>
      </c>
      <c r="R4722" s="161"/>
      <c r="S4722" s="376">
        <v>3.3</v>
      </c>
      <c r="T4722" s="375">
        <v>0.95450000000000002</v>
      </c>
      <c r="U4722" s="379">
        <f t="shared" si="137"/>
        <v>3.3218790577499999</v>
      </c>
    </row>
    <row r="4723" spans="1:21" x14ac:dyDescent="0.2">
      <c r="A4723" s="257">
        <v>41601</v>
      </c>
      <c r="B4723" s="414">
        <f t="shared" si="136"/>
        <v>41602</v>
      </c>
      <c r="C4723" s="376">
        <v>3.77</v>
      </c>
      <c r="D4723" s="161"/>
      <c r="E4723" s="376">
        <v>3.65</v>
      </c>
      <c r="F4723" s="161"/>
      <c r="G4723" s="376">
        <v>3.3218790577499999</v>
      </c>
      <c r="H4723" s="161"/>
      <c r="I4723" s="376">
        <v>3.75</v>
      </c>
      <c r="J4723" s="416"/>
      <c r="K4723" s="376"/>
      <c r="L4723" s="161"/>
      <c r="M4723" s="376">
        <v>3.68</v>
      </c>
      <c r="N4723" s="161"/>
      <c r="O4723" s="376">
        <v>3.7</v>
      </c>
      <c r="P4723" s="161"/>
      <c r="Q4723" s="376">
        <v>3.44</v>
      </c>
      <c r="R4723" s="161"/>
      <c r="S4723" s="376">
        <v>3.3</v>
      </c>
      <c r="T4723" s="375">
        <v>0.95450000000000002</v>
      </c>
      <c r="U4723" s="379">
        <f t="shared" si="137"/>
        <v>3.3218790577499999</v>
      </c>
    </row>
    <row r="4724" spans="1:21" x14ac:dyDescent="0.2">
      <c r="A4724" s="257">
        <v>41602</v>
      </c>
      <c r="B4724" s="414">
        <f t="shared" si="136"/>
        <v>41603</v>
      </c>
      <c r="C4724" s="376">
        <v>3.77</v>
      </c>
      <c r="D4724" s="161"/>
      <c r="E4724" s="376">
        <v>3.65</v>
      </c>
      <c r="F4724" s="161"/>
      <c r="G4724" s="376">
        <v>3.3218790577499999</v>
      </c>
      <c r="H4724" s="161"/>
      <c r="I4724" s="376">
        <v>3.75</v>
      </c>
      <c r="J4724" s="416"/>
      <c r="K4724" s="376"/>
      <c r="L4724" s="161"/>
      <c r="M4724" s="376">
        <v>3.68</v>
      </c>
      <c r="N4724" s="161"/>
      <c r="O4724" s="376">
        <v>3.7</v>
      </c>
      <c r="P4724" s="161"/>
      <c r="Q4724" s="376">
        <v>3.44</v>
      </c>
      <c r="R4724" s="161"/>
      <c r="S4724" s="376">
        <v>3.3</v>
      </c>
      <c r="T4724" s="375">
        <v>0.95450000000000002</v>
      </c>
      <c r="U4724" s="379">
        <f t="shared" si="137"/>
        <v>3.3218790577499999</v>
      </c>
    </row>
    <row r="4725" spans="1:21" x14ac:dyDescent="0.2">
      <c r="A4725" s="257">
        <v>41603</v>
      </c>
      <c r="B4725" s="414">
        <f t="shared" si="136"/>
        <v>41604</v>
      </c>
      <c r="C4725" s="161">
        <v>3.85</v>
      </c>
      <c r="D4725" s="161"/>
      <c r="E4725" s="161">
        <v>3.82</v>
      </c>
      <c r="F4725" s="161"/>
      <c r="G4725" s="161">
        <v>3.3806147855600006</v>
      </c>
      <c r="H4725" s="161"/>
      <c r="I4725" s="161">
        <v>3.84</v>
      </c>
      <c r="J4725" s="162"/>
      <c r="K4725" s="161"/>
      <c r="L4725" s="161"/>
      <c r="M4725" s="161">
        <v>3.94</v>
      </c>
      <c r="N4725" s="161"/>
      <c r="O4725" s="161">
        <v>3.88</v>
      </c>
      <c r="P4725" s="161"/>
      <c r="Q4725" s="161">
        <v>3.52</v>
      </c>
      <c r="R4725" s="161"/>
      <c r="S4725" s="161">
        <v>3.37</v>
      </c>
      <c r="T4725" s="18">
        <v>0.95120000000000005</v>
      </c>
      <c r="U4725" s="389">
        <f t="shared" si="137"/>
        <v>3.3806147855600006</v>
      </c>
    </row>
    <row r="4726" spans="1:21" x14ac:dyDescent="0.2">
      <c r="A4726" s="257">
        <v>41604</v>
      </c>
      <c r="B4726" s="414">
        <f t="shared" si="136"/>
        <v>41605</v>
      </c>
      <c r="C4726" s="376">
        <v>3.86</v>
      </c>
      <c r="D4726" s="161"/>
      <c r="E4726" s="376">
        <v>3.69</v>
      </c>
      <c r="F4726" s="161"/>
      <c r="G4726" s="376">
        <v>3.3585353659200003</v>
      </c>
      <c r="H4726" s="161"/>
      <c r="I4726" s="376">
        <v>3.85</v>
      </c>
      <c r="J4726" s="416"/>
      <c r="K4726" s="376"/>
      <c r="L4726" s="161"/>
      <c r="M4726" s="376">
        <v>3.75</v>
      </c>
      <c r="N4726" s="161"/>
      <c r="O4726" s="376">
        <v>3.77</v>
      </c>
      <c r="P4726" s="161"/>
      <c r="Q4726" s="376">
        <v>3.48</v>
      </c>
      <c r="R4726" s="161"/>
      <c r="S4726" s="376">
        <v>3.36</v>
      </c>
      <c r="T4726" s="375">
        <v>0.94779999999999998</v>
      </c>
      <c r="U4726" s="379">
        <f t="shared" si="137"/>
        <v>3.3585353659200003</v>
      </c>
    </row>
    <row r="4727" spans="1:21" x14ac:dyDescent="0.2">
      <c r="A4727" s="257">
        <v>41605</v>
      </c>
      <c r="B4727" s="414">
        <f t="shared" si="136"/>
        <v>41606</v>
      </c>
      <c r="C4727" s="376">
        <v>3.86</v>
      </c>
      <c r="D4727" s="161"/>
      <c r="E4727" s="376">
        <v>3.69</v>
      </c>
      <c r="F4727" s="161"/>
      <c r="G4727" s="376">
        <v>3.3585353659200003</v>
      </c>
      <c r="H4727" s="161"/>
      <c r="I4727" s="376">
        <v>3.85</v>
      </c>
      <c r="J4727" s="416"/>
      <c r="K4727" s="376"/>
      <c r="L4727" s="161"/>
      <c r="M4727" s="376">
        <v>3.75</v>
      </c>
      <c r="N4727" s="161"/>
      <c r="O4727" s="376">
        <v>3.77</v>
      </c>
      <c r="P4727" s="161"/>
      <c r="Q4727" s="376">
        <v>3.48</v>
      </c>
      <c r="R4727" s="161"/>
      <c r="S4727" s="376">
        <v>3.36</v>
      </c>
      <c r="T4727" s="375">
        <v>0.94779999999999998</v>
      </c>
      <c r="U4727" s="379">
        <f t="shared" si="137"/>
        <v>3.3585353659200003</v>
      </c>
    </row>
    <row r="4728" spans="1:21" x14ac:dyDescent="0.2">
      <c r="A4728" s="257">
        <v>41606</v>
      </c>
      <c r="B4728" s="414">
        <f t="shared" si="136"/>
        <v>41607</v>
      </c>
      <c r="C4728" s="376">
        <v>3.86</v>
      </c>
      <c r="D4728" s="161"/>
      <c r="E4728" s="376">
        <v>3.69</v>
      </c>
      <c r="F4728" s="161"/>
      <c r="G4728" s="376">
        <v>3.3585353659200003</v>
      </c>
      <c r="H4728" s="161"/>
      <c r="I4728" s="376">
        <v>3.85</v>
      </c>
      <c r="J4728" s="416"/>
      <c r="K4728" s="376"/>
      <c r="L4728" s="161"/>
      <c r="M4728" s="376">
        <v>3.75</v>
      </c>
      <c r="N4728" s="161"/>
      <c r="O4728" s="376">
        <v>3.77</v>
      </c>
      <c r="P4728" s="161"/>
      <c r="Q4728" s="376">
        <v>3.48</v>
      </c>
      <c r="R4728" s="161"/>
      <c r="S4728" s="376">
        <v>3.36</v>
      </c>
      <c r="T4728" s="375">
        <v>0.94779999999999998</v>
      </c>
      <c r="U4728" s="379">
        <f t="shared" si="137"/>
        <v>3.3585353659200003</v>
      </c>
    </row>
    <row r="4729" spans="1:21" x14ac:dyDescent="0.2">
      <c r="A4729" s="257">
        <v>41607</v>
      </c>
      <c r="B4729" s="414">
        <f t="shared" si="136"/>
        <v>41608</v>
      </c>
      <c r="C4729" s="376">
        <v>3.86</v>
      </c>
      <c r="D4729" s="161"/>
      <c r="E4729" s="376">
        <v>3.69</v>
      </c>
      <c r="F4729" s="161"/>
      <c r="G4729" s="376">
        <v>3.3585353659200003</v>
      </c>
      <c r="H4729" s="161"/>
      <c r="I4729" s="376">
        <v>3.85</v>
      </c>
      <c r="J4729" s="416"/>
      <c r="K4729" s="376"/>
      <c r="L4729" s="161"/>
      <c r="M4729" s="376">
        <v>3.75</v>
      </c>
      <c r="N4729" s="161"/>
      <c r="O4729" s="376">
        <v>3.77</v>
      </c>
      <c r="P4729" s="161"/>
      <c r="Q4729" s="376">
        <v>3.48</v>
      </c>
      <c r="R4729" s="161"/>
      <c r="S4729" s="376">
        <v>3.36</v>
      </c>
      <c r="T4729" s="375">
        <v>0.94779999999999998</v>
      </c>
      <c r="U4729" s="379">
        <f t="shared" si="137"/>
        <v>3.3585353659200003</v>
      </c>
    </row>
    <row r="4730" spans="1:21" s="263" customFormat="1" x14ac:dyDescent="0.2">
      <c r="A4730" s="319">
        <v>41608</v>
      </c>
      <c r="B4730" s="374">
        <f t="shared" si="136"/>
        <v>41609</v>
      </c>
      <c r="C4730" s="431">
        <v>3.79</v>
      </c>
      <c r="D4730" s="332"/>
      <c r="E4730" s="431">
        <v>3.63</v>
      </c>
      <c r="F4730" s="332"/>
      <c r="G4730" s="431">
        <v>3.4224766733699998</v>
      </c>
      <c r="H4730" s="332"/>
      <c r="I4730" s="431">
        <v>3.79</v>
      </c>
      <c r="J4730" s="518"/>
      <c r="K4730" s="431"/>
      <c r="L4730" s="332"/>
      <c r="M4730" s="431">
        <v>3.64</v>
      </c>
      <c r="N4730" s="332"/>
      <c r="O4730" s="431">
        <v>3.7</v>
      </c>
      <c r="P4730" s="332"/>
      <c r="Q4730" s="431">
        <v>3.25</v>
      </c>
      <c r="R4730" s="332"/>
      <c r="S4730" s="433">
        <v>3.42</v>
      </c>
      <c r="T4730" s="432">
        <v>0.94889999999999997</v>
      </c>
      <c r="U4730" s="434">
        <f>S4730*T4730*1.054615</f>
        <v>3.4224766733699998</v>
      </c>
    </row>
    <row r="4731" spans="1:21" x14ac:dyDescent="0.2">
      <c r="A4731" s="257">
        <v>41609</v>
      </c>
      <c r="B4731" s="414">
        <f t="shared" si="136"/>
        <v>41610</v>
      </c>
      <c r="C4731" s="376">
        <v>3.79</v>
      </c>
      <c r="D4731" s="161"/>
      <c r="E4731" s="376">
        <v>3.63</v>
      </c>
      <c r="F4731" s="161"/>
      <c r="G4731" s="376">
        <v>3.4224766733699998</v>
      </c>
      <c r="H4731" s="161"/>
      <c r="I4731" s="376">
        <v>3.79</v>
      </c>
      <c r="J4731" s="416"/>
      <c r="K4731" s="376"/>
      <c r="L4731" s="161"/>
      <c r="M4731" s="376">
        <v>3.64</v>
      </c>
      <c r="N4731" s="161"/>
      <c r="O4731" s="376">
        <v>3.7</v>
      </c>
      <c r="P4731" s="161"/>
      <c r="Q4731" s="376">
        <v>3.25</v>
      </c>
      <c r="R4731" s="161"/>
      <c r="S4731" s="376">
        <v>3.42</v>
      </c>
      <c r="T4731" s="375">
        <v>0.94889999999999997</v>
      </c>
      <c r="U4731" s="379">
        <f t="shared" si="137"/>
        <v>3.4224766733699998</v>
      </c>
    </row>
    <row r="4732" spans="1:21" x14ac:dyDescent="0.2">
      <c r="A4732" s="257">
        <v>41610</v>
      </c>
      <c r="B4732" s="414">
        <f t="shared" si="136"/>
        <v>41611</v>
      </c>
      <c r="C4732" s="161">
        <v>3.84</v>
      </c>
      <c r="D4732" s="161"/>
      <c r="E4732" s="161">
        <v>3.73</v>
      </c>
      <c r="F4732" s="161"/>
      <c r="G4732" s="161">
        <v>3.4689714848750004</v>
      </c>
      <c r="H4732" s="161"/>
      <c r="I4732" s="161">
        <v>3.8</v>
      </c>
      <c r="J4732" s="162"/>
      <c r="K4732" s="161"/>
      <c r="L4732" s="161"/>
      <c r="M4732" s="161">
        <v>3.73</v>
      </c>
      <c r="N4732" s="161"/>
      <c r="O4732" s="161">
        <v>3.7</v>
      </c>
      <c r="P4732" s="161"/>
      <c r="Q4732" s="161">
        <v>3.37</v>
      </c>
      <c r="R4732" s="161"/>
      <c r="S4732" s="161">
        <v>3.49</v>
      </c>
      <c r="T4732" s="18">
        <v>0.9425</v>
      </c>
      <c r="U4732" s="389">
        <f t="shared" si="137"/>
        <v>3.4689714848750004</v>
      </c>
    </row>
    <row r="4733" spans="1:21" x14ac:dyDescent="0.2">
      <c r="A4733" s="257">
        <v>41611</v>
      </c>
      <c r="B4733" s="414">
        <f t="shared" si="136"/>
        <v>41612</v>
      </c>
      <c r="C4733" s="161"/>
      <c r="D4733" s="161"/>
      <c r="E4733" s="161"/>
      <c r="F4733" s="161"/>
      <c r="G4733" s="161"/>
      <c r="H4733" s="161"/>
      <c r="I4733" s="161"/>
      <c r="J4733" s="162"/>
      <c r="K4733" s="161"/>
      <c r="L4733" s="161"/>
      <c r="M4733" s="161"/>
      <c r="N4733" s="161"/>
      <c r="O4733" s="161"/>
      <c r="P4733" s="161"/>
      <c r="Q4733" s="161"/>
      <c r="R4733" s="161"/>
      <c r="S4733" s="161"/>
    </row>
    <row r="4734" spans="1:21" x14ac:dyDescent="0.2">
      <c r="A4734" s="257">
        <v>41612</v>
      </c>
      <c r="B4734" s="414">
        <f t="shared" si="136"/>
        <v>41613</v>
      </c>
      <c r="C4734" s="161"/>
      <c r="D4734" s="161"/>
      <c r="E4734" s="161"/>
      <c r="F4734" s="161"/>
      <c r="G4734" s="161"/>
      <c r="H4734" s="161"/>
      <c r="I4734" s="161"/>
      <c r="J4734" s="162"/>
      <c r="K4734" s="161"/>
      <c r="L4734" s="161"/>
      <c r="M4734" s="161"/>
      <c r="N4734" s="161"/>
      <c r="O4734" s="161"/>
      <c r="P4734" s="161"/>
      <c r="Q4734" s="161"/>
      <c r="R4734" s="161"/>
      <c r="S4734" s="161"/>
    </row>
    <row r="4735" spans="1:21" x14ac:dyDescent="0.2">
      <c r="A4735" s="257">
        <v>41613</v>
      </c>
      <c r="B4735" s="414">
        <f t="shared" si="136"/>
        <v>41614</v>
      </c>
      <c r="C4735" s="161"/>
      <c r="D4735" s="161"/>
      <c r="E4735" s="161"/>
      <c r="F4735" s="161"/>
      <c r="G4735" s="161"/>
      <c r="H4735" s="161"/>
      <c r="I4735" s="161"/>
      <c r="J4735" s="162"/>
      <c r="K4735" s="161"/>
      <c r="L4735" s="161"/>
      <c r="M4735" s="161"/>
      <c r="N4735" s="161"/>
      <c r="O4735" s="161"/>
      <c r="P4735" s="161"/>
      <c r="Q4735" s="161"/>
      <c r="R4735" s="161"/>
      <c r="S4735" s="161"/>
    </row>
    <row r="4736" spans="1:21" x14ac:dyDescent="0.2">
      <c r="A4736" s="257">
        <v>41614</v>
      </c>
      <c r="B4736" s="414">
        <f t="shared" si="136"/>
        <v>41615</v>
      </c>
      <c r="C4736" s="161"/>
      <c r="D4736" s="161"/>
      <c r="E4736" s="161"/>
      <c r="F4736" s="161"/>
      <c r="G4736" s="161"/>
      <c r="H4736" s="161"/>
      <c r="I4736" s="161"/>
      <c r="J4736" s="162"/>
      <c r="K4736" s="161"/>
      <c r="L4736" s="161"/>
      <c r="M4736" s="161"/>
      <c r="N4736" s="161"/>
      <c r="O4736" s="161"/>
      <c r="P4736" s="161"/>
      <c r="Q4736" s="161"/>
      <c r="R4736" s="161"/>
      <c r="S4736" s="161"/>
    </row>
    <row r="4737" spans="1:21" x14ac:dyDescent="0.2">
      <c r="A4737" s="257">
        <v>41615</v>
      </c>
      <c r="B4737" s="414">
        <f t="shared" si="136"/>
        <v>41616</v>
      </c>
      <c r="C4737" s="161"/>
      <c r="D4737" s="161"/>
      <c r="E4737" s="161"/>
      <c r="F4737" s="161"/>
      <c r="G4737" s="161"/>
      <c r="H4737" s="161"/>
      <c r="I4737" s="161"/>
      <c r="J4737" s="162"/>
      <c r="K4737" s="161"/>
      <c r="L4737" s="161"/>
      <c r="M4737" s="161"/>
      <c r="N4737" s="161"/>
      <c r="O4737" s="161"/>
      <c r="P4737" s="161"/>
      <c r="Q4737" s="161"/>
      <c r="R4737" s="161"/>
      <c r="S4737" s="161"/>
    </row>
    <row r="4738" spans="1:21" x14ac:dyDescent="0.2">
      <c r="A4738" s="257">
        <v>41616</v>
      </c>
      <c r="B4738" s="414">
        <f t="shared" si="136"/>
        <v>41617</v>
      </c>
      <c r="C4738" s="161"/>
      <c r="D4738" s="161"/>
      <c r="E4738" s="161"/>
      <c r="F4738" s="161"/>
      <c r="G4738" s="161"/>
      <c r="H4738" s="161"/>
      <c r="I4738" s="161"/>
      <c r="J4738" s="162"/>
      <c r="K4738" s="161"/>
      <c r="L4738" s="161"/>
      <c r="M4738" s="161"/>
      <c r="N4738" s="161"/>
      <c r="O4738" s="161"/>
      <c r="P4738" s="161"/>
      <c r="Q4738" s="161"/>
      <c r="R4738" s="161"/>
      <c r="S4738" s="161"/>
    </row>
    <row r="4739" spans="1:21" x14ac:dyDescent="0.2">
      <c r="A4739" s="257">
        <v>41617</v>
      </c>
      <c r="B4739" s="414">
        <f t="shared" si="136"/>
        <v>41618</v>
      </c>
      <c r="C4739" s="161"/>
      <c r="D4739" s="161"/>
      <c r="E4739" s="161"/>
      <c r="F4739" s="161"/>
      <c r="G4739" s="161"/>
      <c r="H4739" s="161"/>
      <c r="I4739" s="161"/>
      <c r="J4739" s="162"/>
      <c r="K4739" s="161"/>
      <c r="L4739" s="161"/>
      <c r="M4739" s="161"/>
      <c r="N4739" s="161"/>
      <c r="O4739" s="161"/>
      <c r="P4739" s="161"/>
      <c r="Q4739" s="161"/>
      <c r="R4739" s="161"/>
      <c r="S4739" s="161"/>
    </row>
    <row r="4740" spans="1:21" x14ac:dyDescent="0.2">
      <c r="A4740" s="257">
        <v>41618</v>
      </c>
      <c r="B4740" s="414">
        <f t="shared" si="136"/>
        <v>41619</v>
      </c>
      <c r="C4740" s="161"/>
      <c r="D4740" s="161"/>
      <c r="E4740" s="161"/>
      <c r="F4740" s="161"/>
      <c r="G4740" s="161"/>
      <c r="H4740" s="161"/>
      <c r="I4740" s="161"/>
      <c r="J4740" s="162"/>
      <c r="K4740" s="161"/>
      <c r="L4740" s="161"/>
      <c r="M4740" s="161"/>
      <c r="N4740" s="161"/>
      <c r="O4740" s="161"/>
      <c r="P4740" s="161"/>
      <c r="Q4740" s="161"/>
      <c r="R4740" s="161"/>
      <c r="S4740" s="161"/>
    </row>
    <row r="4741" spans="1:21" x14ac:dyDescent="0.2">
      <c r="A4741" s="257">
        <v>41619</v>
      </c>
      <c r="B4741" s="414">
        <f t="shared" si="136"/>
        <v>41620</v>
      </c>
      <c r="C4741" s="161"/>
      <c r="D4741" s="161"/>
      <c r="E4741" s="161"/>
      <c r="F4741" s="161"/>
      <c r="G4741" s="161"/>
      <c r="H4741" s="161"/>
      <c r="I4741" s="161"/>
      <c r="J4741" s="162"/>
      <c r="K4741" s="161"/>
      <c r="L4741" s="161"/>
      <c r="M4741" s="161"/>
      <c r="N4741" s="161"/>
      <c r="O4741" s="161"/>
      <c r="P4741" s="161"/>
      <c r="Q4741" s="161"/>
      <c r="R4741" s="161"/>
      <c r="S4741" s="161"/>
    </row>
    <row r="4742" spans="1:21" x14ac:dyDescent="0.2">
      <c r="A4742" s="257">
        <v>41620</v>
      </c>
      <c r="B4742" s="414">
        <f t="shared" si="136"/>
        <v>41621</v>
      </c>
      <c r="C4742" s="161"/>
      <c r="D4742" s="161"/>
      <c r="E4742" s="161"/>
      <c r="F4742" s="161"/>
      <c r="G4742" s="161"/>
      <c r="H4742" s="161"/>
      <c r="I4742" s="161"/>
      <c r="J4742" s="162"/>
      <c r="K4742" s="161"/>
      <c r="L4742" s="161"/>
      <c r="M4742" s="161"/>
      <c r="N4742" s="161"/>
      <c r="O4742" s="161"/>
      <c r="P4742" s="161"/>
      <c r="Q4742" s="161"/>
      <c r="R4742" s="161"/>
      <c r="S4742" s="161"/>
    </row>
    <row r="4743" spans="1:21" x14ac:dyDescent="0.2">
      <c r="A4743" s="257">
        <v>41621</v>
      </c>
      <c r="B4743" s="414">
        <f t="shared" si="136"/>
        <v>41622</v>
      </c>
      <c r="C4743" s="376">
        <v>4.3499999999999996</v>
      </c>
      <c r="D4743" s="161"/>
      <c r="E4743" s="376">
        <v>4.43</v>
      </c>
      <c r="F4743" s="161"/>
      <c r="G4743" s="376">
        <v>3.6613195508800005</v>
      </c>
      <c r="H4743" s="161"/>
      <c r="I4743" s="376">
        <v>4.32</v>
      </c>
      <c r="J4743" s="416"/>
      <c r="K4743" s="376"/>
      <c r="L4743" s="161"/>
      <c r="M4743" s="376">
        <v>4.33</v>
      </c>
      <c r="N4743" s="161"/>
      <c r="O4743" s="376">
        <v>4.3899999999999997</v>
      </c>
      <c r="P4743" s="161"/>
      <c r="Q4743" s="376">
        <v>3.63</v>
      </c>
      <c r="R4743" s="161"/>
      <c r="S4743" s="376">
        <v>3.68</v>
      </c>
      <c r="T4743" s="375">
        <v>0.94340000000000002</v>
      </c>
      <c r="U4743" s="379">
        <f>S4743*T4743*1.054615</f>
        <v>3.6613195508800005</v>
      </c>
    </row>
    <row r="4744" spans="1:21" x14ac:dyDescent="0.2">
      <c r="A4744" s="257">
        <v>41622</v>
      </c>
      <c r="B4744" s="414">
        <f t="shared" si="136"/>
        <v>41623</v>
      </c>
      <c r="C4744" s="376">
        <v>4.3499999999999996</v>
      </c>
      <c r="D4744" s="161"/>
      <c r="E4744" s="376">
        <v>4.43</v>
      </c>
      <c r="F4744" s="161"/>
      <c r="G4744" s="376">
        <v>3.6613195508800005</v>
      </c>
      <c r="H4744" s="161"/>
      <c r="I4744" s="376">
        <v>4.32</v>
      </c>
      <c r="J4744" s="416"/>
      <c r="K4744" s="376"/>
      <c r="L4744" s="161"/>
      <c r="M4744" s="376">
        <v>4.33</v>
      </c>
      <c r="N4744" s="161"/>
      <c r="O4744" s="376">
        <v>4.3899999999999997</v>
      </c>
      <c r="P4744" s="161"/>
      <c r="Q4744" s="376">
        <v>3.63</v>
      </c>
      <c r="R4744" s="161"/>
      <c r="S4744" s="376">
        <v>3.68</v>
      </c>
      <c r="T4744" s="375">
        <v>0.94340000000000002</v>
      </c>
      <c r="U4744" s="379">
        <f t="shared" ref="U4744:U4767" si="138">S4744*T4744*1.054615</f>
        <v>3.6613195508800005</v>
      </c>
    </row>
    <row r="4745" spans="1:21" x14ac:dyDescent="0.2">
      <c r="A4745" s="257">
        <v>41623</v>
      </c>
      <c r="B4745" s="414">
        <f t="shared" si="136"/>
        <v>41624</v>
      </c>
      <c r="C4745" s="376">
        <v>4.3499999999999996</v>
      </c>
      <c r="D4745" s="161"/>
      <c r="E4745" s="376">
        <v>4.43</v>
      </c>
      <c r="F4745" s="161"/>
      <c r="G4745" s="376">
        <v>3.6613195508800005</v>
      </c>
      <c r="H4745" s="161"/>
      <c r="I4745" s="376">
        <v>4.32</v>
      </c>
      <c r="J4745" s="416"/>
      <c r="K4745" s="376"/>
      <c r="L4745" s="161"/>
      <c r="M4745" s="376">
        <v>4.33</v>
      </c>
      <c r="N4745" s="161"/>
      <c r="O4745" s="376">
        <v>4.3899999999999997</v>
      </c>
      <c r="P4745" s="161"/>
      <c r="Q4745" s="376">
        <v>3.63</v>
      </c>
      <c r="R4745" s="161"/>
      <c r="S4745" s="376">
        <v>3.68</v>
      </c>
      <c r="T4745" s="375">
        <v>0.94340000000000002</v>
      </c>
      <c r="U4745" s="379">
        <f t="shared" si="138"/>
        <v>3.6613195508800005</v>
      </c>
    </row>
    <row r="4746" spans="1:21" x14ac:dyDescent="0.2">
      <c r="A4746" s="257">
        <v>41624</v>
      </c>
      <c r="B4746" s="414">
        <f t="shared" si="136"/>
        <v>41625</v>
      </c>
      <c r="C4746" s="161">
        <v>4.22</v>
      </c>
      <c r="D4746" s="161"/>
      <c r="E4746" s="161">
        <v>4.2</v>
      </c>
      <c r="F4746" s="161"/>
      <c r="G4746" s="161">
        <v>3.5280035595000001</v>
      </c>
      <c r="H4746" s="161"/>
      <c r="I4746" s="161">
        <v>4.21</v>
      </c>
      <c r="J4746" s="162"/>
      <c r="K4746" s="161"/>
      <c r="L4746" s="161"/>
      <c r="M4746" s="161">
        <v>4.22</v>
      </c>
      <c r="N4746" s="161"/>
      <c r="O4746" s="161">
        <v>4.28</v>
      </c>
      <c r="P4746" s="161"/>
      <c r="Q4746" s="161">
        <v>3.5</v>
      </c>
      <c r="R4746" s="161"/>
      <c r="S4746" s="161">
        <v>3.54</v>
      </c>
      <c r="T4746" s="18">
        <v>0.94499999999999995</v>
      </c>
      <c r="U4746" s="389">
        <f t="shared" si="138"/>
        <v>3.5280035595000001</v>
      </c>
    </row>
    <row r="4747" spans="1:21" x14ac:dyDescent="0.2">
      <c r="A4747" s="257">
        <v>41625</v>
      </c>
      <c r="B4747" s="414">
        <f t="shared" si="136"/>
        <v>41626</v>
      </c>
      <c r="C4747" s="161">
        <v>4.21</v>
      </c>
      <c r="D4747" s="161"/>
      <c r="E4747" s="161">
        <v>4.1500000000000004</v>
      </c>
      <c r="F4747" s="161"/>
      <c r="G4747" s="161">
        <v>3.5272568920800005</v>
      </c>
      <c r="H4747" s="161"/>
      <c r="I4747" s="161">
        <v>4.2</v>
      </c>
      <c r="J4747" s="162"/>
      <c r="K4747" s="161"/>
      <c r="L4747" s="161"/>
      <c r="M4747" s="161">
        <v>4.16</v>
      </c>
      <c r="N4747" s="161"/>
      <c r="O4747" s="161">
        <v>4.17</v>
      </c>
      <c r="P4747" s="161"/>
      <c r="Q4747" s="161">
        <v>3.6</v>
      </c>
      <c r="R4747" s="161"/>
      <c r="S4747" s="161">
        <v>3.54</v>
      </c>
      <c r="T4747" s="18">
        <v>0.94479999999999997</v>
      </c>
      <c r="U4747" s="389">
        <f t="shared" si="138"/>
        <v>3.5272568920800005</v>
      </c>
    </row>
    <row r="4748" spans="1:21" x14ac:dyDescent="0.2">
      <c r="A4748" s="257">
        <v>41626</v>
      </c>
      <c r="B4748" s="414">
        <f t="shared" si="136"/>
        <v>41627</v>
      </c>
      <c r="C4748" s="161">
        <v>4.26</v>
      </c>
      <c r="D4748" s="161"/>
      <c r="E4748" s="161">
        <v>4.25</v>
      </c>
      <c r="F4748" s="161"/>
      <c r="G4748" s="161">
        <v>3.6548537063150004</v>
      </c>
      <c r="H4748" s="161"/>
      <c r="I4748" s="161">
        <v>4.2300000000000004</v>
      </c>
      <c r="J4748" s="162"/>
      <c r="K4748" s="161"/>
      <c r="L4748" s="161"/>
      <c r="M4748" s="161">
        <v>4.22</v>
      </c>
      <c r="N4748" s="161"/>
      <c r="O4748" s="161">
        <v>4.2</v>
      </c>
      <c r="P4748" s="161"/>
      <c r="Q4748" s="161">
        <v>3.54</v>
      </c>
      <c r="R4748" s="161"/>
      <c r="S4748" s="161">
        <v>3.67</v>
      </c>
      <c r="T4748" s="18">
        <v>0.94430000000000003</v>
      </c>
      <c r="U4748" s="389">
        <f t="shared" si="138"/>
        <v>3.6548537063150004</v>
      </c>
    </row>
    <row r="4749" spans="1:21" x14ac:dyDescent="0.2">
      <c r="A4749" s="257">
        <v>41627</v>
      </c>
      <c r="B4749" s="414">
        <f t="shared" si="136"/>
        <v>41628</v>
      </c>
      <c r="C4749" s="161">
        <v>4.26</v>
      </c>
      <c r="D4749" s="161"/>
      <c r="E4749" s="161">
        <v>4.22</v>
      </c>
      <c r="F4749" s="161"/>
      <c r="G4749" s="161">
        <v>3.7321896788800002</v>
      </c>
      <c r="H4749" s="161"/>
      <c r="I4749" s="161">
        <v>4.2300000000000004</v>
      </c>
      <c r="J4749" s="162"/>
      <c r="K4749" s="161"/>
      <c r="L4749" s="161"/>
      <c r="M4749" s="161">
        <v>4.22</v>
      </c>
      <c r="N4749" s="161"/>
      <c r="O4749" s="161">
        <v>4.2300000000000004</v>
      </c>
      <c r="P4749" s="161"/>
      <c r="Q4749" s="161">
        <v>3.45</v>
      </c>
      <c r="R4749" s="161"/>
      <c r="S4749" s="161">
        <v>3.76</v>
      </c>
      <c r="T4749" s="18">
        <v>0.94120000000000004</v>
      </c>
      <c r="U4749" s="389">
        <f t="shared" si="138"/>
        <v>3.7321896788800002</v>
      </c>
    </row>
    <row r="4750" spans="1:21" x14ac:dyDescent="0.2">
      <c r="A4750" s="257">
        <v>41628</v>
      </c>
      <c r="B4750" s="414">
        <f t="shared" si="136"/>
        <v>41629</v>
      </c>
      <c r="C4750" s="376">
        <v>4.3499999999999996</v>
      </c>
      <c r="D4750" s="161"/>
      <c r="E4750" s="376">
        <v>4.34</v>
      </c>
      <c r="F4750" s="161"/>
      <c r="G4750" s="376">
        <v>3.7048287473200001</v>
      </c>
      <c r="H4750" s="161"/>
      <c r="I4750" s="376">
        <v>4.33</v>
      </c>
      <c r="J4750" s="416"/>
      <c r="K4750" s="376"/>
      <c r="L4750" s="161"/>
      <c r="M4750" s="376">
        <v>4.29</v>
      </c>
      <c r="N4750" s="161"/>
      <c r="O4750" s="376">
        <v>4.37</v>
      </c>
      <c r="P4750" s="161"/>
      <c r="Q4750" s="376">
        <v>3.16</v>
      </c>
      <c r="R4750" s="161"/>
      <c r="S4750" s="376">
        <v>3.76</v>
      </c>
      <c r="T4750" s="375">
        <v>0.93430000000000002</v>
      </c>
      <c r="U4750" s="379">
        <f t="shared" si="138"/>
        <v>3.7048287473200001</v>
      </c>
    </row>
    <row r="4751" spans="1:21" x14ac:dyDescent="0.2">
      <c r="A4751" s="257">
        <v>41629</v>
      </c>
      <c r="B4751" s="414">
        <f t="shared" si="136"/>
        <v>41630</v>
      </c>
      <c r="C4751" s="376">
        <v>4.3499999999999996</v>
      </c>
      <c r="D4751" s="161"/>
      <c r="E4751" s="376">
        <v>4.34</v>
      </c>
      <c r="F4751" s="161"/>
      <c r="G4751" s="376">
        <v>3.7048287473200001</v>
      </c>
      <c r="H4751" s="161"/>
      <c r="I4751" s="376">
        <v>4.33</v>
      </c>
      <c r="J4751" s="416"/>
      <c r="K4751" s="376"/>
      <c r="L4751" s="161"/>
      <c r="M4751" s="376">
        <v>4.29</v>
      </c>
      <c r="N4751" s="161"/>
      <c r="O4751" s="376">
        <v>4.37</v>
      </c>
      <c r="P4751" s="161"/>
      <c r="Q4751" s="376">
        <v>3.16</v>
      </c>
      <c r="R4751" s="161"/>
      <c r="S4751" s="376">
        <v>3.76</v>
      </c>
      <c r="T4751" s="375">
        <v>0.93430000000000002</v>
      </c>
      <c r="U4751" s="379">
        <f t="shared" si="138"/>
        <v>3.7048287473200001</v>
      </c>
    </row>
    <row r="4752" spans="1:21" x14ac:dyDescent="0.2">
      <c r="A4752" s="257">
        <v>41630</v>
      </c>
      <c r="B4752" s="414">
        <f t="shared" si="136"/>
        <v>41631</v>
      </c>
      <c r="C4752" s="376">
        <v>4.3499999999999996</v>
      </c>
      <c r="D4752" s="161"/>
      <c r="E4752" s="376">
        <v>4.34</v>
      </c>
      <c r="F4752" s="161"/>
      <c r="G4752" s="376">
        <v>3.7048287473200001</v>
      </c>
      <c r="H4752" s="161"/>
      <c r="I4752" s="376">
        <v>4.33</v>
      </c>
      <c r="J4752" s="416"/>
      <c r="K4752" s="376"/>
      <c r="L4752" s="161"/>
      <c r="M4752" s="376">
        <v>4.29</v>
      </c>
      <c r="N4752" s="161"/>
      <c r="O4752" s="376">
        <v>4.37</v>
      </c>
      <c r="P4752" s="161"/>
      <c r="Q4752" s="376">
        <v>3.16</v>
      </c>
      <c r="R4752" s="161"/>
      <c r="S4752" s="376">
        <v>3.76</v>
      </c>
      <c r="T4752" s="375">
        <v>0.93430000000000002</v>
      </c>
      <c r="U4752" s="379">
        <f t="shared" si="138"/>
        <v>3.7048287473200001</v>
      </c>
    </row>
    <row r="4753" spans="1:21" x14ac:dyDescent="0.2">
      <c r="A4753" s="257">
        <v>41631</v>
      </c>
      <c r="B4753" s="414">
        <f t="shared" si="136"/>
        <v>41632</v>
      </c>
      <c r="C4753" s="161">
        <v>4.5199999999999996</v>
      </c>
      <c r="D4753" s="161"/>
      <c r="E4753" s="161">
        <v>4.45</v>
      </c>
      <c r="F4753" s="161"/>
      <c r="G4753" s="161">
        <v>3.7595695935100002</v>
      </c>
      <c r="H4753" s="161"/>
      <c r="I4753" s="161">
        <v>4.45</v>
      </c>
      <c r="J4753" s="162"/>
      <c r="K4753" s="161"/>
      <c r="L4753" s="161"/>
      <c r="M4753" s="161">
        <v>4.46</v>
      </c>
      <c r="N4753" s="161"/>
      <c r="O4753" s="161">
        <v>4.4800000000000004</v>
      </c>
      <c r="P4753" s="161"/>
      <c r="Q4753" s="161">
        <v>3.55</v>
      </c>
      <c r="R4753" s="161"/>
      <c r="S4753" s="161">
        <v>3.79</v>
      </c>
      <c r="T4753" s="18">
        <v>0.94059999999999999</v>
      </c>
      <c r="U4753" s="389">
        <f t="shared" si="138"/>
        <v>3.7595695935100002</v>
      </c>
    </row>
    <row r="4754" spans="1:21" x14ac:dyDescent="0.2">
      <c r="A4754" s="257">
        <v>41632</v>
      </c>
      <c r="B4754" s="414">
        <f t="shared" si="136"/>
        <v>41633</v>
      </c>
      <c r="C4754" s="376">
        <v>4.46</v>
      </c>
      <c r="D4754" s="161"/>
      <c r="E4754" s="376">
        <v>4.33</v>
      </c>
      <c r="F4754" s="161"/>
      <c r="G4754" s="376">
        <v>3.6436294388700001</v>
      </c>
      <c r="H4754" s="161"/>
      <c r="I4754" s="376">
        <v>4.34</v>
      </c>
      <c r="J4754" s="416"/>
      <c r="K4754" s="376"/>
      <c r="L4754" s="161"/>
      <c r="M4754" s="376">
        <v>4.28</v>
      </c>
      <c r="N4754" s="161"/>
      <c r="O4754" s="376">
        <v>4.4000000000000004</v>
      </c>
      <c r="P4754" s="161"/>
      <c r="Q4754" s="376">
        <v>3.57</v>
      </c>
      <c r="R4754" s="161"/>
      <c r="S4754" s="376">
        <v>3.67</v>
      </c>
      <c r="T4754" s="375">
        <v>0.94140000000000001</v>
      </c>
      <c r="U4754" s="379">
        <f t="shared" si="138"/>
        <v>3.6436294388700001</v>
      </c>
    </row>
    <row r="4755" spans="1:21" x14ac:dyDescent="0.2">
      <c r="A4755" s="257">
        <v>41633</v>
      </c>
      <c r="B4755" s="414">
        <f t="shared" si="136"/>
        <v>41634</v>
      </c>
      <c r="C4755" s="376">
        <v>4.46</v>
      </c>
      <c r="D4755" s="161"/>
      <c r="E4755" s="376">
        <v>4.33</v>
      </c>
      <c r="F4755" s="161"/>
      <c r="G4755" s="376">
        <v>3.6436294388700001</v>
      </c>
      <c r="H4755" s="161"/>
      <c r="I4755" s="376">
        <v>4.34</v>
      </c>
      <c r="J4755" s="416"/>
      <c r="K4755" s="376"/>
      <c r="L4755" s="161"/>
      <c r="M4755" s="376">
        <v>4.28</v>
      </c>
      <c r="N4755" s="161"/>
      <c r="O4755" s="376">
        <v>4.4000000000000004</v>
      </c>
      <c r="P4755" s="161"/>
      <c r="Q4755" s="376">
        <v>3.57</v>
      </c>
      <c r="R4755" s="161"/>
      <c r="S4755" s="376">
        <v>3.67</v>
      </c>
      <c r="T4755" s="375">
        <v>0.94140000000000001</v>
      </c>
      <c r="U4755" s="379">
        <f t="shared" si="138"/>
        <v>3.6436294388700001</v>
      </c>
    </row>
    <row r="4756" spans="1:21" x14ac:dyDescent="0.2">
      <c r="A4756" s="257">
        <v>41634</v>
      </c>
      <c r="B4756" s="414">
        <f t="shared" si="136"/>
        <v>41635</v>
      </c>
      <c r="C4756" s="161">
        <v>4.4000000000000004</v>
      </c>
      <c r="D4756" s="161"/>
      <c r="E4756" s="161">
        <v>4.2699999999999996</v>
      </c>
      <c r="F4756" s="161"/>
      <c r="G4756" s="161">
        <v>3.6860808564650003</v>
      </c>
      <c r="H4756" s="161"/>
      <c r="I4756" s="161">
        <v>4.3</v>
      </c>
      <c r="J4756" s="162"/>
      <c r="K4756" s="161"/>
      <c r="L4756" s="161"/>
      <c r="M4756" s="161">
        <v>4.29</v>
      </c>
      <c r="N4756" s="161"/>
      <c r="O4756" s="161">
        <v>4.29</v>
      </c>
      <c r="P4756" s="161"/>
      <c r="Q4756" s="161">
        <v>3.57</v>
      </c>
      <c r="R4756" s="161"/>
      <c r="S4756" s="161">
        <v>3.71</v>
      </c>
      <c r="T4756" s="18">
        <v>0.94210000000000005</v>
      </c>
      <c r="U4756" s="389">
        <f t="shared" si="138"/>
        <v>3.6860808564650003</v>
      </c>
    </row>
    <row r="4757" spans="1:21" x14ac:dyDescent="0.2">
      <c r="A4757" s="257">
        <v>41635</v>
      </c>
      <c r="B4757" s="414">
        <f t="shared" si="136"/>
        <v>41636</v>
      </c>
      <c r="C4757" s="376">
        <v>4.32</v>
      </c>
      <c r="D4757" s="161"/>
      <c r="E4757" s="376">
        <v>4.29</v>
      </c>
      <c r="F4757" s="161"/>
      <c r="G4757" s="376">
        <v>3.6889546823400008</v>
      </c>
      <c r="H4757" s="161"/>
      <c r="I4757" s="376">
        <v>4.26</v>
      </c>
      <c r="J4757" s="416"/>
      <c r="K4757" s="376"/>
      <c r="L4757" s="161"/>
      <c r="M4757" s="376">
        <v>4.3</v>
      </c>
      <c r="N4757" s="161"/>
      <c r="O4757" s="376">
        <v>4.3099999999999996</v>
      </c>
      <c r="P4757" s="161"/>
      <c r="Q4757" s="376">
        <v>3.5</v>
      </c>
      <c r="R4757" s="161"/>
      <c r="S4757" s="376">
        <v>3.72</v>
      </c>
      <c r="T4757" s="375">
        <v>0.94030000000000002</v>
      </c>
      <c r="U4757" s="379">
        <f t="shared" si="138"/>
        <v>3.6889546823400008</v>
      </c>
    </row>
    <row r="4758" spans="1:21" x14ac:dyDescent="0.2">
      <c r="A4758" s="257">
        <v>41636</v>
      </c>
      <c r="B4758" s="414">
        <f t="shared" si="136"/>
        <v>41637</v>
      </c>
      <c r="C4758" s="376">
        <v>4.32</v>
      </c>
      <c r="D4758" s="161"/>
      <c r="E4758" s="376">
        <v>4.29</v>
      </c>
      <c r="F4758" s="161"/>
      <c r="G4758" s="376">
        <v>3.6889546823400008</v>
      </c>
      <c r="H4758" s="161"/>
      <c r="I4758" s="376">
        <v>4.26</v>
      </c>
      <c r="J4758" s="416"/>
      <c r="K4758" s="376"/>
      <c r="L4758" s="161"/>
      <c r="M4758" s="376">
        <v>4.3</v>
      </c>
      <c r="N4758" s="161"/>
      <c r="O4758" s="376">
        <v>4.3099999999999996</v>
      </c>
      <c r="P4758" s="161"/>
      <c r="Q4758" s="376">
        <v>3.5</v>
      </c>
      <c r="R4758" s="161"/>
      <c r="S4758" s="376">
        <v>3.72</v>
      </c>
      <c r="T4758" s="375">
        <v>0.94030000000000002</v>
      </c>
      <c r="U4758" s="379">
        <f t="shared" si="138"/>
        <v>3.6889546823400008</v>
      </c>
    </row>
    <row r="4759" spans="1:21" x14ac:dyDescent="0.2">
      <c r="A4759" s="257">
        <v>41637</v>
      </c>
      <c r="B4759" s="414">
        <f t="shared" si="136"/>
        <v>41638</v>
      </c>
      <c r="C4759" s="376">
        <v>4.32</v>
      </c>
      <c r="D4759" s="161"/>
      <c r="E4759" s="376">
        <v>4.29</v>
      </c>
      <c r="F4759" s="161"/>
      <c r="G4759" s="376">
        <v>3.6889546823400008</v>
      </c>
      <c r="H4759" s="161"/>
      <c r="I4759" s="376">
        <v>4.26</v>
      </c>
      <c r="J4759" s="416"/>
      <c r="K4759" s="376"/>
      <c r="L4759" s="161"/>
      <c r="M4759" s="376">
        <v>4.3</v>
      </c>
      <c r="N4759" s="161"/>
      <c r="O4759" s="376">
        <v>4.3099999999999996</v>
      </c>
      <c r="P4759" s="161"/>
      <c r="Q4759" s="376">
        <v>3.5</v>
      </c>
      <c r="R4759" s="161"/>
      <c r="S4759" s="376">
        <v>3.72</v>
      </c>
      <c r="T4759" s="375">
        <v>0.94030000000000002</v>
      </c>
      <c r="U4759" s="379">
        <f t="shared" si="138"/>
        <v>3.6889546823400008</v>
      </c>
    </row>
    <row r="4760" spans="1:21" x14ac:dyDescent="0.2">
      <c r="A4760" s="257">
        <v>41638</v>
      </c>
      <c r="B4760" s="414">
        <f t="shared" si="136"/>
        <v>41639</v>
      </c>
      <c r="C4760" s="161">
        <v>4.41</v>
      </c>
      <c r="D4760" s="161"/>
      <c r="E4760" s="161">
        <v>4.37</v>
      </c>
      <c r="F4760" s="161"/>
      <c r="G4760" s="161">
        <v>3.8234771532800003</v>
      </c>
      <c r="H4760" s="161"/>
      <c r="I4760" s="161">
        <v>4.34</v>
      </c>
      <c r="J4760" s="162"/>
      <c r="K4760" s="161"/>
      <c r="L4760" s="161"/>
      <c r="M4760" s="161">
        <v>4.3499999999999996</v>
      </c>
      <c r="N4760" s="161"/>
      <c r="O4760" s="161">
        <v>4.3899999999999997</v>
      </c>
      <c r="P4760" s="161"/>
      <c r="Q4760" s="161">
        <v>3.68</v>
      </c>
      <c r="R4760" s="161"/>
      <c r="S4760" s="161">
        <v>3.88</v>
      </c>
      <c r="T4760" s="18">
        <v>0.93440000000000001</v>
      </c>
      <c r="U4760" s="389">
        <f t="shared" si="138"/>
        <v>3.8234771532800003</v>
      </c>
    </row>
    <row r="4761" spans="1:21" s="263" customFormat="1" x14ac:dyDescent="0.2">
      <c r="A4761" s="319">
        <v>41639</v>
      </c>
      <c r="B4761" s="374">
        <f t="shared" si="136"/>
        <v>41640</v>
      </c>
      <c r="C4761" s="431">
        <v>4.3499999999999996</v>
      </c>
      <c r="D4761" s="372"/>
      <c r="E4761" s="431">
        <v>4.3099999999999996</v>
      </c>
      <c r="F4761" s="372"/>
      <c r="G4761" s="431">
        <v>3.7573095535650007</v>
      </c>
      <c r="H4761" s="372"/>
      <c r="I4761" s="431">
        <v>4.26</v>
      </c>
      <c r="J4761" s="518"/>
      <c r="K4761" s="431"/>
      <c r="L4761" s="372"/>
      <c r="M4761" s="431">
        <v>4.2699999999999996</v>
      </c>
      <c r="N4761" s="372"/>
      <c r="O4761" s="431">
        <v>4.3600000000000003</v>
      </c>
      <c r="P4761" s="372"/>
      <c r="Q4761" s="431">
        <v>3.71</v>
      </c>
      <c r="R4761" s="332"/>
      <c r="S4761" s="433">
        <v>3.81</v>
      </c>
      <c r="T4761" s="432">
        <v>0.93510000000000004</v>
      </c>
      <c r="U4761" s="434">
        <f t="shared" si="138"/>
        <v>3.7573095535650007</v>
      </c>
    </row>
    <row r="4762" spans="1:21" x14ac:dyDescent="0.2">
      <c r="A4762" s="257">
        <v>41640</v>
      </c>
      <c r="B4762" s="414">
        <f t="shared" si="136"/>
        <v>41641</v>
      </c>
      <c r="C4762" s="376">
        <v>4.3499999999999996</v>
      </c>
      <c r="D4762" s="161"/>
      <c r="E4762" s="376">
        <v>4.3099999999999996</v>
      </c>
      <c r="F4762" s="161"/>
      <c r="G4762" s="376">
        <v>3.7573095535650007</v>
      </c>
      <c r="H4762" s="161"/>
      <c r="I4762" s="376">
        <v>4.26</v>
      </c>
      <c r="J4762" s="416"/>
      <c r="K4762" s="376"/>
      <c r="L4762" s="161"/>
      <c r="M4762" s="376">
        <v>4.2699999999999996</v>
      </c>
      <c r="N4762" s="161"/>
      <c r="O4762" s="376">
        <v>4.3600000000000003</v>
      </c>
      <c r="P4762" s="161"/>
      <c r="Q4762" s="376">
        <v>3.71</v>
      </c>
      <c r="R4762" s="161"/>
      <c r="S4762" s="376">
        <v>3.81</v>
      </c>
      <c r="T4762" s="375">
        <v>0.93510000000000004</v>
      </c>
      <c r="U4762" s="379">
        <f t="shared" si="138"/>
        <v>3.7573095535650007</v>
      </c>
    </row>
    <row r="4763" spans="1:21" x14ac:dyDescent="0.2">
      <c r="A4763" s="257">
        <v>41641</v>
      </c>
      <c r="B4763" s="414">
        <f t="shared" si="136"/>
        <v>41642</v>
      </c>
      <c r="C4763" s="161">
        <v>4.33</v>
      </c>
      <c r="D4763" s="161"/>
      <c r="E4763" s="161">
        <v>4.38</v>
      </c>
      <c r="F4763" s="161"/>
      <c r="G4763" s="161">
        <v>3.82071195275</v>
      </c>
      <c r="H4763" s="161"/>
      <c r="I4763" s="161">
        <v>4.25</v>
      </c>
      <c r="J4763" s="162"/>
      <c r="K4763" s="161"/>
      <c r="L4763" s="161"/>
      <c r="M4763" s="161">
        <v>4.3099999999999996</v>
      </c>
      <c r="N4763" s="161"/>
      <c r="O4763" s="161">
        <v>4.3499999999999996</v>
      </c>
      <c r="P4763" s="161"/>
      <c r="Q4763" s="161">
        <v>3.96</v>
      </c>
      <c r="R4763" s="161"/>
      <c r="S4763" s="161">
        <v>3.85</v>
      </c>
      <c r="T4763" s="18">
        <v>0.94099999999999995</v>
      </c>
      <c r="U4763" s="389">
        <f t="shared" si="138"/>
        <v>3.82071195275</v>
      </c>
    </row>
    <row r="4764" spans="1:21" x14ac:dyDescent="0.2">
      <c r="A4764" s="257">
        <v>41642</v>
      </c>
      <c r="B4764" s="414">
        <f t="shared" si="136"/>
        <v>41643</v>
      </c>
      <c r="C4764" s="376">
        <v>4.34</v>
      </c>
      <c r="D4764" s="161"/>
      <c r="E4764" s="376">
        <v>4.59</v>
      </c>
      <c r="F4764" s="161"/>
      <c r="G4764" s="376">
        <v>3.8571256994700009</v>
      </c>
      <c r="H4764" s="161"/>
      <c r="I4764" s="376">
        <v>4.26</v>
      </c>
      <c r="J4764" s="416"/>
      <c r="K4764" s="376"/>
      <c r="L4764" s="161"/>
      <c r="M4764" s="376">
        <v>4.4000000000000004</v>
      </c>
      <c r="N4764" s="161"/>
      <c r="O4764" s="376">
        <v>4.5199999999999996</v>
      </c>
      <c r="P4764" s="161"/>
      <c r="Q4764" s="376">
        <v>3.81</v>
      </c>
      <c r="R4764" s="161"/>
      <c r="S4764" s="376">
        <v>3.89</v>
      </c>
      <c r="T4764" s="375">
        <v>0.94020000000000004</v>
      </c>
      <c r="U4764" s="379">
        <f t="shared" si="138"/>
        <v>3.8571256994700009</v>
      </c>
    </row>
    <row r="4765" spans="1:21" x14ac:dyDescent="0.2">
      <c r="A4765" s="257">
        <v>41643</v>
      </c>
      <c r="B4765" s="414">
        <f t="shared" si="136"/>
        <v>41644</v>
      </c>
      <c r="C4765" s="376">
        <v>4.34</v>
      </c>
      <c r="D4765" s="161"/>
      <c r="E4765" s="376">
        <v>4.59</v>
      </c>
      <c r="F4765" s="161"/>
      <c r="G4765" s="376">
        <v>3.8571256994700009</v>
      </c>
      <c r="H4765" s="161"/>
      <c r="I4765" s="376">
        <v>4.26</v>
      </c>
      <c r="J4765" s="416"/>
      <c r="K4765" s="376"/>
      <c r="L4765" s="161"/>
      <c r="M4765" s="376">
        <v>4.4000000000000004</v>
      </c>
      <c r="N4765" s="161"/>
      <c r="O4765" s="376">
        <v>4.5199999999999996</v>
      </c>
      <c r="P4765" s="161"/>
      <c r="Q4765" s="376">
        <v>3.81</v>
      </c>
      <c r="R4765" s="161"/>
      <c r="S4765" s="376">
        <v>3.89</v>
      </c>
      <c r="T4765" s="375">
        <v>0.94020000000000004</v>
      </c>
      <c r="U4765" s="379">
        <f t="shared" si="138"/>
        <v>3.8571256994700009</v>
      </c>
    </row>
    <row r="4766" spans="1:21" x14ac:dyDescent="0.2">
      <c r="A4766" s="257">
        <v>41644</v>
      </c>
      <c r="B4766" s="414">
        <f t="shared" si="136"/>
        <v>41645</v>
      </c>
      <c r="C4766" s="376">
        <v>4.34</v>
      </c>
      <c r="D4766" s="161"/>
      <c r="E4766" s="376">
        <v>4.59</v>
      </c>
      <c r="F4766" s="161"/>
      <c r="G4766" s="376">
        <v>3.8571256994700009</v>
      </c>
      <c r="H4766" s="161"/>
      <c r="I4766" s="376">
        <v>4.26</v>
      </c>
      <c r="J4766" s="416"/>
      <c r="K4766" s="376"/>
      <c r="L4766" s="161"/>
      <c r="M4766" s="376">
        <v>4.4000000000000004</v>
      </c>
      <c r="N4766" s="161"/>
      <c r="O4766" s="376">
        <v>4.5199999999999996</v>
      </c>
      <c r="P4766" s="161"/>
      <c r="Q4766" s="376">
        <v>3.81</v>
      </c>
      <c r="R4766" s="161"/>
      <c r="S4766" s="376">
        <v>3.89</v>
      </c>
      <c r="T4766" s="375">
        <v>0.94020000000000004</v>
      </c>
      <c r="U4766" s="379">
        <f t="shared" si="138"/>
        <v>3.8571256994700009</v>
      </c>
    </row>
    <row r="4767" spans="1:21" x14ac:dyDescent="0.2">
      <c r="A4767" s="257">
        <v>41645</v>
      </c>
      <c r="B4767" s="414">
        <f t="shared" ref="B4767:B4830" si="139">A4767+1</f>
        <v>41646</v>
      </c>
      <c r="C4767" s="161">
        <v>4.5</v>
      </c>
      <c r="D4767" s="161"/>
      <c r="E4767" s="161">
        <v>5.53</v>
      </c>
      <c r="F4767" s="161"/>
      <c r="G4767" s="161">
        <v>4.1076326188800003</v>
      </c>
      <c r="H4767" s="161"/>
      <c r="I4767" s="161">
        <v>4.5</v>
      </c>
      <c r="J4767" s="162"/>
      <c r="K4767" s="161"/>
      <c r="L4767" s="161"/>
      <c r="M4767" s="161">
        <v>5.07</v>
      </c>
      <c r="N4767" s="161"/>
      <c r="O4767" s="161">
        <v>4.84</v>
      </c>
      <c r="P4767" s="161"/>
      <c r="Q4767" s="161">
        <v>4.25</v>
      </c>
      <c r="R4767" s="161"/>
      <c r="S4767" s="161">
        <v>4.1399999999999997</v>
      </c>
      <c r="T4767" s="18">
        <v>0.94079999999999997</v>
      </c>
      <c r="U4767" s="389">
        <f t="shared" si="138"/>
        <v>4.1076326188800003</v>
      </c>
    </row>
    <row r="4768" spans="1:21" x14ac:dyDescent="0.2">
      <c r="A4768" s="257">
        <v>41646</v>
      </c>
      <c r="B4768" s="414">
        <f t="shared" si="139"/>
        <v>41647</v>
      </c>
      <c r="C4768" s="161"/>
      <c r="D4768" s="161"/>
      <c r="E4768" s="161"/>
      <c r="F4768" s="161"/>
      <c r="G4768" s="161"/>
      <c r="H4768" s="161"/>
      <c r="I4768" s="161"/>
      <c r="J4768" s="162"/>
      <c r="K4768" s="161"/>
      <c r="L4768" s="161"/>
      <c r="M4768" s="161"/>
      <c r="N4768" s="161"/>
      <c r="O4768" s="161"/>
      <c r="P4768" s="161"/>
      <c r="Q4768" s="161"/>
      <c r="R4768" s="161"/>
      <c r="S4768" s="161"/>
    </row>
    <row r="4769" spans="1:21" x14ac:dyDescent="0.2">
      <c r="A4769" s="257">
        <v>41647</v>
      </c>
      <c r="B4769" s="414">
        <f t="shared" si="139"/>
        <v>41648</v>
      </c>
      <c r="C4769" s="161"/>
      <c r="D4769" s="161"/>
      <c r="E4769" s="161"/>
      <c r="F4769" s="161"/>
      <c r="G4769" s="161"/>
      <c r="H4769" s="161"/>
      <c r="I4769" s="161"/>
      <c r="J4769" s="162"/>
      <c r="K4769" s="161"/>
      <c r="L4769" s="161"/>
      <c r="M4769" s="161"/>
      <c r="N4769" s="161"/>
      <c r="O4769" s="161"/>
      <c r="P4769" s="161"/>
      <c r="Q4769" s="161"/>
      <c r="R4769" s="161"/>
      <c r="S4769" s="161"/>
    </row>
    <row r="4770" spans="1:21" x14ac:dyDescent="0.2">
      <c r="A4770" s="257">
        <v>41648</v>
      </c>
      <c r="B4770" s="414">
        <f t="shared" si="139"/>
        <v>41649</v>
      </c>
      <c r="C4770" s="161"/>
      <c r="D4770" s="161"/>
      <c r="E4770" s="161"/>
      <c r="F4770" s="161"/>
      <c r="G4770" s="161"/>
      <c r="H4770" s="161"/>
      <c r="I4770" s="161"/>
      <c r="J4770" s="162"/>
      <c r="K4770" s="161"/>
      <c r="L4770" s="161"/>
      <c r="M4770" s="161"/>
      <c r="N4770" s="161"/>
      <c r="O4770" s="161"/>
      <c r="P4770" s="161"/>
      <c r="Q4770" s="161"/>
      <c r="R4770" s="161"/>
      <c r="S4770" s="161"/>
    </row>
    <row r="4771" spans="1:21" x14ac:dyDescent="0.2">
      <c r="A4771" s="257">
        <v>41649</v>
      </c>
      <c r="B4771" s="414">
        <f t="shared" si="139"/>
        <v>41650</v>
      </c>
      <c r="C4771" s="161"/>
      <c r="D4771" s="161"/>
      <c r="E4771" s="161"/>
      <c r="F4771" s="161"/>
      <c r="G4771" s="161"/>
      <c r="H4771" s="161"/>
      <c r="I4771" s="161"/>
      <c r="J4771" s="162"/>
      <c r="K4771" s="161"/>
      <c r="L4771" s="161"/>
      <c r="M4771" s="161"/>
      <c r="N4771" s="161"/>
      <c r="O4771" s="161"/>
      <c r="P4771" s="161"/>
      <c r="Q4771" s="161"/>
      <c r="R4771" s="161"/>
      <c r="S4771" s="161"/>
    </row>
    <row r="4772" spans="1:21" x14ac:dyDescent="0.2">
      <c r="A4772" s="257">
        <v>41650</v>
      </c>
      <c r="B4772" s="414">
        <f t="shared" si="139"/>
        <v>41651</v>
      </c>
      <c r="C4772" s="161"/>
      <c r="D4772" s="161"/>
      <c r="E4772" s="161"/>
      <c r="F4772" s="161"/>
      <c r="G4772" s="161"/>
      <c r="H4772" s="161"/>
      <c r="I4772" s="161"/>
      <c r="J4772" s="162"/>
      <c r="K4772" s="161"/>
      <c r="L4772" s="161"/>
      <c r="M4772" s="161"/>
      <c r="N4772" s="161"/>
      <c r="O4772" s="161"/>
      <c r="P4772" s="161"/>
      <c r="Q4772" s="161"/>
      <c r="R4772" s="161"/>
      <c r="S4772" s="161"/>
    </row>
    <row r="4773" spans="1:21" x14ac:dyDescent="0.2">
      <c r="A4773" s="257">
        <v>41651</v>
      </c>
      <c r="B4773" s="414">
        <f t="shared" si="139"/>
        <v>41652</v>
      </c>
      <c r="C4773" s="161"/>
      <c r="D4773" s="161"/>
      <c r="E4773" s="161"/>
      <c r="F4773" s="161"/>
      <c r="G4773" s="161"/>
      <c r="H4773" s="161"/>
      <c r="I4773" s="161"/>
      <c r="J4773" s="162"/>
      <c r="K4773" s="161"/>
      <c r="L4773" s="161"/>
      <c r="M4773" s="161"/>
      <c r="N4773" s="161"/>
      <c r="O4773" s="161"/>
      <c r="P4773" s="161"/>
      <c r="Q4773" s="161"/>
      <c r="R4773" s="161"/>
      <c r="S4773" s="161"/>
    </row>
    <row r="4774" spans="1:21" x14ac:dyDescent="0.2">
      <c r="A4774" s="257">
        <v>41652</v>
      </c>
      <c r="B4774" s="414">
        <f t="shared" si="139"/>
        <v>41653</v>
      </c>
      <c r="C4774" s="161"/>
      <c r="D4774" s="161"/>
      <c r="E4774" s="161"/>
      <c r="F4774" s="161"/>
      <c r="G4774" s="161"/>
      <c r="H4774" s="161"/>
      <c r="I4774" s="161"/>
      <c r="J4774" s="162"/>
      <c r="K4774" s="161"/>
      <c r="L4774" s="161"/>
      <c r="M4774" s="161"/>
      <c r="N4774" s="161"/>
      <c r="O4774" s="161"/>
      <c r="P4774" s="161"/>
      <c r="Q4774" s="161"/>
      <c r="R4774" s="161"/>
      <c r="S4774" s="161"/>
    </row>
    <row r="4775" spans="1:21" x14ac:dyDescent="0.2">
      <c r="A4775" s="257">
        <v>41653</v>
      </c>
      <c r="B4775" s="414">
        <f t="shared" si="139"/>
        <v>41654</v>
      </c>
      <c r="C4775" s="161">
        <v>4.3600000000000003</v>
      </c>
      <c r="D4775" s="161"/>
      <c r="E4775" s="161">
        <v>4.32</v>
      </c>
      <c r="F4775" s="161"/>
      <c r="G4775" s="161">
        <v>3.7563698916000003</v>
      </c>
      <c r="H4775" s="161"/>
      <c r="I4775" s="161">
        <v>4.2699999999999996</v>
      </c>
      <c r="J4775" s="162"/>
      <c r="K4775" s="161"/>
      <c r="L4775" s="161"/>
      <c r="M4775" s="161">
        <v>4.3</v>
      </c>
      <c r="N4775" s="161"/>
      <c r="O4775" s="161">
        <v>4.34</v>
      </c>
      <c r="P4775" s="161"/>
      <c r="Q4775" s="161">
        <v>4.07</v>
      </c>
      <c r="R4775" s="161"/>
      <c r="S4775" s="161">
        <v>3.88</v>
      </c>
      <c r="T4775" s="377">
        <v>0.91800000000000004</v>
      </c>
      <c r="U4775" s="389">
        <f>S4775*T4775*1.054615</f>
        <v>3.7563698916000003</v>
      </c>
    </row>
    <row r="4776" spans="1:21" x14ac:dyDescent="0.2">
      <c r="A4776" s="257">
        <v>41654</v>
      </c>
      <c r="B4776" s="414">
        <f t="shared" si="139"/>
        <v>41655</v>
      </c>
      <c r="C4776" s="161">
        <v>4.4400000000000004</v>
      </c>
      <c r="D4776" s="161"/>
      <c r="E4776" s="161">
        <v>4.3499999999999996</v>
      </c>
      <c r="F4776" s="161"/>
      <c r="G4776" s="161">
        <v>3.8506651279800002</v>
      </c>
      <c r="H4776" s="161"/>
      <c r="I4776" s="161">
        <v>4.3499999999999996</v>
      </c>
      <c r="J4776" s="162"/>
      <c r="K4776" s="161"/>
      <c r="L4776" s="161"/>
      <c r="M4776" s="161">
        <v>4.34</v>
      </c>
      <c r="N4776" s="161"/>
      <c r="O4776" s="161">
        <v>4.3899999999999997</v>
      </c>
      <c r="P4776" s="161"/>
      <c r="Q4776" s="161">
        <v>4.3</v>
      </c>
      <c r="R4776" s="161"/>
      <c r="S4776" s="161">
        <v>3.98</v>
      </c>
      <c r="T4776" s="18">
        <v>0.91739999999999999</v>
      </c>
      <c r="U4776" s="389">
        <f t="shared" ref="U4776:U4796" si="140">S4776*T4776*1.054615</f>
        <v>3.8506651279800002</v>
      </c>
    </row>
    <row r="4777" spans="1:21" x14ac:dyDescent="0.2">
      <c r="A4777" s="257">
        <v>41655</v>
      </c>
      <c r="B4777" s="414">
        <f t="shared" si="139"/>
        <v>41656</v>
      </c>
      <c r="C4777" s="161">
        <v>4.54</v>
      </c>
      <c r="D4777" s="161"/>
      <c r="E4777" s="161">
        <v>4.5</v>
      </c>
      <c r="F4777" s="161"/>
      <c r="G4777" s="161">
        <v>3.9075130949400001</v>
      </c>
      <c r="H4777" s="161"/>
      <c r="I4777" s="161">
        <v>4.45</v>
      </c>
      <c r="J4777" s="162"/>
      <c r="K4777" s="161"/>
      <c r="L4777" s="161"/>
      <c r="M4777" s="161">
        <v>4.46</v>
      </c>
      <c r="N4777" s="161"/>
      <c r="O4777" s="161">
        <v>4.53</v>
      </c>
      <c r="P4777" s="161"/>
      <c r="Q4777" s="161">
        <v>4.4400000000000004</v>
      </c>
      <c r="R4777" s="161"/>
      <c r="S4777" s="161">
        <v>4.0599999999999996</v>
      </c>
      <c r="T4777" s="18">
        <v>0.91259999999999997</v>
      </c>
      <c r="U4777" s="389">
        <f t="shared" si="140"/>
        <v>3.9075130949400001</v>
      </c>
    </row>
    <row r="4778" spans="1:21" x14ac:dyDescent="0.2">
      <c r="A4778" s="257">
        <v>41656</v>
      </c>
      <c r="B4778" s="414">
        <f t="shared" si="139"/>
        <v>41657</v>
      </c>
      <c r="C4778" s="376">
        <v>4.3899999999999997</v>
      </c>
      <c r="D4778" s="161"/>
      <c r="E4778" s="376">
        <v>4.3600000000000003</v>
      </c>
      <c r="F4778" s="161"/>
      <c r="G4778" s="376">
        <v>3.7424574105199997</v>
      </c>
      <c r="H4778" s="161"/>
      <c r="I4778" s="376">
        <v>4.33</v>
      </c>
      <c r="J4778" s="416"/>
      <c r="K4778" s="376"/>
      <c r="L4778" s="161"/>
      <c r="M4778" s="376">
        <v>4.34</v>
      </c>
      <c r="N4778" s="161"/>
      <c r="O4778" s="376">
        <v>4.3899999999999997</v>
      </c>
      <c r="P4778" s="161"/>
      <c r="Q4778" s="376">
        <v>4.46</v>
      </c>
      <c r="R4778" s="161"/>
      <c r="S4778" s="376">
        <v>3.88</v>
      </c>
      <c r="T4778" s="375">
        <v>0.91459999999999997</v>
      </c>
      <c r="U4778" s="379">
        <f t="shared" si="140"/>
        <v>3.7424574105199997</v>
      </c>
    </row>
    <row r="4779" spans="1:21" x14ac:dyDescent="0.2">
      <c r="A4779" s="257">
        <v>41657</v>
      </c>
      <c r="B4779" s="414">
        <f t="shared" si="139"/>
        <v>41658</v>
      </c>
      <c r="C4779" s="376">
        <v>4.3899999999999997</v>
      </c>
      <c r="D4779" s="161"/>
      <c r="E4779" s="376">
        <v>4.3600000000000003</v>
      </c>
      <c r="F4779" s="161"/>
      <c r="G4779" s="376">
        <v>3.7424574105199997</v>
      </c>
      <c r="H4779" s="161"/>
      <c r="I4779" s="376">
        <v>4.33</v>
      </c>
      <c r="J4779" s="416"/>
      <c r="K4779" s="376"/>
      <c r="L4779" s="161"/>
      <c r="M4779" s="376">
        <v>4.34</v>
      </c>
      <c r="N4779" s="161"/>
      <c r="O4779" s="376">
        <v>4.3899999999999997</v>
      </c>
      <c r="P4779" s="161"/>
      <c r="Q4779" s="376">
        <v>4.46</v>
      </c>
      <c r="R4779" s="161"/>
      <c r="S4779" s="376">
        <v>3.88</v>
      </c>
      <c r="T4779" s="375">
        <v>0.91459999999999997</v>
      </c>
      <c r="U4779" s="379">
        <f t="shared" si="140"/>
        <v>3.7424574105199997</v>
      </c>
    </row>
    <row r="4780" spans="1:21" x14ac:dyDescent="0.2">
      <c r="A4780" s="257">
        <v>41658</v>
      </c>
      <c r="B4780" s="414">
        <f t="shared" si="139"/>
        <v>41659</v>
      </c>
      <c r="C4780" s="376">
        <v>4.3899999999999997</v>
      </c>
      <c r="D4780" s="161"/>
      <c r="E4780" s="376">
        <v>4.3600000000000003</v>
      </c>
      <c r="F4780" s="161"/>
      <c r="G4780" s="376">
        <v>3.7424574105199997</v>
      </c>
      <c r="H4780" s="161"/>
      <c r="I4780" s="376">
        <v>4.33</v>
      </c>
      <c r="J4780" s="416"/>
      <c r="K4780" s="376"/>
      <c r="L4780" s="161"/>
      <c r="M4780" s="376">
        <v>4.34</v>
      </c>
      <c r="N4780" s="161"/>
      <c r="O4780" s="376">
        <v>4.3899999999999997</v>
      </c>
      <c r="P4780" s="161"/>
      <c r="Q4780" s="376">
        <v>4.46</v>
      </c>
      <c r="R4780" s="161"/>
      <c r="S4780" s="376">
        <v>3.88</v>
      </c>
      <c r="T4780" s="375">
        <v>0.91459999999999997</v>
      </c>
      <c r="U4780" s="379">
        <f t="shared" si="140"/>
        <v>3.7424574105199997</v>
      </c>
    </row>
    <row r="4781" spans="1:21" x14ac:dyDescent="0.2">
      <c r="A4781" s="257">
        <v>41659</v>
      </c>
      <c r="B4781" s="414">
        <f t="shared" si="139"/>
        <v>41660</v>
      </c>
      <c r="C4781" s="376">
        <v>4.3899999999999997</v>
      </c>
      <c r="D4781" s="161"/>
      <c r="E4781" s="376">
        <v>4.3600000000000003</v>
      </c>
      <c r="F4781" s="161"/>
      <c r="G4781" s="376">
        <v>3.7424574105199997</v>
      </c>
      <c r="H4781" s="161"/>
      <c r="I4781" s="376">
        <v>4.33</v>
      </c>
      <c r="J4781" s="416"/>
      <c r="K4781" s="376"/>
      <c r="L4781" s="161"/>
      <c r="M4781" s="376">
        <v>4.34</v>
      </c>
      <c r="N4781" s="161"/>
      <c r="O4781" s="376">
        <v>4.3899999999999997</v>
      </c>
      <c r="P4781" s="161"/>
      <c r="Q4781" s="376">
        <v>4.46</v>
      </c>
      <c r="R4781" s="161"/>
      <c r="S4781" s="376">
        <v>3.88</v>
      </c>
      <c r="T4781" s="375">
        <v>0.91459999999999997</v>
      </c>
      <c r="U4781" s="379">
        <f t="shared" si="140"/>
        <v>3.7424574105199997</v>
      </c>
    </row>
    <row r="4782" spans="1:21" x14ac:dyDescent="0.2">
      <c r="A4782" s="257">
        <v>41660</v>
      </c>
      <c r="B4782" s="414">
        <f t="shared" si="139"/>
        <v>41661</v>
      </c>
      <c r="C4782" s="161">
        <v>4.58</v>
      </c>
      <c r="D4782" s="161"/>
      <c r="E4782" s="161">
        <v>4.5599999999999996</v>
      </c>
      <c r="F4782" s="161"/>
      <c r="G4782" s="161">
        <v>3.8995971547500003</v>
      </c>
      <c r="H4782" s="161"/>
      <c r="I4782" s="161">
        <v>4.49</v>
      </c>
      <c r="J4782" s="162"/>
      <c r="K4782" s="161"/>
      <c r="L4782" s="161"/>
      <c r="M4782" s="161">
        <v>4.49</v>
      </c>
      <c r="N4782" s="161"/>
      <c r="O4782" s="161">
        <v>4.57</v>
      </c>
      <c r="P4782" s="161"/>
      <c r="Q4782" s="161">
        <v>5.03</v>
      </c>
      <c r="R4782" s="161"/>
      <c r="S4782" s="161">
        <v>4.05</v>
      </c>
      <c r="T4782" s="377">
        <v>0.91300000000000003</v>
      </c>
      <c r="U4782" s="389">
        <f t="shared" si="140"/>
        <v>3.8995971547500003</v>
      </c>
    </row>
    <row r="4783" spans="1:21" x14ac:dyDescent="0.2">
      <c r="A4783" s="257">
        <v>41661</v>
      </c>
      <c r="B4783" s="414">
        <f t="shared" si="139"/>
        <v>41662</v>
      </c>
      <c r="C4783" s="161">
        <v>4.91</v>
      </c>
      <c r="D4783" s="161"/>
      <c r="E4783" s="161">
        <v>4.8099999999999996</v>
      </c>
      <c r="F4783" s="161"/>
      <c r="G4783" s="161">
        <v>4.0469954202250005</v>
      </c>
      <c r="H4783" s="161"/>
      <c r="I4783" s="161">
        <v>4.93</v>
      </c>
      <c r="J4783" s="162"/>
      <c r="K4783" s="161"/>
      <c r="L4783" s="161"/>
      <c r="M4783" s="161">
        <v>4.8099999999999996</v>
      </c>
      <c r="N4783" s="161"/>
      <c r="O4783" s="161">
        <v>4.91</v>
      </c>
      <c r="P4783" s="161"/>
      <c r="Q4783" s="161">
        <v>5.38</v>
      </c>
      <c r="R4783" s="161"/>
      <c r="S4783" s="161">
        <v>4.21</v>
      </c>
      <c r="T4783" s="18">
        <v>0.91149999999999998</v>
      </c>
      <c r="U4783" s="389">
        <f t="shared" si="140"/>
        <v>4.0469954202250005</v>
      </c>
    </row>
    <row r="4784" spans="1:21" x14ac:dyDescent="0.2">
      <c r="A4784" s="257">
        <v>41662</v>
      </c>
      <c r="B4784" s="414">
        <f t="shared" si="139"/>
        <v>41663</v>
      </c>
      <c r="C4784" s="161">
        <v>5.54</v>
      </c>
      <c r="D4784" s="161"/>
      <c r="E4784" s="161">
        <v>4.92</v>
      </c>
      <c r="F4784" s="161"/>
      <c r="G4784" s="161">
        <v>4.154129539615</v>
      </c>
      <c r="H4784" s="161"/>
      <c r="I4784" s="161">
        <v>5.76</v>
      </c>
      <c r="J4784" s="162"/>
      <c r="K4784" s="161"/>
      <c r="L4784" s="161"/>
      <c r="M4784" s="161">
        <v>4.88</v>
      </c>
      <c r="N4784" s="161"/>
      <c r="O4784" s="161">
        <v>5.15</v>
      </c>
      <c r="P4784" s="161"/>
      <c r="Q4784" s="161">
        <v>5.23</v>
      </c>
      <c r="R4784" s="161"/>
      <c r="S4784" s="161">
        <v>4.33</v>
      </c>
      <c r="T4784" s="18">
        <v>0.90969999999999995</v>
      </c>
      <c r="U4784" s="389">
        <f t="shared" si="140"/>
        <v>4.154129539615</v>
      </c>
    </row>
    <row r="4785" spans="1:21" x14ac:dyDescent="0.2">
      <c r="A4785" s="257">
        <v>41663</v>
      </c>
      <c r="B4785" s="414">
        <f t="shared" si="139"/>
        <v>41664</v>
      </c>
      <c r="C4785" s="376">
        <v>5.19</v>
      </c>
      <c r="D4785" s="161"/>
      <c r="E4785" s="376">
        <v>4.88</v>
      </c>
      <c r="F4785" s="161"/>
      <c r="G4785" s="376">
        <v>4.0465809565299997</v>
      </c>
      <c r="H4785" s="161"/>
      <c r="I4785" s="376">
        <v>5.0199999999999996</v>
      </c>
      <c r="J4785" s="416"/>
      <c r="K4785" s="376"/>
      <c r="L4785" s="161"/>
      <c r="M4785" s="376">
        <v>4.74</v>
      </c>
      <c r="N4785" s="161"/>
      <c r="O4785" s="376">
        <v>5.03</v>
      </c>
      <c r="P4785" s="161"/>
      <c r="Q4785" s="376">
        <v>5.41</v>
      </c>
      <c r="R4785" s="161"/>
      <c r="S4785" s="376">
        <v>4.2699999999999996</v>
      </c>
      <c r="T4785" s="375">
        <v>0.89859999999999995</v>
      </c>
      <c r="U4785" s="379">
        <f t="shared" si="140"/>
        <v>4.0465809565299997</v>
      </c>
    </row>
    <row r="4786" spans="1:21" x14ac:dyDescent="0.2">
      <c r="A4786" s="257">
        <v>41664</v>
      </c>
      <c r="B4786" s="414">
        <f t="shared" si="139"/>
        <v>41665</v>
      </c>
      <c r="C4786" s="376">
        <v>5.19</v>
      </c>
      <c r="D4786" s="161"/>
      <c r="E4786" s="376">
        <v>4.88</v>
      </c>
      <c r="F4786" s="161"/>
      <c r="G4786" s="376">
        <v>4.0465809565299997</v>
      </c>
      <c r="H4786" s="161"/>
      <c r="I4786" s="376">
        <v>5.0199999999999996</v>
      </c>
      <c r="J4786" s="416"/>
      <c r="K4786" s="376"/>
      <c r="L4786" s="161"/>
      <c r="M4786" s="376">
        <v>4.74</v>
      </c>
      <c r="N4786" s="161"/>
      <c r="O4786" s="376">
        <v>5.03</v>
      </c>
      <c r="P4786" s="161"/>
      <c r="Q4786" s="376">
        <v>5.41</v>
      </c>
      <c r="R4786" s="161"/>
      <c r="S4786" s="376">
        <v>4.2699999999999996</v>
      </c>
      <c r="T4786" s="375">
        <v>0.89859999999999995</v>
      </c>
      <c r="U4786" s="379">
        <f t="shared" si="140"/>
        <v>4.0465809565299997</v>
      </c>
    </row>
    <row r="4787" spans="1:21" x14ac:dyDescent="0.2">
      <c r="A4787" s="257">
        <v>41665</v>
      </c>
      <c r="B4787" s="414">
        <f t="shared" si="139"/>
        <v>41666</v>
      </c>
      <c r="C4787" s="376">
        <v>5.19</v>
      </c>
      <c r="D4787" s="161"/>
      <c r="E4787" s="376">
        <v>4.88</v>
      </c>
      <c r="F4787" s="161"/>
      <c r="G4787" s="376">
        <v>4.0465809565299997</v>
      </c>
      <c r="H4787" s="161"/>
      <c r="I4787" s="376">
        <v>5.0199999999999996</v>
      </c>
      <c r="J4787" s="416"/>
      <c r="K4787" s="376"/>
      <c r="L4787" s="161"/>
      <c r="M4787" s="376">
        <v>4.74</v>
      </c>
      <c r="N4787" s="161"/>
      <c r="O4787" s="376">
        <v>5.03</v>
      </c>
      <c r="P4787" s="161"/>
      <c r="Q4787" s="376">
        <v>5.41</v>
      </c>
      <c r="R4787" s="161"/>
      <c r="S4787" s="376">
        <v>4.2699999999999996</v>
      </c>
      <c r="T4787" s="375">
        <v>0.89859999999999995</v>
      </c>
      <c r="U4787" s="379">
        <f t="shared" si="140"/>
        <v>4.0465809565299997</v>
      </c>
    </row>
    <row r="4788" spans="1:21" x14ac:dyDescent="0.2">
      <c r="A4788" s="257">
        <v>41666</v>
      </c>
      <c r="B4788" s="414">
        <f t="shared" si="139"/>
        <v>41667</v>
      </c>
      <c r="C4788" s="161">
        <v>5.69</v>
      </c>
      <c r="D4788" s="161"/>
      <c r="E4788" s="161">
        <v>5.0599999999999996</v>
      </c>
      <c r="F4788" s="161"/>
      <c r="G4788" s="161">
        <v>4.1679165215099996</v>
      </c>
      <c r="H4788" s="161"/>
      <c r="I4788" s="161">
        <v>5.39</v>
      </c>
      <c r="J4788" s="162"/>
      <c r="K4788" s="161"/>
      <c r="L4788" s="161"/>
      <c r="M4788" s="161">
        <v>5.01</v>
      </c>
      <c r="N4788" s="161"/>
      <c r="O4788" s="161">
        <v>5.47</v>
      </c>
      <c r="P4788" s="161"/>
      <c r="Q4788" s="161">
        <v>6</v>
      </c>
      <c r="R4788" s="161"/>
      <c r="S4788" s="161">
        <v>4.38</v>
      </c>
      <c r="T4788" s="18">
        <v>0.90229999999999999</v>
      </c>
      <c r="U4788" s="389">
        <f t="shared" si="140"/>
        <v>4.1679165215099996</v>
      </c>
    </row>
    <row r="4789" spans="1:21" x14ac:dyDescent="0.2">
      <c r="A4789" s="257">
        <v>41667</v>
      </c>
      <c r="B4789" s="414">
        <f t="shared" si="139"/>
        <v>41668</v>
      </c>
      <c r="C4789" s="161">
        <v>5.23</v>
      </c>
      <c r="D4789" s="161"/>
      <c r="E4789" s="161">
        <v>4.84</v>
      </c>
      <c r="F4789" s="161"/>
      <c r="G4789" s="161">
        <v>4.2596870095799995</v>
      </c>
      <c r="H4789" s="161"/>
      <c r="I4789" s="161">
        <v>5.0599999999999996</v>
      </c>
      <c r="J4789" s="162"/>
      <c r="K4789" s="161"/>
      <c r="L4789" s="161"/>
      <c r="M4789" s="161">
        <v>4.83</v>
      </c>
      <c r="N4789" s="161"/>
      <c r="O4789" s="161">
        <v>5</v>
      </c>
      <c r="P4789" s="161"/>
      <c r="Q4789" s="161">
        <v>5.2</v>
      </c>
      <c r="R4789" s="161"/>
      <c r="S4789" s="161">
        <v>4.47</v>
      </c>
      <c r="T4789" s="18">
        <v>0.90359999999999996</v>
      </c>
      <c r="U4789" s="389">
        <f t="shared" si="140"/>
        <v>4.2596870095799995</v>
      </c>
    </row>
    <row r="4790" spans="1:21" x14ac:dyDescent="0.2">
      <c r="A4790" s="257">
        <v>41668</v>
      </c>
      <c r="B4790" s="414">
        <f t="shared" si="139"/>
        <v>41669</v>
      </c>
      <c r="C4790" s="161">
        <v>5.2</v>
      </c>
      <c r="D4790" s="161"/>
      <c r="E4790" s="161">
        <v>5.08</v>
      </c>
      <c r="F4790" s="161"/>
      <c r="G4790" s="161">
        <v>4.4565604285500005</v>
      </c>
      <c r="H4790" s="161"/>
      <c r="I4790" s="161">
        <v>5.13</v>
      </c>
      <c r="J4790" s="162"/>
      <c r="K4790" s="161"/>
      <c r="L4790" s="161"/>
      <c r="M4790" s="161">
        <v>4.9800000000000004</v>
      </c>
      <c r="N4790" s="161"/>
      <c r="O4790" s="161">
        <v>5.13</v>
      </c>
      <c r="P4790" s="161"/>
      <c r="Q4790" s="161">
        <v>4.75</v>
      </c>
      <c r="R4790" s="161"/>
      <c r="S4790" s="161">
        <v>4.7</v>
      </c>
      <c r="T4790" s="18">
        <v>0.89910000000000001</v>
      </c>
      <c r="U4790" s="389">
        <f t="shared" si="140"/>
        <v>4.4565604285500005</v>
      </c>
    </row>
    <row r="4791" spans="1:21" x14ac:dyDescent="0.2">
      <c r="A4791" s="257">
        <v>41669</v>
      </c>
      <c r="B4791" s="414">
        <f t="shared" si="139"/>
        <v>41670</v>
      </c>
      <c r="C4791" s="161">
        <v>5.29</v>
      </c>
      <c r="D4791" s="161"/>
      <c r="E4791" s="161">
        <v>5.38</v>
      </c>
      <c r="F4791" s="161"/>
      <c r="G4791" s="161">
        <v>4.5312904474500009</v>
      </c>
      <c r="H4791" s="161"/>
      <c r="I4791" s="161">
        <v>5.21</v>
      </c>
      <c r="J4791" s="162"/>
      <c r="K4791" s="161"/>
      <c r="L4791" s="161"/>
      <c r="M4791" s="161">
        <v>5.13</v>
      </c>
      <c r="N4791" s="161"/>
      <c r="O4791" s="161">
        <v>5.19</v>
      </c>
      <c r="P4791" s="161"/>
      <c r="Q4791" s="161">
        <v>4.37</v>
      </c>
      <c r="R4791" s="161"/>
      <c r="S4791" s="161">
        <v>4.79</v>
      </c>
      <c r="T4791" s="18">
        <v>0.89700000000000002</v>
      </c>
      <c r="U4791" s="389">
        <f t="shared" si="140"/>
        <v>4.5312904474500009</v>
      </c>
    </row>
    <row r="4792" spans="1:21" s="263" customFormat="1" x14ac:dyDescent="0.2">
      <c r="A4792" s="319">
        <v>41670</v>
      </c>
      <c r="B4792" s="374">
        <f t="shared" si="139"/>
        <v>41671</v>
      </c>
      <c r="C4792" s="431">
        <v>5.01</v>
      </c>
      <c r="D4792" s="372"/>
      <c r="E4792" s="431">
        <v>5.34</v>
      </c>
      <c r="F4792" s="372"/>
      <c r="G4792" s="431">
        <v>4.4347509903500004</v>
      </c>
      <c r="H4792" s="372"/>
      <c r="I4792" s="431">
        <v>4.9800000000000004</v>
      </c>
      <c r="J4792" s="518"/>
      <c r="K4792" s="431"/>
      <c r="L4792" s="372"/>
      <c r="M4792" s="431">
        <v>5.04</v>
      </c>
      <c r="N4792" s="372"/>
      <c r="O4792" s="431">
        <v>5.13</v>
      </c>
      <c r="P4792" s="372"/>
      <c r="Q4792" s="431">
        <v>4.63</v>
      </c>
      <c r="R4792" s="332"/>
      <c r="S4792" s="433">
        <v>4.7</v>
      </c>
      <c r="T4792" s="375">
        <v>0.89470000000000005</v>
      </c>
      <c r="U4792" s="434">
        <f t="shared" si="140"/>
        <v>4.4347509903500004</v>
      </c>
    </row>
    <row r="4793" spans="1:21" x14ac:dyDescent="0.2">
      <c r="A4793" s="257">
        <v>41671</v>
      </c>
      <c r="B4793" s="414">
        <f t="shared" si="139"/>
        <v>41672</v>
      </c>
      <c r="C4793" s="376">
        <v>5.01</v>
      </c>
      <c r="D4793" s="161"/>
      <c r="E4793" s="376">
        <v>5.34</v>
      </c>
      <c r="F4793" s="161"/>
      <c r="G4793" s="376">
        <v>4.4347509903500004</v>
      </c>
      <c r="H4793" s="161"/>
      <c r="I4793" s="376">
        <v>4.9800000000000004</v>
      </c>
      <c r="J4793" s="416"/>
      <c r="K4793" s="376"/>
      <c r="L4793" s="161"/>
      <c r="M4793" s="376">
        <v>5.04</v>
      </c>
      <c r="N4793" s="161"/>
      <c r="O4793" s="376">
        <v>5.13</v>
      </c>
      <c r="P4793" s="161"/>
      <c r="Q4793" s="376">
        <v>4.63</v>
      </c>
      <c r="R4793" s="161"/>
      <c r="S4793" s="376">
        <v>4.7</v>
      </c>
      <c r="T4793" s="375">
        <v>0.89470000000000005</v>
      </c>
      <c r="U4793" s="379">
        <f t="shared" si="140"/>
        <v>4.4347509903500004</v>
      </c>
    </row>
    <row r="4794" spans="1:21" x14ac:dyDescent="0.2">
      <c r="A4794" s="257">
        <v>41672</v>
      </c>
      <c r="B4794" s="414">
        <f t="shared" si="139"/>
        <v>41673</v>
      </c>
      <c r="C4794" s="376">
        <v>5.01</v>
      </c>
      <c r="D4794" s="161"/>
      <c r="E4794" s="376">
        <v>5.34</v>
      </c>
      <c r="F4794" s="161"/>
      <c r="G4794" s="376">
        <v>4.4347509903500004</v>
      </c>
      <c r="H4794" s="161"/>
      <c r="I4794" s="376">
        <v>4.9800000000000004</v>
      </c>
      <c r="J4794" s="416"/>
      <c r="K4794" s="376"/>
      <c r="L4794" s="161"/>
      <c r="M4794" s="376">
        <v>5.04</v>
      </c>
      <c r="N4794" s="161"/>
      <c r="O4794" s="376">
        <v>5.13</v>
      </c>
      <c r="P4794" s="161"/>
      <c r="Q4794" s="376">
        <v>4.63</v>
      </c>
      <c r="R4794" s="161"/>
      <c r="S4794" s="376">
        <v>4.7</v>
      </c>
      <c r="T4794" s="375">
        <v>0.89470000000000005</v>
      </c>
      <c r="U4794" s="379">
        <f t="shared" si="140"/>
        <v>4.4347509903500004</v>
      </c>
    </row>
    <row r="4795" spans="1:21" x14ac:dyDescent="0.2">
      <c r="A4795" s="257">
        <v>41673</v>
      </c>
      <c r="B4795" s="414">
        <f t="shared" si="139"/>
        <v>41674</v>
      </c>
      <c r="C4795" s="18">
        <v>5.0199999999999996</v>
      </c>
      <c r="E4795" s="18">
        <v>6.34</v>
      </c>
      <c r="G4795" s="161">
        <v>5.4148490036800005</v>
      </c>
      <c r="I4795" s="18">
        <v>5.24</v>
      </c>
      <c r="M4795" s="18">
        <v>6.04</v>
      </c>
      <c r="O4795" s="18">
        <v>5.84</v>
      </c>
      <c r="Q4795" s="18">
        <v>4.68</v>
      </c>
      <c r="S4795" s="18">
        <v>5.71</v>
      </c>
      <c r="T4795" s="18">
        <v>0.8992</v>
      </c>
      <c r="U4795" s="389">
        <f t="shared" si="140"/>
        <v>5.4148490036800005</v>
      </c>
    </row>
    <row r="4796" spans="1:21" x14ac:dyDescent="0.2">
      <c r="A4796" s="257">
        <v>41674</v>
      </c>
      <c r="B4796" s="414">
        <f t="shared" si="139"/>
        <v>41675</v>
      </c>
      <c r="C4796" s="18">
        <v>5.75</v>
      </c>
      <c r="E4796" s="18">
        <v>8.5299999999999994</v>
      </c>
      <c r="G4796" s="161">
        <v>7.7934361116000002</v>
      </c>
      <c r="I4796" s="18">
        <v>5.91</v>
      </c>
      <c r="M4796" s="161">
        <v>7.7</v>
      </c>
      <c r="O4796" s="18">
        <v>8.15</v>
      </c>
      <c r="Q4796" s="18">
        <v>5.78</v>
      </c>
      <c r="S4796" s="161">
        <v>8.1999999999999993</v>
      </c>
      <c r="T4796" s="18">
        <v>0.9012</v>
      </c>
      <c r="U4796" s="389">
        <f t="shared" si="140"/>
        <v>7.7934361116000002</v>
      </c>
    </row>
    <row r="4797" spans="1:21" x14ac:dyDescent="0.2">
      <c r="A4797" s="257">
        <v>41675</v>
      </c>
      <c r="B4797" s="414">
        <f t="shared" si="139"/>
        <v>41676</v>
      </c>
    </row>
    <row r="4798" spans="1:21" x14ac:dyDescent="0.2">
      <c r="A4798" s="257">
        <v>41676</v>
      </c>
      <c r="B4798" s="414">
        <f t="shared" si="139"/>
        <v>41677</v>
      </c>
    </row>
    <row r="4799" spans="1:21" x14ac:dyDescent="0.2">
      <c r="A4799" s="257">
        <v>41677</v>
      </c>
      <c r="B4799" s="414">
        <f t="shared" si="139"/>
        <v>41678</v>
      </c>
    </row>
    <row r="4800" spans="1:21" x14ac:dyDescent="0.2">
      <c r="A4800" s="257">
        <v>41678</v>
      </c>
      <c r="B4800" s="414">
        <f t="shared" si="139"/>
        <v>41679</v>
      </c>
    </row>
    <row r="4801" spans="1:21" x14ac:dyDescent="0.2">
      <c r="A4801" s="257">
        <v>41679</v>
      </c>
      <c r="B4801" s="414">
        <f t="shared" si="139"/>
        <v>41680</v>
      </c>
    </row>
    <row r="4802" spans="1:21" x14ac:dyDescent="0.2">
      <c r="A4802" s="257">
        <v>41680</v>
      </c>
      <c r="B4802" s="414">
        <f t="shared" si="139"/>
        <v>41681</v>
      </c>
    </row>
    <row r="4803" spans="1:21" x14ac:dyDescent="0.2">
      <c r="A4803" s="257">
        <v>41681</v>
      </c>
      <c r="B4803" s="414">
        <f t="shared" si="139"/>
        <v>41682</v>
      </c>
    </row>
    <row r="4804" spans="1:21" x14ac:dyDescent="0.2">
      <c r="A4804" s="257">
        <v>41682</v>
      </c>
      <c r="B4804" s="414">
        <f t="shared" si="139"/>
        <v>41683</v>
      </c>
    </row>
    <row r="4805" spans="1:21" x14ac:dyDescent="0.2">
      <c r="A4805" s="257">
        <v>41683</v>
      </c>
      <c r="B4805" s="414">
        <f t="shared" si="139"/>
        <v>41684</v>
      </c>
    </row>
    <row r="4806" spans="1:21" x14ac:dyDescent="0.2">
      <c r="A4806" s="257">
        <v>41684</v>
      </c>
      <c r="B4806" s="414">
        <f t="shared" si="139"/>
        <v>41685</v>
      </c>
      <c r="C4806" s="375">
        <v>5.54</v>
      </c>
      <c r="E4806" s="375">
        <v>5.26</v>
      </c>
      <c r="G4806" s="376">
        <v>4.8539456882399996</v>
      </c>
      <c r="I4806" s="376">
        <v>5.44</v>
      </c>
      <c r="J4806" s="416"/>
      <c r="K4806" s="376"/>
      <c r="L4806" s="161"/>
      <c r="M4806" s="376">
        <v>5.3</v>
      </c>
      <c r="N4806" s="161"/>
      <c r="O4806" s="376">
        <v>5.33</v>
      </c>
      <c r="P4806" s="161"/>
      <c r="Q4806" s="376">
        <v>5.3</v>
      </c>
      <c r="R4806" s="161"/>
      <c r="S4806" s="376">
        <v>5.0599999999999996</v>
      </c>
      <c r="T4806" s="375">
        <v>0.90959999999999996</v>
      </c>
      <c r="U4806" s="379">
        <f t="shared" ref="U4806:U4822" si="141">S4806*T4806*1.054615</f>
        <v>4.8539456882399996</v>
      </c>
    </row>
    <row r="4807" spans="1:21" x14ac:dyDescent="0.2">
      <c r="A4807" s="257">
        <v>41685</v>
      </c>
      <c r="B4807" s="414">
        <f t="shared" si="139"/>
        <v>41686</v>
      </c>
      <c r="C4807" s="375">
        <v>5.54</v>
      </c>
      <c r="E4807" s="375">
        <v>5.26</v>
      </c>
      <c r="G4807" s="376">
        <v>4.8539456882399996</v>
      </c>
      <c r="I4807" s="376">
        <v>5.44</v>
      </c>
      <c r="J4807" s="416"/>
      <c r="K4807" s="376"/>
      <c r="L4807" s="161"/>
      <c r="M4807" s="376">
        <v>5.3</v>
      </c>
      <c r="N4807" s="161"/>
      <c r="O4807" s="376">
        <v>5.33</v>
      </c>
      <c r="P4807" s="161"/>
      <c r="Q4807" s="376">
        <v>5.3</v>
      </c>
      <c r="R4807" s="161"/>
      <c r="S4807" s="376">
        <v>5.0599999999999996</v>
      </c>
      <c r="T4807" s="375">
        <v>0.90959999999999996</v>
      </c>
      <c r="U4807" s="379">
        <f t="shared" si="141"/>
        <v>4.8539456882399996</v>
      </c>
    </row>
    <row r="4808" spans="1:21" x14ac:dyDescent="0.2">
      <c r="A4808" s="257">
        <v>41686</v>
      </c>
      <c r="B4808" s="414">
        <f t="shared" si="139"/>
        <v>41687</v>
      </c>
      <c r="C4808" s="375">
        <v>5.54</v>
      </c>
      <c r="E4808" s="375">
        <v>5.26</v>
      </c>
      <c r="G4808" s="376">
        <v>4.8539456882399996</v>
      </c>
      <c r="I4808" s="376">
        <v>5.44</v>
      </c>
      <c r="J4808" s="416"/>
      <c r="K4808" s="376"/>
      <c r="L4808" s="161"/>
      <c r="M4808" s="376">
        <v>5.3</v>
      </c>
      <c r="N4808" s="161"/>
      <c r="O4808" s="376">
        <v>5.33</v>
      </c>
      <c r="P4808" s="161"/>
      <c r="Q4808" s="376">
        <v>5.3</v>
      </c>
      <c r="R4808" s="161"/>
      <c r="S4808" s="376">
        <v>5.0599999999999996</v>
      </c>
      <c r="T4808" s="375">
        <v>0.90959999999999996</v>
      </c>
      <c r="U4808" s="379">
        <f t="shared" si="141"/>
        <v>4.8539456882399996</v>
      </c>
    </row>
    <row r="4809" spans="1:21" x14ac:dyDescent="0.2">
      <c r="A4809" s="257">
        <v>41687</v>
      </c>
      <c r="B4809" s="414">
        <f t="shared" si="139"/>
        <v>41688</v>
      </c>
      <c r="C4809" s="375">
        <v>5.54</v>
      </c>
      <c r="E4809" s="375">
        <v>5.26</v>
      </c>
      <c r="G4809" s="376">
        <v>4.8539456882399996</v>
      </c>
      <c r="I4809" s="376">
        <v>5.44</v>
      </c>
      <c r="J4809" s="416"/>
      <c r="K4809" s="376"/>
      <c r="L4809" s="161"/>
      <c r="M4809" s="376">
        <v>5.3</v>
      </c>
      <c r="N4809" s="161"/>
      <c r="O4809" s="376">
        <v>5.33</v>
      </c>
      <c r="P4809" s="161"/>
      <c r="Q4809" s="376">
        <v>5.3</v>
      </c>
      <c r="R4809" s="161"/>
      <c r="S4809" s="376">
        <v>5.0599999999999996</v>
      </c>
      <c r="T4809" s="375">
        <v>0.90959999999999996</v>
      </c>
      <c r="U4809" s="379">
        <f t="shared" si="141"/>
        <v>4.8539456882399996</v>
      </c>
    </row>
    <row r="4810" spans="1:21" x14ac:dyDescent="0.2">
      <c r="A4810" s="257">
        <v>41688</v>
      </c>
      <c r="B4810" s="414">
        <f t="shared" si="139"/>
        <v>41689</v>
      </c>
      <c r="C4810" s="18">
        <v>5.74</v>
      </c>
      <c r="E4810" s="18">
        <v>5.22</v>
      </c>
      <c r="G4810" s="161">
        <v>4.7695258667200005</v>
      </c>
      <c r="I4810" s="161">
        <v>5.58</v>
      </c>
      <c r="J4810" s="162"/>
      <c r="K4810" s="161"/>
      <c r="L4810" s="161"/>
      <c r="M4810" s="161">
        <v>5.17</v>
      </c>
      <c r="N4810" s="161"/>
      <c r="O4810" s="161">
        <v>5.32</v>
      </c>
      <c r="P4810" s="161"/>
      <c r="Q4810" s="161">
        <v>5.22</v>
      </c>
      <c r="R4810" s="161"/>
      <c r="S4810" s="161">
        <v>4.96</v>
      </c>
      <c r="T4810" s="18">
        <v>0.91180000000000005</v>
      </c>
      <c r="U4810" s="389">
        <f t="shared" si="141"/>
        <v>4.7695258667200005</v>
      </c>
    </row>
    <row r="4811" spans="1:21" x14ac:dyDescent="0.2">
      <c r="A4811" s="257">
        <v>41689</v>
      </c>
      <c r="B4811" s="414">
        <f t="shared" si="139"/>
        <v>41690</v>
      </c>
      <c r="C4811" s="18">
        <v>5.97</v>
      </c>
      <c r="E4811" s="18">
        <v>5.58</v>
      </c>
      <c r="G4811" s="161">
        <v>5.3704244014200002</v>
      </c>
      <c r="I4811" s="161">
        <v>5.77</v>
      </c>
      <c r="J4811" s="162"/>
      <c r="K4811" s="161"/>
      <c r="L4811" s="161"/>
      <c r="M4811" s="161">
        <v>5.44</v>
      </c>
      <c r="N4811" s="161"/>
      <c r="O4811" s="161">
        <v>5.66</v>
      </c>
      <c r="P4811" s="161"/>
      <c r="Q4811" s="161">
        <v>5.23</v>
      </c>
      <c r="R4811" s="161"/>
      <c r="S4811" s="161">
        <v>5.58</v>
      </c>
      <c r="T4811" s="18">
        <v>0.91259999999999997</v>
      </c>
      <c r="U4811" s="389">
        <f t="shared" si="141"/>
        <v>5.3704244014200002</v>
      </c>
    </row>
    <row r="4812" spans="1:21" x14ac:dyDescent="0.2">
      <c r="A4812" s="257">
        <v>41690</v>
      </c>
      <c r="B4812" s="414">
        <f t="shared" si="139"/>
        <v>41691</v>
      </c>
      <c r="C4812" s="18">
        <v>5.94</v>
      </c>
      <c r="E4812" s="18">
        <v>6.09</v>
      </c>
      <c r="G4812" s="161">
        <v>6.4583947646400004</v>
      </c>
      <c r="I4812" s="161">
        <v>5.7</v>
      </c>
      <c r="J4812" s="162"/>
      <c r="K4812" s="161"/>
      <c r="L4812" s="161"/>
      <c r="M4812" s="161">
        <v>5.88</v>
      </c>
      <c r="N4812" s="161"/>
      <c r="O4812" s="161">
        <v>5.95</v>
      </c>
      <c r="P4812" s="161"/>
      <c r="Q4812" s="161">
        <v>5.54</v>
      </c>
      <c r="R4812" s="161"/>
      <c r="S4812" s="161">
        <v>6.72</v>
      </c>
      <c r="T4812" s="18">
        <v>0.9113</v>
      </c>
      <c r="U4812" s="389">
        <f t="shared" si="141"/>
        <v>6.4583947646400004</v>
      </c>
    </row>
    <row r="4813" spans="1:21" x14ac:dyDescent="0.2">
      <c r="A4813" s="257">
        <v>41691</v>
      </c>
      <c r="B4813" s="414">
        <f t="shared" si="139"/>
        <v>41692</v>
      </c>
      <c r="C4813" s="375">
        <v>6.22</v>
      </c>
      <c r="E4813" s="375">
        <v>6.45</v>
      </c>
      <c r="G4813" s="376">
        <v>8.1083525875200007</v>
      </c>
      <c r="I4813" s="376">
        <v>6.06</v>
      </c>
      <c r="J4813" s="416"/>
      <c r="K4813" s="376"/>
      <c r="L4813" s="161"/>
      <c r="M4813" s="376">
        <v>6.43</v>
      </c>
      <c r="N4813" s="161"/>
      <c r="O4813" s="376">
        <v>6.41</v>
      </c>
      <c r="P4813" s="161"/>
      <c r="Q4813" s="376">
        <v>6.2</v>
      </c>
      <c r="R4813" s="161"/>
      <c r="S4813" s="376">
        <v>8.52</v>
      </c>
      <c r="T4813" s="375">
        <v>0.90239999999999998</v>
      </c>
      <c r="U4813" s="379">
        <f>S4813*T4813*1.054615</f>
        <v>8.1083525875200007</v>
      </c>
    </row>
    <row r="4814" spans="1:21" x14ac:dyDescent="0.2">
      <c r="A4814" s="257">
        <v>41692</v>
      </c>
      <c r="B4814" s="414">
        <f t="shared" si="139"/>
        <v>41693</v>
      </c>
      <c r="C4814" s="375">
        <v>6.22</v>
      </c>
      <c r="E4814" s="375">
        <v>6.45</v>
      </c>
      <c r="G4814" s="376">
        <v>8.1083525875200007</v>
      </c>
      <c r="I4814" s="376">
        <v>6.06</v>
      </c>
      <c r="J4814" s="416"/>
      <c r="K4814" s="376"/>
      <c r="L4814" s="161"/>
      <c r="M4814" s="376">
        <v>6.43</v>
      </c>
      <c r="N4814" s="161"/>
      <c r="O4814" s="376">
        <v>6.41</v>
      </c>
      <c r="P4814" s="161"/>
      <c r="Q4814" s="376">
        <v>6.2</v>
      </c>
      <c r="R4814" s="161"/>
      <c r="S4814" s="376">
        <v>8.52</v>
      </c>
      <c r="T4814" s="375">
        <v>0.90239999999999998</v>
      </c>
      <c r="U4814" s="379">
        <f t="shared" si="141"/>
        <v>8.1083525875200007</v>
      </c>
    </row>
    <row r="4815" spans="1:21" x14ac:dyDescent="0.2">
      <c r="A4815" s="257">
        <v>41693</v>
      </c>
      <c r="B4815" s="414">
        <f t="shared" si="139"/>
        <v>41694</v>
      </c>
      <c r="C4815" s="375">
        <v>6.22</v>
      </c>
      <c r="E4815" s="375">
        <v>6.45</v>
      </c>
      <c r="G4815" s="376">
        <v>8.1083525875200007</v>
      </c>
      <c r="I4815" s="376">
        <v>6.06</v>
      </c>
      <c r="J4815" s="416"/>
      <c r="K4815" s="376"/>
      <c r="L4815" s="161"/>
      <c r="M4815" s="376">
        <v>6.43</v>
      </c>
      <c r="N4815" s="161"/>
      <c r="O4815" s="376">
        <v>6.41</v>
      </c>
      <c r="P4815" s="161"/>
      <c r="Q4815" s="376">
        <v>6.2</v>
      </c>
      <c r="R4815" s="161"/>
      <c r="S4815" s="376">
        <v>8.52</v>
      </c>
      <c r="T4815" s="375">
        <v>0.90239999999999998</v>
      </c>
      <c r="U4815" s="379">
        <f t="shared" si="141"/>
        <v>8.1083525875200007</v>
      </c>
    </row>
    <row r="4816" spans="1:21" x14ac:dyDescent="0.2">
      <c r="A4816" s="257">
        <v>41694</v>
      </c>
      <c r="B4816" s="414">
        <f t="shared" si="139"/>
        <v>41695</v>
      </c>
      <c r="C4816" s="18">
        <v>6.18</v>
      </c>
      <c r="E4816" s="18">
        <v>6.37</v>
      </c>
      <c r="G4816" s="161">
        <v>6.9714312144600008</v>
      </c>
      <c r="I4816" s="161">
        <v>6.15</v>
      </c>
      <c r="J4816" s="162"/>
      <c r="K4816" s="161"/>
      <c r="L4816" s="161"/>
      <c r="M4816" s="161">
        <v>6.34</v>
      </c>
      <c r="N4816" s="161"/>
      <c r="O4816" s="161">
        <v>6.19</v>
      </c>
      <c r="P4816" s="161"/>
      <c r="Q4816" s="161">
        <v>5.87</v>
      </c>
      <c r="R4816" s="161"/>
      <c r="S4816" s="161">
        <v>7.34</v>
      </c>
      <c r="T4816" s="18">
        <v>0.90059999999999996</v>
      </c>
      <c r="U4816" s="389">
        <f t="shared" si="141"/>
        <v>6.9714312144600008</v>
      </c>
    </row>
    <row r="4817" spans="1:21" x14ac:dyDescent="0.2">
      <c r="A4817" s="257">
        <v>41695</v>
      </c>
      <c r="B4817" s="414">
        <f t="shared" si="139"/>
        <v>41696</v>
      </c>
      <c r="C4817" s="18">
        <v>5.25</v>
      </c>
      <c r="E4817" s="18">
        <v>5.09</v>
      </c>
      <c r="G4817" s="161">
        <v>5.0355440635500006</v>
      </c>
      <c r="I4817" s="161">
        <v>5.0199999999999996</v>
      </c>
      <c r="J4817" s="162"/>
      <c r="K4817" s="161"/>
      <c r="L4817" s="161"/>
      <c r="M4817" s="161">
        <v>4.96</v>
      </c>
      <c r="N4817" s="161"/>
      <c r="O4817" s="161">
        <v>5.15</v>
      </c>
      <c r="P4817" s="161"/>
      <c r="Q4817" s="161">
        <v>5.22</v>
      </c>
      <c r="R4817" s="161"/>
      <c r="S4817" s="161">
        <v>5.3</v>
      </c>
      <c r="T4817" s="18">
        <v>0.90090000000000003</v>
      </c>
      <c r="U4817" s="389">
        <f t="shared" si="141"/>
        <v>5.0355440635500006</v>
      </c>
    </row>
    <row r="4818" spans="1:21" x14ac:dyDescent="0.2">
      <c r="A4818" s="257">
        <v>41696</v>
      </c>
      <c r="B4818" s="414">
        <f t="shared" si="139"/>
        <v>41697</v>
      </c>
      <c r="C4818" s="18">
        <v>4.84</v>
      </c>
      <c r="E4818" s="18">
        <v>5.07</v>
      </c>
      <c r="G4818" s="161">
        <v>5.1156431274150007</v>
      </c>
      <c r="I4818" s="161">
        <v>4.71</v>
      </c>
      <c r="J4818" s="162"/>
      <c r="K4818" s="161"/>
      <c r="L4818" s="161"/>
      <c r="M4818" s="161">
        <v>5.04</v>
      </c>
      <c r="N4818" s="161"/>
      <c r="O4818" s="161">
        <v>5.12</v>
      </c>
      <c r="P4818" s="161"/>
      <c r="Q4818" s="161">
        <v>5.13</v>
      </c>
      <c r="R4818" s="161"/>
      <c r="S4818" s="161">
        <v>5.37</v>
      </c>
      <c r="T4818" s="18">
        <v>0.90329999999999999</v>
      </c>
      <c r="U4818" s="389">
        <f t="shared" si="141"/>
        <v>5.1156431274150007</v>
      </c>
    </row>
    <row r="4819" spans="1:21" x14ac:dyDescent="0.2">
      <c r="A4819" s="257">
        <v>41697</v>
      </c>
      <c r="B4819" s="414">
        <f t="shared" si="139"/>
        <v>41698</v>
      </c>
      <c r="C4819" s="18">
        <v>4.54</v>
      </c>
      <c r="E4819" s="18">
        <v>5.21</v>
      </c>
      <c r="G4819" s="161">
        <v>6.7487239464500002</v>
      </c>
      <c r="I4819" s="161">
        <v>4.5199999999999996</v>
      </c>
      <c r="J4819" s="162"/>
      <c r="K4819" s="161"/>
      <c r="L4819" s="161"/>
      <c r="M4819" s="161">
        <v>5.01</v>
      </c>
      <c r="N4819" s="161"/>
      <c r="O4819" s="161">
        <v>5.0199999999999996</v>
      </c>
      <c r="P4819" s="161"/>
      <c r="Q4819" s="161">
        <v>4.75</v>
      </c>
      <c r="R4819" s="161"/>
      <c r="S4819" s="161">
        <v>7.1</v>
      </c>
      <c r="T4819" s="18">
        <v>0.90129999999999999</v>
      </c>
      <c r="U4819" s="389">
        <f t="shared" si="141"/>
        <v>6.7487239464500002</v>
      </c>
    </row>
    <row r="4820" spans="1:21" s="263" customFormat="1" x14ac:dyDescent="0.2">
      <c r="A4820" s="319">
        <v>41698</v>
      </c>
      <c r="B4820" s="374">
        <f t="shared" si="139"/>
        <v>41699</v>
      </c>
      <c r="C4820" s="431">
        <v>4.7</v>
      </c>
      <c r="D4820" s="370"/>
      <c r="E4820" s="431">
        <v>6.3</v>
      </c>
      <c r="F4820" s="372"/>
      <c r="G4820" s="431">
        <v>7.2275571225900004</v>
      </c>
      <c r="H4820" s="372"/>
      <c r="I4820" s="431">
        <v>4.7300000000000004</v>
      </c>
      <c r="J4820" s="518"/>
      <c r="K4820" s="431"/>
      <c r="L4820" s="372"/>
      <c r="M4820" s="431">
        <v>5.35</v>
      </c>
      <c r="N4820" s="372"/>
      <c r="O4820" s="431">
        <v>6.91</v>
      </c>
      <c r="P4820" s="372"/>
      <c r="Q4820" s="431">
        <v>4.54</v>
      </c>
      <c r="R4820" s="332"/>
      <c r="S4820" s="433">
        <v>7.63</v>
      </c>
      <c r="T4820" s="378">
        <v>0.8982</v>
      </c>
      <c r="U4820" s="434">
        <f t="shared" si="141"/>
        <v>7.2275571225900004</v>
      </c>
    </row>
    <row r="4821" spans="1:21" x14ac:dyDescent="0.2">
      <c r="A4821" s="257">
        <v>41699</v>
      </c>
      <c r="B4821" s="414">
        <f t="shared" si="139"/>
        <v>41700</v>
      </c>
      <c r="C4821" s="376">
        <v>4.7</v>
      </c>
      <c r="E4821" s="376">
        <v>6.3</v>
      </c>
      <c r="F4821" s="161"/>
      <c r="G4821" s="376">
        <v>7.2275571225900004</v>
      </c>
      <c r="H4821" s="161"/>
      <c r="I4821" s="376">
        <v>4.7300000000000004</v>
      </c>
      <c r="J4821" s="416"/>
      <c r="K4821" s="376"/>
      <c r="L4821" s="161"/>
      <c r="M4821" s="376">
        <v>5.35</v>
      </c>
      <c r="N4821" s="161"/>
      <c r="O4821" s="376">
        <v>6.91</v>
      </c>
      <c r="P4821" s="161"/>
      <c r="Q4821" s="376">
        <v>4.54</v>
      </c>
      <c r="R4821" s="161"/>
      <c r="S4821" s="376">
        <v>7.63</v>
      </c>
      <c r="T4821" s="378">
        <v>0.8982</v>
      </c>
      <c r="U4821" s="379">
        <f t="shared" si="141"/>
        <v>7.2275571225900004</v>
      </c>
    </row>
    <row r="4822" spans="1:21" x14ac:dyDescent="0.2">
      <c r="A4822" s="257">
        <v>41700</v>
      </c>
      <c r="B4822" s="414">
        <f t="shared" si="139"/>
        <v>41701</v>
      </c>
      <c r="C4822" s="376">
        <v>4.7</v>
      </c>
      <c r="E4822" s="376">
        <v>6.3</v>
      </c>
      <c r="F4822" s="161"/>
      <c r="G4822" s="376">
        <v>7.2275571225900004</v>
      </c>
      <c r="H4822" s="161"/>
      <c r="I4822" s="376">
        <v>4.7300000000000004</v>
      </c>
      <c r="J4822" s="416"/>
      <c r="K4822" s="376"/>
      <c r="L4822" s="161"/>
      <c r="M4822" s="376">
        <v>5.35</v>
      </c>
      <c r="N4822" s="161"/>
      <c r="O4822" s="376">
        <v>6.91</v>
      </c>
      <c r="P4822" s="161"/>
      <c r="Q4822" s="376">
        <v>4.54</v>
      </c>
      <c r="R4822" s="161"/>
      <c r="S4822" s="376">
        <v>7.63</v>
      </c>
      <c r="T4822" s="378">
        <v>0.8982</v>
      </c>
      <c r="U4822" s="379">
        <f t="shared" si="141"/>
        <v>7.2275571225900004</v>
      </c>
    </row>
    <row r="4823" spans="1:21" x14ac:dyDescent="0.2">
      <c r="A4823" s="257">
        <v>41701</v>
      </c>
      <c r="B4823" s="414">
        <f t="shared" si="139"/>
        <v>41702</v>
      </c>
      <c r="E4823" s="161"/>
      <c r="F4823" s="161"/>
      <c r="G4823" s="161"/>
      <c r="H4823" s="161"/>
      <c r="I4823" s="161"/>
      <c r="J4823" s="162"/>
      <c r="K4823" s="161"/>
      <c r="L4823" s="161"/>
      <c r="M4823" s="161"/>
      <c r="N4823" s="161"/>
      <c r="O4823" s="161"/>
      <c r="P4823" s="161"/>
      <c r="Q4823" s="161"/>
      <c r="R4823" s="161"/>
      <c r="S4823" s="161"/>
      <c r="T4823" s="161"/>
    </row>
    <row r="4824" spans="1:21" x14ac:dyDescent="0.2">
      <c r="A4824" s="257">
        <v>41702</v>
      </c>
      <c r="B4824" s="414">
        <f t="shared" si="139"/>
        <v>41703</v>
      </c>
      <c r="E4824" s="161"/>
      <c r="F4824" s="161"/>
      <c r="G4824" s="161"/>
      <c r="H4824" s="161"/>
      <c r="I4824" s="161"/>
      <c r="J4824" s="162"/>
      <c r="K4824" s="161"/>
      <c r="L4824" s="161"/>
      <c r="M4824" s="161"/>
      <c r="N4824" s="161"/>
      <c r="O4824" s="161"/>
      <c r="P4824" s="161"/>
      <c r="Q4824" s="161"/>
      <c r="R4824" s="161"/>
      <c r="S4824" s="161"/>
      <c r="T4824" s="161"/>
    </row>
    <row r="4825" spans="1:21" x14ac:dyDescent="0.2">
      <c r="A4825" s="257">
        <v>41703</v>
      </c>
      <c r="B4825" s="414">
        <f t="shared" si="139"/>
        <v>41704</v>
      </c>
      <c r="E4825" s="161"/>
      <c r="F4825" s="161"/>
      <c r="G4825" s="161"/>
      <c r="H4825" s="161"/>
      <c r="I4825" s="161"/>
      <c r="J4825" s="162"/>
      <c r="K4825" s="161"/>
      <c r="L4825" s="161"/>
      <c r="M4825" s="161"/>
      <c r="N4825" s="161"/>
      <c r="O4825" s="161"/>
      <c r="P4825" s="161"/>
      <c r="Q4825" s="161"/>
      <c r="R4825" s="161"/>
      <c r="S4825" s="161"/>
      <c r="T4825" s="161"/>
    </row>
    <row r="4826" spans="1:21" x14ac:dyDescent="0.2">
      <c r="A4826" s="257">
        <v>41704</v>
      </c>
      <c r="B4826" s="414">
        <f t="shared" si="139"/>
        <v>41705</v>
      </c>
      <c r="E4826" s="161"/>
      <c r="F4826" s="161"/>
      <c r="G4826" s="161"/>
      <c r="H4826" s="161"/>
      <c r="I4826" s="161"/>
      <c r="J4826" s="162"/>
      <c r="K4826" s="161"/>
      <c r="L4826" s="161"/>
      <c r="M4826" s="161"/>
      <c r="N4826" s="161"/>
      <c r="O4826" s="161"/>
      <c r="P4826" s="161"/>
      <c r="Q4826" s="161"/>
      <c r="R4826" s="161"/>
      <c r="S4826" s="161"/>
      <c r="T4826" s="161"/>
    </row>
    <row r="4827" spans="1:21" x14ac:dyDescent="0.2">
      <c r="A4827" s="257">
        <v>41705</v>
      </c>
      <c r="B4827" s="414">
        <f t="shared" si="139"/>
        <v>41706</v>
      </c>
      <c r="E4827" s="161"/>
      <c r="F4827" s="161"/>
      <c r="G4827" s="161"/>
      <c r="H4827" s="161"/>
      <c r="I4827" s="161"/>
      <c r="J4827" s="162"/>
      <c r="K4827" s="161"/>
      <c r="L4827" s="161"/>
      <c r="M4827" s="161"/>
      <c r="N4827" s="161"/>
      <c r="O4827" s="161"/>
      <c r="P4827" s="161"/>
      <c r="Q4827" s="161"/>
      <c r="R4827" s="161"/>
      <c r="S4827" s="161"/>
      <c r="T4827" s="161"/>
    </row>
    <row r="4828" spans="1:21" x14ac:dyDescent="0.2">
      <c r="A4828" s="257">
        <v>41706</v>
      </c>
      <c r="B4828" s="414">
        <f t="shared" si="139"/>
        <v>41707</v>
      </c>
      <c r="E4828" s="161"/>
      <c r="F4828" s="161"/>
      <c r="G4828" s="161"/>
      <c r="H4828" s="161"/>
      <c r="I4828" s="161"/>
      <c r="J4828" s="162"/>
      <c r="K4828" s="161"/>
      <c r="L4828" s="161"/>
      <c r="M4828" s="161"/>
      <c r="N4828" s="161"/>
      <c r="O4828" s="161"/>
      <c r="P4828" s="161"/>
      <c r="Q4828" s="161"/>
      <c r="R4828" s="161"/>
      <c r="S4828" s="161"/>
      <c r="T4828" s="161"/>
    </row>
    <row r="4829" spans="1:21" x14ac:dyDescent="0.2">
      <c r="A4829" s="257">
        <v>41707</v>
      </c>
      <c r="B4829" s="414">
        <f t="shared" si="139"/>
        <v>41708</v>
      </c>
      <c r="E4829" s="161"/>
      <c r="F4829" s="161"/>
      <c r="G4829" s="161"/>
      <c r="H4829" s="161"/>
      <c r="I4829" s="161"/>
      <c r="J4829" s="162"/>
      <c r="K4829" s="161"/>
      <c r="L4829" s="161"/>
      <c r="M4829" s="161"/>
      <c r="N4829" s="161"/>
      <c r="O4829" s="161"/>
      <c r="P4829" s="161"/>
      <c r="Q4829" s="161"/>
      <c r="R4829" s="161"/>
      <c r="S4829" s="161"/>
      <c r="T4829" s="161"/>
    </row>
    <row r="4830" spans="1:21" x14ac:dyDescent="0.2">
      <c r="A4830" s="257">
        <v>41708</v>
      </c>
      <c r="B4830" s="414">
        <f t="shared" si="139"/>
        <v>41709</v>
      </c>
      <c r="E4830" s="161"/>
      <c r="F4830" s="161"/>
      <c r="G4830" s="161"/>
      <c r="H4830" s="161"/>
      <c r="I4830" s="161"/>
      <c r="J4830" s="162"/>
      <c r="K4830" s="161"/>
      <c r="L4830" s="161"/>
      <c r="M4830" s="161"/>
      <c r="N4830" s="161"/>
      <c r="O4830" s="161"/>
      <c r="P4830" s="161"/>
      <c r="Q4830" s="161"/>
      <c r="R4830" s="161"/>
      <c r="S4830" s="161"/>
      <c r="T4830" s="161"/>
    </row>
    <row r="4831" spans="1:21" x14ac:dyDescent="0.2">
      <c r="A4831" s="257">
        <v>41709</v>
      </c>
      <c r="B4831" s="414">
        <f t="shared" ref="B4831:B4894" si="142">A4831+1</f>
        <v>41710</v>
      </c>
      <c r="E4831" s="161"/>
      <c r="F4831" s="161"/>
      <c r="G4831" s="161"/>
      <c r="H4831" s="161"/>
      <c r="I4831" s="161"/>
      <c r="J4831" s="162"/>
      <c r="K4831" s="161"/>
      <c r="L4831" s="161"/>
      <c r="M4831" s="161"/>
      <c r="N4831" s="161"/>
      <c r="O4831" s="161"/>
      <c r="P4831" s="161"/>
      <c r="Q4831" s="161"/>
      <c r="R4831" s="161"/>
      <c r="S4831" s="161"/>
      <c r="T4831" s="161"/>
    </row>
    <row r="4832" spans="1:21" x14ac:dyDescent="0.2">
      <c r="A4832" s="257">
        <v>41710</v>
      </c>
      <c r="B4832" s="414">
        <f t="shared" si="142"/>
        <v>41711</v>
      </c>
      <c r="E4832" s="161"/>
      <c r="F4832" s="161"/>
      <c r="G4832" s="161"/>
      <c r="H4832" s="161"/>
      <c r="I4832" s="161"/>
      <c r="J4832" s="162"/>
      <c r="K4832" s="161"/>
      <c r="L4832" s="161"/>
      <c r="M4832" s="161"/>
      <c r="N4832" s="161"/>
      <c r="O4832" s="161"/>
      <c r="P4832" s="161"/>
      <c r="Q4832" s="161"/>
      <c r="R4832" s="161"/>
      <c r="S4832" s="161"/>
      <c r="T4832" s="161"/>
    </row>
    <row r="4833" spans="1:21" x14ac:dyDescent="0.2">
      <c r="A4833" s="257">
        <v>41711</v>
      </c>
      <c r="B4833" s="414">
        <f t="shared" si="142"/>
        <v>41712</v>
      </c>
      <c r="E4833" s="161"/>
      <c r="F4833" s="161"/>
      <c r="G4833" s="161"/>
      <c r="H4833" s="161"/>
      <c r="I4833" s="161"/>
      <c r="J4833" s="162"/>
      <c r="K4833" s="161"/>
      <c r="L4833" s="161"/>
      <c r="M4833" s="161"/>
      <c r="N4833" s="161"/>
      <c r="O4833" s="161"/>
      <c r="P4833" s="161"/>
      <c r="Q4833" s="161"/>
      <c r="R4833" s="161"/>
      <c r="S4833" s="161"/>
      <c r="T4833" s="161"/>
    </row>
    <row r="4834" spans="1:21" x14ac:dyDescent="0.2">
      <c r="A4834" s="257">
        <v>41712</v>
      </c>
      <c r="B4834" s="414">
        <f t="shared" si="142"/>
        <v>41713</v>
      </c>
      <c r="E4834" s="161"/>
      <c r="F4834" s="161"/>
      <c r="G4834" s="161"/>
      <c r="H4834" s="161"/>
      <c r="I4834" s="161"/>
      <c r="J4834" s="162"/>
      <c r="K4834" s="161"/>
      <c r="L4834" s="161"/>
      <c r="M4834" s="161"/>
      <c r="N4834" s="161"/>
      <c r="O4834" s="161"/>
      <c r="P4834" s="161"/>
      <c r="Q4834" s="161"/>
      <c r="R4834" s="161"/>
      <c r="S4834" s="161"/>
      <c r="T4834" s="161"/>
    </row>
    <row r="4835" spans="1:21" x14ac:dyDescent="0.2">
      <c r="A4835" s="257">
        <v>41713</v>
      </c>
      <c r="B4835" s="414">
        <f t="shared" si="142"/>
        <v>41714</v>
      </c>
      <c r="E4835" s="161"/>
      <c r="F4835" s="161"/>
      <c r="G4835" s="161"/>
      <c r="H4835" s="161"/>
      <c r="I4835" s="161"/>
      <c r="J4835" s="162"/>
      <c r="K4835" s="161"/>
      <c r="L4835" s="161"/>
      <c r="M4835" s="161"/>
      <c r="N4835" s="161"/>
      <c r="O4835" s="161"/>
      <c r="P4835" s="161"/>
      <c r="Q4835" s="161"/>
      <c r="R4835" s="161"/>
      <c r="S4835" s="161"/>
      <c r="T4835" s="161"/>
    </row>
    <row r="4836" spans="1:21" x14ac:dyDescent="0.2">
      <c r="A4836" s="257">
        <v>41714</v>
      </c>
      <c r="B4836" s="414">
        <f t="shared" si="142"/>
        <v>41715</v>
      </c>
      <c r="E4836" s="161"/>
      <c r="F4836" s="161"/>
      <c r="G4836" s="161"/>
      <c r="H4836" s="161"/>
      <c r="I4836" s="161"/>
      <c r="J4836" s="162"/>
      <c r="K4836" s="161"/>
      <c r="L4836" s="161"/>
      <c r="M4836" s="161"/>
      <c r="N4836" s="161"/>
      <c r="O4836" s="161"/>
      <c r="P4836" s="161"/>
      <c r="Q4836" s="161"/>
      <c r="R4836" s="161"/>
      <c r="S4836" s="161"/>
      <c r="T4836" s="161"/>
    </row>
    <row r="4837" spans="1:21" x14ac:dyDescent="0.2">
      <c r="A4837" s="257">
        <v>41715</v>
      </c>
      <c r="B4837" s="414">
        <f t="shared" si="142"/>
        <v>41716</v>
      </c>
      <c r="C4837" s="18">
        <v>4.59</v>
      </c>
      <c r="E4837" s="161">
        <v>4.3600000000000003</v>
      </c>
      <c r="F4837" s="161"/>
      <c r="G4837" s="161">
        <v>4.2958940517599995</v>
      </c>
      <c r="H4837" s="161"/>
      <c r="I4837" s="161">
        <v>4.47</v>
      </c>
      <c r="J4837" s="162"/>
      <c r="K4837" s="161"/>
      <c r="L4837" s="161"/>
      <c r="M4837" s="161">
        <v>4.38</v>
      </c>
      <c r="N4837" s="161"/>
      <c r="O4837" s="161">
        <v>4.4400000000000004</v>
      </c>
      <c r="P4837" s="161"/>
      <c r="Q4837" s="161">
        <v>4.21</v>
      </c>
      <c r="R4837" s="161"/>
      <c r="S4837" s="161">
        <v>4.5199999999999996</v>
      </c>
      <c r="T4837" s="18">
        <v>0.9012</v>
      </c>
      <c r="U4837" s="389">
        <f t="shared" ref="U4837:U4852" si="143">S4837*T4837*1.054615</f>
        <v>4.2958940517599995</v>
      </c>
    </row>
    <row r="4838" spans="1:21" x14ac:dyDescent="0.2">
      <c r="A4838" s="257">
        <v>41716</v>
      </c>
      <c r="B4838" s="414">
        <f t="shared" si="142"/>
        <v>41717</v>
      </c>
      <c r="C4838" s="18">
        <v>4.4400000000000004</v>
      </c>
      <c r="E4838" s="161">
        <v>4.3600000000000003</v>
      </c>
      <c r="F4838" s="161"/>
      <c r="G4838" s="161">
        <v>4.2754313569150009</v>
      </c>
      <c r="H4838" s="161"/>
      <c r="I4838" s="161">
        <v>4.38</v>
      </c>
      <c r="J4838" s="162"/>
      <c r="K4838" s="161"/>
      <c r="L4838" s="161"/>
      <c r="M4838" s="161">
        <v>4.3099999999999996</v>
      </c>
      <c r="N4838" s="161"/>
      <c r="O4838" s="161">
        <v>4.38</v>
      </c>
      <c r="P4838" s="161"/>
      <c r="Q4838" s="161">
        <v>4.09</v>
      </c>
      <c r="R4838" s="161"/>
      <c r="S4838" s="161">
        <v>4.49</v>
      </c>
      <c r="T4838" s="18">
        <v>0.90290000000000004</v>
      </c>
      <c r="U4838" s="389">
        <f t="shared" si="143"/>
        <v>4.2754313569150009</v>
      </c>
    </row>
    <row r="4839" spans="1:21" x14ac:dyDescent="0.2">
      <c r="A4839" s="257">
        <v>41717</v>
      </c>
      <c r="B4839" s="414">
        <f t="shared" si="142"/>
        <v>41718</v>
      </c>
      <c r="C4839" s="18">
        <v>4.4400000000000004</v>
      </c>
      <c r="E4839" s="161">
        <v>4.3600000000000003</v>
      </c>
      <c r="F4839" s="161"/>
      <c r="G4839" s="161">
        <v>4.2687440432000008</v>
      </c>
      <c r="H4839" s="161"/>
      <c r="I4839" s="161">
        <v>4.3499999999999996</v>
      </c>
      <c r="J4839" s="162"/>
      <c r="K4839" s="161"/>
      <c r="L4839" s="161"/>
      <c r="M4839" s="161">
        <v>4.33</v>
      </c>
      <c r="N4839" s="161"/>
      <c r="O4839" s="161">
        <v>4.3499999999999996</v>
      </c>
      <c r="P4839" s="161"/>
      <c r="Q4839" s="161">
        <v>4.0599999999999996</v>
      </c>
      <c r="R4839" s="161"/>
      <c r="S4839" s="161">
        <v>4.4800000000000004</v>
      </c>
      <c r="T4839" s="18">
        <v>0.90349999999999997</v>
      </c>
      <c r="U4839" s="389">
        <f t="shared" si="143"/>
        <v>4.2687440432000008</v>
      </c>
    </row>
    <row r="4840" spans="1:21" x14ac:dyDescent="0.2">
      <c r="A4840" s="257">
        <v>41718</v>
      </c>
      <c r="B4840" s="414">
        <f t="shared" si="142"/>
        <v>41719</v>
      </c>
      <c r="C4840" s="18">
        <v>4.3600000000000003</v>
      </c>
      <c r="E4840" s="161">
        <v>4.3499999999999996</v>
      </c>
      <c r="F4840" s="161"/>
      <c r="G4840" s="161">
        <v>4.3467011840000005</v>
      </c>
      <c r="H4840" s="161"/>
      <c r="I4840" s="161">
        <v>4.34</v>
      </c>
      <c r="J4840" s="162"/>
      <c r="K4840" s="161"/>
      <c r="L4840" s="161"/>
      <c r="M4840" s="161">
        <v>4.26</v>
      </c>
      <c r="N4840" s="161"/>
      <c r="O4840" s="161">
        <v>4.3099999999999996</v>
      </c>
      <c r="P4840" s="161"/>
      <c r="Q4840" s="161">
        <v>4.01</v>
      </c>
      <c r="R4840" s="161"/>
      <c r="S4840" s="161">
        <v>4.5999999999999996</v>
      </c>
      <c r="T4840" s="18">
        <v>0.89600000000000002</v>
      </c>
      <c r="U4840" s="389">
        <f t="shared" si="143"/>
        <v>4.3467011840000005</v>
      </c>
    </row>
    <row r="4841" spans="1:21" x14ac:dyDescent="0.2">
      <c r="A4841" s="257">
        <v>41719</v>
      </c>
      <c r="B4841" s="414">
        <f t="shared" si="142"/>
        <v>41720</v>
      </c>
      <c r="C4841" s="375">
        <v>4.32</v>
      </c>
      <c r="E4841" s="376">
        <v>4.43</v>
      </c>
      <c r="F4841" s="161"/>
      <c r="G4841" s="376">
        <v>4.2564894169</v>
      </c>
      <c r="H4841" s="161"/>
      <c r="I4841" s="376">
        <v>4.29</v>
      </c>
      <c r="J4841" s="416"/>
      <c r="K4841" s="376"/>
      <c r="L4841" s="161"/>
      <c r="M4841" s="376">
        <v>4.24</v>
      </c>
      <c r="N4841" s="161"/>
      <c r="O4841" s="376">
        <v>4.33</v>
      </c>
      <c r="P4841" s="161"/>
      <c r="Q4841" s="376">
        <v>4.04</v>
      </c>
      <c r="R4841" s="161"/>
      <c r="S4841" s="376">
        <v>4.54</v>
      </c>
      <c r="T4841" s="375">
        <v>0.88900000000000001</v>
      </c>
      <c r="U4841" s="379">
        <f t="shared" si="143"/>
        <v>4.2564894169</v>
      </c>
    </row>
    <row r="4842" spans="1:21" x14ac:dyDescent="0.2">
      <c r="A4842" s="257">
        <v>41720</v>
      </c>
      <c r="B4842" s="414">
        <f t="shared" si="142"/>
        <v>41721</v>
      </c>
      <c r="C4842" s="375">
        <v>4.32</v>
      </c>
      <c r="E4842" s="376">
        <v>4.43</v>
      </c>
      <c r="F4842" s="161"/>
      <c r="G4842" s="376">
        <v>4.2564894169</v>
      </c>
      <c r="H4842" s="161"/>
      <c r="I4842" s="376">
        <v>4.29</v>
      </c>
      <c r="J4842" s="416"/>
      <c r="K4842" s="376"/>
      <c r="L4842" s="161"/>
      <c r="M4842" s="376">
        <v>4.24</v>
      </c>
      <c r="N4842" s="161"/>
      <c r="O4842" s="376">
        <v>4.33</v>
      </c>
      <c r="P4842" s="161"/>
      <c r="Q4842" s="376">
        <v>4.04</v>
      </c>
      <c r="R4842" s="161"/>
      <c r="S4842" s="376">
        <v>4.54</v>
      </c>
      <c r="T4842" s="375">
        <v>0.88900000000000001</v>
      </c>
      <c r="U4842" s="379">
        <f t="shared" si="143"/>
        <v>4.2564894169</v>
      </c>
    </row>
    <row r="4843" spans="1:21" x14ac:dyDescent="0.2">
      <c r="A4843" s="257">
        <v>41721</v>
      </c>
      <c r="B4843" s="414">
        <f t="shared" si="142"/>
        <v>41722</v>
      </c>
      <c r="C4843" s="375">
        <v>4.32</v>
      </c>
      <c r="E4843" s="376">
        <v>4.43</v>
      </c>
      <c r="F4843" s="161"/>
      <c r="G4843" s="376">
        <v>4.2564894169</v>
      </c>
      <c r="H4843" s="161"/>
      <c r="I4843" s="376">
        <v>4.29</v>
      </c>
      <c r="J4843" s="416"/>
      <c r="K4843" s="376"/>
      <c r="L4843" s="161"/>
      <c r="M4843" s="376">
        <v>4.24</v>
      </c>
      <c r="N4843" s="161"/>
      <c r="O4843" s="376">
        <v>4.33</v>
      </c>
      <c r="P4843" s="161"/>
      <c r="Q4843" s="376">
        <v>4.04</v>
      </c>
      <c r="R4843" s="161"/>
      <c r="S4843" s="376">
        <v>4.54</v>
      </c>
      <c r="T4843" s="375">
        <v>0.88900000000000001</v>
      </c>
      <c r="U4843" s="379">
        <f t="shared" si="143"/>
        <v>4.2564894169</v>
      </c>
    </row>
    <row r="4844" spans="1:21" x14ac:dyDescent="0.2">
      <c r="A4844" s="257">
        <v>41722</v>
      </c>
      <c r="B4844" s="414">
        <f t="shared" si="142"/>
        <v>41723</v>
      </c>
      <c r="C4844" s="18">
        <v>4.41</v>
      </c>
      <c r="E4844" s="161">
        <v>4.43</v>
      </c>
      <c r="F4844" s="161"/>
      <c r="G4844" s="161">
        <v>4.3699185332250012</v>
      </c>
      <c r="H4844" s="161"/>
      <c r="I4844" s="161">
        <v>4.3099999999999996</v>
      </c>
      <c r="J4844" s="162"/>
      <c r="K4844" s="161"/>
      <c r="L4844" s="161"/>
      <c r="M4844" s="161">
        <v>4.3600000000000003</v>
      </c>
      <c r="N4844" s="161"/>
      <c r="O4844" s="161">
        <v>4.41</v>
      </c>
      <c r="P4844" s="161"/>
      <c r="Q4844" s="161">
        <v>4.29</v>
      </c>
      <c r="R4844" s="161"/>
      <c r="S4844" s="161">
        <v>4.6500000000000004</v>
      </c>
      <c r="T4844" s="18">
        <v>0.8911</v>
      </c>
      <c r="U4844" s="389">
        <f t="shared" si="143"/>
        <v>4.3699185332250012</v>
      </c>
    </row>
    <row r="4845" spans="1:21" x14ac:dyDescent="0.2">
      <c r="A4845" s="257">
        <v>41723</v>
      </c>
      <c r="B4845" s="414">
        <f t="shared" si="142"/>
        <v>41724</v>
      </c>
      <c r="C4845" s="18">
        <v>4.5</v>
      </c>
      <c r="E4845" s="161">
        <v>4.4800000000000004</v>
      </c>
      <c r="F4845" s="161"/>
      <c r="G4845" s="161">
        <v>4.8591428309599998</v>
      </c>
      <c r="H4845" s="161"/>
      <c r="I4845" s="161">
        <v>4.4000000000000004</v>
      </c>
      <c r="J4845" s="162"/>
      <c r="K4845" s="161"/>
      <c r="L4845" s="161"/>
      <c r="M4845" s="161">
        <v>4.42</v>
      </c>
      <c r="N4845" s="161"/>
      <c r="O4845" s="161">
        <v>4.3899999999999997</v>
      </c>
      <c r="P4845" s="161"/>
      <c r="Q4845" s="161">
        <v>4.55</v>
      </c>
      <c r="R4845" s="161"/>
      <c r="S4845" s="161">
        <v>5.17</v>
      </c>
      <c r="T4845" s="18">
        <v>0.89119999999999999</v>
      </c>
      <c r="U4845" s="389">
        <f t="shared" si="143"/>
        <v>4.8591428309599998</v>
      </c>
    </row>
    <row r="4846" spans="1:21" x14ac:dyDescent="0.2">
      <c r="A4846" s="257">
        <v>41724</v>
      </c>
      <c r="B4846" s="414">
        <f t="shared" si="142"/>
        <v>41725</v>
      </c>
      <c r="C4846" s="18">
        <v>4.42</v>
      </c>
      <c r="E4846" s="161">
        <v>4.4000000000000004</v>
      </c>
      <c r="F4846" s="161"/>
      <c r="G4846" s="161">
        <v>4.5156304693150009</v>
      </c>
      <c r="H4846" s="161"/>
      <c r="I4846" s="161">
        <v>4.34</v>
      </c>
      <c r="J4846" s="162"/>
      <c r="K4846" s="161"/>
      <c r="L4846" s="161"/>
      <c r="M4846" s="161">
        <v>4.3499999999999996</v>
      </c>
      <c r="N4846" s="161"/>
      <c r="O4846" s="161">
        <v>4.3499999999999996</v>
      </c>
      <c r="P4846" s="161"/>
      <c r="Q4846" s="161">
        <v>4.07</v>
      </c>
      <c r="R4846" s="161"/>
      <c r="S4846" s="161">
        <v>4.79</v>
      </c>
      <c r="T4846" s="18">
        <v>0.89390000000000003</v>
      </c>
      <c r="U4846" s="389">
        <f t="shared" si="143"/>
        <v>4.5156304693150009</v>
      </c>
    </row>
    <row r="4847" spans="1:21" x14ac:dyDescent="0.2">
      <c r="A4847" s="257">
        <v>41725</v>
      </c>
      <c r="B4847" s="414">
        <f t="shared" si="142"/>
        <v>41726</v>
      </c>
      <c r="C4847" s="18">
        <v>4.3899999999999997</v>
      </c>
      <c r="E4847" s="161">
        <v>4.33</v>
      </c>
      <c r="F4847" s="161"/>
      <c r="G4847" s="161">
        <v>4.3151555401200001</v>
      </c>
      <c r="H4847" s="161"/>
      <c r="I4847" s="161">
        <v>4.32</v>
      </c>
      <c r="J4847" s="162"/>
      <c r="K4847" s="161"/>
      <c r="L4847" s="161"/>
      <c r="M4847" s="161">
        <v>4.3</v>
      </c>
      <c r="N4847" s="161"/>
      <c r="O4847" s="161">
        <v>4.3600000000000003</v>
      </c>
      <c r="P4847" s="161"/>
      <c r="Q4847" s="161">
        <v>3.75</v>
      </c>
      <c r="R4847" s="161"/>
      <c r="S4847" s="161">
        <v>4.5599999999999996</v>
      </c>
      <c r="T4847" s="18">
        <v>0.89729999999999999</v>
      </c>
      <c r="U4847" s="389">
        <f t="shared" si="143"/>
        <v>4.3151555401200001</v>
      </c>
    </row>
    <row r="4848" spans="1:21" x14ac:dyDescent="0.2">
      <c r="A4848" s="257">
        <v>41726</v>
      </c>
      <c r="B4848" s="414">
        <f t="shared" si="142"/>
        <v>41727</v>
      </c>
      <c r="C4848" s="375">
        <v>4.4800000000000004</v>
      </c>
      <c r="E4848" s="376">
        <v>4.32</v>
      </c>
      <c r="F4848" s="161"/>
      <c r="G4848" s="376">
        <v>4.3406434754399994</v>
      </c>
      <c r="H4848" s="161"/>
      <c r="I4848" s="376">
        <v>4.43</v>
      </c>
      <c r="J4848" s="416"/>
      <c r="K4848" s="376"/>
      <c r="L4848" s="161"/>
      <c r="M4848" s="376">
        <v>4.37</v>
      </c>
      <c r="N4848" s="161"/>
      <c r="O4848" s="376">
        <v>4.4000000000000004</v>
      </c>
      <c r="P4848" s="161"/>
      <c r="Q4848" s="376">
        <v>3.77</v>
      </c>
      <c r="R4848" s="161"/>
      <c r="S4848" s="376">
        <v>4.5599999999999996</v>
      </c>
      <c r="T4848" s="375">
        <v>0.90259999999999996</v>
      </c>
      <c r="U4848" s="379">
        <f t="shared" si="143"/>
        <v>4.3406434754399994</v>
      </c>
    </row>
    <row r="4849" spans="1:21" x14ac:dyDescent="0.2">
      <c r="A4849" s="257">
        <v>41727</v>
      </c>
      <c r="B4849" s="414">
        <f t="shared" si="142"/>
        <v>41728</v>
      </c>
      <c r="C4849" s="375">
        <v>4.4800000000000004</v>
      </c>
      <c r="E4849" s="376">
        <v>4.32</v>
      </c>
      <c r="F4849" s="161"/>
      <c r="G4849" s="376">
        <v>4.3406434754399994</v>
      </c>
      <c r="H4849" s="161"/>
      <c r="I4849" s="376">
        <v>4.43</v>
      </c>
      <c r="J4849" s="416"/>
      <c r="K4849" s="376"/>
      <c r="L4849" s="161"/>
      <c r="M4849" s="376">
        <v>4.37</v>
      </c>
      <c r="N4849" s="161"/>
      <c r="O4849" s="376">
        <v>4.4000000000000004</v>
      </c>
      <c r="P4849" s="161"/>
      <c r="Q4849" s="376">
        <v>3.77</v>
      </c>
      <c r="R4849" s="161"/>
      <c r="S4849" s="376">
        <v>4.5599999999999996</v>
      </c>
      <c r="T4849" s="375">
        <v>0.90259999999999996</v>
      </c>
      <c r="U4849" s="379">
        <f t="shared" si="143"/>
        <v>4.3406434754399994</v>
      </c>
    </row>
    <row r="4850" spans="1:21" x14ac:dyDescent="0.2">
      <c r="A4850" s="257">
        <v>41728</v>
      </c>
      <c r="B4850" s="414">
        <f t="shared" si="142"/>
        <v>41729</v>
      </c>
      <c r="C4850" s="375">
        <v>4.4800000000000004</v>
      </c>
      <c r="E4850" s="376">
        <v>4.32</v>
      </c>
      <c r="F4850" s="161"/>
      <c r="G4850" s="376">
        <v>4.3406434754399994</v>
      </c>
      <c r="H4850" s="161"/>
      <c r="I4850" s="376">
        <v>4.43</v>
      </c>
      <c r="J4850" s="416"/>
      <c r="K4850" s="376"/>
      <c r="L4850" s="161"/>
      <c r="M4850" s="376">
        <v>4.37</v>
      </c>
      <c r="N4850" s="161"/>
      <c r="O4850" s="376">
        <v>4.4000000000000004</v>
      </c>
      <c r="P4850" s="161"/>
      <c r="Q4850" s="376">
        <v>3.77</v>
      </c>
      <c r="R4850" s="161"/>
      <c r="S4850" s="376">
        <v>4.5599999999999996</v>
      </c>
      <c r="T4850" s="375">
        <v>0.90259999999999996</v>
      </c>
      <c r="U4850" s="379">
        <f t="shared" si="143"/>
        <v>4.3406434754399994</v>
      </c>
    </row>
    <row r="4851" spans="1:21" s="263" customFormat="1" x14ac:dyDescent="0.2">
      <c r="A4851" s="319">
        <v>41729</v>
      </c>
      <c r="B4851" s="374">
        <f t="shared" si="142"/>
        <v>41730</v>
      </c>
      <c r="C4851" s="370">
        <v>4.47</v>
      </c>
      <c r="D4851" s="370"/>
      <c r="E4851" s="372">
        <v>4.26</v>
      </c>
      <c r="F4851" s="372"/>
      <c r="G4851" s="372">
        <v>4.262986899915</v>
      </c>
      <c r="H4851" s="372"/>
      <c r="I4851" s="372">
        <v>4.45</v>
      </c>
      <c r="J4851" s="365"/>
      <c r="K4851" s="372"/>
      <c r="L4851" s="372"/>
      <c r="M4851" s="372">
        <v>4.3</v>
      </c>
      <c r="N4851" s="372"/>
      <c r="O4851" s="372">
        <v>4.3600000000000003</v>
      </c>
      <c r="P4851" s="372"/>
      <c r="Q4851" s="372">
        <v>4</v>
      </c>
      <c r="R4851" s="332"/>
      <c r="S4851" s="332">
        <v>4.47</v>
      </c>
      <c r="T4851" s="18">
        <v>0.90429999999999999</v>
      </c>
      <c r="U4851" s="385">
        <f>S4851*T4851*1.054615</f>
        <v>4.262986899915</v>
      </c>
    </row>
    <row r="4852" spans="1:21" x14ac:dyDescent="0.2">
      <c r="A4852" s="257">
        <v>41730</v>
      </c>
      <c r="B4852" s="414">
        <f t="shared" si="142"/>
        <v>41731</v>
      </c>
      <c r="C4852" s="18">
        <v>4.3499999999999996</v>
      </c>
      <c r="E4852" s="161">
        <v>4.26</v>
      </c>
      <c r="F4852" s="161"/>
      <c r="G4852" s="161">
        <v>4.2290441161399999</v>
      </c>
      <c r="H4852" s="161"/>
      <c r="I4852" s="161">
        <v>4.34</v>
      </c>
      <c r="J4852" s="162"/>
      <c r="K4852" s="161"/>
      <c r="L4852" s="161"/>
      <c r="M4852" s="161">
        <v>4.28</v>
      </c>
      <c r="N4852" s="161"/>
      <c r="O4852" s="161">
        <v>4.33</v>
      </c>
      <c r="P4852" s="161"/>
      <c r="Q4852" s="161">
        <v>4.07</v>
      </c>
      <c r="R4852" s="161"/>
      <c r="S4852" s="161">
        <v>4.43</v>
      </c>
      <c r="T4852" s="18">
        <v>0.9052</v>
      </c>
      <c r="U4852" s="389">
        <f t="shared" si="143"/>
        <v>4.2290441161399999</v>
      </c>
    </row>
    <row r="4853" spans="1:21" x14ac:dyDescent="0.2">
      <c r="A4853" s="257">
        <v>41731</v>
      </c>
      <c r="B4853" s="414">
        <f t="shared" si="142"/>
        <v>41732</v>
      </c>
      <c r="E4853" s="161"/>
      <c r="F4853" s="161"/>
      <c r="G4853" s="161"/>
      <c r="H4853" s="161"/>
      <c r="I4853" s="161"/>
      <c r="J4853" s="162"/>
      <c r="K4853" s="161"/>
      <c r="L4853" s="161"/>
      <c r="M4853" s="161"/>
      <c r="N4853" s="161"/>
      <c r="O4853" s="161"/>
      <c r="P4853" s="161"/>
      <c r="Q4853" s="161"/>
      <c r="R4853" s="161"/>
      <c r="S4853" s="161"/>
    </row>
    <row r="4854" spans="1:21" x14ac:dyDescent="0.2">
      <c r="A4854" s="257">
        <v>41732</v>
      </c>
      <c r="B4854" s="414">
        <f t="shared" si="142"/>
        <v>41733</v>
      </c>
      <c r="E4854" s="161"/>
      <c r="F4854" s="161"/>
      <c r="G4854" s="161"/>
      <c r="H4854" s="161"/>
      <c r="I4854" s="161"/>
      <c r="J4854" s="162"/>
      <c r="K4854" s="161"/>
      <c r="L4854" s="161"/>
      <c r="M4854" s="161"/>
      <c r="N4854" s="161"/>
      <c r="O4854" s="161"/>
      <c r="P4854" s="161"/>
      <c r="Q4854" s="161"/>
      <c r="R4854" s="161"/>
      <c r="S4854" s="161"/>
    </row>
    <row r="4855" spans="1:21" x14ac:dyDescent="0.2">
      <c r="A4855" s="257">
        <v>41733</v>
      </c>
      <c r="B4855" s="414">
        <f t="shared" si="142"/>
        <v>41734</v>
      </c>
      <c r="E4855" s="161"/>
      <c r="F4855" s="161"/>
      <c r="G4855" s="161"/>
      <c r="H4855" s="161"/>
      <c r="I4855" s="161"/>
      <c r="J4855" s="162"/>
      <c r="K4855" s="161"/>
      <c r="L4855" s="161"/>
      <c r="M4855" s="161"/>
      <c r="N4855" s="161"/>
      <c r="O4855" s="161"/>
      <c r="P4855" s="161"/>
      <c r="Q4855" s="161"/>
      <c r="R4855" s="161"/>
      <c r="S4855" s="161"/>
    </row>
    <row r="4856" spans="1:21" x14ac:dyDescent="0.2">
      <c r="A4856" s="257">
        <v>41734</v>
      </c>
      <c r="B4856" s="414">
        <f t="shared" si="142"/>
        <v>41735</v>
      </c>
      <c r="E4856" s="161"/>
      <c r="F4856" s="161"/>
      <c r="G4856" s="161"/>
      <c r="H4856" s="161"/>
      <c r="I4856" s="161"/>
      <c r="J4856" s="162"/>
      <c r="K4856" s="161"/>
      <c r="L4856" s="161"/>
      <c r="M4856" s="161"/>
      <c r="N4856" s="161"/>
      <c r="O4856" s="161"/>
      <c r="P4856" s="161"/>
      <c r="Q4856" s="161"/>
      <c r="R4856" s="161"/>
      <c r="S4856" s="161"/>
    </row>
    <row r="4857" spans="1:21" x14ac:dyDescent="0.2">
      <c r="A4857" s="257">
        <v>41735</v>
      </c>
      <c r="B4857" s="414">
        <f t="shared" si="142"/>
        <v>41736</v>
      </c>
      <c r="E4857" s="161"/>
      <c r="F4857" s="161"/>
      <c r="G4857" s="161"/>
      <c r="H4857" s="161"/>
      <c r="I4857" s="161"/>
      <c r="J4857" s="162"/>
      <c r="K4857" s="161"/>
      <c r="L4857" s="161"/>
      <c r="M4857" s="161"/>
      <c r="N4857" s="161"/>
      <c r="O4857" s="161"/>
      <c r="P4857" s="161"/>
      <c r="Q4857" s="161"/>
      <c r="R4857" s="161"/>
      <c r="S4857" s="161"/>
    </row>
    <row r="4858" spans="1:21" x14ac:dyDescent="0.2">
      <c r="A4858" s="257">
        <v>41736</v>
      </c>
      <c r="B4858" s="414">
        <f t="shared" si="142"/>
        <v>41737</v>
      </c>
      <c r="E4858" s="161"/>
      <c r="F4858" s="161"/>
      <c r="G4858" s="161"/>
      <c r="H4858" s="161"/>
      <c r="I4858" s="161"/>
      <c r="J4858" s="162"/>
      <c r="K4858" s="161"/>
      <c r="L4858" s="161"/>
      <c r="M4858" s="161"/>
      <c r="N4858" s="161"/>
      <c r="O4858" s="161"/>
      <c r="P4858" s="161"/>
      <c r="Q4858" s="161"/>
      <c r="R4858" s="161"/>
      <c r="S4858" s="161"/>
    </row>
    <row r="4859" spans="1:21" x14ac:dyDescent="0.2">
      <c r="A4859" s="257">
        <v>41737</v>
      </c>
      <c r="B4859" s="414">
        <f t="shared" si="142"/>
        <v>41738</v>
      </c>
      <c r="E4859" s="161"/>
      <c r="F4859" s="161"/>
      <c r="G4859" s="161"/>
      <c r="H4859" s="161"/>
      <c r="I4859" s="161"/>
      <c r="J4859" s="162"/>
      <c r="K4859" s="161"/>
      <c r="L4859" s="161"/>
      <c r="M4859" s="161"/>
      <c r="N4859" s="161"/>
      <c r="O4859" s="161"/>
      <c r="P4859" s="161"/>
      <c r="Q4859" s="161"/>
      <c r="R4859" s="161"/>
      <c r="S4859" s="161"/>
    </row>
    <row r="4860" spans="1:21" x14ac:dyDescent="0.2">
      <c r="A4860" s="257">
        <v>41738</v>
      </c>
      <c r="B4860" s="414">
        <f t="shared" si="142"/>
        <v>41739</v>
      </c>
      <c r="E4860" s="161"/>
      <c r="F4860" s="161"/>
      <c r="G4860" s="161"/>
      <c r="H4860" s="161"/>
      <c r="I4860" s="161"/>
      <c r="J4860" s="162"/>
      <c r="K4860" s="161"/>
      <c r="L4860" s="161"/>
      <c r="M4860" s="161"/>
      <c r="N4860" s="161"/>
      <c r="O4860" s="161"/>
      <c r="P4860" s="161"/>
      <c r="Q4860" s="161"/>
      <c r="R4860" s="161"/>
      <c r="S4860" s="161"/>
    </row>
    <row r="4861" spans="1:21" x14ac:dyDescent="0.2">
      <c r="A4861" s="257">
        <v>41739</v>
      </c>
      <c r="B4861" s="414">
        <f t="shared" si="142"/>
        <v>41740</v>
      </c>
      <c r="E4861" s="161"/>
      <c r="F4861" s="161"/>
      <c r="G4861" s="161"/>
      <c r="H4861" s="161"/>
      <c r="I4861" s="161"/>
      <c r="J4861" s="162"/>
      <c r="K4861" s="161"/>
      <c r="L4861" s="161"/>
      <c r="M4861" s="161"/>
      <c r="N4861" s="161"/>
      <c r="O4861" s="161"/>
      <c r="P4861" s="161"/>
      <c r="Q4861" s="161"/>
      <c r="R4861" s="161"/>
      <c r="S4861" s="161"/>
    </row>
    <row r="4862" spans="1:21" x14ac:dyDescent="0.2">
      <c r="A4862" s="257">
        <v>41740</v>
      </c>
      <c r="B4862" s="414">
        <f t="shared" si="142"/>
        <v>41741</v>
      </c>
      <c r="E4862" s="161"/>
      <c r="F4862" s="161"/>
      <c r="G4862" s="161"/>
      <c r="H4862" s="161"/>
      <c r="I4862" s="161"/>
      <c r="J4862" s="162"/>
      <c r="K4862" s="161"/>
      <c r="L4862" s="161"/>
      <c r="M4862" s="161"/>
      <c r="N4862" s="161"/>
      <c r="O4862" s="161"/>
      <c r="P4862" s="161"/>
      <c r="Q4862" s="161"/>
      <c r="R4862" s="161"/>
      <c r="S4862" s="161"/>
    </row>
    <row r="4863" spans="1:21" x14ac:dyDescent="0.2">
      <c r="A4863" s="257">
        <v>41741</v>
      </c>
      <c r="B4863" s="414">
        <f t="shared" si="142"/>
        <v>41742</v>
      </c>
      <c r="E4863" s="161"/>
      <c r="F4863" s="161"/>
      <c r="G4863" s="161"/>
      <c r="H4863" s="161"/>
      <c r="I4863" s="161"/>
      <c r="J4863" s="162"/>
      <c r="K4863" s="161"/>
      <c r="L4863" s="161"/>
      <c r="M4863" s="161"/>
      <c r="N4863" s="161"/>
      <c r="O4863" s="161"/>
      <c r="P4863" s="161"/>
      <c r="Q4863" s="161"/>
      <c r="R4863" s="161"/>
      <c r="S4863" s="161"/>
    </row>
    <row r="4864" spans="1:21" x14ac:dyDescent="0.2">
      <c r="A4864" s="257">
        <v>41742</v>
      </c>
      <c r="B4864" s="414">
        <f t="shared" si="142"/>
        <v>41743</v>
      </c>
      <c r="E4864" s="161"/>
      <c r="F4864" s="161"/>
      <c r="G4864" s="161"/>
      <c r="H4864" s="161"/>
      <c r="I4864" s="161"/>
      <c r="J4864" s="162"/>
      <c r="K4864" s="161"/>
      <c r="L4864" s="161"/>
      <c r="M4864" s="161"/>
      <c r="N4864" s="161"/>
      <c r="O4864" s="161"/>
      <c r="P4864" s="161"/>
      <c r="Q4864" s="161"/>
      <c r="R4864" s="161"/>
      <c r="S4864" s="161"/>
    </row>
    <row r="4865" spans="1:21" x14ac:dyDescent="0.2">
      <c r="A4865" s="257">
        <v>41743</v>
      </c>
      <c r="B4865" s="414">
        <f t="shared" si="142"/>
        <v>41744</v>
      </c>
      <c r="E4865" s="161"/>
      <c r="F4865" s="161"/>
      <c r="G4865" s="161"/>
      <c r="H4865" s="161"/>
      <c r="I4865" s="161"/>
      <c r="J4865" s="162"/>
      <c r="K4865" s="161"/>
      <c r="L4865" s="161"/>
      <c r="M4865" s="161"/>
      <c r="N4865" s="161"/>
      <c r="O4865" s="161"/>
      <c r="P4865" s="161"/>
      <c r="Q4865" s="161"/>
      <c r="R4865" s="161"/>
      <c r="S4865" s="161"/>
    </row>
    <row r="4866" spans="1:21" x14ac:dyDescent="0.2">
      <c r="A4866" s="257">
        <v>41744</v>
      </c>
      <c r="B4866" s="414">
        <f t="shared" si="142"/>
        <v>41745</v>
      </c>
      <c r="E4866" s="161"/>
      <c r="F4866" s="161"/>
      <c r="G4866" s="161"/>
      <c r="H4866" s="161"/>
      <c r="I4866" s="161"/>
      <c r="J4866" s="162"/>
      <c r="K4866" s="161"/>
      <c r="L4866" s="161"/>
      <c r="M4866" s="161"/>
      <c r="N4866" s="161"/>
      <c r="O4866" s="161"/>
      <c r="P4866" s="161"/>
      <c r="Q4866" s="161"/>
      <c r="R4866" s="161"/>
      <c r="S4866" s="161"/>
    </row>
    <row r="4867" spans="1:21" x14ac:dyDescent="0.2">
      <c r="A4867" s="257">
        <v>41745</v>
      </c>
      <c r="B4867" s="414">
        <f t="shared" si="142"/>
        <v>41746</v>
      </c>
      <c r="E4867" s="161"/>
      <c r="F4867" s="161"/>
      <c r="G4867" s="161"/>
      <c r="H4867" s="161"/>
      <c r="I4867" s="161"/>
      <c r="J4867" s="162"/>
      <c r="K4867" s="161"/>
      <c r="L4867" s="161"/>
      <c r="M4867" s="161"/>
      <c r="N4867" s="161"/>
      <c r="O4867" s="161"/>
      <c r="P4867" s="161"/>
      <c r="Q4867" s="161"/>
      <c r="R4867" s="161"/>
      <c r="S4867" s="161"/>
    </row>
    <row r="4868" spans="1:21" x14ac:dyDescent="0.2">
      <c r="A4868" s="257">
        <v>41746</v>
      </c>
      <c r="B4868" s="414">
        <f t="shared" si="142"/>
        <v>41747</v>
      </c>
      <c r="C4868" s="375">
        <v>4.5599999999999996</v>
      </c>
      <c r="E4868" s="376">
        <v>4.22</v>
      </c>
      <c r="F4868" s="161"/>
      <c r="G4868" s="376">
        <v>4.2889146096899999</v>
      </c>
      <c r="H4868" s="161"/>
      <c r="I4868" s="376">
        <v>4.51</v>
      </c>
      <c r="J4868" s="416"/>
      <c r="K4868" s="376"/>
      <c r="L4868" s="161"/>
      <c r="M4868" s="376">
        <v>4.37</v>
      </c>
      <c r="N4868" s="161"/>
      <c r="O4868" s="376">
        <v>4.4000000000000004</v>
      </c>
      <c r="P4868" s="161"/>
      <c r="Q4868" s="376">
        <v>3.75</v>
      </c>
      <c r="R4868" s="161"/>
      <c r="S4868" s="376">
        <v>4.47</v>
      </c>
      <c r="T4868" s="375">
        <v>0.90980000000000005</v>
      </c>
      <c r="U4868" s="379">
        <f>S4868*T4868*1.054615</f>
        <v>4.2889146096899999</v>
      </c>
    </row>
    <row r="4869" spans="1:21" x14ac:dyDescent="0.2">
      <c r="A4869" s="257">
        <v>41747</v>
      </c>
      <c r="B4869" s="414">
        <f t="shared" si="142"/>
        <v>41748</v>
      </c>
      <c r="C4869" s="375">
        <v>4.5599999999999996</v>
      </c>
      <c r="E4869" s="376">
        <v>4.22</v>
      </c>
      <c r="F4869" s="161"/>
      <c r="G4869" s="376">
        <v>4.2889146096899999</v>
      </c>
      <c r="H4869" s="161"/>
      <c r="I4869" s="376">
        <v>4.51</v>
      </c>
      <c r="J4869" s="416"/>
      <c r="K4869" s="376"/>
      <c r="L4869" s="161"/>
      <c r="M4869" s="376">
        <v>4.37</v>
      </c>
      <c r="N4869" s="161"/>
      <c r="O4869" s="376">
        <v>4.4000000000000004</v>
      </c>
      <c r="P4869" s="161"/>
      <c r="Q4869" s="376">
        <v>3.75</v>
      </c>
      <c r="R4869" s="161"/>
      <c r="S4869" s="376">
        <v>4.47</v>
      </c>
      <c r="T4869" s="375">
        <v>0.90980000000000005</v>
      </c>
      <c r="U4869" s="379">
        <f t="shared" ref="U4869:U4886" si="144">S4869*T4869*1.054615</f>
        <v>4.2889146096899999</v>
      </c>
    </row>
    <row r="4870" spans="1:21" x14ac:dyDescent="0.2">
      <c r="A4870" s="257">
        <v>41748</v>
      </c>
      <c r="B4870" s="414">
        <f t="shared" si="142"/>
        <v>41749</v>
      </c>
      <c r="C4870" s="375">
        <v>4.5599999999999996</v>
      </c>
      <c r="E4870" s="376">
        <v>4.22</v>
      </c>
      <c r="F4870" s="161"/>
      <c r="G4870" s="376">
        <v>4.2889146096899999</v>
      </c>
      <c r="H4870" s="161"/>
      <c r="I4870" s="376">
        <v>4.51</v>
      </c>
      <c r="J4870" s="416"/>
      <c r="K4870" s="376"/>
      <c r="L4870" s="161"/>
      <c r="M4870" s="376">
        <v>4.37</v>
      </c>
      <c r="N4870" s="161"/>
      <c r="O4870" s="376">
        <v>4.4000000000000004</v>
      </c>
      <c r="P4870" s="161"/>
      <c r="Q4870" s="376">
        <v>3.75</v>
      </c>
      <c r="R4870" s="161"/>
      <c r="S4870" s="376">
        <v>4.47</v>
      </c>
      <c r="T4870" s="375">
        <v>0.90980000000000005</v>
      </c>
      <c r="U4870" s="379">
        <f t="shared" si="144"/>
        <v>4.2889146096899999</v>
      </c>
    </row>
    <row r="4871" spans="1:21" x14ac:dyDescent="0.2">
      <c r="A4871" s="257">
        <v>41749</v>
      </c>
      <c r="B4871" s="414">
        <f t="shared" si="142"/>
        <v>41750</v>
      </c>
      <c r="C4871" s="375">
        <v>4.5599999999999996</v>
      </c>
      <c r="E4871" s="376">
        <v>4.22</v>
      </c>
      <c r="F4871" s="161"/>
      <c r="G4871" s="376">
        <v>4.2889146096899999</v>
      </c>
      <c r="H4871" s="161"/>
      <c r="I4871" s="376">
        <v>4.51</v>
      </c>
      <c r="J4871" s="416"/>
      <c r="K4871" s="376"/>
      <c r="L4871" s="161"/>
      <c r="M4871" s="376">
        <v>4.37</v>
      </c>
      <c r="N4871" s="161"/>
      <c r="O4871" s="376">
        <v>4.4000000000000004</v>
      </c>
      <c r="P4871" s="161"/>
      <c r="Q4871" s="376">
        <v>3.75</v>
      </c>
      <c r="R4871" s="161"/>
      <c r="S4871" s="376">
        <v>4.47</v>
      </c>
      <c r="T4871" s="375">
        <v>0.90980000000000005</v>
      </c>
      <c r="U4871" s="379">
        <f t="shared" si="144"/>
        <v>4.2889146096899999</v>
      </c>
    </row>
    <row r="4872" spans="1:21" x14ac:dyDescent="0.2">
      <c r="A4872" s="257">
        <v>41750</v>
      </c>
      <c r="B4872" s="414">
        <f t="shared" si="142"/>
        <v>41751</v>
      </c>
      <c r="C4872" s="18">
        <v>4.7699999999999996</v>
      </c>
      <c r="E4872" s="161">
        <v>4.55</v>
      </c>
      <c r="F4872" s="161"/>
      <c r="G4872" s="161">
        <v>4.4120609486250002</v>
      </c>
      <c r="H4872" s="161"/>
      <c r="I4872" s="161">
        <v>4.75</v>
      </c>
      <c r="J4872" s="162"/>
      <c r="K4872" s="161"/>
      <c r="L4872" s="161"/>
      <c r="M4872" s="161">
        <v>4.6100000000000003</v>
      </c>
      <c r="N4872" s="161"/>
      <c r="O4872" s="161">
        <v>4.62</v>
      </c>
      <c r="P4872" s="161"/>
      <c r="Q4872" s="161">
        <v>4.32</v>
      </c>
      <c r="R4872" s="161"/>
      <c r="S4872" s="161">
        <v>4.6100000000000003</v>
      </c>
      <c r="T4872" s="18">
        <v>0.90749999999999997</v>
      </c>
      <c r="U4872" s="389">
        <f t="shared" si="144"/>
        <v>4.4120609486250002</v>
      </c>
    </row>
    <row r="4873" spans="1:21" x14ac:dyDescent="0.2">
      <c r="A4873" s="257">
        <v>41751</v>
      </c>
      <c r="B4873" s="414">
        <f t="shared" si="142"/>
        <v>41752</v>
      </c>
      <c r="C4873" s="18">
        <v>4.74</v>
      </c>
      <c r="E4873" s="161">
        <v>4.47</v>
      </c>
      <c r="F4873" s="161"/>
      <c r="G4873" s="161">
        <v>4.4120609486250002</v>
      </c>
      <c r="H4873" s="161"/>
      <c r="I4873" s="161">
        <v>4.7</v>
      </c>
      <c r="J4873" s="162"/>
      <c r="K4873" s="161"/>
      <c r="L4873" s="161"/>
      <c r="M4873" s="161">
        <v>4.57</v>
      </c>
      <c r="N4873" s="161"/>
      <c r="O4873" s="161">
        <v>4.59</v>
      </c>
      <c r="P4873" s="161"/>
      <c r="Q4873" s="161">
        <v>4.26</v>
      </c>
      <c r="R4873" s="161"/>
      <c r="S4873" s="161">
        <v>4.6100000000000003</v>
      </c>
      <c r="T4873" s="18">
        <v>0.90749999999999997</v>
      </c>
      <c r="U4873" s="389">
        <f t="shared" si="144"/>
        <v>4.4120609486250002</v>
      </c>
    </row>
    <row r="4874" spans="1:21" x14ac:dyDescent="0.2">
      <c r="A4874" s="257">
        <v>41752</v>
      </c>
      <c r="B4874" s="414">
        <f t="shared" si="142"/>
        <v>41753</v>
      </c>
      <c r="C4874" s="18">
        <v>4.79</v>
      </c>
      <c r="E4874" s="161">
        <v>4.5999999999999996</v>
      </c>
      <c r="F4874" s="161"/>
      <c r="G4874" s="161">
        <v>4.4503434731250007</v>
      </c>
      <c r="H4874" s="161"/>
      <c r="I4874" s="161">
        <v>4.75</v>
      </c>
      <c r="J4874" s="162"/>
      <c r="K4874" s="161"/>
      <c r="L4874" s="161"/>
      <c r="M4874" s="161">
        <v>4.62</v>
      </c>
      <c r="N4874" s="161"/>
      <c r="O4874" s="161">
        <v>4.63</v>
      </c>
      <c r="P4874" s="161"/>
      <c r="Q4874" s="161">
        <v>4.29</v>
      </c>
      <c r="R4874" s="161"/>
      <c r="S4874" s="161">
        <v>4.6500000000000004</v>
      </c>
      <c r="T4874" s="18">
        <v>0.90749999999999997</v>
      </c>
      <c r="U4874" s="389">
        <f t="shared" si="144"/>
        <v>4.4503434731250007</v>
      </c>
    </row>
    <row r="4875" spans="1:21" x14ac:dyDescent="0.2">
      <c r="A4875" s="257">
        <v>41753</v>
      </c>
      <c r="B4875" s="414">
        <f t="shared" si="142"/>
        <v>41754</v>
      </c>
      <c r="C4875" s="18">
        <v>4.8099999999999996</v>
      </c>
      <c r="E4875" s="161">
        <v>4.49</v>
      </c>
      <c r="F4875" s="161"/>
      <c r="G4875" s="161">
        <v>4.5309803906400008</v>
      </c>
      <c r="H4875" s="161"/>
      <c r="I4875" s="161">
        <v>4.7699999999999996</v>
      </c>
      <c r="J4875" s="162"/>
      <c r="K4875" s="161"/>
      <c r="L4875" s="161"/>
      <c r="M4875" s="161">
        <v>4.7</v>
      </c>
      <c r="N4875" s="161"/>
      <c r="O4875" s="161">
        <v>4.6399999999999997</v>
      </c>
      <c r="P4875" s="161"/>
      <c r="Q4875" s="161">
        <v>4.07</v>
      </c>
      <c r="R4875" s="161"/>
      <c r="S4875" s="161">
        <v>4.74</v>
      </c>
      <c r="T4875" s="18">
        <v>0.90639999999999998</v>
      </c>
      <c r="U4875" s="389">
        <f t="shared" si="144"/>
        <v>4.5309803906400008</v>
      </c>
    </row>
    <row r="4876" spans="1:21" x14ac:dyDescent="0.2">
      <c r="A4876" s="257">
        <v>41754</v>
      </c>
      <c r="B4876" s="414">
        <f t="shared" si="142"/>
        <v>41755</v>
      </c>
      <c r="C4876" s="376">
        <v>4.7</v>
      </c>
      <c r="E4876" s="376">
        <v>4.47</v>
      </c>
      <c r="F4876" s="161"/>
      <c r="G4876" s="376">
        <v>4.3417149642800004</v>
      </c>
      <c r="H4876" s="161"/>
      <c r="I4876" s="376">
        <v>4.68</v>
      </c>
      <c r="J4876" s="416"/>
      <c r="K4876" s="376"/>
      <c r="L4876" s="161"/>
      <c r="M4876" s="376">
        <v>4.5</v>
      </c>
      <c r="N4876" s="161"/>
      <c r="O4876" s="376">
        <v>4.5</v>
      </c>
      <c r="P4876" s="161"/>
      <c r="Q4876" s="376">
        <v>3.77</v>
      </c>
      <c r="R4876" s="161"/>
      <c r="S4876" s="376">
        <v>4.54</v>
      </c>
      <c r="T4876" s="375">
        <v>0.90680000000000005</v>
      </c>
      <c r="U4876" s="379">
        <f t="shared" si="144"/>
        <v>4.3417149642800004</v>
      </c>
    </row>
    <row r="4877" spans="1:21" x14ac:dyDescent="0.2">
      <c r="A4877" s="257">
        <v>41755</v>
      </c>
      <c r="B4877" s="414">
        <f t="shared" si="142"/>
        <v>41756</v>
      </c>
      <c r="C4877" s="376">
        <v>4.7</v>
      </c>
      <c r="E4877" s="376">
        <v>4.47</v>
      </c>
      <c r="F4877" s="161"/>
      <c r="G4877" s="376">
        <v>4.3417149642800004</v>
      </c>
      <c r="H4877" s="161"/>
      <c r="I4877" s="376">
        <v>4.68</v>
      </c>
      <c r="J4877" s="416"/>
      <c r="K4877" s="376"/>
      <c r="L4877" s="161"/>
      <c r="M4877" s="376">
        <v>4.5</v>
      </c>
      <c r="N4877" s="161"/>
      <c r="O4877" s="376">
        <v>4.5</v>
      </c>
      <c r="P4877" s="161"/>
      <c r="Q4877" s="376">
        <v>3.77</v>
      </c>
      <c r="R4877" s="161"/>
      <c r="S4877" s="376">
        <v>4.54</v>
      </c>
      <c r="T4877" s="375">
        <v>0.90680000000000005</v>
      </c>
      <c r="U4877" s="379">
        <f t="shared" si="144"/>
        <v>4.3417149642800004</v>
      </c>
    </row>
    <row r="4878" spans="1:21" x14ac:dyDescent="0.2">
      <c r="A4878" s="257">
        <v>41756</v>
      </c>
      <c r="B4878" s="414">
        <f t="shared" si="142"/>
        <v>41757</v>
      </c>
      <c r="C4878" s="376">
        <v>4.7</v>
      </c>
      <c r="E4878" s="376">
        <v>4.47</v>
      </c>
      <c r="F4878" s="161"/>
      <c r="G4878" s="376">
        <v>4.3417149642800004</v>
      </c>
      <c r="H4878" s="161"/>
      <c r="I4878" s="376">
        <v>4.68</v>
      </c>
      <c r="J4878" s="416"/>
      <c r="K4878" s="376"/>
      <c r="L4878" s="161"/>
      <c r="M4878" s="376">
        <v>4.5</v>
      </c>
      <c r="N4878" s="161"/>
      <c r="O4878" s="376">
        <v>4.5</v>
      </c>
      <c r="P4878" s="161"/>
      <c r="Q4878" s="376">
        <v>3.77</v>
      </c>
      <c r="R4878" s="161"/>
      <c r="S4878" s="376">
        <v>4.54</v>
      </c>
      <c r="T4878" s="375">
        <v>0.90680000000000005</v>
      </c>
      <c r="U4878" s="379">
        <f t="shared" si="144"/>
        <v>4.3417149642800004</v>
      </c>
    </row>
    <row r="4879" spans="1:21" x14ac:dyDescent="0.2">
      <c r="A4879" s="257">
        <v>41757</v>
      </c>
      <c r="B4879" s="414">
        <f t="shared" si="142"/>
        <v>41758</v>
      </c>
      <c r="C4879" s="18">
        <v>4.78</v>
      </c>
      <c r="E4879" s="161">
        <v>4.54</v>
      </c>
      <c r="F4879" s="161"/>
      <c r="G4879" s="161">
        <v>4.4047682859000004</v>
      </c>
      <c r="H4879" s="161"/>
      <c r="I4879" s="161">
        <v>4.75</v>
      </c>
      <c r="J4879" s="162"/>
      <c r="K4879" s="161"/>
      <c r="L4879" s="161"/>
      <c r="M4879" s="161">
        <v>4.6399999999999997</v>
      </c>
      <c r="N4879" s="161"/>
      <c r="O4879" s="161">
        <v>4.62</v>
      </c>
      <c r="P4879" s="161"/>
      <c r="Q4879" s="161">
        <v>4.37</v>
      </c>
      <c r="R4879" s="161"/>
      <c r="S4879" s="161">
        <v>4.6100000000000003</v>
      </c>
      <c r="T4879" s="18">
        <v>0.90600000000000003</v>
      </c>
      <c r="U4879" s="389">
        <f t="shared" si="144"/>
        <v>4.4047682859000004</v>
      </c>
    </row>
    <row r="4880" spans="1:21" x14ac:dyDescent="0.2">
      <c r="A4880" s="257">
        <v>41758</v>
      </c>
      <c r="B4880" s="414">
        <f t="shared" si="142"/>
        <v>41759</v>
      </c>
      <c r="C4880" s="18">
        <v>4.82</v>
      </c>
      <c r="E4880" s="161">
        <v>4.57</v>
      </c>
      <c r="F4880" s="161"/>
      <c r="G4880" s="161">
        <v>4.408171528505</v>
      </c>
      <c r="H4880" s="161"/>
      <c r="I4880" s="161">
        <v>4.75</v>
      </c>
      <c r="J4880" s="162"/>
      <c r="K4880" s="161"/>
      <c r="L4880" s="161"/>
      <c r="M4880" s="161">
        <v>4.6500000000000004</v>
      </c>
      <c r="N4880" s="161"/>
      <c r="O4880" s="161">
        <v>4.66</v>
      </c>
      <c r="P4880" s="161"/>
      <c r="Q4880" s="161">
        <v>4.3099999999999996</v>
      </c>
      <c r="R4880" s="161"/>
      <c r="S4880" s="161">
        <v>4.6100000000000003</v>
      </c>
      <c r="T4880" s="18">
        <v>0.90669999999999995</v>
      </c>
      <c r="U4880" s="389">
        <f t="shared" si="144"/>
        <v>4.408171528505</v>
      </c>
    </row>
    <row r="4881" spans="1:21" s="263" customFormat="1" x14ac:dyDescent="0.2">
      <c r="A4881" s="319">
        <v>41759</v>
      </c>
      <c r="B4881" s="374">
        <f t="shared" si="142"/>
        <v>41760</v>
      </c>
      <c r="C4881" s="370">
        <v>4.78</v>
      </c>
      <c r="E4881" s="372">
        <v>4.6399999999999997</v>
      </c>
      <c r="F4881" s="332"/>
      <c r="G4881" s="372">
        <v>4.4227568539550006</v>
      </c>
      <c r="H4881" s="332"/>
      <c r="I4881" s="372">
        <v>4.68</v>
      </c>
      <c r="J4881" s="365"/>
      <c r="K4881" s="372"/>
      <c r="L4881" s="332"/>
      <c r="M4881" s="372">
        <v>4.6500000000000004</v>
      </c>
      <c r="N4881" s="332"/>
      <c r="O4881" s="372">
        <v>4.67</v>
      </c>
      <c r="P4881" s="332"/>
      <c r="Q4881" s="372">
        <v>4.1500000000000004</v>
      </c>
      <c r="R4881" s="332"/>
      <c r="S4881" s="332">
        <v>4.6100000000000003</v>
      </c>
      <c r="T4881" s="263">
        <v>0.90969999999999995</v>
      </c>
      <c r="U4881" s="510">
        <f t="shared" si="144"/>
        <v>4.4227568539550006</v>
      </c>
    </row>
    <row r="4882" spans="1:21" x14ac:dyDescent="0.2">
      <c r="A4882" s="257">
        <v>41760</v>
      </c>
      <c r="B4882" s="414">
        <f t="shared" si="142"/>
        <v>41761</v>
      </c>
      <c r="C4882" s="18">
        <v>4.78</v>
      </c>
      <c r="E4882" s="161">
        <v>4.5599999999999996</v>
      </c>
      <c r="F4882" s="161"/>
      <c r="G4882" s="161">
        <v>4.4378283569200008</v>
      </c>
      <c r="H4882" s="161"/>
      <c r="I4882" s="161">
        <v>4.6900000000000004</v>
      </c>
      <c r="J4882" s="162"/>
      <c r="K4882" s="161"/>
      <c r="L4882" s="161"/>
      <c r="M4882" s="161">
        <v>4.6500000000000004</v>
      </c>
      <c r="N4882" s="161"/>
      <c r="O4882" s="161">
        <v>4.68</v>
      </c>
      <c r="P4882" s="161"/>
      <c r="Q4882" s="161">
        <v>4.08</v>
      </c>
      <c r="R4882" s="161"/>
      <c r="S4882" s="161">
        <v>4.6100000000000003</v>
      </c>
      <c r="T4882" s="18">
        <v>0.91279999999999994</v>
      </c>
      <c r="U4882" s="389">
        <f t="shared" si="144"/>
        <v>4.4378283569200008</v>
      </c>
    </row>
    <row r="4883" spans="1:21" x14ac:dyDescent="0.2">
      <c r="A4883" s="257">
        <v>41761</v>
      </c>
      <c r="B4883" s="414">
        <f t="shared" si="142"/>
        <v>41762</v>
      </c>
      <c r="C4883" s="375">
        <v>4.71</v>
      </c>
      <c r="E4883" s="376">
        <v>4.41</v>
      </c>
      <c r="F4883" s="161"/>
      <c r="G4883" s="376">
        <v>4.3555610046150006</v>
      </c>
      <c r="H4883" s="161"/>
      <c r="I4883" s="376">
        <v>4.63</v>
      </c>
      <c r="J4883" s="416"/>
      <c r="K4883" s="376"/>
      <c r="L4883" s="161"/>
      <c r="M4883" s="376">
        <v>4.57</v>
      </c>
      <c r="N4883" s="161"/>
      <c r="O4883" s="376">
        <v>4.59</v>
      </c>
      <c r="P4883" s="161"/>
      <c r="Q4883" s="376">
        <v>3.78</v>
      </c>
      <c r="R4883" s="161"/>
      <c r="S4883" s="376">
        <v>4.53</v>
      </c>
      <c r="T4883" s="375">
        <v>0.91169999999999995</v>
      </c>
      <c r="U4883" s="379">
        <f t="shared" si="144"/>
        <v>4.3555610046150006</v>
      </c>
    </row>
    <row r="4884" spans="1:21" x14ac:dyDescent="0.2">
      <c r="A4884" s="257">
        <v>41762</v>
      </c>
      <c r="B4884" s="414">
        <f t="shared" si="142"/>
        <v>41763</v>
      </c>
      <c r="C4884" s="375">
        <v>4.71</v>
      </c>
      <c r="E4884" s="376">
        <v>4.41</v>
      </c>
      <c r="F4884" s="161"/>
      <c r="G4884" s="376">
        <v>4.3555610046150006</v>
      </c>
      <c r="H4884" s="161"/>
      <c r="I4884" s="376">
        <v>4.63</v>
      </c>
      <c r="J4884" s="416"/>
      <c r="K4884" s="376"/>
      <c r="L4884" s="161"/>
      <c r="M4884" s="376">
        <v>4.57</v>
      </c>
      <c r="N4884" s="161"/>
      <c r="O4884" s="376">
        <v>4.59</v>
      </c>
      <c r="P4884" s="161"/>
      <c r="Q4884" s="376">
        <v>3.78</v>
      </c>
      <c r="R4884" s="161"/>
      <c r="S4884" s="376">
        <v>4.53</v>
      </c>
      <c r="T4884" s="375">
        <v>0.91169999999999995</v>
      </c>
      <c r="U4884" s="379">
        <f t="shared" si="144"/>
        <v>4.3555610046150006</v>
      </c>
    </row>
    <row r="4885" spans="1:21" x14ac:dyDescent="0.2">
      <c r="A4885" s="257">
        <v>41763</v>
      </c>
      <c r="B4885" s="414">
        <f t="shared" si="142"/>
        <v>41764</v>
      </c>
      <c r="C4885" s="375">
        <v>4.71</v>
      </c>
      <c r="E4885" s="376">
        <v>4.41</v>
      </c>
      <c r="F4885" s="161"/>
      <c r="G4885" s="376">
        <v>4.3555610046150006</v>
      </c>
      <c r="H4885" s="161"/>
      <c r="I4885" s="376">
        <v>4.63</v>
      </c>
      <c r="J4885" s="416"/>
      <c r="K4885" s="376"/>
      <c r="L4885" s="161"/>
      <c r="M4885" s="376">
        <v>4.57</v>
      </c>
      <c r="N4885" s="161"/>
      <c r="O4885" s="376">
        <v>4.59</v>
      </c>
      <c r="P4885" s="161"/>
      <c r="Q4885" s="376">
        <v>3.78</v>
      </c>
      <c r="R4885" s="161"/>
      <c r="S4885" s="376">
        <v>4.53</v>
      </c>
      <c r="T4885" s="375">
        <v>0.91169999999999995</v>
      </c>
      <c r="U4885" s="379">
        <f t="shared" si="144"/>
        <v>4.3555610046150006</v>
      </c>
    </row>
    <row r="4886" spans="1:21" x14ac:dyDescent="0.2">
      <c r="A4886" s="257">
        <v>41764</v>
      </c>
      <c r="B4886" s="414">
        <f t="shared" si="142"/>
        <v>41765</v>
      </c>
      <c r="C4886" s="18">
        <v>4.72</v>
      </c>
      <c r="E4886" s="161">
        <v>4.47</v>
      </c>
      <c r="F4886" s="161"/>
      <c r="G4886" s="161">
        <v>4.3637395439399995</v>
      </c>
      <c r="H4886" s="161"/>
      <c r="I4886" s="161">
        <v>4.5999999999999996</v>
      </c>
      <c r="J4886" s="162"/>
      <c r="K4886" s="161"/>
      <c r="L4886" s="161"/>
      <c r="M4886" s="161">
        <v>4.63</v>
      </c>
      <c r="N4886" s="161"/>
      <c r="O4886" s="161">
        <v>4.5999999999999996</v>
      </c>
      <c r="P4886" s="161"/>
      <c r="Q4886" s="161">
        <v>3.99</v>
      </c>
      <c r="R4886" s="161"/>
      <c r="S4886" s="161">
        <v>4.54</v>
      </c>
      <c r="T4886" s="18">
        <v>0.91139999999999999</v>
      </c>
      <c r="U4886" s="389">
        <f t="shared" si="144"/>
        <v>4.3637395439399995</v>
      </c>
    </row>
    <row r="4887" spans="1:21" x14ac:dyDescent="0.2">
      <c r="A4887" s="257">
        <v>41765</v>
      </c>
      <c r="B4887" s="414">
        <f t="shared" si="142"/>
        <v>41766</v>
      </c>
      <c r="E4887" s="161"/>
      <c r="F4887" s="161"/>
      <c r="G4887" s="161"/>
      <c r="H4887" s="161"/>
      <c r="I4887" s="161"/>
      <c r="J4887" s="162"/>
      <c r="K4887" s="161"/>
      <c r="L4887" s="161"/>
      <c r="M4887" s="161"/>
      <c r="N4887" s="161"/>
      <c r="O4887" s="161"/>
      <c r="P4887" s="161"/>
      <c r="Q4887" s="161"/>
      <c r="R4887" s="161"/>
      <c r="S4887" s="161"/>
    </row>
    <row r="4888" spans="1:21" x14ac:dyDescent="0.2">
      <c r="A4888" s="257">
        <v>41766</v>
      </c>
      <c r="B4888" s="414">
        <f t="shared" si="142"/>
        <v>41767</v>
      </c>
      <c r="E4888" s="161"/>
      <c r="F4888" s="161"/>
      <c r="G4888" s="161"/>
      <c r="H4888" s="161"/>
      <c r="I4888" s="161"/>
      <c r="J4888" s="162"/>
      <c r="K4888" s="161"/>
      <c r="L4888" s="161"/>
      <c r="M4888" s="161"/>
      <c r="N4888" s="161"/>
      <c r="O4888" s="161"/>
      <c r="P4888" s="161"/>
      <c r="Q4888" s="161"/>
      <c r="R4888" s="161"/>
      <c r="S4888" s="161"/>
    </row>
    <row r="4889" spans="1:21" x14ac:dyDescent="0.2">
      <c r="A4889" s="257">
        <v>41767</v>
      </c>
      <c r="B4889" s="414">
        <f t="shared" si="142"/>
        <v>41768</v>
      </c>
      <c r="E4889" s="161"/>
      <c r="F4889" s="161"/>
      <c r="G4889" s="161"/>
      <c r="H4889" s="161"/>
      <c r="I4889" s="161"/>
      <c r="J4889" s="162"/>
      <c r="K4889" s="161"/>
      <c r="L4889" s="161"/>
      <c r="M4889" s="161"/>
      <c r="N4889" s="161"/>
      <c r="O4889" s="161"/>
      <c r="P4889" s="161"/>
      <c r="Q4889" s="161"/>
      <c r="R4889" s="161"/>
      <c r="S4889" s="161"/>
    </row>
    <row r="4890" spans="1:21" x14ac:dyDescent="0.2">
      <c r="A4890" s="257">
        <v>41768</v>
      </c>
      <c r="B4890" s="414">
        <f t="shared" si="142"/>
        <v>41769</v>
      </c>
      <c r="E4890" s="161"/>
      <c r="F4890" s="161"/>
      <c r="G4890" s="161"/>
      <c r="H4890" s="161"/>
      <c r="I4890" s="161"/>
      <c r="J4890" s="162"/>
      <c r="K4890" s="161"/>
      <c r="L4890" s="161"/>
      <c r="M4890" s="161"/>
      <c r="N4890" s="161"/>
      <c r="O4890" s="161"/>
      <c r="P4890" s="161"/>
      <c r="Q4890" s="161"/>
      <c r="R4890" s="161"/>
      <c r="S4890" s="161"/>
    </row>
    <row r="4891" spans="1:21" x14ac:dyDescent="0.2">
      <c r="A4891" s="257">
        <v>41769</v>
      </c>
      <c r="B4891" s="414">
        <f t="shared" si="142"/>
        <v>41770</v>
      </c>
      <c r="E4891" s="161"/>
      <c r="F4891" s="161"/>
      <c r="G4891" s="161"/>
      <c r="H4891" s="161"/>
      <c r="I4891" s="161"/>
      <c r="J4891" s="162"/>
      <c r="K4891" s="161"/>
      <c r="L4891" s="161"/>
      <c r="M4891" s="161"/>
      <c r="N4891" s="161"/>
      <c r="O4891" s="161"/>
      <c r="P4891" s="161"/>
      <c r="Q4891" s="161"/>
      <c r="R4891" s="161"/>
      <c r="S4891" s="161"/>
    </row>
    <row r="4892" spans="1:21" x14ac:dyDescent="0.2">
      <c r="A4892" s="257">
        <v>41770</v>
      </c>
      <c r="B4892" s="414">
        <f t="shared" si="142"/>
        <v>41771</v>
      </c>
      <c r="E4892" s="161"/>
      <c r="F4892" s="161"/>
      <c r="G4892" s="161"/>
      <c r="H4892" s="161"/>
      <c r="I4892" s="161"/>
      <c r="J4892" s="162"/>
      <c r="K4892" s="161"/>
      <c r="L4892" s="161"/>
      <c r="M4892" s="161"/>
      <c r="N4892" s="161"/>
      <c r="O4892" s="161"/>
      <c r="P4892" s="161"/>
      <c r="Q4892" s="161"/>
      <c r="R4892" s="161"/>
      <c r="S4892" s="161"/>
    </row>
    <row r="4893" spans="1:21" x14ac:dyDescent="0.2">
      <c r="A4893" s="257">
        <v>41771</v>
      </c>
      <c r="B4893" s="414">
        <f t="shared" si="142"/>
        <v>41772</v>
      </c>
      <c r="E4893" s="161"/>
      <c r="F4893" s="161"/>
      <c r="G4893" s="161"/>
      <c r="H4893" s="161"/>
      <c r="I4893" s="161"/>
      <c r="J4893" s="162"/>
      <c r="K4893" s="161"/>
      <c r="L4893" s="161"/>
      <c r="M4893" s="161"/>
      <c r="N4893" s="161"/>
      <c r="O4893" s="161"/>
      <c r="P4893" s="161"/>
      <c r="Q4893" s="161"/>
      <c r="R4893" s="161"/>
      <c r="S4893" s="161"/>
    </row>
    <row r="4894" spans="1:21" x14ac:dyDescent="0.2">
      <c r="A4894" s="257">
        <v>41772</v>
      </c>
      <c r="B4894" s="414">
        <f t="shared" si="142"/>
        <v>41773</v>
      </c>
      <c r="E4894" s="161"/>
      <c r="F4894" s="161"/>
      <c r="G4894" s="161"/>
      <c r="H4894" s="161"/>
      <c r="I4894" s="161"/>
      <c r="J4894" s="162"/>
      <c r="K4894" s="161"/>
      <c r="L4894" s="161"/>
      <c r="M4894" s="161"/>
      <c r="N4894" s="161"/>
      <c r="O4894" s="161"/>
      <c r="P4894" s="161"/>
      <c r="Q4894" s="161"/>
      <c r="R4894" s="161"/>
      <c r="S4894" s="161"/>
    </row>
    <row r="4895" spans="1:21" x14ac:dyDescent="0.2">
      <c r="A4895" s="257">
        <v>41773</v>
      </c>
      <c r="B4895" s="414">
        <f t="shared" ref="B4895:B4958" si="145">A4895+1</f>
        <v>41774</v>
      </c>
      <c r="E4895" s="161"/>
      <c r="F4895" s="161"/>
      <c r="G4895" s="161"/>
      <c r="H4895" s="161"/>
      <c r="I4895" s="161"/>
      <c r="J4895" s="162"/>
      <c r="K4895" s="161"/>
      <c r="L4895" s="161"/>
      <c r="M4895" s="161"/>
      <c r="N4895" s="161"/>
      <c r="O4895" s="161"/>
      <c r="P4895" s="161"/>
      <c r="Q4895" s="161"/>
      <c r="R4895" s="161"/>
      <c r="S4895" s="161"/>
    </row>
    <row r="4896" spans="1:21" x14ac:dyDescent="0.2">
      <c r="A4896" s="257">
        <v>41774</v>
      </c>
      <c r="B4896" s="414">
        <f t="shared" si="145"/>
        <v>41775</v>
      </c>
      <c r="C4896" s="18">
        <v>4.3499999999999996</v>
      </c>
      <c r="E4896" s="161">
        <v>4.21</v>
      </c>
      <c r="F4896" s="161"/>
      <c r="G4896" s="161">
        <v>4.0736349951250004</v>
      </c>
      <c r="H4896" s="161"/>
      <c r="I4896" s="161">
        <v>4.28</v>
      </c>
      <c r="J4896" s="162"/>
      <c r="K4896" s="161"/>
      <c r="L4896" s="161"/>
      <c r="M4896" s="161">
        <v>4.28</v>
      </c>
      <c r="N4896" s="161"/>
      <c r="O4896" s="161">
        <v>4.2699999999999996</v>
      </c>
      <c r="P4896" s="161"/>
      <c r="Q4896" s="161">
        <v>3.16</v>
      </c>
      <c r="R4896" s="161"/>
      <c r="S4896" s="161">
        <v>4.21</v>
      </c>
      <c r="T4896" s="18">
        <v>0.91749999999999998</v>
      </c>
      <c r="U4896" s="389">
        <f>S4896*T4896*1.054615</f>
        <v>4.0736349951250004</v>
      </c>
    </row>
    <row r="4897" spans="1:21" x14ac:dyDescent="0.2">
      <c r="A4897" s="257">
        <v>41775</v>
      </c>
      <c r="B4897" s="414">
        <f t="shared" si="145"/>
        <v>41776</v>
      </c>
      <c r="C4897" s="375">
        <v>4.43</v>
      </c>
      <c r="E4897" s="376">
        <v>4.18</v>
      </c>
      <c r="F4897" s="161"/>
      <c r="G4897" s="376">
        <v>4.1305515120600003</v>
      </c>
      <c r="H4897" s="161"/>
      <c r="I4897" s="376">
        <v>4.34</v>
      </c>
      <c r="J4897" s="416"/>
      <c r="K4897" s="376"/>
      <c r="L4897" s="161"/>
      <c r="M4897" s="376">
        <v>4.26</v>
      </c>
      <c r="N4897" s="161"/>
      <c r="O4897" s="376">
        <v>4.2699999999999996</v>
      </c>
      <c r="P4897" s="161"/>
      <c r="Q4897" s="376">
        <v>3.02</v>
      </c>
      <c r="R4897" s="161"/>
      <c r="S4897" s="376">
        <v>4.26</v>
      </c>
      <c r="T4897" s="375">
        <v>0.9194</v>
      </c>
      <c r="U4897" s="379">
        <f t="shared" ref="U4897:U4915" si="146">S4897*T4897*1.054615</f>
        <v>4.1305515120600003</v>
      </c>
    </row>
    <row r="4898" spans="1:21" x14ac:dyDescent="0.2">
      <c r="A4898" s="257">
        <v>41776</v>
      </c>
      <c r="B4898" s="414">
        <f t="shared" si="145"/>
        <v>41777</v>
      </c>
      <c r="C4898" s="375">
        <v>4.43</v>
      </c>
      <c r="E4898" s="376">
        <v>4.18</v>
      </c>
      <c r="F4898" s="161"/>
      <c r="G4898" s="376">
        <v>4.1305515120600003</v>
      </c>
      <c r="H4898" s="161"/>
      <c r="I4898" s="376">
        <v>4.34</v>
      </c>
      <c r="J4898" s="416"/>
      <c r="K4898" s="376"/>
      <c r="L4898" s="161"/>
      <c r="M4898" s="376">
        <v>4.26</v>
      </c>
      <c r="N4898" s="161"/>
      <c r="O4898" s="376">
        <v>4.2699999999999996</v>
      </c>
      <c r="P4898" s="161"/>
      <c r="Q4898" s="376">
        <v>3.02</v>
      </c>
      <c r="R4898" s="161"/>
      <c r="S4898" s="376">
        <v>4.26</v>
      </c>
      <c r="T4898" s="375">
        <v>0.9194</v>
      </c>
      <c r="U4898" s="379">
        <f t="shared" si="146"/>
        <v>4.1305515120600003</v>
      </c>
    </row>
    <row r="4899" spans="1:21" x14ac:dyDescent="0.2">
      <c r="A4899" s="257">
        <v>41777</v>
      </c>
      <c r="B4899" s="414">
        <f t="shared" si="145"/>
        <v>41778</v>
      </c>
      <c r="C4899" s="375">
        <v>4.43</v>
      </c>
      <c r="E4899" s="376">
        <v>4.18</v>
      </c>
      <c r="F4899" s="161"/>
      <c r="G4899" s="376">
        <v>4.1305515120600003</v>
      </c>
      <c r="H4899" s="161"/>
      <c r="I4899" s="376">
        <v>4.34</v>
      </c>
      <c r="J4899" s="416"/>
      <c r="K4899" s="376"/>
      <c r="L4899" s="161"/>
      <c r="M4899" s="376">
        <v>4.26</v>
      </c>
      <c r="N4899" s="161"/>
      <c r="O4899" s="376">
        <v>4.2699999999999996</v>
      </c>
      <c r="P4899" s="161"/>
      <c r="Q4899" s="376">
        <v>3.02</v>
      </c>
      <c r="R4899" s="161"/>
      <c r="S4899" s="376">
        <v>4.26</v>
      </c>
      <c r="T4899" s="375">
        <v>0.9194</v>
      </c>
      <c r="U4899" s="379">
        <f t="shared" si="146"/>
        <v>4.1305515120600003</v>
      </c>
    </row>
    <row r="4900" spans="1:21" x14ac:dyDescent="0.2">
      <c r="A4900" s="257">
        <v>41778</v>
      </c>
      <c r="B4900" s="414">
        <f t="shared" si="145"/>
        <v>41779</v>
      </c>
      <c r="C4900" s="18">
        <v>4.5199999999999996</v>
      </c>
      <c r="E4900" s="161">
        <v>4.1399999999999997</v>
      </c>
      <c r="F4900" s="161"/>
      <c r="G4900" s="161">
        <v>4.1479030926549996</v>
      </c>
      <c r="H4900" s="161"/>
      <c r="I4900" s="161">
        <v>4.4400000000000004</v>
      </c>
      <c r="J4900" s="162"/>
      <c r="K4900" s="161"/>
      <c r="L4900" s="161"/>
      <c r="M4900" s="161">
        <v>4.26</v>
      </c>
      <c r="N4900" s="161"/>
      <c r="O4900" s="161">
        <v>4.29</v>
      </c>
      <c r="P4900" s="161"/>
      <c r="Q4900" s="161">
        <v>3.17</v>
      </c>
      <c r="R4900" s="161"/>
      <c r="S4900" s="161">
        <v>4.2699999999999996</v>
      </c>
      <c r="T4900" s="18">
        <v>0.92110000000000003</v>
      </c>
      <c r="U4900" s="389">
        <f t="shared" si="146"/>
        <v>4.1479030926549996</v>
      </c>
    </row>
    <row r="4901" spans="1:21" x14ac:dyDescent="0.2">
      <c r="A4901" s="257">
        <v>41779</v>
      </c>
      <c r="B4901" s="414">
        <f t="shared" si="145"/>
        <v>41780</v>
      </c>
      <c r="C4901" s="18">
        <v>4.5199999999999996</v>
      </c>
      <c r="E4901" s="161">
        <v>4.1900000000000004</v>
      </c>
      <c r="F4901" s="161"/>
      <c r="G4901" s="161">
        <v>4.1558116505400005</v>
      </c>
      <c r="H4901" s="161"/>
      <c r="I4901" s="161">
        <v>4.43</v>
      </c>
      <c r="J4901" s="162"/>
      <c r="K4901" s="161"/>
      <c r="L4901" s="161"/>
      <c r="M4901" s="161">
        <v>4.3</v>
      </c>
      <c r="N4901" s="161"/>
      <c r="O4901" s="161">
        <v>4.33</v>
      </c>
      <c r="P4901" s="161"/>
      <c r="Q4901" s="161">
        <v>3.17</v>
      </c>
      <c r="R4901" s="161"/>
      <c r="S4901" s="161">
        <v>4.28</v>
      </c>
      <c r="T4901" s="18">
        <v>0.92069999999999996</v>
      </c>
      <c r="U4901" s="389">
        <f t="shared" si="146"/>
        <v>4.1558116505400005</v>
      </c>
    </row>
    <row r="4902" spans="1:21" x14ac:dyDescent="0.2">
      <c r="A4902" s="257">
        <v>41780</v>
      </c>
      <c r="B4902" s="414">
        <f t="shared" si="145"/>
        <v>41781</v>
      </c>
      <c r="C4902" s="18">
        <v>4.57</v>
      </c>
      <c r="E4902" s="161">
        <v>4.16</v>
      </c>
      <c r="F4902" s="161"/>
      <c r="G4902" s="161">
        <v>4.2335220114299998</v>
      </c>
      <c r="H4902" s="161"/>
      <c r="I4902" s="161">
        <v>4.47</v>
      </c>
      <c r="J4902" s="162"/>
      <c r="K4902" s="161"/>
      <c r="L4902" s="161"/>
      <c r="M4902" s="161">
        <v>4.33</v>
      </c>
      <c r="N4902" s="161"/>
      <c r="O4902" s="161">
        <v>4.37</v>
      </c>
      <c r="P4902" s="161"/>
      <c r="Q4902" s="161">
        <v>3.24</v>
      </c>
      <c r="R4902" s="161"/>
      <c r="S4902" s="161">
        <v>4.37</v>
      </c>
      <c r="T4902" s="18">
        <v>0.91859999999999997</v>
      </c>
      <c r="U4902" s="389">
        <f t="shared" si="146"/>
        <v>4.2335220114299998</v>
      </c>
    </row>
    <row r="4903" spans="1:21" x14ac:dyDescent="0.2">
      <c r="A4903" s="257">
        <v>41781</v>
      </c>
      <c r="B4903" s="414">
        <f t="shared" si="145"/>
        <v>41782</v>
      </c>
      <c r="C4903" s="18">
        <v>4.47</v>
      </c>
      <c r="E4903" s="161">
        <v>4.2</v>
      </c>
      <c r="F4903" s="161"/>
      <c r="G4903" s="161">
        <v>4.1653959916599996</v>
      </c>
      <c r="H4903" s="161"/>
      <c r="I4903" s="161">
        <v>4.34</v>
      </c>
      <c r="J4903" s="162"/>
      <c r="K4903" s="161"/>
      <c r="L4903" s="161"/>
      <c r="M4903" s="161">
        <v>4.25</v>
      </c>
      <c r="N4903" s="161"/>
      <c r="O4903" s="161">
        <v>4.3</v>
      </c>
      <c r="P4903" s="161"/>
      <c r="Q4903" s="161">
        <v>3.14</v>
      </c>
      <c r="R4903" s="161"/>
      <c r="S4903" s="161">
        <v>4.3099999999999996</v>
      </c>
      <c r="T4903" s="18">
        <v>0.91639999999999999</v>
      </c>
      <c r="U4903" s="389">
        <f t="shared" si="146"/>
        <v>4.1653959916599996</v>
      </c>
    </row>
    <row r="4904" spans="1:21" x14ac:dyDescent="0.2">
      <c r="A4904" s="257">
        <v>41782</v>
      </c>
      <c r="B4904" s="414">
        <f t="shared" si="145"/>
        <v>41783</v>
      </c>
      <c r="C4904" s="375">
        <v>4.38</v>
      </c>
      <c r="E4904" s="376">
        <v>4.1399999999999997</v>
      </c>
      <c r="F4904" s="161"/>
      <c r="G4904" s="376">
        <v>4.070971037635001</v>
      </c>
      <c r="H4904" s="161"/>
      <c r="I4904" s="376">
        <v>4.32</v>
      </c>
      <c r="J4904" s="416"/>
      <c r="K4904" s="376"/>
      <c r="L4904" s="161"/>
      <c r="M4904" s="376">
        <v>4.1399999999999997</v>
      </c>
      <c r="N4904" s="161"/>
      <c r="O4904" s="376">
        <v>4.2</v>
      </c>
      <c r="P4904" s="161"/>
      <c r="Q4904" s="376">
        <v>2.94</v>
      </c>
      <c r="R4904" s="161"/>
      <c r="S4904" s="376">
        <v>4.21</v>
      </c>
      <c r="T4904" s="375">
        <v>0.91690000000000005</v>
      </c>
      <c r="U4904" s="379">
        <f t="shared" si="146"/>
        <v>4.070971037635001</v>
      </c>
    </row>
    <row r="4905" spans="1:21" x14ac:dyDescent="0.2">
      <c r="A4905" s="257">
        <v>41783</v>
      </c>
      <c r="B4905" s="414">
        <f t="shared" si="145"/>
        <v>41784</v>
      </c>
      <c r="C4905" s="375">
        <v>4.38</v>
      </c>
      <c r="E4905" s="376">
        <v>4.1399999999999997</v>
      </c>
      <c r="F4905" s="161"/>
      <c r="G4905" s="376">
        <v>4.070971037635001</v>
      </c>
      <c r="H4905" s="161"/>
      <c r="I4905" s="376">
        <v>4.32</v>
      </c>
      <c r="J4905" s="416"/>
      <c r="K4905" s="376"/>
      <c r="L4905" s="161"/>
      <c r="M4905" s="376">
        <v>4.1399999999999997</v>
      </c>
      <c r="N4905" s="161"/>
      <c r="O4905" s="376">
        <v>4.2</v>
      </c>
      <c r="P4905" s="161"/>
      <c r="Q4905" s="376">
        <v>2.94</v>
      </c>
      <c r="R4905" s="161"/>
      <c r="S4905" s="376">
        <v>4.21</v>
      </c>
      <c r="T4905" s="375">
        <v>0.91690000000000005</v>
      </c>
      <c r="U4905" s="379">
        <f t="shared" si="146"/>
        <v>4.070971037635001</v>
      </c>
    </row>
    <row r="4906" spans="1:21" x14ac:dyDescent="0.2">
      <c r="A4906" s="257">
        <v>41784</v>
      </c>
      <c r="B4906" s="414">
        <f t="shared" si="145"/>
        <v>41785</v>
      </c>
      <c r="C4906" s="375">
        <v>4.38</v>
      </c>
      <c r="E4906" s="376">
        <v>4.1399999999999997</v>
      </c>
      <c r="F4906" s="161"/>
      <c r="G4906" s="376">
        <v>4.070971037635001</v>
      </c>
      <c r="H4906" s="161"/>
      <c r="I4906" s="376">
        <v>4.32</v>
      </c>
      <c r="J4906" s="416"/>
      <c r="K4906" s="376"/>
      <c r="L4906" s="161"/>
      <c r="M4906" s="376">
        <v>4.1399999999999997</v>
      </c>
      <c r="N4906" s="161"/>
      <c r="O4906" s="376">
        <v>4.2</v>
      </c>
      <c r="P4906" s="161"/>
      <c r="Q4906" s="376">
        <v>2.94</v>
      </c>
      <c r="R4906" s="161"/>
      <c r="S4906" s="376">
        <v>4.21</v>
      </c>
      <c r="T4906" s="375">
        <v>0.91690000000000005</v>
      </c>
      <c r="U4906" s="379">
        <f t="shared" si="146"/>
        <v>4.070971037635001</v>
      </c>
    </row>
    <row r="4907" spans="1:21" x14ac:dyDescent="0.2">
      <c r="A4907" s="257">
        <v>41785</v>
      </c>
      <c r="B4907" s="414">
        <f t="shared" si="145"/>
        <v>41786</v>
      </c>
      <c r="C4907" s="375">
        <v>4.38</v>
      </c>
      <c r="E4907" s="376">
        <v>4.1399999999999997</v>
      </c>
      <c r="F4907" s="161"/>
      <c r="G4907" s="376">
        <v>4.070971037635001</v>
      </c>
      <c r="H4907" s="161"/>
      <c r="I4907" s="376">
        <v>4.32</v>
      </c>
      <c r="J4907" s="416"/>
      <c r="K4907" s="376"/>
      <c r="L4907" s="161"/>
      <c r="M4907" s="376">
        <v>4.1399999999999997</v>
      </c>
      <c r="N4907" s="161"/>
      <c r="O4907" s="376">
        <v>4.2</v>
      </c>
      <c r="P4907" s="161"/>
      <c r="Q4907" s="376">
        <v>2.94</v>
      </c>
      <c r="R4907" s="161"/>
      <c r="S4907" s="376">
        <v>4.21</v>
      </c>
      <c r="T4907" s="375">
        <v>0.91690000000000005</v>
      </c>
      <c r="U4907" s="379">
        <f t="shared" si="146"/>
        <v>4.070971037635001</v>
      </c>
    </row>
    <row r="4908" spans="1:21" x14ac:dyDescent="0.2">
      <c r="A4908" s="257">
        <v>41786</v>
      </c>
      <c r="B4908" s="414">
        <f t="shared" si="145"/>
        <v>41787</v>
      </c>
      <c r="C4908" s="18">
        <v>4.43</v>
      </c>
      <c r="E4908" s="161">
        <v>4.2</v>
      </c>
      <c r="F4908" s="161"/>
      <c r="G4908" s="161">
        <v>4.1456514896299996</v>
      </c>
      <c r="H4908" s="161"/>
      <c r="I4908" s="161">
        <v>4.37</v>
      </c>
      <c r="J4908" s="162"/>
      <c r="K4908" s="161"/>
      <c r="L4908" s="161"/>
      <c r="M4908" s="161">
        <v>4.28</v>
      </c>
      <c r="N4908" s="161"/>
      <c r="O4908" s="161">
        <v>4.32</v>
      </c>
      <c r="P4908" s="161"/>
      <c r="Q4908" s="161">
        <v>3.22</v>
      </c>
      <c r="R4908" s="161"/>
      <c r="S4908" s="161">
        <v>4.2699999999999996</v>
      </c>
      <c r="T4908" s="18">
        <v>0.92059999999999997</v>
      </c>
      <c r="U4908" s="389">
        <f t="shared" si="146"/>
        <v>4.1456514896299996</v>
      </c>
    </row>
    <row r="4909" spans="1:21" x14ac:dyDescent="0.2">
      <c r="A4909" s="257">
        <v>41787</v>
      </c>
      <c r="B4909" s="414">
        <f t="shared" si="145"/>
        <v>41788</v>
      </c>
      <c r="C4909" s="18">
        <v>4.54</v>
      </c>
      <c r="E4909" s="161">
        <v>4.28</v>
      </c>
      <c r="F4909" s="161"/>
      <c r="G4909" s="161">
        <v>4.2667866777599999</v>
      </c>
      <c r="H4909" s="161"/>
      <c r="I4909" s="161">
        <v>4.43</v>
      </c>
      <c r="J4909" s="162"/>
      <c r="K4909" s="161"/>
      <c r="L4909" s="161"/>
      <c r="M4909" s="161">
        <v>4.3899999999999997</v>
      </c>
      <c r="N4909" s="161"/>
      <c r="O4909" s="161">
        <v>4.43</v>
      </c>
      <c r="P4909" s="161"/>
      <c r="Q4909" s="161">
        <v>3.31</v>
      </c>
      <c r="R4909" s="161"/>
      <c r="S4909" s="161">
        <v>4.3899999999999997</v>
      </c>
      <c r="T4909" s="18">
        <v>0.92159999999999997</v>
      </c>
      <c r="U4909" s="389">
        <f t="shared" si="146"/>
        <v>4.2667866777599999</v>
      </c>
    </row>
    <row r="4910" spans="1:21" x14ac:dyDescent="0.2">
      <c r="A4910" s="257">
        <v>41788</v>
      </c>
      <c r="B4910" s="414">
        <f t="shared" si="145"/>
        <v>41789</v>
      </c>
      <c r="C4910" s="375">
        <v>4.6100000000000003</v>
      </c>
      <c r="E4910" s="376">
        <v>4.4000000000000004</v>
      </c>
      <c r="F4910" s="161"/>
      <c r="G4910" s="376">
        <v>4.3310591343200002</v>
      </c>
      <c r="H4910" s="161"/>
      <c r="I4910" s="376">
        <v>4.54</v>
      </c>
      <c r="J4910" s="416"/>
      <c r="K4910" s="376"/>
      <c r="L4910" s="161"/>
      <c r="M4910" s="376">
        <v>4.4400000000000004</v>
      </c>
      <c r="N4910" s="161"/>
      <c r="O4910" s="376">
        <v>4.45</v>
      </c>
      <c r="P4910" s="161"/>
      <c r="Q4910" s="376">
        <v>3.33</v>
      </c>
      <c r="R4910" s="161"/>
      <c r="S4910" s="376">
        <v>4.46</v>
      </c>
      <c r="T4910" s="375">
        <v>0.92079999999999995</v>
      </c>
      <c r="U4910" s="379">
        <f t="shared" si="146"/>
        <v>4.3310591343200002</v>
      </c>
    </row>
    <row r="4911" spans="1:21" x14ac:dyDescent="0.2">
      <c r="A4911" s="257">
        <v>41789</v>
      </c>
      <c r="B4911" s="414">
        <f t="shared" si="145"/>
        <v>41790</v>
      </c>
      <c r="C4911" s="375">
        <v>4.6100000000000003</v>
      </c>
      <c r="E4911" s="376">
        <v>4.4000000000000004</v>
      </c>
      <c r="F4911" s="161"/>
      <c r="G4911" s="376">
        <v>4.3310591343200002</v>
      </c>
      <c r="H4911" s="161"/>
      <c r="I4911" s="376">
        <v>4.54</v>
      </c>
      <c r="J4911" s="416"/>
      <c r="K4911" s="376"/>
      <c r="L4911" s="161"/>
      <c r="M4911" s="376">
        <v>4.4400000000000004</v>
      </c>
      <c r="N4911" s="161"/>
      <c r="O4911" s="376">
        <v>4.45</v>
      </c>
      <c r="P4911" s="161"/>
      <c r="Q4911" s="376">
        <v>3.33</v>
      </c>
      <c r="R4911" s="161"/>
      <c r="S4911" s="376">
        <v>4.46</v>
      </c>
      <c r="T4911" s="375">
        <v>0.92079999999999995</v>
      </c>
      <c r="U4911" s="379">
        <f t="shared" si="146"/>
        <v>4.3310591343200002</v>
      </c>
    </row>
    <row r="4912" spans="1:21" s="263" customFormat="1" x14ac:dyDescent="0.2">
      <c r="A4912" s="319">
        <v>41790</v>
      </c>
      <c r="B4912" s="374">
        <f t="shared" si="145"/>
        <v>41791</v>
      </c>
      <c r="C4912" s="430">
        <v>4.49</v>
      </c>
      <c r="E4912" s="431">
        <v>4.2699999999999996</v>
      </c>
      <c r="F4912" s="332"/>
      <c r="G4912" s="431">
        <v>4.2353296215400009</v>
      </c>
      <c r="H4912" s="332"/>
      <c r="I4912" s="431">
        <v>4.53</v>
      </c>
      <c r="J4912" s="518"/>
      <c r="K4912" s="431"/>
      <c r="L4912" s="332"/>
      <c r="M4912" s="431">
        <v>4.33</v>
      </c>
      <c r="N4912" s="332"/>
      <c r="O4912" s="431">
        <v>4.3600000000000003</v>
      </c>
      <c r="P4912" s="332"/>
      <c r="Q4912" s="431">
        <v>3.21</v>
      </c>
      <c r="R4912" s="332"/>
      <c r="S4912" s="518">
        <v>4.3600000000000003</v>
      </c>
      <c r="T4912" s="432">
        <v>0.92110000000000003</v>
      </c>
      <c r="U4912" s="434">
        <f t="shared" si="146"/>
        <v>4.2353296215400009</v>
      </c>
    </row>
    <row r="4913" spans="1:21" x14ac:dyDescent="0.2">
      <c r="A4913" s="257">
        <v>41791</v>
      </c>
      <c r="B4913" s="414">
        <f t="shared" si="145"/>
        <v>41792</v>
      </c>
      <c r="C4913" s="432">
        <v>4.49</v>
      </c>
      <c r="E4913" s="376">
        <v>4.2699999999999996</v>
      </c>
      <c r="F4913" s="161"/>
      <c r="G4913" s="376">
        <v>4.2353296215400009</v>
      </c>
      <c r="H4913" s="161"/>
      <c r="I4913" s="376">
        <v>4.53</v>
      </c>
      <c r="J4913" s="416"/>
      <c r="K4913" s="376"/>
      <c r="L4913" s="161"/>
      <c r="M4913" s="376">
        <v>4.33</v>
      </c>
      <c r="N4913" s="161"/>
      <c r="O4913" s="376">
        <v>4.3600000000000003</v>
      </c>
      <c r="P4913" s="161"/>
      <c r="Q4913" s="376">
        <v>3.21</v>
      </c>
      <c r="R4913" s="161"/>
      <c r="S4913" s="376">
        <v>4.3600000000000003</v>
      </c>
      <c r="T4913" s="375">
        <v>0.92110000000000003</v>
      </c>
      <c r="U4913" s="379">
        <f t="shared" si="146"/>
        <v>4.2353296215400009</v>
      </c>
    </row>
    <row r="4914" spans="1:21" x14ac:dyDescent="0.2">
      <c r="A4914" s="257">
        <v>41792</v>
      </c>
      <c r="B4914" s="414">
        <f t="shared" si="145"/>
        <v>41793</v>
      </c>
      <c r="C4914" s="18">
        <v>4.53</v>
      </c>
      <c r="E4914" s="161">
        <v>4.41</v>
      </c>
      <c r="F4914" s="161"/>
      <c r="G4914" s="161">
        <v>4.3969514795200002</v>
      </c>
      <c r="H4914" s="161"/>
      <c r="I4914" s="161">
        <v>4.6399999999999997</v>
      </c>
      <c r="J4914" s="162"/>
      <c r="K4914" s="161"/>
      <c r="L4914" s="161"/>
      <c r="M4914" s="161">
        <v>4.53</v>
      </c>
      <c r="N4914" s="161"/>
      <c r="O4914" s="161">
        <v>4.49</v>
      </c>
      <c r="P4914" s="161"/>
      <c r="Q4914" s="161">
        <v>3.21</v>
      </c>
      <c r="R4914" s="161"/>
      <c r="S4914" s="161">
        <v>4.5199999999999996</v>
      </c>
      <c r="T4914" s="18">
        <v>0.9224</v>
      </c>
      <c r="U4914" s="389">
        <f t="shared" si="146"/>
        <v>4.3969514795200002</v>
      </c>
    </row>
    <row r="4915" spans="1:21" x14ac:dyDescent="0.2">
      <c r="A4915" s="257">
        <v>41793</v>
      </c>
      <c r="B4915" s="414">
        <f t="shared" si="145"/>
        <v>41794</v>
      </c>
      <c r="C4915" s="18">
        <v>4.59</v>
      </c>
      <c r="E4915" s="161">
        <v>4.51</v>
      </c>
      <c r="F4915" s="161"/>
      <c r="G4915" s="161">
        <v>4.4927263407450004</v>
      </c>
      <c r="H4915" s="161"/>
      <c r="I4915" s="161">
        <v>4.68</v>
      </c>
      <c r="J4915" s="162"/>
      <c r="K4915" s="161"/>
      <c r="L4915" s="161"/>
      <c r="M4915" s="161">
        <v>4.6100000000000003</v>
      </c>
      <c r="N4915" s="161"/>
      <c r="O4915" s="161">
        <v>4.59</v>
      </c>
      <c r="P4915" s="161"/>
      <c r="Q4915" s="161">
        <v>3.44</v>
      </c>
      <c r="R4915" s="161"/>
      <c r="S4915" s="161">
        <v>4.63</v>
      </c>
      <c r="T4915" s="18">
        <v>0.92010000000000003</v>
      </c>
      <c r="U4915" s="389">
        <f t="shared" si="146"/>
        <v>4.4927263407450004</v>
      </c>
    </row>
    <row r="4916" spans="1:21" x14ac:dyDescent="0.2">
      <c r="A4916" s="257">
        <v>41794</v>
      </c>
      <c r="B4916" s="414">
        <f t="shared" si="145"/>
        <v>41795</v>
      </c>
      <c r="E4916" s="161"/>
      <c r="F4916" s="161"/>
      <c r="G4916" s="161"/>
      <c r="H4916" s="161"/>
      <c r="I4916" s="161"/>
      <c r="J4916" s="162"/>
      <c r="K4916" s="161"/>
      <c r="L4916" s="161"/>
      <c r="M4916" s="161"/>
      <c r="N4916" s="161"/>
      <c r="O4916" s="161"/>
      <c r="P4916" s="161"/>
      <c r="Q4916" s="161"/>
      <c r="R4916" s="161"/>
      <c r="S4916" s="161"/>
    </row>
    <row r="4917" spans="1:21" x14ac:dyDescent="0.2">
      <c r="A4917" s="257">
        <v>41795</v>
      </c>
      <c r="B4917" s="414">
        <f t="shared" si="145"/>
        <v>41796</v>
      </c>
      <c r="E4917" s="161"/>
      <c r="F4917" s="161"/>
      <c r="G4917" s="161"/>
      <c r="H4917" s="161"/>
      <c r="I4917" s="161"/>
      <c r="J4917" s="162"/>
      <c r="K4917" s="161"/>
      <c r="L4917" s="161"/>
      <c r="M4917" s="161"/>
      <c r="N4917" s="161"/>
      <c r="O4917" s="161"/>
      <c r="P4917" s="161"/>
      <c r="Q4917" s="161"/>
      <c r="R4917" s="161"/>
      <c r="S4917" s="161"/>
    </row>
    <row r="4918" spans="1:21" x14ac:dyDescent="0.2">
      <c r="A4918" s="257">
        <v>41796</v>
      </c>
      <c r="B4918" s="414">
        <f t="shared" si="145"/>
        <v>41797</v>
      </c>
      <c r="E4918" s="161"/>
      <c r="F4918" s="161"/>
      <c r="G4918" s="161"/>
      <c r="H4918" s="161"/>
      <c r="I4918" s="161"/>
      <c r="J4918" s="162"/>
      <c r="K4918" s="161"/>
      <c r="L4918" s="161"/>
      <c r="M4918" s="161"/>
      <c r="N4918" s="161"/>
      <c r="O4918" s="161"/>
      <c r="P4918" s="161"/>
      <c r="Q4918" s="161"/>
      <c r="R4918" s="161"/>
      <c r="S4918" s="161"/>
    </row>
    <row r="4919" spans="1:21" x14ac:dyDescent="0.2">
      <c r="A4919" s="257">
        <v>41797</v>
      </c>
      <c r="B4919" s="414">
        <f t="shared" si="145"/>
        <v>41798</v>
      </c>
      <c r="E4919" s="161"/>
      <c r="F4919" s="161"/>
      <c r="G4919" s="161"/>
      <c r="H4919" s="161"/>
      <c r="I4919" s="161"/>
      <c r="J4919" s="162"/>
      <c r="K4919" s="161"/>
      <c r="L4919" s="161"/>
      <c r="M4919" s="161"/>
      <c r="N4919" s="161"/>
      <c r="O4919" s="161"/>
      <c r="P4919" s="161"/>
      <c r="Q4919" s="161"/>
      <c r="R4919" s="161"/>
      <c r="S4919" s="161"/>
    </row>
    <row r="4920" spans="1:21" x14ac:dyDescent="0.2">
      <c r="A4920" s="257">
        <v>41798</v>
      </c>
      <c r="B4920" s="414">
        <f t="shared" si="145"/>
        <v>41799</v>
      </c>
      <c r="E4920" s="161"/>
      <c r="F4920" s="161"/>
      <c r="G4920" s="161"/>
      <c r="H4920" s="161"/>
      <c r="I4920" s="161"/>
      <c r="J4920" s="162"/>
      <c r="K4920" s="161"/>
      <c r="L4920" s="161"/>
      <c r="M4920" s="161"/>
      <c r="N4920" s="161"/>
      <c r="O4920" s="161"/>
      <c r="P4920" s="161"/>
      <c r="Q4920" s="161"/>
      <c r="R4920" s="161"/>
      <c r="S4920" s="161"/>
    </row>
    <row r="4921" spans="1:21" x14ac:dyDescent="0.2">
      <c r="A4921" s="257">
        <v>41799</v>
      </c>
      <c r="B4921" s="414">
        <f t="shared" si="145"/>
        <v>41800</v>
      </c>
      <c r="E4921" s="161"/>
      <c r="F4921" s="161"/>
      <c r="G4921" s="161"/>
      <c r="H4921" s="161"/>
      <c r="I4921" s="161"/>
      <c r="J4921" s="162"/>
      <c r="K4921" s="161"/>
      <c r="L4921" s="161"/>
      <c r="M4921" s="161"/>
      <c r="N4921" s="161"/>
      <c r="O4921" s="161"/>
      <c r="P4921" s="161"/>
      <c r="Q4921" s="161"/>
      <c r="R4921" s="161"/>
      <c r="S4921" s="161"/>
    </row>
    <row r="4922" spans="1:21" x14ac:dyDescent="0.2">
      <c r="A4922" s="257">
        <v>41800</v>
      </c>
      <c r="B4922" s="414">
        <f t="shared" si="145"/>
        <v>41801</v>
      </c>
      <c r="E4922" s="161"/>
      <c r="F4922" s="161"/>
      <c r="G4922" s="161"/>
      <c r="H4922" s="161"/>
      <c r="I4922" s="161"/>
      <c r="J4922" s="162"/>
      <c r="K4922" s="161"/>
      <c r="L4922" s="161"/>
      <c r="M4922" s="161"/>
      <c r="N4922" s="161"/>
      <c r="O4922" s="161"/>
      <c r="P4922" s="161"/>
      <c r="Q4922" s="161"/>
      <c r="R4922" s="161"/>
      <c r="S4922" s="161"/>
    </row>
    <row r="4923" spans="1:21" x14ac:dyDescent="0.2">
      <c r="A4923" s="257">
        <v>41801</v>
      </c>
      <c r="B4923" s="414">
        <f t="shared" si="145"/>
        <v>41802</v>
      </c>
      <c r="E4923" s="161"/>
      <c r="F4923" s="161"/>
      <c r="G4923" s="161"/>
      <c r="H4923" s="161"/>
      <c r="I4923" s="161"/>
      <c r="J4923" s="162"/>
      <c r="K4923" s="161"/>
      <c r="L4923" s="161"/>
      <c r="M4923" s="161"/>
      <c r="N4923" s="161"/>
      <c r="O4923" s="161"/>
      <c r="P4923" s="161"/>
      <c r="Q4923" s="161"/>
      <c r="R4923" s="161"/>
      <c r="S4923" s="161"/>
    </row>
    <row r="4924" spans="1:21" x14ac:dyDescent="0.2">
      <c r="A4924" s="257">
        <v>41802</v>
      </c>
      <c r="B4924" s="414">
        <f t="shared" si="145"/>
        <v>41803</v>
      </c>
      <c r="E4924" s="161"/>
      <c r="F4924" s="161"/>
      <c r="G4924" s="161"/>
      <c r="H4924" s="161"/>
      <c r="I4924" s="161"/>
      <c r="J4924" s="162"/>
      <c r="K4924" s="161"/>
      <c r="L4924" s="161"/>
      <c r="M4924" s="161"/>
      <c r="N4924" s="161"/>
      <c r="O4924" s="161"/>
      <c r="P4924" s="161"/>
      <c r="Q4924" s="161"/>
      <c r="R4924" s="161"/>
      <c r="S4924" s="161"/>
    </row>
    <row r="4925" spans="1:21" x14ac:dyDescent="0.2">
      <c r="A4925" s="257">
        <v>41803</v>
      </c>
      <c r="B4925" s="414">
        <f t="shared" si="145"/>
        <v>41804</v>
      </c>
      <c r="E4925" s="161"/>
      <c r="F4925" s="161"/>
      <c r="G4925" s="161"/>
      <c r="H4925" s="161"/>
      <c r="I4925" s="161"/>
      <c r="J4925" s="162"/>
      <c r="K4925" s="161"/>
      <c r="L4925" s="161"/>
      <c r="M4925" s="161"/>
      <c r="N4925" s="161"/>
      <c r="O4925" s="161"/>
      <c r="P4925" s="161"/>
      <c r="Q4925" s="161"/>
      <c r="R4925" s="161"/>
      <c r="S4925" s="161"/>
    </row>
    <row r="4926" spans="1:21" x14ac:dyDescent="0.2">
      <c r="A4926" s="257">
        <v>41804</v>
      </c>
      <c r="B4926" s="414">
        <f t="shared" si="145"/>
        <v>41805</v>
      </c>
      <c r="E4926" s="161"/>
      <c r="F4926" s="161"/>
      <c r="G4926" s="161"/>
      <c r="H4926" s="161"/>
      <c r="I4926" s="161"/>
      <c r="J4926" s="162"/>
      <c r="K4926" s="161"/>
      <c r="L4926" s="161"/>
      <c r="M4926" s="161"/>
      <c r="N4926" s="161"/>
      <c r="O4926" s="161"/>
      <c r="P4926" s="161"/>
      <c r="Q4926" s="161"/>
      <c r="R4926" s="161"/>
      <c r="S4926" s="161"/>
      <c r="T4926" s="161"/>
    </row>
    <row r="4927" spans="1:21" x14ac:dyDescent="0.2">
      <c r="A4927" s="257">
        <v>41805</v>
      </c>
      <c r="B4927" s="414">
        <f t="shared" si="145"/>
        <v>41806</v>
      </c>
      <c r="E4927" s="161"/>
      <c r="F4927" s="161"/>
      <c r="G4927" s="161"/>
      <c r="H4927" s="161"/>
      <c r="I4927" s="161"/>
      <c r="J4927" s="162"/>
      <c r="K4927" s="161"/>
      <c r="L4927" s="161"/>
      <c r="M4927" s="161"/>
      <c r="N4927" s="161"/>
      <c r="O4927" s="161"/>
      <c r="P4927" s="161"/>
      <c r="Q4927" s="161"/>
      <c r="R4927" s="161"/>
      <c r="S4927" s="161"/>
      <c r="T4927" s="161"/>
    </row>
    <row r="4928" spans="1:21" x14ac:dyDescent="0.2">
      <c r="A4928" s="257">
        <v>41806</v>
      </c>
      <c r="B4928" s="414">
        <f t="shared" si="145"/>
        <v>41807</v>
      </c>
      <c r="E4928" s="161"/>
      <c r="F4928" s="161"/>
      <c r="G4928" s="161"/>
      <c r="H4928" s="161"/>
      <c r="I4928" s="161"/>
      <c r="J4928" s="162"/>
      <c r="K4928" s="161"/>
      <c r="L4928" s="161"/>
      <c r="M4928" s="161"/>
      <c r="N4928" s="161"/>
      <c r="O4928" s="161"/>
      <c r="P4928" s="161"/>
      <c r="Q4928" s="161"/>
      <c r="R4928" s="161"/>
      <c r="S4928" s="161"/>
      <c r="T4928" s="161"/>
    </row>
    <row r="4929" spans="1:21" x14ac:dyDescent="0.2">
      <c r="A4929" s="257">
        <v>41807</v>
      </c>
      <c r="B4929" s="414">
        <f t="shared" si="145"/>
        <v>41808</v>
      </c>
      <c r="C4929" s="161">
        <v>4.66</v>
      </c>
      <c r="D4929" s="161"/>
      <c r="E4929" s="161">
        <v>4.47</v>
      </c>
      <c r="F4929" s="161"/>
      <c r="G4929" s="389">
        <v>4.4296107968400005</v>
      </c>
      <c r="H4929" s="161"/>
      <c r="I4929" s="161">
        <v>4.68</v>
      </c>
      <c r="J4929" s="162"/>
      <c r="K4929" s="161"/>
      <c r="L4929" s="161"/>
      <c r="M4929" s="161">
        <v>4.49</v>
      </c>
      <c r="N4929" s="161"/>
      <c r="O4929" s="161">
        <v>4.5999999999999996</v>
      </c>
      <c r="P4929" s="161"/>
      <c r="Q4929" s="161">
        <v>3.56</v>
      </c>
      <c r="R4929" s="161"/>
      <c r="S4929" s="161">
        <v>4.5599999999999996</v>
      </c>
      <c r="T4929" s="18">
        <v>0.92110000000000003</v>
      </c>
      <c r="U4929" s="389">
        <f t="shared" ref="U4929:U4948" si="147">S4929*T4929*1.054615</f>
        <v>4.4296107968400005</v>
      </c>
    </row>
    <row r="4930" spans="1:21" x14ac:dyDescent="0.2">
      <c r="A4930" s="257">
        <v>41808</v>
      </c>
      <c r="B4930" s="414">
        <f t="shared" si="145"/>
        <v>41809</v>
      </c>
      <c r="C4930" s="161">
        <v>4.7</v>
      </c>
      <c r="D4930" s="161"/>
      <c r="E4930" s="161">
        <v>4.5199999999999996</v>
      </c>
      <c r="F4930" s="161"/>
      <c r="G4930" s="389">
        <v>4.4980974949400006</v>
      </c>
      <c r="H4930" s="161"/>
      <c r="I4930" s="161">
        <v>4.72</v>
      </c>
      <c r="J4930" s="162"/>
      <c r="K4930" s="161"/>
      <c r="L4930" s="161"/>
      <c r="M4930" s="161">
        <v>4.57</v>
      </c>
      <c r="N4930" s="161"/>
      <c r="O4930" s="161">
        <v>4.63</v>
      </c>
      <c r="P4930" s="161"/>
      <c r="Q4930" s="161">
        <v>3.35</v>
      </c>
      <c r="R4930" s="161"/>
      <c r="S4930" s="161">
        <v>4.63</v>
      </c>
      <c r="T4930" s="18">
        <v>0.92120000000000002</v>
      </c>
      <c r="U4930" s="389">
        <f t="shared" si="147"/>
        <v>4.4980974949400006</v>
      </c>
    </row>
    <row r="4931" spans="1:21" x14ac:dyDescent="0.2">
      <c r="A4931" s="257">
        <v>41809</v>
      </c>
      <c r="B4931" s="414">
        <f t="shared" si="145"/>
        <v>41810</v>
      </c>
      <c r="C4931" s="161">
        <v>4.6399999999999997</v>
      </c>
      <c r="D4931" s="161"/>
      <c r="E4931" s="161">
        <v>4.4800000000000004</v>
      </c>
      <c r="F4931" s="161"/>
      <c r="G4931" s="389">
        <v>4.4073099080500002</v>
      </c>
      <c r="H4931" s="161"/>
      <c r="I4931" s="161">
        <v>4.6500000000000004</v>
      </c>
      <c r="J4931" s="162"/>
      <c r="K4931" s="161"/>
      <c r="L4931" s="161"/>
      <c r="M4931" s="161">
        <v>4.55</v>
      </c>
      <c r="N4931" s="161"/>
      <c r="O4931" s="161">
        <v>4.55</v>
      </c>
      <c r="P4931" s="161"/>
      <c r="Q4931" s="161">
        <v>2.79</v>
      </c>
      <c r="R4931" s="161"/>
      <c r="S4931" s="161">
        <v>4.54</v>
      </c>
      <c r="T4931" s="18">
        <v>0.92049999999999998</v>
      </c>
      <c r="U4931" s="389">
        <f t="shared" si="147"/>
        <v>4.4073099080500002</v>
      </c>
    </row>
    <row r="4932" spans="1:21" x14ac:dyDescent="0.2">
      <c r="A4932" s="257">
        <v>41810</v>
      </c>
      <c r="B4932" s="414">
        <f t="shared" si="145"/>
        <v>41811</v>
      </c>
      <c r="C4932" s="376">
        <v>4.51</v>
      </c>
      <c r="D4932" s="161"/>
      <c r="E4932" s="376">
        <v>4.3499999999999996</v>
      </c>
      <c r="F4932" s="161"/>
      <c r="G4932" s="379">
        <v>4.2769721494299997</v>
      </c>
      <c r="H4932" s="161"/>
      <c r="I4932" s="376">
        <v>4.54</v>
      </c>
      <c r="J4932" s="416"/>
      <c r="K4932" s="376"/>
      <c r="L4932" s="161"/>
      <c r="M4932" s="376">
        <v>4.41</v>
      </c>
      <c r="N4932" s="161"/>
      <c r="O4932" s="376">
        <v>4.43</v>
      </c>
      <c r="P4932" s="161"/>
      <c r="Q4932" s="376">
        <v>2.4</v>
      </c>
      <c r="R4932" s="161"/>
      <c r="S4932" s="376">
        <v>4.3899999999999997</v>
      </c>
      <c r="T4932" s="375">
        <v>0.92379999999999995</v>
      </c>
      <c r="U4932" s="379">
        <f t="shared" si="147"/>
        <v>4.2769721494299997</v>
      </c>
    </row>
    <row r="4933" spans="1:21" x14ac:dyDescent="0.2">
      <c r="A4933" s="257">
        <v>41811</v>
      </c>
      <c r="B4933" s="414">
        <f t="shared" si="145"/>
        <v>41812</v>
      </c>
      <c r="C4933" s="376">
        <v>4.51</v>
      </c>
      <c r="D4933" s="161"/>
      <c r="E4933" s="376">
        <v>4.3499999999999996</v>
      </c>
      <c r="F4933" s="161"/>
      <c r="G4933" s="379">
        <v>4.2769721494299997</v>
      </c>
      <c r="H4933" s="161"/>
      <c r="I4933" s="376">
        <v>4.54</v>
      </c>
      <c r="J4933" s="416"/>
      <c r="K4933" s="376"/>
      <c r="L4933" s="161"/>
      <c r="M4933" s="376">
        <v>4.41</v>
      </c>
      <c r="N4933" s="161"/>
      <c r="O4933" s="376">
        <v>4.43</v>
      </c>
      <c r="P4933" s="161"/>
      <c r="Q4933" s="376">
        <v>2.4</v>
      </c>
      <c r="R4933" s="161"/>
      <c r="S4933" s="376">
        <v>4.3899999999999997</v>
      </c>
      <c r="T4933" s="375">
        <v>0.92379999999999995</v>
      </c>
      <c r="U4933" s="379">
        <f t="shared" si="147"/>
        <v>4.2769721494299997</v>
      </c>
    </row>
    <row r="4934" spans="1:21" x14ac:dyDescent="0.2">
      <c r="A4934" s="257">
        <v>41812</v>
      </c>
      <c r="B4934" s="414">
        <f t="shared" si="145"/>
        <v>41813</v>
      </c>
      <c r="C4934" s="376">
        <v>4.51</v>
      </c>
      <c r="D4934" s="161"/>
      <c r="E4934" s="376">
        <v>4.3499999999999996</v>
      </c>
      <c r="F4934" s="161"/>
      <c r="G4934" s="379">
        <v>4.2769721494299997</v>
      </c>
      <c r="H4934" s="161"/>
      <c r="I4934" s="376">
        <v>4.54</v>
      </c>
      <c r="J4934" s="416"/>
      <c r="K4934" s="376"/>
      <c r="L4934" s="161"/>
      <c r="M4934" s="376">
        <v>4.41</v>
      </c>
      <c r="N4934" s="161"/>
      <c r="O4934" s="376">
        <v>4.43</v>
      </c>
      <c r="P4934" s="161"/>
      <c r="Q4934" s="376">
        <v>2.4</v>
      </c>
      <c r="R4934" s="161"/>
      <c r="S4934" s="376">
        <v>4.3899999999999997</v>
      </c>
      <c r="T4934" s="375">
        <v>0.92379999999999995</v>
      </c>
      <c r="U4934" s="379">
        <f t="shared" si="147"/>
        <v>4.2769721494299997</v>
      </c>
    </row>
    <row r="4935" spans="1:21" x14ac:dyDescent="0.2">
      <c r="A4935" s="257">
        <v>41813</v>
      </c>
      <c r="B4935" s="414">
        <f t="shared" si="145"/>
        <v>41814</v>
      </c>
      <c r="C4935" s="161">
        <v>4.4800000000000004</v>
      </c>
      <c r="D4935" s="161"/>
      <c r="E4935" s="161">
        <v>4.2699999999999996</v>
      </c>
      <c r="F4935" s="161"/>
      <c r="G4935" s="389">
        <v>4.25617936009</v>
      </c>
      <c r="H4935" s="161"/>
      <c r="I4935" s="161">
        <v>4.5</v>
      </c>
      <c r="J4935" s="162"/>
      <c r="K4935" s="161"/>
      <c r="L4935" s="161"/>
      <c r="M4935" s="161">
        <v>4.46</v>
      </c>
      <c r="N4935" s="161"/>
      <c r="O4935" s="161">
        <v>4.38</v>
      </c>
      <c r="P4935" s="161"/>
      <c r="Q4935" s="161">
        <v>2.69</v>
      </c>
      <c r="R4935" s="161"/>
      <c r="S4935" s="161">
        <v>4.34</v>
      </c>
      <c r="T4935" s="18">
        <v>0.92989999999999995</v>
      </c>
      <c r="U4935" s="389">
        <f t="shared" si="147"/>
        <v>4.25617936009</v>
      </c>
    </row>
    <row r="4936" spans="1:21" x14ac:dyDescent="0.2">
      <c r="A4936" s="257">
        <v>41814</v>
      </c>
      <c r="B4936" s="414">
        <f t="shared" si="145"/>
        <v>41815</v>
      </c>
      <c r="C4936" s="161">
        <v>4.49</v>
      </c>
      <c r="D4936" s="161"/>
      <c r="E4936" s="161">
        <v>4.3</v>
      </c>
      <c r="F4936" s="161"/>
      <c r="G4936" s="389">
        <v>4.3027975615500003</v>
      </c>
      <c r="H4936" s="161"/>
      <c r="I4936" s="161">
        <v>4.59</v>
      </c>
      <c r="J4936" s="162"/>
      <c r="K4936" s="161"/>
      <c r="L4936" s="161"/>
      <c r="M4936" s="161">
        <v>4.47</v>
      </c>
      <c r="N4936" s="161"/>
      <c r="O4936" s="161">
        <v>4.4000000000000004</v>
      </c>
      <c r="P4936" s="161"/>
      <c r="Q4936" s="161">
        <v>3.18</v>
      </c>
      <c r="R4936" s="161"/>
      <c r="S4936" s="161">
        <v>4.38</v>
      </c>
      <c r="T4936" s="18">
        <v>0.93149999999999999</v>
      </c>
      <c r="U4936" s="389">
        <f t="shared" si="147"/>
        <v>4.3027975615500003</v>
      </c>
    </row>
    <row r="4937" spans="1:21" x14ac:dyDescent="0.2">
      <c r="A4937" s="257">
        <v>41815</v>
      </c>
      <c r="B4937" s="414">
        <f t="shared" si="145"/>
        <v>41816</v>
      </c>
      <c r="C4937" s="161">
        <v>4.57</v>
      </c>
      <c r="D4937" s="161"/>
      <c r="E4937" s="161">
        <v>4.3499999999999996</v>
      </c>
      <c r="F4937" s="161"/>
      <c r="G4937" s="389">
        <v>4.3640812392000008</v>
      </c>
      <c r="H4937" s="161"/>
      <c r="I4937" s="161">
        <v>4.6399999999999997</v>
      </c>
      <c r="J4937" s="162"/>
      <c r="K4937" s="161"/>
      <c r="L4937" s="161"/>
      <c r="M4937" s="161">
        <v>4.5199999999999996</v>
      </c>
      <c r="N4937" s="161"/>
      <c r="O4937" s="161">
        <v>4.4800000000000004</v>
      </c>
      <c r="P4937" s="161"/>
      <c r="Q4937" s="161">
        <v>3.51</v>
      </c>
      <c r="R4937" s="161"/>
      <c r="S4937" s="161">
        <v>4.4400000000000004</v>
      </c>
      <c r="T4937" s="18">
        <v>0.93200000000000005</v>
      </c>
      <c r="U4937" s="389">
        <f t="shared" si="147"/>
        <v>4.3640812392000008</v>
      </c>
    </row>
    <row r="4938" spans="1:21" x14ac:dyDescent="0.2">
      <c r="A4938" s="257">
        <v>41816</v>
      </c>
      <c r="B4938" s="414">
        <f t="shared" si="145"/>
        <v>41817</v>
      </c>
      <c r="C4938" s="161">
        <v>4.55</v>
      </c>
      <c r="D4938" s="161"/>
      <c r="E4938" s="161">
        <v>4.3600000000000003</v>
      </c>
      <c r="F4938" s="161"/>
      <c r="G4938" s="389">
        <v>4.3121583242899995</v>
      </c>
      <c r="H4938" s="161"/>
      <c r="I4938" s="161">
        <v>4.58</v>
      </c>
      <c r="J4938" s="162"/>
      <c r="K4938" s="161"/>
      <c r="L4938" s="161"/>
      <c r="M4938" s="161">
        <v>4.49</v>
      </c>
      <c r="N4938" s="161"/>
      <c r="O4938" s="161">
        <v>4.4800000000000004</v>
      </c>
      <c r="P4938" s="161"/>
      <c r="Q4938" s="161">
        <v>3.33</v>
      </c>
      <c r="R4938" s="161"/>
      <c r="S4938" s="161">
        <v>4.3899999999999997</v>
      </c>
      <c r="T4938" s="18">
        <v>0.93140000000000001</v>
      </c>
      <c r="U4938" s="389">
        <f t="shared" si="147"/>
        <v>4.3121583242899995</v>
      </c>
    </row>
    <row r="4939" spans="1:21" x14ac:dyDescent="0.2">
      <c r="A4939" s="257">
        <v>41817</v>
      </c>
      <c r="B4939" s="414">
        <f t="shared" si="145"/>
        <v>41818</v>
      </c>
      <c r="C4939" s="376">
        <v>4.38</v>
      </c>
      <c r="D4939" s="161"/>
      <c r="E4939" s="376">
        <v>4.12</v>
      </c>
      <c r="F4939" s="161"/>
      <c r="G4939" s="379">
        <v>4.1258679668450009</v>
      </c>
      <c r="H4939" s="161"/>
      <c r="I4939" s="376">
        <v>4.4000000000000004</v>
      </c>
      <c r="J4939" s="416"/>
      <c r="K4939" s="376"/>
      <c r="L4939" s="161"/>
      <c r="M4939" s="376">
        <v>4.25</v>
      </c>
      <c r="N4939" s="161"/>
      <c r="O4939" s="376">
        <v>4.2</v>
      </c>
      <c r="P4939" s="161"/>
      <c r="Q4939" s="376">
        <v>2.71</v>
      </c>
      <c r="R4939" s="161"/>
      <c r="S4939" s="376">
        <v>4.1900000000000004</v>
      </c>
      <c r="T4939" s="375">
        <v>0.93369999999999997</v>
      </c>
      <c r="U4939" s="379">
        <f t="shared" si="147"/>
        <v>4.1258679668450009</v>
      </c>
    </row>
    <row r="4940" spans="1:21" x14ac:dyDescent="0.2">
      <c r="A4940" s="257">
        <v>41818</v>
      </c>
      <c r="B4940" s="414">
        <f t="shared" si="145"/>
        <v>41819</v>
      </c>
      <c r="C4940" s="376">
        <v>4.38</v>
      </c>
      <c r="D4940" s="161"/>
      <c r="E4940" s="376">
        <v>4.12</v>
      </c>
      <c r="F4940" s="161"/>
      <c r="G4940" s="379">
        <v>4.1258679668450009</v>
      </c>
      <c r="H4940" s="161"/>
      <c r="I4940" s="376">
        <v>4.4000000000000004</v>
      </c>
      <c r="J4940" s="416"/>
      <c r="K4940" s="376"/>
      <c r="L4940" s="161"/>
      <c r="M4940" s="376">
        <v>4.25</v>
      </c>
      <c r="N4940" s="161"/>
      <c r="O4940" s="376">
        <v>4.2</v>
      </c>
      <c r="P4940" s="161"/>
      <c r="Q4940" s="376">
        <v>2.71</v>
      </c>
      <c r="R4940" s="161"/>
      <c r="S4940" s="376">
        <v>4.1900000000000004</v>
      </c>
      <c r="T4940" s="375">
        <v>0.93369999999999997</v>
      </c>
      <c r="U4940" s="379">
        <f t="shared" si="147"/>
        <v>4.1258679668450009</v>
      </c>
    </row>
    <row r="4941" spans="1:21" x14ac:dyDescent="0.2">
      <c r="A4941" s="257">
        <v>41819</v>
      </c>
      <c r="B4941" s="414">
        <f t="shared" si="145"/>
        <v>41820</v>
      </c>
      <c r="C4941" s="376">
        <v>4.38</v>
      </c>
      <c r="D4941" s="161"/>
      <c r="E4941" s="376">
        <v>4.12</v>
      </c>
      <c r="F4941" s="161"/>
      <c r="G4941" s="379">
        <v>4.1258679668450009</v>
      </c>
      <c r="H4941" s="161"/>
      <c r="I4941" s="376">
        <v>4.4000000000000004</v>
      </c>
      <c r="J4941" s="416"/>
      <c r="K4941" s="376"/>
      <c r="L4941" s="161"/>
      <c r="M4941" s="376">
        <v>4.25</v>
      </c>
      <c r="N4941" s="161"/>
      <c r="O4941" s="376">
        <v>4.2</v>
      </c>
      <c r="P4941" s="161"/>
      <c r="Q4941" s="376">
        <v>2.71</v>
      </c>
      <c r="R4941" s="161"/>
      <c r="S4941" s="376">
        <v>4.1900000000000004</v>
      </c>
      <c r="T4941" s="375">
        <v>0.93369999999999997</v>
      </c>
      <c r="U4941" s="379">
        <f t="shared" si="147"/>
        <v>4.1258679668450009</v>
      </c>
    </row>
    <row r="4942" spans="1:21" s="263" customFormat="1" x14ac:dyDescent="0.2">
      <c r="A4942" s="319">
        <v>41820</v>
      </c>
      <c r="B4942" s="374">
        <f t="shared" si="145"/>
        <v>41821</v>
      </c>
      <c r="C4942" s="372">
        <v>4.42</v>
      </c>
      <c r="D4942" s="332"/>
      <c r="E4942" s="372">
        <v>4.26</v>
      </c>
      <c r="F4942" s="332"/>
      <c r="G4942" s="385">
        <v>4.1547612540000003</v>
      </c>
      <c r="H4942" s="332"/>
      <c r="I4942" s="372">
        <v>4.45</v>
      </c>
      <c r="J4942" s="365"/>
      <c r="K4942" s="372"/>
      <c r="L4942" s="332"/>
      <c r="M4942" s="372">
        <v>4.43</v>
      </c>
      <c r="N4942" s="332"/>
      <c r="O4942" s="372">
        <v>4.3099999999999996</v>
      </c>
      <c r="P4942" s="332"/>
      <c r="Q4942" s="372">
        <v>3.44</v>
      </c>
      <c r="R4942" s="332"/>
      <c r="S4942" s="332">
        <v>4.2</v>
      </c>
      <c r="T4942" s="18">
        <v>0.93799999999999994</v>
      </c>
      <c r="U4942" s="385">
        <f t="shared" si="147"/>
        <v>4.1547612540000003</v>
      </c>
    </row>
    <row r="4943" spans="1:21" x14ac:dyDescent="0.2">
      <c r="A4943" s="257">
        <v>41821</v>
      </c>
      <c r="B4943" s="414">
        <f t="shared" si="145"/>
        <v>41822</v>
      </c>
      <c r="C4943" s="161">
        <v>4.43</v>
      </c>
      <c r="D4943" s="161"/>
      <c r="E4943" s="161">
        <v>4.2</v>
      </c>
      <c r="F4943" s="161"/>
      <c r="G4943" s="22">
        <v>4.1503318710000006</v>
      </c>
      <c r="H4943" s="161"/>
      <c r="I4943" s="161">
        <v>4.4400000000000004</v>
      </c>
      <c r="J4943" s="162"/>
      <c r="K4943" s="161"/>
      <c r="L4943" s="161"/>
      <c r="M4943" s="161">
        <v>4.33</v>
      </c>
      <c r="N4943" s="161"/>
      <c r="O4943" s="161">
        <v>4.25</v>
      </c>
      <c r="P4943" s="161"/>
      <c r="Q4943" s="161">
        <v>3.45</v>
      </c>
      <c r="R4943" s="161"/>
      <c r="S4943" s="161">
        <v>4.2</v>
      </c>
      <c r="T4943" s="18">
        <v>0.93700000000000006</v>
      </c>
      <c r="U4943" s="161">
        <f t="shared" si="147"/>
        <v>4.1503318710000006</v>
      </c>
    </row>
    <row r="4944" spans="1:21" x14ac:dyDescent="0.2">
      <c r="A4944" s="257">
        <v>41822</v>
      </c>
      <c r="B4944" s="414">
        <f t="shared" si="145"/>
        <v>41823</v>
      </c>
      <c r="C4944" s="161">
        <v>4.3899999999999997</v>
      </c>
      <c r="D4944" s="161"/>
      <c r="E4944" s="161">
        <v>4.18</v>
      </c>
      <c r="F4944" s="161"/>
      <c r="G4944" s="22">
        <v>4.1547612540000003</v>
      </c>
      <c r="H4944" s="161"/>
      <c r="I4944" s="161">
        <v>4.41</v>
      </c>
      <c r="J4944" s="162"/>
      <c r="K4944" s="161"/>
      <c r="L4944" s="161"/>
      <c r="M4944" s="161">
        <v>4.3099999999999996</v>
      </c>
      <c r="N4944" s="161"/>
      <c r="O4944" s="161">
        <v>4.2300000000000004</v>
      </c>
      <c r="P4944" s="161"/>
      <c r="Q4944" s="161">
        <v>3.02</v>
      </c>
      <c r="R4944" s="161"/>
      <c r="S4944" s="161">
        <v>4.2</v>
      </c>
      <c r="T4944" s="18">
        <v>0.93799999999999994</v>
      </c>
      <c r="U4944" s="161">
        <f t="shared" si="147"/>
        <v>4.1547612540000003</v>
      </c>
    </row>
    <row r="4945" spans="1:21" x14ac:dyDescent="0.2">
      <c r="A4945" s="257">
        <v>41823</v>
      </c>
      <c r="B4945" s="414">
        <f t="shared" si="145"/>
        <v>41824</v>
      </c>
      <c r="C4945" s="376">
        <v>4.29</v>
      </c>
      <c r="D4945" s="161"/>
      <c r="E4945" s="376">
        <v>3.97</v>
      </c>
      <c r="F4945" s="161"/>
      <c r="G4945" s="379">
        <v>4.0821404651000002</v>
      </c>
      <c r="H4945" s="161"/>
      <c r="I4945" s="376">
        <v>4.3</v>
      </c>
      <c r="J4945" s="416"/>
      <c r="K4945" s="376"/>
      <c r="L4945" s="161"/>
      <c r="M4945" s="376">
        <v>4.0599999999999996</v>
      </c>
      <c r="N4945" s="161"/>
      <c r="O4945" s="376">
        <v>4.08</v>
      </c>
      <c r="P4945" s="161"/>
      <c r="Q4945" s="376">
        <v>2.4</v>
      </c>
      <c r="R4945" s="161"/>
      <c r="S4945" s="376">
        <v>4.12</v>
      </c>
      <c r="T4945" s="375">
        <v>0.9395</v>
      </c>
      <c r="U4945" s="376">
        <f t="shared" si="147"/>
        <v>4.0821404651000002</v>
      </c>
    </row>
    <row r="4946" spans="1:21" x14ac:dyDescent="0.2">
      <c r="A4946" s="257">
        <v>41824</v>
      </c>
      <c r="B4946" s="414">
        <f t="shared" si="145"/>
        <v>41825</v>
      </c>
      <c r="C4946" s="376">
        <v>4.29</v>
      </c>
      <c r="D4946" s="161"/>
      <c r="E4946" s="376">
        <v>3.97</v>
      </c>
      <c r="F4946" s="161"/>
      <c r="G4946" s="379">
        <v>4.0821404651000002</v>
      </c>
      <c r="H4946" s="161"/>
      <c r="I4946" s="376">
        <v>4.3</v>
      </c>
      <c r="J4946" s="416"/>
      <c r="K4946" s="376"/>
      <c r="L4946" s="161"/>
      <c r="M4946" s="376">
        <v>4.0599999999999996</v>
      </c>
      <c r="N4946" s="161"/>
      <c r="O4946" s="376">
        <v>4.08</v>
      </c>
      <c r="P4946" s="161"/>
      <c r="Q4946" s="376">
        <v>2.4</v>
      </c>
      <c r="R4946" s="161"/>
      <c r="S4946" s="376">
        <v>4.12</v>
      </c>
      <c r="T4946" s="375">
        <v>0.9395</v>
      </c>
      <c r="U4946" s="376">
        <f t="shared" si="147"/>
        <v>4.0821404651000002</v>
      </c>
    </row>
    <row r="4947" spans="1:21" x14ac:dyDescent="0.2">
      <c r="A4947" s="257">
        <v>41825</v>
      </c>
      <c r="B4947" s="414">
        <f t="shared" si="145"/>
        <v>41826</v>
      </c>
      <c r="C4947" s="376">
        <v>4.29</v>
      </c>
      <c r="D4947" s="161"/>
      <c r="E4947" s="376">
        <v>3.97</v>
      </c>
      <c r="F4947" s="161"/>
      <c r="G4947" s="379">
        <v>4.0821404651000002</v>
      </c>
      <c r="H4947" s="161"/>
      <c r="I4947" s="376">
        <v>4.3</v>
      </c>
      <c r="J4947" s="416"/>
      <c r="K4947" s="376"/>
      <c r="L4947" s="161"/>
      <c r="M4947" s="376">
        <v>4.0599999999999996</v>
      </c>
      <c r="N4947" s="161"/>
      <c r="O4947" s="376">
        <v>4.08</v>
      </c>
      <c r="P4947" s="161"/>
      <c r="Q4947" s="376">
        <v>2.4</v>
      </c>
      <c r="R4947" s="161"/>
      <c r="S4947" s="376">
        <v>4.12</v>
      </c>
      <c r="T4947" s="375">
        <v>0.9395</v>
      </c>
      <c r="U4947" s="376">
        <f t="shared" si="147"/>
        <v>4.0821404651000002</v>
      </c>
    </row>
    <row r="4948" spans="1:21" x14ac:dyDescent="0.2">
      <c r="A4948" s="257">
        <v>41826</v>
      </c>
      <c r="B4948" s="414">
        <f t="shared" si="145"/>
        <v>41827</v>
      </c>
      <c r="C4948" s="376">
        <v>4.29</v>
      </c>
      <c r="D4948" s="161"/>
      <c r="E4948" s="376">
        <v>3.97</v>
      </c>
      <c r="F4948" s="161"/>
      <c r="G4948" s="379">
        <v>4.0821404651000002</v>
      </c>
      <c r="H4948" s="161"/>
      <c r="I4948" s="376">
        <v>4.3</v>
      </c>
      <c r="J4948" s="416"/>
      <c r="K4948" s="376"/>
      <c r="L4948" s="161"/>
      <c r="M4948" s="376">
        <v>4.0599999999999996</v>
      </c>
      <c r="N4948" s="161"/>
      <c r="O4948" s="376">
        <v>4.08</v>
      </c>
      <c r="P4948" s="161"/>
      <c r="Q4948" s="376">
        <v>2.4</v>
      </c>
      <c r="R4948" s="161"/>
      <c r="S4948" s="376">
        <v>4.12</v>
      </c>
      <c r="T4948" s="375">
        <v>0.9395</v>
      </c>
      <c r="U4948" s="376">
        <f t="shared" si="147"/>
        <v>4.0821404651000002</v>
      </c>
    </row>
    <row r="4949" spans="1:21" x14ac:dyDescent="0.2">
      <c r="A4949" s="257">
        <v>41827</v>
      </c>
      <c r="B4949" s="414">
        <f t="shared" si="145"/>
        <v>41828</v>
      </c>
      <c r="C4949" s="161"/>
      <c r="D4949" s="161"/>
      <c r="E4949" s="161"/>
      <c r="F4949" s="161"/>
      <c r="G4949" s="161"/>
      <c r="H4949" s="161"/>
      <c r="I4949" s="161"/>
      <c r="J4949" s="162"/>
      <c r="K4949" s="161"/>
      <c r="L4949" s="161"/>
      <c r="M4949" s="161"/>
      <c r="N4949" s="161"/>
      <c r="O4949" s="161"/>
      <c r="P4949" s="161"/>
      <c r="Q4949" s="161"/>
      <c r="R4949" s="161"/>
      <c r="S4949" s="161"/>
      <c r="U4949" s="161"/>
    </row>
    <row r="4950" spans="1:21" x14ac:dyDescent="0.2">
      <c r="A4950" s="257">
        <v>41828</v>
      </c>
      <c r="B4950" s="414">
        <f t="shared" si="145"/>
        <v>41829</v>
      </c>
      <c r="C4950" s="161"/>
      <c r="D4950" s="161"/>
      <c r="E4950" s="161"/>
      <c r="F4950" s="161"/>
      <c r="G4950" s="161"/>
      <c r="H4950" s="161"/>
      <c r="I4950" s="161"/>
      <c r="J4950" s="162"/>
      <c r="K4950" s="161"/>
      <c r="L4950" s="161"/>
      <c r="M4950" s="161"/>
      <c r="N4950" s="161"/>
      <c r="O4950" s="161"/>
      <c r="P4950" s="161"/>
      <c r="Q4950" s="161"/>
      <c r="R4950" s="161"/>
      <c r="S4950" s="161"/>
      <c r="U4950" s="161"/>
    </row>
    <row r="4951" spans="1:21" x14ac:dyDescent="0.2">
      <c r="A4951" s="257">
        <v>41829</v>
      </c>
      <c r="B4951" s="414">
        <f t="shared" si="145"/>
        <v>41830</v>
      </c>
      <c r="C4951" s="161"/>
      <c r="D4951" s="161"/>
      <c r="E4951" s="161"/>
      <c r="F4951" s="161"/>
      <c r="G4951" s="161"/>
      <c r="H4951" s="161"/>
      <c r="I4951" s="161"/>
      <c r="J4951" s="162"/>
      <c r="K4951" s="161"/>
      <c r="L4951" s="161"/>
      <c r="M4951" s="161"/>
      <c r="N4951" s="161"/>
      <c r="O4951" s="161"/>
      <c r="P4951" s="161"/>
      <c r="Q4951" s="161"/>
      <c r="R4951" s="161"/>
      <c r="S4951" s="161"/>
      <c r="U4951" s="161"/>
    </row>
    <row r="4952" spans="1:21" x14ac:dyDescent="0.2">
      <c r="A4952" s="257">
        <v>41830</v>
      </c>
      <c r="B4952" s="414">
        <f t="shared" si="145"/>
        <v>41831</v>
      </c>
      <c r="C4952" s="161"/>
      <c r="D4952" s="161"/>
      <c r="E4952" s="161"/>
      <c r="F4952" s="161"/>
      <c r="G4952" s="161"/>
      <c r="H4952" s="161"/>
      <c r="I4952" s="161"/>
      <c r="J4952" s="162"/>
      <c r="K4952" s="161"/>
      <c r="L4952" s="161"/>
      <c r="M4952" s="161"/>
      <c r="N4952" s="161"/>
      <c r="O4952" s="161"/>
      <c r="P4952" s="161"/>
      <c r="Q4952" s="161"/>
      <c r="R4952" s="161"/>
      <c r="S4952" s="161"/>
      <c r="U4952" s="161"/>
    </row>
    <row r="4953" spans="1:21" x14ac:dyDescent="0.2">
      <c r="A4953" s="257">
        <v>41831</v>
      </c>
      <c r="B4953" s="414">
        <f t="shared" si="145"/>
        <v>41832</v>
      </c>
      <c r="C4953" s="161"/>
      <c r="D4953" s="161"/>
      <c r="E4953" s="161"/>
      <c r="F4953" s="161"/>
      <c r="G4953" s="161"/>
      <c r="H4953" s="161"/>
      <c r="I4953" s="161"/>
      <c r="J4953" s="162"/>
      <c r="K4953" s="161"/>
      <c r="L4953" s="161"/>
      <c r="M4953" s="161"/>
      <c r="N4953" s="161"/>
      <c r="O4953" s="161"/>
      <c r="P4953" s="161"/>
      <c r="Q4953" s="161"/>
      <c r="R4953" s="161"/>
      <c r="S4953" s="161"/>
      <c r="U4953" s="161"/>
    </row>
    <row r="4954" spans="1:21" x14ac:dyDescent="0.2">
      <c r="A4954" s="257">
        <v>41832</v>
      </c>
      <c r="B4954" s="414">
        <f t="shared" si="145"/>
        <v>41833</v>
      </c>
      <c r="C4954" s="161"/>
      <c r="D4954" s="161"/>
      <c r="E4954" s="161"/>
      <c r="F4954" s="161"/>
      <c r="G4954" s="161"/>
      <c r="H4954" s="161"/>
      <c r="I4954" s="161"/>
      <c r="J4954" s="162"/>
      <c r="K4954" s="161"/>
      <c r="L4954" s="161"/>
      <c r="M4954" s="161"/>
      <c r="N4954" s="161"/>
      <c r="O4954" s="161"/>
      <c r="P4954" s="161"/>
      <c r="Q4954" s="161"/>
      <c r="R4954" s="161"/>
      <c r="S4954" s="161"/>
      <c r="U4954" s="161"/>
    </row>
    <row r="4955" spans="1:21" x14ac:dyDescent="0.2">
      <c r="A4955" s="257">
        <v>41833</v>
      </c>
      <c r="B4955" s="414">
        <f t="shared" si="145"/>
        <v>41834</v>
      </c>
      <c r="C4955" s="161"/>
      <c r="D4955" s="161"/>
      <c r="E4955" s="161"/>
      <c r="F4955" s="161"/>
      <c r="G4955" s="161"/>
      <c r="H4955" s="161"/>
      <c r="I4955" s="161"/>
      <c r="J4955" s="162"/>
      <c r="K4955" s="161"/>
      <c r="L4955" s="161"/>
      <c r="M4955" s="161"/>
      <c r="N4955" s="161"/>
      <c r="O4955" s="161"/>
      <c r="P4955" s="161"/>
      <c r="Q4955" s="161"/>
      <c r="R4955" s="161"/>
      <c r="S4955" s="161"/>
      <c r="U4955" s="161"/>
    </row>
    <row r="4956" spans="1:21" x14ac:dyDescent="0.2">
      <c r="A4956" s="257">
        <v>41834</v>
      </c>
      <c r="B4956" s="414">
        <f t="shared" si="145"/>
        <v>41835</v>
      </c>
      <c r="C4956" s="161"/>
      <c r="D4956" s="161"/>
      <c r="E4956" s="161"/>
      <c r="F4956" s="161"/>
      <c r="G4956" s="161"/>
      <c r="H4956" s="161"/>
      <c r="I4956" s="161"/>
      <c r="J4956" s="162"/>
      <c r="K4956" s="161"/>
      <c r="L4956" s="161"/>
      <c r="M4956" s="161"/>
      <c r="N4956" s="161"/>
      <c r="O4956" s="161"/>
      <c r="P4956" s="161"/>
      <c r="Q4956" s="161"/>
      <c r="R4956" s="161"/>
      <c r="S4956" s="161"/>
      <c r="U4956" s="161"/>
    </row>
    <row r="4957" spans="1:21" x14ac:dyDescent="0.2">
      <c r="A4957" s="257">
        <v>41835</v>
      </c>
      <c r="B4957" s="414">
        <f t="shared" si="145"/>
        <v>41836</v>
      </c>
      <c r="C4957" s="161"/>
      <c r="D4957" s="161"/>
      <c r="E4957" s="161"/>
      <c r="F4957" s="161"/>
      <c r="G4957" s="161"/>
      <c r="H4957" s="161"/>
      <c r="I4957" s="161"/>
      <c r="J4957" s="162"/>
      <c r="K4957" s="161"/>
      <c r="L4957" s="161"/>
      <c r="M4957" s="161"/>
      <c r="N4957" s="161"/>
      <c r="O4957" s="161"/>
      <c r="P4957" s="161"/>
      <c r="Q4957" s="161"/>
      <c r="R4957" s="161"/>
      <c r="S4957" s="161"/>
      <c r="U4957" s="161"/>
    </row>
    <row r="4958" spans="1:21" x14ac:dyDescent="0.2">
      <c r="A4958" s="257">
        <v>41836</v>
      </c>
      <c r="B4958" s="414">
        <f t="shared" si="145"/>
        <v>41837</v>
      </c>
      <c r="C4958" s="161"/>
      <c r="D4958" s="161"/>
      <c r="E4958" s="161"/>
      <c r="F4958" s="161"/>
      <c r="G4958" s="161"/>
      <c r="H4958" s="161"/>
      <c r="I4958" s="161"/>
      <c r="J4958" s="162"/>
      <c r="K4958" s="161"/>
      <c r="L4958" s="161"/>
      <c r="M4958" s="161"/>
      <c r="N4958" s="161"/>
      <c r="O4958" s="161"/>
      <c r="P4958" s="161"/>
      <c r="Q4958" s="161"/>
      <c r="R4958" s="161"/>
      <c r="S4958" s="161"/>
      <c r="U4958" s="161"/>
    </row>
    <row r="4959" spans="1:21" x14ac:dyDescent="0.2">
      <c r="A4959" s="257">
        <v>41837</v>
      </c>
      <c r="B4959" s="414">
        <f t="shared" ref="B4959:B5022" si="148">A4959+1</f>
        <v>41838</v>
      </c>
      <c r="C4959" s="161"/>
      <c r="D4959" s="161"/>
      <c r="E4959" s="161"/>
      <c r="F4959" s="161"/>
      <c r="G4959" s="161"/>
      <c r="H4959" s="161"/>
      <c r="I4959" s="161"/>
      <c r="J4959" s="162"/>
      <c r="K4959" s="161"/>
      <c r="L4959" s="161"/>
      <c r="M4959" s="161"/>
      <c r="N4959" s="161"/>
      <c r="O4959" s="161"/>
      <c r="P4959" s="161"/>
      <c r="Q4959" s="161"/>
      <c r="R4959" s="161"/>
      <c r="S4959" s="161"/>
      <c r="U4959" s="161"/>
    </row>
    <row r="4960" spans="1:21" x14ac:dyDescent="0.2">
      <c r="A4960" s="257">
        <v>41838</v>
      </c>
      <c r="B4960" s="414">
        <f t="shared" si="148"/>
        <v>41839</v>
      </c>
      <c r="C4960" s="161"/>
      <c r="D4960" s="161"/>
      <c r="E4960" s="161"/>
      <c r="F4960" s="161"/>
      <c r="G4960" s="161"/>
      <c r="H4960" s="161"/>
      <c r="I4960" s="161"/>
      <c r="J4960" s="162"/>
      <c r="K4960" s="161"/>
      <c r="L4960" s="161"/>
      <c r="M4960" s="161"/>
      <c r="N4960" s="161"/>
      <c r="O4960" s="161"/>
      <c r="P4960" s="161"/>
      <c r="Q4960" s="161"/>
      <c r="R4960" s="161"/>
      <c r="S4960" s="161"/>
      <c r="U4960" s="161"/>
    </row>
    <row r="4961" spans="1:21" x14ac:dyDescent="0.2">
      <c r="A4961" s="257">
        <v>41839</v>
      </c>
      <c r="B4961" s="414">
        <f t="shared" si="148"/>
        <v>41840</v>
      </c>
      <c r="C4961" s="161"/>
      <c r="D4961" s="161"/>
      <c r="E4961" s="161"/>
      <c r="F4961" s="161"/>
      <c r="G4961" s="161"/>
      <c r="H4961" s="161"/>
      <c r="I4961" s="161"/>
      <c r="J4961" s="162"/>
      <c r="K4961" s="161"/>
      <c r="L4961" s="161"/>
      <c r="M4961" s="161"/>
      <c r="N4961" s="161"/>
      <c r="O4961" s="161"/>
      <c r="P4961" s="161"/>
      <c r="Q4961" s="161"/>
      <c r="R4961" s="161"/>
      <c r="S4961" s="161"/>
      <c r="U4961" s="161"/>
    </row>
    <row r="4962" spans="1:21" x14ac:dyDescent="0.2">
      <c r="A4962" s="257">
        <v>41840</v>
      </c>
      <c r="B4962" s="414">
        <f t="shared" si="148"/>
        <v>41841</v>
      </c>
      <c r="C4962" s="161"/>
      <c r="D4962" s="161"/>
      <c r="E4962" s="161"/>
      <c r="F4962" s="161"/>
      <c r="G4962" s="161"/>
      <c r="H4962" s="161"/>
      <c r="I4962" s="161"/>
      <c r="J4962" s="162"/>
      <c r="K4962" s="161"/>
      <c r="L4962" s="161"/>
      <c r="M4962" s="161"/>
      <c r="N4962" s="161"/>
      <c r="O4962" s="161"/>
      <c r="P4962" s="161"/>
      <c r="Q4962" s="161"/>
      <c r="R4962" s="161"/>
      <c r="S4962" s="161"/>
      <c r="U4962" s="161"/>
    </row>
    <row r="4963" spans="1:21" x14ac:dyDescent="0.2">
      <c r="A4963" s="257">
        <v>41841</v>
      </c>
      <c r="B4963" s="414">
        <f t="shared" si="148"/>
        <v>41842</v>
      </c>
      <c r="C4963" s="161"/>
      <c r="D4963" s="161"/>
      <c r="E4963" s="161"/>
      <c r="F4963" s="161"/>
      <c r="G4963" s="161"/>
      <c r="H4963" s="161"/>
      <c r="I4963" s="161"/>
      <c r="J4963" s="162"/>
      <c r="K4963" s="161"/>
      <c r="L4963" s="161"/>
      <c r="M4963" s="161"/>
      <c r="N4963" s="161"/>
      <c r="O4963" s="161"/>
      <c r="P4963" s="161"/>
      <c r="Q4963" s="161"/>
      <c r="R4963" s="161"/>
      <c r="S4963" s="161"/>
      <c r="U4963" s="161"/>
    </row>
    <row r="4964" spans="1:21" x14ac:dyDescent="0.2">
      <c r="A4964" s="257">
        <v>41842</v>
      </c>
      <c r="B4964" s="414">
        <f t="shared" si="148"/>
        <v>41843</v>
      </c>
      <c r="C4964" s="161">
        <v>3.8</v>
      </c>
      <c r="D4964" s="161"/>
      <c r="E4964" s="161">
        <v>3.74</v>
      </c>
      <c r="F4964" s="161"/>
      <c r="G4964" s="161">
        <v>3.6536461721400002</v>
      </c>
      <c r="H4964" s="161"/>
      <c r="I4964" s="161">
        <v>3.83</v>
      </c>
      <c r="J4964" s="162"/>
      <c r="K4964" s="161"/>
      <c r="L4964" s="161"/>
      <c r="M4964" s="161">
        <v>3.8</v>
      </c>
      <c r="N4964" s="161"/>
      <c r="O4964" s="161">
        <v>3.72</v>
      </c>
      <c r="P4964" s="161"/>
      <c r="Q4964" s="161">
        <v>2.74</v>
      </c>
      <c r="R4964" s="161"/>
      <c r="S4964" s="161">
        <v>3.72</v>
      </c>
      <c r="T4964" s="18">
        <v>0.93130000000000002</v>
      </c>
      <c r="U4964" s="161">
        <f>S4964*T4964*1.054615</f>
        <v>3.6536461721400002</v>
      </c>
    </row>
    <row r="4965" spans="1:21" x14ac:dyDescent="0.2">
      <c r="A4965" s="257">
        <v>41843</v>
      </c>
      <c r="B4965" s="414">
        <f t="shared" si="148"/>
        <v>41844</v>
      </c>
      <c r="C4965" s="161">
        <v>3.79</v>
      </c>
      <c r="D4965" s="161"/>
      <c r="E4965" s="161">
        <v>3.75</v>
      </c>
      <c r="F4965" s="161"/>
      <c r="G4965" s="161">
        <v>3.6332224980500007</v>
      </c>
      <c r="H4965" s="161"/>
      <c r="I4965" s="161">
        <v>3.82</v>
      </c>
      <c r="J4965" s="162"/>
      <c r="K4965" s="161"/>
      <c r="L4965" s="161"/>
      <c r="M4965" s="161">
        <v>3.84</v>
      </c>
      <c r="N4965" s="161"/>
      <c r="O4965" s="161">
        <v>3.73</v>
      </c>
      <c r="P4965" s="161"/>
      <c r="Q4965" s="161">
        <v>2.4500000000000002</v>
      </c>
      <c r="R4965" s="161"/>
      <c r="S4965" s="161">
        <v>3.7</v>
      </c>
      <c r="T4965" s="18">
        <v>0.93110000000000004</v>
      </c>
      <c r="U4965" s="161">
        <f t="shared" ref="U4965:U4972" si="149">S4965*T4965*1.054615</f>
        <v>3.6332224980500007</v>
      </c>
    </row>
    <row r="4966" spans="1:21" x14ac:dyDescent="0.2">
      <c r="A4966" s="257">
        <v>41844</v>
      </c>
      <c r="B4966" s="414">
        <f t="shared" si="148"/>
        <v>41845</v>
      </c>
      <c r="C4966" s="161">
        <v>3.8</v>
      </c>
      <c r="D4966" s="161"/>
      <c r="E4966" s="161">
        <v>3.73</v>
      </c>
      <c r="F4966" s="161"/>
      <c r="G4966" s="161">
        <v>3.6265162012649999</v>
      </c>
      <c r="H4966" s="161"/>
      <c r="I4966" s="161">
        <v>3.82</v>
      </c>
      <c r="J4966" s="162"/>
      <c r="K4966" s="161"/>
      <c r="L4966" s="161"/>
      <c r="M4966" s="161">
        <v>3.85</v>
      </c>
      <c r="N4966" s="161"/>
      <c r="O4966" s="161">
        <v>3.72</v>
      </c>
      <c r="P4966" s="161"/>
      <c r="Q4966" s="161">
        <v>2.38</v>
      </c>
      <c r="R4966" s="161"/>
      <c r="S4966" s="161">
        <v>3.69</v>
      </c>
      <c r="T4966" s="18">
        <v>0.93189999999999995</v>
      </c>
      <c r="U4966" s="161">
        <f t="shared" si="149"/>
        <v>3.6265162012649999</v>
      </c>
    </row>
    <row r="4967" spans="1:21" x14ac:dyDescent="0.2">
      <c r="A4967" s="257">
        <v>41845</v>
      </c>
      <c r="B4967" s="414">
        <f t="shared" si="148"/>
        <v>41846</v>
      </c>
      <c r="C4967" s="376">
        <v>3.79</v>
      </c>
      <c r="D4967" s="161"/>
      <c r="E4967" s="376">
        <v>3.66</v>
      </c>
      <c r="F4967" s="161"/>
      <c r="G4967" s="376">
        <v>3.5762247757600005</v>
      </c>
      <c r="H4967" s="161"/>
      <c r="I4967" s="376">
        <v>3.82</v>
      </c>
      <c r="J4967" s="416"/>
      <c r="K4967" s="376"/>
      <c r="L4967" s="161"/>
      <c r="M4967" s="376">
        <v>3.77</v>
      </c>
      <c r="N4967" s="161"/>
      <c r="O4967" s="376">
        <v>3.7</v>
      </c>
      <c r="P4967" s="161"/>
      <c r="Q4967" s="376">
        <v>2.2799999999999998</v>
      </c>
      <c r="R4967" s="161"/>
      <c r="S4967" s="376">
        <v>3.64</v>
      </c>
      <c r="T4967" s="375">
        <v>0.93159999999999998</v>
      </c>
      <c r="U4967" s="376">
        <f t="shared" si="149"/>
        <v>3.5762247757600005</v>
      </c>
    </row>
    <row r="4968" spans="1:21" x14ac:dyDescent="0.2">
      <c r="A4968" s="257">
        <v>41846</v>
      </c>
      <c r="B4968" s="414">
        <f t="shared" si="148"/>
        <v>41847</v>
      </c>
      <c r="C4968" s="376">
        <v>3.79</v>
      </c>
      <c r="D4968" s="161"/>
      <c r="E4968" s="376">
        <v>3.66</v>
      </c>
      <c r="F4968" s="161"/>
      <c r="G4968" s="376">
        <v>3.5762247757600005</v>
      </c>
      <c r="H4968" s="161"/>
      <c r="I4968" s="376">
        <v>3.82</v>
      </c>
      <c r="J4968" s="416"/>
      <c r="K4968" s="376"/>
      <c r="L4968" s="161"/>
      <c r="M4968" s="376">
        <v>3.77</v>
      </c>
      <c r="N4968" s="161"/>
      <c r="O4968" s="376">
        <v>3.7</v>
      </c>
      <c r="P4968" s="161"/>
      <c r="Q4968" s="376">
        <v>2.2799999999999998</v>
      </c>
      <c r="R4968" s="161"/>
      <c r="S4968" s="376">
        <v>3.64</v>
      </c>
      <c r="T4968" s="375">
        <v>0.93159999999999998</v>
      </c>
      <c r="U4968" s="376">
        <f t="shared" si="149"/>
        <v>3.5762247757600005</v>
      </c>
    </row>
    <row r="4969" spans="1:21" x14ac:dyDescent="0.2">
      <c r="A4969" s="257">
        <v>41847</v>
      </c>
      <c r="B4969" s="414">
        <f t="shared" si="148"/>
        <v>41848</v>
      </c>
      <c r="C4969" s="376">
        <v>3.79</v>
      </c>
      <c r="D4969" s="161"/>
      <c r="E4969" s="376">
        <v>3.66</v>
      </c>
      <c r="F4969" s="161"/>
      <c r="G4969" s="376">
        <v>3.5762247757600005</v>
      </c>
      <c r="H4969" s="161"/>
      <c r="I4969" s="376">
        <v>3.82</v>
      </c>
      <c r="J4969" s="416"/>
      <c r="K4969" s="376"/>
      <c r="L4969" s="161"/>
      <c r="M4969" s="376">
        <v>3.77</v>
      </c>
      <c r="N4969" s="161"/>
      <c r="O4969" s="376">
        <v>3.7</v>
      </c>
      <c r="P4969" s="161"/>
      <c r="Q4969" s="376">
        <v>2.2799999999999998</v>
      </c>
      <c r="R4969" s="161"/>
      <c r="S4969" s="376">
        <v>3.64</v>
      </c>
      <c r="T4969" s="375">
        <v>0.93159999999999998</v>
      </c>
      <c r="U4969" s="376">
        <f t="shared" si="149"/>
        <v>3.5762247757600005</v>
      </c>
    </row>
    <row r="4970" spans="1:21" x14ac:dyDescent="0.2">
      <c r="A4970" s="257">
        <v>41848</v>
      </c>
      <c r="B4970" s="414">
        <f t="shared" si="148"/>
        <v>41849</v>
      </c>
      <c r="C4970" s="161">
        <v>3.82</v>
      </c>
      <c r="D4970" s="161"/>
      <c r="E4970" s="161">
        <v>3.67</v>
      </c>
      <c r="F4970" s="161"/>
      <c r="G4970" s="161">
        <v>3.60122126049</v>
      </c>
      <c r="H4970" s="161"/>
      <c r="I4970" s="161">
        <v>3.81</v>
      </c>
      <c r="J4970" s="162"/>
      <c r="K4970" s="161"/>
      <c r="L4970" s="161"/>
      <c r="M4970" s="161">
        <v>3.84</v>
      </c>
      <c r="N4970" s="161"/>
      <c r="O4970" s="161">
        <v>3.74</v>
      </c>
      <c r="P4970" s="161"/>
      <c r="Q4970" s="161">
        <v>2.31</v>
      </c>
      <c r="R4970" s="161"/>
      <c r="S4970" s="161">
        <v>3.69</v>
      </c>
      <c r="T4970" s="18">
        <v>0.9254</v>
      </c>
      <c r="U4970" s="161">
        <f t="shared" si="149"/>
        <v>3.60122126049</v>
      </c>
    </row>
    <row r="4971" spans="1:21" x14ac:dyDescent="0.2">
      <c r="A4971" s="257">
        <v>41849</v>
      </c>
      <c r="B4971" s="414">
        <f t="shared" si="148"/>
        <v>41850</v>
      </c>
      <c r="C4971" s="161">
        <v>3.75</v>
      </c>
      <c r="D4971" s="161"/>
      <c r="E4971" s="161">
        <v>3.63</v>
      </c>
      <c r="F4971" s="161"/>
      <c r="G4971" s="161">
        <v>3.5321418687600001</v>
      </c>
      <c r="H4971" s="161"/>
      <c r="I4971" s="161">
        <v>3.74</v>
      </c>
      <c r="J4971" s="162"/>
      <c r="K4971" s="161"/>
      <c r="L4971" s="161"/>
      <c r="M4971" s="161">
        <v>3.79</v>
      </c>
      <c r="N4971" s="161"/>
      <c r="O4971" s="161">
        <v>3.64</v>
      </c>
      <c r="P4971" s="161"/>
      <c r="Q4971" s="161">
        <v>2.2000000000000002</v>
      </c>
      <c r="R4971" s="161"/>
      <c r="S4971" s="161">
        <v>3.62</v>
      </c>
      <c r="T4971" s="18">
        <v>0.92520000000000002</v>
      </c>
      <c r="U4971" s="161">
        <f t="shared" si="149"/>
        <v>3.5321418687600001</v>
      </c>
    </row>
    <row r="4972" spans="1:21" x14ac:dyDescent="0.2">
      <c r="A4972" s="257">
        <v>41850</v>
      </c>
      <c r="B4972" s="414">
        <f t="shared" si="148"/>
        <v>41851</v>
      </c>
      <c r="C4972" s="161">
        <v>3.76</v>
      </c>
      <c r="D4972" s="161"/>
      <c r="E4972" s="161">
        <v>3.61</v>
      </c>
      <c r="F4972" s="161"/>
      <c r="G4972" s="161">
        <v>3.5579493524250005</v>
      </c>
      <c r="H4972" s="161"/>
      <c r="I4972" s="161">
        <v>3.74</v>
      </c>
      <c r="J4972" s="162"/>
      <c r="K4972" s="161"/>
      <c r="L4972" s="161"/>
      <c r="M4972" s="161">
        <v>3.76</v>
      </c>
      <c r="N4972" s="161"/>
      <c r="O4972" s="161">
        <v>3.61</v>
      </c>
      <c r="P4972" s="161"/>
      <c r="Q4972" s="161">
        <v>2.0299999999999998</v>
      </c>
      <c r="R4972" s="161"/>
      <c r="S4972" s="161">
        <v>3.65</v>
      </c>
      <c r="T4972" s="18">
        <v>0.92430000000000001</v>
      </c>
      <c r="U4972" s="161">
        <f t="shared" si="149"/>
        <v>3.5579493524250005</v>
      </c>
    </row>
    <row r="4973" spans="1:21" s="263" customFormat="1" x14ac:dyDescent="0.2">
      <c r="A4973" s="319">
        <v>41851</v>
      </c>
      <c r="B4973" s="374">
        <f t="shared" si="148"/>
        <v>41852</v>
      </c>
      <c r="C4973" s="372">
        <v>3.74</v>
      </c>
      <c r="D4973" s="332"/>
      <c r="E4973" s="372">
        <v>3.68</v>
      </c>
      <c r="F4973" s="332"/>
      <c r="G4973" s="372">
        <v>3.5988293936700004</v>
      </c>
      <c r="H4973" s="332"/>
      <c r="I4973" s="372">
        <v>3.75</v>
      </c>
      <c r="J4973" s="365"/>
      <c r="K4973" s="372"/>
      <c r="L4973" s="332"/>
      <c r="M4973" s="372">
        <v>3.79</v>
      </c>
      <c r="N4973" s="332"/>
      <c r="O4973" s="372">
        <v>3.63</v>
      </c>
      <c r="P4973" s="332"/>
      <c r="Q4973" s="372">
        <v>2.04</v>
      </c>
      <c r="R4973" s="332"/>
      <c r="S4973" s="332">
        <v>3.71</v>
      </c>
      <c r="T4973" s="263">
        <v>0.91979999999999995</v>
      </c>
      <c r="U4973" s="385">
        <f>S4973*T4973*1.054615</f>
        <v>3.5988293936700004</v>
      </c>
    </row>
    <row r="4974" spans="1:21" x14ac:dyDescent="0.2">
      <c r="A4974" s="257">
        <v>41852</v>
      </c>
      <c r="B4974" s="414">
        <f t="shared" si="148"/>
        <v>41853</v>
      </c>
      <c r="C4974" s="376">
        <v>3.75</v>
      </c>
      <c r="D4974" s="161"/>
      <c r="E4974" s="376">
        <v>3.67</v>
      </c>
      <c r="F4974" s="161"/>
      <c r="G4974" s="376">
        <v>3.549577818555</v>
      </c>
      <c r="H4974" s="161"/>
      <c r="I4974" s="376">
        <v>3.78</v>
      </c>
      <c r="J4974" s="416"/>
      <c r="K4974" s="376"/>
      <c r="L4974" s="161"/>
      <c r="M4974" s="376">
        <v>3.77</v>
      </c>
      <c r="N4974" s="161"/>
      <c r="O4974" s="376">
        <v>3.62</v>
      </c>
      <c r="P4974" s="161"/>
      <c r="Q4974" s="376">
        <v>1.99</v>
      </c>
      <c r="R4974" s="161"/>
      <c r="S4974" s="376">
        <v>3.67</v>
      </c>
      <c r="T4974" s="375">
        <v>0.91710000000000003</v>
      </c>
      <c r="U4974" s="376">
        <f t="shared" ref="U4974:U4976" si="150">S4974*T4974*1.054615</f>
        <v>3.549577818555</v>
      </c>
    </row>
    <row r="4975" spans="1:21" x14ac:dyDescent="0.2">
      <c r="A4975" s="257">
        <v>41853</v>
      </c>
      <c r="B4975" s="414">
        <f t="shared" si="148"/>
        <v>41854</v>
      </c>
      <c r="C4975" s="376">
        <v>3.75</v>
      </c>
      <c r="D4975" s="161"/>
      <c r="E4975" s="376">
        <v>3.67</v>
      </c>
      <c r="F4975" s="161"/>
      <c r="G4975" s="376">
        <v>3.549577818555</v>
      </c>
      <c r="H4975" s="161"/>
      <c r="I4975" s="376">
        <v>3.78</v>
      </c>
      <c r="J4975" s="416"/>
      <c r="K4975" s="376"/>
      <c r="L4975" s="161"/>
      <c r="M4975" s="376">
        <v>3.77</v>
      </c>
      <c r="N4975" s="161"/>
      <c r="O4975" s="376">
        <v>3.62</v>
      </c>
      <c r="P4975" s="161"/>
      <c r="Q4975" s="376">
        <v>1.99</v>
      </c>
      <c r="R4975" s="161"/>
      <c r="S4975" s="376">
        <v>3.67</v>
      </c>
      <c r="T4975" s="375">
        <v>0.91710000000000003</v>
      </c>
      <c r="U4975" s="376">
        <f t="shared" si="150"/>
        <v>3.549577818555</v>
      </c>
    </row>
    <row r="4976" spans="1:21" x14ac:dyDescent="0.2">
      <c r="A4976" s="257">
        <v>41854</v>
      </c>
      <c r="B4976" s="414">
        <f t="shared" si="148"/>
        <v>41855</v>
      </c>
      <c r="C4976" s="376">
        <v>3.75</v>
      </c>
      <c r="D4976" s="161"/>
      <c r="E4976" s="376">
        <v>3.67</v>
      </c>
      <c r="F4976" s="161"/>
      <c r="G4976" s="376">
        <v>3.549577818555</v>
      </c>
      <c r="H4976" s="161"/>
      <c r="I4976" s="376">
        <v>3.78</v>
      </c>
      <c r="J4976" s="416"/>
      <c r="K4976" s="376"/>
      <c r="L4976" s="161"/>
      <c r="M4976" s="376">
        <v>3.77</v>
      </c>
      <c r="N4976" s="161"/>
      <c r="O4976" s="376">
        <v>3.62</v>
      </c>
      <c r="P4976" s="161"/>
      <c r="Q4976" s="376">
        <v>1.99</v>
      </c>
      <c r="R4976" s="161"/>
      <c r="S4976" s="376">
        <v>3.67</v>
      </c>
      <c r="T4976" s="375">
        <v>0.91710000000000003</v>
      </c>
      <c r="U4976" s="376">
        <f t="shared" si="150"/>
        <v>3.549577818555</v>
      </c>
    </row>
    <row r="4977" spans="1:21" x14ac:dyDescent="0.2">
      <c r="A4977" s="257">
        <v>41855</v>
      </c>
      <c r="B4977" s="414">
        <f t="shared" si="148"/>
        <v>41856</v>
      </c>
      <c r="C4977" s="161"/>
      <c r="D4977" s="161"/>
      <c r="E4977" s="161"/>
      <c r="F4977" s="161"/>
      <c r="G4977" s="161"/>
      <c r="H4977" s="161"/>
      <c r="I4977" s="161"/>
      <c r="J4977" s="162"/>
      <c r="K4977" s="161"/>
      <c r="L4977" s="161"/>
      <c r="M4977" s="161"/>
      <c r="N4977" s="161"/>
      <c r="O4977" s="161"/>
      <c r="P4977" s="161"/>
      <c r="Q4977" s="161"/>
      <c r="R4977" s="161"/>
      <c r="S4977" s="161"/>
      <c r="U4977" s="161"/>
    </row>
    <row r="4978" spans="1:21" x14ac:dyDescent="0.2">
      <c r="A4978" s="257">
        <v>41856</v>
      </c>
      <c r="B4978" s="414">
        <f t="shared" si="148"/>
        <v>41857</v>
      </c>
      <c r="C4978" s="161"/>
      <c r="D4978" s="161"/>
      <c r="E4978" s="161"/>
      <c r="F4978" s="161"/>
      <c r="G4978" s="161"/>
      <c r="H4978" s="161"/>
      <c r="I4978" s="161"/>
      <c r="J4978" s="162"/>
      <c r="K4978" s="161"/>
      <c r="L4978" s="161"/>
      <c r="M4978" s="161"/>
      <c r="N4978" s="161"/>
      <c r="O4978" s="161"/>
      <c r="P4978" s="161"/>
      <c r="Q4978" s="161"/>
      <c r="R4978" s="161"/>
      <c r="S4978" s="161"/>
      <c r="U4978" s="161"/>
    </row>
    <row r="4979" spans="1:21" x14ac:dyDescent="0.2">
      <c r="A4979" s="257">
        <v>41857</v>
      </c>
      <c r="B4979" s="414">
        <f t="shared" si="148"/>
        <v>41858</v>
      </c>
      <c r="C4979" s="161"/>
      <c r="D4979" s="161"/>
      <c r="E4979" s="161"/>
      <c r="F4979" s="161"/>
      <c r="G4979" s="161"/>
      <c r="H4979" s="161"/>
      <c r="I4979" s="161"/>
      <c r="J4979" s="162"/>
      <c r="K4979" s="161"/>
      <c r="L4979" s="161"/>
      <c r="M4979" s="161"/>
      <c r="N4979" s="161"/>
      <c r="O4979" s="161"/>
      <c r="P4979" s="161"/>
      <c r="Q4979" s="161"/>
      <c r="R4979" s="161"/>
      <c r="S4979" s="161"/>
      <c r="U4979" s="161"/>
    </row>
    <row r="4980" spans="1:21" x14ac:dyDescent="0.2">
      <c r="A4980" s="257">
        <v>41858</v>
      </c>
      <c r="B4980" s="414">
        <f t="shared" si="148"/>
        <v>41859</v>
      </c>
      <c r="C4980" s="161"/>
      <c r="D4980" s="161"/>
      <c r="E4980" s="161"/>
      <c r="F4980" s="161"/>
      <c r="G4980" s="161"/>
      <c r="H4980" s="161"/>
      <c r="I4980" s="161"/>
      <c r="J4980" s="162"/>
      <c r="K4980" s="161"/>
      <c r="L4980" s="161"/>
      <c r="M4980" s="161"/>
      <c r="N4980" s="161"/>
      <c r="O4980" s="161"/>
      <c r="P4980" s="161"/>
      <c r="Q4980" s="161"/>
      <c r="R4980" s="161"/>
      <c r="S4980" s="161"/>
      <c r="T4980" s="161"/>
      <c r="U4980" s="161"/>
    </row>
    <row r="4981" spans="1:21" x14ac:dyDescent="0.2">
      <c r="A4981" s="257">
        <v>41859</v>
      </c>
      <c r="B4981" s="414">
        <f t="shared" si="148"/>
        <v>41860</v>
      </c>
      <c r="C4981" s="161"/>
      <c r="D4981" s="161"/>
      <c r="E4981" s="161"/>
      <c r="F4981" s="161"/>
      <c r="G4981" s="161"/>
      <c r="H4981" s="161"/>
      <c r="I4981" s="161"/>
      <c r="J4981" s="162"/>
      <c r="K4981" s="161"/>
      <c r="L4981" s="161"/>
      <c r="M4981" s="161"/>
      <c r="N4981" s="161"/>
      <c r="O4981" s="161"/>
      <c r="P4981" s="161"/>
      <c r="Q4981" s="161"/>
      <c r="R4981" s="161"/>
      <c r="S4981" s="161"/>
      <c r="T4981" s="161"/>
      <c r="U4981" s="161"/>
    </row>
    <row r="4982" spans="1:21" x14ac:dyDescent="0.2">
      <c r="A4982" s="257">
        <v>41860</v>
      </c>
      <c r="B4982" s="414">
        <f t="shared" si="148"/>
        <v>41861</v>
      </c>
      <c r="C4982" s="161"/>
      <c r="D4982" s="161"/>
      <c r="E4982" s="161"/>
      <c r="F4982" s="161"/>
      <c r="G4982" s="161"/>
      <c r="H4982" s="161"/>
      <c r="I4982" s="161"/>
      <c r="J4982" s="162"/>
      <c r="K4982" s="161"/>
      <c r="L4982" s="161"/>
      <c r="M4982" s="161"/>
      <c r="N4982" s="161"/>
      <c r="O4982" s="161"/>
      <c r="P4982" s="161"/>
      <c r="Q4982" s="161"/>
      <c r="R4982" s="161"/>
      <c r="S4982" s="161"/>
      <c r="T4982" s="161"/>
      <c r="U4982" s="161"/>
    </row>
    <row r="4983" spans="1:21" x14ac:dyDescent="0.2">
      <c r="A4983" s="257">
        <v>41861</v>
      </c>
      <c r="B4983" s="414">
        <f t="shared" si="148"/>
        <v>41862</v>
      </c>
      <c r="C4983" s="161"/>
      <c r="D4983" s="161"/>
      <c r="E4983" s="161"/>
      <c r="F4983" s="161"/>
      <c r="G4983" s="161"/>
      <c r="H4983" s="161"/>
      <c r="I4983" s="161"/>
      <c r="J4983" s="162"/>
      <c r="K4983" s="161"/>
      <c r="L4983" s="161"/>
      <c r="M4983" s="161"/>
      <c r="N4983" s="161"/>
      <c r="O4983" s="161"/>
      <c r="P4983" s="161"/>
      <c r="Q4983" s="161"/>
      <c r="R4983" s="161"/>
      <c r="S4983" s="161"/>
      <c r="T4983" s="161"/>
      <c r="U4983" s="161"/>
    </row>
    <row r="4984" spans="1:21" x14ac:dyDescent="0.2">
      <c r="A4984" s="257">
        <v>41862</v>
      </c>
      <c r="B4984" s="414">
        <f t="shared" si="148"/>
        <v>41863</v>
      </c>
    </row>
    <row r="4985" spans="1:21" x14ac:dyDescent="0.2">
      <c r="A4985" s="257">
        <v>41863</v>
      </c>
      <c r="B4985" s="414">
        <f t="shared" si="148"/>
        <v>41864</v>
      </c>
    </row>
    <row r="4986" spans="1:21" x14ac:dyDescent="0.2">
      <c r="A4986" s="257">
        <v>41864</v>
      </c>
      <c r="B4986" s="414">
        <f t="shared" si="148"/>
        <v>41865</v>
      </c>
    </row>
    <row r="4987" spans="1:21" x14ac:dyDescent="0.2">
      <c r="A4987" s="257">
        <v>41865</v>
      </c>
      <c r="B4987" s="414">
        <f t="shared" si="148"/>
        <v>41866</v>
      </c>
    </row>
    <row r="4988" spans="1:21" x14ac:dyDescent="0.2">
      <c r="A4988" s="257">
        <v>41866</v>
      </c>
      <c r="B4988" s="414">
        <f t="shared" si="148"/>
        <v>41867</v>
      </c>
    </row>
    <row r="4989" spans="1:21" x14ac:dyDescent="0.2">
      <c r="A4989" s="257">
        <v>41867</v>
      </c>
      <c r="B4989" s="414">
        <f t="shared" si="148"/>
        <v>41868</v>
      </c>
    </row>
    <row r="4990" spans="1:21" x14ac:dyDescent="0.2">
      <c r="A4990" s="257">
        <v>41868</v>
      </c>
      <c r="B4990" s="414">
        <f t="shared" si="148"/>
        <v>41869</v>
      </c>
    </row>
    <row r="4991" spans="1:21" x14ac:dyDescent="0.2">
      <c r="A4991" s="257">
        <v>41869</v>
      </c>
      <c r="B4991" s="414">
        <f t="shared" si="148"/>
        <v>41870</v>
      </c>
    </row>
    <row r="4992" spans="1:21" x14ac:dyDescent="0.2">
      <c r="A4992" s="257">
        <v>41870</v>
      </c>
      <c r="B4992" s="414">
        <f t="shared" si="148"/>
        <v>41871</v>
      </c>
      <c r="C4992" s="18">
        <v>3.84</v>
      </c>
      <c r="E4992" s="18">
        <v>3.77</v>
      </c>
      <c r="G4992" s="426">
        <v>3.6623467458899999</v>
      </c>
      <c r="I4992" s="18">
        <v>3.94</v>
      </c>
      <c r="M4992" s="18">
        <v>3.88</v>
      </c>
      <c r="O4992" s="161">
        <v>3.8</v>
      </c>
      <c r="Q4992" s="18">
        <v>2.36</v>
      </c>
      <c r="S4992" s="18">
        <v>3.78</v>
      </c>
      <c r="T4992" s="18">
        <v>0.91869999999999996</v>
      </c>
      <c r="U4992" s="426">
        <f>S4992*T4992*1.054615</f>
        <v>3.6623467458899999</v>
      </c>
    </row>
    <row r="4993" spans="1:21" x14ac:dyDescent="0.2">
      <c r="A4993" s="257">
        <v>41871</v>
      </c>
      <c r="B4993" s="414">
        <f t="shared" si="148"/>
        <v>41872</v>
      </c>
      <c r="C4993" s="18">
        <v>3.85</v>
      </c>
      <c r="E4993" s="18">
        <v>3.75</v>
      </c>
      <c r="G4993" s="426">
        <v>3.6354350803199997</v>
      </c>
      <c r="I4993" s="18">
        <v>3.92</v>
      </c>
      <c r="M4993" s="18">
        <v>3.86</v>
      </c>
      <c r="O4993" s="18">
        <v>3.78</v>
      </c>
      <c r="Q4993" s="18">
        <v>2.29</v>
      </c>
      <c r="S4993" s="18">
        <v>3.76</v>
      </c>
      <c r="T4993" s="18">
        <v>0.91679999999999995</v>
      </c>
      <c r="U4993" s="426">
        <f t="shared" ref="U4993:U5006" si="151">S4993*T4993*1.054615</f>
        <v>3.6354350803199997</v>
      </c>
    </row>
    <row r="4994" spans="1:21" x14ac:dyDescent="0.2">
      <c r="A4994" s="257">
        <v>41872</v>
      </c>
      <c r="B4994" s="414">
        <f t="shared" si="148"/>
        <v>41873</v>
      </c>
      <c r="C4994" s="18">
        <v>3.87</v>
      </c>
      <c r="E4994" s="18">
        <v>3.76</v>
      </c>
      <c r="G4994" s="426">
        <v>3.62195288216</v>
      </c>
      <c r="I4994" s="18">
        <v>3.93</v>
      </c>
      <c r="M4994" s="18">
        <v>3.86</v>
      </c>
      <c r="O4994" s="18">
        <v>3.78</v>
      </c>
      <c r="Q4994" s="18">
        <v>2.25</v>
      </c>
      <c r="S4994" s="18">
        <v>3.76</v>
      </c>
      <c r="T4994" s="18">
        <v>0.91339999999999999</v>
      </c>
      <c r="U4994" s="426">
        <f t="shared" si="151"/>
        <v>3.62195288216</v>
      </c>
    </row>
    <row r="4995" spans="1:21" x14ac:dyDescent="0.2">
      <c r="A4995" s="257">
        <v>41873</v>
      </c>
      <c r="B4995" s="414">
        <f t="shared" si="148"/>
        <v>41874</v>
      </c>
      <c r="C4995" s="375">
        <v>3.85</v>
      </c>
      <c r="E4995" s="375">
        <v>3.72</v>
      </c>
      <c r="G4995" s="376">
        <v>3.6071787806250004</v>
      </c>
      <c r="I4995" s="375">
        <v>3.93</v>
      </c>
      <c r="J4995" s="415"/>
      <c r="K4995" s="375"/>
      <c r="M4995" s="375">
        <v>3.81</v>
      </c>
      <c r="O4995" s="375">
        <v>3.78</v>
      </c>
      <c r="Q4995" s="376">
        <v>2</v>
      </c>
      <c r="S4995" s="375">
        <v>3.75</v>
      </c>
      <c r="T4995" s="375">
        <v>0.91210000000000002</v>
      </c>
      <c r="U4995" s="376">
        <f t="shared" si="151"/>
        <v>3.6071787806250004</v>
      </c>
    </row>
    <row r="4996" spans="1:21" x14ac:dyDescent="0.2">
      <c r="A4996" s="257">
        <v>41874</v>
      </c>
      <c r="B4996" s="414">
        <f t="shared" si="148"/>
        <v>41875</v>
      </c>
      <c r="C4996" s="375">
        <v>3.85</v>
      </c>
      <c r="E4996" s="375">
        <v>3.72</v>
      </c>
      <c r="G4996" s="376">
        <v>3.6071787806250004</v>
      </c>
      <c r="I4996" s="375">
        <v>3.93</v>
      </c>
      <c r="J4996" s="415"/>
      <c r="K4996" s="375"/>
      <c r="M4996" s="375">
        <v>3.81</v>
      </c>
      <c r="O4996" s="375">
        <v>3.78</v>
      </c>
      <c r="Q4996" s="376">
        <v>2</v>
      </c>
      <c r="S4996" s="375">
        <v>3.75</v>
      </c>
      <c r="T4996" s="375">
        <v>0.91210000000000002</v>
      </c>
      <c r="U4996" s="376">
        <f t="shared" si="151"/>
        <v>3.6071787806250004</v>
      </c>
    </row>
    <row r="4997" spans="1:21" x14ac:dyDescent="0.2">
      <c r="A4997" s="257">
        <v>41875</v>
      </c>
      <c r="B4997" s="414">
        <f t="shared" si="148"/>
        <v>41876</v>
      </c>
      <c r="C4997" s="375">
        <v>3.85</v>
      </c>
      <c r="E4997" s="375">
        <v>3.72</v>
      </c>
      <c r="G4997" s="376">
        <v>3.6071787806250004</v>
      </c>
      <c r="I4997" s="375">
        <v>3.93</v>
      </c>
      <c r="J4997" s="415"/>
      <c r="K4997" s="375"/>
      <c r="M4997" s="375">
        <v>3.81</v>
      </c>
      <c r="O4997" s="375">
        <v>3.78</v>
      </c>
      <c r="Q4997" s="376">
        <v>2</v>
      </c>
      <c r="S4997" s="375">
        <v>3.75</v>
      </c>
      <c r="T4997" s="375">
        <v>0.91210000000000002</v>
      </c>
      <c r="U4997" s="376">
        <f t="shared" si="151"/>
        <v>3.6071787806250004</v>
      </c>
    </row>
    <row r="4998" spans="1:21" x14ac:dyDescent="0.2">
      <c r="A4998" s="257">
        <v>41876</v>
      </c>
      <c r="B4998" s="414">
        <f t="shared" si="148"/>
        <v>41877</v>
      </c>
      <c r="C4998" s="18">
        <v>3.92</v>
      </c>
      <c r="E4998" s="18">
        <v>3.75</v>
      </c>
      <c r="G4998" s="426">
        <v>3.6448063892100002</v>
      </c>
      <c r="I4998" s="18">
        <v>3.99</v>
      </c>
      <c r="M4998" s="18">
        <v>3.87</v>
      </c>
      <c r="O4998" s="18">
        <v>3.82</v>
      </c>
      <c r="Q4998" s="161">
        <v>2.2999999999999998</v>
      </c>
      <c r="S4998" s="18">
        <v>3.78</v>
      </c>
      <c r="T4998" s="18">
        <v>0.9143</v>
      </c>
      <c r="U4998" s="426">
        <f t="shared" si="151"/>
        <v>3.6448063892100002</v>
      </c>
    </row>
    <row r="4999" spans="1:21" x14ac:dyDescent="0.2">
      <c r="A4999" s="257">
        <v>41877</v>
      </c>
      <c r="B4999" s="414">
        <f t="shared" si="148"/>
        <v>41878</v>
      </c>
      <c r="C4999" s="18">
        <v>3.94</v>
      </c>
      <c r="E4999" s="18">
        <v>3.81</v>
      </c>
      <c r="G4999" s="426">
        <v>3.6560760051000001</v>
      </c>
      <c r="I4999" s="18">
        <v>3.97</v>
      </c>
      <c r="M4999" s="18">
        <v>3.95</v>
      </c>
      <c r="O4999" s="18">
        <v>3.85</v>
      </c>
      <c r="Q4999" s="18">
        <v>2.48</v>
      </c>
      <c r="S4999" s="161">
        <v>3.8</v>
      </c>
      <c r="T4999" s="18">
        <v>0.9123</v>
      </c>
      <c r="U4999" s="426">
        <f t="shared" si="151"/>
        <v>3.6560760051000001</v>
      </c>
    </row>
    <row r="5000" spans="1:21" x14ac:dyDescent="0.2">
      <c r="A5000" s="257">
        <v>41878</v>
      </c>
      <c r="B5000" s="414">
        <f t="shared" si="148"/>
        <v>41879</v>
      </c>
      <c r="C5000" s="18">
        <v>3.99</v>
      </c>
      <c r="E5000" s="18">
        <v>3.83</v>
      </c>
      <c r="G5000" s="426">
        <v>3.6829201753100009</v>
      </c>
      <c r="I5000" s="18">
        <v>4.0199999999999996</v>
      </c>
      <c r="M5000" s="18">
        <v>3.97</v>
      </c>
      <c r="O5000" s="18">
        <v>3.87</v>
      </c>
      <c r="Q5000" s="18">
        <v>2.36</v>
      </c>
      <c r="S5000" s="18">
        <v>3.83</v>
      </c>
      <c r="T5000" s="18">
        <v>0.91180000000000005</v>
      </c>
      <c r="U5000" s="426">
        <f t="shared" si="151"/>
        <v>3.6829201753100009</v>
      </c>
    </row>
    <row r="5001" spans="1:21" x14ac:dyDescent="0.2">
      <c r="A5001" s="257">
        <v>41879</v>
      </c>
      <c r="B5001" s="414">
        <f t="shared" si="148"/>
        <v>41880</v>
      </c>
      <c r="C5001" s="375">
        <v>4.0199999999999996</v>
      </c>
      <c r="E5001" s="376">
        <v>3.8</v>
      </c>
      <c r="G5001" s="376">
        <v>3.7039238876500007</v>
      </c>
      <c r="H5001" s="161"/>
      <c r="I5001" s="376">
        <v>4</v>
      </c>
      <c r="J5001" s="416"/>
      <c r="K5001" s="376"/>
      <c r="L5001" s="161"/>
      <c r="M5001" s="376">
        <v>3.94</v>
      </c>
      <c r="N5001" s="161"/>
      <c r="O5001" s="376">
        <v>3.87</v>
      </c>
      <c r="P5001" s="161"/>
      <c r="Q5001" s="376">
        <v>2.0299999999999998</v>
      </c>
      <c r="R5001" s="161"/>
      <c r="S5001" s="376">
        <v>3.83</v>
      </c>
      <c r="T5001" s="375">
        <v>0.91700000000000004</v>
      </c>
      <c r="U5001" s="376">
        <f t="shared" si="151"/>
        <v>3.7039238876500007</v>
      </c>
    </row>
    <row r="5002" spans="1:21" x14ac:dyDescent="0.2">
      <c r="A5002" s="257">
        <v>41880</v>
      </c>
      <c r="B5002" s="414">
        <f t="shared" si="148"/>
        <v>41881</v>
      </c>
      <c r="C5002" s="375">
        <v>4.0199999999999996</v>
      </c>
      <c r="E5002" s="376">
        <v>3.8</v>
      </c>
      <c r="G5002" s="376">
        <v>3.7039238876500007</v>
      </c>
      <c r="H5002" s="161"/>
      <c r="I5002" s="376">
        <v>4</v>
      </c>
      <c r="J5002" s="416"/>
      <c r="K5002" s="376"/>
      <c r="L5002" s="161"/>
      <c r="M5002" s="376">
        <v>3.94</v>
      </c>
      <c r="N5002" s="161"/>
      <c r="O5002" s="376">
        <v>3.87</v>
      </c>
      <c r="P5002" s="161"/>
      <c r="Q5002" s="376">
        <v>2.0299999999999998</v>
      </c>
      <c r="R5002" s="161"/>
      <c r="S5002" s="376">
        <v>3.83</v>
      </c>
      <c r="T5002" s="375">
        <v>0.91700000000000004</v>
      </c>
      <c r="U5002" s="376">
        <f t="shared" si="151"/>
        <v>3.7039238876500007</v>
      </c>
    </row>
    <row r="5003" spans="1:21" x14ac:dyDescent="0.2">
      <c r="A5003" s="257">
        <v>41881</v>
      </c>
      <c r="B5003" s="414">
        <f t="shared" si="148"/>
        <v>41882</v>
      </c>
      <c r="C5003" s="375">
        <v>4.0199999999999996</v>
      </c>
      <c r="E5003" s="376">
        <v>3.8</v>
      </c>
      <c r="G5003" s="376">
        <v>3.7039238876500007</v>
      </c>
      <c r="H5003" s="161"/>
      <c r="I5003" s="376">
        <v>4</v>
      </c>
      <c r="J5003" s="416"/>
      <c r="K5003" s="376"/>
      <c r="L5003" s="161"/>
      <c r="M5003" s="376">
        <v>3.94</v>
      </c>
      <c r="N5003" s="161"/>
      <c r="O5003" s="376">
        <v>3.87</v>
      </c>
      <c r="P5003" s="161"/>
      <c r="Q5003" s="376">
        <v>2.0299999999999998</v>
      </c>
      <c r="R5003" s="161"/>
      <c r="S5003" s="376">
        <v>3.83</v>
      </c>
      <c r="T5003" s="375">
        <v>0.91700000000000004</v>
      </c>
      <c r="U5003" s="376">
        <f t="shared" si="151"/>
        <v>3.7039238876500007</v>
      </c>
    </row>
    <row r="5004" spans="1:21" s="263" customFormat="1" x14ac:dyDescent="0.2">
      <c r="A5004" s="319">
        <v>41882</v>
      </c>
      <c r="B5004" s="374">
        <f t="shared" si="148"/>
        <v>41883</v>
      </c>
      <c r="C5004" s="430">
        <v>4.0199999999999996</v>
      </c>
      <c r="D5004" s="432"/>
      <c r="E5004" s="430">
        <v>3.79</v>
      </c>
      <c r="G5004" s="431">
        <v>3.6633929239700005</v>
      </c>
      <c r="I5004" s="430">
        <v>4.0199999999999996</v>
      </c>
      <c r="J5004" s="460"/>
      <c r="K5004" s="430"/>
      <c r="L5004" s="432"/>
      <c r="M5004" s="430">
        <v>3.91</v>
      </c>
      <c r="N5004" s="432"/>
      <c r="O5004" s="430">
        <v>3.87</v>
      </c>
      <c r="P5004" s="432"/>
      <c r="Q5004" s="430">
        <v>2.19</v>
      </c>
      <c r="R5004" s="432"/>
      <c r="S5004" s="432">
        <v>3.77</v>
      </c>
      <c r="T5004" s="432">
        <v>0.9214</v>
      </c>
      <c r="U5004" s="434">
        <f t="shared" si="151"/>
        <v>3.6633929239700005</v>
      </c>
    </row>
    <row r="5005" spans="1:21" x14ac:dyDescent="0.2">
      <c r="A5005" s="257">
        <v>41883</v>
      </c>
      <c r="B5005" s="414">
        <f t="shared" si="148"/>
        <v>41884</v>
      </c>
      <c r="C5005" s="375">
        <v>4.0199999999999996</v>
      </c>
      <c r="D5005" s="375"/>
      <c r="E5005" s="375">
        <v>3.79</v>
      </c>
      <c r="G5005" s="376">
        <v>3.6633929239700005</v>
      </c>
      <c r="I5005" s="375">
        <v>4.0199999999999996</v>
      </c>
      <c r="J5005" s="415"/>
      <c r="K5005" s="375"/>
      <c r="L5005" s="375"/>
      <c r="M5005" s="375">
        <v>3.91</v>
      </c>
      <c r="N5005" s="375"/>
      <c r="O5005" s="375">
        <v>3.87</v>
      </c>
      <c r="P5005" s="375"/>
      <c r="Q5005" s="375">
        <v>2.19</v>
      </c>
      <c r="R5005" s="375"/>
      <c r="S5005" s="375">
        <v>3.77</v>
      </c>
      <c r="T5005" s="375">
        <v>0.9214</v>
      </c>
      <c r="U5005" s="376">
        <f t="shared" si="151"/>
        <v>3.6633929239700005</v>
      </c>
    </row>
    <row r="5006" spans="1:21" x14ac:dyDescent="0.2">
      <c r="A5006" s="257">
        <v>41884</v>
      </c>
      <c r="B5006" s="414">
        <f t="shared" si="148"/>
        <v>41885</v>
      </c>
      <c r="C5006" s="18">
        <v>4.01</v>
      </c>
      <c r="E5006" s="18">
        <v>3.79</v>
      </c>
      <c r="G5006" s="426">
        <v>3.6201969481850003</v>
      </c>
      <c r="I5006" s="18">
        <v>3.98</v>
      </c>
      <c r="M5006" s="18">
        <v>3.87</v>
      </c>
      <c r="O5006" s="18">
        <v>3.82</v>
      </c>
      <c r="Q5006" s="18">
        <v>2.61</v>
      </c>
      <c r="S5006" s="18">
        <v>3.73</v>
      </c>
      <c r="T5006" s="18">
        <v>0.92030000000000001</v>
      </c>
      <c r="U5006" s="426">
        <f t="shared" si="151"/>
        <v>3.6201969481850003</v>
      </c>
    </row>
    <row r="5007" spans="1:21" x14ac:dyDescent="0.2">
      <c r="A5007" s="257">
        <v>41885</v>
      </c>
      <c r="B5007" s="414">
        <f t="shared" si="148"/>
        <v>41886</v>
      </c>
    </row>
    <row r="5008" spans="1:21" x14ac:dyDescent="0.2">
      <c r="A5008" s="257">
        <v>41886</v>
      </c>
      <c r="B5008" s="414">
        <f t="shared" si="148"/>
        <v>41887</v>
      </c>
    </row>
    <row r="5009" spans="1:21" x14ac:dyDescent="0.2">
      <c r="A5009" s="257">
        <v>41887</v>
      </c>
      <c r="B5009" s="414">
        <f t="shared" si="148"/>
        <v>41888</v>
      </c>
    </row>
    <row r="5010" spans="1:21" x14ac:dyDescent="0.2">
      <c r="A5010" s="257">
        <v>41888</v>
      </c>
      <c r="B5010" s="414">
        <f t="shared" si="148"/>
        <v>41889</v>
      </c>
    </row>
    <row r="5011" spans="1:21" x14ac:dyDescent="0.2">
      <c r="A5011" s="257">
        <v>41889</v>
      </c>
      <c r="B5011" s="414">
        <f t="shared" si="148"/>
        <v>41890</v>
      </c>
    </row>
    <row r="5012" spans="1:21" x14ac:dyDescent="0.2">
      <c r="A5012" s="257">
        <v>41890</v>
      </c>
      <c r="B5012" s="414">
        <f t="shared" si="148"/>
        <v>41891</v>
      </c>
    </row>
    <row r="5013" spans="1:21" x14ac:dyDescent="0.2">
      <c r="A5013" s="257">
        <v>41891</v>
      </c>
      <c r="B5013" s="414">
        <f t="shared" si="148"/>
        <v>41892</v>
      </c>
    </row>
    <row r="5014" spans="1:21" x14ac:dyDescent="0.2">
      <c r="A5014" s="257">
        <v>41892</v>
      </c>
      <c r="B5014" s="414">
        <f t="shared" si="148"/>
        <v>41893</v>
      </c>
    </row>
    <row r="5015" spans="1:21" x14ac:dyDescent="0.2">
      <c r="A5015" s="257">
        <v>41893</v>
      </c>
      <c r="B5015" s="414">
        <f t="shared" si="148"/>
        <v>41894</v>
      </c>
    </row>
    <row r="5016" spans="1:21" x14ac:dyDescent="0.2">
      <c r="A5016" s="257">
        <v>41894</v>
      </c>
      <c r="B5016" s="414">
        <f t="shared" si="148"/>
        <v>41895</v>
      </c>
    </row>
    <row r="5017" spans="1:21" x14ac:dyDescent="0.2">
      <c r="A5017" s="257">
        <v>41895</v>
      </c>
      <c r="B5017" s="414">
        <f t="shared" si="148"/>
        <v>41896</v>
      </c>
    </row>
    <row r="5018" spans="1:21" x14ac:dyDescent="0.2">
      <c r="A5018" s="257">
        <v>41896</v>
      </c>
      <c r="B5018" s="414">
        <f t="shared" si="148"/>
        <v>41897</v>
      </c>
    </row>
    <row r="5019" spans="1:21" x14ac:dyDescent="0.2">
      <c r="A5019" s="257">
        <v>41897</v>
      </c>
      <c r="B5019" s="414">
        <f t="shared" si="148"/>
        <v>41898</v>
      </c>
    </row>
    <row r="5020" spans="1:21" x14ac:dyDescent="0.2">
      <c r="A5020" s="257">
        <v>41898</v>
      </c>
      <c r="B5020" s="414">
        <f t="shared" si="148"/>
        <v>41899</v>
      </c>
    </row>
    <row r="5021" spans="1:21" x14ac:dyDescent="0.2">
      <c r="A5021" s="257">
        <v>41899</v>
      </c>
      <c r="B5021" s="414">
        <f t="shared" si="148"/>
        <v>41900</v>
      </c>
    </row>
    <row r="5022" spans="1:21" x14ac:dyDescent="0.2">
      <c r="A5022" s="257">
        <v>41900</v>
      </c>
      <c r="B5022" s="414">
        <f t="shared" si="148"/>
        <v>41901</v>
      </c>
    </row>
    <row r="5023" spans="1:21" x14ac:dyDescent="0.2">
      <c r="A5023" s="257">
        <v>41901</v>
      </c>
      <c r="B5023" s="414">
        <f t="shared" ref="B5023:B5086" si="152">A5023+1</f>
        <v>41902</v>
      </c>
      <c r="C5023" s="375">
        <v>3.86</v>
      </c>
      <c r="E5023" s="376">
        <v>3.68</v>
      </c>
      <c r="F5023" s="161"/>
      <c r="G5023" s="376">
        <v>3.6196580399200005</v>
      </c>
      <c r="H5023" s="161"/>
      <c r="I5023" s="376">
        <v>3.93</v>
      </c>
      <c r="J5023" s="416"/>
      <c r="K5023" s="376"/>
      <c r="L5023" s="161"/>
      <c r="M5023" s="376">
        <v>3.78</v>
      </c>
      <c r="N5023" s="161"/>
      <c r="O5023" s="376">
        <v>3.75</v>
      </c>
      <c r="P5023" s="161"/>
      <c r="Q5023" s="376">
        <v>1.72</v>
      </c>
      <c r="R5023" s="161"/>
      <c r="S5023" s="376">
        <v>3.77</v>
      </c>
      <c r="T5023" s="375">
        <v>0.91039999999999999</v>
      </c>
      <c r="U5023" s="376">
        <f t="shared" ref="U5023:U5040" si="153">S5023*T5023*1.054615</f>
        <v>3.6196580399200005</v>
      </c>
    </row>
    <row r="5024" spans="1:21" x14ac:dyDescent="0.2">
      <c r="A5024" s="257">
        <v>41902</v>
      </c>
      <c r="B5024" s="414">
        <f t="shared" si="152"/>
        <v>41903</v>
      </c>
      <c r="C5024" s="375">
        <v>3.86</v>
      </c>
      <c r="E5024" s="376">
        <v>3.68</v>
      </c>
      <c r="F5024" s="161"/>
      <c r="G5024" s="376">
        <v>3.6196580399200005</v>
      </c>
      <c r="H5024" s="161"/>
      <c r="I5024" s="376">
        <v>3.93</v>
      </c>
      <c r="J5024" s="416"/>
      <c r="K5024" s="376"/>
      <c r="L5024" s="161"/>
      <c r="M5024" s="376">
        <v>3.78</v>
      </c>
      <c r="N5024" s="161"/>
      <c r="O5024" s="376">
        <v>3.75</v>
      </c>
      <c r="P5024" s="161"/>
      <c r="Q5024" s="376">
        <v>1.72</v>
      </c>
      <c r="R5024" s="161"/>
      <c r="S5024" s="376">
        <v>3.77</v>
      </c>
      <c r="T5024" s="375">
        <v>0.91039999999999999</v>
      </c>
      <c r="U5024" s="376">
        <f t="shared" si="153"/>
        <v>3.6196580399200005</v>
      </c>
    </row>
    <row r="5025" spans="1:21" x14ac:dyDescent="0.2">
      <c r="A5025" s="257">
        <v>41903</v>
      </c>
      <c r="B5025" s="414">
        <f t="shared" si="152"/>
        <v>41904</v>
      </c>
      <c r="C5025" s="375">
        <v>3.86</v>
      </c>
      <c r="E5025" s="376">
        <v>3.68</v>
      </c>
      <c r="F5025" s="161"/>
      <c r="G5025" s="376">
        <v>3.6196580399200005</v>
      </c>
      <c r="H5025" s="161"/>
      <c r="I5025" s="376">
        <v>3.93</v>
      </c>
      <c r="J5025" s="416"/>
      <c r="K5025" s="376"/>
      <c r="L5025" s="161"/>
      <c r="M5025" s="376">
        <v>3.78</v>
      </c>
      <c r="N5025" s="161"/>
      <c r="O5025" s="376">
        <v>3.75</v>
      </c>
      <c r="P5025" s="161"/>
      <c r="Q5025" s="376">
        <v>1.72</v>
      </c>
      <c r="R5025" s="161"/>
      <c r="S5025" s="376">
        <v>3.77</v>
      </c>
      <c r="T5025" s="375">
        <v>0.91039999999999999</v>
      </c>
      <c r="U5025" s="376">
        <f t="shared" si="153"/>
        <v>3.6196580399200005</v>
      </c>
    </row>
    <row r="5026" spans="1:21" x14ac:dyDescent="0.2">
      <c r="A5026" s="257">
        <v>41904</v>
      </c>
      <c r="B5026" s="414">
        <f t="shared" si="152"/>
        <v>41905</v>
      </c>
      <c r="C5026" s="18">
        <v>3.87</v>
      </c>
      <c r="E5026" s="161">
        <v>3.78</v>
      </c>
      <c r="F5026" s="161"/>
      <c r="G5026" s="161">
        <v>3.6472541506249998</v>
      </c>
      <c r="H5026" s="161"/>
      <c r="I5026" s="161">
        <v>3.91</v>
      </c>
      <c r="J5026" s="162"/>
      <c r="K5026" s="161"/>
      <c r="L5026" s="161"/>
      <c r="M5026" s="161">
        <v>3.93</v>
      </c>
      <c r="N5026" s="161"/>
      <c r="O5026" s="161">
        <v>3.81</v>
      </c>
      <c r="P5026" s="161"/>
      <c r="Q5026" s="161">
        <v>1.98</v>
      </c>
      <c r="R5026" s="161"/>
      <c r="S5026" s="161">
        <v>3.79</v>
      </c>
      <c r="T5026" s="18">
        <v>0.91249999999999998</v>
      </c>
      <c r="U5026" s="426">
        <f t="shared" si="153"/>
        <v>3.6472541506249998</v>
      </c>
    </row>
    <row r="5027" spans="1:21" x14ac:dyDescent="0.2">
      <c r="A5027" s="257">
        <v>41905</v>
      </c>
      <c r="B5027" s="414">
        <f t="shared" si="152"/>
        <v>41906</v>
      </c>
      <c r="C5027" s="18">
        <v>3.89</v>
      </c>
      <c r="E5027" s="161">
        <v>3.74</v>
      </c>
      <c r="F5027" s="161"/>
      <c r="G5027" s="161">
        <v>3.5924320990800007</v>
      </c>
      <c r="H5027" s="161"/>
      <c r="I5027" s="161">
        <v>3.92</v>
      </c>
      <c r="J5027" s="162"/>
      <c r="K5027" s="161"/>
      <c r="L5027" s="161"/>
      <c r="M5027" s="161">
        <v>3.9</v>
      </c>
      <c r="N5027" s="161"/>
      <c r="O5027" s="161">
        <v>3.8</v>
      </c>
      <c r="P5027" s="161"/>
      <c r="Q5027" s="161">
        <v>1.86</v>
      </c>
      <c r="R5027" s="161"/>
      <c r="S5027" s="161">
        <v>3.74</v>
      </c>
      <c r="T5027" s="18">
        <v>0.91080000000000005</v>
      </c>
      <c r="U5027" s="426">
        <f t="shared" si="153"/>
        <v>3.5924320990800007</v>
      </c>
    </row>
    <row r="5028" spans="1:21" x14ac:dyDescent="0.2">
      <c r="A5028" s="257">
        <v>41906</v>
      </c>
      <c r="B5028" s="414">
        <f t="shared" si="152"/>
        <v>41907</v>
      </c>
      <c r="C5028" s="18">
        <v>3.84</v>
      </c>
      <c r="E5028" s="161">
        <v>3.7</v>
      </c>
      <c r="F5028" s="161"/>
      <c r="G5028" s="161">
        <v>3.5356706105500004</v>
      </c>
      <c r="H5028" s="161"/>
      <c r="I5028" s="161">
        <v>3.87</v>
      </c>
      <c r="J5028" s="162"/>
      <c r="K5028" s="161"/>
      <c r="L5028" s="161"/>
      <c r="M5028" s="161">
        <v>3.8</v>
      </c>
      <c r="N5028" s="161"/>
      <c r="O5028" s="161">
        <v>3.73</v>
      </c>
      <c r="P5028" s="161"/>
      <c r="Q5028" s="161">
        <v>1.79</v>
      </c>
      <c r="R5028" s="161"/>
      <c r="S5028" s="161">
        <v>3.7</v>
      </c>
      <c r="T5028" s="18">
        <v>0.90610000000000002</v>
      </c>
      <c r="U5028" s="426">
        <f t="shared" si="153"/>
        <v>3.5356706105500004</v>
      </c>
    </row>
    <row r="5029" spans="1:21" x14ac:dyDescent="0.2">
      <c r="A5029" s="257">
        <v>41907</v>
      </c>
      <c r="B5029" s="414">
        <f t="shared" si="152"/>
        <v>41908</v>
      </c>
      <c r="C5029" s="18">
        <v>3.88</v>
      </c>
      <c r="E5029" s="161">
        <v>3.69</v>
      </c>
      <c r="F5029" s="161"/>
      <c r="G5029" s="161">
        <v>3.5327060877850003</v>
      </c>
      <c r="H5029" s="161"/>
      <c r="I5029" s="161">
        <v>3.9</v>
      </c>
      <c r="J5029" s="162"/>
      <c r="K5029" s="161"/>
      <c r="L5029" s="161"/>
      <c r="M5029" s="161">
        <v>3.81</v>
      </c>
      <c r="N5029" s="161"/>
      <c r="O5029" s="161">
        <v>3.74</v>
      </c>
      <c r="P5029" s="161"/>
      <c r="Q5029" s="161">
        <v>1.75</v>
      </c>
      <c r="R5029" s="161"/>
      <c r="S5029" s="161">
        <v>3.71</v>
      </c>
      <c r="T5029" s="18">
        <v>0.90290000000000004</v>
      </c>
      <c r="U5029" s="426">
        <f t="shared" si="153"/>
        <v>3.5327060877850003</v>
      </c>
    </row>
    <row r="5030" spans="1:21" x14ac:dyDescent="0.2">
      <c r="A5030" s="257">
        <v>41908</v>
      </c>
      <c r="B5030" s="414">
        <f t="shared" si="152"/>
        <v>41909</v>
      </c>
      <c r="C5030" s="376">
        <v>3.9</v>
      </c>
      <c r="E5030" s="376">
        <v>3.7</v>
      </c>
      <c r="F5030" s="161"/>
      <c r="G5030" s="376">
        <v>3.584272542825</v>
      </c>
      <c r="H5030" s="161"/>
      <c r="I5030" s="376">
        <v>3.93</v>
      </c>
      <c r="J5030" s="416"/>
      <c r="K5030" s="376"/>
      <c r="L5030" s="161"/>
      <c r="M5030" s="376">
        <v>3.78</v>
      </c>
      <c r="N5030" s="161"/>
      <c r="O5030" s="376">
        <v>3.78</v>
      </c>
      <c r="P5030" s="161"/>
      <c r="Q5030" s="376">
        <v>1.58</v>
      </c>
      <c r="R5030" s="161"/>
      <c r="S5030" s="376">
        <v>3.77</v>
      </c>
      <c r="T5030" s="375">
        <v>0.90149999999999997</v>
      </c>
      <c r="U5030" s="376">
        <f t="shared" si="153"/>
        <v>3.584272542825</v>
      </c>
    </row>
    <row r="5031" spans="1:21" x14ac:dyDescent="0.2">
      <c r="A5031" s="257">
        <v>41909</v>
      </c>
      <c r="B5031" s="414">
        <f t="shared" si="152"/>
        <v>41910</v>
      </c>
      <c r="C5031" s="376">
        <v>3.9</v>
      </c>
      <c r="E5031" s="376">
        <v>3.7</v>
      </c>
      <c r="F5031" s="161"/>
      <c r="G5031" s="376">
        <v>3.584272542825</v>
      </c>
      <c r="H5031" s="161"/>
      <c r="I5031" s="376">
        <v>3.93</v>
      </c>
      <c r="J5031" s="416"/>
      <c r="K5031" s="376"/>
      <c r="L5031" s="161"/>
      <c r="M5031" s="376">
        <v>3.78</v>
      </c>
      <c r="N5031" s="161"/>
      <c r="O5031" s="376">
        <v>3.78</v>
      </c>
      <c r="P5031" s="161"/>
      <c r="Q5031" s="376">
        <v>1.58</v>
      </c>
      <c r="R5031" s="161"/>
      <c r="S5031" s="376">
        <v>3.77</v>
      </c>
      <c r="T5031" s="375">
        <v>0.90149999999999997</v>
      </c>
      <c r="U5031" s="376">
        <f t="shared" si="153"/>
        <v>3.584272542825</v>
      </c>
    </row>
    <row r="5032" spans="1:21" x14ac:dyDescent="0.2">
      <c r="A5032" s="257">
        <v>41910</v>
      </c>
      <c r="B5032" s="414">
        <f t="shared" si="152"/>
        <v>41911</v>
      </c>
      <c r="C5032" s="376">
        <v>3.9</v>
      </c>
      <c r="E5032" s="376">
        <v>3.7</v>
      </c>
      <c r="F5032" s="161"/>
      <c r="G5032" s="376">
        <v>3.584272542825</v>
      </c>
      <c r="H5032" s="161"/>
      <c r="I5032" s="376">
        <v>3.93</v>
      </c>
      <c r="J5032" s="416"/>
      <c r="K5032" s="376"/>
      <c r="L5032" s="161"/>
      <c r="M5032" s="376">
        <v>3.78</v>
      </c>
      <c r="N5032" s="161"/>
      <c r="O5032" s="376">
        <v>3.78</v>
      </c>
      <c r="P5032" s="161"/>
      <c r="Q5032" s="376">
        <v>1.58</v>
      </c>
      <c r="R5032" s="161"/>
      <c r="S5032" s="376">
        <v>3.77</v>
      </c>
      <c r="T5032" s="375">
        <v>0.90149999999999997</v>
      </c>
      <c r="U5032" s="376">
        <f t="shared" si="153"/>
        <v>3.584272542825</v>
      </c>
    </row>
    <row r="5033" spans="1:21" x14ac:dyDescent="0.2">
      <c r="A5033" s="257">
        <v>41911</v>
      </c>
      <c r="B5033" s="414">
        <f t="shared" si="152"/>
        <v>41912</v>
      </c>
      <c r="C5033" s="18">
        <v>4.0199999999999996</v>
      </c>
      <c r="E5033" s="161">
        <v>3.83</v>
      </c>
      <c r="F5033" s="161"/>
      <c r="G5033" s="161">
        <v>3.6593474208300001</v>
      </c>
      <c r="H5033" s="161"/>
      <c r="I5033" s="161">
        <v>3.98</v>
      </c>
      <c r="J5033" s="162"/>
      <c r="K5033" s="161"/>
      <c r="L5033" s="161"/>
      <c r="M5033" s="161">
        <v>3.85</v>
      </c>
      <c r="N5033" s="161"/>
      <c r="O5033" s="161">
        <v>3.88</v>
      </c>
      <c r="P5033" s="161"/>
      <c r="Q5033" s="161">
        <v>1.89</v>
      </c>
      <c r="R5033" s="161"/>
      <c r="S5033" s="161">
        <v>3.87</v>
      </c>
      <c r="T5033" s="18">
        <v>0.89659999999999995</v>
      </c>
      <c r="U5033" s="426">
        <f t="shared" si="153"/>
        <v>3.6593474208300001</v>
      </c>
    </row>
    <row r="5034" spans="1:21" s="263" customFormat="1" x14ac:dyDescent="0.2">
      <c r="A5034" s="319">
        <v>41912</v>
      </c>
      <c r="B5034" s="374">
        <f t="shared" si="152"/>
        <v>41913</v>
      </c>
      <c r="C5034" s="370">
        <v>4.1399999999999997</v>
      </c>
      <c r="E5034" s="372">
        <v>3.88</v>
      </c>
      <c r="F5034" s="332"/>
      <c r="G5034" s="372">
        <v>3.7337431267750003</v>
      </c>
      <c r="H5034" s="332"/>
      <c r="I5034" s="372">
        <v>4.04</v>
      </c>
      <c r="J5034" s="365"/>
      <c r="K5034" s="372"/>
      <c r="L5034" s="332"/>
      <c r="M5034" s="372">
        <v>3.96</v>
      </c>
      <c r="N5034" s="332"/>
      <c r="O5034" s="372">
        <v>3.89</v>
      </c>
      <c r="P5034" s="332"/>
      <c r="Q5034" s="372">
        <v>1.97</v>
      </c>
      <c r="R5034" s="332"/>
      <c r="S5034" s="332">
        <v>3.95</v>
      </c>
      <c r="T5034" s="263">
        <v>0.89629999999999999</v>
      </c>
      <c r="U5034" s="435">
        <f t="shared" si="153"/>
        <v>3.7337431267750003</v>
      </c>
    </row>
    <row r="5035" spans="1:21" x14ac:dyDescent="0.2">
      <c r="A5035" s="257">
        <v>41913</v>
      </c>
      <c r="B5035" s="414">
        <f t="shared" si="152"/>
        <v>41914</v>
      </c>
      <c r="C5035" s="18">
        <v>4.1399999999999997</v>
      </c>
      <c r="E5035" s="161">
        <v>3.87</v>
      </c>
      <c r="F5035" s="161"/>
      <c r="G5035" s="161">
        <v>3.7295773975250004</v>
      </c>
      <c r="H5035" s="161"/>
      <c r="I5035" s="161">
        <v>4.05</v>
      </c>
      <c r="J5035" s="162"/>
      <c r="K5035" s="161"/>
      <c r="L5035" s="161"/>
      <c r="M5035" s="161">
        <v>3.96</v>
      </c>
      <c r="N5035" s="161"/>
      <c r="O5035" s="161">
        <v>3.92</v>
      </c>
      <c r="P5035" s="161"/>
      <c r="Q5035" s="161">
        <v>2.0299999999999998</v>
      </c>
      <c r="R5035" s="161"/>
      <c r="S5035" s="161">
        <v>3.95</v>
      </c>
      <c r="T5035" s="18">
        <v>0.89529999999999998</v>
      </c>
      <c r="U5035" s="426">
        <f t="shared" si="153"/>
        <v>3.7295773975250004</v>
      </c>
    </row>
    <row r="5036" spans="1:21" x14ac:dyDescent="0.2">
      <c r="A5036" s="257">
        <v>41914</v>
      </c>
      <c r="B5036" s="414">
        <f t="shared" si="152"/>
        <v>41915</v>
      </c>
      <c r="C5036" s="18">
        <v>3.99</v>
      </c>
      <c r="E5036" s="161">
        <v>3.74</v>
      </c>
      <c r="F5036" s="161"/>
      <c r="G5036" s="161">
        <v>3.5320374618750003</v>
      </c>
      <c r="H5036" s="161"/>
      <c r="I5036" s="161">
        <v>3.87</v>
      </c>
      <c r="J5036" s="162"/>
      <c r="K5036" s="161"/>
      <c r="L5036" s="161"/>
      <c r="M5036" s="161">
        <v>3.83</v>
      </c>
      <c r="N5036" s="161"/>
      <c r="O5036" s="161">
        <v>3.8</v>
      </c>
      <c r="P5036" s="161"/>
      <c r="Q5036" s="161">
        <v>1.83</v>
      </c>
      <c r="R5036" s="161"/>
      <c r="S5036" s="161">
        <v>3.75</v>
      </c>
      <c r="T5036" s="18">
        <v>0.8931</v>
      </c>
      <c r="U5036" s="426">
        <f t="shared" si="153"/>
        <v>3.5320374618750003</v>
      </c>
    </row>
    <row r="5037" spans="1:21" x14ac:dyDescent="0.2">
      <c r="A5037" s="257">
        <v>41915</v>
      </c>
      <c r="B5037" s="414">
        <f t="shared" si="152"/>
        <v>41916</v>
      </c>
      <c r="C5037" s="375">
        <v>3.95</v>
      </c>
      <c r="E5037" s="376">
        <v>3.66</v>
      </c>
      <c r="F5037" s="161"/>
      <c r="G5037" s="376">
        <v>3.5150992903600002</v>
      </c>
      <c r="H5037" s="161"/>
      <c r="I5037" s="376">
        <v>3.85</v>
      </c>
      <c r="J5037" s="416"/>
      <c r="K5037" s="376"/>
      <c r="L5037" s="161"/>
      <c r="M5037" s="376">
        <v>3.77</v>
      </c>
      <c r="N5037" s="161"/>
      <c r="O5037" s="376">
        <v>3.78</v>
      </c>
      <c r="P5037" s="161"/>
      <c r="Q5037" s="376">
        <v>1.52</v>
      </c>
      <c r="R5037" s="161"/>
      <c r="S5037" s="376">
        <v>3.71</v>
      </c>
      <c r="T5037" s="375">
        <v>0.89839999999999998</v>
      </c>
      <c r="U5037" s="376">
        <f t="shared" si="153"/>
        <v>3.5150992903600002</v>
      </c>
    </row>
    <row r="5038" spans="1:21" x14ac:dyDescent="0.2">
      <c r="A5038" s="257">
        <v>41916</v>
      </c>
      <c r="B5038" s="414">
        <f t="shared" si="152"/>
        <v>41917</v>
      </c>
      <c r="C5038" s="375">
        <v>3.95</v>
      </c>
      <c r="E5038" s="376">
        <v>3.66</v>
      </c>
      <c r="F5038" s="161"/>
      <c r="G5038" s="376">
        <v>3.5150992903600002</v>
      </c>
      <c r="H5038" s="161"/>
      <c r="I5038" s="376">
        <v>3.85</v>
      </c>
      <c r="J5038" s="416"/>
      <c r="K5038" s="376"/>
      <c r="L5038" s="161"/>
      <c r="M5038" s="376">
        <v>3.77</v>
      </c>
      <c r="N5038" s="161"/>
      <c r="O5038" s="376">
        <v>3.78</v>
      </c>
      <c r="P5038" s="161"/>
      <c r="Q5038" s="376">
        <v>1.52</v>
      </c>
      <c r="R5038" s="161"/>
      <c r="S5038" s="376">
        <v>3.71</v>
      </c>
      <c r="T5038" s="375">
        <v>0.89839999999999998</v>
      </c>
      <c r="U5038" s="376">
        <f t="shared" si="153"/>
        <v>3.5150992903600002</v>
      </c>
    </row>
    <row r="5039" spans="1:21" x14ac:dyDescent="0.2">
      <c r="A5039" s="257">
        <v>41917</v>
      </c>
      <c r="B5039" s="414">
        <f t="shared" si="152"/>
        <v>41918</v>
      </c>
      <c r="C5039" s="375">
        <v>3.95</v>
      </c>
      <c r="E5039" s="376">
        <v>3.66</v>
      </c>
      <c r="F5039" s="161"/>
      <c r="G5039" s="376">
        <v>3.5150992903600002</v>
      </c>
      <c r="H5039" s="161"/>
      <c r="I5039" s="376">
        <v>3.85</v>
      </c>
      <c r="J5039" s="416"/>
      <c r="K5039" s="376"/>
      <c r="L5039" s="161"/>
      <c r="M5039" s="376">
        <v>3.77</v>
      </c>
      <c r="N5039" s="161"/>
      <c r="O5039" s="376">
        <v>3.78</v>
      </c>
      <c r="P5039" s="161"/>
      <c r="Q5039" s="376">
        <v>1.52</v>
      </c>
      <c r="R5039" s="161"/>
      <c r="S5039" s="376">
        <v>3.71</v>
      </c>
      <c r="T5039" s="375">
        <v>0.89839999999999998</v>
      </c>
      <c r="U5039" s="376">
        <f t="shared" si="153"/>
        <v>3.5150992903600002</v>
      </c>
    </row>
    <row r="5040" spans="1:21" x14ac:dyDescent="0.2">
      <c r="A5040" s="257">
        <v>41918</v>
      </c>
      <c r="B5040" s="414">
        <f t="shared" si="152"/>
        <v>41919</v>
      </c>
      <c r="C5040" s="18">
        <v>3.88</v>
      </c>
      <c r="E5040" s="161">
        <v>3.65</v>
      </c>
      <c r="F5040" s="161"/>
      <c r="G5040" s="161">
        <v>3.4243770896000001</v>
      </c>
      <c r="H5040" s="161"/>
      <c r="I5040" s="161">
        <v>3.91</v>
      </c>
      <c r="J5040" s="162"/>
      <c r="K5040" s="161"/>
      <c r="L5040" s="161"/>
      <c r="M5040" s="161">
        <v>3.76</v>
      </c>
      <c r="N5040" s="161"/>
      <c r="O5040" s="161">
        <v>3.76</v>
      </c>
      <c r="P5040" s="161"/>
      <c r="Q5040" s="161">
        <v>1.78</v>
      </c>
      <c r="R5040" s="161"/>
      <c r="S5040" s="161">
        <v>3.65</v>
      </c>
      <c r="T5040" s="18">
        <v>0.88959999999999995</v>
      </c>
      <c r="U5040" s="426">
        <f t="shared" si="153"/>
        <v>3.4243770896000001</v>
      </c>
    </row>
    <row r="5041" spans="1:21" x14ac:dyDescent="0.2">
      <c r="A5041" s="257">
        <v>41919</v>
      </c>
      <c r="B5041" s="414">
        <f t="shared" si="152"/>
        <v>41920</v>
      </c>
      <c r="E5041" s="161"/>
      <c r="F5041" s="161"/>
      <c r="G5041" s="161"/>
      <c r="H5041" s="161"/>
      <c r="I5041" s="161"/>
      <c r="J5041" s="162"/>
      <c r="K5041" s="161"/>
      <c r="L5041" s="161"/>
      <c r="M5041" s="161"/>
      <c r="N5041" s="161"/>
      <c r="O5041" s="161"/>
      <c r="P5041" s="161"/>
      <c r="Q5041" s="161"/>
      <c r="R5041" s="161"/>
      <c r="S5041" s="161"/>
      <c r="U5041" s="161"/>
    </row>
    <row r="5042" spans="1:21" x14ac:dyDescent="0.2">
      <c r="A5042" s="257">
        <v>41920</v>
      </c>
      <c r="B5042" s="414">
        <f t="shared" si="152"/>
        <v>41921</v>
      </c>
      <c r="E5042" s="161"/>
      <c r="F5042" s="161"/>
      <c r="G5042" s="161"/>
      <c r="H5042" s="161"/>
      <c r="I5042" s="161"/>
      <c r="J5042" s="162"/>
      <c r="K5042" s="161"/>
      <c r="L5042" s="161"/>
      <c r="M5042" s="161"/>
      <c r="N5042" s="161"/>
      <c r="O5042" s="161"/>
      <c r="P5042" s="161"/>
      <c r="Q5042" s="161"/>
      <c r="R5042" s="161"/>
      <c r="S5042" s="161"/>
      <c r="U5042" s="161"/>
    </row>
    <row r="5043" spans="1:21" x14ac:dyDescent="0.2">
      <c r="A5043" s="257">
        <v>41921</v>
      </c>
      <c r="B5043" s="414">
        <f t="shared" si="152"/>
        <v>41922</v>
      </c>
      <c r="E5043" s="161"/>
      <c r="F5043" s="161"/>
      <c r="G5043" s="161"/>
      <c r="H5043" s="161"/>
      <c r="I5043" s="161"/>
      <c r="J5043" s="162"/>
      <c r="K5043" s="161"/>
      <c r="L5043" s="161"/>
      <c r="M5043" s="161"/>
      <c r="N5043" s="161"/>
      <c r="O5043" s="161"/>
      <c r="P5043" s="161"/>
      <c r="Q5043" s="161"/>
      <c r="R5043" s="161"/>
      <c r="S5043" s="161"/>
      <c r="U5043" s="161"/>
    </row>
    <row r="5044" spans="1:21" x14ac:dyDescent="0.2">
      <c r="A5044" s="257">
        <v>41922</v>
      </c>
      <c r="B5044" s="414">
        <f t="shared" si="152"/>
        <v>41923</v>
      </c>
      <c r="E5044" s="161"/>
      <c r="F5044" s="161"/>
      <c r="G5044" s="161"/>
      <c r="H5044" s="161"/>
      <c r="I5044" s="161"/>
      <c r="J5044" s="162"/>
      <c r="K5044" s="161"/>
      <c r="L5044" s="161"/>
      <c r="M5044" s="161"/>
      <c r="N5044" s="161"/>
      <c r="O5044" s="161"/>
      <c r="P5044" s="161"/>
      <c r="Q5044" s="161"/>
      <c r="R5044" s="161"/>
      <c r="S5044" s="161"/>
      <c r="U5044" s="161"/>
    </row>
    <row r="5045" spans="1:21" x14ac:dyDescent="0.2">
      <c r="A5045" s="257">
        <v>41923</v>
      </c>
      <c r="B5045" s="414">
        <f t="shared" si="152"/>
        <v>41924</v>
      </c>
      <c r="E5045" s="161"/>
      <c r="F5045" s="161"/>
      <c r="G5045" s="161"/>
      <c r="H5045" s="161"/>
      <c r="I5045" s="161"/>
      <c r="J5045" s="162"/>
      <c r="K5045" s="161"/>
      <c r="L5045" s="161"/>
      <c r="M5045" s="161"/>
      <c r="N5045" s="161"/>
      <c r="O5045" s="161"/>
      <c r="P5045" s="161"/>
      <c r="Q5045" s="161"/>
      <c r="R5045" s="161"/>
      <c r="S5045" s="161"/>
      <c r="U5045" s="161"/>
    </row>
    <row r="5046" spans="1:21" x14ac:dyDescent="0.2">
      <c r="A5046" s="257">
        <v>41924</v>
      </c>
      <c r="B5046" s="414">
        <f t="shared" si="152"/>
        <v>41925</v>
      </c>
      <c r="E5046" s="161"/>
      <c r="F5046" s="161"/>
      <c r="G5046" s="161"/>
      <c r="H5046" s="161"/>
      <c r="I5046" s="161"/>
      <c r="J5046" s="162"/>
      <c r="K5046" s="161"/>
      <c r="L5046" s="161"/>
      <c r="M5046" s="161"/>
      <c r="N5046" s="161"/>
      <c r="O5046" s="161"/>
      <c r="P5046" s="161"/>
      <c r="Q5046" s="161"/>
      <c r="R5046" s="161"/>
      <c r="S5046" s="161"/>
      <c r="U5046" s="161"/>
    </row>
    <row r="5047" spans="1:21" x14ac:dyDescent="0.2">
      <c r="A5047" s="257">
        <v>41925</v>
      </c>
      <c r="B5047" s="414">
        <f t="shared" si="152"/>
        <v>41926</v>
      </c>
      <c r="E5047" s="161"/>
      <c r="F5047" s="161"/>
      <c r="G5047" s="161"/>
      <c r="H5047" s="161"/>
      <c r="I5047" s="161"/>
      <c r="J5047" s="162"/>
      <c r="K5047" s="161"/>
      <c r="L5047" s="161"/>
      <c r="M5047" s="161"/>
      <c r="N5047" s="161"/>
      <c r="O5047" s="161"/>
      <c r="P5047" s="161"/>
      <c r="Q5047" s="161"/>
      <c r="R5047" s="161"/>
      <c r="S5047" s="161"/>
      <c r="U5047" s="161"/>
    </row>
    <row r="5048" spans="1:21" x14ac:dyDescent="0.2">
      <c r="A5048" s="257">
        <v>41926</v>
      </c>
      <c r="B5048" s="414">
        <f t="shared" si="152"/>
        <v>41927</v>
      </c>
      <c r="E5048" s="161"/>
      <c r="F5048" s="161"/>
      <c r="G5048" s="161"/>
      <c r="H5048" s="161"/>
      <c r="I5048" s="161"/>
      <c r="J5048" s="162"/>
      <c r="K5048" s="161"/>
      <c r="L5048" s="161"/>
      <c r="M5048" s="161"/>
      <c r="N5048" s="161"/>
      <c r="O5048" s="161"/>
      <c r="P5048" s="161"/>
      <c r="Q5048" s="161"/>
      <c r="R5048" s="161"/>
      <c r="S5048" s="161"/>
      <c r="U5048" s="161"/>
    </row>
    <row r="5049" spans="1:21" x14ac:dyDescent="0.2">
      <c r="A5049" s="257">
        <v>41927</v>
      </c>
      <c r="B5049" s="414">
        <f t="shared" si="152"/>
        <v>41928</v>
      </c>
      <c r="E5049" s="161"/>
      <c r="F5049" s="161"/>
      <c r="G5049" s="161"/>
      <c r="H5049" s="161"/>
      <c r="I5049" s="161"/>
      <c r="J5049" s="162"/>
      <c r="K5049" s="161"/>
      <c r="L5049" s="161"/>
      <c r="M5049" s="161"/>
      <c r="N5049" s="161"/>
      <c r="O5049" s="161"/>
      <c r="P5049" s="161"/>
      <c r="Q5049" s="161"/>
      <c r="R5049" s="161"/>
      <c r="S5049" s="161"/>
      <c r="U5049" s="161"/>
    </row>
    <row r="5050" spans="1:21" x14ac:dyDescent="0.2">
      <c r="A5050" s="257">
        <v>41928</v>
      </c>
      <c r="B5050" s="414">
        <f t="shared" si="152"/>
        <v>41929</v>
      </c>
      <c r="E5050" s="161"/>
      <c r="F5050" s="161"/>
      <c r="G5050" s="161"/>
      <c r="H5050" s="161"/>
      <c r="I5050" s="161"/>
      <c r="J5050" s="162"/>
      <c r="K5050" s="161"/>
      <c r="L5050" s="161"/>
      <c r="M5050" s="161"/>
      <c r="N5050" s="161"/>
      <c r="O5050" s="161"/>
      <c r="P5050" s="161"/>
      <c r="Q5050" s="161"/>
      <c r="R5050" s="161"/>
      <c r="S5050" s="161"/>
      <c r="U5050" s="161"/>
    </row>
    <row r="5051" spans="1:21" x14ac:dyDescent="0.2">
      <c r="A5051" s="257">
        <v>41929</v>
      </c>
      <c r="B5051" s="414">
        <f t="shared" si="152"/>
        <v>41930</v>
      </c>
      <c r="C5051" s="376">
        <v>3.72</v>
      </c>
      <c r="D5051" s="161"/>
      <c r="E5051" s="376">
        <v>3.5</v>
      </c>
      <c r="F5051" s="161"/>
      <c r="G5051" s="376">
        <v>3.2546093853600002</v>
      </c>
      <c r="H5051" s="161"/>
      <c r="I5051" s="376">
        <v>3.61</v>
      </c>
      <c r="J5051" s="416"/>
      <c r="K5051" s="376"/>
      <c r="L5051" s="161"/>
      <c r="M5051" s="376">
        <v>3.55</v>
      </c>
      <c r="N5051" s="161"/>
      <c r="O5051" s="376">
        <v>3.56</v>
      </c>
      <c r="P5051" s="161"/>
      <c r="Q5051" s="376">
        <v>1.91</v>
      </c>
      <c r="R5051" s="161"/>
      <c r="S5051" s="376">
        <v>3.48</v>
      </c>
      <c r="T5051" s="375">
        <v>0.88680000000000003</v>
      </c>
      <c r="U5051" s="376">
        <f>S5051*T5051*1.054615</f>
        <v>3.2546093853600002</v>
      </c>
    </row>
    <row r="5052" spans="1:21" x14ac:dyDescent="0.2">
      <c r="A5052" s="257">
        <v>41930</v>
      </c>
      <c r="B5052" s="414">
        <f t="shared" si="152"/>
        <v>41931</v>
      </c>
      <c r="C5052" s="376">
        <v>3.72</v>
      </c>
      <c r="D5052" s="161"/>
      <c r="E5052" s="376">
        <v>3.5</v>
      </c>
      <c r="F5052" s="161"/>
      <c r="G5052" s="376">
        <v>3.2546093853600002</v>
      </c>
      <c r="H5052" s="161"/>
      <c r="I5052" s="376">
        <v>3.61</v>
      </c>
      <c r="J5052" s="416"/>
      <c r="K5052" s="376"/>
      <c r="L5052" s="161"/>
      <c r="M5052" s="376">
        <v>3.55</v>
      </c>
      <c r="N5052" s="161"/>
      <c r="O5052" s="376">
        <v>3.56</v>
      </c>
      <c r="P5052" s="161"/>
      <c r="Q5052" s="376">
        <v>1.91</v>
      </c>
      <c r="R5052" s="161"/>
      <c r="S5052" s="376">
        <v>3.48</v>
      </c>
      <c r="T5052" s="375">
        <v>0.88680000000000003</v>
      </c>
      <c r="U5052" s="376">
        <f t="shared" ref="U5052:U5067" si="154">S5052*T5052*1.054615</f>
        <v>3.2546093853600002</v>
      </c>
    </row>
    <row r="5053" spans="1:21" x14ac:dyDescent="0.2">
      <c r="A5053" s="257">
        <v>41931</v>
      </c>
      <c r="B5053" s="414">
        <f t="shared" si="152"/>
        <v>41932</v>
      </c>
      <c r="C5053" s="376">
        <v>3.72</v>
      </c>
      <c r="D5053" s="161"/>
      <c r="E5053" s="376">
        <v>3.5</v>
      </c>
      <c r="F5053" s="161"/>
      <c r="G5053" s="376">
        <v>3.2546093853600002</v>
      </c>
      <c r="H5053" s="161"/>
      <c r="I5053" s="376">
        <v>3.61</v>
      </c>
      <c r="J5053" s="416"/>
      <c r="K5053" s="376"/>
      <c r="L5053" s="161"/>
      <c r="M5053" s="376">
        <v>3.55</v>
      </c>
      <c r="N5053" s="161"/>
      <c r="O5053" s="376">
        <v>3.56</v>
      </c>
      <c r="P5053" s="161"/>
      <c r="Q5053" s="376">
        <v>1.91</v>
      </c>
      <c r="R5053" s="161"/>
      <c r="S5053" s="376">
        <v>3.48</v>
      </c>
      <c r="T5053" s="375">
        <v>0.88680000000000003</v>
      </c>
      <c r="U5053" s="376">
        <f t="shared" si="154"/>
        <v>3.2546093853600002</v>
      </c>
    </row>
    <row r="5054" spans="1:21" x14ac:dyDescent="0.2">
      <c r="A5054" s="257">
        <v>41932</v>
      </c>
      <c r="B5054" s="414">
        <f t="shared" si="152"/>
        <v>41933</v>
      </c>
      <c r="C5054" s="161">
        <v>3.68</v>
      </c>
      <c r="D5054" s="161"/>
      <c r="E5054" s="161">
        <v>3.49</v>
      </c>
      <c r="F5054" s="161"/>
      <c r="G5054" s="426">
        <v>3.1340890377750004</v>
      </c>
      <c r="H5054" s="161"/>
      <c r="I5054" s="161">
        <v>3.62</v>
      </c>
      <c r="J5054" s="162"/>
      <c r="K5054" s="161"/>
      <c r="L5054" s="161"/>
      <c r="M5054" s="161">
        <v>3.55</v>
      </c>
      <c r="N5054" s="161"/>
      <c r="O5054" s="161">
        <v>3.54</v>
      </c>
      <c r="P5054" s="161"/>
      <c r="Q5054" s="161">
        <v>2.23</v>
      </c>
      <c r="R5054" s="161"/>
      <c r="S5054" s="161">
        <v>3.35</v>
      </c>
      <c r="T5054" s="18">
        <v>0.8871</v>
      </c>
      <c r="U5054" s="426">
        <f t="shared" si="154"/>
        <v>3.1340890377750004</v>
      </c>
    </row>
    <row r="5055" spans="1:21" x14ac:dyDescent="0.2">
      <c r="A5055" s="257">
        <v>41933</v>
      </c>
      <c r="B5055" s="414">
        <f t="shared" si="152"/>
        <v>41934</v>
      </c>
      <c r="C5055" s="161">
        <v>3.61</v>
      </c>
      <c r="D5055" s="161"/>
      <c r="E5055" s="161">
        <v>3.45</v>
      </c>
      <c r="F5055" s="161"/>
      <c r="G5055" s="426">
        <v>3.0873115894500001</v>
      </c>
      <c r="H5055" s="161"/>
      <c r="I5055" s="161">
        <v>3.64</v>
      </c>
      <c r="J5055" s="162"/>
      <c r="K5055" s="161"/>
      <c r="L5055" s="161"/>
      <c r="M5055" s="161">
        <v>3.49</v>
      </c>
      <c r="N5055" s="161"/>
      <c r="O5055" s="161">
        <v>3.53</v>
      </c>
      <c r="P5055" s="161"/>
      <c r="Q5055" s="161">
        <v>2.38</v>
      </c>
      <c r="R5055" s="161"/>
      <c r="S5055" s="161">
        <v>3.3</v>
      </c>
      <c r="T5055" s="18">
        <v>0.8871</v>
      </c>
      <c r="U5055" s="426">
        <f t="shared" si="154"/>
        <v>3.0873115894500001</v>
      </c>
    </row>
    <row r="5056" spans="1:21" x14ac:dyDescent="0.2">
      <c r="A5056" s="257">
        <v>41934</v>
      </c>
      <c r="B5056" s="414">
        <f t="shared" si="152"/>
        <v>41935</v>
      </c>
      <c r="C5056" s="161">
        <v>3.68</v>
      </c>
      <c r="D5056" s="161"/>
      <c r="E5056" s="161">
        <v>3.42</v>
      </c>
      <c r="F5056" s="161"/>
      <c r="G5056" s="426">
        <v>3.16750240482</v>
      </c>
      <c r="H5056" s="161"/>
      <c r="I5056" s="161">
        <v>3.61</v>
      </c>
      <c r="J5056" s="162"/>
      <c r="K5056" s="161"/>
      <c r="L5056" s="161"/>
      <c r="M5056" s="161">
        <v>3.5</v>
      </c>
      <c r="N5056" s="161"/>
      <c r="O5056" s="161">
        <v>3.52</v>
      </c>
      <c r="P5056" s="161"/>
      <c r="Q5056" s="161">
        <v>2.4500000000000002</v>
      </c>
      <c r="R5056" s="161"/>
      <c r="S5056" s="161">
        <v>3.38</v>
      </c>
      <c r="T5056" s="18">
        <v>0.88859999999999995</v>
      </c>
      <c r="U5056" s="426">
        <f t="shared" si="154"/>
        <v>3.16750240482</v>
      </c>
    </row>
    <row r="5057" spans="1:21" x14ac:dyDescent="0.2">
      <c r="A5057" s="257">
        <v>41935</v>
      </c>
      <c r="B5057" s="414">
        <f t="shared" si="152"/>
        <v>41936</v>
      </c>
      <c r="C5057" s="161">
        <v>3.6</v>
      </c>
      <c r="D5057" s="161"/>
      <c r="E5057" s="161">
        <v>3.38</v>
      </c>
      <c r="F5057" s="161"/>
      <c r="G5057" s="426">
        <v>3.0716600482350005</v>
      </c>
      <c r="H5057" s="161"/>
      <c r="I5057" s="161">
        <v>3.54</v>
      </c>
      <c r="J5057" s="162"/>
      <c r="K5057" s="161"/>
      <c r="L5057" s="161"/>
      <c r="M5057" s="161">
        <v>3.46</v>
      </c>
      <c r="N5057" s="161"/>
      <c r="O5057" s="161">
        <v>3.44</v>
      </c>
      <c r="P5057" s="161"/>
      <c r="Q5057" s="161">
        <v>1.86</v>
      </c>
      <c r="R5057" s="161"/>
      <c r="S5057" s="161">
        <v>3.27</v>
      </c>
      <c r="T5057" s="18">
        <v>0.89070000000000005</v>
      </c>
      <c r="U5057" s="426">
        <f t="shared" si="154"/>
        <v>3.0716600482350005</v>
      </c>
    </row>
    <row r="5058" spans="1:21" x14ac:dyDescent="0.2">
      <c r="A5058" s="257">
        <v>41936</v>
      </c>
      <c r="B5058" s="414">
        <f t="shared" si="152"/>
        <v>41937</v>
      </c>
      <c r="C5058" s="376">
        <v>3.54</v>
      </c>
      <c r="D5058" s="161"/>
      <c r="E5058" s="376">
        <v>3.28</v>
      </c>
      <c r="F5058" s="161"/>
      <c r="G5058" s="376">
        <v>2.9643329343000002</v>
      </c>
      <c r="H5058" s="161"/>
      <c r="I5058" s="376">
        <v>3.47</v>
      </c>
      <c r="J5058" s="416"/>
      <c r="K5058" s="376"/>
      <c r="L5058" s="161"/>
      <c r="M5058" s="376">
        <v>3.28</v>
      </c>
      <c r="N5058" s="161"/>
      <c r="O5058" s="376">
        <v>3.31</v>
      </c>
      <c r="P5058" s="161"/>
      <c r="Q5058" s="376">
        <v>1.85</v>
      </c>
      <c r="R5058" s="161"/>
      <c r="S5058" s="376">
        <v>3.16</v>
      </c>
      <c r="T5058" s="375">
        <v>0.88949999999999996</v>
      </c>
      <c r="U5058" s="376">
        <f t="shared" si="154"/>
        <v>2.9643329343000002</v>
      </c>
    </row>
    <row r="5059" spans="1:21" x14ac:dyDescent="0.2">
      <c r="A5059" s="257">
        <v>41937</v>
      </c>
      <c r="B5059" s="414">
        <f t="shared" si="152"/>
        <v>41938</v>
      </c>
      <c r="C5059" s="376">
        <v>3.54</v>
      </c>
      <c r="D5059" s="161"/>
      <c r="E5059" s="376">
        <v>3.28</v>
      </c>
      <c r="F5059" s="161"/>
      <c r="G5059" s="376">
        <v>2.9643329343000002</v>
      </c>
      <c r="H5059" s="161"/>
      <c r="I5059" s="376">
        <v>3.47</v>
      </c>
      <c r="J5059" s="416"/>
      <c r="K5059" s="376"/>
      <c r="L5059" s="161"/>
      <c r="M5059" s="376">
        <v>3.28</v>
      </c>
      <c r="N5059" s="161"/>
      <c r="O5059" s="376">
        <v>3.31</v>
      </c>
      <c r="P5059" s="161"/>
      <c r="Q5059" s="376">
        <v>1.85</v>
      </c>
      <c r="R5059" s="161"/>
      <c r="S5059" s="376">
        <v>3.16</v>
      </c>
      <c r="T5059" s="375">
        <v>0.88949999999999996</v>
      </c>
      <c r="U5059" s="376">
        <f t="shared" si="154"/>
        <v>2.9643329343000002</v>
      </c>
    </row>
    <row r="5060" spans="1:21" x14ac:dyDescent="0.2">
      <c r="A5060" s="257">
        <v>41938</v>
      </c>
      <c r="B5060" s="414">
        <f t="shared" si="152"/>
        <v>41939</v>
      </c>
      <c r="C5060" s="376">
        <v>3.54</v>
      </c>
      <c r="D5060" s="161"/>
      <c r="E5060" s="376">
        <v>3.28</v>
      </c>
      <c r="F5060" s="161"/>
      <c r="G5060" s="376">
        <v>2.9643329343000002</v>
      </c>
      <c r="H5060" s="161"/>
      <c r="I5060" s="376">
        <v>3.47</v>
      </c>
      <c r="J5060" s="416"/>
      <c r="K5060" s="376"/>
      <c r="L5060" s="161"/>
      <c r="M5060" s="376">
        <v>3.28</v>
      </c>
      <c r="N5060" s="161"/>
      <c r="O5060" s="376">
        <v>3.31</v>
      </c>
      <c r="P5060" s="161"/>
      <c r="Q5060" s="376">
        <v>1.85</v>
      </c>
      <c r="R5060" s="161"/>
      <c r="S5060" s="376">
        <v>3.16</v>
      </c>
      <c r="T5060" s="375">
        <v>0.88949999999999996</v>
      </c>
      <c r="U5060" s="376">
        <f t="shared" si="154"/>
        <v>2.9643329343000002</v>
      </c>
    </row>
    <row r="5061" spans="1:21" x14ac:dyDescent="0.2">
      <c r="A5061" s="257">
        <v>41939</v>
      </c>
      <c r="B5061" s="414">
        <f t="shared" si="152"/>
        <v>41940</v>
      </c>
      <c r="C5061" s="161">
        <v>3.55</v>
      </c>
      <c r="D5061" s="161"/>
      <c r="E5061" s="161">
        <v>3.35</v>
      </c>
      <c r="F5061" s="161"/>
      <c r="G5061" s="426">
        <v>3.0699357527100002</v>
      </c>
      <c r="H5061" s="161"/>
      <c r="I5061" s="161">
        <v>3.49</v>
      </c>
      <c r="J5061" s="162"/>
      <c r="K5061" s="161"/>
      <c r="L5061" s="161"/>
      <c r="M5061" s="161">
        <v>3.43</v>
      </c>
      <c r="N5061" s="161"/>
      <c r="O5061" s="161">
        <v>3.4</v>
      </c>
      <c r="P5061" s="161"/>
      <c r="Q5061" s="161">
        <v>1.96</v>
      </c>
      <c r="R5061" s="161"/>
      <c r="S5061" s="161">
        <v>3.27</v>
      </c>
      <c r="T5061" s="18">
        <v>0.89019999999999999</v>
      </c>
      <c r="U5061" s="426">
        <f t="shared" si="154"/>
        <v>3.0699357527100002</v>
      </c>
    </row>
    <row r="5062" spans="1:21" x14ac:dyDescent="0.2">
      <c r="A5062" s="257">
        <v>41940</v>
      </c>
      <c r="B5062" s="414">
        <f t="shared" si="152"/>
        <v>41941</v>
      </c>
      <c r="C5062" s="161">
        <v>3.52</v>
      </c>
      <c r="D5062" s="161"/>
      <c r="E5062" s="161">
        <v>3.37</v>
      </c>
      <c r="F5062" s="161"/>
      <c r="G5062" s="426">
        <v>3.09844832385</v>
      </c>
      <c r="H5062" s="161"/>
      <c r="I5062" s="161">
        <v>3.48</v>
      </c>
      <c r="J5062" s="162"/>
      <c r="K5062" s="161"/>
      <c r="L5062" s="161"/>
      <c r="M5062" s="161">
        <v>3.43</v>
      </c>
      <c r="N5062" s="161"/>
      <c r="O5062" s="161">
        <v>3.4</v>
      </c>
      <c r="P5062" s="161"/>
      <c r="Q5062" s="161">
        <v>2.0699999999999998</v>
      </c>
      <c r="R5062" s="161"/>
      <c r="S5062" s="161">
        <v>3.3</v>
      </c>
      <c r="T5062" s="18">
        <v>0.89029999999999998</v>
      </c>
      <c r="U5062" s="426">
        <f t="shared" si="154"/>
        <v>3.09844832385</v>
      </c>
    </row>
    <row r="5063" spans="1:21" x14ac:dyDescent="0.2">
      <c r="A5063" s="257">
        <v>41941</v>
      </c>
      <c r="B5063" s="414">
        <f t="shared" si="152"/>
        <v>41942</v>
      </c>
      <c r="C5063" s="161">
        <v>3.56</v>
      </c>
      <c r="D5063" s="161"/>
      <c r="E5063" s="161">
        <v>3.5</v>
      </c>
      <c r="F5063" s="161"/>
      <c r="G5063" s="426">
        <v>3.2523250892700002</v>
      </c>
      <c r="H5063" s="161"/>
      <c r="I5063" s="161">
        <v>3.5</v>
      </c>
      <c r="J5063" s="162"/>
      <c r="K5063" s="161"/>
      <c r="L5063" s="161"/>
      <c r="M5063" s="161">
        <v>3.55</v>
      </c>
      <c r="N5063" s="161"/>
      <c r="O5063" s="161">
        <v>3.5</v>
      </c>
      <c r="P5063" s="161"/>
      <c r="Q5063" s="161">
        <v>2.4500000000000002</v>
      </c>
      <c r="R5063" s="161"/>
      <c r="S5063" s="161">
        <v>3.46</v>
      </c>
      <c r="T5063" s="18">
        <v>0.89129999999999998</v>
      </c>
      <c r="U5063" s="426">
        <f t="shared" si="154"/>
        <v>3.2523250892700002</v>
      </c>
    </row>
    <row r="5064" spans="1:21" x14ac:dyDescent="0.2">
      <c r="A5064" s="257">
        <v>41942</v>
      </c>
      <c r="B5064" s="414">
        <f t="shared" si="152"/>
        <v>41943</v>
      </c>
      <c r="C5064" s="161">
        <v>3.74</v>
      </c>
      <c r="D5064" s="161"/>
      <c r="E5064" s="161">
        <v>3.68</v>
      </c>
      <c r="F5064" s="161"/>
      <c r="G5064" s="426">
        <v>3.3639687424000004</v>
      </c>
      <c r="H5064" s="161"/>
      <c r="I5064" s="161">
        <v>3.63</v>
      </c>
      <c r="J5064" s="162"/>
      <c r="K5064" s="161"/>
      <c r="L5064" s="161"/>
      <c r="M5064" s="161">
        <v>3.74</v>
      </c>
      <c r="N5064" s="161"/>
      <c r="O5064" s="161">
        <v>3.69</v>
      </c>
      <c r="P5064" s="161"/>
      <c r="Q5064" s="161">
        <v>2.56</v>
      </c>
      <c r="R5064" s="161"/>
      <c r="S5064" s="161">
        <v>3.56</v>
      </c>
      <c r="T5064" s="18">
        <v>0.89600000000000002</v>
      </c>
      <c r="U5064" s="426">
        <f t="shared" si="154"/>
        <v>3.3639687424000004</v>
      </c>
    </row>
    <row r="5065" spans="1:21" s="263" customFormat="1" x14ac:dyDescent="0.2">
      <c r="A5065" s="319">
        <v>41943</v>
      </c>
      <c r="B5065" s="374">
        <f t="shared" si="152"/>
        <v>41944</v>
      </c>
      <c r="C5065" s="431">
        <v>3.8</v>
      </c>
      <c r="D5065" s="332"/>
      <c r="E5065" s="431">
        <v>3.46</v>
      </c>
      <c r="F5065" s="332"/>
      <c r="G5065" s="431">
        <v>3.4107388084200001</v>
      </c>
      <c r="H5065" s="332"/>
      <c r="I5065" s="431">
        <v>3.55</v>
      </c>
      <c r="J5065" s="518"/>
      <c r="K5065" s="431"/>
      <c r="L5065" s="332"/>
      <c r="M5065" s="431">
        <v>3.5</v>
      </c>
      <c r="N5065" s="332"/>
      <c r="O5065" s="431">
        <v>3.38</v>
      </c>
      <c r="P5065" s="332"/>
      <c r="Q5065" s="431">
        <v>2.44</v>
      </c>
      <c r="R5065" s="332"/>
      <c r="S5065" s="518">
        <v>3.62</v>
      </c>
      <c r="T5065" s="432">
        <v>0.89339999999999997</v>
      </c>
      <c r="U5065" s="431">
        <f>S5065*T5065*1.054615</f>
        <v>3.4107388084200001</v>
      </c>
    </row>
    <row r="5066" spans="1:21" x14ac:dyDescent="0.2">
      <c r="A5066" s="257">
        <v>41944</v>
      </c>
      <c r="B5066" s="414">
        <f t="shared" si="152"/>
        <v>41945</v>
      </c>
      <c r="C5066" s="376">
        <v>3.8</v>
      </c>
      <c r="D5066" s="161"/>
      <c r="E5066" s="376">
        <v>3.46</v>
      </c>
      <c r="F5066" s="161"/>
      <c r="G5066" s="376">
        <v>3.4107388084200001</v>
      </c>
      <c r="H5066" s="161"/>
      <c r="I5066" s="376">
        <v>3.55</v>
      </c>
      <c r="J5066" s="416"/>
      <c r="K5066" s="376"/>
      <c r="L5066" s="161"/>
      <c r="M5066" s="376">
        <v>3.5</v>
      </c>
      <c r="N5066" s="161"/>
      <c r="O5066" s="376">
        <v>3.38</v>
      </c>
      <c r="P5066" s="161"/>
      <c r="Q5066" s="376">
        <v>2.44</v>
      </c>
      <c r="R5066" s="161"/>
      <c r="S5066" s="376">
        <v>3.62</v>
      </c>
      <c r="T5066" s="375">
        <v>0.89339999999999997</v>
      </c>
      <c r="U5066" s="376">
        <f t="shared" si="154"/>
        <v>3.4107388084200001</v>
      </c>
    </row>
    <row r="5067" spans="1:21" x14ac:dyDescent="0.2">
      <c r="A5067" s="257">
        <v>41945</v>
      </c>
      <c r="B5067" s="414">
        <f t="shared" si="152"/>
        <v>41946</v>
      </c>
      <c r="C5067" s="376">
        <v>3.8</v>
      </c>
      <c r="D5067" s="161"/>
      <c r="E5067" s="376">
        <v>3.46</v>
      </c>
      <c r="F5067" s="161"/>
      <c r="G5067" s="376">
        <v>3.4107388084200001</v>
      </c>
      <c r="H5067" s="161"/>
      <c r="I5067" s="376">
        <v>3.55</v>
      </c>
      <c r="J5067" s="416"/>
      <c r="K5067" s="376"/>
      <c r="L5067" s="161"/>
      <c r="M5067" s="376">
        <v>3.5</v>
      </c>
      <c r="N5067" s="161"/>
      <c r="O5067" s="376">
        <v>3.38</v>
      </c>
      <c r="P5067" s="161"/>
      <c r="Q5067" s="376">
        <v>2.44</v>
      </c>
      <c r="R5067" s="161"/>
      <c r="S5067" s="376">
        <v>3.62</v>
      </c>
      <c r="T5067" s="375">
        <v>0.89339999999999997</v>
      </c>
      <c r="U5067" s="376">
        <f t="shared" si="154"/>
        <v>3.4107388084200001</v>
      </c>
    </row>
    <row r="5068" spans="1:21" x14ac:dyDescent="0.2">
      <c r="A5068" s="257">
        <v>41946</v>
      </c>
      <c r="B5068" s="414">
        <f t="shared" si="152"/>
        <v>41947</v>
      </c>
      <c r="C5068" s="161"/>
      <c r="D5068" s="161"/>
      <c r="E5068" s="161"/>
      <c r="F5068" s="161"/>
      <c r="G5068" s="161"/>
      <c r="H5068" s="161"/>
      <c r="I5068" s="161"/>
      <c r="J5068" s="162"/>
      <c r="K5068" s="161"/>
      <c r="L5068" s="161"/>
      <c r="M5068" s="161"/>
      <c r="N5068" s="161"/>
      <c r="O5068" s="161"/>
      <c r="P5068" s="161"/>
      <c r="Q5068" s="161"/>
      <c r="R5068" s="161"/>
      <c r="S5068" s="161"/>
      <c r="U5068" s="161"/>
    </row>
    <row r="5069" spans="1:21" x14ac:dyDescent="0.2">
      <c r="A5069" s="257">
        <v>41947</v>
      </c>
      <c r="B5069" s="414">
        <f t="shared" si="152"/>
        <v>41948</v>
      </c>
      <c r="C5069" s="161"/>
      <c r="D5069" s="161"/>
      <c r="E5069" s="161"/>
      <c r="F5069" s="161"/>
      <c r="G5069" s="161"/>
      <c r="H5069" s="161"/>
      <c r="I5069" s="161"/>
      <c r="J5069" s="162"/>
      <c r="K5069" s="161"/>
      <c r="L5069" s="161"/>
      <c r="M5069" s="161"/>
      <c r="N5069" s="161"/>
      <c r="O5069" s="161"/>
      <c r="P5069" s="161"/>
      <c r="Q5069" s="161"/>
      <c r="R5069" s="161"/>
      <c r="S5069" s="161"/>
      <c r="U5069" s="161"/>
    </row>
    <row r="5070" spans="1:21" x14ac:dyDescent="0.2">
      <c r="A5070" s="257">
        <v>41948</v>
      </c>
      <c r="B5070" s="414">
        <f t="shared" si="152"/>
        <v>41949</v>
      </c>
      <c r="C5070" s="161"/>
      <c r="D5070" s="161"/>
      <c r="E5070" s="161"/>
      <c r="F5070" s="161"/>
      <c r="G5070" s="161"/>
      <c r="H5070" s="161"/>
      <c r="I5070" s="161"/>
      <c r="J5070" s="162"/>
      <c r="K5070" s="161"/>
      <c r="L5070" s="161"/>
      <c r="M5070" s="161"/>
      <c r="N5070" s="161"/>
      <c r="O5070" s="161"/>
      <c r="P5070" s="161"/>
      <c r="Q5070" s="161"/>
      <c r="R5070" s="161"/>
      <c r="S5070" s="161"/>
      <c r="U5070" s="161"/>
    </row>
    <row r="5071" spans="1:21" x14ac:dyDescent="0.2">
      <c r="A5071" s="257">
        <v>41949</v>
      </c>
      <c r="B5071" s="414">
        <f t="shared" si="152"/>
        <v>41950</v>
      </c>
      <c r="C5071" s="161"/>
      <c r="D5071" s="161"/>
      <c r="E5071" s="161"/>
      <c r="F5071" s="161"/>
      <c r="G5071" s="161"/>
      <c r="H5071" s="161"/>
      <c r="I5071" s="161"/>
      <c r="J5071" s="162"/>
      <c r="K5071" s="161"/>
      <c r="L5071" s="161"/>
      <c r="M5071" s="161"/>
      <c r="N5071" s="161"/>
      <c r="O5071" s="161"/>
      <c r="P5071" s="161"/>
      <c r="Q5071" s="161"/>
      <c r="R5071" s="161"/>
      <c r="S5071" s="161"/>
      <c r="U5071" s="161"/>
    </row>
    <row r="5072" spans="1:21" x14ac:dyDescent="0.2">
      <c r="A5072" s="257">
        <v>41950</v>
      </c>
      <c r="B5072" s="414">
        <f t="shared" si="152"/>
        <v>41951</v>
      </c>
      <c r="C5072" s="161"/>
      <c r="D5072" s="161"/>
      <c r="E5072" s="161"/>
      <c r="F5072" s="161"/>
      <c r="G5072" s="161"/>
      <c r="H5072" s="161"/>
      <c r="I5072" s="161"/>
      <c r="J5072" s="162"/>
      <c r="K5072" s="161"/>
      <c r="L5072" s="161"/>
      <c r="M5072" s="161"/>
      <c r="N5072" s="161"/>
      <c r="O5072" s="161"/>
      <c r="P5072" s="161"/>
      <c r="Q5072" s="161"/>
      <c r="R5072" s="161"/>
      <c r="S5072" s="161"/>
      <c r="U5072" s="161"/>
    </row>
    <row r="5073" spans="1:21" x14ac:dyDescent="0.2">
      <c r="A5073" s="257">
        <v>41951</v>
      </c>
      <c r="B5073" s="414">
        <f t="shared" si="152"/>
        <v>41952</v>
      </c>
      <c r="C5073" s="161"/>
      <c r="D5073" s="161"/>
      <c r="E5073" s="161"/>
      <c r="F5073" s="161"/>
      <c r="G5073" s="161"/>
      <c r="H5073" s="161"/>
      <c r="I5073" s="161"/>
      <c r="J5073" s="162"/>
      <c r="K5073" s="161"/>
      <c r="L5073" s="161"/>
      <c r="M5073" s="161"/>
      <c r="N5073" s="161"/>
      <c r="O5073" s="161"/>
      <c r="P5073" s="161"/>
      <c r="Q5073" s="161"/>
      <c r="R5073" s="161"/>
      <c r="S5073" s="161"/>
      <c r="U5073" s="161"/>
    </row>
    <row r="5074" spans="1:21" x14ac:dyDescent="0.2">
      <c r="A5074" s="257">
        <v>41952</v>
      </c>
      <c r="B5074" s="414">
        <f t="shared" si="152"/>
        <v>41953</v>
      </c>
      <c r="C5074" s="161"/>
      <c r="D5074" s="161"/>
      <c r="E5074" s="161"/>
      <c r="F5074" s="161"/>
      <c r="G5074" s="161"/>
      <c r="H5074" s="161"/>
      <c r="I5074" s="161"/>
      <c r="J5074" s="162"/>
      <c r="K5074" s="161"/>
      <c r="L5074" s="161"/>
      <c r="M5074" s="161"/>
      <c r="N5074" s="161"/>
      <c r="O5074" s="161"/>
      <c r="P5074" s="161"/>
      <c r="Q5074" s="161"/>
      <c r="R5074" s="161"/>
      <c r="S5074" s="161"/>
      <c r="U5074" s="161"/>
    </row>
    <row r="5075" spans="1:21" x14ac:dyDescent="0.2">
      <c r="A5075" s="257">
        <v>41953</v>
      </c>
      <c r="B5075" s="414">
        <f t="shared" si="152"/>
        <v>41954</v>
      </c>
      <c r="C5075" s="161"/>
      <c r="D5075" s="161"/>
      <c r="E5075" s="161"/>
      <c r="F5075" s="161"/>
      <c r="G5075" s="161"/>
      <c r="H5075" s="161"/>
      <c r="I5075" s="161"/>
      <c r="J5075" s="162"/>
      <c r="K5075" s="161"/>
      <c r="L5075" s="161"/>
      <c r="M5075" s="161"/>
      <c r="N5075" s="161"/>
      <c r="O5075" s="161"/>
      <c r="P5075" s="161"/>
      <c r="Q5075" s="161"/>
      <c r="R5075" s="161"/>
      <c r="S5075" s="161"/>
    </row>
    <row r="5076" spans="1:21" x14ac:dyDescent="0.2">
      <c r="A5076" s="257">
        <v>41954</v>
      </c>
      <c r="B5076" s="414">
        <f t="shared" si="152"/>
        <v>41955</v>
      </c>
    </row>
    <row r="5077" spans="1:21" x14ac:dyDescent="0.2">
      <c r="A5077" s="257">
        <v>41955</v>
      </c>
      <c r="B5077" s="414">
        <f t="shared" si="152"/>
        <v>41956</v>
      </c>
    </row>
    <row r="5078" spans="1:21" x14ac:dyDescent="0.2">
      <c r="A5078" s="257">
        <v>41956</v>
      </c>
      <c r="B5078" s="414">
        <f t="shared" si="152"/>
        <v>41957</v>
      </c>
    </row>
    <row r="5079" spans="1:21" x14ac:dyDescent="0.2">
      <c r="A5079" s="257">
        <v>41957</v>
      </c>
      <c r="B5079" s="414">
        <f t="shared" si="152"/>
        <v>41958</v>
      </c>
      <c r="C5079" s="376">
        <v>4.04</v>
      </c>
      <c r="D5079" s="161"/>
      <c r="E5079" s="376">
        <v>4.21</v>
      </c>
      <c r="F5079" s="161"/>
      <c r="G5079" s="376">
        <v>3.4172088714450002</v>
      </c>
      <c r="H5079" s="161"/>
      <c r="I5079" s="376">
        <v>3.93</v>
      </c>
      <c r="J5079" s="416"/>
      <c r="K5079" s="376"/>
      <c r="L5079" s="161"/>
      <c r="M5079" s="376">
        <v>4.0599999999999996</v>
      </c>
      <c r="N5079" s="161"/>
      <c r="O5079" s="376">
        <v>4</v>
      </c>
      <c r="P5079" s="161"/>
      <c r="Q5079" s="376">
        <v>3.24</v>
      </c>
      <c r="S5079" s="375">
        <v>3.67</v>
      </c>
      <c r="T5079" s="375">
        <v>0.88290000000000002</v>
      </c>
      <c r="U5079" s="376">
        <f>S5079*T5079*1.054615</f>
        <v>3.4172088714450002</v>
      </c>
    </row>
    <row r="5080" spans="1:21" x14ac:dyDescent="0.2">
      <c r="A5080" s="257">
        <v>41958</v>
      </c>
      <c r="B5080" s="414">
        <f t="shared" si="152"/>
        <v>41959</v>
      </c>
      <c r="C5080" s="376">
        <v>4.04</v>
      </c>
      <c r="D5080" s="161"/>
      <c r="E5080" s="376">
        <v>4.21</v>
      </c>
      <c r="F5080" s="161"/>
      <c r="G5080" s="376">
        <v>3.4172088714450002</v>
      </c>
      <c r="H5080" s="161"/>
      <c r="I5080" s="376">
        <v>3.93</v>
      </c>
      <c r="J5080" s="416"/>
      <c r="K5080" s="376"/>
      <c r="L5080" s="161"/>
      <c r="M5080" s="376">
        <v>4.0599999999999996</v>
      </c>
      <c r="N5080" s="161"/>
      <c r="O5080" s="376">
        <v>4</v>
      </c>
      <c r="P5080" s="161"/>
      <c r="Q5080" s="376">
        <v>3.24</v>
      </c>
      <c r="S5080" s="375">
        <v>3.67</v>
      </c>
      <c r="T5080" s="375">
        <v>0.88290000000000002</v>
      </c>
      <c r="U5080" s="376">
        <f t="shared" ref="U5080:U5098" si="155">S5080*T5080*1.054615</f>
        <v>3.4172088714450002</v>
      </c>
    </row>
    <row r="5081" spans="1:21" x14ac:dyDescent="0.2">
      <c r="A5081" s="257">
        <v>41959</v>
      </c>
      <c r="B5081" s="414">
        <f t="shared" si="152"/>
        <v>41960</v>
      </c>
      <c r="C5081" s="376">
        <v>4.04</v>
      </c>
      <c r="D5081" s="161"/>
      <c r="E5081" s="376">
        <v>4.21</v>
      </c>
      <c r="F5081" s="161"/>
      <c r="G5081" s="376">
        <v>3.4172088714450002</v>
      </c>
      <c r="H5081" s="161"/>
      <c r="I5081" s="376">
        <v>3.93</v>
      </c>
      <c r="J5081" s="416"/>
      <c r="K5081" s="376"/>
      <c r="L5081" s="161"/>
      <c r="M5081" s="376">
        <v>4.0599999999999996</v>
      </c>
      <c r="N5081" s="161"/>
      <c r="O5081" s="376">
        <v>4</v>
      </c>
      <c r="P5081" s="161"/>
      <c r="Q5081" s="376">
        <v>3.24</v>
      </c>
      <c r="S5081" s="375">
        <v>3.67</v>
      </c>
      <c r="T5081" s="375">
        <v>0.88290000000000002</v>
      </c>
      <c r="U5081" s="376">
        <f t="shared" si="155"/>
        <v>3.4172088714450002</v>
      </c>
    </row>
    <row r="5082" spans="1:21" x14ac:dyDescent="0.2">
      <c r="A5082" s="257">
        <v>41960</v>
      </c>
      <c r="B5082" s="414">
        <f t="shared" si="152"/>
        <v>41961</v>
      </c>
      <c r="C5082" s="161">
        <v>4.22</v>
      </c>
      <c r="D5082" s="161"/>
      <c r="E5082" s="161">
        <v>4.37</v>
      </c>
      <c r="F5082" s="161"/>
      <c r="G5082" s="426">
        <v>3.6254288932000001</v>
      </c>
      <c r="H5082" s="161"/>
      <c r="I5082" s="161">
        <v>4.22</v>
      </c>
      <c r="J5082" s="162"/>
      <c r="K5082" s="161"/>
      <c r="L5082" s="161"/>
      <c r="M5082" s="161">
        <v>4.29</v>
      </c>
      <c r="N5082" s="161"/>
      <c r="O5082" s="161">
        <v>4.1900000000000004</v>
      </c>
      <c r="P5082" s="161"/>
      <c r="Q5082" s="161">
        <v>3.83</v>
      </c>
      <c r="S5082" s="18">
        <v>3.88</v>
      </c>
      <c r="T5082" s="18">
        <v>0.88600000000000001</v>
      </c>
      <c r="U5082" s="426">
        <f t="shared" si="155"/>
        <v>3.6254288932000001</v>
      </c>
    </row>
    <row r="5083" spans="1:21" x14ac:dyDescent="0.2">
      <c r="A5083" s="257">
        <v>41961</v>
      </c>
      <c r="B5083" s="414">
        <f t="shared" si="152"/>
        <v>41962</v>
      </c>
      <c r="C5083" s="161">
        <v>4.32</v>
      </c>
      <c r="D5083" s="161"/>
      <c r="E5083" s="161">
        <v>4.46</v>
      </c>
      <c r="F5083" s="161"/>
      <c r="G5083" s="426">
        <v>3.6319010654550006</v>
      </c>
      <c r="H5083" s="161"/>
      <c r="I5083" s="161">
        <v>4.3</v>
      </c>
      <c r="J5083" s="162"/>
      <c r="K5083" s="161"/>
      <c r="L5083" s="161"/>
      <c r="M5083" s="161">
        <v>4.28</v>
      </c>
      <c r="N5083" s="161"/>
      <c r="O5083" s="161">
        <v>4.22</v>
      </c>
      <c r="P5083" s="161"/>
      <c r="Q5083" s="161">
        <v>3.69</v>
      </c>
      <c r="S5083" s="18">
        <v>3.89</v>
      </c>
      <c r="T5083" s="18">
        <v>0.88529999999999998</v>
      </c>
      <c r="U5083" s="426">
        <f t="shared" si="155"/>
        <v>3.6319010654550006</v>
      </c>
    </row>
    <row r="5084" spans="1:21" x14ac:dyDescent="0.2">
      <c r="A5084" s="257">
        <v>41962</v>
      </c>
      <c r="B5084" s="414">
        <f t="shared" si="152"/>
        <v>41963</v>
      </c>
      <c r="C5084" s="161">
        <v>4.3899999999999997</v>
      </c>
      <c r="D5084" s="161"/>
      <c r="E5084" s="161">
        <v>4.66</v>
      </c>
      <c r="F5084" s="161"/>
      <c r="G5084" s="426">
        <v>3.7740789866800006</v>
      </c>
      <c r="H5084" s="161"/>
      <c r="I5084" s="161">
        <v>4.43</v>
      </c>
      <c r="J5084" s="162"/>
      <c r="K5084" s="161"/>
      <c r="L5084" s="161"/>
      <c r="M5084" s="161">
        <v>4.53</v>
      </c>
      <c r="N5084" s="161"/>
      <c r="O5084" s="161">
        <v>4.41</v>
      </c>
      <c r="P5084" s="161"/>
      <c r="Q5084" s="161">
        <v>3.69</v>
      </c>
      <c r="S5084" s="18">
        <v>4.04</v>
      </c>
      <c r="T5084" s="18">
        <v>0.88580000000000003</v>
      </c>
      <c r="U5084" s="426">
        <f t="shared" si="155"/>
        <v>3.7740789866800006</v>
      </c>
    </row>
    <row r="5085" spans="1:21" x14ac:dyDescent="0.2">
      <c r="A5085" s="257">
        <v>41963</v>
      </c>
      <c r="B5085" s="414">
        <f t="shared" si="152"/>
        <v>41964</v>
      </c>
      <c r="C5085" s="161">
        <v>4.41</v>
      </c>
      <c r="D5085" s="161"/>
      <c r="E5085" s="161">
        <v>4.46</v>
      </c>
      <c r="F5085" s="161"/>
      <c r="G5085" s="426">
        <v>3.6766726360500006</v>
      </c>
      <c r="H5085" s="161"/>
      <c r="I5085" s="161">
        <v>4.42</v>
      </c>
      <c r="J5085" s="162"/>
      <c r="K5085" s="161"/>
      <c r="L5085" s="161"/>
      <c r="M5085" s="161">
        <v>4.4000000000000004</v>
      </c>
      <c r="N5085" s="161"/>
      <c r="O5085" s="161">
        <v>4.32</v>
      </c>
      <c r="P5085" s="161"/>
      <c r="Q5085" s="161">
        <v>3.71</v>
      </c>
      <c r="S5085" s="18">
        <v>3.95</v>
      </c>
      <c r="T5085" s="18">
        <v>0.88260000000000005</v>
      </c>
      <c r="U5085" s="426">
        <f t="shared" si="155"/>
        <v>3.6766726360500006</v>
      </c>
    </row>
    <row r="5086" spans="1:21" x14ac:dyDescent="0.2">
      <c r="A5086" s="257">
        <v>41964</v>
      </c>
      <c r="B5086" s="414">
        <f t="shared" si="152"/>
        <v>41965</v>
      </c>
      <c r="C5086" s="376">
        <v>4.3099999999999996</v>
      </c>
      <c r="D5086" s="161"/>
      <c r="E5086" s="376">
        <v>4.29</v>
      </c>
      <c r="F5086" s="161"/>
      <c r="G5086" s="376">
        <v>3.4245795756800002</v>
      </c>
      <c r="H5086" s="161"/>
      <c r="I5086" s="376">
        <v>4.29</v>
      </c>
      <c r="J5086" s="416"/>
      <c r="K5086" s="376"/>
      <c r="L5086" s="161"/>
      <c r="M5086" s="376">
        <v>4.22</v>
      </c>
      <c r="N5086" s="161"/>
      <c r="O5086" s="376">
        <v>4.12</v>
      </c>
      <c r="P5086" s="161"/>
      <c r="Q5086" s="376">
        <v>2.85</v>
      </c>
      <c r="S5086" s="375">
        <v>3.68</v>
      </c>
      <c r="T5086" s="375">
        <v>0.88239999999999996</v>
      </c>
      <c r="U5086" s="376">
        <f t="shared" si="155"/>
        <v>3.4245795756800002</v>
      </c>
    </row>
    <row r="5087" spans="1:21" x14ac:dyDescent="0.2">
      <c r="A5087" s="257">
        <v>41965</v>
      </c>
      <c r="B5087" s="414">
        <f t="shared" ref="B5087:B5150" si="156">A5087+1</f>
        <v>41966</v>
      </c>
      <c r="C5087" s="376">
        <v>4.3099999999999996</v>
      </c>
      <c r="D5087" s="161"/>
      <c r="E5087" s="376">
        <v>4.29</v>
      </c>
      <c r="F5087" s="161"/>
      <c r="G5087" s="376">
        <v>3.4245795756800002</v>
      </c>
      <c r="H5087" s="161"/>
      <c r="I5087" s="376">
        <v>4.29</v>
      </c>
      <c r="J5087" s="416"/>
      <c r="K5087" s="376"/>
      <c r="L5087" s="161"/>
      <c r="M5087" s="376">
        <v>4.22</v>
      </c>
      <c r="N5087" s="161"/>
      <c r="O5087" s="376">
        <v>4.12</v>
      </c>
      <c r="P5087" s="161"/>
      <c r="Q5087" s="376">
        <v>2.85</v>
      </c>
      <c r="S5087" s="375">
        <v>3.68</v>
      </c>
      <c r="T5087" s="375">
        <v>0.88239999999999996</v>
      </c>
      <c r="U5087" s="376">
        <f t="shared" si="155"/>
        <v>3.4245795756800002</v>
      </c>
    </row>
    <row r="5088" spans="1:21" x14ac:dyDescent="0.2">
      <c r="A5088" s="257">
        <v>41966</v>
      </c>
      <c r="B5088" s="414">
        <f t="shared" si="156"/>
        <v>41967</v>
      </c>
      <c r="C5088" s="376">
        <v>4.3099999999999996</v>
      </c>
      <c r="D5088" s="161"/>
      <c r="E5088" s="376">
        <v>4.29</v>
      </c>
      <c r="F5088" s="161"/>
      <c r="G5088" s="376">
        <v>3.4245795756800002</v>
      </c>
      <c r="H5088" s="161"/>
      <c r="I5088" s="376">
        <v>4.29</v>
      </c>
      <c r="J5088" s="416"/>
      <c r="K5088" s="376"/>
      <c r="L5088" s="161"/>
      <c r="M5088" s="376">
        <v>4.22</v>
      </c>
      <c r="N5088" s="161"/>
      <c r="O5088" s="376">
        <v>4.12</v>
      </c>
      <c r="P5088" s="161"/>
      <c r="Q5088" s="376">
        <v>2.85</v>
      </c>
      <c r="S5088" s="375">
        <v>3.68</v>
      </c>
      <c r="T5088" s="375">
        <v>0.88239999999999996</v>
      </c>
      <c r="U5088" s="376">
        <f t="shared" si="155"/>
        <v>3.4245795756800002</v>
      </c>
    </row>
    <row r="5089" spans="1:21" x14ac:dyDescent="0.2">
      <c r="A5089" s="257">
        <v>41967</v>
      </c>
      <c r="B5089" s="414">
        <f t="shared" si="156"/>
        <v>41968</v>
      </c>
      <c r="C5089" s="161">
        <v>4.0599999999999996</v>
      </c>
      <c r="D5089" s="161"/>
      <c r="E5089" s="161">
        <v>4.16</v>
      </c>
      <c r="F5089" s="161"/>
      <c r="G5089" s="426">
        <v>3.3624796260200003</v>
      </c>
      <c r="H5089" s="161"/>
      <c r="I5089" s="161">
        <v>4.09</v>
      </c>
      <c r="J5089" s="162"/>
      <c r="K5089" s="161"/>
      <c r="L5089" s="161"/>
      <c r="M5089" s="161">
        <v>4.12</v>
      </c>
      <c r="N5089" s="161"/>
      <c r="O5089" s="161">
        <v>4.0599999999999996</v>
      </c>
      <c r="P5089" s="161"/>
      <c r="Q5089" s="161">
        <v>3.03</v>
      </c>
      <c r="S5089" s="18">
        <v>3.58</v>
      </c>
      <c r="T5089" s="18">
        <v>0.89059999999999995</v>
      </c>
      <c r="U5089" s="426">
        <f t="shared" si="155"/>
        <v>3.3624796260200003</v>
      </c>
    </row>
    <row r="5090" spans="1:21" x14ac:dyDescent="0.2">
      <c r="A5090" s="257">
        <v>41968</v>
      </c>
      <c r="B5090" s="414">
        <f t="shared" si="156"/>
        <v>41969</v>
      </c>
      <c r="C5090" s="376">
        <v>4.12</v>
      </c>
      <c r="D5090" s="161"/>
      <c r="E5090" s="376">
        <v>4.0999999999999996</v>
      </c>
      <c r="F5090" s="161"/>
      <c r="G5090" s="376">
        <v>3.5255948188400001</v>
      </c>
      <c r="H5090" s="161"/>
      <c r="I5090" s="376">
        <v>4.07</v>
      </c>
      <c r="J5090" s="416"/>
      <c r="K5090" s="376"/>
      <c r="L5090" s="161"/>
      <c r="M5090" s="376">
        <v>4.07</v>
      </c>
      <c r="N5090" s="161"/>
      <c r="O5090" s="376">
        <v>3.95</v>
      </c>
      <c r="P5090" s="161"/>
      <c r="Q5090" s="376">
        <v>3.07</v>
      </c>
      <c r="S5090" s="375">
        <v>3.76</v>
      </c>
      <c r="T5090" s="375">
        <v>0.8891</v>
      </c>
      <c r="U5090" s="376">
        <f t="shared" si="155"/>
        <v>3.5255948188400001</v>
      </c>
    </row>
    <row r="5091" spans="1:21" x14ac:dyDescent="0.2">
      <c r="A5091" s="257">
        <v>41969</v>
      </c>
      <c r="B5091" s="414">
        <f t="shared" si="156"/>
        <v>41970</v>
      </c>
      <c r="C5091" s="376">
        <v>4.12</v>
      </c>
      <c r="D5091" s="161"/>
      <c r="E5091" s="376">
        <v>4.0999999999999996</v>
      </c>
      <c r="F5091" s="161"/>
      <c r="G5091" s="376">
        <v>3.5255948188400001</v>
      </c>
      <c r="H5091" s="161"/>
      <c r="I5091" s="376">
        <v>4.07</v>
      </c>
      <c r="J5091" s="416"/>
      <c r="K5091" s="376"/>
      <c r="L5091" s="161"/>
      <c r="M5091" s="376">
        <v>4.07</v>
      </c>
      <c r="N5091" s="161"/>
      <c r="O5091" s="376">
        <v>3.95</v>
      </c>
      <c r="P5091" s="161"/>
      <c r="Q5091" s="376">
        <v>3.07</v>
      </c>
      <c r="S5091" s="375">
        <v>3.76</v>
      </c>
      <c r="T5091" s="375">
        <v>0.8891</v>
      </c>
      <c r="U5091" s="376">
        <f t="shared" si="155"/>
        <v>3.5255948188400001</v>
      </c>
    </row>
    <row r="5092" spans="1:21" x14ac:dyDescent="0.2">
      <c r="A5092" s="257">
        <v>41970</v>
      </c>
      <c r="B5092" s="414">
        <f t="shared" si="156"/>
        <v>41971</v>
      </c>
      <c r="C5092" s="376">
        <v>4.12</v>
      </c>
      <c r="D5092" s="161"/>
      <c r="E5092" s="376">
        <v>4.0999999999999996</v>
      </c>
      <c r="F5092" s="161"/>
      <c r="G5092" s="376">
        <v>3.5255948188400001</v>
      </c>
      <c r="H5092" s="161"/>
      <c r="I5092" s="376">
        <v>4.07</v>
      </c>
      <c r="J5092" s="416"/>
      <c r="K5092" s="376"/>
      <c r="L5092" s="161"/>
      <c r="M5092" s="376">
        <v>4.07</v>
      </c>
      <c r="N5092" s="161"/>
      <c r="O5092" s="376">
        <v>3.95</v>
      </c>
      <c r="P5092" s="161"/>
      <c r="Q5092" s="376">
        <v>3.07</v>
      </c>
      <c r="S5092" s="375">
        <v>3.76</v>
      </c>
      <c r="T5092" s="375">
        <v>0.8891</v>
      </c>
      <c r="U5092" s="376">
        <f t="shared" si="155"/>
        <v>3.5255948188400001</v>
      </c>
    </row>
    <row r="5093" spans="1:21" x14ac:dyDescent="0.2">
      <c r="A5093" s="257">
        <v>41971</v>
      </c>
      <c r="B5093" s="414">
        <f t="shared" si="156"/>
        <v>41972</v>
      </c>
      <c r="C5093" s="376">
        <v>4.12</v>
      </c>
      <c r="D5093" s="161"/>
      <c r="E5093" s="376">
        <v>4.0999999999999996</v>
      </c>
      <c r="F5093" s="161"/>
      <c r="G5093" s="376">
        <v>3.5255948188400001</v>
      </c>
      <c r="H5093" s="161"/>
      <c r="I5093" s="376">
        <v>4.07</v>
      </c>
      <c r="J5093" s="416"/>
      <c r="K5093" s="376"/>
      <c r="L5093" s="161"/>
      <c r="M5093" s="376">
        <v>4.07</v>
      </c>
      <c r="N5093" s="161"/>
      <c r="O5093" s="376">
        <v>3.95</v>
      </c>
      <c r="P5093" s="161"/>
      <c r="Q5093" s="376">
        <v>3.07</v>
      </c>
      <c r="S5093" s="375">
        <v>3.76</v>
      </c>
      <c r="T5093" s="375">
        <v>0.8891</v>
      </c>
      <c r="U5093" s="376">
        <f t="shared" si="155"/>
        <v>3.5255948188400001</v>
      </c>
    </row>
    <row r="5094" spans="1:21" x14ac:dyDescent="0.2">
      <c r="A5094" s="257">
        <v>41972</v>
      </c>
      <c r="B5094" s="414">
        <f t="shared" si="156"/>
        <v>41973</v>
      </c>
      <c r="C5094" s="376">
        <v>4.12</v>
      </c>
      <c r="D5094" s="161"/>
      <c r="E5094" s="376">
        <v>4.0999999999999996</v>
      </c>
      <c r="F5094" s="161"/>
      <c r="G5094" s="376">
        <v>3.5255948188400001</v>
      </c>
      <c r="H5094" s="161"/>
      <c r="I5094" s="376">
        <v>4.07</v>
      </c>
      <c r="J5094" s="416"/>
      <c r="K5094" s="376"/>
      <c r="L5094" s="161"/>
      <c r="M5094" s="376">
        <v>4.07</v>
      </c>
      <c r="N5094" s="161"/>
      <c r="O5094" s="376">
        <v>3.95</v>
      </c>
      <c r="P5094" s="161"/>
      <c r="Q5094" s="376">
        <v>3.07</v>
      </c>
      <c r="S5094" s="375">
        <v>3.76</v>
      </c>
      <c r="T5094" s="375">
        <v>0.8891</v>
      </c>
      <c r="U5094" s="376">
        <f t="shared" si="155"/>
        <v>3.5255948188400001</v>
      </c>
    </row>
    <row r="5095" spans="1:21" s="263" customFormat="1" x14ac:dyDescent="0.2">
      <c r="A5095" s="319">
        <v>41973</v>
      </c>
      <c r="B5095" s="374">
        <f t="shared" si="156"/>
        <v>41974</v>
      </c>
      <c r="C5095" s="372">
        <v>4.24</v>
      </c>
      <c r="D5095" s="332"/>
      <c r="E5095" s="372">
        <v>4.24</v>
      </c>
      <c r="F5095" s="332"/>
      <c r="G5095" s="435">
        <v>3.7226454131300004</v>
      </c>
      <c r="H5095" s="332"/>
      <c r="I5095" s="372">
        <v>4.16</v>
      </c>
      <c r="J5095" s="365"/>
      <c r="K5095" s="372"/>
      <c r="L5095" s="332"/>
      <c r="M5095" s="372">
        <v>4.2</v>
      </c>
      <c r="N5095" s="332"/>
      <c r="O5095" s="372">
        <v>4.12</v>
      </c>
      <c r="P5095" s="332"/>
      <c r="Q5095" s="372">
        <v>3</v>
      </c>
      <c r="S5095" s="356">
        <v>3.98</v>
      </c>
      <c r="T5095" s="263">
        <v>0.88690000000000002</v>
      </c>
      <c r="U5095" s="435">
        <f t="shared" si="155"/>
        <v>3.7226454131300004</v>
      </c>
    </row>
    <row r="5096" spans="1:21" x14ac:dyDescent="0.2">
      <c r="A5096" s="257">
        <v>41974</v>
      </c>
      <c r="B5096" s="414">
        <f t="shared" si="156"/>
        <v>41975</v>
      </c>
      <c r="C5096" s="161">
        <v>3.9</v>
      </c>
      <c r="D5096" s="161"/>
      <c r="E5096" s="161">
        <v>3.88</v>
      </c>
      <c r="F5096" s="161"/>
      <c r="G5096" s="161">
        <v>3.3735657389</v>
      </c>
      <c r="H5096" s="161"/>
      <c r="I5096" s="161">
        <v>3.82</v>
      </c>
      <c r="J5096" s="162"/>
      <c r="K5096" s="161"/>
      <c r="L5096" s="161"/>
      <c r="M5096" s="161">
        <v>3.78</v>
      </c>
      <c r="N5096" s="161"/>
      <c r="O5096" s="161">
        <v>3.81</v>
      </c>
      <c r="P5096" s="161"/>
      <c r="Q5096" s="161">
        <v>2.75</v>
      </c>
      <c r="S5096" s="18">
        <v>3.65</v>
      </c>
      <c r="T5096" s="18">
        <v>0.87639999999999996</v>
      </c>
      <c r="U5096" s="426">
        <f t="shared" si="155"/>
        <v>3.3735657389</v>
      </c>
    </row>
    <row r="5097" spans="1:21" x14ac:dyDescent="0.2">
      <c r="A5097" s="257">
        <v>41975</v>
      </c>
      <c r="B5097" s="414">
        <f t="shared" si="156"/>
        <v>41976</v>
      </c>
      <c r="C5097" s="161">
        <v>3.75</v>
      </c>
      <c r="D5097" s="161"/>
      <c r="E5097" s="161">
        <v>3.72</v>
      </c>
      <c r="F5097" s="161"/>
      <c r="G5097" s="161">
        <v>3.1908958747500002</v>
      </c>
      <c r="H5097" s="161"/>
      <c r="I5097" s="161">
        <v>3.62</v>
      </c>
      <c r="J5097" s="162"/>
      <c r="K5097" s="161"/>
      <c r="L5097" s="161"/>
      <c r="M5097" s="161">
        <v>3.69</v>
      </c>
      <c r="N5097" s="161"/>
      <c r="O5097" s="161">
        <v>3.66</v>
      </c>
      <c r="P5097" s="161"/>
      <c r="Q5097" s="161">
        <v>2.68</v>
      </c>
      <c r="S5097" s="18">
        <v>3.45</v>
      </c>
      <c r="T5097" s="18">
        <v>0.877</v>
      </c>
      <c r="U5097" s="426">
        <f t="shared" si="155"/>
        <v>3.1908958747500002</v>
      </c>
    </row>
    <row r="5098" spans="1:21" x14ac:dyDescent="0.2">
      <c r="A5098" s="257">
        <v>41976</v>
      </c>
      <c r="B5098" s="414">
        <f t="shared" si="156"/>
        <v>41977</v>
      </c>
      <c r="C5098" s="161">
        <v>3.63</v>
      </c>
      <c r="D5098" s="161"/>
      <c r="E5098" s="161">
        <v>3.61</v>
      </c>
      <c r="F5098" s="161"/>
      <c r="G5098" s="161">
        <v>3.1025423392800002</v>
      </c>
      <c r="H5098" s="161"/>
      <c r="I5098" s="161">
        <v>3.58</v>
      </c>
      <c r="J5098" s="162"/>
      <c r="K5098" s="161"/>
      <c r="L5098" s="161"/>
      <c r="M5098" s="161">
        <v>3.6</v>
      </c>
      <c r="N5098" s="161"/>
      <c r="O5098" s="161">
        <v>3.51</v>
      </c>
      <c r="P5098" s="161"/>
      <c r="Q5098" s="161">
        <v>2.85</v>
      </c>
      <c r="S5098" s="18">
        <v>3.34</v>
      </c>
      <c r="T5098" s="18">
        <v>0.88080000000000003</v>
      </c>
      <c r="U5098" s="426">
        <f t="shared" si="155"/>
        <v>3.1025423392800002</v>
      </c>
    </row>
    <row r="5099" spans="1:21" x14ac:dyDescent="0.2">
      <c r="A5099" s="257">
        <v>41977</v>
      </c>
      <c r="B5099" s="414">
        <f t="shared" si="156"/>
        <v>41978</v>
      </c>
      <c r="C5099" s="161"/>
      <c r="D5099" s="161"/>
      <c r="E5099" s="161"/>
      <c r="F5099" s="161"/>
      <c r="G5099" s="161"/>
      <c r="H5099" s="161"/>
      <c r="I5099" s="161"/>
      <c r="J5099" s="162"/>
      <c r="K5099" s="161"/>
      <c r="L5099" s="161"/>
      <c r="M5099" s="161"/>
      <c r="N5099" s="161"/>
      <c r="O5099" s="161"/>
      <c r="P5099" s="161"/>
      <c r="Q5099" s="161"/>
      <c r="U5099" s="426"/>
    </row>
    <row r="5100" spans="1:21" x14ac:dyDescent="0.2">
      <c r="A5100" s="257">
        <v>41978</v>
      </c>
      <c r="B5100" s="414">
        <f t="shared" si="156"/>
        <v>41979</v>
      </c>
      <c r="C5100" s="161"/>
      <c r="D5100" s="161"/>
      <c r="E5100" s="161"/>
      <c r="F5100" s="161"/>
      <c r="G5100" s="161"/>
      <c r="H5100" s="161"/>
      <c r="I5100" s="161"/>
      <c r="J5100" s="162"/>
      <c r="K5100" s="161"/>
      <c r="L5100" s="161"/>
      <c r="M5100" s="161"/>
      <c r="N5100" s="161"/>
      <c r="O5100" s="161"/>
      <c r="P5100" s="161"/>
      <c r="Q5100" s="161"/>
    </row>
    <row r="5101" spans="1:21" x14ac:dyDescent="0.2">
      <c r="A5101" s="257">
        <v>41979</v>
      </c>
      <c r="B5101" s="414">
        <f t="shared" si="156"/>
        <v>41980</v>
      </c>
      <c r="C5101" s="161"/>
      <c r="D5101" s="161"/>
      <c r="E5101" s="161"/>
      <c r="F5101" s="161"/>
      <c r="G5101" s="161"/>
      <c r="H5101" s="161"/>
      <c r="I5101" s="161"/>
      <c r="J5101" s="162"/>
      <c r="K5101" s="161"/>
      <c r="L5101" s="161"/>
      <c r="M5101" s="161"/>
      <c r="N5101" s="161"/>
      <c r="O5101" s="161"/>
      <c r="P5101" s="161"/>
      <c r="Q5101" s="161"/>
    </row>
    <row r="5102" spans="1:21" x14ac:dyDescent="0.2">
      <c r="A5102" s="257">
        <v>41980</v>
      </c>
      <c r="B5102" s="414">
        <f t="shared" si="156"/>
        <v>41981</v>
      </c>
      <c r="C5102" s="161"/>
      <c r="D5102" s="161"/>
      <c r="E5102" s="161"/>
      <c r="F5102" s="161"/>
      <c r="G5102" s="161"/>
      <c r="H5102" s="161"/>
      <c r="I5102" s="161"/>
      <c r="J5102" s="162"/>
      <c r="K5102" s="161"/>
      <c r="L5102" s="161"/>
      <c r="M5102" s="161"/>
      <c r="N5102" s="161"/>
      <c r="O5102" s="161"/>
      <c r="P5102" s="161"/>
      <c r="Q5102" s="161"/>
    </row>
    <row r="5103" spans="1:21" x14ac:dyDescent="0.2">
      <c r="A5103" s="257">
        <v>41981</v>
      </c>
      <c r="B5103" s="414">
        <f t="shared" si="156"/>
        <v>41982</v>
      </c>
      <c r="C5103" s="161"/>
      <c r="D5103" s="161"/>
      <c r="E5103" s="161"/>
      <c r="F5103" s="161"/>
      <c r="G5103" s="161"/>
      <c r="H5103" s="161"/>
      <c r="I5103" s="161"/>
      <c r="J5103" s="162"/>
      <c r="K5103" s="161"/>
      <c r="L5103" s="161"/>
      <c r="M5103" s="161"/>
      <c r="N5103" s="161"/>
      <c r="O5103" s="161"/>
      <c r="P5103" s="161"/>
      <c r="Q5103" s="161"/>
    </row>
    <row r="5104" spans="1:21" x14ac:dyDescent="0.2">
      <c r="A5104" s="257">
        <v>41982</v>
      </c>
      <c r="B5104" s="414">
        <f t="shared" si="156"/>
        <v>41983</v>
      </c>
    </row>
    <row r="5105" spans="1:21" x14ac:dyDescent="0.2">
      <c r="A5105" s="257">
        <v>41983</v>
      </c>
      <c r="B5105" s="414">
        <f t="shared" si="156"/>
        <v>41984</v>
      </c>
    </row>
    <row r="5106" spans="1:21" x14ac:dyDescent="0.2">
      <c r="A5106" s="257">
        <v>41984</v>
      </c>
      <c r="B5106" s="414">
        <f t="shared" si="156"/>
        <v>41985</v>
      </c>
    </row>
    <row r="5107" spans="1:21" x14ac:dyDescent="0.2">
      <c r="A5107" s="257">
        <v>41985</v>
      </c>
      <c r="B5107" s="414">
        <f t="shared" si="156"/>
        <v>41986</v>
      </c>
    </row>
    <row r="5108" spans="1:21" x14ac:dyDescent="0.2">
      <c r="A5108" s="257">
        <v>41986</v>
      </c>
      <c r="B5108" s="414">
        <f t="shared" si="156"/>
        <v>41987</v>
      </c>
    </row>
    <row r="5109" spans="1:21" x14ac:dyDescent="0.2">
      <c r="A5109" s="257">
        <v>41987</v>
      </c>
      <c r="B5109" s="414">
        <f t="shared" si="156"/>
        <v>41988</v>
      </c>
    </row>
    <row r="5110" spans="1:21" x14ac:dyDescent="0.2">
      <c r="A5110" s="257">
        <v>41988</v>
      </c>
      <c r="B5110" s="414">
        <f t="shared" si="156"/>
        <v>41989</v>
      </c>
    </row>
    <row r="5111" spans="1:21" x14ac:dyDescent="0.2">
      <c r="A5111" s="257">
        <v>41989</v>
      </c>
      <c r="B5111" s="414">
        <f t="shared" si="156"/>
        <v>41990</v>
      </c>
    </row>
    <row r="5112" spans="1:21" x14ac:dyDescent="0.2">
      <c r="A5112" s="257">
        <v>41990</v>
      </c>
      <c r="B5112" s="414">
        <f t="shared" si="156"/>
        <v>41991</v>
      </c>
      <c r="C5112" s="18">
        <v>3.65</v>
      </c>
      <c r="E5112" s="18">
        <v>3.64</v>
      </c>
      <c r="G5112" s="161">
        <v>2.9167044116700005</v>
      </c>
      <c r="I5112" s="18">
        <v>3.61</v>
      </c>
      <c r="M5112" s="18">
        <v>3.62</v>
      </c>
      <c r="O5112" s="18">
        <v>3.51</v>
      </c>
      <c r="Q5112" s="18">
        <v>2.44</v>
      </c>
      <c r="S5112" s="18">
        <v>3.22</v>
      </c>
      <c r="T5112" s="18">
        <v>0.8589</v>
      </c>
      <c r="U5112" s="426">
        <f t="shared" ref="U5112:U5132" si="157">S5112*T5112*1.054615</f>
        <v>2.9167044116700005</v>
      </c>
    </row>
    <row r="5113" spans="1:21" x14ac:dyDescent="0.2">
      <c r="A5113" s="257">
        <v>41991</v>
      </c>
      <c r="B5113" s="414">
        <f t="shared" si="156"/>
        <v>41992</v>
      </c>
      <c r="C5113" s="18">
        <v>3.68</v>
      </c>
      <c r="E5113" s="18">
        <v>3.58</v>
      </c>
      <c r="G5113" s="161">
        <v>2.9731284234000004</v>
      </c>
      <c r="I5113" s="18">
        <v>3.59</v>
      </c>
      <c r="M5113" s="18">
        <v>3.61</v>
      </c>
      <c r="O5113" s="18">
        <v>3.52</v>
      </c>
      <c r="Q5113" s="18">
        <v>2.4700000000000002</v>
      </c>
      <c r="S5113" s="18">
        <v>3.28</v>
      </c>
      <c r="T5113" s="18">
        <v>0.85950000000000004</v>
      </c>
      <c r="U5113" s="426">
        <f t="shared" si="157"/>
        <v>2.9731284234000004</v>
      </c>
    </row>
    <row r="5114" spans="1:21" x14ac:dyDescent="0.2">
      <c r="A5114" s="257">
        <v>41992</v>
      </c>
      <c r="B5114" s="414">
        <f t="shared" si="156"/>
        <v>41993</v>
      </c>
      <c r="C5114" s="375">
        <v>3.44</v>
      </c>
      <c r="E5114" s="376">
        <v>3.2</v>
      </c>
      <c r="G5114" s="376">
        <v>2.7779065315200002</v>
      </c>
      <c r="I5114" s="375">
        <v>3.33</v>
      </c>
      <c r="J5114" s="415"/>
      <c r="K5114" s="375"/>
      <c r="M5114" s="375">
        <v>3.34</v>
      </c>
      <c r="O5114" s="375">
        <v>3.17</v>
      </c>
      <c r="Q5114" s="375">
        <v>2.0499999999999998</v>
      </c>
      <c r="S5114" s="375">
        <v>3.06</v>
      </c>
      <c r="T5114" s="375">
        <v>0.86080000000000001</v>
      </c>
      <c r="U5114" s="376">
        <f t="shared" si="157"/>
        <v>2.7779065315200002</v>
      </c>
    </row>
    <row r="5115" spans="1:21" x14ac:dyDescent="0.2">
      <c r="A5115" s="257">
        <v>41993</v>
      </c>
      <c r="B5115" s="414">
        <f t="shared" si="156"/>
        <v>41994</v>
      </c>
      <c r="C5115" s="375">
        <v>3.44</v>
      </c>
      <c r="E5115" s="376">
        <v>3.2</v>
      </c>
      <c r="G5115" s="376">
        <v>2.7779065315200002</v>
      </c>
      <c r="I5115" s="375">
        <v>3.33</v>
      </c>
      <c r="J5115" s="415"/>
      <c r="K5115" s="375"/>
      <c r="M5115" s="375">
        <v>3.34</v>
      </c>
      <c r="O5115" s="375">
        <v>3.17</v>
      </c>
      <c r="Q5115" s="375">
        <v>2.0499999999999998</v>
      </c>
      <c r="S5115" s="375">
        <v>3.06</v>
      </c>
      <c r="T5115" s="375">
        <v>0.86080000000000001</v>
      </c>
      <c r="U5115" s="376">
        <f t="shared" si="157"/>
        <v>2.7779065315200002</v>
      </c>
    </row>
    <row r="5116" spans="1:21" x14ac:dyDescent="0.2">
      <c r="A5116" s="257">
        <v>41994</v>
      </c>
      <c r="B5116" s="414">
        <f t="shared" si="156"/>
        <v>41995</v>
      </c>
      <c r="C5116" s="375">
        <v>3.44</v>
      </c>
      <c r="E5116" s="376">
        <v>3.2</v>
      </c>
      <c r="G5116" s="376">
        <v>2.7779065315200002</v>
      </c>
      <c r="I5116" s="375">
        <v>3.33</v>
      </c>
      <c r="J5116" s="415"/>
      <c r="K5116" s="375"/>
      <c r="M5116" s="375">
        <v>3.34</v>
      </c>
      <c r="O5116" s="375">
        <v>3.17</v>
      </c>
      <c r="Q5116" s="375">
        <v>2.0499999999999998</v>
      </c>
      <c r="S5116" s="375">
        <v>3.06</v>
      </c>
      <c r="T5116" s="375">
        <v>0.86080000000000001</v>
      </c>
      <c r="U5116" s="376">
        <f t="shared" si="157"/>
        <v>2.7779065315200002</v>
      </c>
    </row>
    <row r="5117" spans="1:21" x14ac:dyDescent="0.2">
      <c r="A5117" s="257">
        <v>41995</v>
      </c>
      <c r="B5117" s="414">
        <f t="shared" si="156"/>
        <v>41996</v>
      </c>
      <c r="C5117" s="18">
        <v>3.04</v>
      </c>
      <c r="E5117" s="161">
        <v>2.8</v>
      </c>
      <c r="G5117" s="161">
        <v>2.3908754819000002</v>
      </c>
      <c r="I5117" s="18">
        <v>2.89</v>
      </c>
      <c r="M5117" s="18">
        <v>2.88</v>
      </c>
      <c r="O5117" s="18">
        <v>2.63</v>
      </c>
      <c r="Q5117" s="18">
        <v>1.23</v>
      </c>
      <c r="S5117" s="18">
        <v>2.63</v>
      </c>
      <c r="T5117" s="18">
        <v>0.86199999999999999</v>
      </c>
      <c r="U5117" s="426">
        <f t="shared" si="157"/>
        <v>2.3908754819000002</v>
      </c>
    </row>
    <row r="5118" spans="1:21" x14ac:dyDescent="0.2">
      <c r="A5118" s="257">
        <v>41996</v>
      </c>
      <c r="B5118" s="414">
        <f t="shared" si="156"/>
        <v>41997</v>
      </c>
      <c r="C5118" s="18">
        <v>2.97</v>
      </c>
      <c r="E5118" s="18">
        <v>2.76</v>
      </c>
      <c r="G5118" s="161">
        <v>2.3977389163200002</v>
      </c>
      <c r="I5118" s="18">
        <v>2.72</v>
      </c>
      <c r="M5118" s="18">
        <v>2.76</v>
      </c>
      <c r="O5118" s="18">
        <v>2.64</v>
      </c>
      <c r="Q5118" s="18">
        <v>0.95</v>
      </c>
      <c r="S5118" s="18">
        <v>2.64</v>
      </c>
      <c r="T5118" s="18">
        <v>0.86119999999999997</v>
      </c>
      <c r="U5118" s="426">
        <f t="shared" si="157"/>
        <v>2.3977389163200002</v>
      </c>
    </row>
    <row r="5119" spans="1:21" x14ac:dyDescent="0.2">
      <c r="A5119" s="257">
        <v>41997</v>
      </c>
      <c r="B5119" s="414">
        <f t="shared" si="156"/>
        <v>41998</v>
      </c>
      <c r="C5119" s="375">
        <v>2.76</v>
      </c>
      <c r="E5119" s="375">
        <v>2.89</v>
      </c>
      <c r="G5119" s="376">
        <v>2.4133788567700001</v>
      </c>
      <c r="I5119" s="375">
        <v>2.66</v>
      </c>
      <c r="J5119" s="415"/>
      <c r="K5119" s="375"/>
      <c r="M5119" s="375">
        <v>2.65</v>
      </c>
      <c r="O5119" s="375">
        <v>2.54</v>
      </c>
      <c r="Q5119" s="375">
        <v>1.1299999999999999</v>
      </c>
      <c r="S5119" s="375">
        <v>2.66</v>
      </c>
      <c r="T5119" s="375">
        <v>0.86029999999999995</v>
      </c>
      <c r="U5119" s="376">
        <f t="shared" si="157"/>
        <v>2.4133788567700001</v>
      </c>
    </row>
    <row r="5120" spans="1:21" x14ac:dyDescent="0.2">
      <c r="A5120" s="257">
        <v>41998</v>
      </c>
      <c r="B5120" s="414">
        <f t="shared" si="156"/>
        <v>41999</v>
      </c>
      <c r="C5120" s="375">
        <v>2.76</v>
      </c>
      <c r="E5120" s="375">
        <v>2.89</v>
      </c>
      <c r="G5120" s="376">
        <v>2.4133788567700001</v>
      </c>
      <c r="I5120" s="375">
        <v>2.66</v>
      </c>
      <c r="J5120" s="415"/>
      <c r="K5120" s="375"/>
      <c r="M5120" s="375">
        <v>2.65</v>
      </c>
      <c r="O5120" s="375">
        <v>2.54</v>
      </c>
      <c r="Q5120" s="375">
        <v>1.1299999999999999</v>
      </c>
      <c r="S5120" s="375">
        <v>2.66</v>
      </c>
      <c r="T5120" s="375">
        <v>0.86029999999999995</v>
      </c>
      <c r="U5120" s="376">
        <f t="shared" si="157"/>
        <v>2.4133788567700001</v>
      </c>
    </row>
    <row r="5121" spans="1:21" x14ac:dyDescent="0.2">
      <c r="A5121" s="257">
        <v>41999</v>
      </c>
      <c r="B5121" s="414">
        <f t="shared" si="156"/>
        <v>42000</v>
      </c>
      <c r="C5121" s="375">
        <v>2.76</v>
      </c>
      <c r="E5121" s="375">
        <v>2.89</v>
      </c>
      <c r="G5121" s="376">
        <v>2.4133788567700001</v>
      </c>
      <c r="I5121" s="375">
        <v>2.66</v>
      </c>
      <c r="J5121" s="415"/>
      <c r="K5121" s="375"/>
      <c r="M5121" s="375">
        <v>2.65</v>
      </c>
      <c r="O5121" s="375">
        <v>2.54</v>
      </c>
      <c r="Q5121" s="375">
        <v>1.1299999999999999</v>
      </c>
      <c r="S5121" s="375">
        <v>2.66</v>
      </c>
      <c r="T5121" s="375">
        <v>0.86029999999999995</v>
      </c>
      <c r="U5121" s="376">
        <f t="shared" si="157"/>
        <v>2.4133788567700001</v>
      </c>
    </row>
    <row r="5122" spans="1:21" x14ac:dyDescent="0.2">
      <c r="A5122" s="257">
        <v>42000</v>
      </c>
      <c r="B5122" s="414">
        <f t="shared" si="156"/>
        <v>42001</v>
      </c>
      <c r="C5122" s="375">
        <v>2.76</v>
      </c>
      <c r="E5122" s="375">
        <v>2.89</v>
      </c>
      <c r="G5122" s="376">
        <v>2.4133788567700001</v>
      </c>
      <c r="I5122" s="375">
        <v>2.66</v>
      </c>
      <c r="J5122" s="415"/>
      <c r="K5122" s="375"/>
      <c r="M5122" s="375">
        <v>2.65</v>
      </c>
      <c r="O5122" s="375">
        <v>2.54</v>
      </c>
      <c r="Q5122" s="375">
        <v>1.1299999999999999</v>
      </c>
      <c r="S5122" s="375">
        <v>2.66</v>
      </c>
      <c r="T5122" s="375">
        <v>0.86029999999999995</v>
      </c>
      <c r="U5122" s="376">
        <f t="shared" si="157"/>
        <v>2.4133788567700001</v>
      </c>
    </row>
    <row r="5123" spans="1:21" x14ac:dyDescent="0.2">
      <c r="A5123" s="257">
        <v>42001</v>
      </c>
      <c r="B5123" s="414">
        <f t="shared" si="156"/>
        <v>42002</v>
      </c>
      <c r="C5123" s="375">
        <v>2.76</v>
      </c>
      <c r="E5123" s="375">
        <v>2.89</v>
      </c>
      <c r="G5123" s="376">
        <v>2.4133788567700001</v>
      </c>
      <c r="I5123" s="375">
        <v>2.66</v>
      </c>
      <c r="J5123" s="415"/>
      <c r="K5123" s="375"/>
      <c r="M5123" s="375">
        <v>2.65</v>
      </c>
      <c r="O5123" s="375">
        <v>2.54</v>
      </c>
      <c r="Q5123" s="375">
        <v>1.1299999999999999</v>
      </c>
      <c r="S5123" s="375">
        <v>2.66</v>
      </c>
      <c r="T5123" s="375">
        <v>0.86029999999999995</v>
      </c>
      <c r="U5123" s="376">
        <f t="shared" si="157"/>
        <v>2.4133788567700001</v>
      </c>
    </row>
    <row r="5124" spans="1:21" x14ac:dyDescent="0.2">
      <c r="A5124" s="257">
        <v>42002</v>
      </c>
      <c r="B5124" s="414">
        <f t="shared" si="156"/>
        <v>42003</v>
      </c>
      <c r="C5124" s="18">
        <v>3.01</v>
      </c>
      <c r="E5124" s="18">
        <v>3.94</v>
      </c>
      <c r="G5124" s="161">
        <v>2.5772892293000003</v>
      </c>
      <c r="I5124" s="18">
        <v>3.02</v>
      </c>
      <c r="M5124" s="18">
        <v>3.52</v>
      </c>
      <c r="O5124" s="161">
        <v>3.1</v>
      </c>
      <c r="Q5124" s="18">
        <v>1.98</v>
      </c>
      <c r="S5124" s="18">
        <v>2.84</v>
      </c>
      <c r="T5124" s="18">
        <v>0.86050000000000004</v>
      </c>
      <c r="U5124" s="426">
        <f t="shared" si="157"/>
        <v>2.5772892293000003</v>
      </c>
    </row>
    <row r="5125" spans="1:21" x14ac:dyDescent="0.2">
      <c r="A5125" s="257">
        <v>42003</v>
      </c>
      <c r="B5125" s="414">
        <f t="shared" si="156"/>
        <v>42004</v>
      </c>
      <c r="C5125" s="18">
        <v>3.12</v>
      </c>
      <c r="E5125" s="18">
        <v>3.52</v>
      </c>
      <c r="G5125" s="161">
        <v>2.6033034175050003</v>
      </c>
      <c r="I5125" s="18">
        <v>3.02</v>
      </c>
      <c r="M5125" s="18">
        <v>3.38</v>
      </c>
      <c r="O5125" s="18">
        <v>3.01</v>
      </c>
      <c r="Q5125" s="18">
        <v>1.66</v>
      </c>
      <c r="S5125" s="18">
        <v>2.87</v>
      </c>
      <c r="T5125" s="18">
        <v>0.86009999999999998</v>
      </c>
      <c r="U5125" s="426">
        <f t="shared" si="157"/>
        <v>2.6033034175050003</v>
      </c>
    </row>
    <row r="5126" spans="1:21" x14ac:dyDescent="0.2">
      <c r="A5126" s="257">
        <v>42004</v>
      </c>
      <c r="B5126" s="374">
        <f t="shared" si="156"/>
        <v>42005</v>
      </c>
      <c r="C5126" s="431">
        <v>3</v>
      </c>
      <c r="E5126" s="430">
        <v>3.12</v>
      </c>
      <c r="G5126" s="431">
        <v>2.4491007760500003</v>
      </c>
      <c r="I5126" s="430">
        <v>2.93</v>
      </c>
      <c r="J5126" s="460"/>
      <c r="K5126" s="430"/>
      <c r="M5126" s="430">
        <v>3.12</v>
      </c>
      <c r="O5126" s="430">
        <v>2.92</v>
      </c>
      <c r="Q5126" s="430">
        <v>1.21</v>
      </c>
      <c r="S5126" s="433">
        <v>2.7</v>
      </c>
      <c r="T5126" s="432">
        <v>0.86009999999999998</v>
      </c>
      <c r="U5126" s="431">
        <f t="shared" si="157"/>
        <v>2.4491007760500003</v>
      </c>
    </row>
    <row r="5127" spans="1:21" x14ac:dyDescent="0.2">
      <c r="A5127" s="257">
        <v>42005</v>
      </c>
      <c r="B5127" s="414">
        <f t="shared" si="156"/>
        <v>42006</v>
      </c>
      <c r="C5127" s="376">
        <v>3</v>
      </c>
      <c r="E5127" s="375">
        <v>3.12</v>
      </c>
      <c r="G5127" s="376">
        <v>2.4491007760500003</v>
      </c>
      <c r="I5127" s="375">
        <v>2.93</v>
      </c>
      <c r="J5127" s="415"/>
      <c r="K5127" s="375"/>
      <c r="M5127" s="375">
        <v>3.12</v>
      </c>
      <c r="O5127" s="375">
        <v>2.92</v>
      </c>
      <c r="Q5127" s="375">
        <v>1.21</v>
      </c>
      <c r="S5127" s="376">
        <v>2.7</v>
      </c>
      <c r="T5127" s="375">
        <v>0.86009999999999998</v>
      </c>
      <c r="U5127" s="376">
        <f t="shared" si="157"/>
        <v>2.4491007760500003</v>
      </c>
    </row>
    <row r="5128" spans="1:21" x14ac:dyDescent="0.2">
      <c r="A5128" s="257">
        <v>42006</v>
      </c>
      <c r="B5128" s="414">
        <f t="shared" si="156"/>
        <v>42007</v>
      </c>
      <c r="C5128" s="375">
        <v>2.99</v>
      </c>
      <c r="E5128" s="376">
        <v>3.1</v>
      </c>
      <c r="G5128" s="376">
        <v>2.4672422632800006</v>
      </c>
      <c r="I5128" s="376">
        <v>3</v>
      </c>
      <c r="J5128" s="416"/>
      <c r="K5128" s="376"/>
      <c r="M5128" s="375">
        <v>3.09</v>
      </c>
      <c r="O5128" s="376">
        <v>3</v>
      </c>
      <c r="Q5128" s="375">
        <v>0.91</v>
      </c>
      <c r="S5128" s="375">
        <v>2.72</v>
      </c>
      <c r="T5128" s="375">
        <v>0.86009999999999998</v>
      </c>
      <c r="U5128" s="376">
        <f t="shared" si="157"/>
        <v>2.4672422632800006</v>
      </c>
    </row>
    <row r="5129" spans="1:21" x14ac:dyDescent="0.2">
      <c r="A5129" s="257">
        <v>42007</v>
      </c>
      <c r="B5129" s="414">
        <f t="shared" si="156"/>
        <v>42008</v>
      </c>
      <c r="C5129" s="375">
        <v>2.99</v>
      </c>
      <c r="E5129" s="376">
        <v>3.1</v>
      </c>
      <c r="G5129" s="376">
        <v>2.4672422632800006</v>
      </c>
      <c r="I5129" s="376">
        <v>3</v>
      </c>
      <c r="J5129" s="416"/>
      <c r="K5129" s="376"/>
      <c r="M5129" s="375">
        <v>3.09</v>
      </c>
      <c r="O5129" s="376">
        <v>3</v>
      </c>
      <c r="Q5129" s="375">
        <v>0.91</v>
      </c>
      <c r="S5129" s="375">
        <v>2.72</v>
      </c>
      <c r="T5129" s="375">
        <v>0.86009999999999998</v>
      </c>
      <c r="U5129" s="376">
        <f t="shared" si="157"/>
        <v>2.4672422632800006</v>
      </c>
    </row>
    <row r="5130" spans="1:21" x14ac:dyDescent="0.2">
      <c r="A5130" s="257">
        <v>42008</v>
      </c>
      <c r="B5130" s="414">
        <f t="shared" si="156"/>
        <v>42009</v>
      </c>
      <c r="C5130" s="375">
        <v>2.99</v>
      </c>
      <c r="E5130" s="376">
        <v>3.1</v>
      </c>
      <c r="G5130" s="376">
        <v>2.4672422632800006</v>
      </c>
      <c r="I5130" s="376">
        <v>3</v>
      </c>
      <c r="J5130" s="416"/>
      <c r="K5130" s="376"/>
      <c r="M5130" s="375">
        <v>3.09</v>
      </c>
      <c r="O5130" s="376">
        <v>3</v>
      </c>
      <c r="Q5130" s="375">
        <v>0.91</v>
      </c>
      <c r="S5130" s="375">
        <v>2.72</v>
      </c>
      <c r="T5130" s="375">
        <v>0.86009999999999998</v>
      </c>
      <c r="U5130" s="376">
        <f t="shared" si="157"/>
        <v>2.4672422632800006</v>
      </c>
    </row>
    <row r="5131" spans="1:21" x14ac:dyDescent="0.2">
      <c r="A5131" s="257">
        <v>42009</v>
      </c>
      <c r="B5131" s="414">
        <f t="shared" si="156"/>
        <v>42010</v>
      </c>
      <c r="C5131" s="18">
        <v>3.21</v>
      </c>
      <c r="E5131" s="18">
        <v>3.23</v>
      </c>
      <c r="G5131" s="161">
        <v>2.6052143798850005</v>
      </c>
      <c r="I5131" s="18">
        <v>3.14</v>
      </c>
      <c r="M5131" s="18">
        <v>3.29</v>
      </c>
      <c r="O5131" s="18">
        <v>3.05</v>
      </c>
      <c r="Q5131" s="18">
        <v>1.37</v>
      </c>
      <c r="S5131" s="18">
        <v>2.91</v>
      </c>
      <c r="T5131" s="18">
        <v>0.84889999999999999</v>
      </c>
      <c r="U5131" s="426">
        <f t="shared" si="157"/>
        <v>2.6052143798850005</v>
      </c>
    </row>
    <row r="5132" spans="1:21" x14ac:dyDescent="0.2">
      <c r="A5132" s="257">
        <v>42010</v>
      </c>
      <c r="B5132" s="414">
        <f t="shared" si="156"/>
        <v>42011</v>
      </c>
      <c r="C5132" s="18">
        <v>2.96</v>
      </c>
      <c r="E5132" s="161">
        <v>3</v>
      </c>
      <c r="G5132" s="161">
        <v>2.2905225369600002</v>
      </c>
      <c r="I5132" s="18">
        <v>2.91</v>
      </c>
      <c r="M5132" s="18">
        <v>2.95</v>
      </c>
      <c r="O5132" s="18">
        <v>2.88</v>
      </c>
      <c r="Q5132" s="18">
        <v>1.53</v>
      </c>
      <c r="S5132" s="18">
        <v>2.56</v>
      </c>
      <c r="T5132" s="18">
        <v>0.84840000000000004</v>
      </c>
      <c r="U5132" s="426">
        <f t="shared" si="157"/>
        <v>2.2905225369600002</v>
      </c>
    </row>
    <row r="5133" spans="1:21" x14ac:dyDescent="0.2">
      <c r="A5133" s="257">
        <v>42011</v>
      </c>
      <c r="B5133" s="414">
        <f t="shared" si="156"/>
        <v>42012</v>
      </c>
    </row>
    <row r="5134" spans="1:21" x14ac:dyDescent="0.2">
      <c r="A5134" s="257">
        <v>42012</v>
      </c>
      <c r="B5134" s="414">
        <f t="shared" si="156"/>
        <v>42013</v>
      </c>
    </row>
    <row r="5135" spans="1:21" x14ac:dyDescent="0.2">
      <c r="A5135" s="257">
        <v>42013</v>
      </c>
      <c r="B5135" s="414">
        <f t="shared" si="156"/>
        <v>42014</v>
      </c>
    </row>
    <row r="5136" spans="1:21" x14ac:dyDescent="0.2">
      <c r="A5136" s="257">
        <v>42014</v>
      </c>
      <c r="B5136" s="414">
        <f t="shared" si="156"/>
        <v>42015</v>
      </c>
    </row>
    <row r="5137" spans="1:21" x14ac:dyDescent="0.2">
      <c r="A5137" s="257">
        <v>42015</v>
      </c>
      <c r="B5137" s="414">
        <f t="shared" si="156"/>
        <v>42016</v>
      </c>
    </row>
    <row r="5138" spans="1:21" x14ac:dyDescent="0.2">
      <c r="A5138" s="257">
        <v>42016</v>
      </c>
      <c r="B5138" s="414">
        <f t="shared" si="156"/>
        <v>42017</v>
      </c>
    </row>
    <row r="5139" spans="1:21" x14ac:dyDescent="0.2">
      <c r="A5139" s="257">
        <v>42017</v>
      </c>
      <c r="B5139" s="414">
        <f t="shared" si="156"/>
        <v>42018</v>
      </c>
    </row>
    <row r="5140" spans="1:21" x14ac:dyDescent="0.2">
      <c r="A5140" s="257">
        <v>42018</v>
      </c>
      <c r="B5140" s="414">
        <f t="shared" si="156"/>
        <v>42019</v>
      </c>
    </row>
    <row r="5141" spans="1:21" x14ac:dyDescent="0.2">
      <c r="A5141" s="257">
        <v>42019</v>
      </c>
      <c r="B5141" s="414">
        <f t="shared" si="156"/>
        <v>42020</v>
      </c>
    </row>
    <row r="5142" spans="1:21" x14ac:dyDescent="0.2">
      <c r="A5142" s="257">
        <v>42020</v>
      </c>
      <c r="B5142" s="414">
        <f t="shared" si="156"/>
        <v>42021</v>
      </c>
      <c r="C5142" s="375">
        <v>3.09</v>
      </c>
      <c r="E5142" s="376">
        <v>2.8</v>
      </c>
      <c r="F5142" s="161"/>
      <c r="G5142" s="376">
        <v>2.321811909395</v>
      </c>
      <c r="H5142" s="161"/>
      <c r="I5142" s="376">
        <v>3.03</v>
      </c>
      <c r="J5142" s="416"/>
      <c r="K5142" s="376"/>
      <c r="L5142" s="161"/>
      <c r="M5142" s="376">
        <v>2.82</v>
      </c>
      <c r="N5142" s="161"/>
      <c r="O5142" s="376">
        <v>2.87</v>
      </c>
      <c r="P5142" s="161"/>
      <c r="Q5142" s="376">
        <v>1.71</v>
      </c>
      <c r="S5142" s="376">
        <v>2.63</v>
      </c>
      <c r="T5142" s="375">
        <v>0.83709999999999996</v>
      </c>
      <c r="U5142" s="376">
        <f>S5142*T5142*1.054615</f>
        <v>2.321811909395</v>
      </c>
    </row>
    <row r="5143" spans="1:21" x14ac:dyDescent="0.2">
      <c r="A5143" s="257">
        <v>42021</v>
      </c>
      <c r="B5143" s="414">
        <f t="shared" si="156"/>
        <v>42022</v>
      </c>
      <c r="C5143" s="375">
        <v>3.09</v>
      </c>
      <c r="E5143" s="376">
        <v>2.8</v>
      </c>
      <c r="F5143" s="161"/>
      <c r="G5143" s="376">
        <v>2.321811909395</v>
      </c>
      <c r="H5143" s="161"/>
      <c r="I5143" s="376">
        <v>3.03</v>
      </c>
      <c r="J5143" s="416"/>
      <c r="K5143" s="376"/>
      <c r="L5143" s="161"/>
      <c r="M5143" s="376">
        <v>2.82</v>
      </c>
      <c r="N5143" s="161"/>
      <c r="O5143" s="376">
        <v>2.87</v>
      </c>
      <c r="P5143" s="161"/>
      <c r="Q5143" s="376">
        <v>1.71</v>
      </c>
      <c r="S5143" s="376">
        <v>2.63</v>
      </c>
      <c r="T5143" s="375">
        <v>0.83709999999999996</v>
      </c>
      <c r="U5143" s="376">
        <f t="shared" ref="U5143:U5166" si="158">S5143*T5143*1.054615</f>
        <v>2.321811909395</v>
      </c>
    </row>
    <row r="5144" spans="1:21" x14ac:dyDescent="0.2">
      <c r="A5144" s="257">
        <v>42022</v>
      </c>
      <c r="B5144" s="414">
        <f t="shared" si="156"/>
        <v>42023</v>
      </c>
      <c r="C5144" s="375">
        <v>3.09</v>
      </c>
      <c r="E5144" s="376">
        <v>2.8</v>
      </c>
      <c r="F5144" s="161"/>
      <c r="G5144" s="376">
        <v>2.321811909395</v>
      </c>
      <c r="H5144" s="161"/>
      <c r="I5144" s="376">
        <v>3.03</v>
      </c>
      <c r="J5144" s="416"/>
      <c r="K5144" s="376"/>
      <c r="L5144" s="161"/>
      <c r="M5144" s="376">
        <v>2.82</v>
      </c>
      <c r="N5144" s="161"/>
      <c r="O5144" s="376">
        <v>2.87</v>
      </c>
      <c r="P5144" s="161"/>
      <c r="Q5144" s="376">
        <v>1.71</v>
      </c>
      <c r="S5144" s="376">
        <v>2.63</v>
      </c>
      <c r="T5144" s="375">
        <v>0.83709999999999996</v>
      </c>
      <c r="U5144" s="376">
        <f t="shared" si="158"/>
        <v>2.321811909395</v>
      </c>
    </row>
    <row r="5145" spans="1:21" x14ac:dyDescent="0.2">
      <c r="A5145" s="257">
        <v>42023</v>
      </c>
      <c r="B5145" s="414">
        <f t="shared" si="156"/>
        <v>42024</v>
      </c>
      <c r="C5145" s="375">
        <v>3.09</v>
      </c>
      <c r="E5145" s="376">
        <v>2.8</v>
      </c>
      <c r="F5145" s="161"/>
      <c r="G5145" s="376">
        <v>2.321811909395</v>
      </c>
      <c r="H5145" s="161"/>
      <c r="I5145" s="376">
        <v>3.03</v>
      </c>
      <c r="J5145" s="416"/>
      <c r="K5145" s="376"/>
      <c r="L5145" s="161"/>
      <c r="M5145" s="376">
        <v>2.82</v>
      </c>
      <c r="N5145" s="161"/>
      <c r="O5145" s="376">
        <v>2.87</v>
      </c>
      <c r="P5145" s="161"/>
      <c r="Q5145" s="376">
        <v>1.71</v>
      </c>
      <c r="S5145" s="376">
        <v>2.63</v>
      </c>
      <c r="T5145" s="375">
        <v>0.83709999999999996</v>
      </c>
      <c r="U5145" s="376">
        <f t="shared" si="158"/>
        <v>2.321811909395</v>
      </c>
    </row>
    <row r="5146" spans="1:21" x14ac:dyDescent="0.2">
      <c r="A5146" s="257">
        <v>42024</v>
      </c>
      <c r="B5146" s="414">
        <f t="shared" si="156"/>
        <v>42025</v>
      </c>
      <c r="C5146" s="18">
        <v>2.92</v>
      </c>
      <c r="E5146" s="161">
        <v>2.7</v>
      </c>
      <c r="F5146" s="161"/>
      <c r="G5146" s="161">
        <v>2.1940157729250003</v>
      </c>
      <c r="H5146" s="161"/>
      <c r="I5146" s="161">
        <v>2.86</v>
      </c>
      <c r="J5146" s="162"/>
      <c r="K5146" s="161"/>
      <c r="L5146" s="161"/>
      <c r="M5146" s="161">
        <v>2.75</v>
      </c>
      <c r="N5146" s="161"/>
      <c r="O5146" s="161">
        <v>2.72</v>
      </c>
      <c r="P5146" s="161"/>
      <c r="Q5146" s="161">
        <v>1.57</v>
      </c>
      <c r="S5146" s="161">
        <v>2.4900000000000002</v>
      </c>
      <c r="T5146" s="18">
        <v>0.83550000000000002</v>
      </c>
      <c r="U5146" s="426">
        <f t="shared" si="158"/>
        <v>2.1940157729250003</v>
      </c>
    </row>
    <row r="5147" spans="1:21" x14ac:dyDescent="0.2">
      <c r="A5147" s="257">
        <v>42025</v>
      </c>
      <c r="B5147" s="414">
        <f t="shared" si="156"/>
        <v>42026</v>
      </c>
      <c r="C5147" s="18">
        <v>2.94</v>
      </c>
      <c r="E5147" s="161">
        <v>2.72</v>
      </c>
      <c r="F5147" s="161"/>
      <c r="G5147" s="161">
        <v>2.2489453952000003</v>
      </c>
      <c r="H5147" s="161"/>
      <c r="I5147" s="161">
        <v>2.84</v>
      </c>
      <c r="J5147" s="162"/>
      <c r="K5147" s="161"/>
      <c r="L5147" s="161"/>
      <c r="M5147" s="161">
        <v>2.79</v>
      </c>
      <c r="N5147" s="161"/>
      <c r="O5147" s="161">
        <v>2.76</v>
      </c>
      <c r="P5147" s="161"/>
      <c r="Q5147" s="161">
        <v>1.57</v>
      </c>
      <c r="S5147" s="161">
        <v>2.56</v>
      </c>
      <c r="T5147" s="18">
        <v>0.83299999999999996</v>
      </c>
      <c r="U5147" s="426">
        <f t="shared" si="158"/>
        <v>2.2489453952000003</v>
      </c>
    </row>
    <row r="5148" spans="1:21" x14ac:dyDescent="0.2">
      <c r="A5148" s="257">
        <v>42026</v>
      </c>
      <c r="B5148" s="414">
        <f t="shared" si="156"/>
        <v>42027</v>
      </c>
      <c r="C5148" s="18">
        <v>2.93</v>
      </c>
      <c r="E5148" s="161">
        <v>2.69</v>
      </c>
      <c r="F5148" s="161"/>
      <c r="G5148" s="161">
        <v>2.2384899420900002</v>
      </c>
      <c r="H5148" s="161"/>
      <c r="I5148" s="161">
        <v>2.83</v>
      </c>
      <c r="J5148" s="162"/>
      <c r="K5148" s="161"/>
      <c r="L5148" s="161"/>
      <c r="M5148" s="161">
        <v>2.77</v>
      </c>
      <c r="N5148" s="161"/>
      <c r="O5148" s="161">
        <v>2.73</v>
      </c>
      <c r="P5148" s="161"/>
      <c r="Q5148" s="161">
        <v>1.69</v>
      </c>
      <c r="S5148" s="161">
        <v>2.58</v>
      </c>
      <c r="T5148" s="18">
        <v>0.82269999999999999</v>
      </c>
      <c r="U5148" s="426">
        <f t="shared" si="158"/>
        <v>2.2384899420900002</v>
      </c>
    </row>
    <row r="5149" spans="1:21" x14ac:dyDescent="0.2">
      <c r="A5149" s="257">
        <v>42027</v>
      </c>
      <c r="B5149" s="414">
        <f t="shared" si="156"/>
        <v>42028</v>
      </c>
      <c r="C5149" s="375">
        <v>2.96</v>
      </c>
      <c r="E5149" s="376">
        <v>2.6</v>
      </c>
      <c r="F5149" s="161"/>
      <c r="G5149" s="376">
        <v>2.1934947931150002</v>
      </c>
      <c r="H5149" s="161"/>
      <c r="I5149" s="376">
        <v>2.84</v>
      </c>
      <c r="J5149" s="416"/>
      <c r="K5149" s="376"/>
      <c r="L5149" s="161"/>
      <c r="M5149" s="376">
        <v>2.7</v>
      </c>
      <c r="N5149" s="161"/>
      <c r="O5149" s="376">
        <v>2.7</v>
      </c>
      <c r="P5149" s="161"/>
      <c r="Q5149" s="376">
        <v>1.9</v>
      </c>
      <c r="S5149" s="376">
        <v>2.57</v>
      </c>
      <c r="T5149" s="375">
        <v>0.80930000000000002</v>
      </c>
      <c r="U5149" s="376">
        <f t="shared" si="158"/>
        <v>2.1934947931150002</v>
      </c>
    </row>
    <row r="5150" spans="1:21" x14ac:dyDescent="0.2">
      <c r="A5150" s="257">
        <v>42028</v>
      </c>
      <c r="B5150" s="414">
        <f t="shared" si="156"/>
        <v>42029</v>
      </c>
      <c r="C5150" s="375">
        <v>2.96</v>
      </c>
      <c r="E5150" s="376">
        <v>2.6</v>
      </c>
      <c r="F5150" s="161"/>
      <c r="G5150" s="376">
        <v>2.1934947931150002</v>
      </c>
      <c r="H5150" s="161"/>
      <c r="I5150" s="376">
        <v>2.84</v>
      </c>
      <c r="J5150" s="416"/>
      <c r="K5150" s="376"/>
      <c r="L5150" s="161"/>
      <c r="M5150" s="376">
        <v>2.7</v>
      </c>
      <c r="N5150" s="161"/>
      <c r="O5150" s="376">
        <v>2.7</v>
      </c>
      <c r="P5150" s="161"/>
      <c r="Q5150" s="376">
        <v>1.9</v>
      </c>
      <c r="S5150" s="376">
        <v>2.57</v>
      </c>
      <c r="T5150" s="375">
        <v>0.80930000000000002</v>
      </c>
      <c r="U5150" s="376">
        <f t="shared" si="158"/>
        <v>2.1934947931150002</v>
      </c>
    </row>
    <row r="5151" spans="1:21" x14ac:dyDescent="0.2">
      <c r="A5151" s="257">
        <v>42029</v>
      </c>
      <c r="B5151" s="414">
        <f t="shared" ref="B5151:B5214" si="159">A5151+1</f>
        <v>42030</v>
      </c>
      <c r="C5151" s="375">
        <v>2.96</v>
      </c>
      <c r="E5151" s="376">
        <v>2.6</v>
      </c>
      <c r="F5151" s="161"/>
      <c r="G5151" s="376">
        <v>2.1934947931150002</v>
      </c>
      <c r="H5151" s="161"/>
      <c r="I5151" s="376">
        <v>2.84</v>
      </c>
      <c r="J5151" s="416"/>
      <c r="K5151" s="376"/>
      <c r="L5151" s="161"/>
      <c r="M5151" s="376">
        <v>2.7</v>
      </c>
      <c r="N5151" s="161"/>
      <c r="O5151" s="376">
        <v>2.7</v>
      </c>
      <c r="P5151" s="161"/>
      <c r="Q5151" s="376">
        <v>1.9</v>
      </c>
      <c r="S5151" s="376">
        <v>2.57</v>
      </c>
      <c r="T5151" s="375">
        <v>0.80930000000000002</v>
      </c>
      <c r="U5151" s="376">
        <f t="shared" si="158"/>
        <v>2.1934947931150002</v>
      </c>
    </row>
    <row r="5152" spans="1:21" x14ac:dyDescent="0.2">
      <c r="A5152" s="257">
        <v>42030</v>
      </c>
      <c r="B5152" s="414">
        <f t="shared" si="159"/>
        <v>42031</v>
      </c>
      <c r="C5152" s="18">
        <v>2.93</v>
      </c>
      <c r="E5152" s="161">
        <v>2.6</v>
      </c>
      <c r="F5152" s="161"/>
      <c r="G5152" s="161">
        <v>2.1807560985299999</v>
      </c>
      <c r="H5152" s="161"/>
      <c r="I5152" s="161">
        <v>2.78</v>
      </c>
      <c r="J5152" s="162"/>
      <c r="K5152" s="161"/>
      <c r="L5152" s="161"/>
      <c r="M5152" s="161">
        <v>2.65</v>
      </c>
      <c r="N5152" s="161"/>
      <c r="O5152" s="161">
        <v>2.64</v>
      </c>
      <c r="P5152" s="161"/>
      <c r="Q5152" s="161">
        <v>2</v>
      </c>
      <c r="S5152" s="161">
        <v>2.57</v>
      </c>
      <c r="T5152" s="18">
        <v>0.80459999999999998</v>
      </c>
      <c r="U5152" s="426">
        <f t="shared" si="158"/>
        <v>2.1807560985299999</v>
      </c>
    </row>
    <row r="5153" spans="1:21" x14ac:dyDescent="0.2">
      <c r="A5153" s="257">
        <v>42031</v>
      </c>
      <c r="B5153" s="414">
        <f t="shared" si="159"/>
        <v>42032</v>
      </c>
      <c r="C5153" s="18">
        <v>2.95</v>
      </c>
      <c r="E5153" s="161">
        <v>2.62</v>
      </c>
      <c r="F5153" s="161"/>
      <c r="G5153" s="161">
        <v>2.2195912412900003</v>
      </c>
      <c r="H5153" s="161"/>
      <c r="I5153" s="161">
        <v>2.79</v>
      </c>
      <c r="J5153" s="162"/>
      <c r="K5153" s="161"/>
      <c r="L5153" s="161"/>
      <c r="M5153" s="161">
        <v>2.69</v>
      </c>
      <c r="N5153" s="161"/>
      <c r="O5153" s="161">
        <v>2.69</v>
      </c>
      <c r="P5153" s="161"/>
      <c r="Q5153" s="161">
        <v>1.85</v>
      </c>
      <c r="S5153" s="161">
        <v>2.62</v>
      </c>
      <c r="T5153" s="18">
        <v>0.80330000000000001</v>
      </c>
      <c r="U5153" s="426">
        <f t="shared" si="158"/>
        <v>2.2195912412900003</v>
      </c>
    </row>
    <row r="5154" spans="1:21" x14ac:dyDescent="0.2">
      <c r="A5154" s="257">
        <v>42032</v>
      </c>
      <c r="B5154" s="414">
        <f t="shared" si="159"/>
        <v>42033</v>
      </c>
      <c r="C5154" s="18">
        <v>2.89</v>
      </c>
      <c r="E5154" s="161">
        <v>2.57</v>
      </c>
      <c r="F5154" s="161"/>
      <c r="G5154" s="161">
        <v>2.1756064134849997</v>
      </c>
      <c r="H5154" s="161"/>
      <c r="I5154" s="161">
        <v>2.75</v>
      </c>
      <c r="J5154" s="162"/>
      <c r="K5154" s="161"/>
      <c r="L5154" s="161"/>
      <c r="M5154" s="161">
        <v>2.64</v>
      </c>
      <c r="N5154" s="161"/>
      <c r="O5154" s="161">
        <v>2.64</v>
      </c>
      <c r="P5154" s="161"/>
      <c r="Q5154" s="161">
        <v>1.84</v>
      </c>
      <c r="S5154" s="161">
        <v>2.57</v>
      </c>
      <c r="T5154" s="18">
        <v>0.80269999999999997</v>
      </c>
      <c r="U5154" s="426">
        <f t="shared" si="158"/>
        <v>2.1756064134849997</v>
      </c>
    </row>
    <row r="5155" spans="1:21" x14ac:dyDescent="0.2">
      <c r="A5155" s="257">
        <v>42033</v>
      </c>
      <c r="B5155" s="414">
        <f t="shared" si="159"/>
        <v>42034</v>
      </c>
      <c r="C5155" s="375">
        <v>2.88</v>
      </c>
      <c r="E5155" s="376">
        <v>2.5099999999999998</v>
      </c>
      <c r="F5155" s="161"/>
      <c r="G5155" s="376">
        <v>2.2218017143300002</v>
      </c>
      <c r="H5155" s="161"/>
      <c r="I5155" s="376">
        <v>2.74</v>
      </c>
      <c r="J5155" s="416"/>
      <c r="K5155" s="376"/>
      <c r="L5155" s="161"/>
      <c r="M5155" s="376">
        <v>2.5499999999999998</v>
      </c>
      <c r="N5155" s="161"/>
      <c r="O5155" s="376">
        <v>2.58</v>
      </c>
      <c r="P5155" s="161"/>
      <c r="Q5155" s="376">
        <v>2.0499999999999998</v>
      </c>
      <c r="S5155" s="376">
        <v>2.62</v>
      </c>
      <c r="T5155" s="375">
        <v>0.80410000000000004</v>
      </c>
      <c r="U5155" s="376">
        <f t="shared" si="158"/>
        <v>2.2218017143300002</v>
      </c>
    </row>
    <row r="5156" spans="1:21" x14ac:dyDescent="0.2">
      <c r="A5156" s="257">
        <v>42034</v>
      </c>
      <c r="B5156" s="414">
        <f t="shared" si="159"/>
        <v>42035</v>
      </c>
      <c r="C5156" s="375">
        <v>2.88</v>
      </c>
      <c r="E5156" s="376">
        <v>2.5099999999999998</v>
      </c>
      <c r="F5156" s="161"/>
      <c r="G5156" s="376">
        <v>2.2218017143300002</v>
      </c>
      <c r="H5156" s="161"/>
      <c r="I5156" s="376">
        <v>2.74</v>
      </c>
      <c r="J5156" s="416"/>
      <c r="K5156" s="376"/>
      <c r="L5156" s="161"/>
      <c r="M5156" s="376">
        <v>2.5499999999999998</v>
      </c>
      <c r="N5156" s="161"/>
      <c r="O5156" s="376">
        <v>2.58</v>
      </c>
      <c r="P5156" s="161"/>
      <c r="Q5156" s="376">
        <v>2.0499999999999998</v>
      </c>
      <c r="S5156" s="376">
        <v>2.62</v>
      </c>
      <c r="T5156" s="375">
        <v>0.80410000000000004</v>
      </c>
      <c r="U5156" s="376">
        <f t="shared" si="158"/>
        <v>2.2218017143300002</v>
      </c>
    </row>
    <row r="5157" spans="1:21" s="263" customFormat="1" x14ac:dyDescent="0.2">
      <c r="A5157" s="319">
        <v>42035</v>
      </c>
      <c r="B5157" s="374">
        <f t="shared" si="159"/>
        <v>42036</v>
      </c>
      <c r="C5157" s="430">
        <v>2.68</v>
      </c>
      <c r="E5157" s="431">
        <v>2.2999999999999998</v>
      </c>
      <c r="F5157" s="332"/>
      <c r="G5157" s="431">
        <v>2.06541707444</v>
      </c>
      <c r="H5157" s="332"/>
      <c r="I5157" s="431">
        <v>2.5299999999999998</v>
      </c>
      <c r="J5157" s="518"/>
      <c r="K5157" s="431"/>
      <c r="L5157" s="332"/>
      <c r="M5157" s="431">
        <v>2.31</v>
      </c>
      <c r="N5157" s="332"/>
      <c r="O5157" s="431">
        <v>2.34</v>
      </c>
      <c r="P5157" s="332"/>
      <c r="Q5157" s="431">
        <v>2.08</v>
      </c>
      <c r="S5157" s="433">
        <v>2.48</v>
      </c>
      <c r="T5157" s="432">
        <v>0.78969999999999996</v>
      </c>
      <c r="U5157" s="431">
        <f t="shared" si="158"/>
        <v>2.06541707444</v>
      </c>
    </row>
    <row r="5158" spans="1:21" x14ac:dyDescent="0.2">
      <c r="A5158" s="257">
        <v>42036</v>
      </c>
      <c r="B5158" s="414">
        <f t="shared" si="159"/>
        <v>42037</v>
      </c>
      <c r="C5158" s="375">
        <v>2.68</v>
      </c>
      <c r="E5158" s="376">
        <v>2.2999999999999998</v>
      </c>
      <c r="F5158" s="161"/>
      <c r="G5158" s="376">
        <v>2.06541707444</v>
      </c>
      <c r="H5158" s="161"/>
      <c r="I5158" s="376">
        <v>2.5299999999999998</v>
      </c>
      <c r="J5158" s="416"/>
      <c r="K5158" s="376"/>
      <c r="L5158" s="161"/>
      <c r="M5158" s="376">
        <v>2.31</v>
      </c>
      <c r="N5158" s="161"/>
      <c r="O5158" s="376">
        <v>2.34</v>
      </c>
      <c r="P5158" s="161"/>
      <c r="Q5158" s="376">
        <v>2.08</v>
      </c>
      <c r="S5158" s="376">
        <v>2.48</v>
      </c>
      <c r="T5158" s="375">
        <v>0.78969999999999996</v>
      </c>
      <c r="U5158" s="376">
        <f t="shared" si="158"/>
        <v>2.06541707444</v>
      </c>
    </row>
    <row r="5159" spans="1:21" x14ac:dyDescent="0.2">
      <c r="A5159" s="257">
        <v>42037</v>
      </c>
      <c r="B5159" s="414">
        <f t="shared" si="159"/>
        <v>42038</v>
      </c>
      <c r="C5159" s="18">
        <v>2.63</v>
      </c>
      <c r="E5159" s="161">
        <v>2.2599999999999998</v>
      </c>
      <c r="F5159" s="161"/>
      <c r="G5159" s="161">
        <v>2.0533860265200001</v>
      </c>
      <c r="H5159" s="161"/>
      <c r="I5159" s="161">
        <v>2.54</v>
      </c>
      <c r="J5159" s="162"/>
      <c r="K5159" s="161"/>
      <c r="L5159" s="161"/>
      <c r="M5159" s="161">
        <v>2.38</v>
      </c>
      <c r="N5159" s="161"/>
      <c r="O5159" s="161">
        <v>0.35</v>
      </c>
      <c r="P5159" s="161"/>
      <c r="Q5159" s="161">
        <v>2.19</v>
      </c>
      <c r="S5159" s="161">
        <v>2.48</v>
      </c>
      <c r="T5159" s="18">
        <v>0.78510000000000002</v>
      </c>
      <c r="U5159" s="426">
        <f t="shared" si="158"/>
        <v>2.0533860265200001</v>
      </c>
    </row>
    <row r="5160" spans="1:21" x14ac:dyDescent="0.2">
      <c r="A5160" s="257">
        <v>42038</v>
      </c>
      <c r="B5160" s="414">
        <f t="shared" si="159"/>
        <v>42039</v>
      </c>
      <c r="C5160" s="18">
        <v>2.67</v>
      </c>
      <c r="E5160" s="161">
        <v>2.2799999999999998</v>
      </c>
      <c r="F5160" s="161"/>
      <c r="G5160" s="161">
        <v>2.0537024110200002</v>
      </c>
      <c r="H5160" s="161"/>
      <c r="I5160" s="161">
        <v>2.52</v>
      </c>
      <c r="J5160" s="162"/>
      <c r="K5160" s="161"/>
      <c r="L5160" s="161"/>
      <c r="M5160" s="161">
        <v>2.35</v>
      </c>
      <c r="N5160" s="161"/>
      <c r="O5160" s="161">
        <v>2.38</v>
      </c>
      <c r="P5160" s="161"/>
      <c r="Q5160" s="161">
        <v>2.1</v>
      </c>
      <c r="S5160" s="161">
        <v>2.4700000000000002</v>
      </c>
      <c r="T5160" s="18">
        <v>0.78839999999999999</v>
      </c>
      <c r="U5160" s="426">
        <f t="shared" si="158"/>
        <v>2.0537024110200002</v>
      </c>
    </row>
    <row r="5161" spans="1:21" x14ac:dyDescent="0.2">
      <c r="A5161" s="257">
        <v>42039</v>
      </c>
      <c r="B5161" s="414">
        <f t="shared" si="159"/>
        <v>42040</v>
      </c>
      <c r="C5161" s="18">
        <v>2.73</v>
      </c>
      <c r="E5161" s="161">
        <v>2.2599999999999998</v>
      </c>
      <c r="F5161" s="161"/>
      <c r="G5161" s="161">
        <v>2.1178651876200001</v>
      </c>
      <c r="H5161" s="161"/>
      <c r="I5161" s="161">
        <v>2.59</v>
      </c>
      <c r="J5161" s="162"/>
      <c r="K5161" s="161"/>
      <c r="L5161" s="161"/>
      <c r="M5161" s="161">
        <v>2.4</v>
      </c>
      <c r="N5161" s="161"/>
      <c r="O5161" s="161">
        <v>2.42</v>
      </c>
      <c r="P5161" s="161"/>
      <c r="Q5161" s="161">
        <v>2.42</v>
      </c>
      <c r="S5161" s="161">
        <v>2.52</v>
      </c>
      <c r="T5161" s="18">
        <v>0.79690000000000005</v>
      </c>
      <c r="U5161" s="426">
        <f t="shared" si="158"/>
        <v>2.1178651876200001</v>
      </c>
    </row>
    <row r="5162" spans="1:21" x14ac:dyDescent="0.2">
      <c r="A5162" s="257">
        <v>42040</v>
      </c>
      <c r="B5162" s="414">
        <f t="shared" si="159"/>
        <v>42041</v>
      </c>
      <c r="C5162" s="18">
        <v>2.63</v>
      </c>
      <c r="E5162" s="161">
        <v>2.21</v>
      </c>
      <c r="F5162" s="161"/>
      <c r="G5162" s="161">
        <v>2.0476046270900001</v>
      </c>
      <c r="H5162" s="161"/>
      <c r="I5162" s="161">
        <v>2.46</v>
      </c>
      <c r="J5162" s="162"/>
      <c r="K5162" s="161"/>
      <c r="L5162" s="161"/>
      <c r="M5162" s="161">
        <v>2.2400000000000002</v>
      </c>
      <c r="N5162" s="161"/>
      <c r="O5162" s="161">
        <v>2.2400000000000002</v>
      </c>
      <c r="P5162" s="161"/>
      <c r="Q5162" s="161">
        <v>2.06</v>
      </c>
      <c r="S5162" s="161">
        <v>2.42</v>
      </c>
      <c r="T5162" s="18">
        <v>0.80230000000000001</v>
      </c>
      <c r="U5162" s="426">
        <f t="shared" si="158"/>
        <v>2.0476046270900001</v>
      </c>
    </row>
    <row r="5163" spans="1:21" x14ac:dyDescent="0.2">
      <c r="A5163" s="257">
        <v>42041</v>
      </c>
      <c r="B5163" s="414">
        <f t="shared" si="159"/>
        <v>42042</v>
      </c>
      <c r="C5163" s="375">
        <v>2.5499999999999998</v>
      </c>
      <c r="E5163" s="376">
        <v>2.1</v>
      </c>
      <c r="F5163" s="161"/>
      <c r="G5163" s="376">
        <v>2.00497497956</v>
      </c>
      <c r="H5163" s="161"/>
      <c r="I5163" s="376">
        <v>2.41</v>
      </c>
      <c r="J5163" s="416"/>
      <c r="K5163" s="376"/>
      <c r="L5163" s="161"/>
      <c r="M5163" s="376">
        <v>2.13</v>
      </c>
      <c r="N5163" s="161"/>
      <c r="O5163" s="376">
        <v>2.21</v>
      </c>
      <c r="P5163" s="161"/>
      <c r="Q5163" s="376">
        <v>1.99</v>
      </c>
      <c r="S5163" s="376">
        <v>2.38</v>
      </c>
      <c r="T5163" s="375">
        <v>0.79879999999999995</v>
      </c>
      <c r="U5163" s="376">
        <f t="shared" si="158"/>
        <v>2.00497497956</v>
      </c>
    </row>
    <row r="5164" spans="1:21" x14ac:dyDescent="0.2">
      <c r="A5164" s="257">
        <v>42042</v>
      </c>
      <c r="B5164" s="414">
        <f t="shared" si="159"/>
        <v>42043</v>
      </c>
      <c r="C5164" s="375">
        <v>2.5499999999999998</v>
      </c>
      <c r="E5164" s="376">
        <v>2.1</v>
      </c>
      <c r="F5164" s="161"/>
      <c r="G5164" s="376">
        <v>2.00497497956</v>
      </c>
      <c r="H5164" s="161"/>
      <c r="I5164" s="376">
        <v>2.41</v>
      </c>
      <c r="J5164" s="416"/>
      <c r="K5164" s="376"/>
      <c r="L5164" s="161"/>
      <c r="M5164" s="376">
        <v>2.13</v>
      </c>
      <c r="N5164" s="161"/>
      <c r="O5164" s="376">
        <v>2.21</v>
      </c>
      <c r="P5164" s="161"/>
      <c r="Q5164" s="376">
        <v>1.99</v>
      </c>
      <c r="S5164" s="376">
        <v>2.38</v>
      </c>
      <c r="T5164" s="375">
        <v>0.79879999999999995</v>
      </c>
      <c r="U5164" s="376">
        <f t="shared" si="158"/>
        <v>2.00497497956</v>
      </c>
    </row>
    <row r="5165" spans="1:21" x14ac:dyDescent="0.2">
      <c r="A5165" s="257">
        <v>42043</v>
      </c>
      <c r="B5165" s="414">
        <f t="shared" si="159"/>
        <v>42044</v>
      </c>
      <c r="C5165" s="375">
        <v>2.5499999999999998</v>
      </c>
      <c r="E5165" s="376">
        <v>2.1</v>
      </c>
      <c r="F5165" s="161"/>
      <c r="G5165" s="376">
        <v>2.00497497956</v>
      </c>
      <c r="H5165" s="161"/>
      <c r="I5165" s="376">
        <v>2.41</v>
      </c>
      <c r="J5165" s="416"/>
      <c r="K5165" s="376"/>
      <c r="L5165" s="161"/>
      <c r="M5165" s="376">
        <v>2.13</v>
      </c>
      <c r="N5165" s="161"/>
      <c r="O5165" s="376">
        <v>2.21</v>
      </c>
      <c r="P5165" s="161"/>
      <c r="Q5165" s="376">
        <v>1.99</v>
      </c>
      <c r="S5165" s="376">
        <v>2.38</v>
      </c>
      <c r="T5165" s="375">
        <v>0.79879999999999995</v>
      </c>
      <c r="U5165" s="376">
        <f t="shared" si="158"/>
        <v>2.00497497956</v>
      </c>
    </row>
    <row r="5166" spans="1:21" x14ac:dyDescent="0.2">
      <c r="A5166" s="257">
        <v>42044</v>
      </c>
      <c r="B5166" s="414">
        <f t="shared" si="159"/>
        <v>42045</v>
      </c>
      <c r="C5166" s="161">
        <v>2.6</v>
      </c>
      <c r="D5166" s="161"/>
      <c r="E5166" s="161">
        <v>2.2400000000000002</v>
      </c>
      <c r="F5166" s="161"/>
      <c r="G5166" s="161">
        <v>2.0621361671750003</v>
      </c>
      <c r="H5166" s="161"/>
      <c r="I5166" s="161">
        <v>2.44</v>
      </c>
      <c r="J5166" s="162"/>
      <c r="K5166" s="161"/>
      <c r="L5166" s="161"/>
      <c r="M5166" s="161">
        <v>2.33</v>
      </c>
      <c r="N5166" s="161"/>
      <c r="O5166" s="161">
        <v>2.35</v>
      </c>
      <c r="P5166" s="161"/>
      <c r="Q5166" s="161">
        <v>2.29</v>
      </c>
      <c r="R5166" s="161"/>
      <c r="S5166" s="161">
        <v>2.4500000000000002</v>
      </c>
      <c r="T5166" s="18">
        <v>0.79810000000000003</v>
      </c>
      <c r="U5166" s="426">
        <f t="shared" si="158"/>
        <v>2.0621361671750003</v>
      </c>
    </row>
    <row r="5167" spans="1:21" x14ac:dyDescent="0.2">
      <c r="A5167" s="257">
        <v>42045</v>
      </c>
      <c r="B5167" s="414">
        <f t="shared" si="159"/>
        <v>42046</v>
      </c>
    </row>
    <row r="5168" spans="1:21" x14ac:dyDescent="0.2">
      <c r="A5168" s="257">
        <v>42046</v>
      </c>
      <c r="B5168" s="414">
        <f t="shared" si="159"/>
        <v>42047</v>
      </c>
    </row>
    <row r="5169" spans="1:21" x14ac:dyDescent="0.2">
      <c r="A5169" s="257">
        <v>42047</v>
      </c>
      <c r="B5169" s="414">
        <f t="shared" si="159"/>
        <v>42048</v>
      </c>
    </row>
    <row r="5170" spans="1:21" x14ac:dyDescent="0.2">
      <c r="A5170" s="257">
        <v>42048</v>
      </c>
      <c r="B5170" s="414">
        <f t="shared" si="159"/>
        <v>42049</v>
      </c>
    </row>
    <row r="5171" spans="1:21" x14ac:dyDescent="0.2">
      <c r="A5171" s="257">
        <v>42049</v>
      </c>
      <c r="B5171" s="414">
        <f t="shared" si="159"/>
        <v>42050</v>
      </c>
    </row>
    <row r="5172" spans="1:21" x14ac:dyDescent="0.2">
      <c r="A5172" s="257">
        <v>42050</v>
      </c>
      <c r="B5172" s="414">
        <f t="shared" si="159"/>
        <v>42051</v>
      </c>
    </row>
    <row r="5173" spans="1:21" x14ac:dyDescent="0.2">
      <c r="A5173" s="257">
        <v>42051</v>
      </c>
      <c r="B5173" s="414">
        <f t="shared" si="159"/>
        <v>42052</v>
      </c>
    </row>
    <row r="5174" spans="1:21" x14ac:dyDescent="0.2">
      <c r="A5174" s="257">
        <v>42052</v>
      </c>
      <c r="B5174" s="414">
        <f t="shared" si="159"/>
        <v>42053</v>
      </c>
    </row>
    <row r="5175" spans="1:21" x14ac:dyDescent="0.2">
      <c r="A5175" s="257">
        <v>42053</v>
      </c>
      <c r="B5175" s="414">
        <f t="shared" si="159"/>
        <v>42054</v>
      </c>
    </row>
    <row r="5176" spans="1:21" x14ac:dyDescent="0.2">
      <c r="A5176" s="257">
        <v>42054</v>
      </c>
      <c r="B5176" s="414">
        <f t="shared" si="159"/>
        <v>42055</v>
      </c>
      <c r="C5176" s="161">
        <v>2.97</v>
      </c>
      <c r="D5176" s="161"/>
      <c r="E5176" s="161">
        <v>2.6</v>
      </c>
      <c r="F5176" s="161"/>
      <c r="G5176" s="161">
        <v>2.3273201635400005</v>
      </c>
      <c r="H5176" s="161"/>
      <c r="I5176" s="161">
        <v>2.7</v>
      </c>
      <c r="J5176" s="162"/>
      <c r="K5176" s="161"/>
      <c r="L5176" s="161"/>
      <c r="M5176" s="161">
        <v>2.65</v>
      </c>
      <c r="N5176" s="161"/>
      <c r="O5176" s="161">
        <v>2.65</v>
      </c>
      <c r="P5176" s="161"/>
      <c r="Q5176" s="161">
        <v>2.82</v>
      </c>
      <c r="R5176" s="161"/>
      <c r="S5176" s="161">
        <v>2.74</v>
      </c>
      <c r="T5176" s="18">
        <v>0.8054</v>
      </c>
      <c r="U5176" s="426">
        <f t="shared" ref="U5176:U5188" si="160">S5176*T5176*1.054615</f>
        <v>2.3273201635400005</v>
      </c>
    </row>
    <row r="5177" spans="1:21" x14ac:dyDescent="0.2">
      <c r="A5177" s="257">
        <v>42055</v>
      </c>
      <c r="B5177" s="414">
        <f t="shared" si="159"/>
        <v>42056</v>
      </c>
      <c r="C5177" s="376">
        <v>2.98</v>
      </c>
      <c r="D5177" s="161"/>
      <c r="E5177" s="376">
        <v>2.84</v>
      </c>
      <c r="F5177" s="161"/>
      <c r="G5177" s="376">
        <v>2.4087301138500004</v>
      </c>
      <c r="H5177" s="161"/>
      <c r="I5177" s="376">
        <v>2.89</v>
      </c>
      <c r="J5177" s="416"/>
      <c r="K5177" s="376"/>
      <c r="L5177" s="161"/>
      <c r="M5177" s="376">
        <v>2.79</v>
      </c>
      <c r="N5177" s="161"/>
      <c r="O5177" s="376">
        <v>2.85</v>
      </c>
      <c r="P5177" s="161"/>
      <c r="Q5177" s="376">
        <v>2.65</v>
      </c>
      <c r="R5177" s="161"/>
      <c r="S5177" s="376">
        <v>2.85</v>
      </c>
      <c r="T5177" s="375">
        <v>0.8014</v>
      </c>
      <c r="U5177" s="376">
        <f t="shared" si="160"/>
        <v>2.4087301138500004</v>
      </c>
    </row>
    <row r="5178" spans="1:21" x14ac:dyDescent="0.2">
      <c r="A5178" s="257">
        <v>42056</v>
      </c>
      <c r="B5178" s="414">
        <f t="shared" si="159"/>
        <v>42057</v>
      </c>
      <c r="C5178" s="376">
        <v>2.98</v>
      </c>
      <c r="D5178" s="161"/>
      <c r="E5178" s="376">
        <v>2.84</v>
      </c>
      <c r="F5178" s="161"/>
      <c r="G5178" s="376">
        <v>2.4087301138500004</v>
      </c>
      <c r="H5178" s="161"/>
      <c r="I5178" s="376">
        <v>2.89</v>
      </c>
      <c r="J5178" s="416"/>
      <c r="K5178" s="376"/>
      <c r="L5178" s="161"/>
      <c r="M5178" s="376">
        <v>2.79</v>
      </c>
      <c r="N5178" s="161"/>
      <c r="O5178" s="376">
        <v>2.85</v>
      </c>
      <c r="P5178" s="161"/>
      <c r="Q5178" s="376">
        <v>2.65</v>
      </c>
      <c r="R5178" s="161"/>
      <c r="S5178" s="376">
        <v>2.85</v>
      </c>
      <c r="T5178" s="375">
        <v>0.8014</v>
      </c>
      <c r="U5178" s="376">
        <f t="shared" si="160"/>
        <v>2.4087301138500004</v>
      </c>
    </row>
    <row r="5179" spans="1:21" x14ac:dyDescent="0.2">
      <c r="A5179" s="257">
        <v>42057</v>
      </c>
      <c r="B5179" s="414">
        <f t="shared" si="159"/>
        <v>42058</v>
      </c>
      <c r="C5179" s="376">
        <v>2.98</v>
      </c>
      <c r="D5179" s="161"/>
      <c r="E5179" s="376">
        <v>2.84</v>
      </c>
      <c r="F5179" s="161"/>
      <c r="G5179" s="376">
        <v>2.4087301138500004</v>
      </c>
      <c r="H5179" s="161"/>
      <c r="I5179" s="376">
        <v>2.89</v>
      </c>
      <c r="J5179" s="416"/>
      <c r="K5179" s="376"/>
      <c r="L5179" s="161"/>
      <c r="M5179" s="376">
        <v>2.79</v>
      </c>
      <c r="N5179" s="161"/>
      <c r="O5179" s="376">
        <v>2.85</v>
      </c>
      <c r="P5179" s="161"/>
      <c r="Q5179" s="376">
        <v>2.65</v>
      </c>
      <c r="R5179" s="161"/>
      <c r="S5179" s="376">
        <v>2.85</v>
      </c>
      <c r="T5179" s="375">
        <v>0.8014</v>
      </c>
      <c r="U5179" s="376">
        <f t="shared" si="160"/>
        <v>2.4087301138500004</v>
      </c>
    </row>
    <row r="5180" spans="1:21" x14ac:dyDescent="0.2">
      <c r="A5180" s="257">
        <v>42058</v>
      </c>
      <c r="B5180" s="414">
        <f t="shared" si="159"/>
        <v>42059</v>
      </c>
      <c r="C5180" s="161">
        <v>3.19</v>
      </c>
      <c r="D5180" s="161"/>
      <c r="E5180" s="161">
        <v>3</v>
      </c>
      <c r="F5180" s="161"/>
      <c r="G5180" s="161">
        <v>2.4393666796</v>
      </c>
      <c r="H5180" s="161"/>
      <c r="I5180" s="161">
        <v>3.17</v>
      </c>
      <c r="J5180" s="162"/>
      <c r="K5180" s="161"/>
      <c r="L5180" s="161"/>
      <c r="M5180" s="161">
        <v>3.07</v>
      </c>
      <c r="N5180" s="161"/>
      <c r="O5180" s="161">
        <v>3.04</v>
      </c>
      <c r="P5180" s="161"/>
      <c r="Q5180" s="161">
        <v>3.16</v>
      </c>
      <c r="R5180" s="161"/>
      <c r="S5180" s="161">
        <v>2.9</v>
      </c>
      <c r="T5180" s="18">
        <v>0.79759999999999998</v>
      </c>
      <c r="U5180" s="426">
        <f t="shared" si="160"/>
        <v>2.4393666796</v>
      </c>
    </row>
    <row r="5181" spans="1:21" x14ac:dyDescent="0.2">
      <c r="A5181" s="257">
        <v>42059</v>
      </c>
      <c r="B5181" s="414">
        <f t="shared" si="159"/>
        <v>42060</v>
      </c>
      <c r="C5181" s="161">
        <v>3.12</v>
      </c>
      <c r="D5181" s="161"/>
      <c r="E5181" s="161">
        <v>2.82</v>
      </c>
      <c r="F5181" s="161"/>
      <c r="G5181" s="161">
        <v>2.3241731923800004</v>
      </c>
      <c r="H5181" s="161"/>
      <c r="I5181" s="161">
        <v>2.97</v>
      </c>
      <c r="J5181" s="162"/>
      <c r="K5181" s="161"/>
      <c r="L5181" s="161"/>
      <c r="M5181" s="161">
        <v>2.83</v>
      </c>
      <c r="N5181" s="161"/>
      <c r="O5181" s="161">
        <v>2.89</v>
      </c>
      <c r="P5181" s="161"/>
      <c r="Q5181" s="161">
        <v>2.92</v>
      </c>
      <c r="R5181" s="161"/>
      <c r="S5181" s="161">
        <v>2.77</v>
      </c>
      <c r="T5181" s="18">
        <v>0.79559999999999997</v>
      </c>
      <c r="U5181" s="426">
        <f t="shared" si="160"/>
        <v>2.3241731923800004</v>
      </c>
    </row>
    <row r="5182" spans="1:21" x14ac:dyDescent="0.2">
      <c r="A5182" s="257">
        <v>42060</v>
      </c>
      <c r="B5182" s="414">
        <f t="shared" si="159"/>
        <v>42061</v>
      </c>
      <c r="C5182" s="161">
        <v>3.19</v>
      </c>
      <c r="D5182" s="161"/>
      <c r="E5182" s="161">
        <v>3.03</v>
      </c>
      <c r="F5182" s="161"/>
      <c r="G5182" s="161">
        <v>2.3278727818000005</v>
      </c>
      <c r="H5182" s="161"/>
      <c r="I5182" s="161">
        <v>3.02</v>
      </c>
      <c r="J5182" s="162"/>
      <c r="K5182" s="161"/>
      <c r="L5182" s="161"/>
      <c r="M5182" s="161">
        <v>2.97</v>
      </c>
      <c r="N5182" s="161"/>
      <c r="O5182" s="161">
        <v>3.1</v>
      </c>
      <c r="P5182" s="161"/>
      <c r="Q5182" s="161">
        <v>2.87</v>
      </c>
      <c r="R5182" s="161"/>
      <c r="S5182" s="161">
        <v>2.78</v>
      </c>
      <c r="T5182" s="18">
        <v>0.79400000000000004</v>
      </c>
      <c r="U5182" s="426">
        <f t="shared" si="160"/>
        <v>2.3278727818000005</v>
      </c>
    </row>
    <row r="5183" spans="1:21" x14ac:dyDescent="0.2">
      <c r="A5183" s="257">
        <v>42061</v>
      </c>
      <c r="B5183" s="414">
        <f t="shared" si="159"/>
        <v>42062</v>
      </c>
      <c r="C5183" s="376">
        <v>3.11</v>
      </c>
      <c r="D5183" s="161"/>
      <c r="E5183" s="376">
        <v>2.91</v>
      </c>
      <c r="F5183" s="161"/>
      <c r="G5183" s="376">
        <v>2.2698563014200004</v>
      </c>
      <c r="H5183" s="161"/>
      <c r="I5183" s="376">
        <v>2.93</v>
      </c>
      <c r="J5183" s="416"/>
      <c r="K5183" s="376"/>
      <c r="L5183" s="161"/>
      <c r="M5183" s="376">
        <v>2.88</v>
      </c>
      <c r="N5183" s="161"/>
      <c r="O5183" s="376">
        <v>2.93</v>
      </c>
      <c r="P5183" s="161"/>
      <c r="Q5183" s="376">
        <v>2.46</v>
      </c>
      <c r="R5183" s="161"/>
      <c r="S5183" s="376">
        <v>2.68</v>
      </c>
      <c r="T5183" s="375">
        <v>0.80310000000000004</v>
      </c>
      <c r="U5183" s="376">
        <f t="shared" si="160"/>
        <v>2.2698563014200004</v>
      </c>
    </row>
    <row r="5184" spans="1:21" x14ac:dyDescent="0.2">
      <c r="A5184" s="257">
        <v>42062</v>
      </c>
      <c r="B5184" s="414">
        <f t="shared" si="159"/>
        <v>42063</v>
      </c>
      <c r="C5184" s="376">
        <v>3.11</v>
      </c>
      <c r="D5184" s="161"/>
      <c r="E5184" s="376">
        <v>2.91</v>
      </c>
      <c r="F5184" s="161"/>
      <c r="G5184" s="376">
        <v>2.2698563014200004</v>
      </c>
      <c r="H5184" s="161"/>
      <c r="I5184" s="376">
        <v>2.93</v>
      </c>
      <c r="J5184" s="416"/>
      <c r="K5184" s="376"/>
      <c r="L5184" s="161"/>
      <c r="M5184" s="376">
        <v>2.88</v>
      </c>
      <c r="N5184" s="161"/>
      <c r="O5184" s="376">
        <v>2.93</v>
      </c>
      <c r="P5184" s="161"/>
      <c r="Q5184" s="376">
        <v>2.46</v>
      </c>
      <c r="R5184" s="161"/>
      <c r="S5184" s="376">
        <v>2.68</v>
      </c>
      <c r="T5184" s="375">
        <v>0.80310000000000004</v>
      </c>
      <c r="U5184" s="376">
        <f t="shared" si="160"/>
        <v>2.2698563014200004</v>
      </c>
    </row>
    <row r="5185" spans="1:21" s="263" customFormat="1" x14ac:dyDescent="0.2">
      <c r="A5185" s="319">
        <v>42063</v>
      </c>
      <c r="B5185" s="374">
        <f t="shared" si="159"/>
        <v>42064</v>
      </c>
      <c r="C5185" s="431">
        <v>2.77</v>
      </c>
      <c r="D5185" s="332"/>
      <c r="E5185" s="431">
        <v>2.5499999999999998</v>
      </c>
      <c r="F5185" s="332"/>
      <c r="G5185" s="431">
        <v>2.1510138463000006</v>
      </c>
      <c r="H5185" s="332"/>
      <c r="I5185" s="431">
        <v>2.63</v>
      </c>
      <c r="J5185" s="518"/>
      <c r="K5185" s="431"/>
      <c r="L5185" s="332"/>
      <c r="M5185" s="431">
        <v>2.5099999999999998</v>
      </c>
      <c r="N5185" s="332"/>
      <c r="O5185" s="431">
        <v>2.59</v>
      </c>
      <c r="P5185" s="332"/>
      <c r="Q5185" s="431">
        <v>1.92</v>
      </c>
      <c r="R5185" s="332"/>
      <c r="S5185" s="433">
        <v>2.54</v>
      </c>
      <c r="T5185" s="432">
        <v>0.80300000000000005</v>
      </c>
      <c r="U5185" s="431">
        <f t="shared" si="160"/>
        <v>2.1510138463000006</v>
      </c>
    </row>
    <row r="5186" spans="1:21" x14ac:dyDescent="0.2">
      <c r="A5186" s="257">
        <v>42064</v>
      </c>
      <c r="B5186" s="414">
        <f t="shared" si="159"/>
        <v>42065</v>
      </c>
      <c r="C5186" s="376">
        <v>2.77</v>
      </c>
      <c r="D5186" s="161"/>
      <c r="E5186" s="376">
        <v>2.5499999999999998</v>
      </c>
      <c r="F5186" s="161"/>
      <c r="G5186" s="376">
        <v>2.1510138463000006</v>
      </c>
      <c r="H5186" s="161"/>
      <c r="I5186" s="376">
        <v>2.63</v>
      </c>
      <c r="J5186" s="416"/>
      <c r="K5186" s="376"/>
      <c r="L5186" s="161"/>
      <c r="M5186" s="376">
        <v>2.5099999999999998</v>
      </c>
      <c r="N5186" s="161"/>
      <c r="O5186" s="376">
        <v>2.59</v>
      </c>
      <c r="P5186" s="161"/>
      <c r="Q5186" s="376">
        <v>1.92</v>
      </c>
      <c r="R5186" s="161"/>
      <c r="S5186" s="376">
        <v>2.54</v>
      </c>
      <c r="T5186" s="432">
        <v>0.80300000000000005</v>
      </c>
      <c r="U5186" s="376">
        <f t="shared" si="160"/>
        <v>2.1510138463000006</v>
      </c>
    </row>
    <row r="5187" spans="1:21" x14ac:dyDescent="0.2">
      <c r="A5187" s="257">
        <v>42065</v>
      </c>
      <c r="B5187" s="414">
        <f t="shared" si="159"/>
        <v>42066</v>
      </c>
      <c r="C5187" s="161">
        <v>2.84</v>
      </c>
      <c r="D5187" s="161"/>
      <c r="E5187" s="161">
        <v>2.71</v>
      </c>
      <c r="F5187" s="161"/>
      <c r="G5187" s="161">
        <v>2.1487253317499997</v>
      </c>
      <c r="H5187" s="161"/>
      <c r="I5187" s="161">
        <v>2.77</v>
      </c>
      <c r="J5187" s="162"/>
      <c r="K5187" s="161"/>
      <c r="L5187" s="161"/>
      <c r="M5187" s="161">
        <v>2.75</v>
      </c>
      <c r="N5187" s="161"/>
      <c r="O5187" s="161">
        <v>2.76</v>
      </c>
      <c r="P5187" s="161"/>
      <c r="Q5187" s="161">
        <v>2.0499999999999998</v>
      </c>
      <c r="R5187" s="161"/>
      <c r="S5187" s="161">
        <v>2.5499999999999998</v>
      </c>
      <c r="T5187" s="18">
        <v>0.79900000000000004</v>
      </c>
      <c r="U5187" s="426">
        <f t="shared" si="160"/>
        <v>2.1487253317499997</v>
      </c>
    </row>
    <row r="5188" spans="1:21" x14ac:dyDescent="0.2">
      <c r="A5188" s="257">
        <v>42066</v>
      </c>
      <c r="B5188" s="414">
        <f t="shared" si="159"/>
        <v>42067</v>
      </c>
      <c r="C5188" s="161"/>
      <c r="D5188" s="161"/>
      <c r="E5188" s="161"/>
      <c r="F5188" s="161"/>
      <c r="G5188" s="161">
        <v>2.1065934625000002</v>
      </c>
      <c r="H5188" s="161"/>
      <c r="I5188" s="161"/>
      <c r="J5188" s="162"/>
      <c r="K5188" s="161"/>
      <c r="L5188" s="161"/>
      <c r="M5188" s="161"/>
      <c r="N5188" s="161"/>
      <c r="O5188" s="161"/>
      <c r="P5188" s="161"/>
      <c r="Q5188" s="161">
        <v>2.19</v>
      </c>
      <c r="R5188" s="161"/>
      <c r="S5188" s="161">
        <v>2.5</v>
      </c>
      <c r="T5188" s="18">
        <v>0.79900000000000004</v>
      </c>
      <c r="U5188" s="426">
        <f t="shared" si="160"/>
        <v>2.1065934625000002</v>
      </c>
    </row>
    <row r="5189" spans="1:21" x14ac:dyDescent="0.2">
      <c r="A5189" s="257">
        <v>42067</v>
      </c>
      <c r="B5189" s="414">
        <f t="shared" si="159"/>
        <v>42068</v>
      </c>
      <c r="C5189" s="161"/>
      <c r="D5189" s="161"/>
      <c r="E5189" s="161"/>
      <c r="F5189" s="161"/>
      <c r="G5189" s="161"/>
      <c r="H5189" s="161"/>
      <c r="I5189" s="161"/>
      <c r="J5189" s="162"/>
      <c r="K5189" s="161"/>
      <c r="L5189" s="161"/>
      <c r="M5189" s="161"/>
      <c r="N5189" s="161"/>
      <c r="O5189" s="161"/>
      <c r="P5189" s="161"/>
      <c r="Q5189" s="161"/>
      <c r="R5189" s="161"/>
      <c r="S5189" s="161"/>
    </row>
    <row r="5190" spans="1:21" x14ac:dyDescent="0.2">
      <c r="A5190" s="257">
        <v>42068</v>
      </c>
      <c r="B5190" s="414">
        <f t="shared" si="159"/>
        <v>42069</v>
      </c>
      <c r="C5190" s="161"/>
      <c r="D5190" s="161"/>
      <c r="E5190" s="161"/>
      <c r="F5190" s="161"/>
      <c r="G5190" s="161"/>
      <c r="H5190" s="161"/>
      <c r="I5190" s="161"/>
      <c r="J5190" s="162"/>
      <c r="K5190" s="161"/>
      <c r="L5190" s="161"/>
      <c r="M5190" s="161"/>
      <c r="N5190" s="161"/>
      <c r="O5190" s="161"/>
      <c r="P5190" s="161"/>
      <c r="Q5190" s="161"/>
      <c r="R5190" s="161"/>
      <c r="S5190" s="161"/>
    </row>
    <row r="5191" spans="1:21" x14ac:dyDescent="0.2">
      <c r="A5191" s="257">
        <v>42069</v>
      </c>
      <c r="B5191" s="414">
        <f t="shared" si="159"/>
        <v>42070</v>
      </c>
      <c r="C5191" s="161"/>
      <c r="D5191" s="161"/>
      <c r="E5191" s="161"/>
      <c r="F5191" s="161"/>
      <c r="G5191" s="161"/>
      <c r="H5191" s="161"/>
      <c r="I5191" s="161"/>
      <c r="J5191" s="162"/>
      <c r="K5191" s="161"/>
      <c r="L5191" s="161"/>
      <c r="M5191" s="161"/>
      <c r="N5191" s="161"/>
      <c r="O5191" s="161"/>
      <c r="P5191" s="161"/>
      <c r="Q5191" s="161"/>
      <c r="R5191" s="161"/>
      <c r="S5191" s="161"/>
    </row>
    <row r="5192" spans="1:21" x14ac:dyDescent="0.2">
      <c r="A5192" s="257">
        <v>42070</v>
      </c>
      <c r="B5192" s="414">
        <f t="shared" si="159"/>
        <v>42071</v>
      </c>
      <c r="C5192" s="161"/>
      <c r="D5192" s="161"/>
      <c r="E5192" s="161"/>
      <c r="F5192" s="161"/>
      <c r="G5192" s="161"/>
      <c r="H5192" s="161"/>
      <c r="I5192" s="161"/>
      <c r="J5192" s="162"/>
      <c r="K5192" s="161"/>
      <c r="L5192" s="161"/>
      <c r="M5192" s="161"/>
      <c r="N5192" s="161"/>
      <c r="O5192" s="161"/>
      <c r="P5192" s="161"/>
      <c r="Q5192" s="161"/>
      <c r="R5192" s="161"/>
      <c r="S5192" s="161"/>
    </row>
    <row r="5193" spans="1:21" x14ac:dyDescent="0.2">
      <c r="A5193" s="257">
        <v>42071</v>
      </c>
      <c r="B5193" s="414">
        <f t="shared" si="159"/>
        <v>42072</v>
      </c>
      <c r="C5193" s="161"/>
      <c r="D5193" s="161"/>
      <c r="E5193" s="161"/>
      <c r="F5193" s="161"/>
      <c r="G5193" s="161"/>
      <c r="H5193" s="161"/>
      <c r="I5193" s="161"/>
      <c r="J5193" s="162"/>
      <c r="K5193" s="161"/>
      <c r="L5193" s="161"/>
      <c r="M5193" s="161"/>
      <c r="N5193" s="161"/>
      <c r="O5193" s="161"/>
      <c r="P5193" s="161"/>
      <c r="Q5193" s="161"/>
      <c r="R5193" s="161"/>
      <c r="S5193" s="161"/>
    </row>
    <row r="5194" spans="1:21" x14ac:dyDescent="0.2">
      <c r="A5194" s="257">
        <v>42072</v>
      </c>
      <c r="B5194" s="414">
        <f t="shared" si="159"/>
        <v>42073</v>
      </c>
      <c r="C5194" s="161"/>
      <c r="D5194" s="161"/>
      <c r="E5194" s="161"/>
      <c r="F5194" s="161"/>
      <c r="G5194" s="161"/>
      <c r="H5194" s="161"/>
      <c r="I5194" s="161"/>
      <c r="J5194" s="162"/>
      <c r="K5194" s="161"/>
      <c r="L5194" s="161"/>
      <c r="M5194" s="161"/>
      <c r="N5194" s="161"/>
      <c r="O5194" s="161"/>
      <c r="P5194" s="161"/>
      <c r="Q5194" s="161"/>
      <c r="R5194" s="161"/>
      <c r="S5194" s="161"/>
    </row>
    <row r="5195" spans="1:21" x14ac:dyDescent="0.2">
      <c r="A5195" s="257">
        <v>42073</v>
      </c>
      <c r="B5195" s="414">
        <f t="shared" si="159"/>
        <v>42074</v>
      </c>
      <c r="C5195" s="161"/>
      <c r="D5195" s="161"/>
      <c r="E5195" s="161"/>
      <c r="F5195" s="161"/>
      <c r="G5195" s="161"/>
      <c r="H5195" s="161"/>
      <c r="I5195" s="161"/>
      <c r="J5195" s="162"/>
      <c r="K5195" s="161"/>
      <c r="L5195" s="161"/>
      <c r="M5195" s="161"/>
      <c r="N5195" s="161"/>
      <c r="O5195" s="161"/>
      <c r="P5195" s="161"/>
      <c r="Q5195" s="161"/>
      <c r="R5195" s="161"/>
      <c r="S5195" s="161"/>
    </row>
    <row r="5196" spans="1:21" x14ac:dyDescent="0.2">
      <c r="A5196" s="257">
        <v>42074</v>
      </c>
      <c r="B5196" s="414">
        <f t="shared" si="159"/>
        <v>42075</v>
      </c>
      <c r="C5196" s="161"/>
      <c r="D5196" s="161"/>
      <c r="E5196" s="161"/>
      <c r="F5196" s="161"/>
      <c r="G5196" s="161"/>
      <c r="H5196" s="161"/>
      <c r="I5196" s="161"/>
      <c r="J5196" s="162"/>
      <c r="K5196" s="161"/>
      <c r="L5196" s="161"/>
      <c r="M5196" s="161"/>
      <c r="N5196" s="161"/>
      <c r="O5196" s="161"/>
      <c r="P5196" s="161"/>
      <c r="Q5196" s="161"/>
      <c r="R5196" s="161"/>
      <c r="S5196" s="161"/>
    </row>
    <row r="5197" spans="1:21" x14ac:dyDescent="0.2">
      <c r="A5197" s="257">
        <v>42075</v>
      </c>
      <c r="B5197" s="414">
        <f t="shared" si="159"/>
        <v>42076</v>
      </c>
      <c r="C5197" s="161"/>
      <c r="D5197" s="161"/>
      <c r="E5197" s="161"/>
      <c r="F5197" s="161"/>
      <c r="G5197" s="161"/>
      <c r="H5197" s="161"/>
      <c r="I5197" s="161"/>
      <c r="J5197" s="162"/>
      <c r="K5197" s="161"/>
      <c r="L5197" s="161"/>
      <c r="M5197" s="161"/>
      <c r="N5197" s="161"/>
      <c r="O5197" s="161"/>
      <c r="P5197" s="161"/>
      <c r="Q5197" s="161"/>
      <c r="R5197" s="161"/>
      <c r="S5197" s="161"/>
    </row>
    <row r="5198" spans="1:21" x14ac:dyDescent="0.2">
      <c r="A5198" s="257">
        <v>42076</v>
      </c>
      <c r="B5198" s="414">
        <f t="shared" si="159"/>
        <v>42077</v>
      </c>
      <c r="C5198" s="161"/>
      <c r="D5198" s="161"/>
      <c r="E5198" s="161"/>
      <c r="F5198" s="161"/>
      <c r="G5198" s="161"/>
      <c r="H5198" s="161"/>
      <c r="I5198" s="161"/>
      <c r="J5198" s="162"/>
      <c r="K5198" s="161"/>
      <c r="L5198" s="161"/>
      <c r="M5198" s="161"/>
      <c r="N5198" s="161"/>
      <c r="O5198" s="161"/>
      <c r="P5198" s="161"/>
      <c r="Q5198" s="161"/>
      <c r="R5198" s="161"/>
      <c r="S5198" s="161"/>
    </row>
    <row r="5199" spans="1:21" x14ac:dyDescent="0.2">
      <c r="A5199" s="257">
        <v>42077</v>
      </c>
      <c r="B5199" s="414">
        <f t="shared" si="159"/>
        <v>42078</v>
      </c>
    </row>
    <row r="5200" spans="1:21" x14ac:dyDescent="0.2">
      <c r="A5200" s="257">
        <v>42078</v>
      </c>
      <c r="B5200" s="414">
        <f t="shared" si="159"/>
        <v>42079</v>
      </c>
    </row>
    <row r="5201" spans="1:21" x14ac:dyDescent="0.2">
      <c r="A5201" s="257">
        <v>42079</v>
      </c>
      <c r="B5201" s="414">
        <f t="shared" si="159"/>
        <v>42080</v>
      </c>
    </row>
    <row r="5202" spans="1:21" x14ac:dyDescent="0.2">
      <c r="A5202" s="257">
        <v>42080</v>
      </c>
      <c r="B5202" s="414">
        <f t="shared" si="159"/>
        <v>42081</v>
      </c>
    </row>
    <row r="5203" spans="1:21" x14ac:dyDescent="0.2">
      <c r="A5203" s="257">
        <v>42081</v>
      </c>
      <c r="B5203" s="414">
        <f t="shared" si="159"/>
        <v>42082</v>
      </c>
    </row>
    <row r="5204" spans="1:21" x14ac:dyDescent="0.2">
      <c r="A5204" s="257">
        <v>42082</v>
      </c>
      <c r="B5204" s="414">
        <f t="shared" si="159"/>
        <v>42083</v>
      </c>
      <c r="C5204" s="18">
        <v>2.85</v>
      </c>
      <c r="E5204" s="18">
        <v>2.4300000000000002</v>
      </c>
      <c r="G5204" s="161">
        <v>2.254622387745</v>
      </c>
      <c r="H5204" s="161"/>
      <c r="I5204" s="161">
        <v>2.7</v>
      </c>
      <c r="J5204" s="162"/>
      <c r="K5204" s="161"/>
      <c r="L5204" s="161"/>
      <c r="M5204" s="161">
        <v>2.52</v>
      </c>
      <c r="N5204" s="161"/>
      <c r="O5204" s="161">
        <v>2.5</v>
      </c>
      <c r="P5204" s="161"/>
      <c r="Q5204" s="161">
        <v>1.98</v>
      </c>
      <c r="R5204" s="161"/>
      <c r="S5204" s="161">
        <v>2.73</v>
      </c>
      <c r="T5204" s="18">
        <v>0.78310000000000002</v>
      </c>
      <c r="U5204" s="426">
        <f t="shared" ref="U5204:U5217" si="161">S5204*T5204*1.054615</f>
        <v>2.254622387745</v>
      </c>
    </row>
    <row r="5205" spans="1:21" x14ac:dyDescent="0.2">
      <c r="A5205" s="257">
        <v>42083</v>
      </c>
      <c r="B5205" s="414">
        <f t="shared" si="159"/>
        <v>42084</v>
      </c>
      <c r="C5205" s="375">
        <v>2.82</v>
      </c>
      <c r="E5205" s="375">
        <v>2.33</v>
      </c>
      <c r="G5205" s="376">
        <v>2.28368652253</v>
      </c>
      <c r="H5205" s="161"/>
      <c r="I5205" s="376">
        <v>2.7</v>
      </c>
      <c r="J5205" s="416"/>
      <c r="K5205" s="376"/>
      <c r="L5205" s="161"/>
      <c r="M5205" s="376">
        <v>2.4500000000000002</v>
      </c>
      <c r="N5205" s="161"/>
      <c r="O5205" s="376">
        <v>2.48</v>
      </c>
      <c r="P5205" s="161"/>
      <c r="Q5205" s="376">
        <v>2.0499999999999998</v>
      </c>
      <c r="R5205" s="161"/>
      <c r="S5205" s="376">
        <v>2.74</v>
      </c>
      <c r="T5205" s="375">
        <v>0.7903</v>
      </c>
      <c r="U5205" s="376">
        <f t="shared" si="161"/>
        <v>2.28368652253</v>
      </c>
    </row>
    <row r="5206" spans="1:21" x14ac:dyDescent="0.2">
      <c r="A5206" s="257">
        <v>42084</v>
      </c>
      <c r="B5206" s="414">
        <f t="shared" si="159"/>
        <v>42085</v>
      </c>
      <c r="C5206" s="375">
        <v>2.82</v>
      </c>
      <c r="E5206" s="375">
        <v>2.33</v>
      </c>
      <c r="G5206" s="376">
        <v>2.28368652253</v>
      </c>
      <c r="H5206" s="161"/>
      <c r="I5206" s="376">
        <v>2.7</v>
      </c>
      <c r="J5206" s="416"/>
      <c r="K5206" s="376"/>
      <c r="L5206" s="161"/>
      <c r="M5206" s="376">
        <v>2.4500000000000002</v>
      </c>
      <c r="N5206" s="161"/>
      <c r="O5206" s="376">
        <v>2.48</v>
      </c>
      <c r="P5206" s="161"/>
      <c r="Q5206" s="376">
        <v>2.0499999999999998</v>
      </c>
      <c r="R5206" s="161"/>
      <c r="S5206" s="376">
        <v>2.74</v>
      </c>
      <c r="T5206" s="375">
        <v>0.7903</v>
      </c>
      <c r="U5206" s="376">
        <f t="shared" si="161"/>
        <v>2.28368652253</v>
      </c>
    </row>
    <row r="5207" spans="1:21" x14ac:dyDescent="0.2">
      <c r="A5207" s="257">
        <v>42085</v>
      </c>
      <c r="B5207" s="414">
        <f t="shared" si="159"/>
        <v>42086</v>
      </c>
      <c r="C5207" s="375">
        <v>2.82</v>
      </c>
      <c r="E5207" s="375">
        <v>2.33</v>
      </c>
      <c r="G5207" s="376">
        <v>2.28368652253</v>
      </c>
      <c r="H5207" s="161"/>
      <c r="I5207" s="376">
        <v>2.7</v>
      </c>
      <c r="J5207" s="416"/>
      <c r="K5207" s="376"/>
      <c r="L5207" s="161"/>
      <c r="M5207" s="376">
        <v>2.4500000000000002</v>
      </c>
      <c r="N5207" s="161"/>
      <c r="O5207" s="376">
        <v>2.48</v>
      </c>
      <c r="P5207" s="161"/>
      <c r="Q5207" s="376">
        <v>2.0499999999999998</v>
      </c>
      <c r="R5207" s="161"/>
      <c r="S5207" s="376">
        <v>2.74</v>
      </c>
      <c r="T5207" s="375">
        <v>0.7903</v>
      </c>
      <c r="U5207" s="376">
        <f t="shared" si="161"/>
        <v>2.28368652253</v>
      </c>
    </row>
    <row r="5208" spans="1:21" x14ac:dyDescent="0.2">
      <c r="A5208" s="257">
        <v>42086</v>
      </c>
      <c r="B5208" s="414">
        <f t="shared" si="159"/>
        <v>42087</v>
      </c>
      <c r="C5208" s="18">
        <v>2.69</v>
      </c>
      <c r="E5208" s="18">
        <v>2.27</v>
      </c>
      <c r="G5208" s="161">
        <v>2.1837280036000002</v>
      </c>
      <c r="H5208" s="161"/>
      <c r="I5208" s="161">
        <v>2.58</v>
      </c>
      <c r="J5208" s="162"/>
      <c r="K5208" s="161"/>
      <c r="L5208" s="161"/>
      <c r="M5208" s="161">
        <v>2.37</v>
      </c>
      <c r="N5208" s="161"/>
      <c r="O5208" s="161">
        <v>2.41</v>
      </c>
      <c r="P5208" s="161"/>
      <c r="Q5208" s="161">
        <v>2.11</v>
      </c>
      <c r="R5208" s="161"/>
      <c r="S5208" s="161">
        <v>2.6</v>
      </c>
      <c r="T5208" s="18">
        <v>0.7964</v>
      </c>
      <c r="U5208" s="426">
        <f t="shared" si="161"/>
        <v>2.1837280036000002</v>
      </c>
    </row>
    <row r="5209" spans="1:21" x14ac:dyDescent="0.2">
      <c r="A5209" s="257">
        <v>42087</v>
      </c>
      <c r="B5209" s="414">
        <f t="shared" si="159"/>
        <v>42088</v>
      </c>
      <c r="C5209" s="18">
        <v>2.78</v>
      </c>
      <c r="E5209" s="18">
        <v>2.37</v>
      </c>
      <c r="G5209" s="161">
        <v>2.2845154499200002</v>
      </c>
      <c r="H5209" s="161"/>
      <c r="I5209" s="161">
        <v>2.67</v>
      </c>
      <c r="J5209" s="162"/>
      <c r="K5209" s="161"/>
      <c r="L5209" s="161"/>
      <c r="M5209" s="161">
        <v>2.4500000000000002</v>
      </c>
      <c r="N5209" s="161"/>
      <c r="O5209" s="161">
        <v>2.4900000000000002</v>
      </c>
      <c r="P5209" s="161"/>
      <c r="Q5209" s="161">
        <v>1.74</v>
      </c>
      <c r="R5209" s="161"/>
      <c r="S5209" s="161">
        <v>2.72</v>
      </c>
      <c r="T5209" s="18">
        <v>0.7964</v>
      </c>
      <c r="U5209" s="426">
        <f t="shared" si="161"/>
        <v>2.2845154499200002</v>
      </c>
    </row>
    <row r="5210" spans="1:21" x14ac:dyDescent="0.2">
      <c r="A5210" s="257">
        <v>42088</v>
      </c>
      <c r="B5210" s="414">
        <f t="shared" si="159"/>
        <v>42089</v>
      </c>
      <c r="C5210" s="18">
        <v>2.74</v>
      </c>
      <c r="E5210" s="18">
        <v>2.36</v>
      </c>
      <c r="G5210" s="161">
        <v>2.2675456399549998</v>
      </c>
      <c r="H5210" s="161"/>
      <c r="I5210" s="161">
        <v>2.6</v>
      </c>
      <c r="J5210" s="162"/>
      <c r="K5210" s="161"/>
      <c r="L5210" s="161"/>
      <c r="M5210" s="161">
        <v>2.42</v>
      </c>
      <c r="N5210" s="161"/>
      <c r="O5210" s="161">
        <v>2.4900000000000002</v>
      </c>
      <c r="P5210" s="161"/>
      <c r="Q5210" s="161">
        <v>1.59</v>
      </c>
      <c r="R5210" s="161"/>
      <c r="S5210" s="161">
        <v>2.69</v>
      </c>
      <c r="T5210" s="18">
        <v>0.79930000000000001</v>
      </c>
      <c r="U5210" s="426">
        <f t="shared" si="161"/>
        <v>2.2675456399549998</v>
      </c>
    </row>
    <row r="5211" spans="1:21" x14ac:dyDescent="0.2">
      <c r="A5211" s="257">
        <v>42089</v>
      </c>
      <c r="B5211" s="414">
        <f t="shared" si="159"/>
        <v>42090</v>
      </c>
      <c r="C5211" s="18">
        <v>2.73</v>
      </c>
      <c r="E5211" s="18">
        <v>2.29</v>
      </c>
      <c r="G5211" s="161">
        <v>2.1925024004</v>
      </c>
      <c r="H5211" s="161"/>
      <c r="I5211" s="161">
        <v>2.61</v>
      </c>
      <c r="J5211" s="162"/>
      <c r="K5211" s="161"/>
      <c r="L5211" s="161"/>
      <c r="M5211" s="161">
        <v>2.37</v>
      </c>
      <c r="N5211" s="161"/>
      <c r="O5211" s="161">
        <v>2.46</v>
      </c>
      <c r="P5211" s="161"/>
      <c r="Q5211" s="161">
        <v>2.02</v>
      </c>
      <c r="R5211" s="161"/>
      <c r="S5211" s="161">
        <v>2.6</v>
      </c>
      <c r="T5211" s="18">
        <v>0.79959999999999998</v>
      </c>
      <c r="U5211" s="426">
        <f t="shared" si="161"/>
        <v>2.1925024004</v>
      </c>
    </row>
    <row r="5212" spans="1:21" x14ac:dyDescent="0.2">
      <c r="A5212" s="257">
        <v>42090</v>
      </c>
      <c r="B5212" s="414">
        <f t="shared" si="159"/>
        <v>42091</v>
      </c>
      <c r="C5212" s="375">
        <v>2.63</v>
      </c>
      <c r="E5212" s="375">
        <v>2.17</v>
      </c>
      <c r="G5212" s="376">
        <v>2.1131848062500005</v>
      </c>
      <c r="H5212" s="161"/>
      <c r="I5212" s="376">
        <v>2.52</v>
      </c>
      <c r="J5212" s="416"/>
      <c r="K5212" s="376"/>
      <c r="L5212" s="161"/>
      <c r="M5212" s="376">
        <v>2.27</v>
      </c>
      <c r="N5212" s="161"/>
      <c r="O5212" s="376">
        <v>2.3199999999999998</v>
      </c>
      <c r="P5212" s="161"/>
      <c r="Q5212" s="376">
        <v>2.0499999999999998</v>
      </c>
      <c r="R5212" s="161"/>
      <c r="S5212" s="376">
        <v>2.5</v>
      </c>
      <c r="T5212" s="375">
        <v>0.80149999999999999</v>
      </c>
      <c r="U5212" s="376">
        <f t="shared" si="161"/>
        <v>2.1131848062500005</v>
      </c>
    </row>
    <row r="5213" spans="1:21" x14ac:dyDescent="0.2">
      <c r="A5213" s="257">
        <v>42091</v>
      </c>
      <c r="B5213" s="414">
        <f t="shared" si="159"/>
        <v>42092</v>
      </c>
      <c r="C5213" s="375">
        <v>2.63</v>
      </c>
      <c r="E5213" s="375">
        <v>2.17</v>
      </c>
      <c r="G5213" s="376">
        <v>2.1131848062500005</v>
      </c>
      <c r="H5213" s="161"/>
      <c r="I5213" s="376">
        <v>2.52</v>
      </c>
      <c r="J5213" s="416"/>
      <c r="K5213" s="376"/>
      <c r="L5213" s="161"/>
      <c r="M5213" s="376">
        <v>2.27</v>
      </c>
      <c r="N5213" s="161"/>
      <c r="O5213" s="376">
        <v>2.3199999999999998</v>
      </c>
      <c r="P5213" s="161"/>
      <c r="Q5213" s="376">
        <v>2.0499999999999998</v>
      </c>
      <c r="R5213" s="161"/>
      <c r="S5213" s="376">
        <v>2.5</v>
      </c>
      <c r="T5213" s="375">
        <v>0.80149999999999999</v>
      </c>
      <c r="U5213" s="376">
        <f t="shared" si="161"/>
        <v>2.1131848062500005</v>
      </c>
    </row>
    <row r="5214" spans="1:21" x14ac:dyDescent="0.2">
      <c r="A5214" s="257">
        <v>42092</v>
      </c>
      <c r="B5214" s="414">
        <f t="shared" si="159"/>
        <v>42093</v>
      </c>
      <c r="C5214" s="375">
        <v>2.63</v>
      </c>
      <c r="E5214" s="375">
        <v>2.17</v>
      </c>
      <c r="G5214" s="376">
        <v>2.1131848062500005</v>
      </c>
      <c r="H5214" s="161"/>
      <c r="I5214" s="376">
        <v>2.52</v>
      </c>
      <c r="J5214" s="416"/>
      <c r="K5214" s="376"/>
      <c r="L5214" s="161"/>
      <c r="M5214" s="376">
        <v>2.27</v>
      </c>
      <c r="N5214" s="161"/>
      <c r="O5214" s="376">
        <v>2.3199999999999998</v>
      </c>
      <c r="P5214" s="161"/>
      <c r="Q5214" s="376">
        <v>2.0499999999999998</v>
      </c>
      <c r="R5214" s="161"/>
      <c r="S5214" s="376">
        <v>2.5</v>
      </c>
      <c r="T5214" s="375">
        <v>0.80149999999999999</v>
      </c>
      <c r="U5214" s="376">
        <f t="shared" si="161"/>
        <v>2.1131848062500005</v>
      </c>
    </row>
    <row r="5215" spans="1:21" x14ac:dyDescent="0.2">
      <c r="A5215" s="257">
        <v>42093</v>
      </c>
      <c r="B5215" s="414">
        <f t="shared" ref="B5215:B5278" si="162">A5215+1</f>
        <v>42094</v>
      </c>
      <c r="C5215" s="18">
        <v>2.61</v>
      </c>
      <c r="E5215" s="18">
        <v>2.23</v>
      </c>
      <c r="G5215" s="161">
        <v>2.139602912</v>
      </c>
      <c r="H5215" s="161"/>
      <c r="I5215" s="161">
        <v>2.54</v>
      </c>
      <c r="J5215" s="162"/>
      <c r="K5215" s="161"/>
      <c r="L5215" s="161"/>
      <c r="M5215" s="161">
        <v>2.2999999999999998</v>
      </c>
      <c r="N5215" s="161"/>
      <c r="O5215" s="161">
        <v>2.34</v>
      </c>
      <c r="P5215" s="161"/>
      <c r="Q5215" s="161">
        <v>2</v>
      </c>
      <c r="R5215" s="161"/>
      <c r="S5215" s="161">
        <v>2.56</v>
      </c>
      <c r="T5215" s="18">
        <v>0.79249999999999998</v>
      </c>
      <c r="U5215" s="426">
        <f t="shared" si="161"/>
        <v>2.139602912</v>
      </c>
    </row>
    <row r="5216" spans="1:21" s="263" customFormat="1" x14ac:dyDescent="0.2">
      <c r="A5216" s="319">
        <v>42094</v>
      </c>
      <c r="B5216" s="374">
        <f t="shared" si="162"/>
        <v>42095</v>
      </c>
      <c r="C5216" s="370">
        <v>2.62</v>
      </c>
      <c r="E5216" s="372">
        <v>2.2000000000000002</v>
      </c>
      <c r="G5216" s="372">
        <v>2.1269422589250002</v>
      </c>
      <c r="H5216" s="332"/>
      <c r="I5216" s="372">
        <v>2.61</v>
      </c>
      <c r="J5216" s="365"/>
      <c r="K5216" s="372"/>
      <c r="L5216" s="332"/>
      <c r="M5216" s="372">
        <v>2.33</v>
      </c>
      <c r="N5216" s="332"/>
      <c r="O5216" s="372">
        <v>2.31</v>
      </c>
      <c r="P5216" s="332"/>
      <c r="Q5216" s="372">
        <v>1.92</v>
      </c>
      <c r="R5216" s="332"/>
      <c r="S5216" s="332">
        <v>2.5499999999999998</v>
      </c>
      <c r="T5216" s="263">
        <v>0.79090000000000005</v>
      </c>
      <c r="U5216" s="435">
        <f>S5216*T5216*1.054615</f>
        <v>2.1269422589250002</v>
      </c>
    </row>
    <row r="5217" spans="1:21" x14ac:dyDescent="0.2">
      <c r="A5217" s="257">
        <v>42095</v>
      </c>
      <c r="B5217" s="414">
        <f t="shared" si="162"/>
        <v>42096</v>
      </c>
      <c r="C5217" s="161">
        <v>2.6</v>
      </c>
      <c r="E5217" s="18">
        <v>2.2400000000000002</v>
      </c>
      <c r="G5217" s="161">
        <v>2.0508370220650005</v>
      </c>
      <c r="H5217" s="161"/>
      <c r="I5217" s="161">
        <v>2.59</v>
      </c>
      <c r="J5217" s="162"/>
      <c r="K5217" s="161"/>
      <c r="L5217" s="161"/>
      <c r="M5217" s="161">
        <v>2.2799999999999998</v>
      </c>
      <c r="N5217" s="161"/>
      <c r="O5217" s="161">
        <v>2.31</v>
      </c>
      <c r="P5217" s="161"/>
      <c r="Q5217" s="161">
        <v>1.7</v>
      </c>
      <c r="R5217" s="161"/>
      <c r="S5217" s="161">
        <v>2.4700000000000002</v>
      </c>
      <c r="T5217" s="18">
        <v>0.7873</v>
      </c>
      <c r="U5217" s="426">
        <f t="shared" si="161"/>
        <v>2.0508370220650005</v>
      </c>
    </row>
    <row r="5218" spans="1:21" x14ac:dyDescent="0.2">
      <c r="A5218" s="257">
        <v>42096</v>
      </c>
      <c r="B5218" s="414">
        <f t="shared" si="162"/>
        <v>42097</v>
      </c>
      <c r="C5218" s="161"/>
      <c r="G5218" s="161"/>
      <c r="H5218" s="161"/>
      <c r="I5218" s="161"/>
      <c r="J5218" s="162"/>
      <c r="K5218" s="161"/>
      <c r="L5218" s="161"/>
      <c r="M5218" s="161"/>
      <c r="N5218" s="161"/>
      <c r="O5218" s="161"/>
      <c r="P5218" s="161"/>
      <c r="Q5218" s="161"/>
      <c r="R5218" s="161"/>
      <c r="S5218" s="161"/>
    </row>
    <row r="5219" spans="1:21" x14ac:dyDescent="0.2">
      <c r="A5219" s="257">
        <v>42097</v>
      </c>
      <c r="B5219" s="414">
        <f t="shared" si="162"/>
        <v>42098</v>
      </c>
      <c r="C5219" s="161"/>
      <c r="G5219" s="161"/>
      <c r="H5219" s="161"/>
      <c r="I5219" s="161"/>
      <c r="J5219" s="162"/>
      <c r="K5219" s="161"/>
      <c r="L5219" s="161"/>
      <c r="M5219" s="161"/>
      <c r="N5219" s="161"/>
      <c r="O5219" s="161"/>
      <c r="P5219" s="161"/>
      <c r="Q5219" s="161"/>
      <c r="R5219" s="161"/>
      <c r="S5219" s="161"/>
    </row>
    <row r="5220" spans="1:21" x14ac:dyDescent="0.2">
      <c r="A5220" s="257">
        <v>42098</v>
      </c>
      <c r="B5220" s="414">
        <f t="shared" si="162"/>
        <v>42099</v>
      </c>
      <c r="C5220" s="161"/>
      <c r="G5220" s="161"/>
      <c r="H5220" s="161"/>
      <c r="I5220" s="161"/>
      <c r="J5220" s="162"/>
      <c r="K5220" s="161"/>
      <c r="L5220" s="161"/>
      <c r="M5220" s="161"/>
      <c r="N5220" s="161"/>
      <c r="O5220" s="161"/>
      <c r="P5220" s="161"/>
      <c r="Q5220" s="161"/>
      <c r="R5220" s="161"/>
      <c r="S5220" s="161"/>
    </row>
    <row r="5221" spans="1:21" x14ac:dyDescent="0.2">
      <c r="A5221" s="257">
        <v>42099</v>
      </c>
      <c r="B5221" s="414">
        <f t="shared" si="162"/>
        <v>42100</v>
      </c>
      <c r="C5221" s="161"/>
      <c r="G5221" s="161"/>
      <c r="H5221" s="161"/>
      <c r="I5221" s="161"/>
      <c r="J5221" s="162"/>
      <c r="K5221" s="161"/>
      <c r="L5221" s="161"/>
      <c r="M5221" s="161"/>
      <c r="N5221" s="161"/>
      <c r="O5221" s="161"/>
      <c r="P5221" s="161"/>
      <c r="Q5221" s="161"/>
      <c r="R5221" s="161"/>
      <c r="S5221" s="161"/>
    </row>
    <row r="5222" spans="1:21" x14ac:dyDescent="0.2">
      <c r="A5222" s="257">
        <v>42100</v>
      </c>
      <c r="B5222" s="414">
        <f t="shared" si="162"/>
        <v>42101</v>
      </c>
      <c r="C5222" s="161"/>
      <c r="G5222" s="161"/>
      <c r="H5222" s="161"/>
      <c r="I5222" s="161"/>
      <c r="J5222" s="162"/>
      <c r="K5222" s="161"/>
      <c r="L5222" s="161"/>
      <c r="M5222" s="161"/>
      <c r="N5222" s="161"/>
      <c r="O5222" s="161"/>
      <c r="P5222" s="161"/>
      <c r="Q5222" s="161"/>
      <c r="R5222" s="161"/>
      <c r="S5222" s="161"/>
    </row>
    <row r="5223" spans="1:21" x14ac:dyDescent="0.2">
      <c r="A5223" s="257">
        <v>42101</v>
      </c>
      <c r="B5223" s="414">
        <f t="shared" si="162"/>
        <v>42102</v>
      </c>
      <c r="C5223" s="161"/>
      <c r="G5223" s="161"/>
      <c r="H5223" s="161"/>
      <c r="I5223" s="161"/>
      <c r="J5223" s="162"/>
      <c r="K5223" s="161"/>
      <c r="L5223" s="161"/>
      <c r="M5223" s="161"/>
      <c r="N5223" s="161"/>
      <c r="O5223" s="161"/>
      <c r="P5223" s="161"/>
      <c r="Q5223" s="161"/>
      <c r="R5223" s="161"/>
      <c r="S5223" s="161"/>
    </row>
    <row r="5224" spans="1:21" x14ac:dyDescent="0.2">
      <c r="A5224" s="257">
        <v>42102</v>
      </c>
      <c r="B5224" s="414">
        <f t="shared" si="162"/>
        <v>42103</v>
      </c>
      <c r="C5224" s="161"/>
      <c r="G5224" s="161"/>
      <c r="H5224" s="161"/>
      <c r="I5224" s="161"/>
      <c r="J5224" s="162"/>
      <c r="K5224" s="161"/>
      <c r="L5224" s="161"/>
      <c r="M5224" s="161"/>
      <c r="N5224" s="161"/>
      <c r="O5224" s="161"/>
      <c r="P5224" s="161"/>
      <c r="Q5224" s="161"/>
      <c r="R5224" s="161"/>
      <c r="S5224" s="161"/>
    </row>
    <row r="5225" spans="1:21" x14ac:dyDescent="0.2">
      <c r="A5225" s="257">
        <v>42103</v>
      </c>
      <c r="B5225" s="414">
        <f t="shared" si="162"/>
        <v>42104</v>
      </c>
      <c r="C5225" s="161"/>
      <c r="G5225" s="161"/>
      <c r="H5225" s="161"/>
      <c r="I5225" s="161"/>
      <c r="J5225" s="162"/>
      <c r="K5225" s="161"/>
      <c r="L5225" s="161"/>
      <c r="M5225" s="161"/>
      <c r="N5225" s="161"/>
      <c r="O5225" s="161"/>
      <c r="P5225" s="161"/>
      <c r="Q5225" s="161"/>
      <c r="R5225" s="161"/>
      <c r="S5225" s="161"/>
    </row>
    <row r="5226" spans="1:21" x14ac:dyDescent="0.2">
      <c r="A5226" s="257">
        <v>42104</v>
      </c>
      <c r="B5226" s="414">
        <f t="shared" si="162"/>
        <v>42105</v>
      </c>
      <c r="C5226" s="161"/>
      <c r="G5226" s="161"/>
      <c r="H5226" s="161"/>
      <c r="I5226" s="161"/>
      <c r="J5226" s="162"/>
      <c r="K5226" s="161"/>
      <c r="L5226" s="161"/>
      <c r="M5226" s="161"/>
      <c r="N5226" s="161"/>
      <c r="O5226" s="161"/>
      <c r="P5226" s="161"/>
      <c r="Q5226" s="161"/>
      <c r="R5226" s="161"/>
      <c r="S5226" s="161"/>
    </row>
    <row r="5227" spans="1:21" x14ac:dyDescent="0.2">
      <c r="A5227" s="257">
        <v>42105</v>
      </c>
      <c r="B5227" s="414">
        <f t="shared" si="162"/>
        <v>42106</v>
      </c>
      <c r="C5227" s="161"/>
      <c r="G5227" s="161"/>
      <c r="H5227" s="161"/>
      <c r="I5227" s="161"/>
      <c r="J5227" s="162"/>
      <c r="K5227" s="161"/>
      <c r="L5227" s="161"/>
      <c r="M5227" s="161"/>
      <c r="N5227" s="161"/>
      <c r="O5227" s="161"/>
      <c r="P5227" s="161"/>
      <c r="Q5227" s="161"/>
      <c r="R5227" s="161"/>
      <c r="S5227" s="161"/>
    </row>
    <row r="5228" spans="1:21" x14ac:dyDescent="0.2">
      <c r="A5228" s="257">
        <v>42106</v>
      </c>
      <c r="B5228" s="414">
        <f t="shared" si="162"/>
        <v>42107</v>
      </c>
      <c r="C5228" s="161"/>
      <c r="G5228" s="161"/>
      <c r="H5228" s="161"/>
      <c r="I5228" s="161"/>
      <c r="J5228" s="162"/>
      <c r="K5228" s="161"/>
      <c r="L5228" s="161"/>
      <c r="M5228" s="161"/>
      <c r="N5228" s="161"/>
      <c r="O5228" s="161"/>
      <c r="P5228" s="161"/>
      <c r="Q5228" s="161"/>
      <c r="R5228" s="161"/>
      <c r="S5228" s="161"/>
    </row>
    <row r="5229" spans="1:21" x14ac:dyDescent="0.2">
      <c r="A5229" s="257">
        <v>42107</v>
      </c>
      <c r="B5229" s="414">
        <f t="shared" si="162"/>
        <v>42108</v>
      </c>
      <c r="C5229" s="161"/>
      <c r="G5229" s="161"/>
      <c r="H5229" s="161"/>
      <c r="I5229" s="161"/>
      <c r="J5229" s="162"/>
      <c r="K5229" s="161"/>
      <c r="L5229" s="161"/>
      <c r="M5229" s="161"/>
      <c r="N5229" s="161"/>
      <c r="O5229" s="161"/>
      <c r="P5229" s="161"/>
      <c r="Q5229" s="161"/>
      <c r="R5229" s="161"/>
      <c r="S5229" s="161"/>
    </row>
    <row r="5230" spans="1:21" x14ac:dyDescent="0.2">
      <c r="A5230" s="257">
        <v>42108</v>
      </c>
      <c r="B5230" s="414">
        <f t="shared" si="162"/>
        <v>42109</v>
      </c>
      <c r="C5230" s="161"/>
      <c r="G5230" s="161"/>
      <c r="H5230" s="161"/>
      <c r="I5230" s="161"/>
      <c r="J5230" s="162"/>
      <c r="K5230" s="161"/>
      <c r="L5230" s="161"/>
      <c r="M5230" s="161"/>
      <c r="N5230" s="161"/>
      <c r="O5230" s="161"/>
      <c r="P5230" s="161"/>
      <c r="Q5230" s="161"/>
      <c r="R5230" s="161"/>
      <c r="S5230" s="161"/>
    </row>
    <row r="5231" spans="1:21" x14ac:dyDescent="0.2">
      <c r="A5231" s="257">
        <v>42109</v>
      </c>
      <c r="B5231" s="414">
        <f t="shared" si="162"/>
        <v>42110</v>
      </c>
      <c r="C5231" s="161"/>
      <c r="G5231" s="161"/>
      <c r="H5231" s="161"/>
      <c r="I5231" s="161"/>
      <c r="J5231" s="162"/>
      <c r="K5231" s="161"/>
      <c r="L5231" s="161"/>
      <c r="M5231" s="161"/>
      <c r="N5231" s="161"/>
      <c r="O5231" s="161"/>
      <c r="P5231" s="161"/>
      <c r="Q5231" s="161"/>
      <c r="R5231" s="161"/>
      <c r="S5231" s="161"/>
    </row>
    <row r="5232" spans="1:21" x14ac:dyDescent="0.2">
      <c r="A5232" s="257">
        <v>42110</v>
      </c>
      <c r="B5232" s="414">
        <f t="shared" si="162"/>
        <v>42111</v>
      </c>
      <c r="C5232" s="161"/>
      <c r="G5232" s="161"/>
      <c r="H5232" s="161"/>
      <c r="I5232" s="161"/>
      <c r="J5232" s="162"/>
      <c r="K5232" s="161"/>
      <c r="L5232" s="161"/>
      <c r="M5232" s="161"/>
      <c r="N5232" s="161"/>
      <c r="O5232" s="161"/>
      <c r="P5232" s="161"/>
      <c r="Q5232" s="161"/>
      <c r="R5232" s="161"/>
      <c r="S5232" s="161"/>
    </row>
    <row r="5233" spans="1:21" x14ac:dyDescent="0.2">
      <c r="A5233" s="257">
        <v>42111</v>
      </c>
      <c r="B5233" s="414">
        <f t="shared" si="162"/>
        <v>42112</v>
      </c>
      <c r="C5233" s="376">
        <v>2.64</v>
      </c>
      <c r="D5233" s="161"/>
      <c r="E5233" s="376">
        <v>2.1800000000000002</v>
      </c>
      <c r="F5233" s="161"/>
      <c r="G5233" s="376">
        <v>2.0729470255400004</v>
      </c>
      <c r="H5233" s="161"/>
      <c r="I5233" s="376">
        <v>2.62</v>
      </c>
      <c r="J5233" s="416"/>
      <c r="K5233" s="376"/>
      <c r="L5233" s="161"/>
      <c r="M5233" s="376">
        <v>2.31</v>
      </c>
      <c r="N5233" s="161"/>
      <c r="O5233" s="376">
        <v>2.38</v>
      </c>
      <c r="P5233" s="161"/>
      <c r="Q5233" s="376">
        <v>1.35</v>
      </c>
      <c r="R5233" s="161"/>
      <c r="S5233" s="376">
        <v>2.41</v>
      </c>
      <c r="T5233" s="375">
        <v>0.81559999999999999</v>
      </c>
      <c r="U5233" s="376">
        <f t="shared" ref="U5233:U5252" si="163">S5233*T5233*1.054615</f>
        <v>2.0729470255400004</v>
      </c>
    </row>
    <row r="5234" spans="1:21" x14ac:dyDescent="0.2">
      <c r="A5234" s="257">
        <v>42112</v>
      </c>
      <c r="B5234" s="414">
        <f t="shared" si="162"/>
        <v>42113</v>
      </c>
      <c r="C5234" s="376">
        <v>2.64</v>
      </c>
      <c r="D5234" s="161"/>
      <c r="E5234" s="376">
        <v>2.1800000000000002</v>
      </c>
      <c r="F5234" s="161"/>
      <c r="G5234" s="376">
        <v>2.0729470255400004</v>
      </c>
      <c r="H5234" s="161"/>
      <c r="I5234" s="376">
        <v>2.62</v>
      </c>
      <c r="J5234" s="416"/>
      <c r="K5234" s="376"/>
      <c r="L5234" s="161"/>
      <c r="M5234" s="376">
        <v>2.31</v>
      </c>
      <c r="N5234" s="161"/>
      <c r="O5234" s="376">
        <v>2.38</v>
      </c>
      <c r="P5234" s="161"/>
      <c r="Q5234" s="376">
        <v>1.35</v>
      </c>
      <c r="R5234" s="161"/>
      <c r="S5234" s="376">
        <v>2.41</v>
      </c>
      <c r="T5234" s="375">
        <v>0.81559999999999999</v>
      </c>
      <c r="U5234" s="376">
        <f t="shared" si="163"/>
        <v>2.0729470255400004</v>
      </c>
    </row>
    <row r="5235" spans="1:21" x14ac:dyDescent="0.2">
      <c r="A5235" s="257">
        <v>42113</v>
      </c>
      <c r="B5235" s="414">
        <f t="shared" si="162"/>
        <v>42114</v>
      </c>
      <c r="C5235" s="376">
        <v>2.64</v>
      </c>
      <c r="D5235" s="161"/>
      <c r="E5235" s="376">
        <v>2.1800000000000002</v>
      </c>
      <c r="F5235" s="161"/>
      <c r="G5235" s="376">
        <v>2.0729470255400004</v>
      </c>
      <c r="H5235" s="161"/>
      <c r="I5235" s="376">
        <v>2.62</v>
      </c>
      <c r="J5235" s="416"/>
      <c r="K5235" s="376"/>
      <c r="L5235" s="161"/>
      <c r="M5235" s="376">
        <v>2.31</v>
      </c>
      <c r="N5235" s="161"/>
      <c r="O5235" s="376">
        <v>2.38</v>
      </c>
      <c r="P5235" s="161"/>
      <c r="Q5235" s="376">
        <v>1.35</v>
      </c>
      <c r="R5235" s="161"/>
      <c r="S5235" s="376">
        <v>2.41</v>
      </c>
      <c r="T5235" s="375">
        <v>0.81559999999999999</v>
      </c>
      <c r="U5235" s="376">
        <f t="shared" si="163"/>
        <v>2.0729470255400004</v>
      </c>
    </row>
    <row r="5236" spans="1:21" x14ac:dyDescent="0.2">
      <c r="A5236" s="257">
        <v>42114</v>
      </c>
      <c r="B5236" s="414">
        <f t="shared" si="162"/>
        <v>42115</v>
      </c>
      <c r="C5236" s="161">
        <v>2.54</v>
      </c>
      <c r="D5236" s="161"/>
      <c r="E5236" s="161">
        <v>2.25</v>
      </c>
      <c r="F5236" s="161"/>
      <c r="G5236" s="161">
        <v>2.0314331606800002</v>
      </c>
      <c r="H5236" s="161"/>
      <c r="I5236" s="161">
        <v>2.5499999999999998</v>
      </c>
      <c r="J5236" s="162"/>
      <c r="K5236" s="161"/>
      <c r="L5236" s="161"/>
      <c r="M5236" s="161">
        <v>2.33</v>
      </c>
      <c r="N5236" s="161"/>
      <c r="O5236" s="161">
        <v>2.36</v>
      </c>
      <c r="P5236" s="161"/>
      <c r="Q5236" s="161">
        <v>1.4</v>
      </c>
      <c r="R5236" s="161"/>
      <c r="S5236" s="161">
        <v>2.36</v>
      </c>
      <c r="T5236" s="18">
        <v>0.81620000000000004</v>
      </c>
      <c r="U5236" s="426">
        <f t="shared" si="163"/>
        <v>2.0314331606800002</v>
      </c>
    </row>
    <row r="5237" spans="1:21" x14ac:dyDescent="0.2">
      <c r="A5237" s="257">
        <v>42115</v>
      </c>
      <c r="B5237" s="414">
        <f t="shared" si="162"/>
        <v>42116</v>
      </c>
      <c r="C5237" s="161">
        <v>2.57</v>
      </c>
      <c r="D5237" s="161"/>
      <c r="E5237" s="161">
        <v>2.2999999999999998</v>
      </c>
      <c r="F5237" s="161"/>
      <c r="G5237" s="161">
        <v>2.0808260542050001</v>
      </c>
      <c r="H5237" s="161"/>
      <c r="I5237" s="161">
        <v>2.54</v>
      </c>
      <c r="J5237" s="162"/>
      <c r="K5237" s="161"/>
      <c r="L5237" s="161"/>
      <c r="M5237" s="161">
        <v>2.38</v>
      </c>
      <c r="N5237" s="161"/>
      <c r="O5237" s="161">
        <v>2.42</v>
      </c>
      <c r="P5237" s="161"/>
      <c r="Q5237" s="161">
        <v>1.51</v>
      </c>
      <c r="R5237" s="161"/>
      <c r="S5237" s="161">
        <v>2.41</v>
      </c>
      <c r="T5237" s="18">
        <v>0.81869999999999998</v>
      </c>
      <c r="U5237" s="426">
        <f t="shared" si="163"/>
        <v>2.0808260542050001</v>
      </c>
    </row>
    <row r="5238" spans="1:21" x14ac:dyDescent="0.2">
      <c r="A5238" s="257">
        <v>42116</v>
      </c>
      <c r="B5238" s="414">
        <f t="shared" si="162"/>
        <v>42117</v>
      </c>
      <c r="C5238" s="161">
        <v>2.6</v>
      </c>
      <c r="D5238" s="161"/>
      <c r="E5238" s="161">
        <v>2.31</v>
      </c>
      <c r="F5238" s="161"/>
      <c r="G5238" s="161">
        <v>2.09900867142</v>
      </c>
      <c r="H5238" s="161"/>
      <c r="I5238" s="161">
        <v>2.5499999999999998</v>
      </c>
      <c r="J5238" s="162"/>
      <c r="K5238" s="161"/>
      <c r="L5238" s="161"/>
      <c r="M5238" s="161">
        <v>2.41</v>
      </c>
      <c r="N5238" s="161"/>
      <c r="O5238" s="161">
        <v>2.4300000000000002</v>
      </c>
      <c r="P5238" s="161"/>
      <c r="Q5238" s="161">
        <v>1.69</v>
      </c>
      <c r="R5238" s="161"/>
      <c r="S5238" s="161">
        <v>2.44</v>
      </c>
      <c r="T5238" s="18">
        <v>0.81569999999999998</v>
      </c>
      <c r="U5238" s="426">
        <f t="shared" si="163"/>
        <v>2.09900867142</v>
      </c>
    </row>
    <row r="5239" spans="1:21" x14ac:dyDescent="0.2">
      <c r="A5239" s="257">
        <v>42117</v>
      </c>
      <c r="B5239" s="414">
        <f t="shared" si="162"/>
        <v>42118</v>
      </c>
      <c r="C5239" s="161">
        <v>2.5499999999999998</v>
      </c>
      <c r="D5239" s="161"/>
      <c r="E5239" s="161">
        <v>2.2799999999999998</v>
      </c>
      <c r="F5239" s="161"/>
      <c r="G5239" s="161">
        <v>2.08307976646</v>
      </c>
      <c r="H5239" s="161"/>
      <c r="I5239" s="161">
        <v>2.5</v>
      </c>
      <c r="J5239" s="162"/>
      <c r="K5239" s="161"/>
      <c r="L5239" s="161"/>
      <c r="M5239" s="161">
        <v>2.36</v>
      </c>
      <c r="N5239" s="161"/>
      <c r="O5239" s="161">
        <v>2.37</v>
      </c>
      <c r="P5239" s="161"/>
      <c r="Q5239" s="161">
        <v>1.69</v>
      </c>
      <c r="R5239" s="161"/>
      <c r="S5239" s="161">
        <v>2.42</v>
      </c>
      <c r="T5239" s="18">
        <v>0.81620000000000004</v>
      </c>
      <c r="U5239" s="426">
        <f t="shared" si="163"/>
        <v>2.08307976646</v>
      </c>
    </row>
    <row r="5240" spans="1:21" x14ac:dyDescent="0.2">
      <c r="A5240" s="257">
        <v>42118</v>
      </c>
      <c r="B5240" s="414">
        <f t="shared" si="162"/>
        <v>42119</v>
      </c>
      <c r="C5240" s="376">
        <v>2.56</v>
      </c>
      <c r="D5240" s="161"/>
      <c r="E5240" s="376">
        <v>2.2599999999999998</v>
      </c>
      <c r="F5240" s="161"/>
      <c r="G5240" s="376">
        <v>2.0800635675600003</v>
      </c>
      <c r="H5240" s="161"/>
      <c r="I5240" s="376">
        <v>2.5</v>
      </c>
      <c r="J5240" s="416"/>
      <c r="K5240" s="376"/>
      <c r="L5240" s="161"/>
      <c r="M5240" s="376">
        <v>2.29</v>
      </c>
      <c r="N5240" s="161"/>
      <c r="O5240" s="376">
        <v>2.36</v>
      </c>
      <c r="P5240" s="161"/>
      <c r="Q5240" s="376">
        <v>1.43</v>
      </c>
      <c r="R5240" s="161"/>
      <c r="S5240" s="376">
        <v>2.41</v>
      </c>
      <c r="T5240" s="375">
        <v>0.81840000000000002</v>
      </c>
      <c r="U5240" s="376">
        <f t="shared" si="163"/>
        <v>2.0800635675600003</v>
      </c>
    </row>
    <row r="5241" spans="1:21" x14ac:dyDescent="0.2">
      <c r="A5241" s="257">
        <v>42119</v>
      </c>
      <c r="B5241" s="414">
        <f t="shared" si="162"/>
        <v>42120</v>
      </c>
      <c r="C5241" s="376">
        <v>2.56</v>
      </c>
      <c r="D5241" s="161"/>
      <c r="E5241" s="376">
        <v>2.2599999999999998</v>
      </c>
      <c r="F5241" s="161"/>
      <c r="G5241" s="376">
        <v>2.0800635675600003</v>
      </c>
      <c r="H5241" s="161"/>
      <c r="I5241" s="376">
        <v>2.5</v>
      </c>
      <c r="J5241" s="416"/>
      <c r="K5241" s="376"/>
      <c r="L5241" s="161"/>
      <c r="M5241" s="376">
        <v>2.29</v>
      </c>
      <c r="N5241" s="161"/>
      <c r="O5241" s="376">
        <v>2.36</v>
      </c>
      <c r="P5241" s="161"/>
      <c r="Q5241" s="376">
        <v>1.43</v>
      </c>
      <c r="R5241" s="161"/>
      <c r="S5241" s="376">
        <v>2.41</v>
      </c>
      <c r="T5241" s="375">
        <v>0.81840000000000002</v>
      </c>
      <c r="U5241" s="376">
        <f t="shared" si="163"/>
        <v>2.0800635675600003</v>
      </c>
    </row>
    <row r="5242" spans="1:21" x14ac:dyDescent="0.2">
      <c r="A5242" s="257">
        <v>42120</v>
      </c>
      <c r="B5242" s="414">
        <f t="shared" si="162"/>
        <v>42121</v>
      </c>
      <c r="C5242" s="376">
        <v>2.56</v>
      </c>
      <c r="D5242" s="161"/>
      <c r="E5242" s="376">
        <v>2.2599999999999998</v>
      </c>
      <c r="F5242" s="161"/>
      <c r="G5242" s="376">
        <v>2.0800635675600003</v>
      </c>
      <c r="H5242" s="161"/>
      <c r="I5242" s="376">
        <v>2.5</v>
      </c>
      <c r="J5242" s="416"/>
      <c r="K5242" s="376"/>
      <c r="L5242" s="161"/>
      <c r="M5242" s="376">
        <v>2.29</v>
      </c>
      <c r="N5242" s="161"/>
      <c r="O5242" s="376">
        <v>2.36</v>
      </c>
      <c r="P5242" s="161"/>
      <c r="Q5242" s="376">
        <v>1.43</v>
      </c>
      <c r="R5242" s="161"/>
      <c r="S5242" s="376">
        <v>2.41</v>
      </c>
      <c r="T5242" s="375">
        <v>0.81840000000000002</v>
      </c>
      <c r="U5242" s="376">
        <f t="shared" si="163"/>
        <v>2.0800635675600003</v>
      </c>
    </row>
    <row r="5243" spans="1:21" x14ac:dyDescent="0.2">
      <c r="A5243" s="257">
        <v>42121</v>
      </c>
      <c r="B5243" s="414">
        <f t="shared" si="162"/>
        <v>42122</v>
      </c>
      <c r="C5243" s="161">
        <v>2.48</v>
      </c>
      <c r="D5243" s="161"/>
      <c r="E5243" s="161">
        <v>2.25</v>
      </c>
      <c r="F5243" s="161"/>
      <c r="G5243" s="161">
        <v>2.0250759414599999</v>
      </c>
      <c r="H5243" s="161"/>
      <c r="I5243" s="161">
        <v>2.5099999999999998</v>
      </c>
      <c r="J5243" s="162"/>
      <c r="K5243" s="161"/>
      <c r="L5243" s="161"/>
      <c r="M5243" s="161">
        <v>2.2999999999999998</v>
      </c>
      <c r="N5243" s="161"/>
      <c r="O5243" s="161">
        <v>2.34</v>
      </c>
      <c r="P5243" s="161"/>
      <c r="Q5243" s="161">
        <v>1.5</v>
      </c>
      <c r="R5243" s="161"/>
      <c r="S5243" s="161">
        <v>2.34</v>
      </c>
      <c r="T5243" s="18">
        <v>0.8206</v>
      </c>
      <c r="U5243" s="426">
        <f t="shared" si="163"/>
        <v>2.0250759414599999</v>
      </c>
    </row>
    <row r="5244" spans="1:21" x14ac:dyDescent="0.2">
      <c r="A5244" s="257">
        <v>42122</v>
      </c>
      <c r="B5244" s="414">
        <f t="shared" si="162"/>
        <v>42123</v>
      </c>
      <c r="C5244" s="161">
        <v>2.5299999999999998</v>
      </c>
      <c r="D5244" s="161"/>
      <c r="E5244" s="161">
        <v>2.2799999999999998</v>
      </c>
      <c r="F5244" s="161"/>
      <c r="G5244" s="161">
        <v>2.0662185818400003</v>
      </c>
      <c r="H5244" s="161"/>
      <c r="I5244" s="161">
        <v>2.5499999999999998</v>
      </c>
      <c r="J5244" s="162"/>
      <c r="K5244" s="161"/>
      <c r="L5244" s="161"/>
      <c r="M5244" s="161">
        <v>2.36</v>
      </c>
      <c r="N5244" s="161"/>
      <c r="O5244" s="161">
        <v>2.37</v>
      </c>
      <c r="P5244" s="161"/>
      <c r="Q5244" s="161">
        <v>1.44</v>
      </c>
      <c r="R5244" s="161"/>
      <c r="S5244" s="161">
        <v>2.38</v>
      </c>
      <c r="T5244" s="18">
        <v>0.82320000000000004</v>
      </c>
      <c r="U5244" s="426">
        <f t="shared" si="163"/>
        <v>2.0662185818400003</v>
      </c>
    </row>
    <row r="5245" spans="1:21" x14ac:dyDescent="0.2">
      <c r="A5245" s="257">
        <v>42123</v>
      </c>
      <c r="B5245" s="414">
        <f t="shared" si="162"/>
        <v>42124</v>
      </c>
      <c r="C5245" s="18">
        <v>2.56</v>
      </c>
      <c r="E5245" s="18">
        <v>2.3199999999999998</v>
      </c>
      <c r="G5245" s="161">
        <v>2.1137057860600001</v>
      </c>
      <c r="H5245" s="161"/>
      <c r="I5245" s="161">
        <v>2.58</v>
      </c>
      <c r="J5245" s="162"/>
      <c r="K5245" s="161"/>
      <c r="L5245" s="161"/>
      <c r="M5245" s="161">
        <v>2.38</v>
      </c>
      <c r="N5245" s="161"/>
      <c r="O5245" s="161">
        <v>2.41</v>
      </c>
      <c r="P5245" s="161"/>
      <c r="Q5245" s="161">
        <v>1.45</v>
      </c>
      <c r="R5245" s="161"/>
      <c r="S5245" s="161">
        <v>2.42</v>
      </c>
      <c r="T5245" s="18">
        <v>0.82820000000000005</v>
      </c>
      <c r="U5245" s="426">
        <f t="shared" si="163"/>
        <v>2.1137057860600001</v>
      </c>
    </row>
    <row r="5246" spans="1:21" s="263" customFormat="1" x14ac:dyDescent="0.2">
      <c r="A5246" s="319">
        <v>42124</v>
      </c>
      <c r="B5246" s="374">
        <f t="shared" si="162"/>
        <v>42125</v>
      </c>
      <c r="C5246" s="370">
        <v>2.57</v>
      </c>
      <c r="E5246" s="370">
        <v>2.3199999999999998</v>
      </c>
      <c r="G5246" s="372">
        <v>2.1404381670800001</v>
      </c>
      <c r="H5246" s="332"/>
      <c r="I5246" s="372">
        <v>2.5299999999999998</v>
      </c>
      <c r="J5246" s="365"/>
      <c r="K5246" s="372"/>
      <c r="L5246" s="332"/>
      <c r="M5246" s="372">
        <v>2.37</v>
      </c>
      <c r="N5246" s="332"/>
      <c r="O5246" s="372">
        <v>2.4300000000000002</v>
      </c>
      <c r="P5246" s="332"/>
      <c r="Q5246" s="372">
        <v>1.49</v>
      </c>
      <c r="R5246" s="332"/>
      <c r="S5246" s="332">
        <v>2.44</v>
      </c>
      <c r="T5246" s="263">
        <v>0.83179999999999998</v>
      </c>
      <c r="U5246" s="435">
        <f t="shared" si="163"/>
        <v>2.1404381670800001</v>
      </c>
    </row>
    <row r="5247" spans="1:21" x14ac:dyDescent="0.2">
      <c r="A5247" s="257">
        <v>42125</v>
      </c>
      <c r="B5247" s="414">
        <f t="shared" si="162"/>
        <v>42126</v>
      </c>
      <c r="C5247" s="375">
        <v>2.67</v>
      </c>
      <c r="E5247" s="375">
        <v>2.4300000000000002</v>
      </c>
      <c r="G5247" s="376">
        <v>2.2583525610000001</v>
      </c>
      <c r="H5247" s="161"/>
      <c r="I5247" s="376">
        <v>2.62</v>
      </c>
      <c r="J5247" s="416"/>
      <c r="K5247" s="376"/>
      <c r="L5247" s="161"/>
      <c r="M5247" s="376">
        <v>2.46</v>
      </c>
      <c r="N5247" s="161"/>
      <c r="O5247" s="376">
        <v>2.5499999999999998</v>
      </c>
      <c r="P5247" s="161"/>
      <c r="Q5247" s="376">
        <v>1.39</v>
      </c>
      <c r="R5247" s="161"/>
      <c r="S5247" s="376">
        <v>2.58</v>
      </c>
      <c r="T5247" s="378">
        <v>0.83</v>
      </c>
      <c r="U5247" s="376">
        <f t="shared" si="163"/>
        <v>2.2583525610000001</v>
      </c>
    </row>
    <row r="5248" spans="1:21" x14ac:dyDescent="0.2">
      <c r="A5248" s="257">
        <v>42126</v>
      </c>
      <c r="B5248" s="414">
        <f t="shared" si="162"/>
        <v>42127</v>
      </c>
      <c r="C5248" s="375">
        <v>2.67</v>
      </c>
      <c r="E5248" s="375">
        <v>2.4300000000000002</v>
      </c>
      <c r="G5248" s="376">
        <v>2.2583525610000001</v>
      </c>
      <c r="H5248" s="161"/>
      <c r="I5248" s="376">
        <v>2.62</v>
      </c>
      <c r="J5248" s="416"/>
      <c r="K5248" s="376"/>
      <c r="L5248" s="161"/>
      <c r="M5248" s="376">
        <v>2.46</v>
      </c>
      <c r="N5248" s="161"/>
      <c r="O5248" s="376">
        <v>2.5499999999999998</v>
      </c>
      <c r="P5248" s="161"/>
      <c r="Q5248" s="376">
        <v>1.39</v>
      </c>
      <c r="R5248" s="161"/>
      <c r="S5248" s="376">
        <v>2.58</v>
      </c>
      <c r="T5248" s="378">
        <v>0.83</v>
      </c>
      <c r="U5248" s="376">
        <f t="shared" si="163"/>
        <v>2.2583525610000001</v>
      </c>
    </row>
    <row r="5249" spans="1:21" x14ac:dyDescent="0.2">
      <c r="A5249" s="257">
        <v>42127</v>
      </c>
      <c r="B5249" s="414">
        <f t="shared" si="162"/>
        <v>42128</v>
      </c>
      <c r="C5249" s="375">
        <v>2.67</v>
      </c>
      <c r="E5249" s="375">
        <v>2.4300000000000002</v>
      </c>
      <c r="G5249" s="376">
        <v>2.2583525610000001</v>
      </c>
      <c r="H5249" s="161"/>
      <c r="I5249" s="376">
        <v>2.62</v>
      </c>
      <c r="J5249" s="416"/>
      <c r="K5249" s="376"/>
      <c r="L5249" s="161"/>
      <c r="M5249" s="376">
        <v>2.46</v>
      </c>
      <c r="N5249" s="161"/>
      <c r="O5249" s="376">
        <v>2.5499999999999998</v>
      </c>
      <c r="P5249" s="161"/>
      <c r="Q5249" s="376">
        <v>1.39</v>
      </c>
      <c r="R5249" s="161"/>
      <c r="S5249" s="376">
        <v>2.58</v>
      </c>
      <c r="T5249" s="378">
        <v>0.83</v>
      </c>
      <c r="U5249" s="376">
        <f t="shared" si="163"/>
        <v>2.2583525610000001</v>
      </c>
    </row>
    <row r="5250" spans="1:21" x14ac:dyDescent="0.2">
      <c r="A5250" s="257">
        <v>42128</v>
      </c>
      <c r="B5250" s="414">
        <f t="shared" si="162"/>
        <v>42129</v>
      </c>
      <c r="C5250" s="18">
        <v>2.72</v>
      </c>
      <c r="E5250" s="18">
        <v>2.5099999999999998</v>
      </c>
      <c r="G5250" s="161">
        <v>2.2715373577300007</v>
      </c>
      <c r="H5250" s="161"/>
      <c r="I5250" s="161">
        <v>2.69</v>
      </c>
      <c r="J5250" s="162"/>
      <c r="K5250" s="161"/>
      <c r="L5250" s="161"/>
      <c r="M5250" s="161">
        <v>2.5499999999999998</v>
      </c>
      <c r="N5250" s="161"/>
      <c r="O5250" s="161">
        <v>2.6</v>
      </c>
      <c r="P5250" s="161"/>
      <c r="Q5250" s="161">
        <v>1.64</v>
      </c>
      <c r="R5250" s="161"/>
      <c r="S5250" s="161">
        <v>2.62</v>
      </c>
      <c r="T5250" s="18">
        <v>0.82210000000000005</v>
      </c>
      <c r="U5250" s="426">
        <f t="shared" si="163"/>
        <v>2.2715373577300007</v>
      </c>
    </row>
    <row r="5251" spans="1:21" x14ac:dyDescent="0.2">
      <c r="A5251" s="257">
        <v>42129</v>
      </c>
      <c r="B5251" s="414">
        <f t="shared" si="162"/>
        <v>42130</v>
      </c>
      <c r="C5251" s="18">
        <v>2.76</v>
      </c>
      <c r="E5251" s="18">
        <v>2.48</v>
      </c>
      <c r="G5251" s="161">
        <v>2.2846451675650004</v>
      </c>
      <c r="H5251" s="161"/>
      <c r="I5251" s="161">
        <v>2.69</v>
      </c>
      <c r="J5251" s="162"/>
      <c r="K5251" s="161"/>
      <c r="L5251" s="161"/>
      <c r="M5251" s="161">
        <v>2.5099999999999998</v>
      </c>
      <c r="N5251" s="161"/>
      <c r="O5251" s="161">
        <v>2.59</v>
      </c>
      <c r="P5251" s="161"/>
      <c r="Q5251" s="161">
        <v>1.64</v>
      </c>
      <c r="R5251" s="161"/>
      <c r="S5251" s="161">
        <v>2.63</v>
      </c>
      <c r="T5251" s="18">
        <v>0.82369999999999999</v>
      </c>
      <c r="U5251" s="426">
        <f t="shared" si="163"/>
        <v>2.2846451675650004</v>
      </c>
    </row>
    <row r="5252" spans="1:21" x14ac:dyDescent="0.2">
      <c r="A5252" s="257">
        <v>42130</v>
      </c>
      <c r="B5252" s="414">
        <f t="shared" si="162"/>
        <v>42131</v>
      </c>
      <c r="C5252" s="18">
        <v>2.75</v>
      </c>
      <c r="E5252" s="18">
        <v>2.5099999999999998</v>
      </c>
      <c r="G5252" s="161">
        <v>2.2771806025950001</v>
      </c>
      <c r="H5252" s="161"/>
      <c r="I5252" s="161">
        <v>2.7</v>
      </c>
      <c r="J5252" s="162"/>
      <c r="K5252" s="161"/>
      <c r="L5252" s="161"/>
      <c r="M5252" s="161">
        <v>2.52</v>
      </c>
      <c r="N5252" s="161"/>
      <c r="O5252" s="161">
        <v>2.58</v>
      </c>
      <c r="P5252" s="161"/>
      <c r="Q5252" s="161">
        <v>1.73</v>
      </c>
      <c r="R5252" s="161"/>
      <c r="S5252" s="161">
        <v>2.61</v>
      </c>
      <c r="T5252" s="18">
        <v>0.82730000000000004</v>
      </c>
      <c r="U5252" s="426">
        <f t="shared" si="163"/>
        <v>2.2771806025950001</v>
      </c>
    </row>
    <row r="5253" spans="1:21" x14ac:dyDescent="0.2">
      <c r="A5253" s="257">
        <v>42131</v>
      </c>
      <c r="B5253" s="414">
        <f t="shared" si="162"/>
        <v>42132</v>
      </c>
      <c r="G5253" s="161"/>
      <c r="H5253" s="161"/>
      <c r="I5253" s="161"/>
      <c r="J5253" s="162"/>
      <c r="K5253" s="161"/>
      <c r="L5253" s="161"/>
      <c r="M5253" s="161"/>
      <c r="N5253" s="161"/>
      <c r="O5253" s="161"/>
      <c r="P5253" s="161"/>
      <c r="Q5253" s="161"/>
      <c r="R5253" s="161"/>
      <c r="S5253" s="161"/>
    </row>
    <row r="5254" spans="1:21" x14ac:dyDescent="0.2">
      <c r="A5254" s="257">
        <v>42132</v>
      </c>
      <c r="B5254" s="414">
        <f t="shared" si="162"/>
        <v>42133</v>
      </c>
      <c r="G5254" s="161"/>
      <c r="H5254" s="161"/>
      <c r="I5254" s="161"/>
      <c r="J5254" s="162"/>
      <c r="K5254" s="161"/>
      <c r="L5254" s="161"/>
      <c r="M5254" s="161"/>
      <c r="N5254" s="161"/>
      <c r="O5254" s="161"/>
      <c r="P5254" s="161"/>
      <c r="Q5254" s="161"/>
      <c r="R5254" s="161"/>
      <c r="S5254" s="161"/>
    </row>
    <row r="5255" spans="1:21" x14ac:dyDescent="0.2">
      <c r="A5255" s="257">
        <v>42133</v>
      </c>
      <c r="B5255" s="414">
        <f t="shared" si="162"/>
        <v>42134</v>
      </c>
      <c r="G5255" s="161"/>
      <c r="H5255" s="161"/>
      <c r="I5255" s="161"/>
      <c r="J5255" s="162"/>
      <c r="K5255" s="161"/>
      <c r="L5255" s="161"/>
      <c r="M5255" s="161"/>
      <c r="N5255" s="161"/>
      <c r="O5255" s="161"/>
      <c r="P5255" s="161"/>
      <c r="Q5255" s="161"/>
      <c r="R5255" s="161"/>
      <c r="S5255" s="161"/>
    </row>
    <row r="5256" spans="1:21" x14ac:dyDescent="0.2">
      <c r="A5256" s="257">
        <v>42134</v>
      </c>
      <c r="B5256" s="414">
        <f t="shared" si="162"/>
        <v>42135</v>
      </c>
      <c r="G5256" s="161"/>
      <c r="H5256" s="161"/>
      <c r="I5256" s="161"/>
      <c r="J5256" s="162"/>
      <c r="K5256" s="161"/>
      <c r="L5256" s="161"/>
      <c r="M5256" s="161"/>
      <c r="N5256" s="161"/>
      <c r="O5256" s="161"/>
      <c r="P5256" s="161"/>
      <c r="Q5256" s="161"/>
      <c r="R5256" s="161"/>
      <c r="S5256" s="161"/>
    </row>
    <row r="5257" spans="1:21" x14ac:dyDescent="0.2">
      <c r="A5257" s="257">
        <v>42135</v>
      </c>
      <c r="B5257" s="414">
        <f t="shared" si="162"/>
        <v>42136</v>
      </c>
      <c r="G5257" s="161"/>
      <c r="H5257" s="161"/>
      <c r="I5257" s="161"/>
      <c r="J5257" s="162"/>
      <c r="K5257" s="161"/>
      <c r="L5257" s="161"/>
      <c r="M5257" s="161"/>
      <c r="N5257" s="161"/>
      <c r="O5257" s="161"/>
      <c r="P5257" s="161"/>
      <c r="Q5257" s="161"/>
      <c r="R5257" s="161"/>
      <c r="S5257" s="161"/>
    </row>
    <row r="5258" spans="1:21" x14ac:dyDescent="0.2">
      <c r="A5258" s="257">
        <v>42136</v>
      </c>
      <c r="B5258" s="414">
        <f t="shared" si="162"/>
        <v>42137</v>
      </c>
      <c r="G5258" s="161"/>
      <c r="H5258" s="161"/>
      <c r="I5258" s="161"/>
      <c r="J5258" s="162"/>
      <c r="K5258" s="161"/>
      <c r="L5258" s="161"/>
      <c r="M5258" s="161"/>
      <c r="N5258" s="161"/>
      <c r="O5258" s="161"/>
      <c r="P5258" s="161"/>
      <c r="Q5258" s="161"/>
      <c r="R5258" s="161"/>
      <c r="S5258" s="161"/>
    </row>
    <row r="5259" spans="1:21" x14ac:dyDescent="0.2">
      <c r="A5259" s="257">
        <v>42137</v>
      </c>
      <c r="B5259" s="414">
        <f t="shared" si="162"/>
        <v>42138</v>
      </c>
      <c r="G5259" s="161"/>
      <c r="H5259" s="161"/>
      <c r="I5259" s="161"/>
      <c r="J5259" s="162"/>
      <c r="K5259" s="161"/>
      <c r="L5259" s="161"/>
      <c r="M5259" s="161"/>
      <c r="N5259" s="161"/>
      <c r="O5259" s="161"/>
      <c r="P5259" s="161"/>
      <c r="Q5259" s="161"/>
      <c r="R5259" s="161"/>
      <c r="S5259" s="161"/>
    </row>
    <row r="5260" spans="1:21" x14ac:dyDescent="0.2">
      <c r="A5260" s="257">
        <v>42138</v>
      </c>
      <c r="B5260" s="414">
        <f t="shared" si="162"/>
        <v>42139</v>
      </c>
      <c r="G5260" s="161"/>
      <c r="H5260" s="161"/>
      <c r="I5260" s="161"/>
      <c r="J5260" s="162"/>
      <c r="K5260" s="161"/>
      <c r="L5260" s="161"/>
      <c r="M5260" s="161"/>
      <c r="N5260" s="161"/>
      <c r="O5260" s="161"/>
      <c r="P5260" s="161"/>
      <c r="Q5260" s="161"/>
      <c r="R5260" s="161"/>
      <c r="S5260" s="161"/>
    </row>
    <row r="5261" spans="1:21" x14ac:dyDescent="0.2">
      <c r="A5261" s="257">
        <v>42139</v>
      </c>
      <c r="B5261" s="414">
        <f t="shared" si="162"/>
        <v>42140</v>
      </c>
    </row>
    <row r="5262" spans="1:21" x14ac:dyDescent="0.2">
      <c r="A5262" s="257">
        <v>42140</v>
      </c>
      <c r="B5262" s="414">
        <f t="shared" si="162"/>
        <v>42141</v>
      </c>
    </row>
    <row r="5263" spans="1:21" x14ac:dyDescent="0.2">
      <c r="A5263" s="257">
        <v>42141</v>
      </c>
      <c r="B5263" s="414">
        <f t="shared" si="162"/>
        <v>42142</v>
      </c>
    </row>
    <row r="5264" spans="1:21" x14ac:dyDescent="0.2">
      <c r="A5264" s="257">
        <v>42142</v>
      </c>
      <c r="B5264" s="414">
        <f t="shared" si="162"/>
        <v>42143</v>
      </c>
      <c r="C5264" s="18">
        <v>3.01</v>
      </c>
      <c r="E5264" s="18">
        <v>2.77</v>
      </c>
      <c r="G5264" s="161">
        <v>2.6245359813000002</v>
      </c>
      <c r="I5264" s="161">
        <v>2.96</v>
      </c>
      <c r="J5264" s="162"/>
      <c r="K5264" s="161"/>
      <c r="L5264" s="161"/>
      <c r="M5264" s="161">
        <v>2.78</v>
      </c>
      <c r="N5264" s="161"/>
      <c r="O5264" s="161">
        <v>2.87</v>
      </c>
      <c r="P5264" s="161"/>
      <c r="Q5264" s="161">
        <v>1.66</v>
      </c>
      <c r="S5264" s="18">
        <v>2.85</v>
      </c>
      <c r="T5264" s="18">
        <v>0.87319999999999998</v>
      </c>
      <c r="U5264" s="426">
        <f t="shared" ref="U5264:U5281" si="164">S5264*T5264*1.054615</f>
        <v>2.6245359813000002</v>
      </c>
    </row>
    <row r="5265" spans="1:21" x14ac:dyDescent="0.2">
      <c r="A5265" s="257">
        <v>42143</v>
      </c>
      <c r="B5265" s="414">
        <f t="shared" si="162"/>
        <v>42144</v>
      </c>
      <c r="C5265" s="18">
        <v>3.07</v>
      </c>
      <c r="E5265" s="18">
        <v>2.84</v>
      </c>
      <c r="G5265" s="161">
        <v>2.7028559096600002</v>
      </c>
      <c r="I5265" s="161">
        <v>3.06</v>
      </c>
      <c r="J5265" s="162"/>
      <c r="K5265" s="161"/>
      <c r="L5265" s="161"/>
      <c r="M5265" s="161">
        <v>2.85</v>
      </c>
      <c r="N5265" s="161"/>
      <c r="O5265" s="161">
        <v>2.92</v>
      </c>
      <c r="P5265" s="161"/>
      <c r="Q5265" s="161">
        <v>1.75</v>
      </c>
      <c r="S5265" s="18">
        <v>2.92</v>
      </c>
      <c r="T5265" s="18">
        <v>0.87770000000000004</v>
      </c>
      <c r="U5265" s="426">
        <f t="shared" si="164"/>
        <v>2.7028559096600002</v>
      </c>
    </row>
    <row r="5266" spans="1:21" x14ac:dyDescent="0.2">
      <c r="A5266" s="257">
        <v>42144</v>
      </c>
      <c r="B5266" s="414">
        <f t="shared" si="162"/>
        <v>42145</v>
      </c>
      <c r="C5266" s="18">
        <v>2.99</v>
      </c>
      <c r="E5266" s="18">
        <v>2.71</v>
      </c>
      <c r="G5266" s="161">
        <v>2.6680409592800003</v>
      </c>
      <c r="I5266" s="161">
        <v>2.98</v>
      </c>
      <c r="J5266" s="162"/>
      <c r="K5266" s="161"/>
      <c r="L5266" s="161"/>
      <c r="M5266" s="161">
        <v>2.75</v>
      </c>
      <c r="N5266" s="161"/>
      <c r="O5266" s="161">
        <v>2.82</v>
      </c>
      <c r="P5266" s="161"/>
      <c r="Q5266" s="161">
        <v>1.59</v>
      </c>
      <c r="S5266" s="18">
        <v>2.84</v>
      </c>
      <c r="T5266" s="18">
        <v>0.89080000000000004</v>
      </c>
      <c r="U5266" s="426">
        <f t="shared" si="164"/>
        <v>2.6680409592800003</v>
      </c>
    </row>
    <row r="5267" spans="1:21" x14ac:dyDescent="0.2">
      <c r="A5267" s="257">
        <v>42145</v>
      </c>
      <c r="B5267" s="414">
        <f t="shared" si="162"/>
        <v>42146</v>
      </c>
      <c r="C5267" s="18">
        <v>2.93</v>
      </c>
      <c r="E5267" s="18">
        <v>2.69</v>
      </c>
      <c r="G5267" s="161">
        <v>2.6650469072950003</v>
      </c>
      <c r="I5267" s="161">
        <v>2.9</v>
      </c>
      <c r="J5267" s="162"/>
      <c r="K5267" s="161"/>
      <c r="L5267" s="161"/>
      <c r="M5267" s="161">
        <v>2.67</v>
      </c>
      <c r="N5267" s="161"/>
      <c r="O5267" s="161">
        <v>2.79</v>
      </c>
      <c r="P5267" s="161"/>
      <c r="Q5267" s="161">
        <v>1.49</v>
      </c>
      <c r="S5267" s="18">
        <v>2.81</v>
      </c>
      <c r="T5267" s="18">
        <v>0.89929999999999999</v>
      </c>
      <c r="U5267" s="426">
        <f t="shared" si="164"/>
        <v>2.6650469072950003</v>
      </c>
    </row>
    <row r="5268" spans="1:21" x14ac:dyDescent="0.2">
      <c r="A5268" s="257">
        <v>42146</v>
      </c>
      <c r="B5268" s="414">
        <f t="shared" si="162"/>
        <v>42147</v>
      </c>
      <c r="C5268" s="375">
        <v>2.88</v>
      </c>
      <c r="E5268" s="375">
        <v>2.56</v>
      </c>
      <c r="G5268" s="376">
        <v>2.5883099560500002</v>
      </c>
      <c r="I5268" s="376">
        <v>2.9</v>
      </c>
      <c r="J5268" s="416"/>
      <c r="K5268" s="376"/>
      <c r="L5268" s="161"/>
      <c r="M5268" s="376">
        <v>2.5499999999999998</v>
      </c>
      <c r="N5268" s="161"/>
      <c r="O5268" s="376">
        <v>2.67</v>
      </c>
      <c r="P5268" s="161"/>
      <c r="Q5268" s="376">
        <v>1.51</v>
      </c>
      <c r="S5268" s="375">
        <v>2.73</v>
      </c>
      <c r="T5268" s="375">
        <v>0.89900000000000002</v>
      </c>
      <c r="U5268" s="376">
        <f t="shared" si="164"/>
        <v>2.5883099560500002</v>
      </c>
    </row>
    <row r="5269" spans="1:21" x14ac:dyDescent="0.2">
      <c r="A5269" s="257">
        <v>42147</v>
      </c>
      <c r="B5269" s="414">
        <f t="shared" si="162"/>
        <v>42148</v>
      </c>
      <c r="C5269" s="375">
        <v>2.88</v>
      </c>
      <c r="E5269" s="375">
        <v>2.56</v>
      </c>
      <c r="G5269" s="376">
        <v>2.5883099560500002</v>
      </c>
      <c r="I5269" s="376">
        <v>2.9</v>
      </c>
      <c r="J5269" s="416"/>
      <c r="K5269" s="376"/>
      <c r="L5269" s="161"/>
      <c r="M5269" s="376">
        <v>2.5499999999999998</v>
      </c>
      <c r="N5269" s="161"/>
      <c r="O5269" s="376">
        <v>2.67</v>
      </c>
      <c r="P5269" s="161"/>
      <c r="Q5269" s="376">
        <v>1.51</v>
      </c>
      <c r="S5269" s="375">
        <v>2.73</v>
      </c>
      <c r="T5269" s="375">
        <v>0.89900000000000002</v>
      </c>
      <c r="U5269" s="376">
        <f t="shared" si="164"/>
        <v>2.5883099560500002</v>
      </c>
    </row>
    <row r="5270" spans="1:21" x14ac:dyDescent="0.2">
      <c r="A5270" s="257">
        <v>42148</v>
      </c>
      <c r="B5270" s="414">
        <f t="shared" si="162"/>
        <v>42149</v>
      </c>
      <c r="C5270" s="375">
        <v>2.88</v>
      </c>
      <c r="E5270" s="375">
        <v>2.56</v>
      </c>
      <c r="G5270" s="376">
        <v>2.5883099560500002</v>
      </c>
      <c r="I5270" s="376">
        <v>2.9</v>
      </c>
      <c r="J5270" s="416"/>
      <c r="K5270" s="376"/>
      <c r="L5270" s="161"/>
      <c r="M5270" s="376">
        <v>2.5499999999999998</v>
      </c>
      <c r="N5270" s="161"/>
      <c r="O5270" s="376">
        <v>2.67</v>
      </c>
      <c r="P5270" s="161"/>
      <c r="Q5270" s="376">
        <v>1.51</v>
      </c>
      <c r="S5270" s="375">
        <v>2.73</v>
      </c>
      <c r="T5270" s="375">
        <v>0.89900000000000002</v>
      </c>
      <c r="U5270" s="376">
        <f t="shared" si="164"/>
        <v>2.5883099560500002</v>
      </c>
    </row>
    <row r="5271" spans="1:21" x14ac:dyDescent="0.2">
      <c r="A5271" s="257">
        <v>42149</v>
      </c>
      <c r="B5271" s="414">
        <f t="shared" si="162"/>
        <v>42150</v>
      </c>
      <c r="C5271" s="375">
        <v>2.88</v>
      </c>
      <c r="E5271" s="375">
        <v>2.56</v>
      </c>
      <c r="G5271" s="376">
        <v>2.5883099560500002</v>
      </c>
      <c r="I5271" s="376">
        <v>2.9</v>
      </c>
      <c r="J5271" s="416"/>
      <c r="K5271" s="376"/>
      <c r="L5271" s="161"/>
      <c r="M5271" s="376">
        <v>2.5499999999999998</v>
      </c>
      <c r="N5271" s="161"/>
      <c r="O5271" s="376">
        <v>2.67</v>
      </c>
      <c r="P5271" s="161"/>
      <c r="Q5271" s="376">
        <v>1.51</v>
      </c>
      <c r="S5271" s="375">
        <v>2.73</v>
      </c>
      <c r="T5271" s="375">
        <v>0.89900000000000002</v>
      </c>
      <c r="U5271" s="376">
        <f t="shared" si="164"/>
        <v>2.5883099560500002</v>
      </c>
    </row>
    <row r="5272" spans="1:21" x14ac:dyDescent="0.2">
      <c r="A5272" s="257">
        <v>42150</v>
      </c>
      <c r="B5272" s="414">
        <f t="shared" si="162"/>
        <v>42151</v>
      </c>
      <c r="C5272" s="18">
        <v>2.82</v>
      </c>
      <c r="E5272" s="18">
        <v>2.4500000000000002</v>
      </c>
      <c r="G5272" s="161">
        <v>2.5443219644000004</v>
      </c>
      <c r="I5272" s="161">
        <v>2.76</v>
      </c>
      <c r="J5272" s="162"/>
      <c r="K5272" s="161"/>
      <c r="L5272" s="161"/>
      <c r="M5272" s="161">
        <v>2.46</v>
      </c>
      <c r="N5272" s="161"/>
      <c r="O5272" s="161">
        <v>2.62</v>
      </c>
      <c r="P5272" s="161"/>
      <c r="Q5272" s="161">
        <v>1.62</v>
      </c>
      <c r="S5272" s="18">
        <v>2.65</v>
      </c>
      <c r="T5272" s="18">
        <v>0.91039999999999999</v>
      </c>
      <c r="U5272" s="426">
        <f t="shared" si="164"/>
        <v>2.5443219644000004</v>
      </c>
    </row>
    <row r="5273" spans="1:21" x14ac:dyDescent="0.2">
      <c r="A5273" s="257">
        <v>42151</v>
      </c>
      <c r="B5273" s="414">
        <f t="shared" si="162"/>
        <v>42152</v>
      </c>
      <c r="C5273" s="18">
        <v>2.82</v>
      </c>
      <c r="E5273" s="18">
        <v>2.52</v>
      </c>
      <c r="G5273" s="161">
        <v>2.5403745404550002</v>
      </c>
      <c r="I5273" s="161">
        <v>2.77</v>
      </c>
      <c r="J5273" s="162"/>
      <c r="K5273" s="161"/>
      <c r="L5273" s="161"/>
      <c r="M5273" s="161">
        <v>2.58</v>
      </c>
      <c r="N5273" s="161"/>
      <c r="O5273" s="161">
        <v>2.62</v>
      </c>
      <c r="P5273" s="161"/>
      <c r="Q5273" s="161">
        <v>1.55</v>
      </c>
      <c r="S5273" s="18">
        <v>2.63</v>
      </c>
      <c r="T5273" s="18">
        <v>0.91590000000000005</v>
      </c>
      <c r="U5273" s="426">
        <f t="shared" si="164"/>
        <v>2.5403745404550002</v>
      </c>
    </row>
    <row r="5274" spans="1:21" x14ac:dyDescent="0.2">
      <c r="A5274" s="257">
        <v>42152</v>
      </c>
      <c r="B5274" s="414">
        <f t="shared" si="162"/>
        <v>42153</v>
      </c>
      <c r="C5274" s="375">
        <v>2.77</v>
      </c>
      <c r="E5274" s="375">
        <v>2.42</v>
      </c>
      <c r="G5274" s="376">
        <v>2.4700928876249999</v>
      </c>
      <c r="I5274" s="376">
        <v>2.7</v>
      </c>
      <c r="J5274" s="416"/>
      <c r="K5274" s="376"/>
      <c r="L5274" s="161"/>
      <c r="M5274" s="376">
        <v>2.46</v>
      </c>
      <c r="N5274" s="161"/>
      <c r="O5274" s="376">
        <v>2.52</v>
      </c>
      <c r="P5274" s="161"/>
      <c r="Q5274" s="376">
        <v>1.4</v>
      </c>
      <c r="S5274" s="375">
        <v>2.5499999999999998</v>
      </c>
      <c r="T5274" s="375">
        <v>0.91849999999999998</v>
      </c>
      <c r="U5274" s="376">
        <f t="shared" si="164"/>
        <v>2.4700928876249999</v>
      </c>
    </row>
    <row r="5275" spans="1:21" x14ac:dyDescent="0.2">
      <c r="A5275" s="257">
        <v>42153</v>
      </c>
      <c r="B5275" s="414">
        <f t="shared" si="162"/>
        <v>42154</v>
      </c>
      <c r="C5275" s="375">
        <v>2.77</v>
      </c>
      <c r="E5275" s="375">
        <v>2.42</v>
      </c>
      <c r="G5275" s="376">
        <v>2.4700928876249999</v>
      </c>
      <c r="I5275" s="376">
        <v>2.7</v>
      </c>
      <c r="J5275" s="416"/>
      <c r="K5275" s="376"/>
      <c r="L5275" s="161"/>
      <c r="M5275" s="376">
        <v>2.46</v>
      </c>
      <c r="N5275" s="161"/>
      <c r="O5275" s="376">
        <v>2.52</v>
      </c>
      <c r="P5275" s="161"/>
      <c r="Q5275" s="376">
        <v>1.4</v>
      </c>
      <c r="S5275" s="375">
        <v>2.5499999999999998</v>
      </c>
      <c r="T5275" s="375">
        <v>0.91849999999999998</v>
      </c>
      <c r="U5275" s="376">
        <f t="shared" si="164"/>
        <v>2.4700928876249999</v>
      </c>
    </row>
    <row r="5276" spans="1:21" x14ac:dyDescent="0.2">
      <c r="A5276" s="257">
        <v>42154</v>
      </c>
      <c r="B5276" s="414">
        <f t="shared" si="162"/>
        <v>42155</v>
      </c>
      <c r="C5276" s="375">
        <v>2.77</v>
      </c>
      <c r="E5276" s="375">
        <v>2.42</v>
      </c>
      <c r="G5276" s="376">
        <v>2.4700928876249999</v>
      </c>
      <c r="I5276" s="376">
        <v>2.7</v>
      </c>
      <c r="J5276" s="416"/>
      <c r="K5276" s="376"/>
      <c r="L5276" s="161"/>
      <c r="M5276" s="376">
        <v>2.46</v>
      </c>
      <c r="N5276" s="161"/>
      <c r="O5276" s="376">
        <v>2.52</v>
      </c>
      <c r="P5276" s="161"/>
      <c r="Q5276" s="376">
        <v>1.4</v>
      </c>
      <c r="S5276" s="375">
        <v>2.5499999999999998</v>
      </c>
      <c r="T5276" s="375">
        <v>0.91849999999999998</v>
      </c>
      <c r="U5276" s="376">
        <f t="shared" si="164"/>
        <v>2.4700928876249999</v>
      </c>
    </row>
    <row r="5277" spans="1:21" s="263" customFormat="1" x14ac:dyDescent="0.2">
      <c r="A5277" s="319">
        <v>42155</v>
      </c>
      <c r="B5277" s="374">
        <f t="shared" si="162"/>
        <v>42156</v>
      </c>
      <c r="C5277" s="370">
        <v>2.64</v>
      </c>
      <c r="E5277" s="370">
        <v>2.37</v>
      </c>
      <c r="G5277" s="372">
        <v>2.3310450637200004</v>
      </c>
      <c r="I5277" s="372">
        <v>2.59</v>
      </c>
      <c r="J5277" s="365"/>
      <c r="K5277" s="372"/>
      <c r="L5277" s="332"/>
      <c r="M5277" s="372">
        <v>2.42</v>
      </c>
      <c r="N5277" s="332"/>
      <c r="O5277" s="372">
        <v>2.44</v>
      </c>
      <c r="P5277" s="332"/>
      <c r="Q5277" s="372">
        <v>1.24</v>
      </c>
      <c r="S5277" s="263">
        <v>2.4300000000000002</v>
      </c>
      <c r="T5277" s="263">
        <v>0.90959999999999996</v>
      </c>
      <c r="U5277" s="435">
        <f>S5277*T5277*1.054615</f>
        <v>2.3310450637200004</v>
      </c>
    </row>
    <row r="5278" spans="1:21" x14ac:dyDescent="0.2">
      <c r="A5278" s="257">
        <v>42156</v>
      </c>
      <c r="B5278" s="414">
        <f t="shared" si="162"/>
        <v>42157</v>
      </c>
      <c r="C5278" s="161">
        <v>2.6</v>
      </c>
      <c r="D5278" s="161"/>
      <c r="E5278" s="161">
        <v>2.35</v>
      </c>
      <c r="F5278" s="161"/>
      <c r="G5278" s="161">
        <v>2.2734883954800003</v>
      </c>
      <c r="H5278" s="161"/>
      <c r="I5278" s="161">
        <v>2.5499999999999998</v>
      </c>
      <c r="J5278" s="162"/>
      <c r="K5278" s="161"/>
      <c r="L5278" s="161"/>
      <c r="M5278" s="161">
        <v>2.38</v>
      </c>
      <c r="N5278" s="161"/>
      <c r="O5278" s="161">
        <v>2.42</v>
      </c>
      <c r="P5278" s="161"/>
      <c r="Q5278" s="161">
        <v>1.21</v>
      </c>
      <c r="R5278" s="161"/>
      <c r="S5278" s="161">
        <v>2.37</v>
      </c>
      <c r="T5278" s="377">
        <v>0.90959999999999996</v>
      </c>
      <c r="U5278" s="426">
        <f t="shared" si="164"/>
        <v>2.2734883954800003</v>
      </c>
    </row>
    <row r="5279" spans="1:21" x14ac:dyDescent="0.2">
      <c r="A5279" s="257">
        <v>42157</v>
      </c>
      <c r="B5279" s="414">
        <f t="shared" ref="B5279:B5342" si="165">A5279+1</f>
        <v>42158</v>
      </c>
      <c r="C5279" s="161">
        <v>2.62</v>
      </c>
      <c r="D5279" s="161"/>
      <c r="E5279" s="161">
        <v>2.3199999999999998</v>
      </c>
      <c r="F5279" s="161"/>
      <c r="G5279" s="161">
        <v>2.2753445178800003</v>
      </c>
      <c r="H5279" s="161"/>
      <c r="I5279" s="161">
        <v>2.54</v>
      </c>
      <c r="J5279" s="162"/>
      <c r="K5279" s="161"/>
      <c r="L5279" s="161"/>
      <c r="M5279" s="161">
        <v>2.39</v>
      </c>
      <c r="N5279" s="161"/>
      <c r="O5279" s="161">
        <v>2.4</v>
      </c>
      <c r="P5279" s="161"/>
      <c r="Q5279" s="161">
        <v>1.2</v>
      </c>
      <c r="R5279" s="161"/>
      <c r="S5279" s="161">
        <v>2.36</v>
      </c>
      <c r="T5279" s="377">
        <v>0.91420000000000001</v>
      </c>
      <c r="U5279" s="426">
        <f t="shared" si="164"/>
        <v>2.2753445178800003</v>
      </c>
    </row>
    <row r="5280" spans="1:21" x14ac:dyDescent="0.2">
      <c r="A5280" s="257">
        <v>42158</v>
      </c>
      <c r="B5280" s="414">
        <f t="shared" si="165"/>
        <v>42159</v>
      </c>
      <c r="C5280" s="161">
        <v>2.65</v>
      </c>
      <c r="D5280" s="161"/>
      <c r="E5280" s="161">
        <v>2.34</v>
      </c>
      <c r="F5280" s="161"/>
      <c r="G5280" s="161">
        <v>2.2871287858900002</v>
      </c>
      <c r="H5280" s="161"/>
      <c r="I5280" s="161">
        <v>2.57</v>
      </c>
      <c r="J5280" s="162"/>
      <c r="K5280" s="161"/>
      <c r="L5280" s="161"/>
      <c r="M5280" s="161">
        <v>2.4</v>
      </c>
      <c r="N5280" s="161"/>
      <c r="O5280" s="161">
        <v>2.4</v>
      </c>
      <c r="P5280" s="161"/>
      <c r="Q5280" s="161">
        <v>1.18</v>
      </c>
      <c r="R5280" s="161"/>
      <c r="S5280" s="161">
        <v>2.39</v>
      </c>
      <c r="T5280" s="377">
        <v>0.90739999999999998</v>
      </c>
      <c r="U5280" s="426">
        <f t="shared" si="164"/>
        <v>2.2871287858900002</v>
      </c>
    </row>
    <row r="5281" spans="1:21" x14ac:dyDescent="0.2">
      <c r="A5281" s="257">
        <v>42159</v>
      </c>
      <c r="B5281" s="414">
        <f t="shared" si="165"/>
        <v>42160</v>
      </c>
      <c r="C5281" s="161">
        <v>2.59</v>
      </c>
      <c r="D5281" s="161"/>
      <c r="E5281" s="161">
        <v>2.2999999999999998</v>
      </c>
      <c r="F5281" s="161"/>
      <c r="G5281" s="161">
        <v>2.2163841570750002</v>
      </c>
      <c r="H5281" s="161"/>
      <c r="I5281" s="161">
        <v>2.5299999999999998</v>
      </c>
      <c r="J5281" s="162"/>
      <c r="K5281" s="161"/>
      <c r="L5281" s="161"/>
      <c r="M5281" s="161">
        <v>2.33</v>
      </c>
      <c r="N5281" s="161"/>
      <c r="O5281" s="161">
        <v>2.38</v>
      </c>
      <c r="P5281" s="161"/>
      <c r="Q5281" s="161">
        <v>1.1399999999999999</v>
      </c>
      <c r="R5281" s="161"/>
      <c r="S5281" s="161">
        <v>2.35</v>
      </c>
      <c r="T5281" s="377">
        <v>0.89429999999999998</v>
      </c>
      <c r="U5281" s="426">
        <f t="shared" si="164"/>
        <v>2.2163841570750002</v>
      </c>
    </row>
    <row r="5282" spans="1:21" x14ac:dyDescent="0.2">
      <c r="A5282" s="257">
        <v>42160</v>
      </c>
      <c r="B5282" s="414">
        <f t="shared" si="165"/>
        <v>42161</v>
      </c>
      <c r="C5282" s="161"/>
      <c r="D5282" s="161"/>
      <c r="E5282" s="161"/>
      <c r="F5282" s="161"/>
      <c r="G5282" s="161"/>
      <c r="H5282" s="161"/>
      <c r="I5282" s="161"/>
      <c r="J5282" s="162"/>
      <c r="K5282" s="161"/>
      <c r="L5282" s="161"/>
      <c r="M5282" s="161"/>
      <c r="N5282" s="161"/>
      <c r="O5282" s="161"/>
      <c r="P5282" s="161"/>
      <c r="Q5282" s="161"/>
      <c r="R5282" s="161"/>
      <c r="S5282" s="161"/>
      <c r="T5282" s="377"/>
      <c r="U5282" s="161"/>
    </row>
    <row r="5283" spans="1:21" x14ac:dyDescent="0.2">
      <c r="A5283" s="257">
        <v>42161</v>
      </c>
      <c r="B5283" s="414">
        <f t="shared" si="165"/>
        <v>42162</v>
      </c>
      <c r="I5283" s="161"/>
      <c r="J5283" s="162"/>
      <c r="K5283" s="161"/>
      <c r="L5283" s="161"/>
      <c r="M5283" s="161"/>
      <c r="N5283" s="161"/>
      <c r="O5283" s="161"/>
      <c r="P5283" s="161"/>
      <c r="Q5283" s="161"/>
      <c r="T5283" s="377"/>
    </row>
    <row r="5284" spans="1:21" x14ac:dyDescent="0.2">
      <c r="A5284" s="257">
        <v>42162</v>
      </c>
      <c r="B5284" s="414">
        <f t="shared" si="165"/>
        <v>42163</v>
      </c>
      <c r="I5284" s="161"/>
      <c r="J5284" s="162"/>
      <c r="K5284" s="161"/>
      <c r="L5284" s="161"/>
      <c r="M5284" s="161"/>
      <c r="N5284" s="161"/>
      <c r="O5284" s="161"/>
      <c r="P5284" s="161"/>
      <c r="Q5284" s="161"/>
      <c r="T5284" s="377"/>
    </row>
    <row r="5285" spans="1:21" x14ac:dyDescent="0.2">
      <c r="A5285" s="257">
        <v>42163</v>
      </c>
      <c r="B5285" s="414">
        <f t="shared" si="165"/>
        <v>42164</v>
      </c>
      <c r="I5285" s="161"/>
      <c r="J5285" s="162"/>
      <c r="K5285" s="161"/>
      <c r="L5285" s="161"/>
      <c r="M5285" s="161"/>
      <c r="N5285" s="161"/>
      <c r="O5285" s="161"/>
      <c r="P5285" s="161"/>
      <c r="Q5285" s="161"/>
      <c r="T5285" s="377"/>
    </row>
    <row r="5286" spans="1:21" x14ac:dyDescent="0.2">
      <c r="A5286" s="257">
        <v>42164</v>
      </c>
      <c r="B5286" s="414">
        <f t="shared" si="165"/>
        <v>42165</v>
      </c>
      <c r="I5286" s="161"/>
      <c r="J5286" s="162"/>
      <c r="K5286" s="161"/>
      <c r="L5286" s="161"/>
      <c r="M5286" s="161"/>
      <c r="N5286" s="161"/>
      <c r="O5286" s="161"/>
      <c r="P5286" s="161"/>
      <c r="Q5286" s="161"/>
      <c r="T5286" s="377"/>
    </row>
    <row r="5287" spans="1:21" x14ac:dyDescent="0.2">
      <c r="A5287" s="257">
        <v>42165</v>
      </c>
      <c r="B5287" s="414">
        <f t="shared" si="165"/>
        <v>42166</v>
      </c>
      <c r="I5287" s="161"/>
      <c r="J5287" s="162"/>
      <c r="K5287" s="161"/>
      <c r="L5287" s="161"/>
      <c r="M5287" s="161"/>
      <c r="N5287" s="161"/>
      <c r="O5287" s="161"/>
      <c r="P5287" s="161"/>
      <c r="Q5287" s="161"/>
      <c r="T5287" s="377"/>
    </row>
    <row r="5288" spans="1:21" x14ac:dyDescent="0.2">
      <c r="A5288" s="257">
        <v>42166</v>
      </c>
      <c r="B5288" s="414">
        <f t="shared" si="165"/>
        <v>42167</v>
      </c>
      <c r="I5288" s="161"/>
      <c r="J5288" s="162"/>
      <c r="K5288" s="161"/>
      <c r="L5288" s="161"/>
      <c r="M5288" s="161"/>
      <c r="N5288" s="161"/>
      <c r="O5288" s="161"/>
      <c r="P5288" s="161"/>
      <c r="Q5288" s="161"/>
      <c r="T5288" s="377"/>
    </row>
    <row r="5289" spans="1:21" x14ac:dyDescent="0.2">
      <c r="A5289" s="257">
        <v>42167</v>
      </c>
      <c r="B5289" s="414">
        <f t="shared" si="165"/>
        <v>42168</v>
      </c>
      <c r="I5289" s="161"/>
      <c r="J5289" s="162"/>
      <c r="K5289" s="161"/>
      <c r="L5289" s="161"/>
      <c r="M5289" s="161"/>
      <c r="N5289" s="161"/>
      <c r="O5289" s="161"/>
      <c r="P5289" s="161"/>
      <c r="Q5289" s="161"/>
      <c r="T5289" s="377"/>
    </row>
    <row r="5290" spans="1:21" x14ac:dyDescent="0.2">
      <c r="A5290" s="257">
        <v>42168</v>
      </c>
      <c r="B5290" s="414">
        <f t="shared" si="165"/>
        <v>42169</v>
      </c>
      <c r="I5290" s="161"/>
      <c r="J5290" s="162"/>
      <c r="K5290" s="161"/>
      <c r="L5290" s="161"/>
      <c r="M5290" s="161"/>
      <c r="N5290" s="161"/>
      <c r="O5290" s="161"/>
      <c r="P5290" s="161"/>
      <c r="Q5290" s="161"/>
      <c r="T5290" s="377"/>
    </row>
    <row r="5291" spans="1:21" x14ac:dyDescent="0.2">
      <c r="A5291" s="257">
        <v>42169</v>
      </c>
      <c r="B5291" s="414">
        <f t="shared" si="165"/>
        <v>42170</v>
      </c>
      <c r="I5291" s="161"/>
      <c r="J5291" s="162"/>
      <c r="K5291" s="161"/>
      <c r="L5291" s="161"/>
      <c r="M5291" s="161"/>
      <c r="N5291" s="161"/>
      <c r="O5291" s="161"/>
      <c r="P5291" s="161"/>
      <c r="Q5291" s="161"/>
      <c r="T5291" s="377"/>
    </row>
    <row r="5292" spans="1:21" x14ac:dyDescent="0.2">
      <c r="A5292" s="257">
        <v>42170</v>
      </c>
      <c r="B5292" s="414">
        <f t="shared" si="165"/>
        <v>42171</v>
      </c>
      <c r="I5292" s="161"/>
      <c r="J5292" s="162"/>
      <c r="K5292" s="161"/>
      <c r="L5292" s="161"/>
      <c r="M5292" s="161"/>
      <c r="N5292" s="161"/>
      <c r="O5292" s="161"/>
      <c r="P5292" s="161"/>
      <c r="Q5292" s="161"/>
      <c r="T5292" s="377"/>
    </row>
    <row r="5293" spans="1:21" x14ac:dyDescent="0.2">
      <c r="A5293" s="257">
        <v>42171</v>
      </c>
      <c r="B5293" s="414">
        <f t="shared" si="165"/>
        <v>42172</v>
      </c>
      <c r="I5293" s="161"/>
      <c r="J5293" s="162"/>
      <c r="K5293" s="161"/>
      <c r="L5293" s="161"/>
      <c r="M5293" s="161"/>
      <c r="N5293" s="161"/>
      <c r="O5293" s="161"/>
      <c r="P5293" s="161"/>
      <c r="Q5293" s="161"/>
      <c r="T5293" s="377"/>
    </row>
    <row r="5294" spans="1:21" x14ac:dyDescent="0.2">
      <c r="A5294" s="257">
        <v>42172</v>
      </c>
      <c r="B5294" s="414">
        <f t="shared" si="165"/>
        <v>42173</v>
      </c>
      <c r="I5294" s="161"/>
      <c r="J5294" s="162"/>
      <c r="K5294" s="161"/>
      <c r="L5294" s="161"/>
      <c r="M5294" s="161"/>
      <c r="N5294" s="161"/>
      <c r="O5294" s="161"/>
      <c r="P5294" s="161"/>
      <c r="Q5294" s="161"/>
      <c r="T5294" s="377"/>
    </row>
    <row r="5295" spans="1:21" x14ac:dyDescent="0.2">
      <c r="A5295" s="257">
        <v>42173</v>
      </c>
      <c r="B5295" s="414">
        <f t="shared" si="165"/>
        <v>42174</v>
      </c>
      <c r="C5295" s="161">
        <v>2.86</v>
      </c>
      <c r="D5295" s="161"/>
      <c r="E5295" s="161">
        <v>2.64</v>
      </c>
      <c r="F5295" s="161"/>
      <c r="G5295" s="161">
        <v>2.1435049875000001</v>
      </c>
      <c r="H5295" s="161"/>
      <c r="I5295" s="161">
        <v>2.8</v>
      </c>
      <c r="J5295" s="162"/>
      <c r="K5295" s="161"/>
      <c r="L5295" s="161"/>
      <c r="M5295" s="161">
        <v>2.73</v>
      </c>
      <c r="N5295" s="161"/>
      <c r="O5295" s="161">
        <v>2.71</v>
      </c>
      <c r="P5295" s="161"/>
      <c r="Q5295" s="161">
        <v>1.42</v>
      </c>
      <c r="R5295" s="161"/>
      <c r="S5295" s="161">
        <v>2.5</v>
      </c>
      <c r="T5295" s="377">
        <v>0.81299999999999994</v>
      </c>
      <c r="U5295" s="426">
        <f t="shared" ref="U5295:U5312" si="166">S5295*T5295*1.054615</f>
        <v>2.1435049875000001</v>
      </c>
    </row>
    <row r="5296" spans="1:21" x14ac:dyDescent="0.2">
      <c r="A5296" s="257">
        <v>42174</v>
      </c>
      <c r="B5296" s="414">
        <f t="shared" si="165"/>
        <v>42175</v>
      </c>
      <c r="C5296" s="376">
        <v>2.81</v>
      </c>
      <c r="D5296" s="161"/>
      <c r="E5296" s="376">
        <v>2.57</v>
      </c>
      <c r="F5296" s="161"/>
      <c r="G5296" s="376">
        <v>2.0818427030650004</v>
      </c>
      <c r="H5296" s="161"/>
      <c r="I5296" s="376">
        <v>2.74</v>
      </c>
      <c r="J5296" s="416"/>
      <c r="K5296" s="376"/>
      <c r="L5296" s="161"/>
      <c r="M5296" s="376">
        <v>2.63</v>
      </c>
      <c r="N5296" s="161"/>
      <c r="O5296" s="376">
        <v>2.63</v>
      </c>
      <c r="P5296" s="161"/>
      <c r="Q5296" s="376">
        <v>1.34</v>
      </c>
      <c r="R5296" s="161"/>
      <c r="S5296" s="376">
        <v>2.41</v>
      </c>
      <c r="T5296" s="378">
        <v>0.81910000000000005</v>
      </c>
      <c r="U5296" s="376">
        <f t="shared" si="166"/>
        <v>2.0818427030650004</v>
      </c>
    </row>
    <row r="5297" spans="1:21" x14ac:dyDescent="0.2">
      <c r="A5297" s="257">
        <v>42175</v>
      </c>
      <c r="B5297" s="414">
        <f t="shared" si="165"/>
        <v>42176</v>
      </c>
      <c r="C5297" s="376">
        <v>2.81</v>
      </c>
      <c r="D5297" s="161"/>
      <c r="E5297" s="376">
        <v>2.57</v>
      </c>
      <c r="F5297" s="161"/>
      <c r="G5297" s="376">
        <v>2.0818427030650004</v>
      </c>
      <c r="H5297" s="161"/>
      <c r="I5297" s="376">
        <v>2.74</v>
      </c>
      <c r="J5297" s="416"/>
      <c r="K5297" s="376"/>
      <c r="L5297" s="161"/>
      <c r="M5297" s="376">
        <v>2.63</v>
      </c>
      <c r="N5297" s="161"/>
      <c r="O5297" s="376">
        <v>2.63</v>
      </c>
      <c r="P5297" s="161"/>
      <c r="Q5297" s="376">
        <v>1.34</v>
      </c>
      <c r="R5297" s="161"/>
      <c r="S5297" s="376">
        <v>2.41</v>
      </c>
      <c r="T5297" s="378">
        <v>0.81910000000000005</v>
      </c>
      <c r="U5297" s="376">
        <f t="shared" si="166"/>
        <v>2.0818427030650004</v>
      </c>
    </row>
    <row r="5298" spans="1:21" x14ac:dyDescent="0.2">
      <c r="A5298" s="257">
        <v>42176</v>
      </c>
      <c r="B5298" s="414">
        <f t="shared" si="165"/>
        <v>42177</v>
      </c>
      <c r="C5298" s="376">
        <v>2.81</v>
      </c>
      <c r="D5298" s="161"/>
      <c r="E5298" s="376">
        <v>2.57</v>
      </c>
      <c r="F5298" s="161"/>
      <c r="G5298" s="376">
        <v>2.0818427030650004</v>
      </c>
      <c r="H5298" s="161"/>
      <c r="I5298" s="376">
        <v>2.74</v>
      </c>
      <c r="J5298" s="416"/>
      <c r="K5298" s="376"/>
      <c r="L5298" s="161"/>
      <c r="M5298" s="376">
        <v>2.63</v>
      </c>
      <c r="N5298" s="161"/>
      <c r="O5298" s="376">
        <v>2.63</v>
      </c>
      <c r="P5298" s="161"/>
      <c r="Q5298" s="376">
        <v>1.34</v>
      </c>
      <c r="R5298" s="161"/>
      <c r="S5298" s="376">
        <v>2.41</v>
      </c>
      <c r="T5298" s="378">
        <v>0.81910000000000005</v>
      </c>
      <c r="U5298" s="376">
        <f t="shared" si="166"/>
        <v>2.0818427030650004</v>
      </c>
    </row>
    <row r="5299" spans="1:21" x14ac:dyDescent="0.2">
      <c r="A5299" s="257">
        <v>42177</v>
      </c>
      <c r="B5299" s="414">
        <f t="shared" si="165"/>
        <v>42178</v>
      </c>
      <c r="C5299" s="161">
        <v>2.77</v>
      </c>
      <c r="D5299" s="161"/>
      <c r="E5299" s="161">
        <v>2.57</v>
      </c>
      <c r="F5299" s="161"/>
      <c r="G5299" s="161">
        <v>2.1125815664700003</v>
      </c>
      <c r="H5299" s="161"/>
      <c r="I5299" s="161">
        <v>2.77</v>
      </c>
      <c r="J5299" s="162"/>
      <c r="K5299" s="161"/>
      <c r="L5299" s="161"/>
      <c r="M5299" s="161">
        <v>2.67</v>
      </c>
      <c r="N5299" s="161"/>
      <c r="O5299" s="161">
        <v>2.65</v>
      </c>
      <c r="P5299" s="161"/>
      <c r="Q5299" s="161">
        <v>1.52</v>
      </c>
      <c r="R5299" s="161"/>
      <c r="S5299" s="161">
        <v>2.46</v>
      </c>
      <c r="T5299" s="377">
        <v>0.81430000000000002</v>
      </c>
      <c r="U5299" s="426">
        <f t="shared" si="166"/>
        <v>2.1125815664700003</v>
      </c>
    </row>
    <row r="5300" spans="1:21" x14ac:dyDescent="0.2">
      <c r="A5300" s="257">
        <v>42178</v>
      </c>
      <c r="B5300" s="414">
        <f t="shared" si="165"/>
        <v>42179</v>
      </c>
      <c r="C5300" s="161">
        <v>2.83</v>
      </c>
      <c r="D5300" s="161"/>
      <c r="E5300" s="161">
        <v>2.61</v>
      </c>
      <c r="F5300" s="161"/>
      <c r="G5300" s="161">
        <v>2.1740297640600001</v>
      </c>
      <c r="H5300" s="161"/>
      <c r="I5300" s="161">
        <v>2.79</v>
      </c>
      <c r="J5300" s="162"/>
      <c r="K5300" s="161"/>
      <c r="L5300" s="161"/>
      <c r="M5300" s="161">
        <v>2.73</v>
      </c>
      <c r="N5300" s="161"/>
      <c r="O5300" s="161">
        <v>2.7</v>
      </c>
      <c r="P5300" s="161"/>
      <c r="Q5300" s="161">
        <v>1.39</v>
      </c>
      <c r="R5300" s="161"/>
      <c r="S5300" s="161">
        <v>2.5299999999999998</v>
      </c>
      <c r="T5300" s="377">
        <v>0.81479999999999997</v>
      </c>
      <c r="U5300" s="426">
        <f t="shared" si="166"/>
        <v>2.1740297640600001</v>
      </c>
    </row>
    <row r="5301" spans="1:21" x14ac:dyDescent="0.2">
      <c r="A5301" s="257">
        <v>42179</v>
      </c>
      <c r="B5301" s="414">
        <f t="shared" si="165"/>
        <v>42180</v>
      </c>
      <c r="C5301" s="161">
        <v>2.77</v>
      </c>
      <c r="D5301" s="161"/>
      <c r="E5301" s="161">
        <v>2.59</v>
      </c>
      <c r="F5301" s="161"/>
      <c r="G5301" s="161">
        <v>2.1288911874450003</v>
      </c>
      <c r="H5301" s="161"/>
      <c r="I5301" s="161">
        <v>2.75</v>
      </c>
      <c r="J5301" s="162"/>
      <c r="K5301" s="161"/>
      <c r="L5301" s="161"/>
      <c r="M5301" s="161">
        <v>2.69</v>
      </c>
      <c r="N5301" s="161"/>
      <c r="O5301" s="161">
        <v>2.62</v>
      </c>
      <c r="P5301" s="161"/>
      <c r="Q5301" s="161">
        <v>1.27</v>
      </c>
      <c r="R5301" s="161"/>
      <c r="S5301" s="161">
        <v>2.4900000000000002</v>
      </c>
      <c r="T5301" s="377">
        <v>0.81069999999999998</v>
      </c>
      <c r="U5301" s="426">
        <f t="shared" si="166"/>
        <v>2.1288911874450003</v>
      </c>
    </row>
    <row r="5302" spans="1:21" x14ac:dyDescent="0.2">
      <c r="A5302" s="257">
        <v>42180</v>
      </c>
      <c r="B5302" s="414">
        <f t="shared" si="165"/>
        <v>42181</v>
      </c>
      <c r="C5302" s="161">
        <v>2.79</v>
      </c>
      <c r="D5302" s="161"/>
      <c r="E5302" s="161">
        <v>2.62</v>
      </c>
      <c r="F5302" s="161"/>
      <c r="G5302" s="161">
        <v>2.1871196454400001</v>
      </c>
      <c r="H5302" s="161"/>
      <c r="I5302" s="161">
        <v>2.75</v>
      </c>
      <c r="J5302" s="162"/>
      <c r="K5302" s="161"/>
      <c r="L5302" s="161"/>
      <c r="M5302" s="161">
        <v>2.69</v>
      </c>
      <c r="N5302" s="161"/>
      <c r="O5302" s="161">
        <v>2.66</v>
      </c>
      <c r="P5302" s="161"/>
      <c r="Q5302" s="161">
        <v>1.1299999999999999</v>
      </c>
      <c r="R5302" s="161"/>
      <c r="S5302" s="161">
        <v>2.56</v>
      </c>
      <c r="T5302" s="377">
        <v>0.81010000000000004</v>
      </c>
      <c r="U5302" s="426">
        <f t="shared" si="166"/>
        <v>2.1871196454400001</v>
      </c>
    </row>
    <row r="5303" spans="1:21" x14ac:dyDescent="0.2">
      <c r="A5303" s="257">
        <v>42181</v>
      </c>
      <c r="B5303" s="414">
        <f t="shared" si="165"/>
        <v>42182</v>
      </c>
      <c r="C5303" s="376">
        <v>2.77</v>
      </c>
      <c r="D5303" s="161"/>
      <c r="E5303" s="376">
        <v>2.6</v>
      </c>
      <c r="F5303" s="161"/>
      <c r="G5303" s="376">
        <v>2.1228514073400002</v>
      </c>
      <c r="H5303" s="161"/>
      <c r="I5303" s="376">
        <v>2.75</v>
      </c>
      <c r="J5303" s="416"/>
      <c r="K5303" s="376"/>
      <c r="L5303" s="161"/>
      <c r="M5303" s="376">
        <v>2.69</v>
      </c>
      <c r="N5303" s="161"/>
      <c r="O5303" s="376">
        <v>2.64</v>
      </c>
      <c r="P5303" s="161"/>
      <c r="Q5303" s="376">
        <v>1.18</v>
      </c>
      <c r="R5303" s="161"/>
      <c r="S5303" s="376">
        <v>2.4900000000000002</v>
      </c>
      <c r="T5303" s="378">
        <v>0.80840000000000001</v>
      </c>
      <c r="U5303" s="376">
        <f t="shared" si="166"/>
        <v>2.1228514073400002</v>
      </c>
    </row>
    <row r="5304" spans="1:21" x14ac:dyDescent="0.2">
      <c r="A5304" s="257">
        <v>42182</v>
      </c>
      <c r="B5304" s="414">
        <f t="shared" si="165"/>
        <v>42183</v>
      </c>
      <c r="C5304" s="376">
        <v>2.77</v>
      </c>
      <c r="D5304" s="161"/>
      <c r="E5304" s="376">
        <v>2.6</v>
      </c>
      <c r="F5304" s="161"/>
      <c r="G5304" s="376">
        <v>2.1228514073400002</v>
      </c>
      <c r="H5304" s="161"/>
      <c r="I5304" s="376">
        <v>2.75</v>
      </c>
      <c r="J5304" s="416"/>
      <c r="K5304" s="376"/>
      <c r="L5304" s="161"/>
      <c r="M5304" s="376">
        <v>2.69</v>
      </c>
      <c r="N5304" s="161"/>
      <c r="O5304" s="376">
        <v>2.64</v>
      </c>
      <c r="P5304" s="161"/>
      <c r="Q5304" s="376">
        <v>1.18</v>
      </c>
      <c r="R5304" s="161"/>
      <c r="S5304" s="376">
        <v>2.4900000000000002</v>
      </c>
      <c r="T5304" s="378">
        <v>0.80840000000000001</v>
      </c>
      <c r="U5304" s="376">
        <f t="shared" si="166"/>
        <v>2.1228514073400002</v>
      </c>
    </row>
    <row r="5305" spans="1:21" x14ac:dyDescent="0.2">
      <c r="A5305" s="257">
        <v>42183</v>
      </c>
      <c r="B5305" s="414">
        <f t="shared" si="165"/>
        <v>42184</v>
      </c>
      <c r="C5305" s="376">
        <v>2.77</v>
      </c>
      <c r="D5305" s="161"/>
      <c r="E5305" s="376">
        <v>2.6</v>
      </c>
      <c r="F5305" s="161"/>
      <c r="G5305" s="376">
        <v>2.1228514073400002</v>
      </c>
      <c r="H5305" s="161"/>
      <c r="I5305" s="376">
        <v>2.75</v>
      </c>
      <c r="J5305" s="416"/>
      <c r="K5305" s="376"/>
      <c r="L5305" s="161"/>
      <c r="M5305" s="376">
        <v>2.69</v>
      </c>
      <c r="N5305" s="161"/>
      <c r="O5305" s="376">
        <v>2.64</v>
      </c>
      <c r="P5305" s="161"/>
      <c r="Q5305" s="376">
        <v>1.18</v>
      </c>
      <c r="R5305" s="161"/>
      <c r="S5305" s="376">
        <v>2.4900000000000002</v>
      </c>
      <c r="T5305" s="378">
        <v>0.80840000000000001</v>
      </c>
      <c r="U5305" s="376">
        <f t="shared" si="166"/>
        <v>2.1228514073400002</v>
      </c>
    </row>
    <row r="5306" spans="1:21" x14ac:dyDescent="0.2">
      <c r="A5306" s="257">
        <v>42184</v>
      </c>
      <c r="B5306" s="414">
        <f t="shared" si="165"/>
        <v>42185</v>
      </c>
      <c r="C5306" s="161">
        <v>2.8</v>
      </c>
      <c r="D5306" s="161"/>
      <c r="E5306" s="161">
        <v>2.67</v>
      </c>
      <c r="F5306" s="161"/>
      <c r="G5306" s="161">
        <v>2.1644243306400002</v>
      </c>
      <c r="H5306" s="161"/>
      <c r="I5306" s="161">
        <v>2.82</v>
      </c>
      <c r="J5306" s="162"/>
      <c r="K5306" s="161"/>
      <c r="L5306" s="161"/>
      <c r="M5306" s="161">
        <v>2.78</v>
      </c>
      <c r="N5306" s="161"/>
      <c r="O5306" s="161">
        <v>2.74</v>
      </c>
      <c r="P5306" s="161"/>
      <c r="Q5306" s="161">
        <v>1.18</v>
      </c>
      <c r="R5306" s="161"/>
      <c r="S5306" s="161">
        <v>2.5299999999999998</v>
      </c>
      <c r="T5306" s="377">
        <v>0.81120000000000003</v>
      </c>
      <c r="U5306" s="426">
        <f t="shared" si="166"/>
        <v>2.1644243306400002</v>
      </c>
    </row>
    <row r="5307" spans="1:21" s="263" customFormat="1" x14ac:dyDescent="0.2">
      <c r="A5307" s="319">
        <v>42185</v>
      </c>
      <c r="B5307" s="374">
        <f t="shared" si="165"/>
        <v>42186</v>
      </c>
      <c r="C5307" s="372">
        <v>2.77</v>
      </c>
      <c r="D5307" s="332"/>
      <c r="E5307" s="372">
        <v>2.62</v>
      </c>
      <c r="F5307" s="332"/>
      <c r="G5307" s="372">
        <v>2.1081448011650004</v>
      </c>
      <c r="H5307" s="332"/>
      <c r="I5307" s="372">
        <v>2.77</v>
      </c>
      <c r="J5307" s="365"/>
      <c r="K5307" s="372"/>
      <c r="L5307" s="332"/>
      <c r="M5307" s="372">
        <v>2.77</v>
      </c>
      <c r="N5307" s="332"/>
      <c r="O5307" s="372">
        <v>2.69</v>
      </c>
      <c r="P5307" s="332"/>
      <c r="Q5307" s="372">
        <v>1.07</v>
      </c>
      <c r="R5307" s="332"/>
      <c r="S5307" s="332">
        <v>2.4700000000000002</v>
      </c>
      <c r="T5307" s="428">
        <v>0.80930000000000002</v>
      </c>
      <c r="U5307" s="435">
        <f t="shared" si="166"/>
        <v>2.1081448011650004</v>
      </c>
    </row>
    <row r="5308" spans="1:21" x14ac:dyDescent="0.2">
      <c r="A5308" s="257">
        <v>42186</v>
      </c>
      <c r="B5308" s="414">
        <f t="shared" si="165"/>
        <v>42187</v>
      </c>
      <c r="C5308" s="161">
        <v>2.81</v>
      </c>
      <c r="D5308" s="161"/>
      <c r="E5308" s="161">
        <v>2.6</v>
      </c>
      <c r="F5308" s="161"/>
      <c r="G5308" s="161">
        <v>2.1640541607749997</v>
      </c>
      <c r="H5308" s="161"/>
      <c r="I5308" s="161">
        <v>2.82</v>
      </c>
      <c r="J5308" s="162"/>
      <c r="K5308" s="161"/>
      <c r="L5308" s="161"/>
      <c r="M5308" s="161">
        <v>2.73</v>
      </c>
      <c r="N5308" s="161"/>
      <c r="O5308" s="161">
        <v>2.7</v>
      </c>
      <c r="P5308" s="161"/>
      <c r="Q5308" s="161">
        <v>1.06</v>
      </c>
      <c r="R5308" s="161"/>
      <c r="S5308" s="161">
        <v>2.5499999999999998</v>
      </c>
      <c r="T5308" s="377">
        <v>0.80469999999999997</v>
      </c>
      <c r="U5308" s="426">
        <f t="shared" si="166"/>
        <v>2.1640541607749997</v>
      </c>
    </row>
    <row r="5309" spans="1:21" x14ac:dyDescent="0.2">
      <c r="A5309" s="257">
        <v>42187</v>
      </c>
      <c r="B5309" s="414">
        <f t="shared" si="165"/>
        <v>42188</v>
      </c>
      <c r="C5309" s="376">
        <v>2.79</v>
      </c>
      <c r="D5309" s="161"/>
      <c r="E5309" s="376">
        <v>2.56</v>
      </c>
      <c r="F5309" s="161"/>
      <c r="G5309" s="376">
        <v>2.1810651007249997</v>
      </c>
      <c r="H5309" s="161"/>
      <c r="I5309" s="376">
        <v>2.87</v>
      </c>
      <c r="J5309" s="416"/>
      <c r="K5309" s="376"/>
      <c r="L5309" s="161"/>
      <c r="M5309" s="376">
        <v>2.65</v>
      </c>
      <c r="N5309" s="161"/>
      <c r="O5309" s="376">
        <v>2.66</v>
      </c>
      <c r="P5309" s="161"/>
      <c r="Q5309" s="376">
        <v>0.72</v>
      </c>
      <c r="R5309" s="161"/>
      <c r="S5309" s="376">
        <v>2.59</v>
      </c>
      <c r="T5309" s="378">
        <v>0.79849999999999999</v>
      </c>
      <c r="U5309" s="376">
        <f t="shared" si="166"/>
        <v>2.1810651007249997</v>
      </c>
    </row>
    <row r="5310" spans="1:21" x14ac:dyDescent="0.2">
      <c r="A5310" s="257">
        <v>42188</v>
      </c>
      <c r="B5310" s="414">
        <f t="shared" si="165"/>
        <v>42189</v>
      </c>
      <c r="C5310" s="376">
        <v>2.79</v>
      </c>
      <c r="D5310" s="161"/>
      <c r="E5310" s="376">
        <v>2.56</v>
      </c>
      <c r="F5310" s="161"/>
      <c r="G5310" s="376">
        <v>2.1810651007249997</v>
      </c>
      <c r="H5310" s="161"/>
      <c r="I5310" s="376">
        <v>2.87</v>
      </c>
      <c r="J5310" s="416"/>
      <c r="K5310" s="376"/>
      <c r="L5310" s="161"/>
      <c r="M5310" s="376">
        <v>2.65</v>
      </c>
      <c r="N5310" s="161"/>
      <c r="O5310" s="376">
        <v>2.66</v>
      </c>
      <c r="P5310" s="161"/>
      <c r="Q5310" s="376">
        <v>0.72</v>
      </c>
      <c r="R5310" s="161"/>
      <c r="S5310" s="376">
        <v>2.59</v>
      </c>
      <c r="T5310" s="378">
        <v>0.79849999999999999</v>
      </c>
      <c r="U5310" s="376">
        <f t="shared" si="166"/>
        <v>2.1810651007249997</v>
      </c>
    </row>
    <row r="5311" spans="1:21" x14ac:dyDescent="0.2">
      <c r="A5311" s="257">
        <v>42189</v>
      </c>
      <c r="B5311" s="414">
        <f t="shared" si="165"/>
        <v>42190</v>
      </c>
      <c r="C5311" s="376">
        <v>2.79</v>
      </c>
      <c r="D5311" s="161"/>
      <c r="E5311" s="376">
        <v>2.56</v>
      </c>
      <c r="F5311" s="161"/>
      <c r="G5311" s="376">
        <v>2.1810651007249997</v>
      </c>
      <c r="H5311" s="161"/>
      <c r="I5311" s="376">
        <v>2.87</v>
      </c>
      <c r="J5311" s="416"/>
      <c r="K5311" s="376"/>
      <c r="L5311" s="161"/>
      <c r="M5311" s="376">
        <v>2.65</v>
      </c>
      <c r="N5311" s="161"/>
      <c r="O5311" s="376">
        <v>2.66</v>
      </c>
      <c r="P5311" s="161"/>
      <c r="Q5311" s="376">
        <v>0.72</v>
      </c>
      <c r="R5311" s="161"/>
      <c r="S5311" s="376">
        <v>2.59</v>
      </c>
      <c r="T5311" s="378">
        <v>0.79849999999999999</v>
      </c>
      <c r="U5311" s="376">
        <f t="shared" si="166"/>
        <v>2.1810651007249997</v>
      </c>
    </row>
    <row r="5312" spans="1:21" x14ac:dyDescent="0.2">
      <c r="A5312" s="257">
        <v>42190</v>
      </c>
      <c r="B5312" s="414">
        <f t="shared" si="165"/>
        <v>42191</v>
      </c>
      <c r="C5312" s="376">
        <v>2.79</v>
      </c>
      <c r="D5312" s="161"/>
      <c r="E5312" s="376">
        <v>2.56</v>
      </c>
      <c r="F5312" s="161"/>
      <c r="G5312" s="376">
        <v>2.1810651007249997</v>
      </c>
      <c r="H5312" s="161"/>
      <c r="I5312" s="376">
        <v>2.87</v>
      </c>
      <c r="J5312" s="416"/>
      <c r="K5312" s="376"/>
      <c r="L5312" s="161"/>
      <c r="M5312" s="376">
        <v>2.65</v>
      </c>
      <c r="N5312" s="161"/>
      <c r="O5312" s="376">
        <v>2.66</v>
      </c>
      <c r="P5312" s="161"/>
      <c r="Q5312" s="376">
        <v>0.72</v>
      </c>
      <c r="R5312" s="161"/>
      <c r="S5312" s="376">
        <v>2.59</v>
      </c>
      <c r="T5312" s="378">
        <v>0.79849999999999999</v>
      </c>
      <c r="U5312" s="376">
        <f t="shared" si="166"/>
        <v>2.1810651007249997</v>
      </c>
    </row>
    <row r="5313" spans="1:21" x14ac:dyDescent="0.2">
      <c r="A5313" s="257">
        <v>42191</v>
      </c>
      <c r="B5313" s="414">
        <f t="shared" si="165"/>
        <v>42192</v>
      </c>
      <c r="C5313" s="161"/>
      <c r="D5313" s="161"/>
      <c r="E5313" s="161"/>
      <c r="F5313" s="161"/>
      <c r="G5313" s="161"/>
      <c r="H5313" s="161"/>
      <c r="I5313" s="161"/>
      <c r="J5313" s="162"/>
      <c r="K5313" s="161"/>
      <c r="L5313" s="161"/>
      <c r="M5313" s="161"/>
      <c r="N5313" s="161"/>
      <c r="O5313" s="161"/>
      <c r="P5313" s="161"/>
      <c r="Q5313" s="161"/>
      <c r="R5313" s="161"/>
      <c r="S5313" s="161"/>
      <c r="T5313" s="377"/>
      <c r="U5313" s="161"/>
    </row>
    <row r="5314" spans="1:21" x14ac:dyDescent="0.2">
      <c r="A5314" s="257">
        <v>42192</v>
      </c>
      <c r="B5314" s="414">
        <f t="shared" si="165"/>
        <v>42193</v>
      </c>
      <c r="C5314" s="161"/>
      <c r="D5314" s="161"/>
      <c r="E5314" s="161"/>
      <c r="F5314" s="161"/>
      <c r="G5314" s="161"/>
      <c r="H5314" s="161"/>
      <c r="I5314" s="161"/>
      <c r="J5314" s="162"/>
      <c r="K5314" s="161"/>
      <c r="L5314" s="161"/>
      <c r="M5314" s="161"/>
      <c r="N5314" s="161"/>
      <c r="O5314" s="161"/>
      <c r="P5314" s="161"/>
      <c r="Q5314" s="161"/>
      <c r="R5314" s="161"/>
      <c r="S5314" s="161"/>
      <c r="T5314" s="377"/>
      <c r="U5314" s="161"/>
    </row>
    <row r="5315" spans="1:21" x14ac:dyDescent="0.2">
      <c r="A5315" s="257">
        <v>42193</v>
      </c>
      <c r="B5315" s="414">
        <f t="shared" si="165"/>
        <v>42194</v>
      </c>
      <c r="C5315" s="161"/>
      <c r="D5315" s="161"/>
      <c r="E5315" s="161"/>
      <c r="F5315" s="161"/>
      <c r="G5315" s="161"/>
      <c r="H5315" s="161"/>
      <c r="I5315" s="161"/>
      <c r="J5315" s="162"/>
      <c r="K5315" s="161"/>
      <c r="L5315" s="161"/>
      <c r="M5315" s="161"/>
      <c r="N5315" s="161"/>
      <c r="O5315" s="161"/>
      <c r="P5315" s="161"/>
      <c r="Q5315" s="161"/>
      <c r="R5315" s="161"/>
      <c r="S5315" s="161"/>
      <c r="T5315" s="377"/>
      <c r="U5315" s="161"/>
    </row>
    <row r="5316" spans="1:21" x14ac:dyDescent="0.2">
      <c r="A5316" s="257">
        <v>42194</v>
      </c>
      <c r="B5316" s="414">
        <f t="shared" si="165"/>
        <v>42195</v>
      </c>
      <c r="C5316" s="161"/>
      <c r="D5316" s="161"/>
      <c r="E5316" s="161"/>
      <c r="F5316" s="161"/>
      <c r="G5316" s="161"/>
      <c r="H5316" s="161"/>
      <c r="I5316" s="161"/>
      <c r="J5316" s="162"/>
      <c r="K5316" s="161"/>
      <c r="L5316" s="161"/>
      <c r="M5316" s="161"/>
      <c r="N5316" s="161"/>
      <c r="O5316" s="161"/>
      <c r="P5316" s="161"/>
      <c r="Q5316" s="161"/>
      <c r="R5316" s="161"/>
      <c r="S5316" s="161"/>
      <c r="T5316" s="377"/>
      <c r="U5316" s="161"/>
    </row>
    <row r="5317" spans="1:21" x14ac:dyDescent="0.2">
      <c r="A5317" s="257">
        <v>42195</v>
      </c>
      <c r="B5317" s="414">
        <f t="shared" si="165"/>
        <v>42196</v>
      </c>
      <c r="C5317" s="161"/>
      <c r="D5317" s="161"/>
      <c r="E5317" s="161"/>
      <c r="F5317" s="161"/>
      <c r="G5317" s="161"/>
      <c r="H5317" s="161"/>
      <c r="I5317" s="161"/>
      <c r="J5317" s="162"/>
      <c r="K5317" s="161"/>
      <c r="L5317" s="161"/>
      <c r="M5317" s="161"/>
      <c r="N5317" s="161"/>
      <c r="O5317" s="161"/>
      <c r="P5317" s="161"/>
      <c r="Q5317" s="161"/>
      <c r="R5317" s="161"/>
      <c r="S5317" s="161"/>
      <c r="T5317" s="377"/>
      <c r="U5317" s="161"/>
    </row>
    <row r="5318" spans="1:21" x14ac:dyDescent="0.2">
      <c r="A5318" s="257">
        <v>42196</v>
      </c>
      <c r="B5318" s="414">
        <f t="shared" si="165"/>
        <v>42197</v>
      </c>
      <c r="C5318" s="161"/>
      <c r="D5318" s="161"/>
      <c r="E5318" s="161"/>
      <c r="F5318" s="161"/>
      <c r="G5318" s="161"/>
      <c r="H5318" s="161"/>
      <c r="I5318" s="161"/>
      <c r="J5318" s="162"/>
      <c r="K5318" s="161"/>
      <c r="L5318" s="161"/>
      <c r="M5318" s="161"/>
      <c r="N5318" s="161"/>
      <c r="O5318" s="161"/>
      <c r="P5318" s="161"/>
      <c r="Q5318" s="161"/>
      <c r="R5318" s="161"/>
      <c r="S5318" s="161"/>
      <c r="T5318" s="377"/>
      <c r="U5318" s="161"/>
    </row>
    <row r="5319" spans="1:21" x14ac:dyDescent="0.2">
      <c r="A5319" s="257">
        <v>42197</v>
      </c>
      <c r="B5319" s="414">
        <f t="shared" si="165"/>
        <v>42198</v>
      </c>
      <c r="C5319" s="161"/>
      <c r="D5319" s="161"/>
      <c r="E5319" s="161"/>
      <c r="F5319" s="161"/>
      <c r="G5319" s="161"/>
      <c r="H5319" s="161"/>
      <c r="I5319" s="161"/>
      <c r="J5319" s="162"/>
      <c r="K5319" s="161"/>
      <c r="L5319" s="161"/>
      <c r="M5319" s="161"/>
      <c r="N5319" s="161"/>
      <c r="O5319" s="161"/>
      <c r="P5319" s="161"/>
      <c r="Q5319" s="161"/>
      <c r="R5319" s="161"/>
      <c r="S5319" s="161"/>
      <c r="T5319" s="377"/>
      <c r="U5319" s="161"/>
    </row>
    <row r="5320" spans="1:21" x14ac:dyDescent="0.2">
      <c r="A5320" s="257">
        <v>42198</v>
      </c>
      <c r="B5320" s="414">
        <f t="shared" si="165"/>
        <v>42199</v>
      </c>
      <c r="C5320" s="161"/>
      <c r="D5320" s="161"/>
      <c r="E5320" s="161"/>
      <c r="F5320" s="161"/>
      <c r="G5320" s="161"/>
      <c r="H5320" s="161"/>
      <c r="I5320" s="161"/>
      <c r="J5320" s="162"/>
      <c r="K5320" s="161"/>
      <c r="L5320" s="161"/>
      <c r="M5320" s="161"/>
      <c r="N5320" s="161"/>
      <c r="O5320" s="161"/>
      <c r="P5320" s="161"/>
      <c r="Q5320" s="161"/>
      <c r="R5320" s="161"/>
      <c r="S5320" s="161"/>
      <c r="T5320" s="377"/>
      <c r="U5320" s="161"/>
    </row>
    <row r="5321" spans="1:21" x14ac:dyDescent="0.2">
      <c r="A5321" s="257">
        <v>42199</v>
      </c>
      <c r="B5321" s="414">
        <f t="shared" si="165"/>
        <v>42200</v>
      </c>
      <c r="C5321" s="161"/>
      <c r="D5321" s="161"/>
      <c r="E5321" s="161"/>
      <c r="F5321" s="161"/>
      <c r="G5321" s="161"/>
      <c r="H5321" s="161"/>
      <c r="I5321" s="161"/>
      <c r="J5321" s="162"/>
      <c r="K5321" s="161"/>
      <c r="L5321" s="161"/>
      <c r="M5321" s="161"/>
      <c r="N5321" s="161"/>
      <c r="O5321" s="161"/>
      <c r="P5321" s="161"/>
      <c r="Q5321" s="161"/>
      <c r="R5321" s="161"/>
      <c r="S5321" s="161"/>
      <c r="T5321" s="377"/>
      <c r="U5321" s="161"/>
    </row>
    <row r="5322" spans="1:21" x14ac:dyDescent="0.2">
      <c r="A5322" s="257">
        <v>42200</v>
      </c>
      <c r="B5322" s="414">
        <f t="shared" si="165"/>
        <v>42201</v>
      </c>
      <c r="C5322" s="161"/>
      <c r="D5322" s="161"/>
      <c r="E5322" s="161"/>
      <c r="F5322" s="161"/>
      <c r="G5322" s="161"/>
      <c r="H5322" s="161"/>
      <c r="I5322" s="161"/>
      <c r="J5322" s="162"/>
      <c r="K5322" s="161"/>
      <c r="L5322" s="161"/>
      <c r="M5322" s="161"/>
      <c r="N5322" s="161"/>
      <c r="O5322" s="161"/>
      <c r="P5322" s="161"/>
      <c r="Q5322" s="161"/>
      <c r="R5322" s="161"/>
      <c r="S5322" s="161"/>
      <c r="T5322" s="377"/>
      <c r="U5322" s="161"/>
    </row>
    <row r="5323" spans="1:21" x14ac:dyDescent="0.2">
      <c r="A5323" s="257">
        <v>42201</v>
      </c>
      <c r="B5323" s="414">
        <f t="shared" si="165"/>
        <v>42202</v>
      </c>
      <c r="C5323" s="161"/>
      <c r="D5323" s="161"/>
      <c r="E5323" s="161"/>
      <c r="F5323" s="161"/>
      <c r="G5323" s="161"/>
      <c r="H5323" s="161"/>
      <c r="I5323" s="161"/>
      <c r="J5323" s="162"/>
      <c r="K5323" s="161"/>
      <c r="L5323" s="161"/>
      <c r="M5323" s="161"/>
      <c r="N5323" s="161"/>
      <c r="O5323" s="161"/>
      <c r="P5323" s="161"/>
      <c r="Q5323" s="161"/>
      <c r="R5323" s="161"/>
      <c r="S5323" s="161"/>
      <c r="T5323" s="377"/>
      <c r="U5323" s="161"/>
    </row>
    <row r="5324" spans="1:21" x14ac:dyDescent="0.2">
      <c r="A5324" s="257">
        <v>42202</v>
      </c>
      <c r="B5324" s="414">
        <f t="shared" si="165"/>
        <v>42203</v>
      </c>
      <c r="C5324" s="161"/>
      <c r="D5324" s="161"/>
      <c r="E5324" s="161"/>
      <c r="F5324" s="161"/>
      <c r="G5324" s="161"/>
      <c r="H5324" s="161"/>
      <c r="I5324" s="161"/>
      <c r="J5324" s="162"/>
      <c r="K5324" s="161"/>
      <c r="L5324" s="161"/>
      <c r="M5324" s="161"/>
      <c r="N5324" s="161"/>
      <c r="O5324" s="161"/>
      <c r="P5324" s="161"/>
      <c r="Q5324" s="161"/>
      <c r="R5324" s="161"/>
      <c r="S5324" s="161"/>
      <c r="T5324" s="377"/>
      <c r="U5324" s="161"/>
    </row>
    <row r="5325" spans="1:21" x14ac:dyDescent="0.2">
      <c r="A5325" s="257">
        <v>42203</v>
      </c>
      <c r="B5325" s="414">
        <f t="shared" si="165"/>
        <v>42204</v>
      </c>
      <c r="C5325" s="161"/>
      <c r="D5325" s="161"/>
      <c r="E5325" s="161"/>
      <c r="F5325" s="161"/>
      <c r="G5325" s="161"/>
      <c r="H5325" s="161"/>
      <c r="I5325" s="161"/>
      <c r="J5325" s="162"/>
      <c r="K5325" s="161"/>
      <c r="L5325" s="161"/>
      <c r="M5325" s="161"/>
      <c r="N5325" s="161"/>
      <c r="O5325" s="161"/>
      <c r="P5325" s="161"/>
      <c r="Q5325" s="161"/>
      <c r="R5325" s="161"/>
      <c r="S5325" s="161"/>
      <c r="T5325" s="377"/>
      <c r="U5325" s="161"/>
    </row>
    <row r="5326" spans="1:21" x14ac:dyDescent="0.2">
      <c r="A5326" s="257">
        <v>42204</v>
      </c>
      <c r="B5326" s="414">
        <f t="shared" si="165"/>
        <v>42205</v>
      </c>
      <c r="C5326" s="161"/>
      <c r="D5326" s="161"/>
      <c r="E5326" s="161"/>
      <c r="F5326" s="161"/>
      <c r="G5326" s="161"/>
      <c r="H5326" s="161"/>
      <c r="I5326" s="161"/>
      <c r="J5326" s="162"/>
      <c r="K5326" s="161"/>
      <c r="L5326" s="161"/>
      <c r="M5326" s="161"/>
      <c r="N5326" s="161"/>
      <c r="O5326" s="161"/>
      <c r="P5326" s="161"/>
      <c r="Q5326" s="161"/>
      <c r="R5326" s="161"/>
      <c r="S5326" s="161"/>
      <c r="T5326" s="377"/>
      <c r="U5326" s="161"/>
    </row>
    <row r="5327" spans="1:21" x14ac:dyDescent="0.2">
      <c r="A5327" s="257">
        <v>42205</v>
      </c>
      <c r="B5327" s="414">
        <f t="shared" si="165"/>
        <v>42206</v>
      </c>
      <c r="C5327" s="161">
        <v>2.84</v>
      </c>
      <c r="D5327" s="161"/>
      <c r="E5327" s="161">
        <v>2.69</v>
      </c>
      <c r="F5327" s="161"/>
      <c r="G5327" s="161">
        <v>2.1701540539350002</v>
      </c>
      <c r="H5327" s="161"/>
      <c r="I5327" s="161">
        <v>2.85</v>
      </c>
      <c r="J5327" s="162"/>
      <c r="K5327" s="161"/>
      <c r="L5327" s="161"/>
      <c r="M5327" s="161">
        <v>2.83</v>
      </c>
      <c r="N5327" s="161"/>
      <c r="O5327" s="161">
        <v>2.76</v>
      </c>
      <c r="P5327" s="161"/>
      <c r="Q5327" s="161">
        <v>1.28</v>
      </c>
      <c r="R5327" s="161"/>
      <c r="S5327" s="161">
        <v>2.67</v>
      </c>
      <c r="T5327" s="377">
        <v>0.77070000000000005</v>
      </c>
      <c r="U5327" s="426">
        <f t="shared" ref="U5327:U5342" si="167">S5327*T5327*1.054615</f>
        <v>2.1701540539350002</v>
      </c>
    </row>
    <row r="5328" spans="1:21" x14ac:dyDescent="0.2">
      <c r="A5328" s="257">
        <v>42206</v>
      </c>
      <c r="B5328" s="414">
        <f t="shared" si="165"/>
        <v>42207</v>
      </c>
      <c r="C5328" s="161">
        <v>2.88</v>
      </c>
      <c r="D5328" s="161"/>
      <c r="E5328" s="161">
        <v>2.77</v>
      </c>
      <c r="F5328" s="161"/>
      <c r="G5328" s="161">
        <v>2.257508869</v>
      </c>
      <c r="H5328" s="161"/>
      <c r="I5328" s="161">
        <v>2.87</v>
      </c>
      <c r="J5328" s="162"/>
      <c r="K5328" s="161"/>
      <c r="L5328" s="161"/>
      <c r="M5328" s="161">
        <v>2.85</v>
      </c>
      <c r="N5328" s="161"/>
      <c r="O5328" s="161">
        <v>2.81</v>
      </c>
      <c r="P5328" s="161"/>
      <c r="Q5328" s="161">
        <v>1.27</v>
      </c>
      <c r="R5328" s="161"/>
      <c r="S5328" s="161">
        <v>2.78</v>
      </c>
      <c r="T5328" s="377">
        <v>0.77</v>
      </c>
      <c r="U5328" s="426">
        <f t="shared" si="167"/>
        <v>2.257508869</v>
      </c>
    </row>
    <row r="5329" spans="1:21" x14ac:dyDescent="0.2">
      <c r="A5329" s="257">
        <v>42207</v>
      </c>
      <c r="B5329" s="414">
        <f t="shared" si="165"/>
        <v>42208</v>
      </c>
      <c r="C5329" s="161">
        <v>2.89</v>
      </c>
      <c r="D5329" s="161"/>
      <c r="E5329" s="161">
        <v>2.79</v>
      </c>
      <c r="F5329" s="161"/>
      <c r="G5329" s="161">
        <v>2.2905858138600004</v>
      </c>
      <c r="H5329" s="161"/>
      <c r="I5329" s="161">
        <v>2.9</v>
      </c>
      <c r="J5329" s="162"/>
      <c r="K5329" s="161"/>
      <c r="L5329" s="161"/>
      <c r="M5329" s="161">
        <v>2.86</v>
      </c>
      <c r="N5329" s="161"/>
      <c r="O5329" s="161">
        <v>2.85</v>
      </c>
      <c r="P5329" s="161"/>
      <c r="Q5329" s="161">
        <v>1.19</v>
      </c>
      <c r="R5329" s="161"/>
      <c r="S5329" s="161">
        <v>2.82</v>
      </c>
      <c r="T5329" s="377">
        <v>0.7702</v>
      </c>
      <c r="U5329" s="426">
        <f t="shared" si="167"/>
        <v>2.2905858138600004</v>
      </c>
    </row>
    <row r="5330" spans="1:21" x14ac:dyDescent="0.2">
      <c r="A5330" s="257">
        <v>42208</v>
      </c>
      <c r="B5330" s="414">
        <f t="shared" si="165"/>
        <v>42209</v>
      </c>
      <c r="C5330" s="161">
        <v>2.91</v>
      </c>
      <c r="D5330" s="161"/>
      <c r="E5330" s="161">
        <v>2.77</v>
      </c>
      <c r="F5330" s="161"/>
      <c r="G5330" s="161">
        <v>2.3143526175000004</v>
      </c>
      <c r="H5330" s="161"/>
      <c r="I5330" s="161">
        <v>2.9</v>
      </c>
      <c r="J5330" s="162"/>
      <c r="K5330" s="161"/>
      <c r="L5330" s="161"/>
      <c r="M5330" s="161">
        <v>2.87</v>
      </c>
      <c r="N5330" s="161"/>
      <c r="O5330" s="161">
        <v>2.85</v>
      </c>
      <c r="P5330" s="161"/>
      <c r="Q5330" s="161">
        <v>1.22</v>
      </c>
      <c r="R5330" s="161"/>
      <c r="S5330" s="161">
        <v>2.85</v>
      </c>
      <c r="T5330" s="377">
        <v>0.77</v>
      </c>
      <c r="U5330" s="426">
        <f t="shared" si="167"/>
        <v>2.3143526175000004</v>
      </c>
    </row>
    <row r="5331" spans="1:21" x14ac:dyDescent="0.2">
      <c r="A5331" s="257">
        <v>42209</v>
      </c>
      <c r="B5331" s="414">
        <f t="shared" si="165"/>
        <v>42210</v>
      </c>
      <c r="C5331" s="376">
        <v>2.81</v>
      </c>
      <c r="D5331" s="161"/>
      <c r="E5331" s="376">
        <v>2.69</v>
      </c>
      <c r="F5331" s="161"/>
      <c r="G5331" s="376">
        <v>2.2357373969399998</v>
      </c>
      <c r="H5331" s="161"/>
      <c r="I5331" s="376">
        <v>2.81</v>
      </c>
      <c r="J5331" s="416"/>
      <c r="K5331" s="376"/>
      <c r="L5331" s="161"/>
      <c r="M5331" s="376">
        <v>2.74</v>
      </c>
      <c r="N5331" s="161"/>
      <c r="O5331" s="376">
        <v>2.75</v>
      </c>
      <c r="P5331" s="161"/>
      <c r="Q5331" s="376">
        <v>1.17</v>
      </c>
      <c r="R5331" s="161"/>
      <c r="S5331" s="376">
        <v>2.76</v>
      </c>
      <c r="T5331" s="378">
        <v>0.7681</v>
      </c>
      <c r="U5331" s="376">
        <f t="shared" si="167"/>
        <v>2.2357373969399998</v>
      </c>
    </row>
    <row r="5332" spans="1:21" x14ac:dyDescent="0.2">
      <c r="A5332" s="257">
        <v>42210</v>
      </c>
      <c r="B5332" s="414">
        <f t="shared" si="165"/>
        <v>42211</v>
      </c>
      <c r="C5332" s="376">
        <v>2.81</v>
      </c>
      <c r="D5332" s="161"/>
      <c r="E5332" s="376">
        <v>2.69</v>
      </c>
      <c r="F5332" s="161"/>
      <c r="G5332" s="376">
        <v>2.2357373969399998</v>
      </c>
      <c r="H5332" s="161"/>
      <c r="I5332" s="376">
        <v>2.81</v>
      </c>
      <c r="J5332" s="416"/>
      <c r="K5332" s="376"/>
      <c r="L5332" s="161"/>
      <c r="M5332" s="376">
        <v>2.74</v>
      </c>
      <c r="N5332" s="161"/>
      <c r="O5332" s="376">
        <v>2.75</v>
      </c>
      <c r="P5332" s="161"/>
      <c r="Q5332" s="376">
        <v>1.17</v>
      </c>
      <c r="R5332" s="161"/>
      <c r="S5332" s="376">
        <v>2.76</v>
      </c>
      <c r="T5332" s="378">
        <v>0.7681</v>
      </c>
      <c r="U5332" s="376">
        <f t="shared" si="167"/>
        <v>2.2357373969399998</v>
      </c>
    </row>
    <row r="5333" spans="1:21" x14ac:dyDescent="0.2">
      <c r="A5333" s="257">
        <v>42211</v>
      </c>
      <c r="B5333" s="414">
        <f t="shared" si="165"/>
        <v>42212</v>
      </c>
      <c r="C5333" s="376">
        <v>2.81</v>
      </c>
      <c r="D5333" s="161"/>
      <c r="E5333" s="376">
        <v>2.69</v>
      </c>
      <c r="F5333" s="161"/>
      <c r="G5333" s="376">
        <v>2.2357373969399998</v>
      </c>
      <c r="H5333" s="161"/>
      <c r="I5333" s="376">
        <v>2.81</v>
      </c>
      <c r="J5333" s="416"/>
      <c r="K5333" s="376"/>
      <c r="L5333" s="161"/>
      <c r="M5333" s="376">
        <v>2.74</v>
      </c>
      <c r="N5333" s="161"/>
      <c r="O5333" s="376">
        <v>2.75</v>
      </c>
      <c r="P5333" s="161"/>
      <c r="Q5333" s="376">
        <v>1.17</v>
      </c>
      <c r="R5333" s="161"/>
      <c r="S5333" s="376">
        <v>2.76</v>
      </c>
      <c r="T5333" s="378">
        <v>0.7681</v>
      </c>
      <c r="U5333" s="376">
        <f t="shared" si="167"/>
        <v>2.2357373969399998</v>
      </c>
    </row>
    <row r="5334" spans="1:21" x14ac:dyDescent="0.2">
      <c r="A5334" s="257">
        <v>42212</v>
      </c>
      <c r="B5334" s="414">
        <f t="shared" si="165"/>
        <v>42213</v>
      </c>
      <c r="C5334" s="161">
        <v>2.83</v>
      </c>
      <c r="D5334" s="161"/>
      <c r="E5334" s="161">
        <v>2.7</v>
      </c>
      <c r="F5334" s="161"/>
      <c r="G5334" s="161">
        <v>2.2304980696199999</v>
      </c>
      <c r="H5334" s="161"/>
      <c r="I5334" s="161">
        <v>2.81</v>
      </c>
      <c r="J5334" s="162"/>
      <c r="K5334" s="161"/>
      <c r="L5334" s="161"/>
      <c r="M5334" s="161">
        <v>2.79</v>
      </c>
      <c r="N5334" s="161"/>
      <c r="O5334" s="161">
        <v>2.77</v>
      </c>
      <c r="P5334" s="161"/>
      <c r="Q5334" s="161">
        <v>1.52</v>
      </c>
      <c r="R5334" s="161"/>
      <c r="S5334" s="161">
        <v>2.76</v>
      </c>
      <c r="T5334" s="377">
        <v>0.76629999999999998</v>
      </c>
      <c r="U5334" s="426">
        <f t="shared" si="167"/>
        <v>2.2304980696199999</v>
      </c>
    </row>
    <row r="5335" spans="1:21" x14ac:dyDescent="0.2">
      <c r="A5335" s="257">
        <v>42213</v>
      </c>
      <c r="B5335" s="414">
        <f t="shared" si="165"/>
        <v>42214</v>
      </c>
      <c r="C5335" s="161">
        <v>2.88</v>
      </c>
      <c r="D5335" s="161"/>
      <c r="E5335" s="161">
        <v>2.7</v>
      </c>
      <c r="F5335" s="161"/>
      <c r="G5335" s="161">
        <v>2.2747581519400004</v>
      </c>
      <c r="H5335" s="161"/>
      <c r="I5335" s="161">
        <v>2.84</v>
      </c>
      <c r="J5335" s="162"/>
      <c r="K5335" s="161"/>
      <c r="L5335" s="161"/>
      <c r="M5335" s="161">
        <v>2.8</v>
      </c>
      <c r="N5335" s="161"/>
      <c r="O5335" s="161">
        <v>2.78</v>
      </c>
      <c r="P5335" s="161"/>
      <c r="Q5335" s="161">
        <v>1.52</v>
      </c>
      <c r="R5335" s="161"/>
      <c r="S5335" s="161">
        <v>2.81</v>
      </c>
      <c r="T5335" s="377">
        <v>0.76759999999999995</v>
      </c>
      <c r="U5335" s="426">
        <f t="shared" si="167"/>
        <v>2.2747581519400004</v>
      </c>
    </row>
    <row r="5336" spans="1:21" x14ac:dyDescent="0.2">
      <c r="A5336" s="257">
        <v>42214</v>
      </c>
      <c r="B5336" s="414">
        <f t="shared" si="165"/>
        <v>42215</v>
      </c>
      <c r="C5336" s="161">
        <v>2.9</v>
      </c>
      <c r="D5336" s="161"/>
      <c r="E5336" s="161">
        <v>2.73</v>
      </c>
      <c r="F5336" s="161"/>
      <c r="G5336" s="161">
        <v>2.3122486605750003</v>
      </c>
      <c r="H5336" s="161"/>
      <c r="I5336" s="161">
        <v>2.84</v>
      </c>
      <c r="J5336" s="162"/>
      <c r="K5336" s="161"/>
      <c r="L5336" s="161"/>
      <c r="M5336" s="161">
        <v>2.82</v>
      </c>
      <c r="N5336" s="161"/>
      <c r="O5336" s="161">
        <v>2.8</v>
      </c>
      <c r="P5336" s="161"/>
      <c r="Q5336" s="161">
        <v>1.37</v>
      </c>
      <c r="R5336" s="161"/>
      <c r="S5336" s="161">
        <v>2.85</v>
      </c>
      <c r="T5336" s="377">
        <v>0.76929999999999998</v>
      </c>
      <c r="U5336" s="426">
        <f t="shared" si="167"/>
        <v>2.3122486605750003</v>
      </c>
    </row>
    <row r="5337" spans="1:21" x14ac:dyDescent="0.2">
      <c r="A5337" s="257">
        <v>42215</v>
      </c>
      <c r="B5337" s="414">
        <f t="shared" si="165"/>
        <v>42216</v>
      </c>
      <c r="C5337" s="161">
        <v>2.85</v>
      </c>
      <c r="D5337" s="161"/>
      <c r="E5337" s="161">
        <v>2.72</v>
      </c>
      <c r="F5337" s="161"/>
      <c r="G5337" s="161">
        <v>2.3073636838950002</v>
      </c>
      <c r="H5337" s="161"/>
      <c r="I5337" s="161">
        <v>2.81</v>
      </c>
      <c r="J5337" s="162"/>
      <c r="K5337" s="161"/>
      <c r="L5337" s="161"/>
      <c r="M5337" s="161">
        <v>2.75</v>
      </c>
      <c r="N5337" s="161"/>
      <c r="O5337" s="161">
        <v>2.77</v>
      </c>
      <c r="P5337" s="161"/>
      <c r="Q5337" s="161">
        <v>1.33</v>
      </c>
      <c r="R5337" s="161"/>
      <c r="S5337" s="161">
        <v>2.83</v>
      </c>
      <c r="T5337" s="377">
        <v>0.77310000000000001</v>
      </c>
      <c r="U5337" s="426">
        <f t="shared" si="167"/>
        <v>2.3073636838950002</v>
      </c>
    </row>
    <row r="5338" spans="1:21" s="263" customFormat="1" x14ac:dyDescent="0.2">
      <c r="A5338" s="319">
        <v>42216</v>
      </c>
      <c r="B5338" s="374">
        <f t="shared" si="165"/>
        <v>42217</v>
      </c>
      <c r="C5338" s="431">
        <v>2.77</v>
      </c>
      <c r="D5338" s="332"/>
      <c r="E5338" s="431">
        <v>2.61</v>
      </c>
      <c r="F5338" s="332"/>
      <c r="G5338" s="431">
        <v>2.2665121172550005</v>
      </c>
      <c r="H5338" s="332"/>
      <c r="I5338" s="431">
        <v>2.75</v>
      </c>
      <c r="J5338" s="518"/>
      <c r="K5338" s="431"/>
      <c r="L5338" s="332"/>
      <c r="M5338" s="431">
        <v>2.68</v>
      </c>
      <c r="N5338" s="332"/>
      <c r="O5338" s="431">
        <v>2.68</v>
      </c>
      <c r="P5338" s="332"/>
      <c r="Q5338" s="431">
        <v>1.32</v>
      </c>
      <c r="R5338" s="332"/>
      <c r="S5338" s="433">
        <v>2.79</v>
      </c>
      <c r="T5338" s="541">
        <v>0.77029999999999998</v>
      </c>
      <c r="U5338" s="431">
        <f t="shared" si="167"/>
        <v>2.2665121172550005</v>
      </c>
    </row>
    <row r="5339" spans="1:21" x14ac:dyDescent="0.2">
      <c r="A5339" s="257">
        <v>42217</v>
      </c>
      <c r="B5339" s="414">
        <f t="shared" si="165"/>
        <v>42218</v>
      </c>
      <c r="C5339" s="376">
        <v>2.77</v>
      </c>
      <c r="D5339" s="161"/>
      <c r="E5339" s="376">
        <v>2.61</v>
      </c>
      <c r="F5339" s="161"/>
      <c r="G5339" s="376">
        <v>2.2665121172550005</v>
      </c>
      <c r="H5339" s="161"/>
      <c r="I5339" s="376">
        <v>2.75</v>
      </c>
      <c r="J5339" s="416"/>
      <c r="K5339" s="376"/>
      <c r="L5339" s="161"/>
      <c r="M5339" s="376">
        <v>2.68</v>
      </c>
      <c r="N5339" s="161"/>
      <c r="O5339" s="376">
        <v>2.68</v>
      </c>
      <c r="P5339" s="161"/>
      <c r="Q5339" s="376">
        <v>1.32</v>
      </c>
      <c r="R5339" s="161"/>
      <c r="S5339" s="376">
        <v>2.79</v>
      </c>
      <c r="T5339" s="378">
        <v>0.77029999999999998</v>
      </c>
      <c r="U5339" s="376">
        <f t="shared" si="167"/>
        <v>2.2665121172550005</v>
      </c>
    </row>
    <row r="5340" spans="1:21" x14ac:dyDescent="0.2">
      <c r="A5340" s="257">
        <v>42218</v>
      </c>
      <c r="B5340" s="414">
        <f t="shared" si="165"/>
        <v>42219</v>
      </c>
      <c r="C5340" s="376">
        <v>2.77</v>
      </c>
      <c r="D5340" s="161"/>
      <c r="E5340" s="376">
        <v>2.61</v>
      </c>
      <c r="F5340" s="161"/>
      <c r="G5340" s="376">
        <v>2.2665121172550005</v>
      </c>
      <c r="H5340" s="161"/>
      <c r="I5340" s="376">
        <v>2.75</v>
      </c>
      <c r="J5340" s="416"/>
      <c r="K5340" s="376"/>
      <c r="L5340" s="161"/>
      <c r="M5340" s="376">
        <v>2.68</v>
      </c>
      <c r="N5340" s="161"/>
      <c r="O5340" s="376">
        <v>2.68</v>
      </c>
      <c r="P5340" s="161"/>
      <c r="Q5340" s="376">
        <v>1.32</v>
      </c>
      <c r="R5340" s="161"/>
      <c r="S5340" s="376">
        <v>2.79</v>
      </c>
      <c r="T5340" s="378">
        <v>0.77029999999999998</v>
      </c>
      <c r="U5340" s="376">
        <f t="shared" si="167"/>
        <v>2.2665121172550005</v>
      </c>
    </row>
    <row r="5341" spans="1:21" x14ac:dyDescent="0.2">
      <c r="A5341" s="257">
        <v>42219</v>
      </c>
      <c r="B5341" s="414">
        <f t="shared" si="165"/>
        <v>42220</v>
      </c>
      <c r="C5341" s="161">
        <v>2.75</v>
      </c>
      <c r="D5341" s="161"/>
      <c r="E5341" s="161">
        <v>2.63</v>
      </c>
      <c r="F5341" s="161"/>
      <c r="G5341" s="161">
        <v>2.2554418236000005</v>
      </c>
      <c r="H5341" s="161"/>
      <c r="I5341" s="161">
        <v>2.76</v>
      </c>
      <c r="J5341" s="162"/>
      <c r="K5341" s="161"/>
      <c r="L5341" s="161"/>
      <c r="M5341" s="161">
        <v>2.73</v>
      </c>
      <c r="N5341" s="161"/>
      <c r="O5341" s="161">
        <v>2.69</v>
      </c>
      <c r="P5341" s="161"/>
      <c r="Q5341" s="161">
        <v>1.35</v>
      </c>
      <c r="R5341" s="161"/>
      <c r="S5341" s="161">
        <v>2.8</v>
      </c>
      <c r="T5341" s="377">
        <v>0.76380000000000003</v>
      </c>
      <c r="U5341" s="426">
        <f t="shared" si="167"/>
        <v>2.2554418236000005</v>
      </c>
    </row>
    <row r="5342" spans="1:21" x14ac:dyDescent="0.2">
      <c r="A5342" s="257">
        <v>42220</v>
      </c>
      <c r="B5342" s="414">
        <f t="shared" si="165"/>
        <v>42221</v>
      </c>
      <c r="C5342" s="161">
        <v>2.82</v>
      </c>
      <c r="D5342" s="161"/>
      <c r="E5342" s="161">
        <v>2.68</v>
      </c>
      <c r="F5342" s="161"/>
      <c r="G5342" s="161">
        <v>2.3122897905599999</v>
      </c>
      <c r="H5342" s="161"/>
      <c r="I5342" s="161">
        <v>2.81</v>
      </c>
      <c r="J5342" s="162"/>
      <c r="K5342" s="161"/>
      <c r="L5342" s="161"/>
      <c r="M5342" s="161">
        <v>2.77</v>
      </c>
      <c r="N5342" s="161"/>
      <c r="O5342" s="161">
        <v>2.75</v>
      </c>
      <c r="P5342" s="161"/>
      <c r="Q5342" s="161">
        <v>1.35</v>
      </c>
      <c r="R5342" s="161"/>
      <c r="S5342" s="161">
        <v>2.88</v>
      </c>
      <c r="T5342" s="377">
        <v>0.76129999999999998</v>
      </c>
      <c r="U5342" s="426">
        <f t="shared" si="167"/>
        <v>2.3122897905599999</v>
      </c>
    </row>
    <row r="5343" spans="1:21" x14ac:dyDescent="0.2">
      <c r="A5343" s="257">
        <v>42221</v>
      </c>
      <c r="B5343" s="414">
        <f t="shared" ref="B5343:B5406" si="168">A5343+1</f>
        <v>42222</v>
      </c>
      <c r="C5343" s="161"/>
      <c r="D5343" s="161"/>
      <c r="E5343" s="161"/>
      <c r="F5343" s="161"/>
      <c r="G5343" s="161"/>
      <c r="H5343" s="161"/>
      <c r="I5343" s="161"/>
      <c r="J5343" s="162"/>
      <c r="K5343" s="161"/>
      <c r="L5343" s="161"/>
      <c r="M5343" s="161"/>
      <c r="N5343" s="161"/>
      <c r="O5343" s="161"/>
      <c r="P5343" s="161"/>
      <c r="Q5343" s="161"/>
      <c r="R5343" s="161"/>
      <c r="S5343" s="161"/>
      <c r="T5343" s="377"/>
      <c r="U5343" s="161"/>
    </row>
    <row r="5344" spans="1:21" x14ac:dyDescent="0.2">
      <c r="A5344" s="257">
        <v>42222</v>
      </c>
      <c r="B5344" s="414">
        <f t="shared" si="168"/>
        <v>42223</v>
      </c>
      <c r="C5344" s="161"/>
      <c r="D5344" s="161"/>
      <c r="E5344" s="161"/>
      <c r="F5344" s="161"/>
      <c r="G5344" s="161"/>
      <c r="H5344" s="161"/>
      <c r="I5344" s="161"/>
      <c r="J5344" s="162"/>
      <c r="K5344" s="161"/>
      <c r="L5344" s="161"/>
      <c r="M5344" s="161"/>
      <c r="N5344" s="161"/>
      <c r="O5344" s="161"/>
      <c r="P5344" s="161"/>
      <c r="Q5344" s="161"/>
      <c r="R5344" s="161"/>
      <c r="S5344" s="161"/>
      <c r="T5344" s="377"/>
      <c r="U5344" s="161"/>
    </row>
    <row r="5345" spans="1:21" x14ac:dyDescent="0.2">
      <c r="A5345" s="257">
        <v>42223</v>
      </c>
      <c r="B5345" s="414">
        <f t="shared" si="168"/>
        <v>42224</v>
      </c>
      <c r="C5345" s="161"/>
      <c r="D5345" s="161"/>
      <c r="E5345" s="161"/>
      <c r="F5345" s="161"/>
      <c r="G5345" s="161"/>
      <c r="H5345" s="161"/>
      <c r="I5345" s="161"/>
      <c r="J5345" s="162"/>
      <c r="K5345" s="161"/>
      <c r="L5345" s="161"/>
      <c r="M5345" s="161"/>
      <c r="N5345" s="161"/>
      <c r="O5345" s="161"/>
      <c r="P5345" s="161"/>
      <c r="Q5345" s="161"/>
      <c r="R5345" s="161"/>
      <c r="S5345" s="161"/>
      <c r="T5345" s="377"/>
      <c r="U5345" s="161"/>
    </row>
    <row r="5346" spans="1:21" x14ac:dyDescent="0.2">
      <c r="A5346" s="257">
        <v>42224</v>
      </c>
      <c r="B5346" s="414">
        <f t="shared" si="168"/>
        <v>42225</v>
      </c>
      <c r="C5346" s="161"/>
      <c r="D5346" s="161"/>
      <c r="E5346" s="161"/>
      <c r="F5346" s="161"/>
      <c r="G5346" s="161"/>
      <c r="H5346" s="161"/>
      <c r="I5346" s="161"/>
      <c r="J5346" s="162"/>
      <c r="K5346" s="161"/>
      <c r="L5346" s="161"/>
      <c r="M5346" s="161"/>
      <c r="N5346" s="161"/>
      <c r="O5346" s="161"/>
      <c r="P5346" s="161"/>
      <c r="Q5346" s="161"/>
      <c r="R5346" s="161"/>
      <c r="S5346" s="161"/>
      <c r="T5346" s="377"/>
      <c r="U5346" s="161"/>
    </row>
    <row r="5347" spans="1:21" x14ac:dyDescent="0.2">
      <c r="A5347" s="257">
        <v>42225</v>
      </c>
      <c r="B5347" s="414">
        <f t="shared" si="168"/>
        <v>42226</v>
      </c>
      <c r="C5347" s="161"/>
      <c r="D5347" s="161"/>
      <c r="E5347" s="161"/>
      <c r="F5347" s="161"/>
      <c r="G5347" s="161"/>
      <c r="H5347" s="161"/>
      <c r="I5347" s="161"/>
      <c r="J5347" s="162"/>
      <c r="K5347" s="161"/>
      <c r="L5347" s="161"/>
      <c r="M5347" s="161"/>
      <c r="N5347" s="161"/>
      <c r="O5347" s="161"/>
      <c r="P5347" s="161"/>
      <c r="Q5347" s="161"/>
      <c r="R5347" s="161"/>
      <c r="S5347" s="161"/>
      <c r="T5347" s="377"/>
      <c r="U5347" s="161"/>
    </row>
    <row r="5348" spans="1:21" x14ac:dyDescent="0.2">
      <c r="A5348" s="257">
        <v>42226</v>
      </c>
      <c r="B5348" s="414">
        <f t="shared" si="168"/>
        <v>42227</v>
      </c>
      <c r="C5348" s="161"/>
      <c r="D5348" s="161"/>
      <c r="E5348" s="161"/>
      <c r="F5348" s="161"/>
      <c r="G5348" s="161"/>
      <c r="H5348" s="161"/>
      <c r="I5348" s="161"/>
      <c r="J5348" s="162"/>
      <c r="K5348" s="161"/>
      <c r="L5348" s="161"/>
      <c r="M5348" s="161"/>
      <c r="N5348" s="161"/>
      <c r="O5348" s="161"/>
      <c r="P5348" s="161"/>
      <c r="Q5348" s="161"/>
      <c r="R5348" s="161"/>
      <c r="S5348" s="161"/>
      <c r="T5348" s="377"/>
      <c r="U5348" s="161"/>
    </row>
    <row r="5349" spans="1:21" x14ac:dyDescent="0.2">
      <c r="A5349" s="257">
        <v>42227</v>
      </c>
      <c r="B5349" s="414">
        <f t="shared" si="168"/>
        <v>42228</v>
      </c>
      <c r="C5349" s="161"/>
      <c r="D5349" s="161"/>
      <c r="E5349" s="161"/>
      <c r="F5349" s="161"/>
      <c r="G5349" s="161"/>
      <c r="H5349" s="161"/>
      <c r="I5349" s="161"/>
      <c r="J5349" s="162"/>
      <c r="K5349" s="161"/>
      <c r="L5349" s="161"/>
      <c r="M5349" s="161"/>
      <c r="N5349" s="161"/>
      <c r="O5349" s="161"/>
      <c r="P5349" s="161"/>
      <c r="Q5349" s="161"/>
      <c r="R5349" s="161"/>
      <c r="S5349" s="161"/>
      <c r="T5349" s="377"/>
      <c r="U5349" s="161"/>
    </row>
    <row r="5350" spans="1:21" x14ac:dyDescent="0.2">
      <c r="A5350" s="257">
        <v>42228</v>
      </c>
      <c r="B5350" s="414">
        <f t="shared" si="168"/>
        <v>42229</v>
      </c>
      <c r="C5350" s="161"/>
      <c r="D5350" s="161"/>
      <c r="E5350" s="161"/>
      <c r="F5350" s="161"/>
      <c r="G5350" s="161"/>
      <c r="H5350" s="161"/>
      <c r="I5350" s="161"/>
      <c r="J5350" s="162"/>
      <c r="K5350" s="161"/>
      <c r="L5350" s="161"/>
      <c r="M5350" s="161"/>
      <c r="N5350" s="161"/>
      <c r="O5350" s="161"/>
      <c r="P5350" s="161"/>
      <c r="Q5350" s="161"/>
      <c r="R5350" s="161"/>
      <c r="S5350" s="161"/>
      <c r="T5350" s="377"/>
      <c r="U5350" s="161"/>
    </row>
    <row r="5351" spans="1:21" x14ac:dyDescent="0.2">
      <c r="A5351" s="257">
        <v>42229</v>
      </c>
      <c r="B5351" s="414">
        <f t="shared" si="168"/>
        <v>42230</v>
      </c>
      <c r="C5351" s="161"/>
      <c r="D5351" s="161"/>
      <c r="E5351" s="161"/>
      <c r="F5351" s="161"/>
      <c r="G5351" s="161"/>
      <c r="H5351" s="161"/>
      <c r="I5351" s="161"/>
      <c r="J5351" s="162"/>
      <c r="K5351" s="161"/>
      <c r="L5351" s="161"/>
      <c r="M5351" s="161"/>
      <c r="N5351" s="161"/>
      <c r="O5351" s="161"/>
      <c r="P5351" s="161"/>
      <c r="Q5351" s="161"/>
      <c r="R5351" s="161"/>
      <c r="S5351" s="161"/>
      <c r="T5351" s="377"/>
      <c r="U5351" s="161"/>
    </row>
    <row r="5352" spans="1:21" x14ac:dyDescent="0.2">
      <c r="A5352" s="257">
        <v>42230</v>
      </c>
      <c r="B5352" s="414">
        <f t="shared" si="168"/>
        <v>42231</v>
      </c>
      <c r="C5352" s="161"/>
      <c r="D5352" s="161"/>
      <c r="E5352" s="161"/>
      <c r="F5352" s="161"/>
      <c r="G5352" s="161"/>
      <c r="H5352" s="161"/>
      <c r="I5352" s="161"/>
      <c r="J5352" s="162"/>
      <c r="K5352" s="161"/>
      <c r="L5352" s="161"/>
      <c r="M5352" s="161"/>
      <c r="N5352" s="161"/>
      <c r="O5352" s="161"/>
      <c r="P5352" s="161"/>
      <c r="Q5352" s="161"/>
      <c r="R5352" s="161"/>
      <c r="S5352" s="161"/>
      <c r="T5352" s="377"/>
      <c r="U5352" s="161"/>
    </row>
    <row r="5353" spans="1:21" x14ac:dyDescent="0.2">
      <c r="A5353" s="257">
        <v>42231</v>
      </c>
      <c r="B5353" s="414">
        <f t="shared" si="168"/>
        <v>42232</v>
      </c>
      <c r="C5353" s="161"/>
      <c r="D5353" s="161"/>
      <c r="E5353" s="161"/>
      <c r="F5353" s="161"/>
      <c r="G5353" s="161"/>
      <c r="H5353" s="161"/>
      <c r="I5353" s="161"/>
      <c r="J5353" s="162"/>
      <c r="K5353" s="161"/>
      <c r="L5353" s="161"/>
      <c r="M5353" s="161"/>
      <c r="N5353" s="161"/>
      <c r="O5353" s="161"/>
      <c r="P5353" s="161"/>
      <c r="Q5353" s="161"/>
      <c r="R5353" s="161"/>
      <c r="S5353" s="161"/>
      <c r="T5353" s="377"/>
      <c r="U5353" s="161"/>
    </row>
    <row r="5354" spans="1:21" x14ac:dyDescent="0.2">
      <c r="A5354" s="257">
        <v>42232</v>
      </c>
      <c r="B5354" s="414">
        <f t="shared" si="168"/>
        <v>42233</v>
      </c>
      <c r="C5354" s="161"/>
      <c r="D5354" s="161"/>
      <c r="E5354" s="161"/>
      <c r="F5354" s="161"/>
      <c r="G5354" s="161"/>
      <c r="H5354" s="161"/>
      <c r="I5354" s="161"/>
      <c r="J5354" s="162"/>
      <c r="K5354" s="161"/>
      <c r="L5354" s="161"/>
      <c r="M5354" s="161"/>
      <c r="N5354" s="161"/>
      <c r="O5354" s="161"/>
      <c r="P5354" s="161"/>
      <c r="Q5354" s="161"/>
      <c r="R5354" s="161"/>
      <c r="S5354" s="161"/>
      <c r="T5354" s="377"/>
      <c r="U5354" s="161"/>
    </row>
    <row r="5355" spans="1:21" x14ac:dyDescent="0.2">
      <c r="A5355" s="257">
        <v>42233</v>
      </c>
      <c r="B5355" s="414">
        <f t="shared" si="168"/>
        <v>42234</v>
      </c>
      <c r="C5355" s="161"/>
      <c r="D5355" s="161"/>
      <c r="E5355" s="161"/>
      <c r="F5355" s="161"/>
      <c r="G5355" s="161"/>
      <c r="H5355" s="161"/>
      <c r="I5355" s="161"/>
      <c r="J5355" s="162"/>
      <c r="K5355" s="161"/>
      <c r="L5355" s="161"/>
      <c r="M5355" s="161"/>
      <c r="N5355" s="161"/>
      <c r="O5355" s="161"/>
      <c r="P5355" s="161"/>
      <c r="Q5355" s="161"/>
      <c r="R5355" s="161"/>
      <c r="S5355" s="161"/>
      <c r="T5355" s="377"/>
      <c r="U5355" s="161"/>
    </row>
    <row r="5356" spans="1:21" x14ac:dyDescent="0.2">
      <c r="A5356" s="257">
        <v>42234</v>
      </c>
      <c r="B5356" s="414">
        <f t="shared" si="168"/>
        <v>42235</v>
      </c>
      <c r="C5356" s="161"/>
      <c r="D5356" s="161"/>
      <c r="E5356" s="161"/>
      <c r="F5356" s="161"/>
      <c r="G5356" s="161"/>
      <c r="H5356" s="161"/>
      <c r="I5356" s="161"/>
      <c r="J5356" s="162"/>
      <c r="K5356" s="161"/>
      <c r="L5356" s="161"/>
      <c r="M5356" s="161"/>
      <c r="N5356" s="161"/>
      <c r="O5356" s="161"/>
      <c r="P5356" s="161"/>
      <c r="Q5356" s="161"/>
      <c r="R5356" s="161"/>
      <c r="S5356" s="161"/>
      <c r="T5356" s="377"/>
      <c r="U5356" s="161"/>
    </row>
    <row r="5357" spans="1:21" x14ac:dyDescent="0.2">
      <c r="A5357" s="257">
        <v>42235</v>
      </c>
      <c r="B5357" s="414">
        <f t="shared" si="168"/>
        <v>42236</v>
      </c>
      <c r="C5357" s="161">
        <v>2.73</v>
      </c>
      <c r="D5357" s="161"/>
      <c r="E5357" s="161">
        <v>2.5499999999999998</v>
      </c>
      <c r="F5357" s="161"/>
      <c r="G5357" s="161">
        <v>2.2393315248600003</v>
      </c>
      <c r="H5357" s="161"/>
      <c r="I5357" s="161">
        <v>2.68</v>
      </c>
      <c r="J5357" s="162"/>
      <c r="K5357" s="161"/>
      <c r="L5357" s="161"/>
      <c r="M5357" s="161">
        <v>2.66</v>
      </c>
      <c r="N5357" s="161"/>
      <c r="O5357" s="161">
        <v>2.61</v>
      </c>
      <c r="P5357" s="161"/>
      <c r="Q5357" s="161">
        <v>1.22</v>
      </c>
      <c r="R5357" s="161"/>
      <c r="S5357" s="161">
        <v>2.78</v>
      </c>
      <c r="T5357" s="377">
        <v>0.76380000000000003</v>
      </c>
      <c r="U5357" s="426">
        <f t="shared" ref="U5357:U5372" si="169">S5357*T5357*1.054615</f>
        <v>2.2393315248600003</v>
      </c>
    </row>
    <row r="5358" spans="1:21" x14ac:dyDescent="0.2">
      <c r="A5358" s="257">
        <v>42236</v>
      </c>
      <c r="B5358" s="414">
        <f t="shared" si="168"/>
        <v>42237</v>
      </c>
      <c r="C5358" s="161">
        <v>2.71</v>
      </c>
      <c r="D5358" s="161"/>
      <c r="E5358" s="161">
        <v>2.4900000000000002</v>
      </c>
      <c r="F5358" s="161"/>
      <c r="G5358" s="161">
        <v>2.19358232616</v>
      </c>
      <c r="H5358" s="161"/>
      <c r="I5358" s="161">
        <v>2.66</v>
      </c>
      <c r="J5358" s="162"/>
      <c r="K5358" s="161"/>
      <c r="L5358" s="161"/>
      <c r="M5358" s="161">
        <v>2.59</v>
      </c>
      <c r="N5358" s="161"/>
      <c r="O5358" s="161">
        <v>2.57</v>
      </c>
      <c r="P5358" s="161"/>
      <c r="Q5358" s="161">
        <v>1.28</v>
      </c>
      <c r="R5358" s="161"/>
      <c r="S5358" s="161">
        <v>2.72</v>
      </c>
      <c r="T5358" s="377">
        <v>0.76470000000000005</v>
      </c>
      <c r="U5358" s="426">
        <f t="shared" si="169"/>
        <v>2.19358232616</v>
      </c>
    </row>
    <row r="5359" spans="1:21" x14ac:dyDescent="0.2">
      <c r="A5359" s="257">
        <v>42237</v>
      </c>
      <c r="B5359" s="414">
        <f t="shared" si="168"/>
        <v>42238</v>
      </c>
      <c r="C5359" s="376">
        <v>2.7</v>
      </c>
      <c r="D5359" s="161"/>
      <c r="E5359" s="376">
        <v>2.4500000000000002</v>
      </c>
      <c r="F5359" s="161"/>
      <c r="G5359" s="376">
        <v>2.1789442699599997</v>
      </c>
      <c r="H5359" s="161"/>
      <c r="I5359" s="376">
        <v>2.63</v>
      </c>
      <c r="J5359" s="416"/>
      <c r="K5359" s="376"/>
      <c r="L5359" s="161"/>
      <c r="M5359" s="376">
        <v>2.5299999999999998</v>
      </c>
      <c r="N5359" s="161"/>
      <c r="O5359" s="376">
        <v>2.5</v>
      </c>
      <c r="P5359" s="161"/>
      <c r="Q5359" s="376">
        <v>1.22</v>
      </c>
      <c r="R5359" s="161"/>
      <c r="S5359" s="376">
        <v>2.71</v>
      </c>
      <c r="T5359" s="378">
        <v>0.76239999999999997</v>
      </c>
      <c r="U5359" s="376">
        <f t="shared" si="169"/>
        <v>2.1789442699599997</v>
      </c>
    </row>
    <row r="5360" spans="1:21" x14ac:dyDescent="0.2">
      <c r="A5360" s="257">
        <v>42238</v>
      </c>
      <c r="B5360" s="414">
        <f t="shared" si="168"/>
        <v>42239</v>
      </c>
      <c r="C5360" s="376">
        <v>2.7</v>
      </c>
      <c r="D5360" s="161"/>
      <c r="E5360" s="376">
        <v>2.4500000000000002</v>
      </c>
      <c r="F5360" s="161"/>
      <c r="G5360" s="376">
        <v>2.1789442699599997</v>
      </c>
      <c r="H5360" s="161"/>
      <c r="I5360" s="376">
        <v>2.63</v>
      </c>
      <c r="J5360" s="416"/>
      <c r="K5360" s="376"/>
      <c r="L5360" s="161"/>
      <c r="M5360" s="376">
        <v>2.5299999999999998</v>
      </c>
      <c r="N5360" s="161"/>
      <c r="O5360" s="376">
        <v>2.5</v>
      </c>
      <c r="P5360" s="161"/>
      <c r="Q5360" s="376">
        <v>1.22</v>
      </c>
      <c r="R5360" s="161"/>
      <c r="S5360" s="376">
        <v>2.71</v>
      </c>
      <c r="T5360" s="378">
        <v>0.76239999999999997</v>
      </c>
      <c r="U5360" s="376">
        <f t="shared" si="169"/>
        <v>2.1789442699599997</v>
      </c>
    </row>
    <row r="5361" spans="1:21" x14ac:dyDescent="0.2">
      <c r="A5361" s="257">
        <v>42239</v>
      </c>
      <c r="B5361" s="414">
        <f t="shared" si="168"/>
        <v>42240</v>
      </c>
      <c r="C5361" s="376">
        <v>2.7</v>
      </c>
      <c r="D5361" s="161"/>
      <c r="E5361" s="376">
        <v>2.4500000000000002</v>
      </c>
      <c r="F5361" s="161"/>
      <c r="G5361" s="376">
        <v>2.1789442699599997</v>
      </c>
      <c r="H5361" s="161"/>
      <c r="I5361" s="376">
        <v>2.63</v>
      </c>
      <c r="J5361" s="416"/>
      <c r="K5361" s="376"/>
      <c r="L5361" s="161"/>
      <c r="M5361" s="376">
        <v>2.5299999999999998</v>
      </c>
      <c r="N5361" s="161"/>
      <c r="O5361" s="376">
        <v>2.5</v>
      </c>
      <c r="P5361" s="161"/>
      <c r="Q5361" s="376">
        <v>1.22</v>
      </c>
      <c r="R5361" s="161"/>
      <c r="S5361" s="376">
        <v>2.71</v>
      </c>
      <c r="T5361" s="378">
        <v>0.76239999999999997</v>
      </c>
      <c r="U5361" s="376">
        <f t="shared" si="169"/>
        <v>2.1789442699599997</v>
      </c>
    </row>
    <row r="5362" spans="1:21" x14ac:dyDescent="0.2">
      <c r="A5362" s="257">
        <v>42240</v>
      </c>
      <c r="B5362" s="414">
        <f t="shared" si="168"/>
        <v>42241</v>
      </c>
      <c r="C5362" s="161">
        <v>2.64</v>
      </c>
      <c r="D5362" s="161"/>
      <c r="E5362" s="161">
        <v>2.36</v>
      </c>
      <c r="F5362" s="161"/>
      <c r="G5362" s="161">
        <v>2.1503810773000001</v>
      </c>
      <c r="H5362" s="161"/>
      <c r="I5362" s="161">
        <v>2.63</v>
      </c>
      <c r="J5362" s="162"/>
      <c r="K5362" s="161"/>
      <c r="L5362" s="161"/>
      <c r="M5362" s="161">
        <v>2.5299999999999998</v>
      </c>
      <c r="N5362" s="161"/>
      <c r="O5362" s="161">
        <v>2.46</v>
      </c>
      <c r="P5362" s="161"/>
      <c r="Q5362" s="161">
        <v>1.23</v>
      </c>
      <c r="R5362" s="161"/>
      <c r="S5362" s="161">
        <v>2.69</v>
      </c>
      <c r="T5362" s="377">
        <v>0.75800000000000001</v>
      </c>
      <c r="U5362" s="426">
        <f t="shared" si="169"/>
        <v>2.1503810773000001</v>
      </c>
    </row>
    <row r="5363" spans="1:21" x14ac:dyDescent="0.2">
      <c r="A5363" s="257">
        <v>42241</v>
      </c>
      <c r="B5363" s="414">
        <f t="shared" si="168"/>
        <v>42242</v>
      </c>
      <c r="C5363" s="161">
        <v>2.7</v>
      </c>
      <c r="D5363" s="161"/>
      <c r="E5363" s="161">
        <v>2.4700000000000002</v>
      </c>
      <c r="F5363" s="161"/>
      <c r="G5363" s="161">
        <v>2.1515411538000007</v>
      </c>
      <c r="H5363" s="161"/>
      <c r="I5363" s="161">
        <v>2.67</v>
      </c>
      <c r="J5363" s="162"/>
      <c r="K5363" s="161"/>
      <c r="L5363" s="161"/>
      <c r="M5363" s="161">
        <v>2.63</v>
      </c>
      <c r="N5363" s="161"/>
      <c r="O5363" s="161">
        <v>2.54</v>
      </c>
      <c r="P5363" s="161"/>
      <c r="Q5363" s="161">
        <v>1.22</v>
      </c>
      <c r="R5363" s="161"/>
      <c r="S5363" s="161">
        <v>2.7</v>
      </c>
      <c r="T5363" s="377">
        <v>0.75560000000000005</v>
      </c>
      <c r="U5363" s="426">
        <f t="shared" si="169"/>
        <v>2.1515411538000007</v>
      </c>
    </row>
    <row r="5364" spans="1:21" x14ac:dyDescent="0.2">
      <c r="A5364" s="257">
        <v>42242</v>
      </c>
      <c r="B5364" s="414">
        <f t="shared" si="168"/>
        <v>42243</v>
      </c>
      <c r="C5364" s="161">
        <v>2.72</v>
      </c>
      <c r="D5364" s="161"/>
      <c r="E5364" s="161">
        <v>2.5099999999999998</v>
      </c>
      <c r="F5364" s="161"/>
      <c r="G5364" s="161">
        <v>2.18616416425</v>
      </c>
      <c r="H5364" s="161"/>
      <c r="I5364" s="161">
        <v>2.67</v>
      </c>
      <c r="J5364" s="162"/>
      <c r="K5364" s="161"/>
      <c r="L5364" s="161"/>
      <c r="M5364" s="161">
        <v>2.63</v>
      </c>
      <c r="N5364" s="161"/>
      <c r="O5364" s="161">
        <v>2.56</v>
      </c>
      <c r="P5364" s="161"/>
      <c r="Q5364" s="161">
        <v>1.18</v>
      </c>
      <c r="R5364" s="161"/>
      <c r="S5364" s="161">
        <v>2.75</v>
      </c>
      <c r="T5364" s="377">
        <v>0.75380000000000003</v>
      </c>
      <c r="U5364" s="426">
        <f t="shared" si="169"/>
        <v>2.18616416425</v>
      </c>
    </row>
    <row r="5365" spans="1:21" x14ac:dyDescent="0.2">
      <c r="A5365" s="257">
        <v>42243</v>
      </c>
      <c r="B5365" s="414">
        <f t="shared" si="168"/>
        <v>42244</v>
      </c>
      <c r="C5365" s="161">
        <v>2.68</v>
      </c>
      <c r="D5365" s="161"/>
      <c r="E5365" s="161">
        <v>2.46</v>
      </c>
      <c r="F5365" s="161"/>
      <c r="G5365" s="161">
        <v>2.1704124346100002</v>
      </c>
      <c r="H5365" s="161"/>
      <c r="I5365" s="161">
        <v>2.63</v>
      </c>
      <c r="J5365" s="162"/>
      <c r="K5365" s="161"/>
      <c r="L5365" s="161"/>
      <c r="M5365" s="161">
        <v>2.59</v>
      </c>
      <c r="N5365" s="161"/>
      <c r="O5365" s="161">
        <v>2.5299999999999998</v>
      </c>
      <c r="P5365" s="161"/>
      <c r="Q5365" s="161">
        <v>1.1299999999999999</v>
      </c>
      <c r="R5365" s="161"/>
      <c r="S5365" s="161">
        <v>2.74</v>
      </c>
      <c r="T5365" s="377">
        <v>0.75109999999999999</v>
      </c>
      <c r="U5365" s="426">
        <f t="shared" si="169"/>
        <v>2.1704124346100002</v>
      </c>
    </row>
    <row r="5366" spans="1:21" x14ac:dyDescent="0.2">
      <c r="A5366" s="257">
        <v>42244</v>
      </c>
      <c r="B5366" s="414">
        <f t="shared" si="168"/>
        <v>42245</v>
      </c>
      <c r="C5366" s="376">
        <v>2.66</v>
      </c>
      <c r="D5366" s="161"/>
      <c r="E5366" s="376">
        <v>2.4500000000000002</v>
      </c>
      <c r="F5366" s="161"/>
      <c r="G5366" s="376">
        <v>2.22031681641</v>
      </c>
      <c r="H5366" s="161"/>
      <c r="I5366" s="376">
        <v>2.63</v>
      </c>
      <c r="J5366" s="416"/>
      <c r="K5366" s="376"/>
      <c r="L5366" s="161"/>
      <c r="M5366" s="376">
        <v>2.5</v>
      </c>
      <c r="N5366" s="161"/>
      <c r="O5366" s="376">
        <v>2.5</v>
      </c>
      <c r="P5366" s="161"/>
      <c r="Q5366" s="376">
        <v>1.04</v>
      </c>
      <c r="R5366" s="161"/>
      <c r="S5366" s="376">
        <v>2.79</v>
      </c>
      <c r="T5366" s="378">
        <v>0.75460000000000005</v>
      </c>
      <c r="U5366" s="376">
        <f t="shared" si="169"/>
        <v>2.22031681641</v>
      </c>
    </row>
    <row r="5367" spans="1:21" x14ac:dyDescent="0.2">
      <c r="A5367" s="257">
        <v>42245</v>
      </c>
      <c r="B5367" s="414">
        <f t="shared" si="168"/>
        <v>42246</v>
      </c>
      <c r="C5367" s="376">
        <v>2.66</v>
      </c>
      <c r="D5367" s="161"/>
      <c r="E5367" s="376">
        <v>2.4500000000000002</v>
      </c>
      <c r="F5367" s="161"/>
      <c r="G5367" s="376">
        <v>2.22031681641</v>
      </c>
      <c r="H5367" s="161"/>
      <c r="I5367" s="376">
        <v>2.63</v>
      </c>
      <c r="J5367" s="416"/>
      <c r="K5367" s="376"/>
      <c r="L5367" s="161"/>
      <c r="M5367" s="376">
        <v>2.5</v>
      </c>
      <c r="N5367" s="161"/>
      <c r="O5367" s="376">
        <v>2.5</v>
      </c>
      <c r="P5367" s="161"/>
      <c r="Q5367" s="376">
        <v>1.04</v>
      </c>
      <c r="R5367" s="161"/>
      <c r="S5367" s="376">
        <v>2.79</v>
      </c>
      <c r="T5367" s="378">
        <v>0.75460000000000005</v>
      </c>
      <c r="U5367" s="376">
        <f t="shared" si="169"/>
        <v>2.22031681641</v>
      </c>
    </row>
    <row r="5368" spans="1:21" x14ac:dyDescent="0.2">
      <c r="A5368" s="257">
        <v>42246</v>
      </c>
      <c r="B5368" s="414">
        <f t="shared" si="168"/>
        <v>42247</v>
      </c>
      <c r="C5368" s="376">
        <v>2.66</v>
      </c>
      <c r="D5368" s="161"/>
      <c r="E5368" s="376">
        <v>2.4500000000000002</v>
      </c>
      <c r="F5368" s="161"/>
      <c r="G5368" s="376">
        <v>2.22031681641</v>
      </c>
      <c r="H5368" s="161"/>
      <c r="I5368" s="376">
        <v>2.63</v>
      </c>
      <c r="J5368" s="416"/>
      <c r="K5368" s="376"/>
      <c r="L5368" s="161"/>
      <c r="M5368" s="376">
        <v>2.5</v>
      </c>
      <c r="N5368" s="161"/>
      <c r="O5368" s="376">
        <v>2.5</v>
      </c>
      <c r="P5368" s="161"/>
      <c r="Q5368" s="376">
        <v>1.04</v>
      </c>
      <c r="R5368" s="161"/>
      <c r="S5368" s="376">
        <v>2.79</v>
      </c>
      <c r="T5368" s="378">
        <v>0.75460000000000005</v>
      </c>
      <c r="U5368" s="376">
        <f t="shared" si="169"/>
        <v>2.22031681641</v>
      </c>
    </row>
    <row r="5369" spans="1:21" s="263" customFormat="1" x14ac:dyDescent="0.2">
      <c r="A5369" s="319">
        <v>42247</v>
      </c>
      <c r="B5369" s="374">
        <f t="shared" si="168"/>
        <v>42248</v>
      </c>
      <c r="C5369" s="372">
        <v>2.68</v>
      </c>
      <c r="D5369" s="332"/>
      <c r="E5369" s="372">
        <v>2.5099999999999998</v>
      </c>
      <c r="F5369" s="332"/>
      <c r="G5369" s="372">
        <v>2.2119959040600001</v>
      </c>
      <c r="H5369" s="332"/>
      <c r="I5369" s="372">
        <v>2.6</v>
      </c>
      <c r="J5369" s="365"/>
      <c r="K5369" s="372"/>
      <c r="L5369" s="332"/>
      <c r="M5369" s="372">
        <v>2.57</v>
      </c>
      <c r="N5369" s="332"/>
      <c r="O5369" s="372">
        <v>2.58</v>
      </c>
      <c r="P5369" s="332"/>
      <c r="Q5369" s="372">
        <v>1.2</v>
      </c>
      <c r="R5369" s="332"/>
      <c r="S5369" s="332">
        <v>2.77</v>
      </c>
      <c r="T5369" s="428">
        <v>0.75719999999999998</v>
      </c>
      <c r="U5369" s="435">
        <f t="shared" si="169"/>
        <v>2.2119959040600001</v>
      </c>
    </row>
    <row r="5370" spans="1:21" x14ac:dyDescent="0.2">
      <c r="A5370" s="257">
        <v>42248</v>
      </c>
      <c r="B5370" s="414">
        <f t="shared" si="168"/>
        <v>42249</v>
      </c>
      <c r="C5370" s="161">
        <v>2.74</v>
      </c>
      <c r="D5370" s="161"/>
      <c r="E5370" s="161">
        <v>2.57</v>
      </c>
      <c r="F5370" s="161"/>
      <c r="G5370" s="161">
        <v>2.2391965341400004</v>
      </c>
      <c r="H5370" s="161"/>
      <c r="I5370" s="161">
        <v>2.67</v>
      </c>
      <c r="J5370" s="162"/>
      <c r="K5370" s="161"/>
      <c r="L5370" s="161"/>
      <c r="M5370" s="161">
        <v>2.61</v>
      </c>
      <c r="N5370" s="161"/>
      <c r="O5370" s="161">
        <v>2.66</v>
      </c>
      <c r="P5370" s="161"/>
      <c r="Q5370" s="161">
        <v>1.45</v>
      </c>
      <c r="R5370" s="161"/>
      <c r="S5370" s="161">
        <v>2.81</v>
      </c>
      <c r="T5370" s="377">
        <v>0.75560000000000005</v>
      </c>
      <c r="U5370" s="426">
        <f t="shared" si="169"/>
        <v>2.2391965341400004</v>
      </c>
    </row>
    <row r="5371" spans="1:21" x14ac:dyDescent="0.2">
      <c r="A5371" s="257">
        <v>42249</v>
      </c>
      <c r="B5371" s="414">
        <f t="shared" si="168"/>
        <v>42250</v>
      </c>
      <c r="C5371" s="161">
        <v>2.71</v>
      </c>
      <c r="D5371" s="161"/>
      <c r="E5371" s="161">
        <v>2.5099999999999998</v>
      </c>
      <c r="F5371" s="161"/>
      <c r="G5371" s="161">
        <v>2.2501613662950004</v>
      </c>
      <c r="H5371" s="161"/>
      <c r="I5371" s="161">
        <v>2.66</v>
      </c>
      <c r="J5371" s="162"/>
      <c r="K5371" s="161"/>
      <c r="L5371" s="161"/>
      <c r="M5371" s="161">
        <v>2.56</v>
      </c>
      <c r="N5371" s="161"/>
      <c r="O5371" s="161">
        <v>2.63</v>
      </c>
      <c r="P5371" s="161"/>
      <c r="Q5371" s="161">
        <v>1.32</v>
      </c>
      <c r="R5371" s="161"/>
      <c r="S5371" s="161">
        <v>2.81</v>
      </c>
      <c r="T5371" s="377">
        <v>0.75929999999999997</v>
      </c>
      <c r="U5371" s="426">
        <f t="shared" si="169"/>
        <v>2.2501613662950004</v>
      </c>
    </row>
    <row r="5372" spans="1:21" x14ac:dyDescent="0.2">
      <c r="A5372" s="257">
        <v>42250</v>
      </c>
      <c r="B5372" s="414">
        <f t="shared" si="168"/>
        <v>42251</v>
      </c>
      <c r="C5372" s="161">
        <v>2.67</v>
      </c>
      <c r="D5372" s="161"/>
      <c r="E5372" s="161">
        <v>2.48</v>
      </c>
      <c r="F5372" s="161"/>
      <c r="G5372" s="161">
        <v>2.17994826344</v>
      </c>
      <c r="H5372" s="161"/>
      <c r="I5372" s="161">
        <v>2.63</v>
      </c>
      <c r="J5372" s="162"/>
      <c r="K5372" s="161"/>
      <c r="L5372" s="161"/>
      <c r="M5372" s="161">
        <v>2.52</v>
      </c>
      <c r="N5372" s="161"/>
      <c r="O5372" s="161">
        <v>2.58</v>
      </c>
      <c r="P5372" s="161"/>
      <c r="Q5372" s="161">
        <v>1.23</v>
      </c>
      <c r="R5372" s="161"/>
      <c r="S5372" s="161">
        <v>2.74</v>
      </c>
      <c r="T5372" s="377">
        <v>0.75439999999999996</v>
      </c>
      <c r="U5372" s="426">
        <f t="shared" si="169"/>
        <v>2.17994826344</v>
      </c>
    </row>
    <row r="5373" spans="1:21" x14ac:dyDescent="0.2">
      <c r="A5373" s="257">
        <v>42251</v>
      </c>
      <c r="B5373" s="414">
        <f t="shared" si="168"/>
        <v>42252</v>
      </c>
      <c r="C5373" s="161"/>
      <c r="D5373" s="161"/>
      <c r="E5373" s="161"/>
      <c r="F5373" s="161"/>
      <c r="G5373" s="161"/>
      <c r="H5373" s="161"/>
      <c r="I5373" s="161"/>
      <c r="J5373" s="162"/>
      <c r="K5373" s="161"/>
      <c r="L5373" s="161"/>
      <c r="M5373" s="161"/>
      <c r="N5373" s="161"/>
      <c r="O5373" s="161"/>
      <c r="P5373" s="161"/>
      <c r="Q5373" s="161"/>
      <c r="R5373" s="161"/>
      <c r="S5373" s="161"/>
      <c r="T5373" s="377"/>
      <c r="U5373" s="161"/>
    </row>
    <row r="5374" spans="1:21" x14ac:dyDescent="0.2">
      <c r="A5374" s="257">
        <v>42252</v>
      </c>
      <c r="B5374" s="414">
        <f t="shared" si="168"/>
        <v>42253</v>
      </c>
      <c r="C5374" s="161"/>
      <c r="D5374" s="161"/>
      <c r="E5374" s="161"/>
      <c r="F5374" s="161"/>
      <c r="G5374" s="161"/>
      <c r="H5374" s="161"/>
      <c r="I5374" s="161"/>
      <c r="J5374" s="162"/>
      <c r="K5374" s="161"/>
      <c r="L5374" s="161"/>
      <c r="M5374" s="161"/>
      <c r="N5374" s="161"/>
      <c r="O5374" s="161"/>
      <c r="P5374" s="161"/>
      <c r="Q5374" s="161"/>
      <c r="R5374" s="161"/>
      <c r="S5374" s="161"/>
      <c r="T5374" s="377"/>
      <c r="U5374" s="161"/>
    </row>
    <row r="5375" spans="1:21" x14ac:dyDescent="0.2">
      <c r="A5375" s="257">
        <v>42253</v>
      </c>
      <c r="B5375" s="414">
        <f t="shared" si="168"/>
        <v>42254</v>
      </c>
      <c r="C5375" s="161"/>
      <c r="D5375" s="161"/>
      <c r="E5375" s="161"/>
      <c r="F5375" s="161"/>
      <c r="G5375" s="161"/>
      <c r="H5375" s="161"/>
      <c r="I5375" s="161"/>
      <c r="J5375" s="162"/>
      <c r="K5375" s="161"/>
      <c r="L5375" s="161"/>
      <c r="M5375" s="161"/>
      <c r="N5375" s="161"/>
      <c r="O5375" s="161"/>
      <c r="P5375" s="161"/>
      <c r="Q5375" s="161"/>
      <c r="R5375" s="161"/>
      <c r="S5375" s="161"/>
      <c r="T5375" s="377"/>
      <c r="U5375" s="161"/>
    </row>
    <row r="5376" spans="1:21" x14ac:dyDescent="0.2">
      <c r="A5376" s="257">
        <v>42254</v>
      </c>
      <c r="B5376" s="414">
        <f t="shared" si="168"/>
        <v>42255</v>
      </c>
      <c r="C5376" s="161"/>
      <c r="D5376" s="161"/>
      <c r="E5376" s="161"/>
      <c r="F5376" s="161"/>
      <c r="G5376" s="161"/>
      <c r="H5376" s="161"/>
      <c r="I5376" s="161"/>
      <c r="J5376" s="162"/>
      <c r="K5376" s="161"/>
      <c r="L5376" s="161"/>
      <c r="M5376" s="161"/>
      <c r="N5376" s="161"/>
      <c r="O5376" s="161"/>
      <c r="P5376" s="161"/>
      <c r="Q5376" s="161"/>
      <c r="R5376" s="161"/>
      <c r="S5376" s="161"/>
      <c r="T5376" s="377"/>
      <c r="U5376" s="161"/>
    </row>
    <row r="5377" spans="1:21" x14ac:dyDescent="0.2">
      <c r="A5377" s="257">
        <v>42255</v>
      </c>
      <c r="B5377" s="414">
        <f t="shared" si="168"/>
        <v>42256</v>
      </c>
      <c r="C5377" s="161"/>
      <c r="D5377" s="161"/>
      <c r="E5377" s="161"/>
      <c r="F5377" s="161"/>
      <c r="G5377" s="161"/>
      <c r="H5377" s="161"/>
      <c r="I5377" s="161"/>
      <c r="J5377" s="162"/>
      <c r="K5377" s="161"/>
      <c r="L5377" s="161"/>
      <c r="M5377" s="161"/>
      <c r="N5377" s="161"/>
      <c r="O5377" s="161"/>
      <c r="P5377" s="161"/>
      <c r="Q5377" s="161"/>
      <c r="R5377" s="161"/>
      <c r="S5377" s="161"/>
      <c r="T5377" s="377"/>
      <c r="U5377" s="161"/>
    </row>
    <row r="5378" spans="1:21" x14ac:dyDescent="0.2">
      <c r="A5378" s="257">
        <v>42256</v>
      </c>
      <c r="B5378" s="414">
        <f t="shared" si="168"/>
        <v>42257</v>
      </c>
      <c r="C5378" s="161"/>
      <c r="D5378" s="161"/>
      <c r="E5378" s="161"/>
      <c r="F5378" s="161"/>
      <c r="G5378" s="161"/>
      <c r="H5378" s="161"/>
      <c r="I5378" s="161"/>
      <c r="J5378" s="162"/>
      <c r="K5378" s="161"/>
      <c r="L5378" s="161"/>
      <c r="M5378" s="161"/>
      <c r="N5378" s="161"/>
      <c r="O5378" s="161"/>
      <c r="P5378" s="161"/>
      <c r="Q5378" s="161"/>
      <c r="R5378" s="161"/>
      <c r="S5378" s="161"/>
      <c r="T5378" s="377"/>
      <c r="U5378" s="161"/>
    </row>
    <row r="5379" spans="1:21" x14ac:dyDescent="0.2">
      <c r="A5379" s="257">
        <v>42257</v>
      </c>
      <c r="B5379" s="414">
        <f t="shared" si="168"/>
        <v>42258</v>
      </c>
      <c r="C5379" s="161"/>
      <c r="D5379" s="161"/>
      <c r="E5379" s="161"/>
      <c r="F5379" s="161"/>
      <c r="G5379" s="161"/>
      <c r="H5379" s="161"/>
      <c r="I5379" s="161"/>
      <c r="J5379" s="162"/>
      <c r="K5379" s="161"/>
      <c r="L5379" s="161"/>
      <c r="M5379" s="161"/>
      <c r="N5379" s="161"/>
      <c r="O5379" s="161"/>
      <c r="P5379" s="161"/>
      <c r="Q5379" s="161"/>
      <c r="R5379" s="161"/>
      <c r="S5379" s="161"/>
      <c r="T5379" s="377"/>
      <c r="U5379" s="161"/>
    </row>
    <row r="5380" spans="1:21" x14ac:dyDescent="0.2">
      <c r="A5380" s="257">
        <v>42258</v>
      </c>
      <c r="B5380" s="414">
        <f t="shared" si="168"/>
        <v>42259</v>
      </c>
      <c r="C5380" s="161"/>
      <c r="D5380" s="161"/>
      <c r="E5380" s="161"/>
      <c r="F5380" s="161"/>
      <c r="G5380" s="161"/>
      <c r="H5380" s="161"/>
      <c r="I5380" s="161"/>
      <c r="J5380" s="162"/>
      <c r="K5380" s="161"/>
      <c r="L5380" s="161"/>
      <c r="M5380" s="161"/>
      <c r="N5380" s="161"/>
      <c r="O5380" s="161"/>
      <c r="P5380" s="161"/>
      <c r="Q5380" s="161"/>
      <c r="R5380" s="161"/>
      <c r="S5380" s="161"/>
      <c r="T5380" s="377"/>
      <c r="U5380" s="161"/>
    </row>
    <row r="5381" spans="1:21" x14ac:dyDescent="0.2">
      <c r="A5381" s="257">
        <v>42259</v>
      </c>
      <c r="B5381" s="414">
        <f t="shared" si="168"/>
        <v>42260</v>
      </c>
      <c r="C5381" s="161"/>
      <c r="D5381" s="161"/>
      <c r="E5381" s="161"/>
      <c r="F5381" s="161"/>
      <c r="G5381" s="161"/>
      <c r="H5381" s="161"/>
      <c r="I5381" s="161"/>
      <c r="J5381" s="162"/>
      <c r="K5381" s="161"/>
      <c r="L5381" s="161"/>
      <c r="M5381" s="161"/>
      <c r="N5381" s="161"/>
      <c r="O5381" s="161"/>
      <c r="P5381" s="161"/>
      <c r="Q5381" s="161"/>
      <c r="R5381" s="161"/>
      <c r="S5381" s="161"/>
      <c r="T5381" s="377"/>
      <c r="U5381" s="161"/>
    </row>
    <row r="5382" spans="1:21" x14ac:dyDescent="0.2">
      <c r="A5382" s="257">
        <v>42260</v>
      </c>
      <c r="B5382" s="414">
        <f t="shared" si="168"/>
        <v>42261</v>
      </c>
      <c r="C5382" s="161"/>
      <c r="D5382" s="161"/>
      <c r="E5382" s="161"/>
      <c r="F5382" s="161"/>
      <c r="G5382" s="161"/>
      <c r="H5382" s="161"/>
      <c r="I5382" s="161"/>
      <c r="J5382" s="162"/>
      <c r="K5382" s="161"/>
      <c r="L5382" s="161"/>
      <c r="M5382" s="161"/>
      <c r="N5382" s="161"/>
      <c r="O5382" s="161"/>
      <c r="P5382" s="161"/>
      <c r="Q5382" s="161"/>
      <c r="R5382" s="161"/>
      <c r="S5382" s="161"/>
      <c r="T5382" s="377"/>
      <c r="U5382" s="161"/>
    </row>
    <row r="5383" spans="1:21" x14ac:dyDescent="0.2">
      <c r="A5383" s="257">
        <v>42261</v>
      </c>
      <c r="B5383" s="414">
        <f t="shared" si="168"/>
        <v>42262</v>
      </c>
      <c r="C5383" s="161"/>
      <c r="D5383" s="161"/>
      <c r="E5383" s="161"/>
      <c r="F5383" s="161"/>
      <c r="G5383" s="161"/>
      <c r="H5383" s="161"/>
      <c r="I5383" s="161"/>
      <c r="J5383" s="162"/>
      <c r="K5383" s="161"/>
      <c r="L5383" s="161"/>
      <c r="M5383" s="161"/>
      <c r="N5383" s="161"/>
      <c r="O5383" s="161"/>
      <c r="P5383" s="161"/>
      <c r="Q5383" s="161"/>
      <c r="R5383" s="161"/>
      <c r="S5383" s="161"/>
      <c r="T5383" s="377"/>
      <c r="U5383" s="161"/>
    </row>
    <row r="5384" spans="1:21" x14ac:dyDescent="0.2">
      <c r="A5384" s="257">
        <v>42262</v>
      </c>
      <c r="B5384" s="414">
        <f t="shared" si="168"/>
        <v>42263</v>
      </c>
      <c r="T5384" s="377"/>
      <c r="U5384" s="161"/>
    </row>
    <row r="5385" spans="1:21" x14ac:dyDescent="0.2">
      <c r="A5385" s="257">
        <v>42263</v>
      </c>
      <c r="B5385" s="414">
        <f t="shared" si="168"/>
        <v>42264</v>
      </c>
      <c r="T5385" s="377"/>
      <c r="U5385" s="161"/>
    </row>
    <row r="5386" spans="1:21" x14ac:dyDescent="0.2">
      <c r="A5386" s="257">
        <v>42264</v>
      </c>
      <c r="B5386" s="414">
        <f t="shared" si="168"/>
        <v>42265</v>
      </c>
      <c r="T5386" s="377"/>
      <c r="U5386" s="161"/>
    </row>
    <row r="5387" spans="1:21" x14ac:dyDescent="0.2">
      <c r="A5387" s="257">
        <v>42265</v>
      </c>
      <c r="B5387" s="414">
        <f t="shared" si="168"/>
        <v>42266</v>
      </c>
      <c r="C5387" s="375">
        <v>2.63</v>
      </c>
      <c r="E5387" s="375">
        <v>2.4300000000000002</v>
      </c>
      <c r="G5387" s="376">
        <v>2.1923737373700005</v>
      </c>
      <c r="I5387" s="376">
        <v>2.59</v>
      </c>
      <c r="J5387" s="416"/>
      <c r="K5387" s="376"/>
      <c r="M5387" s="376">
        <v>2.5</v>
      </c>
      <c r="N5387" s="161"/>
      <c r="O5387" s="376">
        <v>2.52</v>
      </c>
      <c r="P5387" s="161"/>
      <c r="Q5387" s="376">
        <v>1.21</v>
      </c>
      <c r="R5387" s="161"/>
      <c r="S5387" s="376">
        <v>2.74</v>
      </c>
      <c r="T5387" s="378">
        <v>0.75870000000000004</v>
      </c>
      <c r="U5387" s="376">
        <f t="shared" ref="U5387:U5404" si="170">S5387*T5387*1.054615</f>
        <v>2.1923737373700005</v>
      </c>
    </row>
    <row r="5388" spans="1:21" x14ac:dyDescent="0.2">
      <c r="A5388" s="257">
        <v>42266</v>
      </c>
      <c r="B5388" s="414">
        <f t="shared" si="168"/>
        <v>42267</v>
      </c>
      <c r="C5388" s="375">
        <v>2.63</v>
      </c>
      <c r="E5388" s="375">
        <v>2.4300000000000002</v>
      </c>
      <c r="G5388" s="376">
        <v>2.1923737373700005</v>
      </c>
      <c r="I5388" s="376">
        <v>2.59</v>
      </c>
      <c r="J5388" s="416"/>
      <c r="K5388" s="376"/>
      <c r="M5388" s="376">
        <v>2.5</v>
      </c>
      <c r="N5388" s="161"/>
      <c r="O5388" s="376">
        <v>2.52</v>
      </c>
      <c r="P5388" s="161"/>
      <c r="Q5388" s="376">
        <v>1.21</v>
      </c>
      <c r="R5388" s="161"/>
      <c r="S5388" s="376">
        <v>2.74</v>
      </c>
      <c r="T5388" s="378">
        <v>0.75870000000000004</v>
      </c>
      <c r="U5388" s="376">
        <f t="shared" si="170"/>
        <v>2.1923737373700005</v>
      </c>
    </row>
    <row r="5389" spans="1:21" x14ac:dyDescent="0.2">
      <c r="A5389" s="257">
        <v>42267</v>
      </c>
      <c r="B5389" s="414">
        <f t="shared" si="168"/>
        <v>42268</v>
      </c>
      <c r="C5389" s="375">
        <v>2.63</v>
      </c>
      <c r="E5389" s="375">
        <v>2.4300000000000002</v>
      </c>
      <c r="G5389" s="376">
        <v>2.1923737373700005</v>
      </c>
      <c r="I5389" s="376">
        <v>2.59</v>
      </c>
      <c r="J5389" s="416"/>
      <c r="K5389" s="376"/>
      <c r="M5389" s="376">
        <v>2.5</v>
      </c>
      <c r="N5389" s="161"/>
      <c r="O5389" s="376">
        <v>2.52</v>
      </c>
      <c r="P5389" s="161"/>
      <c r="Q5389" s="376">
        <v>1.21</v>
      </c>
      <c r="R5389" s="161"/>
      <c r="S5389" s="376">
        <v>2.74</v>
      </c>
      <c r="T5389" s="378">
        <v>0.75870000000000004</v>
      </c>
      <c r="U5389" s="376">
        <f t="shared" si="170"/>
        <v>2.1923737373700005</v>
      </c>
    </row>
    <row r="5390" spans="1:21" x14ac:dyDescent="0.2">
      <c r="A5390" s="257">
        <v>42268</v>
      </c>
      <c r="B5390" s="414">
        <f t="shared" si="168"/>
        <v>42269</v>
      </c>
      <c r="C5390" s="18">
        <v>2.59</v>
      </c>
      <c r="E5390" s="18">
        <v>2.48</v>
      </c>
      <c r="G5390" s="161">
        <v>2.1523953919500007</v>
      </c>
      <c r="I5390" s="161">
        <v>2.5499999999999998</v>
      </c>
      <c r="J5390" s="162"/>
      <c r="K5390" s="161"/>
      <c r="M5390" s="161">
        <v>2.52</v>
      </c>
      <c r="N5390" s="161"/>
      <c r="O5390" s="161">
        <v>2.5099999999999998</v>
      </c>
      <c r="P5390" s="161"/>
      <c r="Q5390" s="161">
        <v>1.26</v>
      </c>
      <c r="R5390" s="161"/>
      <c r="S5390" s="161">
        <v>2.7</v>
      </c>
      <c r="T5390" s="377">
        <v>0.75590000000000002</v>
      </c>
      <c r="U5390" s="426">
        <f t="shared" si="170"/>
        <v>2.1523953919500007</v>
      </c>
    </row>
    <row r="5391" spans="1:21" x14ac:dyDescent="0.2">
      <c r="A5391" s="257">
        <v>42269</v>
      </c>
      <c r="B5391" s="414">
        <f t="shared" si="168"/>
        <v>42270</v>
      </c>
      <c r="C5391" s="18">
        <v>2.59</v>
      </c>
      <c r="E5391" s="18">
        <v>2.4900000000000002</v>
      </c>
      <c r="G5391" s="161">
        <v>2.1854385891300003</v>
      </c>
      <c r="I5391" s="161">
        <v>2.6</v>
      </c>
      <c r="J5391" s="162"/>
      <c r="K5391" s="161"/>
      <c r="M5391" s="161">
        <v>2.56</v>
      </c>
      <c r="N5391" s="161"/>
      <c r="O5391" s="161">
        <v>2.5299999999999998</v>
      </c>
      <c r="P5391" s="161"/>
      <c r="Q5391" s="161">
        <v>1.29</v>
      </c>
      <c r="R5391" s="161"/>
      <c r="S5391" s="161">
        <v>2.74</v>
      </c>
      <c r="T5391" s="377">
        <v>0.75629999999999997</v>
      </c>
      <c r="U5391" s="426">
        <f t="shared" si="170"/>
        <v>2.1854385891300003</v>
      </c>
    </row>
    <row r="5392" spans="1:21" x14ac:dyDescent="0.2">
      <c r="A5392" s="257">
        <v>42270</v>
      </c>
      <c r="B5392" s="414">
        <f t="shared" si="168"/>
        <v>42271</v>
      </c>
      <c r="C5392" s="18">
        <v>2.59</v>
      </c>
      <c r="E5392" s="18">
        <v>2.48</v>
      </c>
      <c r="G5392" s="161">
        <v>2.1322121700800003</v>
      </c>
      <c r="I5392" s="161">
        <v>2.56</v>
      </c>
      <c r="J5392" s="162"/>
      <c r="K5392" s="161"/>
      <c r="M5392" s="161">
        <v>2.54</v>
      </c>
      <c r="N5392" s="161"/>
      <c r="O5392" s="161">
        <v>2.54</v>
      </c>
      <c r="P5392" s="161"/>
      <c r="Q5392" s="161">
        <v>1.28</v>
      </c>
      <c r="R5392" s="161"/>
      <c r="S5392" s="161">
        <v>2.68</v>
      </c>
      <c r="T5392" s="377">
        <v>0.75439999999999996</v>
      </c>
      <c r="U5392" s="426">
        <f t="shared" si="170"/>
        <v>2.1322121700800003</v>
      </c>
    </row>
    <row r="5393" spans="1:21" x14ac:dyDescent="0.2">
      <c r="A5393" s="257">
        <v>42271</v>
      </c>
      <c r="B5393" s="414">
        <f t="shared" si="168"/>
        <v>42272</v>
      </c>
      <c r="C5393" s="18">
        <v>2.56</v>
      </c>
      <c r="E5393" s="18">
        <v>2.4700000000000002</v>
      </c>
      <c r="G5393" s="161">
        <v>2.11068958716</v>
      </c>
      <c r="I5393" s="161">
        <v>2.5099999999999998</v>
      </c>
      <c r="J5393" s="162"/>
      <c r="K5393" s="161"/>
      <c r="M5393" s="161">
        <v>2.5499999999999998</v>
      </c>
      <c r="N5393" s="161"/>
      <c r="O5393" s="161">
        <v>2.5099999999999998</v>
      </c>
      <c r="P5393" s="161"/>
      <c r="Q5393" s="161">
        <v>1.19</v>
      </c>
      <c r="R5393" s="161"/>
      <c r="S5393" s="161">
        <v>2.66</v>
      </c>
      <c r="T5393" s="377">
        <v>0.75239999999999996</v>
      </c>
      <c r="U5393" s="426">
        <f t="shared" si="170"/>
        <v>2.11068958716</v>
      </c>
    </row>
    <row r="5394" spans="1:21" x14ac:dyDescent="0.2">
      <c r="A5394" s="257">
        <v>42272</v>
      </c>
      <c r="B5394" s="414">
        <f t="shared" si="168"/>
        <v>42273</v>
      </c>
      <c r="C5394" s="375">
        <v>2.54</v>
      </c>
      <c r="E5394" s="375">
        <v>2.41</v>
      </c>
      <c r="G5394" s="376">
        <v>2.1033958698200004</v>
      </c>
      <c r="I5394" s="376">
        <v>2.5</v>
      </c>
      <c r="J5394" s="416"/>
      <c r="K5394" s="376"/>
      <c r="M5394" s="376">
        <v>2.46</v>
      </c>
      <c r="N5394" s="161"/>
      <c r="O5394" s="376">
        <v>2.46</v>
      </c>
      <c r="P5394" s="161"/>
      <c r="Q5394" s="376">
        <v>1.04</v>
      </c>
      <c r="R5394" s="161"/>
      <c r="S5394" s="376">
        <v>2.66</v>
      </c>
      <c r="T5394" s="378">
        <v>0.74980000000000002</v>
      </c>
      <c r="U5394" s="376">
        <f t="shared" si="170"/>
        <v>2.1033958698200004</v>
      </c>
    </row>
    <row r="5395" spans="1:21" x14ac:dyDescent="0.2">
      <c r="A5395" s="257">
        <v>42273</v>
      </c>
      <c r="B5395" s="414">
        <f t="shared" si="168"/>
        <v>42274</v>
      </c>
      <c r="C5395" s="375">
        <v>2.54</v>
      </c>
      <c r="E5395" s="375">
        <v>2.41</v>
      </c>
      <c r="G5395" s="376">
        <v>2.1033958698200004</v>
      </c>
      <c r="I5395" s="376">
        <v>2.5</v>
      </c>
      <c r="J5395" s="416"/>
      <c r="K5395" s="376"/>
      <c r="M5395" s="376">
        <v>2.46</v>
      </c>
      <c r="N5395" s="161"/>
      <c r="O5395" s="376">
        <v>2.46</v>
      </c>
      <c r="P5395" s="161"/>
      <c r="Q5395" s="376">
        <v>1.04</v>
      </c>
      <c r="R5395" s="161"/>
      <c r="S5395" s="376">
        <v>2.66</v>
      </c>
      <c r="T5395" s="378">
        <v>0.74980000000000002</v>
      </c>
      <c r="U5395" s="376">
        <f t="shared" si="170"/>
        <v>2.1033958698200004</v>
      </c>
    </row>
    <row r="5396" spans="1:21" x14ac:dyDescent="0.2">
      <c r="A5396" s="257">
        <v>42274</v>
      </c>
      <c r="B5396" s="414">
        <f t="shared" si="168"/>
        <v>42275</v>
      </c>
      <c r="C5396" s="375">
        <v>2.54</v>
      </c>
      <c r="E5396" s="375">
        <v>2.41</v>
      </c>
      <c r="G5396" s="376">
        <v>2.1033958698200004</v>
      </c>
      <c r="I5396" s="376">
        <v>2.5</v>
      </c>
      <c r="J5396" s="416"/>
      <c r="K5396" s="376"/>
      <c r="M5396" s="376">
        <v>2.46</v>
      </c>
      <c r="N5396" s="161"/>
      <c r="O5396" s="376">
        <v>2.46</v>
      </c>
      <c r="P5396" s="161"/>
      <c r="Q5396" s="376">
        <v>1.04</v>
      </c>
      <c r="R5396" s="161"/>
      <c r="S5396" s="376">
        <v>2.66</v>
      </c>
      <c r="T5396" s="378">
        <v>0.74980000000000002</v>
      </c>
      <c r="U5396" s="376">
        <f t="shared" si="170"/>
        <v>2.1033958698200004</v>
      </c>
    </row>
    <row r="5397" spans="1:21" x14ac:dyDescent="0.2">
      <c r="A5397" s="257">
        <v>42275</v>
      </c>
      <c r="B5397" s="414">
        <f t="shared" si="168"/>
        <v>42276</v>
      </c>
      <c r="C5397" s="18">
        <v>2.63</v>
      </c>
      <c r="E5397" s="18">
        <v>2.42</v>
      </c>
      <c r="G5397" s="161">
        <v>2.1739833609999999</v>
      </c>
      <c r="I5397" s="161">
        <v>2.52</v>
      </c>
      <c r="J5397" s="162"/>
      <c r="K5397" s="161"/>
      <c r="M5397" s="161">
        <v>2.54</v>
      </c>
      <c r="N5397" s="161"/>
      <c r="O5397" s="161">
        <v>2.56</v>
      </c>
      <c r="P5397" s="161"/>
      <c r="Q5397" s="161">
        <v>1.19</v>
      </c>
      <c r="R5397" s="161"/>
      <c r="S5397" s="161">
        <v>2.75</v>
      </c>
      <c r="T5397" s="377">
        <v>0.74960000000000004</v>
      </c>
      <c r="U5397" s="426">
        <f t="shared" si="170"/>
        <v>2.1739833609999999</v>
      </c>
    </row>
    <row r="5398" spans="1:21" x14ac:dyDescent="0.2">
      <c r="A5398" s="257">
        <v>42276</v>
      </c>
      <c r="B5398" s="414">
        <f t="shared" si="168"/>
        <v>42277</v>
      </c>
      <c r="C5398" s="18">
        <v>2.5299999999999998</v>
      </c>
      <c r="E5398" s="18">
        <v>2.41</v>
      </c>
      <c r="G5398" s="161">
        <v>2.1177976922600004</v>
      </c>
      <c r="I5398" s="161">
        <v>2.5099999999999998</v>
      </c>
      <c r="J5398" s="162"/>
      <c r="K5398" s="161"/>
      <c r="M5398" s="161">
        <v>2.46</v>
      </c>
      <c r="N5398" s="161"/>
      <c r="O5398" s="161">
        <v>2.48</v>
      </c>
      <c r="P5398" s="161"/>
      <c r="Q5398" s="161">
        <v>1.24</v>
      </c>
      <c r="R5398" s="161"/>
      <c r="S5398" s="161">
        <v>2.68</v>
      </c>
      <c r="T5398" s="377">
        <v>0.74929999999999997</v>
      </c>
      <c r="U5398" s="426">
        <f t="shared" si="170"/>
        <v>2.1177976922600004</v>
      </c>
    </row>
    <row r="5399" spans="1:21" s="263" customFormat="1" x14ac:dyDescent="0.2">
      <c r="A5399" s="319">
        <v>42277</v>
      </c>
      <c r="B5399" s="374">
        <f t="shared" si="168"/>
        <v>42278</v>
      </c>
      <c r="C5399" s="370">
        <v>2.4700000000000002</v>
      </c>
      <c r="E5399" s="370">
        <v>2.31</v>
      </c>
      <c r="G5399" s="435">
        <v>2.0837505016000004</v>
      </c>
      <c r="I5399" s="372">
        <v>2.5299999999999998</v>
      </c>
      <c r="J5399" s="365"/>
      <c r="K5399" s="372"/>
      <c r="M5399" s="372">
        <v>2.38</v>
      </c>
      <c r="N5399" s="332"/>
      <c r="O5399" s="372">
        <v>2.4</v>
      </c>
      <c r="P5399" s="332"/>
      <c r="Q5399" s="372">
        <v>1.22</v>
      </c>
      <c r="R5399" s="332"/>
      <c r="S5399" s="332">
        <v>2.65</v>
      </c>
      <c r="T5399" s="428">
        <v>0.74560000000000004</v>
      </c>
      <c r="U5399" s="435">
        <f t="shared" si="170"/>
        <v>2.0837505016000004</v>
      </c>
    </row>
    <row r="5400" spans="1:21" x14ac:dyDescent="0.2">
      <c r="A5400" s="257">
        <v>42278</v>
      </c>
      <c r="B5400" s="414">
        <f t="shared" si="168"/>
        <v>42279</v>
      </c>
      <c r="C5400" s="18">
        <v>2.37</v>
      </c>
      <c r="E5400" s="18">
        <v>2.2200000000000002</v>
      </c>
      <c r="G5400" s="161">
        <v>1.9985945588100003</v>
      </c>
      <c r="I5400" s="161">
        <v>2.4300000000000002</v>
      </c>
      <c r="J5400" s="162"/>
      <c r="K5400" s="161"/>
      <c r="M5400" s="161">
        <v>2.3199999999999998</v>
      </c>
      <c r="N5400" s="161"/>
      <c r="O5400" s="161">
        <v>2.3199999999999998</v>
      </c>
      <c r="P5400" s="161"/>
      <c r="Q5400" s="161">
        <v>1.2</v>
      </c>
      <c r="R5400" s="161"/>
      <c r="S5400" s="161">
        <v>2.54</v>
      </c>
      <c r="T5400" s="377">
        <v>0.74609999999999999</v>
      </c>
      <c r="U5400" s="426">
        <f t="shared" si="170"/>
        <v>1.9985945588100003</v>
      </c>
    </row>
    <row r="5401" spans="1:21" x14ac:dyDescent="0.2">
      <c r="A5401" s="257">
        <v>42279</v>
      </c>
      <c r="B5401" s="414">
        <f t="shared" si="168"/>
        <v>42280</v>
      </c>
      <c r="C5401" s="375">
        <v>2.2599999999999998</v>
      </c>
      <c r="E5401" s="375">
        <v>2.0499999999999998</v>
      </c>
      <c r="G5401" s="376">
        <v>1.9773714865500005</v>
      </c>
      <c r="I5401" s="376">
        <v>2.2999999999999998</v>
      </c>
      <c r="J5401" s="416"/>
      <c r="K5401" s="376"/>
      <c r="M5401" s="376">
        <v>2.13</v>
      </c>
      <c r="N5401" s="161"/>
      <c r="O5401" s="376">
        <v>2.17</v>
      </c>
      <c r="P5401" s="161"/>
      <c r="Q5401" s="376">
        <v>0.85</v>
      </c>
      <c r="R5401" s="161"/>
      <c r="S5401" s="376">
        <v>2.4900000000000002</v>
      </c>
      <c r="T5401" s="378">
        <v>0.753</v>
      </c>
      <c r="U5401" s="376">
        <f t="shared" si="170"/>
        <v>1.9773714865500005</v>
      </c>
    </row>
    <row r="5402" spans="1:21" x14ac:dyDescent="0.2">
      <c r="A5402" s="257">
        <v>42280</v>
      </c>
      <c r="B5402" s="414">
        <f t="shared" si="168"/>
        <v>42281</v>
      </c>
      <c r="C5402" s="375">
        <v>2.2599999999999998</v>
      </c>
      <c r="E5402" s="375">
        <v>2.0499999999999998</v>
      </c>
      <c r="G5402" s="376">
        <v>1.9773714865500005</v>
      </c>
      <c r="I5402" s="376">
        <v>2.2999999999999998</v>
      </c>
      <c r="J5402" s="416"/>
      <c r="K5402" s="376"/>
      <c r="M5402" s="376">
        <v>2.13</v>
      </c>
      <c r="N5402" s="161"/>
      <c r="O5402" s="376">
        <v>2.17</v>
      </c>
      <c r="P5402" s="161"/>
      <c r="Q5402" s="376">
        <v>0.85</v>
      </c>
      <c r="R5402" s="161"/>
      <c r="S5402" s="376">
        <v>2.4900000000000002</v>
      </c>
      <c r="T5402" s="378">
        <v>0.753</v>
      </c>
      <c r="U5402" s="376">
        <f t="shared" si="170"/>
        <v>1.9773714865500005</v>
      </c>
    </row>
    <row r="5403" spans="1:21" x14ac:dyDescent="0.2">
      <c r="A5403" s="257">
        <v>42281</v>
      </c>
      <c r="B5403" s="414">
        <f t="shared" si="168"/>
        <v>42282</v>
      </c>
      <c r="C5403" s="375">
        <v>2.2599999999999998</v>
      </c>
      <c r="E5403" s="375">
        <v>2.0499999999999998</v>
      </c>
      <c r="G5403" s="376">
        <v>1.9773714865500005</v>
      </c>
      <c r="I5403" s="376">
        <v>2.2999999999999998</v>
      </c>
      <c r="J5403" s="416"/>
      <c r="K5403" s="376"/>
      <c r="M5403" s="376">
        <v>2.13</v>
      </c>
      <c r="N5403" s="161"/>
      <c r="O5403" s="376">
        <v>2.17</v>
      </c>
      <c r="P5403" s="161"/>
      <c r="Q5403" s="376">
        <v>0.85</v>
      </c>
      <c r="R5403" s="161"/>
      <c r="S5403" s="376">
        <v>2.4900000000000002</v>
      </c>
      <c r="T5403" s="378">
        <v>0.753</v>
      </c>
      <c r="U5403" s="376">
        <f t="shared" si="170"/>
        <v>1.9773714865500005</v>
      </c>
    </row>
    <row r="5404" spans="1:21" x14ac:dyDescent="0.2">
      <c r="A5404" s="257">
        <v>42282</v>
      </c>
      <c r="B5404" s="414">
        <f t="shared" si="168"/>
        <v>42283</v>
      </c>
      <c r="C5404" s="18">
        <v>2.3199999999999998</v>
      </c>
      <c r="E5404" s="18">
        <v>2.0699999999999998</v>
      </c>
      <c r="G5404" s="161">
        <v>1.9799837679050003</v>
      </c>
      <c r="I5404" s="161">
        <v>2.34</v>
      </c>
      <c r="J5404" s="162"/>
      <c r="K5404" s="161"/>
      <c r="M5404" s="161">
        <v>2.2400000000000002</v>
      </c>
      <c r="N5404" s="161"/>
      <c r="O5404" s="161">
        <v>2.23</v>
      </c>
      <c r="P5404" s="161"/>
      <c r="Q5404" s="161">
        <v>1.1399999999999999</v>
      </c>
      <c r="R5404" s="161"/>
      <c r="S5404" s="161">
        <v>2.4700000000000002</v>
      </c>
      <c r="T5404" s="377">
        <v>0.7601</v>
      </c>
      <c r="U5404" s="426">
        <f t="shared" si="170"/>
        <v>1.9799837679050003</v>
      </c>
    </row>
    <row r="5405" spans="1:21" x14ac:dyDescent="0.2">
      <c r="A5405" s="257">
        <v>42283</v>
      </c>
      <c r="B5405" s="414">
        <f t="shared" si="168"/>
        <v>42284</v>
      </c>
      <c r="I5405" s="161"/>
      <c r="J5405" s="162"/>
      <c r="K5405" s="161"/>
      <c r="M5405" s="161"/>
      <c r="N5405" s="161"/>
      <c r="O5405" s="161"/>
      <c r="P5405" s="161"/>
      <c r="Q5405" s="161"/>
      <c r="R5405" s="161"/>
      <c r="S5405" s="161"/>
      <c r="T5405" s="377"/>
      <c r="U5405" s="161"/>
    </row>
    <row r="5406" spans="1:21" x14ac:dyDescent="0.2">
      <c r="A5406" s="257">
        <v>42284</v>
      </c>
      <c r="B5406" s="414">
        <f t="shared" si="168"/>
        <v>42285</v>
      </c>
      <c r="I5406" s="161"/>
      <c r="J5406" s="162"/>
      <c r="K5406" s="161"/>
      <c r="M5406" s="161"/>
      <c r="N5406" s="161"/>
      <c r="O5406" s="161"/>
      <c r="P5406" s="161"/>
      <c r="Q5406" s="161"/>
      <c r="R5406" s="161"/>
      <c r="S5406" s="161"/>
      <c r="T5406" s="377"/>
      <c r="U5406" s="161"/>
    </row>
    <row r="5407" spans="1:21" x14ac:dyDescent="0.2">
      <c r="A5407" s="257">
        <v>42285</v>
      </c>
      <c r="B5407" s="414">
        <f t="shared" ref="B5407:B5470" si="171">A5407+1</f>
        <v>42286</v>
      </c>
      <c r="I5407" s="161"/>
      <c r="J5407" s="162"/>
      <c r="K5407" s="161"/>
      <c r="M5407" s="161"/>
      <c r="N5407" s="161"/>
      <c r="O5407" s="161"/>
      <c r="P5407" s="161"/>
      <c r="Q5407" s="161"/>
      <c r="R5407" s="161"/>
      <c r="S5407" s="161"/>
      <c r="T5407" s="377"/>
      <c r="U5407" s="161"/>
    </row>
    <row r="5408" spans="1:21" x14ac:dyDescent="0.2">
      <c r="A5408" s="257">
        <v>42286</v>
      </c>
      <c r="B5408" s="414">
        <f t="shared" si="171"/>
        <v>42287</v>
      </c>
      <c r="I5408" s="161"/>
      <c r="J5408" s="162"/>
      <c r="K5408" s="161"/>
      <c r="M5408" s="161"/>
      <c r="N5408" s="161"/>
      <c r="O5408" s="161"/>
      <c r="P5408" s="161"/>
      <c r="Q5408" s="161"/>
      <c r="R5408" s="161"/>
      <c r="S5408" s="161"/>
      <c r="T5408" s="377"/>
      <c r="U5408" s="161"/>
    </row>
    <row r="5409" spans="1:21" x14ac:dyDescent="0.2">
      <c r="A5409" s="257">
        <v>42287</v>
      </c>
      <c r="B5409" s="414">
        <f t="shared" si="171"/>
        <v>42288</v>
      </c>
      <c r="I5409" s="161"/>
      <c r="J5409" s="162"/>
      <c r="K5409" s="161"/>
      <c r="M5409" s="161"/>
      <c r="N5409" s="161"/>
      <c r="O5409" s="161"/>
      <c r="P5409" s="161"/>
      <c r="Q5409" s="161"/>
      <c r="R5409" s="161"/>
      <c r="S5409" s="161"/>
      <c r="T5409" s="377"/>
      <c r="U5409" s="161"/>
    </row>
    <row r="5410" spans="1:21" x14ac:dyDescent="0.2">
      <c r="A5410" s="257">
        <v>42288</v>
      </c>
      <c r="B5410" s="414">
        <f t="shared" si="171"/>
        <v>42289</v>
      </c>
      <c r="I5410" s="161"/>
      <c r="J5410" s="162"/>
      <c r="K5410" s="161"/>
      <c r="M5410" s="161"/>
      <c r="N5410" s="161"/>
      <c r="O5410" s="161"/>
      <c r="P5410" s="161"/>
      <c r="Q5410" s="161"/>
      <c r="R5410" s="161"/>
      <c r="S5410" s="161"/>
      <c r="T5410" s="377"/>
      <c r="U5410" s="161"/>
    </row>
    <row r="5411" spans="1:21" x14ac:dyDescent="0.2">
      <c r="A5411" s="257">
        <v>42289</v>
      </c>
      <c r="B5411" s="414">
        <f t="shared" si="171"/>
        <v>42290</v>
      </c>
      <c r="I5411" s="161"/>
      <c r="J5411" s="162"/>
      <c r="K5411" s="161"/>
      <c r="M5411" s="161"/>
      <c r="N5411" s="161"/>
      <c r="O5411" s="161"/>
      <c r="P5411" s="161"/>
      <c r="Q5411" s="161"/>
      <c r="R5411" s="161"/>
      <c r="S5411" s="161"/>
      <c r="T5411" s="377"/>
      <c r="U5411" s="161"/>
    </row>
    <row r="5412" spans="1:21" x14ac:dyDescent="0.2">
      <c r="A5412" s="257">
        <v>42290</v>
      </c>
      <c r="B5412" s="414">
        <f t="shared" si="171"/>
        <v>42291</v>
      </c>
      <c r="I5412" s="161"/>
      <c r="J5412" s="162"/>
      <c r="K5412" s="161"/>
      <c r="M5412" s="161"/>
      <c r="N5412" s="161"/>
      <c r="O5412" s="161"/>
      <c r="P5412" s="161"/>
      <c r="Q5412" s="161"/>
      <c r="R5412" s="161"/>
      <c r="S5412" s="161"/>
      <c r="T5412" s="377"/>
      <c r="U5412" s="161"/>
    </row>
    <row r="5413" spans="1:21" x14ac:dyDescent="0.2">
      <c r="A5413" s="257">
        <v>42291</v>
      </c>
      <c r="B5413" s="414">
        <f t="shared" si="171"/>
        <v>42292</v>
      </c>
      <c r="I5413" s="161"/>
      <c r="J5413" s="162"/>
      <c r="K5413" s="161"/>
      <c r="M5413" s="161"/>
      <c r="N5413" s="161"/>
      <c r="O5413" s="161"/>
      <c r="P5413" s="161"/>
      <c r="Q5413" s="161"/>
      <c r="R5413" s="161"/>
      <c r="S5413" s="161"/>
      <c r="T5413" s="377"/>
    </row>
    <row r="5414" spans="1:21" x14ac:dyDescent="0.2">
      <c r="A5414" s="257">
        <v>42292</v>
      </c>
      <c r="B5414" s="414">
        <f t="shared" si="171"/>
        <v>42293</v>
      </c>
      <c r="M5414" s="161"/>
      <c r="N5414" s="161"/>
      <c r="O5414" s="161"/>
      <c r="P5414" s="161"/>
      <c r="Q5414" s="161"/>
      <c r="R5414" s="161"/>
      <c r="S5414" s="161"/>
      <c r="T5414" s="377"/>
    </row>
    <row r="5415" spans="1:21" x14ac:dyDescent="0.2">
      <c r="A5415" s="257">
        <v>42293</v>
      </c>
      <c r="B5415" s="414">
        <f t="shared" si="171"/>
        <v>42294</v>
      </c>
      <c r="C5415" s="376">
        <v>2.38</v>
      </c>
      <c r="D5415" s="161"/>
      <c r="E5415" s="376">
        <v>2.15</v>
      </c>
      <c r="F5415" s="161"/>
      <c r="G5415" s="376">
        <v>2.0040005153</v>
      </c>
      <c r="H5415" s="161"/>
      <c r="I5415" s="376">
        <v>2.39</v>
      </c>
      <c r="J5415" s="416"/>
      <c r="K5415" s="376"/>
      <c r="L5415" s="161"/>
      <c r="M5415" s="376">
        <v>2.21</v>
      </c>
      <c r="N5415" s="161"/>
      <c r="O5415" s="376">
        <v>2.27</v>
      </c>
      <c r="P5415" s="161"/>
      <c r="Q5415" s="376">
        <v>1.62</v>
      </c>
      <c r="R5415" s="161"/>
      <c r="S5415" s="376">
        <v>2.4500000000000002</v>
      </c>
      <c r="T5415" s="378">
        <v>0.77559999999999996</v>
      </c>
      <c r="U5415" s="376">
        <f t="shared" ref="U5415:U5438" si="172">S5415*T5415*1.054615</f>
        <v>2.0040005153</v>
      </c>
    </row>
    <row r="5416" spans="1:21" x14ac:dyDescent="0.2">
      <c r="A5416" s="257">
        <v>42294</v>
      </c>
      <c r="B5416" s="414">
        <f t="shared" si="171"/>
        <v>42295</v>
      </c>
      <c r="C5416" s="376">
        <v>2.38</v>
      </c>
      <c r="D5416" s="161"/>
      <c r="E5416" s="376">
        <v>2.15</v>
      </c>
      <c r="F5416" s="161"/>
      <c r="G5416" s="376">
        <v>2.0040005153</v>
      </c>
      <c r="H5416" s="161"/>
      <c r="I5416" s="376">
        <v>2.39</v>
      </c>
      <c r="J5416" s="416"/>
      <c r="K5416" s="376"/>
      <c r="L5416" s="161"/>
      <c r="M5416" s="376">
        <v>2.21</v>
      </c>
      <c r="N5416" s="161"/>
      <c r="O5416" s="376">
        <v>2.27</v>
      </c>
      <c r="P5416" s="161"/>
      <c r="Q5416" s="376">
        <v>1.62</v>
      </c>
      <c r="R5416" s="161"/>
      <c r="S5416" s="376">
        <v>2.4500000000000002</v>
      </c>
      <c r="T5416" s="378">
        <v>0.77559999999999996</v>
      </c>
      <c r="U5416" s="376">
        <f t="shared" si="172"/>
        <v>2.0040005153</v>
      </c>
    </row>
    <row r="5417" spans="1:21" x14ac:dyDescent="0.2">
      <c r="A5417" s="257">
        <v>42295</v>
      </c>
      <c r="B5417" s="414">
        <f t="shared" si="171"/>
        <v>42296</v>
      </c>
      <c r="C5417" s="376">
        <v>2.38</v>
      </c>
      <c r="D5417" s="161"/>
      <c r="E5417" s="376">
        <v>2.15</v>
      </c>
      <c r="F5417" s="161"/>
      <c r="G5417" s="376">
        <v>2.0040005153</v>
      </c>
      <c r="H5417" s="161"/>
      <c r="I5417" s="376">
        <v>2.39</v>
      </c>
      <c r="J5417" s="416"/>
      <c r="K5417" s="376"/>
      <c r="L5417" s="161"/>
      <c r="M5417" s="376">
        <v>2.21</v>
      </c>
      <c r="N5417" s="161"/>
      <c r="O5417" s="376">
        <v>2.27</v>
      </c>
      <c r="P5417" s="161"/>
      <c r="Q5417" s="376">
        <v>1.62</v>
      </c>
      <c r="R5417" s="161"/>
      <c r="S5417" s="376">
        <v>2.4500000000000002</v>
      </c>
      <c r="T5417" s="378">
        <v>0.77559999999999996</v>
      </c>
      <c r="U5417" s="376">
        <f t="shared" si="172"/>
        <v>2.0040005153</v>
      </c>
    </row>
    <row r="5418" spans="1:21" x14ac:dyDescent="0.2">
      <c r="A5418" s="257">
        <v>42296</v>
      </c>
      <c r="B5418" s="414">
        <f t="shared" si="171"/>
        <v>42297</v>
      </c>
      <c r="C5418" s="161">
        <v>2.42</v>
      </c>
      <c r="D5418" s="161"/>
      <c r="E5418" s="161">
        <v>2.1800000000000002</v>
      </c>
      <c r="F5418" s="161"/>
      <c r="G5418" s="161">
        <v>2.0117635363150002</v>
      </c>
      <c r="H5418" s="161"/>
      <c r="I5418" s="161">
        <v>2.44</v>
      </c>
      <c r="J5418" s="162"/>
      <c r="K5418" s="161"/>
      <c r="L5418" s="161"/>
      <c r="M5418" s="161">
        <v>2.27</v>
      </c>
      <c r="N5418" s="161"/>
      <c r="O5418" s="161">
        <v>2.3199999999999998</v>
      </c>
      <c r="P5418" s="161"/>
      <c r="Q5418" s="161">
        <v>1.71</v>
      </c>
      <c r="R5418" s="161"/>
      <c r="S5418" s="161">
        <v>2.4700000000000002</v>
      </c>
      <c r="T5418" s="377">
        <v>0.77229999999999999</v>
      </c>
      <c r="U5418" s="426">
        <f t="shared" si="172"/>
        <v>2.0117635363150002</v>
      </c>
    </row>
    <row r="5419" spans="1:21" x14ac:dyDescent="0.2">
      <c r="A5419" s="257">
        <v>42297</v>
      </c>
      <c r="B5419" s="414">
        <f t="shared" si="171"/>
        <v>42298</v>
      </c>
      <c r="C5419" s="161">
        <v>2.4500000000000002</v>
      </c>
      <c r="D5419" s="161"/>
      <c r="E5419" s="161">
        <v>2.17</v>
      </c>
      <c r="F5419" s="161"/>
      <c r="G5419" s="161">
        <v>2.01075426976</v>
      </c>
      <c r="H5419" s="161"/>
      <c r="I5419" s="161">
        <v>2.4300000000000002</v>
      </c>
      <c r="J5419" s="162"/>
      <c r="K5419" s="161"/>
      <c r="L5419" s="161"/>
      <c r="M5419" s="161">
        <v>2.19</v>
      </c>
      <c r="N5419" s="161"/>
      <c r="O5419" s="161">
        <v>2.2999999999999998</v>
      </c>
      <c r="P5419" s="161"/>
      <c r="Q5419" s="161">
        <v>1.68</v>
      </c>
      <c r="R5419" s="161"/>
      <c r="S5419" s="161">
        <v>2.48</v>
      </c>
      <c r="T5419" s="377">
        <v>0.76880000000000004</v>
      </c>
      <c r="U5419" s="426">
        <f t="shared" si="172"/>
        <v>2.01075426976</v>
      </c>
    </row>
    <row r="5420" spans="1:21" x14ac:dyDescent="0.2">
      <c r="A5420" s="257">
        <v>42298</v>
      </c>
      <c r="B5420" s="414">
        <f t="shared" si="171"/>
        <v>42299</v>
      </c>
      <c r="C5420" s="161">
        <v>2.36</v>
      </c>
      <c r="D5420" s="161"/>
      <c r="E5420" s="161">
        <v>2.0699999999999998</v>
      </c>
      <c r="F5420" s="161"/>
      <c r="G5420" s="161">
        <v>1.9668833403750001</v>
      </c>
      <c r="H5420" s="161"/>
      <c r="I5420" s="161">
        <v>2.27</v>
      </c>
      <c r="J5420" s="162"/>
      <c r="K5420" s="161"/>
      <c r="L5420" s="161"/>
      <c r="M5420" s="161">
        <v>2.13</v>
      </c>
      <c r="N5420" s="161"/>
      <c r="O5420" s="161">
        <v>2.2000000000000002</v>
      </c>
      <c r="P5420" s="161"/>
      <c r="Q5420" s="161">
        <v>1.6</v>
      </c>
      <c r="R5420" s="161"/>
      <c r="S5420" s="161">
        <v>2.4300000000000002</v>
      </c>
      <c r="T5420" s="377">
        <v>0.76749999999999996</v>
      </c>
      <c r="U5420" s="426">
        <f t="shared" si="172"/>
        <v>1.9668833403750001</v>
      </c>
    </row>
    <row r="5421" spans="1:21" x14ac:dyDescent="0.2">
      <c r="A5421" s="257">
        <v>42299</v>
      </c>
      <c r="B5421" s="414">
        <f t="shared" si="171"/>
        <v>42300</v>
      </c>
      <c r="C5421" s="161">
        <v>2.34</v>
      </c>
      <c r="D5421" s="161"/>
      <c r="E5421" s="161">
        <v>2.14</v>
      </c>
      <c r="F5421" s="161"/>
      <c r="G5421" s="161">
        <v>1.9533009537900001</v>
      </c>
      <c r="H5421" s="161"/>
      <c r="I5421" s="161">
        <v>2.31</v>
      </c>
      <c r="J5421" s="162"/>
      <c r="K5421" s="161"/>
      <c r="L5421" s="161"/>
      <c r="M5421" s="161">
        <v>2.17</v>
      </c>
      <c r="N5421" s="161"/>
      <c r="O5421" s="161">
        <v>2.2200000000000002</v>
      </c>
      <c r="P5421" s="161"/>
      <c r="Q5421" s="161">
        <v>1.7</v>
      </c>
      <c r="R5421" s="161"/>
      <c r="S5421" s="161">
        <v>2.4300000000000002</v>
      </c>
      <c r="T5421" s="377">
        <v>0.76219999999999999</v>
      </c>
      <c r="U5421" s="426">
        <f t="shared" si="172"/>
        <v>1.9533009537900001</v>
      </c>
    </row>
    <row r="5422" spans="1:21" x14ac:dyDescent="0.2">
      <c r="A5422" s="257">
        <v>42300</v>
      </c>
      <c r="B5422" s="414">
        <f t="shared" si="171"/>
        <v>42301</v>
      </c>
      <c r="C5422" s="376">
        <v>2.27</v>
      </c>
      <c r="D5422" s="161"/>
      <c r="E5422" s="161">
        <v>1.99</v>
      </c>
      <c r="F5422" s="161"/>
      <c r="G5422" s="376">
        <v>1.9143645679900001</v>
      </c>
      <c r="H5422" s="161"/>
      <c r="I5422" s="376">
        <v>2.2799999999999998</v>
      </c>
      <c r="J5422" s="416"/>
      <c r="K5422" s="376"/>
      <c r="L5422" s="161"/>
      <c r="M5422" s="376">
        <v>2.06</v>
      </c>
      <c r="N5422" s="161"/>
      <c r="O5422" s="376">
        <v>2.13</v>
      </c>
      <c r="P5422" s="161"/>
      <c r="Q5422" s="376">
        <v>1.51</v>
      </c>
      <c r="R5422" s="161"/>
      <c r="S5422" s="376">
        <v>2.38</v>
      </c>
      <c r="T5422" s="378">
        <v>0.76270000000000004</v>
      </c>
      <c r="U5422" s="376">
        <f t="shared" si="172"/>
        <v>1.9143645679900001</v>
      </c>
    </row>
    <row r="5423" spans="1:21" x14ac:dyDescent="0.2">
      <c r="A5423" s="257">
        <v>42301</v>
      </c>
      <c r="B5423" s="414">
        <f t="shared" si="171"/>
        <v>42302</v>
      </c>
      <c r="C5423" s="376">
        <v>2.27</v>
      </c>
      <c r="D5423" s="161"/>
      <c r="E5423" s="161">
        <v>1.99</v>
      </c>
      <c r="F5423" s="161"/>
      <c r="G5423" s="376">
        <v>1.9143645679900001</v>
      </c>
      <c r="H5423" s="161"/>
      <c r="I5423" s="376">
        <v>2.2799999999999998</v>
      </c>
      <c r="J5423" s="416"/>
      <c r="K5423" s="376"/>
      <c r="L5423" s="161"/>
      <c r="M5423" s="376">
        <v>2.06</v>
      </c>
      <c r="N5423" s="161"/>
      <c r="O5423" s="376">
        <v>2.13</v>
      </c>
      <c r="P5423" s="161"/>
      <c r="Q5423" s="376">
        <v>1.51</v>
      </c>
      <c r="R5423" s="161"/>
      <c r="S5423" s="376">
        <v>2.38</v>
      </c>
      <c r="T5423" s="378">
        <v>0.76270000000000004</v>
      </c>
      <c r="U5423" s="376">
        <f t="shared" si="172"/>
        <v>1.9143645679900001</v>
      </c>
    </row>
    <row r="5424" spans="1:21" x14ac:dyDescent="0.2">
      <c r="A5424" s="257">
        <v>42302</v>
      </c>
      <c r="B5424" s="414">
        <f t="shared" si="171"/>
        <v>42303</v>
      </c>
      <c r="C5424" s="376">
        <v>2.27</v>
      </c>
      <c r="D5424" s="161"/>
      <c r="E5424" s="161">
        <v>1.99</v>
      </c>
      <c r="F5424" s="161"/>
      <c r="G5424" s="376">
        <v>1.9143645679900001</v>
      </c>
      <c r="H5424" s="161"/>
      <c r="I5424" s="376">
        <v>2.2799999999999998</v>
      </c>
      <c r="J5424" s="416"/>
      <c r="K5424" s="376"/>
      <c r="L5424" s="161"/>
      <c r="M5424" s="376">
        <v>2.06</v>
      </c>
      <c r="N5424" s="161"/>
      <c r="O5424" s="376">
        <v>2.13</v>
      </c>
      <c r="P5424" s="161"/>
      <c r="Q5424" s="376">
        <v>1.51</v>
      </c>
      <c r="R5424" s="161"/>
      <c r="S5424" s="376">
        <v>2.38</v>
      </c>
      <c r="T5424" s="378">
        <v>0.76270000000000004</v>
      </c>
      <c r="U5424" s="376">
        <f t="shared" si="172"/>
        <v>1.9143645679900001</v>
      </c>
    </row>
    <row r="5425" spans="1:21" x14ac:dyDescent="0.2">
      <c r="A5425" s="257">
        <v>42303</v>
      </c>
      <c r="B5425" s="414">
        <f t="shared" si="171"/>
        <v>42304</v>
      </c>
      <c r="C5425" s="161">
        <v>2.14</v>
      </c>
      <c r="D5425" s="161"/>
      <c r="E5425" s="161">
        <v>2.0499999999999998</v>
      </c>
      <c r="F5425" s="161"/>
      <c r="G5425" s="161">
        <v>1.8918063531400002</v>
      </c>
      <c r="H5425" s="161"/>
      <c r="I5425" s="161">
        <v>2.19</v>
      </c>
      <c r="J5425" s="162"/>
      <c r="K5425" s="161"/>
      <c r="L5425" s="161"/>
      <c r="M5425" s="161">
        <v>2.1</v>
      </c>
      <c r="N5425" s="161"/>
      <c r="O5425" s="161">
        <v>2.11</v>
      </c>
      <c r="P5425" s="161"/>
      <c r="Q5425" s="161">
        <v>1.64</v>
      </c>
      <c r="R5425" s="161"/>
      <c r="S5425" s="161">
        <v>2.36</v>
      </c>
      <c r="T5425" s="377">
        <v>0.7601</v>
      </c>
      <c r="U5425" s="426">
        <f t="shared" si="172"/>
        <v>1.8918063531400002</v>
      </c>
    </row>
    <row r="5426" spans="1:21" x14ac:dyDescent="0.2">
      <c r="A5426" s="257">
        <v>42304</v>
      </c>
      <c r="B5426" s="414">
        <f t="shared" si="171"/>
        <v>42305</v>
      </c>
      <c r="C5426" s="161">
        <v>2.0699999999999998</v>
      </c>
      <c r="D5426" s="161"/>
      <c r="E5426" s="161">
        <v>2.0099999999999998</v>
      </c>
      <c r="F5426" s="161"/>
      <c r="G5426" s="161">
        <v>1.9574919938000004</v>
      </c>
      <c r="H5426" s="161"/>
      <c r="I5426" s="161">
        <v>2.15</v>
      </c>
      <c r="J5426" s="162"/>
      <c r="K5426" s="161"/>
      <c r="L5426" s="161"/>
      <c r="M5426" s="161">
        <v>2.06</v>
      </c>
      <c r="N5426" s="161"/>
      <c r="O5426" s="161">
        <v>2.08</v>
      </c>
      <c r="P5426" s="161"/>
      <c r="Q5426" s="161">
        <v>1.31</v>
      </c>
      <c r="R5426" s="161"/>
      <c r="S5426" s="161">
        <v>2.4500000000000002</v>
      </c>
      <c r="T5426" s="377">
        <v>0.75760000000000005</v>
      </c>
      <c r="U5426" s="426">
        <f t="shared" si="172"/>
        <v>1.9574919938000004</v>
      </c>
    </row>
    <row r="5427" spans="1:21" x14ac:dyDescent="0.2">
      <c r="A5427" s="257">
        <v>42305</v>
      </c>
      <c r="B5427" s="414">
        <f t="shared" si="171"/>
        <v>42306</v>
      </c>
      <c r="C5427" s="161">
        <v>2.1</v>
      </c>
      <c r="D5427" s="161"/>
      <c r="E5427" s="161">
        <v>2.0099999999999998</v>
      </c>
      <c r="F5427" s="161"/>
      <c r="G5427" s="161">
        <v>1.9608119218200002</v>
      </c>
      <c r="H5427" s="161"/>
      <c r="I5427" s="161">
        <v>2.13</v>
      </c>
      <c r="J5427" s="162"/>
      <c r="K5427" s="161"/>
      <c r="L5427" s="161"/>
      <c r="M5427" s="161">
        <v>2.0699999999999998</v>
      </c>
      <c r="N5427" s="161"/>
      <c r="O5427" s="161">
        <v>2.1</v>
      </c>
      <c r="P5427" s="161"/>
      <c r="Q5427" s="161">
        <v>1.41</v>
      </c>
      <c r="R5427" s="161"/>
      <c r="S5427" s="161">
        <v>2.46</v>
      </c>
      <c r="T5427" s="377">
        <v>0.75580000000000003</v>
      </c>
      <c r="U5427" s="426">
        <f t="shared" si="172"/>
        <v>1.9608119218200002</v>
      </c>
    </row>
    <row r="5428" spans="1:21" x14ac:dyDescent="0.2">
      <c r="A5428" s="257">
        <v>42306</v>
      </c>
      <c r="B5428" s="414">
        <f t="shared" si="171"/>
        <v>42307</v>
      </c>
      <c r="C5428" s="376">
        <v>2.1</v>
      </c>
      <c r="D5428" s="161"/>
      <c r="E5428" s="376">
        <v>2.0099999999999998</v>
      </c>
      <c r="F5428" s="161"/>
      <c r="G5428" s="376">
        <v>1.9819843725600004</v>
      </c>
      <c r="H5428" s="161"/>
      <c r="I5428" s="376">
        <v>2.1</v>
      </c>
      <c r="J5428" s="416"/>
      <c r="K5428" s="376"/>
      <c r="L5428" s="161"/>
      <c r="M5428" s="376">
        <v>2.04</v>
      </c>
      <c r="N5428" s="161"/>
      <c r="O5428" s="376">
        <v>2.09</v>
      </c>
      <c r="P5428" s="161"/>
      <c r="Q5428" s="376">
        <v>1.25</v>
      </c>
      <c r="R5428" s="161"/>
      <c r="S5428" s="376">
        <v>2.48</v>
      </c>
      <c r="T5428" s="378">
        <v>0.75780000000000003</v>
      </c>
      <c r="U5428" s="376">
        <f t="shared" si="172"/>
        <v>1.9819843725600004</v>
      </c>
    </row>
    <row r="5429" spans="1:21" x14ac:dyDescent="0.2">
      <c r="A5429" s="257">
        <v>42307</v>
      </c>
      <c r="B5429" s="414">
        <f t="shared" si="171"/>
        <v>42308</v>
      </c>
      <c r="C5429" s="376">
        <v>2.1</v>
      </c>
      <c r="D5429" s="161"/>
      <c r="E5429" s="376">
        <v>2.0099999999999998</v>
      </c>
      <c r="F5429" s="161"/>
      <c r="G5429" s="376">
        <v>1.9819843725600004</v>
      </c>
      <c r="H5429" s="161"/>
      <c r="I5429" s="376">
        <v>2.1</v>
      </c>
      <c r="J5429" s="416"/>
      <c r="K5429" s="376"/>
      <c r="L5429" s="161"/>
      <c r="M5429" s="376">
        <v>2.04</v>
      </c>
      <c r="N5429" s="161"/>
      <c r="O5429" s="376">
        <v>2.09</v>
      </c>
      <c r="P5429" s="161"/>
      <c r="Q5429" s="376">
        <v>1.25</v>
      </c>
      <c r="R5429" s="161"/>
      <c r="S5429" s="376">
        <v>2.48</v>
      </c>
      <c r="T5429" s="378">
        <v>0.75780000000000003</v>
      </c>
      <c r="U5429" s="376">
        <f t="shared" si="172"/>
        <v>1.9819843725600004</v>
      </c>
    </row>
    <row r="5430" spans="1:21" s="263" customFormat="1" x14ac:dyDescent="0.2">
      <c r="A5430" s="319">
        <v>42308</v>
      </c>
      <c r="B5430" s="374">
        <f t="shared" si="171"/>
        <v>42309</v>
      </c>
      <c r="C5430" s="431">
        <v>1.94</v>
      </c>
      <c r="D5430" s="332"/>
      <c r="E5430" s="431">
        <v>1.75</v>
      </c>
      <c r="F5430" s="332"/>
      <c r="G5430" s="431">
        <v>1.85438228525</v>
      </c>
      <c r="H5430" s="332"/>
      <c r="I5430" s="431">
        <v>1.91</v>
      </c>
      <c r="J5430" s="518"/>
      <c r="K5430" s="431"/>
      <c r="L5430" s="332"/>
      <c r="M5430" s="431">
        <v>1.79</v>
      </c>
      <c r="N5430" s="332"/>
      <c r="O5430" s="431">
        <v>1.86</v>
      </c>
      <c r="P5430" s="332"/>
      <c r="Q5430" s="431">
        <v>0.98</v>
      </c>
      <c r="R5430" s="332"/>
      <c r="S5430" s="433">
        <v>2.2999999999999998</v>
      </c>
      <c r="T5430" s="541">
        <v>0.76449999999999996</v>
      </c>
      <c r="U5430" s="433">
        <f t="shared" si="172"/>
        <v>1.85438228525</v>
      </c>
    </row>
    <row r="5431" spans="1:21" x14ac:dyDescent="0.2">
      <c r="A5431" s="257">
        <v>42309</v>
      </c>
      <c r="B5431" s="414">
        <f t="shared" si="171"/>
        <v>42310</v>
      </c>
      <c r="C5431" s="376">
        <v>1.94</v>
      </c>
      <c r="D5431" s="161"/>
      <c r="E5431" s="376">
        <v>1.75</v>
      </c>
      <c r="F5431" s="161"/>
      <c r="G5431" s="376">
        <v>1.85438228525</v>
      </c>
      <c r="H5431" s="161"/>
      <c r="I5431" s="376">
        <v>1.91</v>
      </c>
      <c r="J5431" s="416"/>
      <c r="K5431" s="376"/>
      <c r="L5431" s="161"/>
      <c r="M5431" s="376">
        <v>1.79</v>
      </c>
      <c r="N5431" s="161"/>
      <c r="O5431" s="376">
        <v>1.86</v>
      </c>
      <c r="P5431" s="161"/>
      <c r="Q5431" s="376">
        <v>0.98</v>
      </c>
      <c r="R5431" s="161"/>
      <c r="S5431" s="376">
        <v>2.2999999999999998</v>
      </c>
      <c r="T5431" s="378">
        <v>0.76449999999999996</v>
      </c>
      <c r="U5431" s="376">
        <f t="shared" si="172"/>
        <v>1.85438228525</v>
      </c>
    </row>
    <row r="5432" spans="1:21" x14ac:dyDescent="0.2">
      <c r="A5432" s="257">
        <v>42310</v>
      </c>
      <c r="B5432" s="414">
        <f t="shared" si="171"/>
        <v>42311</v>
      </c>
      <c r="C5432" s="161">
        <v>1.92</v>
      </c>
      <c r="D5432" s="161"/>
      <c r="E5432" s="161">
        <v>1.76</v>
      </c>
      <c r="F5432" s="161"/>
      <c r="G5432" s="161">
        <v>1.8451122194000003</v>
      </c>
      <c r="H5432" s="161"/>
      <c r="I5432" s="161">
        <v>1.82</v>
      </c>
      <c r="J5432" s="162"/>
      <c r="K5432" s="161"/>
      <c r="L5432" s="161"/>
      <c r="M5432" s="161">
        <v>1.83</v>
      </c>
      <c r="N5432" s="161"/>
      <c r="O5432" s="161">
        <v>1.81</v>
      </c>
      <c r="P5432" s="161"/>
      <c r="Q5432" s="161">
        <v>0.95</v>
      </c>
      <c r="R5432" s="161"/>
      <c r="S5432" s="161">
        <v>2.29</v>
      </c>
      <c r="T5432" s="377">
        <v>0.76400000000000001</v>
      </c>
      <c r="U5432" s="426">
        <f t="shared" si="172"/>
        <v>1.8451122194000003</v>
      </c>
    </row>
    <row r="5433" spans="1:21" x14ac:dyDescent="0.2">
      <c r="A5433" s="257">
        <v>42311</v>
      </c>
      <c r="B5433" s="414">
        <f t="shared" si="171"/>
        <v>42312</v>
      </c>
      <c r="C5433" s="161">
        <v>1.9</v>
      </c>
      <c r="D5433" s="161"/>
      <c r="E5433" s="161">
        <v>1.79</v>
      </c>
      <c r="F5433" s="161"/>
      <c r="G5433" s="161">
        <v>1.94858049705</v>
      </c>
      <c r="H5433" s="161"/>
      <c r="I5433" s="161">
        <v>1.85</v>
      </c>
      <c r="J5433" s="162"/>
      <c r="K5433" s="161"/>
      <c r="L5433" s="161"/>
      <c r="M5433" s="161">
        <v>1.78</v>
      </c>
      <c r="N5433" s="161"/>
      <c r="O5433" s="161">
        <v>1.83</v>
      </c>
      <c r="P5433" s="161"/>
      <c r="Q5433" s="161">
        <v>1.04</v>
      </c>
      <c r="R5433" s="161"/>
      <c r="S5433" s="161">
        <v>2.42</v>
      </c>
      <c r="T5433" s="377">
        <v>0.76349999999999996</v>
      </c>
      <c r="U5433" s="426">
        <f t="shared" si="172"/>
        <v>1.94858049705</v>
      </c>
    </row>
    <row r="5434" spans="1:21" x14ac:dyDescent="0.2">
      <c r="A5434" s="257">
        <v>42312</v>
      </c>
      <c r="B5434" s="414">
        <f t="shared" si="171"/>
        <v>42313</v>
      </c>
      <c r="C5434" s="161">
        <v>2.02</v>
      </c>
      <c r="D5434" s="161"/>
      <c r="E5434" s="161">
        <v>2</v>
      </c>
      <c r="F5434" s="161"/>
      <c r="G5434" s="161">
        <v>1.9898823842950004</v>
      </c>
      <c r="H5434" s="161"/>
      <c r="I5434" s="161">
        <v>2.0499999999999998</v>
      </c>
      <c r="J5434" s="162"/>
      <c r="K5434" s="161"/>
      <c r="L5434" s="161"/>
      <c r="M5434" s="161">
        <v>1.97</v>
      </c>
      <c r="N5434" s="161"/>
      <c r="O5434" s="161">
        <v>1.97</v>
      </c>
      <c r="P5434" s="161"/>
      <c r="Q5434" s="161">
        <v>1.03</v>
      </c>
      <c r="R5434" s="161"/>
      <c r="S5434" s="161">
        <v>2.4700000000000002</v>
      </c>
      <c r="T5434" s="377">
        <v>0.76390000000000002</v>
      </c>
      <c r="U5434" s="426">
        <f t="shared" si="172"/>
        <v>1.9898823842950004</v>
      </c>
    </row>
    <row r="5435" spans="1:21" x14ac:dyDescent="0.2">
      <c r="A5435" s="257">
        <v>42313</v>
      </c>
      <c r="B5435" s="414">
        <f t="shared" si="171"/>
        <v>42314</v>
      </c>
      <c r="C5435" s="161">
        <v>2.09</v>
      </c>
      <c r="D5435" s="161"/>
      <c r="E5435" s="161">
        <v>2.0499999999999998</v>
      </c>
      <c r="F5435" s="161"/>
      <c r="G5435" s="161">
        <v>1.9792022981900004</v>
      </c>
      <c r="H5435" s="161"/>
      <c r="I5435" s="161">
        <v>2.0499999999999998</v>
      </c>
      <c r="J5435" s="162"/>
      <c r="K5435" s="161"/>
      <c r="L5435" s="161"/>
      <c r="M5435" s="161">
        <v>2.02</v>
      </c>
      <c r="N5435" s="161"/>
      <c r="O5435" s="161">
        <v>2.0299999999999998</v>
      </c>
      <c r="P5435" s="161"/>
      <c r="Q5435" s="161">
        <v>0.98</v>
      </c>
      <c r="R5435" s="161"/>
      <c r="S5435" s="161">
        <v>2.4700000000000002</v>
      </c>
      <c r="T5435" s="377">
        <v>0.75980000000000003</v>
      </c>
      <c r="U5435" s="426">
        <f t="shared" si="172"/>
        <v>1.9792022981900004</v>
      </c>
    </row>
    <row r="5436" spans="1:21" x14ac:dyDescent="0.2">
      <c r="A5436" s="257">
        <v>42314</v>
      </c>
      <c r="B5436" s="414">
        <f t="shared" si="171"/>
        <v>42315</v>
      </c>
      <c r="C5436" s="376">
        <v>2.16</v>
      </c>
      <c r="D5436" s="161"/>
      <c r="E5436" s="376">
        <v>1.99</v>
      </c>
      <c r="F5436" s="161"/>
      <c r="G5436" s="376">
        <v>1.9237538053350003</v>
      </c>
      <c r="H5436" s="161"/>
      <c r="I5436" s="376">
        <v>2.11</v>
      </c>
      <c r="J5436" s="416"/>
      <c r="K5436" s="376"/>
      <c r="L5436" s="161"/>
      <c r="M5436" s="376">
        <v>2</v>
      </c>
      <c r="N5436" s="161"/>
      <c r="O5436" s="376">
        <v>2.04</v>
      </c>
      <c r="P5436" s="161"/>
      <c r="Q5436" s="376">
        <v>1.06</v>
      </c>
      <c r="R5436" s="161"/>
      <c r="S5436" s="376">
        <v>2.41</v>
      </c>
      <c r="T5436" s="378">
        <v>0.75690000000000002</v>
      </c>
      <c r="U5436" s="376">
        <f t="shared" si="172"/>
        <v>1.9237538053350003</v>
      </c>
    </row>
    <row r="5437" spans="1:21" x14ac:dyDescent="0.2">
      <c r="A5437" s="257">
        <v>42315</v>
      </c>
      <c r="B5437" s="414">
        <f t="shared" si="171"/>
        <v>42316</v>
      </c>
      <c r="C5437" s="376">
        <v>2.16</v>
      </c>
      <c r="D5437" s="161"/>
      <c r="E5437" s="376">
        <v>1.99</v>
      </c>
      <c r="F5437" s="161"/>
      <c r="G5437" s="376">
        <v>1.9237538053350003</v>
      </c>
      <c r="H5437" s="161"/>
      <c r="I5437" s="376">
        <v>2.11</v>
      </c>
      <c r="J5437" s="416"/>
      <c r="K5437" s="376"/>
      <c r="L5437" s="161"/>
      <c r="M5437" s="376">
        <v>2</v>
      </c>
      <c r="N5437" s="161"/>
      <c r="O5437" s="376">
        <v>2.04</v>
      </c>
      <c r="P5437" s="161"/>
      <c r="Q5437" s="376">
        <v>1.06</v>
      </c>
      <c r="R5437" s="161"/>
      <c r="S5437" s="376">
        <v>2.41</v>
      </c>
      <c r="T5437" s="378">
        <v>0.75690000000000002</v>
      </c>
      <c r="U5437" s="376">
        <f t="shared" si="172"/>
        <v>1.9237538053350003</v>
      </c>
    </row>
    <row r="5438" spans="1:21" x14ac:dyDescent="0.2">
      <c r="A5438" s="257">
        <v>42316</v>
      </c>
      <c r="B5438" s="414">
        <f t="shared" si="171"/>
        <v>42317</v>
      </c>
      <c r="C5438" s="376">
        <v>2.16</v>
      </c>
      <c r="D5438" s="161"/>
      <c r="E5438" s="376">
        <v>1.99</v>
      </c>
      <c r="F5438" s="161"/>
      <c r="G5438" s="376">
        <v>1.9237538053350003</v>
      </c>
      <c r="H5438" s="161"/>
      <c r="I5438" s="376">
        <v>2.11</v>
      </c>
      <c r="J5438" s="416"/>
      <c r="K5438" s="376"/>
      <c r="L5438" s="161"/>
      <c r="M5438" s="376">
        <v>2</v>
      </c>
      <c r="N5438" s="161"/>
      <c r="O5438" s="376">
        <v>2.04</v>
      </c>
      <c r="P5438" s="161"/>
      <c r="Q5438" s="376">
        <v>1.06</v>
      </c>
      <c r="R5438" s="161"/>
      <c r="S5438" s="376">
        <v>2.41</v>
      </c>
      <c r="T5438" s="378">
        <v>0.75690000000000002</v>
      </c>
      <c r="U5438" s="376">
        <f t="shared" si="172"/>
        <v>1.9237538053350003</v>
      </c>
    </row>
    <row r="5439" spans="1:21" x14ac:dyDescent="0.2">
      <c r="A5439" s="257">
        <v>42317</v>
      </c>
      <c r="B5439" s="414">
        <f t="shared" si="171"/>
        <v>42318</v>
      </c>
      <c r="C5439" s="161"/>
      <c r="D5439" s="161"/>
      <c r="E5439" s="161"/>
      <c r="F5439" s="161"/>
      <c r="G5439" s="161"/>
      <c r="H5439" s="161"/>
      <c r="I5439" s="161"/>
      <c r="J5439" s="162"/>
      <c r="K5439" s="161"/>
      <c r="L5439" s="161"/>
      <c r="M5439" s="161"/>
      <c r="N5439" s="161"/>
      <c r="O5439" s="161"/>
      <c r="P5439" s="161"/>
      <c r="Q5439" s="161"/>
      <c r="R5439" s="161"/>
      <c r="S5439" s="161"/>
      <c r="T5439" s="377"/>
    </row>
    <row r="5440" spans="1:21" x14ac:dyDescent="0.2">
      <c r="A5440" s="257">
        <v>42318</v>
      </c>
      <c r="B5440" s="414">
        <f t="shared" si="171"/>
        <v>42319</v>
      </c>
      <c r="C5440" s="161"/>
      <c r="D5440" s="161"/>
      <c r="E5440" s="161"/>
      <c r="F5440" s="161"/>
      <c r="G5440" s="161"/>
      <c r="H5440" s="161"/>
      <c r="I5440" s="161"/>
      <c r="J5440" s="162"/>
      <c r="K5440" s="161"/>
      <c r="L5440" s="161"/>
      <c r="M5440" s="161"/>
      <c r="N5440" s="161"/>
      <c r="O5440" s="161"/>
      <c r="P5440" s="161"/>
      <c r="Q5440" s="161"/>
      <c r="R5440" s="161"/>
      <c r="S5440" s="161"/>
      <c r="T5440" s="377"/>
    </row>
    <row r="5441" spans="1:21" x14ac:dyDescent="0.2">
      <c r="A5441" s="257">
        <v>42319</v>
      </c>
      <c r="B5441" s="414">
        <f t="shared" si="171"/>
        <v>42320</v>
      </c>
      <c r="C5441" s="161"/>
      <c r="D5441" s="161"/>
      <c r="E5441" s="161"/>
      <c r="F5441" s="161"/>
      <c r="G5441" s="161"/>
      <c r="H5441" s="161"/>
      <c r="I5441" s="161"/>
      <c r="J5441" s="162"/>
      <c r="K5441" s="161"/>
      <c r="L5441" s="161"/>
      <c r="M5441" s="161"/>
      <c r="N5441" s="161"/>
      <c r="O5441" s="161"/>
      <c r="P5441" s="161"/>
      <c r="Q5441" s="161"/>
      <c r="R5441" s="161"/>
      <c r="S5441" s="161"/>
      <c r="T5441" s="377"/>
    </row>
    <row r="5442" spans="1:21" x14ac:dyDescent="0.2">
      <c r="A5442" s="257">
        <v>42320</v>
      </c>
      <c r="B5442" s="414">
        <f t="shared" si="171"/>
        <v>42321</v>
      </c>
      <c r="C5442" s="161"/>
      <c r="D5442" s="161"/>
      <c r="E5442" s="161"/>
      <c r="F5442" s="161"/>
      <c r="G5442" s="161"/>
      <c r="H5442" s="161"/>
      <c r="I5442" s="161"/>
      <c r="J5442" s="162"/>
      <c r="K5442" s="161"/>
      <c r="L5442" s="161"/>
      <c r="M5442" s="161"/>
      <c r="N5442" s="161"/>
      <c r="O5442" s="161"/>
      <c r="P5442" s="161"/>
      <c r="Q5442" s="161"/>
      <c r="R5442" s="161"/>
      <c r="S5442" s="161"/>
      <c r="T5442" s="377"/>
    </row>
    <row r="5443" spans="1:21" x14ac:dyDescent="0.2">
      <c r="A5443" s="257">
        <v>42321</v>
      </c>
      <c r="B5443" s="414">
        <f t="shared" si="171"/>
        <v>42322</v>
      </c>
      <c r="C5443" s="376">
        <v>2.0099999999999998</v>
      </c>
      <c r="D5443" s="161"/>
      <c r="E5443" s="376">
        <v>1.91</v>
      </c>
      <c r="F5443" s="161"/>
      <c r="G5443" s="376">
        <v>1.9026098292</v>
      </c>
      <c r="H5443" s="161"/>
      <c r="I5443" s="376">
        <v>1.98</v>
      </c>
      <c r="J5443" s="416"/>
      <c r="K5443" s="376"/>
      <c r="L5443" s="161"/>
      <c r="M5443" s="376">
        <v>1.92</v>
      </c>
      <c r="N5443" s="161"/>
      <c r="O5443" s="376">
        <v>1.92</v>
      </c>
      <c r="P5443" s="161"/>
      <c r="Q5443" s="376">
        <v>1.0900000000000001</v>
      </c>
      <c r="R5443" s="161"/>
      <c r="S5443" s="376">
        <v>2.4</v>
      </c>
      <c r="T5443" s="378">
        <v>0.75170000000000003</v>
      </c>
      <c r="U5443" s="376">
        <f>S5443*T5443*1.054615</f>
        <v>1.9026098292</v>
      </c>
    </row>
    <row r="5444" spans="1:21" x14ac:dyDescent="0.2">
      <c r="A5444" s="257">
        <v>42322</v>
      </c>
      <c r="B5444" s="414">
        <f t="shared" si="171"/>
        <v>42323</v>
      </c>
      <c r="C5444" s="376">
        <v>2.0099999999999998</v>
      </c>
      <c r="D5444" s="161"/>
      <c r="E5444" s="376">
        <v>1.91</v>
      </c>
      <c r="F5444" s="161"/>
      <c r="G5444" s="376">
        <v>1.9026098292</v>
      </c>
      <c r="H5444" s="161"/>
      <c r="I5444" s="376">
        <v>1.98</v>
      </c>
      <c r="J5444" s="416"/>
      <c r="K5444" s="376"/>
      <c r="L5444" s="161"/>
      <c r="M5444" s="376">
        <v>1.92</v>
      </c>
      <c r="N5444" s="161"/>
      <c r="O5444" s="376">
        <v>1.92</v>
      </c>
      <c r="P5444" s="161"/>
      <c r="Q5444" s="376">
        <v>1.0900000000000001</v>
      </c>
      <c r="R5444" s="161"/>
      <c r="S5444" s="376">
        <v>2.4</v>
      </c>
      <c r="T5444" s="378">
        <v>0.75170000000000003</v>
      </c>
      <c r="U5444" s="376">
        <f t="shared" ref="U5444:U5461" si="173">S5444*T5444*1.054615</f>
        <v>1.9026098292</v>
      </c>
    </row>
    <row r="5445" spans="1:21" x14ac:dyDescent="0.2">
      <c r="A5445" s="257">
        <v>42323</v>
      </c>
      <c r="B5445" s="414">
        <f t="shared" si="171"/>
        <v>42324</v>
      </c>
      <c r="C5445" s="376">
        <v>2.0099999999999998</v>
      </c>
      <c r="D5445" s="161"/>
      <c r="E5445" s="376">
        <v>1.91</v>
      </c>
      <c r="F5445" s="161"/>
      <c r="G5445" s="376">
        <v>1.9026098292</v>
      </c>
      <c r="H5445" s="161"/>
      <c r="I5445" s="376">
        <v>1.98</v>
      </c>
      <c r="J5445" s="416"/>
      <c r="K5445" s="376"/>
      <c r="L5445" s="161"/>
      <c r="M5445" s="376">
        <v>1.92</v>
      </c>
      <c r="N5445" s="161"/>
      <c r="O5445" s="376">
        <v>1.92</v>
      </c>
      <c r="P5445" s="161"/>
      <c r="Q5445" s="376">
        <v>1.0900000000000001</v>
      </c>
      <c r="R5445" s="161"/>
      <c r="S5445" s="376">
        <v>2.4</v>
      </c>
      <c r="T5445" s="378">
        <v>0.75170000000000003</v>
      </c>
      <c r="U5445" s="376">
        <f t="shared" si="173"/>
        <v>1.9026098292</v>
      </c>
    </row>
    <row r="5446" spans="1:21" x14ac:dyDescent="0.2">
      <c r="A5446" s="257">
        <v>42324</v>
      </c>
      <c r="B5446" s="414">
        <f t="shared" si="171"/>
        <v>42325</v>
      </c>
      <c r="C5446" s="161">
        <v>2.14</v>
      </c>
      <c r="D5446" s="161"/>
      <c r="E5446" s="161">
        <v>2.06</v>
      </c>
      <c r="F5446" s="161"/>
      <c r="G5446" s="161">
        <v>1.94706185145</v>
      </c>
      <c r="H5446" s="161"/>
      <c r="I5446" s="161">
        <v>2.12</v>
      </c>
      <c r="J5446" s="162"/>
      <c r="K5446" s="161"/>
      <c r="L5446" s="161"/>
      <c r="M5446" s="161">
        <v>2.14</v>
      </c>
      <c r="N5446" s="161"/>
      <c r="O5446" s="161">
        <v>2.0499999999999998</v>
      </c>
      <c r="P5446" s="161"/>
      <c r="Q5446" s="161">
        <v>1.32</v>
      </c>
      <c r="R5446" s="161"/>
      <c r="S5446" s="161">
        <v>2.46</v>
      </c>
      <c r="T5446" s="377">
        <v>0.75049999999999994</v>
      </c>
      <c r="U5446" s="426">
        <f t="shared" si="173"/>
        <v>1.94706185145</v>
      </c>
    </row>
    <row r="5447" spans="1:21" x14ac:dyDescent="0.2">
      <c r="A5447" s="257">
        <v>42325</v>
      </c>
      <c r="B5447" s="414">
        <f t="shared" si="171"/>
        <v>42326</v>
      </c>
      <c r="C5447" s="161">
        <v>2.0499999999999998</v>
      </c>
      <c r="D5447" s="161"/>
      <c r="E5447" s="161">
        <v>2.02</v>
      </c>
      <c r="F5447" s="161"/>
      <c r="G5447" s="161">
        <v>1.9388885852000002</v>
      </c>
      <c r="H5447" s="161"/>
      <c r="I5447" s="161">
        <v>2</v>
      </c>
      <c r="J5447" s="162"/>
      <c r="K5447" s="161"/>
      <c r="L5447" s="161"/>
      <c r="M5447" s="161">
        <v>2.0299999999999998</v>
      </c>
      <c r="N5447" s="161"/>
      <c r="O5447" s="161">
        <v>1.98</v>
      </c>
      <c r="P5447" s="161"/>
      <c r="Q5447" s="161">
        <v>1.42</v>
      </c>
      <c r="R5447" s="161"/>
      <c r="S5447" s="161">
        <v>2.4500000000000002</v>
      </c>
      <c r="T5447" s="377">
        <v>0.75039999999999996</v>
      </c>
      <c r="U5447" s="426">
        <f t="shared" si="173"/>
        <v>1.9388885852000002</v>
      </c>
    </row>
    <row r="5448" spans="1:21" x14ac:dyDescent="0.2">
      <c r="A5448" s="257">
        <v>42326</v>
      </c>
      <c r="B5448" s="414">
        <f t="shared" si="171"/>
        <v>42327</v>
      </c>
      <c r="C5448" s="161">
        <v>2.1</v>
      </c>
      <c r="D5448" s="161"/>
      <c r="E5448" s="161">
        <v>2.09</v>
      </c>
      <c r="F5448" s="161"/>
      <c r="G5448" s="161">
        <v>1.9705439090400003</v>
      </c>
      <c r="H5448" s="161"/>
      <c r="I5448" s="161">
        <v>2.0699999999999998</v>
      </c>
      <c r="J5448" s="162"/>
      <c r="K5448" s="161"/>
      <c r="L5448" s="161"/>
      <c r="M5448" s="161">
        <v>2.11</v>
      </c>
      <c r="N5448" s="161"/>
      <c r="O5448" s="161">
        <v>2.0299999999999998</v>
      </c>
      <c r="P5448" s="161"/>
      <c r="Q5448" s="161">
        <v>1.42</v>
      </c>
      <c r="R5448" s="161"/>
      <c r="S5448" s="161">
        <v>2.4900000000000002</v>
      </c>
      <c r="T5448" s="377">
        <v>0.75039999999999996</v>
      </c>
      <c r="U5448" s="426">
        <f t="shared" si="173"/>
        <v>1.9705439090400003</v>
      </c>
    </row>
    <row r="5449" spans="1:21" x14ac:dyDescent="0.2">
      <c r="A5449" s="257">
        <v>42327</v>
      </c>
      <c r="B5449" s="414">
        <f t="shared" si="171"/>
        <v>42328</v>
      </c>
      <c r="C5449" s="161">
        <v>2.15</v>
      </c>
      <c r="D5449" s="161"/>
      <c r="E5449" s="161">
        <v>2.1</v>
      </c>
      <c r="F5449" s="161"/>
      <c r="G5449" s="161">
        <v>2.0017267653599999</v>
      </c>
      <c r="H5449" s="161"/>
      <c r="I5449" s="161">
        <v>2.16</v>
      </c>
      <c r="J5449" s="162"/>
      <c r="K5449" s="161"/>
      <c r="L5449" s="161"/>
      <c r="M5449" s="161">
        <v>2.15</v>
      </c>
      <c r="N5449" s="161"/>
      <c r="O5449" s="161">
        <v>2.08</v>
      </c>
      <c r="P5449" s="161"/>
      <c r="Q5449" s="161">
        <v>1.54</v>
      </c>
      <c r="R5449" s="161"/>
      <c r="S5449" s="161">
        <v>2.52</v>
      </c>
      <c r="T5449" s="377">
        <v>0.75319999999999998</v>
      </c>
      <c r="U5449" s="426">
        <f t="shared" si="173"/>
        <v>2.0017267653599999</v>
      </c>
    </row>
    <row r="5450" spans="1:21" x14ac:dyDescent="0.2">
      <c r="A5450" s="257">
        <v>42328</v>
      </c>
      <c r="B5450" s="414">
        <f t="shared" si="171"/>
        <v>42329</v>
      </c>
      <c r="C5450" s="376">
        <v>2.16</v>
      </c>
      <c r="D5450" s="161"/>
      <c r="E5450" s="376">
        <v>2.15</v>
      </c>
      <c r="F5450" s="161"/>
      <c r="G5450" s="376">
        <v>1.9414723919500001</v>
      </c>
      <c r="H5450" s="161"/>
      <c r="I5450" s="376">
        <v>2.2200000000000002</v>
      </c>
      <c r="J5450" s="416"/>
      <c r="K5450" s="376"/>
      <c r="L5450" s="161"/>
      <c r="M5450" s="376">
        <v>2.15</v>
      </c>
      <c r="N5450" s="161"/>
      <c r="O5450" s="376">
        <v>2.15</v>
      </c>
      <c r="P5450" s="161"/>
      <c r="Q5450" s="376">
        <v>1.56</v>
      </c>
      <c r="R5450" s="161"/>
      <c r="S5450" s="376">
        <v>2.4500000000000002</v>
      </c>
      <c r="T5450" s="378">
        <v>0.75139999999999996</v>
      </c>
      <c r="U5450" s="376">
        <f t="shared" si="173"/>
        <v>1.9414723919500001</v>
      </c>
    </row>
    <row r="5451" spans="1:21" x14ac:dyDescent="0.2">
      <c r="A5451" s="257">
        <v>42329</v>
      </c>
      <c r="B5451" s="414">
        <f t="shared" si="171"/>
        <v>42330</v>
      </c>
      <c r="C5451" s="376">
        <v>2.16</v>
      </c>
      <c r="D5451" s="161"/>
      <c r="E5451" s="376">
        <v>2.15</v>
      </c>
      <c r="F5451" s="161"/>
      <c r="G5451" s="376">
        <v>1.9414723919500001</v>
      </c>
      <c r="H5451" s="161"/>
      <c r="I5451" s="376">
        <v>2.2200000000000002</v>
      </c>
      <c r="J5451" s="416"/>
      <c r="K5451" s="376"/>
      <c r="L5451" s="161"/>
      <c r="M5451" s="376">
        <v>2.15</v>
      </c>
      <c r="N5451" s="161"/>
      <c r="O5451" s="376">
        <v>2.15</v>
      </c>
      <c r="P5451" s="161"/>
      <c r="Q5451" s="376">
        <v>1.56</v>
      </c>
      <c r="R5451" s="161"/>
      <c r="S5451" s="376">
        <v>2.4500000000000002</v>
      </c>
      <c r="T5451" s="378">
        <v>0.75139999999999996</v>
      </c>
      <c r="U5451" s="376">
        <f t="shared" si="173"/>
        <v>1.9414723919500001</v>
      </c>
    </row>
    <row r="5452" spans="1:21" x14ac:dyDescent="0.2">
      <c r="A5452" s="257">
        <v>42330</v>
      </c>
      <c r="B5452" s="414">
        <f t="shared" si="171"/>
        <v>42331</v>
      </c>
      <c r="C5452" s="376">
        <v>2.16</v>
      </c>
      <c r="D5452" s="161"/>
      <c r="E5452" s="376">
        <v>2.15</v>
      </c>
      <c r="F5452" s="161"/>
      <c r="G5452" s="376">
        <v>1.9414723919500001</v>
      </c>
      <c r="H5452" s="161"/>
      <c r="I5452" s="376">
        <v>2.2200000000000002</v>
      </c>
      <c r="J5452" s="416"/>
      <c r="K5452" s="376"/>
      <c r="L5452" s="161"/>
      <c r="M5452" s="376">
        <v>2.15</v>
      </c>
      <c r="N5452" s="161"/>
      <c r="O5452" s="376">
        <v>2.15</v>
      </c>
      <c r="P5452" s="161"/>
      <c r="Q5452" s="376">
        <v>1.56</v>
      </c>
      <c r="R5452" s="161"/>
      <c r="S5452" s="376">
        <v>2.4500000000000002</v>
      </c>
      <c r="T5452" s="378">
        <v>0.75139999999999996</v>
      </c>
      <c r="U5452" s="376">
        <f t="shared" si="173"/>
        <v>1.9414723919500001</v>
      </c>
    </row>
    <row r="5453" spans="1:21" x14ac:dyDescent="0.2">
      <c r="A5453" s="257">
        <v>42331</v>
      </c>
      <c r="B5453" s="414">
        <f t="shared" si="171"/>
        <v>42332</v>
      </c>
      <c r="C5453" s="161">
        <v>2.14</v>
      </c>
      <c r="D5453" s="161"/>
      <c r="E5453" s="161">
        <v>2.16</v>
      </c>
      <c r="F5453" s="161"/>
      <c r="G5453" s="161">
        <v>1.9313955456250003</v>
      </c>
      <c r="H5453" s="161"/>
      <c r="I5453" s="161">
        <v>2.19</v>
      </c>
      <c r="J5453" s="162"/>
      <c r="K5453" s="161"/>
      <c r="L5453" s="161"/>
      <c r="M5453" s="161">
        <v>2.19</v>
      </c>
      <c r="N5453" s="161"/>
      <c r="O5453" s="161">
        <v>2.11</v>
      </c>
      <c r="P5453" s="161"/>
      <c r="Q5453" s="161">
        <v>1.63</v>
      </c>
      <c r="R5453" s="161"/>
      <c r="S5453" s="161">
        <v>2.4500000000000002</v>
      </c>
      <c r="T5453" s="377">
        <v>0.74750000000000005</v>
      </c>
      <c r="U5453" s="426">
        <f t="shared" si="173"/>
        <v>1.9313955456250003</v>
      </c>
    </row>
    <row r="5454" spans="1:21" x14ac:dyDescent="0.2">
      <c r="A5454" s="257">
        <v>42332</v>
      </c>
      <c r="B5454" s="414">
        <f t="shared" si="171"/>
        <v>42333</v>
      </c>
      <c r="C5454" s="161">
        <v>2.11</v>
      </c>
      <c r="D5454" s="161"/>
      <c r="E5454" s="161">
        <v>2.13</v>
      </c>
      <c r="F5454" s="161"/>
      <c r="G5454" s="161">
        <v>1.8812327831500002</v>
      </c>
      <c r="H5454" s="161"/>
      <c r="I5454" s="161">
        <v>2.09</v>
      </c>
      <c r="J5454" s="162"/>
      <c r="K5454" s="161"/>
      <c r="L5454" s="161"/>
      <c r="M5454" s="161">
        <v>2.13</v>
      </c>
      <c r="N5454" s="161"/>
      <c r="O5454" s="161">
        <v>2.0499999999999998</v>
      </c>
      <c r="P5454" s="161"/>
      <c r="Q5454" s="161">
        <v>1.47</v>
      </c>
      <c r="R5454" s="161"/>
      <c r="S5454" s="161">
        <v>2.38</v>
      </c>
      <c r="T5454" s="377">
        <v>0.74950000000000006</v>
      </c>
      <c r="U5454" s="426">
        <f t="shared" si="173"/>
        <v>1.8812327831500002</v>
      </c>
    </row>
    <row r="5455" spans="1:21" x14ac:dyDescent="0.2">
      <c r="A5455" s="257">
        <v>42333</v>
      </c>
      <c r="B5455" s="414">
        <f t="shared" si="171"/>
        <v>42334</v>
      </c>
      <c r="C5455" s="376">
        <v>2.06</v>
      </c>
      <c r="D5455" s="161"/>
      <c r="E5455" s="376">
        <v>2.0499999999999998</v>
      </c>
      <c r="F5455" s="161"/>
      <c r="G5455" s="376">
        <v>1.8312619606050002</v>
      </c>
      <c r="H5455" s="161"/>
      <c r="I5455" s="376">
        <v>2.04</v>
      </c>
      <c r="J5455" s="416"/>
      <c r="K5455" s="376"/>
      <c r="L5455" s="161"/>
      <c r="M5455" s="376">
        <v>2.0499999999999998</v>
      </c>
      <c r="N5455" s="161"/>
      <c r="O5455" s="376">
        <v>1.98</v>
      </c>
      <c r="P5455" s="161"/>
      <c r="Q5455" s="376">
        <v>1.33</v>
      </c>
      <c r="R5455" s="161"/>
      <c r="S5455" s="376">
        <v>2.31</v>
      </c>
      <c r="T5455" s="378">
        <v>0.75170000000000003</v>
      </c>
      <c r="U5455" s="376">
        <f t="shared" si="173"/>
        <v>1.8312619606050002</v>
      </c>
    </row>
    <row r="5456" spans="1:21" x14ac:dyDescent="0.2">
      <c r="A5456" s="257">
        <v>42334</v>
      </c>
      <c r="B5456" s="414">
        <f t="shared" si="171"/>
        <v>42335</v>
      </c>
      <c r="C5456" s="376">
        <v>2.06</v>
      </c>
      <c r="D5456" s="161"/>
      <c r="E5456" s="376">
        <v>2.0499999999999998</v>
      </c>
      <c r="F5456" s="161"/>
      <c r="G5456" s="376">
        <v>1.8312619606050002</v>
      </c>
      <c r="H5456" s="161"/>
      <c r="I5456" s="376">
        <v>2.04</v>
      </c>
      <c r="J5456" s="416"/>
      <c r="K5456" s="376"/>
      <c r="L5456" s="161"/>
      <c r="M5456" s="376">
        <v>2.0499999999999998</v>
      </c>
      <c r="N5456" s="161"/>
      <c r="O5456" s="376">
        <v>1.98</v>
      </c>
      <c r="P5456" s="161"/>
      <c r="Q5456" s="376">
        <v>1.33</v>
      </c>
      <c r="R5456" s="161"/>
      <c r="S5456" s="376">
        <v>2.31</v>
      </c>
      <c r="T5456" s="378">
        <v>0.75170000000000003</v>
      </c>
      <c r="U5456" s="376">
        <f t="shared" si="173"/>
        <v>1.8312619606050002</v>
      </c>
    </row>
    <row r="5457" spans="1:21" x14ac:dyDescent="0.2">
      <c r="A5457" s="257">
        <v>42335</v>
      </c>
      <c r="B5457" s="414">
        <f t="shared" si="171"/>
        <v>42336</v>
      </c>
      <c r="C5457" s="376">
        <v>2.06</v>
      </c>
      <c r="D5457" s="161"/>
      <c r="E5457" s="376">
        <v>2.0499999999999998</v>
      </c>
      <c r="F5457" s="161"/>
      <c r="G5457" s="376">
        <v>1.8312619606050002</v>
      </c>
      <c r="H5457" s="161"/>
      <c r="I5457" s="376">
        <v>2.04</v>
      </c>
      <c r="J5457" s="416"/>
      <c r="K5457" s="376"/>
      <c r="L5457" s="161"/>
      <c r="M5457" s="376">
        <v>2.0499999999999998</v>
      </c>
      <c r="N5457" s="161"/>
      <c r="O5457" s="376">
        <v>1.98</v>
      </c>
      <c r="P5457" s="161"/>
      <c r="Q5457" s="376">
        <v>1.33</v>
      </c>
      <c r="R5457" s="161"/>
      <c r="S5457" s="376">
        <v>2.31</v>
      </c>
      <c r="T5457" s="378">
        <v>0.75170000000000003</v>
      </c>
      <c r="U5457" s="376">
        <f t="shared" si="173"/>
        <v>1.8312619606050002</v>
      </c>
    </row>
    <row r="5458" spans="1:21" x14ac:dyDescent="0.2">
      <c r="A5458" s="257">
        <v>42336</v>
      </c>
      <c r="B5458" s="414">
        <f t="shared" si="171"/>
        <v>42337</v>
      </c>
      <c r="C5458" s="376">
        <v>2.06</v>
      </c>
      <c r="D5458" s="161"/>
      <c r="E5458" s="376">
        <v>2.0499999999999998</v>
      </c>
      <c r="F5458" s="161"/>
      <c r="G5458" s="376">
        <v>1.8312619606050002</v>
      </c>
      <c r="H5458" s="161"/>
      <c r="I5458" s="376">
        <v>2.04</v>
      </c>
      <c r="J5458" s="416"/>
      <c r="K5458" s="376"/>
      <c r="L5458" s="161"/>
      <c r="M5458" s="376">
        <v>2.0499999999999998</v>
      </c>
      <c r="N5458" s="161"/>
      <c r="O5458" s="376">
        <v>1.98</v>
      </c>
      <c r="P5458" s="161"/>
      <c r="Q5458" s="376">
        <v>1.33</v>
      </c>
      <c r="R5458" s="161"/>
      <c r="S5458" s="376">
        <v>2.31</v>
      </c>
      <c r="T5458" s="378">
        <v>0.75170000000000003</v>
      </c>
      <c r="U5458" s="376">
        <f t="shared" si="173"/>
        <v>1.8312619606050002</v>
      </c>
    </row>
    <row r="5459" spans="1:21" x14ac:dyDescent="0.2">
      <c r="A5459" s="257">
        <v>42337</v>
      </c>
      <c r="B5459" s="414">
        <f t="shared" si="171"/>
        <v>42338</v>
      </c>
      <c r="C5459" s="376">
        <v>2.06</v>
      </c>
      <c r="D5459" s="161"/>
      <c r="E5459" s="376">
        <v>2.0499999999999998</v>
      </c>
      <c r="F5459" s="161"/>
      <c r="G5459" s="376">
        <v>1.8312619606050002</v>
      </c>
      <c r="H5459" s="161"/>
      <c r="I5459" s="376">
        <v>2.04</v>
      </c>
      <c r="J5459" s="416"/>
      <c r="K5459" s="376"/>
      <c r="L5459" s="161"/>
      <c r="M5459" s="376">
        <v>2.0499999999999998</v>
      </c>
      <c r="N5459" s="161"/>
      <c r="O5459" s="376">
        <v>1.98</v>
      </c>
      <c r="P5459" s="161"/>
      <c r="Q5459" s="376">
        <v>1.33</v>
      </c>
      <c r="R5459" s="161"/>
      <c r="S5459" s="376">
        <v>2.31</v>
      </c>
      <c r="T5459" s="378">
        <v>0.75170000000000003</v>
      </c>
      <c r="U5459" s="376">
        <f t="shared" si="173"/>
        <v>1.8312619606050002</v>
      </c>
    </row>
    <row r="5460" spans="1:21" s="263" customFormat="1" x14ac:dyDescent="0.2">
      <c r="A5460" s="319">
        <v>42338</v>
      </c>
      <c r="B5460" s="374">
        <f t="shared" si="171"/>
        <v>42339</v>
      </c>
      <c r="C5460" s="372">
        <v>2.09</v>
      </c>
      <c r="D5460" s="332"/>
      <c r="E5460" s="372">
        <v>2.13</v>
      </c>
      <c r="F5460" s="332"/>
      <c r="G5460" s="372">
        <v>1.814359646</v>
      </c>
      <c r="H5460" s="332"/>
      <c r="I5460" s="372">
        <v>2.21</v>
      </c>
      <c r="J5460" s="365"/>
      <c r="K5460" s="372"/>
      <c r="L5460" s="332"/>
      <c r="M5460" s="372">
        <v>2.25</v>
      </c>
      <c r="N5460" s="332"/>
      <c r="O5460" s="372">
        <v>2.09</v>
      </c>
      <c r="P5460" s="332"/>
      <c r="Q5460" s="372">
        <v>1.05</v>
      </c>
      <c r="R5460" s="332"/>
      <c r="S5460" s="332">
        <v>2.2999999999999998</v>
      </c>
      <c r="T5460" s="428">
        <v>0.748</v>
      </c>
      <c r="U5460" s="542">
        <f t="shared" si="173"/>
        <v>1.814359646</v>
      </c>
    </row>
    <row r="5461" spans="1:21" x14ac:dyDescent="0.2">
      <c r="A5461" s="257">
        <v>42339</v>
      </c>
      <c r="B5461" s="414">
        <f t="shared" si="171"/>
        <v>42340</v>
      </c>
      <c r="C5461" s="161">
        <v>2.15</v>
      </c>
      <c r="D5461" s="161"/>
      <c r="E5461" s="161">
        <v>2.15</v>
      </c>
      <c r="F5461" s="161"/>
      <c r="G5461" s="161">
        <v>1.8091760023520003</v>
      </c>
      <c r="H5461" s="161"/>
      <c r="I5461" s="161">
        <v>2.2999999999999998</v>
      </c>
      <c r="J5461" s="162"/>
      <c r="K5461" s="161"/>
      <c r="L5461" s="161"/>
      <c r="M5461" s="161">
        <v>2.25</v>
      </c>
      <c r="N5461" s="161"/>
      <c r="O5461" s="161">
        <v>2.15</v>
      </c>
      <c r="P5461" s="161"/>
      <c r="Q5461" s="161">
        <v>1.1399999999999999</v>
      </c>
      <c r="R5461" s="161"/>
      <c r="S5461" s="161">
        <v>2.29</v>
      </c>
      <c r="T5461" s="377">
        <v>0.74912000000000001</v>
      </c>
      <c r="U5461" s="426">
        <f t="shared" si="173"/>
        <v>1.8091760023520003</v>
      </c>
    </row>
    <row r="5462" spans="1:21" x14ac:dyDescent="0.2">
      <c r="A5462" s="257">
        <v>42340</v>
      </c>
      <c r="B5462" s="414">
        <f t="shared" si="171"/>
        <v>42341</v>
      </c>
      <c r="C5462" s="161"/>
      <c r="D5462" s="161"/>
      <c r="E5462" s="161"/>
      <c r="F5462" s="161"/>
      <c r="G5462" s="161"/>
      <c r="H5462" s="161"/>
      <c r="I5462" s="161"/>
      <c r="J5462" s="162"/>
      <c r="K5462" s="161"/>
      <c r="L5462" s="161"/>
      <c r="M5462" s="161"/>
      <c r="N5462" s="161"/>
      <c r="O5462" s="161"/>
      <c r="P5462" s="161"/>
      <c r="Q5462" s="161"/>
      <c r="R5462" s="161"/>
      <c r="S5462" s="161"/>
      <c r="T5462" s="377"/>
    </row>
    <row r="5463" spans="1:21" x14ac:dyDescent="0.2">
      <c r="A5463" s="257">
        <v>42341</v>
      </c>
      <c r="B5463" s="414">
        <f t="shared" si="171"/>
        <v>42342</v>
      </c>
      <c r="C5463" s="161"/>
      <c r="D5463" s="161"/>
      <c r="E5463" s="161"/>
      <c r="F5463" s="161"/>
      <c r="G5463" s="161"/>
      <c r="H5463" s="161"/>
      <c r="I5463" s="161"/>
      <c r="J5463" s="162"/>
      <c r="K5463" s="161"/>
      <c r="L5463" s="161"/>
      <c r="M5463" s="161"/>
      <c r="N5463" s="161"/>
      <c r="O5463" s="161"/>
      <c r="P5463" s="161"/>
      <c r="Q5463" s="161"/>
      <c r="R5463" s="161"/>
      <c r="S5463" s="161"/>
      <c r="T5463" s="377"/>
    </row>
    <row r="5464" spans="1:21" x14ac:dyDescent="0.2">
      <c r="A5464" s="257">
        <v>42342</v>
      </c>
      <c r="B5464" s="414">
        <f t="shared" si="171"/>
        <v>42343</v>
      </c>
      <c r="C5464" s="161"/>
      <c r="D5464" s="161"/>
      <c r="E5464" s="161"/>
      <c r="F5464" s="161"/>
      <c r="G5464" s="161"/>
      <c r="H5464" s="161"/>
      <c r="I5464" s="161"/>
      <c r="J5464" s="162"/>
      <c r="K5464" s="161"/>
      <c r="L5464" s="161"/>
      <c r="M5464" s="161"/>
      <c r="N5464" s="161"/>
      <c r="O5464" s="161"/>
      <c r="P5464" s="161"/>
      <c r="Q5464" s="161"/>
      <c r="R5464" s="161"/>
      <c r="S5464" s="161"/>
      <c r="T5464" s="377"/>
    </row>
    <row r="5465" spans="1:21" x14ac:dyDescent="0.2">
      <c r="A5465" s="257">
        <v>42343</v>
      </c>
      <c r="B5465" s="414">
        <f t="shared" si="171"/>
        <v>42344</v>
      </c>
      <c r="C5465" s="161"/>
      <c r="D5465" s="161"/>
      <c r="E5465" s="161"/>
      <c r="F5465" s="161"/>
      <c r="G5465" s="161"/>
      <c r="H5465" s="161"/>
      <c r="I5465" s="161"/>
      <c r="J5465" s="162"/>
      <c r="K5465" s="161"/>
      <c r="L5465" s="161"/>
      <c r="M5465" s="161"/>
      <c r="N5465" s="161"/>
      <c r="O5465" s="161"/>
      <c r="P5465" s="161"/>
      <c r="Q5465" s="161"/>
      <c r="R5465" s="161"/>
      <c r="S5465" s="161"/>
      <c r="T5465" s="377"/>
    </row>
    <row r="5466" spans="1:21" x14ac:dyDescent="0.2">
      <c r="A5466" s="257">
        <v>42344</v>
      </c>
      <c r="B5466" s="414">
        <f t="shared" si="171"/>
        <v>42345</v>
      </c>
      <c r="C5466" s="161"/>
      <c r="D5466" s="161"/>
      <c r="E5466" s="161"/>
      <c r="F5466" s="161"/>
      <c r="G5466" s="161"/>
      <c r="H5466" s="161"/>
      <c r="I5466" s="161"/>
      <c r="J5466" s="162"/>
      <c r="K5466" s="161"/>
      <c r="L5466" s="161"/>
      <c r="M5466" s="161"/>
      <c r="N5466" s="161"/>
      <c r="O5466" s="161"/>
      <c r="P5466" s="161"/>
      <c r="Q5466" s="161"/>
      <c r="R5466" s="161"/>
      <c r="S5466" s="161"/>
      <c r="T5466" s="377"/>
    </row>
    <row r="5467" spans="1:21" x14ac:dyDescent="0.2">
      <c r="A5467" s="257">
        <v>42345</v>
      </c>
      <c r="B5467" s="414">
        <f t="shared" si="171"/>
        <v>42346</v>
      </c>
      <c r="C5467" s="161"/>
      <c r="D5467" s="161"/>
      <c r="E5467" s="161"/>
      <c r="F5467" s="161"/>
      <c r="G5467" s="161"/>
      <c r="H5467" s="161"/>
      <c r="I5467" s="161"/>
      <c r="J5467" s="162"/>
      <c r="K5467" s="161"/>
      <c r="L5467" s="161"/>
      <c r="M5467" s="161"/>
      <c r="N5467" s="161"/>
      <c r="O5467" s="161"/>
      <c r="P5467" s="161"/>
      <c r="Q5467" s="161"/>
      <c r="R5467" s="161"/>
      <c r="S5467" s="161"/>
      <c r="T5467" s="377"/>
    </row>
    <row r="5468" spans="1:21" x14ac:dyDescent="0.2">
      <c r="A5468" s="257">
        <v>42346</v>
      </c>
      <c r="B5468" s="414">
        <f t="shared" si="171"/>
        <v>42347</v>
      </c>
      <c r="C5468" s="161"/>
      <c r="D5468" s="161"/>
      <c r="E5468" s="161"/>
      <c r="F5468" s="161"/>
      <c r="G5468" s="161"/>
      <c r="H5468" s="161"/>
      <c r="I5468" s="161"/>
      <c r="J5468" s="162"/>
      <c r="K5468" s="161"/>
      <c r="L5468" s="161"/>
      <c r="M5468" s="161"/>
      <c r="N5468" s="161"/>
      <c r="O5468" s="161"/>
      <c r="P5468" s="161"/>
      <c r="Q5468" s="161"/>
      <c r="R5468" s="161"/>
      <c r="S5468" s="161"/>
      <c r="T5468" s="377"/>
    </row>
    <row r="5469" spans="1:21" x14ac:dyDescent="0.2">
      <c r="A5469" s="257">
        <v>42347</v>
      </c>
      <c r="B5469" s="414">
        <f t="shared" si="171"/>
        <v>42348</v>
      </c>
      <c r="C5469" s="161"/>
      <c r="D5469" s="161"/>
      <c r="E5469" s="161"/>
      <c r="F5469" s="161"/>
      <c r="G5469" s="161"/>
      <c r="H5469" s="161"/>
      <c r="I5469" s="161"/>
      <c r="J5469" s="162"/>
      <c r="K5469" s="161"/>
      <c r="L5469" s="161"/>
      <c r="M5469" s="161"/>
      <c r="N5469" s="161"/>
      <c r="O5469" s="161"/>
      <c r="P5469" s="161"/>
      <c r="Q5469" s="161"/>
      <c r="R5469" s="161"/>
      <c r="S5469" s="161"/>
      <c r="T5469" s="377"/>
    </row>
    <row r="5470" spans="1:21" x14ac:dyDescent="0.2">
      <c r="A5470" s="257">
        <v>42348</v>
      </c>
      <c r="B5470" s="414">
        <f t="shared" si="171"/>
        <v>42349</v>
      </c>
      <c r="C5470" s="161"/>
      <c r="D5470" s="161"/>
      <c r="E5470" s="161"/>
      <c r="F5470" s="161"/>
      <c r="G5470" s="161"/>
      <c r="H5470" s="161"/>
      <c r="I5470" s="161"/>
      <c r="J5470" s="162"/>
      <c r="K5470" s="161"/>
      <c r="L5470" s="161"/>
      <c r="M5470" s="161"/>
      <c r="N5470" s="161"/>
      <c r="O5470" s="161"/>
      <c r="P5470" s="161"/>
      <c r="Q5470" s="161"/>
      <c r="T5470" s="377"/>
    </row>
    <row r="5471" spans="1:21" x14ac:dyDescent="0.2">
      <c r="A5471" s="257">
        <v>42349</v>
      </c>
      <c r="B5471" s="414">
        <f t="shared" ref="B5471:B5535" si="174">A5471+1</f>
        <v>42350</v>
      </c>
      <c r="C5471" s="161"/>
      <c r="D5471" s="161"/>
      <c r="E5471" s="161"/>
      <c r="F5471" s="161"/>
      <c r="G5471" s="161"/>
      <c r="H5471" s="161"/>
      <c r="I5471" s="161"/>
      <c r="J5471" s="162"/>
      <c r="K5471" s="161"/>
      <c r="L5471" s="161"/>
      <c r="M5471" s="161"/>
      <c r="N5471" s="161"/>
      <c r="O5471" s="161"/>
      <c r="P5471" s="161"/>
      <c r="Q5471" s="161"/>
      <c r="T5471" s="377"/>
    </row>
    <row r="5472" spans="1:21" x14ac:dyDescent="0.2">
      <c r="A5472" s="257">
        <v>42350</v>
      </c>
      <c r="B5472" s="414">
        <f t="shared" si="174"/>
        <v>42351</v>
      </c>
      <c r="C5472" s="161"/>
      <c r="D5472" s="161"/>
      <c r="E5472" s="161"/>
      <c r="F5472" s="161"/>
      <c r="G5472" s="161"/>
      <c r="H5472" s="161"/>
      <c r="I5472" s="161"/>
      <c r="J5472" s="162"/>
      <c r="K5472" s="161"/>
      <c r="L5472" s="161"/>
      <c r="M5472" s="161"/>
      <c r="N5472" s="161"/>
      <c r="O5472" s="161"/>
      <c r="P5472" s="161"/>
      <c r="Q5472" s="161"/>
      <c r="T5472" s="377"/>
    </row>
    <row r="5473" spans="1:21" x14ac:dyDescent="0.2">
      <c r="A5473" s="257">
        <v>42351</v>
      </c>
      <c r="B5473" s="414">
        <f t="shared" si="174"/>
        <v>42352</v>
      </c>
      <c r="C5473" s="161"/>
      <c r="D5473" s="161"/>
      <c r="E5473" s="161"/>
      <c r="F5473" s="161"/>
      <c r="G5473" s="161"/>
      <c r="H5473" s="161"/>
      <c r="I5473" s="161"/>
      <c r="J5473" s="162"/>
      <c r="K5473" s="161"/>
      <c r="L5473" s="161"/>
      <c r="M5473" s="161"/>
      <c r="N5473" s="161"/>
      <c r="O5473" s="161"/>
      <c r="P5473" s="161"/>
      <c r="Q5473" s="161"/>
      <c r="T5473" s="377"/>
    </row>
    <row r="5474" spans="1:21" x14ac:dyDescent="0.2">
      <c r="A5474" s="257">
        <v>42352</v>
      </c>
      <c r="B5474" s="414">
        <f t="shared" si="174"/>
        <v>42353</v>
      </c>
      <c r="C5474" s="161">
        <v>1.69</v>
      </c>
      <c r="D5474" s="161"/>
      <c r="E5474" s="161">
        <v>1.62</v>
      </c>
      <c r="F5474" s="161"/>
      <c r="G5474" s="161">
        <v>1.5892626204</v>
      </c>
      <c r="H5474" s="161"/>
      <c r="I5474" s="161">
        <v>1.72</v>
      </c>
      <c r="J5474" s="162"/>
      <c r="K5474" s="161"/>
      <c r="L5474" s="161"/>
      <c r="M5474" s="161">
        <v>1.8</v>
      </c>
      <c r="N5474" s="161"/>
      <c r="O5474" s="161">
        <v>1.57</v>
      </c>
      <c r="P5474" s="161"/>
      <c r="Q5474" s="161">
        <v>1.02</v>
      </c>
      <c r="S5474" s="161">
        <v>2.0699999999999998</v>
      </c>
      <c r="T5474" s="377">
        <v>0.72799999999999998</v>
      </c>
      <c r="U5474" s="426">
        <f>S5474*T5474*1.054615</f>
        <v>1.5892626204</v>
      </c>
    </row>
    <row r="5475" spans="1:21" x14ac:dyDescent="0.2">
      <c r="A5475" s="257">
        <v>42353</v>
      </c>
      <c r="B5475" s="414">
        <f t="shared" si="174"/>
        <v>42354</v>
      </c>
      <c r="C5475" s="161">
        <v>1.65</v>
      </c>
      <c r="D5475" s="161"/>
      <c r="E5475" s="161">
        <v>1.66</v>
      </c>
      <c r="F5475" s="161"/>
      <c r="G5475" s="161">
        <v>1.61473157265</v>
      </c>
      <c r="H5475" s="161"/>
      <c r="I5475" s="161">
        <v>1.69</v>
      </c>
      <c r="J5475" s="162"/>
      <c r="K5475" s="161"/>
      <c r="L5475" s="161"/>
      <c r="M5475" s="161">
        <v>1.88</v>
      </c>
      <c r="N5475" s="161"/>
      <c r="O5475" s="161">
        <v>1.61</v>
      </c>
      <c r="P5475" s="161"/>
      <c r="Q5475" s="161">
        <v>1.07</v>
      </c>
      <c r="S5475" s="161">
        <v>2.1</v>
      </c>
      <c r="T5475" s="377">
        <v>0.72909999999999997</v>
      </c>
      <c r="U5475" s="426">
        <f t="shared" ref="U5475:U5494" si="175">S5475*T5475*1.054615</f>
        <v>1.61473157265</v>
      </c>
    </row>
    <row r="5476" spans="1:21" x14ac:dyDescent="0.2">
      <c r="A5476" s="257">
        <v>42354</v>
      </c>
      <c r="B5476" s="414">
        <f t="shared" si="174"/>
        <v>42355</v>
      </c>
      <c r="C5476" s="161">
        <v>1.68</v>
      </c>
      <c r="D5476" s="161"/>
      <c r="E5476" s="161">
        <v>1.8</v>
      </c>
      <c r="F5476" s="161"/>
      <c r="G5476" s="161">
        <v>1.66283467203</v>
      </c>
      <c r="H5476" s="161"/>
      <c r="I5476" s="161">
        <v>1.84</v>
      </c>
      <c r="J5476" s="162"/>
      <c r="K5476" s="161"/>
      <c r="L5476" s="161"/>
      <c r="M5476" s="161">
        <v>2.0499999999999998</v>
      </c>
      <c r="N5476" s="161"/>
      <c r="O5476" s="161">
        <v>1.67</v>
      </c>
      <c r="P5476" s="161"/>
      <c r="Q5476" s="161">
        <v>1.05</v>
      </c>
      <c r="S5476" s="161">
        <v>2.17</v>
      </c>
      <c r="T5476" s="377">
        <v>0.72660000000000002</v>
      </c>
      <c r="U5476" s="426">
        <f t="shared" si="175"/>
        <v>1.66283467203</v>
      </c>
    </row>
    <row r="5477" spans="1:21" x14ac:dyDescent="0.2">
      <c r="A5477" s="257">
        <v>42355</v>
      </c>
      <c r="B5477" s="414">
        <f t="shared" si="174"/>
        <v>42356</v>
      </c>
      <c r="C5477" s="161">
        <v>1.75</v>
      </c>
      <c r="D5477" s="161"/>
      <c r="E5477" s="161">
        <v>1.74</v>
      </c>
      <c r="F5477" s="161"/>
      <c r="G5477" s="161">
        <v>1.6451487784800001</v>
      </c>
      <c r="H5477" s="161"/>
      <c r="I5477" s="161">
        <v>1.78</v>
      </c>
      <c r="J5477" s="162"/>
      <c r="K5477" s="161"/>
      <c r="L5477" s="161"/>
      <c r="M5477" s="161">
        <v>1.97</v>
      </c>
      <c r="N5477" s="161"/>
      <c r="O5477" s="161">
        <v>1.71</v>
      </c>
      <c r="P5477" s="161"/>
      <c r="Q5477" s="161">
        <v>1.1100000000000001</v>
      </c>
      <c r="S5477" s="161">
        <v>2.16</v>
      </c>
      <c r="T5477" s="377">
        <v>0.72219999999999995</v>
      </c>
      <c r="U5477" s="426">
        <f t="shared" si="175"/>
        <v>1.6451487784800001</v>
      </c>
    </row>
    <row r="5478" spans="1:21" x14ac:dyDescent="0.2">
      <c r="A5478" s="257">
        <v>42356</v>
      </c>
      <c r="B5478" s="414">
        <f t="shared" si="174"/>
        <v>42357</v>
      </c>
      <c r="C5478" s="376">
        <v>1.7</v>
      </c>
      <c r="D5478" s="161"/>
      <c r="E5478" s="376">
        <v>1.7</v>
      </c>
      <c r="F5478" s="161"/>
      <c r="G5478" s="376">
        <v>1.6344423270000001</v>
      </c>
      <c r="H5478" s="161"/>
      <c r="I5478" s="376">
        <v>1.73</v>
      </c>
      <c r="J5478" s="416"/>
      <c r="K5478" s="376"/>
      <c r="L5478" s="161"/>
      <c r="M5478" s="376">
        <v>1.72</v>
      </c>
      <c r="N5478" s="161"/>
      <c r="O5478" s="376">
        <v>1.63</v>
      </c>
      <c r="P5478" s="161"/>
      <c r="Q5478" s="376">
        <v>1.01</v>
      </c>
      <c r="S5478" s="376">
        <v>2.16</v>
      </c>
      <c r="T5478" s="378">
        <v>0.71750000000000003</v>
      </c>
      <c r="U5478" s="433">
        <f t="shared" si="175"/>
        <v>1.6344423270000001</v>
      </c>
    </row>
    <row r="5479" spans="1:21" x14ac:dyDescent="0.2">
      <c r="A5479" s="257">
        <v>42357</v>
      </c>
      <c r="B5479" s="414">
        <f t="shared" si="174"/>
        <v>42358</v>
      </c>
      <c r="C5479" s="376">
        <v>1.7</v>
      </c>
      <c r="D5479" s="161"/>
      <c r="E5479" s="376">
        <v>1.7</v>
      </c>
      <c r="F5479" s="161"/>
      <c r="G5479" s="376">
        <v>1.6344423270000001</v>
      </c>
      <c r="H5479" s="161"/>
      <c r="I5479" s="376">
        <v>1.73</v>
      </c>
      <c r="J5479" s="416"/>
      <c r="K5479" s="376"/>
      <c r="L5479" s="161"/>
      <c r="M5479" s="376">
        <v>1.72</v>
      </c>
      <c r="N5479" s="161"/>
      <c r="O5479" s="376">
        <v>1.63</v>
      </c>
      <c r="P5479" s="161"/>
      <c r="Q5479" s="376">
        <v>1.01</v>
      </c>
      <c r="S5479" s="376">
        <v>2.16</v>
      </c>
      <c r="T5479" s="378">
        <v>0.71750000000000003</v>
      </c>
      <c r="U5479" s="433">
        <f t="shared" si="175"/>
        <v>1.6344423270000001</v>
      </c>
    </row>
    <row r="5480" spans="1:21" x14ac:dyDescent="0.2">
      <c r="A5480" s="257">
        <v>42358</v>
      </c>
      <c r="B5480" s="414">
        <f t="shared" si="174"/>
        <v>42359</v>
      </c>
      <c r="C5480" s="376">
        <v>1.7</v>
      </c>
      <c r="D5480" s="161"/>
      <c r="E5480" s="376">
        <v>1.7</v>
      </c>
      <c r="F5480" s="161"/>
      <c r="G5480" s="376">
        <v>1.6344423270000001</v>
      </c>
      <c r="H5480" s="161"/>
      <c r="I5480" s="376">
        <v>1.73</v>
      </c>
      <c r="J5480" s="416"/>
      <c r="K5480" s="376"/>
      <c r="L5480" s="161"/>
      <c r="M5480" s="376">
        <v>1.72</v>
      </c>
      <c r="N5480" s="161"/>
      <c r="O5480" s="376">
        <v>1.63</v>
      </c>
      <c r="P5480" s="161"/>
      <c r="Q5480" s="376">
        <v>1.01</v>
      </c>
      <c r="S5480" s="376">
        <v>2.16</v>
      </c>
      <c r="T5480" s="378">
        <v>0.71750000000000003</v>
      </c>
      <c r="U5480" s="433">
        <f t="shared" si="175"/>
        <v>1.6344423270000001</v>
      </c>
    </row>
    <row r="5481" spans="1:21" x14ac:dyDescent="0.2">
      <c r="A5481" s="257">
        <v>42359</v>
      </c>
      <c r="B5481" s="414">
        <f t="shared" si="174"/>
        <v>42360</v>
      </c>
      <c r="C5481" s="161">
        <v>1.7</v>
      </c>
      <c r="D5481" s="161"/>
      <c r="E5481" s="161">
        <v>1.71</v>
      </c>
      <c r="F5481" s="161"/>
      <c r="G5481" s="161">
        <v>1.6635497010000002</v>
      </c>
      <c r="H5481" s="161"/>
      <c r="I5481" s="161">
        <v>1.73</v>
      </c>
      <c r="J5481" s="162"/>
      <c r="K5481" s="161"/>
      <c r="L5481" s="161"/>
      <c r="M5481" s="161">
        <v>1.86</v>
      </c>
      <c r="N5481" s="161"/>
      <c r="O5481" s="161">
        <v>1.71</v>
      </c>
      <c r="P5481" s="161"/>
      <c r="Q5481" s="161">
        <v>0.77</v>
      </c>
      <c r="S5481" s="161">
        <v>2.2000000000000002</v>
      </c>
      <c r="T5481" s="377">
        <v>0.71699999999999997</v>
      </c>
      <c r="U5481" s="426">
        <f t="shared" si="175"/>
        <v>1.6635497010000002</v>
      </c>
    </row>
    <row r="5482" spans="1:21" x14ac:dyDescent="0.2">
      <c r="A5482" s="257">
        <v>42360</v>
      </c>
      <c r="B5482" s="414">
        <f t="shared" si="174"/>
        <v>42361</v>
      </c>
      <c r="C5482" s="161">
        <v>1.75</v>
      </c>
      <c r="D5482" s="161"/>
      <c r="E5482" s="161">
        <v>1.72</v>
      </c>
      <c r="F5482" s="161"/>
      <c r="G5482" s="161">
        <v>1.6186315389200001</v>
      </c>
      <c r="H5482" s="161"/>
      <c r="I5482" s="161">
        <v>1.73</v>
      </c>
      <c r="J5482" s="162"/>
      <c r="K5482" s="161"/>
      <c r="L5482" s="161"/>
      <c r="M5482" s="161">
        <v>1.74</v>
      </c>
      <c r="N5482" s="161"/>
      <c r="O5482" s="161">
        <v>1.64</v>
      </c>
      <c r="P5482" s="161"/>
      <c r="Q5482" s="161">
        <v>0.59</v>
      </c>
      <c r="S5482" s="161">
        <v>2.14</v>
      </c>
      <c r="T5482" s="377">
        <v>0.71719999999999995</v>
      </c>
      <c r="U5482" s="426">
        <f t="shared" si="175"/>
        <v>1.6186315389200001</v>
      </c>
    </row>
    <row r="5483" spans="1:21" x14ac:dyDescent="0.2">
      <c r="A5483" s="257">
        <v>42361</v>
      </c>
      <c r="B5483" s="414">
        <f t="shared" si="174"/>
        <v>42362</v>
      </c>
      <c r="C5483" s="161">
        <v>1.62</v>
      </c>
      <c r="D5483" s="161"/>
      <c r="E5483" s="161">
        <v>1.62</v>
      </c>
      <c r="F5483" s="161"/>
      <c r="G5483" s="161">
        <v>1.6307300821999999</v>
      </c>
      <c r="H5483" s="161"/>
      <c r="I5483" s="161">
        <v>1.73</v>
      </c>
      <c r="J5483" s="162"/>
      <c r="K5483" s="161"/>
      <c r="L5483" s="161"/>
      <c r="M5483" s="161">
        <v>1.67</v>
      </c>
      <c r="N5483" s="161"/>
      <c r="O5483" s="161">
        <v>1.48</v>
      </c>
      <c r="P5483" s="161"/>
      <c r="Q5483" s="161">
        <v>0.69</v>
      </c>
      <c r="S5483" s="161">
        <v>2.15</v>
      </c>
      <c r="T5483" s="377">
        <v>0.71919999999999995</v>
      </c>
      <c r="U5483" s="426">
        <f t="shared" si="175"/>
        <v>1.6307300821999999</v>
      </c>
    </row>
    <row r="5484" spans="1:21" x14ac:dyDescent="0.2">
      <c r="A5484" s="257">
        <v>42362</v>
      </c>
      <c r="B5484" s="414">
        <f t="shared" si="174"/>
        <v>42363</v>
      </c>
      <c r="C5484" s="376">
        <v>1.54</v>
      </c>
      <c r="D5484" s="161"/>
      <c r="E5484" s="376">
        <v>1.62</v>
      </c>
      <c r="F5484" s="161"/>
      <c r="G5484" s="376">
        <v>1.6214009579100002</v>
      </c>
      <c r="H5484" s="161"/>
      <c r="I5484" s="376">
        <v>1.59</v>
      </c>
      <c r="J5484" s="416"/>
      <c r="K5484" s="376"/>
      <c r="L5484" s="161"/>
      <c r="M5484" s="376">
        <v>1.67</v>
      </c>
      <c r="N5484" s="161"/>
      <c r="O5484" s="376">
        <v>1.46</v>
      </c>
      <c r="P5484" s="161"/>
      <c r="Q5484" s="376">
        <v>0.74</v>
      </c>
      <c r="S5484" s="376">
        <v>2.13</v>
      </c>
      <c r="T5484" s="378">
        <v>0.7218</v>
      </c>
      <c r="U5484" s="433">
        <f t="shared" si="175"/>
        <v>1.6214009579100002</v>
      </c>
    </row>
    <row r="5485" spans="1:21" x14ac:dyDescent="0.2">
      <c r="A5485" s="257">
        <v>42363</v>
      </c>
      <c r="B5485" s="414">
        <f t="shared" si="174"/>
        <v>42364</v>
      </c>
      <c r="C5485" s="376">
        <v>1.54</v>
      </c>
      <c r="D5485" s="161"/>
      <c r="E5485" s="376">
        <v>1.62</v>
      </c>
      <c r="F5485" s="161"/>
      <c r="G5485" s="376">
        <v>1.6214009579100002</v>
      </c>
      <c r="H5485" s="161"/>
      <c r="I5485" s="376">
        <v>1.59</v>
      </c>
      <c r="J5485" s="416"/>
      <c r="K5485" s="376"/>
      <c r="L5485" s="161"/>
      <c r="M5485" s="376">
        <v>1.67</v>
      </c>
      <c r="N5485" s="161"/>
      <c r="O5485" s="376">
        <v>1.46</v>
      </c>
      <c r="P5485" s="161"/>
      <c r="Q5485" s="376">
        <v>0.74</v>
      </c>
      <c r="S5485" s="376">
        <v>2.13</v>
      </c>
      <c r="T5485" s="378">
        <v>0.7218</v>
      </c>
      <c r="U5485" s="433">
        <f t="shared" si="175"/>
        <v>1.6214009579100002</v>
      </c>
    </row>
    <row r="5486" spans="1:21" x14ac:dyDescent="0.2">
      <c r="A5486" s="257">
        <v>42364</v>
      </c>
      <c r="B5486" s="414">
        <f t="shared" si="174"/>
        <v>42365</v>
      </c>
      <c r="C5486" s="376">
        <v>1.54</v>
      </c>
      <c r="D5486" s="161"/>
      <c r="E5486" s="376">
        <v>1.62</v>
      </c>
      <c r="F5486" s="161"/>
      <c r="G5486" s="376">
        <v>1.6214009579100002</v>
      </c>
      <c r="H5486" s="161"/>
      <c r="I5486" s="376">
        <v>1.59</v>
      </c>
      <c r="J5486" s="416"/>
      <c r="K5486" s="376"/>
      <c r="L5486" s="161"/>
      <c r="M5486" s="376">
        <v>1.67</v>
      </c>
      <c r="N5486" s="161"/>
      <c r="O5486" s="376">
        <v>1.46</v>
      </c>
      <c r="P5486" s="161"/>
      <c r="Q5486" s="376">
        <v>0.74</v>
      </c>
      <c r="S5486" s="376">
        <v>2.13</v>
      </c>
      <c r="T5486" s="378">
        <v>0.7218</v>
      </c>
      <c r="U5486" s="433">
        <f t="shared" si="175"/>
        <v>1.6214009579100002</v>
      </c>
    </row>
    <row r="5487" spans="1:21" x14ac:dyDescent="0.2">
      <c r="A5487" s="257">
        <v>42365</v>
      </c>
      <c r="B5487" s="414">
        <f t="shared" si="174"/>
        <v>42366</v>
      </c>
      <c r="C5487" s="376">
        <v>1.54</v>
      </c>
      <c r="D5487" s="161"/>
      <c r="E5487" s="376">
        <v>1.62</v>
      </c>
      <c r="F5487" s="161"/>
      <c r="G5487" s="376">
        <v>1.6214009579100002</v>
      </c>
      <c r="H5487" s="161"/>
      <c r="I5487" s="376">
        <v>1.59</v>
      </c>
      <c r="J5487" s="416"/>
      <c r="K5487" s="376"/>
      <c r="L5487" s="161"/>
      <c r="M5487" s="376">
        <v>1.67</v>
      </c>
      <c r="N5487" s="161"/>
      <c r="O5487" s="376">
        <v>1.46</v>
      </c>
      <c r="P5487" s="161"/>
      <c r="Q5487" s="376">
        <v>0.74</v>
      </c>
      <c r="S5487" s="376">
        <v>2.13</v>
      </c>
      <c r="T5487" s="378">
        <v>0.7218</v>
      </c>
      <c r="U5487" s="433">
        <f t="shared" si="175"/>
        <v>1.6214009579100002</v>
      </c>
    </row>
    <row r="5488" spans="1:21" x14ac:dyDescent="0.2">
      <c r="A5488" s="257">
        <v>42366</v>
      </c>
      <c r="B5488" s="414">
        <f t="shared" si="174"/>
        <v>42367</v>
      </c>
      <c r="C5488" s="161">
        <v>2.08</v>
      </c>
      <c r="D5488" s="161"/>
      <c r="E5488" s="161">
        <v>2.37</v>
      </c>
      <c r="F5488" s="161"/>
      <c r="G5488" s="161">
        <v>1.7110864721250001</v>
      </c>
      <c r="H5488" s="161"/>
      <c r="I5488" s="161">
        <v>2.25</v>
      </c>
      <c r="J5488" s="162"/>
      <c r="K5488" s="161"/>
      <c r="L5488" s="161"/>
      <c r="M5488" s="161">
        <v>2.93</v>
      </c>
      <c r="N5488" s="161"/>
      <c r="O5488" s="161">
        <v>2.19</v>
      </c>
      <c r="P5488" s="161"/>
      <c r="Q5488" s="161">
        <v>1.06</v>
      </c>
      <c r="S5488" s="161">
        <v>2.25</v>
      </c>
      <c r="T5488" s="377">
        <v>0.72109999999999996</v>
      </c>
      <c r="U5488" s="426">
        <f t="shared" si="175"/>
        <v>1.7110864721250001</v>
      </c>
    </row>
    <row r="5489" spans="1:21" x14ac:dyDescent="0.2">
      <c r="A5489" s="257">
        <v>42367</v>
      </c>
      <c r="B5489" s="414">
        <f t="shared" si="174"/>
        <v>42368</v>
      </c>
      <c r="C5489" s="161">
        <v>2.37</v>
      </c>
      <c r="D5489" s="161"/>
      <c r="E5489" s="161">
        <v>2.73</v>
      </c>
      <c r="F5489" s="161"/>
      <c r="G5489" s="161">
        <v>1.86923126445</v>
      </c>
      <c r="H5489" s="161"/>
      <c r="I5489" s="161">
        <v>2.5</v>
      </c>
      <c r="J5489" s="162"/>
      <c r="K5489" s="161"/>
      <c r="L5489" s="161"/>
      <c r="M5489" s="161">
        <v>3.02</v>
      </c>
      <c r="N5489" s="161"/>
      <c r="O5489" s="161">
        <v>2.4</v>
      </c>
      <c r="P5489" s="161"/>
      <c r="Q5489" s="161">
        <v>1.2</v>
      </c>
      <c r="S5489" s="161">
        <v>2.46</v>
      </c>
      <c r="T5489" s="377">
        <v>0.72050000000000003</v>
      </c>
      <c r="U5489" s="426">
        <f t="shared" si="175"/>
        <v>1.86923126445</v>
      </c>
    </row>
    <row r="5490" spans="1:21" x14ac:dyDescent="0.2">
      <c r="A5490" s="257">
        <v>42368</v>
      </c>
      <c r="B5490" s="414">
        <f t="shared" si="174"/>
        <v>42369</v>
      </c>
      <c r="C5490" s="161">
        <v>2.27</v>
      </c>
      <c r="D5490" s="161"/>
      <c r="E5490" s="161">
        <v>2.41</v>
      </c>
      <c r="F5490" s="161"/>
      <c r="G5490" s="161">
        <v>1.7949884776799998</v>
      </c>
      <c r="H5490" s="161"/>
      <c r="I5490" s="161">
        <v>2.29</v>
      </c>
      <c r="J5490" s="162"/>
      <c r="K5490" s="161"/>
      <c r="L5490" s="161"/>
      <c r="M5490" s="161">
        <v>2.52</v>
      </c>
      <c r="N5490" s="161"/>
      <c r="O5490" s="161">
        <v>2.2200000000000002</v>
      </c>
      <c r="P5490" s="161"/>
      <c r="Q5490" s="161">
        <v>1.23</v>
      </c>
      <c r="S5490" s="161">
        <v>2.36</v>
      </c>
      <c r="T5490" s="377">
        <v>0.72119999999999995</v>
      </c>
      <c r="U5490" s="426">
        <f t="shared" si="175"/>
        <v>1.7949884776799998</v>
      </c>
    </row>
    <row r="5491" spans="1:21" s="263" customFormat="1" x14ac:dyDescent="0.2">
      <c r="A5491" s="319">
        <v>42369</v>
      </c>
      <c r="B5491" s="374">
        <f t="shared" si="174"/>
        <v>42370</v>
      </c>
      <c r="C5491" s="431">
        <v>2.31</v>
      </c>
      <c r="D5491" s="332"/>
      <c r="E5491" s="431">
        <v>2.38</v>
      </c>
      <c r="F5491" s="332"/>
      <c r="G5491" s="431">
        <v>1.7790363711899999</v>
      </c>
      <c r="H5491" s="332"/>
      <c r="I5491" s="431">
        <v>2.29</v>
      </c>
      <c r="J5491" s="518"/>
      <c r="K5491" s="431"/>
      <c r="L5491" s="332"/>
      <c r="M5491" s="431">
        <v>2.48</v>
      </c>
      <c r="N5491" s="332"/>
      <c r="O5491" s="431">
        <v>2.35</v>
      </c>
      <c r="P5491" s="332"/>
      <c r="Q5491" s="372">
        <v>1.39</v>
      </c>
      <c r="S5491" s="433">
        <v>2.34</v>
      </c>
      <c r="T5491" s="541">
        <v>0.72089999999999999</v>
      </c>
      <c r="U5491" s="433">
        <f t="shared" si="175"/>
        <v>1.7790363711899999</v>
      </c>
    </row>
    <row r="5492" spans="1:21" x14ac:dyDescent="0.2">
      <c r="A5492" s="257">
        <v>42370</v>
      </c>
      <c r="B5492" s="414">
        <f t="shared" si="174"/>
        <v>42371</v>
      </c>
      <c r="C5492" s="376">
        <v>2.31</v>
      </c>
      <c r="D5492" s="161"/>
      <c r="E5492" s="376">
        <v>2.38</v>
      </c>
      <c r="F5492" s="161"/>
      <c r="G5492" s="376">
        <v>1.7790363711899999</v>
      </c>
      <c r="H5492" s="161"/>
      <c r="I5492" s="376">
        <v>2.29</v>
      </c>
      <c r="J5492" s="416"/>
      <c r="K5492" s="376"/>
      <c r="L5492" s="161"/>
      <c r="M5492" s="376">
        <v>2.48</v>
      </c>
      <c r="N5492" s="161"/>
      <c r="O5492" s="376">
        <v>2.35</v>
      </c>
      <c r="P5492" s="161"/>
      <c r="Q5492" s="376">
        <v>1.39</v>
      </c>
      <c r="S5492" s="376">
        <v>2.34</v>
      </c>
      <c r="T5492" s="378">
        <v>0.72089999999999999</v>
      </c>
      <c r="U5492" s="433">
        <f t="shared" si="175"/>
        <v>1.7790363711899999</v>
      </c>
    </row>
    <row r="5493" spans="1:21" x14ac:dyDescent="0.2">
      <c r="A5493" s="257">
        <v>42371</v>
      </c>
      <c r="B5493" s="414">
        <f t="shared" si="174"/>
        <v>42372</v>
      </c>
      <c r="C5493" s="376">
        <v>2.31</v>
      </c>
      <c r="D5493" s="161"/>
      <c r="E5493" s="376">
        <v>2.38</v>
      </c>
      <c r="F5493" s="161"/>
      <c r="G5493" s="376">
        <v>1.7790363711899999</v>
      </c>
      <c r="H5493" s="161"/>
      <c r="I5493" s="376">
        <v>2.29</v>
      </c>
      <c r="J5493" s="416"/>
      <c r="K5493" s="376"/>
      <c r="L5493" s="161"/>
      <c r="M5493" s="376">
        <v>2.48</v>
      </c>
      <c r="N5493" s="161"/>
      <c r="O5493" s="376">
        <v>2.35</v>
      </c>
      <c r="P5493" s="161"/>
      <c r="Q5493" s="376">
        <v>1.39</v>
      </c>
      <c r="S5493" s="376">
        <v>2.34</v>
      </c>
      <c r="T5493" s="378">
        <v>0.72089999999999999</v>
      </c>
      <c r="U5493" s="433">
        <f t="shared" si="175"/>
        <v>1.7790363711899999</v>
      </c>
    </row>
    <row r="5494" spans="1:21" x14ac:dyDescent="0.2">
      <c r="A5494" s="257">
        <v>42372</v>
      </c>
      <c r="B5494" s="414">
        <f t="shared" si="174"/>
        <v>42373</v>
      </c>
      <c r="C5494" s="376">
        <v>2.31</v>
      </c>
      <c r="D5494" s="161"/>
      <c r="E5494" s="376">
        <v>2.38</v>
      </c>
      <c r="F5494" s="161"/>
      <c r="G5494" s="376">
        <v>1.7790363711899999</v>
      </c>
      <c r="H5494" s="161"/>
      <c r="I5494" s="376">
        <v>2.29</v>
      </c>
      <c r="J5494" s="416"/>
      <c r="K5494" s="376"/>
      <c r="L5494" s="161"/>
      <c r="M5494" s="376">
        <v>2.48</v>
      </c>
      <c r="N5494" s="161"/>
      <c r="O5494" s="376">
        <v>2.35</v>
      </c>
      <c r="P5494" s="161"/>
      <c r="Q5494" s="376">
        <v>1.39</v>
      </c>
      <c r="S5494" s="376">
        <v>2.34</v>
      </c>
      <c r="T5494" s="378">
        <v>0.72089999999999999</v>
      </c>
      <c r="U5494" s="433">
        <f t="shared" si="175"/>
        <v>1.7790363711899999</v>
      </c>
    </row>
    <row r="5495" spans="1:21" x14ac:dyDescent="0.2">
      <c r="A5495" s="257">
        <v>42373</v>
      </c>
      <c r="B5495" s="414">
        <f t="shared" si="174"/>
        <v>42374</v>
      </c>
      <c r="C5495" s="161"/>
      <c r="D5495" s="161"/>
      <c r="E5495" s="161"/>
      <c r="F5495" s="161"/>
      <c r="G5495" s="161"/>
      <c r="H5495" s="161"/>
      <c r="I5495" s="161"/>
      <c r="J5495" s="162"/>
      <c r="K5495" s="161"/>
      <c r="L5495" s="161"/>
      <c r="M5495" s="161"/>
      <c r="N5495" s="161"/>
      <c r="O5495" s="161"/>
      <c r="P5495" s="161"/>
      <c r="Q5495" s="161"/>
      <c r="T5495" s="377"/>
    </row>
    <row r="5496" spans="1:21" x14ac:dyDescent="0.2">
      <c r="A5496" s="257">
        <v>42374</v>
      </c>
      <c r="B5496" s="414">
        <f t="shared" si="174"/>
        <v>42375</v>
      </c>
      <c r="C5496" s="161"/>
      <c r="D5496" s="161"/>
      <c r="E5496" s="161"/>
      <c r="F5496" s="161"/>
      <c r="G5496" s="161"/>
      <c r="H5496" s="161"/>
      <c r="I5496" s="161"/>
      <c r="J5496" s="162"/>
      <c r="K5496" s="161"/>
      <c r="L5496" s="161"/>
      <c r="M5496" s="161"/>
      <c r="N5496" s="161"/>
      <c r="O5496" s="161"/>
      <c r="P5496" s="161"/>
      <c r="Q5496" s="161"/>
      <c r="T5496" s="377"/>
    </row>
    <row r="5497" spans="1:21" x14ac:dyDescent="0.2">
      <c r="A5497" s="257">
        <v>42375</v>
      </c>
      <c r="B5497" s="414">
        <f t="shared" si="174"/>
        <v>42376</v>
      </c>
      <c r="C5497" s="161"/>
      <c r="D5497" s="161"/>
      <c r="E5497" s="161"/>
      <c r="F5497" s="161"/>
      <c r="G5497" s="161"/>
      <c r="H5497" s="161"/>
      <c r="I5497" s="161"/>
      <c r="J5497" s="162"/>
      <c r="K5497" s="161"/>
      <c r="L5497" s="161"/>
      <c r="M5497" s="161"/>
      <c r="N5497" s="161"/>
      <c r="O5497" s="161"/>
      <c r="P5497" s="161"/>
      <c r="Q5497" s="161"/>
      <c r="T5497" s="377"/>
    </row>
    <row r="5498" spans="1:21" x14ac:dyDescent="0.2">
      <c r="A5498" s="257">
        <v>42376</v>
      </c>
      <c r="B5498" s="414">
        <f t="shared" si="174"/>
        <v>42377</v>
      </c>
      <c r="C5498" s="161"/>
      <c r="D5498" s="161"/>
      <c r="E5498" s="161"/>
      <c r="F5498" s="161"/>
      <c r="G5498" s="161"/>
      <c r="H5498" s="161"/>
      <c r="I5498" s="161"/>
      <c r="J5498" s="162"/>
      <c r="K5498" s="161"/>
      <c r="L5498" s="161"/>
      <c r="M5498" s="161"/>
      <c r="N5498" s="161"/>
      <c r="O5498" s="161"/>
      <c r="P5498" s="161"/>
      <c r="Q5498" s="161"/>
      <c r="T5498" s="377"/>
    </row>
    <row r="5499" spans="1:21" x14ac:dyDescent="0.2">
      <c r="A5499" s="257">
        <v>42377</v>
      </c>
      <c r="B5499" s="414">
        <f t="shared" si="174"/>
        <v>42378</v>
      </c>
      <c r="C5499" s="161"/>
      <c r="D5499" s="161"/>
      <c r="E5499" s="161"/>
      <c r="F5499" s="161"/>
      <c r="G5499" s="161"/>
      <c r="H5499" s="161"/>
      <c r="I5499" s="161"/>
      <c r="J5499" s="162"/>
      <c r="K5499" s="161"/>
      <c r="L5499" s="161"/>
      <c r="M5499" s="161"/>
      <c r="N5499" s="161"/>
      <c r="O5499" s="161"/>
      <c r="P5499" s="161"/>
      <c r="Q5499" s="161"/>
      <c r="T5499" s="377"/>
    </row>
    <row r="5500" spans="1:21" x14ac:dyDescent="0.2">
      <c r="A5500" s="257">
        <v>42378</v>
      </c>
      <c r="B5500" s="414">
        <f t="shared" si="174"/>
        <v>42379</v>
      </c>
      <c r="C5500" s="161"/>
      <c r="D5500" s="161"/>
      <c r="E5500" s="161"/>
      <c r="F5500" s="161"/>
      <c r="G5500" s="161"/>
      <c r="H5500" s="161"/>
      <c r="I5500" s="161"/>
      <c r="J5500" s="162"/>
      <c r="K5500" s="161"/>
      <c r="L5500" s="161"/>
      <c r="M5500" s="161"/>
      <c r="N5500" s="161"/>
      <c r="O5500" s="161"/>
      <c r="P5500" s="161"/>
      <c r="Q5500" s="161"/>
      <c r="T5500" s="377"/>
    </row>
    <row r="5501" spans="1:21" x14ac:dyDescent="0.2">
      <c r="A5501" s="257">
        <v>42379</v>
      </c>
      <c r="B5501" s="414">
        <f t="shared" si="174"/>
        <v>42380</v>
      </c>
      <c r="C5501" s="161"/>
      <c r="D5501" s="161"/>
      <c r="E5501" s="161"/>
      <c r="F5501" s="161"/>
      <c r="G5501" s="161"/>
      <c r="H5501" s="161"/>
      <c r="I5501" s="161"/>
      <c r="J5501" s="162"/>
      <c r="K5501" s="161"/>
      <c r="L5501" s="161"/>
      <c r="M5501" s="161"/>
      <c r="N5501" s="161"/>
      <c r="O5501" s="161"/>
      <c r="P5501" s="161"/>
      <c r="Q5501" s="161"/>
      <c r="T5501" s="377"/>
    </row>
    <row r="5502" spans="1:21" x14ac:dyDescent="0.2">
      <c r="A5502" s="257">
        <v>42380</v>
      </c>
      <c r="B5502" s="414">
        <f t="shared" si="174"/>
        <v>42381</v>
      </c>
      <c r="C5502" s="161"/>
      <c r="D5502" s="161"/>
      <c r="E5502" s="161"/>
      <c r="F5502" s="161"/>
      <c r="G5502" s="161"/>
      <c r="H5502" s="161"/>
      <c r="I5502" s="161"/>
      <c r="J5502" s="162"/>
      <c r="K5502" s="161"/>
      <c r="L5502" s="161"/>
      <c r="M5502" s="161"/>
      <c r="N5502" s="161"/>
      <c r="O5502" s="161"/>
      <c r="P5502" s="161"/>
      <c r="Q5502" s="161"/>
      <c r="T5502" s="377"/>
    </row>
    <row r="5503" spans="1:21" x14ac:dyDescent="0.2">
      <c r="A5503" s="257">
        <v>42381</v>
      </c>
      <c r="B5503" s="414">
        <f t="shared" si="174"/>
        <v>42382</v>
      </c>
      <c r="C5503" s="161"/>
      <c r="D5503" s="161"/>
      <c r="E5503" s="161"/>
      <c r="F5503" s="161"/>
      <c r="G5503" s="161"/>
      <c r="H5503" s="161"/>
      <c r="I5503" s="161"/>
      <c r="J5503" s="162"/>
      <c r="K5503" s="161"/>
      <c r="L5503" s="161"/>
      <c r="M5503" s="161"/>
      <c r="N5503" s="161"/>
      <c r="O5503" s="161"/>
      <c r="P5503" s="161"/>
      <c r="Q5503" s="161"/>
      <c r="T5503" s="377"/>
    </row>
    <row r="5504" spans="1:21" x14ac:dyDescent="0.2">
      <c r="A5504" s="257">
        <v>42382</v>
      </c>
      <c r="B5504" s="414">
        <f t="shared" si="174"/>
        <v>42383</v>
      </c>
      <c r="C5504" s="161"/>
      <c r="D5504" s="161"/>
      <c r="E5504" s="161"/>
      <c r="F5504" s="161"/>
      <c r="G5504" s="161"/>
      <c r="H5504" s="161"/>
      <c r="I5504" s="161"/>
      <c r="J5504" s="162"/>
      <c r="K5504" s="161"/>
      <c r="L5504" s="161"/>
      <c r="M5504" s="161"/>
      <c r="N5504" s="161"/>
      <c r="O5504" s="161"/>
      <c r="P5504" s="161"/>
      <c r="Q5504" s="161"/>
      <c r="T5504" s="377"/>
    </row>
    <row r="5505" spans="1:21" x14ac:dyDescent="0.2">
      <c r="A5505" s="257">
        <v>42383</v>
      </c>
      <c r="B5505" s="414">
        <f t="shared" si="174"/>
        <v>42384</v>
      </c>
      <c r="C5505" s="161">
        <v>2.19</v>
      </c>
      <c r="D5505" s="161"/>
      <c r="E5505" s="161">
        <v>2.15</v>
      </c>
      <c r="F5505" s="161"/>
      <c r="G5505" s="161">
        <v>1.68847025345</v>
      </c>
      <c r="H5505" s="161"/>
      <c r="I5505" s="161">
        <v>2.15</v>
      </c>
      <c r="J5505" s="162"/>
      <c r="K5505" s="161"/>
      <c r="L5505" s="161"/>
      <c r="M5505" s="161">
        <v>2.17</v>
      </c>
      <c r="N5505" s="161"/>
      <c r="O5505" s="161">
        <v>2.14</v>
      </c>
      <c r="P5505" s="161"/>
      <c r="Q5505" s="161">
        <v>1.42</v>
      </c>
      <c r="R5505" s="161"/>
      <c r="S5505" s="161">
        <v>2.2999999999999998</v>
      </c>
      <c r="T5505" s="377">
        <v>0.69610000000000005</v>
      </c>
      <c r="U5505" s="426">
        <f>S5505*T5505*1.054615</f>
        <v>1.68847025345</v>
      </c>
    </row>
    <row r="5506" spans="1:21" x14ac:dyDescent="0.2">
      <c r="A5506" s="257">
        <v>42384</v>
      </c>
      <c r="B5506" s="414">
        <f t="shared" si="174"/>
        <v>42385</v>
      </c>
      <c r="C5506" s="376">
        <v>2.1800000000000002</v>
      </c>
      <c r="D5506" s="161"/>
      <c r="E5506" s="376">
        <v>2.14</v>
      </c>
      <c r="F5506" s="161"/>
      <c r="G5506" s="376">
        <v>1.6714688050350002</v>
      </c>
      <c r="H5506" s="161"/>
      <c r="I5506" s="376">
        <v>2.11</v>
      </c>
      <c r="J5506" s="416"/>
      <c r="K5506" s="376"/>
      <c r="L5506" s="161"/>
      <c r="M5506" s="376">
        <v>2.1</v>
      </c>
      <c r="N5506" s="161"/>
      <c r="O5506" s="376">
        <v>2.14</v>
      </c>
      <c r="P5506" s="161"/>
      <c r="Q5506" s="376">
        <v>1.65</v>
      </c>
      <c r="R5506" s="161"/>
      <c r="S5506" s="376">
        <v>2.29</v>
      </c>
      <c r="T5506" s="378">
        <v>0.69210000000000005</v>
      </c>
      <c r="U5506" s="376">
        <f t="shared" ref="U5506:U5529" si="176">S5506*T5506*1.054615</f>
        <v>1.6714688050350002</v>
      </c>
    </row>
    <row r="5507" spans="1:21" x14ac:dyDescent="0.2">
      <c r="A5507" s="257">
        <v>42385</v>
      </c>
      <c r="B5507" s="414">
        <f t="shared" si="174"/>
        <v>42386</v>
      </c>
      <c r="C5507" s="376">
        <v>2.1800000000000002</v>
      </c>
      <c r="D5507" s="161"/>
      <c r="E5507" s="376">
        <v>2.14</v>
      </c>
      <c r="F5507" s="161"/>
      <c r="G5507" s="376">
        <v>1.6714688050350002</v>
      </c>
      <c r="H5507" s="161"/>
      <c r="I5507" s="376">
        <v>2.11</v>
      </c>
      <c r="J5507" s="416"/>
      <c r="K5507" s="376"/>
      <c r="L5507" s="161"/>
      <c r="M5507" s="376">
        <v>2.1</v>
      </c>
      <c r="N5507" s="161"/>
      <c r="O5507" s="376">
        <v>2.14</v>
      </c>
      <c r="P5507" s="161"/>
      <c r="Q5507" s="376">
        <v>1.65</v>
      </c>
      <c r="R5507" s="161"/>
      <c r="S5507" s="376">
        <v>2.29</v>
      </c>
      <c r="T5507" s="378">
        <v>0.69210000000000005</v>
      </c>
      <c r="U5507" s="376">
        <f t="shared" si="176"/>
        <v>1.6714688050350002</v>
      </c>
    </row>
    <row r="5508" spans="1:21" x14ac:dyDescent="0.2">
      <c r="A5508" s="257">
        <v>42386</v>
      </c>
      <c r="B5508" s="414">
        <f t="shared" si="174"/>
        <v>42387</v>
      </c>
      <c r="C5508" s="376">
        <v>2.1800000000000002</v>
      </c>
      <c r="D5508" s="161"/>
      <c r="E5508" s="376">
        <v>2.14</v>
      </c>
      <c r="F5508" s="161"/>
      <c r="G5508" s="376">
        <v>1.6714688050350002</v>
      </c>
      <c r="H5508" s="161"/>
      <c r="I5508" s="376">
        <v>2.11</v>
      </c>
      <c r="J5508" s="416"/>
      <c r="K5508" s="376"/>
      <c r="L5508" s="161"/>
      <c r="M5508" s="376">
        <v>2.1</v>
      </c>
      <c r="N5508" s="161"/>
      <c r="O5508" s="376">
        <v>2.14</v>
      </c>
      <c r="P5508" s="161"/>
      <c r="Q5508" s="376">
        <v>1.65</v>
      </c>
      <c r="R5508" s="161"/>
      <c r="S5508" s="376">
        <v>2.29</v>
      </c>
      <c r="T5508" s="378">
        <v>0.69210000000000005</v>
      </c>
      <c r="U5508" s="376">
        <f t="shared" si="176"/>
        <v>1.6714688050350002</v>
      </c>
    </row>
    <row r="5509" spans="1:21" x14ac:dyDescent="0.2">
      <c r="A5509" s="257">
        <v>42387</v>
      </c>
      <c r="B5509" s="414">
        <f t="shared" si="174"/>
        <v>42388</v>
      </c>
      <c r="C5509" s="376">
        <v>2.1800000000000002</v>
      </c>
      <c r="D5509" s="161"/>
      <c r="E5509" s="376">
        <v>2.14</v>
      </c>
      <c r="F5509" s="161"/>
      <c r="G5509" s="376">
        <v>1.6714688050350002</v>
      </c>
      <c r="H5509" s="161"/>
      <c r="I5509" s="376">
        <v>2.11</v>
      </c>
      <c r="J5509" s="416"/>
      <c r="K5509" s="376"/>
      <c r="L5509" s="161"/>
      <c r="M5509" s="376">
        <v>2.1</v>
      </c>
      <c r="N5509" s="161"/>
      <c r="O5509" s="376">
        <v>2.14</v>
      </c>
      <c r="P5509" s="161"/>
      <c r="Q5509" s="376">
        <v>1.65</v>
      </c>
      <c r="R5509" s="161"/>
      <c r="S5509" s="376">
        <v>2.29</v>
      </c>
      <c r="T5509" s="378">
        <v>0.69210000000000005</v>
      </c>
      <c r="U5509" s="376">
        <f t="shared" si="176"/>
        <v>1.6714688050350002</v>
      </c>
    </row>
    <row r="5510" spans="1:21" x14ac:dyDescent="0.2">
      <c r="A5510" s="257">
        <v>42388</v>
      </c>
      <c r="B5510" s="414">
        <f t="shared" si="174"/>
        <v>42389</v>
      </c>
      <c r="C5510" s="161">
        <v>2.2200000000000002</v>
      </c>
      <c r="D5510" s="161"/>
      <c r="E5510" s="161">
        <v>2.09</v>
      </c>
      <c r="F5510" s="161"/>
      <c r="G5510" s="161">
        <v>1.6135862607600004</v>
      </c>
      <c r="H5510" s="161"/>
      <c r="I5510" s="161">
        <v>2.08</v>
      </c>
      <c r="J5510" s="162"/>
      <c r="K5510" s="161"/>
      <c r="L5510" s="161"/>
      <c r="M5510" s="161">
        <v>2.12</v>
      </c>
      <c r="N5510" s="161"/>
      <c r="O5510" s="161">
        <v>2.13</v>
      </c>
      <c r="P5510" s="161"/>
      <c r="Q5510" s="161">
        <v>1.69</v>
      </c>
      <c r="R5510" s="161"/>
      <c r="S5510" s="161">
        <v>2.2200000000000002</v>
      </c>
      <c r="T5510" s="377">
        <v>0.68920000000000003</v>
      </c>
      <c r="U5510" s="426">
        <f t="shared" si="176"/>
        <v>1.6135862607600004</v>
      </c>
    </row>
    <row r="5511" spans="1:21" x14ac:dyDescent="0.2">
      <c r="A5511" s="257">
        <v>42389</v>
      </c>
      <c r="B5511" s="414">
        <f t="shared" si="174"/>
        <v>42390</v>
      </c>
      <c r="C5511" s="161">
        <v>2.14</v>
      </c>
      <c r="D5511" s="161"/>
      <c r="E5511" s="161">
        <v>2.02</v>
      </c>
      <c r="F5511" s="161"/>
      <c r="G5511" s="161">
        <v>1.5886087591000002</v>
      </c>
      <c r="H5511" s="161"/>
      <c r="I5511" s="161">
        <v>2.0299999999999998</v>
      </c>
      <c r="J5511" s="162"/>
      <c r="K5511" s="161"/>
      <c r="L5511" s="161"/>
      <c r="M5511" s="161">
        <v>2.06</v>
      </c>
      <c r="N5511" s="161"/>
      <c r="O5511" s="161">
        <v>2.04</v>
      </c>
      <c r="P5511" s="161"/>
      <c r="Q5511" s="161">
        <v>1.61</v>
      </c>
      <c r="R5511" s="161"/>
      <c r="S5511" s="161">
        <v>2.2000000000000002</v>
      </c>
      <c r="T5511" s="377">
        <v>0.68469999999999998</v>
      </c>
      <c r="U5511" s="426">
        <f t="shared" si="176"/>
        <v>1.5886087591000002</v>
      </c>
    </row>
    <row r="5512" spans="1:21" x14ac:dyDescent="0.2">
      <c r="A5512" s="257">
        <v>42390</v>
      </c>
      <c r="B5512" s="414">
        <f t="shared" si="174"/>
        <v>42391</v>
      </c>
      <c r="C5512" s="161">
        <v>2.2000000000000002</v>
      </c>
      <c r="D5512" s="161"/>
      <c r="E5512" s="161">
        <v>2.04</v>
      </c>
      <c r="F5512" s="161"/>
      <c r="G5512" s="161">
        <v>1.6147083711200001</v>
      </c>
      <c r="H5512" s="161"/>
      <c r="I5512" s="161">
        <v>2.14</v>
      </c>
      <c r="J5512" s="162"/>
      <c r="K5512" s="161"/>
      <c r="L5512" s="161"/>
      <c r="M5512" s="161">
        <v>2.0699999999999998</v>
      </c>
      <c r="N5512" s="161"/>
      <c r="O5512" s="161">
        <v>2.1</v>
      </c>
      <c r="P5512" s="161"/>
      <c r="Q5512" s="161">
        <v>1.58</v>
      </c>
      <c r="R5512" s="161"/>
      <c r="S5512" s="161">
        <v>2.21</v>
      </c>
      <c r="T5512" s="377">
        <v>0.69279999999999997</v>
      </c>
      <c r="U5512" s="426">
        <f t="shared" si="176"/>
        <v>1.6147083711200001</v>
      </c>
    </row>
    <row r="5513" spans="1:21" x14ac:dyDescent="0.2">
      <c r="A5513" s="257">
        <v>42391</v>
      </c>
      <c r="B5513" s="414">
        <f t="shared" si="174"/>
        <v>42392</v>
      </c>
      <c r="C5513" s="376">
        <v>2.2200000000000002</v>
      </c>
      <c r="D5513" s="161"/>
      <c r="E5513" s="376">
        <v>2</v>
      </c>
      <c r="F5513" s="161"/>
      <c r="G5513" s="376">
        <v>1.6023229725600003</v>
      </c>
      <c r="H5513" s="161"/>
      <c r="I5513" s="376">
        <v>2.1</v>
      </c>
      <c r="J5513" s="416"/>
      <c r="K5513" s="376"/>
      <c r="L5513" s="161"/>
      <c r="M5513" s="376">
        <v>2.06</v>
      </c>
      <c r="N5513" s="161"/>
      <c r="O5513" s="376">
        <v>2.06</v>
      </c>
      <c r="P5513" s="161"/>
      <c r="Q5513" s="376">
        <v>1.6</v>
      </c>
      <c r="R5513" s="161"/>
      <c r="S5513" s="376">
        <v>2.16</v>
      </c>
      <c r="T5513" s="378">
        <v>0.70340000000000003</v>
      </c>
      <c r="U5513" s="376">
        <f t="shared" si="176"/>
        <v>1.6023229725600003</v>
      </c>
    </row>
    <row r="5514" spans="1:21" x14ac:dyDescent="0.2">
      <c r="A5514" s="257">
        <v>42392</v>
      </c>
      <c r="B5514" s="414">
        <f t="shared" si="174"/>
        <v>42393</v>
      </c>
      <c r="C5514" s="376">
        <v>2.2200000000000002</v>
      </c>
      <c r="D5514" s="161"/>
      <c r="E5514" s="376">
        <v>2</v>
      </c>
      <c r="F5514" s="161"/>
      <c r="G5514" s="376">
        <v>1.6023229725600003</v>
      </c>
      <c r="H5514" s="161"/>
      <c r="I5514" s="376">
        <v>2.1</v>
      </c>
      <c r="J5514" s="416"/>
      <c r="K5514" s="376"/>
      <c r="L5514" s="161"/>
      <c r="M5514" s="376">
        <v>2.06</v>
      </c>
      <c r="N5514" s="161"/>
      <c r="O5514" s="376">
        <v>2.06</v>
      </c>
      <c r="P5514" s="161"/>
      <c r="Q5514" s="376">
        <v>1.6</v>
      </c>
      <c r="R5514" s="161"/>
      <c r="S5514" s="376">
        <v>2.16</v>
      </c>
      <c r="T5514" s="378">
        <v>0.70340000000000003</v>
      </c>
      <c r="U5514" s="376">
        <f t="shared" si="176"/>
        <v>1.6023229725600003</v>
      </c>
    </row>
    <row r="5515" spans="1:21" x14ac:dyDescent="0.2">
      <c r="A5515" s="257">
        <v>42393</v>
      </c>
      <c r="B5515" s="414">
        <f t="shared" si="174"/>
        <v>42394</v>
      </c>
      <c r="C5515" s="376">
        <v>2.2200000000000002</v>
      </c>
      <c r="D5515" s="161"/>
      <c r="E5515" s="376">
        <v>2</v>
      </c>
      <c r="F5515" s="161"/>
      <c r="G5515" s="376">
        <v>1.6023229725600003</v>
      </c>
      <c r="H5515" s="161"/>
      <c r="I5515" s="376">
        <v>2.1</v>
      </c>
      <c r="J5515" s="416"/>
      <c r="K5515" s="376"/>
      <c r="L5515" s="161"/>
      <c r="M5515" s="376">
        <v>2.06</v>
      </c>
      <c r="N5515" s="161"/>
      <c r="O5515" s="376">
        <v>2.06</v>
      </c>
      <c r="P5515" s="161"/>
      <c r="Q5515" s="376">
        <v>1.6</v>
      </c>
      <c r="R5515" s="161"/>
      <c r="S5515" s="376">
        <v>2.16</v>
      </c>
      <c r="T5515" s="378">
        <v>0.70340000000000003</v>
      </c>
      <c r="U5515" s="376">
        <f t="shared" si="176"/>
        <v>1.6023229725600003</v>
      </c>
    </row>
    <row r="5516" spans="1:21" x14ac:dyDescent="0.2">
      <c r="A5516" s="257">
        <v>42394</v>
      </c>
      <c r="B5516" s="414">
        <f t="shared" si="174"/>
        <v>42395</v>
      </c>
      <c r="C5516" s="161">
        <v>2.14</v>
      </c>
      <c r="D5516" s="161"/>
      <c r="E5516" s="161">
        <v>2.02</v>
      </c>
      <c r="F5516" s="161"/>
      <c r="G5516" s="161">
        <v>1.5838872477449999</v>
      </c>
      <c r="H5516" s="161"/>
      <c r="I5516" s="161">
        <v>2.06</v>
      </c>
      <c r="J5516" s="162"/>
      <c r="K5516" s="161"/>
      <c r="L5516" s="161"/>
      <c r="M5516" s="161">
        <v>2.1</v>
      </c>
      <c r="N5516" s="161"/>
      <c r="O5516" s="161">
        <v>2.0499999999999998</v>
      </c>
      <c r="P5516" s="161"/>
      <c r="Q5516" s="161">
        <v>1.41</v>
      </c>
      <c r="R5516" s="161"/>
      <c r="S5516" s="161">
        <v>2.13</v>
      </c>
      <c r="T5516" s="377">
        <v>0.70509999999999995</v>
      </c>
      <c r="U5516" s="426">
        <f t="shared" si="176"/>
        <v>1.5838872477449999</v>
      </c>
    </row>
    <row r="5517" spans="1:21" x14ac:dyDescent="0.2">
      <c r="A5517" s="257">
        <v>42395</v>
      </c>
      <c r="B5517" s="414">
        <f t="shared" si="174"/>
        <v>42396</v>
      </c>
      <c r="C5517" s="161">
        <v>2.23</v>
      </c>
      <c r="D5517" s="161"/>
      <c r="E5517" s="161">
        <v>2.06</v>
      </c>
      <c r="F5517" s="161"/>
      <c r="G5517" s="161">
        <v>1.5944513262000002</v>
      </c>
      <c r="H5517" s="161"/>
      <c r="I5517" s="161">
        <v>2.15</v>
      </c>
      <c r="J5517" s="162"/>
      <c r="K5517" s="161"/>
      <c r="L5517" s="161"/>
      <c r="M5517" s="161">
        <v>2.16</v>
      </c>
      <c r="N5517" s="161"/>
      <c r="O5517" s="161">
        <v>2.1</v>
      </c>
      <c r="P5517" s="161"/>
      <c r="Q5517" s="161">
        <v>1.59</v>
      </c>
      <c r="R5517" s="161"/>
      <c r="S5517" s="161">
        <v>2.15</v>
      </c>
      <c r="T5517" s="377">
        <v>0.70320000000000005</v>
      </c>
      <c r="U5517" s="426">
        <f t="shared" si="176"/>
        <v>1.5944513262000002</v>
      </c>
    </row>
    <row r="5518" spans="1:21" x14ac:dyDescent="0.2">
      <c r="A5518" s="257">
        <v>42396</v>
      </c>
      <c r="B5518" s="414">
        <f t="shared" si="174"/>
        <v>42397</v>
      </c>
      <c r="C5518" s="161">
        <v>2.2400000000000002</v>
      </c>
      <c r="D5518" s="161"/>
      <c r="E5518" s="161">
        <v>2.0299999999999998</v>
      </c>
      <c r="F5518" s="161"/>
      <c r="G5518" s="161">
        <v>1.5849471358200002</v>
      </c>
      <c r="H5518" s="161"/>
      <c r="I5518" s="161">
        <v>2.15</v>
      </c>
      <c r="J5518" s="162"/>
      <c r="K5518" s="161"/>
      <c r="L5518" s="161"/>
      <c r="M5518" s="161">
        <v>2.14</v>
      </c>
      <c r="N5518" s="161"/>
      <c r="O5518" s="161">
        <v>2.09</v>
      </c>
      <c r="P5518" s="161"/>
      <c r="Q5518" s="161">
        <v>1.6</v>
      </c>
      <c r="R5518" s="161"/>
      <c r="S5518" s="161">
        <v>2.12</v>
      </c>
      <c r="T5518" s="377">
        <v>0.70889999999999997</v>
      </c>
      <c r="U5518" s="426">
        <f t="shared" si="176"/>
        <v>1.5849471358200002</v>
      </c>
    </row>
    <row r="5519" spans="1:21" x14ac:dyDescent="0.2">
      <c r="A5519" s="257">
        <v>42397</v>
      </c>
      <c r="B5519" s="414">
        <f t="shared" si="174"/>
        <v>42398</v>
      </c>
      <c r="C5519" s="376">
        <v>2.12</v>
      </c>
      <c r="D5519" s="161"/>
      <c r="E5519" s="376">
        <v>1.88</v>
      </c>
      <c r="F5519" s="161"/>
      <c r="G5519" s="376">
        <v>1.5054650217300001</v>
      </c>
      <c r="H5519" s="161"/>
      <c r="I5519" s="376">
        <v>2.0699999999999998</v>
      </c>
      <c r="J5519" s="416"/>
      <c r="K5519" s="376"/>
      <c r="L5519" s="161"/>
      <c r="M5519" s="376">
        <v>1.96</v>
      </c>
      <c r="N5519" s="161"/>
      <c r="O5519" s="376">
        <v>1.99</v>
      </c>
      <c r="P5519" s="161"/>
      <c r="Q5519" s="376">
        <v>1.43</v>
      </c>
      <c r="R5519" s="161"/>
      <c r="S5519" s="376">
        <v>2.0099999999999998</v>
      </c>
      <c r="T5519" s="378">
        <v>0.71020000000000005</v>
      </c>
      <c r="U5519" s="376">
        <f t="shared" si="176"/>
        <v>1.5054650217300001</v>
      </c>
    </row>
    <row r="5520" spans="1:21" x14ac:dyDescent="0.2">
      <c r="A5520" s="257">
        <v>42398</v>
      </c>
      <c r="B5520" s="414">
        <f t="shared" si="174"/>
        <v>42399</v>
      </c>
      <c r="C5520" s="376">
        <v>2.12</v>
      </c>
      <c r="D5520" s="161"/>
      <c r="E5520" s="376">
        <v>1.88</v>
      </c>
      <c r="F5520" s="161"/>
      <c r="G5520" s="376">
        <v>1.5054650217300001</v>
      </c>
      <c r="H5520" s="161"/>
      <c r="I5520" s="376">
        <v>2.0699999999999998</v>
      </c>
      <c r="J5520" s="416"/>
      <c r="K5520" s="376"/>
      <c r="L5520" s="161"/>
      <c r="M5520" s="376">
        <v>1.96</v>
      </c>
      <c r="N5520" s="161"/>
      <c r="O5520" s="376">
        <v>1.99</v>
      </c>
      <c r="P5520" s="161"/>
      <c r="Q5520" s="376">
        <v>1.43</v>
      </c>
      <c r="R5520" s="161"/>
      <c r="S5520" s="376">
        <v>2.0099999999999998</v>
      </c>
      <c r="T5520" s="378">
        <v>0.71020000000000005</v>
      </c>
      <c r="U5520" s="376">
        <f t="shared" si="176"/>
        <v>1.5054650217300001</v>
      </c>
    </row>
    <row r="5521" spans="1:21" x14ac:dyDescent="0.2">
      <c r="A5521" s="257">
        <v>42399</v>
      </c>
      <c r="B5521" s="414">
        <f t="shared" si="174"/>
        <v>42400</v>
      </c>
      <c r="C5521" s="376">
        <v>2.12</v>
      </c>
      <c r="D5521" s="161"/>
      <c r="E5521" s="376">
        <v>1.88</v>
      </c>
      <c r="F5521" s="161"/>
      <c r="G5521" s="376">
        <v>1.5054650217300001</v>
      </c>
      <c r="H5521" s="161"/>
      <c r="I5521" s="376">
        <v>2.0699999999999998</v>
      </c>
      <c r="J5521" s="416"/>
      <c r="K5521" s="376"/>
      <c r="L5521" s="161"/>
      <c r="M5521" s="376">
        <v>1.96</v>
      </c>
      <c r="N5521" s="161"/>
      <c r="O5521" s="376">
        <v>1.99</v>
      </c>
      <c r="P5521" s="161"/>
      <c r="Q5521" s="376">
        <v>1.43</v>
      </c>
      <c r="R5521" s="161"/>
      <c r="S5521" s="376">
        <v>2.0099999999999998</v>
      </c>
      <c r="T5521" s="378">
        <v>0.71020000000000005</v>
      </c>
      <c r="U5521" s="376">
        <f t="shared" si="176"/>
        <v>1.5054650217300001</v>
      </c>
    </row>
    <row r="5522" spans="1:21" s="263" customFormat="1" x14ac:dyDescent="0.2">
      <c r="A5522" s="319">
        <v>42400</v>
      </c>
      <c r="B5522" s="374">
        <f t="shared" si="174"/>
        <v>42401</v>
      </c>
      <c r="C5522" s="372">
        <v>2.25</v>
      </c>
      <c r="D5522" s="332"/>
      <c r="E5522" s="372">
        <v>2.19</v>
      </c>
      <c r="F5522" s="332"/>
      <c r="G5522" s="372">
        <v>1.615538353125</v>
      </c>
      <c r="H5522" s="332"/>
      <c r="I5522" s="372">
        <v>2.23</v>
      </c>
      <c r="J5522" s="365"/>
      <c r="K5522" s="372"/>
      <c r="L5522" s="332"/>
      <c r="M5522" s="372">
        <v>2.2200000000000002</v>
      </c>
      <c r="N5522" s="332"/>
      <c r="O5522" s="372">
        <v>2.19</v>
      </c>
      <c r="P5522" s="332"/>
      <c r="Q5522" s="372">
        <v>1.47</v>
      </c>
      <c r="R5522" s="332"/>
      <c r="S5522" s="332">
        <v>2.15</v>
      </c>
      <c r="T5522" s="428">
        <v>0.71250000000000002</v>
      </c>
      <c r="U5522" s="426">
        <f>S5522*T5522*1.054615</f>
        <v>1.615538353125</v>
      </c>
    </row>
    <row r="5523" spans="1:21" x14ac:dyDescent="0.2">
      <c r="A5523" s="257">
        <v>42401</v>
      </c>
      <c r="B5523" s="414">
        <f t="shared" si="174"/>
        <v>42402</v>
      </c>
      <c r="C5523" s="161">
        <v>2.1800000000000002</v>
      </c>
      <c r="D5523" s="161"/>
      <c r="E5523" s="161">
        <v>2.09</v>
      </c>
      <c r="F5523" s="161"/>
      <c r="G5523" s="161">
        <v>1.4984602689000002</v>
      </c>
      <c r="H5523" s="161"/>
      <c r="I5523" s="161">
        <v>2.13</v>
      </c>
      <c r="J5523" s="162"/>
      <c r="K5523" s="161"/>
      <c r="L5523" s="161"/>
      <c r="M5523" s="161">
        <v>2.16</v>
      </c>
      <c r="N5523" s="161"/>
      <c r="O5523" s="161">
        <v>2.0699999999999998</v>
      </c>
      <c r="P5523" s="161"/>
      <c r="Q5523" s="161">
        <v>1.39</v>
      </c>
      <c r="R5523" s="161"/>
      <c r="S5523" s="161">
        <v>1.99</v>
      </c>
      <c r="T5523" s="377">
        <v>0.71399999999999997</v>
      </c>
      <c r="U5523" s="426">
        <f t="shared" si="176"/>
        <v>1.4984602689000002</v>
      </c>
    </row>
    <row r="5524" spans="1:21" x14ac:dyDescent="0.2">
      <c r="A5524" s="257">
        <v>42402</v>
      </c>
      <c r="B5524" s="414">
        <f t="shared" si="174"/>
        <v>42403</v>
      </c>
      <c r="C5524" s="161">
        <v>2.0299999999999998</v>
      </c>
      <c r="D5524" s="161"/>
      <c r="E5524" s="161">
        <v>1.96</v>
      </c>
      <c r="F5524" s="161"/>
      <c r="G5524" s="161">
        <v>1.4306907089999998</v>
      </c>
      <c r="H5524" s="161"/>
      <c r="I5524" s="161">
        <v>2.02</v>
      </c>
      <c r="J5524" s="162"/>
      <c r="K5524" s="161"/>
      <c r="L5524" s="161"/>
      <c r="M5524" s="161">
        <v>2.0299999999999998</v>
      </c>
      <c r="N5524" s="161"/>
      <c r="O5524" s="161">
        <v>1.96</v>
      </c>
      <c r="P5524" s="161"/>
      <c r="Q5524" s="161">
        <v>1.21</v>
      </c>
      <c r="R5524" s="161"/>
      <c r="S5524" s="161">
        <v>1.9</v>
      </c>
      <c r="T5524" s="377">
        <v>0.71399999999999997</v>
      </c>
      <c r="U5524" s="426">
        <f t="shared" si="176"/>
        <v>1.4306907089999998</v>
      </c>
    </row>
    <row r="5525" spans="1:21" x14ac:dyDescent="0.2">
      <c r="A5525" s="257">
        <v>42403</v>
      </c>
      <c r="B5525" s="414">
        <f t="shared" si="174"/>
        <v>42404</v>
      </c>
      <c r="C5525" s="161">
        <v>2.06</v>
      </c>
      <c r="D5525" s="161"/>
      <c r="E5525" s="161">
        <v>1.99</v>
      </c>
      <c r="F5525" s="161"/>
      <c r="G5525" s="161">
        <v>1.4330952312</v>
      </c>
      <c r="H5525" s="161"/>
      <c r="I5525" s="161">
        <v>1.99</v>
      </c>
      <c r="J5525" s="162"/>
      <c r="K5525" s="161"/>
      <c r="L5525" s="161"/>
      <c r="M5525" s="161">
        <v>2.0499999999999998</v>
      </c>
      <c r="N5525" s="161"/>
      <c r="O5525" s="161">
        <v>1.96</v>
      </c>
      <c r="P5525" s="161"/>
      <c r="Q5525" s="161">
        <v>1.35</v>
      </c>
      <c r="R5525" s="161"/>
      <c r="S5525" s="161">
        <v>1.9</v>
      </c>
      <c r="T5525" s="377">
        <v>0.71519999999999995</v>
      </c>
      <c r="U5525" s="426">
        <f t="shared" si="176"/>
        <v>1.4330952312</v>
      </c>
    </row>
    <row r="5526" spans="1:21" x14ac:dyDescent="0.2">
      <c r="A5526" s="257">
        <v>42404</v>
      </c>
      <c r="B5526" s="414">
        <f t="shared" si="174"/>
        <v>42405</v>
      </c>
      <c r="C5526" s="161">
        <v>2.0499999999999998</v>
      </c>
      <c r="D5526" s="161"/>
      <c r="E5526" s="161">
        <v>1.92</v>
      </c>
      <c r="F5526" s="161"/>
      <c r="G5526" s="161">
        <v>1.3975146303300001</v>
      </c>
      <c r="H5526" s="161"/>
      <c r="I5526" s="161">
        <v>1.98</v>
      </c>
      <c r="J5526" s="162"/>
      <c r="K5526" s="161"/>
      <c r="L5526" s="161"/>
      <c r="M5526" s="161">
        <v>1.97</v>
      </c>
      <c r="N5526" s="161"/>
      <c r="O5526" s="161">
        <v>1.94</v>
      </c>
      <c r="P5526" s="161"/>
      <c r="Q5526" s="161">
        <v>1.42</v>
      </c>
      <c r="R5526" s="161"/>
      <c r="S5526" s="161">
        <v>1.82</v>
      </c>
      <c r="T5526" s="377">
        <v>0.72809999999999997</v>
      </c>
      <c r="U5526" s="426">
        <f t="shared" si="176"/>
        <v>1.3975146303300001</v>
      </c>
    </row>
    <row r="5527" spans="1:21" x14ac:dyDescent="0.2">
      <c r="A5527" s="257">
        <v>42405</v>
      </c>
      <c r="B5527" s="414">
        <f t="shared" si="174"/>
        <v>42406</v>
      </c>
      <c r="C5527" s="376">
        <v>2.08</v>
      </c>
      <c r="D5527" s="161"/>
      <c r="E5527" s="376">
        <v>1.93</v>
      </c>
      <c r="F5527" s="161"/>
      <c r="G5527" s="376">
        <v>1.4162583027250002</v>
      </c>
      <c r="H5527" s="161"/>
      <c r="I5527" s="376">
        <v>2.0299999999999998</v>
      </c>
      <c r="J5527" s="416"/>
      <c r="K5527" s="376"/>
      <c r="L5527" s="161"/>
      <c r="M5527" s="376">
        <v>1.95</v>
      </c>
      <c r="N5527" s="161"/>
      <c r="O5527" s="376">
        <v>1.97</v>
      </c>
      <c r="P5527" s="161"/>
      <c r="Q5527" s="376">
        <v>1.31</v>
      </c>
      <c r="R5527" s="161"/>
      <c r="S5527" s="376">
        <v>1.85</v>
      </c>
      <c r="T5527" s="378">
        <v>0.72589999999999999</v>
      </c>
      <c r="U5527" s="376">
        <f t="shared" si="176"/>
        <v>1.4162583027250002</v>
      </c>
    </row>
    <row r="5528" spans="1:21" x14ac:dyDescent="0.2">
      <c r="A5528" s="257">
        <v>42406</v>
      </c>
      <c r="B5528" s="414">
        <f t="shared" si="174"/>
        <v>42407</v>
      </c>
      <c r="C5528" s="376">
        <v>2.08</v>
      </c>
      <c r="D5528" s="161"/>
      <c r="E5528" s="376">
        <v>1.93</v>
      </c>
      <c r="F5528" s="161"/>
      <c r="G5528" s="376">
        <v>1.4162583027250002</v>
      </c>
      <c r="H5528" s="161"/>
      <c r="I5528" s="376">
        <v>2.0299999999999998</v>
      </c>
      <c r="J5528" s="416"/>
      <c r="K5528" s="376"/>
      <c r="L5528" s="161"/>
      <c r="M5528" s="376">
        <v>1.95</v>
      </c>
      <c r="N5528" s="161"/>
      <c r="O5528" s="376">
        <v>1.97</v>
      </c>
      <c r="P5528" s="161"/>
      <c r="Q5528" s="376">
        <v>1.31</v>
      </c>
      <c r="R5528" s="161"/>
      <c r="S5528" s="376">
        <v>1.85</v>
      </c>
      <c r="T5528" s="378">
        <v>0.72589999999999999</v>
      </c>
      <c r="U5528" s="376">
        <f t="shared" si="176"/>
        <v>1.4162583027250002</v>
      </c>
    </row>
    <row r="5529" spans="1:21" x14ac:dyDescent="0.2">
      <c r="A5529" s="257">
        <v>42407</v>
      </c>
      <c r="B5529" s="414">
        <f t="shared" si="174"/>
        <v>42408</v>
      </c>
      <c r="C5529" s="376">
        <v>2.08</v>
      </c>
      <c r="D5529" s="161"/>
      <c r="E5529" s="376">
        <v>1.93</v>
      </c>
      <c r="F5529" s="161"/>
      <c r="G5529" s="376">
        <v>1.4162583027250002</v>
      </c>
      <c r="H5529" s="161"/>
      <c r="I5529" s="376">
        <v>2.0299999999999998</v>
      </c>
      <c r="J5529" s="416"/>
      <c r="K5529" s="376"/>
      <c r="L5529" s="161"/>
      <c r="M5529" s="376">
        <v>1.95</v>
      </c>
      <c r="N5529" s="161"/>
      <c r="O5529" s="376">
        <v>1.97</v>
      </c>
      <c r="P5529" s="161"/>
      <c r="Q5529" s="376">
        <v>1.31</v>
      </c>
      <c r="R5529" s="161"/>
      <c r="S5529" s="376">
        <v>1.85</v>
      </c>
      <c r="T5529" s="378">
        <v>0.72589999999999999</v>
      </c>
      <c r="U5529" s="376">
        <f t="shared" si="176"/>
        <v>1.4162583027250002</v>
      </c>
    </row>
    <row r="5530" spans="1:21" x14ac:dyDescent="0.2">
      <c r="A5530" s="257">
        <v>42408</v>
      </c>
      <c r="B5530" s="414">
        <f t="shared" si="174"/>
        <v>42409</v>
      </c>
      <c r="C5530" s="161"/>
      <c r="D5530" s="161"/>
      <c r="E5530" s="161"/>
      <c r="F5530" s="161"/>
      <c r="G5530" s="161"/>
      <c r="H5530" s="161"/>
      <c r="I5530" s="161"/>
      <c r="J5530" s="162"/>
      <c r="K5530" s="161"/>
      <c r="L5530" s="161"/>
      <c r="M5530" s="161"/>
      <c r="N5530" s="161"/>
      <c r="O5530" s="161"/>
      <c r="P5530" s="161"/>
      <c r="Q5530" s="161"/>
      <c r="R5530" s="161"/>
      <c r="S5530" s="161"/>
      <c r="T5530" s="377"/>
    </row>
    <row r="5531" spans="1:21" x14ac:dyDescent="0.2">
      <c r="A5531" s="257">
        <v>42409</v>
      </c>
      <c r="B5531" s="414">
        <f t="shared" si="174"/>
        <v>42410</v>
      </c>
      <c r="C5531" s="161"/>
      <c r="D5531" s="161"/>
      <c r="E5531" s="161"/>
      <c r="F5531" s="161"/>
      <c r="G5531" s="161"/>
      <c r="H5531" s="161"/>
      <c r="I5531" s="161"/>
      <c r="J5531" s="162"/>
      <c r="K5531" s="161"/>
      <c r="L5531" s="161"/>
      <c r="M5531" s="161"/>
      <c r="N5531" s="161"/>
      <c r="O5531" s="161"/>
      <c r="P5531" s="161"/>
      <c r="Q5531" s="161"/>
      <c r="R5531" s="161"/>
      <c r="S5531" s="161"/>
      <c r="T5531" s="377"/>
    </row>
    <row r="5532" spans="1:21" x14ac:dyDescent="0.2">
      <c r="A5532" s="257">
        <v>42410</v>
      </c>
      <c r="B5532" s="414">
        <f t="shared" si="174"/>
        <v>42411</v>
      </c>
      <c r="C5532" s="161"/>
      <c r="D5532" s="161"/>
      <c r="E5532" s="161"/>
      <c r="F5532" s="161"/>
      <c r="G5532" s="161"/>
      <c r="H5532" s="161"/>
      <c r="I5532" s="161"/>
      <c r="J5532" s="162"/>
      <c r="K5532" s="161"/>
      <c r="L5532" s="161"/>
      <c r="M5532" s="161"/>
      <c r="N5532" s="161"/>
      <c r="O5532" s="161"/>
      <c r="P5532" s="161"/>
      <c r="Q5532" s="161"/>
      <c r="R5532" s="161"/>
      <c r="S5532" s="161"/>
      <c r="T5532" s="377"/>
    </row>
    <row r="5533" spans="1:21" x14ac:dyDescent="0.2">
      <c r="A5533" s="257">
        <v>42411</v>
      </c>
      <c r="B5533" s="414">
        <f t="shared" si="174"/>
        <v>42412</v>
      </c>
      <c r="C5533" s="161"/>
      <c r="D5533" s="161"/>
      <c r="E5533" s="161"/>
      <c r="F5533" s="161"/>
      <c r="G5533" s="161"/>
      <c r="H5533" s="161"/>
      <c r="I5533" s="161"/>
      <c r="J5533" s="162"/>
      <c r="K5533" s="161"/>
      <c r="L5533" s="161"/>
      <c r="M5533" s="161"/>
      <c r="N5533" s="161"/>
      <c r="O5533" s="161"/>
      <c r="P5533" s="161"/>
      <c r="Q5533" s="161"/>
      <c r="R5533" s="161"/>
      <c r="S5533" s="161"/>
      <c r="T5533" s="377"/>
    </row>
    <row r="5534" spans="1:21" x14ac:dyDescent="0.2">
      <c r="A5534" s="257">
        <v>42412</v>
      </c>
      <c r="B5534" s="414">
        <f t="shared" si="174"/>
        <v>42413</v>
      </c>
      <c r="C5534" s="376">
        <v>2.0699999999999998</v>
      </c>
      <c r="D5534" s="161"/>
      <c r="E5534" s="376">
        <v>1.72</v>
      </c>
      <c r="F5534" s="161"/>
      <c r="G5534" s="161">
        <v>1.35767760332</v>
      </c>
      <c r="H5534" s="161"/>
      <c r="I5534" s="376">
        <v>1.92</v>
      </c>
      <c r="J5534" s="416"/>
      <c r="K5534" s="376"/>
      <c r="L5534" s="161"/>
      <c r="M5534" s="376">
        <v>1.74</v>
      </c>
      <c r="N5534" s="161"/>
      <c r="O5534" s="376">
        <v>1.82</v>
      </c>
      <c r="P5534" s="161"/>
      <c r="Q5534" s="376">
        <v>1.42</v>
      </c>
      <c r="R5534" s="161"/>
      <c r="S5534" s="376">
        <v>1.79</v>
      </c>
      <c r="T5534" s="378">
        <v>0.71919999999999995</v>
      </c>
      <c r="U5534" s="376">
        <f t="shared" ref="U5534:U5552" si="177">S5534*T5534*1.054615</f>
        <v>1.35767760332</v>
      </c>
    </row>
    <row r="5535" spans="1:21" x14ac:dyDescent="0.2">
      <c r="A5535" s="257">
        <v>42413</v>
      </c>
      <c r="B5535" s="414">
        <f t="shared" si="174"/>
        <v>42414</v>
      </c>
      <c r="C5535" s="376">
        <v>2.0699999999999998</v>
      </c>
      <c r="D5535" s="161"/>
      <c r="E5535" s="376">
        <v>1.72</v>
      </c>
      <c r="F5535" s="161"/>
      <c r="G5535" s="161">
        <v>1.35767760332</v>
      </c>
      <c r="H5535" s="161"/>
      <c r="I5535" s="376">
        <v>1.92</v>
      </c>
      <c r="J5535" s="416"/>
      <c r="K5535" s="376"/>
      <c r="L5535" s="161"/>
      <c r="M5535" s="376">
        <v>1.74</v>
      </c>
      <c r="N5535" s="161"/>
      <c r="O5535" s="376">
        <v>1.82</v>
      </c>
      <c r="P5535" s="161"/>
      <c r="Q5535" s="376">
        <v>1.42</v>
      </c>
      <c r="R5535" s="161"/>
      <c r="S5535" s="376">
        <v>1.79</v>
      </c>
      <c r="T5535" s="378">
        <v>0.71919999999999995</v>
      </c>
      <c r="U5535" s="376">
        <f t="shared" si="177"/>
        <v>1.35767760332</v>
      </c>
    </row>
    <row r="5536" spans="1:21" x14ac:dyDescent="0.2">
      <c r="A5536" s="257">
        <v>42414</v>
      </c>
      <c r="B5536" s="414">
        <f t="shared" ref="B5536:B5599" si="178">A5536+1</f>
        <v>42415</v>
      </c>
      <c r="C5536" s="376">
        <v>2.0699999999999998</v>
      </c>
      <c r="D5536" s="161"/>
      <c r="E5536" s="376">
        <v>1.72</v>
      </c>
      <c r="F5536" s="161"/>
      <c r="G5536" s="161">
        <v>1.35767760332</v>
      </c>
      <c r="H5536" s="161"/>
      <c r="I5536" s="376">
        <v>1.92</v>
      </c>
      <c r="J5536" s="416"/>
      <c r="K5536" s="376"/>
      <c r="L5536" s="161"/>
      <c r="M5536" s="376">
        <v>1.74</v>
      </c>
      <c r="N5536" s="161"/>
      <c r="O5536" s="376">
        <v>1.82</v>
      </c>
      <c r="P5536" s="161"/>
      <c r="Q5536" s="376">
        <v>1.42</v>
      </c>
      <c r="R5536" s="161"/>
      <c r="S5536" s="376">
        <v>1.79</v>
      </c>
      <c r="T5536" s="378">
        <v>0.71919999999999995</v>
      </c>
      <c r="U5536" s="376">
        <f t="shared" si="177"/>
        <v>1.35767760332</v>
      </c>
    </row>
    <row r="5537" spans="1:23" x14ac:dyDescent="0.2">
      <c r="A5537" s="257">
        <v>42415</v>
      </c>
      <c r="B5537" s="414">
        <f t="shared" si="178"/>
        <v>42416</v>
      </c>
      <c r="C5537" s="376">
        <v>2.0699999999999998</v>
      </c>
      <c r="D5537" s="161"/>
      <c r="E5537" s="376">
        <v>1.72</v>
      </c>
      <c r="F5537" s="161"/>
      <c r="G5537" s="161">
        <v>1.35767760332</v>
      </c>
      <c r="H5537" s="161"/>
      <c r="I5537" s="376">
        <v>1.92</v>
      </c>
      <c r="J5537" s="416"/>
      <c r="K5537" s="376"/>
      <c r="L5537" s="161"/>
      <c r="M5537" s="376">
        <v>1.74</v>
      </c>
      <c r="N5537" s="161"/>
      <c r="O5537" s="376">
        <v>1.82</v>
      </c>
      <c r="P5537" s="161"/>
      <c r="Q5537" s="376">
        <v>1.42</v>
      </c>
      <c r="R5537" s="161"/>
      <c r="S5537" s="376">
        <v>1.79</v>
      </c>
      <c r="T5537" s="378">
        <v>0.71919999999999995</v>
      </c>
      <c r="U5537" s="376">
        <f t="shared" si="177"/>
        <v>1.35767760332</v>
      </c>
    </row>
    <row r="5538" spans="1:23" x14ac:dyDescent="0.2">
      <c r="A5538" s="257">
        <v>42416</v>
      </c>
      <c r="B5538" s="414">
        <f t="shared" si="178"/>
        <v>42417</v>
      </c>
      <c r="C5538" s="161">
        <v>1.92</v>
      </c>
      <c r="D5538" s="161"/>
      <c r="E5538" s="161">
        <v>1.6</v>
      </c>
      <c r="F5538" s="161"/>
      <c r="G5538" s="161">
        <v>1.290206499465</v>
      </c>
      <c r="H5538" s="161"/>
      <c r="I5538" s="161">
        <v>1.79</v>
      </c>
      <c r="J5538" s="162"/>
      <c r="K5538" s="161"/>
      <c r="L5538" s="161"/>
      <c r="M5538" s="161">
        <v>1.64</v>
      </c>
      <c r="N5538" s="161"/>
      <c r="O5538" s="161">
        <v>1.7</v>
      </c>
      <c r="P5538" s="161"/>
      <c r="Q5538" s="161">
        <v>1.33</v>
      </c>
      <c r="R5538" s="161"/>
      <c r="S5538" s="161">
        <v>1.69</v>
      </c>
      <c r="T5538" s="377">
        <v>0.72389999999999999</v>
      </c>
      <c r="U5538" s="426">
        <f t="shared" si="177"/>
        <v>1.290206499465</v>
      </c>
    </row>
    <row r="5539" spans="1:23" x14ac:dyDescent="0.2">
      <c r="A5539" s="257">
        <v>42417</v>
      </c>
      <c r="B5539" s="414">
        <f t="shared" si="178"/>
        <v>42418</v>
      </c>
      <c r="C5539" s="161">
        <v>1.91</v>
      </c>
      <c r="D5539" s="161"/>
      <c r="E5539" s="161">
        <v>1.59</v>
      </c>
      <c r="F5539" s="161"/>
      <c r="G5539" s="161">
        <v>1.2971237192500003</v>
      </c>
      <c r="H5539" s="161"/>
      <c r="I5539" s="161">
        <v>1.79</v>
      </c>
      <c r="J5539" s="162"/>
      <c r="K5539" s="161"/>
      <c r="L5539" s="161"/>
      <c r="M5539" s="161">
        <v>1.64</v>
      </c>
      <c r="N5539" s="161"/>
      <c r="O5539" s="161">
        <v>1.66</v>
      </c>
      <c r="P5539" s="161"/>
      <c r="Q5539" s="161">
        <v>1.36</v>
      </c>
      <c r="R5539" s="161"/>
      <c r="S5539" s="161">
        <v>1.7</v>
      </c>
      <c r="T5539" s="377">
        <v>0.72350000000000003</v>
      </c>
      <c r="U5539" s="426">
        <f t="shared" si="177"/>
        <v>1.2971237192500003</v>
      </c>
    </row>
    <row r="5540" spans="1:23" x14ac:dyDescent="0.2">
      <c r="A5540" s="257">
        <v>42418</v>
      </c>
      <c r="B5540" s="414">
        <f t="shared" si="178"/>
        <v>42419</v>
      </c>
      <c r="C5540" s="161">
        <v>1.87</v>
      </c>
      <c r="D5540" s="161"/>
      <c r="E5540" s="161">
        <v>1.54</v>
      </c>
      <c r="F5540" s="161"/>
      <c r="G5540" s="161">
        <v>1.2788577874500002</v>
      </c>
      <c r="H5540" s="161"/>
      <c r="I5540" s="161">
        <v>1.78</v>
      </c>
      <c r="J5540" s="162"/>
      <c r="K5540" s="161"/>
      <c r="L5540" s="161"/>
      <c r="M5540" s="161">
        <v>1.62</v>
      </c>
      <c r="N5540" s="161"/>
      <c r="O5540" s="161">
        <v>1.63</v>
      </c>
      <c r="P5540" s="161"/>
      <c r="Q5540" s="161">
        <v>1.35</v>
      </c>
      <c r="R5540" s="161"/>
      <c r="S5540" s="161">
        <v>1.66</v>
      </c>
      <c r="T5540" s="377">
        <v>0.73050000000000004</v>
      </c>
      <c r="U5540" s="426">
        <f t="shared" si="177"/>
        <v>1.2788577874500002</v>
      </c>
    </row>
    <row r="5541" spans="1:23" x14ac:dyDescent="0.2">
      <c r="A5541" s="257">
        <v>42419</v>
      </c>
      <c r="B5541" s="414">
        <f t="shared" si="178"/>
        <v>42420</v>
      </c>
      <c r="C5541" s="376">
        <v>1.81</v>
      </c>
      <c r="D5541" s="161"/>
      <c r="E5541" s="376">
        <v>1.54</v>
      </c>
      <c r="F5541" s="161"/>
      <c r="G5541" s="161">
        <v>1.2403537938000002</v>
      </c>
      <c r="H5541" s="161"/>
      <c r="I5541" s="376">
        <v>1.73</v>
      </c>
      <c r="J5541" s="416"/>
      <c r="K5541" s="376"/>
      <c r="L5541" s="161"/>
      <c r="M5541" s="376">
        <v>1.56</v>
      </c>
      <c r="N5541" s="161"/>
      <c r="O5541" s="376">
        <v>1.59</v>
      </c>
      <c r="P5541" s="161"/>
      <c r="Q5541" s="376">
        <v>1.23</v>
      </c>
      <c r="R5541" s="161"/>
      <c r="S5541" s="376">
        <v>1.62</v>
      </c>
      <c r="T5541" s="378">
        <v>0.72599999999999998</v>
      </c>
      <c r="U5541" s="376">
        <f t="shared" si="177"/>
        <v>1.2403537938000002</v>
      </c>
    </row>
    <row r="5542" spans="1:23" x14ac:dyDescent="0.2">
      <c r="A5542" s="257">
        <v>42420</v>
      </c>
      <c r="B5542" s="414">
        <f t="shared" si="178"/>
        <v>42421</v>
      </c>
      <c r="C5542" s="376">
        <v>1.81</v>
      </c>
      <c r="D5542" s="161"/>
      <c r="E5542" s="376">
        <v>1.54</v>
      </c>
      <c r="F5542" s="161"/>
      <c r="G5542" s="161">
        <v>1.2403537938000002</v>
      </c>
      <c r="H5542" s="161"/>
      <c r="I5542" s="376">
        <v>1.73</v>
      </c>
      <c r="J5542" s="416"/>
      <c r="K5542" s="376"/>
      <c r="L5542" s="161"/>
      <c r="M5542" s="376">
        <v>1.56</v>
      </c>
      <c r="N5542" s="161"/>
      <c r="O5542" s="376">
        <v>1.59</v>
      </c>
      <c r="P5542" s="161"/>
      <c r="Q5542" s="376">
        <v>1.23</v>
      </c>
      <c r="R5542" s="161"/>
      <c r="S5542" s="376">
        <v>1.62</v>
      </c>
      <c r="T5542" s="378">
        <v>0.72599999999999998</v>
      </c>
      <c r="U5542" s="376">
        <f t="shared" si="177"/>
        <v>1.2403537938000002</v>
      </c>
    </row>
    <row r="5543" spans="1:23" x14ac:dyDescent="0.2">
      <c r="A5543" s="257">
        <v>42421</v>
      </c>
      <c r="B5543" s="414">
        <f t="shared" si="178"/>
        <v>42422</v>
      </c>
      <c r="C5543" s="376">
        <v>1.81</v>
      </c>
      <c r="E5543" s="376">
        <v>1.54</v>
      </c>
      <c r="G5543" s="161">
        <v>1.2403537938000002</v>
      </c>
      <c r="I5543" s="376">
        <v>1.73</v>
      </c>
      <c r="J5543" s="416"/>
      <c r="K5543" s="376"/>
      <c r="M5543" s="376">
        <v>1.56</v>
      </c>
      <c r="O5543" s="376">
        <v>1.59</v>
      </c>
      <c r="Q5543" s="376">
        <v>1.23</v>
      </c>
      <c r="R5543" s="161"/>
      <c r="S5543" s="376">
        <v>1.62</v>
      </c>
      <c r="T5543" s="378">
        <v>0.72599999999999998</v>
      </c>
      <c r="U5543" s="376">
        <f t="shared" si="177"/>
        <v>1.2403537938000002</v>
      </c>
    </row>
    <row r="5544" spans="1:23" x14ac:dyDescent="0.2">
      <c r="A5544" s="257">
        <v>42422</v>
      </c>
      <c r="B5544" s="414">
        <f t="shared" si="178"/>
        <v>42423</v>
      </c>
      <c r="C5544" s="18">
        <v>1.84</v>
      </c>
      <c r="E5544" s="18">
        <v>1.61</v>
      </c>
      <c r="G5544" s="161">
        <v>1.1588394366050001</v>
      </c>
      <c r="I5544" s="161">
        <v>1.71</v>
      </c>
      <c r="J5544" s="162"/>
      <c r="K5544" s="161"/>
      <c r="M5544" s="18">
        <v>1.63</v>
      </c>
      <c r="O5544" s="18">
        <v>1.66</v>
      </c>
      <c r="Q5544" s="161">
        <v>1.25</v>
      </c>
      <c r="R5544" s="161"/>
      <c r="S5544" s="161">
        <v>1.51</v>
      </c>
      <c r="T5544" s="377">
        <v>0.72770000000000001</v>
      </c>
      <c r="U5544" s="426">
        <f t="shared" si="177"/>
        <v>1.1588394366050001</v>
      </c>
    </row>
    <row r="5545" spans="1:23" x14ac:dyDescent="0.2">
      <c r="A5545" s="257">
        <v>42423</v>
      </c>
      <c r="B5545" s="414">
        <f t="shared" si="178"/>
        <v>42424</v>
      </c>
      <c r="C5545" s="18">
        <v>1.83</v>
      </c>
      <c r="E5545" s="18">
        <v>1.61</v>
      </c>
      <c r="G5545" s="161">
        <v>1.1514813877500001</v>
      </c>
      <c r="I5545" s="161">
        <v>1.72</v>
      </c>
      <c r="J5545" s="162"/>
      <c r="K5545" s="161"/>
      <c r="M5545" s="18">
        <v>1.65</v>
      </c>
      <c r="O5545" s="18">
        <v>1.66</v>
      </c>
      <c r="Q5545" s="161">
        <v>1.08</v>
      </c>
      <c r="R5545" s="161"/>
      <c r="S5545" s="161">
        <v>1.5</v>
      </c>
      <c r="T5545" s="18">
        <v>0.72789999999999999</v>
      </c>
      <c r="U5545" s="426">
        <f t="shared" si="177"/>
        <v>1.1514813877500001</v>
      </c>
    </row>
    <row r="5546" spans="1:23" x14ac:dyDescent="0.2">
      <c r="A5546" s="257">
        <v>42424</v>
      </c>
      <c r="B5546" s="414">
        <f t="shared" si="178"/>
        <v>42425</v>
      </c>
      <c r="C5546" s="18">
        <v>1.79</v>
      </c>
      <c r="E5546" s="18">
        <v>1.54</v>
      </c>
      <c r="G5546" s="161">
        <v>1.1163099775000001</v>
      </c>
      <c r="I5546" s="161">
        <v>1.71</v>
      </c>
      <c r="J5546" s="162"/>
      <c r="K5546" s="161"/>
      <c r="M5546" s="18">
        <v>1.63</v>
      </c>
      <c r="O5546" s="18">
        <v>1.62</v>
      </c>
      <c r="Q5546" s="161">
        <v>1.05</v>
      </c>
      <c r="R5546" s="161"/>
      <c r="S5546" s="161">
        <v>1.46</v>
      </c>
      <c r="T5546" s="18">
        <v>0.72499999999999998</v>
      </c>
      <c r="U5546" s="426">
        <f t="shared" si="177"/>
        <v>1.1163099775000001</v>
      </c>
    </row>
    <row r="5547" spans="1:23" x14ac:dyDescent="0.2">
      <c r="A5547" s="257">
        <v>42425</v>
      </c>
      <c r="B5547" s="414">
        <f t="shared" si="178"/>
        <v>42426</v>
      </c>
      <c r="C5547" s="18">
        <v>1.77</v>
      </c>
      <c r="E5547" s="18">
        <v>1.49</v>
      </c>
      <c r="G5547" s="161">
        <v>1.0959095049400001</v>
      </c>
      <c r="I5547" s="161">
        <v>1.7</v>
      </c>
      <c r="J5547" s="162"/>
      <c r="K5547" s="161"/>
      <c r="M5547" s="18">
        <v>1.57</v>
      </c>
      <c r="O5547" s="18">
        <v>1.58</v>
      </c>
      <c r="Q5547" s="161">
        <v>1.1599999999999999</v>
      </c>
      <c r="R5547" s="161"/>
      <c r="S5547" s="161">
        <v>1.42</v>
      </c>
      <c r="T5547" s="18">
        <v>0.73180000000000001</v>
      </c>
      <c r="U5547" s="426">
        <f t="shared" si="177"/>
        <v>1.0959095049400001</v>
      </c>
    </row>
    <row r="5548" spans="1:23" x14ac:dyDescent="0.2">
      <c r="A5548" s="257">
        <v>42426</v>
      </c>
      <c r="B5548" s="414">
        <f t="shared" si="178"/>
        <v>42427</v>
      </c>
      <c r="C5548" s="18">
        <v>1.66</v>
      </c>
      <c r="E5548" s="375">
        <v>1.36</v>
      </c>
      <c r="G5548" s="161">
        <v>1.0284774218400001</v>
      </c>
      <c r="I5548" s="376">
        <v>1.62</v>
      </c>
      <c r="J5548" s="416"/>
      <c r="K5548" s="376"/>
      <c r="M5548" s="375">
        <v>1.44</v>
      </c>
      <c r="O5548" s="375">
        <v>1.46</v>
      </c>
      <c r="Q5548" s="376">
        <v>0.97</v>
      </c>
      <c r="R5548" s="161"/>
      <c r="S5548" s="376">
        <v>1.32</v>
      </c>
      <c r="T5548" s="375">
        <v>0.73880000000000001</v>
      </c>
      <c r="U5548" s="376">
        <f t="shared" si="177"/>
        <v>1.0284774218400001</v>
      </c>
    </row>
    <row r="5549" spans="1:23" x14ac:dyDescent="0.2">
      <c r="A5549" s="257">
        <v>42427</v>
      </c>
      <c r="B5549" s="414">
        <f t="shared" si="178"/>
        <v>42428</v>
      </c>
      <c r="C5549" s="18">
        <v>1.66</v>
      </c>
      <c r="E5549" s="375">
        <v>1.36</v>
      </c>
      <c r="G5549" s="161">
        <v>1.0284774218400001</v>
      </c>
      <c r="I5549" s="376">
        <v>1.62</v>
      </c>
      <c r="J5549" s="416"/>
      <c r="K5549" s="376"/>
      <c r="M5549" s="375">
        <v>1.44</v>
      </c>
      <c r="O5549" s="375">
        <v>1.46</v>
      </c>
      <c r="Q5549" s="376">
        <v>0.97</v>
      </c>
      <c r="R5549" s="161"/>
      <c r="S5549" s="376">
        <v>1.32</v>
      </c>
      <c r="T5549" s="375">
        <v>0.73880000000000001</v>
      </c>
      <c r="U5549" s="376">
        <f t="shared" si="177"/>
        <v>1.0284774218400001</v>
      </c>
    </row>
    <row r="5550" spans="1:23" x14ac:dyDescent="0.2">
      <c r="A5550" s="257">
        <v>42428</v>
      </c>
      <c r="B5550" s="414">
        <f t="shared" si="178"/>
        <v>42429</v>
      </c>
      <c r="C5550" s="18">
        <v>1.66</v>
      </c>
      <c r="E5550" s="375">
        <v>1.36</v>
      </c>
      <c r="G5550" s="161">
        <v>1.0284774218400001</v>
      </c>
      <c r="I5550" s="376">
        <v>1.62</v>
      </c>
      <c r="J5550" s="416"/>
      <c r="K5550" s="376"/>
      <c r="M5550" s="375">
        <v>1.44</v>
      </c>
      <c r="O5550" s="375">
        <v>1.46</v>
      </c>
      <c r="Q5550" s="376">
        <v>0.97</v>
      </c>
      <c r="R5550" s="161"/>
      <c r="S5550" s="376">
        <v>1.32</v>
      </c>
      <c r="T5550" s="375">
        <v>0.73880000000000001</v>
      </c>
      <c r="U5550" s="376">
        <f t="shared" si="177"/>
        <v>1.0284774218400001</v>
      </c>
    </row>
    <row r="5551" spans="1:23" s="263" customFormat="1" x14ac:dyDescent="0.2">
      <c r="A5551" s="319">
        <v>42429</v>
      </c>
      <c r="B5551" s="374">
        <f t="shared" si="178"/>
        <v>42430</v>
      </c>
      <c r="C5551" s="370">
        <v>1.62</v>
      </c>
      <c r="E5551" s="370">
        <v>1.38</v>
      </c>
      <c r="G5551" s="372">
        <v>0.98159556663000014</v>
      </c>
      <c r="I5551" s="372">
        <v>1.56</v>
      </c>
      <c r="J5551" s="365"/>
      <c r="K5551" s="372"/>
      <c r="L5551" s="263" t="s">
        <v>3261</v>
      </c>
      <c r="M5551" s="370">
        <v>1.41</v>
      </c>
      <c r="O5551" s="370">
        <v>1.45</v>
      </c>
      <c r="Q5551" s="372">
        <v>0.95</v>
      </c>
      <c r="R5551" s="332"/>
      <c r="S5551" s="332">
        <v>1.26</v>
      </c>
      <c r="T5551" s="263">
        <v>0.73870000000000002</v>
      </c>
      <c r="U5551" s="542">
        <f t="shared" si="177"/>
        <v>0.98159556663000014</v>
      </c>
      <c r="W5551" s="547" t="s">
        <v>3262</v>
      </c>
    </row>
    <row r="5552" spans="1:23" x14ac:dyDescent="0.2">
      <c r="A5552" s="257">
        <v>42430</v>
      </c>
      <c r="B5552" s="414">
        <f t="shared" si="178"/>
        <v>42431</v>
      </c>
      <c r="C5552" s="18">
        <v>1.57</v>
      </c>
      <c r="E5552" s="18">
        <v>1.36</v>
      </c>
      <c r="G5552" s="161">
        <v>0.97657349000000016</v>
      </c>
      <c r="I5552" s="161">
        <v>1.5</v>
      </c>
      <c r="J5552" s="162"/>
      <c r="K5552" s="161"/>
      <c r="M5552" s="18">
        <v>1.42</v>
      </c>
      <c r="O5552" s="18">
        <v>1.46</v>
      </c>
      <c r="Q5552" s="161">
        <v>1.1499999999999999</v>
      </c>
      <c r="R5552" s="161"/>
      <c r="S5552" s="161">
        <v>1.25</v>
      </c>
      <c r="T5552" s="18">
        <v>0.74080000000000001</v>
      </c>
      <c r="U5552" s="426">
        <f t="shared" si="177"/>
        <v>0.97657349000000016</v>
      </c>
    </row>
    <row r="5553" spans="1:21" x14ac:dyDescent="0.2">
      <c r="A5553" s="257">
        <v>42431</v>
      </c>
      <c r="B5553" s="414">
        <f t="shared" si="178"/>
        <v>42432</v>
      </c>
      <c r="I5553" s="161"/>
      <c r="J5553" s="162"/>
      <c r="K5553" s="161"/>
      <c r="Q5553" s="161"/>
      <c r="R5553" s="161"/>
      <c r="S5553" s="161"/>
    </row>
    <row r="5554" spans="1:21" x14ac:dyDescent="0.2">
      <c r="A5554" s="257">
        <v>42432</v>
      </c>
      <c r="B5554" s="414">
        <f t="shared" si="178"/>
        <v>42433</v>
      </c>
      <c r="I5554" s="161"/>
      <c r="J5554" s="162"/>
      <c r="K5554" s="161"/>
      <c r="Q5554" s="161"/>
      <c r="R5554" s="161"/>
      <c r="S5554" s="161"/>
    </row>
    <row r="5555" spans="1:21" x14ac:dyDescent="0.2">
      <c r="A5555" s="257">
        <v>42433</v>
      </c>
      <c r="B5555" s="414">
        <f t="shared" si="178"/>
        <v>42434</v>
      </c>
      <c r="I5555" s="161"/>
      <c r="J5555" s="162"/>
      <c r="K5555" s="161"/>
      <c r="Q5555" s="161"/>
      <c r="R5555" s="161"/>
      <c r="S5555" s="161"/>
    </row>
    <row r="5556" spans="1:21" x14ac:dyDescent="0.2">
      <c r="A5556" s="257">
        <v>42434</v>
      </c>
      <c r="B5556" s="414">
        <f t="shared" si="178"/>
        <v>42435</v>
      </c>
      <c r="I5556" s="161"/>
      <c r="J5556" s="162"/>
      <c r="K5556" s="161"/>
      <c r="Q5556" s="161"/>
      <c r="R5556" s="161"/>
      <c r="S5556" s="161"/>
    </row>
    <row r="5557" spans="1:21" x14ac:dyDescent="0.2">
      <c r="A5557" s="257">
        <v>42435</v>
      </c>
      <c r="B5557" s="414">
        <f t="shared" si="178"/>
        <v>42436</v>
      </c>
      <c r="I5557" s="161"/>
      <c r="J5557" s="162"/>
      <c r="K5557" s="161"/>
      <c r="Q5557" s="161"/>
      <c r="R5557" s="161"/>
      <c r="S5557" s="161"/>
    </row>
    <row r="5558" spans="1:21" x14ac:dyDescent="0.2">
      <c r="A5558" s="257">
        <v>42436</v>
      </c>
      <c r="B5558" s="414">
        <f t="shared" si="178"/>
        <v>42437</v>
      </c>
      <c r="I5558" s="161"/>
      <c r="J5558" s="162"/>
      <c r="K5558" s="161"/>
      <c r="Q5558" s="161"/>
      <c r="R5558" s="161"/>
      <c r="S5558" s="161"/>
    </row>
    <row r="5559" spans="1:21" x14ac:dyDescent="0.2">
      <c r="A5559" s="257">
        <v>42437</v>
      </c>
      <c r="B5559" s="414">
        <f t="shared" si="178"/>
        <v>42438</v>
      </c>
      <c r="I5559" s="161"/>
      <c r="J5559" s="162"/>
      <c r="K5559" s="161"/>
      <c r="Q5559" s="161"/>
      <c r="R5559" s="161"/>
      <c r="S5559" s="161"/>
    </row>
    <row r="5560" spans="1:21" x14ac:dyDescent="0.2">
      <c r="A5560" s="257">
        <v>42438</v>
      </c>
      <c r="B5560" s="414">
        <f t="shared" si="178"/>
        <v>42439</v>
      </c>
      <c r="I5560" s="161"/>
      <c r="J5560" s="162"/>
      <c r="K5560" s="161"/>
      <c r="Q5560" s="161"/>
      <c r="R5560" s="161"/>
      <c r="S5560" s="161"/>
    </row>
    <row r="5561" spans="1:21" x14ac:dyDescent="0.2">
      <c r="A5561" s="257">
        <v>42439</v>
      </c>
      <c r="B5561" s="414">
        <f t="shared" si="178"/>
        <v>42440</v>
      </c>
      <c r="I5561" s="161"/>
      <c r="J5561" s="162"/>
      <c r="K5561" s="161"/>
      <c r="Q5561" s="161"/>
      <c r="R5561" s="161"/>
      <c r="S5561" s="161"/>
    </row>
    <row r="5562" spans="1:21" x14ac:dyDescent="0.2">
      <c r="A5562" s="257">
        <v>42440</v>
      </c>
      <c r="B5562" s="414">
        <f t="shared" si="178"/>
        <v>42441</v>
      </c>
      <c r="I5562" s="161"/>
      <c r="J5562" s="162"/>
      <c r="K5562" s="161"/>
      <c r="Q5562" s="161"/>
      <c r="R5562" s="161"/>
      <c r="S5562" s="161"/>
    </row>
    <row r="5563" spans="1:21" x14ac:dyDescent="0.2">
      <c r="A5563" s="257">
        <v>42441</v>
      </c>
      <c r="B5563" s="414">
        <f t="shared" si="178"/>
        <v>42442</v>
      </c>
      <c r="I5563" s="161"/>
      <c r="J5563" s="162"/>
      <c r="K5563" s="161"/>
      <c r="Q5563" s="161"/>
      <c r="R5563" s="161"/>
      <c r="S5563" s="161"/>
    </row>
    <row r="5564" spans="1:21" x14ac:dyDescent="0.2">
      <c r="A5564" s="257">
        <v>42442</v>
      </c>
      <c r="B5564" s="414">
        <f t="shared" si="178"/>
        <v>42443</v>
      </c>
      <c r="I5564" s="161"/>
      <c r="J5564" s="162"/>
      <c r="K5564" s="161"/>
      <c r="Q5564" s="161"/>
      <c r="R5564" s="161"/>
      <c r="S5564" s="161"/>
    </row>
    <row r="5565" spans="1:21" x14ac:dyDescent="0.2">
      <c r="A5565" s="257">
        <v>42443</v>
      </c>
      <c r="B5565" s="414">
        <f t="shared" si="178"/>
        <v>42444</v>
      </c>
      <c r="I5565" s="161"/>
      <c r="J5565" s="162"/>
      <c r="K5565" s="161"/>
      <c r="Q5565" s="161"/>
      <c r="R5565" s="161"/>
      <c r="S5565" s="161"/>
    </row>
    <row r="5566" spans="1:21" x14ac:dyDescent="0.2">
      <c r="A5566" s="257">
        <v>42444</v>
      </c>
      <c r="B5566" s="414">
        <f t="shared" si="178"/>
        <v>42445</v>
      </c>
      <c r="I5566" s="161"/>
      <c r="J5566" s="162"/>
      <c r="K5566" s="161"/>
      <c r="Q5566" s="161"/>
      <c r="R5566" s="161"/>
      <c r="S5566" s="161"/>
    </row>
    <row r="5567" spans="1:21" x14ac:dyDescent="0.2">
      <c r="A5567" s="257">
        <v>42445</v>
      </c>
      <c r="B5567" s="414">
        <f t="shared" si="178"/>
        <v>42446</v>
      </c>
      <c r="C5567" s="161">
        <v>1.74</v>
      </c>
      <c r="D5567" s="161"/>
      <c r="E5567" s="161">
        <v>1.52</v>
      </c>
      <c r="F5567" s="161"/>
      <c r="G5567" s="161">
        <v>1.1229912588172002</v>
      </c>
      <c r="H5567" s="161"/>
      <c r="I5567" s="161">
        <v>1.85</v>
      </c>
      <c r="J5567" s="162"/>
      <c r="K5567" s="161"/>
      <c r="L5567" s="161"/>
      <c r="M5567" s="161">
        <v>1.54</v>
      </c>
      <c r="N5567" s="161"/>
      <c r="O5567" s="161">
        <v>1.53</v>
      </c>
      <c r="P5567" s="161"/>
      <c r="Q5567" s="161">
        <v>1.1000000000000001</v>
      </c>
      <c r="R5567" s="161"/>
      <c r="S5567" s="161">
        <v>1.42</v>
      </c>
      <c r="T5567" s="18">
        <v>0.749884</v>
      </c>
      <c r="U5567" s="426">
        <f t="shared" ref="U5567:U5585" si="179">S5567*T5567*1.054615</f>
        <v>1.1229912588172002</v>
      </c>
    </row>
    <row r="5568" spans="1:21" x14ac:dyDescent="0.2">
      <c r="A5568" s="257">
        <v>42446</v>
      </c>
      <c r="B5568" s="414">
        <f t="shared" si="178"/>
        <v>42447</v>
      </c>
      <c r="C5568" s="161">
        <v>1.82</v>
      </c>
      <c r="D5568" s="161"/>
      <c r="E5568" s="161">
        <v>1.62</v>
      </c>
      <c r="F5568" s="161"/>
      <c r="G5568" s="161">
        <v>1.163981106576</v>
      </c>
      <c r="H5568" s="161"/>
      <c r="I5568" s="161">
        <v>1.81</v>
      </c>
      <c r="J5568" s="162"/>
      <c r="K5568" s="161"/>
      <c r="L5568" s="161"/>
      <c r="M5568" s="161">
        <v>1.61</v>
      </c>
      <c r="N5568" s="161"/>
      <c r="O5568" s="161">
        <v>1.63</v>
      </c>
      <c r="P5568" s="161"/>
      <c r="Q5568" s="161">
        <v>1.22</v>
      </c>
      <c r="R5568" s="161"/>
      <c r="S5568" s="161">
        <v>1.44</v>
      </c>
      <c r="T5568" s="18">
        <v>0.76646000000000003</v>
      </c>
      <c r="U5568" s="426">
        <f t="shared" si="179"/>
        <v>1.163981106576</v>
      </c>
    </row>
    <row r="5569" spans="1:21" x14ac:dyDescent="0.2">
      <c r="A5569" s="257">
        <v>42447</v>
      </c>
      <c r="B5569" s="414">
        <f t="shared" si="178"/>
        <v>42448</v>
      </c>
      <c r="C5569" s="376">
        <v>1.84</v>
      </c>
      <c r="D5569" s="161"/>
      <c r="E5569" s="376">
        <v>1.61</v>
      </c>
      <c r="F5569" s="161"/>
      <c r="G5569" s="376">
        <v>1.1686661282520001</v>
      </c>
      <c r="H5569" s="161"/>
      <c r="I5569" s="376">
        <v>1.82</v>
      </c>
      <c r="J5569" s="416"/>
      <c r="K5569" s="376"/>
      <c r="L5569" s="161"/>
      <c r="M5569" s="376">
        <v>1.64</v>
      </c>
      <c r="N5569" s="161"/>
      <c r="O5569" s="376">
        <v>1.65</v>
      </c>
      <c r="P5569" s="161"/>
      <c r="Q5569" s="376">
        <v>1.24</v>
      </c>
      <c r="R5569" s="161"/>
      <c r="S5569" s="376">
        <v>1.44</v>
      </c>
      <c r="T5569" s="375">
        <v>0.76954500000000003</v>
      </c>
      <c r="U5569" s="376">
        <f t="shared" si="179"/>
        <v>1.1686661282520001</v>
      </c>
    </row>
    <row r="5570" spans="1:21" x14ac:dyDescent="0.2">
      <c r="A5570" s="257">
        <v>42448</v>
      </c>
      <c r="B5570" s="414">
        <f t="shared" si="178"/>
        <v>42449</v>
      </c>
      <c r="C5570" s="376">
        <v>1.84</v>
      </c>
      <c r="D5570" s="161"/>
      <c r="E5570" s="376">
        <v>1.61</v>
      </c>
      <c r="F5570" s="161"/>
      <c r="G5570" s="376">
        <v>1.1686661282520001</v>
      </c>
      <c r="H5570" s="161"/>
      <c r="I5570" s="376">
        <v>1.82</v>
      </c>
      <c r="J5570" s="416"/>
      <c r="K5570" s="376"/>
      <c r="L5570" s="161"/>
      <c r="M5570" s="376">
        <v>1.64</v>
      </c>
      <c r="N5570" s="161"/>
      <c r="O5570" s="376">
        <v>1.65</v>
      </c>
      <c r="P5570" s="161"/>
      <c r="Q5570" s="376">
        <v>1.24</v>
      </c>
      <c r="R5570" s="161"/>
      <c r="S5570" s="376">
        <v>1.44</v>
      </c>
      <c r="T5570" s="375">
        <v>0.76954500000000003</v>
      </c>
      <c r="U5570" s="376">
        <f t="shared" si="179"/>
        <v>1.1686661282520001</v>
      </c>
    </row>
    <row r="5571" spans="1:21" x14ac:dyDescent="0.2">
      <c r="A5571" s="257">
        <v>42449</v>
      </c>
      <c r="B5571" s="414">
        <f t="shared" si="178"/>
        <v>42450</v>
      </c>
      <c r="C5571" s="376">
        <v>1.84</v>
      </c>
      <c r="D5571" s="161"/>
      <c r="E5571" s="376">
        <v>1.61</v>
      </c>
      <c r="F5571" s="161"/>
      <c r="G5571" s="376">
        <v>1.1686661282520001</v>
      </c>
      <c r="H5571" s="161"/>
      <c r="I5571" s="376">
        <v>1.82</v>
      </c>
      <c r="J5571" s="416"/>
      <c r="K5571" s="376"/>
      <c r="L5571" s="161"/>
      <c r="M5571" s="376">
        <v>1.64</v>
      </c>
      <c r="N5571" s="161"/>
      <c r="O5571" s="376">
        <v>1.65</v>
      </c>
      <c r="P5571" s="161"/>
      <c r="Q5571" s="376">
        <v>1.24</v>
      </c>
      <c r="R5571" s="161"/>
      <c r="S5571" s="376">
        <v>1.44</v>
      </c>
      <c r="T5571" s="375">
        <v>0.76954500000000003</v>
      </c>
      <c r="U5571" s="376">
        <f t="shared" si="179"/>
        <v>1.1686661282520001</v>
      </c>
    </row>
    <row r="5572" spans="1:21" x14ac:dyDescent="0.2">
      <c r="A5572" s="257">
        <v>42450</v>
      </c>
      <c r="B5572" s="414">
        <f t="shared" si="178"/>
        <v>42451</v>
      </c>
      <c r="C5572" s="161">
        <v>1.76</v>
      </c>
      <c r="D5572" s="161"/>
      <c r="E5572" s="161">
        <v>1.57</v>
      </c>
      <c r="F5572" s="161"/>
      <c r="G5572" s="161">
        <v>1.0498017371400001</v>
      </c>
      <c r="H5572" s="161"/>
      <c r="I5572" s="161">
        <v>1.8</v>
      </c>
      <c r="J5572" s="162"/>
      <c r="K5572" s="161"/>
      <c r="L5572" s="161"/>
      <c r="M5572" s="161">
        <v>1.62</v>
      </c>
      <c r="N5572" s="161"/>
      <c r="O5572" s="161">
        <v>1.64</v>
      </c>
      <c r="P5572" s="161"/>
      <c r="Q5572" s="161">
        <v>1.1200000000000001</v>
      </c>
      <c r="R5572" s="161"/>
      <c r="S5572" s="161">
        <v>1.3</v>
      </c>
      <c r="T5572" s="18">
        <v>0.76571999999999996</v>
      </c>
      <c r="U5572" s="426">
        <f t="shared" si="179"/>
        <v>1.0498017371400001</v>
      </c>
    </row>
    <row r="5573" spans="1:21" x14ac:dyDescent="0.2">
      <c r="A5573" s="257">
        <v>42451</v>
      </c>
      <c r="B5573" s="414">
        <f t="shared" si="178"/>
        <v>42452</v>
      </c>
      <c r="C5573" s="161">
        <v>1.75</v>
      </c>
      <c r="D5573" s="161"/>
      <c r="E5573" s="161">
        <v>2.6</v>
      </c>
      <c r="F5573" s="161"/>
      <c r="G5573" s="161">
        <v>1.0648764461346001</v>
      </c>
      <c r="H5573" s="161"/>
      <c r="I5573" s="161">
        <v>1.74</v>
      </c>
      <c r="J5573" s="162"/>
      <c r="K5573" s="161"/>
      <c r="L5573" s="161"/>
      <c r="M5573" s="161">
        <v>1.61</v>
      </c>
      <c r="N5573" s="161"/>
      <c r="O5573" s="161">
        <v>1.64</v>
      </c>
      <c r="P5573" s="161"/>
      <c r="Q5573" s="161">
        <v>1.1200000000000001</v>
      </c>
      <c r="R5573" s="161"/>
      <c r="S5573" s="161">
        <v>1.32</v>
      </c>
      <c r="T5573" s="18">
        <v>0.76494700000000004</v>
      </c>
      <c r="U5573" s="426">
        <f t="shared" si="179"/>
        <v>1.0648764461346001</v>
      </c>
    </row>
    <row r="5574" spans="1:21" x14ac:dyDescent="0.2">
      <c r="A5574" s="257">
        <v>42452</v>
      </c>
      <c r="B5574" s="414">
        <f t="shared" si="178"/>
        <v>42453</v>
      </c>
      <c r="C5574" s="161">
        <v>1.8</v>
      </c>
      <c r="D5574" s="161"/>
      <c r="E5574" s="161">
        <v>1.6</v>
      </c>
      <c r="F5574" s="161"/>
      <c r="G5574" s="161">
        <v>1.08578082428775</v>
      </c>
      <c r="H5574" s="161"/>
      <c r="I5574" s="161">
        <v>1.73</v>
      </c>
      <c r="J5574" s="162"/>
      <c r="K5574" s="161"/>
      <c r="L5574" s="161"/>
      <c r="M5574" s="161">
        <v>1.59</v>
      </c>
      <c r="N5574" s="161"/>
      <c r="O5574" s="161">
        <v>1.66</v>
      </c>
      <c r="P5574" s="161"/>
      <c r="Q5574" s="161">
        <v>1.1499999999999999</v>
      </c>
      <c r="R5574" s="161"/>
      <c r="S5574" s="161">
        <v>1.35</v>
      </c>
      <c r="T5574" s="18">
        <v>0.76263099999999995</v>
      </c>
      <c r="U5574" s="426">
        <f t="shared" si="179"/>
        <v>1.08578082428775</v>
      </c>
    </row>
    <row r="5575" spans="1:21" x14ac:dyDescent="0.2">
      <c r="A5575" s="257">
        <v>42453</v>
      </c>
      <c r="B5575" s="414">
        <f t="shared" si="178"/>
        <v>42454</v>
      </c>
      <c r="C5575" s="376">
        <v>1.72</v>
      </c>
      <c r="D5575" s="161"/>
      <c r="E5575" s="376">
        <v>1.6</v>
      </c>
      <c r="F5575" s="161"/>
      <c r="G5575" s="376">
        <v>0.99533245431250006</v>
      </c>
      <c r="H5575" s="161"/>
      <c r="I5575" s="376">
        <v>1.67</v>
      </c>
      <c r="J5575" s="416"/>
      <c r="K5575" s="376"/>
      <c r="L5575" s="161"/>
      <c r="M5575" s="376">
        <v>1.55</v>
      </c>
      <c r="N5575" s="161"/>
      <c r="O5575" s="376">
        <v>1.63</v>
      </c>
      <c r="P5575" s="161"/>
      <c r="Q5575" s="376">
        <v>1.1000000000000001</v>
      </c>
      <c r="R5575" s="161"/>
      <c r="S5575" s="376">
        <v>1.25</v>
      </c>
      <c r="T5575" s="375">
        <v>0.75502999999999998</v>
      </c>
      <c r="U5575" s="376">
        <f t="shared" si="179"/>
        <v>0.99533245431250006</v>
      </c>
    </row>
    <row r="5576" spans="1:21" x14ac:dyDescent="0.2">
      <c r="A5576" s="257">
        <v>42454</v>
      </c>
      <c r="B5576" s="414">
        <f t="shared" si="178"/>
        <v>42455</v>
      </c>
      <c r="C5576" s="376">
        <v>1.72</v>
      </c>
      <c r="D5576" s="161"/>
      <c r="E5576" s="376">
        <v>1.6</v>
      </c>
      <c r="F5576" s="161"/>
      <c r="G5576" s="376">
        <v>0.99533245431250006</v>
      </c>
      <c r="H5576" s="161"/>
      <c r="I5576" s="376">
        <v>1.67</v>
      </c>
      <c r="J5576" s="416"/>
      <c r="K5576" s="376"/>
      <c r="L5576" s="161"/>
      <c r="M5576" s="376">
        <v>1.55</v>
      </c>
      <c r="N5576" s="161"/>
      <c r="O5576" s="376">
        <v>1.63</v>
      </c>
      <c r="P5576" s="161"/>
      <c r="Q5576" s="376">
        <v>1.1000000000000001</v>
      </c>
      <c r="R5576" s="161"/>
      <c r="S5576" s="376">
        <v>1.25</v>
      </c>
      <c r="T5576" s="375">
        <v>0.75502999999999998</v>
      </c>
      <c r="U5576" s="376">
        <f t="shared" si="179"/>
        <v>0.99533245431250006</v>
      </c>
    </row>
    <row r="5577" spans="1:21" x14ac:dyDescent="0.2">
      <c r="A5577" s="257">
        <v>42455</v>
      </c>
      <c r="B5577" s="414">
        <f t="shared" si="178"/>
        <v>42456</v>
      </c>
      <c r="C5577" s="376">
        <v>1.72</v>
      </c>
      <c r="D5577" s="161"/>
      <c r="E5577" s="376">
        <v>1.6</v>
      </c>
      <c r="F5577" s="161"/>
      <c r="G5577" s="376">
        <v>0.99533245431250006</v>
      </c>
      <c r="H5577" s="161"/>
      <c r="I5577" s="376">
        <v>1.67</v>
      </c>
      <c r="J5577" s="416"/>
      <c r="K5577" s="376"/>
      <c r="L5577" s="161"/>
      <c r="M5577" s="376">
        <v>1.55</v>
      </c>
      <c r="N5577" s="161"/>
      <c r="O5577" s="376">
        <v>1.63</v>
      </c>
      <c r="P5577" s="161"/>
      <c r="Q5577" s="376">
        <v>1.1000000000000001</v>
      </c>
      <c r="R5577" s="161"/>
      <c r="S5577" s="376">
        <v>1.25</v>
      </c>
      <c r="T5577" s="375">
        <v>0.75502999999999998</v>
      </c>
      <c r="U5577" s="376">
        <f t="shared" si="179"/>
        <v>0.99533245431250006</v>
      </c>
    </row>
    <row r="5578" spans="1:21" x14ac:dyDescent="0.2">
      <c r="A5578" s="257">
        <v>42456</v>
      </c>
      <c r="B5578" s="414">
        <f t="shared" si="178"/>
        <v>42457</v>
      </c>
      <c r="C5578" s="376">
        <v>1.72</v>
      </c>
      <c r="D5578" s="161"/>
      <c r="E5578" s="376">
        <v>1.6</v>
      </c>
      <c r="F5578" s="161"/>
      <c r="G5578" s="376">
        <v>0.99533245431250006</v>
      </c>
      <c r="H5578" s="161"/>
      <c r="I5578" s="376">
        <v>1.67</v>
      </c>
      <c r="J5578" s="416"/>
      <c r="K5578" s="376"/>
      <c r="L5578" s="161"/>
      <c r="M5578" s="376">
        <v>1.55</v>
      </c>
      <c r="N5578" s="161"/>
      <c r="O5578" s="376">
        <v>1.63</v>
      </c>
      <c r="P5578" s="161"/>
      <c r="Q5578" s="376">
        <v>1.1000000000000001</v>
      </c>
      <c r="R5578" s="161"/>
      <c r="S5578" s="376">
        <v>1.25</v>
      </c>
      <c r="T5578" s="375">
        <v>0.75502999999999998</v>
      </c>
      <c r="U5578" s="376">
        <f t="shared" si="179"/>
        <v>0.99533245431250006</v>
      </c>
    </row>
    <row r="5579" spans="1:21" x14ac:dyDescent="0.2">
      <c r="A5579" s="257">
        <v>42457</v>
      </c>
      <c r="B5579" s="414">
        <f t="shared" si="178"/>
        <v>42458</v>
      </c>
      <c r="C5579" s="161">
        <v>1.73</v>
      </c>
      <c r="D5579" s="161"/>
      <c r="E5579" s="161">
        <v>1.53</v>
      </c>
      <c r="F5579" s="161"/>
      <c r="G5579" s="161">
        <v>0.97215726859520013</v>
      </c>
      <c r="H5579" s="161"/>
      <c r="I5579" s="161">
        <v>1.7</v>
      </c>
      <c r="J5579" s="162"/>
      <c r="K5579" s="161"/>
      <c r="L5579" s="161"/>
      <c r="M5579" s="161">
        <v>1.53</v>
      </c>
      <c r="N5579" s="161"/>
      <c r="O5579" s="161">
        <v>1.58</v>
      </c>
      <c r="P5579" s="161"/>
      <c r="Q5579" s="161">
        <v>1.31</v>
      </c>
      <c r="R5579" s="161"/>
      <c r="S5579" s="161">
        <v>1.22</v>
      </c>
      <c r="T5579" s="18">
        <v>0.75558400000000003</v>
      </c>
      <c r="U5579" s="426">
        <f t="shared" si="179"/>
        <v>0.97215726859520013</v>
      </c>
    </row>
    <row r="5580" spans="1:21" x14ac:dyDescent="0.2">
      <c r="A5580" s="257">
        <v>42458</v>
      </c>
      <c r="B5580" s="414">
        <f t="shared" si="178"/>
        <v>42459</v>
      </c>
      <c r="C5580" s="161">
        <v>1.77</v>
      </c>
      <c r="D5580" s="161"/>
      <c r="E5580" s="161">
        <v>1.58</v>
      </c>
      <c r="F5580" s="161"/>
      <c r="G5580" s="161">
        <v>0.95325039452895</v>
      </c>
      <c r="H5580" s="161"/>
      <c r="I5580" s="161">
        <v>1.78</v>
      </c>
      <c r="J5580" s="162"/>
      <c r="K5580" s="161"/>
      <c r="L5580" s="161"/>
      <c r="M5580" s="161">
        <v>1.6</v>
      </c>
      <c r="N5580" s="161"/>
      <c r="O5580" s="161">
        <v>1.59</v>
      </c>
      <c r="P5580" s="161"/>
      <c r="Q5580" s="161">
        <v>1.31</v>
      </c>
      <c r="R5580" s="161"/>
      <c r="S5580" s="161">
        <v>1.19</v>
      </c>
      <c r="T5580" s="18">
        <v>0.75956699999999999</v>
      </c>
      <c r="U5580" s="426">
        <f t="shared" si="179"/>
        <v>0.95325039452895</v>
      </c>
    </row>
    <row r="5581" spans="1:21" x14ac:dyDescent="0.2">
      <c r="A5581" s="257">
        <v>42459</v>
      </c>
      <c r="B5581" s="414">
        <f t="shared" si="178"/>
        <v>42460</v>
      </c>
      <c r="C5581" s="161">
        <v>1.84</v>
      </c>
      <c r="D5581" s="161"/>
      <c r="E5581" s="161">
        <v>1.69</v>
      </c>
      <c r="F5581" s="161"/>
      <c r="G5581" s="161">
        <v>0.90681281698000016</v>
      </c>
      <c r="H5581" s="161"/>
      <c r="I5581" s="161">
        <v>1.87</v>
      </c>
      <c r="J5581" s="162"/>
      <c r="K5581" s="161"/>
      <c r="L5581" s="161"/>
      <c r="M5581" s="161">
        <v>1.73</v>
      </c>
      <c r="N5581" s="161"/>
      <c r="O5581" s="161">
        <v>1.73</v>
      </c>
      <c r="P5581" s="161"/>
      <c r="Q5581" s="161">
        <v>1.1399999999999999</v>
      </c>
      <c r="R5581" s="161"/>
      <c r="S5581" s="161">
        <v>1.1200000000000001</v>
      </c>
      <c r="T5581" s="18">
        <v>0.76772499999999999</v>
      </c>
      <c r="U5581" s="426">
        <f t="shared" si="179"/>
        <v>0.90681281698000016</v>
      </c>
    </row>
    <row r="5582" spans="1:21" s="263" customFormat="1" x14ac:dyDescent="0.2">
      <c r="A5582" s="319">
        <v>42460</v>
      </c>
      <c r="B5582" s="374">
        <f t="shared" si="178"/>
        <v>42461</v>
      </c>
      <c r="C5582" s="372">
        <v>1.93</v>
      </c>
      <c r="D5582" s="332"/>
      <c r="E5582" s="372">
        <v>1.68</v>
      </c>
      <c r="F5582" s="332"/>
      <c r="G5582" s="372">
        <v>0.7562582680945501</v>
      </c>
      <c r="H5582" s="332"/>
      <c r="I5582" s="372">
        <v>1.99</v>
      </c>
      <c r="J5582" s="365"/>
      <c r="K5582" s="372"/>
      <c r="L5582" s="332"/>
      <c r="M5582" s="372">
        <v>1.74</v>
      </c>
      <c r="N5582" s="332"/>
      <c r="O5582" s="372">
        <v>1.75</v>
      </c>
      <c r="P5582" s="332"/>
      <c r="Q5582" s="372">
        <v>1.23</v>
      </c>
      <c r="R5582" s="332"/>
      <c r="S5582" s="332">
        <v>0.93</v>
      </c>
      <c r="T5582" s="263">
        <v>0.771069</v>
      </c>
      <c r="U5582" s="435">
        <f t="shared" si="179"/>
        <v>0.7562582680945501</v>
      </c>
    </row>
    <row r="5583" spans="1:21" x14ac:dyDescent="0.2">
      <c r="A5583" s="257">
        <v>42461</v>
      </c>
      <c r="B5583" s="414">
        <f t="shared" si="178"/>
        <v>42462</v>
      </c>
      <c r="C5583" s="376">
        <v>1.88</v>
      </c>
      <c r="D5583" s="161"/>
      <c r="E5583" s="376">
        <v>1.52</v>
      </c>
      <c r="F5583" s="161"/>
      <c r="G5583" s="376">
        <v>0.73648598750545013</v>
      </c>
      <c r="H5583" s="161"/>
      <c r="I5583" s="376">
        <v>1.79</v>
      </c>
      <c r="J5583" s="416"/>
      <c r="K5583" s="376"/>
      <c r="L5583" s="161"/>
      <c r="M5583" s="376">
        <v>1.59</v>
      </c>
      <c r="N5583" s="161"/>
      <c r="O5583" s="376">
        <v>1.62</v>
      </c>
      <c r="P5583" s="161"/>
      <c r="Q5583" s="376">
        <v>1.42</v>
      </c>
      <c r="R5583" s="161"/>
      <c r="S5583" s="376">
        <v>0.91</v>
      </c>
      <c r="T5583" s="375">
        <v>0.76741300000000001</v>
      </c>
      <c r="U5583" s="376">
        <f t="shared" si="179"/>
        <v>0.73648598750545013</v>
      </c>
    </row>
    <row r="5584" spans="1:21" x14ac:dyDescent="0.2">
      <c r="A5584" s="257">
        <v>42462</v>
      </c>
      <c r="B5584" s="414">
        <f t="shared" si="178"/>
        <v>42463</v>
      </c>
      <c r="C5584" s="376">
        <v>1.88</v>
      </c>
      <c r="D5584" s="161"/>
      <c r="E5584" s="376">
        <v>1.52</v>
      </c>
      <c r="F5584" s="161"/>
      <c r="G5584" s="376">
        <v>0.73648598750545013</v>
      </c>
      <c r="H5584" s="161"/>
      <c r="I5584" s="376">
        <v>1.79</v>
      </c>
      <c r="J5584" s="416"/>
      <c r="K5584" s="376"/>
      <c r="L5584" s="161"/>
      <c r="M5584" s="376">
        <v>1.59</v>
      </c>
      <c r="N5584" s="161"/>
      <c r="O5584" s="376">
        <v>1.62</v>
      </c>
      <c r="P5584" s="161"/>
      <c r="Q5584" s="376">
        <v>1.42</v>
      </c>
      <c r="R5584" s="161"/>
      <c r="S5584" s="376">
        <v>0.91</v>
      </c>
      <c r="T5584" s="375">
        <v>0.76741300000000001</v>
      </c>
      <c r="U5584" s="376">
        <f t="shared" si="179"/>
        <v>0.73648598750545013</v>
      </c>
    </row>
    <row r="5585" spans="1:21" x14ac:dyDescent="0.2">
      <c r="A5585" s="257">
        <v>42463</v>
      </c>
      <c r="B5585" s="414">
        <f t="shared" si="178"/>
        <v>42464</v>
      </c>
      <c r="C5585" s="376">
        <v>1.88</v>
      </c>
      <c r="D5585" s="161"/>
      <c r="E5585" s="376">
        <v>1.52</v>
      </c>
      <c r="F5585" s="161"/>
      <c r="G5585" s="376">
        <v>0.73648598750545013</v>
      </c>
      <c r="H5585" s="161"/>
      <c r="I5585" s="376">
        <v>1.79</v>
      </c>
      <c r="J5585" s="416"/>
      <c r="K5585" s="376"/>
      <c r="L5585" s="161"/>
      <c r="M5585" s="376">
        <v>1.59</v>
      </c>
      <c r="N5585" s="161"/>
      <c r="O5585" s="376">
        <v>1.62</v>
      </c>
      <c r="P5585" s="161"/>
      <c r="Q5585" s="376">
        <v>1.42</v>
      </c>
      <c r="R5585" s="161"/>
      <c r="S5585" s="376">
        <v>0.91</v>
      </c>
      <c r="T5585" s="375">
        <v>0.76741300000000001</v>
      </c>
      <c r="U5585" s="376">
        <f t="shared" si="179"/>
        <v>0.73648598750545013</v>
      </c>
    </row>
    <row r="5586" spans="1:21" x14ac:dyDescent="0.2">
      <c r="A5586" s="257">
        <v>42464</v>
      </c>
      <c r="B5586" s="414">
        <f t="shared" si="178"/>
        <v>42465</v>
      </c>
      <c r="C5586" s="18">
        <v>1.94</v>
      </c>
      <c r="I5586" s="161"/>
      <c r="J5586" s="162"/>
      <c r="K5586" s="161"/>
      <c r="Q5586" s="161"/>
      <c r="R5586" s="161"/>
      <c r="S5586" s="161"/>
    </row>
    <row r="5587" spans="1:21" x14ac:dyDescent="0.2">
      <c r="A5587" s="257">
        <v>42465</v>
      </c>
      <c r="B5587" s="414">
        <f t="shared" si="178"/>
        <v>42466</v>
      </c>
      <c r="C5587" s="18">
        <v>1.91</v>
      </c>
      <c r="I5587" s="161"/>
      <c r="J5587" s="162"/>
      <c r="K5587" s="161"/>
      <c r="Q5587" s="161"/>
      <c r="R5587" s="161"/>
      <c r="S5587" s="161"/>
    </row>
    <row r="5588" spans="1:21" x14ac:dyDescent="0.2">
      <c r="A5588" s="257">
        <v>42466</v>
      </c>
      <c r="B5588" s="414">
        <f t="shared" si="178"/>
        <v>42467</v>
      </c>
      <c r="C5588" s="18">
        <v>1.86</v>
      </c>
      <c r="I5588" s="161"/>
      <c r="J5588" s="162"/>
      <c r="K5588" s="161"/>
      <c r="Q5588" s="161"/>
      <c r="R5588" s="161"/>
      <c r="S5588" s="161"/>
    </row>
    <row r="5589" spans="1:21" x14ac:dyDescent="0.2">
      <c r="A5589" s="257">
        <v>42467</v>
      </c>
      <c r="B5589" s="414">
        <f t="shared" si="178"/>
        <v>42468</v>
      </c>
      <c r="C5589" s="18">
        <v>1.93</v>
      </c>
      <c r="I5589" s="161"/>
      <c r="J5589" s="162"/>
      <c r="K5589" s="161"/>
      <c r="Q5589" s="161"/>
      <c r="R5589" s="161"/>
      <c r="S5589" s="161"/>
    </row>
    <row r="5590" spans="1:21" x14ac:dyDescent="0.2">
      <c r="A5590" s="257">
        <v>42468</v>
      </c>
      <c r="B5590" s="414">
        <f t="shared" si="178"/>
        <v>42469</v>
      </c>
      <c r="C5590" s="375">
        <v>1.98</v>
      </c>
      <c r="I5590" s="161"/>
      <c r="J5590" s="162"/>
      <c r="K5590" s="161"/>
      <c r="Q5590" s="161"/>
      <c r="R5590" s="161"/>
      <c r="S5590" s="161"/>
    </row>
    <row r="5591" spans="1:21" x14ac:dyDescent="0.2">
      <c r="A5591" s="257">
        <v>42469</v>
      </c>
      <c r="B5591" s="414">
        <f t="shared" si="178"/>
        <v>42470</v>
      </c>
      <c r="C5591" s="375">
        <v>1.98</v>
      </c>
      <c r="I5591" s="161"/>
      <c r="J5591" s="162"/>
      <c r="K5591" s="161"/>
      <c r="Q5591" s="161"/>
      <c r="R5591" s="161"/>
      <c r="S5591" s="161"/>
    </row>
    <row r="5592" spans="1:21" x14ac:dyDescent="0.2">
      <c r="A5592" s="257">
        <v>42470</v>
      </c>
      <c r="B5592" s="414">
        <f t="shared" si="178"/>
        <v>42471</v>
      </c>
      <c r="C5592" s="375">
        <v>1.98</v>
      </c>
      <c r="I5592" s="161"/>
      <c r="J5592" s="162"/>
      <c r="K5592" s="161"/>
      <c r="Q5592" s="161"/>
      <c r="R5592" s="161"/>
      <c r="S5592" s="161"/>
    </row>
    <row r="5593" spans="1:21" x14ac:dyDescent="0.2">
      <c r="A5593" s="257">
        <v>42471</v>
      </c>
      <c r="B5593" s="414">
        <f t="shared" si="178"/>
        <v>42472</v>
      </c>
      <c r="C5593" s="18">
        <v>1.88</v>
      </c>
      <c r="I5593" s="161"/>
      <c r="J5593" s="162"/>
      <c r="K5593" s="161"/>
      <c r="Q5593" s="161"/>
      <c r="R5593" s="161"/>
      <c r="S5593" s="161"/>
    </row>
    <row r="5594" spans="1:21" x14ac:dyDescent="0.2">
      <c r="A5594" s="257">
        <v>42472</v>
      </c>
      <c r="B5594" s="414">
        <f t="shared" si="178"/>
        <v>42473</v>
      </c>
      <c r="C5594" s="18">
        <v>1.94</v>
      </c>
      <c r="I5594" s="161"/>
      <c r="J5594" s="162"/>
      <c r="K5594" s="161"/>
      <c r="Q5594" s="161"/>
      <c r="R5594" s="161"/>
      <c r="S5594" s="161"/>
    </row>
    <row r="5595" spans="1:21" x14ac:dyDescent="0.2">
      <c r="A5595" s="257">
        <v>42473</v>
      </c>
      <c r="B5595" s="414">
        <f t="shared" si="178"/>
        <v>42474</v>
      </c>
      <c r="C5595" s="18">
        <v>1.98</v>
      </c>
      <c r="I5595" s="161"/>
      <c r="J5595" s="162"/>
      <c r="K5595" s="161"/>
      <c r="Q5595" s="161"/>
      <c r="R5595" s="161"/>
      <c r="S5595" s="161"/>
    </row>
    <row r="5596" spans="1:21" x14ac:dyDescent="0.2">
      <c r="A5596" s="257">
        <v>42474</v>
      </c>
      <c r="B5596" s="414">
        <f t="shared" si="178"/>
        <v>42475</v>
      </c>
      <c r="I5596" s="161"/>
      <c r="J5596" s="162"/>
      <c r="K5596" s="161"/>
      <c r="Q5596" s="161"/>
      <c r="R5596" s="161"/>
      <c r="S5596" s="161"/>
    </row>
    <row r="5597" spans="1:21" x14ac:dyDescent="0.2">
      <c r="A5597" s="257">
        <v>42475</v>
      </c>
      <c r="B5597" s="414">
        <f t="shared" si="178"/>
        <v>42476</v>
      </c>
      <c r="I5597" s="161"/>
      <c r="J5597" s="162"/>
      <c r="K5597" s="161"/>
      <c r="Q5597" s="161"/>
      <c r="R5597" s="161"/>
      <c r="S5597" s="161"/>
    </row>
    <row r="5598" spans="1:21" x14ac:dyDescent="0.2">
      <c r="A5598" s="257">
        <v>42476</v>
      </c>
      <c r="B5598" s="414">
        <f t="shared" si="178"/>
        <v>42477</v>
      </c>
      <c r="I5598" s="161"/>
      <c r="J5598" s="162"/>
      <c r="K5598" s="161"/>
      <c r="Q5598" s="161"/>
      <c r="R5598" s="161"/>
      <c r="S5598" s="161"/>
    </row>
    <row r="5599" spans="1:21" x14ac:dyDescent="0.2">
      <c r="A5599" s="257">
        <v>42477</v>
      </c>
      <c r="B5599" s="414">
        <f t="shared" si="178"/>
        <v>42478</v>
      </c>
      <c r="I5599" s="161"/>
      <c r="J5599" s="162"/>
      <c r="K5599" s="161"/>
      <c r="Q5599" s="161"/>
      <c r="R5599" s="161"/>
      <c r="S5599" s="161"/>
    </row>
    <row r="5600" spans="1:21" x14ac:dyDescent="0.2">
      <c r="A5600" s="257">
        <v>42478</v>
      </c>
      <c r="B5600" s="414">
        <f t="shared" ref="B5600:B5663" si="180">A5600+1</f>
        <v>42479</v>
      </c>
      <c r="I5600" s="161"/>
      <c r="J5600" s="162"/>
      <c r="K5600" s="161"/>
      <c r="Q5600" s="161"/>
      <c r="R5600" s="161"/>
      <c r="S5600" s="161"/>
    </row>
    <row r="5601" spans="1:21" x14ac:dyDescent="0.2">
      <c r="A5601" s="257">
        <v>42479</v>
      </c>
      <c r="B5601" s="414">
        <f t="shared" si="180"/>
        <v>42480</v>
      </c>
      <c r="C5601" s="161">
        <v>1.9</v>
      </c>
      <c r="E5601" s="161">
        <v>1.75</v>
      </c>
      <c r="G5601" s="161">
        <v>0.86159311937920013</v>
      </c>
      <c r="I5601" s="161">
        <v>1.89</v>
      </c>
      <c r="J5601" s="162"/>
      <c r="K5601" s="161"/>
      <c r="M5601" s="18">
        <v>1.77</v>
      </c>
      <c r="O5601" s="18">
        <v>1.81</v>
      </c>
      <c r="Q5601" s="161">
        <v>1.43</v>
      </c>
      <c r="R5601" s="161"/>
      <c r="S5601" s="161">
        <v>1.04</v>
      </c>
      <c r="T5601" s="18">
        <v>0.78555200000000003</v>
      </c>
      <c r="U5601" s="426">
        <f>S5601*T5601*1.054615</f>
        <v>0.86159311937920013</v>
      </c>
    </row>
    <row r="5602" spans="1:21" x14ac:dyDescent="0.2">
      <c r="A5602" s="257">
        <v>42480</v>
      </c>
      <c r="B5602" s="414">
        <f t="shared" si="180"/>
        <v>42481</v>
      </c>
      <c r="C5602" s="18">
        <v>2.02</v>
      </c>
      <c r="E5602" s="161">
        <v>1.8</v>
      </c>
      <c r="G5602" s="161">
        <v>0.94004620342910006</v>
      </c>
      <c r="I5602" s="161">
        <v>2.0099999999999998</v>
      </c>
      <c r="J5602" s="162"/>
      <c r="K5602" s="161"/>
      <c r="M5602" s="18">
        <v>1.86</v>
      </c>
      <c r="O5602" s="18">
        <v>1.84</v>
      </c>
      <c r="Q5602" s="161">
        <v>1.36</v>
      </c>
      <c r="R5602" s="161"/>
      <c r="S5602" s="161">
        <v>1.1299999999999999</v>
      </c>
      <c r="T5602" s="18">
        <v>0.78881800000000002</v>
      </c>
      <c r="U5602" s="426">
        <f t="shared" ref="U5602:U5621" si="181">S5602*T5602*1.054615</f>
        <v>0.94004620342910006</v>
      </c>
    </row>
    <row r="5603" spans="1:21" x14ac:dyDescent="0.2">
      <c r="A5603" s="257">
        <v>42481</v>
      </c>
      <c r="B5603" s="414">
        <f t="shared" si="180"/>
        <v>42482</v>
      </c>
      <c r="C5603" s="18">
        <v>1.94</v>
      </c>
      <c r="E5603" s="161">
        <v>1.72</v>
      </c>
      <c r="G5603" s="161">
        <v>0.92369970256755018</v>
      </c>
      <c r="I5603" s="161">
        <v>1.95</v>
      </c>
      <c r="J5603" s="162"/>
      <c r="K5603" s="161"/>
      <c r="M5603" s="18">
        <v>1.77</v>
      </c>
      <c r="O5603" s="18">
        <v>1.79</v>
      </c>
      <c r="Q5603" s="161">
        <v>1.31</v>
      </c>
      <c r="R5603" s="161"/>
      <c r="S5603" s="161">
        <v>1.1100000000000001</v>
      </c>
      <c r="T5603" s="18">
        <v>0.78906699999999996</v>
      </c>
      <c r="U5603" s="426">
        <f t="shared" si="181"/>
        <v>0.92369970256755018</v>
      </c>
    </row>
    <row r="5604" spans="1:21" x14ac:dyDescent="0.2">
      <c r="A5604" s="257">
        <v>42482</v>
      </c>
      <c r="B5604" s="414">
        <f t="shared" si="180"/>
        <v>42483</v>
      </c>
      <c r="C5604" s="375">
        <v>1.89</v>
      </c>
      <c r="E5604" s="376">
        <v>1.63</v>
      </c>
      <c r="G5604" s="376">
        <v>0.88821164416380016</v>
      </c>
      <c r="I5604" s="376">
        <v>1.94</v>
      </c>
      <c r="J5604" s="416"/>
      <c r="K5604" s="376"/>
      <c r="M5604" s="375">
        <v>1.68</v>
      </c>
      <c r="O5604" s="375">
        <v>1.73</v>
      </c>
      <c r="Q5604" s="376">
        <v>1.28</v>
      </c>
      <c r="R5604" s="161"/>
      <c r="S5604" s="376">
        <v>1.07</v>
      </c>
      <c r="T5604" s="375">
        <v>0.78711600000000004</v>
      </c>
      <c r="U5604" s="376">
        <f t="shared" si="181"/>
        <v>0.88821164416380016</v>
      </c>
    </row>
    <row r="5605" spans="1:21" x14ac:dyDescent="0.2">
      <c r="A5605" s="257">
        <v>42483</v>
      </c>
      <c r="B5605" s="414">
        <f t="shared" si="180"/>
        <v>42484</v>
      </c>
      <c r="C5605" s="375">
        <v>1.89</v>
      </c>
      <c r="E5605" s="376">
        <v>1.63</v>
      </c>
      <c r="G5605" s="376">
        <v>0.88821164416380016</v>
      </c>
      <c r="I5605" s="376">
        <v>1.94</v>
      </c>
      <c r="J5605" s="416"/>
      <c r="K5605" s="376"/>
      <c r="M5605" s="375">
        <v>1.68</v>
      </c>
      <c r="O5605" s="375">
        <v>1.73</v>
      </c>
      <c r="Q5605" s="376">
        <v>1.28</v>
      </c>
      <c r="R5605" s="161"/>
      <c r="S5605" s="376">
        <v>1.07</v>
      </c>
      <c r="T5605" s="375">
        <v>0.78711600000000004</v>
      </c>
      <c r="U5605" s="376">
        <f t="shared" si="181"/>
        <v>0.88821164416380016</v>
      </c>
    </row>
    <row r="5606" spans="1:21" x14ac:dyDescent="0.2">
      <c r="A5606" s="257">
        <v>42484</v>
      </c>
      <c r="B5606" s="414">
        <f t="shared" si="180"/>
        <v>42485</v>
      </c>
      <c r="C5606" s="375">
        <v>1.89</v>
      </c>
      <c r="E5606" s="376">
        <v>1.63</v>
      </c>
      <c r="G5606" s="376">
        <v>0.88821164416380016</v>
      </c>
      <c r="I5606" s="376">
        <v>1.94</v>
      </c>
      <c r="J5606" s="416"/>
      <c r="K5606" s="376"/>
      <c r="M5606" s="375">
        <v>1.68</v>
      </c>
      <c r="O5606" s="375">
        <v>1.73</v>
      </c>
      <c r="Q5606" s="376">
        <v>1.28</v>
      </c>
      <c r="R5606" s="161"/>
      <c r="S5606" s="376">
        <v>1.07</v>
      </c>
      <c r="T5606" s="375">
        <v>0.78711600000000004</v>
      </c>
      <c r="U5606" s="376">
        <f t="shared" si="181"/>
        <v>0.88821164416380016</v>
      </c>
    </row>
    <row r="5607" spans="1:21" x14ac:dyDescent="0.2">
      <c r="A5607" s="257">
        <v>42485</v>
      </c>
      <c r="B5607" s="414">
        <f t="shared" si="180"/>
        <v>42486</v>
      </c>
      <c r="C5607" s="18">
        <v>1.97</v>
      </c>
      <c r="E5607" s="161">
        <v>1.76</v>
      </c>
      <c r="G5607" s="161">
        <v>0.96462271937379995</v>
      </c>
      <c r="I5607" s="161">
        <v>1.94</v>
      </c>
      <c r="J5607" s="162"/>
      <c r="K5607" s="161"/>
      <c r="M5607" s="18">
        <v>1.83</v>
      </c>
      <c r="O5607" s="18">
        <v>1.83</v>
      </c>
      <c r="Q5607" s="161">
        <v>1.37</v>
      </c>
      <c r="R5607" s="161"/>
      <c r="S5607" s="161">
        <v>1.1599999999999999</v>
      </c>
      <c r="T5607" s="18">
        <v>0.78850699999999996</v>
      </c>
      <c r="U5607" s="426">
        <f t="shared" si="181"/>
        <v>0.96462271937379995</v>
      </c>
    </row>
    <row r="5608" spans="1:21" x14ac:dyDescent="0.2">
      <c r="A5608" s="257">
        <v>42486</v>
      </c>
      <c r="B5608" s="414">
        <f t="shared" si="180"/>
        <v>42487</v>
      </c>
      <c r="C5608" s="18">
        <v>1.88</v>
      </c>
      <c r="E5608" s="161">
        <v>1.67</v>
      </c>
      <c r="G5608" s="161">
        <v>0.94191123732584991</v>
      </c>
      <c r="I5608" s="161">
        <v>1.89</v>
      </c>
      <c r="J5608" s="162"/>
      <c r="K5608" s="161"/>
      <c r="M5608" s="18">
        <v>1.69</v>
      </c>
      <c r="O5608" s="18">
        <v>1.74</v>
      </c>
      <c r="Q5608" s="161">
        <v>1.38</v>
      </c>
      <c r="R5608" s="161"/>
      <c r="S5608" s="161">
        <v>1.1299999999999999</v>
      </c>
      <c r="T5608" s="18">
        <v>0.79038299999999995</v>
      </c>
      <c r="U5608" s="426">
        <f t="shared" si="181"/>
        <v>0.94191123732584991</v>
      </c>
    </row>
    <row r="5609" spans="1:21" x14ac:dyDescent="0.2">
      <c r="A5609" s="257">
        <v>42487</v>
      </c>
      <c r="B5609" s="414">
        <f t="shared" si="180"/>
        <v>42488</v>
      </c>
      <c r="C5609" s="18">
        <v>1.88</v>
      </c>
      <c r="E5609" s="161">
        <v>1.71</v>
      </c>
      <c r="G5609" s="161">
        <v>0.94498109503704986</v>
      </c>
      <c r="I5609" s="161">
        <v>1.85</v>
      </c>
      <c r="J5609" s="162"/>
      <c r="K5609" s="161"/>
      <c r="M5609" s="18">
        <v>1.72</v>
      </c>
      <c r="O5609" s="18">
        <v>1.76</v>
      </c>
      <c r="Q5609" s="161">
        <v>1.37</v>
      </c>
      <c r="R5609" s="161"/>
      <c r="S5609" s="161">
        <v>1.1299999999999999</v>
      </c>
      <c r="T5609" s="18">
        <v>0.79295899999999997</v>
      </c>
      <c r="U5609" s="426">
        <f t="shared" si="181"/>
        <v>0.94498109503704986</v>
      </c>
    </row>
    <row r="5610" spans="1:21" x14ac:dyDescent="0.2">
      <c r="A5610" s="257">
        <v>42488</v>
      </c>
      <c r="B5610" s="414">
        <f t="shared" si="180"/>
        <v>42489</v>
      </c>
      <c r="C5610" s="375">
        <v>1.89</v>
      </c>
      <c r="E5610" s="376">
        <v>1.74</v>
      </c>
      <c r="G5610" s="376">
        <v>0.95655980803739993</v>
      </c>
      <c r="I5610" s="376">
        <v>1.85</v>
      </c>
      <c r="J5610" s="416"/>
      <c r="K5610" s="376"/>
      <c r="M5610" s="375">
        <v>1.71</v>
      </c>
      <c r="O5610" s="376">
        <v>1.8</v>
      </c>
      <c r="Q5610" s="376">
        <v>1.23</v>
      </c>
      <c r="R5610" s="161"/>
      <c r="S5610" s="376">
        <v>1.1399999999999999</v>
      </c>
      <c r="T5610" s="375">
        <v>0.79563399999999995</v>
      </c>
      <c r="U5610" s="376">
        <f t="shared" si="181"/>
        <v>0.95655980803739993</v>
      </c>
    </row>
    <row r="5611" spans="1:21" x14ac:dyDescent="0.2">
      <c r="A5611" s="257">
        <v>42489</v>
      </c>
      <c r="B5611" s="414">
        <f t="shared" si="180"/>
        <v>42490</v>
      </c>
      <c r="C5611" s="375">
        <v>1.89</v>
      </c>
      <c r="E5611" s="376">
        <v>1.74</v>
      </c>
      <c r="G5611" s="376">
        <v>0.95655980803739993</v>
      </c>
      <c r="I5611" s="376">
        <v>1.85</v>
      </c>
      <c r="J5611" s="416"/>
      <c r="K5611" s="376"/>
      <c r="M5611" s="375">
        <v>1.71</v>
      </c>
      <c r="O5611" s="376">
        <v>1.8</v>
      </c>
      <c r="Q5611" s="376">
        <v>1.23</v>
      </c>
      <c r="R5611" s="161"/>
      <c r="S5611" s="376">
        <v>1.1399999999999999</v>
      </c>
      <c r="T5611" s="375">
        <v>0.79563399999999995</v>
      </c>
      <c r="U5611" s="376">
        <f t="shared" si="181"/>
        <v>0.95655980803739993</v>
      </c>
    </row>
    <row r="5612" spans="1:21" s="263" customFormat="1" x14ac:dyDescent="0.2">
      <c r="A5612" s="319">
        <v>42490</v>
      </c>
      <c r="B5612" s="374">
        <f t="shared" si="180"/>
        <v>42491</v>
      </c>
      <c r="C5612" s="430">
        <v>1.91</v>
      </c>
      <c r="E5612" s="431">
        <v>1.73</v>
      </c>
      <c r="G5612" s="431">
        <v>0.94075015894160008</v>
      </c>
      <c r="I5612" s="431">
        <v>1.82</v>
      </c>
      <c r="J5612" s="518"/>
      <c r="K5612" s="431"/>
      <c r="M5612" s="430">
        <v>1.73</v>
      </c>
      <c r="O5612" s="431">
        <v>1.8</v>
      </c>
      <c r="Q5612" s="431">
        <v>1.34</v>
      </c>
      <c r="R5612" s="332"/>
      <c r="S5612" s="433">
        <v>1.1200000000000001</v>
      </c>
      <c r="T5612" s="432">
        <v>0.79645699999999997</v>
      </c>
      <c r="U5612" s="431">
        <f t="shared" si="181"/>
        <v>0.94075015894160008</v>
      </c>
    </row>
    <row r="5613" spans="1:21" x14ac:dyDescent="0.2">
      <c r="A5613" s="257">
        <v>42491</v>
      </c>
      <c r="B5613" s="414">
        <f t="shared" si="180"/>
        <v>42492</v>
      </c>
      <c r="C5613" s="375">
        <v>1.91</v>
      </c>
      <c r="E5613" s="376">
        <v>1.73</v>
      </c>
      <c r="G5613" s="376">
        <v>0.94075015894160008</v>
      </c>
      <c r="I5613" s="376">
        <v>1.82</v>
      </c>
      <c r="J5613" s="416"/>
      <c r="K5613" s="376"/>
      <c r="M5613" s="375">
        <v>1.73</v>
      </c>
      <c r="O5613" s="376">
        <v>1.8</v>
      </c>
      <c r="Q5613" s="376">
        <v>1.34</v>
      </c>
      <c r="R5613" s="161"/>
      <c r="S5613" s="376">
        <v>1.1200000000000001</v>
      </c>
      <c r="T5613" s="375">
        <v>0.79645699999999997</v>
      </c>
      <c r="U5613" s="376">
        <f t="shared" si="181"/>
        <v>0.94075015894160008</v>
      </c>
    </row>
    <row r="5614" spans="1:21" x14ac:dyDescent="0.2">
      <c r="A5614" s="257">
        <v>42492</v>
      </c>
      <c r="B5614" s="414">
        <f t="shared" si="180"/>
        <v>42493</v>
      </c>
      <c r="C5614" s="18">
        <v>1.91</v>
      </c>
      <c r="E5614" s="161">
        <v>1.74</v>
      </c>
      <c r="G5614" s="161">
        <v>0.94183092839360016</v>
      </c>
      <c r="I5614" s="161">
        <v>1.85</v>
      </c>
      <c r="J5614" s="162"/>
      <c r="K5614" s="161"/>
      <c r="M5614" s="18">
        <v>1.79</v>
      </c>
      <c r="O5614" s="161">
        <v>1.85</v>
      </c>
      <c r="Q5614" s="161">
        <v>1.34</v>
      </c>
      <c r="R5614" s="161"/>
      <c r="S5614" s="161">
        <v>1.1200000000000001</v>
      </c>
      <c r="T5614" s="18">
        <v>0.79737199999999997</v>
      </c>
      <c r="U5614" s="426">
        <f t="shared" si="181"/>
        <v>0.94183092839360016</v>
      </c>
    </row>
    <row r="5615" spans="1:21" x14ac:dyDescent="0.2">
      <c r="A5615" s="257">
        <v>42493</v>
      </c>
      <c r="B5615" s="414">
        <f t="shared" si="180"/>
        <v>42494</v>
      </c>
      <c r="C5615" s="18">
        <v>1.92</v>
      </c>
      <c r="E5615" s="161">
        <v>1.8</v>
      </c>
      <c r="G5615" s="161">
        <v>0.99767208605155</v>
      </c>
      <c r="I5615" s="161">
        <v>1.9</v>
      </c>
      <c r="J5615" s="162"/>
      <c r="K5615" s="161"/>
      <c r="M5615" s="18">
        <v>1.87</v>
      </c>
      <c r="O5615" s="161">
        <v>1.93</v>
      </c>
      <c r="Q5615" s="161">
        <v>1.41</v>
      </c>
      <c r="R5615" s="161"/>
      <c r="S5615" s="161">
        <v>1.19</v>
      </c>
      <c r="T5615" s="18">
        <v>0.79496299999999998</v>
      </c>
      <c r="U5615" s="426">
        <f t="shared" si="181"/>
        <v>0.99767208605155</v>
      </c>
    </row>
    <row r="5616" spans="1:21" x14ac:dyDescent="0.2">
      <c r="A5616" s="257">
        <v>42494</v>
      </c>
      <c r="B5616" s="414">
        <f t="shared" si="180"/>
        <v>42495</v>
      </c>
      <c r="C5616" s="18">
        <v>1.99</v>
      </c>
      <c r="E5616" s="161">
        <v>1.85</v>
      </c>
      <c r="G5616" s="161">
        <v>1.1228089369760001</v>
      </c>
      <c r="I5616" s="161">
        <v>1.97</v>
      </c>
      <c r="J5616" s="162"/>
      <c r="K5616" s="161"/>
      <c r="M5616" s="18">
        <v>1.93</v>
      </c>
      <c r="O5616" s="161">
        <v>1.97</v>
      </c>
      <c r="Q5616" s="161">
        <v>1.42</v>
      </c>
      <c r="R5616" s="161"/>
      <c r="S5616" s="161">
        <v>1.36</v>
      </c>
      <c r="T5616" s="18">
        <v>0.78283999999999998</v>
      </c>
      <c r="U5616" s="426">
        <f t="shared" si="181"/>
        <v>1.1228089369760001</v>
      </c>
    </row>
    <row r="5617" spans="1:21" x14ac:dyDescent="0.2">
      <c r="A5617" s="257">
        <v>42495</v>
      </c>
      <c r="B5617" s="414">
        <f t="shared" si="180"/>
        <v>42496</v>
      </c>
      <c r="C5617" s="18">
        <v>2.04</v>
      </c>
      <c r="E5617" s="161">
        <v>1.83</v>
      </c>
      <c r="G5617" s="161">
        <v>1.0753592137731001</v>
      </c>
      <c r="I5617" s="161">
        <v>1.9</v>
      </c>
      <c r="J5617" s="162"/>
      <c r="K5617" s="161"/>
      <c r="M5617" s="18">
        <v>1.89</v>
      </c>
      <c r="O5617" s="161">
        <v>1.9</v>
      </c>
      <c r="Q5617" s="161">
        <v>1.34</v>
      </c>
      <c r="R5617" s="161"/>
      <c r="S5617" s="161">
        <v>1.31</v>
      </c>
      <c r="T5617" s="18">
        <v>0.77837400000000001</v>
      </c>
      <c r="U5617" s="426">
        <f t="shared" si="181"/>
        <v>1.0753592137731001</v>
      </c>
    </row>
    <row r="5618" spans="1:21" x14ac:dyDescent="0.2">
      <c r="A5618" s="257">
        <v>42496</v>
      </c>
      <c r="B5618" s="414">
        <f t="shared" si="180"/>
        <v>42497</v>
      </c>
      <c r="C5618" s="375">
        <v>1.84</v>
      </c>
      <c r="E5618" s="376">
        <v>1.67</v>
      </c>
      <c r="G5618" s="376">
        <v>0.91654564789200021</v>
      </c>
      <c r="I5618" s="376">
        <v>1.8</v>
      </c>
      <c r="J5618" s="416"/>
      <c r="K5618" s="376"/>
      <c r="M5618" s="375">
        <v>1.66</v>
      </c>
      <c r="O5618" s="376">
        <v>1.77</v>
      </c>
      <c r="Q5618" s="376">
        <v>1.26</v>
      </c>
      <c r="R5618" s="161"/>
      <c r="S5618" s="376">
        <v>1.1200000000000001</v>
      </c>
      <c r="T5618" s="375">
        <v>0.77596500000000002</v>
      </c>
      <c r="U5618" s="376">
        <f t="shared" si="181"/>
        <v>0.91654564789200021</v>
      </c>
    </row>
    <row r="5619" spans="1:21" x14ac:dyDescent="0.2">
      <c r="A5619" s="257">
        <v>42497</v>
      </c>
      <c r="B5619" s="414">
        <f t="shared" si="180"/>
        <v>42498</v>
      </c>
      <c r="C5619" s="375">
        <v>1.84</v>
      </c>
      <c r="E5619" s="376">
        <v>1.67</v>
      </c>
      <c r="G5619" s="376">
        <v>0.91654564789200021</v>
      </c>
      <c r="I5619" s="376">
        <v>1.8</v>
      </c>
      <c r="J5619" s="416"/>
      <c r="K5619" s="376"/>
      <c r="M5619" s="375">
        <v>1.66</v>
      </c>
      <c r="O5619" s="376">
        <v>1.77</v>
      </c>
      <c r="Q5619" s="376">
        <v>1.26</v>
      </c>
      <c r="R5619" s="161"/>
      <c r="S5619" s="376">
        <v>1.1200000000000001</v>
      </c>
      <c r="T5619" s="375">
        <v>0.77596500000000002</v>
      </c>
      <c r="U5619" s="376">
        <f t="shared" si="181"/>
        <v>0.91654564789200021</v>
      </c>
    </row>
    <row r="5620" spans="1:21" x14ac:dyDescent="0.2">
      <c r="A5620" s="257">
        <v>42498</v>
      </c>
      <c r="B5620" s="414">
        <f t="shared" si="180"/>
        <v>42499</v>
      </c>
      <c r="C5620" s="375">
        <v>1.84</v>
      </c>
      <c r="E5620" s="376">
        <v>1.67</v>
      </c>
      <c r="G5620" s="376">
        <v>0.91654564789200021</v>
      </c>
      <c r="I5620" s="376">
        <v>1.8</v>
      </c>
      <c r="J5620" s="416"/>
      <c r="K5620" s="376"/>
      <c r="M5620" s="375">
        <v>1.66</v>
      </c>
      <c r="O5620" s="376">
        <v>1.77</v>
      </c>
      <c r="Q5620" s="376">
        <v>1.26</v>
      </c>
      <c r="R5620" s="161"/>
      <c r="S5620" s="376">
        <v>1.1200000000000001</v>
      </c>
      <c r="T5620" s="375">
        <v>0.77596500000000002</v>
      </c>
      <c r="U5620" s="376">
        <f t="shared" si="181"/>
        <v>0.91654564789200021</v>
      </c>
    </row>
    <row r="5621" spans="1:21" x14ac:dyDescent="0.2">
      <c r="A5621" s="257">
        <v>42499</v>
      </c>
      <c r="B5621" s="414">
        <f t="shared" si="180"/>
        <v>42500</v>
      </c>
      <c r="C5621" s="18">
        <v>1.97</v>
      </c>
      <c r="E5621" s="161">
        <v>1.83</v>
      </c>
      <c r="G5621" s="161">
        <v>0.54564804581125004</v>
      </c>
      <c r="I5621" s="161">
        <v>1.91</v>
      </c>
      <c r="J5621" s="162"/>
      <c r="K5621" s="161"/>
      <c r="M5621" s="18">
        <v>1.88</v>
      </c>
      <c r="O5621" s="161">
        <v>1.9</v>
      </c>
      <c r="Q5621" s="161">
        <v>1.42</v>
      </c>
      <c r="R5621" s="161"/>
      <c r="S5621" s="161">
        <v>0.67</v>
      </c>
      <c r="T5621" s="18">
        <v>0.77222500000000005</v>
      </c>
      <c r="U5621" s="426">
        <f t="shared" si="181"/>
        <v>0.54564804581125004</v>
      </c>
    </row>
    <row r="5622" spans="1:21" x14ac:dyDescent="0.2">
      <c r="A5622" s="257">
        <v>42500</v>
      </c>
      <c r="B5622" s="414">
        <f t="shared" si="180"/>
        <v>42501</v>
      </c>
      <c r="I5622" s="161"/>
      <c r="J5622" s="162"/>
      <c r="K5622" s="161"/>
      <c r="Q5622" s="161"/>
      <c r="R5622" s="161"/>
      <c r="S5622" s="161"/>
    </row>
    <row r="5623" spans="1:21" x14ac:dyDescent="0.2">
      <c r="A5623" s="257">
        <v>42501</v>
      </c>
      <c r="B5623" s="414">
        <f t="shared" si="180"/>
        <v>42502</v>
      </c>
      <c r="I5623" s="161"/>
      <c r="J5623" s="162"/>
      <c r="K5623" s="161"/>
      <c r="Q5623" s="161"/>
      <c r="R5623" s="161"/>
      <c r="S5623" s="161"/>
    </row>
    <row r="5624" spans="1:21" x14ac:dyDescent="0.2">
      <c r="A5624" s="257">
        <v>42502</v>
      </c>
      <c r="B5624" s="414">
        <f t="shared" si="180"/>
        <v>42503</v>
      </c>
      <c r="I5624" s="161"/>
      <c r="J5624" s="162"/>
      <c r="K5624" s="161"/>
      <c r="Q5624" s="161"/>
      <c r="R5624" s="161"/>
      <c r="S5624" s="161"/>
    </row>
    <row r="5625" spans="1:21" x14ac:dyDescent="0.2">
      <c r="A5625" s="257">
        <v>42503</v>
      </c>
      <c r="B5625" s="414">
        <f t="shared" si="180"/>
        <v>42504</v>
      </c>
      <c r="Q5625" s="161"/>
      <c r="R5625" s="161"/>
      <c r="S5625" s="161"/>
    </row>
    <row r="5626" spans="1:21" x14ac:dyDescent="0.2">
      <c r="A5626" s="257">
        <v>42504</v>
      </c>
      <c r="B5626" s="414">
        <f t="shared" si="180"/>
        <v>42505</v>
      </c>
      <c r="Q5626" s="161"/>
      <c r="R5626" s="161"/>
      <c r="S5626" s="161"/>
    </row>
    <row r="5627" spans="1:21" x14ac:dyDescent="0.2">
      <c r="A5627" s="257">
        <v>42505</v>
      </c>
      <c r="B5627" s="414">
        <f t="shared" si="180"/>
        <v>42506</v>
      </c>
    </row>
    <row r="5628" spans="1:21" x14ac:dyDescent="0.2">
      <c r="A5628" s="257">
        <v>42506</v>
      </c>
      <c r="B5628" s="414">
        <f t="shared" si="180"/>
        <v>42507</v>
      </c>
      <c r="C5628" s="18">
        <v>1.91</v>
      </c>
      <c r="E5628" s="18">
        <v>1.75</v>
      </c>
      <c r="G5628" s="161">
        <v>0.94669936871040006</v>
      </c>
      <c r="I5628" s="18">
        <v>1.85</v>
      </c>
      <c r="M5628" s="18">
        <v>1.76</v>
      </c>
      <c r="O5628" s="18">
        <v>1.84</v>
      </c>
      <c r="Q5628" s="18">
        <v>1.49</v>
      </c>
      <c r="S5628" s="18">
        <v>1.1599999999999999</v>
      </c>
      <c r="T5628" s="18">
        <v>0.77385599999999999</v>
      </c>
      <c r="U5628" s="426">
        <f>S5628*T5628*1.054615</f>
        <v>0.94669936871040006</v>
      </c>
    </row>
    <row r="5629" spans="1:21" x14ac:dyDescent="0.2">
      <c r="A5629" s="257">
        <v>42507</v>
      </c>
      <c r="B5629" s="414">
        <f t="shared" si="180"/>
        <v>42508</v>
      </c>
      <c r="C5629" s="18">
        <v>1.97</v>
      </c>
      <c r="E5629" s="18">
        <v>1.77</v>
      </c>
      <c r="G5629" s="161">
        <v>0.87500891897880007</v>
      </c>
      <c r="I5629" s="18">
        <v>1.91</v>
      </c>
      <c r="M5629" s="18">
        <v>1.78</v>
      </c>
      <c r="O5629" s="18">
        <v>1.89</v>
      </c>
      <c r="Q5629" s="18">
        <v>1.46</v>
      </c>
      <c r="S5629" s="18">
        <v>1.07</v>
      </c>
      <c r="T5629" s="18">
        <v>0.77541599999999999</v>
      </c>
      <c r="U5629" s="426">
        <f t="shared" ref="U5629:U5648" si="182">S5629*T5629*1.054615</f>
        <v>0.87500891897880007</v>
      </c>
    </row>
    <row r="5630" spans="1:21" x14ac:dyDescent="0.2">
      <c r="A5630" s="257">
        <v>42508</v>
      </c>
      <c r="B5630" s="414">
        <f t="shared" si="180"/>
        <v>42509</v>
      </c>
      <c r="C5630" s="18">
        <v>1.91</v>
      </c>
      <c r="E5630" s="18">
        <v>1.68</v>
      </c>
      <c r="G5630" s="161">
        <v>0.77367405365075004</v>
      </c>
      <c r="I5630" s="18">
        <v>1.81</v>
      </c>
      <c r="M5630" s="18">
        <v>1.73</v>
      </c>
      <c r="O5630" s="18">
        <v>1.77</v>
      </c>
      <c r="Q5630" s="18">
        <v>1.36</v>
      </c>
      <c r="S5630" s="18">
        <v>0.95</v>
      </c>
      <c r="T5630" s="18">
        <v>0.77221899999999999</v>
      </c>
      <c r="U5630" s="426">
        <f t="shared" si="182"/>
        <v>0.77367405365075004</v>
      </c>
    </row>
    <row r="5631" spans="1:21" x14ac:dyDescent="0.2">
      <c r="A5631" s="257">
        <v>42509</v>
      </c>
      <c r="B5631" s="414">
        <f t="shared" si="180"/>
        <v>42510</v>
      </c>
      <c r="C5631" s="18">
        <v>1.82</v>
      </c>
      <c r="E5631" s="18">
        <v>1.58</v>
      </c>
      <c r="G5631" s="161">
        <v>0.95954041368115006</v>
      </c>
      <c r="I5631" s="18">
        <v>1.73</v>
      </c>
      <c r="M5631" s="18">
        <v>1.57</v>
      </c>
      <c r="O5631" s="18">
        <v>1.65</v>
      </c>
      <c r="Q5631" s="18">
        <v>1.28</v>
      </c>
      <c r="S5631" s="18">
        <v>1.19</v>
      </c>
      <c r="T5631" s="18">
        <v>0.76457900000000001</v>
      </c>
      <c r="U5631" s="426">
        <f t="shared" si="182"/>
        <v>0.95954041368115006</v>
      </c>
    </row>
    <row r="5632" spans="1:21" x14ac:dyDescent="0.2">
      <c r="A5632" s="257">
        <v>42510</v>
      </c>
      <c r="B5632" s="414">
        <f t="shared" si="180"/>
        <v>42511</v>
      </c>
      <c r="C5632" s="375">
        <v>1.81</v>
      </c>
      <c r="E5632" s="375">
        <v>1.55</v>
      </c>
      <c r="G5632" s="376">
        <v>1.0058746495062501</v>
      </c>
      <c r="I5632" s="375">
        <v>1.74</v>
      </c>
      <c r="J5632" s="415"/>
      <c r="K5632" s="375"/>
      <c r="M5632" s="375">
        <v>1.53</v>
      </c>
      <c r="O5632" s="375">
        <v>1.69</v>
      </c>
      <c r="Q5632" s="375">
        <v>1.34</v>
      </c>
      <c r="S5632" s="375">
        <v>1.25</v>
      </c>
      <c r="T5632" s="375">
        <v>0.76302700000000001</v>
      </c>
      <c r="U5632" s="376">
        <f t="shared" si="182"/>
        <v>1.0058746495062501</v>
      </c>
    </row>
    <row r="5633" spans="1:21" x14ac:dyDescent="0.2">
      <c r="A5633" s="257">
        <v>42511</v>
      </c>
      <c r="B5633" s="414">
        <f t="shared" si="180"/>
        <v>42512</v>
      </c>
      <c r="C5633" s="375">
        <v>1.81</v>
      </c>
      <c r="E5633" s="375">
        <v>1.55</v>
      </c>
      <c r="G5633" s="376">
        <v>1.0058746495062501</v>
      </c>
      <c r="I5633" s="375">
        <v>1.74</v>
      </c>
      <c r="J5633" s="415"/>
      <c r="K5633" s="375"/>
      <c r="M5633" s="375">
        <v>1.53</v>
      </c>
      <c r="O5633" s="375">
        <v>1.69</v>
      </c>
      <c r="Q5633" s="375">
        <v>1.34</v>
      </c>
      <c r="S5633" s="375">
        <v>1.25</v>
      </c>
      <c r="T5633" s="375">
        <v>0.76302700000000001</v>
      </c>
      <c r="U5633" s="376">
        <f t="shared" si="182"/>
        <v>1.0058746495062501</v>
      </c>
    </row>
    <row r="5634" spans="1:21" x14ac:dyDescent="0.2">
      <c r="A5634" s="257">
        <v>42512</v>
      </c>
      <c r="B5634" s="414">
        <f t="shared" si="180"/>
        <v>42513</v>
      </c>
      <c r="C5634" s="375">
        <v>1.81</v>
      </c>
      <c r="E5634" s="375">
        <v>1.55</v>
      </c>
      <c r="G5634" s="376">
        <v>1.0058746495062501</v>
      </c>
      <c r="I5634" s="375">
        <v>1.74</v>
      </c>
      <c r="J5634" s="415"/>
      <c r="K5634" s="375"/>
      <c r="M5634" s="375">
        <v>1.53</v>
      </c>
      <c r="O5634" s="375">
        <v>1.69</v>
      </c>
      <c r="Q5634" s="375">
        <v>1.34</v>
      </c>
      <c r="S5634" s="375">
        <v>1.25</v>
      </c>
      <c r="T5634" s="375">
        <v>0.76302700000000001</v>
      </c>
      <c r="U5634" s="376">
        <f t="shared" si="182"/>
        <v>1.0058746495062501</v>
      </c>
    </row>
    <row r="5635" spans="1:21" x14ac:dyDescent="0.2">
      <c r="A5635" s="257">
        <v>42513</v>
      </c>
      <c r="B5635" s="414">
        <f t="shared" si="180"/>
        <v>42514</v>
      </c>
      <c r="C5635" s="18">
        <v>1.95</v>
      </c>
      <c r="E5635" s="18">
        <v>1.78</v>
      </c>
      <c r="G5635" s="161">
        <v>1.1565351871992002</v>
      </c>
      <c r="I5635" s="18">
        <v>1.93</v>
      </c>
      <c r="M5635" s="18">
        <v>1.78</v>
      </c>
      <c r="O5635" s="18">
        <v>1.84</v>
      </c>
      <c r="Q5635" s="18">
        <v>1.45</v>
      </c>
      <c r="S5635" s="18">
        <v>1.44</v>
      </c>
      <c r="T5635" s="18">
        <v>0.76155700000000004</v>
      </c>
      <c r="U5635" s="426">
        <f t="shared" si="182"/>
        <v>1.1565351871992002</v>
      </c>
    </row>
    <row r="5636" spans="1:21" x14ac:dyDescent="0.2">
      <c r="A5636" s="257">
        <v>42514</v>
      </c>
      <c r="B5636" s="414">
        <f t="shared" si="180"/>
        <v>42515</v>
      </c>
      <c r="C5636" s="18">
        <v>1.91</v>
      </c>
      <c r="E5636" s="18">
        <v>1.71</v>
      </c>
      <c r="G5636" s="161">
        <v>1.0746233456107002</v>
      </c>
      <c r="I5636" s="18">
        <v>1.85</v>
      </c>
      <c r="M5636" s="18">
        <v>1.74</v>
      </c>
      <c r="O5636" s="18">
        <v>1.77</v>
      </c>
      <c r="Q5636" s="18">
        <v>1.48</v>
      </c>
      <c r="S5636" s="18">
        <v>1.34</v>
      </c>
      <c r="T5636" s="18">
        <v>0.76042699999999996</v>
      </c>
      <c r="U5636" s="426">
        <f t="shared" si="182"/>
        <v>1.0746233456107002</v>
      </c>
    </row>
    <row r="5637" spans="1:21" x14ac:dyDescent="0.2">
      <c r="A5637" s="257">
        <v>42515</v>
      </c>
      <c r="B5637" s="414">
        <f t="shared" si="180"/>
        <v>42516</v>
      </c>
      <c r="C5637" s="18">
        <v>1.77</v>
      </c>
      <c r="E5637" s="18">
        <v>1.58</v>
      </c>
      <c r="G5637" s="161">
        <v>0.94182935701725001</v>
      </c>
      <c r="I5637" s="18">
        <v>1.77</v>
      </c>
      <c r="M5637" s="18">
        <v>1.58</v>
      </c>
      <c r="O5637" s="18">
        <v>1.68</v>
      </c>
      <c r="Q5637" s="18">
        <v>1.48</v>
      </c>
      <c r="S5637" s="18">
        <v>1.17</v>
      </c>
      <c r="T5637" s="18">
        <v>0.76329499999999995</v>
      </c>
      <c r="U5637" s="426">
        <f t="shared" si="182"/>
        <v>0.94182935701725001</v>
      </c>
    </row>
    <row r="5638" spans="1:21" x14ac:dyDescent="0.2">
      <c r="A5638" s="257">
        <v>42516</v>
      </c>
      <c r="B5638" s="414">
        <f t="shared" si="180"/>
        <v>42517</v>
      </c>
      <c r="C5638" s="18">
        <v>1.75</v>
      </c>
      <c r="E5638" s="18">
        <v>1.57</v>
      </c>
      <c r="G5638" s="161">
        <v>0.95032352151944999</v>
      </c>
      <c r="I5638" s="18">
        <v>1.75</v>
      </c>
      <c r="M5638" s="18">
        <v>1.58</v>
      </c>
      <c r="O5638" s="18">
        <v>1.73</v>
      </c>
      <c r="Q5638" s="18">
        <v>1.43</v>
      </c>
      <c r="S5638" s="18">
        <v>1.17</v>
      </c>
      <c r="T5638" s="18">
        <v>0.77017899999999995</v>
      </c>
      <c r="U5638" s="426">
        <f t="shared" si="182"/>
        <v>0.95032352151944999</v>
      </c>
    </row>
    <row r="5639" spans="1:21" x14ac:dyDescent="0.2">
      <c r="A5639" s="257">
        <v>42517</v>
      </c>
      <c r="B5639" s="414">
        <f t="shared" si="180"/>
        <v>42518</v>
      </c>
      <c r="C5639" s="375">
        <v>1.79</v>
      </c>
      <c r="E5639" s="375">
        <v>1.59</v>
      </c>
      <c r="G5639" s="376">
        <v>0.95621465364020009</v>
      </c>
      <c r="I5639" s="375">
        <v>1.85</v>
      </c>
      <c r="J5639" s="415"/>
      <c r="K5639" s="375"/>
      <c r="M5639" s="375">
        <v>1.59</v>
      </c>
      <c r="O5639" s="375">
        <v>1.76</v>
      </c>
      <c r="Q5639" s="375">
        <v>1.43</v>
      </c>
      <c r="S5639" s="375">
        <v>1.18</v>
      </c>
      <c r="T5639" s="375">
        <v>0.76838600000000001</v>
      </c>
      <c r="U5639" s="376">
        <f t="shared" si="182"/>
        <v>0.95621465364020009</v>
      </c>
    </row>
    <row r="5640" spans="1:21" x14ac:dyDescent="0.2">
      <c r="A5640" s="257">
        <v>42518</v>
      </c>
      <c r="B5640" s="414">
        <f t="shared" si="180"/>
        <v>42519</v>
      </c>
      <c r="C5640" s="375">
        <v>1.79</v>
      </c>
      <c r="E5640" s="375">
        <v>1.59</v>
      </c>
      <c r="G5640" s="376">
        <v>0.95621465364020009</v>
      </c>
      <c r="I5640" s="375">
        <v>1.85</v>
      </c>
      <c r="J5640" s="415"/>
      <c r="K5640" s="375"/>
      <c r="M5640" s="375">
        <v>1.59</v>
      </c>
      <c r="O5640" s="375">
        <v>1.76</v>
      </c>
      <c r="Q5640" s="375">
        <v>1.43</v>
      </c>
      <c r="S5640" s="375">
        <v>1.18</v>
      </c>
      <c r="T5640" s="375">
        <v>0.76838600000000001</v>
      </c>
      <c r="U5640" s="376">
        <f t="shared" si="182"/>
        <v>0.95621465364020009</v>
      </c>
    </row>
    <row r="5641" spans="1:21" x14ac:dyDescent="0.2">
      <c r="A5641" s="257">
        <v>42519</v>
      </c>
      <c r="B5641" s="414">
        <f t="shared" si="180"/>
        <v>42520</v>
      </c>
      <c r="C5641" s="375">
        <v>1.79</v>
      </c>
      <c r="E5641" s="375">
        <v>1.59</v>
      </c>
      <c r="G5641" s="376">
        <v>0.95621465364020009</v>
      </c>
      <c r="I5641" s="375">
        <v>1.85</v>
      </c>
      <c r="J5641" s="415"/>
      <c r="K5641" s="375"/>
      <c r="M5641" s="375">
        <v>1.59</v>
      </c>
      <c r="O5641" s="375">
        <v>1.76</v>
      </c>
      <c r="Q5641" s="375">
        <v>1.43</v>
      </c>
      <c r="S5641" s="375">
        <v>1.18</v>
      </c>
      <c r="T5641" s="375">
        <v>0.76838600000000001</v>
      </c>
      <c r="U5641" s="376">
        <f t="shared" si="182"/>
        <v>0.95621465364020009</v>
      </c>
    </row>
    <row r="5642" spans="1:21" x14ac:dyDescent="0.2">
      <c r="A5642" s="257">
        <v>42520</v>
      </c>
      <c r="B5642" s="414">
        <f t="shared" si="180"/>
        <v>42521</v>
      </c>
      <c r="C5642" s="375">
        <v>1.79</v>
      </c>
      <c r="E5642" s="375">
        <v>1.59</v>
      </c>
      <c r="G5642" s="376">
        <v>0.95621465364020009</v>
      </c>
      <c r="I5642" s="375">
        <v>1.85</v>
      </c>
      <c r="J5642" s="415"/>
      <c r="K5642" s="375"/>
      <c r="M5642" s="375">
        <v>1.59</v>
      </c>
      <c r="O5642" s="375">
        <v>1.76</v>
      </c>
      <c r="Q5642" s="375">
        <v>1.43</v>
      </c>
      <c r="S5642" s="375">
        <v>1.18</v>
      </c>
      <c r="T5642" s="375">
        <v>0.76838600000000001</v>
      </c>
      <c r="U5642" s="376">
        <f t="shared" si="182"/>
        <v>0.95621465364020009</v>
      </c>
    </row>
    <row r="5643" spans="1:21" s="263" customFormat="1" x14ac:dyDescent="0.2">
      <c r="A5643" s="319">
        <v>42521</v>
      </c>
      <c r="B5643" s="374">
        <f t="shared" si="180"/>
        <v>42522</v>
      </c>
      <c r="C5643" s="370">
        <v>2.09</v>
      </c>
      <c r="E5643" s="370">
        <v>1.87</v>
      </c>
      <c r="G5643" s="372">
        <v>1.1545873660249502</v>
      </c>
      <c r="I5643" s="370">
        <v>1.98</v>
      </c>
      <c r="J5643" s="356"/>
      <c r="K5643" s="370"/>
      <c r="M5643" s="370">
        <v>1.98</v>
      </c>
      <c r="O5643" s="370">
        <v>1.95</v>
      </c>
      <c r="Q5643" s="370">
        <v>1.48</v>
      </c>
      <c r="S5643" s="263">
        <v>1.43</v>
      </c>
      <c r="T5643" s="263">
        <v>0.76559100000000002</v>
      </c>
      <c r="U5643" s="435">
        <f t="shared" si="182"/>
        <v>1.1545873660249502</v>
      </c>
    </row>
    <row r="5644" spans="1:21" x14ac:dyDescent="0.2">
      <c r="A5644" s="257">
        <v>42522</v>
      </c>
      <c r="B5644" s="414">
        <f t="shared" si="180"/>
        <v>42523</v>
      </c>
      <c r="C5644" s="18">
        <v>2.2599999999999998</v>
      </c>
      <c r="E5644" s="18">
        <v>2.04</v>
      </c>
      <c r="G5644" s="161">
        <v>1.3303734100470002</v>
      </c>
      <c r="I5644" s="18">
        <v>2.1800000000000002</v>
      </c>
      <c r="M5644" s="18">
        <v>2.14</v>
      </c>
      <c r="O5644" s="18">
        <v>2.09</v>
      </c>
      <c r="Q5644" s="18">
        <v>1.55</v>
      </c>
      <c r="S5644" s="18">
        <v>1.65</v>
      </c>
      <c r="T5644" s="18">
        <v>0.76453199999999999</v>
      </c>
      <c r="U5644" s="426">
        <f t="shared" si="182"/>
        <v>1.3303734100470002</v>
      </c>
    </row>
    <row r="5645" spans="1:21" x14ac:dyDescent="0.2">
      <c r="A5645" s="257">
        <v>42523</v>
      </c>
      <c r="B5645" s="414">
        <f t="shared" si="180"/>
        <v>42524</v>
      </c>
      <c r="C5645" s="161">
        <v>2.2999999999999998</v>
      </c>
      <c r="E5645" s="18">
        <v>2.0299999999999998</v>
      </c>
      <c r="G5645" s="161">
        <v>1.2407431154734001</v>
      </c>
      <c r="I5645" s="161">
        <v>2.2000000000000002</v>
      </c>
      <c r="J5645" s="162"/>
      <c r="K5645" s="161"/>
      <c r="L5645" s="161"/>
      <c r="M5645" s="161">
        <v>2.15</v>
      </c>
      <c r="N5645" s="161"/>
      <c r="O5645" s="161">
        <v>2.12</v>
      </c>
      <c r="P5645" s="161"/>
      <c r="Q5645" s="161">
        <v>1.65</v>
      </c>
      <c r="S5645" s="18">
        <v>1.54</v>
      </c>
      <c r="T5645" s="18">
        <v>0.76395400000000002</v>
      </c>
      <c r="U5645" s="426">
        <f t="shared" si="182"/>
        <v>1.2407431154734001</v>
      </c>
    </row>
    <row r="5646" spans="1:21" x14ac:dyDescent="0.2">
      <c r="A5646" s="257">
        <v>42524</v>
      </c>
      <c r="B5646" s="414">
        <f t="shared" si="180"/>
        <v>42525</v>
      </c>
      <c r="C5646" s="375">
        <v>2.31</v>
      </c>
      <c r="E5646" s="375">
        <v>2.0299999999999998</v>
      </c>
      <c r="G5646" s="376">
        <v>1.2208995323641501</v>
      </c>
      <c r="I5646" s="375">
        <v>2.2200000000000002</v>
      </c>
      <c r="J5646" s="415"/>
      <c r="K5646" s="375"/>
      <c r="M5646" s="376">
        <v>2.1</v>
      </c>
      <c r="O5646" s="376">
        <v>2.1</v>
      </c>
      <c r="Q5646" s="376">
        <v>1.55</v>
      </c>
      <c r="S5646" s="375">
        <v>1.51</v>
      </c>
      <c r="T5646" s="375">
        <v>0.76667099999999999</v>
      </c>
      <c r="U5646" s="376">
        <f t="shared" si="182"/>
        <v>1.2208995323641501</v>
      </c>
    </row>
    <row r="5647" spans="1:21" x14ac:dyDescent="0.2">
      <c r="A5647" s="257">
        <v>42525</v>
      </c>
      <c r="B5647" s="414">
        <f t="shared" si="180"/>
        <v>42526</v>
      </c>
      <c r="C5647" s="375">
        <v>2.31</v>
      </c>
      <c r="E5647" s="375">
        <v>2.0299999999999998</v>
      </c>
      <c r="G5647" s="376">
        <v>1.2208995323641501</v>
      </c>
      <c r="I5647" s="375">
        <v>2.2200000000000002</v>
      </c>
      <c r="J5647" s="415"/>
      <c r="K5647" s="375"/>
      <c r="M5647" s="376">
        <v>2.1</v>
      </c>
      <c r="O5647" s="376">
        <v>2.1</v>
      </c>
      <c r="Q5647" s="376">
        <v>1.55</v>
      </c>
      <c r="S5647" s="375">
        <v>1.51</v>
      </c>
      <c r="T5647" s="375">
        <v>0.76667099999999999</v>
      </c>
      <c r="U5647" s="376">
        <f t="shared" si="182"/>
        <v>1.2208995323641501</v>
      </c>
    </row>
    <row r="5648" spans="1:21" x14ac:dyDescent="0.2">
      <c r="A5648" s="257">
        <v>42526</v>
      </c>
      <c r="B5648" s="414">
        <f t="shared" si="180"/>
        <v>42527</v>
      </c>
      <c r="C5648" s="375">
        <v>2.31</v>
      </c>
      <c r="E5648" s="375">
        <v>2.0299999999999998</v>
      </c>
      <c r="G5648" s="376">
        <v>1.2208995323641501</v>
      </c>
      <c r="I5648" s="375">
        <v>2.2200000000000002</v>
      </c>
      <c r="J5648" s="415"/>
      <c r="K5648" s="375"/>
      <c r="M5648" s="376">
        <v>2.1</v>
      </c>
      <c r="O5648" s="376">
        <v>2.1</v>
      </c>
      <c r="Q5648" s="376">
        <v>1.55</v>
      </c>
      <c r="S5648" s="375">
        <v>1.51</v>
      </c>
      <c r="T5648" s="375">
        <v>0.76667099999999999</v>
      </c>
      <c r="U5648" s="376">
        <f t="shared" si="182"/>
        <v>1.2208995323641501</v>
      </c>
    </row>
    <row r="5649" spans="1:21" x14ac:dyDescent="0.2">
      <c r="A5649" s="257">
        <v>42527</v>
      </c>
      <c r="B5649" s="414">
        <f t="shared" si="180"/>
        <v>42528</v>
      </c>
    </row>
    <row r="5650" spans="1:21" x14ac:dyDescent="0.2">
      <c r="A5650" s="257">
        <v>42528</v>
      </c>
      <c r="B5650" s="414">
        <f t="shared" si="180"/>
        <v>42529</v>
      </c>
    </row>
    <row r="5651" spans="1:21" x14ac:dyDescent="0.2">
      <c r="A5651" s="257">
        <v>42529</v>
      </c>
      <c r="B5651" s="414">
        <f t="shared" si="180"/>
        <v>42530</v>
      </c>
    </row>
    <row r="5652" spans="1:21" x14ac:dyDescent="0.2">
      <c r="A5652" s="257">
        <v>42530</v>
      </c>
      <c r="B5652" s="414">
        <f t="shared" si="180"/>
        <v>42531</v>
      </c>
    </row>
    <row r="5653" spans="1:21" x14ac:dyDescent="0.2">
      <c r="A5653" s="257">
        <v>42531</v>
      </c>
      <c r="B5653" s="414">
        <f t="shared" si="180"/>
        <v>42532</v>
      </c>
    </row>
    <row r="5654" spans="1:21" x14ac:dyDescent="0.2">
      <c r="A5654" s="257">
        <v>42532</v>
      </c>
      <c r="B5654" s="414">
        <f t="shared" si="180"/>
        <v>42533</v>
      </c>
    </row>
    <row r="5655" spans="1:21" x14ac:dyDescent="0.2">
      <c r="A5655" s="257">
        <v>42533</v>
      </c>
      <c r="B5655" s="414">
        <f t="shared" si="180"/>
        <v>42534</v>
      </c>
    </row>
    <row r="5656" spans="1:21" x14ac:dyDescent="0.2">
      <c r="A5656" s="257">
        <v>42534</v>
      </c>
      <c r="B5656" s="414">
        <f t="shared" si="180"/>
        <v>42535</v>
      </c>
    </row>
    <row r="5657" spans="1:21" x14ac:dyDescent="0.2">
      <c r="A5657" s="257">
        <v>42535</v>
      </c>
      <c r="B5657" s="414">
        <f t="shared" si="180"/>
        <v>42536</v>
      </c>
    </row>
    <row r="5658" spans="1:21" x14ac:dyDescent="0.2">
      <c r="A5658" s="257">
        <v>42536</v>
      </c>
      <c r="B5658" s="414">
        <f t="shared" si="180"/>
        <v>42537</v>
      </c>
      <c r="C5658" s="18">
        <v>2.62</v>
      </c>
      <c r="E5658" s="18">
        <v>2.23</v>
      </c>
      <c r="G5658" s="426">
        <v>1.4086424215948001</v>
      </c>
      <c r="I5658" s="18">
        <v>2.5099999999999998</v>
      </c>
      <c r="M5658" s="18">
        <v>2.27</v>
      </c>
      <c r="O5658" s="18">
        <v>2.29</v>
      </c>
      <c r="Q5658" s="18">
        <v>1.72</v>
      </c>
      <c r="S5658" s="18">
        <v>1.72</v>
      </c>
      <c r="T5658" s="18">
        <v>0.77656599999999998</v>
      </c>
      <c r="U5658" s="426">
        <f t="shared" ref="U5658:U5677" si="183">S5658*T5658*1.054615</f>
        <v>1.4086424215948001</v>
      </c>
    </row>
    <row r="5659" spans="1:21" x14ac:dyDescent="0.2">
      <c r="A5659" s="257">
        <v>42537</v>
      </c>
      <c r="B5659" s="414">
        <f t="shared" si="180"/>
        <v>42538</v>
      </c>
      <c r="C5659" s="18">
        <v>2.61</v>
      </c>
      <c r="E5659" s="18">
        <v>2.27</v>
      </c>
      <c r="G5659" s="426">
        <v>1.3992117589726003</v>
      </c>
      <c r="I5659" s="161">
        <v>2.5</v>
      </c>
      <c r="J5659" s="162"/>
      <c r="K5659" s="161"/>
      <c r="M5659" s="18">
        <v>2.36</v>
      </c>
      <c r="O5659" s="18">
        <v>2.34</v>
      </c>
      <c r="Q5659" s="18">
        <v>1.66</v>
      </c>
      <c r="S5659" s="18">
        <v>1.72</v>
      </c>
      <c r="T5659" s="18">
        <v>0.77136700000000002</v>
      </c>
      <c r="U5659" s="426">
        <f t="shared" si="183"/>
        <v>1.3992117589726003</v>
      </c>
    </row>
    <row r="5660" spans="1:21" x14ac:dyDescent="0.2">
      <c r="A5660" s="257">
        <v>42538</v>
      </c>
      <c r="B5660" s="414">
        <f t="shared" si="180"/>
        <v>42539</v>
      </c>
      <c r="C5660" s="375">
        <v>2.58</v>
      </c>
      <c r="E5660" s="375">
        <v>2.41</v>
      </c>
      <c r="G5660" s="376">
        <v>1.42941541581125</v>
      </c>
      <c r="I5660" s="375">
        <v>2.58</v>
      </c>
      <c r="J5660" s="415"/>
      <c r="K5660" s="375"/>
      <c r="M5660" s="376">
        <v>2.6</v>
      </c>
      <c r="O5660" s="375">
        <v>2.4700000000000002</v>
      </c>
      <c r="Q5660" s="375">
        <v>1.61</v>
      </c>
      <c r="S5660" s="375">
        <v>1.75</v>
      </c>
      <c r="T5660" s="375">
        <v>0.774509</v>
      </c>
      <c r="U5660" s="376">
        <f t="shared" si="183"/>
        <v>1.42941541581125</v>
      </c>
    </row>
    <row r="5661" spans="1:21" x14ac:dyDescent="0.2">
      <c r="A5661" s="257">
        <v>42539</v>
      </c>
      <c r="B5661" s="414">
        <f t="shared" si="180"/>
        <v>42540</v>
      </c>
      <c r="C5661" s="375">
        <v>2.58</v>
      </c>
      <c r="E5661" s="375">
        <v>2.41</v>
      </c>
      <c r="G5661" s="376">
        <v>1.42941541581125</v>
      </c>
      <c r="I5661" s="375">
        <v>2.58</v>
      </c>
      <c r="J5661" s="415"/>
      <c r="K5661" s="375"/>
      <c r="M5661" s="376">
        <v>2.6</v>
      </c>
      <c r="O5661" s="375">
        <v>2.4700000000000002</v>
      </c>
      <c r="Q5661" s="375">
        <v>1.61</v>
      </c>
      <c r="S5661" s="375">
        <v>1.75</v>
      </c>
      <c r="T5661" s="375">
        <v>0.774509</v>
      </c>
      <c r="U5661" s="376">
        <f t="shared" si="183"/>
        <v>1.42941541581125</v>
      </c>
    </row>
    <row r="5662" spans="1:21" x14ac:dyDescent="0.2">
      <c r="A5662" s="257">
        <v>42540</v>
      </c>
      <c r="B5662" s="414">
        <f t="shared" si="180"/>
        <v>42541</v>
      </c>
      <c r="C5662" s="375">
        <v>2.58</v>
      </c>
      <c r="E5662" s="375">
        <v>2.41</v>
      </c>
      <c r="G5662" s="376">
        <v>1.42941541581125</v>
      </c>
      <c r="I5662" s="375">
        <v>2.58</v>
      </c>
      <c r="J5662" s="415"/>
      <c r="K5662" s="375"/>
      <c r="M5662" s="376">
        <v>2.6</v>
      </c>
      <c r="O5662" s="375">
        <v>2.4700000000000002</v>
      </c>
      <c r="Q5662" s="375">
        <v>1.61</v>
      </c>
      <c r="S5662" s="375">
        <v>1.75</v>
      </c>
      <c r="T5662" s="375">
        <v>0.774509</v>
      </c>
      <c r="U5662" s="376">
        <f t="shared" si="183"/>
        <v>1.42941541581125</v>
      </c>
    </row>
    <row r="5663" spans="1:21" x14ac:dyDescent="0.2">
      <c r="A5663" s="257">
        <v>42541</v>
      </c>
      <c r="B5663" s="414">
        <f t="shared" si="180"/>
        <v>42542</v>
      </c>
      <c r="C5663" s="18">
        <v>2.73</v>
      </c>
      <c r="E5663" s="18">
        <v>2.5499999999999998</v>
      </c>
      <c r="G5663" s="426">
        <v>1.4883499807333502</v>
      </c>
      <c r="I5663" s="18">
        <v>2.62</v>
      </c>
      <c r="M5663" s="18">
        <v>2.66</v>
      </c>
      <c r="O5663" s="161">
        <v>2.6</v>
      </c>
      <c r="Q5663" s="18">
        <v>1.88</v>
      </c>
      <c r="S5663" s="18">
        <v>1.81</v>
      </c>
      <c r="T5663" s="18">
        <v>0.77970899999999999</v>
      </c>
      <c r="U5663" s="426">
        <f t="shared" si="183"/>
        <v>1.4883499807333502</v>
      </c>
    </row>
    <row r="5664" spans="1:21" x14ac:dyDescent="0.2">
      <c r="A5664" s="257">
        <v>42542</v>
      </c>
      <c r="B5664" s="414">
        <f t="shared" ref="B5664:B5727" si="184">A5664+1</f>
        <v>42543</v>
      </c>
      <c r="C5664" s="18">
        <v>2.76</v>
      </c>
      <c r="E5664" s="18">
        <v>2.56</v>
      </c>
      <c r="G5664" s="426">
        <v>1.5824793367200003</v>
      </c>
      <c r="I5664" s="18">
        <v>2.71</v>
      </c>
      <c r="M5664" s="18">
        <v>2.65</v>
      </c>
      <c r="O5664" s="18">
        <v>2.64</v>
      </c>
      <c r="Q5664" s="18">
        <v>1.92</v>
      </c>
      <c r="S5664" s="18">
        <v>1.92</v>
      </c>
      <c r="T5664" s="18">
        <v>0.78152500000000003</v>
      </c>
      <c r="U5664" s="426">
        <f t="shared" si="183"/>
        <v>1.5824793367200003</v>
      </c>
    </row>
    <row r="5665" spans="1:21" x14ac:dyDescent="0.2">
      <c r="A5665" s="257">
        <v>42543</v>
      </c>
      <c r="B5665" s="414">
        <f t="shared" si="184"/>
        <v>42544</v>
      </c>
      <c r="C5665" s="18">
        <v>2.78</v>
      </c>
      <c r="E5665" s="18">
        <v>2.59</v>
      </c>
      <c r="G5665" s="426">
        <v>1.70541632403135</v>
      </c>
      <c r="I5665" s="18">
        <v>2.73</v>
      </c>
      <c r="M5665" s="18">
        <v>2.66</v>
      </c>
      <c r="O5665" s="18">
        <v>2.67</v>
      </c>
      <c r="Q5665" s="18">
        <v>1.91</v>
      </c>
      <c r="S5665" s="18">
        <v>2.0699999999999998</v>
      </c>
      <c r="T5665" s="18">
        <v>0.78120699999999998</v>
      </c>
      <c r="U5665" s="426">
        <f t="shared" si="183"/>
        <v>1.70541632403135</v>
      </c>
    </row>
    <row r="5666" spans="1:21" x14ac:dyDescent="0.2">
      <c r="A5666" s="257">
        <v>42544</v>
      </c>
      <c r="B5666" s="414">
        <f t="shared" si="184"/>
        <v>42545</v>
      </c>
      <c r="C5666" s="18">
        <v>2.68</v>
      </c>
      <c r="E5666" s="18">
        <v>2.48</v>
      </c>
      <c r="G5666" s="426">
        <v>1.7079530316754499</v>
      </c>
      <c r="I5666" s="18">
        <v>2.63</v>
      </c>
      <c r="M5666" s="18">
        <v>2.5499999999999998</v>
      </c>
      <c r="O5666" s="18">
        <v>2.5499999999999998</v>
      </c>
      <c r="Q5666" s="18">
        <v>1.88</v>
      </c>
      <c r="S5666" s="18">
        <v>2.0699999999999998</v>
      </c>
      <c r="T5666" s="18">
        <v>0.78236899999999998</v>
      </c>
      <c r="U5666" s="426">
        <f t="shared" si="183"/>
        <v>1.7079530316754499</v>
      </c>
    </row>
    <row r="5667" spans="1:21" x14ac:dyDescent="0.2">
      <c r="A5667" s="257">
        <v>42545</v>
      </c>
      <c r="B5667" s="414">
        <f t="shared" si="184"/>
        <v>42546</v>
      </c>
      <c r="C5667" s="375">
        <v>2.67</v>
      </c>
      <c r="E5667" s="375">
        <v>2.42</v>
      </c>
      <c r="G5667" s="376">
        <v>1.8152137681423501</v>
      </c>
      <c r="I5667" s="375">
        <v>2.62</v>
      </c>
      <c r="J5667" s="415"/>
      <c r="K5667" s="375"/>
      <c r="M5667" s="375">
        <v>2.5099999999999998</v>
      </c>
      <c r="O5667" s="375">
        <v>2.5099999999999998</v>
      </c>
      <c r="Q5667" s="375">
        <v>1.75</v>
      </c>
      <c r="S5667" s="375">
        <v>2.23</v>
      </c>
      <c r="T5667" s="375">
        <v>0.77184299999999995</v>
      </c>
      <c r="U5667" s="376">
        <f t="shared" si="183"/>
        <v>1.8152137681423501</v>
      </c>
    </row>
    <row r="5668" spans="1:21" x14ac:dyDescent="0.2">
      <c r="A5668" s="257">
        <v>42546</v>
      </c>
      <c r="B5668" s="414">
        <f t="shared" si="184"/>
        <v>42547</v>
      </c>
      <c r="C5668" s="375">
        <v>2.67</v>
      </c>
      <c r="E5668" s="375">
        <v>2.42</v>
      </c>
      <c r="G5668" s="376">
        <v>1.8152137681423501</v>
      </c>
      <c r="I5668" s="375">
        <v>2.62</v>
      </c>
      <c r="J5668" s="415"/>
      <c r="K5668" s="375"/>
      <c r="M5668" s="375">
        <v>2.5099999999999998</v>
      </c>
      <c r="O5668" s="375">
        <v>2.5099999999999998</v>
      </c>
      <c r="Q5668" s="375">
        <v>1.75</v>
      </c>
      <c r="S5668" s="375">
        <v>2.23</v>
      </c>
      <c r="T5668" s="375">
        <v>0.77184299999999995</v>
      </c>
      <c r="U5668" s="376">
        <f t="shared" si="183"/>
        <v>1.8152137681423501</v>
      </c>
    </row>
    <row r="5669" spans="1:21" x14ac:dyDescent="0.2">
      <c r="A5669" s="257">
        <v>42547</v>
      </c>
      <c r="B5669" s="414">
        <f t="shared" si="184"/>
        <v>42548</v>
      </c>
      <c r="C5669" s="375">
        <v>2.67</v>
      </c>
      <c r="E5669" s="375">
        <v>2.42</v>
      </c>
      <c r="G5669" s="376">
        <v>1.8152137681423501</v>
      </c>
      <c r="I5669" s="375">
        <v>2.62</v>
      </c>
      <c r="J5669" s="415"/>
      <c r="K5669" s="375"/>
      <c r="M5669" s="375">
        <v>2.5099999999999998</v>
      </c>
      <c r="O5669" s="375">
        <v>2.5099999999999998</v>
      </c>
      <c r="Q5669" s="375">
        <v>1.75</v>
      </c>
      <c r="S5669" s="375">
        <v>2.23</v>
      </c>
      <c r="T5669" s="375">
        <v>0.77184299999999995</v>
      </c>
      <c r="U5669" s="376">
        <f t="shared" si="183"/>
        <v>1.8152137681423501</v>
      </c>
    </row>
    <row r="5670" spans="1:21" x14ac:dyDescent="0.2">
      <c r="A5670" s="257">
        <v>42548</v>
      </c>
      <c r="B5670" s="414">
        <f t="shared" si="184"/>
        <v>42549</v>
      </c>
      <c r="C5670" s="18">
        <v>2.76</v>
      </c>
      <c r="E5670" s="18">
        <v>2.56</v>
      </c>
      <c r="G5670" s="426">
        <v>1.7853878005736501</v>
      </c>
      <c r="I5670" s="18">
        <v>2.69</v>
      </c>
      <c r="M5670" s="18">
        <v>2.66</v>
      </c>
      <c r="O5670" s="18">
        <v>2.64</v>
      </c>
      <c r="Q5670" s="18">
        <v>1.84</v>
      </c>
      <c r="S5670" s="18">
        <v>2.21</v>
      </c>
      <c r="T5670" s="18">
        <v>0.76603100000000002</v>
      </c>
      <c r="U5670" s="426">
        <f t="shared" si="183"/>
        <v>1.7853878005736501</v>
      </c>
    </row>
    <row r="5671" spans="1:21" x14ac:dyDescent="0.2">
      <c r="A5671" s="257">
        <v>42549</v>
      </c>
      <c r="B5671" s="414">
        <f t="shared" si="184"/>
        <v>42550</v>
      </c>
      <c r="C5671" s="18">
        <v>2.86</v>
      </c>
      <c r="E5671" s="161">
        <v>2.6</v>
      </c>
      <c r="G5671" s="426">
        <v>1.8522173504857002</v>
      </c>
      <c r="I5671" s="18">
        <v>2.75</v>
      </c>
      <c r="M5671" s="18">
        <v>2.73</v>
      </c>
      <c r="O5671" s="18">
        <v>2.74</v>
      </c>
      <c r="Q5671" s="18">
        <v>1.84</v>
      </c>
      <c r="S5671" s="18">
        <v>2.29</v>
      </c>
      <c r="T5671" s="18">
        <v>0.76694200000000001</v>
      </c>
      <c r="U5671" s="426">
        <f t="shared" si="183"/>
        <v>1.8522173504857002</v>
      </c>
    </row>
    <row r="5672" spans="1:21" x14ac:dyDescent="0.2">
      <c r="A5672" s="257">
        <v>42550</v>
      </c>
      <c r="B5672" s="414">
        <f t="shared" si="184"/>
        <v>42551</v>
      </c>
      <c r="C5672" s="18">
        <v>2.93</v>
      </c>
      <c r="E5672" s="18">
        <v>2.73</v>
      </c>
      <c r="G5672" s="426">
        <v>1.9297030783807001</v>
      </c>
      <c r="I5672" s="18">
        <v>2.85</v>
      </c>
      <c r="M5672" s="18">
        <v>2.82</v>
      </c>
      <c r="O5672" s="161">
        <v>2.8</v>
      </c>
      <c r="Q5672" s="18">
        <v>1.79</v>
      </c>
      <c r="S5672" s="18">
        <v>2.38</v>
      </c>
      <c r="T5672" s="18">
        <v>0.76881100000000002</v>
      </c>
      <c r="U5672" s="426">
        <f t="shared" si="183"/>
        <v>1.9297030783807001</v>
      </c>
    </row>
    <row r="5673" spans="1:21" s="263" customFormat="1" x14ac:dyDescent="0.2">
      <c r="A5673" s="319">
        <v>42551</v>
      </c>
      <c r="B5673" s="374">
        <f t="shared" si="184"/>
        <v>42552</v>
      </c>
      <c r="C5673" s="372">
        <v>2.9</v>
      </c>
      <c r="E5673" s="370">
        <v>2.52</v>
      </c>
      <c r="G5673" s="435">
        <v>1.8555265003404</v>
      </c>
      <c r="I5673" s="370">
        <v>2.78</v>
      </c>
      <c r="J5673" s="356"/>
      <c r="K5673" s="370"/>
      <c r="M5673" s="370">
        <v>2.67</v>
      </c>
      <c r="O5673" s="370">
        <v>2.73</v>
      </c>
      <c r="Q5673" s="370">
        <v>1.59</v>
      </c>
      <c r="S5673" s="263">
        <v>2.2799999999999998</v>
      </c>
      <c r="T5673" s="263">
        <v>0.77168199999999998</v>
      </c>
      <c r="U5673" s="435">
        <f t="shared" si="183"/>
        <v>1.8555265003404</v>
      </c>
    </row>
    <row r="5674" spans="1:21" x14ac:dyDescent="0.2">
      <c r="A5674" s="257">
        <v>42552</v>
      </c>
      <c r="B5674" s="414">
        <f t="shared" si="184"/>
        <v>42553</v>
      </c>
      <c r="C5674" s="375">
        <v>2.87</v>
      </c>
      <c r="E5674" s="376">
        <v>2.5</v>
      </c>
      <c r="G5674" s="376">
        <v>1.8834152878002004</v>
      </c>
      <c r="I5674" s="375">
        <v>2.81</v>
      </c>
      <c r="J5674" s="415"/>
      <c r="K5674" s="375"/>
      <c r="M5674" s="375">
        <v>2.5499999999999998</v>
      </c>
      <c r="O5674" s="375">
        <v>2.64</v>
      </c>
      <c r="Q5674" s="375">
        <v>1.43</v>
      </c>
      <c r="S5674" s="375">
        <v>2.31</v>
      </c>
      <c r="T5674" s="375">
        <v>0.77310800000000002</v>
      </c>
      <c r="U5674" s="376">
        <f t="shared" si="183"/>
        <v>1.8834152878002004</v>
      </c>
    </row>
    <row r="5675" spans="1:21" x14ac:dyDescent="0.2">
      <c r="A5675" s="257">
        <v>42553</v>
      </c>
      <c r="B5675" s="414">
        <f t="shared" si="184"/>
        <v>42554</v>
      </c>
      <c r="C5675" s="375">
        <v>2.87</v>
      </c>
      <c r="E5675" s="376">
        <v>2.5</v>
      </c>
      <c r="G5675" s="376">
        <v>1.8834152878002004</v>
      </c>
      <c r="I5675" s="375">
        <v>2.81</v>
      </c>
      <c r="J5675" s="415"/>
      <c r="K5675" s="375"/>
      <c r="M5675" s="375">
        <v>2.5499999999999998</v>
      </c>
      <c r="O5675" s="375">
        <v>2.64</v>
      </c>
      <c r="Q5675" s="375">
        <v>1.43</v>
      </c>
      <c r="S5675" s="375">
        <v>2.31</v>
      </c>
      <c r="T5675" s="375">
        <v>0.77310800000000002</v>
      </c>
      <c r="U5675" s="376">
        <f t="shared" si="183"/>
        <v>1.8834152878002004</v>
      </c>
    </row>
    <row r="5676" spans="1:21" x14ac:dyDescent="0.2">
      <c r="A5676" s="257">
        <v>42554</v>
      </c>
      <c r="B5676" s="414">
        <f t="shared" si="184"/>
        <v>42555</v>
      </c>
      <c r="C5676" s="375">
        <v>2.87</v>
      </c>
      <c r="E5676" s="376">
        <v>2.5</v>
      </c>
      <c r="G5676" s="376">
        <v>1.8834152878002004</v>
      </c>
      <c r="I5676" s="375">
        <v>2.81</v>
      </c>
      <c r="J5676" s="415"/>
      <c r="K5676" s="375"/>
      <c r="M5676" s="375">
        <v>2.5499999999999998</v>
      </c>
      <c r="O5676" s="375">
        <v>2.64</v>
      </c>
      <c r="Q5676" s="375">
        <v>1.43</v>
      </c>
      <c r="S5676" s="375">
        <v>2.31</v>
      </c>
      <c r="T5676" s="375">
        <v>0.77310800000000002</v>
      </c>
      <c r="U5676" s="376">
        <f t="shared" si="183"/>
        <v>1.8834152878002004</v>
      </c>
    </row>
    <row r="5677" spans="1:21" x14ac:dyDescent="0.2">
      <c r="A5677" s="257">
        <v>42555</v>
      </c>
      <c r="B5677" s="414">
        <f t="shared" si="184"/>
        <v>42556</v>
      </c>
      <c r="C5677" s="375">
        <v>2.87</v>
      </c>
      <c r="E5677" s="376">
        <v>2.5</v>
      </c>
      <c r="G5677" s="376">
        <v>1.8834152878002004</v>
      </c>
      <c r="I5677" s="375">
        <v>2.81</v>
      </c>
      <c r="J5677" s="415"/>
      <c r="K5677" s="375"/>
      <c r="M5677" s="375">
        <v>2.5499999999999998</v>
      </c>
      <c r="O5677" s="375">
        <v>2.64</v>
      </c>
      <c r="Q5677" s="375">
        <v>1.43</v>
      </c>
      <c r="S5677" s="375">
        <v>2.31</v>
      </c>
      <c r="T5677" s="375">
        <v>0.77310800000000002</v>
      </c>
      <c r="U5677" s="376">
        <f t="shared" si="183"/>
        <v>1.8834152878002004</v>
      </c>
    </row>
    <row r="5678" spans="1:21" x14ac:dyDescent="0.2">
      <c r="A5678" s="257">
        <v>42556</v>
      </c>
      <c r="B5678" s="414">
        <f t="shared" si="184"/>
        <v>42557</v>
      </c>
    </row>
    <row r="5679" spans="1:21" x14ac:dyDescent="0.2">
      <c r="A5679" s="257">
        <v>42557</v>
      </c>
      <c r="B5679" s="414">
        <f t="shared" si="184"/>
        <v>42558</v>
      </c>
    </row>
    <row r="5680" spans="1:21" x14ac:dyDescent="0.2">
      <c r="A5680" s="257">
        <v>42558</v>
      </c>
      <c r="B5680" s="414">
        <f t="shared" si="184"/>
        <v>42559</v>
      </c>
    </row>
    <row r="5681" spans="1:21" x14ac:dyDescent="0.2">
      <c r="A5681" s="257">
        <v>42559</v>
      </c>
      <c r="B5681" s="414">
        <f t="shared" si="184"/>
        <v>42560</v>
      </c>
    </row>
    <row r="5682" spans="1:21" x14ac:dyDescent="0.2">
      <c r="A5682" s="257">
        <v>42560</v>
      </c>
      <c r="B5682" s="414">
        <f t="shared" si="184"/>
        <v>42561</v>
      </c>
    </row>
    <row r="5683" spans="1:21" x14ac:dyDescent="0.2">
      <c r="A5683" s="257">
        <v>42561</v>
      </c>
      <c r="B5683" s="414">
        <f t="shared" si="184"/>
        <v>42562</v>
      </c>
    </row>
    <row r="5684" spans="1:21" x14ac:dyDescent="0.2">
      <c r="A5684" s="257">
        <v>42562</v>
      </c>
      <c r="B5684" s="414">
        <f t="shared" si="184"/>
        <v>42563</v>
      </c>
    </row>
    <row r="5685" spans="1:21" x14ac:dyDescent="0.2">
      <c r="A5685" s="257">
        <v>42563</v>
      </c>
      <c r="B5685" s="414">
        <f t="shared" si="184"/>
        <v>42564</v>
      </c>
    </row>
    <row r="5686" spans="1:21" x14ac:dyDescent="0.2">
      <c r="A5686" s="257">
        <v>42564</v>
      </c>
      <c r="B5686" s="414">
        <f t="shared" si="184"/>
        <v>42565</v>
      </c>
    </row>
    <row r="5687" spans="1:21" x14ac:dyDescent="0.2">
      <c r="A5687" s="257">
        <v>42565</v>
      </c>
      <c r="B5687" s="414">
        <f t="shared" si="184"/>
        <v>42566</v>
      </c>
      <c r="C5687" s="18">
        <v>2.77</v>
      </c>
      <c r="E5687" s="18">
        <v>2.5299999999999998</v>
      </c>
      <c r="G5687" s="161">
        <v>1.7776153407544002</v>
      </c>
      <c r="I5687" s="18">
        <v>2.67</v>
      </c>
      <c r="M5687" s="18">
        <v>2.63</v>
      </c>
      <c r="O5687" s="18">
        <v>2.58</v>
      </c>
      <c r="Q5687" s="18">
        <v>1.38</v>
      </c>
      <c r="S5687" s="18">
        <v>2.1800000000000002</v>
      </c>
      <c r="T5687" s="18">
        <v>0.77319199999999999</v>
      </c>
      <c r="U5687" s="426">
        <f t="shared" ref="U5687:U5706" si="185">S5687*T5687*1.054615</f>
        <v>1.7776153407544002</v>
      </c>
    </row>
    <row r="5688" spans="1:21" x14ac:dyDescent="0.2">
      <c r="A5688" s="257">
        <v>42566</v>
      </c>
      <c r="B5688" s="414">
        <f t="shared" si="184"/>
        <v>42567</v>
      </c>
      <c r="C5688" s="375">
        <v>2.67</v>
      </c>
      <c r="E5688" s="375">
        <v>2.4300000000000002</v>
      </c>
      <c r="G5688" s="376">
        <v>1.72317285569405</v>
      </c>
      <c r="I5688" s="376">
        <v>2.6</v>
      </c>
      <c r="J5688" s="416"/>
      <c r="K5688" s="376"/>
      <c r="M5688" s="375">
        <v>2.46</v>
      </c>
      <c r="O5688" s="375">
        <v>2.48</v>
      </c>
      <c r="Q5688" s="375">
        <v>1.34</v>
      </c>
      <c r="S5688" s="375">
        <v>2.11</v>
      </c>
      <c r="T5688" s="375">
        <v>0.77437699999999998</v>
      </c>
      <c r="U5688" s="376">
        <f t="shared" si="185"/>
        <v>1.72317285569405</v>
      </c>
    </row>
    <row r="5689" spans="1:21" x14ac:dyDescent="0.2">
      <c r="A5689" s="257">
        <v>42567</v>
      </c>
      <c r="B5689" s="414">
        <f t="shared" si="184"/>
        <v>42568</v>
      </c>
      <c r="C5689" s="375">
        <v>2.67</v>
      </c>
      <c r="E5689" s="375">
        <v>2.4300000000000002</v>
      </c>
      <c r="G5689" s="376">
        <v>1.72317285569405</v>
      </c>
      <c r="I5689" s="376">
        <v>2.6</v>
      </c>
      <c r="J5689" s="416"/>
      <c r="K5689" s="376"/>
      <c r="M5689" s="375">
        <v>2.46</v>
      </c>
      <c r="O5689" s="375">
        <v>2.48</v>
      </c>
      <c r="Q5689" s="375">
        <v>1.34</v>
      </c>
      <c r="S5689" s="375">
        <v>2.11</v>
      </c>
      <c r="T5689" s="375">
        <v>0.77437699999999998</v>
      </c>
      <c r="U5689" s="376">
        <f t="shared" si="185"/>
        <v>1.72317285569405</v>
      </c>
    </row>
    <row r="5690" spans="1:21" x14ac:dyDescent="0.2">
      <c r="A5690" s="257">
        <v>42568</v>
      </c>
      <c r="B5690" s="414">
        <f t="shared" si="184"/>
        <v>42569</v>
      </c>
      <c r="C5690" s="375">
        <v>2.67</v>
      </c>
      <c r="E5690" s="375">
        <v>2.4300000000000002</v>
      </c>
      <c r="G5690" s="376">
        <v>1.72317285569405</v>
      </c>
      <c r="I5690" s="376">
        <v>2.6</v>
      </c>
      <c r="J5690" s="416"/>
      <c r="K5690" s="376"/>
      <c r="M5690" s="375">
        <v>2.46</v>
      </c>
      <c r="O5690" s="375">
        <v>2.48</v>
      </c>
      <c r="Q5690" s="375">
        <v>1.34</v>
      </c>
      <c r="S5690" s="375">
        <v>2.11</v>
      </c>
      <c r="T5690" s="375">
        <v>0.77437699999999998</v>
      </c>
      <c r="U5690" s="376">
        <f t="shared" si="185"/>
        <v>1.72317285569405</v>
      </c>
    </row>
    <row r="5691" spans="1:21" x14ac:dyDescent="0.2">
      <c r="A5691" s="257">
        <v>42569</v>
      </c>
      <c r="B5691" s="414">
        <f t="shared" si="184"/>
        <v>42570</v>
      </c>
      <c r="C5691" s="18">
        <v>2.81</v>
      </c>
      <c r="E5691" s="18">
        <v>2.61</v>
      </c>
      <c r="G5691" s="161">
        <v>1.8558126384822</v>
      </c>
      <c r="I5691" s="18">
        <v>2.71</v>
      </c>
      <c r="M5691" s="18">
        <v>2.71</v>
      </c>
      <c r="O5691" s="18">
        <v>2.66</v>
      </c>
      <c r="Q5691" s="18">
        <v>1.36</v>
      </c>
      <c r="S5691" s="18">
        <v>2.2799999999999998</v>
      </c>
      <c r="T5691" s="18">
        <v>0.77180099999999996</v>
      </c>
      <c r="U5691" s="426">
        <f t="shared" si="185"/>
        <v>1.8558126384822</v>
      </c>
    </row>
    <row r="5692" spans="1:21" x14ac:dyDescent="0.2">
      <c r="A5692" s="257">
        <v>42570</v>
      </c>
      <c r="B5692" s="414">
        <f t="shared" si="184"/>
        <v>42571</v>
      </c>
      <c r="C5692" s="18">
        <v>2.81</v>
      </c>
      <c r="E5692" s="18">
        <v>2.58</v>
      </c>
      <c r="G5692" s="161">
        <v>1.9140893978442</v>
      </c>
      <c r="I5692" s="18">
        <v>2.73</v>
      </c>
      <c r="M5692" s="18">
        <v>2.67</v>
      </c>
      <c r="O5692" s="18">
        <v>2.63</v>
      </c>
      <c r="Q5692" s="18">
        <v>1.38</v>
      </c>
      <c r="S5692" s="18">
        <v>2.36</v>
      </c>
      <c r="T5692" s="18">
        <v>0.76905299999999999</v>
      </c>
      <c r="U5692" s="426">
        <f t="shared" si="185"/>
        <v>1.9140893978442</v>
      </c>
    </row>
    <row r="5693" spans="1:21" x14ac:dyDescent="0.2">
      <c r="A5693" s="257">
        <v>42571</v>
      </c>
      <c r="B5693" s="414">
        <f t="shared" si="184"/>
        <v>42572</v>
      </c>
      <c r="C5693" s="18">
        <v>2.72</v>
      </c>
      <c r="E5693" s="18">
        <v>2.5299999999999998</v>
      </c>
      <c r="G5693" s="161">
        <v>1.8271802630781999</v>
      </c>
      <c r="I5693" s="18">
        <v>2.65</v>
      </c>
      <c r="M5693" s="18">
        <v>2.61</v>
      </c>
      <c r="O5693" s="18">
        <v>2.5499999999999998</v>
      </c>
      <c r="Q5693" s="18">
        <v>1.4</v>
      </c>
      <c r="S5693" s="18">
        <v>2.2599999999999998</v>
      </c>
      <c r="T5693" s="18">
        <v>0.76661800000000002</v>
      </c>
      <c r="U5693" s="426">
        <f t="shared" si="185"/>
        <v>1.8271802630781999</v>
      </c>
    </row>
    <row r="5694" spans="1:21" x14ac:dyDescent="0.2">
      <c r="A5694" s="257">
        <v>42572</v>
      </c>
      <c r="B5694" s="414">
        <f t="shared" si="184"/>
        <v>42573</v>
      </c>
      <c r="C5694" s="161">
        <v>2.7</v>
      </c>
      <c r="E5694" s="18">
        <v>2.4900000000000002</v>
      </c>
      <c r="G5694" s="161">
        <v>1.8331991301677499</v>
      </c>
      <c r="I5694" s="18">
        <v>2.65</v>
      </c>
      <c r="M5694" s="18">
        <v>2.61</v>
      </c>
      <c r="O5694" s="18">
        <v>2.56</v>
      </c>
      <c r="Q5694" s="18">
        <v>1.39</v>
      </c>
      <c r="S5694" s="18">
        <v>2.27</v>
      </c>
      <c r="T5694" s="18">
        <v>0.76575499999999996</v>
      </c>
      <c r="U5694" s="426">
        <f t="shared" si="185"/>
        <v>1.8331991301677499</v>
      </c>
    </row>
    <row r="5695" spans="1:21" x14ac:dyDescent="0.2">
      <c r="A5695" s="257">
        <v>42573</v>
      </c>
      <c r="B5695" s="414">
        <f t="shared" si="184"/>
        <v>42574</v>
      </c>
      <c r="C5695" s="375">
        <v>2.78</v>
      </c>
      <c r="E5695" s="375">
        <v>2.58</v>
      </c>
      <c r="G5695" s="376">
        <v>1.9531395027796503</v>
      </c>
      <c r="I5695" s="375">
        <v>2.75</v>
      </c>
      <c r="J5695" s="415"/>
      <c r="K5695" s="375"/>
      <c r="M5695" s="376">
        <v>2.7</v>
      </c>
      <c r="O5695" s="375">
        <v>2.61</v>
      </c>
      <c r="Q5695" s="375">
        <v>1.39</v>
      </c>
      <c r="S5695" s="375">
        <v>2.4300000000000002</v>
      </c>
      <c r="T5695" s="375">
        <v>0.76213699999999995</v>
      </c>
      <c r="U5695" s="376">
        <f t="shared" si="185"/>
        <v>1.9531395027796503</v>
      </c>
    </row>
    <row r="5696" spans="1:21" x14ac:dyDescent="0.2">
      <c r="A5696" s="257">
        <v>42574</v>
      </c>
      <c r="B5696" s="414">
        <f t="shared" si="184"/>
        <v>42575</v>
      </c>
      <c r="C5696" s="375">
        <v>2.78</v>
      </c>
      <c r="E5696" s="375">
        <v>2.58</v>
      </c>
      <c r="G5696" s="376">
        <v>1.9531395027796503</v>
      </c>
      <c r="I5696" s="375">
        <v>2.75</v>
      </c>
      <c r="J5696" s="415"/>
      <c r="K5696" s="375"/>
      <c r="M5696" s="376">
        <v>2.7</v>
      </c>
      <c r="O5696" s="375">
        <v>2.61</v>
      </c>
      <c r="Q5696" s="375">
        <v>1.39</v>
      </c>
      <c r="S5696" s="375">
        <v>2.4300000000000002</v>
      </c>
      <c r="T5696" s="375">
        <v>0.76213699999999995</v>
      </c>
      <c r="U5696" s="376">
        <f t="shared" si="185"/>
        <v>1.9531395027796503</v>
      </c>
    </row>
    <row r="5697" spans="1:22" x14ac:dyDescent="0.2">
      <c r="A5697" s="257">
        <v>42575</v>
      </c>
      <c r="B5697" s="414">
        <f t="shared" si="184"/>
        <v>42576</v>
      </c>
      <c r="C5697" s="375">
        <v>2.78</v>
      </c>
      <c r="E5697" s="375">
        <v>2.58</v>
      </c>
      <c r="G5697" s="376">
        <v>1.9531395027796503</v>
      </c>
      <c r="I5697" s="375">
        <v>2.75</v>
      </c>
      <c r="J5697" s="415"/>
      <c r="K5697" s="375"/>
      <c r="M5697" s="376">
        <v>2.7</v>
      </c>
      <c r="O5697" s="375">
        <v>2.61</v>
      </c>
      <c r="Q5697" s="375">
        <v>1.39</v>
      </c>
      <c r="S5697" s="375">
        <v>2.4300000000000002</v>
      </c>
      <c r="T5697" s="375">
        <v>0.76213699999999995</v>
      </c>
      <c r="U5697" s="376">
        <f t="shared" si="185"/>
        <v>1.9531395027796503</v>
      </c>
    </row>
    <row r="5698" spans="1:22" x14ac:dyDescent="0.2">
      <c r="A5698" s="257">
        <v>42576</v>
      </c>
      <c r="B5698" s="414">
        <f t="shared" si="184"/>
        <v>42577</v>
      </c>
      <c r="C5698" s="18">
        <v>2.81</v>
      </c>
      <c r="E5698" s="18">
        <v>2.57</v>
      </c>
      <c r="G5698" s="161">
        <v>1.8811681352505003</v>
      </c>
      <c r="I5698" s="18">
        <v>2.75</v>
      </c>
      <c r="M5698" s="18">
        <v>2.69</v>
      </c>
      <c r="O5698" s="18">
        <v>2.66</v>
      </c>
      <c r="Q5698" s="18">
        <v>1.47</v>
      </c>
      <c r="S5698" s="18">
        <v>2.35</v>
      </c>
      <c r="T5698" s="18">
        <v>0.75904199999999999</v>
      </c>
      <c r="U5698" s="426">
        <f t="shared" si="185"/>
        <v>1.8811681352505003</v>
      </c>
    </row>
    <row r="5699" spans="1:22" x14ac:dyDescent="0.2">
      <c r="A5699" s="257">
        <v>42577</v>
      </c>
      <c r="B5699" s="414">
        <f t="shared" si="184"/>
        <v>42578</v>
      </c>
      <c r="C5699" s="18">
        <v>2.72</v>
      </c>
      <c r="E5699" s="18">
        <v>2.52</v>
      </c>
      <c r="G5699" s="161">
        <v>1.7877934723040003</v>
      </c>
      <c r="I5699" s="161">
        <v>2.7</v>
      </c>
      <c r="J5699" s="162"/>
      <c r="K5699" s="161"/>
      <c r="M5699" s="18">
        <v>2.63</v>
      </c>
      <c r="O5699" s="18">
        <v>2.57</v>
      </c>
      <c r="Q5699" s="18">
        <v>1.47</v>
      </c>
      <c r="S5699" s="18">
        <v>2.2400000000000002</v>
      </c>
      <c r="T5699" s="18">
        <v>0.75678999999999996</v>
      </c>
      <c r="U5699" s="426">
        <f t="shared" si="185"/>
        <v>1.7877934723040003</v>
      </c>
    </row>
    <row r="5700" spans="1:22" x14ac:dyDescent="0.2">
      <c r="A5700" s="257">
        <v>42578</v>
      </c>
      <c r="B5700" s="414">
        <f t="shared" si="184"/>
        <v>42579</v>
      </c>
      <c r="C5700" s="161">
        <v>2.8</v>
      </c>
      <c r="E5700" s="18">
        <v>2.58</v>
      </c>
      <c r="G5700" s="161">
        <v>1.84683633564045</v>
      </c>
      <c r="I5700" s="18">
        <v>2.67</v>
      </c>
      <c r="M5700" s="18">
        <v>2.67</v>
      </c>
      <c r="O5700" s="18">
        <v>2.63</v>
      </c>
      <c r="Q5700" s="18">
        <v>1.36</v>
      </c>
      <c r="S5700" s="18">
        <v>2.31</v>
      </c>
      <c r="T5700" s="18">
        <v>0.75809300000000002</v>
      </c>
      <c r="U5700" s="426">
        <f t="shared" si="185"/>
        <v>1.84683633564045</v>
      </c>
    </row>
    <row r="5701" spans="1:22" x14ac:dyDescent="0.2">
      <c r="A5701" s="257">
        <v>42579</v>
      </c>
      <c r="B5701" s="414">
        <f t="shared" si="184"/>
        <v>42580</v>
      </c>
      <c r="C5701" s="375">
        <v>2.76</v>
      </c>
      <c r="E5701" s="375">
        <v>2.56</v>
      </c>
      <c r="G5701" s="376">
        <v>1.8677677963068002</v>
      </c>
      <c r="I5701" s="375">
        <v>2.69</v>
      </c>
      <c r="J5701" s="415"/>
      <c r="K5701" s="375"/>
      <c r="M5701" s="375">
        <v>2.65</v>
      </c>
      <c r="O5701" s="375">
        <v>2.62</v>
      </c>
      <c r="Q5701" s="375">
        <v>1.28</v>
      </c>
      <c r="S5701" s="375">
        <v>2.33</v>
      </c>
      <c r="T5701" s="375">
        <v>0.760104</v>
      </c>
      <c r="U5701" s="376">
        <f t="shared" si="185"/>
        <v>1.8677677963068002</v>
      </c>
    </row>
    <row r="5702" spans="1:22" x14ac:dyDescent="0.2">
      <c r="A5702" s="257">
        <v>42580</v>
      </c>
      <c r="B5702" s="414">
        <f t="shared" si="184"/>
        <v>42581</v>
      </c>
      <c r="C5702" s="375">
        <v>2.76</v>
      </c>
      <c r="E5702" s="375">
        <v>2.56</v>
      </c>
      <c r="G5702" s="376">
        <v>1.8677677963068002</v>
      </c>
      <c r="I5702" s="375">
        <v>2.69</v>
      </c>
      <c r="J5702" s="415"/>
      <c r="K5702" s="375"/>
      <c r="M5702" s="375">
        <v>2.65</v>
      </c>
      <c r="O5702" s="375">
        <v>2.62</v>
      </c>
      <c r="Q5702" s="375">
        <v>1.28</v>
      </c>
      <c r="S5702" s="375">
        <v>2.33</v>
      </c>
      <c r="T5702" s="375">
        <v>0.760104</v>
      </c>
      <c r="U5702" s="376">
        <f t="shared" si="185"/>
        <v>1.8677677963068002</v>
      </c>
    </row>
    <row r="5703" spans="1:22" x14ac:dyDescent="0.2">
      <c r="A5703" s="257">
        <v>42581</v>
      </c>
      <c r="B5703" s="414">
        <f t="shared" si="184"/>
        <v>42582</v>
      </c>
      <c r="C5703" s="375">
        <v>2.76</v>
      </c>
      <c r="E5703" s="375">
        <v>2.56</v>
      </c>
      <c r="G5703" s="376">
        <v>1.8677677963068002</v>
      </c>
      <c r="I5703" s="375">
        <v>2.69</v>
      </c>
      <c r="J5703" s="415"/>
      <c r="K5703" s="375"/>
      <c r="M5703" s="375">
        <v>2.65</v>
      </c>
      <c r="O5703" s="375">
        <v>2.62</v>
      </c>
      <c r="Q5703" s="375">
        <v>1.28</v>
      </c>
      <c r="S5703" s="375">
        <v>2.33</v>
      </c>
      <c r="T5703" s="375">
        <v>0.760104</v>
      </c>
      <c r="U5703" s="376">
        <f t="shared" si="185"/>
        <v>1.8677677963068002</v>
      </c>
    </row>
    <row r="5704" spans="1:22" s="263" customFormat="1" x14ac:dyDescent="0.2">
      <c r="A5704" s="319">
        <v>42582</v>
      </c>
      <c r="B5704" s="374">
        <f t="shared" si="184"/>
        <v>42583</v>
      </c>
      <c r="C5704" s="370">
        <v>2.94</v>
      </c>
      <c r="E5704" s="370">
        <v>2.68</v>
      </c>
      <c r="G5704" s="372">
        <v>1.9604463078918</v>
      </c>
      <c r="I5704" s="370">
        <v>2.95</v>
      </c>
      <c r="J5704" s="356"/>
      <c r="K5704" s="370"/>
      <c r="M5704" s="370">
        <v>2.69</v>
      </c>
      <c r="O5704" s="370">
        <v>2.74</v>
      </c>
      <c r="Q5704" s="370">
        <v>1.36</v>
      </c>
      <c r="S5704" s="263">
        <v>2.44</v>
      </c>
      <c r="T5704" s="263">
        <v>0.761853</v>
      </c>
      <c r="U5704" s="435">
        <f t="shared" si="185"/>
        <v>1.9604463078918</v>
      </c>
      <c r="V5704" s="18" t="s">
        <v>3268</v>
      </c>
    </row>
    <row r="5705" spans="1:22" x14ac:dyDescent="0.2">
      <c r="A5705" s="257">
        <v>42583</v>
      </c>
      <c r="B5705" s="414">
        <f t="shared" si="184"/>
        <v>42584</v>
      </c>
      <c r="C5705" s="18">
        <v>2.87</v>
      </c>
      <c r="E5705" s="18">
        <v>2.65</v>
      </c>
      <c r="G5705" s="161">
        <v>1.8883425967263001</v>
      </c>
      <c r="I5705" s="18">
        <v>2.87</v>
      </c>
      <c r="M5705" s="18">
        <v>2.74</v>
      </c>
      <c r="O5705" s="18">
        <v>2.74</v>
      </c>
      <c r="Q5705" s="18">
        <v>1.37</v>
      </c>
      <c r="S5705" s="18">
        <v>2.34</v>
      </c>
      <c r="T5705" s="18">
        <v>0.76519300000000001</v>
      </c>
      <c r="U5705" s="426">
        <f t="shared" si="185"/>
        <v>1.8883425967263001</v>
      </c>
    </row>
    <row r="5706" spans="1:22" x14ac:dyDescent="0.2">
      <c r="A5706" s="257">
        <v>42584</v>
      </c>
      <c r="B5706" s="414">
        <f t="shared" si="184"/>
        <v>42585</v>
      </c>
      <c r="C5706" s="18">
        <v>2.79</v>
      </c>
      <c r="E5706" s="18">
        <v>2.58</v>
      </c>
      <c r="G5706" s="161">
        <v>1.8353741997822</v>
      </c>
      <c r="I5706" s="18">
        <v>2.75</v>
      </c>
      <c r="M5706" s="18">
        <v>2.64</v>
      </c>
      <c r="O5706" s="18">
        <v>2.66</v>
      </c>
      <c r="Q5706" s="18">
        <v>1.35</v>
      </c>
      <c r="S5706" s="18">
        <v>2.2799999999999998</v>
      </c>
      <c r="T5706" s="18">
        <v>0.76330100000000001</v>
      </c>
      <c r="U5706" s="426">
        <f t="shared" si="185"/>
        <v>1.8353741997822</v>
      </c>
    </row>
    <row r="5707" spans="1:22" x14ac:dyDescent="0.2">
      <c r="A5707" s="257">
        <v>42585</v>
      </c>
      <c r="B5707" s="414">
        <f t="shared" si="184"/>
        <v>42586</v>
      </c>
    </row>
    <row r="5708" spans="1:22" x14ac:dyDescent="0.2">
      <c r="A5708" s="257">
        <v>42586</v>
      </c>
      <c r="B5708" s="414">
        <f t="shared" si="184"/>
        <v>42587</v>
      </c>
    </row>
    <row r="5709" spans="1:22" x14ac:dyDescent="0.2">
      <c r="A5709" s="257">
        <v>42587</v>
      </c>
      <c r="B5709" s="414">
        <f t="shared" si="184"/>
        <v>42588</v>
      </c>
    </row>
    <row r="5710" spans="1:22" x14ac:dyDescent="0.2">
      <c r="A5710" s="257">
        <v>42588</v>
      </c>
      <c r="B5710" s="414">
        <f t="shared" si="184"/>
        <v>42589</v>
      </c>
    </row>
    <row r="5711" spans="1:22" x14ac:dyDescent="0.2">
      <c r="A5711" s="257">
        <v>42589</v>
      </c>
      <c r="B5711" s="414">
        <f t="shared" si="184"/>
        <v>42590</v>
      </c>
    </row>
    <row r="5712" spans="1:22" x14ac:dyDescent="0.2">
      <c r="A5712" s="257">
        <v>42590</v>
      </c>
      <c r="B5712" s="414">
        <f t="shared" si="184"/>
        <v>42591</v>
      </c>
    </row>
    <row r="5713" spans="1:21" x14ac:dyDescent="0.2">
      <c r="A5713" s="257">
        <v>42591</v>
      </c>
      <c r="B5713" s="414">
        <f t="shared" si="184"/>
        <v>42592</v>
      </c>
    </row>
    <row r="5714" spans="1:21" x14ac:dyDescent="0.2">
      <c r="A5714" s="257">
        <v>42592</v>
      </c>
      <c r="B5714" s="414">
        <f t="shared" si="184"/>
        <v>42593</v>
      </c>
    </row>
    <row r="5715" spans="1:21" x14ac:dyDescent="0.2">
      <c r="A5715" s="257">
        <v>42593</v>
      </c>
      <c r="B5715" s="414">
        <f t="shared" si="184"/>
        <v>42594</v>
      </c>
    </row>
    <row r="5716" spans="1:21" x14ac:dyDescent="0.2">
      <c r="A5716" s="257">
        <v>42594</v>
      </c>
      <c r="B5716" s="414">
        <f t="shared" si="184"/>
        <v>42595</v>
      </c>
    </row>
    <row r="5717" spans="1:21" x14ac:dyDescent="0.2">
      <c r="A5717" s="257">
        <v>42595</v>
      </c>
      <c r="B5717" s="414">
        <f t="shared" si="184"/>
        <v>42596</v>
      </c>
    </row>
    <row r="5718" spans="1:21" x14ac:dyDescent="0.2">
      <c r="A5718" s="257">
        <v>42596</v>
      </c>
      <c r="B5718" s="414">
        <f t="shared" si="184"/>
        <v>42597</v>
      </c>
    </row>
    <row r="5719" spans="1:21" x14ac:dyDescent="0.2">
      <c r="A5719" s="257">
        <v>42597</v>
      </c>
      <c r="B5719" s="414">
        <f t="shared" si="184"/>
        <v>42598</v>
      </c>
    </row>
    <row r="5720" spans="1:21" x14ac:dyDescent="0.2">
      <c r="A5720" s="257">
        <v>42598</v>
      </c>
      <c r="B5720" s="414">
        <f t="shared" si="184"/>
        <v>42599</v>
      </c>
    </row>
    <row r="5721" spans="1:21" x14ac:dyDescent="0.2">
      <c r="A5721" s="257">
        <v>42599</v>
      </c>
      <c r="B5721" s="414">
        <f t="shared" si="184"/>
        <v>42600</v>
      </c>
      <c r="C5721" s="18">
        <v>2.71</v>
      </c>
      <c r="E5721" s="18">
        <v>2.4500000000000002</v>
      </c>
      <c r="G5721" s="161">
        <v>0.88471622820780005</v>
      </c>
      <c r="I5721" s="18">
        <v>2.62</v>
      </c>
      <c r="M5721" s="18">
        <v>2.5099999999999998</v>
      </c>
      <c r="O5721" s="18">
        <v>2.52</v>
      </c>
      <c r="Q5721" s="18">
        <v>1.28</v>
      </c>
      <c r="S5721" s="18">
        <v>1.08</v>
      </c>
      <c r="T5721" s="18">
        <v>0.77675899999999998</v>
      </c>
      <c r="U5721" s="426">
        <f>S5721*T5721*1.054615</f>
        <v>0.88471622820780005</v>
      </c>
    </row>
    <row r="5722" spans="1:21" x14ac:dyDescent="0.2">
      <c r="A5722" s="257">
        <v>42600</v>
      </c>
      <c r="B5722" s="414">
        <f t="shared" si="184"/>
        <v>42601</v>
      </c>
      <c r="C5722" s="18">
        <v>2.71</v>
      </c>
      <c r="E5722" s="18">
        <v>2.44</v>
      </c>
      <c r="G5722" s="161">
        <v>0.55962596575200008</v>
      </c>
      <c r="I5722" s="18">
        <v>2.62</v>
      </c>
      <c r="M5722" s="18">
        <v>2.4900000000000002</v>
      </c>
      <c r="O5722" s="18">
        <v>2.5299999999999998</v>
      </c>
      <c r="Q5722" s="18">
        <v>1.28</v>
      </c>
      <c r="S5722" s="18">
        <v>0.68</v>
      </c>
      <c r="T5722" s="18">
        <v>0.78036000000000005</v>
      </c>
      <c r="U5722" s="426">
        <f t="shared" ref="U5722:U5742" si="186">S5722*T5722*1.054615</f>
        <v>0.55962596575200008</v>
      </c>
    </row>
    <row r="5723" spans="1:21" x14ac:dyDescent="0.2">
      <c r="A5723" s="257">
        <v>42601</v>
      </c>
      <c r="B5723" s="414">
        <f t="shared" si="184"/>
        <v>42602</v>
      </c>
      <c r="C5723" s="375">
        <v>2.64</v>
      </c>
      <c r="E5723" s="375">
        <v>2.37</v>
      </c>
      <c r="G5723" s="376">
        <v>1.2987460756891003</v>
      </c>
      <c r="I5723" s="376">
        <v>2.6</v>
      </c>
      <c r="J5723" s="416"/>
      <c r="K5723" s="376"/>
      <c r="M5723" s="375">
        <v>2.42</v>
      </c>
      <c r="O5723" s="375">
        <v>2.4900000000000002</v>
      </c>
      <c r="Q5723" s="376">
        <v>1.2</v>
      </c>
      <c r="S5723" s="375">
        <v>1.58</v>
      </c>
      <c r="T5723" s="375">
        <v>0.77942299999999998</v>
      </c>
      <c r="U5723" s="376">
        <f t="shared" si="186"/>
        <v>1.2987460756891003</v>
      </c>
    </row>
    <row r="5724" spans="1:21" x14ac:dyDescent="0.2">
      <c r="A5724" s="257">
        <v>42602</v>
      </c>
      <c r="B5724" s="414">
        <f t="shared" si="184"/>
        <v>42603</v>
      </c>
      <c r="C5724" s="375">
        <v>2.64</v>
      </c>
      <c r="E5724" s="375">
        <v>2.37</v>
      </c>
      <c r="G5724" s="376">
        <v>1.2987460756891003</v>
      </c>
      <c r="I5724" s="376">
        <v>2.6</v>
      </c>
      <c r="J5724" s="416"/>
      <c r="K5724" s="376"/>
      <c r="M5724" s="375">
        <v>2.42</v>
      </c>
      <c r="O5724" s="375">
        <v>2.4900000000000002</v>
      </c>
      <c r="Q5724" s="376">
        <v>1.2</v>
      </c>
      <c r="S5724" s="375">
        <v>1.58</v>
      </c>
      <c r="T5724" s="375">
        <v>0.77942299999999998</v>
      </c>
      <c r="U5724" s="376">
        <f t="shared" si="186"/>
        <v>1.2987460756891003</v>
      </c>
    </row>
    <row r="5725" spans="1:21" x14ac:dyDescent="0.2">
      <c r="A5725" s="257">
        <v>42603</v>
      </c>
      <c r="B5725" s="414">
        <f t="shared" si="184"/>
        <v>42604</v>
      </c>
      <c r="C5725" s="375">
        <v>2.64</v>
      </c>
      <c r="E5725" s="375">
        <v>2.37</v>
      </c>
      <c r="G5725" s="376">
        <v>1.2987460756891003</v>
      </c>
      <c r="I5725" s="376">
        <v>2.6</v>
      </c>
      <c r="J5725" s="416"/>
      <c r="K5725" s="376"/>
      <c r="M5725" s="375">
        <v>2.42</v>
      </c>
      <c r="O5725" s="375">
        <v>2.4900000000000002</v>
      </c>
      <c r="Q5725" s="376">
        <v>1.2</v>
      </c>
      <c r="S5725" s="375">
        <v>1.58</v>
      </c>
      <c r="T5725" s="375">
        <v>0.77942299999999998</v>
      </c>
      <c r="U5725" s="376">
        <f t="shared" si="186"/>
        <v>1.2987460756891003</v>
      </c>
    </row>
    <row r="5726" spans="1:21" x14ac:dyDescent="0.2">
      <c r="A5726" s="257">
        <v>42604</v>
      </c>
      <c r="B5726" s="414">
        <f t="shared" si="184"/>
        <v>42605</v>
      </c>
      <c r="C5726" s="18">
        <v>2.74</v>
      </c>
      <c r="E5726" s="18">
        <v>2.3199999999999998</v>
      </c>
      <c r="G5726" s="161">
        <v>1.7876079866178003</v>
      </c>
      <c r="I5726" s="18">
        <v>2.68</v>
      </c>
      <c r="M5726" s="18">
        <v>2.52</v>
      </c>
      <c r="O5726" s="18">
        <v>2.5499999999999998</v>
      </c>
      <c r="Q5726" s="161">
        <v>1.29</v>
      </c>
      <c r="S5726" s="18">
        <v>2.19</v>
      </c>
      <c r="T5726" s="18">
        <v>0.77398800000000001</v>
      </c>
      <c r="U5726" s="426">
        <f t="shared" si="186"/>
        <v>1.7876079866178003</v>
      </c>
    </row>
    <row r="5727" spans="1:21" x14ac:dyDescent="0.2">
      <c r="A5727" s="257">
        <v>42605</v>
      </c>
      <c r="B5727" s="414">
        <f t="shared" si="184"/>
        <v>42606</v>
      </c>
      <c r="C5727" s="18">
        <v>2.71</v>
      </c>
      <c r="E5727" s="18">
        <v>2.38</v>
      </c>
      <c r="G5727" s="161">
        <v>1.8780198985524998</v>
      </c>
      <c r="I5727" s="18">
        <v>2.67</v>
      </c>
      <c r="M5727" s="161">
        <v>2.5</v>
      </c>
      <c r="O5727" s="18">
        <v>2.52</v>
      </c>
      <c r="Q5727" s="161">
        <v>1.31</v>
      </c>
      <c r="S5727" s="161">
        <v>2.2999999999999998</v>
      </c>
      <c r="T5727" s="18">
        <v>0.77424499999999996</v>
      </c>
      <c r="U5727" s="426">
        <f t="shared" si="186"/>
        <v>1.8780198985524998</v>
      </c>
    </row>
    <row r="5728" spans="1:21" x14ac:dyDescent="0.2">
      <c r="A5728" s="257">
        <v>42606</v>
      </c>
      <c r="B5728" s="414">
        <f t="shared" ref="B5728:B5791" si="187">A5728+1</f>
        <v>42607</v>
      </c>
      <c r="C5728" s="18">
        <v>2.77</v>
      </c>
      <c r="E5728" s="18">
        <v>2.48</v>
      </c>
      <c r="G5728" s="161">
        <v>2.0801409235702497</v>
      </c>
      <c r="I5728" s="18">
        <v>2.74</v>
      </c>
      <c r="M5728" s="18">
        <v>2.57</v>
      </c>
      <c r="O5728" s="18">
        <v>2.58</v>
      </c>
      <c r="Q5728" s="161">
        <v>1.36</v>
      </c>
      <c r="S5728" s="18">
        <v>2.5499999999999998</v>
      </c>
      <c r="T5728" s="18">
        <v>0.77349699999999999</v>
      </c>
      <c r="U5728" s="426">
        <f t="shared" si="186"/>
        <v>2.0801409235702497</v>
      </c>
    </row>
    <row r="5729" spans="1:21" x14ac:dyDescent="0.2">
      <c r="A5729" s="257">
        <v>42607</v>
      </c>
      <c r="B5729" s="414">
        <f t="shared" si="187"/>
        <v>42608</v>
      </c>
      <c r="C5729" s="18">
        <v>2.86</v>
      </c>
      <c r="E5729" s="18">
        <v>2.58</v>
      </c>
      <c r="G5729" s="161">
        <v>2.0152254471524502</v>
      </c>
      <c r="I5729" s="18">
        <v>2.79</v>
      </c>
      <c r="M5729" s="18">
        <v>2.62</v>
      </c>
      <c r="O5729" s="18">
        <v>2.67</v>
      </c>
      <c r="Q5729" s="161">
        <v>1.38</v>
      </c>
      <c r="S5729" s="18">
        <v>2.4700000000000002</v>
      </c>
      <c r="T5729" s="18">
        <v>0.77362900000000001</v>
      </c>
      <c r="U5729" s="426">
        <f t="shared" si="186"/>
        <v>2.0152254471524502</v>
      </c>
    </row>
    <row r="5730" spans="1:21" x14ac:dyDescent="0.2">
      <c r="A5730" s="257">
        <v>42608</v>
      </c>
      <c r="B5730" s="414">
        <f t="shared" si="187"/>
        <v>42609</v>
      </c>
      <c r="C5730" s="375">
        <v>2.87</v>
      </c>
      <c r="E5730" s="375">
        <v>2.59</v>
      </c>
      <c r="G5730" s="376">
        <v>1.9668038013117004</v>
      </c>
      <c r="I5730" s="375">
        <v>2.85</v>
      </c>
      <c r="J5730" s="415"/>
      <c r="K5730" s="375"/>
      <c r="M5730" s="375">
        <v>2.54</v>
      </c>
      <c r="O5730" s="375">
        <v>2.68</v>
      </c>
      <c r="Q5730" s="376">
        <v>1.34</v>
      </c>
      <c r="S5730" s="375">
        <v>2.41</v>
      </c>
      <c r="T5730" s="375">
        <v>0.77383800000000003</v>
      </c>
      <c r="U5730" s="376">
        <f t="shared" si="186"/>
        <v>1.9668038013117004</v>
      </c>
    </row>
    <row r="5731" spans="1:21" x14ac:dyDescent="0.2">
      <c r="A5731" s="257">
        <v>42609</v>
      </c>
      <c r="B5731" s="414">
        <f t="shared" si="187"/>
        <v>42610</v>
      </c>
      <c r="C5731" s="375">
        <v>2.87</v>
      </c>
      <c r="E5731" s="375">
        <v>2.59</v>
      </c>
      <c r="G5731" s="376">
        <v>1.9668038013117004</v>
      </c>
      <c r="I5731" s="375">
        <v>2.85</v>
      </c>
      <c r="J5731" s="415"/>
      <c r="K5731" s="375"/>
      <c r="M5731" s="375">
        <v>2.54</v>
      </c>
      <c r="O5731" s="375">
        <v>2.68</v>
      </c>
      <c r="Q5731" s="376">
        <v>1.34</v>
      </c>
      <c r="S5731" s="375">
        <v>2.41</v>
      </c>
      <c r="T5731" s="375">
        <v>0.77383800000000003</v>
      </c>
      <c r="U5731" s="376">
        <f t="shared" si="186"/>
        <v>1.9668038013117004</v>
      </c>
    </row>
    <row r="5732" spans="1:21" x14ac:dyDescent="0.2">
      <c r="A5732" s="257">
        <v>42610</v>
      </c>
      <c r="B5732" s="414">
        <f t="shared" si="187"/>
        <v>42611</v>
      </c>
      <c r="C5732" s="375">
        <v>2.87</v>
      </c>
      <c r="E5732" s="375">
        <v>2.59</v>
      </c>
      <c r="G5732" s="376">
        <v>1.9668038013117004</v>
      </c>
      <c r="I5732" s="375">
        <v>2.85</v>
      </c>
      <c r="J5732" s="415"/>
      <c r="K5732" s="375"/>
      <c r="M5732" s="375">
        <v>2.54</v>
      </c>
      <c r="O5732" s="375">
        <v>2.68</v>
      </c>
      <c r="Q5732" s="376">
        <v>1.34</v>
      </c>
      <c r="S5732" s="375">
        <v>2.41</v>
      </c>
      <c r="T5732" s="375">
        <v>0.77383800000000003</v>
      </c>
      <c r="U5732" s="376">
        <f t="shared" si="186"/>
        <v>1.9668038013117004</v>
      </c>
    </row>
    <row r="5733" spans="1:21" x14ac:dyDescent="0.2">
      <c r="A5733" s="257">
        <v>42611</v>
      </c>
      <c r="B5733" s="414">
        <f t="shared" si="187"/>
        <v>42612</v>
      </c>
      <c r="C5733" s="18">
        <v>2.95</v>
      </c>
      <c r="E5733" s="18">
        <v>2.72</v>
      </c>
      <c r="G5733" s="161">
        <v>1.944737058144</v>
      </c>
      <c r="I5733" s="18">
        <v>2.82</v>
      </c>
      <c r="M5733" s="18">
        <v>2.71</v>
      </c>
      <c r="O5733" s="161">
        <v>2.8</v>
      </c>
      <c r="Q5733" s="161">
        <v>1.34</v>
      </c>
      <c r="S5733" s="161">
        <v>2.4</v>
      </c>
      <c r="T5733" s="18">
        <v>0.76834400000000003</v>
      </c>
      <c r="U5733" s="426">
        <f t="shared" si="186"/>
        <v>1.944737058144</v>
      </c>
    </row>
    <row r="5734" spans="1:21" x14ac:dyDescent="0.2">
      <c r="A5734" s="257">
        <v>42612</v>
      </c>
      <c r="B5734" s="414">
        <f t="shared" si="187"/>
        <v>42613</v>
      </c>
      <c r="C5734" s="18">
        <v>2.92</v>
      </c>
      <c r="E5734" s="18">
        <v>2.77</v>
      </c>
      <c r="G5734" s="161">
        <v>1.4308145102548502</v>
      </c>
      <c r="I5734" s="161">
        <v>2.9</v>
      </c>
      <c r="J5734" s="162"/>
      <c r="K5734" s="161"/>
      <c r="M5734" s="161">
        <v>2.8</v>
      </c>
      <c r="N5734" s="161"/>
      <c r="O5734" s="161">
        <v>2.84</v>
      </c>
      <c r="P5734" s="161"/>
      <c r="Q5734" s="161">
        <v>1.33</v>
      </c>
      <c r="S5734" s="18">
        <v>1.77</v>
      </c>
      <c r="T5734" s="18">
        <v>0.76650700000000005</v>
      </c>
      <c r="U5734" s="426">
        <f t="shared" si="186"/>
        <v>1.4308145102548502</v>
      </c>
    </row>
    <row r="5735" spans="1:21" s="263" customFormat="1" x14ac:dyDescent="0.2">
      <c r="A5735" s="319">
        <v>42613</v>
      </c>
      <c r="B5735" s="374">
        <f t="shared" si="187"/>
        <v>42614</v>
      </c>
      <c r="C5735" s="370">
        <v>2.94</v>
      </c>
      <c r="E5735" s="370">
        <v>2.64</v>
      </c>
      <c r="G5735" s="372">
        <v>1.9393263242480503</v>
      </c>
      <c r="I5735" s="370">
        <v>2.81</v>
      </c>
      <c r="J5735" s="356"/>
      <c r="K5735" s="370"/>
      <c r="M5735" s="370">
        <v>2.72</v>
      </c>
      <c r="O5735" s="370">
        <v>2.78</v>
      </c>
      <c r="Q5735" s="370">
        <v>1.22</v>
      </c>
      <c r="S5735" s="263">
        <v>2.41</v>
      </c>
      <c r="T5735" s="263">
        <v>0.76302700000000001</v>
      </c>
      <c r="U5735" s="435">
        <f t="shared" si="186"/>
        <v>1.9393263242480503</v>
      </c>
    </row>
    <row r="5736" spans="1:21" x14ac:dyDescent="0.2">
      <c r="A5736" s="257">
        <v>42614</v>
      </c>
      <c r="B5736" s="414">
        <f t="shared" si="187"/>
        <v>42615</v>
      </c>
      <c r="C5736" s="18">
        <v>2.91</v>
      </c>
      <c r="E5736" s="18">
        <v>2.62</v>
      </c>
      <c r="G5736" s="161">
        <v>1.8904371464855001</v>
      </c>
      <c r="I5736" s="18">
        <v>2.89</v>
      </c>
      <c r="M5736" s="18">
        <v>2.72</v>
      </c>
      <c r="O5736" s="18">
        <v>2.72</v>
      </c>
      <c r="Q5736" s="161">
        <v>1.2</v>
      </c>
      <c r="S5736" s="18">
        <v>2.35</v>
      </c>
      <c r="T5736" s="18">
        <v>0.76278199999999996</v>
      </c>
      <c r="U5736" s="426">
        <f t="shared" si="186"/>
        <v>1.8904371464855001</v>
      </c>
    </row>
    <row r="5737" spans="1:21" x14ac:dyDescent="0.2">
      <c r="A5737" s="257">
        <v>42615</v>
      </c>
      <c r="B5737" s="414">
        <f t="shared" si="187"/>
        <v>42616</v>
      </c>
      <c r="C5737" s="375">
        <v>2.85</v>
      </c>
      <c r="E5737" s="375">
        <v>2.46</v>
      </c>
      <c r="G5737" s="376">
        <v>1.8323157530053003</v>
      </c>
      <c r="I5737" s="375">
        <v>2.79</v>
      </c>
      <c r="J5737" s="415"/>
      <c r="K5737" s="375"/>
      <c r="M5737" s="375">
        <v>2.52</v>
      </c>
      <c r="O5737" s="375">
        <v>2.67</v>
      </c>
      <c r="Q5737" s="376">
        <v>1.07</v>
      </c>
      <c r="S5737" s="375">
        <v>2.27</v>
      </c>
      <c r="T5737" s="375">
        <v>0.76538600000000001</v>
      </c>
      <c r="U5737" s="376">
        <f t="shared" si="186"/>
        <v>1.8323157530053003</v>
      </c>
    </row>
    <row r="5738" spans="1:21" x14ac:dyDescent="0.2">
      <c r="A5738" s="257">
        <v>42616</v>
      </c>
      <c r="B5738" s="414">
        <f t="shared" si="187"/>
        <v>42617</v>
      </c>
      <c r="C5738" s="375">
        <v>2.85</v>
      </c>
      <c r="E5738" s="375">
        <v>2.46</v>
      </c>
      <c r="G5738" s="376">
        <v>1.8323157530053003</v>
      </c>
      <c r="I5738" s="375">
        <v>2.79</v>
      </c>
      <c r="J5738" s="415"/>
      <c r="K5738" s="375"/>
      <c r="M5738" s="375">
        <v>2.52</v>
      </c>
      <c r="O5738" s="375">
        <v>2.67</v>
      </c>
      <c r="Q5738" s="376">
        <v>1.07</v>
      </c>
      <c r="S5738" s="375">
        <v>2.27</v>
      </c>
      <c r="T5738" s="375">
        <v>0.76538600000000001</v>
      </c>
      <c r="U5738" s="376">
        <f t="shared" si="186"/>
        <v>1.8323157530053003</v>
      </c>
    </row>
    <row r="5739" spans="1:21" x14ac:dyDescent="0.2">
      <c r="A5739" s="257">
        <v>42617</v>
      </c>
      <c r="B5739" s="414">
        <f t="shared" si="187"/>
        <v>42618</v>
      </c>
      <c r="C5739" s="375">
        <v>2.85</v>
      </c>
      <c r="E5739" s="375">
        <v>2.46</v>
      </c>
      <c r="G5739" s="376">
        <v>1.8323157530053003</v>
      </c>
      <c r="I5739" s="375">
        <v>2.79</v>
      </c>
      <c r="J5739" s="415"/>
      <c r="K5739" s="375"/>
      <c r="M5739" s="375">
        <v>2.52</v>
      </c>
      <c r="O5739" s="375">
        <v>2.67</v>
      </c>
      <c r="Q5739" s="376">
        <v>1.07</v>
      </c>
      <c r="S5739" s="375">
        <v>2.27</v>
      </c>
      <c r="T5739" s="375">
        <v>0.76538600000000001</v>
      </c>
      <c r="U5739" s="376">
        <f t="shared" si="186"/>
        <v>1.8323157530053003</v>
      </c>
    </row>
    <row r="5740" spans="1:21" x14ac:dyDescent="0.2">
      <c r="A5740" s="257">
        <v>42618</v>
      </c>
      <c r="B5740" s="414">
        <f t="shared" si="187"/>
        <v>42619</v>
      </c>
      <c r="C5740" s="375">
        <v>2.85</v>
      </c>
      <c r="E5740" s="375">
        <v>2.46</v>
      </c>
      <c r="G5740" s="376">
        <v>1.8323157530053003</v>
      </c>
      <c r="I5740" s="375">
        <v>2.79</v>
      </c>
      <c r="J5740" s="415"/>
      <c r="K5740" s="375"/>
      <c r="M5740" s="375">
        <v>2.52</v>
      </c>
      <c r="O5740" s="375">
        <v>2.67</v>
      </c>
      <c r="Q5740" s="376">
        <v>1.07</v>
      </c>
      <c r="S5740" s="375">
        <v>2.27</v>
      </c>
      <c r="T5740" s="375">
        <v>0.76538600000000001</v>
      </c>
      <c r="U5740" s="376">
        <f t="shared" si="186"/>
        <v>1.8323157530053003</v>
      </c>
    </row>
    <row r="5741" spans="1:21" x14ac:dyDescent="0.2">
      <c r="A5741" s="257">
        <v>42619</v>
      </c>
      <c r="B5741" s="414">
        <f t="shared" si="187"/>
        <v>42620</v>
      </c>
      <c r="C5741" s="18">
        <v>2.82</v>
      </c>
      <c r="E5741" s="18">
        <v>2.54</v>
      </c>
      <c r="G5741" s="161">
        <v>1.7092618194366</v>
      </c>
      <c r="I5741" s="18">
        <v>2.75</v>
      </c>
      <c r="M5741" s="18">
        <v>2.61</v>
      </c>
      <c r="O5741" s="161">
        <v>2.7</v>
      </c>
      <c r="P5741" s="161"/>
      <c r="Q5741" s="161">
        <v>1.26</v>
      </c>
      <c r="S5741" s="18">
        <v>2.09</v>
      </c>
      <c r="T5741" s="18">
        <v>0.77547600000000005</v>
      </c>
      <c r="U5741" s="426">
        <f t="shared" si="186"/>
        <v>1.7092618194366</v>
      </c>
    </row>
    <row r="5742" spans="1:21" x14ac:dyDescent="0.2">
      <c r="A5742" s="257">
        <v>42620</v>
      </c>
      <c r="B5742" s="414">
        <f t="shared" si="187"/>
        <v>42621</v>
      </c>
      <c r="C5742" s="18">
        <v>2.82</v>
      </c>
      <c r="E5742" s="18">
        <v>2.52</v>
      </c>
      <c r="G5742" s="161">
        <v>1.9513968674997999</v>
      </c>
      <c r="I5742" s="18">
        <v>2.75</v>
      </c>
      <c r="M5742" s="18">
        <v>2.57</v>
      </c>
      <c r="O5742" s="161">
        <v>2.67</v>
      </c>
      <c r="P5742" s="161"/>
      <c r="Q5742" s="161">
        <v>1.37</v>
      </c>
      <c r="S5742" s="18">
        <v>2.38</v>
      </c>
      <c r="T5742" s="18">
        <v>0.77745399999999998</v>
      </c>
      <c r="U5742" s="426">
        <f t="shared" si="186"/>
        <v>1.9513968674997999</v>
      </c>
    </row>
    <row r="5743" spans="1:21" x14ac:dyDescent="0.2">
      <c r="A5743" s="257">
        <v>42621</v>
      </c>
      <c r="B5743" s="414">
        <f t="shared" si="187"/>
        <v>42622</v>
      </c>
    </row>
    <row r="5744" spans="1:21" x14ac:dyDescent="0.2">
      <c r="A5744" s="257">
        <v>42622</v>
      </c>
      <c r="B5744" s="414">
        <f t="shared" si="187"/>
        <v>42623</v>
      </c>
    </row>
    <row r="5745" spans="1:21" x14ac:dyDescent="0.2">
      <c r="A5745" s="257">
        <v>42623</v>
      </c>
      <c r="B5745" s="414">
        <f t="shared" si="187"/>
        <v>42624</v>
      </c>
    </row>
    <row r="5746" spans="1:21" x14ac:dyDescent="0.2">
      <c r="A5746" s="257">
        <v>42624</v>
      </c>
      <c r="B5746" s="414">
        <f t="shared" si="187"/>
        <v>42625</v>
      </c>
    </row>
    <row r="5747" spans="1:21" x14ac:dyDescent="0.2">
      <c r="A5747" s="257">
        <v>42625</v>
      </c>
      <c r="B5747" s="414">
        <f t="shared" si="187"/>
        <v>42626</v>
      </c>
    </row>
    <row r="5748" spans="1:21" x14ac:dyDescent="0.2">
      <c r="A5748" s="257">
        <v>42626</v>
      </c>
      <c r="B5748" s="414">
        <f t="shared" si="187"/>
        <v>42627</v>
      </c>
    </row>
    <row r="5749" spans="1:21" x14ac:dyDescent="0.2">
      <c r="A5749" s="257">
        <v>42627</v>
      </c>
      <c r="B5749" s="414">
        <f t="shared" si="187"/>
        <v>42628</v>
      </c>
    </row>
    <row r="5750" spans="1:21" x14ac:dyDescent="0.2">
      <c r="A5750" s="257">
        <v>42628</v>
      </c>
      <c r="B5750" s="414">
        <f t="shared" si="187"/>
        <v>42629</v>
      </c>
    </row>
    <row r="5751" spans="1:21" x14ac:dyDescent="0.2">
      <c r="A5751" s="257">
        <v>42629</v>
      </c>
      <c r="B5751" s="414">
        <f t="shared" si="187"/>
        <v>42630</v>
      </c>
      <c r="C5751" s="375">
        <v>2.94</v>
      </c>
      <c r="E5751" s="375">
        <v>2.62</v>
      </c>
      <c r="G5751" s="376">
        <v>2.0396432329934999</v>
      </c>
      <c r="I5751" s="376">
        <v>2.87</v>
      </c>
      <c r="J5751" s="416"/>
      <c r="K5751" s="376"/>
      <c r="L5751" s="161"/>
      <c r="M5751" s="376">
        <v>2.64</v>
      </c>
      <c r="N5751" s="161"/>
      <c r="O5751" s="376">
        <v>2.7</v>
      </c>
      <c r="P5751" s="161"/>
      <c r="Q5751" s="376">
        <v>0.93</v>
      </c>
      <c r="S5751" s="375">
        <v>2.5499999999999998</v>
      </c>
      <c r="T5751" s="375">
        <v>0.75843799999999995</v>
      </c>
      <c r="U5751" s="426">
        <f>S5751*T5751*1.054615</f>
        <v>2.0396432329934999</v>
      </c>
    </row>
    <row r="5752" spans="1:21" x14ac:dyDescent="0.2">
      <c r="A5752" s="257">
        <v>42630</v>
      </c>
      <c r="B5752" s="414">
        <f t="shared" si="187"/>
        <v>42631</v>
      </c>
      <c r="C5752" s="375">
        <v>2.94</v>
      </c>
      <c r="E5752" s="375">
        <v>2.62</v>
      </c>
      <c r="G5752" s="376">
        <v>2.0396432329934999</v>
      </c>
      <c r="I5752" s="376">
        <v>2.87</v>
      </c>
      <c r="J5752" s="416"/>
      <c r="K5752" s="376"/>
      <c r="L5752" s="161"/>
      <c r="M5752" s="376">
        <v>2.64</v>
      </c>
      <c r="N5752" s="161"/>
      <c r="O5752" s="376">
        <v>2.7</v>
      </c>
      <c r="P5752" s="161"/>
      <c r="Q5752" s="376">
        <v>0.93</v>
      </c>
      <c r="S5752" s="375">
        <v>2.5499999999999998</v>
      </c>
      <c r="T5752" s="375">
        <v>0.75843799999999995</v>
      </c>
      <c r="U5752" s="426">
        <f t="shared" ref="U5752:U5767" si="188">S5752*T5752*1.054615</f>
        <v>2.0396432329934999</v>
      </c>
    </row>
    <row r="5753" spans="1:21" x14ac:dyDescent="0.2">
      <c r="A5753" s="257">
        <v>42631</v>
      </c>
      <c r="B5753" s="414">
        <f t="shared" si="187"/>
        <v>42632</v>
      </c>
      <c r="C5753" s="375">
        <v>2.94</v>
      </c>
      <c r="E5753" s="375">
        <v>2.62</v>
      </c>
      <c r="G5753" s="376">
        <v>2.0396432329934999</v>
      </c>
      <c r="I5753" s="376">
        <v>2.87</v>
      </c>
      <c r="J5753" s="416"/>
      <c r="K5753" s="376"/>
      <c r="L5753" s="161"/>
      <c r="M5753" s="376">
        <v>2.64</v>
      </c>
      <c r="N5753" s="161"/>
      <c r="O5753" s="376">
        <v>2.7</v>
      </c>
      <c r="P5753" s="161"/>
      <c r="Q5753" s="376">
        <v>0.93</v>
      </c>
      <c r="S5753" s="375">
        <v>2.5499999999999998</v>
      </c>
      <c r="T5753" s="375">
        <v>0.75843799999999995</v>
      </c>
      <c r="U5753" s="426">
        <f t="shared" si="188"/>
        <v>2.0396432329934999</v>
      </c>
    </row>
    <row r="5754" spans="1:21" x14ac:dyDescent="0.2">
      <c r="A5754" s="257">
        <v>42632</v>
      </c>
      <c r="B5754" s="414">
        <f t="shared" si="187"/>
        <v>42633</v>
      </c>
      <c r="C5754" s="18">
        <v>2.97</v>
      </c>
      <c r="E5754" s="18">
        <v>2.71</v>
      </c>
      <c r="G5754" s="161">
        <v>2.0645151676920004</v>
      </c>
      <c r="I5754" s="161">
        <v>2.98</v>
      </c>
      <c r="J5754" s="162"/>
      <c r="K5754" s="161"/>
      <c r="L5754" s="161"/>
      <c r="M5754" s="161">
        <v>2.76</v>
      </c>
      <c r="N5754" s="161"/>
      <c r="O5754" s="161">
        <v>2.76</v>
      </c>
      <c r="P5754" s="161"/>
      <c r="Q5754" s="161">
        <v>1.03</v>
      </c>
      <c r="S5754" s="18">
        <v>2.58</v>
      </c>
      <c r="T5754" s="18">
        <v>0.75875999999999999</v>
      </c>
      <c r="U5754" s="426">
        <f t="shared" si="188"/>
        <v>2.0645151676920004</v>
      </c>
    </row>
    <row r="5755" spans="1:21" x14ac:dyDescent="0.2">
      <c r="A5755" s="257">
        <v>42633</v>
      </c>
      <c r="B5755" s="414">
        <f t="shared" si="187"/>
        <v>42634</v>
      </c>
      <c r="C5755" s="18">
        <v>3.08</v>
      </c>
      <c r="E5755" s="18">
        <v>2.85</v>
      </c>
      <c r="G5755" s="161">
        <v>2.1869383149369002</v>
      </c>
      <c r="I5755" s="161">
        <v>3.06</v>
      </c>
      <c r="J5755" s="162"/>
      <c r="K5755" s="161"/>
      <c r="L5755" s="161"/>
      <c r="M5755" s="161">
        <v>2.88</v>
      </c>
      <c r="N5755" s="161"/>
      <c r="O5755" s="161">
        <v>2.9</v>
      </c>
      <c r="P5755" s="161"/>
      <c r="Q5755" s="161">
        <v>1.17</v>
      </c>
      <c r="S5755" s="18">
        <v>2.74</v>
      </c>
      <c r="T5755" s="18">
        <v>0.75681900000000002</v>
      </c>
      <c r="U5755" s="426">
        <f t="shared" si="188"/>
        <v>2.1869383149369002</v>
      </c>
    </row>
    <row r="5756" spans="1:21" x14ac:dyDescent="0.2">
      <c r="A5756" s="257">
        <v>42634</v>
      </c>
      <c r="B5756" s="414">
        <f t="shared" si="187"/>
        <v>42635</v>
      </c>
      <c r="C5756" s="18">
        <v>3.14</v>
      </c>
      <c r="E5756" s="18">
        <v>2.87</v>
      </c>
      <c r="G5756" s="161">
        <v>2.2490737734839499</v>
      </c>
      <c r="I5756" s="161">
        <v>3.18</v>
      </c>
      <c r="J5756" s="162"/>
      <c r="K5756" s="161"/>
      <c r="L5756" s="161"/>
      <c r="M5756" s="161">
        <v>2.94</v>
      </c>
      <c r="N5756" s="161"/>
      <c r="O5756" s="161">
        <v>2.98</v>
      </c>
      <c r="P5756" s="161"/>
      <c r="Q5756" s="161">
        <v>1.2</v>
      </c>
      <c r="S5756" s="18">
        <v>2.81</v>
      </c>
      <c r="T5756" s="18">
        <v>0.75893299999999997</v>
      </c>
      <c r="U5756" s="426">
        <f t="shared" si="188"/>
        <v>2.2490737734839499</v>
      </c>
    </row>
    <row r="5757" spans="1:21" x14ac:dyDescent="0.2">
      <c r="A5757" s="257">
        <v>42635</v>
      </c>
      <c r="B5757" s="414">
        <f t="shared" si="187"/>
        <v>42636</v>
      </c>
      <c r="C5757" s="18">
        <v>3.14</v>
      </c>
      <c r="E5757" s="18">
        <v>2.88</v>
      </c>
      <c r="G5757" s="161">
        <v>2.2133872365372</v>
      </c>
      <c r="I5757" s="161">
        <v>3.15</v>
      </c>
      <c r="J5757" s="162"/>
      <c r="K5757" s="161"/>
      <c r="L5757" s="161"/>
      <c r="M5757" s="161">
        <v>2.91</v>
      </c>
      <c r="N5757" s="161"/>
      <c r="O5757" s="161">
        <v>2.96</v>
      </c>
      <c r="P5757" s="161"/>
      <c r="Q5757" s="161">
        <v>1.1399999999999999</v>
      </c>
      <c r="S5757" s="18">
        <v>2.74</v>
      </c>
      <c r="T5757" s="18">
        <v>0.76597199999999999</v>
      </c>
      <c r="U5757" s="426">
        <f t="shared" si="188"/>
        <v>2.2133872365372</v>
      </c>
    </row>
    <row r="5758" spans="1:21" x14ac:dyDescent="0.2">
      <c r="A5758" s="257">
        <v>42636</v>
      </c>
      <c r="B5758" s="414">
        <f t="shared" si="187"/>
        <v>42637</v>
      </c>
      <c r="C5758" s="375">
        <v>3.04</v>
      </c>
      <c r="E5758" s="375">
        <v>2.77</v>
      </c>
      <c r="G5758" s="376">
        <v>2.1343099575072504</v>
      </c>
      <c r="I5758" s="376">
        <v>3.09</v>
      </c>
      <c r="J5758" s="416"/>
      <c r="K5758" s="376"/>
      <c r="L5758" s="161"/>
      <c r="M5758" s="376">
        <v>2.82</v>
      </c>
      <c r="N5758" s="161"/>
      <c r="O5758" s="376">
        <v>2.88</v>
      </c>
      <c r="P5758" s="161"/>
      <c r="Q5758" s="376">
        <v>0.71</v>
      </c>
      <c r="S5758" s="375">
        <v>2.65</v>
      </c>
      <c r="T5758" s="375">
        <v>0.76369100000000001</v>
      </c>
      <c r="U5758" s="426">
        <f t="shared" si="188"/>
        <v>2.1343099575072504</v>
      </c>
    </row>
    <row r="5759" spans="1:21" x14ac:dyDescent="0.2">
      <c r="A5759" s="257">
        <v>42637</v>
      </c>
      <c r="B5759" s="414">
        <f t="shared" si="187"/>
        <v>42638</v>
      </c>
      <c r="C5759" s="375">
        <v>3.04</v>
      </c>
      <c r="E5759" s="375">
        <v>2.77</v>
      </c>
      <c r="G5759" s="376">
        <v>2.1343099575072504</v>
      </c>
      <c r="I5759" s="376">
        <v>3.09</v>
      </c>
      <c r="J5759" s="416"/>
      <c r="K5759" s="376"/>
      <c r="L5759" s="161"/>
      <c r="M5759" s="376">
        <v>2.82</v>
      </c>
      <c r="N5759" s="161"/>
      <c r="O5759" s="376">
        <v>2.88</v>
      </c>
      <c r="P5759" s="161"/>
      <c r="Q5759" s="376">
        <v>0.71</v>
      </c>
      <c r="S5759" s="375">
        <v>2.65</v>
      </c>
      <c r="T5759" s="375">
        <v>0.76369100000000001</v>
      </c>
      <c r="U5759" s="426">
        <f t="shared" si="188"/>
        <v>2.1343099575072504</v>
      </c>
    </row>
    <row r="5760" spans="1:21" x14ac:dyDescent="0.2">
      <c r="A5760" s="257">
        <v>42638</v>
      </c>
      <c r="B5760" s="414">
        <f t="shared" si="187"/>
        <v>42639</v>
      </c>
      <c r="C5760" s="375">
        <v>3.04</v>
      </c>
      <c r="E5760" s="375">
        <v>2.77</v>
      </c>
      <c r="G5760" s="376">
        <v>2.1343099575072504</v>
      </c>
      <c r="I5760" s="376">
        <v>3.09</v>
      </c>
      <c r="J5760" s="416"/>
      <c r="K5760" s="376"/>
      <c r="L5760" s="161"/>
      <c r="M5760" s="376">
        <v>2.82</v>
      </c>
      <c r="N5760" s="161"/>
      <c r="O5760" s="376">
        <v>2.88</v>
      </c>
      <c r="P5760" s="161"/>
      <c r="Q5760" s="376">
        <v>0.71</v>
      </c>
      <c r="S5760" s="375">
        <v>2.65</v>
      </c>
      <c r="T5760" s="375">
        <v>0.76369100000000001</v>
      </c>
      <c r="U5760" s="426">
        <f t="shared" si="188"/>
        <v>2.1343099575072504</v>
      </c>
    </row>
    <row r="5761" spans="1:21" x14ac:dyDescent="0.2">
      <c r="A5761" s="257">
        <v>42639</v>
      </c>
      <c r="B5761" s="414">
        <f t="shared" si="187"/>
        <v>42640</v>
      </c>
      <c r="C5761" s="18">
        <v>3.05</v>
      </c>
      <c r="E5761" s="18">
        <v>2.79</v>
      </c>
      <c r="G5761" s="161">
        <v>2.1120928156944001</v>
      </c>
      <c r="I5761" s="161">
        <v>3.04</v>
      </c>
      <c r="J5761" s="162"/>
      <c r="K5761" s="161"/>
      <c r="L5761" s="161"/>
      <c r="M5761" s="161">
        <v>2.88</v>
      </c>
      <c r="N5761" s="161"/>
      <c r="O5761" s="161">
        <v>2.9</v>
      </c>
      <c r="P5761" s="161"/>
      <c r="Q5761" s="161">
        <v>0.74</v>
      </c>
      <c r="S5761" s="18">
        <v>2.64</v>
      </c>
      <c r="T5761" s="18">
        <v>0.75860399999999995</v>
      </c>
      <c r="U5761" s="426">
        <f t="shared" si="188"/>
        <v>2.1120928156944001</v>
      </c>
    </row>
    <row r="5762" spans="1:21" x14ac:dyDescent="0.2">
      <c r="A5762" s="257">
        <v>42640</v>
      </c>
      <c r="B5762" s="414">
        <f t="shared" si="187"/>
        <v>42641</v>
      </c>
      <c r="C5762" s="18">
        <v>3.03</v>
      </c>
      <c r="E5762" s="18">
        <v>2.75</v>
      </c>
      <c r="G5762" s="161">
        <v>2.1940903869362502</v>
      </c>
      <c r="I5762" s="161">
        <v>3.01</v>
      </c>
      <c r="J5762" s="162"/>
      <c r="K5762" s="161"/>
      <c r="L5762" s="161"/>
      <c r="M5762" s="161">
        <v>2.84</v>
      </c>
      <c r="N5762" s="161"/>
      <c r="O5762" s="161">
        <v>2.87</v>
      </c>
      <c r="P5762" s="161"/>
      <c r="Q5762" s="161">
        <v>0.82</v>
      </c>
      <c r="S5762" s="18">
        <v>2.75</v>
      </c>
      <c r="T5762" s="18">
        <v>0.75653300000000001</v>
      </c>
      <c r="U5762" s="426">
        <f t="shared" si="188"/>
        <v>2.1940903869362502</v>
      </c>
    </row>
    <row r="5763" spans="1:21" x14ac:dyDescent="0.2">
      <c r="A5763" s="257">
        <v>42641</v>
      </c>
      <c r="B5763" s="414">
        <f t="shared" si="187"/>
        <v>42642</v>
      </c>
      <c r="C5763" s="18">
        <v>2.98</v>
      </c>
      <c r="E5763" s="18">
        <v>2.63</v>
      </c>
      <c r="G5763" s="161">
        <v>2.1322305625656002</v>
      </c>
      <c r="I5763" s="161">
        <v>2.99</v>
      </c>
      <c r="J5763" s="162"/>
      <c r="K5763" s="161"/>
      <c r="L5763" s="161"/>
      <c r="M5763" s="161">
        <v>2.72</v>
      </c>
      <c r="N5763" s="161"/>
      <c r="O5763" s="161">
        <v>2.77</v>
      </c>
      <c r="P5763" s="161"/>
      <c r="Q5763" s="161">
        <v>0.79</v>
      </c>
      <c r="S5763" s="18">
        <v>2.67</v>
      </c>
      <c r="T5763" s="18">
        <v>0.75723200000000002</v>
      </c>
      <c r="U5763" s="426">
        <f t="shared" si="188"/>
        <v>2.1322305625656002</v>
      </c>
    </row>
    <row r="5764" spans="1:21" x14ac:dyDescent="0.2">
      <c r="A5764" s="257">
        <v>42642</v>
      </c>
      <c r="B5764" s="414">
        <f t="shared" si="187"/>
        <v>42643</v>
      </c>
      <c r="C5764" s="18">
        <v>2.95</v>
      </c>
      <c r="E5764" s="18">
        <v>2.62</v>
      </c>
      <c r="G5764" s="161">
        <v>2.1504348521188499</v>
      </c>
      <c r="I5764" s="161">
        <v>2.97</v>
      </c>
      <c r="J5764" s="162"/>
      <c r="K5764" s="161"/>
      <c r="L5764" s="161"/>
      <c r="M5764" s="161">
        <v>2.69</v>
      </c>
      <c r="N5764" s="161"/>
      <c r="O5764" s="161">
        <v>2.75</v>
      </c>
      <c r="P5764" s="161"/>
      <c r="Q5764" s="161">
        <v>0.66</v>
      </c>
      <c r="S5764" s="18">
        <v>2.67</v>
      </c>
      <c r="T5764" s="18">
        <v>0.76369699999999996</v>
      </c>
      <c r="U5764" s="426">
        <f t="shared" si="188"/>
        <v>2.1504348521188499</v>
      </c>
    </row>
    <row r="5765" spans="1:21" s="263" customFormat="1" x14ac:dyDescent="0.2">
      <c r="A5765" s="319">
        <v>42643</v>
      </c>
      <c r="B5765" s="374">
        <f t="shared" si="187"/>
        <v>42644</v>
      </c>
      <c r="C5765" s="430">
        <v>2.84</v>
      </c>
      <c r="E5765" s="430">
        <v>2.57</v>
      </c>
      <c r="G5765" s="431">
        <v>2.1022178859573</v>
      </c>
      <c r="I5765" s="431">
        <v>2.94</v>
      </c>
      <c r="J5765" s="518"/>
      <c r="K5765" s="431"/>
      <c r="L5765" s="332"/>
      <c r="M5765" s="431">
        <v>2.57</v>
      </c>
      <c r="N5765" s="332"/>
      <c r="O5765" s="431">
        <v>2.61</v>
      </c>
      <c r="P5765" s="332"/>
      <c r="Q5765" s="431">
        <v>0.28999999999999998</v>
      </c>
      <c r="S5765" s="432">
        <v>2.62</v>
      </c>
      <c r="T5765" s="432">
        <v>0.76082099999999997</v>
      </c>
      <c r="U5765" s="431">
        <f t="shared" si="188"/>
        <v>2.1022178859573</v>
      </c>
    </row>
    <row r="5766" spans="1:21" x14ac:dyDescent="0.2">
      <c r="A5766" s="257">
        <v>42644</v>
      </c>
      <c r="B5766" s="414">
        <f t="shared" si="187"/>
        <v>42645</v>
      </c>
      <c r="C5766" s="415">
        <v>2.84</v>
      </c>
      <c r="E5766" s="375">
        <v>2.57</v>
      </c>
      <c r="G5766" s="376">
        <v>2.1022178859573</v>
      </c>
      <c r="I5766" s="376">
        <v>2.94</v>
      </c>
      <c r="J5766" s="416"/>
      <c r="K5766" s="376"/>
      <c r="L5766" s="161"/>
      <c r="M5766" s="376">
        <v>2.57</v>
      </c>
      <c r="N5766" s="161"/>
      <c r="O5766" s="376">
        <v>2.61</v>
      </c>
      <c r="P5766" s="161"/>
      <c r="Q5766" s="376">
        <v>0.28999999999999998</v>
      </c>
      <c r="S5766" s="375">
        <v>2.62</v>
      </c>
      <c r="T5766" s="375">
        <v>0.76082099999999997</v>
      </c>
      <c r="U5766" s="426">
        <f t="shared" si="188"/>
        <v>2.1022178859573</v>
      </c>
    </row>
    <row r="5767" spans="1:21" x14ac:dyDescent="0.2">
      <c r="A5767" s="257">
        <v>42645</v>
      </c>
      <c r="B5767" s="414">
        <f t="shared" si="187"/>
        <v>42646</v>
      </c>
      <c r="C5767" s="415">
        <v>2.84</v>
      </c>
      <c r="E5767" s="375">
        <v>2.57</v>
      </c>
      <c r="G5767" s="376">
        <v>2.1022178859573</v>
      </c>
      <c r="I5767" s="376">
        <v>2.94</v>
      </c>
      <c r="J5767" s="416"/>
      <c r="K5767" s="376"/>
      <c r="L5767" s="161"/>
      <c r="M5767" s="376">
        <v>2.57</v>
      </c>
      <c r="N5767" s="161"/>
      <c r="O5767" s="376">
        <v>2.61</v>
      </c>
      <c r="P5767" s="161"/>
      <c r="Q5767" s="376">
        <v>0.28999999999999998</v>
      </c>
      <c r="S5767" s="375">
        <v>2.62</v>
      </c>
      <c r="T5767" s="375">
        <v>0.76082099999999997</v>
      </c>
      <c r="U5767" s="426">
        <f t="shared" si="188"/>
        <v>2.1022178859573</v>
      </c>
    </row>
    <row r="5768" spans="1:21" x14ac:dyDescent="0.2">
      <c r="A5768" s="257">
        <v>42646</v>
      </c>
      <c r="B5768" s="414">
        <f t="shared" si="187"/>
        <v>42647</v>
      </c>
      <c r="C5768" s="18">
        <v>2.81</v>
      </c>
      <c r="E5768" s="18">
        <v>2.56</v>
      </c>
      <c r="G5768" s="161"/>
      <c r="I5768" s="161"/>
      <c r="J5768" s="162"/>
      <c r="K5768" s="161"/>
      <c r="L5768" s="161"/>
      <c r="M5768" s="161"/>
      <c r="N5768" s="161"/>
      <c r="O5768" s="161"/>
      <c r="P5768" s="161"/>
      <c r="Q5768" s="161">
        <v>0.78</v>
      </c>
    </row>
    <row r="5769" spans="1:21" x14ac:dyDescent="0.2">
      <c r="A5769" s="257">
        <v>42647</v>
      </c>
      <c r="B5769" s="414">
        <f t="shared" si="187"/>
        <v>42648</v>
      </c>
      <c r="G5769" s="161"/>
      <c r="I5769" s="161"/>
      <c r="J5769" s="162"/>
      <c r="K5769" s="161"/>
      <c r="L5769" s="161"/>
      <c r="M5769" s="161"/>
      <c r="N5769" s="161"/>
      <c r="O5769" s="161"/>
      <c r="P5769" s="161"/>
      <c r="Q5769" s="161"/>
    </row>
    <row r="5770" spans="1:21" x14ac:dyDescent="0.2">
      <c r="A5770" s="257">
        <v>42648</v>
      </c>
      <c r="B5770" s="414">
        <f t="shared" si="187"/>
        <v>42649</v>
      </c>
      <c r="G5770" s="161"/>
      <c r="I5770" s="161"/>
      <c r="J5770" s="162"/>
      <c r="K5770" s="161"/>
      <c r="L5770" s="161"/>
      <c r="M5770" s="161"/>
      <c r="N5770" s="161"/>
      <c r="O5770" s="161"/>
      <c r="P5770" s="161"/>
      <c r="Q5770" s="161"/>
    </row>
    <row r="5771" spans="1:21" x14ac:dyDescent="0.2">
      <c r="A5771" s="257">
        <v>42649</v>
      </c>
      <c r="B5771" s="414">
        <f t="shared" si="187"/>
        <v>42650</v>
      </c>
      <c r="G5771" s="161"/>
      <c r="I5771" s="161"/>
      <c r="J5771" s="162"/>
      <c r="K5771" s="161"/>
      <c r="L5771" s="161"/>
      <c r="M5771" s="161"/>
      <c r="N5771" s="161"/>
      <c r="O5771" s="161"/>
      <c r="P5771" s="161"/>
      <c r="Q5771" s="161"/>
    </row>
    <row r="5772" spans="1:21" x14ac:dyDescent="0.2">
      <c r="A5772" s="257">
        <v>42650</v>
      </c>
      <c r="B5772" s="414">
        <f t="shared" si="187"/>
        <v>42651</v>
      </c>
      <c r="G5772" s="161"/>
      <c r="I5772" s="161"/>
      <c r="J5772" s="162"/>
      <c r="K5772" s="161"/>
      <c r="L5772" s="161"/>
      <c r="M5772" s="161"/>
      <c r="N5772" s="161"/>
      <c r="O5772" s="161"/>
      <c r="P5772" s="161"/>
      <c r="Q5772" s="161"/>
    </row>
    <row r="5773" spans="1:21" x14ac:dyDescent="0.2">
      <c r="A5773" s="257">
        <v>42651</v>
      </c>
      <c r="B5773" s="414">
        <f t="shared" si="187"/>
        <v>42652</v>
      </c>
      <c r="G5773" s="161"/>
      <c r="I5773" s="161"/>
      <c r="J5773" s="162"/>
      <c r="K5773" s="161"/>
      <c r="L5773" s="161"/>
      <c r="M5773" s="161"/>
      <c r="N5773" s="161"/>
      <c r="O5773" s="161"/>
      <c r="P5773" s="161"/>
      <c r="Q5773" s="161"/>
    </row>
    <row r="5774" spans="1:21" x14ac:dyDescent="0.2">
      <c r="A5774" s="257">
        <v>42652</v>
      </c>
      <c r="B5774" s="414">
        <f t="shared" si="187"/>
        <v>42653</v>
      </c>
      <c r="G5774" s="161"/>
      <c r="I5774" s="161"/>
      <c r="J5774" s="162"/>
      <c r="K5774" s="161"/>
      <c r="L5774" s="161"/>
      <c r="M5774" s="161"/>
      <c r="N5774" s="161"/>
      <c r="O5774" s="161"/>
      <c r="P5774" s="161"/>
      <c r="Q5774" s="161"/>
    </row>
    <row r="5775" spans="1:21" x14ac:dyDescent="0.2">
      <c r="A5775" s="257">
        <v>42653</v>
      </c>
      <c r="B5775" s="414">
        <f t="shared" si="187"/>
        <v>42654</v>
      </c>
      <c r="G5775" s="161"/>
      <c r="I5775" s="161"/>
      <c r="J5775" s="162"/>
      <c r="K5775" s="161"/>
      <c r="L5775" s="161"/>
      <c r="M5775" s="161"/>
      <c r="N5775" s="161"/>
      <c r="O5775" s="161"/>
      <c r="P5775" s="161"/>
      <c r="Q5775" s="161"/>
    </row>
    <row r="5776" spans="1:21" x14ac:dyDescent="0.2">
      <c r="A5776" s="257">
        <v>42654</v>
      </c>
      <c r="B5776" s="414">
        <f t="shared" si="187"/>
        <v>42655</v>
      </c>
      <c r="G5776" s="161"/>
      <c r="I5776" s="161"/>
      <c r="J5776" s="162"/>
      <c r="K5776" s="161"/>
      <c r="L5776" s="161"/>
      <c r="M5776" s="161"/>
      <c r="N5776" s="161"/>
      <c r="O5776" s="161"/>
      <c r="P5776" s="161"/>
      <c r="Q5776" s="161"/>
    </row>
    <row r="5777" spans="1:21" x14ac:dyDescent="0.2">
      <c r="A5777" s="257">
        <v>42655</v>
      </c>
      <c r="B5777" s="414">
        <f t="shared" si="187"/>
        <v>42656</v>
      </c>
      <c r="G5777" s="161"/>
      <c r="I5777" s="161"/>
      <c r="J5777" s="162"/>
      <c r="K5777" s="161"/>
      <c r="L5777" s="161"/>
      <c r="M5777" s="161"/>
      <c r="N5777" s="161"/>
      <c r="O5777" s="161"/>
      <c r="P5777" s="161"/>
      <c r="Q5777" s="161"/>
    </row>
    <row r="5778" spans="1:21" x14ac:dyDescent="0.2">
      <c r="A5778" s="257">
        <v>42656</v>
      </c>
      <c r="B5778" s="414">
        <f t="shared" si="187"/>
        <v>42657</v>
      </c>
      <c r="G5778" s="161"/>
      <c r="I5778" s="161"/>
      <c r="J5778" s="162"/>
      <c r="K5778" s="161"/>
      <c r="L5778" s="161"/>
      <c r="M5778" s="161"/>
      <c r="N5778" s="161"/>
      <c r="O5778" s="161"/>
      <c r="P5778" s="161"/>
      <c r="Q5778" s="161"/>
    </row>
    <row r="5779" spans="1:21" x14ac:dyDescent="0.2">
      <c r="A5779" s="257">
        <v>42657</v>
      </c>
      <c r="B5779" s="414">
        <f t="shared" si="187"/>
        <v>42658</v>
      </c>
      <c r="C5779" s="375">
        <v>3.13</v>
      </c>
      <c r="E5779" s="375">
        <v>2.59</v>
      </c>
      <c r="G5779" s="376">
        <v>2.4565935836097004</v>
      </c>
      <c r="I5779" s="376">
        <v>3.39</v>
      </c>
      <c r="J5779" s="416"/>
      <c r="K5779" s="376"/>
      <c r="L5779" s="161"/>
      <c r="M5779" s="376">
        <v>2.61</v>
      </c>
      <c r="N5779" s="161"/>
      <c r="O5779" s="376">
        <v>2.81</v>
      </c>
      <c r="P5779" s="161"/>
      <c r="Q5779" s="376">
        <v>0.76</v>
      </c>
      <c r="S5779" s="375">
        <v>3.07</v>
      </c>
      <c r="T5779" s="375">
        <v>0.75875400000000004</v>
      </c>
      <c r="U5779" s="376">
        <f>S5779*T5779*1.054615</f>
        <v>2.4565935836097004</v>
      </c>
    </row>
    <row r="5780" spans="1:21" x14ac:dyDescent="0.2">
      <c r="A5780" s="257">
        <v>42658</v>
      </c>
      <c r="B5780" s="414">
        <f t="shared" si="187"/>
        <v>42659</v>
      </c>
      <c r="C5780" s="375">
        <v>3.13</v>
      </c>
      <c r="E5780" s="375">
        <v>2.59</v>
      </c>
      <c r="G5780" s="376">
        <v>2.4565935836097004</v>
      </c>
      <c r="I5780" s="376">
        <v>3.39</v>
      </c>
      <c r="J5780" s="416"/>
      <c r="K5780" s="376"/>
      <c r="L5780" s="161"/>
      <c r="M5780" s="376">
        <v>2.61</v>
      </c>
      <c r="N5780" s="161"/>
      <c r="O5780" s="376">
        <v>2.81</v>
      </c>
      <c r="P5780" s="161"/>
      <c r="Q5780" s="376">
        <v>0.76</v>
      </c>
      <c r="S5780" s="375">
        <v>3.07</v>
      </c>
      <c r="T5780" s="375">
        <v>0.75875400000000004</v>
      </c>
      <c r="U5780" s="376">
        <f t="shared" ref="U5780:U5794" si="189">S5780*T5780*1.054615</f>
        <v>2.4565935836097004</v>
      </c>
    </row>
    <row r="5781" spans="1:21" x14ac:dyDescent="0.2">
      <c r="A5781" s="257">
        <v>42659</v>
      </c>
      <c r="B5781" s="414">
        <f t="shared" si="187"/>
        <v>42660</v>
      </c>
      <c r="C5781" s="375">
        <v>3.13</v>
      </c>
      <c r="E5781" s="375">
        <v>2.59</v>
      </c>
      <c r="G5781" s="376">
        <v>2.4565935836097004</v>
      </c>
      <c r="I5781" s="376">
        <v>3.39</v>
      </c>
      <c r="J5781" s="416"/>
      <c r="K5781" s="376"/>
      <c r="L5781" s="161"/>
      <c r="M5781" s="376">
        <v>2.61</v>
      </c>
      <c r="N5781" s="161"/>
      <c r="O5781" s="376">
        <v>2.81</v>
      </c>
      <c r="P5781" s="161"/>
      <c r="Q5781" s="376">
        <v>0.76</v>
      </c>
      <c r="S5781" s="375">
        <v>3.07</v>
      </c>
      <c r="T5781" s="375">
        <v>0.75875400000000004</v>
      </c>
      <c r="U5781" s="376">
        <f t="shared" si="189"/>
        <v>2.4565935836097004</v>
      </c>
    </row>
    <row r="5782" spans="1:21" x14ac:dyDescent="0.2">
      <c r="A5782" s="257">
        <v>42660</v>
      </c>
      <c r="B5782" s="414">
        <f t="shared" si="187"/>
        <v>42661</v>
      </c>
      <c r="C5782" s="18">
        <v>3.16</v>
      </c>
      <c r="E5782" s="18">
        <v>2.75</v>
      </c>
      <c r="G5782" s="161">
        <v>2.4381758927112003</v>
      </c>
      <c r="I5782" s="161">
        <v>3.33</v>
      </c>
      <c r="J5782" s="162"/>
      <c r="K5782" s="161"/>
      <c r="L5782" s="161"/>
      <c r="M5782" s="161">
        <v>2.73</v>
      </c>
      <c r="N5782" s="161"/>
      <c r="O5782" s="161">
        <v>2.93</v>
      </c>
      <c r="P5782" s="161"/>
      <c r="Q5782" s="161">
        <v>0.9</v>
      </c>
      <c r="S5782" s="18">
        <v>3.04</v>
      </c>
      <c r="T5782" s="18">
        <v>0.76049699999999998</v>
      </c>
      <c r="U5782" s="426">
        <f t="shared" si="189"/>
        <v>2.4381758927112003</v>
      </c>
    </row>
    <row r="5783" spans="1:21" x14ac:dyDescent="0.2">
      <c r="A5783" s="257">
        <v>42661</v>
      </c>
      <c r="B5783" s="414">
        <f t="shared" si="187"/>
        <v>42662</v>
      </c>
      <c r="C5783" s="18">
        <v>3.22</v>
      </c>
      <c r="E5783" s="18">
        <v>2.85</v>
      </c>
      <c r="G5783" s="161">
        <v>2.5279923057400002</v>
      </c>
      <c r="I5783" s="161">
        <v>3.44</v>
      </c>
      <c r="J5783" s="162"/>
      <c r="K5783" s="161"/>
      <c r="L5783" s="161"/>
      <c r="M5783" s="161">
        <v>2.86</v>
      </c>
      <c r="O5783" s="18">
        <v>3.14</v>
      </c>
      <c r="Q5783" s="18">
        <v>0.96</v>
      </c>
      <c r="S5783" s="18">
        <v>3.14</v>
      </c>
      <c r="T5783" s="18">
        <v>0.76339999999999997</v>
      </c>
      <c r="U5783" s="426">
        <f t="shared" si="189"/>
        <v>2.5279923057400002</v>
      </c>
    </row>
    <row r="5784" spans="1:21" x14ac:dyDescent="0.2">
      <c r="A5784" s="257">
        <v>42662</v>
      </c>
      <c r="B5784" s="414">
        <f t="shared" si="187"/>
        <v>42663</v>
      </c>
      <c r="C5784" s="18">
        <v>3.14</v>
      </c>
      <c r="E5784" s="18">
        <v>2.96</v>
      </c>
      <c r="G5784" s="161">
        <v>2.4469764439631998</v>
      </c>
      <c r="I5784" s="161">
        <v>3.3</v>
      </c>
      <c r="J5784" s="162"/>
      <c r="K5784" s="161"/>
      <c r="L5784" s="161"/>
      <c r="M5784" s="161">
        <v>2.98</v>
      </c>
      <c r="O5784" s="161">
        <v>3.1</v>
      </c>
      <c r="Q5784" s="18">
        <v>0.97</v>
      </c>
      <c r="S5784" s="18">
        <v>3.04</v>
      </c>
      <c r="T5784" s="18">
        <v>0.76324199999999998</v>
      </c>
      <c r="U5784" s="426">
        <f t="shared" si="189"/>
        <v>2.4469764439631998</v>
      </c>
    </row>
    <row r="5785" spans="1:21" x14ac:dyDescent="0.2">
      <c r="A5785" s="257">
        <v>42663</v>
      </c>
      <c r="B5785" s="414">
        <f t="shared" si="187"/>
        <v>42664</v>
      </c>
      <c r="C5785" s="18">
        <v>3.09</v>
      </c>
      <c r="E5785" s="18">
        <v>2.87</v>
      </c>
      <c r="G5785" s="161">
        <v>2.4263529519691498</v>
      </c>
      <c r="I5785" s="161">
        <v>3.17</v>
      </c>
      <c r="J5785" s="162"/>
      <c r="K5785" s="161"/>
      <c r="L5785" s="161"/>
      <c r="M5785" s="161">
        <v>2.91</v>
      </c>
      <c r="O5785" s="18">
        <v>3.01</v>
      </c>
      <c r="Q5785" s="161">
        <v>0.9</v>
      </c>
      <c r="S5785" s="18">
        <v>3.03</v>
      </c>
      <c r="T5785" s="18">
        <v>0.75930699999999995</v>
      </c>
      <c r="U5785" s="426">
        <f t="shared" si="189"/>
        <v>2.4263529519691498</v>
      </c>
    </row>
    <row r="5786" spans="1:21" x14ac:dyDescent="0.2">
      <c r="A5786" s="257">
        <v>42664</v>
      </c>
      <c r="B5786" s="414">
        <f t="shared" si="187"/>
        <v>42665</v>
      </c>
      <c r="C5786" s="375">
        <v>2.87</v>
      </c>
      <c r="E5786" s="375">
        <v>2.62</v>
      </c>
      <c r="G5786" s="376">
        <v>2.4153778162256003</v>
      </c>
      <c r="I5786" s="375">
        <v>3.03</v>
      </c>
      <c r="J5786" s="415"/>
      <c r="K5786" s="375"/>
      <c r="M5786" s="375">
        <v>2.62</v>
      </c>
      <c r="O5786" s="375">
        <v>2.78</v>
      </c>
      <c r="Q5786" s="375">
        <v>1.07</v>
      </c>
      <c r="S5786" s="375">
        <v>3.04</v>
      </c>
      <c r="T5786" s="375">
        <v>0.753386</v>
      </c>
      <c r="U5786" s="376">
        <f t="shared" si="189"/>
        <v>2.4153778162256003</v>
      </c>
    </row>
    <row r="5787" spans="1:21" x14ac:dyDescent="0.2">
      <c r="A5787" s="257">
        <v>42665</v>
      </c>
      <c r="B5787" s="414">
        <f t="shared" si="187"/>
        <v>42666</v>
      </c>
      <c r="C5787" s="375">
        <v>2.87</v>
      </c>
      <c r="E5787" s="375">
        <v>2.62</v>
      </c>
      <c r="G5787" s="376">
        <v>2.4153778162256003</v>
      </c>
      <c r="I5787" s="375">
        <v>3.03</v>
      </c>
      <c r="J5787" s="415"/>
      <c r="K5787" s="375"/>
      <c r="M5787" s="375">
        <v>2.62</v>
      </c>
      <c r="O5787" s="375">
        <v>2.78</v>
      </c>
      <c r="Q5787" s="375">
        <v>1.07</v>
      </c>
      <c r="S5787" s="375">
        <v>3.04</v>
      </c>
      <c r="T5787" s="375">
        <v>0.753386</v>
      </c>
      <c r="U5787" s="376">
        <f t="shared" si="189"/>
        <v>2.4153778162256003</v>
      </c>
    </row>
    <row r="5788" spans="1:21" x14ac:dyDescent="0.2">
      <c r="A5788" s="257">
        <v>42666</v>
      </c>
      <c r="B5788" s="414">
        <f t="shared" si="187"/>
        <v>42667</v>
      </c>
      <c r="C5788" s="375">
        <v>2.87</v>
      </c>
      <c r="E5788" s="375">
        <v>2.62</v>
      </c>
      <c r="G5788" s="376">
        <v>2.4153778162256003</v>
      </c>
      <c r="I5788" s="375">
        <v>3.03</v>
      </c>
      <c r="J5788" s="415"/>
      <c r="K5788" s="375"/>
      <c r="M5788" s="375">
        <v>2.62</v>
      </c>
      <c r="O5788" s="375">
        <v>2.78</v>
      </c>
      <c r="Q5788" s="375">
        <v>1.07</v>
      </c>
      <c r="S5788" s="375">
        <v>3.04</v>
      </c>
      <c r="T5788" s="375">
        <v>0.753386</v>
      </c>
      <c r="U5788" s="376">
        <f t="shared" si="189"/>
        <v>2.4153778162256003</v>
      </c>
    </row>
    <row r="5789" spans="1:21" x14ac:dyDescent="0.2">
      <c r="A5789" s="257">
        <v>42667</v>
      </c>
      <c r="B5789" s="414">
        <f t="shared" si="187"/>
        <v>42668</v>
      </c>
      <c r="C5789" s="18">
        <v>2.75</v>
      </c>
      <c r="E5789" s="18">
        <v>2.59</v>
      </c>
      <c r="G5789" s="161">
        <v>2.3693528989800003</v>
      </c>
      <c r="I5789" s="18">
        <v>2.99</v>
      </c>
      <c r="M5789" s="18">
        <v>2.59</v>
      </c>
      <c r="O5789" s="18">
        <v>2.71</v>
      </c>
      <c r="Q5789" s="18">
        <v>1.44</v>
      </c>
      <c r="S5789" s="161">
        <v>3</v>
      </c>
      <c r="T5789" s="18">
        <v>0.74888399999999999</v>
      </c>
      <c r="U5789" s="426">
        <f t="shared" si="189"/>
        <v>2.3693528989800003</v>
      </c>
    </row>
    <row r="5790" spans="1:21" x14ac:dyDescent="0.2">
      <c r="A5790" s="257">
        <v>42668</v>
      </c>
      <c r="B5790" s="414">
        <f t="shared" si="187"/>
        <v>42669</v>
      </c>
      <c r="C5790" s="18">
        <v>2.67</v>
      </c>
      <c r="E5790" s="18">
        <v>2.52</v>
      </c>
      <c r="G5790" s="161">
        <v>2.3247160449051001</v>
      </c>
      <c r="I5790" s="18">
        <v>2.88</v>
      </c>
      <c r="M5790" s="18">
        <v>2.52</v>
      </c>
      <c r="O5790" s="18">
        <v>2.67</v>
      </c>
      <c r="Q5790" s="18">
        <v>1.45</v>
      </c>
      <c r="S5790" s="18">
        <v>2.94</v>
      </c>
      <c r="T5790" s="18">
        <v>0.74977099999999997</v>
      </c>
      <c r="U5790" s="426">
        <f t="shared" si="189"/>
        <v>2.3247160449051001</v>
      </c>
    </row>
    <row r="5791" spans="1:21" x14ac:dyDescent="0.2">
      <c r="A5791" s="257">
        <v>42669</v>
      </c>
      <c r="B5791" s="414">
        <f t="shared" si="187"/>
        <v>42670</v>
      </c>
      <c r="C5791" s="18">
        <v>2.68</v>
      </c>
      <c r="E5791" s="18">
        <v>2.57</v>
      </c>
      <c r="G5791" s="161">
        <v>2.2342359837490999</v>
      </c>
      <c r="I5791" s="18">
        <v>2.85</v>
      </c>
      <c r="M5791" s="18">
        <v>2.54</v>
      </c>
      <c r="O5791" s="18">
        <v>2.72</v>
      </c>
      <c r="Q5791" s="18">
        <v>1.26</v>
      </c>
      <c r="S5791" s="18">
        <v>2.83</v>
      </c>
      <c r="T5791" s="18">
        <v>0.74859799999999999</v>
      </c>
      <c r="U5791" s="426">
        <f t="shared" si="189"/>
        <v>2.2342359837490999</v>
      </c>
    </row>
    <row r="5792" spans="1:21" x14ac:dyDescent="0.2">
      <c r="A5792" s="257">
        <v>42670</v>
      </c>
      <c r="B5792" s="414">
        <f t="shared" ref="B5792:B5855" si="190">A5792+1</f>
        <v>42671</v>
      </c>
      <c r="C5792" s="18">
        <v>2.69</v>
      </c>
      <c r="E5792" s="18">
        <v>2.5099999999999998</v>
      </c>
      <c r="G5792" s="161">
        <v>2.1828473367981003</v>
      </c>
      <c r="I5792" s="18">
        <v>2.76</v>
      </c>
      <c r="M5792" s="18">
        <v>2.56</v>
      </c>
      <c r="O5792" s="18">
        <v>2.62</v>
      </c>
      <c r="Q5792" s="18">
        <v>1.26</v>
      </c>
      <c r="S5792" s="18">
        <v>2.77</v>
      </c>
      <c r="T5792" s="18">
        <v>0.74722200000000005</v>
      </c>
      <c r="U5792" s="426">
        <f t="shared" si="189"/>
        <v>2.1828473367981003</v>
      </c>
    </row>
    <row r="5793" spans="1:21" x14ac:dyDescent="0.2">
      <c r="A5793" s="257">
        <v>42671</v>
      </c>
      <c r="B5793" s="414">
        <f t="shared" si="190"/>
        <v>42672</v>
      </c>
      <c r="C5793" s="375">
        <v>2.65</v>
      </c>
      <c r="E5793" s="375">
        <v>2.4300000000000002</v>
      </c>
      <c r="G5793" s="376">
        <v>2.2449340615860005</v>
      </c>
      <c r="I5793" s="375">
        <v>2.75</v>
      </c>
      <c r="J5793" s="415"/>
      <c r="K5793" s="375"/>
      <c r="M5793" s="375">
        <v>2.4700000000000002</v>
      </c>
      <c r="O5793" s="375">
        <v>2.56</v>
      </c>
      <c r="Q5793" s="375">
        <v>1.1299999999999999</v>
      </c>
      <c r="S5793" s="375">
        <v>2.85</v>
      </c>
      <c r="T5793" s="375">
        <v>0.74690400000000001</v>
      </c>
      <c r="U5793" s="376">
        <f t="shared" si="189"/>
        <v>2.2449340615860005</v>
      </c>
    </row>
    <row r="5794" spans="1:21" x14ac:dyDescent="0.2">
      <c r="A5794" s="257">
        <v>42672</v>
      </c>
      <c r="B5794" s="414">
        <f t="shared" si="190"/>
        <v>42673</v>
      </c>
      <c r="C5794" s="375">
        <v>2.65</v>
      </c>
      <c r="E5794" s="375">
        <v>2.4300000000000002</v>
      </c>
      <c r="G5794" s="376">
        <v>2.2449340615860005</v>
      </c>
      <c r="I5794" s="375">
        <v>2.75</v>
      </c>
      <c r="J5794" s="415"/>
      <c r="K5794" s="375"/>
      <c r="M5794" s="375">
        <v>2.4700000000000002</v>
      </c>
      <c r="O5794" s="375">
        <v>2.56</v>
      </c>
      <c r="Q5794" s="375">
        <v>1.1299999999999999</v>
      </c>
      <c r="S5794" s="375">
        <v>2.85</v>
      </c>
      <c r="T5794" s="375">
        <v>0.74690400000000001</v>
      </c>
      <c r="U5794" s="376">
        <f t="shared" si="189"/>
        <v>2.2449340615860005</v>
      </c>
    </row>
    <row r="5795" spans="1:21" x14ac:dyDescent="0.2">
      <c r="A5795" s="257">
        <v>42673</v>
      </c>
      <c r="B5795" s="414">
        <f t="shared" si="190"/>
        <v>42674</v>
      </c>
      <c r="C5795" s="375">
        <v>2.65</v>
      </c>
      <c r="E5795" s="375">
        <v>2.4300000000000002</v>
      </c>
      <c r="G5795" s="376">
        <v>2.2449340615860005</v>
      </c>
      <c r="I5795" s="375">
        <v>2.75</v>
      </c>
      <c r="J5795" s="415"/>
      <c r="K5795" s="375"/>
      <c r="M5795" s="375">
        <v>2.4700000000000002</v>
      </c>
      <c r="O5795" s="375">
        <v>2.56</v>
      </c>
      <c r="Q5795" s="375">
        <v>1.1299999999999999</v>
      </c>
      <c r="S5795" s="375">
        <v>2.85</v>
      </c>
      <c r="T5795" s="375">
        <v>0.74690400000000001</v>
      </c>
      <c r="U5795" s="376">
        <f>S5795*T5795*1.054615</f>
        <v>2.2449340615860005</v>
      </c>
    </row>
    <row r="5796" spans="1:21" s="263" customFormat="1" x14ac:dyDescent="0.2">
      <c r="A5796" s="319">
        <v>42674</v>
      </c>
      <c r="B5796" s="374">
        <f t="shared" si="190"/>
        <v>42675</v>
      </c>
      <c r="C5796" s="372">
        <v>2.8</v>
      </c>
      <c r="E5796" s="370">
        <v>2.39</v>
      </c>
      <c r="G5796" s="372">
        <v>2.2420546462515003</v>
      </c>
      <c r="I5796" s="370">
        <v>2.73</v>
      </c>
      <c r="J5796" s="356"/>
      <c r="K5796" s="370"/>
      <c r="M5796" s="370">
        <v>2.52</v>
      </c>
      <c r="O5796" s="370">
        <v>2.46</v>
      </c>
      <c r="Q5796" s="370">
        <v>1.52</v>
      </c>
      <c r="S5796" s="356">
        <v>2.85</v>
      </c>
      <c r="T5796" s="263">
        <v>0.745946</v>
      </c>
      <c r="U5796" s="435">
        <f>S5796*T5796*1.054615</f>
        <v>2.2420546462515003</v>
      </c>
    </row>
    <row r="5797" spans="1:21" x14ac:dyDescent="0.2">
      <c r="A5797" s="257">
        <v>42675</v>
      </c>
      <c r="B5797" s="414">
        <f t="shared" si="190"/>
        <v>42676</v>
      </c>
      <c r="C5797" s="18">
        <v>2.5299999999999998</v>
      </c>
      <c r="E5797" s="18">
        <v>2.02</v>
      </c>
      <c r="G5797" s="161">
        <v>2.0226282433219001</v>
      </c>
      <c r="I5797" s="161">
        <v>2.4</v>
      </c>
      <c r="J5797" s="162"/>
      <c r="K5797" s="161"/>
      <c r="M5797" s="18">
        <v>2.02</v>
      </c>
      <c r="O5797" s="18">
        <v>2.13</v>
      </c>
      <c r="Q5797" s="18">
        <v>1.48</v>
      </c>
      <c r="S5797" s="18">
        <v>2.57</v>
      </c>
      <c r="T5797" s="18">
        <v>0.74625799999999998</v>
      </c>
      <c r="U5797" s="426">
        <f>S5797*T5797*1.054615</f>
        <v>2.0226282433219001</v>
      </c>
    </row>
    <row r="5798" spans="1:21" x14ac:dyDescent="0.2">
      <c r="A5798" s="257">
        <v>42676</v>
      </c>
      <c r="B5798" s="414">
        <f t="shared" si="190"/>
        <v>42677</v>
      </c>
      <c r="C5798" s="18">
        <v>2.27</v>
      </c>
    </row>
    <row r="5799" spans="1:21" x14ac:dyDescent="0.2">
      <c r="A5799" s="257">
        <v>42677</v>
      </c>
      <c r="B5799" s="414">
        <f t="shared" si="190"/>
        <v>42678</v>
      </c>
      <c r="C5799" s="18">
        <v>2.36</v>
      </c>
    </row>
    <row r="5800" spans="1:21" x14ac:dyDescent="0.2">
      <c r="A5800" s="257">
        <v>42678</v>
      </c>
      <c r="B5800" s="414">
        <f t="shared" si="190"/>
        <v>42679</v>
      </c>
      <c r="C5800" s="375">
        <v>2.19</v>
      </c>
    </row>
    <row r="5801" spans="1:21" x14ac:dyDescent="0.2">
      <c r="A5801" s="257">
        <v>42679</v>
      </c>
      <c r="B5801" s="414">
        <f t="shared" si="190"/>
        <v>42680</v>
      </c>
      <c r="C5801" s="375">
        <v>2.19</v>
      </c>
    </row>
    <row r="5802" spans="1:21" x14ac:dyDescent="0.2">
      <c r="A5802" s="257">
        <v>42680</v>
      </c>
      <c r="B5802" s="414">
        <f t="shared" si="190"/>
        <v>42681</v>
      </c>
      <c r="C5802" s="375">
        <v>2.19</v>
      </c>
    </row>
    <row r="5803" spans="1:21" x14ac:dyDescent="0.2">
      <c r="A5803" s="257">
        <v>42681</v>
      </c>
      <c r="B5803" s="414">
        <f t="shared" si="190"/>
        <v>42682</v>
      </c>
      <c r="C5803" s="18">
        <v>2.33</v>
      </c>
    </row>
    <row r="5804" spans="1:21" x14ac:dyDescent="0.2">
      <c r="A5804" s="257">
        <v>42682</v>
      </c>
      <c r="B5804" s="414">
        <f t="shared" si="190"/>
        <v>42683</v>
      </c>
      <c r="C5804" s="18">
        <v>2.3199999999999998</v>
      </c>
    </row>
    <row r="5805" spans="1:21" x14ac:dyDescent="0.2">
      <c r="A5805" s="257">
        <v>42683</v>
      </c>
      <c r="B5805" s="414">
        <f t="shared" si="190"/>
        <v>42684</v>
      </c>
    </row>
    <row r="5806" spans="1:21" x14ac:dyDescent="0.2">
      <c r="A5806" s="257">
        <v>42684</v>
      </c>
      <c r="B5806" s="414">
        <f t="shared" si="190"/>
        <v>42685</v>
      </c>
    </row>
    <row r="5807" spans="1:21" x14ac:dyDescent="0.2">
      <c r="A5807" s="257">
        <v>42685</v>
      </c>
      <c r="B5807" s="414">
        <f t="shared" si="190"/>
        <v>42686</v>
      </c>
    </row>
    <row r="5808" spans="1:21" x14ac:dyDescent="0.2">
      <c r="A5808" s="257">
        <v>42686</v>
      </c>
      <c r="B5808" s="414">
        <f t="shared" si="190"/>
        <v>42687</v>
      </c>
    </row>
    <row r="5809" spans="1:21" x14ac:dyDescent="0.2">
      <c r="A5809" s="257">
        <v>42687</v>
      </c>
      <c r="B5809" s="414">
        <f t="shared" si="190"/>
        <v>42688</v>
      </c>
    </row>
    <row r="5810" spans="1:21" x14ac:dyDescent="0.2">
      <c r="A5810" s="257">
        <v>42688</v>
      </c>
      <c r="B5810" s="414">
        <f t="shared" si="190"/>
        <v>42689</v>
      </c>
    </row>
    <row r="5811" spans="1:21" x14ac:dyDescent="0.2">
      <c r="A5811" s="257">
        <v>42689</v>
      </c>
      <c r="B5811" s="414">
        <f t="shared" si="190"/>
        <v>42690</v>
      </c>
      <c r="C5811" s="161">
        <v>2.4900000000000002</v>
      </c>
      <c r="D5811" s="161"/>
      <c r="E5811" s="161">
        <v>2.23</v>
      </c>
      <c r="F5811" s="161"/>
      <c r="G5811" s="161">
        <f>U5811</f>
        <v>2.0048970646038002</v>
      </c>
      <c r="H5811" s="161"/>
      <c r="I5811" s="161">
        <v>2.4500000000000002</v>
      </c>
      <c r="J5811" s="162"/>
      <c r="K5811" s="161"/>
      <c r="L5811" s="161"/>
      <c r="M5811" s="161">
        <v>2.19</v>
      </c>
      <c r="N5811" s="161"/>
      <c r="O5811" s="161">
        <v>2.2799999999999998</v>
      </c>
      <c r="P5811" s="161"/>
      <c r="Q5811" s="161">
        <v>2.02</v>
      </c>
      <c r="R5811" s="161"/>
      <c r="S5811" s="161">
        <v>2.57</v>
      </c>
      <c r="T5811" s="18">
        <v>0.73971600000000004</v>
      </c>
      <c r="U5811" s="426">
        <f>S5811*T5811*1.054615</f>
        <v>2.0048970646038002</v>
      </c>
    </row>
    <row r="5812" spans="1:21" x14ac:dyDescent="0.2">
      <c r="A5812" s="257">
        <v>42690</v>
      </c>
      <c r="B5812" s="414">
        <f t="shared" si="190"/>
        <v>42691</v>
      </c>
      <c r="C5812" s="161">
        <v>2.5299999999999998</v>
      </c>
      <c r="D5812" s="161"/>
      <c r="E5812" s="161">
        <v>2.2799999999999998</v>
      </c>
      <c r="F5812" s="161"/>
      <c r="G5812" s="161">
        <f t="shared" ref="G5812:G5827" si="191">U5812</f>
        <v>1.9920156173324002</v>
      </c>
      <c r="H5812" s="161"/>
      <c r="I5812" s="161">
        <v>2.4500000000000002</v>
      </c>
      <c r="J5812" s="162"/>
      <c r="K5812" s="161"/>
      <c r="L5812" s="161"/>
      <c r="M5812" s="161">
        <v>2.37</v>
      </c>
      <c r="N5812" s="161"/>
      <c r="O5812" s="161">
        <v>2.31</v>
      </c>
      <c r="P5812" s="161"/>
      <c r="Q5812" s="161">
        <v>2.0699999999999998</v>
      </c>
      <c r="R5812" s="161"/>
      <c r="S5812" s="161">
        <v>2.54</v>
      </c>
      <c r="T5812" s="18">
        <v>0.74364399999999997</v>
      </c>
      <c r="U5812" s="426">
        <f t="shared" ref="U5812:U5827" si="192">S5812*T5812*1.054615</f>
        <v>1.9920156173324002</v>
      </c>
    </row>
    <row r="5813" spans="1:21" x14ac:dyDescent="0.2">
      <c r="A5813" s="257">
        <v>42691</v>
      </c>
      <c r="B5813" s="414">
        <f t="shared" si="190"/>
        <v>42692</v>
      </c>
      <c r="C5813" s="161">
        <v>2.33</v>
      </c>
      <c r="D5813" s="161"/>
      <c r="E5813" s="161">
        <v>2.15</v>
      </c>
      <c r="F5813" s="161"/>
      <c r="G5813" s="161">
        <f t="shared" si="191"/>
        <v>1.8991475492473</v>
      </c>
      <c r="H5813" s="161"/>
      <c r="I5813" s="161">
        <v>2.2999999999999998</v>
      </c>
      <c r="J5813" s="162"/>
      <c r="K5813" s="161"/>
      <c r="L5813" s="161"/>
      <c r="M5813" s="161">
        <v>2.1800000000000002</v>
      </c>
      <c r="N5813" s="161"/>
      <c r="O5813" s="161">
        <v>2.16</v>
      </c>
      <c r="P5813" s="161"/>
      <c r="Q5813" s="161">
        <v>1.78</v>
      </c>
      <c r="R5813" s="161"/>
      <c r="S5813" s="161">
        <v>2.42</v>
      </c>
      <c r="T5813" s="18">
        <v>0.74413099999999999</v>
      </c>
      <c r="U5813" s="426">
        <f t="shared" si="192"/>
        <v>1.8991475492473</v>
      </c>
    </row>
    <row r="5814" spans="1:21" x14ac:dyDescent="0.2">
      <c r="A5814" s="257">
        <v>42692</v>
      </c>
      <c r="B5814" s="414">
        <f t="shared" si="190"/>
        <v>42693</v>
      </c>
      <c r="C5814" s="376">
        <v>2.58</v>
      </c>
      <c r="D5814" s="161"/>
      <c r="E5814" s="376">
        <v>2.29</v>
      </c>
      <c r="F5814" s="161"/>
      <c r="G5814" s="376">
        <f t="shared" si="191"/>
        <v>2.0110030956231002</v>
      </c>
      <c r="H5814" s="161"/>
      <c r="I5814" s="376">
        <v>2.5299999999999998</v>
      </c>
      <c r="J5814" s="416"/>
      <c r="K5814" s="376"/>
      <c r="L5814" s="161"/>
      <c r="M5814" s="376">
        <v>2.2400000000000002</v>
      </c>
      <c r="N5814" s="161"/>
      <c r="O5814" s="376">
        <v>2.35</v>
      </c>
      <c r="P5814" s="161"/>
      <c r="Q5814" s="376">
        <v>2.14</v>
      </c>
      <c r="R5814" s="161"/>
      <c r="S5814" s="376">
        <v>2.58</v>
      </c>
      <c r="T5814" s="375">
        <v>0.739093</v>
      </c>
      <c r="U5814" s="376">
        <f t="shared" si="192"/>
        <v>2.0110030956231002</v>
      </c>
    </row>
    <row r="5815" spans="1:21" x14ac:dyDescent="0.2">
      <c r="A5815" s="257">
        <v>42693</v>
      </c>
      <c r="B5815" s="414">
        <f t="shared" si="190"/>
        <v>42694</v>
      </c>
      <c r="C5815" s="376">
        <v>2.58</v>
      </c>
      <c r="D5815" s="161"/>
      <c r="E5815" s="376">
        <v>2.29</v>
      </c>
      <c r="F5815" s="161"/>
      <c r="G5815" s="376">
        <f t="shared" si="191"/>
        <v>2.0110030956231002</v>
      </c>
      <c r="H5815" s="161"/>
      <c r="I5815" s="376">
        <v>2.5299999999999998</v>
      </c>
      <c r="J5815" s="416"/>
      <c r="K5815" s="376"/>
      <c r="L5815" s="161"/>
      <c r="M5815" s="376">
        <v>2.2400000000000002</v>
      </c>
      <c r="N5815" s="161"/>
      <c r="O5815" s="376">
        <v>2.35</v>
      </c>
      <c r="P5815" s="161"/>
      <c r="Q5815" s="376">
        <v>2.14</v>
      </c>
      <c r="R5815" s="161"/>
      <c r="S5815" s="376">
        <v>2.58</v>
      </c>
      <c r="T5815" s="375">
        <v>0.739093</v>
      </c>
      <c r="U5815" s="376">
        <f t="shared" si="192"/>
        <v>2.0110030956231002</v>
      </c>
    </row>
    <row r="5816" spans="1:21" x14ac:dyDescent="0.2">
      <c r="A5816" s="257">
        <v>42694</v>
      </c>
      <c r="B5816" s="414">
        <f t="shared" si="190"/>
        <v>42695</v>
      </c>
      <c r="C5816" s="376">
        <v>2.58</v>
      </c>
      <c r="D5816" s="161"/>
      <c r="E5816" s="376">
        <v>2.29</v>
      </c>
      <c r="F5816" s="161"/>
      <c r="G5816" s="376">
        <f t="shared" si="191"/>
        <v>2.0110030956231002</v>
      </c>
      <c r="H5816" s="161"/>
      <c r="I5816" s="376">
        <v>2.5299999999999998</v>
      </c>
      <c r="J5816" s="416"/>
      <c r="K5816" s="376"/>
      <c r="L5816" s="161"/>
      <c r="M5816" s="376">
        <v>2.2400000000000002</v>
      </c>
      <c r="N5816" s="161"/>
      <c r="O5816" s="376">
        <v>2.35</v>
      </c>
      <c r="P5816" s="161"/>
      <c r="Q5816" s="376">
        <v>2.14</v>
      </c>
      <c r="R5816" s="161"/>
      <c r="S5816" s="376">
        <v>2.58</v>
      </c>
      <c r="T5816" s="375">
        <v>0.739093</v>
      </c>
      <c r="U5816" s="376">
        <f t="shared" si="192"/>
        <v>2.0110030956231002</v>
      </c>
    </row>
    <row r="5817" spans="1:21" x14ac:dyDescent="0.2">
      <c r="A5817" s="257">
        <v>42695</v>
      </c>
      <c r="B5817" s="414">
        <f t="shared" si="190"/>
        <v>42696</v>
      </c>
      <c r="C5817" s="161">
        <v>2.8</v>
      </c>
      <c r="D5817" s="161"/>
      <c r="E5817" s="161">
        <v>2.62</v>
      </c>
      <c r="F5817" s="161"/>
      <c r="G5817" s="161">
        <f t="shared" si="191"/>
        <v>2.1310249266976005</v>
      </c>
      <c r="H5817" s="161"/>
      <c r="I5817" s="161">
        <v>2.82</v>
      </c>
      <c r="J5817" s="162"/>
      <c r="K5817" s="161"/>
      <c r="L5817" s="161"/>
      <c r="M5817" s="161">
        <v>2.64</v>
      </c>
      <c r="N5817" s="161"/>
      <c r="O5817" s="161">
        <v>2.64</v>
      </c>
      <c r="P5817" s="161"/>
      <c r="Q5817" s="161">
        <v>2.4</v>
      </c>
      <c r="R5817" s="161"/>
      <c r="S5817" s="161">
        <v>2.72</v>
      </c>
      <c r="T5817" s="18">
        <v>0.742892</v>
      </c>
      <c r="U5817" s="426">
        <f t="shared" si="192"/>
        <v>2.1310249266976005</v>
      </c>
    </row>
    <row r="5818" spans="1:21" x14ac:dyDescent="0.2">
      <c r="A5818" s="257">
        <v>42696</v>
      </c>
      <c r="B5818" s="414">
        <f t="shared" si="190"/>
        <v>42697</v>
      </c>
      <c r="C5818" s="161">
        <v>2.74</v>
      </c>
      <c r="D5818" s="161"/>
      <c r="E5818" s="161">
        <v>2.58</v>
      </c>
      <c r="F5818" s="161"/>
      <c r="G5818" s="161">
        <f t="shared" si="191"/>
        <v>2.1932822671002001</v>
      </c>
      <c r="H5818" s="161"/>
      <c r="I5818" s="161">
        <v>2.74</v>
      </c>
      <c r="J5818" s="162"/>
      <c r="K5818" s="161"/>
      <c r="L5818" s="161"/>
      <c r="M5818" s="161">
        <v>2.59</v>
      </c>
      <c r="N5818" s="161"/>
      <c r="O5818" s="161">
        <v>2.62</v>
      </c>
      <c r="P5818" s="161"/>
      <c r="Q5818" s="161">
        <v>2.25</v>
      </c>
      <c r="R5818" s="161"/>
      <c r="S5818" s="161">
        <v>2.79</v>
      </c>
      <c r="T5818" s="18">
        <v>0.74541199999999996</v>
      </c>
      <c r="U5818" s="426">
        <f t="shared" si="192"/>
        <v>2.1932822671002001</v>
      </c>
    </row>
    <row r="5819" spans="1:21" x14ac:dyDescent="0.2">
      <c r="A5819" s="257">
        <v>42697</v>
      </c>
      <c r="B5819" s="414">
        <f t="shared" si="190"/>
        <v>42698</v>
      </c>
      <c r="C5819" s="376">
        <v>2.74</v>
      </c>
      <c r="D5819" s="161"/>
      <c r="E5819" s="376">
        <v>2.5499999999999998</v>
      </c>
      <c r="F5819" s="161"/>
      <c r="G5819" s="376">
        <f t="shared" si="191"/>
        <v>2.2256697046732001</v>
      </c>
      <c r="H5819" s="161"/>
      <c r="I5819" s="376">
        <v>2.7</v>
      </c>
      <c r="J5819" s="416"/>
      <c r="K5819" s="376"/>
      <c r="L5819" s="161"/>
      <c r="M5819" s="376">
        <v>2.52</v>
      </c>
      <c r="N5819" s="161"/>
      <c r="O5819" s="376">
        <v>2.6</v>
      </c>
      <c r="P5819" s="161"/>
      <c r="Q5819" s="376">
        <v>2.27</v>
      </c>
      <c r="R5819" s="161"/>
      <c r="S5819" s="376">
        <v>2.84</v>
      </c>
      <c r="T5819" s="375">
        <v>0.74310200000000004</v>
      </c>
      <c r="U5819" s="376">
        <f t="shared" si="192"/>
        <v>2.2256697046732001</v>
      </c>
    </row>
    <row r="5820" spans="1:21" x14ac:dyDescent="0.2">
      <c r="A5820" s="257">
        <v>42698</v>
      </c>
      <c r="B5820" s="414">
        <f t="shared" si="190"/>
        <v>42699</v>
      </c>
      <c r="C5820" s="376">
        <v>2.74</v>
      </c>
      <c r="D5820" s="161"/>
      <c r="E5820" s="376">
        <v>2.5499999999999998</v>
      </c>
      <c r="F5820" s="161"/>
      <c r="G5820" s="376">
        <f t="shared" si="191"/>
        <v>2.2256697046732001</v>
      </c>
      <c r="H5820" s="161"/>
      <c r="I5820" s="376">
        <v>2.7</v>
      </c>
      <c r="J5820" s="416"/>
      <c r="K5820" s="376"/>
      <c r="L5820" s="161"/>
      <c r="M5820" s="376">
        <v>2.52</v>
      </c>
      <c r="N5820" s="161"/>
      <c r="O5820" s="376">
        <v>2.6</v>
      </c>
      <c r="P5820" s="161"/>
      <c r="Q5820" s="376">
        <v>2.27</v>
      </c>
      <c r="R5820" s="161"/>
      <c r="S5820" s="376">
        <v>2.84</v>
      </c>
      <c r="T5820" s="375">
        <v>0.74310200000000004</v>
      </c>
      <c r="U5820" s="376">
        <f t="shared" si="192"/>
        <v>2.2256697046732001</v>
      </c>
    </row>
    <row r="5821" spans="1:21" x14ac:dyDescent="0.2">
      <c r="A5821" s="257">
        <v>42699</v>
      </c>
      <c r="B5821" s="414">
        <f t="shared" si="190"/>
        <v>42700</v>
      </c>
      <c r="C5821" s="376">
        <v>2.74</v>
      </c>
      <c r="D5821" s="161"/>
      <c r="E5821" s="376">
        <v>2.5499999999999998</v>
      </c>
      <c r="F5821" s="161"/>
      <c r="G5821" s="376">
        <f t="shared" si="191"/>
        <v>2.2256697046732001</v>
      </c>
      <c r="H5821" s="161"/>
      <c r="I5821" s="376">
        <v>2.7</v>
      </c>
      <c r="J5821" s="416"/>
      <c r="K5821" s="376"/>
      <c r="L5821" s="161"/>
      <c r="M5821" s="376">
        <v>2.52</v>
      </c>
      <c r="N5821" s="161"/>
      <c r="O5821" s="376">
        <v>2.6</v>
      </c>
      <c r="P5821" s="161"/>
      <c r="Q5821" s="376">
        <v>2.27</v>
      </c>
      <c r="R5821" s="161"/>
      <c r="S5821" s="376">
        <v>2.84</v>
      </c>
      <c r="T5821" s="375">
        <v>0.74310200000000004</v>
      </c>
      <c r="U5821" s="376">
        <f t="shared" si="192"/>
        <v>2.2256697046732001</v>
      </c>
    </row>
    <row r="5822" spans="1:21" x14ac:dyDescent="0.2">
      <c r="A5822" s="257">
        <v>42700</v>
      </c>
      <c r="B5822" s="414">
        <f t="shared" si="190"/>
        <v>42701</v>
      </c>
      <c r="C5822" s="376">
        <v>2.74</v>
      </c>
      <c r="D5822" s="161"/>
      <c r="E5822" s="376">
        <v>2.5499999999999998</v>
      </c>
      <c r="F5822" s="161"/>
      <c r="G5822" s="376">
        <f t="shared" si="191"/>
        <v>2.2256697046732001</v>
      </c>
      <c r="H5822" s="161"/>
      <c r="I5822" s="376">
        <v>2.7</v>
      </c>
      <c r="J5822" s="416"/>
      <c r="K5822" s="376"/>
      <c r="L5822" s="161"/>
      <c r="M5822" s="376">
        <v>2.52</v>
      </c>
      <c r="N5822" s="161"/>
      <c r="O5822" s="376">
        <v>2.6</v>
      </c>
      <c r="P5822" s="161"/>
      <c r="Q5822" s="376">
        <v>2.27</v>
      </c>
      <c r="R5822" s="161"/>
      <c r="S5822" s="376">
        <v>2.84</v>
      </c>
      <c r="T5822" s="375">
        <v>0.74310200000000004</v>
      </c>
      <c r="U5822" s="376">
        <f t="shared" si="192"/>
        <v>2.2256697046732001</v>
      </c>
    </row>
    <row r="5823" spans="1:21" x14ac:dyDescent="0.2">
      <c r="A5823" s="257">
        <v>42701</v>
      </c>
      <c r="B5823" s="414">
        <f t="shared" si="190"/>
        <v>42702</v>
      </c>
      <c r="C5823" s="376">
        <v>2.74</v>
      </c>
      <c r="D5823" s="161"/>
      <c r="E5823" s="376">
        <v>2.5499999999999998</v>
      </c>
      <c r="F5823" s="161"/>
      <c r="G5823" s="376">
        <f t="shared" si="191"/>
        <v>2.2256697046732001</v>
      </c>
      <c r="H5823" s="161"/>
      <c r="I5823" s="376">
        <v>2.7</v>
      </c>
      <c r="J5823" s="416"/>
      <c r="K5823" s="376"/>
      <c r="L5823" s="161"/>
      <c r="M5823" s="376">
        <v>2.52</v>
      </c>
      <c r="N5823" s="161"/>
      <c r="O5823" s="376">
        <v>2.6</v>
      </c>
      <c r="P5823" s="161"/>
      <c r="Q5823" s="376">
        <v>2.27</v>
      </c>
      <c r="R5823" s="161"/>
      <c r="S5823" s="376">
        <v>2.84</v>
      </c>
      <c r="T5823" s="375">
        <v>0.74310200000000004</v>
      </c>
      <c r="U5823" s="376">
        <f t="shared" si="192"/>
        <v>2.2256697046732001</v>
      </c>
    </row>
    <row r="5824" spans="1:21" x14ac:dyDescent="0.2">
      <c r="A5824" s="257">
        <v>42702</v>
      </c>
      <c r="B5824" s="414">
        <f t="shared" si="190"/>
        <v>42703</v>
      </c>
      <c r="C5824" s="161">
        <v>2.91</v>
      </c>
      <c r="D5824" s="161"/>
      <c r="E5824" s="161">
        <v>2.82</v>
      </c>
      <c r="F5824" s="161"/>
      <c r="G5824" s="161">
        <f t="shared" si="191"/>
        <v>2.4512817198700003</v>
      </c>
      <c r="H5824" s="161"/>
      <c r="I5824" s="161">
        <v>3.09</v>
      </c>
      <c r="J5824" s="162"/>
      <c r="K5824" s="161"/>
      <c r="L5824" s="161"/>
      <c r="M5824" s="161">
        <v>2.9</v>
      </c>
      <c r="N5824" s="161"/>
      <c r="O5824" s="161">
        <v>2.79</v>
      </c>
      <c r="P5824" s="161"/>
      <c r="Q5824" s="161">
        <v>2.4500000000000002</v>
      </c>
      <c r="R5824" s="161"/>
      <c r="S5824" s="161">
        <v>3.13</v>
      </c>
      <c r="T5824" s="554">
        <v>0.74260000000000004</v>
      </c>
      <c r="U5824" s="426">
        <f t="shared" si="192"/>
        <v>2.4512817198700003</v>
      </c>
    </row>
    <row r="5825" spans="1:21" x14ac:dyDescent="0.2">
      <c r="A5825" s="257">
        <v>42703</v>
      </c>
      <c r="B5825" s="414">
        <f t="shared" si="190"/>
        <v>42704</v>
      </c>
      <c r="C5825" s="161">
        <v>3.03</v>
      </c>
      <c r="D5825" s="161"/>
      <c r="E5825" s="161">
        <v>2.94</v>
      </c>
      <c r="F5825" s="161"/>
      <c r="G5825" s="161">
        <f t="shared" si="191"/>
        <v>2.4809850357142</v>
      </c>
      <c r="H5825" s="161"/>
      <c r="I5825" s="161">
        <v>3.16</v>
      </c>
      <c r="J5825" s="162"/>
      <c r="K5825" s="161"/>
      <c r="L5825" s="161"/>
      <c r="M5825" s="161">
        <v>3</v>
      </c>
      <c r="N5825" s="161"/>
      <c r="O5825" s="161">
        <v>2.99</v>
      </c>
      <c r="P5825" s="161"/>
      <c r="Q5825" s="161">
        <v>2.2200000000000002</v>
      </c>
      <c r="R5825" s="161"/>
      <c r="S5825" s="161">
        <v>3.16</v>
      </c>
      <c r="T5825" s="18">
        <v>0.74446299999999999</v>
      </c>
      <c r="U5825" s="426">
        <f t="shared" si="192"/>
        <v>2.4809850357142</v>
      </c>
    </row>
    <row r="5826" spans="1:21" s="263" customFormat="1" x14ac:dyDescent="0.2">
      <c r="A5826" s="319">
        <v>42704</v>
      </c>
      <c r="B5826" s="374">
        <f t="shared" si="190"/>
        <v>42705</v>
      </c>
      <c r="C5826" s="372">
        <v>3.29</v>
      </c>
      <c r="D5826" s="332"/>
      <c r="E5826" s="372">
        <v>3.16</v>
      </c>
      <c r="F5826" s="332"/>
      <c r="G5826" s="372">
        <f t="shared" si="191"/>
        <v>2.4511134876852001</v>
      </c>
      <c r="H5826" s="332"/>
      <c r="I5826" s="372">
        <v>3.28</v>
      </c>
      <c r="J5826" s="365"/>
      <c r="K5826" s="372"/>
      <c r="L5826" s="332"/>
      <c r="M5826" s="372">
        <v>3.18</v>
      </c>
      <c r="N5826" s="332"/>
      <c r="O5826" s="372">
        <v>3.16</v>
      </c>
      <c r="P5826" s="332"/>
      <c r="Q5826" s="372">
        <v>2.2200000000000002</v>
      </c>
      <c r="R5826" s="332"/>
      <c r="S5826" s="332">
        <v>3.12</v>
      </c>
      <c r="T5826" s="263">
        <v>0.74492899999999995</v>
      </c>
      <c r="U5826" s="435">
        <f t="shared" si="192"/>
        <v>2.4511134876852001</v>
      </c>
    </row>
    <row r="5827" spans="1:21" x14ac:dyDescent="0.2">
      <c r="A5827" s="257">
        <v>42705</v>
      </c>
      <c r="B5827" s="414">
        <f t="shared" si="190"/>
        <v>42706</v>
      </c>
      <c r="C5827" s="161">
        <v>3.42</v>
      </c>
      <c r="D5827" s="161"/>
      <c r="E5827" s="161">
        <v>3.21</v>
      </c>
      <c r="F5827" s="161"/>
      <c r="G5827" s="161">
        <f t="shared" si="191"/>
        <v>2.4966992948832503</v>
      </c>
      <c r="H5827" s="161"/>
      <c r="I5827" s="161">
        <v>3.32</v>
      </c>
      <c r="J5827" s="162"/>
      <c r="K5827" s="161"/>
      <c r="L5827" s="161"/>
      <c r="M5827" s="161">
        <v>3.26</v>
      </c>
      <c r="N5827" s="161"/>
      <c r="O5827" s="161">
        <v>3.28</v>
      </c>
      <c r="P5827" s="161"/>
      <c r="Q5827" s="161">
        <v>2.67</v>
      </c>
      <c r="R5827" s="161"/>
      <c r="S5827" s="161">
        <v>3.17</v>
      </c>
      <c r="T5827" s="18">
        <v>0.74681500000000001</v>
      </c>
      <c r="U5827" s="426">
        <f t="shared" si="192"/>
        <v>2.4966992948832503</v>
      </c>
    </row>
    <row r="5828" spans="1:21" x14ac:dyDescent="0.2">
      <c r="A5828" s="257">
        <v>42706</v>
      </c>
      <c r="B5828" s="414">
        <f t="shared" si="190"/>
        <v>42707</v>
      </c>
      <c r="C5828" s="376">
        <v>3.41</v>
      </c>
      <c r="D5828" s="161"/>
      <c r="E5828" s="376">
        <v>3.15</v>
      </c>
      <c r="F5828" s="161"/>
      <c r="G5828" s="161"/>
      <c r="H5828" s="161"/>
      <c r="I5828" s="161"/>
      <c r="J5828" s="162"/>
      <c r="K5828" s="161"/>
      <c r="L5828" s="161"/>
      <c r="M5828" s="161"/>
      <c r="N5828" s="161"/>
      <c r="O5828" s="161"/>
      <c r="P5828" s="161"/>
      <c r="Q5828" s="376">
        <v>2.7</v>
      </c>
      <c r="R5828" s="161"/>
      <c r="S5828" s="161"/>
    </row>
    <row r="5829" spans="1:21" x14ac:dyDescent="0.2">
      <c r="A5829" s="257">
        <v>42707</v>
      </c>
      <c r="B5829" s="414">
        <f t="shared" si="190"/>
        <v>42708</v>
      </c>
      <c r="C5829" s="376">
        <v>3.41</v>
      </c>
      <c r="D5829" s="161"/>
      <c r="E5829" s="376">
        <v>3.15</v>
      </c>
      <c r="F5829" s="161"/>
      <c r="G5829" s="161"/>
      <c r="H5829" s="161"/>
      <c r="I5829" s="161"/>
      <c r="J5829" s="162"/>
      <c r="K5829" s="161"/>
      <c r="L5829" s="161"/>
      <c r="M5829" s="161"/>
      <c r="N5829" s="161"/>
      <c r="O5829" s="161"/>
      <c r="P5829" s="161"/>
      <c r="Q5829" s="376">
        <v>2.7</v>
      </c>
      <c r="R5829" s="161"/>
      <c r="S5829" s="161"/>
    </row>
    <row r="5830" spans="1:21" x14ac:dyDescent="0.2">
      <c r="A5830" s="257">
        <v>42708</v>
      </c>
      <c r="B5830" s="414">
        <f t="shared" si="190"/>
        <v>42709</v>
      </c>
      <c r="C5830" s="376">
        <v>3.41</v>
      </c>
      <c r="D5830" s="161"/>
      <c r="E5830" s="376">
        <v>3.15</v>
      </c>
      <c r="F5830" s="161"/>
      <c r="G5830" s="161"/>
      <c r="H5830" s="161"/>
      <c r="I5830" s="161"/>
      <c r="J5830" s="162"/>
      <c r="K5830" s="161"/>
      <c r="L5830" s="161"/>
      <c r="M5830" s="161"/>
      <c r="N5830" s="161"/>
      <c r="O5830" s="161"/>
      <c r="P5830" s="161"/>
      <c r="Q5830" s="376">
        <v>2.7</v>
      </c>
      <c r="R5830" s="161"/>
      <c r="S5830" s="161"/>
    </row>
    <row r="5831" spans="1:21" x14ac:dyDescent="0.2">
      <c r="A5831" s="257">
        <v>42709</v>
      </c>
      <c r="B5831" s="414">
        <f t="shared" si="190"/>
        <v>42710</v>
      </c>
      <c r="C5831" s="161">
        <v>3.6</v>
      </c>
      <c r="D5831" s="161"/>
      <c r="E5831" s="161">
        <v>3.5</v>
      </c>
      <c r="F5831" s="161"/>
      <c r="G5831" s="161"/>
      <c r="H5831" s="161"/>
      <c r="I5831" s="161"/>
      <c r="J5831" s="162"/>
      <c r="K5831" s="161"/>
      <c r="L5831" s="161"/>
      <c r="M5831" s="161"/>
      <c r="N5831" s="161"/>
      <c r="O5831" s="161"/>
      <c r="P5831" s="161"/>
      <c r="Q5831" s="161">
        <v>3.05</v>
      </c>
      <c r="R5831" s="161"/>
      <c r="S5831" s="161"/>
    </row>
    <row r="5832" spans="1:21" x14ac:dyDescent="0.2">
      <c r="A5832" s="257">
        <v>42710</v>
      </c>
      <c r="B5832" s="414">
        <f t="shared" si="190"/>
        <v>42711</v>
      </c>
      <c r="C5832" s="161">
        <v>3.71</v>
      </c>
      <c r="D5832" s="161"/>
      <c r="E5832" s="161">
        <v>3.63</v>
      </c>
      <c r="F5832" s="161"/>
      <c r="G5832" s="161"/>
      <c r="H5832" s="161"/>
      <c r="I5832" s="161"/>
      <c r="J5832" s="162"/>
      <c r="K5832" s="161"/>
      <c r="L5832" s="161"/>
      <c r="M5832" s="161"/>
      <c r="N5832" s="161"/>
      <c r="O5832" s="161"/>
      <c r="P5832" s="161"/>
      <c r="Q5832" s="161">
        <v>3.18</v>
      </c>
      <c r="R5832" s="161"/>
      <c r="S5832" s="161"/>
    </row>
    <row r="5833" spans="1:21" x14ac:dyDescent="0.2">
      <c r="A5833" s="257">
        <v>42711</v>
      </c>
      <c r="B5833" s="414">
        <f t="shared" si="190"/>
        <v>42712</v>
      </c>
      <c r="C5833" s="161">
        <v>3.76</v>
      </c>
      <c r="D5833" s="161"/>
      <c r="E5833" s="161">
        <v>3.55</v>
      </c>
      <c r="F5833" s="161"/>
      <c r="G5833" s="161"/>
      <c r="H5833" s="161"/>
      <c r="I5833" s="161"/>
      <c r="J5833" s="162"/>
      <c r="K5833" s="161"/>
      <c r="L5833" s="161"/>
      <c r="M5833" s="161"/>
      <c r="N5833" s="161"/>
      <c r="O5833" s="161"/>
      <c r="P5833" s="161"/>
      <c r="Q5833" s="161">
        <v>3.4</v>
      </c>
      <c r="R5833" s="161"/>
      <c r="S5833" s="161"/>
    </row>
    <row r="5834" spans="1:21" x14ac:dyDescent="0.2">
      <c r="A5834" s="257">
        <v>42712</v>
      </c>
      <c r="B5834" s="414">
        <f t="shared" si="190"/>
        <v>42713</v>
      </c>
      <c r="C5834" s="161">
        <v>3.66</v>
      </c>
      <c r="D5834" s="161"/>
      <c r="E5834" s="161">
        <v>3.4</v>
      </c>
      <c r="F5834" s="161"/>
      <c r="G5834" s="161"/>
      <c r="H5834" s="161"/>
      <c r="I5834" s="161"/>
      <c r="J5834" s="162"/>
      <c r="K5834" s="161"/>
      <c r="L5834" s="161"/>
      <c r="M5834" s="161"/>
      <c r="N5834" s="161"/>
      <c r="O5834" s="161"/>
      <c r="P5834" s="161"/>
      <c r="Q5834" s="161">
        <v>3.34</v>
      </c>
      <c r="R5834" s="161"/>
      <c r="S5834" s="161"/>
    </row>
    <row r="5835" spans="1:21" x14ac:dyDescent="0.2">
      <c r="A5835" s="257">
        <v>42713</v>
      </c>
      <c r="B5835" s="414">
        <f t="shared" si="190"/>
        <v>42714</v>
      </c>
      <c r="C5835" s="376">
        <v>3.75</v>
      </c>
      <c r="D5835" s="161"/>
      <c r="E5835" s="376">
        <v>3.56</v>
      </c>
      <c r="F5835" s="161"/>
      <c r="G5835" s="161"/>
      <c r="H5835" s="161"/>
      <c r="I5835" s="161"/>
      <c r="J5835" s="162"/>
      <c r="K5835" s="161"/>
      <c r="L5835" s="161"/>
      <c r="M5835" s="161"/>
      <c r="N5835" s="161"/>
      <c r="O5835" s="161"/>
      <c r="P5835" s="161"/>
      <c r="Q5835" s="376">
        <v>3.2</v>
      </c>
      <c r="R5835" s="161"/>
      <c r="S5835" s="161"/>
    </row>
    <row r="5836" spans="1:21" x14ac:dyDescent="0.2">
      <c r="A5836" s="257">
        <v>42714</v>
      </c>
      <c r="B5836" s="414">
        <f t="shared" si="190"/>
        <v>42715</v>
      </c>
      <c r="C5836" s="376">
        <v>3.75</v>
      </c>
      <c r="D5836" s="161"/>
      <c r="E5836" s="376">
        <v>3.56</v>
      </c>
      <c r="F5836" s="161"/>
      <c r="G5836" s="161"/>
      <c r="H5836" s="161"/>
      <c r="I5836" s="161"/>
      <c r="J5836" s="162"/>
      <c r="K5836" s="161"/>
      <c r="L5836" s="161"/>
      <c r="M5836" s="161"/>
      <c r="N5836" s="161"/>
      <c r="O5836" s="161"/>
      <c r="P5836" s="161"/>
      <c r="Q5836" s="376">
        <v>3.2</v>
      </c>
      <c r="R5836" s="161"/>
      <c r="S5836" s="161"/>
    </row>
    <row r="5837" spans="1:21" x14ac:dyDescent="0.2">
      <c r="A5837" s="257">
        <v>42715</v>
      </c>
      <c r="B5837" s="414">
        <f t="shared" si="190"/>
        <v>42716</v>
      </c>
      <c r="C5837" s="376">
        <v>3.75</v>
      </c>
      <c r="D5837" s="161"/>
      <c r="E5837" s="376">
        <v>3.56</v>
      </c>
      <c r="F5837" s="161"/>
      <c r="G5837" s="161"/>
      <c r="H5837" s="161"/>
      <c r="I5837" s="161"/>
      <c r="J5837" s="162"/>
      <c r="K5837" s="161"/>
      <c r="L5837" s="161"/>
      <c r="M5837" s="161"/>
      <c r="N5837" s="161"/>
      <c r="O5837" s="161"/>
      <c r="P5837" s="161"/>
      <c r="Q5837" s="376">
        <v>3.2</v>
      </c>
      <c r="R5837" s="161"/>
      <c r="S5837" s="161"/>
    </row>
    <row r="5838" spans="1:21" x14ac:dyDescent="0.2">
      <c r="A5838" s="257">
        <v>42716</v>
      </c>
      <c r="B5838" s="414">
        <f t="shared" si="190"/>
        <v>42717</v>
      </c>
      <c r="C5838" s="161">
        <v>3.57</v>
      </c>
      <c r="D5838" s="161"/>
      <c r="E5838" s="161">
        <v>3.46</v>
      </c>
      <c r="F5838" s="161"/>
      <c r="G5838" s="161"/>
      <c r="H5838" s="161"/>
      <c r="I5838" s="161"/>
      <c r="J5838" s="162"/>
      <c r="K5838" s="161"/>
      <c r="L5838" s="161"/>
      <c r="M5838" s="161"/>
      <c r="N5838" s="161"/>
      <c r="O5838" s="161"/>
      <c r="P5838" s="161"/>
      <c r="Q5838" s="161">
        <v>3.16</v>
      </c>
      <c r="R5838" s="161"/>
      <c r="S5838" s="161"/>
    </row>
    <row r="5839" spans="1:21" x14ac:dyDescent="0.2">
      <c r="A5839" s="257">
        <v>42717</v>
      </c>
      <c r="B5839" s="414">
        <f t="shared" si="190"/>
        <v>42718</v>
      </c>
      <c r="C5839" s="161">
        <v>3.6</v>
      </c>
      <c r="D5839" s="161"/>
      <c r="E5839" s="161">
        <v>3.48</v>
      </c>
      <c r="F5839" s="161"/>
      <c r="G5839" s="161"/>
      <c r="H5839" s="161"/>
      <c r="I5839" s="161"/>
      <c r="J5839" s="162"/>
      <c r="K5839" s="161"/>
      <c r="L5839" s="161"/>
      <c r="M5839" s="161"/>
      <c r="N5839" s="161"/>
      <c r="O5839" s="161"/>
      <c r="P5839" s="161"/>
      <c r="Q5839" s="161">
        <v>3.25</v>
      </c>
      <c r="R5839" s="161"/>
      <c r="S5839" s="161"/>
    </row>
    <row r="5840" spans="1:21" x14ac:dyDescent="0.2">
      <c r="A5840" s="257">
        <v>42718</v>
      </c>
      <c r="B5840" s="414">
        <f t="shared" si="190"/>
        <v>42719</v>
      </c>
      <c r="C5840" s="161">
        <v>3.52</v>
      </c>
      <c r="D5840" s="161"/>
      <c r="E5840" s="161">
        <v>3.37</v>
      </c>
      <c r="F5840" s="161"/>
      <c r="G5840" s="161">
        <v>2.5931643805334499</v>
      </c>
      <c r="H5840" s="161"/>
      <c r="I5840" s="161">
        <v>3.43</v>
      </c>
      <c r="J5840" s="162"/>
      <c r="K5840" s="161"/>
      <c r="L5840" s="161"/>
      <c r="M5840" s="161">
        <v>3.37</v>
      </c>
      <c r="N5840" s="161"/>
      <c r="O5840" s="161">
        <v>3.4</v>
      </c>
      <c r="P5840" s="161"/>
      <c r="Q5840" s="161">
        <v>3.14</v>
      </c>
      <c r="R5840" s="161"/>
      <c r="S5840" s="161">
        <v>3.23</v>
      </c>
      <c r="T5840" s="18">
        <v>0.76126099999999997</v>
      </c>
      <c r="U5840" s="426">
        <f t="shared" ref="U5840:U5866" si="193">S5840*T5840*1.054615</f>
        <v>2.5931643805334499</v>
      </c>
    </row>
    <row r="5841" spans="1:21" x14ac:dyDescent="0.2">
      <c r="A5841" s="257">
        <v>42719</v>
      </c>
      <c r="B5841" s="414">
        <f t="shared" si="190"/>
        <v>42720</v>
      </c>
      <c r="C5841" s="161">
        <v>3.55</v>
      </c>
      <c r="D5841" s="161"/>
      <c r="E5841" s="161">
        <v>3.42</v>
      </c>
      <c r="F5841" s="161"/>
      <c r="G5841" s="161">
        <v>2.58870211463775</v>
      </c>
      <c r="H5841" s="161"/>
      <c r="I5841" s="161">
        <v>3.4</v>
      </c>
      <c r="J5841" s="162"/>
      <c r="K5841" s="161"/>
      <c r="L5841" s="161"/>
      <c r="M5841" s="161">
        <v>3.4</v>
      </c>
      <c r="N5841" s="161"/>
      <c r="O5841" s="161">
        <v>3.39</v>
      </c>
      <c r="P5841" s="161"/>
      <c r="Q5841" s="161">
        <v>2.98</v>
      </c>
      <c r="R5841" s="161"/>
      <c r="S5841" s="161">
        <v>3.27</v>
      </c>
      <c r="T5841" s="18">
        <v>0.75065499999999996</v>
      </c>
      <c r="U5841" s="426">
        <f t="shared" si="193"/>
        <v>2.58870211463775</v>
      </c>
    </row>
    <row r="5842" spans="1:21" x14ac:dyDescent="0.2">
      <c r="A5842" s="257">
        <v>42720</v>
      </c>
      <c r="B5842" s="414">
        <f t="shared" si="190"/>
        <v>42721</v>
      </c>
      <c r="C5842" s="376">
        <v>3.46</v>
      </c>
      <c r="D5842" s="161"/>
      <c r="E5842" s="376">
        <v>3.74</v>
      </c>
      <c r="F5842" s="161"/>
      <c r="G5842" s="376">
        <v>2.4260558985621001</v>
      </c>
      <c r="H5842" s="161"/>
      <c r="I5842" s="376">
        <v>3.5</v>
      </c>
      <c r="J5842" s="416"/>
      <c r="K5842" s="376"/>
      <c r="L5842" s="161"/>
      <c r="M5842" s="376">
        <v>3.73</v>
      </c>
      <c r="N5842" s="161"/>
      <c r="O5842" s="376">
        <v>3.56</v>
      </c>
      <c r="P5842" s="161"/>
      <c r="Q5842" s="376">
        <v>2.84</v>
      </c>
      <c r="R5842" s="161"/>
      <c r="S5842" s="376">
        <v>3.07</v>
      </c>
      <c r="T5842" s="375">
        <v>0.74932200000000004</v>
      </c>
      <c r="U5842" s="376">
        <f t="shared" si="193"/>
        <v>2.4260558985621001</v>
      </c>
    </row>
    <row r="5843" spans="1:21" x14ac:dyDescent="0.2">
      <c r="A5843" s="257">
        <v>42721</v>
      </c>
      <c r="B5843" s="414">
        <f t="shared" si="190"/>
        <v>42722</v>
      </c>
      <c r="C5843" s="376">
        <v>3.46</v>
      </c>
      <c r="D5843" s="161"/>
      <c r="E5843" s="376">
        <v>3.74</v>
      </c>
      <c r="F5843" s="161"/>
      <c r="G5843" s="376">
        <v>2.4260558985621001</v>
      </c>
      <c r="H5843" s="161"/>
      <c r="I5843" s="376">
        <v>3.5</v>
      </c>
      <c r="J5843" s="416"/>
      <c r="K5843" s="376"/>
      <c r="L5843" s="161"/>
      <c r="M5843" s="376">
        <v>3.73</v>
      </c>
      <c r="N5843" s="161"/>
      <c r="O5843" s="376">
        <v>3.56</v>
      </c>
      <c r="P5843" s="161"/>
      <c r="Q5843" s="376">
        <v>2.84</v>
      </c>
      <c r="R5843" s="161"/>
      <c r="S5843" s="376">
        <v>3.07</v>
      </c>
      <c r="T5843" s="375">
        <v>0.74932200000000004</v>
      </c>
      <c r="U5843" s="376">
        <f t="shared" si="193"/>
        <v>2.4260558985621001</v>
      </c>
    </row>
    <row r="5844" spans="1:21" x14ac:dyDescent="0.2">
      <c r="A5844" s="257">
        <v>42722</v>
      </c>
      <c r="B5844" s="414">
        <f t="shared" si="190"/>
        <v>42723</v>
      </c>
      <c r="C5844" s="376">
        <v>3.46</v>
      </c>
      <c r="D5844" s="161"/>
      <c r="E5844" s="376">
        <v>3.74</v>
      </c>
      <c r="F5844" s="161"/>
      <c r="G5844" s="376">
        <v>2.4260558985621001</v>
      </c>
      <c r="H5844" s="161"/>
      <c r="I5844" s="376">
        <v>3.5</v>
      </c>
      <c r="J5844" s="416"/>
      <c r="K5844" s="376"/>
      <c r="L5844" s="161"/>
      <c r="M5844" s="376">
        <v>3.73</v>
      </c>
      <c r="N5844" s="161"/>
      <c r="O5844" s="376">
        <v>3.56</v>
      </c>
      <c r="P5844" s="161"/>
      <c r="Q5844" s="376">
        <v>2.84</v>
      </c>
      <c r="R5844" s="161"/>
      <c r="S5844" s="376">
        <v>3.07</v>
      </c>
      <c r="T5844" s="375">
        <v>0.74932200000000004</v>
      </c>
      <c r="U5844" s="376">
        <f t="shared" si="193"/>
        <v>2.4260558985621001</v>
      </c>
    </row>
    <row r="5845" spans="1:21" x14ac:dyDescent="0.2">
      <c r="A5845" s="257">
        <v>42723</v>
      </c>
      <c r="B5845" s="414">
        <f t="shared" si="190"/>
        <v>42724</v>
      </c>
      <c r="C5845" s="161">
        <v>3.52</v>
      </c>
      <c r="D5845" s="161"/>
      <c r="E5845" s="161">
        <v>3.49</v>
      </c>
      <c r="F5845" s="161"/>
      <c r="G5845" s="161">
        <v>2.3913272578736997</v>
      </c>
      <c r="H5845" s="161"/>
      <c r="I5845" s="161">
        <v>3.53</v>
      </c>
      <c r="J5845" s="162"/>
      <c r="K5845" s="161"/>
      <c r="L5845" s="161"/>
      <c r="M5845" s="161">
        <v>3.55</v>
      </c>
      <c r="N5845" s="161"/>
      <c r="O5845" s="161">
        <v>3.42</v>
      </c>
      <c r="P5845" s="161"/>
      <c r="Q5845" s="161">
        <v>2.82</v>
      </c>
      <c r="R5845" s="161"/>
      <c r="S5845" s="161">
        <v>3.03</v>
      </c>
      <c r="T5845" s="18">
        <v>0.74834599999999996</v>
      </c>
      <c r="U5845" s="426">
        <f t="shared" si="193"/>
        <v>2.3913272578736997</v>
      </c>
    </row>
    <row r="5846" spans="1:21" x14ac:dyDescent="0.2">
      <c r="A5846" s="257">
        <v>42724</v>
      </c>
      <c r="B5846" s="414">
        <f t="shared" si="190"/>
        <v>42725</v>
      </c>
      <c r="C5846" s="161">
        <v>3.36</v>
      </c>
      <c r="D5846" s="161"/>
      <c r="E5846" s="161">
        <v>3.21</v>
      </c>
      <c r="F5846" s="161"/>
      <c r="G5846" s="161">
        <v>2.2425054941640004</v>
      </c>
      <c r="H5846" s="161"/>
      <c r="I5846" s="161">
        <v>3.26</v>
      </c>
      <c r="J5846" s="162"/>
      <c r="K5846" s="161"/>
      <c r="L5846" s="161"/>
      <c r="M5846" s="161">
        <v>3.22</v>
      </c>
      <c r="N5846" s="161"/>
      <c r="O5846" s="161">
        <v>3.2</v>
      </c>
      <c r="P5846" s="161"/>
      <c r="Q5846" s="161">
        <v>2.83</v>
      </c>
      <c r="R5846" s="161"/>
      <c r="S5846" s="161">
        <v>2.85</v>
      </c>
      <c r="T5846" s="18">
        <v>0.74609599999999998</v>
      </c>
      <c r="U5846" s="426">
        <f t="shared" si="193"/>
        <v>2.2425054941640004</v>
      </c>
    </row>
    <row r="5847" spans="1:21" x14ac:dyDescent="0.2">
      <c r="A5847" s="257">
        <v>42725</v>
      </c>
      <c r="B5847" s="414">
        <f t="shared" si="190"/>
        <v>42726</v>
      </c>
      <c r="C5847" s="161">
        <v>3.48</v>
      </c>
      <c r="D5847" s="161"/>
      <c r="E5847" s="161">
        <v>3.28</v>
      </c>
      <c r="F5847" s="161"/>
      <c r="G5847" s="161">
        <v>2.3094854954519506</v>
      </c>
      <c r="H5847" s="161"/>
      <c r="I5847" s="161">
        <v>3.34</v>
      </c>
      <c r="J5847" s="162"/>
      <c r="K5847" s="161"/>
      <c r="L5847" s="161"/>
      <c r="M5847" s="161">
        <v>3.28</v>
      </c>
      <c r="N5847" s="161"/>
      <c r="O5847" s="161">
        <v>3.31</v>
      </c>
      <c r="P5847" s="161"/>
      <c r="Q5847" s="161">
        <v>3.02</v>
      </c>
      <c r="R5847" s="161"/>
      <c r="S5847" s="161">
        <v>2.93</v>
      </c>
      <c r="T5847" s="18">
        <v>0.74740099999999998</v>
      </c>
      <c r="U5847" s="426">
        <f t="shared" si="193"/>
        <v>2.3094854954519506</v>
      </c>
    </row>
    <row r="5848" spans="1:21" x14ac:dyDescent="0.2">
      <c r="A5848" s="257">
        <v>42726</v>
      </c>
      <c r="B5848" s="414">
        <f t="shared" si="190"/>
        <v>42727</v>
      </c>
      <c r="C5848" s="161">
        <v>3.57</v>
      </c>
      <c r="D5848" s="161"/>
      <c r="E5848" s="161">
        <v>3.31</v>
      </c>
      <c r="F5848" s="161"/>
      <c r="G5848" s="161">
        <v>2.4221485816255499</v>
      </c>
      <c r="H5848" s="161"/>
      <c r="I5848" s="161">
        <v>3.5</v>
      </c>
      <c r="J5848" s="162"/>
      <c r="K5848" s="161"/>
      <c r="L5848" s="161"/>
      <c r="M5848" s="161">
        <v>3.3</v>
      </c>
      <c r="N5848" s="161"/>
      <c r="O5848" s="161">
        <v>3.32</v>
      </c>
      <c r="P5848" s="161"/>
      <c r="Q5848" s="161">
        <v>2.99</v>
      </c>
      <c r="R5848" s="161"/>
      <c r="S5848" s="161">
        <v>3.09</v>
      </c>
      <c r="T5848" s="18">
        <v>0.74327299999999996</v>
      </c>
      <c r="U5848" s="426">
        <f t="shared" si="193"/>
        <v>2.4221485816255499</v>
      </c>
    </row>
    <row r="5849" spans="1:21" x14ac:dyDescent="0.2">
      <c r="A5849" s="257">
        <v>42727</v>
      </c>
      <c r="B5849" s="414">
        <f t="shared" si="190"/>
        <v>42728</v>
      </c>
      <c r="C5849" s="376">
        <v>3.59</v>
      </c>
      <c r="D5849" s="161"/>
      <c r="E5849" s="376">
        <v>3.37</v>
      </c>
      <c r="F5849" s="161"/>
      <c r="G5849" s="376">
        <v>2.4438777003471506</v>
      </c>
      <c r="H5849" s="161"/>
      <c r="I5849" s="376">
        <v>3.49</v>
      </c>
      <c r="J5849" s="416"/>
      <c r="K5849" s="376"/>
      <c r="L5849" s="161"/>
      <c r="M5849" s="376">
        <v>3.41</v>
      </c>
      <c r="N5849" s="161"/>
      <c r="O5849" s="376">
        <v>3.32</v>
      </c>
      <c r="P5849" s="161"/>
      <c r="Q5849" s="376">
        <v>2.96</v>
      </c>
      <c r="R5849" s="161"/>
      <c r="S5849" s="376">
        <v>3.13</v>
      </c>
      <c r="T5849" s="375">
        <v>0.74035700000000004</v>
      </c>
      <c r="U5849" s="376">
        <f t="shared" si="193"/>
        <v>2.4438777003471506</v>
      </c>
    </row>
    <row r="5850" spans="1:21" x14ac:dyDescent="0.2">
      <c r="A5850" s="257">
        <v>42728</v>
      </c>
      <c r="B5850" s="414">
        <f t="shared" si="190"/>
        <v>42729</v>
      </c>
      <c r="C5850" s="376">
        <v>3.59</v>
      </c>
      <c r="D5850" s="161"/>
      <c r="E5850" s="376">
        <v>3.37</v>
      </c>
      <c r="F5850" s="161"/>
      <c r="G5850" s="376">
        <v>2.4438777003471506</v>
      </c>
      <c r="H5850" s="161"/>
      <c r="I5850" s="376">
        <v>3.49</v>
      </c>
      <c r="J5850" s="416"/>
      <c r="K5850" s="376"/>
      <c r="L5850" s="161"/>
      <c r="M5850" s="376">
        <v>3.41</v>
      </c>
      <c r="N5850" s="161"/>
      <c r="O5850" s="376">
        <v>3.32</v>
      </c>
      <c r="P5850" s="161"/>
      <c r="Q5850" s="376">
        <v>2.96</v>
      </c>
      <c r="R5850" s="161"/>
      <c r="S5850" s="376">
        <v>3.13</v>
      </c>
      <c r="T5850" s="375">
        <v>0.74035700000000004</v>
      </c>
      <c r="U5850" s="376">
        <f t="shared" si="193"/>
        <v>2.4438777003471506</v>
      </c>
    </row>
    <row r="5851" spans="1:21" x14ac:dyDescent="0.2">
      <c r="A5851" s="257">
        <v>42729</v>
      </c>
      <c r="B5851" s="414">
        <f t="shared" si="190"/>
        <v>42730</v>
      </c>
      <c r="C5851" s="376">
        <v>3.59</v>
      </c>
      <c r="D5851" s="161"/>
      <c r="E5851" s="376">
        <v>3.37</v>
      </c>
      <c r="F5851" s="161"/>
      <c r="G5851" s="376">
        <v>2.4438777003471506</v>
      </c>
      <c r="H5851" s="161"/>
      <c r="I5851" s="376">
        <v>3.49</v>
      </c>
      <c r="J5851" s="416"/>
      <c r="K5851" s="376"/>
      <c r="L5851" s="161"/>
      <c r="M5851" s="376">
        <v>3.41</v>
      </c>
      <c r="N5851" s="161"/>
      <c r="O5851" s="376">
        <v>3.32</v>
      </c>
      <c r="P5851" s="161"/>
      <c r="Q5851" s="376">
        <v>2.96</v>
      </c>
      <c r="R5851" s="161"/>
      <c r="S5851" s="376">
        <v>3.13</v>
      </c>
      <c r="T5851" s="375">
        <v>0.74035700000000004</v>
      </c>
      <c r="U5851" s="376">
        <f t="shared" si="193"/>
        <v>2.4438777003471506</v>
      </c>
    </row>
    <row r="5852" spans="1:21" x14ac:dyDescent="0.2">
      <c r="A5852" s="257">
        <v>42730</v>
      </c>
      <c r="B5852" s="414">
        <f t="shared" si="190"/>
        <v>42731</v>
      </c>
      <c r="C5852" s="376">
        <v>3.59</v>
      </c>
      <c r="D5852" s="161"/>
      <c r="E5852" s="376">
        <v>3.37</v>
      </c>
      <c r="F5852" s="161"/>
      <c r="G5852" s="376">
        <v>2.4438777003471506</v>
      </c>
      <c r="H5852" s="161"/>
      <c r="I5852" s="376">
        <v>3.49</v>
      </c>
      <c r="J5852" s="416"/>
      <c r="K5852" s="376"/>
      <c r="L5852" s="161"/>
      <c r="M5852" s="376">
        <v>3.41</v>
      </c>
      <c r="N5852" s="161"/>
      <c r="O5852" s="376">
        <v>3.32</v>
      </c>
      <c r="P5852" s="161"/>
      <c r="Q5852" s="376">
        <v>2.96</v>
      </c>
      <c r="R5852" s="161"/>
      <c r="S5852" s="376">
        <v>3.13</v>
      </c>
      <c r="T5852" s="375">
        <v>0.74035700000000004</v>
      </c>
      <c r="U5852" s="376">
        <f t="shared" si="193"/>
        <v>2.4438777003471506</v>
      </c>
    </row>
    <row r="5853" spans="1:21" x14ac:dyDescent="0.2">
      <c r="A5853" s="257">
        <v>42731</v>
      </c>
      <c r="B5853" s="414">
        <f t="shared" si="190"/>
        <v>42732</v>
      </c>
      <c r="C5853" s="161">
        <v>3.67</v>
      </c>
      <c r="D5853" s="161"/>
      <c r="E5853" s="161">
        <v>3.44</v>
      </c>
      <c r="F5853" s="161"/>
      <c r="G5853" s="161">
        <v>2.5701808078155</v>
      </c>
      <c r="H5853" s="161"/>
      <c r="I5853" s="161">
        <v>3.51</v>
      </c>
      <c r="J5853" s="162"/>
      <c r="K5853" s="161"/>
      <c r="L5853" s="161"/>
      <c r="M5853" s="161">
        <v>3.44</v>
      </c>
      <c r="N5853" s="161"/>
      <c r="O5853" s="161">
        <v>3.42</v>
      </c>
      <c r="P5853" s="161"/>
      <c r="Q5853" s="161">
        <v>3.12</v>
      </c>
      <c r="R5853" s="161"/>
      <c r="S5853" s="161">
        <v>3.3</v>
      </c>
      <c r="T5853" s="18">
        <v>0.73850899999999997</v>
      </c>
      <c r="U5853" s="426">
        <f t="shared" si="193"/>
        <v>2.5701808078155</v>
      </c>
    </row>
    <row r="5854" spans="1:21" x14ac:dyDescent="0.2">
      <c r="A5854" s="257">
        <v>42732</v>
      </c>
      <c r="B5854" s="414">
        <f t="shared" si="190"/>
        <v>42733</v>
      </c>
      <c r="C5854" s="161">
        <v>3.66</v>
      </c>
      <c r="D5854" s="161"/>
      <c r="E5854" s="161">
        <v>3.4</v>
      </c>
      <c r="F5854" s="161"/>
      <c r="G5854" s="161">
        <v>2.5486196470787998</v>
      </c>
      <c r="H5854" s="161"/>
      <c r="I5854" s="161">
        <v>3.5</v>
      </c>
      <c r="J5854" s="162"/>
      <c r="K5854" s="161"/>
      <c r="L5854" s="161"/>
      <c r="M5854" s="161">
        <v>3.42</v>
      </c>
      <c r="N5854" s="161"/>
      <c r="O5854" s="161">
        <v>3.41</v>
      </c>
      <c r="P5854" s="161"/>
      <c r="Q5854" s="161">
        <v>3.22</v>
      </c>
      <c r="R5854" s="161"/>
      <c r="S5854" s="161">
        <v>3.28</v>
      </c>
      <c r="T5854" s="18">
        <v>0.73677899999999996</v>
      </c>
      <c r="U5854" s="426">
        <f t="shared" si="193"/>
        <v>2.5486196470787998</v>
      </c>
    </row>
    <row r="5855" spans="1:21" x14ac:dyDescent="0.2">
      <c r="A5855" s="257">
        <v>42733</v>
      </c>
      <c r="B5855" s="414">
        <f t="shared" si="190"/>
        <v>42734</v>
      </c>
      <c r="C5855" s="376">
        <v>3.68</v>
      </c>
      <c r="D5855" s="161"/>
      <c r="E5855" s="376">
        <v>3.52</v>
      </c>
      <c r="F5855" s="161"/>
      <c r="G5855" s="376">
        <v>2.6893503517777502</v>
      </c>
      <c r="H5855" s="161"/>
      <c r="I5855" s="376">
        <v>3.6</v>
      </c>
      <c r="J5855" s="416"/>
      <c r="K5855" s="376"/>
      <c r="L5855" s="161"/>
      <c r="M5855" s="376">
        <v>3.47</v>
      </c>
      <c r="N5855" s="161"/>
      <c r="O5855" s="376">
        <v>3.53</v>
      </c>
      <c r="P5855" s="161"/>
      <c r="Q5855" s="376">
        <v>3.21</v>
      </c>
      <c r="R5855" s="161"/>
      <c r="S5855" s="376">
        <v>3.45</v>
      </c>
      <c r="T5855" s="18">
        <v>0.73915299999999995</v>
      </c>
      <c r="U5855" s="376">
        <f t="shared" si="193"/>
        <v>2.6893503517777502</v>
      </c>
    </row>
    <row r="5856" spans="1:21" x14ac:dyDescent="0.2">
      <c r="A5856" s="257">
        <v>42734</v>
      </c>
      <c r="B5856" s="414">
        <f t="shared" ref="B5856:B5919" si="194">A5856+1</f>
        <v>42735</v>
      </c>
      <c r="C5856" s="376">
        <v>3.68</v>
      </c>
      <c r="D5856" s="161"/>
      <c r="E5856" s="376">
        <v>3.52</v>
      </c>
      <c r="F5856" s="161"/>
      <c r="G5856" s="376">
        <v>2.6893503517777502</v>
      </c>
      <c r="H5856" s="161"/>
      <c r="I5856" s="376">
        <v>3.6</v>
      </c>
      <c r="J5856" s="416"/>
      <c r="K5856" s="376"/>
      <c r="L5856" s="161"/>
      <c r="M5856" s="376">
        <v>3.47</v>
      </c>
      <c r="N5856" s="161"/>
      <c r="O5856" s="376">
        <v>3.53</v>
      </c>
      <c r="P5856" s="161"/>
      <c r="Q5856" s="376">
        <v>3.21</v>
      </c>
      <c r="R5856" s="161"/>
      <c r="S5856" s="376">
        <v>3.45</v>
      </c>
      <c r="T5856" s="18">
        <v>0.73915299999999995</v>
      </c>
      <c r="U5856" s="376">
        <f t="shared" si="193"/>
        <v>2.6893503517777502</v>
      </c>
    </row>
    <row r="5857" spans="1:21" s="263" customFormat="1" x14ac:dyDescent="0.2">
      <c r="A5857" s="319">
        <v>42735</v>
      </c>
      <c r="B5857" s="374">
        <f t="shared" si="194"/>
        <v>42736</v>
      </c>
      <c r="C5857" s="431">
        <v>3.68</v>
      </c>
      <c r="D5857" s="332"/>
      <c r="E5857" s="431">
        <v>3.62</v>
      </c>
      <c r="F5857" s="332"/>
      <c r="G5857" s="431">
        <v>2.6150860192233001</v>
      </c>
      <c r="H5857" s="332"/>
      <c r="I5857" s="431">
        <v>3.5</v>
      </c>
      <c r="J5857" s="518"/>
      <c r="K5857" s="431"/>
      <c r="L5857" s="332"/>
      <c r="M5857" s="431">
        <v>3.58</v>
      </c>
      <c r="N5857" s="332"/>
      <c r="O5857" s="431">
        <v>3.52</v>
      </c>
      <c r="P5857" s="332"/>
      <c r="Q5857" s="431">
        <v>3.19</v>
      </c>
      <c r="R5857" s="332"/>
      <c r="S5857" s="433">
        <v>3.34</v>
      </c>
      <c r="T5857" s="263">
        <v>0.74241299999999999</v>
      </c>
      <c r="U5857" s="431">
        <f t="shared" si="193"/>
        <v>2.6150860192233001</v>
      </c>
    </row>
    <row r="5858" spans="1:21" x14ac:dyDescent="0.2">
      <c r="A5858" s="257">
        <v>42736</v>
      </c>
      <c r="B5858" s="414">
        <f t="shared" si="194"/>
        <v>42737</v>
      </c>
      <c r="C5858" s="416">
        <v>3.68</v>
      </c>
      <c r="D5858" s="161"/>
      <c r="E5858" s="376">
        <v>3.62</v>
      </c>
      <c r="F5858" s="161"/>
      <c r="G5858" s="376">
        <v>2.6150860192233001</v>
      </c>
      <c r="H5858" s="161"/>
      <c r="I5858" s="376">
        <v>3.5</v>
      </c>
      <c r="J5858" s="416"/>
      <c r="K5858" s="376"/>
      <c r="L5858" s="161"/>
      <c r="M5858" s="376">
        <v>3.58</v>
      </c>
      <c r="N5858" s="161"/>
      <c r="O5858" s="376">
        <v>3.52</v>
      </c>
      <c r="P5858" s="161"/>
      <c r="Q5858" s="376">
        <v>3.19</v>
      </c>
      <c r="R5858" s="161"/>
      <c r="S5858" s="376">
        <v>3.34</v>
      </c>
      <c r="T5858" s="263">
        <v>0.74241299999999999</v>
      </c>
      <c r="U5858" s="376">
        <f t="shared" si="193"/>
        <v>2.6150860192233001</v>
      </c>
    </row>
    <row r="5859" spans="1:21" x14ac:dyDescent="0.2">
      <c r="A5859" s="257">
        <v>42737</v>
      </c>
      <c r="B5859" s="414">
        <f t="shared" si="194"/>
        <v>42738</v>
      </c>
      <c r="C5859" s="416">
        <v>3.68</v>
      </c>
      <c r="D5859" s="161"/>
      <c r="E5859" s="376">
        <v>3.62</v>
      </c>
      <c r="F5859" s="161"/>
      <c r="G5859" s="376">
        <v>2.6150860192233001</v>
      </c>
      <c r="H5859" s="161"/>
      <c r="I5859" s="376">
        <v>3.5</v>
      </c>
      <c r="J5859" s="416"/>
      <c r="K5859" s="376"/>
      <c r="L5859" s="161"/>
      <c r="M5859" s="376">
        <v>3.58</v>
      </c>
      <c r="N5859" s="161"/>
      <c r="O5859" s="376">
        <v>3.52</v>
      </c>
      <c r="P5859" s="161"/>
      <c r="Q5859" s="376">
        <v>3.19</v>
      </c>
      <c r="R5859" s="161"/>
      <c r="S5859" s="376">
        <v>3.34</v>
      </c>
      <c r="T5859" s="263">
        <v>0.74241299999999999</v>
      </c>
      <c r="U5859" s="376">
        <f t="shared" si="193"/>
        <v>2.6150860192233001</v>
      </c>
    </row>
    <row r="5860" spans="1:21" x14ac:dyDescent="0.2">
      <c r="A5860" s="257">
        <v>42738</v>
      </c>
      <c r="B5860" s="414">
        <f t="shared" si="194"/>
        <v>42739</v>
      </c>
      <c r="C5860" s="161">
        <v>3.39</v>
      </c>
      <c r="D5860" s="161"/>
      <c r="E5860" s="161">
        <v>3.37</v>
      </c>
      <c r="F5860" s="161"/>
      <c r="G5860" s="161">
        <v>2.3870204844136005</v>
      </c>
      <c r="H5860" s="161"/>
      <c r="I5860" s="161">
        <v>3.23</v>
      </c>
      <c r="J5860" s="162"/>
      <c r="K5860" s="161"/>
      <c r="L5860" s="161"/>
      <c r="M5860" s="161">
        <v>3.29</v>
      </c>
      <c r="N5860" s="161"/>
      <c r="O5860" s="161">
        <v>3.33</v>
      </c>
      <c r="P5860" s="161"/>
      <c r="Q5860" s="161">
        <v>3.13</v>
      </c>
      <c r="R5860" s="161"/>
      <c r="S5860" s="161">
        <v>3.04</v>
      </c>
      <c r="T5860" s="18">
        <v>0.74454100000000001</v>
      </c>
      <c r="U5860" s="426">
        <f t="shared" si="193"/>
        <v>2.3870204844136005</v>
      </c>
    </row>
    <row r="5861" spans="1:21" x14ac:dyDescent="0.2">
      <c r="A5861" s="257">
        <v>42739</v>
      </c>
      <c r="B5861" s="414">
        <f t="shared" si="194"/>
        <v>42740</v>
      </c>
      <c r="C5861" s="161">
        <v>3.37</v>
      </c>
      <c r="D5861" s="161"/>
      <c r="E5861" s="161">
        <v>3.35</v>
      </c>
      <c r="F5861" s="161"/>
      <c r="G5861" s="161">
        <v>2.2298785254921003</v>
      </c>
      <c r="H5861" s="161"/>
      <c r="I5861" s="161">
        <v>3.23</v>
      </c>
      <c r="J5861" s="162"/>
      <c r="K5861" s="161"/>
      <c r="L5861" s="161"/>
      <c r="M5861" s="161">
        <v>3.3</v>
      </c>
      <c r="N5861" s="161"/>
      <c r="O5861" s="161">
        <v>3.26</v>
      </c>
      <c r="P5861" s="161"/>
      <c r="Q5861" s="161">
        <v>3.13</v>
      </c>
      <c r="R5861" s="161"/>
      <c r="S5861" s="161">
        <v>2.83</v>
      </c>
      <c r="T5861" s="18">
        <v>0.74713799999999997</v>
      </c>
      <c r="U5861" s="426">
        <f t="shared" si="193"/>
        <v>2.2298785254921003</v>
      </c>
    </row>
    <row r="5862" spans="1:21" x14ac:dyDescent="0.2">
      <c r="A5862" s="257">
        <v>42740</v>
      </c>
      <c r="B5862" s="414">
        <f t="shared" si="194"/>
        <v>42741</v>
      </c>
      <c r="C5862" s="161">
        <v>3.3</v>
      </c>
      <c r="D5862" s="161"/>
      <c r="E5862" s="161">
        <v>3.24</v>
      </c>
      <c r="F5862" s="161"/>
      <c r="G5862" s="161">
        <v>2.1369397771097001</v>
      </c>
      <c r="H5862" s="161"/>
      <c r="I5862" s="161">
        <v>3.22</v>
      </c>
      <c r="J5862" s="162"/>
      <c r="K5862" s="161"/>
      <c r="L5862" s="161"/>
      <c r="M5862" s="161">
        <v>3.23</v>
      </c>
      <c r="N5862" s="161"/>
      <c r="O5862" s="161">
        <v>3.17</v>
      </c>
      <c r="P5862" s="161"/>
      <c r="Q5862" s="161">
        <v>3.06</v>
      </c>
      <c r="R5862" s="161"/>
      <c r="S5862" s="161">
        <v>2.69</v>
      </c>
      <c r="T5862" s="18">
        <v>0.75326199999999999</v>
      </c>
      <c r="U5862" s="426">
        <f t="shared" si="193"/>
        <v>2.1369397771097001</v>
      </c>
    </row>
    <row r="5863" spans="1:21" x14ac:dyDescent="0.2">
      <c r="A5863" s="257">
        <v>42741</v>
      </c>
      <c r="B5863" s="414">
        <f t="shared" si="194"/>
        <v>42742</v>
      </c>
      <c r="C5863" s="376">
        <v>3.32</v>
      </c>
      <c r="D5863" s="161"/>
      <c r="E5863" s="376">
        <v>3.17</v>
      </c>
      <c r="F5863" s="161"/>
      <c r="G5863" s="376">
        <v>2.1820345872022</v>
      </c>
      <c r="H5863" s="161"/>
      <c r="I5863" s="376">
        <v>3.22</v>
      </c>
      <c r="J5863" s="416"/>
      <c r="K5863" s="376"/>
      <c r="L5863" s="161"/>
      <c r="M5863" s="376">
        <v>3.15</v>
      </c>
      <c r="N5863" s="161"/>
      <c r="O5863" s="376">
        <v>3.18</v>
      </c>
      <c r="P5863" s="161"/>
      <c r="Q5863" s="376">
        <v>3.04</v>
      </c>
      <c r="R5863" s="161"/>
      <c r="S5863" s="376">
        <v>2.74</v>
      </c>
      <c r="T5863" s="375">
        <v>0.75512199999999996</v>
      </c>
      <c r="U5863" s="376">
        <f t="shared" si="193"/>
        <v>2.1820345872022</v>
      </c>
    </row>
    <row r="5864" spans="1:21" x14ac:dyDescent="0.2">
      <c r="A5864" s="257">
        <v>42742</v>
      </c>
      <c r="B5864" s="414">
        <f t="shared" si="194"/>
        <v>42743</v>
      </c>
      <c r="C5864" s="376">
        <v>3.32</v>
      </c>
      <c r="D5864" s="161"/>
      <c r="E5864" s="376">
        <v>3.17</v>
      </c>
      <c r="F5864" s="161"/>
      <c r="G5864" s="376">
        <v>2.1820345872022</v>
      </c>
      <c r="H5864" s="161"/>
      <c r="I5864" s="376">
        <v>3.22</v>
      </c>
      <c r="J5864" s="416"/>
      <c r="K5864" s="376"/>
      <c r="L5864" s="161"/>
      <c r="M5864" s="376">
        <v>3.15</v>
      </c>
      <c r="N5864" s="161"/>
      <c r="O5864" s="376">
        <v>3.18</v>
      </c>
      <c r="P5864" s="161"/>
      <c r="Q5864" s="376">
        <v>3.04</v>
      </c>
      <c r="R5864" s="161"/>
      <c r="S5864" s="376">
        <v>2.74</v>
      </c>
      <c r="T5864" s="375">
        <v>0.75512199999999996</v>
      </c>
      <c r="U5864" s="376">
        <f t="shared" si="193"/>
        <v>2.1820345872022</v>
      </c>
    </row>
    <row r="5865" spans="1:21" x14ac:dyDescent="0.2">
      <c r="A5865" s="257">
        <v>42743</v>
      </c>
      <c r="B5865" s="414">
        <f t="shared" si="194"/>
        <v>42744</v>
      </c>
      <c r="C5865" s="376">
        <v>3.32</v>
      </c>
      <c r="D5865" s="161"/>
      <c r="E5865" s="376">
        <v>3.17</v>
      </c>
      <c r="F5865" s="161"/>
      <c r="G5865" s="376">
        <v>2.1820345872022</v>
      </c>
      <c r="H5865" s="161"/>
      <c r="I5865" s="376">
        <v>3.22</v>
      </c>
      <c r="J5865" s="416"/>
      <c r="K5865" s="376"/>
      <c r="L5865" s="161"/>
      <c r="M5865" s="376">
        <v>3.15</v>
      </c>
      <c r="N5865" s="161"/>
      <c r="O5865" s="376">
        <v>3.18</v>
      </c>
      <c r="P5865" s="161"/>
      <c r="Q5865" s="376">
        <v>3.04</v>
      </c>
      <c r="R5865" s="161"/>
      <c r="S5865" s="376">
        <v>2.74</v>
      </c>
      <c r="T5865" s="375">
        <v>0.75512199999999996</v>
      </c>
      <c r="U5865" s="376">
        <f t="shared" si="193"/>
        <v>2.1820345872022</v>
      </c>
    </row>
    <row r="5866" spans="1:21" x14ac:dyDescent="0.2">
      <c r="A5866" s="257">
        <v>42744</v>
      </c>
      <c r="B5866" s="414">
        <f t="shared" si="194"/>
        <v>42745</v>
      </c>
      <c r="C5866" s="161">
        <v>3.12</v>
      </c>
      <c r="D5866" s="161"/>
      <c r="E5866" s="161">
        <v>2.95</v>
      </c>
      <c r="F5866" s="161"/>
      <c r="G5866" s="161">
        <v>2.06250092686505</v>
      </c>
      <c r="H5866" s="161"/>
      <c r="I5866" s="161">
        <v>2.98</v>
      </c>
      <c r="J5866" s="162"/>
      <c r="K5866" s="161"/>
      <c r="L5866" s="161"/>
      <c r="M5866" s="161">
        <v>2.9</v>
      </c>
      <c r="N5866" s="161"/>
      <c r="O5866" s="161">
        <v>2.9</v>
      </c>
      <c r="P5866" s="161"/>
      <c r="Q5866" s="161">
        <v>2.83</v>
      </c>
      <c r="R5866" s="161"/>
      <c r="S5866" s="161">
        <v>2.59</v>
      </c>
      <c r="T5866" s="18">
        <v>0.75509300000000001</v>
      </c>
      <c r="U5866" s="426">
        <f t="shared" si="193"/>
        <v>2.06250092686505</v>
      </c>
    </row>
    <row r="5867" spans="1:21" x14ac:dyDescent="0.2">
      <c r="A5867" s="257">
        <v>42745</v>
      </c>
      <c r="B5867" s="414">
        <f t="shared" si="194"/>
        <v>42746</v>
      </c>
      <c r="C5867" s="161"/>
      <c r="D5867" s="161"/>
      <c r="E5867" s="161"/>
      <c r="F5867" s="161"/>
      <c r="G5867" s="161"/>
      <c r="H5867" s="161"/>
      <c r="I5867" s="161"/>
      <c r="J5867" s="162"/>
      <c r="K5867" s="161"/>
      <c r="L5867" s="161"/>
      <c r="M5867" s="161"/>
      <c r="N5867" s="161"/>
      <c r="O5867" s="161"/>
      <c r="P5867" s="161"/>
      <c r="Q5867" s="161"/>
      <c r="R5867" s="161"/>
      <c r="S5867" s="161"/>
    </row>
    <row r="5868" spans="1:21" x14ac:dyDescent="0.2">
      <c r="A5868" s="257">
        <v>42746</v>
      </c>
      <c r="B5868" s="414">
        <f t="shared" si="194"/>
        <v>42747</v>
      </c>
      <c r="C5868" s="161"/>
      <c r="D5868" s="161"/>
      <c r="E5868" s="161"/>
      <c r="F5868" s="161"/>
      <c r="G5868" s="161"/>
      <c r="H5868" s="161"/>
      <c r="I5868" s="161"/>
      <c r="J5868" s="162"/>
      <c r="K5868" s="161"/>
      <c r="L5868" s="161"/>
      <c r="M5868" s="161"/>
      <c r="N5868" s="161"/>
      <c r="O5868" s="161"/>
      <c r="P5868" s="161"/>
      <c r="Q5868" s="161"/>
      <c r="R5868" s="161"/>
      <c r="S5868" s="161"/>
    </row>
    <row r="5869" spans="1:21" x14ac:dyDescent="0.2">
      <c r="A5869" s="257">
        <v>42747</v>
      </c>
      <c r="B5869" s="414">
        <f t="shared" si="194"/>
        <v>42748</v>
      </c>
      <c r="C5869" s="161"/>
      <c r="D5869" s="161"/>
      <c r="E5869" s="161"/>
      <c r="F5869" s="161"/>
      <c r="G5869" s="161"/>
      <c r="H5869" s="161"/>
      <c r="I5869" s="161"/>
      <c r="J5869" s="162"/>
      <c r="K5869" s="161"/>
      <c r="L5869" s="161"/>
      <c r="M5869" s="161"/>
      <c r="N5869" s="161"/>
      <c r="O5869" s="161"/>
      <c r="P5869" s="161"/>
      <c r="Q5869" s="161"/>
      <c r="R5869" s="161"/>
      <c r="S5869" s="161"/>
    </row>
    <row r="5870" spans="1:21" x14ac:dyDescent="0.2">
      <c r="A5870" s="257">
        <v>42748</v>
      </c>
      <c r="B5870" s="414">
        <f t="shared" si="194"/>
        <v>42749</v>
      </c>
      <c r="C5870" s="161"/>
      <c r="D5870" s="161"/>
      <c r="E5870" s="161"/>
      <c r="F5870" s="161"/>
      <c r="G5870" s="161"/>
      <c r="H5870" s="161"/>
      <c r="I5870" s="161"/>
      <c r="J5870" s="162"/>
      <c r="K5870" s="161"/>
      <c r="L5870" s="161"/>
      <c r="M5870" s="161"/>
      <c r="N5870" s="161"/>
      <c r="O5870" s="161"/>
      <c r="P5870" s="161"/>
      <c r="Q5870" s="161"/>
      <c r="R5870" s="161"/>
      <c r="S5870" s="161"/>
    </row>
    <row r="5871" spans="1:21" x14ac:dyDescent="0.2">
      <c r="A5871" s="257">
        <v>42749</v>
      </c>
      <c r="B5871" s="414">
        <f t="shared" si="194"/>
        <v>42750</v>
      </c>
      <c r="C5871" s="161"/>
      <c r="D5871" s="161"/>
      <c r="E5871" s="161"/>
      <c r="F5871" s="161"/>
      <c r="G5871" s="161"/>
      <c r="H5871" s="161"/>
      <c r="I5871" s="161"/>
      <c r="J5871" s="162"/>
      <c r="K5871" s="161"/>
      <c r="L5871" s="161"/>
      <c r="M5871" s="161"/>
      <c r="N5871" s="161"/>
      <c r="O5871" s="161"/>
      <c r="P5871" s="161"/>
      <c r="Q5871" s="161"/>
      <c r="R5871" s="161"/>
      <c r="S5871" s="161"/>
    </row>
    <row r="5872" spans="1:21" x14ac:dyDescent="0.2">
      <c r="A5872" s="257">
        <v>42750</v>
      </c>
      <c r="B5872" s="414">
        <f t="shared" si="194"/>
        <v>42751</v>
      </c>
    </row>
    <row r="5873" spans="1:21" x14ac:dyDescent="0.2">
      <c r="A5873" s="257">
        <v>42751</v>
      </c>
      <c r="B5873" s="414">
        <f t="shared" si="194"/>
        <v>42752</v>
      </c>
    </row>
    <row r="5874" spans="1:21" x14ac:dyDescent="0.2">
      <c r="A5874" s="257">
        <v>42752</v>
      </c>
      <c r="B5874" s="414">
        <f t="shared" si="194"/>
        <v>42753</v>
      </c>
      <c r="C5874" s="18">
        <v>3.31</v>
      </c>
      <c r="E5874" s="18">
        <v>3.17</v>
      </c>
      <c r="G5874" s="161">
        <v>2.2133302556887502</v>
      </c>
      <c r="I5874" s="18">
        <v>3.19</v>
      </c>
      <c r="M5874" s="18">
        <v>3.16</v>
      </c>
      <c r="O5874" s="18">
        <v>3.14</v>
      </c>
      <c r="Q5874" s="18">
        <v>2.96</v>
      </c>
      <c r="S5874" s="18">
        <v>2.75</v>
      </c>
      <c r="T5874" s="18">
        <v>0.76316700000000004</v>
      </c>
      <c r="U5874" s="426">
        <f t="shared" ref="U5874:U5893" si="195">S5874*T5874*1.054615</f>
        <v>2.2133302556887502</v>
      </c>
    </row>
    <row r="5875" spans="1:21" x14ac:dyDescent="0.2">
      <c r="A5875" s="257">
        <v>42753</v>
      </c>
      <c r="B5875" s="414">
        <f t="shared" si="194"/>
        <v>42754</v>
      </c>
      <c r="C5875" s="18">
        <v>3.25</v>
      </c>
      <c r="E5875" s="18">
        <v>3.07</v>
      </c>
      <c r="G5875" s="161">
        <v>2.1813678595992005</v>
      </c>
      <c r="I5875" s="18">
        <v>3.15</v>
      </c>
      <c r="M5875" s="18">
        <v>3.11</v>
      </c>
      <c r="O5875" s="18">
        <v>3.05</v>
      </c>
      <c r="Q5875" s="18">
        <v>2.95</v>
      </c>
      <c r="S5875" s="18">
        <v>2.71</v>
      </c>
      <c r="T5875" s="18">
        <v>0.76324800000000004</v>
      </c>
      <c r="U5875" s="426">
        <f t="shared" si="195"/>
        <v>2.1813678595992005</v>
      </c>
    </row>
    <row r="5876" spans="1:21" x14ac:dyDescent="0.2">
      <c r="A5876" s="257">
        <v>42754</v>
      </c>
      <c r="B5876" s="414">
        <f t="shared" si="194"/>
        <v>42755</v>
      </c>
      <c r="C5876" s="18">
        <v>3.21</v>
      </c>
      <c r="E5876" s="18">
        <v>3.01</v>
      </c>
      <c r="G5876" s="161">
        <v>2.1511730193419503</v>
      </c>
      <c r="I5876" s="18">
        <v>3.11</v>
      </c>
      <c r="M5876" s="18">
        <v>3.07</v>
      </c>
      <c r="O5876" s="18">
        <v>2.98</v>
      </c>
      <c r="Q5876" s="18">
        <v>2.91</v>
      </c>
      <c r="S5876" s="18">
        <v>2.71</v>
      </c>
      <c r="T5876" s="18">
        <v>0.75268299999999999</v>
      </c>
      <c r="U5876" s="426">
        <f t="shared" si="195"/>
        <v>2.1511730193419503</v>
      </c>
    </row>
    <row r="5877" spans="1:21" x14ac:dyDescent="0.2">
      <c r="A5877" s="257">
        <v>42755</v>
      </c>
      <c r="B5877" s="414">
        <f t="shared" si="194"/>
        <v>42756</v>
      </c>
      <c r="C5877" s="375">
        <v>3.21</v>
      </c>
      <c r="E5877" s="375">
        <v>2.99</v>
      </c>
      <c r="G5877" s="376">
        <v>2.1522751658400003</v>
      </c>
      <c r="I5877" s="375">
        <v>3.14</v>
      </c>
      <c r="J5877" s="415"/>
      <c r="K5877" s="375"/>
      <c r="M5877" s="375">
        <v>3.02</v>
      </c>
      <c r="O5877" s="376">
        <v>3</v>
      </c>
      <c r="Q5877" s="375">
        <v>2.86</v>
      </c>
      <c r="S5877" s="375">
        <v>2.72</v>
      </c>
      <c r="T5877" s="375">
        <v>0.75029999999999997</v>
      </c>
      <c r="U5877" s="376">
        <f t="shared" si="195"/>
        <v>2.1522751658400003</v>
      </c>
    </row>
    <row r="5878" spans="1:21" x14ac:dyDescent="0.2">
      <c r="A5878" s="257">
        <v>42756</v>
      </c>
      <c r="B5878" s="414">
        <f t="shared" si="194"/>
        <v>42757</v>
      </c>
      <c r="C5878" s="375">
        <v>3.21</v>
      </c>
      <c r="E5878" s="375">
        <v>2.99</v>
      </c>
      <c r="G5878" s="376">
        <v>2.1522751658400003</v>
      </c>
      <c r="I5878" s="375">
        <v>3.14</v>
      </c>
      <c r="J5878" s="415"/>
      <c r="K5878" s="375"/>
      <c r="M5878" s="375">
        <v>3.02</v>
      </c>
      <c r="O5878" s="376">
        <v>3</v>
      </c>
      <c r="Q5878" s="375">
        <v>2.86</v>
      </c>
      <c r="S5878" s="375">
        <v>2.72</v>
      </c>
      <c r="T5878" s="375">
        <v>0.75029999999999997</v>
      </c>
      <c r="U5878" s="376">
        <f t="shared" si="195"/>
        <v>2.1522751658400003</v>
      </c>
    </row>
    <row r="5879" spans="1:21" x14ac:dyDescent="0.2">
      <c r="A5879" s="257">
        <v>42757</v>
      </c>
      <c r="B5879" s="414">
        <f t="shared" si="194"/>
        <v>42758</v>
      </c>
      <c r="C5879" s="375">
        <v>3.21</v>
      </c>
      <c r="E5879" s="375">
        <v>2.99</v>
      </c>
      <c r="G5879" s="376">
        <v>2.1522751658400003</v>
      </c>
      <c r="I5879" s="375">
        <v>3.14</v>
      </c>
      <c r="J5879" s="415"/>
      <c r="K5879" s="375"/>
      <c r="M5879" s="375">
        <v>3.02</v>
      </c>
      <c r="O5879" s="376">
        <v>3</v>
      </c>
      <c r="Q5879" s="375">
        <v>2.86</v>
      </c>
      <c r="S5879" s="375">
        <v>2.72</v>
      </c>
      <c r="T5879" s="375">
        <v>0.75029999999999997</v>
      </c>
      <c r="U5879" s="376">
        <f t="shared" si="195"/>
        <v>2.1522751658400003</v>
      </c>
    </row>
    <row r="5880" spans="1:21" x14ac:dyDescent="0.2">
      <c r="A5880" s="257">
        <v>42758</v>
      </c>
      <c r="B5880" s="414">
        <f t="shared" si="194"/>
        <v>42759</v>
      </c>
      <c r="C5880" s="18">
        <v>3.15</v>
      </c>
      <c r="E5880" s="18">
        <v>3.02</v>
      </c>
      <c r="G5880" s="161">
        <v>2.1101818322221004</v>
      </c>
      <c r="I5880" s="18">
        <v>3.05</v>
      </c>
      <c r="M5880" s="18">
        <v>3.07</v>
      </c>
      <c r="O5880" s="161">
        <v>2.94</v>
      </c>
      <c r="Q5880" s="161">
        <v>2.9</v>
      </c>
      <c r="S5880" s="18">
        <v>2.66</v>
      </c>
      <c r="T5880" s="18">
        <v>0.75221899999999997</v>
      </c>
      <c r="U5880" s="426">
        <f t="shared" si="195"/>
        <v>2.1101818322221004</v>
      </c>
    </row>
    <row r="5881" spans="1:21" x14ac:dyDescent="0.2">
      <c r="A5881" s="257">
        <v>42759</v>
      </c>
      <c r="B5881" s="414">
        <f t="shared" si="194"/>
        <v>42760</v>
      </c>
      <c r="C5881" s="18">
        <v>3.25</v>
      </c>
      <c r="E5881" s="18">
        <v>3.11</v>
      </c>
      <c r="G5881" s="161">
        <v>2.1852334243279006</v>
      </c>
      <c r="I5881" s="18">
        <v>3.14</v>
      </c>
      <c r="M5881" s="161">
        <v>3.2</v>
      </c>
      <c r="O5881" s="161">
        <v>3.05</v>
      </c>
      <c r="Q5881" s="161">
        <v>2.95</v>
      </c>
      <c r="S5881" s="18">
        <v>2.74</v>
      </c>
      <c r="T5881" s="18">
        <v>0.75622900000000004</v>
      </c>
      <c r="U5881" s="426">
        <f t="shared" si="195"/>
        <v>2.1852334243279006</v>
      </c>
    </row>
    <row r="5882" spans="1:21" x14ac:dyDescent="0.2">
      <c r="A5882" s="257">
        <v>42760</v>
      </c>
      <c r="B5882" s="414">
        <f t="shared" si="194"/>
        <v>42761</v>
      </c>
      <c r="C5882" s="18">
        <v>3.25</v>
      </c>
      <c r="E5882" s="18">
        <v>3.12</v>
      </c>
      <c r="G5882" s="161">
        <v>2.1615727044107502</v>
      </c>
      <c r="I5882" s="18">
        <v>3.16</v>
      </c>
      <c r="M5882" s="18">
        <v>3.21</v>
      </c>
      <c r="O5882" s="161">
        <v>3.06</v>
      </c>
      <c r="Q5882" s="161">
        <v>3</v>
      </c>
      <c r="S5882" s="18">
        <v>2.69</v>
      </c>
      <c r="T5882" s="18">
        <v>0.76194499999999998</v>
      </c>
      <c r="U5882" s="426">
        <f t="shared" si="195"/>
        <v>2.1615727044107502</v>
      </c>
    </row>
    <row r="5883" spans="1:21" x14ac:dyDescent="0.2">
      <c r="A5883" s="257">
        <v>42761</v>
      </c>
      <c r="B5883" s="414">
        <f t="shared" si="194"/>
        <v>42762</v>
      </c>
      <c r="C5883" s="18">
        <v>3.42</v>
      </c>
      <c r="E5883" s="161">
        <v>3.2</v>
      </c>
      <c r="G5883" s="161">
        <v>2.2804489177569005</v>
      </c>
      <c r="I5883" s="18">
        <v>3.37</v>
      </c>
      <c r="M5883" s="18">
        <v>3.34</v>
      </c>
      <c r="O5883" s="161">
        <v>3.2</v>
      </c>
      <c r="Q5883" s="161">
        <v>3.08</v>
      </c>
      <c r="S5883" s="18">
        <v>2.83</v>
      </c>
      <c r="T5883" s="18">
        <v>0.76408200000000004</v>
      </c>
      <c r="U5883" s="426">
        <f t="shared" si="195"/>
        <v>2.2804489177569005</v>
      </c>
    </row>
    <row r="5884" spans="1:21" x14ac:dyDescent="0.2">
      <c r="A5884" s="257">
        <v>42762</v>
      </c>
      <c r="B5884" s="414">
        <f t="shared" si="194"/>
        <v>42763</v>
      </c>
      <c r="C5884" s="375">
        <v>3.29</v>
      </c>
      <c r="E5884" s="375">
        <v>3.01</v>
      </c>
      <c r="G5884" s="376">
        <v>2.1472051042275</v>
      </c>
      <c r="I5884" s="375">
        <v>3.19</v>
      </c>
      <c r="J5884" s="415"/>
      <c r="K5884" s="375"/>
      <c r="M5884" s="376">
        <v>3.1</v>
      </c>
      <c r="O5884" s="376">
        <v>3.06</v>
      </c>
      <c r="Q5884" s="376">
        <v>2.94</v>
      </c>
      <c r="S5884" s="375">
        <v>2.67</v>
      </c>
      <c r="T5884" s="375">
        <v>0.76254999999999995</v>
      </c>
      <c r="U5884" s="376">
        <f t="shared" si="195"/>
        <v>2.1472051042275</v>
      </c>
    </row>
    <row r="5885" spans="1:21" x14ac:dyDescent="0.2">
      <c r="A5885" s="257">
        <v>42763</v>
      </c>
      <c r="B5885" s="414">
        <f t="shared" si="194"/>
        <v>42764</v>
      </c>
      <c r="C5885" s="375">
        <v>3.29</v>
      </c>
      <c r="E5885" s="375">
        <v>3.01</v>
      </c>
      <c r="G5885" s="376">
        <v>2.1472051042275</v>
      </c>
      <c r="I5885" s="375">
        <v>3.19</v>
      </c>
      <c r="J5885" s="415"/>
      <c r="K5885" s="375"/>
      <c r="M5885" s="376">
        <v>3.1</v>
      </c>
      <c r="O5885" s="376">
        <v>3.06</v>
      </c>
      <c r="Q5885" s="376">
        <v>2.94</v>
      </c>
      <c r="S5885" s="375">
        <v>2.67</v>
      </c>
      <c r="T5885" s="375">
        <v>0.76254999999999995</v>
      </c>
      <c r="U5885" s="376">
        <f t="shared" si="195"/>
        <v>2.1472051042275</v>
      </c>
    </row>
    <row r="5886" spans="1:21" x14ac:dyDescent="0.2">
      <c r="A5886" s="257">
        <v>42764</v>
      </c>
      <c r="B5886" s="414">
        <f t="shared" si="194"/>
        <v>42765</v>
      </c>
      <c r="C5886" s="375">
        <v>3.29</v>
      </c>
      <c r="E5886" s="375">
        <v>3.01</v>
      </c>
      <c r="G5886" s="376">
        <v>2.1472051042275</v>
      </c>
      <c r="I5886" s="375">
        <v>3.19</v>
      </c>
      <c r="J5886" s="415"/>
      <c r="K5886" s="375"/>
      <c r="M5886" s="376">
        <v>3.1</v>
      </c>
      <c r="O5886" s="376">
        <v>3.06</v>
      </c>
      <c r="Q5886" s="376">
        <v>2.94</v>
      </c>
      <c r="S5886" s="375">
        <v>2.67</v>
      </c>
      <c r="T5886" s="375">
        <v>0.76254999999999995</v>
      </c>
      <c r="U5886" s="376">
        <f t="shared" si="195"/>
        <v>2.1472051042275</v>
      </c>
    </row>
    <row r="5887" spans="1:21" x14ac:dyDescent="0.2">
      <c r="A5887" s="257">
        <v>42765</v>
      </c>
      <c r="B5887" s="414">
        <f t="shared" si="194"/>
        <v>42766</v>
      </c>
      <c r="C5887" s="161">
        <v>3.2</v>
      </c>
      <c r="E5887" s="18">
        <v>2.91</v>
      </c>
      <c r="G5887" s="161">
        <v>2.1039310025633005</v>
      </c>
      <c r="I5887" s="18">
        <v>3.09</v>
      </c>
      <c r="M5887" s="161">
        <v>3</v>
      </c>
      <c r="O5887" s="161">
        <v>2.94</v>
      </c>
      <c r="Q5887" s="161">
        <v>2.85</v>
      </c>
      <c r="S5887" s="18">
        <v>2.62</v>
      </c>
      <c r="T5887" s="18">
        <v>0.76144100000000003</v>
      </c>
      <c r="U5887" s="426">
        <f t="shared" si="195"/>
        <v>2.1039310025633005</v>
      </c>
    </row>
    <row r="5888" spans="1:21" s="263" customFormat="1" x14ac:dyDescent="0.2">
      <c r="A5888" s="319">
        <v>42766</v>
      </c>
      <c r="B5888" s="374">
        <f t="shared" si="194"/>
        <v>42767</v>
      </c>
      <c r="C5888" s="372">
        <v>3</v>
      </c>
      <c r="E5888" s="370">
        <v>2.82</v>
      </c>
      <c r="G5888" s="372">
        <v>2.0317659549894005</v>
      </c>
      <c r="I5888" s="370">
        <v>2.99</v>
      </c>
      <c r="J5888" s="356"/>
      <c r="K5888" s="370"/>
      <c r="M5888" s="370">
        <v>2.82</v>
      </c>
      <c r="O5888" s="372">
        <v>2.85</v>
      </c>
      <c r="Q5888" s="372">
        <v>2.79</v>
      </c>
      <c r="S5888" s="263">
        <v>2.52</v>
      </c>
      <c r="T5888" s="263">
        <v>0.76450300000000004</v>
      </c>
      <c r="U5888" s="435">
        <f t="shared" si="195"/>
        <v>2.0317659549894005</v>
      </c>
    </row>
    <row r="5889" spans="1:21" x14ac:dyDescent="0.2">
      <c r="A5889" s="257">
        <v>42767</v>
      </c>
      <c r="B5889" s="414">
        <f t="shared" si="194"/>
        <v>42768</v>
      </c>
      <c r="C5889" s="18">
        <v>3.12</v>
      </c>
      <c r="E5889" s="18">
        <v>2.91</v>
      </c>
      <c r="G5889" s="161">
        <v>2.0738540577169</v>
      </c>
      <c r="I5889" s="18">
        <v>3.04</v>
      </c>
      <c r="M5889" s="18">
        <v>2.88</v>
      </c>
      <c r="O5889" s="161">
        <v>2.91</v>
      </c>
      <c r="Q5889" s="161">
        <v>2.9</v>
      </c>
      <c r="S5889" s="18">
        <v>2.57</v>
      </c>
      <c r="T5889" s="18">
        <v>0.765158</v>
      </c>
      <c r="U5889" s="426">
        <f t="shared" si="195"/>
        <v>2.0738540577169</v>
      </c>
    </row>
    <row r="5890" spans="1:21" x14ac:dyDescent="0.2">
      <c r="A5890" s="257">
        <v>42768</v>
      </c>
      <c r="B5890" s="414">
        <f t="shared" si="194"/>
        <v>42769</v>
      </c>
      <c r="C5890" s="161">
        <v>3.1</v>
      </c>
      <c r="E5890" s="18">
        <v>2.82</v>
      </c>
      <c r="G5890" s="161">
        <v>2.0498715325786501</v>
      </c>
      <c r="I5890" s="18">
        <v>3.01</v>
      </c>
      <c r="M5890" s="18">
        <v>2.83</v>
      </c>
      <c r="O5890" s="161">
        <v>2.86</v>
      </c>
      <c r="Q5890" s="18">
        <v>2.89</v>
      </c>
      <c r="S5890" s="18">
        <v>2.5299999999999998</v>
      </c>
      <c r="T5890" s="18">
        <v>0.76826700000000003</v>
      </c>
      <c r="U5890" s="426">
        <f t="shared" si="195"/>
        <v>2.0498715325786501</v>
      </c>
    </row>
    <row r="5891" spans="1:21" x14ac:dyDescent="0.2">
      <c r="A5891" s="257">
        <v>42769</v>
      </c>
      <c r="B5891" s="414">
        <f t="shared" si="194"/>
        <v>42770</v>
      </c>
      <c r="C5891" s="376">
        <v>3</v>
      </c>
      <c r="E5891" s="375">
        <v>2.73</v>
      </c>
      <c r="G5891" s="376">
        <v>2.0157293421994504</v>
      </c>
      <c r="I5891" s="375">
        <v>2.92</v>
      </c>
      <c r="J5891" s="415"/>
      <c r="K5891" s="375"/>
      <c r="M5891" s="375">
        <v>2.73</v>
      </c>
      <c r="O5891" s="376">
        <v>2.75</v>
      </c>
      <c r="Q5891" s="375">
        <v>2.69</v>
      </c>
      <c r="S5891" s="375">
        <v>2.4900000000000002</v>
      </c>
      <c r="T5891" s="375">
        <v>0.76760700000000004</v>
      </c>
      <c r="U5891" s="376">
        <f t="shared" si="195"/>
        <v>2.0157293421994504</v>
      </c>
    </row>
    <row r="5892" spans="1:21" x14ac:dyDescent="0.2">
      <c r="A5892" s="257">
        <v>42770</v>
      </c>
      <c r="B5892" s="414">
        <f t="shared" si="194"/>
        <v>42771</v>
      </c>
      <c r="C5892" s="376">
        <v>3</v>
      </c>
      <c r="E5892" s="375">
        <v>2.73</v>
      </c>
      <c r="G5892" s="376">
        <v>2.0157293421994504</v>
      </c>
      <c r="I5892" s="375">
        <v>2.92</v>
      </c>
      <c r="J5892" s="415"/>
      <c r="K5892" s="375"/>
      <c r="M5892" s="375">
        <v>2.73</v>
      </c>
      <c r="O5892" s="376">
        <v>2.75</v>
      </c>
      <c r="Q5892" s="375">
        <v>2.69</v>
      </c>
      <c r="S5892" s="375">
        <v>2.4900000000000002</v>
      </c>
      <c r="T5892" s="375">
        <v>0.76760700000000004</v>
      </c>
      <c r="U5892" s="376">
        <f t="shared" si="195"/>
        <v>2.0157293421994504</v>
      </c>
    </row>
    <row r="5893" spans="1:21" x14ac:dyDescent="0.2">
      <c r="A5893" s="257">
        <v>42771</v>
      </c>
      <c r="B5893" s="414">
        <f t="shared" si="194"/>
        <v>42772</v>
      </c>
      <c r="C5893" s="376">
        <v>3</v>
      </c>
      <c r="E5893" s="375">
        <v>2.73</v>
      </c>
      <c r="G5893" s="376">
        <v>2.0157293421994504</v>
      </c>
      <c r="I5893" s="375">
        <v>2.92</v>
      </c>
      <c r="J5893" s="415"/>
      <c r="K5893" s="375"/>
      <c r="M5893" s="375">
        <v>2.73</v>
      </c>
      <c r="O5893" s="376">
        <v>2.75</v>
      </c>
      <c r="Q5893" s="375">
        <v>2.69</v>
      </c>
      <c r="S5893" s="375">
        <v>2.4900000000000002</v>
      </c>
      <c r="T5893" s="375">
        <v>0.76760700000000004</v>
      </c>
      <c r="U5893" s="376">
        <f t="shared" si="195"/>
        <v>2.0157293421994504</v>
      </c>
    </row>
    <row r="5894" spans="1:21" x14ac:dyDescent="0.2">
      <c r="A5894" s="257">
        <v>42772</v>
      </c>
      <c r="B5894" s="414">
        <f t="shared" si="194"/>
        <v>42773</v>
      </c>
      <c r="G5894" s="375"/>
      <c r="O5894" s="161"/>
    </row>
    <row r="5895" spans="1:21" x14ac:dyDescent="0.2">
      <c r="A5895" s="257">
        <v>42773</v>
      </c>
      <c r="B5895" s="414">
        <f t="shared" si="194"/>
        <v>42774</v>
      </c>
      <c r="S5895" s="161"/>
      <c r="U5895" s="161"/>
    </row>
    <row r="5896" spans="1:21" x14ac:dyDescent="0.2">
      <c r="A5896" s="257">
        <v>42774</v>
      </c>
      <c r="B5896" s="414">
        <f t="shared" si="194"/>
        <v>42775</v>
      </c>
      <c r="S5896" s="161"/>
      <c r="U5896" s="161"/>
    </row>
    <row r="5897" spans="1:21" x14ac:dyDescent="0.2">
      <c r="A5897" s="257">
        <v>42775</v>
      </c>
      <c r="B5897" s="414">
        <f t="shared" si="194"/>
        <v>42776</v>
      </c>
      <c r="S5897" s="161"/>
      <c r="U5897" s="161"/>
    </row>
    <row r="5898" spans="1:21" x14ac:dyDescent="0.2">
      <c r="A5898" s="257">
        <v>42776</v>
      </c>
      <c r="B5898" s="414">
        <f t="shared" si="194"/>
        <v>42777</v>
      </c>
      <c r="S5898" s="161"/>
      <c r="U5898" s="161"/>
    </row>
    <row r="5899" spans="1:21" x14ac:dyDescent="0.2">
      <c r="A5899" s="257">
        <v>42777</v>
      </c>
      <c r="B5899" s="414">
        <f t="shared" si="194"/>
        <v>42778</v>
      </c>
      <c r="S5899" s="161"/>
      <c r="U5899" s="161"/>
    </row>
    <row r="5900" spans="1:21" x14ac:dyDescent="0.2">
      <c r="A5900" s="257">
        <v>42778</v>
      </c>
      <c r="B5900" s="414">
        <f t="shared" si="194"/>
        <v>42779</v>
      </c>
      <c r="S5900" s="161"/>
      <c r="U5900" s="161"/>
    </row>
    <row r="5901" spans="1:21" x14ac:dyDescent="0.2">
      <c r="A5901" s="257">
        <v>42779</v>
      </c>
      <c r="B5901" s="414">
        <f t="shared" si="194"/>
        <v>42780</v>
      </c>
      <c r="S5901" s="161"/>
      <c r="U5901" s="161"/>
    </row>
    <row r="5902" spans="1:21" x14ac:dyDescent="0.2">
      <c r="A5902" s="257">
        <v>42780</v>
      </c>
      <c r="B5902" s="414">
        <f t="shared" si="194"/>
        <v>42781</v>
      </c>
      <c r="S5902" s="161"/>
      <c r="U5902" s="161"/>
    </row>
    <row r="5903" spans="1:21" x14ac:dyDescent="0.2">
      <c r="A5903" s="257">
        <v>42781</v>
      </c>
      <c r="B5903" s="414">
        <f t="shared" si="194"/>
        <v>42782</v>
      </c>
      <c r="C5903" s="161">
        <v>2.92</v>
      </c>
      <c r="D5903" s="161"/>
      <c r="E5903" s="161">
        <v>2.66</v>
      </c>
      <c r="F5903" s="161"/>
      <c r="G5903" s="161">
        <v>2.0154404515125002</v>
      </c>
      <c r="H5903" s="161"/>
      <c r="I5903" s="161">
        <v>2.85</v>
      </c>
      <c r="J5903" s="162"/>
      <c r="K5903" s="161"/>
      <c r="L5903" s="161"/>
      <c r="M5903" s="161">
        <v>2.67</v>
      </c>
      <c r="N5903" s="161"/>
      <c r="O5903" s="161">
        <v>2.68</v>
      </c>
      <c r="P5903" s="161"/>
      <c r="Q5903" s="161">
        <v>2.64</v>
      </c>
      <c r="R5903" s="161"/>
      <c r="S5903" s="161">
        <v>2.5</v>
      </c>
      <c r="T5903" s="18">
        <v>0.76442699999999997</v>
      </c>
      <c r="U5903" s="426">
        <f t="shared" ref="U5903:U5966" si="196">S5903*T5903*1.054615</f>
        <v>2.0154404515125002</v>
      </c>
    </row>
    <row r="5904" spans="1:21" x14ac:dyDescent="0.2">
      <c r="A5904" s="257">
        <v>42782</v>
      </c>
      <c r="B5904" s="414">
        <f t="shared" si="194"/>
        <v>42783</v>
      </c>
      <c r="C5904" s="161">
        <v>2.82</v>
      </c>
      <c r="D5904" s="161"/>
      <c r="E5904" s="161">
        <v>2.54</v>
      </c>
      <c r="F5904" s="161"/>
      <c r="G5904" s="161">
        <v>1.9626241089591003</v>
      </c>
      <c r="H5904" s="161"/>
      <c r="I5904" s="161">
        <v>2.76</v>
      </c>
      <c r="J5904" s="162"/>
      <c r="K5904" s="161"/>
      <c r="L5904" s="161"/>
      <c r="M5904" s="161">
        <v>2.5499999999999998</v>
      </c>
      <c r="N5904" s="161"/>
      <c r="O5904" s="161">
        <v>2.57</v>
      </c>
      <c r="P5904" s="161"/>
      <c r="Q5904" s="161">
        <v>2.54</v>
      </c>
      <c r="R5904" s="161"/>
      <c r="S5904" s="161">
        <v>2.4300000000000002</v>
      </c>
      <c r="T5904" s="18">
        <v>0.76583800000000002</v>
      </c>
      <c r="U5904" s="426">
        <f t="shared" si="196"/>
        <v>1.9626241089591003</v>
      </c>
    </row>
    <row r="5905" spans="1:21" x14ac:dyDescent="0.2">
      <c r="A5905" s="257">
        <v>42783</v>
      </c>
      <c r="B5905" s="414">
        <f t="shared" si="194"/>
        <v>42784</v>
      </c>
      <c r="C5905" s="376">
        <v>2.75</v>
      </c>
      <c r="D5905" s="161"/>
      <c r="E5905" s="376">
        <v>2.44</v>
      </c>
      <c r="F5905" s="161"/>
      <c r="G5905" s="376">
        <v>1.9344381099000001</v>
      </c>
      <c r="H5905" s="161"/>
      <c r="I5905" s="376">
        <v>2.73</v>
      </c>
      <c r="J5905" s="416"/>
      <c r="K5905" s="376"/>
      <c r="L5905" s="161"/>
      <c r="M5905" s="376">
        <v>2.48</v>
      </c>
      <c r="N5905" s="161"/>
      <c r="O5905" s="376">
        <v>2.48</v>
      </c>
      <c r="P5905" s="161"/>
      <c r="Q5905" s="376">
        <v>2.35</v>
      </c>
      <c r="R5905" s="161"/>
      <c r="S5905" s="376">
        <v>2.4</v>
      </c>
      <c r="T5905" s="375">
        <v>0.76427500000000004</v>
      </c>
      <c r="U5905" s="376">
        <f t="shared" si="196"/>
        <v>1.9344381099000001</v>
      </c>
    </row>
    <row r="5906" spans="1:21" x14ac:dyDescent="0.2">
      <c r="A5906" s="257">
        <v>42784</v>
      </c>
      <c r="B5906" s="414">
        <f t="shared" si="194"/>
        <v>42785</v>
      </c>
      <c r="C5906" s="376">
        <v>2.75</v>
      </c>
      <c r="D5906" s="161"/>
      <c r="E5906" s="376">
        <v>2.44</v>
      </c>
      <c r="F5906" s="161"/>
      <c r="G5906" s="376">
        <v>1.9344381099000001</v>
      </c>
      <c r="H5906" s="161"/>
      <c r="I5906" s="376">
        <v>2.73</v>
      </c>
      <c r="J5906" s="416"/>
      <c r="K5906" s="376"/>
      <c r="L5906" s="161"/>
      <c r="M5906" s="376">
        <v>2.48</v>
      </c>
      <c r="N5906" s="161"/>
      <c r="O5906" s="376">
        <v>2.48</v>
      </c>
      <c r="P5906" s="161"/>
      <c r="Q5906" s="376">
        <v>2.35</v>
      </c>
      <c r="R5906" s="161"/>
      <c r="S5906" s="376">
        <v>2.4</v>
      </c>
      <c r="T5906" s="375">
        <v>0.76427500000000004</v>
      </c>
      <c r="U5906" s="376">
        <f t="shared" si="196"/>
        <v>1.9344381099000001</v>
      </c>
    </row>
    <row r="5907" spans="1:21" x14ac:dyDescent="0.2">
      <c r="A5907" s="257">
        <v>42785</v>
      </c>
      <c r="B5907" s="414">
        <f t="shared" si="194"/>
        <v>42786</v>
      </c>
      <c r="C5907" s="376">
        <v>2.75</v>
      </c>
      <c r="D5907" s="161"/>
      <c r="E5907" s="376">
        <v>2.44</v>
      </c>
      <c r="F5907" s="161"/>
      <c r="G5907" s="376">
        <v>1.9344381099000001</v>
      </c>
      <c r="H5907" s="161"/>
      <c r="I5907" s="376">
        <v>2.73</v>
      </c>
      <c r="J5907" s="416"/>
      <c r="K5907" s="376"/>
      <c r="L5907" s="161"/>
      <c r="M5907" s="376">
        <v>2.48</v>
      </c>
      <c r="N5907" s="161"/>
      <c r="O5907" s="376">
        <v>2.48</v>
      </c>
      <c r="P5907" s="161"/>
      <c r="Q5907" s="376">
        <v>2.35</v>
      </c>
      <c r="R5907" s="161"/>
      <c r="S5907" s="376">
        <v>2.4</v>
      </c>
      <c r="T5907" s="375">
        <v>0.76427500000000004</v>
      </c>
      <c r="U5907" s="376">
        <f t="shared" si="196"/>
        <v>1.9344381099000001</v>
      </c>
    </row>
    <row r="5908" spans="1:21" x14ac:dyDescent="0.2">
      <c r="A5908" s="257">
        <v>42786</v>
      </c>
      <c r="B5908" s="414">
        <f t="shared" si="194"/>
        <v>42787</v>
      </c>
      <c r="C5908" s="376">
        <v>2.75</v>
      </c>
      <c r="D5908" s="161"/>
      <c r="E5908" s="376">
        <v>2.44</v>
      </c>
      <c r="F5908" s="161"/>
      <c r="G5908" s="376">
        <v>1.9344381099000001</v>
      </c>
      <c r="H5908" s="161"/>
      <c r="I5908" s="376">
        <v>2.73</v>
      </c>
      <c r="J5908" s="416"/>
      <c r="K5908" s="376"/>
      <c r="L5908" s="161"/>
      <c r="M5908" s="376">
        <v>2.48</v>
      </c>
      <c r="N5908" s="161"/>
      <c r="O5908" s="376">
        <v>2.48</v>
      </c>
      <c r="P5908" s="161"/>
      <c r="Q5908" s="376">
        <v>2.35</v>
      </c>
      <c r="R5908" s="161"/>
      <c r="S5908" s="376">
        <v>2.4</v>
      </c>
      <c r="T5908" s="375">
        <v>0.76427500000000004</v>
      </c>
      <c r="U5908" s="376">
        <f t="shared" si="196"/>
        <v>1.9344381099000001</v>
      </c>
    </row>
    <row r="5909" spans="1:21" x14ac:dyDescent="0.2">
      <c r="A5909" s="257">
        <v>42787</v>
      </c>
      <c r="B5909" s="414">
        <f t="shared" si="194"/>
        <v>42788</v>
      </c>
      <c r="C5909" s="161">
        <v>2.52</v>
      </c>
      <c r="D5909" s="161"/>
      <c r="E5909" s="161">
        <v>2.3199999999999998</v>
      </c>
      <c r="F5909" s="161"/>
      <c r="G5909" s="161">
        <v>1.7817696168855004</v>
      </c>
      <c r="H5909" s="161"/>
      <c r="I5909" s="161">
        <v>2.4700000000000002</v>
      </c>
      <c r="J5909" s="162"/>
      <c r="K5909" s="161"/>
      <c r="L5909" s="161"/>
      <c r="M5909" s="161">
        <v>2.33</v>
      </c>
      <c r="N5909" s="161"/>
      <c r="O5909" s="161">
        <v>2.31</v>
      </c>
      <c r="P5909" s="161"/>
      <c r="Q5909" s="161">
        <v>2.2200000000000002</v>
      </c>
      <c r="R5909" s="161"/>
      <c r="S5909" s="161">
        <v>2.2200000000000002</v>
      </c>
      <c r="T5909" s="18">
        <v>0.76103500000000002</v>
      </c>
      <c r="U5909" s="426">
        <f t="shared" si="196"/>
        <v>1.7817696168855004</v>
      </c>
    </row>
    <row r="5910" spans="1:21" x14ac:dyDescent="0.2">
      <c r="A5910" s="257">
        <v>42788</v>
      </c>
      <c r="B5910" s="414">
        <f t="shared" si="194"/>
        <v>42789</v>
      </c>
      <c r="C5910" s="161">
        <v>2.5299999999999998</v>
      </c>
      <c r="D5910" s="161"/>
      <c r="E5910" s="161">
        <v>2.2599999999999998</v>
      </c>
      <c r="F5910" s="161"/>
      <c r="G5910" s="161">
        <v>1.7715317941269002</v>
      </c>
      <c r="H5910" s="161"/>
      <c r="I5910" s="161">
        <v>2.4700000000000002</v>
      </c>
      <c r="J5910" s="162"/>
      <c r="K5910" s="161"/>
      <c r="L5910" s="161"/>
      <c r="M5910" s="161">
        <v>2.29</v>
      </c>
      <c r="N5910" s="161"/>
      <c r="O5910" s="161">
        <v>2.29</v>
      </c>
      <c r="P5910" s="161"/>
      <c r="Q5910" s="161">
        <v>2.08</v>
      </c>
      <c r="R5910" s="161"/>
      <c r="S5910" s="161">
        <v>2.21</v>
      </c>
      <c r="T5910" s="18">
        <v>0.76008600000000004</v>
      </c>
      <c r="U5910" s="426">
        <f t="shared" si="196"/>
        <v>1.7715317941269002</v>
      </c>
    </row>
    <row r="5911" spans="1:21" x14ac:dyDescent="0.2">
      <c r="A5911" s="257">
        <v>42789</v>
      </c>
      <c r="B5911" s="414">
        <f t="shared" si="194"/>
        <v>42790</v>
      </c>
      <c r="C5911" s="161">
        <v>2.6</v>
      </c>
      <c r="D5911" s="161"/>
      <c r="E5911" s="161">
        <v>2.35</v>
      </c>
      <c r="F5911" s="161"/>
      <c r="G5911" s="161">
        <v>1.7900825247076499</v>
      </c>
      <c r="H5911" s="161"/>
      <c r="I5911" s="161">
        <v>2.5299999999999998</v>
      </c>
      <c r="J5911" s="162"/>
      <c r="K5911" s="161"/>
      <c r="L5911" s="161"/>
      <c r="M5911" s="161">
        <v>2.38</v>
      </c>
      <c r="N5911" s="161"/>
      <c r="O5911" s="161">
        <v>2.35</v>
      </c>
      <c r="P5911" s="161"/>
      <c r="Q5911" s="161">
        <v>1.98</v>
      </c>
      <c r="R5911" s="161"/>
      <c r="S5911" s="161">
        <v>2.23</v>
      </c>
      <c r="T5911" s="18">
        <v>0.76115699999999997</v>
      </c>
      <c r="U5911" s="426">
        <f t="shared" si="196"/>
        <v>1.7900825247076499</v>
      </c>
    </row>
    <row r="5912" spans="1:21" x14ac:dyDescent="0.2">
      <c r="A5912" s="257">
        <v>42790</v>
      </c>
      <c r="B5912" s="414">
        <f t="shared" si="194"/>
        <v>42791</v>
      </c>
      <c r="C5912" s="376">
        <v>2.4900000000000002</v>
      </c>
      <c r="D5912" s="161"/>
      <c r="E5912" s="376">
        <v>2.27</v>
      </c>
      <c r="F5912" s="161"/>
      <c r="G5912" s="376">
        <v>1.7469032540242502</v>
      </c>
      <c r="H5912" s="161"/>
      <c r="I5912" s="376">
        <v>2.52</v>
      </c>
      <c r="J5912" s="416"/>
      <c r="K5912" s="376"/>
      <c r="L5912" s="161"/>
      <c r="M5912" s="376">
        <v>2.2799999999999998</v>
      </c>
      <c r="N5912" s="161"/>
      <c r="O5912" s="376">
        <v>2.2999999999999998</v>
      </c>
      <c r="P5912" s="161"/>
      <c r="Q5912" s="376">
        <v>2.0699999999999998</v>
      </c>
      <c r="R5912" s="161"/>
      <c r="S5912" s="376">
        <v>2.17</v>
      </c>
      <c r="T5912" s="375">
        <v>0.76333499999999999</v>
      </c>
      <c r="U5912" s="376">
        <f t="shared" si="196"/>
        <v>1.7469032540242502</v>
      </c>
    </row>
    <row r="5913" spans="1:21" x14ac:dyDescent="0.2">
      <c r="A5913" s="257">
        <v>42791</v>
      </c>
      <c r="B5913" s="414">
        <f t="shared" si="194"/>
        <v>42792</v>
      </c>
      <c r="C5913" s="376">
        <v>2.4900000000000002</v>
      </c>
      <c r="D5913" s="161"/>
      <c r="E5913" s="376">
        <v>2.27</v>
      </c>
      <c r="F5913" s="161"/>
      <c r="G5913" s="376">
        <v>1.7469032540242502</v>
      </c>
      <c r="H5913" s="161"/>
      <c r="I5913" s="376">
        <v>2.52</v>
      </c>
      <c r="J5913" s="416"/>
      <c r="K5913" s="376"/>
      <c r="L5913" s="161"/>
      <c r="M5913" s="376">
        <v>2.2799999999999998</v>
      </c>
      <c r="N5913" s="161"/>
      <c r="O5913" s="376">
        <v>2.2999999999999998</v>
      </c>
      <c r="P5913" s="161"/>
      <c r="Q5913" s="376">
        <v>2.0699999999999998</v>
      </c>
      <c r="R5913" s="161"/>
      <c r="S5913" s="376">
        <v>2.17</v>
      </c>
      <c r="T5913" s="375">
        <v>0.76333499999999999</v>
      </c>
      <c r="U5913" s="376">
        <f t="shared" si="196"/>
        <v>1.7469032540242502</v>
      </c>
    </row>
    <row r="5914" spans="1:21" x14ac:dyDescent="0.2">
      <c r="A5914" s="257">
        <v>42792</v>
      </c>
      <c r="B5914" s="414">
        <f t="shared" si="194"/>
        <v>42793</v>
      </c>
      <c r="C5914" s="376">
        <v>2.4900000000000002</v>
      </c>
      <c r="D5914" s="161"/>
      <c r="E5914" s="376">
        <v>2.27</v>
      </c>
      <c r="F5914" s="161"/>
      <c r="G5914" s="376">
        <v>1.7469032540242502</v>
      </c>
      <c r="H5914" s="161"/>
      <c r="I5914" s="376">
        <v>2.52</v>
      </c>
      <c r="J5914" s="416"/>
      <c r="K5914" s="376"/>
      <c r="L5914" s="161"/>
      <c r="M5914" s="376">
        <v>2.2799999999999998</v>
      </c>
      <c r="N5914" s="161"/>
      <c r="O5914" s="376">
        <v>2.2999999999999998</v>
      </c>
      <c r="P5914" s="161"/>
      <c r="Q5914" s="376">
        <v>2.0699999999999998</v>
      </c>
      <c r="R5914" s="161"/>
      <c r="S5914" s="376">
        <v>2.17</v>
      </c>
      <c r="T5914" s="375">
        <v>0.76333499999999999</v>
      </c>
      <c r="U5914" s="376">
        <f t="shared" si="196"/>
        <v>1.7469032540242502</v>
      </c>
    </row>
    <row r="5915" spans="1:21" x14ac:dyDescent="0.2">
      <c r="A5915" s="257">
        <v>42793</v>
      </c>
      <c r="B5915" s="414">
        <f t="shared" si="194"/>
        <v>42794</v>
      </c>
      <c r="C5915" s="161">
        <v>2.44</v>
      </c>
      <c r="D5915" s="161"/>
      <c r="E5915" s="161">
        <v>2.2799999999999998</v>
      </c>
      <c r="F5915" s="161"/>
      <c r="G5915" s="161">
        <v>1.6890189696345002</v>
      </c>
      <c r="H5915" s="161"/>
      <c r="I5915" s="161">
        <v>2.5</v>
      </c>
      <c r="J5915" s="162"/>
      <c r="K5915" s="161"/>
      <c r="L5915" s="161"/>
      <c r="M5915" s="161">
        <v>2.27</v>
      </c>
      <c r="N5915" s="161"/>
      <c r="O5915" s="161">
        <v>2.33</v>
      </c>
      <c r="P5915" s="161"/>
      <c r="Q5915" s="161">
        <v>2.02</v>
      </c>
      <c r="R5915" s="161"/>
      <c r="S5915" s="161">
        <v>2.1</v>
      </c>
      <c r="T5915" s="18">
        <v>0.76264299999999996</v>
      </c>
      <c r="U5915" s="426">
        <f t="shared" si="196"/>
        <v>1.6890189696345002</v>
      </c>
    </row>
    <row r="5916" spans="1:21" s="263" customFormat="1" x14ac:dyDescent="0.2">
      <c r="A5916" s="319">
        <v>42794</v>
      </c>
      <c r="B5916" s="556">
        <f t="shared" si="194"/>
        <v>42795</v>
      </c>
      <c r="C5916" s="372">
        <v>2.5099999999999998</v>
      </c>
      <c r="D5916" s="332"/>
      <c r="E5916" s="372">
        <v>2.36</v>
      </c>
      <c r="F5916" s="332"/>
      <c r="G5916" s="372">
        <v>1.7331057998023003</v>
      </c>
      <c r="H5916" s="332"/>
      <c r="I5916" s="372">
        <v>2.5099999999999998</v>
      </c>
      <c r="J5916" s="365"/>
      <c r="K5916" s="372"/>
      <c r="L5916" s="332"/>
      <c r="M5916" s="372">
        <v>2.3199999999999998</v>
      </c>
      <c r="N5916" s="332"/>
      <c r="O5916" s="372">
        <v>2.36</v>
      </c>
      <c r="P5916" s="332"/>
      <c r="Q5916" s="372">
        <v>2.0099999999999998</v>
      </c>
      <c r="R5916" s="332"/>
      <c r="S5916" s="332">
        <v>2.17</v>
      </c>
      <c r="T5916" s="263">
        <v>0.75730600000000003</v>
      </c>
      <c r="U5916" s="435">
        <f t="shared" si="196"/>
        <v>1.7331057998023003</v>
      </c>
    </row>
    <row r="5917" spans="1:21" x14ac:dyDescent="0.2">
      <c r="A5917" s="257">
        <v>42795</v>
      </c>
      <c r="B5917" s="414">
        <f t="shared" si="194"/>
        <v>42796</v>
      </c>
      <c r="C5917" s="161">
        <v>2.6</v>
      </c>
      <c r="D5917" s="161"/>
      <c r="E5917" s="161">
        <v>2.4300000000000002</v>
      </c>
      <c r="F5917" s="161"/>
      <c r="G5917" s="161">
        <v>1.8205134299865</v>
      </c>
      <c r="H5917" s="161"/>
      <c r="I5917" s="161">
        <v>2.56</v>
      </c>
      <c r="J5917" s="162"/>
      <c r="K5917" s="161"/>
      <c r="L5917" s="161"/>
      <c r="M5917" s="161">
        <v>2.4</v>
      </c>
      <c r="N5917" s="161"/>
      <c r="O5917" s="161">
        <v>2.42</v>
      </c>
      <c r="P5917" s="161"/>
      <c r="Q5917" s="161">
        <v>2.21</v>
      </c>
      <c r="R5917" s="161"/>
      <c r="S5917" s="161">
        <v>2.2999999999999998</v>
      </c>
      <c r="T5917" s="18">
        <v>0.75053700000000001</v>
      </c>
      <c r="U5917" s="426">
        <f t="shared" si="196"/>
        <v>1.8205134299865</v>
      </c>
    </row>
    <row r="5918" spans="1:21" x14ac:dyDescent="0.2">
      <c r="A5918" s="257">
        <v>42796</v>
      </c>
      <c r="B5918" s="414">
        <f t="shared" si="194"/>
        <v>42797</v>
      </c>
      <c r="C5918" s="161">
        <v>2.59</v>
      </c>
      <c r="D5918" s="161"/>
      <c r="E5918" s="161">
        <v>2.38</v>
      </c>
      <c r="F5918" s="161"/>
      <c r="G5918" s="161">
        <v>1.8306823020164</v>
      </c>
      <c r="H5918" s="161"/>
      <c r="I5918" s="161">
        <v>2.5499999999999998</v>
      </c>
      <c r="J5918" s="162"/>
      <c r="K5918" s="161"/>
      <c r="L5918" s="161"/>
      <c r="M5918" s="161">
        <v>2.38</v>
      </c>
      <c r="N5918" s="161"/>
      <c r="O5918" s="161">
        <v>2.39</v>
      </c>
      <c r="P5918" s="161"/>
      <c r="Q5918" s="161">
        <v>2.25</v>
      </c>
      <c r="R5918" s="161"/>
      <c r="S5918" s="161">
        <v>2.3199999999999998</v>
      </c>
      <c r="T5918" s="18">
        <v>0.74822299999999997</v>
      </c>
      <c r="U5918" s="426">
        <f t="shared" si="196"/>
        <v>1.8306823020164</v>
      </c>
    </row>
    <row r="5919" spans="1:21" x14ac:dyDescent="0.2">
      <c r="A5919" s="257">
        <v>42797</v>
      </c>
      <c r="B5919" s="414">
        <f t="shared" si="194"/>
        <v>42798</v>
      </c>
      <c r="C5919" s="376">
        <v>2.5099999999999998</v>
      </c>
      <c r="D5919" s="161"/>
      <c r="E5919" s="376">
        <v>2.36</v>
      </c>
      <c r="F5919" s="161"/>
      <c r="G5919" s="376">
        <v>1.8809353184431001</v>
      </c>
      <c r="H5919" s="161"/>
      <c r="I5919" s="376">
        <v>2.62</v>
      </c>
      <c r="J5919" s="416"/>
      <c r="K5919" s="376"/>
      <c r="L5919" s="161"/>
      <c r="M5919" s="376">
        <v>2.33</v>
      </c>
      <c r="N5919" s="161"/>
      <c r="O5919" s="376">
        <v>2.38</v>
      </c>
      <c r="P5919" s="161"/>
      <c r="Q5919" s="376">
        <v>2.27</v>
      </c>
      <c r="R5919" s="161"/>
      <c r="S5919" s="376">
        <v>2.39</v>
      </c>
      <c r="T5919" s="375">
        <v>0.74624599999999996</v>
      </c>
      <c r="U5919" s="376">
        <f t="shared" si="196"/>
        <v>1.8809353184431001</v>
      </c>
    </row>
    <row r="5920" spans="1:21" x14ac:dyDescent="0.2">
      <c r="A5920" s="257">
        <v>42798</v>
      </c>
      <c r="B5920" s="414">
        <f t="shared" ref="B5920:B5983" si="197">A5920+1</f>
        <v>42799</v>
      </c>
      <c r="C5920" s="376">
        <v>2.5099999999999998</v>
      </c>
      <c r="D5920" s="161"/>
      <c r="E5920" s="376">
        <v>2.36</v>
      </c>
      <c r="F5920" s="161"/>
      <c r="G5920" s="376">
        <v>1.8809353184431001</v>
      </c>
      <c r="H5920" s="161"/>
      <c r="I5920" s="376">
        <v>2.62</v>
      </c>
      <c r="J5920" s="416"/>
      <c r="K5920" s="376"/>
      <c r="L5920" s="161"/>
      <c r="M5920" s="376">
        <v>2.33</v>
      </c>
      <c r="N5920" s="161"/>
      <c r="O5920" s="376">
        <v>2.38</v>
      </c>
      <c r="P5920" s="161"/>
      <c r="Q5920" s="376">
        <v>2.27</v>
      </c>
      <c r="R5920" s="161"/>
      <c r="S5920" s="376">
        <v>2.39</v>
      </c>
      <c r="T5920" s="375">
        <v>0.74624599999999996</v>
      </c>
      <c r="U5920" s="376">
        <f t="shared" si="196"/>
        <v>1.8809353184431001</v>
      </c>
    </row>
    <row r="5921" spans="1:21" x14ac:dyDescent="0.2">
      <c r="A5921" s="257">
        <v>42799</v>
      </c>
      <c r="B5921" s="414">
        <f t="shared" si="197"/>
        <v>42800</v>
      </c>
      <c r="C5921" s="376">
        <v>2.5099999999999998</v>
      </c>
      <c r="D5921" s="161"/>
      <c r="E5921" s="376">
        <v>2.36</v>
      </c>
      <c r="F5921" s="161"/>
      <c r="G5921" s="376">
        <v>1.8809353184431001</v>
      </c>
      <c r="H5921" s="161"/>
      <c r="I5921" s="376">
        <v>2.62</v>
      </c>
      <c r="J5921" s="416"/>
      <c r="K5921" s="376"/>
      <c r="L5921" s="161"/>
      <c r="M5921" s="376">
        <v>2.33</v>
      </c>
      <c r="N5921" s="161"/>
      <c r="O5921" s="376">
        <v>2.38</v>
      </c>
      <c r="P5921" s="161"/>
      <c r="Q5921" s="376">
        <v>2.27</v>
      </c>
      <c r="R5921" s="161"/>
      <c r="S5921" s="376">
        <v>2.39</v>
      </c>
      <c r="T5921" s="375">
        <v>0.74624599999999996</v>
      </c>
      <c r="U5921" s="376">
        <f t="shared" si="196"/>
        <v>1.8809353184431001</v>
      </c>
    </row>
    <row r="5922" spans="1:21" x14ac:dyDescent="0.2">
      <c r="A5922" s="257">
        <v>42800</v>
      </c>
      <c r="B5922" s="414">
        <f t="shared" si="197"/>
        <v>42801</v>
      </c>
      <c r="C5922" s="426">
        <v>2.68</v>
      </c>
      <c r="D5922" s="161"/>
      <c r="E5922" s="426">
        <v>2.48</v>
      </c>
      <c r="F5922" s="161"/>
      <c r="G5922" s="161">
        <v>2.0468775755090003</v>
      </c>
      <c r="H5922" s="161"/>
      <c r="I5922" s="426">
        <v>2.74</v>
      </c>
      <c r="J5922" s="417"/>
      <c r="K5922" s="426"/>
      <c r="L5922" s="161"/>
      <c r="M5922" s="426">
        <v>2.46</v>
      </c>
      <c r="N5922" s="161"/>
      <c r="O5922" s="426">
        <v>2.5</v>
      </c>
      <c r="P5922" s="161"/>
      <c r="Q5922" s="426">
        <v>2.21</v>
      </c>
      <c r="R5922" s="161"/>
      <c r="S5922" s="426">
        <v>2.6</v>
      </c>
      <c r="T5922" s="18">
        <v>0.74649100000000002</v>
      </c>
      <c r="U5922" s="161">
        <f t="shared" si="196"/>
        <v>2.0468775755090003</v>
      </c>
    </row>
    <row r="5923" spans="1:21" x14ac:dyDescent="0.2">
      <c r="A5923" s="257">
        <v>42801</v>
      </c>
      <c r="B5923" s="414">
        <f t="shared" si="197"/>
        <v>42802</v>
      </c>
      <c r="C5923" s="426">
        <v>2.58</v>
      </c>
      <c r="D5923" s="161"/>
      <c r="E5923" s="426">
        <v>2.4</v>
      </c>
      <c r="F5923" s="161"/>
      <c r="G5923" s="161">
        <v>1.9351459885803</v>
      </c>
      <c r="H5923" s="161"/>
      <c r="I5923" s="426">
        <v>2.7</v>
      </c>
      <c r="J5923" s="417"/>
      <c r="K5923" s="426"/>
      <c r="L5923" s="161"/>
      <c r="M5923" s="426">
        <v>2.39</v>
      </c>
      <c r="N5923" s="161"/>
      <c r="O5923" s="426">
        <v>2.42</v>
      </c>
      <c r="P5923" s="161"/>
      <c r="Q5923" s="426">
        <v>2.1800000000000002</v>
      </c>
      <c r="R5923" s="161"/>
      <c r="S5923" s="426">
        <v>2.46</v>
      </c>
      <c r="T5923" s="18">
        <v>0.74590699999999999</v>
      </c>
      <c r="U5923" s="161">
        <f t="shared" si="196"/>
        <v>1.9351459885803</v>
      </c>
    </row>
    <row r="5924" spans="1:21" x14ac:dyDescent="0.2">
      <c r="A5924" s="257">
        <v>42802</v>
      </c>
      <c r="B5924" s="414">
        <f t="shared" si="197"/>
        <v>42803</v>
      </c>
      <c r="C5924" s="426">
        <v>2.69</v>
      </c>
      <c r="D5924" s="161"/>
      <c r="E5924" s="426">
        <v>2.52</v>
      </c>
      <c r="F5924" s="161"/>
      <c r="G5924" s="161">
        <v>1.9620004729250002</v>
      </c>
      <c r="H5924" s="161"/>
      <c r="I5924" s="426">
        <v>2.89</v>
      </c>
      <c r="J5924" s="417"/>
      <c r="K5924" s="426"/>
      <c r="L5924" s="161"/>
      <c r="M5924" s="426">
        <v>2.5099999999999998</v>
      </c>
      <c r="N5924" s="161"/>
      <c r="O5924" s="426">
        <v>2.5499999999999998</v>
      </c>
      <c r="P5924" s="161"/>
      <c r="Q5924" s="426">
        <v>2.38</v>
      </c>
      <c r="R5924" s="161"/>
      <c r="S5924" s="426">
        <v>2.5</v>
      </c>
      <c r="T5924" s="18">
        <v>0.74415799999999999</v>
      </c>
      <c r="U5924" s="161">
        <f t="shared" si="196"/>
        <v>1.9620004729250002</v>
      </c>
    </row>
    <row r="5925" spans="1:21" x14ac:dyDescent="0.2">
      <c r="A5925" s="257">
        <v>42803</v>
      </c>
      <c r="B5925" s="414">
        <f t="shared" si="197"/>
        <v>42804</v>
      </c>
      <c r="C5925" s="426">
        <v>2.83</v>
      </c>
      <c r="D5925" s="161"/>
      <c r="E5925" s="426">
        <v>2.59</v>
      </c>
      <c r="F5925" s="161"/>
      <c r="G5925" s="161">
        <v>1.9912982576632501</v>
      </c>
      <c r="H5925" s="161"/>
      <c r="I5925" s="426">
        <v>2.85</v>
      </c>
      <c r="J5925" s="417"/>
      <c r="K5925" s="426"/>
      <c r="L5925" s="161"/>
      <c r="M5925" s="426">
        <v>2.58</v>
      </c>
      <c r="N5925" s="161"/>
      <c r="O5925" s="426">
        <v>2.63</v>
      </c>
      <c r="P5925" s="161"/>
      <c r="Q5925" s="426">
        <v>2.57</v>
      </c>
      <c r="R5925" s="161"/>
      <c r="S5925" s="426">
        <v>2.5499999999999998</v>
      </c>
      <c r="T5925" s="18">
        <v>0.74046100000000004</v>
      </c>
      <c r="U5925" s="161">
        <f t="shared" si="196"/>
        <v>1.9912982576632501</v>
      </c>
    </row>
    <row r="5926" spans="1:21" x14ac:dyDescent="0.2">
      <c r="A5926" s="257">
        <v>42804</v>
      </c>
      <c r="B5926" s="414">
        <f t="shared" si="197"/>
        <v>42805</v>
      </c>
      <c r="C5926" s="376">
        <v>2.98</v>
      </c>
      <c r="D5926" s="161"/>
      <c r="E5926" s="376">
        <v>2.66</v>
      </c>
      <c r="F5926" s="161"/>
      <c r="G5926" s="376">
        <v>2.0403874009759497</v>
      </c>
      <c r="H5926" s="161"/>
      <c r="I5926" s="376">
        <v>2.93</v>
      </c>
      <c r="J5926" s="416"/>
      <c r="K5926" s="376"/>
      <c r="L5926" s="161"/>
      <c r="M5926" s="376">
        <v>2.6</v>
      </c>
      <c r="N5926" s="161"/>
      <c r="O5926" s="376">
        <v>2.74</v>
      </c>
      <c r="P5926" s="161"/>
      <c r="Q5926" s="376">
        <v>2.83</v>
      </c>
      <c r="R5926" s="161"/>
      <c r="S5926" s="376">
        <v>2.61</v>
      </c>
      <c r="T5926" s="375">
        <v>0.74127299999999996</v>
      </c>
      <c r="U5926" s="376">
        <f t="shared" si="196"/>
        <v>2.0403874009759497</v>
      </c>
    </row>
    <row r="5927" spans="1:21" x14ac:dyDescent="0.2">
      <c r="A5927" s="257">
        <v>42805</v>
      </c>
      <c r="B5927" s="414">
        <f t="shared" si="197"/>
        <v>42806</v>
      </c>
      <c r="C5927" s="376">
        <v>2.98</v>
      </c>
      <c r="D5927" s="161"/>
      <c r="E5927" s="376">
        <v>2.66</v>
      </c>
      <c r="F5927" s="161"/>
      <c r="G5927" s="376">
        <v>2.0403874009759497</v>
      </c>
      <c r="H5927" s="161"/>
      <c r="I5927" s="376">
        <v>2.93</v>
      </c>
      <c r="J5927" s="416"/>
      <c r="K5927" s="376"/>
      <c r="L5927" s="161"/>
      <c r="M5927" s="376">
        <v>2.6</v>
      </c>
      <c r="N5927" s="161"/>
      <c r="O5927" s="376">
        <v>2.74</v>
      </c>
      <c r="P5927" s="161"/>
      <c r="Q5927" s="376">
        <v>2.83</v>
      </c>
      <c r="R5927" s="161"/>
      <c r="S5927" s="376">
        <v>2.61</v>
      </c>
      <c r="T5927" s="375">
        <v>0.74127299999999996</v>
      </c>
      <c r="U5927" s="376">
        <f t="shared" si="196"/>
        <v>2.0403874009759497</v>
      </c>
    </row>
    <row r="5928" spans="1:21" x14ac:dyDescent="0.2">
      <c r="A5928" s="257">
        <v>42806</v>
      </c>
      <c r="B5928" s="414">
        <f t="shared" si="197"/>
        <v>42807</v>
      </c>
      <c r="C5928" s="376">
        <v>2.98</v>
      </c>
      <c r="D5928" s="161"/>
      <c r="E5928" s="376">
        <v>2.66</v>
      </c>
      <c r="F5928" s="161"/>
      <c r="G5928" s="376">
        <v>2.0403874009759497</v>
      </c>
      <c r="H5928" s="161"/>
      <c r="I5928" s="376">
        <v>2.93</v>
      </c>
      <c r="J5928" s="416"/>
      <c r="K5928" s="376"/>
      <c r="L5928" s="161"/>
      <c r="M5928" s="376">
        <v>2.6</v>
      </c>
      <c r="N5928" s="161"/>
      <c r="O5928" s="376">
        <v>2.74</v>
      </c>
      <c r="P5928" s="161"/>
      <c r="Q5928" s="376">
        <v>2.83</v>
      </c>
      <c r="R5928" s="161"/>
      <c r="S5928" s="376">
        <v>2.61</v>
      </c>
      <c r="T5928" s="375">
        <v>0.74127299999999996</v>
      </c>
      <c r="U5928" s="376">
        <f t="shared" si="196"/>
        <v>2.0403874009759497</v>
      </c>
    </row>
    <row r="5929" spans="1:21" x14ac:dyDescent="0.2">
      <c r="A5929" s="257">
        <v>42807</v>
      </c>
      <c r="B5929" s="414">
        <f t="shared" si="197"/>
        <v>42808</v>
      </c>
      <c r="C5929" s="426">
        <v>3.06</v>
      </c>
      <c r="D5929" s="161"/>
      <c r="E5929" s="426">
        <v>2.67</v>
      </c>
      <c r="F5929" s="161"/>
      <c r="G5929" s="161">
        <v>2.0382512466550002</v>
      </c>
      <c r="H5929" s="161"/>
      <c r="I5929" s="426">
        <v>2.96</v>
      </c>
      <c r="J5929" s="417"/>
      <c r="K5929" s="426"/>
      <c r="L5929" s="161"/>
      <c r="M5929" s="426">
        <v>2.73</v>
      </c>
      <c r="N5929" s="161"/>
      <c r="O5929" s="426">
        <v>2.8</v>
      </c>
      <c r="P5929" s="161"/>
      <c r="Q5929" s="426">
        <v>2.93</v>
      </c>
      <c r="R5929" s="161"/>
      <c r="S5929" s="426">
        <v>2.6</v>
      </c>
      <c r="T5929" s="18">
        <v>0.74334500000000003</v>
      </c>
      <c r="U5929" s="161">
        <f t="shared" si="196"/>
        <v>2.0382512466550002</v>
      </c>
    </row>
    <row r="5930" spans="1:21" x14ac:dyDescent="0.2">
      <c r="A5930" s="257">
        <v>42808</v>
      </c>
      <c r="B5930" s="414">
        <f t="shared" si="197"/>
        <v>42809</v>
      </c>
      <c r="C5930" s="426">
        <v>3.04</v>
      </c>
      <c r="D5930" s="161"/>
      <c r="E5930" s="426">
        <v>2.65</v>
      </c>
      <c r="F5930" s="161"/>
      <c r="G5930" s="161">
        <v>2.0207847552096001</v>
      </c>
      <c r="H5930" s="161"/>
      <c r="I5930" s="426">
        <v>2.97</v>
      </c>
      <c r="J5930" s="417"/>
      <c r="K5930" s="426"/>
      <c r="L5930" s="161"/>
      <c r="M5930" s="426">
        <v>2.68</v>
      </c>
      <c r="N5930" s="161"/>
      <c r="O5930" s="426">
        <v>2.74</v>
      </c>
      <c r="P5930" s="161"/>
      <c r="Q5930" s="426">
        <v>2.89</v>
      </c>
      <c r="R5930" s="161"/>
      <c r="S5930" s="426">
        <v>2.58</v>
      </c>
      <c r="T5930" s="18">
        <v>0.74268800000000001</v>
      </c>
      <c r="U5930" s="161">
        <f t="shared" si="196"/>
        <v>2.0207847552096001</v>
      </c>
    </row>
    <row r="5931" spans="1:21" x14ac:dyDescent="0.2">
      <c r="A5931" s="257">
        <v>42809</v>
      </c>
      <c r="B5931" s="414">
        <f t="shared" si="197"/>
        <v>42810</v>
      </c>
      <c r="C5931" s="426">
        <v>3</v>
      </c>
      <c r="D5931" s="161"/>
      <c r="E5931" s="426">
        <v>2.56</v>
      </c>
      <c r="F5931" s="161"/>
      <c r="G5931" s="161">
        <v>1.9605266484625001</v>
      </c>
      <c r="H5931" s="161"/>
      <c r="I5931" s="426">
        <v>2.93</v>
      </c>
      <c r="J5931" s="417"/>
      <c r="K5931" s="426"/>
      <c r="L5931" s="161"/>
      <c r="M5931" s="426">
        <v>2.54</v>
      </c>
      <c r="N5931" s="161"/>
      <c r="O5931" s="426">
        <v>2.64</v>
      </c>
      <c r="P5931" s="161"/>
      <c r="Q5931" s="426">
        <v>2.85</v>
      </c>
      <c r="R5931" s="161"/>
      <c r="S5931" s="426">
        <v>2.5</v>
      </c>
      <c r="T5931" s="18">
        <v>0.74359900000000001</v>
      </c>
      <c r="U5931" s="161">
        <f t="shared" si="196"/>
        <v>1.9605266484625001</v>
      </c>
    </row>
    <row r="5932" spans="1:21" x14ac:dyDescent="0.2">
      <c r="A5932" s="257">
        <v>42810</v>
      </c>
      <c r="B5932" s="414">
        <f t="shared" si="197"/>
        <v>42811</v>
      </c>
      <c r="C5932" s="426">
        <v>2.85</v>
      </c>
      <c r="D5932" s="161"/>
      <c r="E5932" s="426">
        <v>2.4500000000000002</v>
      </c>
      <c r="F5932" s="161"/>
      <c r="G5932" s="161">
        <v>1.9096147613145504</v>
      </c>
      <c r="H5932" s="161"/>
      <c r="I5932" s="426">
        <v>2.85</v>
      </c>
      <c r="J5932" s="417"/>
      <c r="K5932" s="426"/>
      <c r="L5932" s="161"/>
      <c r="M5932" s="426">
        <v>2.4300000000000002</v>
      </c>
      <c r="N5932" s="161"/>
      <c r="O5932" s="426">
        <v>2.48</v>
      </c>
      <c r="P5932" s="161"/>
      <c r="Q5932" s="426">
        <v>2.68</v>
      </c>
      <c r="R5932" s="161"/>
      <c r="S5932" s="426">
        <v>2.41</v>
      </c>
      <c r="T5932" s="18">
        <v>0.75133700000000003</v>
      </c>
      <c r="U5932" s="161">
        <f t="shared" si="196"/>
        <v>1.9096147613145504</v>
      </c>
    </row>
    <row r="5933" spans="1:21" x14ac:dyDescent="0.2">
      <c r="A5933" s="257">
        <v>42811</v>
      </c>
      <c r="B5933" s="414">
        <f t="shared" si="197"/>
        <v>42812</v>
      </c>
      <c r="C5933" s="376">
        <v>2.82</v>
      </c>
      <c r="D5933" s="161"/>
      <c r="E5933" s="376">
        <v>2.42</v>
      </c>
      <c r="F5933" s="161"/>
      <c r="G5933" s="376">
        <v>1.9066512298876503</v>
      </c>
      <c r="H5933" s="161"/>
      <c r="I5933" s="376">
        <v>2.94</v>
      </c>
      <c r="J5933" s="416"/>
      <c r="K5933" s="376"/>
      <c r="L5933" s="161"/>
      <c r="M5933" s="376">
        <v>2.42</v>
      </c>
      <c r="N5933" s="161"/>
      <c r="O5933" s="376">
        <v>2.48</v>
      </c>
      <c r="P5933" s="161"/>
      <c r="Q5933" s="376">
        <v>2.63</v>
      </c>
      <c r="R5933" s="161"/>
      <c r="S5933" s="376">
        <v>2.41</v>
      </c>
      <c r="T5933" s="375">
        <v>0.75017100000000003</v>
      </c>
      <c r="U5933" s="376">
        <f t="shared" si="196"/>
        <v>1.9066512298876503</v>
      </c>
    </row>
    <row r="5934" spans="1:21" x14ac:dyDescent="0.2">
      <c r="A5934" s="257">
        <v>42812</v>
      </c>
      <c r="B5934" s="414">
        <f t="shared" si="197"/>
        <v>42813</v>
      </c>
      <c r="C5934" s="376">
        <v>2.82</v>
      </c>
      <c r="D5934" s="161"/>
      <c r="E5934" s="376">
        <v>2.42</v>
      </c>
      <c r="F5934" s="161"/>
      <c r="G5934" s="376">
        <v>1.9066512298876503</v>
      </c>
      <c r="H5934" s="161"/>
      <c r="I5934" s="376">
        <v>2.94</v>
      </c>
      <c r="J5934" s="416"/>
      <c r="K5934" s="376"/>
      <c r="L5934" s="161"/>
      <c r="M5934" s="376">
        <v>2.42</v>
      </c>
      <c r="N5934" s="161"/>
      <c r="O5934" s="376">
        <v>2.48</v>
      </c>
      <c r="P5934" s="161"/>
      <c r="Q5934" s="376">
        <v>2.63</v>
      </c>
      <c r="R5934" s="161"/>
      <c r="S5934" s="376">
        <v>2.41</v>
      </c>
      <c r="T5934" s="375">
        <v>0.75017100000000003</v>
      </c>
      <c r="U5934" s="376">
        <f t="shared" si="196"/>
        <v>1.9066512298876503</v>
      </c>
    </row>
    <row r="5935" spans="1:21" x14ac:dyDescent="0.2">
      <c r="A5935" s="257">
        <v>42813</v>
      </c>
      <c r="B5935" s="414">
        <f t="shared" si="197"/>
        <v>42814</v>
      </c>
      <c r="C5935" s="376">
        <v>2.82</v>
      </c>
      <c r="D5935" s="161"/>
      <c r="E5935" s="376">
        <v>2.42</v>
      </c>
      <c r="F5935" s="161"/>
      <c r="G5935" s="376">
        <v>1.9066512298876503</v>
      </c>
      <c r="H5935" s="161"/>
      <c r="I5935" s="376">
        <v>2.94</v>
      </c>
      <c r="J5935" s="416"/>
      <c r="K5935" s="376"/>
      <c r="L5935" s="161"/>
      <c r="M5935" s="376">
        <v>2.42</v>
      </c>
      <c r="N5935" s="161"/>
      <c r="O5935" s="376">
        <v>2.48</v>
      </c>
      <c r="P5935" s="161"/>
      <c r="Q5935" s="376">
        <v>2.63</v>
      </c>
      <c r="R5935" s="161"/>
      <c r="S5935" s="376">
        <v>2.41</v>
      </c>
      <c r="T5935" s="375">
        <v>0.75017100000000003</v>
      </c>
      <c r="U5935" s="376">
        <f t="shared" si="196"/>
        <v>1.9066512298876503</v>
      </c>
    </row>
    <row r="5936" spans="1:21" x14ac:dyDescent="0.2">
      <c r="A5936" s="257">
        <v>42814</v>
      </c>
      <c r="B5936" s="414">
        <f t="shared" si="197"/>
        <v>42815</v>
      </c>
      <c r="C5936" s="426">
        <v>2.92</v>
      </c>
      <c r="D5936" s="161"/>
      <c r="E5936" s="426">
        <v>2.5099999999999998</v>
      </c>
      <c r="F5936" s="161"/>
      <c r="G5936" s="161">
        <v>1.9522598273158502</v>
      </c>
      <c r="H5936" s="161"/>
      <c r="I5936" s="426">
        <v>3.02</v>
      </c>
      <c r="J5936" s="417"/>
      <c r="K5936" s="426"/>
      <c r="L5936" s="161"/>
      <c r="M5936" s="426">
        <v>2.58</v>
      </c>
      <c r="N5936" s="161"/>
      <c r="O5936" s="426">
        <v>2.6</v>
      </c>
      <c r="P5936" s="161"/>
      <c r="Q5936" s="426">
        <v>2.74</v>
      </c>
      <c r="R5936" s="161"/>
      <c r="S5936" s="426">
        <v>2.4700000000000002</v>
      </c>
      <c r="T5936" s="18">
        <v>0.74945700000000004</v>
      </c>
      <c r="U5936" s="161">
        <f t="shared" si="196"/>
        <v>1.9522598273158502</v>
      </c>
    </row>
    <row r="5937" spans="1:21" x14ac:dyDescent="0.2">
      <c r="A5937" s="257">
        <v>42815</v>
      </c>
      <c r="B5937" s="414">
        <f t="shared" si="197"/>
        <v>42816</v>
      </c>
      <c r="C5937" s="426">
        <v>3.06</v>
      </c>
      <c r="D5937" s="161"/>
      <c r="E5937" s="426">
        <v>2.65</v>
      </c>
      <c r="F5937" s="161"/>
      <c r="G5937" s="161">
        <v>2.0245773194879999</v>
      </c>
      <c r="H5937" s="161"/>
      <c r="I5937" s="426">
        <v>3.04</v>
      </c>
      <c r="J5937" s="417"/>
      <c r="K5937" s="426"/>
      <c r="L5937" s="161"/>
      <c r="M5937" s="426">
        <v>2.67</v>
      </c>
      <c r="N5937" s="161"/>
      <c r="O5937" s="426">
        <v>2.73</v>
      </c>
      <c r="P5937" s="161"/>
      <c r="Q5937" s="426">
        <v>2.9</v>
      </c>
      <c r="R5937" s="161"/>
      <c r="S5937" s="426">
        <v>2.56</v>
      </c>
      <c r="T5937" s="18">
        <v>0.74989499999999998</v>
      </c>
      <c r="U5937" s="161">
        <f t="shared" si="196"/>
        <v>2.0245773194879999</v>
      </c>
    </row>
    <row r="5938" spans="1:21" x14ac:dyDescent="0.2">
      <c r="A5938" s="257">
        <v>42816</v>
      </c>
      <c r="B5938" s="414">
        <f t="shared" si="197"/>
        <v>42817</v>
      </c>
      <c r="C5938" s="426">
        <v>2.98</v>
      </c>
      <c r="D5938" s="161"/>
      <c r="E5938" s="426">
        <v>2.59</v>
      </c>
      <c r="F5938" s="161"/>
      <c r="G5938" s="161">
        <v>1.9879788464046</v>
      </c>
      <c r="H5938" s="161"/>
      <c r="I5938" s="426">
        <v>3.03</v>
      </c>
      <c r="J5938" s="417"/>
      <c r="K5938" s="426"/>
      <c r="L5938" s="161"/>
      <c r="M5938" s="426">
        <v>2.6</v>
      </c>
      <c r="N5938" s="161"/>
      <c r="O5938" s="426">
        <v>2.66</v>
      </c>
      <c r="P5938" s="161"/>
      <c r="Q5938" s="426">
        <v>2.82</v>
      </c>
      <c r="R5938" s="161"/>
      <c r="S5938" s="426">
        <v>2.52</v>
      </c>
      <c r="T5938" s="18">
        <v>0.748027</v>
      </c>
      <c r="U5938" s="161">
        <f t="shared" si="196"/>
        <v>1.9879788464046</v>
      </c>
    </row>
    <row r="5939" spans="1:21" x14ac:dyDescent="0.2">
      <c r="A5939" s="257">
        <v>42817</v>
      </c>
      <c r="B5939" s="414">
        <f t="shared" si="197"/>
        <v>42818</v>
      </c>
      <c r="C5939" s="426">
        <v>2.93</v>
      </c>
      <c r="D5939" s="161"/>
      <c r="E5939" s="426">
        <v>2.54</v>
      </c>
      <c r="F5939" s="161"/>
      <c r="G5939" s="161">
        <v>1.9377284559692505</v>
      </c>
      <c r="H5939" s="161"/>
      <c r="I5939" s="426">
        <v>2.95</v>
      </c>
      <c r="J5939" s="417"/>
      <c r="K5939" s="426"/>
      <c r="L5939" s="161"/>
      <c r="M5939" s="426">
        <v>2.58</v>
      </c>
      <c r="N5939" s="161"/>
      <c r="O5939" s="426">
        <v>2.59</v>
      </c>
      <c r="P5939" s="161"/>
      <c r="Q5939" s="426">
        <v>2.57</v>
      </c>
      <c r="R5939" s="161"/>
      <c r="S5939" s="426">
        <v>2.4500000000000002</v>
      </c>
      <c r="T5939" s="18">
        <v>0.74995100000000003</v>
      </c>
      <c r="U5939" s="161">
        <f t="shared" si="196"/>
        <v>1.9377284559692505</v>
      </c>
    </row>
    <row r="5940" spans="1:21" x14ac:dyDescent="0.2">
      <c r="A5940" s="257">
        <v>42818</v>
      </c>
      <c r="B5940" s="414">
        <f t="shared" si="197"/>
        <v>42819</v>
      </c>
      <c r="C5940" s="376">
        <v>2.92</v>
      </c>
      <c r="D5940" s="161"/>
      <c r="E5940" s="376">
        <v>2.5299999999999998</v>
      </c>
      <c r="F5940" s="161"/>
      <c r="G5940" s="376">
        <v>1.9646065425976502</v>
      </c>
      <c r="H5940" s="161"/>
      <c r="I5940" s="376">
        <v>3.03</v>
      </c>
      <c r="J5940" s="416"/>
      <c r="K5940" s="376"/>
      <c r="L5940" s="161"/>
      <c r="M5940" s="376">
        <v>2.5299999999999998</v>
      </c>
      <c r="N5940" s="161"/>
      <c r="O5940" s="376">
        <v>2.57</v>
      </c>
      <c r="P5940" s="161"/>
      <c r="Q5940" s="426">
        <v>2.48</v>
      </c>
      <c r="R5940" s="161"/>
      <c r="S5940" s="426">
        <v>2.4900000000000002</v>
      </c>
      <c r="T5940" s="18">
        <v>0.748139</v>
      </c>
      <c r="U5940" s="161">
        <f t="shared" si="196"/>
        <v>1.9646065425976502</v>
      </c>
    </row>
    <row r="5941" spans="1:21" x14ac:dyDescent="0.2">
      <c r="A5941" s="257">
        <v>42819</v>
      </c>
      <c r="B5941" s="414">
        <f t="shared" si="197"/>
        <v>42820</v>
      </c>
      <c r="C5941" s="376">
        <v>2.92</v>
      </c>
      <c r="D5941" s="161"/>
      <c r="E5941" s="376">
        <v>2.5299999999999998</v>
      </c>
      <c r="F5941" s="161"/>
      <c r="G5941" s="376">
        <v>1.9623166781404502</v>
      </c>
      <c r="H5941" s="161"/>
      <c r="I5941" s="376">
        <v>3.03</v>
      </c>
      <c r="J5941" s="416"/>
      <c r="K5941" s="376"/>
      <c r="L5941" s="161"/>
      <c r="M5941" s="376">
        <v>2.5299999999999998</v>
      </c>
      <c r="N5941" s="161"/>
      <c r="O5941" s="376">
        <v>2.57</v>
      </c>
      <c r="P5941" s="161"/>
      <c r="Q5941" s="376">
        <v>2.48</v>
      </c>
      <c r="R5941" s="161"/>
      <c r="S5941" s="376">
        <v>2.4900000000000002</v>
      </c>
      <c r="T5941" s="375">
        <v>0.74726700000000001</v>
      </c>
      <c r="U5941" s="376">
        <f t="shared" si="196"/>
        <v>1.9623166781404502</v>
      </c>
    </row>
    <row r="5942" spans="1:21" x14ac:dyDescent="0.2">
      <c r="A5942" s="257">
        <v>42820</v>
      </c>
      <c r="B5942" s="414">
        <f t="shared" si="197"/>
        <v>42821</v>
      </c>
      <c r="C5942" s="376">
        <v>2.92</v>
      </c>
      <c r="D5942" s="161"/>
      <c r="E5942" s="376">
        <v>2.5299999999999998</v>
      </c>
      <c r="F5942" s="161"/>
      <c r="G5942" s="376">
        <v>1.9623166781404502</v>
      </c>
      <c r="H5942" s="161"/>
      <c r="I5942" s="376">
        <v>3.03</v>
      </c>
      <c r="J5942" s="416"/>
      <c r="K5942" s="376"/>
      <c r="L5942" s="161"/>
      <c r="M5942" s="376">
        <v>2.5299999999999998</v>
      </c>
      <c r="N5942" s="161"/>
      <c r="O5942" s="376">
        <v>2.57</v>
      </c>
      <c r="P5942" s="161"/>
      <c r="Q5942" s="376">
        <v>2.48</v>
      </c>
      <c r="R5942" s="161"/>
      <c r="S5942" s="376">
        <v>2.4900000000000002</v>
      </c>
      <c r="T5942" s="375">
        <v>0.74726700000000001</v>
      </c>
      <c r="U5942" s="376">
        <f t="shared" si="196"/>
        <v>1.9623166781404502</v>
      </c>
    </row>
    <row r="5943" spans="1:21" x14ac:dyDescent="0.2">
      <c r="A5943" s="257">
        <v>42821</v>
      </c>
      <c r="B5943" s="414">
        <f t="shared" si="197"/>
        <v>42822</v>
      </c>
      <c r="C5943" s="426">
        <v>2.95</v>
      </c>
      <c r="D5943" s="161"/>
      <c r="E5943" s="426">
        <v>2.6</v>
      </c>
      <c r="F5943" s="161"/>
      <c r="G5943" s="161">
        <v>2.0063387444011003</v>
      </c>
      <c r="H5943" s="161"/>
      <c r="I5943" s="426">
        <v>3.06</v>
      </c>
      <c r="J5943" s="417"/>
      <c r="K5943" s="426"/>
      <c r="L5943" s="161"/>
      <c r="M5943" s="426">
        <v>2.6</v>
      </c>
      <c r="N5943" s="161"/>
      <c r="O5943" s="426">
        <v>2.62</v>
      </c>
      <c r="P5943" s="161"/>
      <c r="Q5943" s="426">
        <v>2.63</v>
      </c>
      <c r="R5943" s="161"/>
      <c r="S5943" s="426">
        <v>2.54</v>
      </c>
      <c r="T5943" s="18">
        <v>0.74899099999999996</v>
      </c>
      <c r="U5943" s="161">
        <f t="shared" si="196"/>
        <v>2.0063387444011003</v>
      </c>
    </row>
    <row r="5944" spans="1:21" x14ac:dyDescent="0.2">
      <c r="A5944" s="257">
        <v>42822</v>
      </c>
      <c r="B5944" s="414">
        <f t="shared" si="197"/>
        <v>42823</v>
      </c>
      <c r="C5944" s="426">
        <v>2.93</v>
      </c>
      <c r="D5944" s="161"/>
      <c r="E5944" s="426">
        <v>2.5299999999999998</v>
      </c>
      <c r="F5944" s="161"/>
      <c r="G5944" s="161">
        <v>1.9854700438734003</v>
      </c>
      <c r="H5944" s="161"/>
      <c r="I5944" s="426">
        <v>3.01</v>
      </c>
      <c r="J5944" s="417"/>
      <c r="K5944" s="426"/>
      <c r="L5944" s="161"/>
      <c r="M5944" s="426">
        <v>2.5499999999999998</v>
      </c>
      <c r="N5944" s="161"/>
      <c r="O5944" s="426">
        <v>2.62</v>
      </c>
      <c r="P5944" s="161"/>
      <c r="Q5944" s="426">
        <v>2.66</v>
      </c>
      <c r="R5944" s="161"/>
      <c r="S5944" s="426">
        <v>2.52</v>
      </c>
      <c r="T5944" s="18">
        <v>0.74708300000000005</v>
      </c>
      <c r="U5944" s="161">
        <f t="shared" si="196"/>
        <v>1.9854700438734003</v>
      </c>
    </row>
    <row r="5945" spans="1:21" x14ac:dyDescent="0.2">
      <c r="A5945" s="257">
        <v>42823</v>
      </c>
      <c r="B5945" s="414">
        <f t="shared" si="197"/>
        <v>42824</v>
      </c>
      <c r="C5945" s="426">
        <v>3.03</v>
      </c>
      <c r="D5945" s="161"/>
      <c r="E5945" s="426">
        <v>2.6</v>
      </c>
      <c r="F5945" s="161"/>
      <c r="G5945" s="161">
        <v>2.0818816394508004</v>
      </c>
      <c r="H5945" s="161"/>
      <c r="I5945" s="426">
        <v>3.06</v>
      </c>
      <c r="J5945" s="417"/>
      <c r="K5945" s="426"/>
      <c r="L5945" s="161"/>
      <c r="M5945" s="426">
        <v>2.64</v>
      </c>
      <c r="N5945" s="161"/>
      <c r="O5945" s="426">
        <v>2.68</v>
      </c>
      <c r="P5945" s="161"/>
      <c r="Q5945" s="426">
        <v>2.76</v>
      </c>
      <c r="R5945" s="161"/>
      <c r="S5945" s="426">
        <v>2.64</v>
      </c>
      <c r="T5945" s="18">
        <v>0.747753</v>
      </c>
      <c r="U5945" s="161">
        <f t="shared" si="196"/>
        <v>2.0818816394508004</v>
      </c>
    </row>
    <row r="5946" spans="1:21" x14ac:dyDescent="0.2">
      <c r="A5946" s="257">
        <v>42824</v>
      </c>
      <c r="B5946" s="414">
        <f t="shared" si="197"/>
        <v>42825</v>
      </c>
      <c r="C5946" s="426">
        <v>3.07</v>
      </c>
      <c r="D5946" s="161"/>
      <c r="E5946" s="426">
        <v>2.6</v>
      </c>
      <c r="F5946" s="161"/>
      <c r="G5946" s="161">
        <v>2.0734264746113</v>
      </c>
      <c r="H5946" s="161"/>
      <c r="I5946" s="426">
        <v>3.05</v>
      </c>
      <c r="J5946" s="417"/>
      <c r="K5946" s="426"/>
      <c r="L5946" s="161"/>
      <c r="M5946" s="426">
        <v>2.62</v>
      </c>
      <c r="N5946" s="161"/>
      <c r="O5946" s="426">
        <v>2.67</v>
      </c>
      <c r="P5946" s="161"/>
      <c r="Q5946" s="426">
        <v>2.79</v>
      </c>
      <c r="R5946" s="161"/>
      <c r="S5946" s="426">
        <v>2.62</v>
      </c>
      <c r="T5946" s="18">
        <v>0.75040099999999998</v>
      </c>
      <c r="U5946" s="161">
        <f t="shared" si="196"/>
        <v>2.0734264746113</v>
      </c>
    </row>
    <row r="5947" spans="1:21" s="263" customFormat="1" x14ac:dyDescent="0.2">
      <c r="A5947" s="319">
        <v>42825</v>
      </c>
      <c r="B5947" s="556">
        <f t="shared" si="197"/>
        <v>42826</v>
      </c>
      <c r="C5947" s="431">
        <v>3.1</v>
      </c>
      <c r="D5947" s="332"/>
      <c r="E5947" s="431">
        <v>2.62</v>
      </c>
      <c r="F5947" s="332"/>
      <c r="G5947" s="431">
        <v>2.0807023795039501</v>
      </c>
      <c r="H5947" s="332"/>
      <c r="I5947" s="431">
        <v>3.11</v>
      </c>
      <c r="J5947" s="518"/>
      <c r="K5947" s="431"/>
      <c r="L5947" s="332"/>
      <c r="M5947" s="431">
        <v>2.63</v>
      </c>
      <c r="N5947" s="332"/>
      <c r="O5947" s="431">
        <v>2.71</v>
      </c>
      <c r="P5947" s="332"/>
      <c r="Q5947" s="431">
        <v>2.81</v>
      </c>
      <c r="R5947" s="332"/>
      <c r="S5947" s="431">
        <v>2.63</v>
      </c>
      <c r="T5947" s="432">
        <v>0.75017100000000003</v>
      </c>
      <c r="U5947" s="431">
        <f t="shared" si="196"/>
        <v>2.0807023795039501</v>
      </c>
    </row>
    <row r="5948" spans="1:21" x14ac:dyDescent="0.2">
      <c r="A5948" s="257">
        <v>42826</v>
      </c>
      <c r="B5948" s="414">
        <f t="shared" si="197"/>
        <v>42827</v>
      </c>
      <c r="C5948" s="416">
        <v>3.1</v>
      </c>
      <c r="D5948" s="161"/>
      <c r="E5948" s="416">
        <v>2.62</v>
      </c>
      <c r="F5948" s="161"/>
      <c r="G5948" s="376">
        <v>2.0807023795039501</v>
      </c>
      <c r="H5948" s="161"/>
      <c r="I5948" s="416">
        <v>3.11</v>
      </c>
      <c r="J5948" s="416"/>
      <c r="K5948" s="416"/>
      <c r="L5948" s="161"/>
      <c r="M5948" s="416">
        <v>2.63</v>
      </c>
      <c r="N5948" s="161"/>
      <c r="O5948" s="416">
        <v>2.71</v>
      </c>
      <c r="P5948" s="161"/>
      <c r="Q5948" s="416">
        <v>2.81</v>
      </c>
      <c r="R5948" s="161"/>
      <c r="S5948" s="416">
        <v>2.63</v>
      </c>
      <c r="T5948" s="375">
        <v>0.75017100000000003</v>
      </c>
      <c r="U5948" s="376">
        <f t="shared" si="196"/>
        <v>2.0807023795039501</v>
      </c>
    </row>
    <row r="5949" spans="1:21" x14ac:dyDescent="0.2">
      <c r="A5949" s="257">
        <v>42827</v>
      </c>
      <c r="B5949" s="414">
        <f t="shared" si="197"/>
        <v>42828</v>
      </c>
      <c r="C5949" s="416">
        <v>3.1</v>
      </c>
      <c r="D5949" s="161"/>
      <c r="E5949" s="416">
        <v>2.62</v>
      </c>
      <c r="F5949" s="161"/>
      <c r="G5949" s="376">
        <v>2.0807023795039501</v>
      </c>
      <c r="H5949" s="161"/>
      <c r="I5949" s="416">
        <v>3.11</v>
      </c>
      <c r="J5949" s="416"/>
      <c r="K5949" s="416"/>
      <c r="L5949" s="161"/>
      <c r="M5949" s="416">
        <v>2.63</v>
      </c>
      <c r="N5949" s="161"/>
      <c r="O5949" s="416">
        <v>2.71</v>
      </c>
      <c r="P5949" s="161"/>
      <c r="Q5949" s="416">
        <v>2.81</v>
      </c>
      <c r="R5949" s="161"/>
      <c r="S5949" s="416">
        <v>2.63</v>
      </c>
      <c r="T5949" s="375">
        <v>0.75017100000000003</v>
      </c>
      <c r="U5949" s="376">
        <f t="shared" si="196"/>
        <v>2.0807023795039501</v>
      </c>
    </row>
    <row r="5950" spans="1:21" x14ac:dyDescent="0.2">
      <c r="A5950" s="257">
        <v>42828</v>
      </c>
      <c r="B5950" s="414">
        <f t="shared" si="197"/>
        <v>42829</v>
      </c>
      <c r="C5950" s="161">
        <v>3.05</v>
      </c>
      <c r="D5950" s="161"/>
      <c r="E5950" s="161">
        <v>2.68</v>
      </c>
      <c r="F5950" s="161"/>
      <c r="G5950" s="161">
        <v>2.0068048420465003</v>
      </c>
      <c r="H5950" s="161"/>
      <c r="I5950" s="161">
        <v>3.03</v>
      </c>
      <c r="J5950" s="162"/>
      <c r="K5950" s="161"/>
      <c r="L5950" s="161"/>
      <c r="M5950" s="161">
        <v>2.71</v>
      </c>
      <c r="N5950" s="161"/>
      <c r="O5950" s="161">
        <v>2.75</v>
      </c>
      <c r="P5950" s="161"/>
      <c r="Q5950" s="161">
        <v>2.79</v>
      </c>
      <c r="R5950" s="161"/>
      <c r="S5950" s="161">
        <v>2.54</v>
      </c>
      <c r="T5950" s="18">
        <v>0.74916499999999997</v>
      </c>
      <c r="U5950" s="161">
        <f t="shared" si="196"/>
        <v>2.0068048420465003</v>
      </c>
    </row>
    <row r="5951" spans="1:21" x14ac:dyDescent="0.2">
      <c r="A5951" s="257">
        <v>42829</v>
      </c>
      <c r="B5951" s="414">
        <f t="shared" si="197"/>
        <v>42830</v>
      </c>
      <c r="C5951" s="426">
        <v>3.07</v>
      </c>
      <c r="D5951" s="161"/>
      <c r="E5951" s="426">
        <v>2.74</v>
      </c>
      <c r="F5951" s="161"/>
      <c r="G5951" s="161">
        <v>1.9974507444733003</v>
      </c>
      <c r="H5951" s="161"/>
      <c r="I5951" s="426">
        <v>3.06</v>
      </c>
      <c r="J5951" s="417"/>
      <c r="K5951" s="426"/>
      <c r="L5951" s="161"/>
      <c r="M5951" s="426">
        <v>2.76</v>
      </c>
      <c r="N5951" s="161"/>
      <c r="O5951" s="426">
        <v>2.81</v>
      </c>
      <c r="P5951" s="161"/>
      <c r="Q5951" s="161">
        <v>2.82</v>
      </c>
      <c r="R5951" s="161"/>
      <c r="S5951" s="161">
        <v>2.54</v>
      </c>
      <c r="T5951" s="18">
        <v>0.74567300000000003</v>
      </c>
      <c r="U5951" s="161">
        <f t="shared" si="196"/>
        <v>1.9974507444733003</v>
      </c>
    </row>
    <row r="5952" spans="1:21" x14ac:dyDescent="0.2">
      <c r="A5952" s="257">
        <v>42830</v>
      </c>
      <c r="B5952" s="414">
        <f t="shared" si="197"/>
        <v>42831</v>
      </c>
      <c r="C5952" s="426">
        <v>3.21</v>
      </c>
      <c r="D5952" s="161"/>
      <c r="E5952" s="426">
        <v>2.86</v>
      </c>
      <c r="F5952" s="161"/>
      <c r="G5952" s="161">
        <v>1.9983909759304002</v>
      </c>
      <c r="H5952" s="161"/>
      <c r="I5952" s="426">
        <v>3.2</v>
      </c>
      <c r="J5952" s="417"/>
      <c r="K5952" s="426"/>
      <c r="L5952" s="161"/>
      <c r="M5952" s="426">
        <v>2.89</v>
      </c>
      <c r="N5952" s="161"/>
      <c r="O5952" s="426">
        <v>2.97</v>
      </c>
      <c r="P5952" s="161"/>
      <c r="Q5952" s="161">
        <v>3</v>
      </c>
      <c r="R5952" s="161"/>
      <c r="S5952" s="161">
        <v>2.54</v>
      </c>
      <c r="T5952" s="18">
        <v>0.74602400000000002</v>
      </c>
      <c r="U5952" s="161">
        <f t="shared" si="196"/>
        <v>1.9983909759304002</v>
      </c>
    </row>
    <row r="5953" spans="1:21" x14ac:dyDescent="0.2">
      <c r="A5953" s="257">
        <v>42831</v>
      </c>
      <c r="B5953" s="414">
        <f t="shared" si="197"/>
        <v>42832</v>
      </c>
      <c r="C5953" s="426">
        <v>3.23</v>
      </c>
      <c r="D5953" s="161"/>
      <c r="E5953" s="426">
        <v>2.83</v>
      </c>
      <c r="F5953" s="161"/>
      <c r="G5953" s="161">
        <v>2.0571877870412001</v>
      </c>
      <c r="H5953" s="161"/>
      <c r="I5953" s="426">
        <v>3.29</v>
      </c>
      <c r="J5953" s="417"/>
      <c r="K5953" s="426"/>
      <c r="L5953" s="161"/>
      <c r="M5953" s="426">
        <v>2.82</v>
      </c>
      <c r="N5953" s="161"/>
      <c r="O5953" s="426">
        <v>2.93</v>
      </c>
      <c r="P5953" s="161"/>
      <c r="Q5953" s="161">
        <v>3.04</v>
      </c>
      <c r="R5953" s="161"/>
      <c r="S5953" s="161">
        <v>2.62</v>
      </c>
      <c r="T5953" s="18">
        <v>0.74452399999999996</v>
      </c>
      <c r="U5953" s="161">
        <f t="shared" si="196"/>
        <v>2.0571877870412001</v>
      </c>
    </row>
    <row r="5954" spans="1:21" x14ac:dyDescent="0.2">
      <c r="A5954" s="257">
        <v>42832</v>
      </c>
      <c r="B5954" s="414">
        <f t="shared" si="197"/>
        <v>42833</v>
      </c>
      <c r="C5954" s="376">
        <v>3.2</v>
      </c>
      <c r="D5954" s="161"/>
      <c r="E5954" s="376">
        <v>2.76</v>
      </c>
      <c r="F5954" s="161"/>
      <c r="G5954" s="376">
        <v>2.0772849523272003</v>
      </c>
      <c r="H5954" s="161"/>
      <c r="I5954" s="376">
        <v>3.26</v>
      </c>
      <c r="J5954" s="416"/>
      <c r="K5954" s="376"/>
      <c r="L5954" s="161"/>
      <c r="M5954" s="376">
        <v>2.76</v>
      </c>
      <c r="N5954" s="161"/>
      <c r="O5954" s="376">
        <v>2.9</v>
      </c>
      <c r="P5954" s="161"/>
      <c r="Q5954" s="376">
        <v>2.92</v>
      </c>
      <c r="R5954" s="161"/>
      <c r="S5954" s="376">
        <v>2.64</v>
      </c>
      <c r="T5954" s="375">
        <v>0.74610200000000004</v>
      </c>
      <c r="U5954" s="376">
        <f t="shared" si="196"/>
        <v>2.0772849523272003</v>
      </c>
    </row>
    <row r="5955" spans="1:21" x14ac:dyDescent="0.2">
      <c r="A5955" s="257">
        <v>42833</v>
      </c>
      <c r="B5955" s="414">
        <f t="shared" si="197"/>
        <v>42834</v>
      </c>
      <c r="C5955" s="376">
        <v>3.2</v>
      </c>
      <c r="D5955" s="161"/>
      <c r="E5955" s="376">
        <v>2.76</v>
      </c>
      <c r="F5955" s="161"/>
      <c r="G5955" s="376">
        <v>2.0772849523272003</v>
      </c>
      <c r="H5955" s="161"/>
      <c r="I5955" s="376">
        <v>3.26</v>
      </c>
      <c r="J5955" s="416"/>
      <c r="K5955" s="376"/>
      <c r="L5955" s="161"/>
      <c r="M5955" s="376">
        <v>2.76</v>
      </c>
      <c r="N5955" s="161"/>
      <c r="O5955" s="376">
        <v>2.9</v>
      </c>
      <c r="P5955" s="161"/>
      <c r="Q5955" s="376">
        <v>2.92</v>
      </c>
      <c r="R5955" s="161"/>
      <c r="S5955" s="376">
        <v>2.64</v>
      </c>
      <c r="T5955" s="375">
        <v>0.74610200000000004</v>
      </c>
      <c r="U5955" s="376">
        <f t="shared" si="196"/>
        <v>2.0772849523272003</v>
      </c>
    </row>
    <row r="5956" spans="1:21" x14ac:dyDescent="0.2">
      <c r="A5956" s="257">
        <v>42834</v>
      </c>
      <c r="B5956" s="414">
        <f t="shared" si="197"/>
        <v>42835</v>
      </c>
      <c r="C5956" s="376">
        <v>3.2</v>
      </c>
      <c r="D5956" s="161"/>
      <c r="E5956" s="376">
        <v>2.76</v>
      </c>
      <c r="F5956" s="161"/>
      <c r="G5956" s="376">
        <v>2.0772849523272003</v>
      </c>
      <c r="H5956" s="161"/>
      <c r="I5956" s="376">
        <v>3.26</v>
      </c>
      <c r="J5956" s="416"/>
      <c r="K5956" s="376"/>
      <c r="L5956" s="161"/>
      <c r="M5956" s="376">
        <v>2.76</v>
      </c>
      <c r="N5956" s="161"/>
      <c r="O5956" s="376">
        <v>2.9</v>
      </c>
      <c r="P5956" s="161"/>
      <c r="Q5956" s="376">
        <v>2.92</v>
      </c>
      <c r="R5956" s="161"/>
      <c r="S5956" s="376">
        <v>2.64</v>
      </c>
      <c r="T5956" s="375">
        <v>0.74610200000000004</v>
      </c>
      <c r="U5956" s="376">
        <f t="shared" si="196"/>
        <v>2.0772849523272003</v>
      </c>
    </row>
    <row r="5957" spans="1:21" x14ac:dyDescent="0.2">
      <c r="A5957" s="257">
        <v>42835</v>
      </c>
      <c r="B5957" s="414">
        <f t="shared" si="197"/>
        <v>42836</v>
      </c>
      <c r="C5957" s="426">
        <v>3.15</v>
      </c>
      <c r="D5957" s="161"/>
      <c r="E5957" s="426">
        <v>2.75</v>
      </c>
      <c r="F5957" s="161"/>
      <c r="G5957" s="161">
        <v>2.1585302139588003</v>
      </c>
      <c r="H5957" s="161"/>
      <c r="I5957" s="426">
        <v>3.19</v>
      </c>
      <c r="J5957" s="417"/>
      <c r="K5957" s="426"/>
      <c r="L5957" s="161"/>
      <c r="M5957" s="426">
        <v>2.76</v>
      </c>
      <c r="N5957" s="161"/>
      <c r="O5957" s="426">
        <v>2.86</v>
      </c>
      <c r="P5957" s="161"/>
      <c r="Q5957" s="161">
        <v>2.79</v>
      </c>
      <c r="R5957" s="161"/>
      <c r="S5957" s="161">
        <v>2.74</v>
      </c>
      <c r="T5957" s="18">
        <v>0.74698799999999999</v>
      </c>
      <c r="U5957" s="161">
        <f t="shared" si="196"/>
        <v>2.1585302139588003</v>
      </c>
    </row>
    <row r="5958" spans="1:21" x14ac:dyDescent="0.2">
      <c r="A5958" s="257">
        <v>42836</v>
      </c>
      <c r="B5958" s="414">
        <f t="shared" si="197"/>
        <v>42837</v>
      </c>
      <c r="C5958" s="426">
        <v>3.08</v>
      </c>
      <c r="D5958" s="161"/>
      <c r="E5958" s="426">
        <v>2.69</v>
      </c>
      <c r="F5958" s="161"/>
      <c r="G5958" s="161">
        <v>2.1444909997942503</v>
      </c>
      <c r="H5958" s="161"/>
      <c r="I5958" s="426">
        <v>3.06</v>
      </c>
      <c r="J5958" s="417"/>
      <c r="K5958" s="426"/>
      <c r="L5958" s="161"/>
      <c r="M5958" s="426">
        <v>2.75</v>
      </c>
      <c r="N5958" s="161"/>
      <c r="O5958" s="426">
        <v>2.82</v>
      </c>
      <c r="P5958" s="161"/>
      <c r="Q5958" s="161">
        <v>2.68</v>
      </c>
      <c r="R5958" s="161"/>
      <c r="S5958" s="161">
        <v>2.71</v>
      </c>
      <c r="T5958" s="18">
        <v>0.75034500000000004</v>
      </c>
      <c r="U5958" s="161">
        <f t="shared" si="196"/>
        <v>2.1444909997942503</v>
      </c>
    </row>
    <row r="5959" spans="1:21" x14ac:dyDescent="0.2">
      <c r="A5959" s="257">
        <v>42837</v>
      </c>
      <c r="B5959" s="414">
        <f t="shared" si="197"/>
        <v>42838</v>
      </c>
      <c r="C5959" s="426">
        <v>2.99</v>
      </c>
      <c r="D5959" s="161"/>
      <c r="E5959" s="426">
        <v>2.72</v>
      </c>
      <c r="F5959" s="161"/>
      <c r="G5959" s="161">
        <v>2.1541167767376002</v>
      </c>
      <c r="H5959" s="161"/>
      <c r="I5959" s="426">
        <v>3.02</v>
      </c>
      <c r="J5959" s="417"/>
      <c r="K5959" s="426"/>
      <c r="L5959" s="161"/>
      <c r="M5959" s="426">
        <v>2.73</v>
      </c>
      <c r="N5959" s="161"/>
      <c r="O5959" s="426">
        <v>2.82</v>
      </c>
      <c r="P5959" s="161"/>
      <c r="Q5959" s="161">
        <v>2.67</v>
      </c>
      <c r="R5959" s="161"/>
      <c r="S5959" s="161">
        <v>2.72</v>
      </c>
      <c r="T5959" s="18">
        <v>0.750942</v>
      </c>
      <c r="U5959" s="161">
        <f t="shared" si="196"/>
        <v>2.1541167767376002</v>
      </c>
    </row>
    <row r="5960" spans="1:21" x14ac:dyDescent="0.2">
      <c r="A5960" s="257">
        <v>42838</v>
      </c>
      <c r="B5960" s="414">
        <f t="shared" si="197"/>
        <v>42839</v>
      </c>
      <c r="C5960" s="376">
        <v>2.98</v>
      </c>
      <c r="D5960" s="161"/>
      <c r="E5960" s="376">
        <v>2.68</v>
      </c>
      <c r="F5960" s="161"/>
      <c r="G5960" s="376">
        <v>2.1878665765137502</v>
      </c>
      <c r="H5960" s="161"/>
      <c r="I5960" s="376">
        <v>2.93</v>
      </c>
      <c r="J5960" s="416"/>
      <c r="K5960" s="376"/>
      <c r="L5960" s="161"/>
      <c r="M5960" s="376">
        <v>2.71</v>
      </c>
      <c r="N5960" s="161"/>
      <c r="O5960" s="376">
        <v>2.75</v>
      </c>
      <c r="P5960" s="161"/>
      <c r="Q5960" s="376">
        <v>2.4900000000000002</v>
      </c>
      <c r="R5960" s="161"/>
      <c r="S5960" s="376">
        <v>2.75</v>
      </c>
      <c r="T5960" s="375">
        <v>0.75438700000000003</v>
      </c>
      <c r="U5960" s="376">
        <f t="shared" si="196"/>
        <v>2.1878665765137502</v>
      </c>
    </row>
    <row r="5961" spans="1:21" x14ac:dyDescent="0.2">
      <c r="A5961" s="257">
        <v>42839</v>
      </c>
      <c r="B5961" s="414">
        <f t="shared" si="197"/>
        <v>42840</v>
      </c>
      <c r="C5961" s="376">
        <v>2.98</v>
      </c>
      <c r="D5961" s="161"/>
      <c r="E5961" s="376">
        <v>2.68</v>
      </c>
      <c r="F5961" s="161"/>
      <c r="G5961" s="376">
        <v>2.1878665765137502</v>
      </c>
      <c r="H5961" s="161"/>
      <c r="I5961" s="376">
        <v>2.93</v>
      </c>
      <c r="J5961" s="416"/>
      <c r="K5961" s="376"/>
      <c r="L5961" s="161"/>
      <c r="M5961" s="376">
        <v>2.71</v>
      </c>
      <c r="N5961" s="161"/>
      <c r="O5961" s="376">
        <v>2.75</v>
      </c>
      <c r="P5961" s="161"/>
      <c r="Q5961" s="376">
        <v>2.4900000000000002</v>
      </c>
      <c r="R5961" s="161"/>
      <c r="S5961" s="376">
        <v>2.75</v>
      </c>
      <c r="T5961" s="375">
        <v>0.75438700000000003</v>
      </c>
      <c r="U5961" s="376">
        <f t="shared" si="196"/>
        <v>2.1878665765137502</v>
      </c>
    </row>
    <row r="5962" spans="1:21" x14ac:dyDescent="0.2">
      <c r="A5962" s="257">
        <v>42840</v>
      </c>
      <c r="B5962" s="414">
        <f t="shared" si="197"/>
        <v>42841</v>
      </c>
      <c r="C5962" s="376">
        <v>2.98</v>
      </c>
      <c r="D5962" s="161"/>
      <c r="E5962" s="376">
        <v>2.68</v>
      </c>
      <c r="F5962" s="161"/>
      <c r="G5962" s="376">
        <v>2.1878665765137502</v>
      </c>
      <c r="H5962" s="161"/>
      <c r="I5962" s="376">
        <v>2.93</v>
      </c>
      <c r="J5962" s="416"/>
      <c r="K5962" s="376"/>
      <c r="L5962" s="161"/>
      <c r="M5962" s="376">
        <v>2.71</v>
      </c>
      <c r="N5962" s="161"/>
      <c r="O5962" s="376">
        <v>2.75</v>
      </c>
      <c r="P5962" s="161"/>
      <c r="Q5962" s="376">
        <v>2.4900000000000002</v>
      </c>
      <c r="R5962" s="161"/>
      <c r="S5962" s="376">
        <v>2.75</v>
      </c>
      <c r="T5962" s="375">
        <v>0.75438700000000003</v>
      </c>
      <c r="U5962" s="376">
        <f t="shared" si="196"/>
        <v>2.1878665765137502</v>
      </c>
    </row>
    <row r="5963" spans="1:21" x14ac:dyDescent="0.2">
      <c r="A5963" s="257">
        <v>42841</v>
      </c>
      <c r="B5963" s="414">
        <f t="shared" si="197"/>
        <v>42842</v>
      </c>
      <c r="C5963" s="376">
        <v>2.98</v>
      </c>
      <c r="D5963" s="161"/>
      <c r="E5963" s="376">
        <v>2.68</v>
      </c>
      <c r="F5963" s="161"/>
      <c r="G5963" s="376">
        <v>2.1878665765137502</v>
      </c>
      <c r="H5963" s="161"/>
      <c r="I5963" s="376">
        <v>2.93</v>
      </c>
      <c r="J5963" s="416"/>
      <c r="K5963" s="376"/>
      <c r="L5963" s="161"/>
      <c r="M5963" s="376">
        <v>2.71</v>
      </c>
      <c r="N5963" s="161"/>
      <c r="O5963" s="376">
        <v>2.75</v>
      </c>
      <c r="P5963" s="161"/>
      <c r="Q5963" s="376">
        <v>2.4900000000000002</v>
      </c>
      <c r="R5963" s="161"/>
      <c r="S5963" s="376">
        <v>2.75</v>
      </c>
      <c r="T5963" s="375">
        <v>0.75438700000000003</v>
      </c>
      <c r="U5963" s="376">
        <f t="shared" si="196"/>
        <v>2.1878665765137502</v>
      </c>
    </row>
    <row r="5964" spans="1:21" x14ac:dyDescent="0.2">
      <c r="A5964" s="257">
        <v>42842</v>
      </c>
      <c r="B5964" s="414">
        <f t="shared" si="197"/>
        <v>42843</v>
      </c>
      <c r="C5964" s="426">
        <v>3.06</v>
      </c>
      <c r="D5964" s="161"/>
      <c r="E5964" s="426">
        <v>2.73</v>
      </c>
      <c r="F5964" s="161"/>
      <c r="G5964" s="161">
        <v>2.164621754568</v>
      </c>
      <c r="H5964" s="161"/>
      <c r="I5964" s="426">
        <v>3.2</v>
      </c>
      <c r="J5964" s="417"/>
      <c r="K5964" s="426"/>
      <c r="L5964" s="161"/>
      <c r="M5964" s="426">
        <v>2.7</v>
      </c>
      <c r="N5964" s="161"/>
      <c r="O5964" s="426">
        <v>2.8</v>
      </c>
      <c r="P5964" s="161"/>
      <c r="Q5964" s="161">
        <v>2.66</v>
      </c>
      <c r="R5964" s="161"/>
      <c r="S5964" s="161">
        <v>2.73</v>
      </c>
      <c r="T5964" s="18">
        <v>0.75183999999999995</v>
      </c>
      <c r="U5964" s="161">
        <f t="shared" si="196"/>
        <v>2.164621754568</v>
      </c>
    </row>
    <row r="5965" spans="1:21" x14ac:dyDescent="0.2">
      <c r="A5965" s="257">
        <v>42843</v>
      </c>
      <c r="B5965" s="414">
        <f t="shared" si="197"/>
        <v>42844</v>
      </c>
      <c r="C5965" s="426">
        <v>3.06</v>
      </c>
      <c r="D5965" s="161"/>
      <c r="E5965" s="426">
        <v>2.7</v>
      </c>
      <c r="F5965" s="161"/>
      <c r="G5965" s="161">
        <v>2.1329443892745004</v>
      </c>
      <c r="H5965" s="161"/>
      <c r="I5965" s="426">
        <v>3.22</v>
      </c>
      <c r="J5965" s="417"/>
      <c r="K5965" s="426"/>
      <c r="L5965" s="161"/>
      <c r="M5965" s="426">
        <v>2.7</v>
      </c>
      <c r="N5965" s="161"/>
      <c r="O5965" s="426">
        <v>2.78</v>
      </c>
      <c r="P5965" s="161"/>
      <c r="Q5965" s="161">
        <v>2.72</v>
      </c>
      <c r="R5965" s="161"/>
      <c r="S5965" s="161">
        <v>2.7</v>
      </c>
      <c r="T5965" s="18">
        <v>0.74906899999999998</v>
      </c>
      <c r="U5965" s="161">
        <f t="shared" si="196"/>
        <v>2.1329443892745004</v>
      </c>
    </row>
    <row r="5966" spans="1:21" x14ac:dyDescent="0.2">
      <c r="A5966" s="257">
        <v>42844</v>
      </c>
      <c r="B5966" s="414">
        <f t="shared" si="197"/>
        <v>42845</v>
      </c>
      <c r="C5966" s="426">
        <v>3.12</v>
      </c>
      <c r="D5966" s="161"/>
      <c r="E5966" s="426">
        <v>2.7</v>
      </c>
      <c r="F5966" s="161"/>
      <c r="G5966" s="161">
        <v>2.1365985247880004</v>
      </c>
      <c r="H5966" s="161"/>
      <c r="I5966" s="426">
        <v>3.22</v>
      </c>
      <c r="J5966" s="417"/>
      <c r="K5966" s="426"/>
      <c r="L5966" s="161"/>
      <c r="M5966" s="426">
        <v>2.73</v>
      </c>
      <c r="N5966" s="161"/>
      <c r="O5966" s="426">
        <v>2.82</v>
      </c>
      <c r="P5966" s="161"/>
      <c r="Q5966" s="161">
        <v>2.72</v>
      </c>
      <c r="R5966" s="161"/>
      <c r="S5966" s="161">
        <v>2.72</v>
      </c>
      <c r="T5966" s="18">
        <v>0.74483500000000002</v>
      </c>
      <c r="U5966" s="161">
        <f t="shared" si="196"/>
        <v>2.1365985247880004</v>
      </c>
    </row>
    <row r="5967" spans="1:21" x14ac:dyDescent="0.2">
      <c r="A5967" s="257">
        <v>42845</v>
      </c>
      <c r="B5967" s="414">
        <f t="shared" si="197"/>
        <v>42846</v>
      </c>
      <c r="C5967" s="426">
        <v>3.1</v>
      </c>
      <c r="D5967" s="161"/>
      <c r="E5967" s="426">
        <v>2.74</v>
      </c>
      <c r="F5967" s="161"/>
      <c r="G5967" s="161">
        <v>2.10425568688335</v>
      </c>
      <c r="H5967" s="161"/>
      <c r="I5967" s="426">
        <v>3.21</v>
      </c>
      <c r="J5967" s="417"/>
      <c r="K5967" s="426"/>
      <c r="L5967" s="161"/>
      <c r="M5967" s="426">
        <v>2.72</v>
      </c>
      <c r="N5967" s="161"/>
      <c r="O5967" s="426">
        <v>2.83</v>
      </c>
      <c r="P5967" s="161"/>
      <c r="Q5967" s="161">
        <v>2.68</v>
      </c>
      <c r="R5967" s="161"/>
      <c r="S5967" s="161">
        <v>2.69</v>
      </c>
      <c r="T5967" s="18">
        <v>0.74174099999999998</v>
      </c>
      <c r="U5967" s="161">
        <f t="shared" ref="U5967:U6030" si="198">S5967*T5967*1.054615</f>
        <v>2.10425568688335</v>
      </c>
    </row>
    <row r="5968" spans="1:21" x14ac:dyDescent="0.2">
      <c r="A5968" s="257">
        <v>42846</v>
      </c>
      <c r="B5968" s="414">
        <f t="shared" si="197"/>
        <v>42847</v>
      </c>
      <c r="C5968" s="376">
        <v>3.04</v>
      </c>
      <c r="D5968" s="161"/>
      <c r="E5968" s="376">
        <v>2.64</v>
      </c>
      <c r="F5968" s="161"/>
      <c r="G5968" s="376">
        <v>2.1038017805873501</v>
      </c>
      <c r="H5968" s="161"/>
      <c r="I5968" s="376">
        <v>3.16</v>
      </c>
      <c r="J5968" s="416"/>
      <c r="K5968" s="376"/>
      <c r="L5968" s="161"/>
      <c r="M5968" s="376">
        <v>2.63</v>
      </c>
      <c r="N5968" s="161"/>
      <c r="O5968" s="376">
        <v>2.75</v>
      </c>
      <c r="P5968" s="161"/>
      <c r="Q5968" s="376">
        <v>2.58</v>
      </c>
      <c r="R5968" s="161"/>
      <c r="S5968" s="376">
        <v>2.69</v>
      </c>
      <c r="T5968" s="375">
        <v>0.74158100000000005</v>
      </c>
      <c r="U5968" s="376">
        <f t="shared" si="198"/>
        <v>2.1038017805873501</v>
      </c>
    </row>
    <row r="5969" spans="1:21" x14ac:dyDescent="0.2">
      <c r="A5969" s="257">
        <v>42847</v>
      </c>
      <c r="B5969" s="414">
        <f t="shared" si="197"/>
        <v>42848</v>
      </c>
      <c r="C5969" s="376">
        <v>3.04</v>
      </c>
      <c r="D5969" s="161"/>
      <c r="E5969" s="376">
        <v>2.64</v>
      </c>
      <c r="F5969" s="161"/>
      <c r="G5969" s="376">
        <v>2.1038017805873501</v>
      </c>
      <c r="H5969" s="161"/>
      <c r="I5969" s="376">
        <v>3.16</v>
      </c>
      <c r="J5969" s="416"/>
      <c r="K5969" s="376"/>
      <c r="L5969" s="161"/>
      <c r="M5969" s="376">
        <v>2.63</v>
      </c>
      <c r="N5969" s="161"/>
      <c r="O5969" s="376">
        <v>2.75</v>
      </c>
      <c r="P5969" s="161"/>
      <c r="Q5969" s="376">
        <v>2.58</v>
      </c>
      <c r="R5969" s="161"/>
      <c r="S5969" s="376">
        <v>2.69</v>
      </c>
      <c r="T5969" s="375">
        <v>0.74158100000000005</v>
      </c>
      <c r="U5969" s="376">
        <f t="shared" si="198"/>
        <v>2.1038017805873501</v>
      </c>
    </row>
    <row r="5970" spans="1:21" x14ac:dyDescent="0.2">
      <c r="A5970" s="257">
        <v>42848</v>
      </c>
      <c r="B5970" s="414">
        <f t="shared" si="197"/>
        <v>42849</v>
      </c>
      <c r="C5970" s="376">
        <v>3.04</v>
      </c>
      <c r="D5970" s="161"/>
      <c r="E5970" s="376">
        <v>2.64</v>
      </c>
      <c r="F5970" s="161"/>
      <c r="G5970" s="376">
        <v>2.1038017805873501</v>
      </c>
      <c r="H5970" s="161"/>
      <c r="I5970" s="376">
        <v>3.16</v>
      </c>
      <c r="J5970" s="416"/>
      <c r="K5970" s="376"/>
      <c r="L5970" s="161"/>
      <c r="M5970" s="376">
        <v>2.63</v>
      </c>
      <c r="N5970" s="161"/>
      <c r="O5970" s="376">
        <v>2.75</v>
      </c>
      <c r="P5970" s="161"/>
      <c r="Q5970" s="376">
        <v>2.58</v>
      </c>
      <c r="R5970" s="161"/>
      <c r="S5970" s="376">
        <v>2.69</v>
      </c>
      <c r="T5970" s="375">
        <v>0.74158100000000005</v>
      </c>
      <c r="U5970" s="376">
        <f t="shared" si="198"/>
        <v>2.1038017805873501</v>
      </c>
    </row>
    <row r="5971" spans="1:21" x14ac:dyDescent="0.2">
      <c r="A5971" s="257">
        <v>42849</v>
      </c>
      <c r="B5971" s="414">
        <f t="shared" si="197"/>
        <v>42850</v>
      </c>
      <c r="C5971" s="426">
        <v>2.98</v>
      </c>
      <c r="D5971" s="161"/>
      <c r="E5971" s="426">
        <v>2.61</v>
      </c>
      <c r="F5971" s="161"/>
      <c r="G5971" s="161">
        <v>2.0420994840592499</v>
      </c>
      <c r="H5971" s="161"/>
      <c r="I5971" s="426">
        <v>3.01</v>
      </c>
      <c r="J5971" s="417"/>
      <c r="K5971" s="426"/>
      <c r="L5971" s="161"/>
      <c r="M5971" s="426">
        <v>2.57</v>
      </c>
      <c r="N5971" s="161"/>
      <c r="O5971" s="426">
        <v>2.68</v>
      </c>
      <c r="P5971" s="161"/>
      <c r="Q5971" s="161">
        <v>2.4900000000000002</v>
      </c>
      <c r="R5971" s="161"/>
      <c r="S5971" s="161">
        <v>2.61</v>
      </c>
      <c r="T5971" s="18">
        <v>0.74189499999999997</v>
      </c>
      <c r="U5971" s="161">
        <f t="shared" si="198"/>
        <v>2.0420994840592499</v>
      </c>
    </row>
    <row r="5972" spans="1:21" x14ac:dyDescent="0.2">
      <c r="A5972" s="257">
        <v>42850</v>
      </c>
      <c r="B5972" s="414">
        <f t="shared" si="197"/>
        <v>42851</v>
      </c>
      <c r="C5972" s="426">
        <v>2.96</v>
      </c>
      <c r="D5972" s="161"/>
      <c r="E5972" s="426">
        <v>2.62</v>
      </c>
      <c r="F5972" s="161"/>
      <c r="G5972" s="161">
        <v>2.0290634302288502</v>
      </c>
      <c r="H5972" s="161"/>
      <c r="I5972" s="426">
        <v>3.05</v>
      </c>
      <c r="J5972" s="417"/>
      <c r="K5972" s="426"/>
      <c r="L5972" s="161"/>
      <c r="M5972" s="426">
        <v>2.56</v>
      </c>
      <c r="N5972" s="161"/>
      <c r="O5972" s="426">
        <v>2.69</v>
      </c>
      <c r="P5972" s="161"/>
      <c r="Q5972" s="161">
        <v>2.48</v>
      </c>
      <c r="R5972" s="161"/>
      <c r="S5972" s="161">
        <v>2.61</v>
      </c>
      <c r="T5972" s="18">
        <v>0.73715900000000001</v>
      </c>
      <c r="U5972" s="161">
        <f t="shared" si="198"/>
        <v>2.0290634302288502</v>
      </c>
    </row>
    <row r="5973" spans="1:21" x14ac:dyDescent="0.2">
      <c r="A5973" s="257">
        <v>42851</v>
      </c>
      <c r="B5973" s="414">
        <f t="shared" si="197"/>
        <v>42852</v>
      </c>
      <c r="C5973" s="426">
        <v>3.02</v>
      </c>
      <c r="D5973" s="161"/>
      <c r="E5973" s="426">
        <v>2.66</v>
      </c>
      <c r="F5973" s="161"/>
      <c r="G5973" s="161">
        <v>2.0964798101115001</v>
      </c>
      <c r="H5973" s="161"/>
      <c r="I5973" s="426">
        <v>3.08</v>
      </c>
      <c r="J5973" s="417"/>
      <c r="K5973" s="426"/>
      <c r="L5973" s="161"/>
      <c r="M5973" s="426">
        <v>2.64</v>
      </c>
      <c r="N5973" s="161"/>
      <c r="O5973" s="426">
        <v>2.75</v>
      </c>
      <c r="P5973" s="161"/>
      <c r="Q5973" s="161">
        <v>2.4700000000000002</v>
      </c>
      <c r="R5973" s="161"/>
      <c r="S5973" s="161">
        <v>2.7</v>
      </c>
      <c r="T5973" s="18">
        <v>0.736263</v>
      </c>
      <c r="U5973" s="161">
        <f t="shared" si="198"/>
        <v>2.0964798101115001</v>
      </c>
    </row>
    <row r="5974" spans="1:21" x14ac:dyDescent="0.2">
      <c r="A5974" s="257">
        <v>42852</v>
      </c>
      <c r="B5974" s="414">
        <f t="shared" si="197"/>
        <v>42853</v>
      </c>
      <c r="C5974" s="376">
        <v>3.07</v>
      </c>
      <c r="D5974" s="161"/>
      <c r="E5974" s="376">
        <v>2.69</v>
      </c>
      <c r="F5974" s="161"/>
      <c r="G5974" s="376">
        <v>2.1091837656784005</v>
      </c>
      <c r="H5974" s="161"/>
      <c r="I5974" s="376">
        <v>3.1</v>
      </c>
      <c r="J5974" s="416"/>
      <c r="K5974" s="376"/>
      <c r="L5974" s="161"/>
      <c r="M5974" s="376">
        <v>2.65</v>
      </c>
      <c r="N5974" s="161"/>
      <c r="O5974" s="376">
        <v>2.8</v>
      </c>
      <c r="P5974" s="161"/>
      <c r="Q5974" s="376">
        <v>2.41</v>
      </c>
      <c r="R5974" s="161"/>
      <c r="S5974" s="376">
        <v>2.72</v>
      </c>
      <c r="T5974" s="375">
        <v>0.73527799999999999</v>
      </c>
      <c r="U5974" s="376">
        <f t="shared" si="198"/>
        <v>2.1091837656784005</v>
      </c>
    </row>
    <row r="5975" spans="1:21" x14ac:dyDescent="0.2">
      <c r="A5975" s="257">
        <v>42853</v>
      </c>
      <c r="B5975" s="414">
        <f t="shared" si="197"/>
        <v>42854</v>
      </c>
      <c r="C5975" s="376">
        <v>3.07</v>
      </c>
      <c r="D5975" s="161"/>
      <c r="E5975" s="376">
        <v>2.69</v>
      </c>
      <c r="F5975" s="161"/>
      <c r="G5975" s="376">
        <v>2.1091837656784005</v>
      </c>
      <c r="H5975" s="161"/>
      <c r="I5975" s="376">
        <v>3.1</v>
      </c>
      <c r="J5975" s="416"/>
      <c r="K5975" s="376"/>
      <c r="L5975" s="161"/>
      <c r="M5975" s="376">
        <v>2.65</v>
      </c>
      <c r="N5975" s="161"/>
      <c r="O5975" s="376">
        <v>2.8</v>
      </c>
      <c r="P5975" s="161"/>
      <c r="Q5975" s="376">
        <v>2.41</v>
      </c>
      <c r="R5975" s="161"/>
      <c r="S5975" s="376">
        <v>2.72</v>
      </c>
      <c r="T5975" s="375">
        <v>0.73527799999999999</v>
      </c>
      <c r="U5975" s="376">
        <f t="shared" si="198"/>
        <v>2.1091837656784005</v>
      </c>
    </row>
    <row r="5976" spans="1:21" x14ac:dyDescent="0.2">
      <c r="A5976" s="257">
        <v>42854</v>
      </c>
      <c r="B5976" s="414">
        <f t="shared" si="197"/>
        <v>42855</v>
      </c>
      <c r="C5976" s="376">
        <v>3.07</v>
      </c>
      <c r="D5976" s="161"/>
      <c r="E5976" s="376">
        <v>2.69</v>
      </c>
      <c r="F5976" s="161"/>
      <c r="G5976" s="376">
        <v>2.1091837656784005</v>
      </c>
      <c r="H5976" s="161"/>
      <c r="I5976" s="376">
        <v>3.1</v>
      </c>
      <c r="J5976" s="416"/>
      <c r="K5976" s="376"/>
      <c r="L5976" s="161"/>
      <c r="M5976" s="376">
        <v>2.65</v>
      </c>
      <c r="N5976" s="161"/>
      <c r="O5976" s="376">
        <v>2.8</v>
      </c>
      <c r="P5976" s="161"/>
      <c r="Q5976" s="376">
        <v>2.41</v>
      </c>
      <c r="R5976" s="161"/>
      <c r="S5976" s="376">
        <v>2.72</v>
      </c>
      <c r="T5976" s="375">
        <v>0.73527799999999999</v>
      </c>
      <c r="U5976" s="376">
        <f t="shared" si="198"/>
        <v>2.1091837656784005</v>
      </c>
    </row>
    <row r="5977" spans="1:21" x14ac:dyDescent="0.2">
      <c r="A5977" s="319">
        <v>42855</v>
      </c>
      <c r="B5977" s="556">
        <f t="shared" si="197"/>
        <v>42856</v>
      </c>
      <c r="C5977" s="372">
        <v>3.17</v>
      </c>
      <c r="D5977" s="161"/>
      <c r="E5977" s="372">
        <v>2.69</v>
      </c>
      <c r="F5977" s="161"/>
      <c r="G5977" s="372">
        <v>2.1463661369026998</v>
      </c>
      <c r="H5977" s="161"/>
      <c r="I5977" s="372">
        <v>3.21</v>
      </c>
      <c r="J5977" s="365"/>
      <c r="K5977" s="372"/>
      <c r="L5977" s="161"/>
      <c r="M5977" s="372">
        <v>2.7</v>
      </c>
      <c r="N5977" s="161"/>
      <c r="O5977" s="372">
        <v>2.85</v>
      </c>
      <c r="P5977" s="161"/>
      <c r="Q5977" s="372">
        <v>2.63</v>
      </c>
      <c r="R5977" s="161"/>
      <c r="S5977" s="365">
        <v>2.78</v>
      </c>
      <c r="T5977" s="18">
        <v>0.73261100000000001</v>
      </c>
      <c r="U5977" s="372">
        <f t="shared" si="198"/>
        <v>2.1478906883467004</v>
      </c>
    </row>
    <row r="5978" spans="1:21" x14ac:dyDescent="0.2">
      <c r="A5978" s="257">
        <v>42856</v>
      </c>
      <c r="B5978" s="414">
        <f t="shared" si="197"/>
        <v>42857</v>
      </c>
      <c r="C5978" s="161">
        <v>3.17</v>
      </c>
      <c r="D5978" s="161"/>
      <c r="E5978" s="442">
        <v>2.68</v>
      </c>
      <c r="F5978" s="161"/>
      <c r="G5978" s="161">
        <v>2.1610014721959998</v>
      </c>
      <c r="H5978" s="161"/>
      <c r="I5978" s="442">
        <v>3.25</v>
      </c>
      <c r="J5978" s="784"/>
      <c r="K5978" s="442"/>
      <c r="L5978" s="161"/>
      <c r="M5978" s="442">
        <v>2.72</v>
      </c>
      <c r="N5978" s="161"/>
      <c r="O5978" s="442">
        <v>2.87</v>
      </c>
      <c r="P5978" s="161"/>
      <c r="Q5978" s="161">
        <v>2.7</v>
      </c>
      <c r="R5978" s="161"/>
      <c r="S5978" s="161">
        <v>2.8</v>
      </c>
      <c r="T5978" s="18">
        <v>0.73181799999999997</v>
      </c>
      <c r="U5978" s="161">
        <f t="shared" si="198"/>
        <v>2.1610014721959998</v>
      </c>
    </row>
    <row r="5979" spans="1:21" x14ac:dyDescent="0.2">
      <c r="A5979" s="257">
        <v>42857</v>
      </c>
      <c r="B5979" s="414">
        <f t="shared" si="197"/>
        <v>42858</v>
      </c>
      <c r="C5979" s="161">
        <v>3.11</v>
      </c>
      <c r="D5979" s="161"/>
      <c r="E5979" s="442">
        <v>2.66</v>
      </c>
      <c r="F5979" s="161"/>
      <c r="G5979" s="161">
        <v>2.1804840500446003</v>
      </c>
      <c r="H5979" s="161"/>
      <c r="I5979" s="442">
        <v>3.23</v>
      </c>
      <c r="J5979" s="784"/>
      <c r="K5979" s="442"/>
      <c r="L5979" s="161"/>
      <c r="M5979" s="442">
        <v>2.65</v>
      </c>
      <c r="N5979" s="161"/>
      <c r="O5979" s="442">
        <v>2.83</v>
      </c>
      <c r="P5979" s="161"/>
      <c r="Q5979" s="161">
        <v>2.76</v>
      </c>
      <c r="R5979" s="161"/>
      <c r="S5979" s="161">
        <v>2.83</v>
      </c>
      <c r="T5979" s="18">
        <v>0.73058800000000002</v>
      </c>
      <c r="U5979" s="161">
        <f t="shared" si="198"/>
        <v>2.1804840500446003</v>
      </c>
    </row>
    <row r="5980" spans="1:21" x14ac:dyDescent="0.2">
      <c r="A5980" s="257">
        <v>42858</v>
      </c>
      <c r="B5980" s="414">
        <f t="shared" si="197"/>
        <v>42859</v>
      </c>
      <c r="C5980" s="161">
        <v>3.09</v>
      </c>
      <c r="D5980" s="161"/>
      <c r="E5980" s="442">
        <v>2.69</v>
      </c>
      <c r="F5980" s="161"/>
      <c r="G5980" s="161">
        <v>2.1601993636654502</v>
      </c>
      <c r="H5980" s="161"/>
      <c r="I5980" s="442">
        <v>3.18</v>
      </c>
      <c r="J5980" s="784"/>
      <c r="K5980" s="442"/>
      <c r="L5980" s="161"/>
      <c r="M5980" s="442">
        <v>2.68</v>
      </c>
      <c r="N5980" s="161"/>
      <c r="O5980" s="442">
        <v>2.83</v>
      </c>
      <c r="P5980" s="161"/>
      <c r="Q5980" s="161">
        <v>2.76</v>
      </c>
      <c r="R5980" s="161"/>
      <c r="S5980" s="161">
        <v>2.81</v>
      </c>
      <c r="T5980" s="18">
        <v>0.72894300000000001</v>
      </c>
      <c r="U5980" s="161">
        <f t="shared" si="198"/>
        <v>2.1601993636654502</v>
      </c>
    </row>
    <row r="5981" spans="1:21" x14ac:dyDescent="0.2">
      <c r="A5981" s="257">
        <v>42859</v>
      </c>
      <c r="B5981" s="414">
        <f t="shared" si="197"/>
        <v>42860</v>
      </c>
      <c r="C5981" s="161">
        <v>3.07</v>
      </c>
      <c r="D5981" s="161"/>
      <c r="E5981" s="442">
        <v>2.71</v>
      </c>
      <c r="F5981" s="161"/>
      <c r="G5981" s="161">
        <v>2.1502380715059997</v>
      </c>
      <c r="H5981" s="161"/>
      <c r="I5981" s="442">
        <v>3.14</v>
      </c>
      <c r="J5981" s="784"/>
      <c r="K5981" s="442"/>
      <c r="L5981" s="161"/>
      <c r="M5981" s="442">
        <v>2.74</v>
      </c>
      <c r="N5981" s="161"/>
      <c r="O5981" s="442">
        <v>2.83</v>
      </c>
      <c r="P5981" s="161"/>
      <c r="Q5981" s="161">
        <v>2.75</v>
      </c>
      <c r="R5981" s="161"/>
      <c r="S5981" s="161">
        <v>2.8</v>
      </c>
      <c r="T5981" s="18">
        <v>0.72817299999999996</v>
      </c>
      <c r="U5981" s="161">
        <f t="shared" si="198"/>
        <v>2.1502380715059997</v>
      </c>
    </row>
    <row r="5982" spans="1:21" x14ac:dyDescent="0.2">
      <c r="A5982" s="257">
        <v>42860</v>
      </c>
      <c r="B5982" s="414">
        <f t="shared" si="197"/>
        <v>42861</v>
      </c>
      <c r="C5982" s="376">
        <v>3.07</v>
      </c>
      <c r="D5982" s="161"/>
      <c r="E5982" s="376">
        <v>2.67</v>
      </c>
      <c r="F5982" s="161"/>
      <c r="G5982" s="376">
        <v>2.1175148867016</v>
      </c>
      <c r="H5982" s="161"/>
      <c r="I5982" s="376">
        <v>3.12</v>
      </c>
      <c r="J5982" s="416"/>
      <c r="K5982" s="376"/>
      <c r="L5982" s="161"/>
      <c r="M5982" s="376">
        <v>2.66</v>
      </c>
      <c r="N5982" s="161"/>
      <c r="O5982" s="376">
        <v>2.78</v>
      </c>
      <c r="P5982" s="161"/>
      <c r="Q5982" s="376">
        <v>2.75</v>
      </c>
      <c r="R5982" s="161"/>
      <c r="S5982" s="376">
        <v>2.76</v>
      </c>
      <c r="T5982" s="375">
        <v>0.72748400000000002</v>
      </c>
      <c r="U5982" s="376">
        <f t="shared" si="198"/>
        <v>2.1175148867016</v>
      </c>
    </row>
    <row r="5983" spans="1:21" x14ac:dyDescent="0.2">
      <c r="A5983" s="257">
        <v>42861</v>
      </c>
      <c r="B5983" s="414">
        <f t="shared" si="197"/>
        <v>42862</v>
      </c>
      <c r="C5983" s="376">
        <v>3.07</v>
      </c>
      <c r="D5983" s="161"/>
      <c r="E5983" s="376">
        <v>2.67</v>
      </c>
      <c r="F5983" s="161"/>
      <c r="G5983" s="376">
        <v>2.1175148867016</v>
      </c>
      <c r="H5983" s="161"/>
      <c r="I5983" s="376">
        <v>3.12</v>
      </c>
      <c r="J5983" s="416"/>
      <c r="K5983" s="376"/>
      <c r="L5983" s="161"/>
      <c r="M5983" s="376">
        <v>2.66</v>
      </c>
      <c r="N5983" s="161"/>
      <c r="O5983" s="376">
        <v>2.78</v>
      </c>
      <c r="P5983" s="161"/>
      <c r="Q5983" s="376">
        <v>2.75</v>
      </c>
      <c r="R5983" s="161"/>
      <c r="S5983" s="376">
        <v>2.76</v>
      </c>
      <c r="T5983" s="375">
        <v>0.72748400000000002</v>
      </c>
      <c r="U5983" s="376">
        <f t="shared" ref="U5983:U5984" si="199">S5983*T5983*1.054615</f>
        <v>2.1175148867016</v>
      </c>
    </row>
    <row r="5984" spans="1:21" x14ac:dyDescent="0.2">
      <c r="A5984" s="257">
        <v>42862</v>
      </c>
      <c r="B5984" s="414">
        <f t="shared" ref="B5984:B6047" si="200">A5984+1</f>
        <v>42863</v>
      </c>
      <c r="C5984" s="376">
        <v>3.07</v>
      </c>
      <c r="D5984" s="161"/>
      <c r="E5984" s="376">
        <v>2.67</v>
      </c>
      <c r="F5984" s="161"/>
      <c r="G5984" s="376">
        <v>2.1175148867016</v>
      </c>
      <c r="H5984" s="161"/>
      <c r="I5984" s="376">
        <v>3.12</v>
      </c>
      <c r="J5984" s="416"/>
      <c r="K5984" s="376"/>
      <c r="L5984" s="161"/>
      <c r="M5984" s="376">
        <v>2.66</v>
      </c>
      <c r="N5984" s="161"/>
      <c r="O5984" s="376">
        <v>2.78</v>
      </c>
      <c r="P5984" s="161"/>
      <c r="Q5984" s="376">
        <v>2.75</v>
      </c>
      <c r="R5984" s="161"/>
      <c r="S5984" s="376">
        <v>2.76</v>
      </c>
      <c r="T5984" s="375">
        <v>0.72748400000000002</v>
      </c>
      <c r="U5984" s="376">
        <f t="shared" si="199"/>
        <v>2.1175148867016</v>
      </c>
    </row>
    <row r="5985" spans="1:21" x14ac:dyDescent="0.2">
      <c r="A5985" s="257">
        <v>42863</v>
      </c>
      <c r="B5985" s="414">
        <f t="shared" si="200"/>
        <v>42864</v>
      </c>
      <c r="C5985" s="161">
        <v>3.03</v>
      </c>
      <c r="D5985" s="161"/>
      <c r="E5985" s="161">
        <v>2.66</v>
      </c>
      <c r="F5985" s="161"/>
      <c r="G5985" s="161">
        <v>2.0662249517146001</v>
      </c>
      <c r="H5985" s="161"/>
      <c r="I5985" s="161">
        <v>3.07</v>
      </c>
      <c r="J5985" s="162"/>
      <c r="K5985" s="161"/>
      <c r="L5985" s="161"/>
      <c r="M5985" s="161">
        <v>2.64</v>
      </c>
      <c r="N5985" s="161"/>
      <c r="O5985" s="161">
        <v>2.75</v>
      </c>
      <c r="P5985" s="161"/>
      <c r="Q5985" s="161">
        <v>2.81</v>
      </c>
      <c r="R5985" s="161"/>
      <c r="S5985" s="161">
        <v>2.68</v>
      </c>
      <c r="T5985" s="18">
        <v>0.73105299999999995</v>
      </c>
      <c r="U5985" s="161">
        <f t="shared" si="198"/>
        <v>2.0662249517146001</v>
      </c>
    </row>
    <row r="5986" spans="1:21" x14ac:dyDescent="0.2">
      <c r="A5986" s="257">
        <v>42864</v>
      </c>
      <c r="B5986" s="414">
        <f t="shared" si="200"/>
        <v>42865</v>
      </c>
      <c r="C5986" s="161">
        <v>3.03</v>
      </c>
      <c r="D5986" s="161"/>
      <c r="E5986" s="161">
        <v>2.68</v>
      </c>
      <c r="F5986" s="161"/>
      <c r="G5986" s="161">
        <v>2.0929018599856004</v>
      </c>
      <c r="H5986" s="161"/>
      <c r="I5986" s="161">
        <v>3.06</v>
      </c>
      <c r="J5986" s="162"/>
      <c r="K5986" s="161"/>
      <c r="L5986" s="161"/>
      <c r="M5986" s="161">
        <v>2.68</v>
      </c>
      <c r="N5986" s="161"/>
      <c r="O5986" s="161">
        <v>2.78</v>
      </c>
      <c r="P5986" s="161"/>
      <c r="Q5986" s="161">
        <v>2.81</v>
      </c>
      <c r="R5986" s="161"/>
      <c r="S5986" s="161">
        <v>2.72</v>
      </c>
      <c r="T5986" s="18">
        <v>0.72960199999999997</v>
      </c>
      <c r="U5986" s="161">
        <f t="shared" si="198"/>
        <v>2.0929018599856004</v>
      </c>
    </row>
    <row r="5987" spans="1:21" x14ac:dyDescent="0.2">
      <c r="A5987" s="257">
        <v>42865</v>
      </c>
      <c r="B5987" s="414">
        <f t="shared" si="200"/>
        <v>42866</v>
      </c>
      <c r="C5987" s="161">
        <v>3.11</v>
      </c>
      <c r="D5987" s="161"/>
      <c r="E5987" s="161">
        <v>2.77</v>
      </c>
      <c r="F5987" s="161"/>
      <c r="G5987" s="161">
        <v>2.1484875371598005</v>
      </c>
      <c r="H5987" s="161"/>
      <c r="I5987" s="161">
        <v>3.2</v>
      </c>
      <c r="J5987" s="162"/>
      <c r="K5987" s="161"/>
      <c r="L5987" s="161"/>
      <c r="M5987" s="161">
        <v>2.77</v>
      </c>
      <c r="N5987" s="161"/>
      <c r="O5987" s="161">
        <v>2.89</v>
      </c>
      <c r="P5987" s="161"/>
      <c r="Q5987" s="161">
        <v>2.88</v>
      </c>
      <c r="R5987" s="161"/>
      <c r="S5987" s="161">
        <v>2.79</v>
      </c>
      <c r="T5987" s="18">
        <v>0.73018799999999995</v>
      </c>
      <c r="U5987" s="161">
        <f t="shared" si="198"/>
        <v>2.1484875371598005</v>
      </c>
    </row>
    <row r="5988" spans="1:21" x14ac:dyDescent="0.2">
      <c r="A5988" s="257">
        <v>42866</v>
      </c>
      <c r="B5988" s="414">
        <f t="shared" si="200"/>
        <v>42867</v>
      </c>
      <c r="C5988" s="161">
        <v>3.2</v>
      </c>
      <c r="D5988" s="161"/>
      <c r="E5988" s="161">
        <v>2.85</v>
      </c>
      <c r="F5988" s="161"/>
      <c r="G5988" s="161">
        <v>2.2305891883559998</v>
      </c>
      <c r="H5988" s="161"/>
      <c r="I5988" s="161">
        <v>3.31</v>
      </c>
      <c r="J5988" s="162"/>
      <c r="K5988" s="161"/>
      <c r="L5988" s="161"/>
      <c r="M5988" s="161">
        <v>2.85</v>
      </c>
      <c r="N5988" s="161"/>
      <c r="O5988" s="161">
        <v>2.94</v>
      </c>
      <c r="P5988" s="161"/>
      <c r="Q5988" s="161">
        <v>2.88</v>
      </c>
      <c r="R5988" s="161"/>
      <c r="S5988" s="161">
        <v>2.9</v>
      </c>
      <c r="T5988" s="18">
        <v>0.72933599999999998</v>
      </c>
      <c r="U5988" s="161">
        <f t="shared" si="198"/>
        <v>2.2305891883559998</v>
      </c>
    </row>
    <row r="5989" spans="1:21" x14ac:dyDescent="0.2">
      <c r="A5989" s="257">
        <v>42867</v>
      </c>
      <c r="B5989" s="414">
        <f t="shared" si="200"/>
        <v>42868</v>
      </c>
      <c r="C5989" s="376">
        <v>3.25</v>
      </c>
      <c r="D5989" s="161"/>
      <c r="E5989" s="376">
        <v>2.83</v>
      </c>
      <c r="F5989" s="161"/>
      <c r="G5989" s="376">
        <v>2.3005017892129005</v>
      </c>
      <c r="H5989" s="161"/>
      <c r="I5989" s="376">
        <v>3.35</v>
      </c>
      <c r="J5989" s="416"/>
      <c r="K5989" s="376"/>
      <c r="L5989" s="161"/>
      <c r="M5989" s="376">
        <v>2.84</v>
      </c>
      <c r="N5989" s="161"/>
      <c r="O5989" s="376">
        <v>2.96</v>
      </c>
      <c r="P5989" s="161"/>
      <c r="Q5989" s="376">
        <v>2.87</v>
      </c>
      <c r="R5989" s="161"/>
      <c r="S5989" s="376">
        <v>2.99</v>
      </c>
      <c r="T5989" s="375">
        <v>0.72955400000000004</v>
      </c>
      <c r="U5989" s="376">
        <f t="shared" si="198"/>
        <v>2.3005017892129005</v>
      </c>
    </row>
    <row r="5990" spans="1:21" x14ac:dyDescent="0.2">
      <c r="A5990" s="257">
        <v>42868</v>
      </c>
      <c r="B5990" s="414">
        <f t="shared" si="200"/>
        <v>42869</v>
      </c>
      <c r="C5990" s="376">
        <v>3.25</v>
      </c>
      <c r="D5990" s="161"/>
      <c r="E5990" s="376">
        <v>2.83</v>
      </c>
      <c r="F5990" s="161"/>
      <c r="G5990" s="376">
        <v>2.3005017892129005</v>
      </c>
      <c r="H5990" s="161"/>
      <c r="I5990" s="376">
        <v>3.35</v>
      </c>
      <c r="J5990" s="416"/>
      <c r="K5990" s="376"/>
      <c r="L5990" s="161"/>
      <c r="M5990" s="376">
        <v>2.84</v>
      </c>
      <c r="N5990" s="161"/>
      <c r="O5990" s="376">
        <v>2.96</v>
      </c>
      <c r="P5990" s="161"/>
      <c r="Q5990" s="376">
        <v>2.87</v>
      </c>
      <c r="R5990" s="161"/>
      <c r="S5990" s="376">
        <v>2.99</v>
      </c>
      <c r="T5990" s="375">
        <v>0.72955400000000004</v>
      </c>
      <c r="U5990" s="376">
        <f t="shared" ref="U5990:U5991" si="201">S5990*T5990*1.054615</f>
        <v>2.3005017892129005</v>
      </c>
    </row>
    <row r="5991" spans="1:21" x14ac:dyDescent="0.2">
      <c r="A5991" s="257">
        <v>42869</v>
      </c>
      <c r="B5991" s="414">
        <f t="shared" si="200"/>
        <v>42870</v>
      </c>
      <c r="C5991" s="376">
        <v>3.25</v>
      </c>
      <c r="D5991" s="161"/>
      <c r="E5991" s="376">
        <v>2.83</v>
      </c>
      <c r="F5991" s="161"/>
      <c r="G5991" s="376">
        <v>2.3005017892129005</v>
      </c>
      <c r="H5991" s="161"/>
      <c r="I5991" s="376">
        <v>3.35</v>
      </c>
      <c r="J5991" s="416"/>
      <c r="K5991" s="376"/>
      <c r="L5991" s="161"/>
      <c r="M5991" s="376">
        <v>2.84</v>
      </c>
      <c r="N5991" s="161"/>
      <c r="O5991" s="376">
        <v>2.96</v>
      </c>
      <c r="P5991" s="161"/>
      <c r="Q5991" s="376">
        <v>2.87</v>
      </c>
      <c r="R5991" s="161"/>
      <c r="S5991" s="376">
        <v>2.99</v>
      </c>
      <c r="T5991" s="375">
        <v>0.72955400000000004</v>
      </c>
      <c r="U5991" s="376">
        <f t="shared" si="201"/>
        <v>2.3005017892129005</v>
      </c>
    </row>
    <row r="5992" spans="1:21" x14ac:dyDescent="0.2">
      <c r="A5992" s="257">
        <v>42870</v>
      </c>
      <c r="B5992" s="414">
        <f t="shared" si="200"/>
        <v>42871</v>
      </c>
      <c r="C5992" s="161">
        <v>3.27</v>
      </c>
      <c r="D5992" s="161"/>
      <c r="E5992" s="161">
        <v>2.85</v>
      </c>
      <c r="F5992" s="161"/>
      <c r="G5992" s="161">
        <v>2.2772205197727504</v>
      </c>
      <c r="H5992" s="161"/>
      <c r="I5992" s="161">
        <v>3.33</v>
      </c>
      <c r="J5992" s="162"/>
      <c r="K5992" s="161"/>
      <c r="L5992" s="161"/>
      <c r="M5992" s="161">
        <v>2.86</v>
      </c>
      <c r="N5992" s="161"/>
      <c r="O5992" s="161">
        <v>2.92</v>
      </c>
      <c r="P5992" s="161"/>
      <c r="Q5992" s="161">
        <v>2.8</v>
      </c>
      <c r="R5992" s="161"/>
      <c r="S5992" s="161">
        <v>2.95</v>
      </c>
      <c r="T5992" s="18">
        <v>0.73196300000000003</v>
      </c>
      <c r="U5992" s="161">
        <f t="shared" si="198"/>
        <v>2.2772205197727504</v>
      </c>
    </row>
    <row r="5993" spans="1:21" x14ac:dyDescent="0.2">
      <c r="A5993" s="257">
        <v>42871</v>
      </c>
      <c r="B5993" s="414">
        <f t="shared" si="200"/>
        <v>42872</v>
      </c>
      <c r="C5993" s="161">
        <v>3.23</v>
      </c>
      <c r="D5993" s="161"/>
      <c r="E5993" s="161">
        <v>2.75</v>
      </c>
      <c r="F5993" s="161"/>
      <c r="G5993" s="161">
        <v>2.2457893543509999</v>
      </c>
      <c r="H5993" s="161"/>
      <c r="I5993" s="161">
        <v>3.28</v>
      </c>
      <c r="J5993" s="162"/>
      <c r="K5993" s="161"/>
      <c r="L5993" s="161"/>
      <c r="M5993" s="161">
        <v>2.74</v>
      </c>
      <c r="N5993" s="161"/>
      <c r="O5993" s="161">
        <v>2.87</v>
      </c>
      <c r="P5993" s="161"/>
      <c r="Q5993" s="161">
        <v>2.8</v>
      </c>
      <c r="R5993" s="161"/>
      <c r="S5993" s="161">
        <v>2.9</v>
      </c>
      <c r="T5993" s="18">
        <v>0.73430600000000001</v>
      </c>
      <c r="U5993" s="161">
        <f t="shared" si="198"/>
        <v>2.2457893543509999</v>
      </c>
    </row>
    <row r="5994" spans="1:21" x14ac:dyDescent="0.2">
      <c r="A5994" s="257">
        <v>42872</v>
      </c>
      <c r="B5994" s="414">
        <f t="shared" si="200"/>
        <v>42873</v>
      </c>
      <c r="C5994" s="161">
        <v>3.16</v>
      </c>
      <c r="D5994" s="161"/>
      <c r="E5994" s="161">
        <v>2.74</v>
      </c>
      <c r="F5994" s="161"/>
      <c r="G5994" s="161">
        <v>2.2081719228007506</v>
      </c>
      <c r="H5994" s="161"/>
      <c r="I5994" s="161">
        <v>3.14</v>
      </c>
      <c r="J5994" s="162"/>
      <c r="K5994" s="161"/>
      <c r="L5994" s="161"/>
      <c r="M5994" s="161">
        <v>2.7</v>
      </c>
      <c r="N5994" s="161"/>
      <c r="O5994" s="161">
        <v>2.82</v>
      </c>
      <c r="P5994" s="161"/>
      <c r="Q5994" s="161">
        <v>2.77</v>
      </c>
      <c r="R5994" s="161"/>
      <c r="S5994" s="161">
        <v>2.85</v>
      </c>
      <c r="T5994" s="18">
        <v>0.73467300000000002</v>
      </c>
      <c r="U5994" s="161">
        <f t="shared" si="198"/>
        <v>2.2081719228007506</v>
      </c>
    </row>
    <row r="5995" spans="1:21" x14ac:dyDescent="0.2">
      <c r="A5995" s="257">
        <v>42873</v>
      </c>
      <c r="B5995" s="414">
        <f t="shared" si="200"/>
        <v>42874</v>
      </c>
      <c r="C5995" s="161">
        <v>3.13</v>
      </c>
      <c r="D5995" s="161"/>
      <c r="E5995" s="161">
        <v>2.71</v>
      </c>
      <c r="F5995" s="161"/>
      <c r="G5995" s="161">
        <v>2.1685402820620001</v>
      </c>
      <c r="H5995" s="161"/>
      <c r="I5995" s="161">
        <v>3.21</v>
      </c>
      <c r="J5995" s="162"/>
      <c r="K5995" s="161"/>
      <c r="L5995" s="161"/>
      <c r="M5995" s="161">
        <v>2.69</v>
      </c>
      <c r="N5995" s="161"/>
      <c r="O5995" s="161">
        <v>2.8</v>
      </c>
      <c r="P5995" s="161"/>
      <c r="Q5995" s="161">
        <v>2.74</v>
      </c>
      <c r="R5995" s="161"/>
      <c r="S5995" s="161">
        <v>2.8</v>
      </c>
      <c r="T5995" s="18">
        <v>0.734371</v>
      </c>
      <c r="U5995" s="161">
        <f t="shared" si="198"/>
        <v>2.1685402820620001</v>
      </c>
    </row>
    <row r="5996" spans="1:21" x14ac:dyDescent="0.2">
      <c r="A5996" s="257">
        <v>42874</v>
      </c>
      <c r="B5996" s="414">
        <f t="shared" si="200"/>
        <v>42875</v>
      </c>
      <c r="C5996" s="376">
        <v>3.09</v>
      </c>
      <c r="D5996" s="161"/>
      <c r="E5996" s="376">
        <v>2.74</v>
      </c>
      <c r="F5996" s="161"/>
      <c r="G5996" s="376">
        <v>2.1907541018376002</v>
      </c>
      <c r="H5996" s="161"/>
      <c r="I5996" s="376">
        <v>3.25</v>
      </c>
      <c r="J5996" s="416"/>
      <c r="K5996" s="376"/>
      <c r="L5996" s="161"/>
      <c r="M5996" s="376">
        <v>2.68</v>
      </c>
      <c r="N5996" s="161"/>
      <c r="O5996" s="376">
        <v>2.86</v>
      </c>
      <c r="P5996" s="161"/>
      <c r="Q5996" s="376">
        <v>2.71</v>
      </c>
      <c r="R5996" s="161"/>
      <c r="S5996" s="376">
        <v>2.82</v>
      </c>
      <c r="T5996" s="375">
        <v>0.73663199999999995</v>
      </c>
      <c r="U5996" s="376">
        <f t="shared" si="198"/>
        <v>2.1907541018376002</v>
      </c>
    </row>
    <row r="5997" spans="1:21" x14ac:dyDescent="0.2">
      <c r="A5997" s="257">
        <v>42875</v>
      </c>
      <c r="B5997" s="414">
        <f t="shared" si="200"/>
        <v>42876</v>
      </c>
      <c r="C5997" s="376">
        <v>3.09</v>
      </c>
      <c r="D5997" s="161"/>
      <c r="E5997" s="376">
        <v>2.74</v>
      </c>
      <c r="F5997" s="161"/>
      <c r="G5997" s="376">
        <v>2.1907541018376002</v>
      </c>
      <c r="H5997" s="161"/>
      <c r="I5997" s="376">
        <v>3.25</v>
      </c>
      <c r="J5997" s="416"/>
      <c r="K5997" s="376"/>
      <c r="L5997" s="161"/>
      <c r="M5997" s="376">
        <v>2.68</v>
      </c>
      <c r="N5997" s="161"/>
      <c r="O5997" s="376">
        <v>2.86</v>
      </c>
      <c r="P5997" s="161"/>
      <c r="Q5997" s="376">
        <v>2.71</v>
      </c>
      <c r="R5997" s="161"/>
      <c r="S5997" s="376">
        <v>2.82</v>
      </c>
      <c r="T5997" s="375">
        <v>0.73663199999999995</v>
      </c>
      <c r="U5997" s="376">
        <f t="shared" ref="U5997:U5998" si="202">S5997*T5997*1.054615</f>
        <v>2.1907541018376002</v>
      </c>
    </row>
    <row r="5998" spans="1:21" x14ac:dyDescent="0.2">
      <c r="A5998" s="257">
        <v>42876</v>
      </c>
      <c r="B5998" s="414">
        <f t="shared" si="200"/>
        <v>42877</v>
      </c>
      <c r="C5998" s="376">
        <v>3.09</v>
      </c>
      <c r="D5998" s="161"/>
      <c r="E5998" s="376">
        <v>2.74</v>
      </c>
      <c r="F5998" s="161"/>
      <c r="G5998" s="376">
        <v>2.1907541018376002</v>
      </c>
      <c r="H5998" s="161"/>
      <c r="I5998" s="376">
        <v>3.25</v>
      </c>
      <c r="J5998" s="416"/>
      <c r="K5998" s="376"/>
      <c r="L5998" s="161"/>
      <c r="M5998" s="376">
        <v>2.68</v>
      </c>
      <c r="N5998" s="161"/>
      <c r="O5998" s="376">
        <v>2.86</v>
      </c>
      <c r="P5998" s="161"/>
      <c r="Q5998" s="376">
        <v>2.71</v>
      </c>
      <c r="R5998" s="161"/>
      <c r="S5998" s="376">
        <v>2.82</v>
      </c>
      <c r="T5998" s="375">
        <v>0.73663199999999995</v>
      </c>
      <c r="U5998" s="376">
        <f t="shared" si="202"/>
        <v>2.1907541018376002</v>
      </c>
    </row>
    <row r="5999" spans="1:21" x14ac:dyDescent="0.2">
      <c r="A5999" s="257">
        <v>42877</v>
      </c>
      <c r="B5999" s="414">
        <f t="shared" si="200"/>
        <v>42878</v>
      </c>
      <c r="C5999" s="161">
        <v>3.21</v>
      </c>
      <c r="D5999" s="161"/>
      <c r="E5999" s="161">
        <v>2.84</v>
      </c>
      <c r="F5999" s="161"/>
      <c r="G5999" s="161">
        <v>2.2863814013318007</v>
      </c>
      <c r="H5999" s="161"/>
      <c r="I5999" s="161">
        <v>3.38</v>
      </c>
      <c r="J5999" s="162"/>
      <c r="K5999" s="161"/>
      <c r="L5999" s="161"/>
      <c r="M5999" s="161">
        <v>2.84</v>
      </c>
      <c r="N5999" s="161"/>
      <c r="O5999" s="161">
        <v>2.95</v>
      </c>
      <c r="P5999" s="161"/>
      <c r="Q5999" s="161">
        <v>2.74</v>
      </c>
      <c r="R5999" s="161"/>
      <c r="S5999" s="161">
        <v>2.93</v>
      </c>
      <c r="T5999" s="18">
        <v>0.73992400000000003</v>
      </c>
      <c r="U5999" s="161">
        <f t="shared" si="198"/>
        <v>2.2863814013318007</v>
      </c>
    </row>
    <row r="6000" spans="1:21" x14ac:dyDescent="0.2">
      <c r="A6000" s="257">
        <v>42878</v>
      </c>
      <c r="B6000" s="414">
        <f t="shared" si="200"/>
        <v>42879</v>
      </c>
      <c r="C6000" s="161">
        <v>3.2</v>
      </c>
      <c r="D6000" s="161"/>
      <c r="E6000" s="161">
        <v>2.86</v>
      </c>
      <c r="F6000" s="161"/>
      <c r="G6000" s="161">
        <v>2.3374899847234003</v>
      </c>
      <c r="H6000" s="161"/>
      <c r="I6000" s="161">
        <v>3.35</v>
      </c>
      <c r="J6000" s="162"/>
      <c r="K6000" s="161"/>
      <c r="L6000" s="161"/>
      <c r="M6000" s="161">
        <v>2.89</v>
      </c>
      <c r="N6000" s="161"/>
      <c r="O6000" s="161">
        <v>2.96</v>
      </c>
      <c r="P6000" s="161"/>
      <c r="Q6000" s="161">
        <v>2.77</v>
      </c>
      <c r="R6000" s="161"/>
      <c r="S6000" s="161">
        <v>2.99</v>
      </c>
      <c r="T6000" s="18">
        <v>0.74128400000000005</v>
      </c>
      <c r="U6000" s="161">
        <f t="shared" si="198"/>
        <v>2.3374899847234003</v>
      </c>
    </row>
    <row r="6001" spans="1:21" x14ac:dyDescent="0.2">
      <c r="A6001" s="257">
        <v>42879</v>
      </c>
      <c r="B6001" s="414">
        <f t="shared" si="200"/>
        <v>42880</v>
      </c>
      <c r="C6001" s="161">
        <v>3.11</v>
      </c>
      <c r="D6001" s="161"/>
      <c r="E6001" s="161">
        <v>2.76</v>
      </c>
      <c r="F6001" s="161"/>
      <c r="G6001" s="161">
        <v>2.2426637180524502</v>
      </c>
      <c r="H6001" s="161"/>
      <c r="I6001" s="161">
        <v>3.25</v>
      </c>
      <c r="J6001" s="162"/>
      <c r="K6001" s="161"/>
      <c r="L6001" s="161"/>
      <c r="M6001" s="161">
        <v>2.8</v>
      </c>
      <c r="N6001" s="161"/>
      <c r="O6001" s="161">
        <v>2.84</v>
      </c>
      <c r="P6001" s="161"/>
      <c r="Q6001" s="161">
        <v>2.66</v>
      </c>
      <c r="R6001" s="161"/>
      <c r="S6001" s="161">
        <v>2.87</v>
      </c>
      <c r="T6001" s="18">
        <v>0.74094899999999997</v>
      </c>
      <c r="U6001" s="161">
        <f t="shared" si="198"/>
        <v>2.2426637180524502</v>
      </c>
    </row>
    <row r="6002" spans="1:21" x14ac:dyDescent="0.2">
      <c r="A6002" s="257">
        <v>42880</v>
      </c>
      <c r="B6002" s="414">
        <f t="shared" si="200"/>
        <v>42881</v>
      </c>
      <c r="C6002" s="161">
        <v>3.06</v>
      </c>
      <c r="D6002" s="161"/>
      <c r="E6002" s="161">
        <v>2.79</v>
      </c>
      <c r="F6002" s="161"/>
      <c r="G6002" s="161">
        <v>2.2932055618892</v>
      </c>
      <c r="H6002" s="161"/>
      <c r="I6002" s="161">
        <v>3.3</v>
      </c>
      <c r="J6002" s="162"/>
      <c r="K6002" s="161"/>
      <c r="L6002" s="161"/>
      <c r="M6002" s="161">
        <v>2.83</v>
      </c>
      <c r="N6002" s="161"/>
      <c r="O6002" s="161">
        <v>2.85</v>
      </c>
      <c r="P6002" s="161"/>
      <c r="Q6002" s="161">
        <v>2.58</v>
      </c>
      <c r="R6002" s="161"/>
      <c r="S6002" s="161">
        <v>2.92</v>
      </c>
      <c r="T6002" s="18">
        <v>0.74467399999999995</v>
      </c>
      <c r="U6002" s="161">
        <f t="shared" si="198"/>
        <v>2.2932055618892</v>
      </c>
    </row>
    <row r="6003" spans="1:21" x14ac:dyDescent="0.2">
      <c r="A6003" s="257">
        <v>42881</v>
      </c>
      <c r="B6003" s="414">
        <f t="shared" si="200"/>
        <v>42882</v>
      </c>
      <c r="C6003" s="376">
        <v>3.11</v>
      </c>
      <c r="D6003" s="161"/>
      <c r="E6003" s="376">
        <v>2.7</v>
      </c>
      <c r="F6003" s="161"/>
      <c r="G6003" s="376">
        <v>2.2862582644843998</v>
      </c>
      <c r="H6003" s="161"/>
      <c r="I6003" s="376">
        <v>3.34</v>
      </c>
      <c r="J6003" s="416"/>
      <c r="K6003" s="376"/>
      <c r="L6003" s="161"/>
      <c r="M6003" s="376">
        <v>2.7</v>
      </c>
      <c r="N6003" s="161"/>
      <c r="O6003" s="376">
        <v>2.82</v>
      </c>
      <c r="P6003" s="161"/>
      <c r="Q6003" s="376">
        <v>2.4</v>
      </c>
      <c r="R6003" s="161"/>
      <c r="S6003" s="376">
        <v>2.92</v>
      </c>
      <c r="T6003" s="375">
        <v>0.74241800000000002</v>
      </c>
      <c r="U6003" s="376">
        <f t="shared" si="198"/>
        <v>2.2862582644843998</v>
      </c>
    </row>
    <row r="6004" spans="1:21" x14ac:dyDescent="0.2">
      <c r="A6004" s="257">
        <v>42882</v>
      </c>
      <c r="B6004" s="414">
        <f t="shared" si="200"/>
        <v>42883</v>
      </c>
      <c r="C6004" s="376">
        <v>3.11</v>
      </c>
      <c r="D6004" s="161"/>
      <c r="E6004" s="376">
        <v>2.7</v>
      </c>
      <c r="F6004" s="161"/>
      <c r="G6004" s="376">
        <v>2.2862582644843998</v>
      </c>
      <c r="H6004" s="161"/>
      <c r="I6004" s="376">
        <v>3.34</v>
      </c>
      <c r="J6004" s="416"/>
      <c r="K6004" s="376"/>
      <c r="L6004" s="161"/>
      <c r="M6004" s="376">
        <v>2.7</v>
      </c>
      <c r="N6004" s="161"/>
      <c r="O6004" s="376">
        <v>2.82</v>
      </c>
      <c r="P6004" s="161"/>
      <c r="Q6004" s="376">
        <v>2.4</v>
      </c>
      <c r="R6004" s="161"/>
      <c r="S6004" s="376">
        <v>2.92</v>
      </c>
      <c r="T6004" s="375">
        <v>0.74241800000000002</v>
      </c>
      <c r="U6004" s="376">
        <f t="shared" ref="U6004:U6006" si="203">S6004*T6004*1.054615</f>
        <v>2.2862582644843998</v>
      </c>
    </row>
    <row r="6005" spans="1:21" x14ac:dyDescent="0.2">
      <c r="A6005" s="257">
        <v>42883</v>
      </c>
      <c r="B6005" s="414">
        <f t="shared" si="200"/>
        <v>42884</v>
      </c>
      <c r="C6005" s="376">
        <v>3.11</v>
      </c>
      <c r="D6005" s="161"/>
      <c r="E6005" s="376">
        <v>2.7</v>
      </c>
      <c r="F6005" s="161"/>
      <c r="G6005" s="376">
        <v>2.2862582644843998</v>
      </c>
      <c r="H6005" s="161"/>
      <c r="I6005" s="376">
        <v>3.34</v>
      </c>
      <c r="J6005" s="416"/>
      <c r="K6005" s="376"/>
      <c r="L6005" s="161"/>
      <c r="M6005" s="376">
        <v>2.7</v>
      </c>
      <c r="N6005" s="161"/>
      <c r="O6005" s="376">
        <v>2.82</v>
      </c>
      <c r="P6005" s="161"/>
      <c r="Q6005" s="376">
        <v>2.4</v>
      </c>
      <c r="R6005" s="161"/>
      <c r="S6005" s="376">
        <v>2.92</v>
      </c>
      <c r="T6005" s="375">
        <v>0.74241800000000002</v>
      </c>
      <c r="U6005" s="376">
        <f t="shared" si="203"/>
        <v>2.2862582644843998</v>
      </c>
    </row>
    <row r="6006" spans="1:21" x14ac:dyDescent="0.2">
      <c r="A6006" s="257">
        <v>42884</v>
      </c>
      <c r="B6006" s="414">
        <f t="shared" si="200"/>
        <v>42885</v>
      </c>
      <c r="C6006" s="376">
        <v>3.11</v>
      </c>
      <c r="D6006" s="161"/>
      <c r="E6006" s="376">
        <v>2.7</v>
      </c>
      <c r="F6006" s="161"/>
      <c r="G6006" s="376">
        <v>2.2862582644843998</v>
      </c>
      <c r="H6006" s="161"/>
      <c r="I6006" s="376">
        <v>3.34</v>
      </c>
      <c r="J6006" s="416"/>
      <c r="K6006" s="376"/>
      <c r="L6006" s="161"/>
      <c r="M6006" s="376">
        <v>2.7</v>
      </c>
      <c r="N6006" s="161"/>
      <c r="O6006" s="376">
        <v>2.82</v>
      </c>
      <c r="P6006" s="161"/>
      <c r="Q6006" s="376">
        <v>2.4</v>
      </c>
      <c r="R6006" s="161"/>
      <c r="S6006" s="376">
        <v>2.92</v>
      </c>
      <c r="T6006" s="375">
        <v>0.74241800000000002</v>
      </c>
      <c r="U6006" s="376">
        <f t="shared" si="203"/>
        <v>2.2862582644843998</v>
      </c>
    </row>
    <row r="6007" spans="1:21" x14ac:dyDescent="0.2">
      <c r="A6007" s="257">
        <v>42885</v>
      </c>
      <c r="B6007" s="414">
        <f t="shared" si="200"/>
        <v>42886</v>
      </c>
      <c r="C6007" s="161">
        <v>3.05</v>
      </c>
      <c r="D6007" s="161"/>
      <c r="E6007" s="161">
        <v>2.66</v>
      </c>
      <c r="F6007" s="161"/>
      <c r="G6007" s="161">
        <v>2.1841638443410503</v>
      </c>
      <c r="H6007" s="161"/>
      <c r="I6007" s="161">
        <v>3.23</v>
      </c>
      <c r="J6007" s="162"/>
      <c r="K6007" s="161"/>
      <c r="L6007" s="161"/>
      <c r="M6007" s="161">
        <v>2.66</v>
      </c>
      <c r="N6007" s="161"/>
      <c r="O6007" s="161">
        <v>2.73</v>
      </c>
      <c r="P6007" s="161"/>
      <c r="Q6007" s="161">
        <v>2.31</v>
      </c>
      <c r="R6007" s="161"/>
      <c r="S6007" s="161">
        <v>2.79</v>
      </c>
      <c r="T6007" s="18">
        <v>0.742313</v>
      </c>
      <c r="U6007" s="161">
        <f t="shared" si="198"/>
        <v>2.1841638443410503</v>
      </c>
    </row>
    <row r="6008" spans="1:21" x14ac:dyDescent="0.2">
      <c r="A6008" s="319">
        <v>42886</v>
      </c>
      <c r="B6008" s="556">
        <f t="shared" si="200"/>
        <v>42887</v>
      </c>
      <c r="C6008" s="372">
        <v>3</v>
      </c>
      <c r="D6008" s="161"/>
      <c r="E6008" s="372">
        <v>2.63</v>
      </c>
      <c r="F6008" s="161"/>
      <c r="G6008" s="372">
        <v>2.1210496292509502</v>
      </c>
      <c r="H6008" s="161"/>
      <c r="I6008" s="372">
        <v>3.15</v>
      </c>
      <c r="J6008" s="365"/>
      <c r="K6008" s="372"/>
      <c r="L6008" s="161"/>
      <c r="M6008" s="372">
        <v>2.61</v>
      </c>
      <c r="N6008" s="161"/>
      <c r="O6008" s="372">
        <v>2.67</v>
      </c>
      <c r="P6008" s="161"/>
      <c r="Q6008" s="372">
        <v>2.23</v>
      </c>
      <c r="R6008" s="161"/>
      <c r="S6008" s="372">
        <v>2.71</v>
      </c>
      <c r="T6008" s="18">
        <v>0.742143</v>
      </c>
      <c r="U6008" s="372">
        <f t="shared" si="198"/>
        <v>2.1210496292509502</v>
      </c>
    </row>
    <row r="6009" spans="1:21" x14ac:dyDescent="0.2">
      <c r="A6009" s="257">
        <v>42887</v>
      </c>
      <c r="B6009" s="414">
        <f t="shared" si="200"/>
        <v>42888</v>
      </c>
      <c r="C6009" s="161">
        <v>2.93</v>
      </c>
      <c r="D6009" s="161"/>
      <c r="E6009" s="161">
        <v>2.4700000000000002</v>
      </c>
      <c r="F6009" s="161"/>
      <c r="G6009" s="161">
        <v>2.0704308196115</v>
      </c>
      <c r="H6009" s="161"/>
      <c r="I6009" s="161">
        <v>3.08</v>
      </c>
      <c r="J6009" s="162"/>
      <c r="K6009" s="161"/>
      <c r="L6009" s="161"/>
      <c r="M6009" s="161">
        <v>2.48</v>
      </c>
      <c r="N6009" s="161"/>
      <c r="O6009" s="161">
        <v>2.5499999999999998</v>
      </c>
      <c r="P6009" s="161"/>
      <c r="Q6009" s="161">
        <v>2.23</v>
      </c>
      <c r="R6009" s="161"/>
      <c r="S6009" s="161">
        <v>2.65</v>
      </c>
      <c r="T6009" s="18">
        <v>0.74083399999999999</v>
      </c>
      <c r="U6009" s="161">
        <f t="shared" si="198"/>
        <v>2.0704308196115</v>
      </c>
    </row>
    <row r="6010" spans="1:21" x14ac:dyDescent="0.2">
      <c r="A6010" s="257">
        <v>42888</v>
      </c>
      <c r="B6010" s="414">
        <f t="shared" si="200"/>
        <v>42889</v>
      </c>
      <c r="C6010" s="376">
        <v>2.84</v>
      </c>
      <c r="D6010" s="161"/>
      <c r="E6010" s="376">
        <v>2.36</v>
      </c>
      <c r="F6010" s="161"/>
      <c r="G6010" s="376">
        <v>1.9899563128064999</v>
      </c>
      <c r="H6010" s="161"/>
      <c r="I6010" s="376">
        <v>3.05</v>
      </c>
      <c r="J6010" s="416"/>
      <c r="K6010" s="376"/>
      <c r="L6010" s="161"/>
      <c r="M6010" s="376">
        <v>2.37</v>
      </c>
      <c r="N6010" s="161"/>
      <c r="O6010" s="376">
        <v>2.4900000000000002</v>
      </c>
      <c r="P6010" s="161"/>
      <c r="Q6010" s="376">
        <v>1.91</v>
      </c>
      <c r="R6010" s="161"/>
      <c r="S6010" s="376">
        <v>2.5499999999999998</v>
      </c>
      <c r="T6010" s="375">
        <v>0.73996200000000001</v>
      </c>
      <c r="U6010" s="376">
        <f t="shared" si="198"/>
        <v>1.9899563128064999</v>
      </c>
    </row>
    <row r="6011" spans="1:21" x14ac:dyDescent="0.2">
      <c r="A6011" s="257">
        <v>42889</v>
      </c>
      <c r="B6011" s="414">
        <f t="shared" si="200"/>
        <v>42890</v>
      </c>
      <c r="C6011" s="376">
        <v>2.84</v>
      </c>
      <c r="D6011" s="161"/>
      <c r="E6011" s="376">
        <v>2.36</v>
      </c>
      <c r="F6011" s="161"/>
      <c r="G6011" s="376">
        <v>1.9899563128064999</v>
      </c>
      <c r="H6011" s="161"/>
      <c r="I6011" s="376">
        <v>3.05</v>
      </c>
      <c r="J6011" s="416"/>
      <c r="K6011" s="376"/>
      <c r="L6011" s="161"/>
      <c r="M6011" s="376">
        <v>2.37</v>
      </c>
      <c r="N6011" s="161"/>
      <c r="O6011" s="376">
        <v>2.4900000000000002</v>
      </c>
      <c r="P6011" s="161"/>
      <c r="Q6011" s="376">
        <v>1.91</v>
      </c>
      <c r="R6011" s="161"/>
      <c r="S6011" s="376">
        <v>2.5499999999999998</v>
      </c>
      <c r="T6011" s="375">
        <v>0.73996200000000001</v>
      </c>
      <c r="U6011" s="376">
        <f t="shared" si="198"/>
        <v>1.9899563128064999</v>
      </c>
    </row>
    <row r="6012" spans="1:21" x14ac:dyDescent="0.2">
      <c r="A6012" s="257">
        <v>42890</v>
      </c>
      <c r="B6012" s="414">
        <f t="shared" si="200"/>
        <v>42891</v>
      </c>
      <c r="C6012" s="376">
        <v>2.84</v>
      </c>
      <c r="D6012" s="161"/>
      <c r="E6012" s="376">
        <v>2.36</v>
      </c>
      <c r="F6012" s="161"/>
      <c r="G6012" s="376">
        <v>1.9899563128064999</v>
      </c>
      <c r="H6012" s="161"/>
      <c r="I6012" s="376">
        <v>3.05</v>
      </c>
      <c r="J6012" s="416"/>
      <c r="K6012" s="376"/>
      <c r="L6012" s="161"/>
      <c r="M6012" s="376">
        <v>2.37</v>
      </c>
      <c r="N6012" s="161"/>
      <c r="O6012" s="376">
        <v>2.4900000000000002</v>
      </c>
      <c r="P6012" s="161"/>
      <c r="Q6012" s="376">
        <v>1.91</v>
      </c>
      <c r="R6012" s="161"/>
      <c r="S6012" s="376">
        <v>2.5499999999999998</v>
      </c>
      <c r="T6012" s="375">
        <v>0.73996200000000001</v>
      </c>
      <c r="U6012" s="376">
        <f t="shared" si="198"/>
        <v>1.9899563128064999</v>
      </c>
    </row>
    <row r="6013" spans="1:21" x14ac:dyDescent="0.2">
      <c r="A6013" s="257">
        <v>42891</v>
      </c>
      <c r="B6013" s="414">
        <f t="shared" si="200"/>
        <v>42892</v>
      </c>
      <c r="C6013" s="442">
        <v>2.91</v>
      </c>
      <c r="D6013" s="161"/>
      <c r="E6013" s="442">
        <v>2.5499999999999998</v>
      </c>
      <c r="F6013" s="161"/>
      <c r="G6013" s="161">
        <v>2.033491136391</v>
      </c>
      <c r="H6013" s="161"/>
      <c r="I6013" s="442">
        <v>3.12</v>
      </c>
      <c r="J6013" s="784"/>
      <c r="K6013" s="442"/>
      <c r="L6013" s="161"/>
      <c r="M6013" s="442">
        <v>2.6</v>
      </c>
      <c r="N6013" s="161"/>
      <c r="O6013" s="442">
        <v>2.6</v>
      </c>
      <c r="P6013" s="161"/>
      <c r="Q6013" s="442">
        <v>1.98</v>
      </c>
      <c r="R6013" s="161"/>
      <c r="S6013" s="442">
        <v>2.6</v>
      </c>
      <c r="T6013" s="18">
        <v>0.74160899999999996</v>
      </c>
      <c r="U6013" s="161">
        <f t="shared" si="198"/>
        <v>2.033491136391</v>
      </c>
    </row>
    <row r="6014" spans="1:21" x14ac:dyDescent="0.2">
      <c r="A6014" s="257">
        <v>42892</v>
      </c>
      <c r="B6014" s="414">
        <f t="shared" si="200"/>
        <v>42893</v>
      </c>
      <c r="C6014" s="442">
        <v>2.96</v>
      </c>
      <c r="D6014" s="161"/>
      <c r="E6014" s="442">
        <v>2.65</v>
      </c>
      <c r="F6014" s="161"/>
      <c r="G6014" s="161">
        <v>2.0600859323381</v>
      </c>
      <c r="H6014" s="161"/>
      <c r="I6014" s="442">
        <v>3.09</v>
      </c>
      <c r="J6014" s="784"/>
      <c r="K6014" s="442"/>
      <c r="L6014" s="161"/>
      <c r="M6014" s="442">
        <v>2.66</v>
      </c>
      <c r="N6014" s="161"/>
      <c r="O6014" s="442">
        <v>2.71</v>
      </c>
      <c r="P6014" s="161"/>
      <c r="Q6014" s="442">
        <v>2</v>
      </c>
      <c r="R6014" s="161"/>
      <c r="S6014" s="442">
        <v>2.63</v>
      </c>
      <c r="T6014" s="18">
        <v>0.74273800000000001</v>
      </c>
      <c r="U6014" s="161">
        <f t="shared" si="198"/>
        <v>2.0600859323381</v>
      </c>
    </row>
    <row r="6015" spans="1:21" x14ac:dyDescent="0.2">
      <c r="A6015" s="257">
        <v>42893</v>
      </c>
      <c r="B6015" s="414">
        <f t="shared" si="200"/>
        <v>42894</v>
      </c>
      <c r="C6015" s="442">
        <v>2.99</v>
      </c>
      <c r="D6015" s="161"/>
      <c r="E6015" s="442">
        <v>2.67</v>
      </c>
      <c r="F6015" s="161"/>
      <c r="G6015" s="161">
        <v>2.0831978833400004</v>
      </c>
      <c r="H6015" s="161"/>
      <c r="I6015" s="442">
        <v>3.08</v>
      </c>
      <c r="J6015" s="784"/>
      <c r="K6015" s="442"/>
      <c r="L6015" s="161"/>
      <c r="M6015" s="442">
        <v>2.69</v>
      </c>
      <c r="N6015" s="161"/>
      <c r="O6015" s="442">
        <v>2.74</v>
      </c>
      <c r="P6015" s="161"/>
      <c r="Q6015" s="442">
        <v>2</v>
      </c>
      <c r="R6015" s="161"/>
      <c r="S6015" s="442">
        <v>2.66</v>
      </c>
      <c r="T6015" s="18">
        <v>0.74260000000000004</v>
      </c>
      <c r="U6015" s="161">
        <f t="shared" si="198"/>
        <v>2.0831978833400004</v>
      </c>
    </row>
    <row r="6016" spans="1:21" x14ac:dyDescent="0.2">
      <c r="A6016" s="257">
        <v>42894</v>
      </c>
      <c r="B6016" s="414">
        <f t="shared" si="200"/>
        <v>42895</v>
      </c>
      <c r="C6016" s="442">
        <v>2.94</v>
      </c>
      <c r="D6016" s="161"/>
      <c r="E6016" s="442">
        <v>2.61</v>
      </c>
      <c r="F6016" s="161"/>
      <c r="G6016" s="161">
        <v>2.0454004395554</v>
      </c>
      <c r="H6016" s="161"/>
      <c r="I6016" s="442">
        <v>3.03</v>
      </c>
      <c r="J6016" s="784"/>
      <c r="K6016" s="442"/>
      <c r="L6016" s="161"/>
      <c r="M6016" s="442">
        <v>2.63</v>
      </c>
      <c r="N6016" s="161"/>
      <c r="O6016" s="442">
        <v>2.67</v>
      </c>
      <c r="P6016" s="161"/>
      <c r="Q6016" s="442">
        <v>1.92</v>
      </c>
      <c r="R6016" s="161"/>
      <c r="S6016" s="442">
        <v>2.62</v>
      </c>
      <c r="T6016" s="18">
        <v>0.74025799999999997</v>
      </c>
      <c r="U6016" s="161">
        <f t="shared" si="198"/>
        <v>2.0454004395554</v>
      </c>
    </row>
    <row r="6017" spans="1:21" x14ac:dyDescent="0.2">
      <c r="A6017" s="257">
        <v>42895</v>
      </c>
      <c r="B6017" s="414">
        <f t="shared" si="200"/>
        <v>42896</v>
      </c>
      <c r="C6017" s="376">
        <v>2.98</v>
      </c>
      <c r="D6017" s="161"/>
      <c r="E6017" s="376">
        <v>2.4900000000000002</v>
      </c>
      <c r="F6017" s="161"/>
      <c r="G6017" s="376">
        <v>2.0634447756516003</v>
      </c>
      <c r="H6017" s="161"/>
      <c r="I6017" s="376">
        <v>3.05</v>
      </c>
      <c r="J6017" s="416"/>
      <c r="K6017" s="376"/>
      <c r="L6017" s="161"/>
      <c r="M6017" s="376">
        <v>2.5</v>
      </c>
      <c r="N6017" s="161"/>
      <c r="O6017" s="376">
        <v>2.59</v>
      </c>
      <c r="P6017" s="161"/>
      <c r="Q6017" s="376">
        <v>2.08</v>
      </c>
      <c r="R6017" s="161"/>
      <c r="S6017" s="376">
        <v>2.64</v>
      </c>
      <c r="T6017" s="375">
        <v>0.74113099999999998</v>
      </c>
      <c r="U6017" s="376">
        <f t="shared" si="198"/>
        <v>2.0634447756516003</v>
      </c>
    </row>
    <row r="6018" spans="1:21" x14ac:dyDescent="0.2">
      <c r="A6018" s="257">
        <v>42896</v>
      </c>
      <c r="B6018" s="414">
        <f t="shared" si="200"/>
        <v>42897</v>
      </c>
      <c r="C6018" s="376">
        <v>2.98</v>
      </c>
      <c r="D6018" s="161"/>
      <c r="E6018" s="376">
        <v>2.4900000000000002</v>
      </c>
      <c r="F6018" s="161"/>
      <c r="G6018" s="376">
        <v>2.0634447756516003</v>
      </c>
      <c r="H6018" s="161"/>
      <c r="I6018" s="376">
        <v>3.05</v>
      </c>
      <c r="J6018" s="416"/>
      <c r="K6018" s="376"/>
      <c r="L6018" s="161"/>
      <c r="M6018" s="376">
        <v>2.5</v>
      </c>
      <c r="N6018" s="161"/>
      <c r="O6018" s="376">
        <v>2.59</v>
      </c>
      <c r="P6018" s="161"/>
      <c r="Q6018" s="376">
        <v>2.08</v>
      </c>
      <c r="R6018" s="161"/>
      <c r="S6018" s="376">
        <v>2.64</v>
      </c>
      <c r="T6018" s="375">
        <v>0.74113099999999998</v>
      </c>
      <c r="U6018" s="376">
        <f t="shared" si="198"/>
        <v>2.0634447756516003</v>
      </c>
    </row>
    <row r="6019" spans="1:21" x14ac:dyDescent="0.2">
      <c r="A6019" s="257">
        <v>42897</v>
      </c>
      <c r="B6019" s="414">
        <f t="shared" si="200"/>
        <v>42898</v>
      </c>
      <c r="C6019" s="376">
        <v>2.98</v>
      </c>
      <c r="D6019" s="161"/>
      <c r="E6019" s="376">
        <v>2.4900000000000002</v>
      </c>
      <c r="F6019" s="161"/>
      <c r="G6019" s="376">
        <v>2.0634447756516003</v>
      </c>
      <c r="H6019" s="161"/>
      <c r="I6019" s="376">
        <v>3.05</v>
      </c>
      <c r="J6019" s="416"/>
      <c r="K6019" s="376"/>
      <c r="L6019" s="161"/>
      <c r="M6019" s="376">
        <v>2.5</v>
      </c>
      <c r="N6019" s="161"/>
      <c r="O6019" s="376">
        <v>2.59</v>
      </c>
      <c r="P6019" s="161"/>
      <c r="Q6019" s="376">
        <v>2.08</v>
      </c>
      <c r="R6019" s="161"/>
      <c r="S6019" s="376">
        <v>2.64</v>
      </c>
      <c r="T6019" s="375">
        <v>0.74113099999999998</v>
      </c>
      <c r="U6019" s="376">
        <f t="shared" si="198"/>
        <v>2.0634447756516003</v>
      </c>
    </row>
    <row r="6020" spans="1:21" x14ac:dyDescent="0.2">
      <c r="A6020" s="257">
        <v>42898</v>
      </c>
      <c r="B6020" s="414">
        <f t="shared" si="200"/>
        <v>42899</v>
      </c>
      <c r="C6020" s="442">
        <v>3.08</v>
      </c>
      <c r="D6020" s="161"/>
      <c r="E6020" s="442">
        <v>2.58</v>
      </c>
      <c r="F6020" s="161"/>
      <c r="G6020" s="161">
        <v>2.0333891023897501</v>
      </c>
      <c r="H6020" s="161"/>
      <c r="I6020" s="442">
        <v>3.03</v>
      </c>
      <c r="J6020" s="784"/>
      <c r="K6020" s="442"/>
      <c r="L6020" s="161"/>
      <c r="M6020" s="442">
        <v>2.52</v>
      </c>
      <c r="N6020" s="161"/>
      <c r="O6020" s="442">
        <v>2.77</v>
      </c>
      <c r="P6020" s="161"/>
      <c r="Q6020" s="442">
        <v>2.15</v>
      </c>
      <c r="R6020" s="161"/>
      <c r="S6020" s="442">
        <v>2.59</v>
      </c>
      <c r="T6020" s="18">
        <v>0.74443499999999996</v>
      </c>
      <c r="U6020" s="161">
        <f t="shared" si="198"/>
        <v>2.0333891023897501</v>
      </c>
    </row>
    <row r="6021" spans="1:21" x14ac:dyDescent="0.2">
      <c r="A6021" s="257">
        <v>42899</v>
      </c>
      <c r="B6021" s="414">
        <f t="shared" si="200"/>
        <v>42900</v>
      </c>
      <c r="C6021" s="442">
        <v>3.01</v>
      </c>
      <c r="D6021" s="161"/>
      <c r="E6021" s="442">
        <v>2.4900000000000002</v>
      </c>
      <c r="F6021" s="161"/>
      <c r="G6021" s="161">
        <v>1.9868709311625001</v>
      </c>
      <c r="H6021" s="161"/>
      <c r="I6021" s="442">
        <v>3.05</v>
      </c>
      <c r="J6021" s="784"/>
      <c r="K6021" s="442"/>
      <c r="L6021" s="161"/>
      <c r="M6021" s="442">
        <v>2.48</v>
      </c>
      <c r="N6021" s="161"/>
      <c r="O6021" s="442">
        <v>2.66</v>
      </c>
      <c r="P6021" s="161"/>
      <c r="Q6021" s="442">
        <v>1.85</v>
      </c>
      <c r="R6021" s="161"/>
      <c r="S6021" s="442">
        <v>2.5</v>
      </c>
      <c r="T6021" s="18">
        <v>0.75359100000000001</v>
      </c>
      <c r="U6021" s="161">
        <f t="shared" si="198"/>
        <v>1.9868709311625001</v>
      </c>
    </row>
    <row r="6022" spans="1:21" x14ac:dyDescent="0.2">
      <c r="A6022" s="257">
        <v>42900</v>
      </c>
      <c r="B6022" s="414">
        <f t="shared" si="200"/>
        <v>42901</v>
      </c>
      <c r="C6022" s="442">
        <v>2.9</v>
      </c>
      <c r="D6022" s="161"/>
      <c r="E6022" s="442">
        <v>2.56</v>
      </c>
      <c r="F6022" s="161"/>
      <c r="G6022" s="161">
        <v>1.87482109306525</v>
      </c>
      <c r="H6022" s="161"/>
      <c r="I6022" s="442">
        <v>2.98</v>
      </c>
      <c r="J6022" s="784"/>
      <c r="K6022" s="442"/>
      <c r="L6022" s="161"/>
      <c r="M6022" s="442">
        <v>2.59</v>
      </c>
      <c r="N6022" s="161"/>
      <c r="O6022" s="442">
        <v>2.62</v>
      </c>
      <c r="P6022" s="161"/>
      <c r="Q6022" s="442">
        <v>1.82</v>
      </c>
      <c r="R6022" s="161"/>
      <c r="S6022" s="442">
        <v>2.35</v>
      </c>
      <c r="T6022" s="18">
        <v>0.75648099999999996</v>
      </c>
      <c r="U6022" s="161">
        <f t="shared" si="198"/>
        <v>1.87482109306525</v>
      </c>
    </row>
    <row r="6023" spans="1:21" x14ac:dyDescent="0.2">
      <c r="A6023" s="257">
        <v>42901</v>
      </c>
      <c r="B6023" s="414">
        <f t="shared" si="200"/>
        <v>42902</v>
      </c>
      <c r="C6023" s="442">
        <v>2.92</v>
      </c>
      <c r="D6023" s="161"/>
      <c r="E6023" s="442">
        <v>2.6</v>
      </c>
      <c r="F6023" s="161"/>
      <c r="G6023" s="161">
        <v>1.8925703795229001</v>
      </c>
      <c r="H6023" s="161"/>
      <c r="I6023" s="376">
        <v>3.03</v>
      </c>
      <c r="J6023" s="416"/>
      <c r="K6023" s="376"/>
      <c r="L6023" s="161"/>
      <c r="M6023" s="442">
        <v>2.66</v>
      </c>
      <c r="N6023" s="161"/>
      <c r="O6023" s="442">
        <v>2.68</v>
      </c>
      <c r="P6023" s="161"/>
      <c r="Q6023" s="442">
        <v>1.86</v>
      </c>
      <c r="R6023" s="161"/>
      <c r="S6023" s="442">
        <v>2.38</v>
      </c>
      <c r="T6023" s="18">
        <v>0.75401700000000005</v>
      </c>
      <c r="U6023" s="161">
        <f t="shared" si="198"/>
        <v>1.8925703795229001</v>
      </c>
    </row>
    <row r="6024" spans="1:21" x14ac:dyDescent="0.2">
      <c r="A6024" s="257">
        <v>42902</v>
      </c>
      <c r="B6024" s="414">
        <f t="shared" si="200"/>
        <v>42903</v>
      </c>
      <c r="C6024" s="376">
        <v>2.96</v>
      </c>
      <c r="D6024" s="161"/>
      <c r="E6024" s="376">
        <v>2.66</v>
      </c>
      <c r="F6024" s="161"/>
      <c r="G6024" s="376">
        <v>1.9265144499282003</v>
      </c>
      <c r="H6024" s="161"/>
      <c r="I6024" s="376">
        <v>3.03</v>
      </c>
      <c r="J6024" s="416"/>
      <c r="K6024" s="376"/>
      <c r="L6024" s="161"/>
      <c r="M6024" s="376">
        <v>2.71</v>
      </c>
      <c r="N6024" s="161"/>
      <c r="O6024" s="376">
        <v>2.75</v>
      </c>
      <c r="P6024" s="161"/>
      <c r="Q6024" s="376">
        <v>1.87</v>
      </c>
      <c r="R6024" s="161"/>
      <c r="S6024" s="376">
        <v>2.42</v>
      </c>
      <c r="T6024" s="375">
        <v>0.75485400000000002</v>
      </c>
      <c r="U6024" s="376">
        <f t="shared" si="198"/>
        <v>1.9265144499282003</v>
      </c>
    </row>
    <row r="6025" spans="1:21" x14ac:dyDescent="0.2">
      <c r="A6025" s="257">
        <v>42903</v>
      </c>
      <c r="B6025" s="414">
        <f t="shared" si="200"/>
        <v>42904</v>
      </c>
      <c r="C6025" s="376">
        <v>2.96</v>
      </c>
      <c r="D6025" s="161"/>
      <c r="E6025" s="376">
        <v>2.66</v>
      </c>
      <c r="F6025" s="161"/>
      <c r="G6025" s="376">
        <v>1.9265144499282003</v>
      </c>
      <c r="H6025" s="161"/>
      <c r="I6025" s="376">
        <v>3.03</v>
      </c>
      <c r="J6025" s="416"/>
      <c r="K6025" s="376"/>
      <c r="L6025" s="161"/>
      <c r="M6025" s="376">
        <v>2.71</v>
      </c>
      <c r="N6025" s="161"/>
      <c r="O6025" s="376">
        <v>2.75</v>
      </c>
      <c r="P6025" s="161"/>
      <c r="Q6025" s="376">
        <v>1.87</v>
      </c>
      <c r="R6025" s="161"/>
      <c r="S6025" s="376">
        <v>2.42</v>
      </c>
      <c r="T6025" s="375">
        <v>0.75485400000000002</v>
      </c>
      <c r="U6025" s="376">
        <f t="shared" si="198"/>
        <v>1.9265144499282003</v>
      </c>
    </row>
    <row r="6026" spans="1:21" x14ac:dyDescent="0.2">
      <c r="A6026" s="257">
        <v>42904</v>
      </c>
      <c r="B6026" s="414">
        <f t="shared" si="200"/>
        <v>42905</v>
      </c>
      <c r="C6026" s="376">
        <v>2.96</v>
      </c>
      <c r="D6026" s="161"/>
      <c r="E6026" s="376">
        <v>2.66</v>
      </c>
      <c r="F6026" s="161"/>
      <c r="G6026" s="376">
        <v>1.9265144499282003</v>
      </c>
      <c r="H6026" s="161"/>
      <c r="I6026" s="376">
        <v>3.03</v>
      </c>
      <c r="J6026" s="416"/>
      <c r="K6026" s="376"/>
      <c r="L6026" s="161"/>
      <c r="M6026" s="376">
        <v>2.71</v>
      </c>
      <c r="N6026" s="161"/>
      <c r="O6026" s="376">
        <v>2.75</v>
      </c>
      <c r="P6026" s="161"/>
      <c r="Q6026" s="376">
        <v>1.87</v>
      </c>
      <c r="R6026" s="161"/>
      <c r="S6026" s="376">
        <v>2.42</v>
      </c>
      <c r="T6026" s="375">
        <v>0.75485400000000002</v>
      </c>
      <c r="U6026" s="376">
        <f t="shared" si="198"/>
        <v>1.9265144499282003</v>
      </c>
    </row>
    <row r="6027" spans="1:21" x14ac:dyDescent="0.2">
      <c r="A6027" s="257">
        <v>42905</v>
      </c>
      <c r="B6027" s="414">
        <f t="shared" si="200"/>
        <v>42906</v>
      </c>
      <c r="C6027" s="442">
        <v>2.86</v>
      </c>
      <c r="D6027" s="161"/>
      <c r="E6027" s="442">
        <v>2.59</v>
      </c>
      <c r="F6027" s="161"/>
      <c r="G6027" s="161">
        <v>1.7944719799837503</v>
      </c>
      <c r="H6027" s="161"/>
      <c r="I6027" s="442">
        <v>3.02</v>
      </c>
      <c r="J6027" s="784"/>
      <c r="K6027" s="442"/>
      <c r="L6027" s="161"/>
      <c r="M6027" s="442">
        <v>2.73</v>
      </c>
      <c r="N6027" s="161"/>
      <c r="O6027" s="442">
        <v>2.66</v>
      </c>
      <c r="P6027" s="161"/>
      <c r="Q6027" s="442">
        <v>1.87</v>
      </c>
      <c r="R6027" s="161"/>
      <c r="S6027" s="442">
        <v>2.25</v>
      </c>
      <c r="T6027" s="18">
        <v>0.75624100000000005</v>
      </c>
      <c r="U6027" s="161">
        <f t="shared" si="198"/>
        <v>1.7944719799837503</v>
      </c>
    </row>
    <row r="6028" spans="1:21" x14ac:dyDescent="0.2">
      <c r="A6028" s="257">
        <v>42906</v>
      </c>
      <c r="B6028" s="414">
        <f t="shared" si="200"/>
        <v>42907</v>
      </c>
      <c r="C6028" s="442">
        <v>2.87</v>
      </c>
      <c r="D6028" s="161"/>
      <c r="E6028" s="442">
        <v>2.6</v>
      </c>
      <c r="F6028" s="161"/>
      <c r="G6028" s="161">
        <v>1.7761175870775501</v>
      </c>
      <c r="H6028" s="161"/>
      <c r="I6028" s="442">
        <v>3.03</v>
      </c>
      <c r="J6028" s="784"/>
      <c r="K6028" s="442"/>
      <c r="L6028" s="161"/>
      <c r="M6028" s="442">
        <v>2.76</v>
      </c>
      <c r="N6028" s="161"/>
      <c r="O6028" s="442">
        <v>2.71</v>
      </c>
      <c r="P6028" s="161"/>
      <c r="Q6028" s="442">
        <v>1.85</v>
      </c>
      <c r="R6028" s="161"/>
      <c r="S6028" s="442">
        <v>2.23</v>
      </c>
      <c r="T6028" s="18">
        <v>0.75521899999999997</v>
      </c>
      <c r="U6028" s="161">
        <f t="shared" si="198"/>
        <v>1.7761175870775501</v>
      </c>
    </row>
    <row r="6029" spans="1:21" x14ac:dyDescent="0.2">
      <c r="A6029" s="257">
        <v>42907</v>
      </c>
      <c r="B6029" s="414">
        <f t="shared" si="200"/>
        <v>42908</v>
      </c>
      <c r="C6029" s="442">
        <v>2.88</v>
      </c>
      <c r="D6029" s="161"/>
      <c r="E6029" s="442">
        <v>2.61</v>
      </c>
      <c r="F6029" s="161"/>
      <c r="G6029" s="161">
        <v>1.78512993666</v>
      </c>
      <c r="H6029" s="161"/>
      <c r="I6029" s="442">
        <v>3.05</v>
      </c>
      <c r="J6029" s="784"/>
      <c r="K6029" s="442"/>
      <c r="L6029" s="161"/>
      <c r="M6029" s="442">
        <v>2.73</v>
      </c>
      <c r="N6029" s="161"/>
      <c r="O6029" s="442">
        <v>2.7</v>
      </c>
      <c r="P6029" s="161"/>
      <c r="Q6029" s="442">
        <v>1.83</v>
      </c>
      <c r="R6029" s="161"/>
      <c r="S6029" s="442">
        <v>2.25</v>
      </c>
      <c r="T6029" s="18">
        <v>0.75230399999999997</v>
      </c>
      <c r="U6029" s="161">
        <f t="shared" si="198"/>
        <v>1.78512993666</v>
      </c>
    </row>
    <row r="6030" spans="1:21" x14ac:dyDescent="0.2">
      <c r="A6030" s="257">
        <v>42908</v>
      </c>
      <c r="B6030" s="414">
        <f t="shared" si="200"/>
        <v>42909</v>
      </c>
      <c r="C6030" s="442">
        <v>2.85</v>
      </c>
      <c r="D6030" s="161"/>
      <c r="E6030" s="442">
        <v>2.52</v>
      </c>
      <c r="F6030" s="161"/>
      <c r="G6030" s="161">
        <v>1.7296178505205002</v>
      </c>
      <c r="H6030" s="161"/>
      <c r="I6030" s="442">
        <v>3.05</v>
      </c>
      <c r="J6030" s="784"/>
      <c r="K6030" s="442"/>
      <c r="L6030" s="161"/>
      <c r="M6030" s="442">
        <v>2.61</v>
      </c>
      <c r="N6030" s="161"/>
      <c r="O6030" s="442">
        <v>2.6</v>
      </c>
      <c r="P6030" s="161"/>
      <c r="Q6030" s="442">
        <v>1.84</v>
      </c>
      <c r="R6030" s="161"/>
      <c r="S6030" s="442">
        <v>2.1800000000000002</v>
      </c>
      <c r="T6030" s="18">
        <v>0.75231499999999996</v>
      </c>
      <c r="U6030" s="161">
        <f t="shared" si="198"/>
        <v>1.7296178505205002</v>
      </c>
    </row>
    <row r="6031" spans="1:21" x14ac:dyDescent="0.2">
      <c r="A6031" s="257">
        <v>42909</v>
      </c>
      <c r="B6031" s="414">
        <f t="shared" si="200"/>
        <v>42910</v>
      </c>
      <c r="C6031" s="376">
        <v>2.86</v>
      </c>
      <c r="D6031" s="161"/>
      <c r="E6031" s="376">
        <v>2.5</v>
      </c>
      <c r="F6031" s="161"/>
      <c r="G6031" s="376">
        <v>1.71220536590925</v>
      </c>
      <c r="H6031" s="161"/>
      <c r="I6031" s="376">
        <v>3.03</v>
      </c>
      <c r="J6031" s="416"/>
      <c r="K6031" s="376"/>
      <c r="L6031" s="161"/>
      <c r="M6031" s="376">
        <v>2.5499999999999998</v>
      </c>
      <c r="N6031" s="161"/>
      <c r="O6031" s="376">
        <v>2.59</v>
      </c>
      <c r="P6031" s="161"/>
      <c r="Q6031" s="376">
        <v>1.76</v>
      </c>
      <c r="R6031" s="161"/>
      <c r="S6031" s="376">
        <v>2.15</v>
      </c>
      <c r="T6031" s="375">
        <v>0.75513300000000005</v>
      </c>
      <c r="U6031" s="376">
        <f t="shared" ref="U6031:U6094" si="204">S6031*T6031*1.054615</f>
        <v>1.71220536590925</v>
      </c>
    </row>
    <row r="6032" spans="1:21" x14ac:dyDescent="0.2">
      <c r="A6032" s="257">
        <v>42910</v>
      </c>
      <c r="B6032" s="414">
        <f t="shared" si="200"/>
        <v>42911</v>
      </c>
      <c r="C6032" s="376">
        <v>2.86</v>
      </c>
      <c r="D6032" s="161"/>
      <c r="E6032" s="376">
        <v>2.5</v>
      </c>
      <c r="F6032" s="161"/>
      <c r="G6032" s="376">
        <v>1.71220536590925</v>
      </c>
      <c r="H6032" s="161"/>
      <c r="I6032" s="376">
        <v>3.03</v>
      </c>
      <c r="J6032" s="416"/>
      <c r="K6032" s="376"/>
      <c r="L6032" s="161"/>
      <c r="M6032" s="376">
        <v>2.5499999999999998</v>
      </c>
      <c r="N6032" s="161"/>
      <c r="O6032" s="376">
        <v>2.59</v>
      </c>
      <c r="P6032" s="161"/>
      <c r="Q6032" s="376">
        <v>1.76</v>
      </c>
      <c r="R6032" s="161"/>
      <c r="S6032" s="376">
        <v>2.15</v>
      </c>
      <c r="T6032" s="375">
        <v>0.75513300000000005</v>
      </c>
      <c r="U6032" s="376">
        <f t="shared" si="204"/>
        <v>1.71220536590925</v>
      </c>
    </row>
    <row r="6033" spans="1:21" x14ac:dyDescent="0.2">
      <c r="A6033" s="257">
        <v>42911</v>
      </c>
      <c r="B6033" s="414">
        <f t="shared" si="200"/>
        <v>42912</v>
      </c>
      <c r="C6033" s="376">
        <v>2.86</v>
      </c>
      <c r="D6033" s="161"/>
      <c r="E6033" s="376">
        <v>2.5</v>
      </c>
      <c r="F6033" s="161"/>
      <c r="G6033" s="376">
        <v>1.71220536590925</v>
      </c>
      <c r="H6033" s="161"/>
      <c r="I6033" s="376">
        <v>3.03</v>
      </c>
      <c r="J6033" s="416"/>
      <c r="K6033" s="376"/>
      <c r="L6033" s="161"/>
      <c r="M6033" s="376">
        <v>2.5499999999999998</v>
      </c>
      <c r="N6033" s="161"/>
      <c r="O6033" s="376">
        <v>2.59</v>
      </c>
      <c r="P6033" s="161"/>
      <c r="Q6033" s="376">
        <v>1.76</v>
      </c>
      <c r="R6033" s="161"/>
      <c r="S6033" s="376">
        <v>2.15</v>
      </c>
      <c r="T6033" s="375">
        <v>0.75513300000000005</v>
      </c>
      <c r="U6033" s="376">
        <f t="shared" si="204"/>
        <v>1.71220536590925</v>
      </c>
    </row>
    <row r="6034" spans="1:21" x14ac:dyDescent="0.2">
      <c r="A6034" s="257">
        <v>42912</v>
      </c>
      <c r="B6034" s="414">
        <f t="shared" si="200"/>
        <v>42913</v>
      </c>
      <c r="C6034" s="442">
        <v>2.98</v>
      </c>
      <c r="D6034" s="161"/>
      <c r="E6034" s="442">
        <v>2.62</v>
      </c>
      <c r="F6034" s="161"/>
      <c r="G6034" s="161">
        <v>1.8074528879958003</v>
      </c>
      <c r="H6034" s="161"/>
      <c r="I6034" s="442">
        <v>3.1</v>
      </c>
      <c r="J6034" s="784"/>
      <c r="K6034" s="442"/>
      <c r="L6034" s="161"/>
      <c r="M6034" s="442">
        <v>2.66</v>
      </c>
      <c r="N6034" s="161"/>
      <c r="O6034" s="442">
        <v>2.7</v>
      </c>
      <c r="P6034" s="161"/>
      <c r="Q6034" s="442">
        <v>1.82</v>
      </c>
      <c r="R6034" s="161"/>
      <c r="S6034" s="442">
        <v>2.2799999999999998</v>
      </c>
      <c r="T6034" s="18">
        <v>0.75168900000000005</v>
      </c>
      <c r="U6034" s="161">
        <f t="shared" si="204"/>
        <v>1.8074528879958003</v>
      </c>
    </row>
    <row r="6035" spans="1:21" x14ac:dyDescent="0.2">
      <c r="A6035" s="257">
        <v>42913</v>
      </c>
      <c r="B6035" s="414">
        <f t="shared" si="200"/>
        <v>42914</v>
      </c>
      <c r="C6035" s="442">
        <v>2.98</v>
      </c>
      <c r="D6035" s="161"/>
      <c r="E6035" s="442">
        <v>2.58</v>
      </c>
      <c r="F6035" s="161"/>
      <c r="G6035" s="161">
        <v>1.8422685344217</v>
      </c>
      <c r="H6035" s="161"/>
      <c r="I6035" s="442">
        <v>3.12</v>
      </c>
      <c r="J6035" s="784"/>
      <c r="K6035" s="442"/>
      <c r="L6035" s="161"/>
      <c r="M6035" s="442">
        <v>2.63</v>
      </c>
      <c r="N6035" s="161"/>
      <c r="O6035" s="442">
        <v>2.7</v>
      </c>
      <c r="P6035" s="161"/>
      <c r="Q6035" s="442">
        <v>1.8</v>
      </c>
      <c r="R6035" s="161"/>
      <c r="S6035" s="442">
        <v>2.31</v>
      </c>
      <c r="T6035" s="18">
        <v>0.75621799999999995</v>
      </c>
      <c r="U6035" s="161">
        <f t="shared" si="204"/>
        <v>1.8422685344217</v>
      </c>
    </row>
    <row r="6036" spans="1:21" x14ac:dyDescent="0.2">
      <c r="A6036" s="257">
        <v>42914</v>
      </c>
      <c r="B6036" s="414">
        <f t="shared" si="200"/>
        <v>42915</v>
      </c>
      <c r="C6036" s="442">
        <v>3.01</v>
      </c>
      <c r="D6036" s="161"/>
      <c r="E6036" s="442">
        <v>2.61</v>
      </c>
      <c r="F6036" s="161"/>
      <c r="G6036" s="161">
        <v>1.8895152020525001</v>
      </c>
      <c r="H6036" s="161"/>
      <c r="I6036" s="442">
        <v>3.13</v>
      </c>
      <c r="J6036" s="784"/>
      <c r="K6036" s="442"/>
      <c r="L6036" s="161"/>
      <c r="M6036" s="442">
        <v>2.63</v>
      </c>
      <c r="N6036" s="161"/>
      <c r="O6036" s="442">
        <v>2.74</v>
      </c>
      <c r="P6036" s="161"/>
      <c r="Q6036" s="442">
        <v>1.94</v>
      </c>
      <c r="R6036" s="161"/>
      <c r="S6036" s="442">
        <v>2.35</v>
      </c>
      <c r="T6036" s="18">
        <v>0.76241000000000003</v>
      </c>
      <c r="U6036" s="161">
        <f t="shared" si="204"/>
        <v>1.8895152020525001</v>
      </c>
    </row>
    <row r="6037" spans="1:21" x14ac:dyDescent="0.2">
      <c r="A6037" s="257">
        <v>42915</v>
      </c>
      <c r="B6037" s="414">
        <f t="shared" si="200"/>
        <v>42916</v>
      </c>
      <c r="C6037" s="442">
        <v>3</v>
      </c>
      <c r="D6037" s="161"/>
      <c r="E6037" s="442">
        <v>2.56</v>
      </c>
      <c r="F6037" s="161"/>
      <c r="G6037" s="161">
        <v>1.8460959642719998</v>
      </c>
      <c r="H6037" s="161"/>
      <c r="I6037" s="442">
        <v>3.14</v>
      </c>
      <c r="J6037" s="784"/>
      <c r="K6037" s="442"/>
      <c r="L6037" s="161"/>
      <c r="M6037" s="442">
        <v>2.61</v>
      </c>
      <c r="N6037" s="161"/>
      <c r="O6037" s="442">
        <v>2.71</v>
      </c>
      <c r="P6037" s="161"/>
      <c r="Q6037" s="442">
        <v>2.04</v>
      </c>
      <c r="R6037" s="161"/>
      <c r="S6037" s="442">
        <v>2.2799999999999998</v>
      </c>
      <c r="T6037" s="18">
        <v>0.76776</v>
      </c>
      <c r="U6037" s="161">
        <f t="shared" si="204"/>
        <v>1.8460959642719998</v>
      </c>
    </row>
    <row r="6038" spans="1:21" x14ac:dyDescent="0.2">
      <c r="A6038" s="319">
        <v>42916</v>
      </c>
      <c r="B6038" s="556">
        <f t="shared" si="200"/>
        <v>42917</v>
      </c>
      <c r="C6038" s="431">
        <v>2.94</v>
      </c>
      <c r="D6038" s="161"/>
      <c r="E6038" s="431">
        <v>2.42</v>
      </c>
      <c r="F6038" s="161"/>
      <c r="G6038" s="431">
        <v>1.6976503817327999</v>
      </c>
      <c r="H6038" s="161"/>
      <c r="I6038" s="431">
        <v>3.05</v>
      </c>
      <c r="J6038" s="518"/>
      <c r="K6038" s="431"/>
      <c r="L6038" s="161"/>
      <c r="M6038" s="431">
        <v>2.4300000000000002</v>
      </c>
      <c r="N6038" s="161"/>
      <c r="O6038" s="431">
        <v>2.56</v>
      </c>
      <c r="P6038" s="161"/>
      <c r="Q6038" s="431">
        <v>1.93</v>
      </c>
      <c r="R6038" s="161"/>
      <c r="S6038" s="431">
        <v>2.09</v>
      </c>
      <c r="T6038" s="375">
        <v>0.770208</v>
      </c>
      <c r="U6038" s="431">
        <f t="shared" si="204"/>
        <v>1.6976503817327999</v>
      </c>
    </row>
    <row r="6039" spans="1:21" x14ac:dyDescent="0.2">
      <c r="A6039" s="257">
        <v>42917</v>
      </c>
      <c r="B6039" s="414">
        <f t="shared" si="200"/>
        <v>42918</v>
      </c>
      <c r="C6039" s="376">
        <v>2.94</v>
      </c>
      <c r="D6039" s="161"/>
      <c r="E6039" s="376">
        <v>2.42</v>
      </c>
      <c r="F6039" s="161"/>
      <c r="G6039" s="376">
        <v>1.6976503817327999</v>
      </c>
      <c r="H6039" s="161"/>
      <c r="I6039" s="376">
        <v>3.05</v>
      </c>
      <c r="J6039" s="416"/>
      <c r="K6039" s="376"/>
      <c r="L6039" s="161"/>
      <c r="M6039" s="376">
        <v>2.4300000000000002</v>
      </c>
      <c r="N6039" s="161"/>
      <c r="O6039" s="376">
        <v>2.56</v>
      </c>
      <c r="P6039" s="161"/>
      <c r="Q6039" s="376">
        <v>1.93</v>
      </c>
      <c r="R6039" s="161"/>
      <c r="S6039" s="376">
        <v>2.09</v>
      </c>
      <c r="T6039" s="375">
        <v>0.770208</v>
      </c>
      <c r="U6039" s="376">
        <f t="shared" si="204"/>
        <v>1.6976503817327999</v>
      </c>
    </row>
    <row r="6040" spans="1:21" x14ac:dyDescent="0.2">
      <c r="A6040" s="257">
        <v>42918</v>
      </c>
      <c r="B6040" s="414">
        <f t="shared" si="200"/>
        <v>42919</v>
      </c>
      <c r="C6040" s="376">
        <v>2.94</v>
      </c>
      <c r="D6040" s="161"/>
      <c r="E6040" s="376">
        <v>2.42</v>
      </c>
      <c r="F6040" s="161"/>
      <c r="G6040" s="376">
        <v>1.6976503817327999</v>
      </c>
      <c r="H6040" s="161"/>
      <c r="I6040" s="376">
        <v>3.05</v>
      </c>
      <c r="J6040" s="416"/>
      <c r="K6040" s="376"/>
      <c r="L6040" s="161"/>
      <c r="M6040" s="376">
        <v>2.4300000000000002</v>
      </c>
      <c r="N6040" s="161"/>
      <c r="O6040" s="376">
        <v>2.56</v>
      </c>
      <c r="P6040" s="161"/>
      <c r="Q6040" s="376">
        <v>1.93</v>
      </c>
      <c r="R6040" s="161"/>
      <c r="S6040" s="376">
        <v>2.09</v>
      </c>
      <c r="T6040" s="375">
        <v>0.770208</v>
      </c>
      <c r="U6040" s="376">
        <f t="shared" si="204"/>
        <v>1.6976503817327999</v>
      </c>
    </row>
    <row r="6041" spans="1:21" x14ac:dyDescent="0.2">
      <c r="A6041" s="257">
        <v>42919</v>
      </c>
      <c r="B6041" s="414">
        <f t="shared" si="200"/>
        <v>42920</v>
      </c>
      <c r="C6041" s="376">
        <v>2.94</v>
      </c>
      <c r="D6041" s="161"/>
      <c r="E6041" s="376">
        <v>2.42</v>
      </c>
      <c r="F6041" s="161"/>
      <c r="G6041" s="376">
        <v>1.6976503817327999</v>
      </c>
      <c r="H6041" s="161"/>
      <c r="I6041" s="376">
        <v>3.05</v>
      </c>
      <c r="J6041" s="416"/>
      <c r="K6041" s="376"/>
      <c r="L6041" s="161"/>
      <c r="M6041" s="376">
        <v>2.4300000000000002</v>
      </c>
      <c r="N6041" s="161"/>
      <c r="O6041" s="376">
        <v>2.56</v>
      </c>
      <c r="P6041" s="161"/>
      <c r="Q6041" s="376">
        <v>1.93</v>
      </c>
      <c r="R6041" s="161"/>
      <c r="S6041" s="376">
        <v>2.09</v>
      </c>
      <c r="T6041" s="375">
        <v>0.770208</v>
      </c>
      <c r="U6041" s="376">
        <f t="shared" si="204"/>
        <v>1.6976503817327999</v>
      </c>
    </row>
    <row r="6042" spans="1:21" x14ac:dyDescent="0.2">
      <c r="A6042" s="257">
        <v>42920</v>
      </c>
      <c r="B6042" s="414">
        <f t="shared" si="200"/>
        <v>42921</v>
      </c>
      <c r="C6042" s="376">
        <v>2.94</v>
      </c>
      <c r="D6042" s="161"/>
      <c r="E6042" s="376">
        <v>2.42</v>
      </c>
      <c r="F6042" s="161"/>
      <c r="G6042" s="376">
        <v>1.6976503817327999</v>
      </c>
      <c r="H6042" s="161"/>
      <c r="I6042" s="376">
        <v>3.05</v>
      </c>
      <c r="J6042" s="416"/>
      <c r="K6042" s="376"/>
      <c r="L6042" s="161"/>
      <c r="M6042" s="376">
        <v>2.4300000000000002</v>
      </c>
      <c r="N6042" s="161"/>
      <c r="O6042" s="376">
        <v>2.56</v>
      </c>
      <c r="P6042" s="161"/>
      <c r="Q6042" s="376">
        <v>1.93</v>
      </c>
      <c r="R6042" s="161"/>
      <c r="S6042" s="376">
        <v>2.09</v>
      </c>
      <c r="T6042" s="375">
        <v>0.770208</v>
      </c>
      <c r="U6042" s="376">
        <f t="shared" si="204"/>
        <v>1.6976503817327999</v>
      </c>
    </row>
    <row r="6043" spans="1:21" x14ac:dyDescent="0.2">
      <c r="A6043" s="257">
        <v>42921</v>
      </c>
      <c r="B6043" s="414">
        <f t="shared" si="200"/>
        <v>42922</v>
      </c>
      <c r="C6043" s="161">
        <v>2.9</v>
      </c>
      <c r="D6043" s="161"/>
      <c r="E6043" s="161">
        <v>2.54</v>
      </c>
      <c r="F6043" s="161"/>
      <c r="G6043" s="161">
        <v>1.2941465621973001</v>
      </c>
      <c r="H6043" s="161"/>
      <c r="I6043" s="161">
        <v>2.98</v>
      </c>
      <c r="J6043" s="162"/>
      <c r="K6043" s="161"/>
      <c r="L6043" s="161"/>
      <c r="M6043" s="161">
        <v>2.67</v>
      </c>
      <c r="N6043" s="161"/>
      <c r="O6043" s="161">
        <v>2.63</v>
      </c>
      <c r="P6043" s="161"/>
      <c r="Q6043" s="161">
        <v>1.97</v>
      </c>
      <c r="R6043" s="161"/>
      <c r="S6043" s="161">
        <v>1.59</v>
      </c>
      <c r="T6043" s="18">
        <v>0.77177799999999996</v>
      </c>
      <c r="U6043" s="161">
        <f t="shared" si="204"/>
        <v>1.2941465621973001</v>
      </c>
    </row>
    <row r="6044" spans="1:21" x14ac:dyDescent="0.2">
      <c r="A6044" s="257">
        <v>42922</v>
      </c>
      <c r="B6044" s="414">
        <f t="shared" si="200"/>
        <v>42923</v>
      </c>
      <c r="C6044" s="161">
        <v>2.88</v>
      </c>
      <c r="D6044" s="161"/>
      <c r="E6044" s="161">
        <v>2.5499999999999998</v>
      </c>
      <c r="F6044" s="161"/>
      <c r="G6044" s="161">
        <v>1.0092558401116001</v>
      </c>
      <c r="H6044" s="161"/>
      <c r="I6044" s="161">
        <v>2.85</v>
      </c>
      <c r="J6044" s="162"/>
      <c r="K6044" s="161"/>
      <c r="L6044" s="161"/>
      <c r="M6044" s="161">
        <v>2.67</v>
      </c>
      <c r="N6044" s="161"/>
      <c r="O6044" s="161">
        <v>2.62</v>
      </c>
      <c r="P6044" s="161"/>
      <c r="Q6044" s="161">
        <v>1.98</v>
      </c>
      <c r="R6044" s="161"/>
      <c r="S6044" s="161">
        <v>1.24</v>
      </c>
      <c r="T6044" s="18">
        <v>0.77176599999999995</v>
      </c>
      <c r="U6044" s="161">
        <f t="shared" si="204"/>
        <v>1.0092558401116001</v>
      </c>
    </row>
    <row r="6045" spans="1:21" x14ac:dyDescent="0.2">
      <c r="A6045" s="257">
        <v>42923</v>
      </c>
      <c r="B6045" s="414">
        <f t="shared" si="200"/>
        <v>42924</v>
      </c>
      <c r="C6045" s="376">
        <v>2.89</v>
      </c>
      <c r="D6045" s="161"/>
      <c r="E6045" s="376">
        <v>2.5099999999999998</v>
      </c>
      <c r="F6045" s="161"/>
      <c r="G6045" s="376">
        <v>1.0181332306124999</v>
      </c>
      <c r="H6045" s="161"/>
      <c r="I6045" s="376">
        <v>2.96</v>
      </c>
      <c r="J6045" s="416"/>
      <c r="K6045" s="376"/>
      <c r="L6045" s="161"/>
      <c r="M6045" s="376">
        <v>2.6</v>
      </c>
      <c r="N6045" s="161"/>
      <c r="O6045" s="376">
        <v>2.59</v>
      </c>
      <c r="P6045" s="161"/>
      <c r="Q6045" s="376">
        <v>1.99</v>
      </c>
      <c r="R6045" s="161"/>
      <c r="S6045" s="376">
        <v>1.25</v>
      </c>
      <c r="T6045" s="375">
        <v>0.77232599999999996</v>
      </c>
      <c r="U6045" s="376">
        <f t="shared" si="204"/>
        <v>1.0181332306124999</v>
      </c>
    </row>
    <row r="6046" spans="1:21" x14ac:dyDescent="0.2">
      <c r="A6046" s="257">
        <v>42924</v>
      </c>
      <c r="B6046" s="414">
        <f t="shared" si="200"/>
        <v>42925</v>
      </c>
      <c r="C6046" s="376">
        <v>2.89</v>
      </c>
      <c r="D6046" s="161"/>
      <c r="E6046" s="376">
        <v>2.5099999999999998</v>
      </c>
      <c r="F6046" s="161"/>
      <c r="G6046" s="376">
        <v>1.0181332306124999</v>
      </c>
      <c r="H6046" s="161"/>
      <c r="I6046" s="376">
        <v>2.96</v>
      </c>
      <c r="J6046" s="416"/>
      <c r="K6046" s="376"/>
      <c r="L6046" s="161"/>
      <c r="M6046" s="376">
        <v>2.6</v>
      </c>
      <c r="N6046" s="161"/>
      <c r="O6046" s="376">
        <v>2.59</v>
      </c>
      <c r="P6046" s="161"/>
      <c r="Q6046" s="376">
        <v>1.99</v>
      </c>
      <c r="R6046" s="161"/>
      <c r="S6046" s="376">
        <v>1.25</v>
      </c>
      <c r="T6046" s="375">
        <v>0.77232599999999996</v>
      </c>
      <c r="U6046" s="376">
        <f t="shared" si="204"/>
        <v>1.0181332306124999</v>
      </c>
    </row>
    <row r="6047" spans="1:21" x14ac:dyDescent="0.2">
      <c r="A6047" s="257">
        <v>42925</v>
      </c>
      <c r="B6047" s="414">
        <f t="shared" si="200"/>
        <v>42926</v>
      </c>
      <c r="C6047" s="376">
        <v>2.89</v>
      </c>
      <c r="D6047" s="161"/>
      <c r="E6047" s="376">
        <v>2.5099999999999998</v>
      </c>
      <c r="F6047" s="161"/>
      <c r="G6047" s="376">
        <v>1.0181332306124999</v>
      </c>
      <c r="H6047" s="161"/>
      <c r="I6047" s="376">
        <v>2.96</v>
      </c>
      <c r="J6047" s="416"/>
      <c r="K6047" s="376"/>
      <c r="L6047" s="161"/>
      <c r="M6047" s="376">
        <v>2.6</v>
      </c>
      <c r="N6047" s="161"/>
      <c r="O6047" s="376">
        <v>2.59</v>
      </c>
      <c r="P6047" s="161"/>
      <c r="Q6047" s="376">
        <v>1.99</v>
      </c>
      <c r="R6047" s="161"/>
      <c r="S6047" s="376">
        <v>1.25</v>
      </c>
      <c r="T6047" s="375">
        <v>0.77232599999999996</v>
      </c>
      <c r="U6047" s="376">
        <f t="shared" si="204"/>
        <v>1.0181332306124999</v>
      </c>
    </row>
    <row r="6048" spans="1:21" x14ac:dyDescent="0.2">
      <c r="A6048" s="257">
        <v>42926</v>
      </c>
      <c r="B6048" s="414">
        <f t="shared" ref="B6048:B6111" si="205">A6048+1</f>
        <v>42927</v>
      </c>
      <c r="C6048" s="161">
        <v>2.91</v>
      </c>
      <c r="D6048" s="161"/>
      <c r="E6048" s="161">
        <v>2.5299999999999998</v>
      </c>
      <c r="F6048" s="161"/>
      <c r="G6048" s="161">
        <v>1.8813842258639999</v>
      </c>
      <c r="H6048" s="161"/>
      <c r="I6048" s="161">
        <v>2.95</v>
      </c>
      <c r="J6048" s="162"/>
      <c r="K6048" s="161"/>
      <c r="L6048" s="161"/>
      <c r="M6048" s="161">
        <v>2.64</v>
      </c>
      <c r="N6048" s="161"/>
      <c r="O6048" s="161">
        <v>2.63</v>
      </c>
      <c r="P6048" s="161"/>
      <c r="Q6048" s="161">
        <v>2.11</v>
      </c>
      <c r="R6048" s="161"/>
      <c r="S6048" s="161">
        <v>2.2999999999999998</v>
      </c>
      <c r="T6048" s="18">
        <v>0.77563199999999999</v>
      </c>
      <c r="U6048" s="161">
        <f t="shared" si="204"/>
        <v>1.8813842258639999</v>
      </c>
    </row>
    <row r="6049" spans="1:21" x14ac:dyDescent="0.2">
      <c r="A6049" s="257">
        <v>42927</v>
      </c>
      <c r="B6049" s="414">
        <f t="shared" si="205"/>
        <v>42928</v>
      </c>
      <c r="C6049" s="161">
        <v>2.99</v>
      </c>
      <c r="D6049" s="161"/>
      <c r="E6049" s="161">
        <v>2.61</v>
      </c>
      <c r="F6049" s="161"/>
      <c r="G6049" s="161">
        <v>1.9848044025238503</v>
      </c>
      <c r="H6049" s="161"/>
      <c r="I6049" s="161">
        <v>2.96</v>
      </c>
      <c r="J6049" s="162"/>
      <c r="K6049" s="161"/>
      <c r="L6049" s="161"/>
      <c r="M6049" s="161">
        <v>2.7</v>
      </c>
      <c r="N6049" s="161"/>
      <c r="O6049" s="161">
        <v>2.7</v>
      </c>
      <c r="P6049" s="161"/>
      <c r="Q6049" s="161">
        <v>2.2400000000000002</v>
      </c>
      <c r="R6049" s="161"/>
      <c r="S6049" s="161">
        <v>2.4300000000000002</v>
      </c>
      <c r="T6049" s="18">
        <v>0.77449299999999999</v>
      </c>
      <c r="U6049" s="161">
        <f t="shared" si="204"/>
        <v>1.9848044025238503</v>
      </c>
    </row>
    <row r="6050" spans="1:21" x14ac:dyDescent="0.2">
      <c r="A6050" s="257">
        <v>42928</v>
      </c>
      <c r="B6050" s="414">
        <f t="shared" si="205"/>
        <v>42929</v>
      </c>
      <c r="C6050" s="161">
        <v>2.98</v>
      </c>
      <c r="D6050" s="161"/>
      <c r="E6050" s="161">
        <v>2.62</v>
      </c>
      <c r="F6050" s="161"/>
      <c r="G6050" s="161">
        <v>1.9537939019333002</v>
      </c>
      <c r="H6050" s="161"/>
      <c r="I6050" s="161">
        <v>2.94</v>
      </c>
      <c r="J6050" s="162"/>
      <c r="K6050" s="161"/>
      <c r="L6050" s="161"/>
      <c r="M6050" s="161">
        <v>2.68</v>
      </c>
      <c r="N6050" s="161"/>
      <c r="O6050" s="161">
        <v>2.71</v>
      </c>
      <c r="P6050" s="161"/>
      <c r="Q6050" s="161">
        <v>2.23</v>
      </c>
      <c r="R6050" s="161"/>
      <c r="S6050" s="161">
        <v>2.38</v>
      </c>
      <c r="T6050" s="18">
        <v>0.77840900000000002</v>
      </c>
      <c r="U6050" s="161">
        <f t="shared" si="204"/>
        <v>1.9537939019333002</v>
      </c>
    </row>
    <row r="6051" spans="1:21" x14ac:dyDescent="0.2">
      <c r="A6051" s="257">
        <v>42929</v>
      </c>
      <c r="B6051" s="414">
        <f t="shared" si="205"/>
        <v>42930</v>
      </c>
      <c r="C6051" s="161">
        <v>2.94</v>
      </c>
      <c r="D6051" s="161"/>
      <c r="E6051" s="161">
        <v>2.5499999999999998</v>
      </c>
      <c r="F6051" s="161"/>
      <c r="G6051" s="161">
        <v>1.9120815901687502</v>
      </c>
      <c r="H6051" s="161"/>
      <c r="I6051" s="161">
        <v>2.93</v>
      </c>
      <c r="J6051" s="162"/>
      <c r="K6051" s="161"/>
      <c r="L6051" s="161"/>
      <c r="M6051" s="161">
        <v>2.61</v>
      </c>
      <c r="N6051" s="161"/>
      <c r="O6051" s="161">
        <v>2.67</v>
      </c>
      <c r="P6051" s="161"/>
      <c r="Q6051" s="161">
        <v>1.99</v>
      </c>
      <c r="R6051" s="161"/>
      <c r="S6051" s="161">
        <v>2.31</v>
      </c>
      <c r="T6051" s="18">
        <v>0.78487499999999999</v>
      </c>
      <c r="U6051" s="161">
        <f t="shared" si="204"/>
        <v>1.9120815901687502</v>
      </c>
    </row>
    <row r="6052" spans="1:21" x14ac:dyDescent="0.2">
      <c r="A6052" s="257">
        <v>42930</v>
      </c>
      <c r="B6052" s="414">
        <f t="shared" si="205"/>
        <v>42931</v>
      </c>
      <c r="C6052" s="376">
        <v>2.93</v>
      </c>
      <c r="D6052" s="161"/>
      <c r="E6052" s="376">
        <v>2.59</v>
      </c>
      <c r="F6052" s="161"/>
      <c r="G6052" s="376">
        <v>1.91827918286235</v>
      </c>
      <c r="H6052" s="161"/>
      <c r="I6052" s="376">
        <v>2.96</v>
      </c>
      <c r="J6052" s="416"/>
      <c r="K6052" s="376"/>
      <c r="L6052" s="161"/>
      <c r="M6052" s="376">
        <v>2.62</v>
      </c>
      <c r="N6052" s="161"/>
      <c r="O6052" s="376">
        <v>2.63</v>
      </c>
      <c r="P6052" s="161"/>
      <c r="Q6052" s="376">
        <v>2</v>
      </c>
      <c r="R6052" s="161"/>
      <c r="S6052" s="376">
        <v>2.31</v>
      </c>
      <c r="T6052" s="375">
        <v>0.78741899999999998</v>
      </c>
      <c r="U6052" s="376">
        <f t="shared" si="204"/>
        <v>1.91827918286235</v>
      </c>
    </row>
    <row r="6053" spans="1:21" x14ac:dyDescent="0.2">
      <c r="A6053" s="257">
        <v>42931</v>
      </c>
      <c r="B6053" s="414">
        <f t="shared" si="205"/>
        <v>42932</v>
      </c>
      <c r="C6053" s="376">
        <v>2.93</v>
      </c>
      <c r="D6053" s="161"/>
      <c r="E6053" s="376">
        <v>2.59</v>
      </c>
      <c r="F6053" s="161"/>
      <c r="G6053" s="376">
        <v>1.91827918286235</v>
      </c>
      <c r="H6053" s="161"/>
      <c r="I6053" s="376">
        <v>2.96</v>
      </c>
      <c r="J6053" s="416"/>
      <c r="K6053" s="376"/>
      <c r="L6053" s="161"/>
      <c r="M6053" s="376">
        <v>2.62</v>
      </c>
      <c r="N6053" s="161"/>
      <c r="O6053" s="376">
        <v>2.63</v>
      </c>
      <c r="P6053" s="161"/>
      <c r="Q6053" s="376">
        <v>2</v>
      </c>
      <c r="R6053" s="161"/>
      <c r="S6053" s="376">
        <v>2.31</v>
      </c>
      <c r="T6053" s="375">
        <v>0.78741899999999998</v>
      </c>
      <c r="U6053" s="376">
        <f t="shared" si="204"/>
        <v>1.91827918286235</v>
      </c>
    </row>
    <row r="6054" spans="1:21" x14ac:dyDescent="0.2">
      <c r="A6054" s="257">
        <v>42932</v>
      </c>
      <c r="B6054" s="414">
        <f t="shared" si="205"/>
        <v>42933</v>
      </c>
      <c r="C6054" s="376">
        <v>2.93</v>
      </c>
      <c r="D6054" s="161"/>
      <c r="E6054" s="376">
        <v>2.59</v>
      </c>
      <c r="F6054" s="161"/>
      <c r="G6054" s="376">
        <v>1.91827918286235</v>
      </c>
      <c r="H6054" s="161"/>
      <c r="I6054" s="376">
        <v>2.96</v>
      </c>
      <c r="J6054" s="416"/>
      <c r="K6054" s="376"/>
      <c r="L6054" s="161"/>
      <c r="M6054" s="376">
        <v>2.62</v>
      </c>
      <c r="N6054" s="161"/>
      <c r="O6054" s="376">
        <v>2.63</v>
      </c>
      <c r="P6054" s="161"/>
      <c r="Q6054" s="376">
        <v>2</v>
      </c>
      <c r="R6054" s="161"/>
      <c r="S6054" s="376">
        <v>2.31</v>
      </c>
      <c r="T6054" s="375">
        <v>0.78741899999999998</v>
      </c>
      <c r="U6054" s="376">
        <f t="shared" si="204"/>
        <v>1.91827918286235</v>
      </c>
    </row>
    <row r="6055" spans="1:21" x14ac:dyDescent="0.2">
      <c r="A6055" s="257">
        <v>42933</v>
      </c>
      <c r="B6055" s="414">
        <f t="shared" si="205"/>
        <v>42934</v>
      </c>
      <c r="C6055" s="161">
        <v>3.02</v>
      </c>
      <c r="D6055" s="161"/>
      <c r="E6055" s="161">
        <v>2.65</v>
      </c>
      <c r="F6055" s="161"/>
      <c r="G6055" s="161">
        <v>1.88967302518725</v>
      </c>
      <c r="H6055" s="161"/>
      <c r="I6055" s="161">
        <v>2.96</v>
      </c>
      <c r="J6055" s="162"/>
      <c r="K6055" s="161"/>
      <c r="L6055" s="161"/>
      <c r="M6055" s="161">
        <v>2.7</v>
      </c>
      <c r="N6055" s="161"/>
      <c r="O6055" s="161">
        <v>2.76</v>
      </c>
      <c r="P6055" s="161"/>
      <c r="Q6055" s="161">
        <v>2.29</v>
      </c>
      <c r="R6055" s="161"/>
      <c r="S6055" s="161">
        <v>2.27</v>
      </c>
      <c r="T6055" s="18">
        <v>0.78934499999999996</v>
      </c>
      <c r="U6055" s="161">
        <f t="shared" si="204"/>
        <v>1.88967302518725</v>
      </c>
    </row>
    <row r="6056" spans="1:21" x14ac:dyDescent="0.2">
      <c r="A6056" s="257">
        <v>42934</v>
      </c>
      <c r="B6056" s="414">
        <f t="shared" si="205"/>
        <v>42935</v>
      </c>
      <c r="C6056" s="161">
        <v>3.09</v>
      </c>
      <c r="D6056" s="161"/>
      <c r="E6056" s="161">
        <v>2.72</v>
      </c>
      <c r="F6056" s="161"/>
      <c r="G6056" s="161">
        <v>1.9193960306934998</v>
      </c>
      <c r="H6056" s="161"/>
      <c r="I6056" s="161">
        <v>3.04</v>
      </c>
      <c r="J6056" s="162"/>
      <c r="K6056" s="161"/>
      <c r="L6056" s="161"/>
      <c r="M6056" s="161">
        <v>2.76</v>
      </c>
      <c r="N6056" s="161"/>
      <c r="O6056" s="161">
        <v>2.83</v>
      </c>
      <c r="P6056" s="161"/>
      <c r="Q6056" s="161">
        <v>2.27</v>
      </c>
      <c r="R6056" s="161"/>
      <c r="S6056" s="161">
        <v>2.2999999999999998</v>
      </c>
      <c r="T6056" s="18">
        <v>0.79130299999999998</v>
      </c>
      <c r="U6056" s="161">
        <f t="shared" si="204"/>
        <v>1.9193960306934998</v>
      </c>
    </row>
    <row r="6057" spans="1:21" x14ac:dyDescent="0.2">
      <c r="A6057" s="257">
        <v>42935</v>
      </c>
      <c r="B6057" s="414">
        <f t="shared" si="205"/>
        <v>42936</v>
      </c>
      <c r="C6057" s="161">
        <v>3.1</v>
      </c>
      <c r="D6057" s="161"/>
      <c r="E6057" s="161">
        <v>2.7</v>
      </c>
      <c r="F6057" s="161"/>
      <c r="G6057" s="161">
        <v>1.8222309126986005</v>
      </c>
      <c r="H6057" s="161"/>
      <c r="I6057" s="161">
        <v>3.06</v>
      </c>
      <c r="J6057" s="162"/>
      <c r="K6057" s="161"/>
      <c r="L6057" s="161"/>
      <c r="M6057" s="161">
        <v>2.7</v>
      </c>
      <c r="N6057" s="161"/>
      <c r="O6057" s="161">
        <v>2.84</v>
      </c>
      <c r="P6057" s="161"/>
      <c r="Q6057" s="161">
        <v>2.2400000000000002</v>
      </c>
      <c r="R6057" s="161"/>
      <c r="S6057" s="161">
        <v>2.1800000000000002</v>
      </c>
      <c r="T6057" s="18">
        <v>0.79259800000000002</v>
      </c>
      <c r="U6057" s="161">
        <f t="shared" si="204"/>
        <v>1.8222309126986005</v>
      </c>
    </row>
    <row r="6058" spans="1:21" x14ac:dyDescent="0.2">
      <c r="A6058" s="257">
        <v>42936</v>
      </c>
      <c r="B6058" s="414">
        <f t="shared" si="205"/>
        <v>42937</v>
      </c>
      <c r="C6058" s="161">
        <v>3.1</v>
      </c>
      <c r="D6058" s="161"/>
      <c r="E6058" s="161">
        <v>2.78</v>
      </c>
      <c r="F6058" s="161"/>
      <c r="G6058" s="161">
        <v>1.8325783415941501</v>
      </c>
      <c r="H6058" s="161"/>
      <c r="I6058" s="161">
        <v>3.04</v>
      </c>
      <c r="J6058" s="162"/>
      <c r="K6058" s="161"/>
      <c r="L6058" s="161"/>
      <c r="M6058" s="161">
        <v>2.75</v>
      </c>
      <c r="N6058" s="161"/>
      <c r="O6058" s="161">
        <v>2.87</v>
      </c>
      <c r="P6058" s="161"/>
      <c r="Q6058" s="161">
        <v>2.12</v>
      </c>
      <c r="R6058" s="161"/>
      <c r="S6058" s="161">
        <v>2.19</v>
      </c>
      <c r="T6058" s="18">
        <v>0.79345900000000003</v>
      </c>
      <c r="U6058" s="161">
        <f t="shared" si="204"/>
        <v>1.8325783415941501</v>
      </c>
    </row>
    <row r="6059" spans="1:21" x14ac:dyDescent="0.2">
      <c r="A6059" s="257">
        <v>42937</v>
      </c>
      <c r="B6059" s="414">
        <f t="shared" si="205"/>
        <v>42938</v>
      </c>
      <c r="C6059" s="376">
        <v>3.03</v>
      </c>
      <c r="D6059" s="161"/>
      <c r="E6059" s="376">
        <v>2.63</v>
      </c>
      <c r="F6059" s="161"/>
      <c r="G6059" s="376">
        <v>0.69646542584700011</v>
      </c>
      <c r="H6059" s="161"/>
      <c r="I6059" s="376">
        <v>2.98</v>
      </c>
      <c r="J6059" s="416"/>
      <c r="K6059" s="376"/>
      <c r="L6059" s="161"/>
      <c r="M6059" s="376">
        <v>2.7</v>
      </c>
      <c r="N6059" s="161"/>
      <c r="O6059" s="376">
        <v>2.76</v>
      </c>
      <c r="P6059" s="161"/>
      <c r="Q6059" s="376">
        <v>2</v>
      </c>
      <c r="R6059" s="161"/>
      <c r="S6059" s="376">
        <v>0.83</v>
      </c>
      <c r="T6059" s="375">
        <v>0.79566000000000003</v>
      </c>
      <c r="U6059" s="376">
        <f t="shared" si="204"/>
        <v>0.69646542584700011</v>
      </c>
    </row>
    <row r="6060" spans="1:21" x14ac:dyDescent="0.2">
      <c r="A6060" s="257">
        <v>42938</v>
      </c>
      <c r="B6060" s="414">
        <f t="shared" si="205"/>
        <v>42939</v>
      </c>
      <c r="C6060" s="376">
        <v>3.03</v>
      </c>
      <c r="D6060" s="161"/>
      <c r="E6060" s="376">
        <v>2.63</v>
      </c>
      <c r="F6060" s="161"/>
      <c r="G6060" s="376">
        <v>0.69646542584700011</v>
      </c>
      <c r="H6060" s="161"/>
      <c r="I6060" s="376">
        <v>2.98</v>
      </c>
      <c r="J6060" s="416"/>
      <c r="K6060" s="376"/>
      <c r="L6060" s="161"/>
      <c r="M6060" s="376">
        <v>2.7</v>
      </c>
      <c r="N6060" s="161"/>
      <c r="O6060" s="376">
        <v>2.76</v>
      </c>
      <c r="P6060" s="161"/>
      <c r="Q6060" s="376">
        <v>2</v>
      </c>
      <c r="R6060" s="161"/>
      <c r="S6060" s="376">
        <v>0.83</v>
      </c>
      <c r="T6060" s="375">
        <v>0.79566000000000003</v>
      </c>
      <c r="U6060" s="376">
        <f t="shared" si="204"/>
        <v>0.69646542584700011</v>
      </c>
    </row>
    <row r="6061" spans="1:21" x14ac:dyDescent="0.2">
      <c r="A6061" s="257">
        <v>42939</v>
      </c>
      <c r="B6061" s="414">
        <f t="shared" si="205"/>
        <v>42940</v>
      </c>
      <c r="C6061" s="376">
        <v>3.03</v>
      </c>
      <c r="D6061" s="161"/>
      <c r="E6061" s="376">
        <v>2.63</v>
      </c>
      <c r="F6061" s="161"/>
      <c r="G6061" s="376">
        <v>0.69646542584700011</v>
      </c>
      <c r="H6061" s="161"/>
      <c r="I6061" s="376">
        <v>2.98</v>
      </c>
      <c r="J6061" s="416"/>
      <c r="K6061" s="376"/>
      <c r="L6061" s="161"/>
      <c r="M6061" s="376">
        <v>2.7</v>
      </c>
      <c r="N6061" s="161"/>
      <c r="O6061" s="376">
        <v>2.76</v>
      </c>
      <c r="P6061" s="161"/>
      <c r="Q6061" s="376">
        <v>2</v>
      </c>
      <c r="R6061" s="161"/>
      <c r="S6061" s="376">
        <v>0.83</v>
      </c>
      <c r="T6061" s="375">
        <v>0.79566000000000003</v>
      </c>
      <c r="U6061" s="376">
        <f t="shared" si="204"/>
        <v>0.69646542584700011</v>
      </c>
    </row>
    <row r="6062" spans="1:21" x14ac:dyDescent="0.2">
      <c r="A6062" s="257">
        <v>42940</v>
      </c>
      <c r="B6062" s="414">
        <f t="shared" si="205"/>
        <v>42941</v>
      </c>
      <c r="C6062" s="161">
        <v>2.96</v>
      </c>
      <c r="D6062" s="161"/>
      <c r="E6062" s="161">
        <v>2.64</v>
      </c>
      <c r="F6062" s="161"/>
      <c r="G6062" s="161">
        <v>0.4041576597432</v>
      </c>
      <c r="H6062" s="161"/>
      <c r="I6062" s="161">
        <v>2.88</v>
      </c>
      <c r="J6062" s="162"/>
      <c r="K6062" s="161"/>
      <c r="L6062" s="161"/>
      <c r="M6062" s="161">
        <v>2.68</v>
      </c>
      <c r="N6062" s="161"/>
      <c r="O6062" s="161">
        <v>2.7</v>
      </c>
      <c r="P6062" s="161"/>
      <c r="Q6062" s="161">
        <v>1.85</v>
      </c>
      <c r="R6062" s="161"/>
      <c r="S6062" s="161">
        <v>0.48</v>
      </c>
      <c r="T6062" s="18">
        <v>0.79839099999999996</v>
      </c>
      <c r="U6062" s="161">
        <f t="shared" si="204"/>
        <v>0.4041576597432</v>
      </c>
    </row>
    <row r="6063" spans="1:21" x14ac:dyDescent="0.2">
      <c r="A6063" s="257">
        <v>42941</v>
      </c>
      <c r="B6063" s="414">
        <f t="shared" si="205"/>
        <v>42942</v>
      </c>
      <c r="C6063" s="161">
        <v>2.96</v>
      </c>
      <c r="D6063" s="161"/>
      <c r="E6063" s="161">
        <v>2.64</v>
      </c>
      <c r="F6063" s="161"/>
      <c r="G6063" s="161">
        <v>1.3658311271772001</v>
      </c>
      <c r="H6063" s="161"/>
      <c r="I6063" s="161">
        <v>2.88</v>
      </c>
      <c r="J6063" s="162"/>
      <c r="K6063" s="161"/>
      <c r="L6063" s="161"/>
      <c r="M6063" s="161">
        <v>2.69</v>
      </c>
      <c r="N6063" s="161"/>
      <c r="O6063" s="161">
        <v>2.69</v>
      </c>
      <c r="P6063" s="161"/>
      <c r="Q6063" s="161">
        <v>1.77</v>
      </c>
      <c r="R6063" s="161"/>
      <c r="S6063" s="161">
        <v>1.62</v>
      </c>
      <c r="T6063" s="18">
        <v>0.79944400000000004</v>
      </c>
      <c r="U6063" s="161">
        <f t="shared" si="204"/>
        <v>1.3658311271772001</v>
      </c>
    </row>
    <row r="6064" spans="1:21" x14ac:dyDescent="0.2">
      <c r="A6064" s="257">
        <v>42942</v>
      </c>
      <c r="B6064" s="414">
        <f t="shared" si="205"/>
        <v>42943</v>
      </c>
      <c r="C6064" s="161">
        <v>2.92</v>
      </c>
      <c r="D6064" s="161"/>
      <c r="E6064" s="161">
        <v>2.63</v>
      </c>
      <c r="F6064" s="161"/>
      <c r="G6064" s="161">
        <v>1.5610253037750002</v>
      </c>
      <c r="H6064" s="161"/>
      <c r="I6064" s="161">
        <v>2.87</v>
      </c>
      <c r="J6064" s="162"/>
      <c r="K6064" s="161"/>
      <c r="L6064" s="161"/>
      <c r="M6064" s="161">
        <v>2.69</v>
      </c>
      <c r="N6064" s="161"/>
      <c r="O6064" s="161">
        <v>2.67</v>
      </c>
      <c r="P6064" s="161"/>
      <c r="Q6064" s="161">
        <v>1.64</v>
      </c>
      <c r="R6064" s="161"/>
      <c r="S6064" s="161">
        <v>1.85</v>
      </c>
      <c r="T6064" s="18">
        <v>0.80010000000000003</v>
      </c>
      <c r="U6064" s="161">
        <f t="shared" si="204"/>
        <v>1.5610253037750002</v>
      </c>
    </row>
    <row r="6065" spans="1:21" x14ac:dyDescent="0.2">
      <c r="A6065" s="257">
        <v>42943</v>
      </c>
      <c r="B6065" s="414">
        <f t="shared" si="205"/>
        <v>42944</v>
      </c>
      <c r="C6065" s="161">
        <v>2.92</v>
      </c>
      <c r="D6065" s="161"/>
      <c r="E6065" s="161">
        <v>2.62</v>
      </c>
      <c r="F6065" s="161"/>
      <c r="G6065" s="161">
        <v>1.0894864144671004</v>
      </c>
      <c r="H6065" s="161"/>
      <c r="I6065" s="161">
        <v>2.9</v>
      </c>
      <c r="J6065" s="162"/>
      <c r="K6065" s="161"/>
      <c r="L6065" s="161"/>
      <c r="M6065" s="161">
        <v>2.68</v>
      </c>
      <c r="N6065" s="161"/>
      <c r="O6065" s="161">
        <v>2.66</v>
      </c>
      <c r="P6065" s="161"/>
      <c r="Q6065" s="161">
        <v>1.67</v>
      </c>
      <c r="R6065" s="161"/>
      <c r="S6065" s="161">
        <v>1.29</v>
      </c>
      <c r="T6065" s="18">
        <v>0.80082600000000004</v>
      </c>
      <c r="U6065" s="161">
        <f t="shared" si="204"/>
        <v>1.0894864144671004</v>
      </c>
    </row>
    <row r="6066" spans="1:21" x14ac:dyDescent="0.2">
      <c r="A6066" s="257">
        <v>42944</v>
      </c>
      <c r="B6066" s="414">
        <f t="shared" si="205"/>
        <v>42945</v>
      </c>
      <c r="C6066" s="376">
        <v>2.92</v>
      </c>
      <c r="D6066" s="161"/>
      <c r="E6066" s="376">
        <v>2.59</v>
      </c>
      <c r="F6066" s="161"/>
      <c r="G6066" s="376">
        <v>0.79320232796729995</v>
      </c>
      <c r="H6066" s="161"/>
      <c r="I6066" s="376">
        <v>2.91</v>
      </c>
      <c r="J6066" s="416"/>
      <c r="K6066" s="376"/>
      <c r="L6066" s="161"/>
      <c r="M6066" s="376">
        <v>2.63</v>
      </c>
      <c r="N6066" s="161"/>
      <c r="O6066" s="376">
        <v>2.7</v>
      </c>
      <c r="P6066" s="161"/>
      <c r="Q6066" s="376">
        <v>1.63</v>
      </c>
      <c r="R6066" s="161"/>
      <c r="S6066" s="376">
        <v>0.94</v>
      </c>
      <c r="T6066" s="375">
        <v>0.80013299999999998</v>
      </c>
      <c r="U6066" s="376">
        <f t="shared" si="204"/>
        <v>0.79320232796729995</v>
      </c>
    </row>
    <row r="6067" spans="1:21" x14ac:dyDescent="0.2">
      <c r="A6067" s="257">
        <v>42945</v>
      </c>
      <c r="B6067" s="414">
        <f t="shared" si="205"/>
        <v>42946</v>
      </c>
      <c r="C6067" s="376">
        <v>2.92</v>
      </c>
      <c r="D6067" s="161"/>
      <c r="E6067" s="376">
        <v>2.59</v>
      </c>
      <c r="F6067" s="161"/>
      <c r="G6067" s="376">
        <v>0.79320232796729995</v>
      </c>
      <c r="H6067" s="161"/>
      <c r="I6067" s="376">
        <v>2.91</v>
      </c>
      <c r="J6067" s="416"/>
      <c r="K6067" s="376"/>
      <c r="L6067" s="161"/>
      <c r="M6067" s="376">
        <v>2.63</v>
      </c>
      <c r="N6067" s="161"/>
      <c r="O6067" s="376">
        <v>2.7</v>
      </c>
      <c r="P6067" s="161"/>
      <c r="Q6067" s="376">
        <v>1.63</v>
      </c>
      <c r="R6067" s="161"/>
      <c r="S6067" s="376">
        <v>0.94</v>
      </c>
      <c r="T6067" s="375">
        <v>0.80013299999999998</v>
      </c>
      <c r="U6067" s="376">
        <f t="shared" si="204"/>
        <v>0.79320232796729995</v>
      </c>
    </row>
    <row r="6068" spans="1:21" x14ac:dyDescent="0.2">
      <c r="A6068" s="257">
        <v>42946</v>
      </c>
      <c r="B6068" s="414">
        <f t="shared" si="205"/>
        <v>42947</v>
      </c>
      <c r="C6068" s="376">
        <v>2.92</v>
      </c>
      <c r="D6068" s="161"/>
      <c r="E6068" s="376">
        <v>2.59</v>
      </c>
      <c r="F6068" s="161"/>
      <c r="G6068" s="376">
        <v>0.79320232796729995</v>
      </c>
      <c r="H6068" s="161"/>
      <c r="I6068" s="376">
        <v>2.91</v>
      </c>
      <c r="J6068" s="416"/>
      <c r="K6068" s="376"/>
      <c r="L6068" s="161"/>
      <c r="M6068" s="376">
        <v>2.63</v>
      </c>
      <c r="N6068" s="161"/>
      <c r="O6068" s="376">
        <v>2.7</v>
      </c>
      <c r="P6068" s="161"/>
      <c r="Q6068" s="376">
        <v>1.63</v>
      </c>
      <c r="R6068" s="161"/>
      <c r="S6068" s="376">
        <v>0.94</v>
      </c>
      <c r="T6068" s="375">
        <v>0.80013299999999998</v>
      </c>
      <c r="U6068" s="376">
        <f t="shared" si="204"/>
        <v>0.79320232796729995</v>
      </c>
    </row>
    <row r="6069" spans="1:21" s="263" customFormat="1" x14ac:dyDescent="0.2">
      <c r="A6069" s="319">
        <v>42947</v>
      </c>
      <c r="B6069" s="556">
        <f t="shared" si="205"/>
        <v>42948</v>
      </c>
      <c r="C6069" s="435">
        <v>2.84</v>
      </c>
      <c r="D6069" s="332"/>
      <c r="E6069" s="435">
        <v>2.56</v>
      </c>
      <c r="F6069" s="332"/>
      <c r="G6069" s="372">
        <v>1.4535228706424002</v>
      </c>
      <c r="H6069" s="332"/>
      <c r="I6069" s="435">
        <v>2.79</v>
      </c>
      <c r="J6069" s="702"/>
      <c r="K6069" s="435"/>
      <c r="L6069" s="332"/>
      <c r="M6069" s="435">
        <v>2.62</v>
      </c>
      <c r="N6069" s="332"/>
      <c r="O6069" s="435">
        <v>2.61</v>
      </c>
      <c r="P6069" s="332"/>
      <c r="Q6069" s="435">
        <v>1.85</v>
      </c>
      <c r="R6069" s="332"/>
      <c r="S6069" s="435">
        <v>1.72</v>
      </c>
      <c r="T6069" s="263">
        <v>0.80130800000000002</v>
      </c>
      <c r="U6069" s="372">
        <f t="shared" si="204"/>
        <v>1.4535228706424002</v>
      </c>
    </row>
    <row r="6070" spans="1:21" x14ac:dyDescent="0.2">
      <c r="A6070" s="257">
        <v>42948</v>
      </c>
      <c r="B6070" s="414">
        <f t="shared" si="205"/>
        <v>42949</v>
      </c>
      <c r="C6070" s="161">
        <v>2.75</v>
      </c>
      <c r="D6070" s="161"/>
      <c r="E6070" s="161">
        <v>2.5099999999999998</v>
      </c>
      <c r="F6070" s="161"/>
      <c r="G6070" s="161">
        <v>1.5601844065047501</v>
      </c>
      <c r="H6070" s="161"/>
      <c r="I6070" s="161">
        <v>2.74</v>
      </c>
      <c r="J6070" s="162"/>
      <c r="K6070" s="161"/>
      <c r="L6070" s="161"/>
      <c r="M6070" s="161">
        <v>2.59</v>
      </c>
      <c r="N6070" s="161"/>
      <c r="O6070" s="161">
        <v>2.54</v>
      </c>
      <c r="P6070" s="161"/>
      <c r="Q6070" s="161">
        <v>1.94</v>
      </c>
      <c r="R6070" s="161"/>
      <c r="S6070" s="161">
        <v>1.85</v>
      </c>
      <c r="T6070" s="18">
        <v>0.79966899999999996</v>
      </c>
      <c r="U6070" s="161">
        <f t="shared" si="204"/>
        <v>1.5601844065047501</v>
      </c>
    </row>
    <row r="6071" spans="1:21" x14ac:dyDescent="0.2">
      <c r="A6071" s="257">
        <v>42949</v>
      </c>
      <c r="B6071" s="414">
        <f t="shared" si="205"/>
        <v>42950</v>
      </c>
      <c r="C6071" s="161">
        <v>2.77</v>
      </c>
      <c r="D6071" s="161"/>
      <c r="E6071" s="161">
        <v>2.52</v>
      </c>
      <c r="F6071" s="161"/>
      <c r="G6071" s="161">
        <v>1.5863060072474999</v>
      </c>
      <c r="H6071" s="161"/>
      <c r="I6071" s="161">
        <v>2.79</v>
      </c>
      <c r="J6071" s="162"/>
      <c r="K6071" s="161"/>
      <c r="L6071" s="161"/>
      <c r="M6071" s="161">
        <v>2.59</v>
      </c>
      <c r="N6071" s="161"/>
      <c r="O6071" s="161">
        <v>2.6</v>
      </c>
      <c r="P6071" s="161"/>
      <c r="Q6071" s="161">
        <v>1.92</v>
      </c>
      <c r="R6071" s="161"/>
      <c r="S6071" s="161">
        <v>1.89</v>
      </c>
      <c r="T6071" s="18">
        <v>0.79584999999999995</v>
      </c>
      <c r="U6071" s="161">
        <f t="shared" si="204"/>
        <v>1.5863060072474999</v>
      </c>
    </row>
    <row r="6072" spans="1:21" x14ac:dyDescent="0.2">
      <c r="A6072" s="257">
        <v>42950</v>
      </c>
      <c r="B6072" s="414">
        <f t="shared" si="205"/>
        <v>42951</v>
      </c>
      <c r="C6072" s="161">
        <v>2.78</v>
      </c>
      <c r="D6072" s="161"/>
      <c r="E6072" s="161">
        <v>2.46</v>
      </c>
      <c r="F6072" s="161"/>
      <c r="G6072" s="161">
        <v>1.5918558132235001</v>
      </c>
      <c r="H6072" s="161"/>
      <c r="I6072" s="161">
        <v>2.77</v>
      </c>
      <c r="J6072" s="162"/>
      <c r="K6072" s="161"/>
      <c r="L6072" s="161"/>
      <c r="M6072" s="161">
        <v>2.54</v>
      </c>
      <c r="N6072" s="161"/>
      <c r="O6072" s="161">
        <v>2.57</v>
      </c>
      <c r="P6072" s="161"/>
      <c r="Q6072" s="161">
        <v>1.7</v>
      </c>
      <c r="R6072" s="161"/>
      <c r="S6072" s="161">
        <v>1.9</v>
      </c>
      <c r="T6072" s="18">
        <v>0.794431</v>
      </c>
      <c r="U6072" s="161">
        <f t="shared" si="204"/>
        <v>1.5918558132235001</v>
      </c>
    </row>
    <row r="6073" spans="1:21" x14ac:dyDescent="0.2">
      <c r="A6073" s="257">
        <v>42951</v>
      </c>
      <c r="B6073" s="414">
        <f t="shared" si="205"/>
        <v>42952</v>
      </c>
      <c r="C6073" s="376">
        <v>2.76</v>
      </c>
      <c r="D6073" s="161"/>
      <c r="E6073" s="376">
        <v>2.4</v>
      </c>
      <c r="F6073" s="161"/>
      <c r="G6073" s="376">
        <v>1.5140278733071502</v>
      </c>
      <c r="H6073" s="161"/>
      <c r="I6073" s="376">
        <v>2.77</v>
      </c>
      <c r="J6073" s="416"/>
      <c r="K6073" s="376"/>
      <c r="L6073" s="161"/>
      <c r="M6073" s="376">
        <v>2.5</v>
      </c>
      <c r="N6073" s="161"/>
      <c r="O6073" s="376">
        <v>2.4700000000000002</v>
      </c>
      <c r="P6073" s="161"/>
      <c r="Q6073" s="376">
        <v>1.46</v>
      </c>
      <c r="R6073" s="161"/>
      <c r="S6073" s="376">
        <v>1.81</v>
      </c>
      <c r="T6073" s="375">
        <v>0.793161</v>
      </c>
      <c r="U6073" s="376">
        <f t="shared" si="204"/>
        <v>1.5140278733071502</v>
      </c>
    </row>
    <row r="6074" spans="1:21" x14ac:dyDescent="0.2">
      <c r="A6074" s="257">
        <v>42952</v>
      </c>
      <c r="B6074" s="414">
        <f t="shared" si="205"/>
        <v>42953</v>
      </c>
      <c r="C6074" s="376">
        <v>2.76</v>
      </c>
      <c r="D6074" s="161"/>
      <c r="E6074" s="376">
        <v>2.4</v>
      </c>
      <c r="F6074" s="161"/>
      <c r="G6074" s="376">
        <v>1.5140278733071502</v>
      </c>
      <c r="H6074" s="161"/>
      <c r="I6074" s="376">
        <v>2.77</v>
      </c>
      <c r="J6074" s="416"/>
      <c r="K6074" s="376"/>
      <c r="L6074" s="161"/>
      <c r="M6074" s="376">
        <v>2.5</v>
      </c>
      <c r="N6074" s="161"/>
      <c r="O6074" s="376">
        <v>2.4700000000000002</v>
      </c>
      <c r="P6074" s="161"/>
      <c r="Q6074" s="376">
        <v>1.46</v>
      </c>
      <c r="R6074" s="161"/>
      <c r="S6074" s="376">
        <v>1.81</v>
      </c>
      <c r="T6074" s="375">
        <v>0.793161</v>
      </c>
      <c r="U6074" s="376">
        <f t="shared" si="204"/>
        <v>1.5140278733071502</v>
      </c>
    </row>
    <row r="6075" spans="1:21" x14ac:dyDescent="0.2">
      <c r="A6075" s="257">
        <v>42953</v>
      </c>
      <c r="B6075" s="414">
        <f t="shared" si="205"/>
        <v>42954</v>
      </c>
      <c r="C6075" s="376">
        <v>2.76</v>
      </c>
      <c r="D6075" s="161"/>
      <c r="E6075" s="376">
        <v>2.4</v>
      </c>
      <c r="F6075" s="161"/>
      <c r="G6075" s="376">
        <v>1.5140278733071502</v>
      </c>
      <c r="H6075" s="161"/>
      <c r="I6075" s="376">
        <v>2.77</v>
      </c>
      <c r="J6075" s="416"/>
      <c r="K6075" s="376"/>
      <c r="L6075" s="161"/>
      <c r="M6075" s="376">
        <v>2.5</v>
      </c>
      <c r="N6075" s="161"/>
      <c r="O6075" s="376">
        <v>2.4700000000000002</v>
      </c>
      <c r="P6075" s="161"/>
      <c r="Q6075" s="376">
        <v>1.46</v>
      </c>
      <c r="R6075" s="161"/>
      <c r="S6075" s="376">
        <v>1.81</v>
      </c>
      <c r="T6075" s="375">
        <v>0.793161</v>
      </c>
      <c r="U6075" s="376">
        <f t="shared" si="204"/>
        <v>1.5140278733071502</v>
      </c>
    </row>
    <row r="6076" spans="1:21" x14ac:dyDescent="0.2">
      <c r="A6076" s="257">
        <v>42954</v>
      </c>
      <c r="B6076" s="414">
        <f t="shared" si="205"/>
        <v>42955</v>
      </c>
      <c r="C6076" s="161">
        <v>2.75</v>
      </c>
      <c r="D6076" s="161"/>
      <c r="E6076" s="161">
        <v>2.42</v>
      </c>
      <c r="F6076" s="161"/>
      <c r="G6076" s="161">
        <v>0.64928945960579998</v>
      </c>
      <c r="H6076" s="161"/>
      <c r="I6076" s="161">
        <v>2.75</v>
      </c>
      <c r="J6076" s="162"/>
      <c r="K6076" s="161"/>
      <c r="L6076" s="161"/>
      <c r="M6076" s="161">
        <v>2.48</v>
      </c>
      <c r="N6076" s="161"/>
      <c r="O6076" s="161">
        <v>2.52</v>
      </c>
      <c r="P6076" s="161"/>
      <c r="Q6076" s="161">
        <v>1.64</v>
      </c>
      <c r="R6076" s="161"/>
      <c r="S6076" s="161">
        <v>0.78</v>
      </c>
      <c r="T6076" s="18">
        <v>0.78931399999999996</v>
      </c>
      <c r="U6076" s="161">
        <f t="shared" si="204"/>
        <v>0.64928945960579998</v>
      </c>
    </row>
    <row r="6077" spans="1:21" x14ac:dyDescent="0.2">
      <c r="A6077" s="257">
        <v>42955</v>
      </c>
      <c r="B6077" s="414">
        <f t="shared" si="205"/>
        <v>42956</v>
      </c>
      <c r="C6077" s="161">
        <v>2.77</v>
      </c>
      <c r="D6077" s="161"/>
      <c r="E6077" s="161">
        <v>2.42</v>
      </c>
      <c r="F6077" s="161"/>
      <c r="G6077" s="161">
        <v>0.64093925005110008</v>
      </c>
      <c r="H6077" s="161"/>
      <c r="I6077" s="161">
        <v>2.76</v>
      </c>
      <c r="J6077" s="162"/>
      <c r="K6077" s="161"/>
      <c r="L6077" s="161"/>
      <c r="M6077" s="161">
        <v>2.48</v>
      </c>
      <c r="N6077" s="161"/>
      <c r="O6077" s="161">
        <v>2.48</v>
      </c>
      <c r="P6077" s="161"/>
      <c r="Q6077" s="161">
        <v>1.67</v>
      </c>
      <c r="R6077" s="161"/>
      <c r="S6077" s="161">
        <v>0.77</v>
      </c>
      <c r="T6077" s="18">
        <v>0.78928200000000004</v>
      </c>
      <c r="U6077" s="161">
        <f t="shared" si="204"/>
        <v>0.64093925005110008</v>
      </c>
    </row>
    <row r="6078" spans="1:21" x14ac:dyDescent="0.2">
      <c r="A6078" s="257">
        <v>42956</v>
      </c>
      <c r="B6078" s="414">
        <f t="shared" si="205"/>
        <v>42957</v>
      </c>
      <c r="C6078" s="161">
        <v>2.85</v>
      </c>
      <c r="D6078" s="161"/>
      <c r="E6078" s="161">
        <v>2.5499999999999998</v>
      </c>
      <c r="F6078" s="161"/>
      <c r="G6078" s="161">
        <v>0.39045288508745002</v>
      </c>
      <c r="H6078" s="161"/>
      <c r="I6078" s="161">
        <v>2.82</v>
      </c>
      <c r="J6078" s="162"/>
      <c r="K6078" s="161"/>
      <c r="L6078" s="161"/>
      <c r="M6078" s="161">
        <v>2.61</v>
      </c>
      <c r="N6078" s="161"/>
      <c r="O6078" s="161">
        <v>2.59</v>
      </c>
      <c r="P6078" s="161"/>
      <c r="Q6078" s="161">
        <v>1.59</v>
      </c>
      <c r="R6078" s="161"/>
      <c r="S6078" s="161">
        <v>0.47</v>
      </c>
      <c r="T6078" s="18">
        <v>0.78772900000000001</v>
      </c>
      <c r="U6078" s="161">
        <f t="shared" si="204"/>
        <v>0.39045288508745002</v>
      </c>
    </row>
    <row r="6079" spans="1:21" x14ac:dyDescent="0.2">
      <c r="A6079" s="257">
        <v>42957</v>
      </c>
      <c r="B6079" s="414">
        <f t="shared" si="205"/>
        <v>42958</v>
      </c>
      <c r="C6079" s="161">
        <v>2.87</v>
      </c>
      <c r="D6079" s="161"/>
      <c r="E6079" s="161">
        <v>2.5499999999999998</v>
      </c>
      <c r="F6079" s="161"/>
      <c r="G6079" s="161">
        <v>1.6996146338087499</v>
      </c>
      <c r="H6079" s="161"/>
      <c r="I6079" s="161">
        <v>2.84</v>
      </c>
      <c r="J6079" s="162"/>
      <c r="K6079" s="161"/>
      <c r="L6079" s="161"/>
      <c r="M6079" s="161">
        <v>2.65</v>
      </c>
      <c r="N6079" s="161"/>
      <c r="O6079" s="161">
        <v>2.63</v>
      </c>
      <c r="P6079" s="161"/>
      <c r="Q6079" s="161">
        <v>1.68</v>
      </c>
      <c r="R6079" s="161"/>
      <c r="S6079" s="161">
        <v>2.0499999999999998</v>
      </c>
      <c r="T6079" s="18">
        <v>0.78614499999999998</v>
      </c>
      <c r="U6079" s="161">
        <f t="shared" si="204"/>
        <v>1.6996146338087499</v>
      </c>
    </row>
    <row r="6080" spans="1:21" x14ac:dyDescent="0.2">
      <c r="A6080" s="257">
        <v>42958</v>
      </c>
      <c r="B6080" s="414">
        <f t="shared" si="205"/>
        <v>42959</v>
      </c>
      <c r="C6080" s="376">
        <v>2.91</v>
      </c>
      <c r="D6080" s="161"/>
      <c r="E6080" s="376">
        <v>2.5499999999999998</v>
      </c>
      <c r="F6080" s="161"/>
      <c r="G6080" s="376">
        <v>1.7754663728611999</v>
      </c>
      <c r="H6080" s="161"/>
      <c r="I6080" s="376">
        <v>2.92</v>
      </c>
      <c r="J6080" s="416"/>
      <c r="K6080" s="376"/>
      <c r="L6080" s="161"/>
      <c r="M6080" s="376">
        <v>2.62</v>
      </c>
      <c r="N6080" s="161"/>
      <c r="O6080" s="376">
        <v>2.65</v>
      </c>
      <c r="P6080" s="161"/>
      <c r="Q6080" s="376">
        <v>1.61</v>
      </c>
      <c r="R6080" s="161"/>
      <c r="S6080" s="376">
        <v>2.14</v>
      </c>
      <c r="T6080" s="375">
        <v>0.78669199999999995</v>
      </c>
      <c r="U6080" s="376">
        <f t="shared" si="204"/>
        <v>1.7754663728611999</v>
      </c>
    </row>
    <row r="6081" spans="1:21" x14ac:dyDescent="0.2">
      <c r="A6081" s="257">
        <v>42959</v>
      </c>
      <c r="B6081" s="414">
        <f t="shared" si="205"/>
        <v>42960</v>
      </c>
      <c r="C6081" s="376">
        <v>2.91</v>
      </c>
      <c r="D6081" s="161"/>
      <c r="E6081" s="376">
        <v>2.5499999999999998</v>
      </c>
      <c r="F6081" s="161"/>
      <c r="G6081" s="376">
        <v>1.7754663728611999</v>
      </c>
      <c r="H6081" s="161"/>
      <c r="I6081" s="376">
        <v>2.92</v>
      </c>
      <c r="J6081" s="416"/>
      <c r="K6081" s="376"/>
      <c r="L6081" s="161"/>
      <c r="M6081" s="376">
        <v>2.62</v>
      </c>
      <c r="N6081" s="161"/>
      <c r="O6081" s="376">
        <v>2.65</v>
      </c>
      <c r="P6081" s="161"/>
      <c r="Q6081" s="376">
        <v>1.61</v>
      </c>
      <c r="R6081" s="161"/>
      <c r="S6081" s="376">
        <v>2.14</v>
      </c>
      <c r="T6081" s="375">
        <v>0.78669199999999995</v>
      </c>
      <c r="U6081" s="376">
        <f t="shared" si="204"/>
        <v>1.7754663728611999</v>
      </c>
    </row>
    <row r="6082" spans="1:21" x14ac:dyDescent="0.2">
      <c r="A6082" s="257">
        <v>42960</v>
      </c>
      <c r="B6082" s="414">
        <f t="shared" si="205"/>
        <v>42961</v>
      </c>
      <c r="C6082" s="376">
        <v>2.91</v>
      </c>
      <c r="D6082" s="161"/>
      <c r="E6082" s="376">
        <v>2.5499999999999998</v>
      </c>
      <c r="F6082" s="161"/>
      <c r="G6082" s="376">
        <v>1.7754663728611999</v>
      </c>
      <c r="H6082" s="161"/>
      <c r="I6082" s="376">
        <v>2.92</v>
      </c>
      <c r="J6082" s="416"/>
      <c r="K6082" s="376"/>
      <c r="L6082" s="161"/>
      <c r="M6082" s="376">
        <v>2.62</v>
      </c>
      <c r="N6082" s="161"/>
      <c r="O6082" s="376">
        <v>2.65</v>
      </c>
      <c r="P6082" s="161"/>
      <c r="Q6082" s="376">
        <v>1.61</v>
      </c>
      <c r="R6082" s="161"/>
      <c r="S6082" s="376">
        <v>2.14</v>
      </c>
      <c r="T6082" s="375">
        <v>0.78669199999999995</v>
      </c>
      <c r="U6082" s="376">
        <f t="shared" si="204"/>
        <v>1.7754663728611999</v>
      </c>
    </row>
    <row r="6083" spans="1:21" x14ac:dyDescent="0.2">
      <c r="A6083" s="257">
        <v>42961</v>
      </c>
      <c r="B6083" s="414">
        <f t="shared" si="205"/>
        <v>42962</v>
      </c>
      <c r="C6083" s="161">
        <v>2.96</v>
      </c>
      <c r="D6083" s="161"/>
      <c r="E6083" s="161">
        <v>2.6</v>
      </c>
      <c r="F6083" s="161"/>
      <c r="G6083" s="161">
        <v>1.9013567462031502</v>
      </c>
      <c r="H6083" s="161"/>
      <c r="I6083" s="161">
        <v>2.93</v>
      </c>
      <c r="J6083" s="162"/>
      <c r="K6083" s="161"/>
      <c r="L6083" s="161"/>
      <c r="M6083" s="161">
        <v>2.61</v>
      </c>
      <c r="N6083" s="161"/>
      <c r="O6083" s="161">
        <v>2.68</v>
      </c>
      <c r="P6083" s="161"/>
      <c r="Q6083" s="161">
        <v>1.8</v>
      </c>
      <c r="R6083" s="161"/>
      <c r="S6083" s="161">
        <v>2.29</v>
      </c>
      <c r="T6083" s="18">
        <v>0.78728900000000002</v>
      </c>
      <c r="U6083" s="161">
        <f t="shared" si="204"/>
        <v>1.9013567462031502</v>
      </c>
    </row>
    <row r="6084" spans="1:21" x14ac:dyDescent="0.2">
      <c r="A6084" s="257">
        <v>42962</v>
      </c>
      <c r="B6084" s="414">
        <f t="shared" si="205"/>
        <v>42963</v>
      </c>
      <c r="C6084" s="161">
        <v>2.93</v>
      </c>
      <c r="D6084" s="161"/>
      <c r="E6084" s="161">
        <v>2.5099999999999998</v>
      </c>
      <c r="F6084" s="161"/>
      <c r="G6084" s="161">
        <v>1.9610936938557004</v>
      </c>
      <c r="H6084" s="161"/>
      <c r="I6084" s="161">
        <v>2.9</v>
      </c>
      <c r="J6084" s="162"/>
      <c r="K6084" s="161"/>
      <c r="L6084" s="161"/>
      <c r="M6084" s="161">
        <v>2.56</v>
      </c>
      <c r="N6084" s="161"/>
      <c r="O6084" s="161">
        <v>2.65</v>
      </c>
      <c r="P6084" s="161"/>
      <c r="Q6084" s="161">
        <v>1.85</v>
      </c>
      <c r="R6084" s="161"/>
      <c r="S6084" s="161">
        <v>2.37</v>
      </c>
      <c r="T6084" s="18">
        <v>0.78461400000000003</v>
      </c>
      <c r="U6084" s="161">
        <f t="shared" si="204"/>
        <v>1.9610936938557004</v>
      </c>
    </row>
    <row r="6085" spans="1:21" x14ac:dyDescent="0.2">
      <c r="A6085" s="257">
        <v>42963</v>
      </c>
      <c r="B6085" s="414">
        <f t="shared" si="205"/>
        <v>42964</v>
      </c>
      <c r="C6085" s="161">
        <v>2.89</v>
      </c>
      <c r="D6085" s="161"/>
      <c r="E6085" s="161">
        <v>2.5099999999999998</v>
      </c>
      <c r="F6085" s="161"/>
      <c r="G6085" s="161">
        <v>1.8252272426520004</v>
      </c>
      <c r="H6085" s="161"/>
      <c r="I6085" s="161">
        <v>2.87</v>
      </c>
      <c r="J6085" s="162"/>
      <c r="K6085" s="161"/>
      <c r="L6085" s="161"/>
      <c r="M6085" s="161">
        <v>2.54</v>
      </c>
      <c r="N6085" s="161"/>
      <c r="O6085" s="161">
        <v>2.61</v>
      </c>
      <c r="P6085" s="161"/>
      <c r="Q6085" s="161">
        <v>1.79</v>
      </c>
      <c r="R6085" s="161"/>
      <c r="S6085" s="161">
        <v>2.2000000000000002</v>
      </c>
      <c r="T6085" s="18">
        <v>0.78668400000000005</v>
      </c>
      <c r="U6085" s="161">
        <f t="shared" si="204"/>
        <v>1.8252272426520004</v>
      </c>
    </row>
    <row r="6086" spans="1:21" x14ac:dyDescent="0.2">
      <c r="A6086" s="257">
        <v>42964</v>
      </c>
      <c r="B6086" s="414">
        <f t="shared" si="205"/>
        <v>42965</v>
      </c>
      <c r="C6086" s="161">
        <v>2.88</v>
      </c>
      <c r="D6086" s="161"/>
      <c r="E6086" s="161">
        <v>2.5099999999999998</v>
      </c>
      <c r="F6086" s="161"/>
      <c r="G6086" s="161">
        <v>1.6187171736579999</v>
      </c>
      <c r="H6086" s="161"/>
      <c r="I6086" s="161">
        <v>2.87</v>
      </c>
      <c r="J6086" s="162"/>
      <c r="K6086" s="161"/>
      <c r="L6086" s="161"/>
      <c r="M6086" s="161">
        <v>2.56</v>
      </c>
      <c r="N6086" s="161"/>
      <c r="O6086" s="161">
        <v>2.6</v>
      </c>
      <c r="P6086" s="161"/>
      <c r="Q6086" s="161">
        <v>1.79</v>
      </c>
      <c r="R6086" s="161"/>
      <c r="S6086" s="161">
        <v>1.94</v>
      </c>
      <c r="T6086" s="18">
        <v>0.79117999999999999</v>
      </c>
      <c r="U6086" s="161">
        <f t="shared" si="204"/>
        <v>1.6187171736579999</v>
      </c>
    </row>
    <row r="6087" spans="1:21" x14ac:dyDescent="0.2">
      <c r="A6087" s="257">
        <v>42965</v>
      </c>
      <c r="B6087" s="414">
        <f t="shared" si="205"/>
        <v>42966</v>
      </c>
      <c r="C6087" s="376">
        <v>2.89</v>
      </c>
      <c r="D6087" s="161"/>
      <c r="E6087" s="376">
        <v>2.52</v>
      </c>
      <c r="F6087" s="161"/>
      <c r="G6087" s="376">
        <v>1.1361491417724001</v>
      </c>
      <c r="H6087" s="161"/>
      <c r="I6087" s="376">
        <v>2.92</v>
      </c>
      <c r="J6087" s="416"/>
      <c r="K6087" s="376"/>
      <c r="L6087" s="161"/>
      <c r="M6087" s="376">
        <v>2.56</v>
      </c>
      <c r="N6087" s="161"/>
      <c r="O6087" s="376">
        <v>2.61</v>
      </c>
      <c r="P6087" s="161"/>
      <c r="Q6087" s="376">
        <v>1.77</v>
      </c>
      <c r="R6087" s="161"/>
      <c r="S6087" s="376">
        <v>1.36</v>
      </c>
      <c r="T6087" s="375">
        <v>0.79214099999999998</v>
      </c>
      <c r="U6087" s="376">
        <f t="shared" si="204"/>
        <v>1.1361491417724001</v>
      </c>
    </row>
    <row r="6088" spans="1:21" x14ac:dyDescent="0.2">
      <c r="A6088" s="257">
        <v>42966</v>
      </c>
      <c r="B6088" s="414">
        <f t="shared" si="205"/>
        <v>42967</v>
      </c>
      <c r="C6088" s="376">
        <v>2.89</v>
      </c>
      <c r="D6088" s="161"/>
      <c r="E6088" s="376">
        <v>2.52</v>
      </c>
      <c r="F6088" s="161"/>
      <c r="G6088" s="376">
        <v>1.1361491417724001</v>
      </c>
      <c r="H6088" s="161"/>
      <c r="I6088" s="376">
        <v>2.92</v>
      </c>
      <c r="J6088" s="416"/>
      <c r="K6088" s="376"/>
      <c r="L6088" s="161"/>
      <c r="M6088" s="376">
        <v>2.56</v>
      </c>
      <c r="N6088" s="161"/>
      <c r="O6088" s="376">
        <v>2.61</v>
      </c>
      <c r="P6088" s="161"/>
      <c r="Q6088" s="376">
        <v>1.77</v>
      </c>
      <c r="R6088" s="161"/>
      <c r="S6088" s="376">
        <v>1.36</v>
      </c>
      <c r="T6088" s="375">
        <v>0.79214099999999998</v>
      </c>
      <c r="U6088" s="376">
        <f t="shared" si="204"/>
        <v>1.1361491417724001</v>
      </c>
    </row>
    <row r="6089" spans="1:21" x14ac:dyDescent="0.2">
      <c r="A6089" s="257">
        <v>42967</v>
      </c>
      <c r="B6089" s="414">
        <f t="shared" si="205"/>
        <v>42968</v>
      </c>
      <c r="C6089" s="376">
        <v>2.89</v>
      </c>
      <c r="D6089" s="161"/>
      <c r="E6089" s="376">
        <v>2.52</v>
      </c>
      <c r="F6089" s="161"/>
      <c r="G6089" s="376">
        <v>1.1361491417724001</v>
      </c>
      <c r="H6089" s="161"/>
      <c r="I6089" s="376">
        <v>2.92</v>
      </c>
      <c r="J6089" s="416"/>
      <c r="K6089" s="376"/>
      <c r="L6089" s="161"/>
      <c r="M6089" s="376">
        <v>2.56</v>
      </c>
      <c r="N6089" s="161"/>
      <c r="O6089" s="376">
        <v>2.61</v>
      </c>
      <c r="P6089" s="161"/>
      <c r="Q6089" s="376">
        <v>1.77</v>
      </c>
      <c r="R6089" s="161"/>
      <c r="S6089" s="376">
        <v>1.36</v>
      </c>
      <c r="T6089" s="375">
        <v>0.79214099999999998</v>
      </c>
      <c r="U6089" s="376">
        <f t="shared" si="204"/>
        <v>1.1361491417724001</v>
      </c>
    </row>
    <row r="6090" spans="1:21" x14ac:dyDescent="0.2">
      <c r="A6090" s="257">
        <v>42968</v>
      </c>
      <c r="B6090" s="414">
        <f t="shared" si="205"/>
        <v>42969</v>
      </c>
      <c r="C6090" s="161">
        <v>2.98</v>
      </c>
      <c r="D6090" s="161"/>
      <c r="E6090" s="161">
        <v>2.52</v>
      </c>
      <c r="F6090" s="161"/>
      <c r="G6090" s="161">
        <v>1.3745469717524001</v>
      </c>
      <c r="H6090" s="161"/>
      <c r="I6090" s="161">
        <v>2.86</v>
      </c>
      <c r="J6090" s="162"/>
      <c r="K6090" s="161"/>
      <c r="L6090" s="161"/>
      <c r="M6090" s="161">
        <v>2.62</v>
      </c>
      <c r="N6090" s="161"/>
      <c r="O6090" s="161">
        <v>2.69</v>
      </c>
      <c r="P6090" s="161"/>
      <c r="Q6090" s="161">
        <v>1.85</v>
      </c>
      <c r="R6090" s="161"/>
      <c r="S6090" s="161">
        <v>1.64</v>
      </c>
      <c r="T6090" s="18">
        <v>0.79473400000000005</v>
      </c>
      <c r="U6090" s="161">
        <f t="shared" si="204"/>
        <v>1.3745469717524001</v>
      </c>
    </row>
    <row r="6091" spans="1:21" x14ac:dyDescent="0.2">
      <c r="A6091" s="257">
        <v>42969</v>
      </c>
      <c r="B6091" s="414">
        <f t="shared" si="205"/>
        <v>42970</v>
      </c>
      <c r="C6091" s="161">
        <v>3.01</v>
      </c>
      <c r="D6091" s="161"/>
      <c r="E6091" s="161">
        <v>2.65</v>
      </c>
      <c r="F6091" s="161"/>
      <c r="G6091" s="161">
        <v>1.1081454434622</v>
      </c>
      <c r="H6091" s="161"/>
      <c r="I6091" s="161">
        <v>2.96</v>
      </c>
      <c r="J6091" s="162"/>
      <c r="K6091" s="161"/>
      <c r="L6091" s="161"/>
      <c r="M6091" s="161">
        <v>2.74</v>
      </c>
      <c r="N6091" s="161"/>
      <c r="O6091" s="161">
        <v>2.73</v>
      </c>
      <c r="P6091" s="161"/>
      <c r="Q6091" s="161">
        <v>1.81</v>
      </c>
      <c r="R6091" s="161"/>
      <c r="S6091" s="161">
        <v>1.32</v>
      </c>
      <c r="T6091" s="18">
        <v>0.79602899999999999</v>
      </c>
      <c r="U6091" s="161">
        <f t="shared" si="204"/>
        <v>1.1081454434622</v>
      </c>
    </row>
    <row r="6092" spans="1:21" x14ac:dyDescent="0.2">
      <c r="A6092" s="257">
        <v>42970</v>
      </c>
      <c r="B6092" s="414">
        <f t="shared" si="205"/>
        <v>42971</v>
      </c>
      <c r="C6092" s="161">
        <v>2.92</v>
      </c>
      <c r="D6092" s="161"/>
      <c r="E6092" s="161">
        <v>2.58</v>
      </c>
      <c r="F6092" s="161"/>
      <c r="G6092" s="161">
        <v>0.78854303889729993</v>
      </c>
      <c r="H6092" s="161"/>
      <c r="I6092" s="161">
        <v>2.88</v>
      </c>
      <c r="J6092" s="162"/>
      <c r="K6092" s="161"/>
      <c r="L6092" s="161"/>
      <c r="M6092" s="161">
        <v>2.63</v>
      </c>
      <c r="N6092" s="161"/>
      <c r="O6092" s="161">
        <v>2.65</v>
      </c>
      <c r="P6092" s="161"/>
      <c r="Q6092" s="161">
        <v>1.74</v>
      </c>
      <c r="R6092" s="161"/>
      <c r="S6092" s="161">
        <v>0.94</v>
      </c>
      <c r="T6092" s="18">
        <v>0.79543299999999995</v>
      </c>
      <c r="U6092" s="161">
        <f t="shared" si="204"/>
        <v>0.78854303889729993</v>
      </c>
    </row>
    <row r="6093" spans="1:21" x14ac:dyDescent="0.2">
      <c r="A6093" s="257">
        <v>42971</v>
      </c>
      <c r="B6093" s="414">
        <f t="shared" si="205"/>
        <v>42972</v>
      </c>
      <c r="C6093" s="161">
        <v>2.96</v>
      </c>
      <c r="D6093" s="161"/>
      <c r="E6093" s="161">
        <v>2.6</v>
      </c>
      <c r="F6093" s="161"/>
      <c r="G6093" s="161">
        <v>1.64047973422125</v>
      </c>
      <c r="H6093" s="161"/>
      <c r="I6093" s="161">
        <v>2.88</v>
      </c>
      <c r="J6093" s="162"/>
      <c r="K6093" s="161"/>
      <c r="L6093" s="161"/>
      <c r="M6093" s="161">
        <v>2.67</v>
      </c>
      <c r="N6093" s="161"/>
      <c r="O6093" s="161">
        <v>2.71</v>
      </c>
      <c r="P6093" s="161"/>
      <c r="Q6093" s="161">
        <v>1.68</v>
      </c>
      <c r="R6093" s="161"/>
      <c r="S6093" s="161">
        <v>1.95</v>
      </c>
      <c r="T6093" s="18">
        <v>0.797705</v>
      </c>
      <c r="U6093" s="161">
        <f t="shared" si="204"/>
        <v>1.64047973422125</v>
      </c>
    </row>
    <row r="6094" spans="1:21" x14ac:dyDescent="0.2">
      <c r="A6094" s="257">
        <v>42972</v>
      </c>
      <c r="B6094" s="414">
        <f t="shared" si="205"/>
        <v>42973</v>
      </c>
      <c r="C6094" s="376">
        <v>2.93</v>
      </c>
      <c r="D6094" s="161"/>
      <c r="E6094" s="376">
        <v>2.58</v>
      </c>
      <c r="F6094" s="161"/>
      <c r="G6094" s="376">
        <v>1.2907293564897</v>
      </c>
      <c r="H6094" s="161"/>
      <c r="I6094" s="376">
        <v>2.94</v>
      </c>
      <c r="J6094" s="416"/>
      <c r="K6094" s="376"/>
      <c r="L6094" s="161"/>
      <c r="M6094" s="376">
        <v>2.6</v>
      </c>
      <c r="N6094" s="161"/>
      <c r="O6094" s="376">
        <v>2.65</v>
      </c>
      <c r="P6094" s="161"/>
      <c r="Q6094" s="376">
        <v>1.41</v>
      </c>
      <c r="R6094" s="161"/>
      <c r="S6094" s="376">
        <v>1.53</v>
      </c>
      <c r="T6094" s="375">
        <v>0.79992600000000003</v>
      </c>
      <c r="U6094" s="376">
        <f t="shared" si="204"/>
        <v>1.2907293564897</v>
      </c>
    </row>
    <row r="6095" spans="1:21" x14ac:dyDescent="0.2">
      <c r="A6095" s="257">
        <v>42973</v>
      </c>
      <c r="B6095" s="414">
        <f t="shared" si="205"/>
        <v>42974</v>
      </c>
      <c r="C6095" s="376">
        <v>2.93</v>
      </c>
      <c r="D6095" s="161"/>
      <c r="E6095" s="376">
        <v>2.58</v>
      </c>
      <c r="F6095" s="161"/>
      <c r="G6095" s="376">
        <v>1.2907293564897</v>
      </c>
      <c r="H6095" s="161"/>
      <c r="I6095" s="376">
        <v>2.94</v>
      </c>
      <c r="J6095" s="416"/>
      <c r="K6095" s="376"/>
      <c r="L6095" s="161"/>
      <c r="M6095" s="376">
        <v>2.6</v>
      </c>
      <c r="N6095" s="161"/>
      <c r="O6095" s="376">
        <v>2.65</v>
      </c>
      <c r="P6095" s="161"/>
      <c r="Q6095" s="376">
        <v>1.41</v>
      </c>
      <c r="R6095" s="161"/>
      <c r="S6095" s="376">
        <v>1.53</v>
      </c>
      <c r="T6095" s="375">
        <v>0.79992600000000003</v>
      </c>
      <c r="U6095" s="376">
        <f t="shared" ref="U6095:U6158" si="206">S6095*T6095*1.054615</f>
        <v>1.2907293564897</v>
      </c>
    </row>
    <row r="6096" spans="1:21" x14ac:dyDescent="0.2">
      <c r="A6096" s="257">
        <v>42974</v>
      </c>
      <c r="B6096" s="414">
        <f t="shared" si="205"/>
        <v>42975</v>
      </c>
      <c r="C6096" s="376">
        <v>2.93</v>
      </c>
      <c r="D6096" s="161"/>
      <c r="E6096" s="376">
        <v>2.58</v>
      </c>
      <c r="F6096" s="161"/>
      <c r="G6096" s="376">
        <v>1.2907293564897</v>
      </c>
      <c r="H6096" s="161"/>
      <c r="I6096" s="376">
        <v>2.94</v>
      </c>
      <c r="J6096" s="416"/>
      <c r="K6096" s="376"/>
      <c r="L6096" s="161"/>
      <c r="M6096" s="376">
        <v>2.6</v>
      </c>
      <c r="N6096" s="161"/>
      <c r="O6096" s="376">
        <v>2.65</v>
      </c>
      <c r="P6096" s="161"/>
      <c r="Q6096" s="376">
        <v>1.41</v>
      </c>
      <c r="R6096" s="161"/>
      <c r="S6096" s="376">
        <v>1.53</v>
      </c>
      <c r="T6096" s="375">
        <v>0.79992600000000003</v>
      </c>
      <c r="U6096" s="376">
        <f t="shared" si="206"/>
        <v>1.2907293564897</v>
      </c>
    </row>
    <row r="6097" spans="1:21" x14ac:dyDescent="0.2">
      <c r="A6097" s="257">
        <v>42975</v>
      </c>
      <c r="B6097" s="414">
        <f t="shared" si="205"/>
        <v>42976</v>
      </c>
      <c r="C6097" s="161">
        <v>2.92</v>
      </c>
      <c r="D6097" s="161"/>
      <c r="E6097" s="161">
        <v>2.63</v>
      </c>
      <c r="F6097" s="161"/>
      <c r="G6097" s="161">
        <v>1.6218851527488001</v>
      </c>
      <c r="H6097" s="161"/>
      <c r="I6097" s="161">
        <v>2.9</v>
      </c>
      <c r="J6097" s="162"/>
      <c r="K6097" s="161"/>
      <c r="L6097" s="161"/>
      <c r="M6097" s="161">
        <v>2.74</v>
      </c>
      <c r="N6097" s="161"/>
      <c r="O6097" s="161">
        <v>2.7</v>
      </c>
      <c r="P6097" s="161"/>
      <c r="Q6097" s="161">
        <v>1.68</v>
      </c>
      <c r="R6097" s="161"/>
      <c r="S6097" s="161">
        <v>1.92</v>
      </c>
      <c r="T6097" s="18">
        <v>0.80098599999999998</v>
      </c>
      <c r="U6097" s="161">
        <f t="shared" si="206"/>
        <v>1.6218851527488001</v>
      </c>
    </row>
    <row r="6098" spans="1:21" x14ac:dyDescent="0.2">
      <c r="A6098" s="257">
        <v>42976</v>
      </c>
      <c r="B6098" s="414">
        <f t="shared" si="205"/>
        <v>42977</v>
      </c>
      <c r="C6098" s="161">
        <v>2.88</v>
      </c>
      <c r="D6098" s="161"/>
      <c r="E6098" s="161">
        <v>2.59</v>
      </c>
      <c r="F6098" s="161"/>
      <c r="G6098" s="161">
        <v>1.5605375443375002</v>
      </c>
      <c r="H6098" s="161"/>
      <c r="I6098" s="161">
        <v>2.86</v>
      </c>
      <c r="J6098" s="162"/>
      <c r="K6098" s="161"/>
      <c r="L6098" s="161"/>
      <c r="M6098" s="161">
        <v>2.64</v>
      </c>
      <c r="N6098" s="161"/>
      <c r="O6098" s="161">
        <v>2.64</v>
      </c>
      <c r="P6098" s="161"/>
      <c r="Q6098" s="161">
        <v>1.7</v>
      </c>
      <c r="R6098" s="161"/>
      <c r="S6098" s="161">
        <v>1.85</v>
      </c>
      <c r="T6098" s="18">
        <v>0.79984999999999995</v>
      </c>
      <c r="U6098" s="161">
        <f t="shared" si="206"/>
        <v>1.5605375443375002</v>
      </c>
    </row>
    <row r="6099" spans="1:21" x14ac:dyDescent="0.2">
      <c r="A6099" s="257">
        <v>42977</v>
      </c>
      <c r="B6099" s="414">
        <f t="shared" si="205"/>
        <v>42978</v>
      </c>
      <c r="C6099" s="161">
        <v>2.86</v>
      </c>
      <c r="D6099" s="161"/>
      <c r="E6099" s="161">
        <v>2.5499999999999998</v>
      </c>
      <c r="F6099" s="161"/>
      <c r="G6099" s="161">
        <v>1.4350164444378002</v>
      </c>
      <c r="H6099" s="161"/>
      <c r="I6099" s="161">
        <v>2.86</v>
      </c>
      <c r="J6099" s="162"/>
      <c r="K6099" s="161"/>
      <c r="L6099" s="161"/>
      <c r="M6099" s="161">
        <v>2.63</v>
      </c>
      <c r="N6099" s="161"/>
      <c r="O6099" s="161">
        <v>2.62</v>
      </c>
      <c r="P6099" s="161"/>
      <c r="Q6099" s="161">
        <v>1.6</v>
      </c>
      <c r="R6099" s="161"/>
      <c r="S6099" s="161">
        <v>1.71</v>
      </c>
      <c r="T6099" s="18">
        <v>0.79573199999999999</v>
      </c>
      <c r="U6099" s="161">
        <f t="shared" si="206"/>
        <v>1.4350164444378002</v>
      </c>
    </row>
    <row r="6100" spans="1:21" x14ac:dyDescent="0.2">
      <c r="A6100" s="257">
        <v>42978</v>
      </c>
      <c r="B6100" s="556">
        <f t="shared" si="205"/>
        <v>42979</v>
      </c>
      <c r="C6100" s="372">
        <v>2.89</v>
      </c>
      <c r="D6100" s="161"/>
      <c r="E6100" s="372">
        <v>2.62</v>
      </c>
      <c r="F6100" s="161"/>
      <c r="G6100" s="372">
        <v>1.4250826882760002</v>
      </c>
      <c r="H6100" s="161"/>
      <c r="I6100" s="372">
        <v>2.92</v>
      </c>
      <c r="J6100" s="365"/>
      <c r="K6100" s="372"/>
      <c r="L6100" s="161"/>
      <c r="M6100" s="372">
        <v>2.73</v>
      </c>
      <c r="N6100" s="161"/>
      <c r="O6100" s="372">
        <v>2.67</v>
      </c>
      <c r="P6100" s="161"/>
      <c r="Q6100" s="372">
        <v>1.43</v>
      </c>
      <c r="R6100" s="161"/>
      <c r="S6100" s="372">
        <v>1.7</v>
      </c>
      <c r="T6100" s="18">
        <v>0.79487200000000002</v>
      </c>
      <c r="U6100" s="372">
        <f t="shared" si="206"/>
        <v>1.4250826882760002</v>
      </c>
    </row>
    <row r="6101" spans="1:21" x14ac:dyDescent="0.2">
      <c r="A6101" s="257">
        <v>42979</v>
      </c>
      <c r="B6101" s="414">
        <f t="shared" si="205"/>
        <v>42980</v>
      </c>
      <c r="C6101" s="376">
        <v>2.9</v>
      </c>
      <c r="D6101" s="161"/>
      <c r="E6101" s="376">
        <v>2.66</v>
      </c>
      <c r="F6101" s="161"/>
      <c r="G6101" s="376">
        <v>1.2979113162781502</v>
      </c>
      <c r="H6101" s="161"/>
      <c r="I6101" s="376">
        <v>3.01</v>
      </c>
      <c r="J6101" s="416"/>
      <c r="K6101" s="376"/>
      <c r="L6101" s="161"/>
      <c r="M6101" s="376">
        <v>2.72</v>
      </c>
      <c r="N6101" s="161"/>
      <c r="O6101" s="376">
        <v>2.79</v>
      </c>
      <c r="P6101" s="161"/>
      <c r="Q6101" s="376">
        <v>1.05</v>
      </c>
      <c r="R6101" s="161"/>
      <c r="S6101" s="376">
        <v>1.53</v>
      </c>
      <c r="T6101" s="375">
        <v>0.80437700000000001</v>
      </c>
      <c r="U6101" s="376">
        <f t="shared" si="206"/>
        <v>1.2979113162781502</v>
      </c>
    </row>
    <row r="6102" spans="1:21" x14ac:dyDescent="0.2">
      <c r="A6102" s="257">
        <v>42980</v>
      </c>
      <c r="B6102" s="414">
        <f t="shared" si="205"/>
        <v>42981</v>
      </c>
      <c r="C6102" s="376">
        <v>2.9</v>
      </c>
      <c r="D6102" s="161"/>
      <c r="E6102" s="376">
        <v>2.66</v>
      </c>
      <c r="F6102" s="161"/>
      <c r="G6102" s="376">
        <v>1.2979113162781502</v>
      </c>
      <c r="H6102" s="161"/>
      <c r="I6102" s="376">
        <v>3.01</v>
      </c>
      <c r="J6102" s="416"/>
      <c r="K6102" s="376"/>
      <c r="L6102" s="161"/>
      <c r="M6102" s="376">
        <v>2.72</v>
      </c>
      <c r="N6102" s="161"/>
      <c r="O6102" s="376">
        <v>2.79</v>
      </c>
      <c r="P6102" s="161"/>
      <c r="Q6102" s="376">
        <v>1.05</v>
      </c>
      <c r="R6102" s="161"/>
      <c r="S6102" s="376">
        <v>1.53</v>
      </c>
      <c r="T6102" s="375">
        <v>0.80437700000000001</v>
      </c>
      <c r="U6102" s="376">
        <f t="shared" si="206"/>
        <v>1.2979113162781502</v>
      </c>
    </row>
    <row r="6103" spans="1:21" x14ac:dyDescent="0.2">
      <c r="A6103" s="257">
        <v>42981</v>
      </c>
      <c r="B6103" s="414">
        <f t="shared" si="205"/>
        <v>42982</v>
      </c>
      <c r="C6103" s="376">
        <v>2.9</v>
      </c>
      <c r="D6103" s="161"/>
      <c r="E6103" s="376">
        <v>2.66</v>
      </c>
      <c r="F6103" s="161"/>
      <c r="G6103" s="376">
        <v>1.2979113162781502</v>
      </c>
      <c r="H6103" s="161"/>
      <c r="I6103" s="376">
        <v>3.01</v>
      </c>
      <c r="J6103" s="416"/>
      <c r="K6103" s="376"/>
      <c r="L6103" s="161"/>
      <c r="M6103" s="376">
        <v>2.72</v>
      </c>
      <c r="N6103" s="161"/>
      <c r="O6103" s="376">
        <v>2.79</v>
      </c>
      <c r="P6103" s="161"/>
      <c r="Q6103" s="376">
        <v>1.05</v>
      </c>
      <c r="R6103" s="161"/>
      <c r="S6103" s="376">
        <v>1.53</v>
      </c>
      <c r="T6103" s="375">
        <v>0.80437700000000001</v>
      </c>
      <c r="U6103" s="376">
        <f t="shared" si="206"/>
        <v>1.2979113162781502</v>
      </c>
    </row>
    <row r="6104" spans="1:21" x14ac:dyDescent="0.2">
      <c r="A6104" s="257">
        <v>42982</v>
      </c>
      <c r="B6104" s="414">
        <f t="shared" si="205"/>
        <v>42983</v>
      </c>
      <c r="C6104" s="376">
        <v>2.9</v>
      </c>
      <c r="D6104" s="161"/>
      <c r="E6104" s="376">
        <v>2.66</v>
      </c>
      <c r="F6104" s="161"/>
      <c r="G6104" s="376">
        <v>1.2979113162781502</v>
      </c>
      <c r="H6104" s="161"/>
      <c r="I6104" s="376">
        <v>3.01</v>
      </c>
      <c r="J6104" s="416"/>
      <c r="K6104" s="376"/>
      <c r="L6104" s="161"/>
      <c r="M6104" s="376">
        <v>2.72</v>
      </c>
      <c r="N6104" s="161"/>
      <c r="O6104" s="376">
        <v>2.79</v>
      </c>
      <c r="P6104" s="161"/>
      <c r="Q6104" s="376">
        <v>1.05</v>
      </c>
      <c r="R6104" s="161"/>
      <c r="S6104" s="376">
        <v>1.53</v>
      </c>
      <c r="T6104" s="375">
        <v>0.80437700000000001</v>
      </c>
      <c r="U6104" s="376">
        <f t="shared" si="206"/>
        <v>1.2979113162781502</v>
      </c>
    </row>
    <row r="6105" spans="1:21" x14ac:dyDescent="0.2">
      <c r="A6105" s="257">
        <v>42983</v>
      </c>
      <c r="B6105" s="414">
        <f t="shared" si="205"/>
        <v>42984</v>
      </c>
      <c r="C6105" s="161">
        <v>2.86</v>
      </c>
      <c r="D6105" s="161"/>
      <c r="E6105" s="161">
        <v>2.63</v>
      </c>
      <c r="F6105" s="161"/>
      <c r="G6105" s="161">
        <v>0.57045507950265006</v>
      </c>
      <c r="H6105" s="161"/>
      <c r="I6105" s="161">
        <v>2.96</v>
      </c>
      <c r="J6105" s="162"/>
      <c r="K6105" s="161"/>
      <c r="L6105" s="161"/>
      <c r="M6105" s="161">
        <v>2.67</v>
      </c>
      <c r="N6105" s="161"/>
      <c r="O6105" s="161">
        <v>2.7</v>
      </c>
      <c r="P6105" s="161"/>
      <c r="Q6105" s="161">
        <v>1.38</v>
      </c>
      <c r="R6105" s="161"/>
      <c r="S6105" s="161">
        <v>0.67</v>
      </c>
      <c r="T6105" s="18">
        <v>0.80733299999999997</v>
      </c>
      <c r="U6105" s="161">
        <f t="shared" si="206"/>
        <v>0.57045507950265006</v>
      </c>
    </row>
    <row r="6106" spans="1:21" x14ac:dyDescent="0.2">
      <c r="A6106" s="257">
        <v>42984</v>
      </c>
      <c r="B6106" s="414">
        <f t="shared" si="205"/>
        <v>42985</v>
      </c>
      <c r="C6106" s="161">
        <v>2.93</v>
      </c>
      <c r="D6106" s="161"/>
      <c r="E6106" s="161">
        <v>2.66</v>
      </c>
      <c r="F6106" s="161"/>
      <c r="G6106" s="161">
        <v>0.5306829851382</v>
      </c>
      <c r="H6106" s="161"/>
      <c r="I6106" s="161">
        <v>2.97</v>
      </c>
      <c r="J6106" s="162"/>
      <c r="K6106" s="161"/>
      <c r="L6106" s="161"/>
      <c r="M6106" s="161">
        <v>2.69</v>
      </c>
      <c r="N6106" s="161"/>
      <c r="O6106" s="161">
        <v>2.77</v>
      </c>
      <c r="P6106" s="161"/>
      <c r="Q6106" s="161">
        <v>1.41</v>
      </c>
      <c r="R6106" s="161"/>
      <c r="S6106" s="161">
        <v>0.62</v>
      </c>
      <c r="T6106" s="18">
        <v>0.81161399999999995</v>
      </c>
      <c r="U6106" s="161">
        <f t="shared" si="206"/>
        <v>0.5306829851382</v>
      </c>
    </row>
    <row r="6107" spans="1:21" x14ac:dyDescent="0.2">
      <c r="A6107" s="257">
        <v>42985</v>
      </c>
      <c r="B6107" s="414">
        <f t="shared" si="205"/>
        <v>42986</v>
      </c>
      <c r="C6107" s="161">
        <v>2.88</v>
      </c>
      <c r="D6107" s="161"/>
      <c r="E6107" s="161">
        <v>2.64</v>
      </c>
      <c r="F6107" s="161"/>
      <c r="G6107" s="161">
        <v>0.43294793210499999</v>
      </c>
      <c r="H6107" s="161"/>
      <c r="I6107" s="161">
        <v>2.92</v>
      </c>
      <c r="J6107" s="162"/>
      <c r="K6107" s="161"/>
      <c r="L6107" s="161"/>
      <c r="M6107" s="161">
        <v>2.66</v>
      </c>
      <c r="N6107" s="161"/>
      <c r="O6107" s="161">
        <v>2.73</v>
      </c>
      <c r="P6107" s="161"/>
      <c r="Q6107" s="161">
        <v>1.2</v>
      </c>
      <c r="R6107" s="161"/>
      <c r="S6107" s="161">
        <v>0.5</v>
      </c>
      <c r="T6107" s="18">
        <v>0.82105399999999995</v>
      </c>
      <c r="U6107" s="161">
        <f t="shared" si="206"/>
        <v>0.43294793210499999</v>
      </c>
    </row>
    <row r="6108" spans="1:21" x14ac:dyDescent="0.2">
      <c r="A6108" s="257">
        <v>42986</v>
      </c>
      <c r="B6108" s="414">
        <f t="shared" si="205"/>
        <v>42987</v>
      </c>
      <c r="C6108" s="376">
        <v>2.83</v>
      </c>
      <c r="D6108" s="161"/>
      <c r="E6108" s="376">
        <v>2.54</v>
      </c>
      <c r="F6108" s="161"/>
      <c r="G6108" s="376">
        <v>0.6439587393499</v>
      </c>
      <c r="H6108" s="161"/>
      <c r="I6108" s="376">
        <v>2.81</v>
      </c>
      <c r="J6108" s="416"/>
      <c r="K6108" s="376"/>
      <c r="L6108" s="161"/>
      <c r="M6108" s="376">
        <v>2.5099999999999998</v>
      </c>
      <c r="N6108" s="161"/>
      <c r="O6108" s="376">
        <v>2.64</v>
      </c>
      <c r="P6108" s="161"/>
      <c r="Q6108" s="376">
        <v>0.8</v>
      </c>
      <c r="R6108" s="161"/>
      <c r="S6108" s="376">
        <v>0.74</v>
      </c>
      <c r="T6108" s="375">
        <v>0.82514900000000002</v>
      </c>
      <c r="U6108" s="376">
        <f t="shared" si="206"/>
        <v>0.6439587393499</v>
      </c>
    </row>
    <row r="6109" spans="1:21" x14ac:dyDescent="0.2">
      <c r="A6109" s="257">
        <v>42987</v>
      </c>
      <c r="B6109" s="414">
        <f t="shared" si="205"/>
        <v>42988</v>
      </c>
      <c r="C6109" s="376">
        <v>2.83</v>
      </c>
      <c r="D6109" s="161"/>
      <c r="E6109" s="376">
        <v>2.54</v>
      </c>
      <c r="F6109" s="161"/>
      <c r="G6109" s="376">
        <v>0.6439587393499</v>
      </c>
      <c r="H6109" s="161"/>
      <c r="I6109" s="376">
        <v>2.81</v>
      </c>
      <c r="J6109" s="416"/>
      <c r="K6109" s="376"/>
      <c r="L6109" s="161"/>
      <c r="M6109" s="376">
        <v>2.5099999999999998</v>
      </c>
      <c r="N6109" s="161"/>
      <c r="O6109" s="376">
        <v>2.64</v>
      </c>
      <c r="P6109" s="161"/>
      <c r="Q6109" s="376">
        <v>0.8</v>
      </c>
      <c r="R6109" s="161"/>
      <c r="S6109" s="376">
        <v>0.74</v>
      </c>
      <c r="T6109" s="375">
        <v>0.82514900000000002</v>
      </c>
      <c r="U6109" s="376">
        <f t="shared" si="206"/>
        <v>0.6439587393499</v>
      </c>
    </row>
    <row r="6110" spans="1:21" x14ac:dyDescent="0.2">
      <c r="A6110" s="257">
        <v>42988</v>
      </c>
      <c r="B6110" s="414">
        <f t="shared" si="205"/>
        <v>42989</v>
      </c>
      <c r="C6110" s="376">
        <v>2.83</v>
      </c>
      <c r="D6110" s="161"/>
      <c r="E6110" s="376">
        <v>2.54</v>
      </c>
      <c r="F6110" s="161"/>
      <c r="G6110" s="376">
        <v>0.6439587393499</v>
      </c>
      <c r="H6110" s="161"/>
      <c r="I6110" s="376">
        <v>2.81</v>
      </c>
      <c r="J6110" s="416"/>
      <c r="K6110" s="376"/>
      <c r="L6110" s="161"/>
      <c r="M6110" s="376">
        <v>2.5099999999999998</v>
      </c>
      <c r="N6110" s="161"/>
      <c r="O6110" s="376">
        <v>2.64</v>
      </c>
      <c r="P6110" s="161"/>
      <c r="Q6110" s="376">
        <v>0.8</v>
      </c>
      <c r="R6110" s="161"/>
      <c r="S6110" s="376">
        <v>0.74</v>
      </c>
      <c r="T6110" s="375">
        <v>0.82514900000000002</v>
      </c>
      <c r="U6110" s="376">
        <f t="shared" si="206"/>
        <v>0.6439587393499</v>
      </c>
    </row>
    <row r="6111" spans="1:21" x14ac:dyDescent="0.2">
      <c r="A6111" s="257">
        <v>42989</v>
      </c>
      <c r="B6111" s="414">
        <f t="shared" si="205"/>
        <v>42990</v>
      </c>
      <c r="C6111" s="161">
        <v>2.85</v>
      </c>
      <c r="D6111" s="161"/>
      <c r="E6111" s="161">
        <v>2.61</v>
      </c>
      <c r="F6111" s="161"/>
      <c r="G6111" s="161">
        <v>0.29560185605630007</v>
      </c>
      <c r="H6111" s="161"/>
      <c r="I6111" s="161">
        <v>2.86</v>
      </c>
      <c r="J6111" s="162"/>
      <c r="K6111" s="161"/>
      <c r="L6111" s="161"/>
      <c r="M6111" s="161">
        <v>2.63</v>
      </c>
      <c r="N6111" s="161"/>
      <c r="O6111" s="161">
        <v>2.7</v>
      </c>
      <c r="P6111" s="161"/>
      <c r="Q6111" s="161">
        <v>1.21</v>
      </c>
      <c r="R6111" s="161"/>
      <c r="S6111" s="161">
        <v>0.34</v>
      </c>
      <c r="T6111" s="18">
        <v>0.82439300000000004</v>
      </c>
      <c r="U6111" s="161">
        <f t="shared" si="206"/>
        <v>0.29560185605630007</v>
      </c>
    </row>
    <row r="6112" spans="1:21" x14ac:dyDescent="0.2">
      <c r="A6112" s="257">
        <v>42990</v>
      </c>
      <c r="B6112" s="414">
        <f t="shared" ref="B6112:B6175" si="207">A6112+1</f>
        <v>42991</v>
      </c>
      <c r="C6112" s="161">
        <v>2.89</v>
      </c>
      <c r="D6112" s="161"/>
      <c r="E6112" s="161">
        <v>2.69</v>
      </c>
      <c r="F6112" s="161"/>
      <c r="G6112" s="161">
        <v>0.5906586870806001</v>
      </c>
      <c r="H6112" s="161"/>
      <c r="I6112" s="161">
        <v>2.92</v>
      </c>
      <c r="J6112" s="162"/>
      <c r="K6112" s="161"/>
      <c r="L6112" s="161"/>
      <c r="M6112" s="161">
        <v>2.71</v>
      </c>
      <c r="N6112" s="161"/>
      <c r="O6112" s="161">
        <v>2.79</v>
      </c>
      <c r="P6112" s="161"/>
      <c r="Q6112" s="161">
        <v>1.06</v>
      </c>
      <c r="R6112" s="161"/>
      <c r="S6112" s="161">
        <v>0.68</v>
      </c>
      <c r="T6112" s="18">
        <v>0.82363299999999995</v>
      </c>
      <c r="U6112" s="161">
        <f t="shared" si="206"/>
        <v>0.5906586870806001</v>
      </c>
    </row>
    <row r="6113" spans="1:21" x14ac:dyDescent="0.2">
      <c r="A6113" s="257">
        <v>42991</v>
      </c>
      <c r="B6113" s="414">
        <f t="shared" si="207"/>
        <v>42992</v>
      </c>
      <c r="C6113" s="161">
        <v>2.99</v>
      </c>
      <c r="D6113" s="161"/>
      <c r="E6113" s="161">
        <v>2.71</v>
      </c>
      <c r="F6113" s="161"/>
      <c r="G6113" s="161">
        <v>1.6634899676063999</v>
      </c>
      <c r="H6113" s="161"/>
      <c r="I6113" s="161">
        <v>2.97</v>
      </c>
      <c r="J6113" s="162"/>
      <c r="K6113" s="161"/>
      <c r="L6113" s="161"/>
      <c r="M6113" s="161">
        <v>2.74</v>
      </c>
      <c r="N6113" s="161"/>
      <c r="O6113" s="161">
        <v>2.8</v>
      </c>
      <c r="P6113" s="161"/>
      <c r="Q6113" s="161">
        <v>1.1599999999999999</v>
      </c>
      <c r="R6113" s="161"/>
      <c r="S6113" s="161">
        <v>1.92</v>
      </c>
      <c r="T6113" s="18">
        <v>0.82153299999999996</v>
      </c>
      <c r="U6113" s="161">
        <f t="shared" si="206"/>
        <v>1.6634899676063999</v>
      </c>
    </row>
    <row r="6114" spans="1:21" x14ac:dyDescent="0.2">
      <c r="A6114" s="257">
        <v>42992</v>
      </c>
      <c r="B6114" s="414">
        <f t="shared" si="207"/>
        <v>42993</v>
      </c>
      <c r="C6114" s="161">
        <v>3.04</v>
      </c>
      <c r="D6114" s="161"/>
      <c r="E6114" s="161">
        <v>2.68</v>
      </c>
      <c r="F6114" s="161"/>
      <c r="G6114" s="161">
        <v>1.7656745678784</v>
      </c>
      <c r="H6114" s="161"/>
      <c r="I6114" s="161">
        <v>2.96</v>
      </c>
      <c r="J6114" s="162"/>
      <c r="K6114" s="161"/>
      <c r="L6114" s="161"/>
      <c r="M6114" s="161">
        <v>2.65</v>
      </c>
      <c r="N6114" s="161"/>
      <c r="O6114" s="161">
        <v>2.77</v>
      </c>
      <c r="P6114" s="161"/>
      <c r="Q6114" s="161">
        <v>1.1599999999999999</v>
      </c>
      <c r="R6114" s="161"/>
      <c r="S6114" s="161">
        <v>2.04</v>
      </c>
      <c r="T6114" s="18">
        <v>0.82070399999999999</v>
      </c>
      <c r="U6114" s="161">
        <f t="shared" si="206"/>
        <v>1.7656745678784</v>
      </c>
    </row>
    <row r="6115" spans="1:21" x14ac:dyDescent="0.2">
      <c r="A6115" s="257">
        <v>42993</v>
      </c>
      <c r="B6115" s="414">
        <f t="shared" si="207"/>
        <v>42994</v>
      </c>
      <c r="C6115" s="376">
        <v>2.99</v>
      </c>
      <c r="D6115" s="161"/>
      <c r="E6115" s="376">
        <v>2.5299999999999998</v>
      </c>
      <c r="F6115" s="161"/>
      <c r="G6115" s="376">
        <v>1.3855801851440002</v>
      </c>
      <c r="H6115" s="161"/>
      <c r="I6115" s="376">
        <v>2.91</v>
      </c>
      <c r="J6115" s="416"/>
      <c r="K6115" s="376"/>
      <c r="L6115" s="161"/>
      <c r="M6115" s="376">
        <v>2.4700000000000002</v>
      </c>
      <c r="N6115" s="161"/>
      <c r="O6115" s="376">
        <v>2.67</v>
      </c>
      <c r="P6115" s="161"/>
      <c r="Q6115" s="376">
        <v>1.19</v>
      </c>
      <c r="R6115" s="161"/>
      <c r="S6115" s="376">
        <v>1.6</v>
      </c>
      <c r="T6115" s="375">
        <v>0.82114100000000001</v>
      </c>
      <c r="U6115" s="376">
        <f t="shared" si="206"/>
        <v>1.3855801851440002</v>
      </c>
    </row>
    <row r="6116" spans="1:21" x14ac:dyDescent="0.2">
      <c r="A6116" s="257">
        <v>42994</v>
      </c>
      <c r="B6116" s="414">
        <f t="shared" si="207"/>
        <v>42995</v>
      </c>
      <c r="C6116" s="376">
        <v>2.99</v>
      </c>
      <c r="D6116" s="161"/>
      <c r="E6116" s="376">
        <v>2.5299999999999998</v>
      </c>
      <c r="F6116" s="161"/>
      <c r="G6116" s="376">
        <v>1.3855801851440002</v>
      </c>
      <c r="H6116" s="161"/>
      <c r="I6116" s="376">
        <v>2.91</v>
      </c>
      <c r="J6116" s="416"/>
      <c r="K6116" s="376"/>
      <c r="L6116" s="161"/>
      <c r="M6116" s="376">
        <v>2.4700000000000002</v>
      </c>
      <c r="N6116" s="161"/>
      <c r="O6116" s="376">
        <v>2.67</v>
      </c>
      <c r="P6116" s="161"/>
      <c r="Q6116" s="376">
        <v>1.19</v>
      </c>
      <c r="R6116" s="161"/>
      <c r="S6116" s="376">
        <v>1.6</v>
      </c>
      <c r="T6116" s="375">
        <v>0.82114100000000001</v>
      </c>
      <c r="U6116" s="376">
        <f t="shared" si="206"/>
        <v>1.3855801851440002</v>
      </c>
    </row>
    <row r="6117" spans="1:21" x14ac:dyDescent="0.2">
      <c r="A6117" s="257">
        <v>42995</v>
      </c>
      <c r="B6117" s="414">
        <f t="shared" si="207"/>
        <v>42996</v>
      </c>
      <c r="C6117" s="376">
        <v>2.99</v>
      </c>
      <c r="D6117" s="161"/>
      <c r="E6117" s="376">
        <v>2.5299999999999998</v>
      </c>
      <c r="F6117" s="161"/>
      <c r="G6117" s="376">
        <v>1.3855801851440002</v>
      </c>
      <c r="H6117" s="161"/>
      <c r="I6117" s="376">
        <v>2.91</v>
      </c>
      <c r="J6117" s="416"/>
      <c r="K6117" s="376"/>
      <c r="L6117" s="161"/>
      <c r="M6117" s="376">
        <v>2.4700000000000002</v>
      </c>
      <c r="N6117" s="161"/>
      <c r="O6117" s="376">
        <v>2.67</v>
      </c>
      <c r="P6117" s="161"/>
      <c r="Q6117" s="376">
        <v>1.19</v>
      </c>
      <c r="R6117" s="161"/>
      <c r="S6117" s="376">
        <v>1.6</v>
      </c>
      <c r="T6117" s="375">
        <v>0.82114100000000001</v>
      </c>
      <c r="U6117" s="376">
        <f t="shared" si="206"/>
        <v>1.3855801851440002</v>
      </c>
    </row>
    <row r="6118" spans="1:21" x14ac:dyDescent="0.2">
      <c r="A6118" s="257">
        <v>42996</v>
      </c>
      <c r="B6118" s="414">
        <f t="shared" si="207"/>
        <v>42997</v>
      </c>
      <c r="C6118" s="161">
        <v>3.1</v>
      </c>
      <c r="D6118" s="161"/>
      <c r="E6118" s="161">
        <v>2.68</v>
      </c>
      <c r="F6118" s="161"/>
      <c r="G6118" s="161">
        <v>1.3373392475835002</v>
      </c>
      <c r="H6118" s="161"/>
      <c r="I6118" s="161">
        <v>3.03</v>
      </c>
      <c r="J6118" s="162"/>
      <c r="K6118" s="161"/>
      <c r="L6118" s="161"/>
      <c r="M6118" s="161">
        <v>2.65</v>
      </c>
      <c r="N6118" s="161"/>
      <c r="O6118" s="161">
        <v>2.86</v>
      </c>
      <c r="P6118" s="161"/>
      <c r="Q6118" s="161">
        <v>1.45</v>
      </c>
      <c r="R6118" s="161"/>
      <c r="S6118" s="161">
        <v>1.55</v>
      </c>
      <c r="T6118" s="18">
        <v>0.81811800000000001</v>
      </c>
      <c r="U6118" s="161">
        <f t="shared" si="206"/>
        <v>1.3373392475835002</v>
      </c>
    </row>
    <row r="6119" spans="1:21" x14ac:dyDescent="0.2">
      <c r="A6119" s="257">
        <v>42997</v>
      </c>
      <c r="B6119" s="414">
        <f t="shared" si="207"/>
        <v>42998</v>
      </c>
      <c r="C6119" s="161">
        <v>3.14</v>
      </c>
      <c r="D6119" s="161"/>
      <c r="E6119" s="161">
        <v>2.66</v>
      </c>
      <c r="F6119" s="161"/>
      <c r="G6119" s="161">
        <v>1.1844576379698</v>
      </c>
      <c r="H6119" s="161"/>
      <c r="I6119" s="161">
        <v>3.04</v>
      </c>
      <c r="J6119" s="162"/>
      <c r="K6119" s="161"/>
      <c r="L6119" s="161"/>
      <c r="M6119" s="161">
        <v>2.6</v>
      </c>
      <c r="N6119" s="161"/>
      <c r="O6119" s="161">
        <v>2.85</v>
      </c>
      <c r="P6119" s="161"/>
      <c r="Q6119" s="161">
        <v>1.7</v>
      </c>
      <c r="R6119" s="161"/>
      <c r="S6119" s="161">
        <v>1.38</v>
      </c>
      <c r="T6119" s="18">
        <v>0.81385399999999997</v>
      </c>
      <c r="U6119" s="161">
        <f t="shared" si="206"/>
        <v>1.1844576379698</v>
      </c>
    </row>
    <row r="6120" spans="1:21" x14ac:dyDescent="0.2">
      <c r="A6120" s="257">
        <v>42998</v>
      </c>
      <c r="B6120" s="414">
        <f t="shared" si="207"/>
        <v>42999</v>
      </c>
      <c r="C6120" s="161">
        <v>3.14</v>
      </c>
      <c r="D6120" s="161"/>
      <c r="E6120" s="161">
        <v>2.65</v>
      </c>
      <c r="F6120" s="161"/>
      <c r="G6120" s="161">
        <v>0.70397160592490005</v>
      </c>
      <c r="H6120" s="161"/>
      <c r="I6120" s="161">
        <v>3.03</v>
      </c>
      <c r="J6120" s="162"/>
      <c r="K6120" s="161"/>
      <c r="L6120" s="161"/>
      <c r="M6120" s="161">
        <v>2.59</v>
      </c>
      <c r="N6120" s="161"/>
      <c r="O6120" s="161">
        <v>2.81</v>
      </c>
      <c r="P6120" s="161"/>
      <c r="Q6120" s="161">
        <v>1.78</v>
      </c>
      <c r="R6120" s="161"/>
      <c r="S6120" s="161">
        <v>0.82</v>
      </c>
      <c r="T6120" s="18">
        <v>0.81404299999999996</v>
      </c>
      <c r="U6120" s="161">
        <f t="shared" si="206"/>
        <v>0.70397160592490005</v>
      </c>
    </row>
    <row r="6121" spans="1:21" x14ac:dyDescent="0.2">
      <c r="A6121" s="257">
        <v>42999</v>
      </c>
      <c r="B6121" s="414">
        <f t="shared" si="207"/>
        <v>43000</v>
      </c>
      <c r="C6121" s="161">
        <v>3.11</v>
      </c>
      <c r="D6121" s="161"/>
      <c r="E6121" s="161">
        <v>2.57</v>
      </c>
      <c r="F6121" s="161"/>
      <c r="G6121" s="161">
        <v>0.93152306865285017</v>
      </c>
      <c r="H6121" s="161"/>
      <c r="I6121" s="161">
        <v>2.97</v>
      </c>
      <c r="J6121" s="162"/>
      <c r="K6121" s="161"/>
      <c r="L6121" s="161"/>
      <c r="M6121" s="161">
        <v>2.5099999999999998</v>
      </c>
      <c r="N6121" s="161"/>
      <c r="O6121" s="161">
        <v>2.68</v>
      </c>
      <c r="P6121" s="161"/>
      <c r="Q6121" s="161">
        <v>1.49</v>
      </c>
      <c r="R6121" s="161"/>
      <c r="S6121" s="161">
        <v>1.0900000000000001</v>
      </c>
      <c r="T6121" s="18">
        <v>0.81035100000000004</v>
      </c>
      <c r="U6121" s="161">
        <f t="shared" si="206"/>
        <v>0.93152306865285017</v>
      </c>
    </row>
    <row r="6122" spans="1:21" x14ac:dyDescent="0.2">
      <c r="A6122" s="257">
        <v>43000</v>
      </c>
      <c r="B6122" s="414">
        <f t="shared" si="207"/>
        <v>43001</v>
      </c>
      <c r="C6122" s="376">
        <v>2.95</v>
      </c>
      <c r="D6122" s="161"/>
      <c r="E6122" s="376">
        <v>2.4700000000000002</v>
      </c>
      <c r="F6122" s="161"/>
      <c r="G6122" s="376">
        <v>0.83073163588815002</v>
      </c>
      <c r="H6122" s="161"/>
      <c r="I6122" s="376">
        <v>2.89</v>
      </c>
      <c r="J6122" s="416"/>
      <c r="K6122" s="376"/>
      <c r="L6122" s="161"/>
      <c r="M6122" s="376">
        <v>2.34</v>
      </c>
      <c r="N6122" s="161"/>
      <c r="O6122" s="376">
        <v>2.63</v>
      </c>
      <c r="P6122" s="161"/>
      <c r="Q6122" s="376">
        <v>1.31</v>
      </c>
      <c r="R6122" s="161"/>
      <c r="S6122" s="376">
        <v>0.97</v>
      </c>
      <c r="T6122" s="375">
        <v>0.81207300000000004</v>
      </c>
      <c r="U6122" s="376">
        <f t="shared" si="206"/>
        <v>0.83073163588815002</v>
      </c>
    </row>
    <row r="6123" spans="1:21" x14ac:dyDescent="0.2">
      <c r="A6123" s="257">
        <v>43001</v>
      </c>
      <c r="B6123" s="414">
        <f t="shared" si="207"/>
        <v>43002</v>
      </c>
      <c r="C6123" s="376">
        <v>2.95</v>
      </c>
      <c r="D6123" s="161"/>
      <c r="E6123" s="376">
        <v>2.4700000000000002</v>
      </c>
      <c r="F6123" s="161"/>
      <c r="G6123" s="376">
        <v>0.83073163588815002</v>
      </c>
      <c r="H6123" s="161"/>
      <c r="I6123" s="376">
        <v>2.89</v>
      </c>
      <c r="J6123" s="416"/>
      <c r="K6123" s="376"/>
      <c r="L6123" s="161"/>
      <c r="M6123" s="376">
        <v>2.34</v>
      </c>
      <c r="N6123" s="161"/>
      <c r="O6123" s="376">
        <v>2.63</v>
      </c>
      <c r="P6123" s="161"/>
      <c r="Q6123" s="376">
        <v>1.31</v>
      </c>
      <c r="R6123" s="161"/>
      <c r="S6123" s="376">
        <v>0.97</v>
      </c>
      <c r="T6123" s="375">
        <v>0.81207300000000004</v>
      </c>
      <c r="U6123" s="376">
        <f t="shared" si="206"/>
        <v>0.83073163588815002</v>
      </c>
    </row>
    <row r="6124" spans="1:21" x14ac:dyDescent="0.2">
      <c r="A6124" s="257">
        <v>43002</v>
      </c>
      <c r="B6124" s="414">
        <f t="shared" si="207"/>
        <v>43003</v>
      </c>
      <c r="C6124" s="376">
        <v>2.95</v>
      </c>
      <c r="D6124" s="161"/>
      <c r="E6124" s="376">
        <v>2.4700000000000002</v>
      </c>
      <c r="F6124" s="161"/>
      <c r="G6124" s="376">
        <v>0.83073163588815002</v>
      </c>
      <c r="H6124" s="161"/>
      <c r="I6124" s="376">
        <v>2.89</v>
      </c>
      <c r="J6124" s="416"/>
      <c r="K6124" s="376"/>
      <c r="L6124" s="161"/>
      <c r="M6124" s="376">
        <v>2.34</v>
      </c>
      <c r="N6124" s="161"/>
      <c r="O6124" s="376">
        <v>2.63</v>
      </c>
      <c r="P6124" s="161"/>
      <c r="Q6124" s="376">
        <v>1.31</v>
      </c>
      <c r="R6124" s="161"/>
      <c r="S6124" s="376">
        <v>0.97</v>
      </c>
      <c r="T6124" s="375">
        <v>0.81207300000000004</v>
      </c>
      <c r="U6124" s="376">
        <f t="shared" si="206"/>
        <v>0.83073163588815002</v>
      </c>
    </row>
    <row r="6125" spans="1:21" x14ac:dyDescent="0.2">
      <c r="A6125" s="257">
        <v>43003</v>
      </c>
      <c r="B6125" s="414">
        <f t="shared" si="207"/>
        <v>43004</v>
      </c>
      <c r="C6125" s="161">
        <v>2.97</v>
      </c>
      <c r="D6125" s="161"/>
      <c r="E6125" s="161">
        <v>2.5499999999999998</v>
      </c>
      <c r="F6125" s="161"/>
      <c r="G6125" s="161">
        <v>0.28195392514905004</v>
      </c>
      <c r="H6125" s="161"/>
      <c r="I6125" s="161">
        <v>2.89</v>
      </c>
      <c r="J6125" s="162"/>
      <c r="K6125" s="161"/>
      <c r="L6125" s="161"/>
      <c r="M6125" s="161">
        <v>2.4700000000000002</v>
      </c>
      <c r="N6125" s="161"/>
      <c r="O6125" s="161">
        <v>2.67</v>
      </c>
      <c r="P6125" s="161"/>
      <c r="Q6125" s="161">
        <v>1.45</v>
      </c>
      <c r="R6125" s="161"/>
      <c r="S6125" s="161">
        <v>0.33</v>
      </c>
      <c r="T6125" s="18">
        <v>0.81015899999999996</v>
      </c>
      <c r="U6125" s="161">
        <f t="shared" si="206"/>
        <v>0.28195392514905004</v>
      </c>
    </row>
    <row r="6126" spans="1:21" x14ac:dyDescent="0.2">
      <c r="A6126" s="257">
        <v>43004</v>
      </c>
      <c r="B6126" s="414">
        <f t="shared" si="207"/>
        <v>43005</v>
      </c>
      <c r="C6126" s="161">
        <v>2.95</v>
      </c>
      <c r="D6126" s="161"/>
      <c r="E6126" s="161">
        <v>2.48</v>
      </c>
      <c r="F6126" s="161"/>
      <c r="G6126" s="161">
        <v>6.8193177653200002E-2</v>
      </c>
      <c r="H6126" s="161"/>
      <c r="I6126" s="161">
        <v>2.88</v>
      </c>
      <c r="J6126" s="162"/>
      <c r="K6126" s="161"/>
      <c r="L6126" s="161"/>
      <c r="M6126" s="161">
        <v>2.4500000000000002</v>
      </c>
      <c r="N6126" s="161"/>
      <c r="O6126" s="161">
        <v>2.59</v>
      </c>
      <c r="P6126" s="161"/>
      <c r="Q6126" s="161">
        <v>1.3</v>
      </c>
      <c r="R6126" s="161"/>
      <c r="S6126" s="161">
        <v>0.08</v>
      </c>
      <c r="T6126" s="18">
        <v>0.80827099999999996</v>
      </c>
      <c r="U6126" s="161">
        <f t="shared" si="206"/>
        <v>6.8193177653200002E-2</v>
      </c>
    </row>
    <row r="6127" spans="1:21" x14ac:dyDescent="0.2">
      <c r="A6127" s="257">
        <v>43005</v>
      </c>
      <c r="B6127" s="414">
        <f t="shared" si="207"/>
        <v>43006</v>
      </c>
      <c r="C6127" s="161">
        <v>2.95</v>
      </c>
      <c r="D6127" s="161"/>
      <c r="E6127" s="161">
        <v>2.4700000000000002</v>
      </c>
      <c r="F6127" s="161"/>
      <c r="G6127" s="161">
        <v>0.38259096227775002</v>
      </c>
      <c r="H6127" s="161"/>
      <c r="I6127" s="161">
        <v>2.95</v>
      </c>
      <c r="J6127" s="162"/>
      <c r="K6127" s="161"/>
      <c r="L6127" s="161"/>
      <c r="M6127" s="161">
        <v>2.4500000000000002</v>
      </c>
      <c r="N6127" s="161"/>
      <c r="O6127" s="161">
        <v>2.62</v>
      </c>
      <c r="P6127" s="161"/>
      <c r="Q6127" s="161">
        <v>1.19</v>
      </c>
      <c r="R6127" s="161"/>
      <c r="S6127" s="161">
        <v>0.45</v>
      </c>
      <c r="T6127" s="18">
        <v>0.80617300000000003</v>
      </c>
      <c r="U6127" s="161">
        <f t="shared" si="206"/>
        <v>0.38259096227775002</v>
      </c>
    </row>
    <row r="6128" spans="1:21" x14ac:dyDescent="0.2">
      <c r="A6128" s="257">
        <v>43006</v>
      </c>
      <c r="B6128" s="414">
        <f t="shared" si="207"/>
        <v>43007</v>
      </c>
      <c r="C6128" s="376">
        <v>2.92</v>
      </c>
      <c r="D6128" s="161"/>
      <c r="E6128" s="376">
        <v>2.4300000000000002</v>
      </c>
      <c r="F6128" s="161"/>
      <c r="G6128" s="376">
        <v>0.36373897037609998</v>
      </c>
      <c r="H6128" s="161"/>
      <c r="I6128" s="376">
        <v>2.9</v>
      </c>
      <c r="J6128" s="416"/>
      <c r="K6128" s="376"/>
      <c r="L6128" s="161"/>
      <c r="M6128" s="376">
        <v>2.37</v>
      </c>
      <c r="N6128" s="161"/>
      <c r="O6128" s="376">
        <v>2.59</v>
      </c>
      <c r="P6128" s="161"/>
      <c r="Q6128" s="376">
        <v>0.99</v>
      </c>
      <c r="R6128" s="161"/>
      <c r="S6128" s="376">
        <v>0.43</v>
      </c>
      <c r="T6128" s="375">
        <v>0.80209799999999998</v>
      </c>
      <c r="U6128" s="376">
        <f t="shared" si="206"/>
        <v>0.36373897037609998</v>
      </c>
    </row>
    <row r="6129" spans="1:21" x14ac:dyDescent="0.2">
      <c r="A6129" s="257">
        <v>43007</v>
      </c>
      <c r="B6129" s="414">
        <f t="shared" si="207"/>
        <v>43008</v>
      </c>
      <c r="C6129" s="376">
        <v>2.92</v>
      </c>
      <c r="D6129" s="161"/>
      <c r="E6129" s="376">
        <v>2.4300000000000002</v>
      </c>
      <c r="F6129" s="161"/>
      <c r="G6129" s="376">
        <v>0.36373897037609998</v>
      </c>
      <c r="H6129" s="161"/>
      <c r="I6129" s="376">
        <v>2.9</v>
      </c>
      <c r="J6129" s="416"/>
      <c r="K6129" s="376"/>
      <c r="L6129" s="161"/>
      <c r="M6129" s="376">
        <v>2.37</v>
      </c>
      <c r="N6129" s="161"/>
      <c r="O6129" s="376">
        <v>2.59</v>
      </c>
      <c r="P6129" s="161"/>
      <c r="Q6129" s="376">
        <v>0.99</v>
      </c>
      <c r="R6129" s="161"/>
      <c r="S6129" s="376">
        <v>0.43</v>
      </c>
      <c r="T6129" s="375">
        <v>0.80209799999999998</v>
      </c>
      <c r="U6129" s="376">
        <f t="shared" si="206"/>
        <v>0.36373897037609998</v>
      </c>
    </row>
    <row r="6130" spans="1:21" s="263" customFormat="1" x14ac:dyDescent="0.2">
      <c r="A6130" s="319">
        <v>43008</v>
      </c>
      <c r="B6130" s="374">
        <f t="shared" si="207"/>
        <v>43009</v>
      </c>
      <c r="C6130" s="431">
        <v>2.89</v>
      </c>
      <c r="D6130" s="332"/>
      <c r="E6130" s="431">
        <v>2.3199999999999998</v>
      </c>
      <c r="F6130" s="332"/>
      <c r="G6130" s="431">
        <v>0.45715067140140003</v>
      </c>
      <c r="H6130" s="332"/>
      <c r="I6130" s="431">
        <v>2.92</v>
      </c>
      <c r="J6130" s="518"/>
      <c r="K6130" s="431"/>
      <c r="L6130" s="332"/>
      <c r="M6130" s="431">
        <v>2.29</v>
      </c>
      <c r="N6130" s="332"/>
      <c r="O6130" s="431">
        <v>2.5499999999999998</v>
      </c>
      <c r="P6130" s="332"/>
      <c r="Q6130" s="431">
        <v>0.75</v>
      </c>
      <c r="R6130" s="332"/>
      <c r="S6130" s="518">
        <v>0.54</v>
      </c>
      <c r="T6130" s="375">
        <v>0.80273399999999995</v>
      </c>
      <c r="U6130" s="431">
        <f t="shared" si="206"/>
        <v>0.45715067140140003</v>
      </c>
    </row>
    <row r="6131" spans="1:21" x14ac:dyDescent="0.2">
      <c r="A6131" s="257">
        <v>43009</v>
      </c>
      <c r="B6131" s="414">
        <f t="shared" si="207"/>
        <v>43010</v>
      </c>
      <c r="C6131" s="416">
        <v>2.89</v>
      </c>
      <c r="D6131" s="161"/>
      <c r="E6131" s="416">
        <v>2.3199999999999998</v>
      </c>
      <c r="F6131" s="161"/>
      <c r="G6131" s="376">
        <v>0.45715067140140003</v>
      </c>
      <c r="H6131" s="161"/>
      <c r="I6131" s="416">
        <v>2.92</v>
      </c>
      <c r="J6131" s="416"/>
      <c r="K6131" s="416"/>
      <c r="L6131" s="161"/>
      <c r="M6131" s="416">
        <v>2.29</v>
      </c>
      <c r="N6131" s="161"/>
      <c r="O6131" s="416">
        <v>2.5499999999999998</v>
      </c>
      <c r="P6131" s="161"/>
      <c r="Q6131" s="416">
        <v>0.75</v>
      </c>
      <c r="R6131" s="161"/>
      <c r="S6131" s="416">
        <v>0.54</v>
      </c>
      <c r="T6131" s="375">
        <v>0.80273399999999995</v>
      </c>
      <c r="U6131" s="376">
        <f t="shared" si="206"/>
        <v>0.45715067140140003</v>
      </c>
    </row>
    <row r="6132" spans="1:21" x14ac:dyDescent="0.2">
      <c r="A6132" s="257">
        <v>43010</v>
      </c>
      <c r="B6132" s="414">
        <f t="shared" si="207"/>
        <v>43011</v>
      </c>
      <c r="C6132" s="161">
        <v>2.81</v>
      </c>
      <c r="D6132" s="161"/>
      <c r="E6132" s="161">
        <v>2.39</v>
      </c>
      <c r="F6132" s="161"/>
      <c r="G6132" s="161">
        <v>1.0542221559125</v>
      </c>
      <c r="H6132" s="161"/>
      <c r="I6132" s="161">
        <v>2.82</v>
      </c>
      <c r="J6132" s="162"/>
      <c r="K6132" s="161"/>
      <c r="L6132" s="161"/>
      <c r="M6132" s="161">
        <v>2.19</v>
      </c>
      <c r="N6132" s="161"/>
      <c r="O6132" s="161">
        <v>2.48</v>
      </c>
      <c r="P6132" s="161"/>
      <c r="Q6132" s="161">
        <v>0.62</v>
      </c>
      <c r="R6132" s="161"/>
      <c r="S6132" s="161">
        <v>1.25</v>
      </c>
      <c r="T6132" s="18">
        <v>0.79970200000000002</v>
      </c>
      <c r="U6132" s="161">
        <f t="shared" si="206"/>
        <v>1.0542221559125</v>
      </c>
    </row>
    <row r="6133" spans="1:21" x14ac:dyDescent="0.2">
      <c r="A6133" s="257">
        <v>43011</v>
      </c>
      <c r="B6133" s="414">
        <f t="shared" si="207"/>
        <v>43012</v>
      </c>
      <c r="C6133" s="161">
        <v>2.72</v>
      </c>
      <c r="D6133" s="161"/>
      <c r="E6133" s="161">
        <v>2.31</v>
      </c>
      <c r="F6133" s="161"/>
      <c r="G6133" s="161">
        <v>0.9019932580684501</v>
      </c>
      <c r="H6133" s="161"/>
      <c r="I6133" s="161">
        <v>2.88</v>
      </c>
      <c r="J6133" s="162"/>
      <c r="K6133" s="161"/>
      <c r="L6133" s="161"/>
      <c r="M6133" s="161">
        <v>2.21</v>
      </c>
      <c r="N6133" s="161"/>
      <c r="O6133" s="161">
        <v>2.44</v>
      </c>
      <c r="P6133" s="161"/>
      <c r="Q6133" s="161">
        <v>0.52</v>
      </c>
      <c r="R6133" s="161"/>
      <c r="S6133" s="161">
        <v>1.07</v>
      </c>
      <c r="T6133" s="18">
        <v>0.79932899999999996</v>
      </c>
      <c r="U6133" s="161">
        <f t="shared" si="206"/>
        <v>0.9019932580684501</v>
      </c>
    </row>
    <row r="6134" spans="1:21" x14ac:dyDescent="0.2">
      <c r="A6134" s="257">
        <v>43012</v>
      </c>
      <c r="B6134" s="414">
        <f t="shared" si="207"/>
        <v>43013</v>
      </c>
      <c r="C6134" s="161">
        <v>2.81</v>
      </c>
      <c r="D6134" s="161"/>
      <c r="E6134" s="161">
        <v>2.46</v>
      </c>
      <c r="F6134" s="161"/>
      <c r="G6134" s="161">
        <v>0.45650714532840003</v>
      </c>
      <c r="H6134" s="161"/>
      <c r="I6134" s="161">
        <v>2.99</v>
      </c>
      <c r="J6134" s="162"/>
      <c r="K6134" s="161"/>
      <c r="L6134" s="161"/>
      <c r="M6134" s="161">
        <v>2.39</v>
      </c>
      <c r="N6134" s="161"/>
      <c r="O6134" s="161">
        <v>2.57</v>
      </c>
      <c r="P6134" s="161"/>
      <c r="Q6134" s="161">
        <v>0.84</v>
      </c>
      <c r="R6134" s="161"/>
      <c r="S6134" s="161">
        <v>0.54</v>
      </c>
      <c r="T6134" s="18">
        <v>0.80160399999999998</v>
      </c>
      <c r="U6134" s="161">
        <f t="shared" si="206"/>
        <v>0.45650714532840003</v>
      </c>
    </row>
    <row r="6135" spans="1:21" x14ac:dyDescent="0.2">
      <c r="A6135" s="257">
        <v>43013</v>
      </c>
      <c r="B6135" s="414">
        <f t="shared" si="207"/>
        <v>43014</v>
      </c>
      <c r="C6135" s="161">
        <v>2.91</v>
      </c>
      <c r="D6135" s="161"/>
      <c r="E6135" s="161">
        <v>2.5299999999999998</v>
      </c>
      <c r="F6135" s="161"/>
      <c r="G6135" s="161">
        <v>0.14323078556410002</v>
      </c>
      <c r="H6135" s="161"/>
      <c r="I6135" s="161">
        <v>2.96</v>
      </c>
      <c r="J6135" s="162"/>
      <c r="K6135" s="161"/>
      <c r="L6135" s="161"/>
      <c r="M6135" s="161">
        <v>2.46</v>
      </c>
      <c r="N6135" s="161"/>
      <c r="O6135" s="161">
        <v>2.62</v>
      </c>
      <c r="P6135" s="161"/>
      <c r="Q6135" s="161">
        <v>0.83</v>
      </c>
      <c r="R6135" s="161"/>
      <c r="S6135" s="426">
        <v>0.17</v>
      </c>
      <c r="T6135" s="18">
        <v>0.798902</v>
      </c>
      <c r="U6135" s="161">
        <f t="shared" si="206"/>
        <v>0.14323078556410002</v>
      </c>
    </row>
    <row r="6136" spans="1:21" x14ac:dyDescent="0.2">
      <c r="A6136" s="257">
        <v>43014</v>
      </c>
      <c r="B6136" s="414">
        <f t="shared" si="207"/>
        <v>43015</v>
      </c>
      <c r="C6136" s="376">
        <v>2.92</v>
      </c>
      <c r="D6136" s="161"/>
      <c r="E6136" s="376">
        <v>2.5</v>
      </c>
      <c r="F6136" s="161"/>
      <c r="G6136" s="376">
        <v>0.14270243399525001</v>
      </c>
      <c r="H6136" s="161"/>
      <c r="I6136" s="376">
        <v>2.91</v>
      </c>
      <c r="J6136" s="416"/>
      <c r="K6136" s="376"/>
      <c r="L6136" s="161"/>
      <c r="M6136" s="376">
        <v>2.39</v>
      </c>
      <c r="N6136" s="161"/>
      <c r="O6136" s="376">
        <v>2.5499999999999998</v>
      </c>
      <c r="P6136" s="161"/>
      <c r="Q6136" s="376">
        <v>0.63</v>
      </c>
      <c r="R6136" s="161"/>
      <c r="S6136" s="548">
        <v>0.17</v>
      </c>
      <c r="T6136" s="375">
        <v>0.79595499999999997</v>
      </c>
      <c r="U6136" s="376">
        <f t="shared" si="206"/>
        <v>0.14270243399525001</v>
      </c>
    </row>
    <row r="6137" spans="1:21" x14ac:dyDescent="0.2">
      <c r="A6137" s="257">
        <v>43015</v>
      </c>
      <c r="B6137" s="414">
        <f t="shared" si="207"/>
        <v>43016</v>
      </c>
      <c r="C6137" s="376">
        <v>2.92</v>
      </c>
      <c r="D6137" s="161"/>
      <c r="E6137" s="376">
        <v>2.5</v>
      </c>
      <c r="F6137" s="161"/>
      <c r="G6137" s="376">
        <v>0.14270243399525001</v>
      </c>
      <c r="H6137" s="161"/>
      <c r="I6137" s="376">
        <v>2.91</v>
      </c>
      <c r="J6137" s="416"/>
      <c r="K6137" s="376"/>
      <c r="L6137" s="161"/>
      <c r="M6137" s="376">
        <v>2.39</v>
      </c>
      <c r="N6137" s="161"/>
      <c r="O6137" s="376">
        <v>2.5499999999999998</v>
      </c>
      <c r="P6137" s="161"/>
      <c r="Q6137" s="376">
        <v>0.63</v>
      </c>
      <c r="R6137" s="161"/>
      <c r="S6137" s="548">
        <v>0.17</v>
      </c>
      <c r="T6137" s="375">
        <v>0.79595499999999997</v>
      </c>
      <c r="U6137" s="376">
        <f t="shared" si="206"/>
        <v>0.14270243399525001</v>
      </c>
    </row>
    <row r="6138" spans="1:21" x14ac:dyDescent="0.2">
      <c r="A6138" s="257">
        <v>43016</v>
      </c>
      <c r="B6138" s="414">
        <f t="shared" si="207"/>
        <v>43017</v>
      </c>
      <c r="C6138" s="376">
        <v>2.92</v>
      </c>
      <c r="D6138" s="161"/>
      <c r="E6138" s="376">
        <v>2.5</v>
      </c>
      <c r="F6138" s="161"/>
      <c r="G6138" s="376">
        <v>0.14270243399525001</v>
      </c>
      <c r="H6138" s="161"/>
      <c r="I6138" s="376">
        <v>2.91</v>
      </c>
      <c r="J6138" s="416"/>
      <c r="K6138" s="376"/>
      <c r="L6138" s="161"/>
      <c r="M6138" s="376">
        <v>2.39</v>
      </c>
      <c r="N6138" s="161"/>
      <c r="O6138" s="376">
        <v>2.5499999999999998</v>
      </c>
      <c r="P6138" s="161"/>
      <c r="Q6138" s="376">
        <v>0.63</v>
      </c>
      <c r="R6138" s="161"/>
      <c r="S6138" s="548">
        <v>0.17</v>
      </c>
      <c r="T6138" s="375">
        <v>0.79595499999999997</v>
      </c>
      <c r="U6138" s="376">
        <f t="shared" si="206"/>
        <v>0.14270243399525001</v>
      </c>
    </row>
    <row r="6139" spans="1:21" x14ac:dyDescent="0.2">
      <c r="A6139" s="257">
        <v>43017</v>
      </c>
      <c r="B6139" s="414">
        <f t="shared" si="207"/>
        <v>43018</v>
      </c>
      <c r="C6139" s="161">
        <v>2.86</v>
      </c>
      <c r="D6139" s="161"/>
      <c r="E6139" s="161">
        <v>2.44</v>
      </c>
      <c r="F6139" s="161"/>
      <c r="G6139" s="161">
        <v>0.56331779320560016</v>
      </c>
      <c r="H6139" s="161"/>
      <c r="I6139" s="161">
        <v>2.89</v>
      </c>
      <c r="J6139" s="162"/>
      <c r="K6139" s="161"/>
      <c r="L6139" s="161"/>
      <c r="M6139" s="161">
        <v>2.35</v>
      </c>
      <c r="N6139" s="161"/>
      <c r="O6139" s="161">
        <v>2.5499999999999998</v>
      </c>
      <c r="P6139" s="161"/>
      <c r="Q6139" s="161">
        <v>1.0900000000000001</v>
      </c>
      <c r="R6139" s="161"/>
      <c r="S6139" s="161">
        <v>0.67</v>
      </c>
      <c r="T6139" s="18">
        <v>0.79723200000000005</v>
      </c>
      <c r="U6139" s="161">
        <f t="shared" si="206"/>
        <v>0.56331779320560016</v>
      </c>
    </row>
    <row r="6140" spans="1:21" x14ac:dyDescent="0.2">
      <c r="A6140" s="257">
        <v>43018</v>
      </c>
      <c r="B6140" s="414">
        <f t="shared" si="207"/>
        <v>43019</v>
      </c>
      <c r="C6140" s="161">
        <v>2.9</v>
      </c>
      <c r="D6140" s="161"/>
      <c r="E6140" s="161">
        <v>2.44</v>
      </c>
      <c r="F6140" s="161"/>
      <c r="G6140" s="161">
        <v>0.36235765674140002</v>
      </c>
      <c r="H6140" s="161"/>
      <c r="I6140" s="426">
        <v>2.93</v>
      </c>
      <c r="J6140" s="417"/>
      <c r="K6140" s="426"/>
      <c r="L6140" s="161"/>
      <c r="M6140" s="161">
        <v>2.38</v>
      </c>
      <c r="N6140" s="161"/>
      <c r="O6140" s="161">
        <v>2.57</v>
      </c>
      <c r="P6140" s="161"/>
      <c r="Q6140" s="161">
        <v>1.07</v>
      </c>
      <c r="R6140" s="161"/>
      <c r="S6140" s="161">
        <v>0.43</v>
      </c>
      <c r="T6140" s="18">
        <v>0.79905199999999998</v>
      </c>
      <c r="U6140" s="161">
        <f t="shared" si="206"/>
        <v>0.36235765674140002</v>
      </c>
    </row>
    <row r="6141" spans="1:21" x14ac:dyDescent="0.2">
      <c r="A6141" s="257">
        <v>43019</v>
      </c>
      <c r="B6141" s="414">
        <f t="shared" si="207"/>
        <v>43020</v>
      </c>
      <c r="C6141" s="161">
        <v>2.93</v>
      </c>
      <c r="D6141" s="161"/>
      <c r="E6141" s="161">
        <v>2.4900000000000002</v>
      </c>
      <c r="F6141" s="161"/>
      <c r="G6141" s="161">
        <v>0.95345895519135004</v>
      </c>
      <c r="H6141" s="161"/>
      <c r="I6141" s="548">
        <v>2.93</v>
      </c>
      <c r="J6141" s="785"/>
      <c r="K6141" s="548"/>
      <c r="L6141" s="161"/>
      <c r="M6141" s="161">
        <v>2.46</v>
      </c>
      <c r="N6141" s="161"/>
      <c r="O6141" s="161">
        <v>2.63</v>
      </c>
      <c r="P6141" s="161"/>
      <c r="Q6141" s="161">
        <v>0.92</v>
      </c>
      <c r="R6141" s="161"/>
      <c r="S6141" s="161">
        <v>1.1299999999999999</v>
      </c>
      <c r="T6141" s="18">
        <v>0.80007300000000003</v>
      </c>
      <c r="U6141" s="161">
        <f t="shared" si="206"/>
        <v>0.95345895519135004</v>
      </c>
    </row>
    <row r="6142" spans="1:21" x14ac:dyDescent="0.2">
      <c r="A6142" s="257">
        <v>43020</v>
      </c>
      <c r="B6142" s="414">
        <f t="shared" si="207"/>
        <v>43021</v>
      </c>
      <c r="C6142" s="161">
        <v>2.91</v>
      </c>
      <c r="D6142" s="161"/>
      <c r="E6142" s="161">
        <v>2.54</v>
      </c>
      <c r="F6142" s="161"/>
      <c r="G6142" s="161">
        <v>1.1592186972513001</v>
      </c>
      <c r="H6142" s="161"/>
      <c r="I6142" s="161">
        <v>2.97</v>
      </c>
      <c r="J6142" s="162"/>
      <c r="K6142" s="161"/>
      <c r="L6142" s="161"/>
      <c r="M6142" s="161">
        <v>2.4500000000000002</v>
      </c>
      <c r="N6142" s="161"/>
      <c r="O6142" s="161">
        <v>2.63</v>
      </c>
      <c r="P6142" s="161"/>
      <c r="Q6142" s="161">
        <v>0.32</v>
      </c>
      <c r="R6142" s="161"/>
      <c r="S6142" s="161">
        <v>1.37</v>
      </c>
      <c r="T6142" s="18">
        <v>0.80232599999999998</v>
      </c>
      <c r="U6142" s="161">
        <f t="shared" si="206"/>
        <v>1.1592186972513001</v>
      </c>
    </row>
    <row r="6143" spans="1:21" x14ac:dyDescent="0.2">
      <c r="A6143" s="257">
        <v>43021</v>
      </c>
      <c r="B6143" s="414">
        <f t="shared" si="207"/>
        <v>43022</v>
      </c>
      <c r="C6143" s="376">
        <v>3.01</v>
      </c>
      <c r="D6143" s="161"/>
      <c r="E6143" s="376">
        <v>2.56</v>
      </c>
      <c r="F6143" s="161"/>
      <c r="G6143" s="376">
        <v>0.22822709128155003</v>
      </c>
      <c r="H6143" s="161"/>
      <c r="I6143" s="376">
        <v>3.02</v>
      </c>
      <c r="J6143" s="416"/>
      <c r="K6143" s="376"/>
      <c r="L6143" s="161"/>
      <c r="M6143" s="376">
        <v>2.4700000000000002</v>
      </c>
      <c r="N6143" s="161"/>
      <c r="O6143" s="376">
        <v>2.67</v>
      </c>
      <c r="P6143" s="161"/>
      <c r="Q6143" s="376">
        <v>0.41</v>
      </c>
      <c r="R6143" s="161"/>
      <c r="S6143" s="376">
        <v>0.27</v>
      </c>
      <c r="T6143" s="375">
        <v>0.80151099999999997</v>
      </c>
      <c r="U6143" s="376">
        <f t="shared" si="206"/>
        <v>0.22822709128155003</v>
      </c>
    </row>
    <row r="6144" spans="1:21" x14ac:dyDescent="0.2">
      <c r="A6144" s="257">
        <v>43022</v>
      </c>
      <c r="B6144" s="414">
        <f t="shared" si="207"/>
        <v>43023</v>
      </c>
      <c r="C6144" s="376">
        <v>3.01</v>
      </c>
      <c r="D6144" s="161"/>
      <c r="E6144" s="376">
        <v>2.56</v>
      </c>
      <c r="F6144" s="161"/>
      <c r="G6144" s="376">
        <v>0.22822709128155003</v>
      </c>
      <c r="H6144" s="161"/>
      <c r="I6144" s="376">
        <v>3.02</v>
      </c>
      <c r="J6144" s="416"/>
      <c r="K6144" s="376"/>
      <c r="L6144" s="161"/>
      <c r="M6144" s="376">
        <v>2.4700000000000002</v>
      </c>
      <c r="N6144" s="161"/>
      <c r="O6144" s="376">
        <v>2.67</v>
      </c>
      <c r="P6144" s="161"/>
      <c r="Q6144" s="376">
        <v>0.41</v>
      </c>
      <c r="R6144" s="161"/>
      <c r="S6144" s="376">
        <v>0.27</v>
      </c>
      <c r="T6144" s="375">
        <v>0.80151099999999997</v>
      </c>
      <c r="U6144" s="376">
        <f t="shared" si="206"/>
        <v>0.22822709128155003</v>
      </c>
    </row>
    <row r="6145" spans="1:21" x14ac:dyDescent="0.2">
      <c r="A6145" s="257">
        <v>43023</v>
      </c>
      <c r="B6145" s="414">
        <f t="shared" si="207"/>
        <v>43024</v>
      </c>
      <c r="C6145" s="376">
        <v>3.01</v>
      </c>
      <c r="D6145" s="161"/>
      <c r="E6145" s="376">
        <v>2.56</v>
      </c>
      <c r="F6145" s="161"/>
      <c r="G6145" s="376">
        <v>0.22822709128155003</v>
      </c>
      <c r="H6145" s="161"/>
      <c r="I6145" s="376">
        <v>3.02</v>
      </c>
      <c r="J6145" s="416"/>
      <c r="K6145" s="376"/>
      <c r="L6145" s="161"/>
      <c r="M6145" s="376">
        <v>2.4700000000000002</v>
      </c>
      <c r="N6145" s="161"/>
      <c r="O6145" s="376">
        <v>2.67</v>
      </c>
      <c r="P6145" s="161"/>
      <c r="Q6145" s="376">
        <v>0.41</v>
      </c>
      <c r="R6145" s="161"/>
      <c r="S6145" s="376">
        <v>0.27</v>
      </c>
      <c r="T6145" s="375">
        <v>0.80151099999999997</v>
      </c>
      <c r="U6145" s="376">
        <f t="shared" si="206"/>
        <v>0.22822709128155003</v>
      </c>
    </row>
    <row r="6146" spans="1:21" x14ac:dyDescent="0.2">
      <c r="A6146" s="257">
        <v>43024</v>
      </c>
      <c r="B6146" s="414">
        <f t="shared" si="207"/>
        <v>43025</v>
      </c>
      <c r="C6146" s="161">
        <v>2.87</v>
      </c>
      <c r="D6146" s="161"/>
      <c r="E6146" s="161">
        <v>2.54</v>
      </c>
      <c r="F6146" s="161"/>
      <c r="G6146" s="161">
        <v>0.25292789360400003</v>
      </c>
      <c r="H6146" s="161"/>
      <c r="I6146" s="161">
        <v>2.94</v>
      </c>
      <c r="J6146" s="162"/>
      <c r="K6146" s="161"/>
      <c r="L6146" s="161"/>
      <c r="M6146" s="161">
        <v>2.5</v>
      </c>
      <c r="N6146" s="161"/>
      <c r="O6146" s="161">
        <v>2.63</v>
      </c>
      <c r="P6146" s="161"/>
      <c r="Q6146" s="161">
        <v>1.28</v>
      </c>
      <c r="R6146" s="161"/>
      <c r="S6146" s="161">
        <v>0.3</v>
      </c>
      <c r="T6146" s="18">
        <v>0.79943200000000003</v>
      </c>
      <c r="U6146" s="161">
        <f t="shared" si="206"/>
        <v>0.25292789360400003</v>
      </c>
    </row>
    <row r="6147" spans="1:21" x14ac:dyDescent="0.2">
      <c r="A6147" s="257">
        <v>43025</v>
      </c>
      <c r="B6147" s="414">
        <f t="shared" si="207"/>
        <v>43026</v>
      </c>
      <c r="C6147" s="161">
        <v>2.89</v>
      </c>
      <c r="D6147" s="161"/>
      <c r="E6147" s="161">
        <v>2.59</v>
      </c>
      <c r="F6147" s="161"/>
      <c r="G6147" s="161">
        <v>0.19346434434405002</v>
      </c>
      <c r="H6147" s="161"/>
      <c r="I6147" s="161">
        <v>3</v>
      </c>
      <c r="J6147" s="162"/>
      <c r="K6147" s="161"/>
      <c r="L6147" s="161"/>
      <c r="M6147" s="161">
        <v>2.56</v>
      </c>
      <c r="N6147" s="161"/>
      <c r="O6147" s="161">
        <v>2.69</v>
      </c>
      <c r="P6147" s="161"/>
      <c r="Q6147" s="161">
        <v>1.1499999999999999</v>
      </c>
      <c r="R6147" s="161"/>
      <c r="S6147" s="161">
        <v>0.23</v>
      </c>
      <c r="T6147" s="18">
        <v>0.79758899999999999</v>
      </c>
      <c r="U6147" s="161">
        <f t="shared" si="206"/>
        <v>0.19346434434405002</v>
      </c>
    </row>
    <row r="6148" spans="1:21" x14ac:dyDescent="0.2">
      <c r="A6148" s="257">
        <v>43026</v>
      </c>
      <c r="B6148" s="414">
        <f t="shared" si="207"/>
        <v>43027</v>
      </c>
      <c r="C6148" s="161">
        <v>2.81</v>
      </c>
      <c r="D6148" s="161"/>
      <c r="E6148" s="161">
        <v>2.5099999999999998</v>
      </c>
      <c r="F6148" s="161"/>
      <c r="G6148" s="161">
        <v>0.44733059219045002</v>
      </c>
      <c r="H6148" s="161"/>
      <c r="I6148" s="426">
        <v>2.89</v>
      </c>
      <c r="J6148" s="417"/>
      <c r="K6148" s="426"/>
      <c r="L6148" s="161"/>
      <c r="M6148" s="161">
        <v>2.44</v>
      </c>
      <c r="N6148" s="161"/>
      <c r="O6148" s="161">
        <v>2.61</v>
      </c>
      <c r="P6148" s="161"/>
      <c r="Q6148" s="161">
        <v>1.01</v>
      </c>
      <c r="R6148" s="161"/>
      <c r="S6148" s="161">
        <v>0.53</v>
      </c>
      <c r="T6148" s="18">
        <v>0.80031099999999999</v>
      </c>
      <c r="U6148" s="161">
        <f t="shared" si="206"/>
        <v>0.44733059219045002</v>
      </c>
    </row>
    <row r="6149" spans="1:21" x14ac:dyDescent="0.2">
      <c r="A6149" s="257">
        <v>43027</v>
      </c>
      <c r="B6149" s="414">
        <f t="shared" si="207"/>
        <v>43028</v>
      </c>
      <c r="C6149" s="161">
        <v>2.81</v>
      </c>
      <c r="D6149" s="161"/>
      <c r="E6149" s="161">
        <v>2.5</v>
      </c>
      <c r="F6149" s="161"/>
      <c r="G6149" s="161">
        <v>0.87925159293920008</v>
      </c>
      <c r="H6149" s="161"/>
      <c r="I6149" s="548">
        <v>2.89</v>
      </c>
      <c r="J6149" s="785"/>
      <c r="K6149" s="548"/>
      <c r="L6149" s="161"/>
      <c r="M6149" s="161">
        <v>2.39</v>
      </c>
      <c r="N6149" s="161"/>
      <c r="O6149" s="161">
        <v>2.5299999999999998</v>
      </c>
      <c r="P6149" s="161"/>
      <c r="Q6149" s="161">
        <v>0.65</v>
      </c>
      <c r="R6149" s="161"/>
      <c r="S6149" s="161">
        <v>1.04</v>
      </c>
      <c r="T6149" s="18">
        <v>0.80165200000000003</v>
      </c>
      <c r="U6149" s="161">
        <f t="shared" si="206"/>
        <v>0.87925159293920008</v>
      </c>
    </row>
    <row r="6150" spans="1:21" x14ac:dyDescent="0.2">
      <c r="A6150" s="257">
        <v>43028</v>
      </c>
      <c r="B6150" s="414">
        <f t="shared" si="207"/>
        <v>43029</v>
      </c>
      <c r="C6150" s="376">
        <v>2.77</v>
      </c>
      <c r="D6150" s="161"/>
      <c r="E6150" s="376">
        <v>2.46</v>
      </c>
      <c r="F6150" s="161"/>
      <c r="G6150" s="376">
        <v>0.3191394074876</v>
      </c>
      <c r="H6150" s="161"/>
      <c r="I6150" s="376">
        <v>2.89</v>
      </c>
      <c r="J6150" s="416"/>
      <c r="K6150" s="376"/>
      <c r="L6150" s="161"/>
      <c r="M6150" s="376">
        <v>2.37</v>
      </c>
      <c r="N6150" s="161"/>
      <c r="O6150" s="376">
        <v>2.5499999999999998</v>
      </c>
      <c r="P6150" s="161"/>
      <c r="Q6150" s="376">
        <v>0.41</v>
      </c>
      <c r="R6150" s="161"/>
      <c r="S6150" s="376">
        <v>0.38</v>
      </c>
      <c r="T6150" s="375">
        <v>0.79634799999999994</v>
      </c>
      <c r="U6150" s="376">
        <f t="shared" si="206"/>
        <v>0.3191394074876</v>
      </c>
    </row>
    <row r="6151" spans="1:21" x14ac:dyDescent="0.2">
      <c r="A6151" s="257">
        <v>43029</v>
      </c>
      <c r="B6151" s="414">
        <f t="shared" si="207"/>
        <v>43030</v>
      </c>
      <c r="C6151" s="376">
        <v>2.77</v>
      </c>
      <c r="D6151" s="161"/>
      <c r="E6151" s="376">
        <v>2.46</v>
      </c>
      <c r="F6151" s="161"/>
      <c r="G6151" s="376">
        <v>0.3191394074876</v>
      </c>
      <c r="H6151" s="161"/>
      <c r="I6151" s="376">
        <v>2.89</v>
      </c>
      <c r="J6151" s="416"/>
      <c r="K6151" s="376"/>
      <c r="L6151" s="161"/>
      <c r="M6151" s="376">
        <v>2.37</v>
      </c>
      <c r="N6151" s="161"/>
      <c r="O6151" s="376">
        <v>2.5499999999999998</v>
      </c>
      <c r="P6151" s="161"/>
      <c r="Q6151" s="376">
        <v>0.41</v>
      </c>
      <c r="R6151" s="161"/>
      <c r="S6151" s="376">
        <v>0.38</v>
      </c>
      <c r="T6151" s="375">
        <v>0.79634799999999994</v>
      </c>
      <c r="U6151" s="376">
        <f t="shared" si="206"/>
        <v>0.3191394074876</v>
      </c>
    </row>
    <row r="6152" spans="1:21" x14ac:dyDescent="0.2">
      <c r="A6152" s="257">
        <v>43030</v>
      </c>
      <c r="B6152" s="414">
        <f t="shared" si="207"/>
        <v>43031</v>
      </c>
      <c r="C6152" s="376">
        <v>2.77</v>
      </c>
      <c r="D6152" s="161"/>
      <c r="E6152" s="376">
        <v>2.46</v>
      </c>
      <c r="F6152" s="161"/>
      <c r="G6152" s="376">
        <v>0.3191394074876</v>
      </c>
      <c r="H6152" s="161"/>
      <c r="I6152" s="376">
        <v>2.89</v>
      </c>
      <c r="J6152" s="416"/>
      <c r="K6152" s="376"/>
      <c r="L6152" s="161"/>
      <c r="M6152" s="376">
        <v>2.37</v>
      </c>
      <c r="N6152" s="161"/>
      <c r="O6152" s="376">
        <v>2.5499999999999998</v>
      </c>
      <c r="P6152" s="161"/>
      <c r="Q6152" s="376">
        <v>0.41</v>
      </c>
      <c r="R6152" s="161"/>
      <c r="S6152" s="376">
        <v>0.38</v>
      </c>
      <c r="T6152" s="375">
        <v>0.79634799999999994</v>
      </c>
      <c r="U6152" s="376">
        <f t="shared" si="206"/>
        <v>0.3191394074876</v>
      </c>
    </row>
    <row r="6153" spans="1:21" x14ac:dyDescent="0.2">
      <c r="A6153" s="257">
        <v>43031</v>
      </c>
      <c r="B6153" s="414">
        <f t="shared" si="207"/>
        <v>43032</v>
      </c>
      <c r="C6153" s="161">
        <v>2.94</v>
      </c>
      <c r="D6153" s="161"/>
      <c r="E6153" s="161">
        <v>2.73</v>
      </c>
      <c r="F6153" s="161"/>
      <c r="G6153" s="161">
        <v>0.82613200638869999</v>
      </c>
      <c r="H6153" s="161"/>
      <c r="I6153" s="161">
        <v>3.01</v>
      </c>
      <c r="J6153" s="162"/>
      <c r="K6153" s="161"/>
      <c r="L6153" s="161"/>
      <c r="M6153" s="161">
        <v>2.72</v>
      </c>
      <c r="N6153" s="161"/>
      <c r="O6153" s="161">
        <v>2.79</v>
      </c>
      <c r="P6153" s="161"/>
      <c r="Q6153" s="161">
        <v>1.08</v>
      </c>
      <c r="R6153" s="161"/>
      <c r="S6153" s="161">
        <v>0.99</v>
      </c>
      <c r="T6153" s="18">
        <v>0.79126200000000002</v>
      </c>
      <c r="U6153" s="161">
        <f t="shared" si="206"/>
        <v>0.82613200638869999</v>
      </c>
    </row>
    <row r="6154" spans="1:21" x14ac:dyDescent="0.2">
      <c r="A6154" s="257">
        <v>43032</v>
      </c>
      <c r="B6154" s="414">
        <f t="shared" si="207"/>
        <v>43033</v>
      </c>
      <c r="C6154" s="161">
        <v>2.92</v>
      </c>
      <c r="D6154" s="161"/>
      <c r="E6154" s="161">
        <v>2.66</v>
      </c>
      <c r="F6154" s="161"/>
      <c r="G6154" s="161">
        <v>1.0332093949757999</v>
      </c>
      <c r="H6154" s="161"/>
      <c r="I6154" s="161">
        <v>2.96</v>
      </c>
      <c r="J6154" s="162"/>
      <c r="K6154" s="161"/>
      <c r="L6154" s="161"/>
      <c r="M6154" s="161">
        <v>2.6</v>
      </c>
      <c r="N6154" s="161"/>
      <c r="O6154" s="161">
        <v>2.73</v>
      </c>
      <c r="P6154" s="161"/>
      <c r="Q6154" s="161">
        <v>1.08</v>
      </c>
      <c r="R6154" s="161"/>
      <c r="S6154" s="161">
        <v>1.24</v>
      </c>
      <c r="T6154" s="18">
        <v>0.79008299999999998</v>
      </c>
      <c r="U6154" s="161">
        <f t="shared" si="206"/>
        <v>1.0332093949757999</v>
      </c>
    </row>
    <row r="6155" spans="1:21" x14ac:dyDescent="0.2">
      <c r="A6155" s="257">
        <v>43033</v>
      </c>
      <c r="B6155" s="414">
        <f t="shared" si="207"/>
        <v>43034</v>
      </c>
      <c r="C6155" s="161">
        <v>2.93</v>
      </c>
      <c r="D6155" s="161"/>
      <c r="E6155" s="161">
        <v>2.68</v>
      </c>
      <c r="F6155" s="161"/>
      <c r="G6155" s="161">
        <v>0.96078872981819996</v>
      </c>
      <c r="H6155" s="161"/>
      <c r="I6155" s="161">
        <v>2.97</v>
      </c>
      <c r="J6155" s="162"/>
      <c r="K6155" s="161"/>
      <c r="L6155" s="161"/>
      <c r="M6155" s="161">
        <v>2.56</v>
      </c>
      <c r="N6155" s="161"/>
      <c r="O6155" s="161">
        <v>2.67</v>
      </c>
      <c r="P6155" s="161"/>
      <c r="Q6155" s="161">
        <v>1.23</v>
      </c>
      <c r="R6155" s="161"/>
      <c r="S6155" s="161">
        <v>1.1599999999999999</v>
      </c>
      <c r="T6155" s="18">
        <v>0.78537299999999999</v>
      </c>
      <c r="U6155" s="161">
        <f t="shared" si="206"/>
        <v>0.96078872981819996</v>
      </c>
    </row>
    <row r="6156" spans="1:21" x14ac:dyDescent="0.2">
      <c r="A6156" s="257">
        <v>43034</v>
      </c>
      <c r="B6156" s="414">
        <f t="shared" si="207"/>
        <v>43035</v>
      </c>
      <c r="C6156" s="161">
        <v>2.89</v>
      </c>
      <c r="D6156" s="161"/>
      <c r="E6156" s="161">
        <v>2.66</v>
      </c>
      <c r="F6156" s="161"/>
      <c r="G6156" s="161">
        <v>1.1930830493087501</v>
      </c>
      <c r="H6156" s="161"/>
      <c r="I6156" s="426">
        <v>2.92</v>
      </c>
      <c r="J6156" s="417"/>
      <c r="K6156" s="426"/>
      <c r="L6156" s="161"/>
      <c r="M6156" s="161">
        <v>2.54</v>
      </c>
      <c r="N6156" s="161"/>
      <c r="O6156" s="161">
        <v>2.65</v>
      </c>
      <c r="P6156" s="161"/>
      <c r="Q6156" s="161">
        <v>1.29</v>
      </c>
      <c r="R6156" s="161"/>
      <c r="S6156" s="161">
        <v>1.45</v>
      </c>
      <c r="T6156" s="18">
        <v>0.78020500000000004</v>
      </c>
      <c r="U6156" s="161">
        <f t="shared" si="206"/>
        <v>1.1930830493087501</v>
      </c>
    </row>
    <row r="6157" spans="1:21" x14ac:dyDescent="0.2">
      <c r="A6157" s="257">
        <v>43035</v>
      </c>
      <c r="B6157" s="414">
        <f t="shared" si="207"/>
        <v>43036</v>
      </c>
      <c r="C6157" s="376">
        <v>2.78</v>
      </c>
      <c r="D6157" s="161"/>
      <c r="E6157" s="376">
        <v>2.5299999999999998</v>
      </c>
      <c r="F6157" s="161"/>
      <c r="G6157" s="376">
        <v>0.81975540334500008</v>
      </c>
      <c r="H6157" s="161"/>
      <c r="I6157" s="548">
        <v>2.92</v>
      </c>
      <c r="J6157" s="785"/>
      <c r="K6157" s="548"/>
      <c r="L6157" s="161"/>
      <c r="M6157" s="376">
        <v>2.4</v>
      </c>
      <c r="N6157" s="161"/>
      <c r="O6157" s="376">
        <v>2.57</v>
      </c>
      <c r="P6157" s="161"/>
      <c r="Q6157" s="376">
        <v>0.92</v>
      </c>
      <c r="R6157" s="161"/>
      <c r="S6157" s="376">
        <v>1</v>
      </c>
      <c r="T6157" s="375">
        <v>0.77730299999999997</v>
      </c>
      <c r="U6157" s="376">
        <f t="shared" si="206"/>
        <v>0.81975540334500008</v>
      </c>
    </row>
    <row r="6158" spans="1:21" x14ac:dyDescent="0.2">
      <c r="A6158" s="257">
        <v>43036</v>
      </c>
      <c r="B6158" s="414">
        <f t="shared" si="207"/>
        <v>43037</v>
      </c>
      <c r="C6158" s="376">
        <v>2.78</v>
      </c>
      <c r="D6158" s="161"/>
      <c r="E6158" s="376">
        <v>2.5299999999999998</v>
      </c>
      <c r="F6158" s="161"/>
      <c r="G6158" s="376">
        <v>0.81975540334500008</v>
      </c>
      <c r="H6158" s="161"/>
      <c r="I6158" s="548">
        <v>2.92</v>
      </c>
      <c r="J6158" s="785"/>
      <c r="K6158" s="548"/>
      <c r="L6158" s="161"/>
      <c r="M6158" s="376">
        <v>2.4</v>
      </c>
      <c r="N6158" s="161"/>
      <c r="O6158" s="376">
        <v>2.57</v>
      </c>
      <c r="P6158" s="161"/>
      <c r="Q6158" s="376">
        <v>0.92</v>
      </c>
      <c r="R6158" s="161"/>
      <c r="S6158" s="376">
        <v>1</v>
      </c>
      <c r="T6158" s="375">
        <v>0.77730299999999997</v>
      </c>
      <c r="U6158" s="376">
        <f t="shared" si="206"/>
        <v>0.81975540334500008</v>
      </c>
    </row>
    <row r="6159" spans="1:21" x14ac:dyDescent="0.2">
      <c r="A6159" s="257">
        <v>43037</v>
      </c>
      <c r="B6159" s="414">
        <f t="shared" si="207"/>
        <v>43038</v>
      </c>
      <c r="C6159" s="376">
        <v>2.78</v>
      </c>
      <c r="D6159" s="161"/>
      <c r="E6159" s="376">
        <v>2.5299999999999998</v>
      </c>
      <c r="F6159" s="161"/>
      <c r="G6159" s="376">
        <v>0.81975540334500008</v>
      </c>
      <c r="H6159" s="161"/>
      <c r="I6159" s="548">
        <v>2.92</v>
      </c>
      <c r="J6159" s="785"/>
      <c r="K6159" s="548"/>
      <c r="L6159" s="161"/>
      <c r="M6159" s="376">
        <v>2.4</v>
      </c>
      <c r="N6159" s="161"/>
      <c r="O6159" s="376">
        <v>2.57</v>
      </c>
      <c r="P6159" s="161"/>
      <c r="Q6159" s="376">
        <v>0.92</v>
      </c>
      <c r="R6159" s="161"/>
      <c r="S6159" s="376">
        <v>1</v>
      </c>
      <c r="T6159" s="375">
        <v>0.77730299999999997</v>
      </c>
      <c r="U6159" s="376">
        <f t="shared" ref="U6159:U6192" si="208">S6159*T6159*1.054615</f>
        <v>0.81975540334500008</v>
      </c>
    </row>
    <row r="6160" spans="1:21" x14ac:dyDescent="0.2">
      <c r="A6160" s="257">
        <v>43038</v>
      </c>
      <c r="B6160" s="414">
        <f t="shared" si="207"/>
        <v>43039</v>
      </c>
      <c r="C6160" s="161">
        <v>2.87</v>
      </c>
      <c r="D6160" s="161"/>
      <c r="E6160" s="161">
        <v>2.69</v>
      </c>
      <c r="F6160" s="161"/>
      <c r="G6160" s="161">
        <v>1.578065140176</v>
      </c>
      <c r="H6160" s="161"/>
      <c r="I6160" s="161">
        <v>2.91</v>
      </c>
      <c r="J6160" s="162"/>
      <c r="K6160" s="161"/>
      <c r="L6160" s="161"/>
      <c r="M6160" s="161">
        <v>2.6</v>
      </c>
      <c r="N6160" s="161"/>
      <c r="O6160" s="161">
        <v>2.74</v>
      </c>
      <c r="P6160" s="161"/>
      <c r="Q6160" s="161">
        <v>1.53</v>
      </c>
      <c r="R6160" s="161"/>
      <c r="S6160" s="161">
        <v>1.92</v>
      </c>
      <c r="T6160" s="18">
        <v>0.77934499999999995</v>
      </c>
      <c r="U6160" s="161">
        <f t="shared" si="208"/>
        <v>1.578065140176</v>
      </c>
    </row>
    <row r="6161" spans="1:22" s="263" customFormat="1" x14ac:dyDescent="0.2">
      <c r="A6161" s="319">
        <v>43039</v>
      </c>
      <c r="B6161" s="374">
        <f t="shared" si="207"/>
        <v>43040</v>
      </c>
      <c r="C6161" s="372">
        <v>2.77</v>
      </c>
      <c r="D6161" s="332"/>
      <c r="E6161" s="372">
        <v>2.5099999999999998</v>
      </c>
      <c r="F6161" s="332"/>
      <c r="G6161" s="372">
        <v>1.8524565371677</v>
      </c>
      <c r="H6161" s="332"/>
      <c r="I6161" s="372">
        <v>2.76</v>
      </c>
      <c r="J6161" s="365"/>
      <c r="K6161" s="372"/>
      <c r="L6161" s="332"/>
      <c r="M6161" s="372">
        <v>2.4900000000000002</v>
      </c>
      <c r="N6161" s="332"/>
      <c r="O6161" s="372">
        <v>2.5499999999999998</v>
      </c>
      <c r="P6161" s="332"/>
      <c r="Q6161" s="372">
        <v>1.23</v>
      </c>
      <c r="R6161" s="332"/>
      <c r="S6161" s="332">
        <v>2.2599999999999998</v>
      </c>
      <c r="T6161" s="263">
        <v>0.777223</v>
      </c>
      <c r="U6161" s="372">
        <f t="shared" si="208"/>
        <v>1.8524565371677</v>
      </c>
    </row>
    <row r="6162" spans="1:22" x14ac:dyDescent="0.2">
      <c r="A6162" s="257">
        <v>43040</v>
      </c>
      <c r="B6162" s="414">
        <f t="shared" si="207"/>
        <v>43041</v>
      </c>
      <c r="C6162" s="161">
        <v>2.64</v>
      </c>
      <c r="D6162" s="161"/>
      <c r="E6162" s="161">
        <v>2.4700000000000002</v>
      </c>
      <c r="F6162" s="161"/>
      <c r="G6162" s="161">
        <v>1.9557118775030502</v>
      </c>
      <c r="H6162" s="161"/>
      <c r="I6162" s="161">
        <v>2.69</v>
      </c>
      <c r="J6162" s="162"/>
      <c r="K6162" s="161"/>
      <c r="L6162" s="161"/>
      <c r="M6162" s="161">
        <v>2.39</v>
      </c>
      <c r="N6162" s="161"/>
      <c r="O6162" s="161">
        <v>2.4300000000000002</v>
      </c>
      <c r="P6162" s="161"/>
      <c r="Q6162" s="161">
        <v>0.67</v>
      </c>
      <c r="R6162" s="161"/>
      <c r="S6162" s="161">
        <v>2.39</v>
      </c>
      <c r="T6162" s="18">
        <v>0.77591299999999996</v>
      </c>
      <c r="U6162" s="161">
        <f t="shared" si="208"/>
        <v>1.9557118775030502</v>
      </c>
    </row>
    <row r="6163" spans="1:22" x14ac:dyDescent="0.2">
      <c r="A6163" s="257">
        <v>43041</v>
      </c>
      <c r="B6163" s="414">
        <f t="shared" si="207"/>
        <v>43042</v>
      </c>
      <c r="C6163" s="161">
        <v>2.69</v>
      </c>
      <c r="D6163" s="161"/>
      <c r="E6163" s="161">
        <v>2.54</v>
      </c>
      <c r="F6163" s="161"/>
      <c r="G6163" s="161">
        <v>2.153470466481</v>
      </c>
      <c r="H6163" s="161"/>
      <c r="I6163" s="161">
        <v>2.75</v>
      </c>
      <c r="J6163" s="162"/>
      <c r="K6163" s="161"/>
      <c r="L6163" s="161"/>
      <c r="M6163" s="161">
        <v>2.5</v>
      </c>
      <c r="N6163" s="161"/>
      <c r="O6163" s="161">
        <v>2.5499999999999998</v>
      </c>
      <c r="P6163" s="161"/>
      <c r="Q6163" s="161">
        <v>0.91</v>
      </c>
      <c r="R6163" s="161"/>
      <c r="S6163" s="161">
        <v>2.62</v>
      </c>
      <c r="T6163" s="18">
        <v>0.77937000000000001</v>
      </c>
      <c r="U6163" s="161">
        <f t="shared" si="208"/>
        <v>2.153470466481</v>
      </c>
    </row>
    <row r="6164" spans="1:22" x14ac:dyDescent="0.2">
      <c r="A6164" s="257">
        <v>43042</v>
      </c>
      <c r="B6164" s="414">
        <f t="shared" si="207"/>
        <v>43043</v>
      </c>
      <c r="C6164" s="376">
        <v>2.74</v>
      </c>
      <c r="D6164" s="161"/>
      <c r="E6164" s="376">
        <v>2.57</v>
      </c>
      <c r="F6164" s="161"/>
      <c r="G6164" s="376">
        <v>2.1271014636054004</v>
      </c>
      <c r="H6164" s="161"/>
      <c r="I6164" s="376">
        <v>2.79</v>
      </c>
      <c r="J6164" s="416"/>
      <c r="K6164" s="376"/>
      <c r="L6164" s="161"/>
      <c r="M6164" s="376">
        <v>2.52</v>
      </c>
      <c r="N6164" s="161"/>
      <c r="O6164" s="376">
        <v>2.61</v>
      </c>
      <c r="P6164" s="161"/>
      <c r="Q6164" s="376">
        <v>0.83</v>
      </c>
      <c r="R6164" s="161"/>
      <c r="S6164" s="376">
        <v>2.58</v>
      </c>
      <c r="T6164" s="375">
        <v>0.78176199999999996</v>
      </c>
      <c r="U6164" s="376">
        <f t="shared" si="208"/>
        <v>2.1271014636054004</v>
      </c>
    </row>
    <row r="6165" spans="1:22" x14ac:dyDescent="0.2">
      <c r="A6165" s="257">
        <v>43043</v>
      </c>
      <c r="B6165" s="414">
        <f t="shared" si="207"/>
        <v>43044</v>
      </c>
      <c r="C6165" s="376">
        <v>2.74</v>
      </c>
      <c r="D6165" s="161"/>
      <c r="E6165" s="376">
        <v>2.57</v>
      </c>
      <c r="F6165" s="161"/>
      <c r="G6165" s="376">
        <v>2.1271014636054004</v>
      </c>
      <c r="H6165" s="161"/>
      <c r="I6165" s="376">
        <v>2.79</v>
      </c>
      <c r="J6165" s="416"/>
      <c r="K6165" s="376"/>
      <c r="L6165" s="161"/>
      <c r="M6165" s="376">
        <v>2.52</v>
      </c>
      <c r="N6165" s="161"/>
      <c r="O6165" s="376">
        <v>2.61</v>
      </c>
      <c r="P6165" s="161"/>
      <c r="Q6165" s="376">
        <v>0.83</v>
      </c>
      <c r="R6165" s="161"/>
      <c r="S6165" s="376">
        <v>2.58</v>
      </c>
      <c r="T6165" s="375">
        <v>0.78176199999999996</v>
      </c>
      <c r="U6165" s="376">
        <f t="shared" si="208"/>
        <v>2.1271014636054004</v>
      </c>
    </row>
    <row r="6166" spans="1:22" x14ac:dyDescent="0.2">
      <c r="A6166" s="257">
        <v>43044</v>
      </c>
      <c r="B6166" s="414">
        <f t="shared" si="207"/>
        <v>43045</v>
      </c>
      <c r="C6166" s="376">
        <v>2.74</v>
      </c>
      <c r="D6166" s="161"/>
      <c r="E6166" s="376">
        <v>2.57</v>
      </c>
      <c r="F6166" s="161"/>
      <c r="G6166" s="376">
        <v>2.1271014636054004</v>
      </c>
      <c r="H6166" s="161"/>
      <c r="I6166" s="376">
        <v>2.79</v>
      </c>
      <c r="J6166" s="416"/>
      <c r="K6166" s="376"/>
      <c r="L6166" s="161"/>
      <c r="M6166" s="376">
        <v>2.52</v>
      </c>
      <c r="N6166" s="161"/>
      <c r="O6166" s="376">
        <v>2.61</v>
      </c>
      <c r="P6166" s="161"/>
      <c r="Q6166" s="376">
        <v>0.83</v>
      </c>
      <c r="R6166" s="161"/>
      <c r="S6166" s="376">
        <v>2.58</v>
      </c>
      <c r="T6166" s="375">
        <v>0.78176199999999996</v>
      </c>
      <c r="U6166" s="376">
        <f t="shared" si="208"/>
        <v>2.1271014636054004</v>
      </c>
    </row>
    <row r="6167" spans="1:22" x14ac:dyDescent="0.2">
      <c r="A6167" s="257">
        <v>43045</v>
      </c>
      <c r="B6167" s="414">
        <f t="shared" si="207"/>
        <v>43046</v>
      </c>
      <c r="C6167" s="161">
        <v>3.03</v>
      </c>
      <c r="D6167" s="161"/>
      <c r="E6167" s="161">
        <v>2.9</v>
      </c>
      <c r="F6167" s="161"/>
      <c r="G6167" s="161">
        <v>2.0840707670832002</v>
      </c>
      <c r="H6167" s="161"/>
      <c r="I6167" s="548">
        <v>3</v>
      </c>
      <c r="J6167" s="785"/>
      <c r="K6167" s="548"/>
      <c r="L6167" s="161"/>
      <c r="M6167" s="161">
        <v>2.72</v>
      </c>
      <c r="N6167" s="161"/>
      <c r="O6167" s="161">
        <v>2.8</v>
      </c>
      <c r="P6167" s="161"/>
      <c r="Q6167" s="161">
        <v>1.65</v>
      </c>
      <c r="R6167" s="161"/>
      <c r="S6167" s="161">
        <v>2.52</v>
      </c>
      <c r="T6167" s="18">
        <v>0.78418399999999999</v>
      </c>
      <c r="U6167" s="161">
        <f t="shared" si="208"/>
        <v>2.0840707670832002</v>
      </c>
      <c r="V6167" s="576" t="s">
        <v>3292</v>
      </c>
    </row>
    <row r="6168" spans="1:22" x14ac:dyDescent="0.2">
      <c r="A6168" s="257">
        <v>43046</v>
      </c>
      <c r="B6168" s="414">
        <f t="shared" si="207"/>
        <v>43047</v>
      </c>
      <c r="C6168" s="161">
        <v>3.08</v>
      </c>
      <c r="D6168" s="161"/>
      <c r="E6168" s="161">
        <v>2.85</v>
      </c>
      <c r="F6168" s="161"/>
      <c r="G6168" s="161">
        <v>2.1414098682486999</v>
      </c>
      <c r="H6168" s="161"/>
      <c r="I6168" s="161">
        <v>3</v>
      </c>
      <c r="J6168" s="162"/>
      <c r="K6168" s="161"/>
      <c r="L6168" s="161"/>
      <c r="M6168" s="161">
        <v>2.74</v>
      </c>
      <c r="N6168" s="161"/>
      <c r="O6168" s="161">
        <v>2.77</v>
      </c>
      <c r="P6168" s="161"/>
      <c r="Q6168" s="161">
        <v>2.27</v>
      </c>
      <c r="R6168" s="161"/>
      <c r="S6168" s="161">
        <v>2.59</v>
      </c>
      <c r="T6168" s="18">
        <v>0.78398199999999996</v>
      </c>
      <c r="U6168" s="161">
        <f t="shared" si="208"/>
        <v>2.1414098682486999</v>
      </c>
    </row>
    <row r="6169" spans="1:22" x14ac:dyDescent="0.2">
      <c r="A6169" s="257">
        <v>43047</v>
      </c>
      <c r="B6169" s="414">
        <f t="shared" si="207"/>
        <v>43048</v>
      </c>
      <c r="C6169" s="161">
        <v>3.15</v>
      </c>
      <c r="D6169" s="161"/>
      <c r="E6169" s="161">
        <v>2.93</v>
      </c>
      <c r="F6169" s="161"/>
      <c r="G6169" s="161">
        <v>2.1265380460877998</v>
      </c>
      <c r="H6169" s="161"/>
      <c r="I6169" s="161">
        <v>3.07</v>
      </c>
      <c r="J6169" s="162"/>
      <c r="K6169" s="161"/>
      <c r="L6169" s="161"/>
      <c r="M6169" s="161">
        <v>2.87</v>
      </c>
      <c r="N6169" s="161"/>
      <c r="O6169" s="161">
        <v>2.86</v>
      </c>
      <c r="P6169" s="161"/>
      <c r="Q6169" s="161">
        <v>2.58</v>
      </c>
      <c r="R6169" s="161"/>
      <c r="S6169" s="161">
        <v>2.57</v>
      </c>
      <c r="T6169" s="18">
        <v>0.78459599999999996</v>
      </c>
      <c r="U6169" s="161">
        <f t="shared" si="208"/>
        <v>2.1265380460877998</v>
      </c>
    </row>
    <row r="6170" spans="1:22" x14ac:dyDescent="0.2">
      <c r="A6170" s="257">
        <v>43048</v>
      </c>
      <c r="B6170" s="414">
        <f t="shared" si="207"/>
        <v>43049</v>
      </c>
      <c r="C6170" s="161">
        <v>3.18</v>
      </c>
      <c r="D6170" s="161"/>
      <c r="E6170" s="161">
        <v>2.95</v>
      </c>
      <c r="F6170" s="161"/>
      <c r="G6170" s="161">
        <v>2.0331045145320004</v>
      </c>
      <c r="H6170" s="161"/>
      <c r="I6170" s="161">
        <v>3.11</v>
      </c>
      <c r="J6170" s="162"/>
      <c r="K6170" s="161"/>
      <c r="L6170" s="161"/>
      <c r="M6170" s="161">
        <v>2.9</v>
      </c>
      <c r="N6170" s="161"/>
      <c r="O6170" s="161">
        <v>2.92</v>
      </c>
      <c r="P6170" s="161"/>
      <c r="Q6170" s="161">
        <v>2.48</v>
      </c>
      <c r="R6170" s="161"/>
      <c r="S6170" s="161">
        <v>2.4500000000000002</v>
      </c>
      <c r="T6170" s="18">
        <v>0.78686400000000001</v>
      </c>
      <c r="U6170" s="161">
        <f t="shared" si="208"/>
        <v>2.0331045145320004</v>
      </c>
    </row>
    <row r="6171" spans="1:22" x14ac:dyDescent="0.2">
      <c r="A6171" s="257">
        <v>43049</v>
      </c>
      <c r="B6171" s="414">
        <f t="shared" si="207"/>
        <v>43050</v>
      </c>
      <c r="C6171" s="376">
        <v>3.14</v>
      </c>
      <c r="D6171" s="161"/>
      <c r="E6171" s="376">
        <v>2.78</v>
      </c>
      <c r="F6171" s="161"/>
      <c r="G6171" s="376">
        <v>1.9213170751929001</v>
      </c>
      <c r="H6171" s="161"/>
      <c r="I6171" s="376">
        <v>3.07</v>
      </c>
      <c r="J6171" s="416"/>
      <c r="K6171" s="376"/>
      <c r="L6171" s="161"/>
      <c r="M6171" s="376">
        <v>2.69</v>
      </c>
      <c r="N6171" s="161"/>
      <c r="O6171" s="376">
        <v>2.82</v>
      </c>
      <c r="P6171" s="161"/>
      <c r="Q6171" s="376">
        <v>2.4</v>
      </c>
      <c r="R6171" s="161"/>
      <c r="S6171" s="376">
        <v>2.31</v>
      </c>
      <c r="T6171" s="375">
        <v>0.78866599999999998</v>
      </c>
      <c r="U6171" s="376">
        <f t="shared" si="208"/>
        <v>1.9213170751929001</v>
      </c>
    </row>
    <row r="6172" spans="1:22" x14ac:dyDescent="0.2">
      <c r="A6172" s="257">
        <v>43050</v>
      </c>
      <c r="B6172" s="414">
        <f t="shared" si="207"/>
        <v>43051</v>
      </c>
      <c r="C6172" s="376">
        <v>3.14</v>
      </c>
      <c r="D6172" s="161"/>
      <c r="E6172" s="376">
        <v>2.78</v>
      </c>
      <c r="F6172" s="161"/>
      <c r="G6172" s="376">
        <v>1.9213170751929001</v>
      </c>
      <c r="H6172" s="161"/>
      <c r="I6172" s="376">
        <v>3.07</v>
      </c>
      <c r="J6172" s="416"/>
      <c r="K6172" s="376"/>
      <c r="L6172" s="161"/>
      <c r="M6172" s="376">
        <v>2.69</v>
      </c>
      <c r="N6172" s="161"/>
      <c r="O6172" s="376">
        <v>2.82</v>
      </c>
      <c r="P6172" s="161"/>
      <c r="Q6172" s="376">
        <v>2.4</v>
      </c>
      <c r="R6172" s="161"/>
      <c r="S6172" s="376">
        <v>2.31</v>
      </c>
      <c r="T6172" s="375">
        <v>0.78866599999999998</v>
      </c>
      <c r="U6172" s="376">
        <f t="shared" si="208"/>
        <v>1.9213170751929001</v>
      </c>
    </row>
    <row r="6173" spans="1:22" x14ac:dyDescent="0.2">
      <c r="A6173" s="257">
        <v>43051</v>
      </c>
      <c r="B6173" s="414">
        <f t="shared" si="207"/>
        <v>43052</v>
      </c>
      <c r="C6173" s="376">
        <v>3.14</v>
      </c>
      <c r="D6173" s="161"/>
      <c r="E6173" s="376">
        <v>2.78</v>
      </c>
      <c r="F6173" s="161"/>
      <c r="G6173" s="376">
        <v>1.9213170751929001</v>
      </c>
      <c r="H6173" s="161"/>
      <c r="I6173" s="376">
        <v>3.07</v>
      </c>
      <c r="J6173" s="416"/>
      <c r="K6173" s="376"/>
      <c r="L6173" s="161"/>
      <c r="M6173" s="376">
        <v>2.69</v>
      </c>
      <c r="N6173" s="161"/>
      <c r="O6173" s="376">
        <v>2.82</v>
      </c>
      <c r="P6173" s="161"/>
      <c r="Q6173" s="376">
        <v>2.4</v>
      </c>
      <c r="R6173" s="161"/>
      <c r="S6173" s="376">
        <v>2.31</v>
      </c>
      <c r="T6173" s="375">
        <v>0.78866599999999998</v>
      </c>
      <c r="U6173" s="376">
        <f t="shared" si="208"/>
        <v>1.9213170751929001</v>
      </c>
    </row>
    <row r="6174" spans="1:22" x14ac:dyDescent="0.2">
      <c r="A6174" s="257">
        <v>43052</v>
      </c>
      <c r="B6174" s="414">
        <f t="shared" si="207"/>
        <v>43053</v>
      </c>
      <c r="C6174" s="161">
        <v>3.12</v>
      </c>
      <c r="D6174" s="161"/>
      <c r="E6174" s="161">
        <v>2.81</v>
      </c>
      <c r="F6174" s="161"/>
      <c r="G6174" s="161">
        <v>1.8005574776490003</v>
      </c>
      <c r="H6174" s="161"/>
      <c r="I6174" s="161">
        <v>3.07</v>
      </c>
      <c r="J6174" s="162"/>
      <c r="K6174" s="161"/>
      <c r="L6174" s="161"/>
      <c r="M6174" s="161">
        <v>2.74</v>
      </c>
      <c r="N6174" s="161"/>
      <c r="O6174" s="161">
        <v>2.81</v>
      </c>
      <c r="P6174" s="161"/>
      <c r="Q6174" s="161">
        <v>2.44</v>
      </c>
      <c r="R6174" s="161"/>
      <c r="S6174" s="161">
        <v>2.17</v>
      </c>
      <c r="T6174" s="18">
        <v>0.78678000000000003</v>
      </c>
      <c r="U6174" s="161">
        <f t="shared" si="208"/>
        <v>1.8005574776490003</v>
      </c>
    </row>
    <row r="6175" spans="1:22" x14ac:dyDescent="0.2">
      <c r="A6175" s="257">
        <v>43053</v>
      </c>
      <c r="B6175" s="414">
        <f t="shared" si="207"/>
        <v>43054</v>
      </c>
      <c r="C6175" s="161">
        <v>3.08</v>
      </c>
      <c r="D6175" s="161"/>
      <c r="E6175" s="161">
        <v>2.78</v>
      </c>
      <c r="F6175" s="161"/>
      <c r="G6175" s="161">
        <v>1.5399335943594004</v>
      </c>
      <c r="H6175" s="161"/>
      <c r="I6175" s="161">
        <v>2.98</v>
      </c>
      <c r="J6175" s="162"/>
      <c r="K6175" s="161"/>
      <c r="L6175" s="161"/>
      <c r="M6175" s="161">
        <v>2.73</v>
      </c>
      <c r="N6175" s="161"/>
      <c r="O6175" s="161">
        <v>2.75</v>
      </c>
      <c r="P6175" s="161"/>
      <c r="Q6175" s="161">
        <v>2.4700000000000002</v>
      </c>
      <c r="R6175" s="161"/>
      <c r="S6175" s="161">
        <v>1.86</v>
      </c>
      <c r="T6175" s="18">
        <v>0.78504600000000002</v>
      </c>
      <c r="U6175" s="161">
        <f t="shared" si="208"/>
        <v>1.5399335943594004</v>
      </c>
    </row>
    <row r="6176" spans="1:22" x14ac:dyDescent="0.2">
      <c r="A6176" s="257">
        <v>43054</v>
      </c>
      <c r="B6176" s="414">
        <f t="shared" ref="B6176:B6239" si="209">A6176+1</f>
        <v>43055</v>
      </c>
      <c r="C6176" s="161">
        <v>3.11</v>
      </c>
      <c r="D6176" s="161"/>
      <c r="E6176" s="161">
        <v>2.78</v>
      </c>
      <c r="F6176" s="161"/>
      <c r="G6176" s="161">
        <v>1.6539590321900002</v>
      </c>
      <c r="H6176" s="161"/>
      <c r="I6176" s="161">
        <v>3.03</v>
      </c>
      <c r="J6176" s="162"/>
      <c r="K6176" s="161"/>
      <c r="L6176" s="161"/>
      <c r="M6176" s="161">
        <v>2.72</v>
      </c>
      <c r="N6176" s="161"/>
      <c r="O6176" s="161">
        <v>2.79</v>
      </c>
      <c r="P6176" s="161"/>
      <c r="Q6176" s="161">
        <v>2.54</v>
      </c>
      <c r="R6176" s="161"/>
      <c r="S6176" s="161">
        <v>2</v>
      </c>
      <c r="T6176" s="18">
        <v>0.78415299999999999</v>
      </c>
      <c r="U6176" s="161">
        <f t="shared" si="208"/>
        <v>1.6539590321900002</v>
      </c>
    </row>
    <row r="6177" spans="1:21" x14ac:dyDescent="0.2">
      <c r="A6177" s="257">
        <v>43055</v>
      </c>
      <c r="B6177" s="414">
        <f t="shared" si="209"/>
        <v>43056</v>
      </c>
      <c r="C6177" s="161">
        <v>3.05</v>
      </c>
      <c r="D6177" s="161"/>
      <c r="E6177" s="161">
        <v>2.75</v>
      </c>
      <c r="F6177" s="161"/>
      <c r="G6177" s="161">
        <v>1.6696741877818</v>
      </c>
      <c r="H6177" s="161"/>
      <c r="I6177" s="161">
        <v>2.97</v>
      </c>
      <c r="J6177" s="162"/>
      <c r="K6177" s="161"/>
      <c r="L6177" s="161"/>
      <c r="M6177" s="161">
        <v>2.64</v>
      </c>
      <c r="N6177" s="161"/>
      <c r="O6177" s="161">
        <v>2.72</v>
      </c>
      <c r="P6177" s="161"/>
      <c r="Q6177" s="161">
        <v>2.58</v>
      </c>
      <c r="R6177" s="161"/>
      <c r="S6177" s="161">
        <v>2.02</v>
      </c>
      <c r="T6177" s="18">
        <v>0.78376599999999996</v>
      </c>
      <c r="U6177" s="161">
        <f t="shared" si="208"/>
        <v>1.6696741877818</v>
      </c>
    </row>
    <row r="6178" spans="1:21" x14ac:dyDescent="0.2">
      <c r="A6178" s="257">
        <v>43056</v>
      </c>
      <c r="B6178" s="414">
        <f t="shared" si="209"/>
        <v>43057</v>
      </c>
      <c r="C6178" s="376">
        <v>3.05</v>
      </c>
      <c r="D6178" s="161"/>
      <c r="E6178" s="376">
        <v>2.71</v>
      </c>
      <c r="F6178" s="161"/>
      <c r="G6178" s="376">
        <v>1.6364359290114001</v>
      </c>
      <c r="H6178" s="161"/>
      <c r="I6178" s="376">
        <v>3</v>
      </c>
      <c r="J6178" s="416"/>
      <c r="K6178" s="376"/>
      <c r="L6178" s="161"/>
      <c r="M6178" s="376">
        <v>2.6</v>
      </c>
      <c r="N6178" s="161"/>
      <c r="O6178" s="376">
        <v>2.67</v>
      </c>
      <c r="P6178" s="161"/>
      <c r="Q6178" s="376">
        <v>2.54</v>
      </c>
      <c r="R6178" s="161"/>
      <c r="S6178" s="376">
        <v>1.98</v>
      </c>
      <c r="T6178" s="375">
        <v>0.78368199999999999</v>
      </c>
      <c r="U6178" s="376">
        <f t="shared" si="208"/>
        <v>1.6364359290114001</v>
      </c>
    </row>
    <row r="6179" spans="1:21" x14ac:dyDescent="0.2">
      <c r="A6179" s="257">
        <v>43057</v>
      </c>
      <c r="B6179" s="414">
        <f t="shared" si="209"/>
        <v>43058</v>
      </c>
      <c r="C6179" s="376">
        <v>3.05</v>
      </c>
      <c r="D6179" s="161"/>
      <c r="E6179" s="376">
        <v>2.71</v>
      </c>
      <c r="F6179" s="161"/>
      <c r="G6179" s="376">
        <v>1.6364359290114001</v>
      </c>
      <c r="H6179" s="161"/>
      <c r="I6179" s="376">
        <v>3</v>
      </c>
      <c r="J6179" s="416"/>
      <c r="K6179" s="376"/>
      <c r="L6179" s="161"/>
      <c r="M6179" s="376">
        <v>2.6</v>
      </c>
      <c r="N6179" s="161"/>
      <c r="O6179" s="376">
        <v>2.67</v>
      </c>
      <c r="P6179" s="161"/>
      <c r="Q6179" s="376">
        <v>2.54</v>
      </c>
      <c r="R6179" s="161"/>
      <c r="S6179" s="376">
        <v>1.98</v>
      </c>
      <c r="T6179" s="375">
        <v>0.78368199999999999</v>
      </c>
      <c r="U6179" s="376">
        <f t="shared" ref="U6179:U6180" si="210">S6179*T6179*1.054615</f>
        <v>1.6364359290114001</v>
      </c>
    </row>
    <row r="6180" spans="1:21" x14ac:dyDescent="0.2">
      <c r="A6180" s="257">
        <v>43058</v>
      </c>
      <c r="B6180" s="414">
        <f t="shared" si="209"/>
        <v>43059</v>
      </c>
      <c r="C6180" s="376">
        <v>3.05</v>
      </c>
      <c r="D6180" s="161"/>
      <c r="E6180" s="376">
        <v>2.71</v>
      </c>
      <c r="F6180" s="161"/>
      <c r="G6180" s="376">
        <v>1.6364359290114001</v>
      </c>
      <c r="H6180" s="161"/>
      <c r="I6180" s="376">
        <v>3</v>
      </c>
      <c r="J6180" s="416"/>
      <c r="K6180" s="376"/>
      <c r="L6180" s="161"/>
      <c r="M6180" s="376">
        <v>2.6</v>
      </c>
      <c r="N6180" s="161"/>
      <c r="O6180" s="376">
        <v>2.67</v>
      </c>
      <c r="P6180" s="161"/>
      <c r="Q6180" s="376">
        <v>2.54</v>
      </c>
      <c r="R6180" s="161"/>
      <c r="S6180" s="376">
        <v>1.98</v>
      </c>
      <c r="T6180" s="375">
        <v>0.78368199999999999</v>
      </c>
      <c r="U6180" s="376">
        <f t="shared" si="210"/>
        <v>1.6364359290114001</v>
      </c>
    </row>
    <row r="6181" spans="1:21" x14ac:dyDescent="0.2">
      <c r="A6181" s="257">
        <v>43059</v>
      </c>
      <c r="B6181" s="414">
        <f t="shared" si="209"/>
        <v>43060</v>
      </c>
      <c r="C6181" s="161">
        <v>3.05</v>
      </c>
      <c r="D6181" s="161"/>
      <c r="E6181" s="161">
        <v>2.72</v>
      </c>
      <c r="F6181" s="161"/>
      <c r="G6181" s="161">
        <v>1.6160822391728</v>
      </c>
      <c r="H6181" s="161"/>
      <c r="I6181" s="161">
        <v>2.99</v>
      </c>
      <c r="J6181" s="162"/>
      <c r="K6181" s="161"/>
      <c r="L6181" s="161"/>
      <c r="M6181" s="161">
        <v>2.67</v>
      </c>
      <c r="N6181" s="161"/>
      <c r="O6181" s="161">
        <v>2.72</v>
      </c>
      <c r="P6181" s="161"/>
      <c r="Q6181" s="161">
        <v>2.4700000000000002</v>
      </c>
      <c r="R6181" s="161"/>
      <c r="S6181" s="161">
        <v>1.96</v>
      </c>
      <c r="T6181" s="18">
        <v>0.78183199999999997</v>
      </c>
      <c r="U6181" s="161">
        <f t="shared" si="208"/>
        <v>1.6160822391728</v>
      </c>
    </row>
    <row r="6182" spans="1:21" x14ac:dyDescent="0.2">
      <c r="A6182" s="257">
        <v>43060</v>
      </c>
      <c r="B6182" s="414">
        <f t="shared" si="209"/>
        <v>43061</v>
      </c>
      <c r="C6182" s="161">
        <v>3.05</v>
      </c>
      <c r="D6182" s="161"/>
      <c r="E6182" s="161">
        <v>2.67</v>
      </c>
      <c r="F6182" s="161"/>
      <c r="G6182" s="161">
        <v>1.6317543242880002</v>
      </c>
      <c r="H6182" s="161"/>
      <c r="I6182" s="161">
        <v>2.98</v>
      </c>
      <c r="J6182" s="162"/>
      <c r="K6182" s="161"/>
      <c r="L6182" s="161"/>
      <c r="M6182" s="161">
        <v>2.59</v>
      </c>
      <c r="N6182" s="161"/>
      <c r="O6182" s="161">
        <v>2.69</v>
      </c>
      <c r="P6182" s="161"/>
      <c r="Q6182" s="161">
        <v>2.5099999999999998</v>
      </c>
      <c r="R6182" s="161"/>
      <c r="S6182" s="161">
        <v>1.98</v>
      </c>
      <c r="T6182" s="18">
        <v>0.78144000000000002</v>
      </c>
      <c r="U6182" s="161">
        <f t="shared" si="208"/>
        <v>1.6317543242880002</v>
      </c>
    </row>
    <row r="6183" spans="1:21" x14ac:dyDescent="0.2">
      <c r="A6183" s="257">
        <v>43061</v>
      </c>
      <c r="B6183" s="414">
        <f t="shared" si="209"/>
        <v>43062</v>
      </c>
      <c r="C6183" s="376">
        <v>2.93</v>
      </c>
      <c r="D6183" s="161"/>
      <c r="E6183" s="376">
        <v>2.4500000000000002</v>
      </c>
      <c r="F6183" s="161"/>
      <c r="G6183" s="376">
        <v>1.5223641724900001</v>
      </c>
      <c r="H6183" s="161"/>
      <c r="I6183" s="376">
        <v>2.89</v>
      </c>
      <c r="J6183" s="416"/>
      <c r="K6183" s="376"/>
      <c r="L6183" s="161"/>
      <c r="M6183" s="376">
        <v>2.27</v>
      </c>
      <c r="N6183" s="161"/>
      <c r="O6183" s="376">
        <v>2.4700000000000002</v>
      </c>
      <c r="P6183" s="161"/>
      <c r="Q6183" s="376">
        <v>2.42</v>
      </c>
      <c r="R6183" s="161"/>
      <c r="S6183" s="376">
        <v>1.84</v>
      </c>
      <c r="T6183" s="375">
        <v>0.78452500000000003</v>
      </c>
      <c r="U6183" s="376">
        <f t="shared" si="208"/>
        <v>1.5223641724900001</v>
      </c>
    </row>
    <row r="6184" spans="1:21" x14ac:dyDescent="0.2">
      <c r="A6184" s="257">
        <v>43062</v>
      </c>
      <c r="B6184" s="414">
        <f t="shared" si="209"/>
        <v>43063</v>
      </c>
      <c r="C6184" s="376">
        <v>2.93</v>
      </c>
      <c r="D6184" s="161"/>
      <c r="E6184" s="376">
        <v>2.4500000000000002</v>
      </c>
      <c r="F6184" s="161"/>
      <c r="G6184" s="376">
        <v>1.5223641724900001</v>
      </c>
      <c r="H6184" s="161"/>
      <c r="I6184" s="376">
        <v>2.89</v>
      </c>
      <c r="J6184" s="416"/>
      <c r="K6184" s="376"/>
      <c r="L6184" s="161"/>
      <c r="M6184" s="376">
        <v>2.27</v>
      </c>
      <c r="N6184" s="161"/>
      <c r="O6184" s="376">
        <v>2.4700000000000002</v>
      </c>
      <c r="P6184" s="161"/>
      <c r="Q6184" s="376">
        <v>2.42</v>
      </c>
      <c r="R6184" s="161"/>
      <c r="S6184" s="376">
        <v>1.84</v>
      </c>
      <c r="T6184" s="375">
        <v>0.78452500000000003</v>
      </c>
      <c r="U6184" s="376">
        <f t="shared" ref="U6184:U6187" si="211">S6184*T6184*1.054615</f>
        <v>1.5223641724900001</v>
      </c>
    </row>
    <row r="6185" spans="1:21" x14ac:dyDescent="0.2">
      <c r="A6185" s="257">
        <v>43063</v>
      </c>
      <c r="B6185" s="414">
        <f t="shared" si="209"/>
        <v>43064</v>
      </c>
      <c r="C6185" s="376">
        <v>2.93</v>
      </c>
      <c r="D6185" s="161"/>
      <c r="E6185" s="376">
        <v>2.4500000000000002</v>
      </c>
      <c r="F6185" s="161"/>
      <c r="G6185" s="376">
        <v>1.5223641724900001</v>
      </c>
      <c r="H6185" s="161"/>
      <c r="I6185" s="376">
        <v>2.89</v>
      </c>
      <c r="J6185" s="416"/>
      <c r="K6185" s="376"/>
      <c r="L6185" s="161"/>
      <c r="M6185" s="376">
        <v>2.27</v>
      </c>
      <c r="N6185" s="161"/>
      <c r="O6185" s="376">
        <v>2.4700000000000002</v>
      </c>
      <c r="P6185" s="161"/>
      <c r="Q6185" s="376">
        <v>2.42</v>
      </c>
      <c r="R6185" s="161"/>
      <c r="S6185" s="376">
        <v>1.84</v>
      </c>
      <c r="T6185" s="375">
        <v>0.78452500000000003</v>
      </c>
      <c r="U6185" s="376">
        <f t="shared" si="211"/>
        <v>1.5223641724900001</v>
      </c>
    </row>
    <row r="6186" spans="1:21" x14ac:dyDescent="0.2">
      <c r="A6186" s="257">
        <v>43064</v>
      </c>
      <c r="B6186" s="414">
        <f t="shared" si="209"/>
        <v>43065</v>
      </c>
      <c r="C6186" s="376">
        <v>2.93</v>
      </c>
      <c r="D6186" s="161"/>
      <c r="E6186" s="376">
        <v>2.4500000000000002</v>
      </c>
      <c r="F6186" s="161"/>
      <c r="G6186" s="376">
        <v>1.5223641724900001</v>
      </c>
      <c r="H6186" s="161"/>
      <c r="I6186" s="376">
        <v>2.89</v>
      </c>
      <c r="J6186" s="416"/>
      <c r="K6186" s="376"/>
      <c r="L6186" s="161"/>
      <c r="M6186" s="376">
        <v>2.27</v>
      </c>
      <c r="N6186" s="161"/>
      <c r="O6186" s="376">
        <v>2.4700000000000002</v>
      </c>
      <c r="P6186" s="161"/>
      <c r="Q6186" s="376">
        <v>2.42</v>
      </c>
      <c r="R6186" s="161"/>
      <c r="S6186" s="376">
        <v>1.84</v>
      </c>
      <c r="T6186" s="375">
        <v>0.78452500000000003</v>
      </c>
      <c r="U6186" s="376">
        <f t="shared" si="211"/>
        <v>1.5223641724900001</v>
      </c>
    </row>
    <row r="6187" spans="1:21" x14ac:dyDescent="0.2">
      <c r="A6187" s="257">
        <v>43065</v>
      </c>
      <c r="B6187" s="414">
        <f t="shared" si="209"/>
        <v>43066</v>
      </c>
      <c r="C6187" s="376">
        <v>2.93</v>
      </c>
      <c r="D6187" s="161"/>
      <c r="E6187" s="376">
        <v>2.4500000000000002</v>
      </c>
      <c r="F6187" s="161"/>
      <c r="G6187" s="376">
        <v>1.5223641724900001</v>
      </c>
      <c r="H6187" s="161"/>
      <c r="I6187" s="376">
        <v>2.89</v>
      </c>
      <c r="J6187" s="416"/>
      <c r="K6187" s="376"/>
      <c r="L6187" s="161"/>
      <c r="M6187" s="376">
        <v>2.27</v>
      </c>
      <c r="N6187" s="161"/>
      <c r="O6187" s="376">
        <v>2.4700000000000002</v>
      </c>
      <c r="P6187" s="161"/>
      <c r="Q6187" s="376">
        <v>2.42</v>
      </c>
      <c r="R6187" s="161"/>
      <c r="S6187" s="376">
        <v>1.84</v>
      </c>
      <c r="T6187" s="375">
        <v>0.78452500000000003</v>
      </c>
      <c r="U6187" s="376">
        <f t="shared" si="211"/>
        <v>1.5223641724900001</v>
      </c>
    </row>
    <row r="6188" spans="1:21" x14ac:dyDescent="0.2">
      <c r="A6188" s="257">
        <v>43066</v>
      </c>
      <c r="B6188" s="414">
        <f t="shared" si="209"/>
        <v>43067</v>
      </c>
      <c r="C6188" s="161">
        <v>2.82</v>
      </c>
      <c r="D6188" s="161"/>
      <c r="E6188" s="161">
        <v>2.56</v>
      </c>
      <c r="F6188" s="161"/>
      <c r="G6188" s="161">
        <v>1.574793724446</v>
      </c>
      <c r="H6188" s="161"/>
      <c r="I6188" s="161">
        <v>2.81</v>
      </c>
      <c r="J6188" s="162"/>
      <c r="K6188" s="161"/>
      <c r="L6188" s="161"/>
      <c r="M6188" s="161">
        <v>2.4</v>
      </c>
      <c r="N6188" s="161"/>
      <c r="O6188" s="161">
        <v>2.4500000000000002</v>
      </c>
      <c r="P6188" s="161"/>
      <c r="Q6188" s="161">
        <v>2.29</v>
      </c>
      <c r="R6188" s="161"/>
      <c r="S6188" s="161">
        <v>1.9</v>
      </c>
      <c r="T6188" s="18">
        <v>0.78591599999999995</v>
      </c>
      <c r="U6188" s="161">
        <f t="shared" si="208"/>
        <v>1.574793724446</v>
      </c>
    </row>
    <row r="6189" spans="1:21" x14ac:dyDescent="0.2">
      <c r="A6189" s="257">
        <v>43067</v>
      </c>
      <c r="B6189" s="414">
        <f t="shared" si="209"/>
        <v>43068</v>
      </c>
      <c r="C6189" s="161">
        <v>2.91</v>
      </c>
      <c r="D6189" s="161"/>
      <c r="E6189" s="161">
        <v>2.54</v>
      </c>
      <c r="F6189" s="161"/>
      <c r="G6189" s="161">
        <v>1.6738722515276998</v>
      </c>
      <c r="H6189" s="161"/>
      <c r="I6189" s="161">
        <v>2.88</v>
      </c>
      <c r="J6189" s="162"/>
      <c r="K6189" s="161"/>
      <c r="L6189" s="161"/>
      <c r="M6189" s="161">
        <v>2.46</v>
      </c>
      <c r="N6189" s="161"/>
      <c r="O6189" s="161">
        <v>2.5499999999999998</v>
      </c>
      <c r="P6189" s="161"/>
      <c r="Q6189" s="161">
        <v>2.41</v>
      </c>
      <c r="R6189" s="161"/>
      <c r="S6189" s="161">
        <v>2.0299999999999998</v>
      </c>
      <c r="T6189" s="18">
        <v>0.78186599999999995</v>
      </c>
      <c r="U6189" s="161">
        <f t="shared" si="208"/>
        <v>1.6738722515276998</v>
      </c>
    </row>
    <row r="6190" spans="1:21" x14ac:dyDescent="0.2">
      <c r="A6190" s="257">
        <v>43068</v>
      </c>
      <c r="B6190" s="414">
        <f t="shared" si="209"/>
        <v>43069</v>
      </c>
      <c r="C6190" s="161">
        <v>3.06</v>
      </c>
      <c r="D6190" s="161"/>
      <c r="E6190" s="161">
        <v>2.64</v>
      </c>
      <c r="F6190" s="161"/>
      <c r="G6190" s="161">
        <v>1.6347131204935501</v>
      </c>
      <c r="H6190" s="161"/>
      <c r="I6190" s="161">
        <v>3.06</v>
      </c>
      <c r="J6190" s="162"/>
      <c r="K6190" s="161"/>
      <c r="L6190" s="161"/>
      <c r="M6190" s="161">
        <v>2.59</v>
      </c>
      <c r="N6190" s="161"/>
      <c r="O6190" s="161">
        <v>2.65</v>
      </c>
      <c r="P6190" s="161"/>
      <c r="Q6190" s="161">
        <v>2.56</v>
      </c>
      <c r="R6190" s="161"/>
      <c r="S6190" s="161">
        <v>1.99</v>
      </c>
      <c r="T6190" s="18">
        <v>0.77892300000000003</v>
      </c>
      <c r="U6190" s="161">
        <f t="shared" si="208"/>
        <v>1.6347131204935501</v>
      </c>
    </row>
    <row r="6191" spans="1:21" x14ac:dyDescent="0.2">
      <c r="A6191" s="319">
        <v>43069</v>
      </c>
      <c r="B6191" s="374">
        <f t="shared" si="209"/>
        <v>43070</v>
      </c>
      <c r="C6191" s="372">
        <v>2.94</v>
      </c>
      <c r="D6191" s="161"/>
      <c r="E6191" s="372">
        <v>2.4500000000000002</v>
      </c>
      <c r="F6191" s="161"/>
      <c r="G6191" s="372">
        <v>1.5308620070524002</v>
      </c>
      <c r="H6191" s="161"/>
      <c r="I6191" s="372">
        <v>2.9</v>
      </c>
      <c r="J6191" s="365"/>
      <c r="K6191" s="372"/>
      <c r="L6191" s="161"/>
      <c r="M6191" s="372">
        <v>2.34</v>
      </c>
      <c r="N6191" s="161"/>
      <c r="O6191" s="372">
        <v>2.4700000000000002</v>
      </c>
      <c r="P6191" s="161"/>
      <c r="Q6191" s="372">
        <v>2.37</v>
      </c>
      <c r="R6191" s="161"/>
      <c r="S6191" s="372">
        <v>1.87</v>
      </c>
      <c r="T6191" s="370">
        <v>0.77624800000000005</v>
      </c>
      <c r="U6191" s="372">
        <f t="shared" si="208"/>
        <v>1.5308620070524002</v>
      </c>
    </row>
    <row r="6192" spans="1:21" x14ac:dyDescent="0.2">
      <c r="A6192" s="257">
        <v>43070</v>
      </c>
      <c r="B6192" s="414">
        <f t="shared" si="209"/>
        <v>43071</v>
      </c>
      <c r="C6192" s="376">
        <v>2.84</v>
      </c>
      <c r="D6192" s="161"/>
      <c r="E6192" s="376">
        <v>2.4</v>
      </c>
      <c r="F6192" s="161"/>
      <c r="G6192" s="376">
        <v>1.4988973013560001</v>
      </c>
      <c r="H6192" s="161"/>
      <c r="I6192" s="376">
        <v>2.84</v>
      </c>
      <c r="J6192" s="416"/>
      <c r="K6192" s="376"/>
      <c r="L6192" s="161"/>
      <c r="M6192" s="376">
        <v>2.36</v>
      </c>
      <c r="N6192" s="161"/>
      <c r="O6192" s="376">
        <v>2.38</v>
      </c>
      <c r="P6192" s="161"/>
      <c r="Q6192" s="376">
        <v>2.21</v>
      </c>
      <c r="R6192" s="161"/>
      <c r="S6192" s="376">
        <v>1.82</v>
      </c>
      <c r="T6192" s="375">
        <v>0.78091999999999995</v>
      </c>
      <c r="U6192" s="376">
        <f t="shared" si="208"/>
        <v>1.4988973013560001</v>
      </c>
    </row>
    <row r="6193" spans="1:21" x14ac:dyDescent="0.2">
      <c r="A6193" s="257">
        <v>43071</v>
      </c>
      <c r="B6193" s="414">
        <f t="shared" si="209"/>
        <v>43072</v>
      </c>
      <c r="C6193" s="376">
        <v>2.84</v>
      </c>
      <c r="D6193" s="161"/>
      <c r="E6193" s="376">
        <v>2.4</v>
      </c>
      <c r="F6193" s="161"/>
      <c r="G6193" s="376">
        <v>1.4988973013560001</v>
      </c>
      <c r="H6193" s="161"/>
      <c r="I6193" s="376">
        <v>2.84</v>
      </c>
      <c r="J6193" s="416"/>
      <c r="K6193" s="376"/>
      <c r="L6193" s="161"/>
      <c r="M6193" s="376">
        <v>2.36</v>
      </c>
      <c r="N6193" s="161"/>
      <c r="O6193" s="376">
        <v>2.38</v>
      </c>
      <c r="P6193" s="161"/>
      <c r="Q6193" s="376">
        <v>2.21</v>
      </c>
      <c r="R6193" s="161"/>
      <c r="S6193" s="376">
        <v>1.82</v>
      </c>
      <c r="T6193" s="375">
        <v>0.78091999999999995</v>
      </c>
      <c r="U6193" s="376">
        <f t="shared" ref="U6193:U6256" si="212">S6193*T6193*1.054615</f>
        <v>1.4988973013560001</v>
      </c>
    </row>
    <row r="6194" spans="1:21" x14ac:dyDescent="0.2">
      <c r="A6194" s="257">
        <v>43072</v>
      </c>
      <c r="B6194" s="414">
        <f t="shared" si="209"/>
        <v>43073</v>
      </c>
      <c r="C6194" s="376">
        <v>2.84</v>
      </c>
      <c r="D6194" s="161"/>
      <c r="E6194" s="376">
        <v>2.4</v>
      </c>
      <c r="F6194" s="161"/>
      <c r="G6194" s="376">
        <v>1.4988973013560001</v>
      </c>
      <c r="H6194" s="161"/>
      <c r="I6194" s="376">
        <v>2.84</v>
      </c>
      <c r="J6194" s="416"/>
      <c r="K6194" s="376"/>
      <c r="L6194" s="161"/>
      <c r="M6194" s="376">
        <v>2.36</v>
      </c>
      <c r="N6194" s="161"/>
      <c r="O6194" s="376">
        <v>2.38</v>
      </c>
      <c r="P6194" s="161"/>
      <c r="Q6194" s="376">
        <v>2.21</v>
      </c>
      <c r="R6194" s="161"/>
      <c r="S6194" s="376">
        <v>1.82</v>
      </c>
      <c r="T6194" s="375">
        <v>0.78091999999999995</v>
      </c>
      <c r="U6194" s="376">
        <f t="shared" si="212"/>
        <v>1.4988973013560001</v>
      </c>
    </row>
    <row r="6195" spans="1:21" x14ac:dyDescent="0.2">
      <c r="A6195" s="257">
        <v>43073</v>
      </c>
      <c r="B6195" s="414">
        <f t="shared" si="209"/>
        <v>43074</v>
      </c>
      <c r="C6195" s="161">
        <v>2.9</v>
      </c>
      <c r="D6195" s="161"/>
      <c r="E6195" s="161">
        <v>2.57</v>
      </c>
      <c r="F6195" s="161"/>
      <c r="G6195" s="161">
        <v>1.6359059744277502</v>
      </c>
      <c r="H6195" s="161"/>
      <c r="I6195" s="161">
        <v>2.86</v>
      </c>
      <c r="J6195" s="162"/>
      <c r="K6195" s="161"/>
      <c r="L6195" s="161"/>
      <c r="M6195" s="161">
        <v>2.66</v>
      </c>
      <c r="N6195" s="161"/>
      <c r="O6195" s="161">
        <v>2.56</v>
      </c>
      <c r="P6195" s="161"/>
      <c r="Q6195" s="161">
        <v>2.34</v>
      </c>
      <c r="R6195" s="161"/>
      <c r="S6195" s="161">
        <v>1.97</v>
      </c>
      <c r="T6195" s="18">
        <v>0.78740500000000002</v>
      </c>
      <c r="U6195" s="161">
        <f t="shared" si="212"/>
        <v>1.6359059744277502</v>
      </c>
    </row>
    <row r="6196" spans="1:21" x14ac:dyDescent="0.2">
      <c r="A6196" s="257">
        <v>43074</v>
      </c>
      <c r="B6196" s="414">
        <f t="shared" si="209"/>
        <v>43075</v>
      </c>
      <c r="C6196" s="161">
        <v>2.86</v>
      </c>
      <c r="D6196" s="161"/>
      <c r="E6196" s="161">
        <v>2.56</v>
      </c>
      <c r="F6196" s="161"/>
      <c r="G6196" s="161">
        <v>1.3398655461775502</v>
      </c>
      <c r="H6196" s="161"/>
      <c r="I6196" s="161">
        <v>2.88</v>
      </c>
      <c r="J6196" s="162"/>
      <c r="K6196" s="161"/>
      <c r="L6196" s="161"/>
      <c r="M6196" s="161">
        <v>2.77</v>
      </c>
      <c r="N6196" s="161"/>
      <c r="O6196" s="161">
        <v>2.58</v>
      </c>
      <c r="P6196" s="161"/>
      <c r="Q6196" s="161">
        <v>2.33</v>
      </c>
      <c r="R6196" s="161"/>
      <c r="S6196" s="161">
        <v>1.61</v>
      </c>
      <c r="T6196" s="18">
        <v>0.78911699999999996</v>
      </c>
      <c r="U6196" s="161">
        <f t="shared" si="212"/>
        <v>1.3398655461775502</v>
      </c>
    </row>
    <row r="6197" spans="1:21" x14ac:dyDescent="0.2">
      <c r="A6197" s="257">
        <v>43075</v>
      </c>
      <c r="B6197" s="414">
        <f t="shared" si="209"/>
        <v>43076</v>
      </c>
      <c r="C6197" s="161">
        <v>2.92</v>
      </c>
      <c r="D6197" s="161"/>
      <c r="E6197" s="161">
        <v>2.59</v>
      </c>
      <c r="F6197" s="161"/>
      <c r="G6197" s="161">
        <v>1.408965007231</v>
      </c>
      <c r="H6197" s="161"/>
      <c r="I6197" s="161">
        <v>2.92</v>
      </c>
      <c r="J6197" s="162"/>
      <c r="K6197" s="161"/>
      <c r="L6197" s="161"/>
      <c r="M6197" s="161">
        <v>2.81</v>
      </c>
      <c r="N6197" s="161"/>
      <c r="O6197" s="161">
        <v>2.66</v>
      </c>
      <c r="P6197" s="161"/>
      <c r="Q6197" s="161">
        <v>2.54</v>
      </c>
      <c r="R6197" s="161"/>
      <c r="S6197" s="161">
        <v>1.7</v>
      </c>
      <c r="T6197" s="18">
        <v>0.78588199999999997</v>
      </c>
      <c r="U6197" s="161">
        <f t="shared" si="212"/>
        <v>1.408965007231</v>
      </c>
    </row>
    <row r="6198" spans="1:21" x14ac:dyDescent="0.2">
      <c r="A6198" s="257">
        <v>43076</v>
      </c>
      <c r="B6198" s="414">
        <f t="shared" si="209"/>
        <v>43077</v>
      </c>
      <c r="C6198" s="161">
        <v>2.81</v>
      </c>
      <c r="D6198" s="161"/>
      <c r="E6198" s="161">
        <v>2.4</v>
      </c>
      <c r="F6198" s="161"/>
      <c r="G6198" s="161">
        <v>1.2988877104836003</v>
      </c>
      <c r="H6198" s="161"/>
      <c r="I6198" s="161">
        <v>2.79</v>
      </c>
      <c r="J6198" s="162"/>
      <c r="K6198" s="161"/>
      <c r="L6198" s="161"/>
      <c r="M6198" s="161">
        <v>2.4900000000000002</v>
      </c>
      <c r="N6198" s="161"/>
      <c r="O6198" s="161">
        <v>2.46</v>
      </c>
      <c r="P6198" s="161"/>
      <c r="Q6198" s="161">
        <v>2.4</v>
      </c>
      <c r="R6198" s="161"/>
      <c r="S6198" s="161">
        <v>1.58</v>
      </c>
      <c r="T6198" s="18">
        <v>0.77950799999999998</v>
      </c>
      <c r="U6198" s="161">
        <f t="shared" si="212"/>
        <v>1.2988877104836003</v>
      </c>
    </row>
    <row r="6199" spans="1:21" x14ac:dyDescent="0.2">
      <c r="A6199" s="257">
        <v>43077</v>
      </c>
      <c r="B6199" s="414">
        <f t="shared" si="209"/>
        <v>43078</v>
      </c>
      <c r="C6199" s="376">
        <v>2.75</v>
      </c>
      <c r="D6199" s="161"/>
      <c r="E6199" s="376">
        <v>2.33</v>
      </c>
      <c r="F6199" s="161"/>
      <c r="G6199" s="376">
        <v>1.1236139351516503</v>
      </c>
      <c r="H6199" s="161"/>
      <c r="I6199" s="376">
        <v>2.72</v>
      </c>
      <c r="J6199" s="416"/>
      <c r="K6199" s="376"/>
      <c r="L6199" s="161"/>
      <c r="M6199" s="376">
        <v>2.34</v>
      </c>
      <c r="N6199" s="161"/>
      <c r="O6199" s="376">
        <v>2.41</v>
      </c>
      <c r="P6199" s="161"/>
      <c r="Q6199" s="376">
        <v>2.1800000000000002</v>
      </c>
      <c r="R6199" s="161"/>
      <c r="S6199" s="376">
        <v>1.37</v>
      </c>
      <c r="T6199" s="375">
        <v>0.77768300000000001</v>
      </c>
      <c r="U6199" s="376">
        <f t="shared" si="212"/>
        <v>1.1236139351516503</v>
      </c>
    </row>
    <row r="6200" spans="1:21" x14ac:dyDescent="0.2">
      <c r="A6200" s="257">
        <v>43078</v>
      </c>
      <c r="B6200" s="414">
        <f t="shared" si="209"/>
        <v>43079</v>
      </c>
      <c r="C6200" s="376">
        <v>2.75</v>
      </c>
      <c r="D6200" s="161"/>
      <c r="E6200" s="376">
        <v>2.33</v>
      </c>
      <c r="F6200" s="161"/>
      <c r="G6200" s="376">
        <v>1.1236139351516503</v>
      </c>
      <c r="H6200" s="161"/>
      <c r="I6200" s="376">
        <v>2.72</v>
      </c>
      <c r="J6200" s="416"/>
      <c r="K6200" s="376"/>
      <c r="L6200" s="161"/>
      <c r="M6200" s="376">
        <v>2.34</v>
      </c>
      <c r="N6200" s="161"/>
      <c r="O6200" s="376">
        <v>2.41</v>
      </c>
      <c r="P6200" s="161"/>
      <c r="Q6200" s="376">
        <v>2.1800000000000002</v>
      </c>
      <c r="R6200" s="161"/>
      <c r="S6200" s="376">
        <v>1.37</v>
      </c>
      <c r="T6200" s="375">
        <v>0.77768300000000001</v>
      </c>
      <c r="U6200" s="376">
        <f t="shared" si="212"/>
        <v>1.1236139351516503</v>
      </c>
    </row>
    <row r="6201" spans="1:21" x14ac:dyDescent="0.2">
      <c r="A6201" s="257">
        <v>43079</v>
      </c>
      <c r="B6201" s="414">
        <f t="shared" si="209"/>
        <v>43080</v>
      </c>
      <c r="C6201" s="376">
        <v>2.75</v>
      </c>
      <c r="D6201" s="161"/>
      <c r="E6201" s="376">
        <v>2.33</v>
      </c>
      <c r="F6201" s="161"/>
      <c r="G6201" s="376">
        <v>1.1236139351516503</v>
      </c>
      <c r="H6201" s="161"/>
      <c r="I6201" s="376">
        <v>2.72</v>
      </c>
      <c r="J6201" s="416"/>
      <c r="K6201" s="376"/>
      <c r="L6201" s="161"/>
      <c r="M6201" s="376">
        <v>2.34</v>
      </c>
      <c r="N6201" s="161"/>
      <c r="O6201" s="376">
        <v>2.41</v>
      </c>
      <c r="P6201" s="161"/>
      <c r="Q6201" s="376">
        <v>2.1800000000000002</v>
      </c>
      <c r="R6201" s="161"/>
      <c r="S6201" s="376">
        <v>1.37</v>
      </c>
      <c r="T6201" s="375">
        <v>0.77768300000000001</v>
      </c>
      <c r="U6201" s="376">
        <f t="shared" si="212"/>
        <v>1.1236139351516503</v>
      </c>
    </row>
    <row r="6202" spans="1:21" x14ac:dyDescent="0.2">
      <c r="A6202" s="257">
        <v>43080</v>
      </c>
      <c r="B6202" s="414">
        <f t="shared" si="209"/>
        <v>43081</v>
      </c>
      <c r="C6202" s="161">
        <v>2.8</v>
      </c>
      <c r="D6202" s="161"/>
      <c r="E6202" s="161">
        <v>2.4300000000000002</v>
      </c>
      <c r="F6202" s="161"/>
      <c r="G6202" s="161">
        <v>1.1323903673586</v>
      </c>
      <c r="H6202" s="161"/>
      <c r="I6202" s="161">
        <v>2.79</v>
      </c>
      <c r="J6202" s="162"/>
      <c r="K6202" s="161"/>
      <c r="L6202" s="161"/>
      <c r="M6202" s="161">
        <v>2.5</v>
      </c>
      <c r="N6202" s="161"/>
      <c r="O6202" s="161">
        <v>2.52</v>
      </c>
      <c r="P6202" s="161"/>
      <c r="Q6202" s="161">
        <v>2.2999999999999998</v>
      </c>
      <c r="R6202" s="161"/>
      <c r="S6202" s="161">
        <v>1.38</v>
      </c>
      <c r="T6202" s="18">
        <v>0.77807800000000005</v>
      </c>
      <c r="U6202" s="161">
        <f t="shared" si="212"/>
        <v>1.1323903673586</v>
      </c>
    </row>
    <row r="6203" spans="1:21" x14ac:dyDescent="0.2">
      <c r="A6203" s="257">
        <v>43081</v>
      </c>
      <c r="B6203" s="414">
        <f t="shared" si="209"/>
        <v>43082</v>
      </c>
      <c r="C6203" s="161">
        <v>2.82</v>
      </c>
      <c r="D6203" s="161"/>
      <c r="E6203" s="161">
        <v>2.42</v>
      </c>
      <c r="F6203" s="161"/>
      <c r="G6203" s="161">
        <v>1.35358480069725</v>
      </c>
      <c r="H6203" s="161"/>
      <c r="I6203" s="161">
        <v>2.77</v>
      </c>
      <c r="J6203" s="162"/>
      <c r="K6203" s="161"/>
      <c r="L6203" s="161"/>
      <c r="M6203" s="161">
        <v>2.4700000000000002</v>
      </c>
      <c r="N6203" s="161"/>
      <c r="O6203" s="161">
        <v>2.4700000000000002</v>
      </c>
      <c r="P6203" s="161"/>
      <c r="Q6203" s="161">
        <v>2.31</v>
      </c>
      <c r="R6203" s="161"/>
      <c r="S6203" s="161">
        <v>1.65</v>
      </c>
      <c r="T6203" s="18">
        <v>0.77787099999999998</v>
      </c>
      <c r="U6203" s="161">
        <f t="shared" si="212"/>
        <v>1.35358480069725</v>
      </c>
    </row>
    <row r="6204" spans="1:21" x14ac:dyDescent="0.2">
      <c r="A6204" s="257">
        <v>43082</v>
      </c>
      <c r="B6204" s="414">
        <f t="shared" si="209"/>
        <v>43083</v>
      </c>
      <c r="C6204" s="161">
        <v>2.67</v>
      </c>
      <c r="D6204" s="161"/>
      <c r="E6204" s="161">
        <v>2.38</v>
      </c>
      <c r="F6204" s="161"/>
      <c r="G6204" s="161">
        <v>1.3045245116509501</v>
      </c>
      <c r="H6204" s="161"/>
      <c r="I6204" s="161">
        <v>2.66</v>
      </c>
      <c r="J6204" s="162"/>
      <c r="K6204" s="161"/>
      <c r="L6204" s="161"/>
      <c r="M6204" s="161">
        <v>2.4</v>
      </c>
      <c r="N6204" s="161"/>
      <c r="O6204" s="161">
        <v>2.33</v>
      </c>
      <c r="P6204" s="161"/>
      <c r="Q6204" s="161">
        <v>2.12</v>
      </c>
      <c r="R6204" s="161"/>
      <c r="S6204" s="161">
        <v>1.59</v>
      </c>
      <c r="T6204" s="18">
        <v>0.77796699999999996</v>
      </c>
      <c r="U6204" s="161">
        <f t="shared" si="212"/>
        <v>1.3045245116509501</v>
      </c>
    </row>
    <row r="6205" spans="1:21" x14ac:dyDescent="0.2">
      <c r="A6205" s="257">
        <v>43083</v>
      </c>
      <c r="B6205" s="414">
        <f t="shared" si="209"/>
        <v>43084</v>
      </c>
      <c r="C6205" s="161">
        <v>2.67</v>
      </c>
      <c r="D6205" s="161"/>
      <c r="E6205" s="161">
        <v>2.35</v>
      </c>
      <c r="F6205" s="161"/>
      <c r="G6205" s="161">
        <v>1.4567481364200001</v>
      </c>
      <c r="H6205" s="161"/>
      <c r="I6205" s="161">
        <v>2.65</v>
      </c>
      <c r="J6205" s="162"/>
      <c r="K6205" s="161"/>
      <c r="L6205" s="161"/>
      <c r="M6205" s="161">
        <v>2.38</v>
      </c>
      <c r="N6205" s="161"/>
      <c r="O6205" s="161">
        <v>2.35</v>
      </c>
      <c r="P6205" s="161"/>
      <c r="Q6205" s="161">
        <v>2.14</v>
      </c>
      <c r="R6205" s="161"/>
      <c r="S6205" s="161">
        <v>1.77</v>
      </c>
      <c r="T6205" s="18">
        <v>0.78039999999999998</v>
      </c>
      <c r="U6205" s="161">
        <f t="shared" si="212"/>
        <v>1.4567481364200001</v>
      </c>
    </row>
    <row r="6206" spans="1:21" x14ac:dyDescent="0.2">
      <c r="A6206" s="257">
        <v>43084</v>
      </c>
      <c r="B6206" s="414">
        <f t="shared" si="209"/>
        <v>43085</v>
      </c>
      <c r="C6206" s="376">
        <v>2.62</v>
      </c>
      <c r="D6206" s="161"/>
      <c r="E6206" s="376">
        <v>2.34</v>
      </c>
      <c r="F6206" s="161"/>
      <c r="G6206" s="376">
        <v>1.4742204071556</v>
      </c>
      <c r="H6206" s="161"/>
      <c r="I6206" s="376">
        <v>2.61</v>
      </c>
      <c r="J6206" s="416"/>
      <c r="K6206" s="376"/>
      <c r="L6206" s="161"/>
      <c r="M6206" s="376">
        <v>2.35</v>
      </c>
      <c r="N6206" s="161"/>
      <c r="O6206" s="376">
        <v>2.31</v>
      </c>
      <c r="P6206" s="161"/>
      <c r="Q6206" s="376">
        <v>2.0699999999999998</v>
      </c>
      <c r="R6206" s="161"/>
      <c r="S6206" s="376">
        <v>1.79</v>
      </c>
      <c r="T6206" s="375">
        <v>0.78093599999999996</v>
      </c>
      <c r="U6206" s="376">
        <f t="shared" si="212"/>
        <v>1.4742204071556</v>
      </c>
    </row>
    <row r="6207" spans="1:21" x14ac:dyDescent="0.2">
      <c r="A6207" s="257">
        <v>43085</v>
      </c>
      <c r="B6207" s="414">
        <f t="shared" si="209"/>
        <v>43086</v>
      </c>
      <c r="C6207" s="376">
        <v>2.62</v>
      </c>
      <c r="D6207" s="161"/>
      <c r="E6207" s="376">
        <v>2.34</v>
      </c>
      <c r="F6207" s="161"/>
      <c r="G6207" s="376">
        <v>1.4742204071556</v>
      </c>
      <c r="H6207" s="161"/>
      <c r="I6207" s="376">
        <v>2.61</v>
      </c>
      <c r="J6207" s="416"/>
      <c r="K6207" s="376"/>
      <c r="L6207" s="161"/>
      <c r="M6207" s="376">
        <v>2.35</v>
      </c>
      <c r="N6207" s="161"/>
      <c r="O6207" s="376">
        <v>2.31</v>
      </c>
      <c r="P6207" s="161"/>
      <c r="Q6207" s="376">
        <v>2.0699999999999998</v>
      </c>
      <c r="R6207" s="161"/>
      <c r="S6207" s="376">
        <v>1.79</v>
      </c>
      <c r="T6207" s="375">
        <v>0.78093599999999996</v>
      </c>
      <c r="U6207" s="376">
        <f t="shared" si="212"/>
        <v>1.4742204071556</v>
      </c>
    </row>
    <row r="6208" spans="1:21" x14ac:dyDescent="0.2">
      <c r="A6208" s="257">
        <v>43086</v>
      </c>
      <c r="B6208" s="414">
        <f t="shared" si="209"/>
        <v>43087</v>
      </c>
      <c r="C6208" s="376">
        <v>2.62</v>
      </c>
      <c r="D6208" s="161"/>
      <c r="E6208" s="376">
        <v>2.34</v>
      </c>
      <c r="F6208" s="161"/>
      <c r="G6208" s="376">
        <v>1.4742204071556</v>
      </c>
      <c r="H6208" s="161"/>
      <c r="I6208" s="376">
        <v>2.61</v>
      </c>
      <c r="J6208" s="416"/>
      <c r="K6208" s="376"/>
      <c r="L6208" s="161"/>
      <c r="M6208" s="376">
        <v>2.35</v>
      </c>
      <c r="N6208" s="161"/>
      <c r="O6208" s="376">
        <v>2.31</v>
      </c>
      <c r="P6208" s="161"/>
      <c r="Q6208" s="376">
        <v>2.0699999999999998</v>
      </c>
      <c r="R6208" s="161"/>
      <c r="S6208" s="376">
        <v>1.79</v>
      </c>
      <c r="T6208" s="375">
        <v>0.78093599999999996</v>
      </c>
      <c r="U6208" s="376">
        <f t="shared" si="212"/>
        <v>1.4742204071556</v>
      </c>
    </row>
    <row r="6209" spans="1:21" x14ac:dyDescent="0.2">
      <c r="A6209" s="257">
        <v>43087</v>
      </c>
      <c r="B6209" s="414">
        <f t="shared" si="209"/>
        <v>43088</v>
      </c>
      <c r="C6209" s="161">
        <v>2.71</v>
      </c>
      <c r="D6209" s="161"/>
      <c r="E6209" s="161">
        <v>2.4700000000000002</v>
      </c>
      <c r="F6209" s="161"/>
      <c r="G6209" s="161">
        <v>1.5247136648793</v>
      </c>
      <c r="H6209" s="161"/>
      <c r="I6209" s="161">
        <v>2.75</v>
      </c>
      <c r="J6209" s="162"/>
      <c r="K6209" s="161"/>
      <c r="L6209" s="161"/>
      <c r="M6209" s="161">
        <v>2.52</v>
      </c>
      <c r="N6209" s="161"/>
      <c r="O6209" s="161">
        <v>2.42</v>
      </c>
      <c r="P6209" s="161"/>
      <c r="Q6209" s="161">
        <v>2.15</v>
      </c>
      <c r="R6209" s="161"/>
      <c r="S6209" s="161">
        <v>1.86</v>
      </c>
      <c r="T6209" s="18">
        <v>0.77728699999999995</v>
      </c>
      <c r="U6209" s="161">
        <f t="shared" si="212"/>
        <v>1.5247136648793</v>
      </c>
    </row>
    <row r="6210" spans="1:21" x14ac:dyDescent="0.2">
      <c r="A6210" s="257">
        <v>43088</v>
      </c>
      <c r="B6210" s="414">
        <f t="shared" si="209"/>
        <v>43089</v>
      </c>
      <c r="C6210" s="161">
        <v>2.74</v>
      </c>
      <c r="D6210" s="161"/>
      <c r="E6210" s="161">
        <v>2.48</v>
      </c>
      <c r="F6210" s="161"/>
      <c r="G6210" s="161">
        <v>1.6957868770278002</v>
      </c>
      <c r="H6210" s="161"/>
      <c r="I6210" s="161">
        <v>2.71</v>
      </c>
      <c r="J6210" s="162"/>
      <c r="K6210" s="161"/>
      <c r="L6210" s="161"/>
      <c r="M6210" s="161">
        <v>2.5099999999999998</v>
      </c>
      <c r="N6210" s="161"/>
      <c r="O6210" s="161">
        <v>2.48</v>
      </c>
      <c r="P6210" s="161"/>
      <c r="Q6210" s="161">
        <v>2.36</v>
      </c>
      <c r="R6210" s="161"/>
      <c r="S6210" s="161">
        <v>2.0699999999999998</v>
      </c>
      <c r="T6210" s="18">
        <v>0.77679600000000004</v>
      </c>
      <c r="U6210" s="161">
        <f t="shared" si="212"/>
        <v>1.6957868770278002</v>
      </c>
    </row>
    <row r="6211" spans="1:21" x14ac:dyDescent="0.2">
      <c r="A6211" s="257">
        <v>43089</v>
      </c>
      <c r="B6211" s="414">
        <f t="shared" si="209"/>
        <v>43090</v>
      </c>
      <c r="C6211" s="161">
        <v>2.7</v>
      </c>
      <c r="D6211" s="161"/>
      <c r="E6211" s="161">
        <v>2.58</v>
      </c>
      <c r="F6211" s="161"/>
      <c r="G6211" s="161">
        <v>1.6571926294261001</v>
      </c>
      <c r="H6211" s="161"/>
      <c r="I6211" s="161">
        <v>2.61</v>
      </c>
      <c r="J6211" s="162"/>
      <c r="K6211" s="161"/>
      <c r="L6211" s="161"/>
      <c r="M6211" s="161">
        <v>2.63</v>
      </c>
      <c r="N6211" s="161"/>
      <c r="O6211" s="161">
        <v>2.37</v>
      </c>
      <c r="P6211" s="161"/>
      <c r="Q6211" s="161">
        <v>2.2599999999999998</v>
      </c>
      <c r="R6211" s="161"/>
      <c r="S6211" s="161">
        <v>2.02</v>
      </c>
      <c r="T6211" s="18">
        <v>0.77790700000000002</v>
      </c>
      <c r="U6211" s="161">
        <f t="shared" si="212"/>
        <v>1.6571926294261001</v>
      </c>
    </row>
    <row r="6212" spans="1:21" x14ac:dyDescent="0.2">
      <c r="A6212" s="257">
        <v>43090</v>
      </c>
      <c r="B6212" s="414">
        <f t="shared" si="209"/>
        <v>43091</v>
      </c>
      <c r="C6212" s="161">
        <v>2.6</v>
      </c>
      <c r="D6212" s="161"/>
      <c r="E6212" s="161">
        <v>2.38</v>
      </c>
      <c r="F6212" s="161"/>
      <c r="G6212" s="161">
        <v>1.6164233016638001</v>
      </c>
      <c r="H6212" s="161"/>
      <c r="I6212" s="161">
        <v>2.61</v>
      </c>
      <c r="J6212" s="162"/>
      <c r="K6212" s="161"/>
      <c r="L6212" s="161"/>
      <c r="M6212" s="161">
        <v>2.54</v>
      </c>
      <c r="N6212" s="161"/>
      <c r="O6212" s="161">
        <v>2.35</v>
      </c>
      <c r="P6212" s="161"/>
      <c r="Q6212" s="161">
        <v>2.0699999999999998</v>
      </c>
      <c r="R6212" s="161"/>
      <c r="S6212" s="161">
        <v>1.96</v>
      </c>
      <c r="T6212" s="18">
        <v>0.78199700000000005</v>
      </c>
      <c r="U6212" s="161">
        <f t="shared" si="212"/>
        <v>1.6164233016638001</v>
      </c>
    </row>
    <row r="6213" spans="1:21" x14ac:dyDescent="0.2">
      <c r="A6213" s="257">
        <v>43091</v>
      </c>
      <c r="B6213" s="414">
        <f t="shared" si="209"/>
        <v>43092</v>
      </c>
      <c r="C6213" s="376">
        <v>2.61</v>
      </c>
      <c r="D6213" s="161"/>
      <c r="E6213" s="376">
        <v>2.4300000000000002</v>
      </c>
      <c r="F6213" s="161"/>
      <c r="G6213" s="376">
        <v>1.8296664230253501</v>
      </c>
      <c r="H6213" s="161"/>
      <c r="I6213" s="376">
        <v>2.62</v>
      </c>
      <c r="J6213" s="416"/>
      <c r="K6213" s="376"/>
      <c r="L6213" s="161"/>
      <c r="M6213" s="376">
        <v>2.39</v>
      </c>
      <c r="N6213" s="161"/>
      <c r="O6213" s="376">
        <v>2.36</v>
      </c>
      <c r="P6213" s="161"/>
      <c r="Q6213" s="376">
        <v>2.04</v>
      </c>
      <c r="R6213" s="161"/>
      <c r="S6213" s="376">
        <v>2.21</v>
      </c>
      <c r="T6213" s="375">
        <v>0.78502899999999998</v>
      </c>
      <c r="U6213" s="376">
        <f t="shared" si="212"/>
        <v>1.8296664230253501</v>
      </c>
    </row>
    <row r="6214" spans="1:21" x14ac:dyDescent="0.2">
      <c r="A6214" s="257">
        <v>43092</v>
      </c>
      <c r="B6214" s="414">
        <f t="shared" si="209"/>
        <v>43093</v>
      </c>
      <c r="C6214" s="376">
        <v>2.61</v>
      </c>
      <c r="D6214" s="161"/>
      <c r="E6214" s="376">
        <v>2.4300000000000002</v>
      </c>
      <c r="F6214" s="161"/>
      <c r="G6214" s="376">
        <v>1.8296664230253501</v>
      </c>
      <c r="H6214" s="161"/>
      <c r="I6214" s="376">
        <v>2.62</v>
      </c>
      <c r="J6214" s="416"/>
      <c r="K6214" s="376"/>
      <c r="L6214" s="161"/>
      <c r="M6214" s="376">
        <v>2.39</v>
      </c>
      <c r="N6214" s="161"/>
      <c r="O6214" s="376">
        <v>2.36</v>
      </c>
      <c r="P6214" s="161"/>
      <c r="Q6214" s="376">
        <v>2.04</v>
      </c>
      <c r="R6214" s="161"/>
      <c r="S6214" s="376">
        <v>2.21</v>
      </c>
      <c r="T6214" s="375">
        <v>0.78502899999999998</v>
      </c>
      <c r="U6214" s="376">
        <f t="shared" si="212"/>
        <v>1.8296664230253501</v>
      </c>
    </row>
    <row r="6215" spans="1:21" x14ac:dyDescent="0.2">
      <c r="A6215" s="257">
        <v>43093</v>
      </c>
      <c r="B6215" s="414">
        <f t="shared" si="209"/>
        <v>43094</v>
      </c>
      <c r="C6215" s="376">
        <v>2.61</v>
      </c>
      <c r="D6215" s="161"/>
      <c r="E6215" s="376">
        <v>2.4300000000000002</v>
      </c>
      <c r="F6215" s="161"/>
      <c r="G6215" s="376">
        <v>1.8296664230253501</v>
      </c>
      <c r="H6215" s="161"/>
      <c r="I6215" s="376">
        <v>2.62</v>
      </c>
      <c r="J6215" s="416"/>
      <c r="K6215" s="376"/>
      <c r="L6215" s="161"/>
      <c r="M6215" s="376">
        <v>2.39</v>
      </c>
      <c r="N6215" s="161"/>
      <c r="O6215" s="376">
        <v>2.36</v>
      </c>
      <c r="P6215" s="161"/>
      <c r="Q6215" s="376">
        <v>2.04</v>
      </c>
      <c r="R6215" s="161"/>
      <c r="S6215" s="376">
        <v>2.21</v>
      </c>
      <c r="T6215" s="375">
        <v>0.78502899999999998</v>
      </c>
      <c r="U6215" s="376">
        <f t="shared" si="212"/>
        <v>1.8296664230253501</v>
      </c>
    </row>
    <row r="6216" spans="1:21" x14ac:dyDescent="0.2">
      <c r="A6216" s="257">
        <v>43094</v>
      </c>
      <c r="B6216" s="414">
        <f t="shared" si="209"/>
        <v>43095</v>
      </c>
      <c r="C6216" s="376">
        <v>2.61</v>
      </c>
      <c r="D6216" s="161"/>
      <c r="E6216" s="376">
        <v>2.4300000000000002</v>
      </c>
      <c r="F6216" s="161"/>
      <c r="G6216" s="376">
        <v>1.8296664230253501</v>
      </c>
      <c r="H6216" s="161"/>
      <c r="I6216" s="376">
        <v>2.62</v>
      </c>
      <c r="J6216" s="416"/>
      <c r="K6216" s="376"/>
      <c r="L6216" s="161"/>
      <c r="M6216" s="376">
        <v>2.39</v>
      </c>
      <c r="N6216" s="161"/>
      <c r="O6216" s="376">
        <v>2.36</v>
      </c>
      <c r="P6216" s="161"/>
      <c r="Q6216" s="376">
        <v>2.04</v>
      </c>
      <c r="R6216" s="161"/>
      <c r="S6216" s="376">
        <v>2.21</v>
      </c>
      <c r="T6216" s="375">
        <v>0.78502899999999998</v>
      </c>
      <c r="U6216" s="376">
        <f t="shared" si="212"/>
        <v>1.8296664230253501</v>
      </c>
    </row>
    <row r="6217" spans="1:21" x14ac:dyDescent="0.2">
      <c r="A6217" s="257">
        <v>43095</v>
      </c>
      <c r="B6217" s="414">
        <f t="shared" si="209"/>
        <v>43096</v>
      </c>
      <c r="C6217" s="161">
        <v>2.7</v>
      </c>
      <c r="D6217" s="161"/>
      <c r="E6217" s="161">
        <v>2.5</v>
      </c>
      <c r="F6217" s="161"/>
      <c r="G6217" s="161">
        <v>2.2819342797075</v>
      </c>
      <c r="H6217" s="161"/>
      <c r="I6217" s="161">
        <v>2.73</v>
      </c>
      <c r="J6217" s="162"/>
      <c r="K6217" s="161"/>
      <c r="L6217" s="161"/>
      <c r="M6217" s="161">
        <v>2.5</v>
      </c>
      <c r="N6217" s="161"/>
      <c r="O6217" s="161">
        <v>2.46</v>
      </c>
      <c r="P6217" s="161"/>
      <c r="Q6217" s="161">
        <v>2.33</v>
      </c>
      <c r="R6217" s="161"/>
      <c r="S6217" s="161">
        <v>2.75</v>
      </c>
      <c r="T6217" s="18">
        <v>0.78682200000000002</v>
      </c>
      <c r="U6217" s="161">
        <f t="shared" si="212"/>
        <v>2.2819342797075</v>
      </c>
    </row>
    <row r="6218" spans="1:21" x14ac:dyDescent="0.2">
      <c r="A6218" s="257">
        <v>43096</v>
      </c>
      <c r="B6218" s="414">
        <f t="shared" si="209"/>
        <v>43097</v>
      </c>
      <c r="C6218" s="161">
        <v>2.75</v>
      </c>
      <c r="D6218" s="161"/>
      <c r="E6218" s="161">
        <v>2.62</v>
      </c>
      <c r="F6218" s="161"/>
      <c r="G6218" s="161">
        <v>1.8659750351760001</v>
      </c>
      <c r="H6218" s="161"/>
      <c r="I6218" s="161">
        <v>2.75</v>
      </c>
      <c r="J6218" s="162"/>
      <c r="K6218" s="161"/>
      <c r="L6218" s="161"/>
      <c r="M6218" s="161">
        <v>2.59</v>
      </c>
      <c r="N6218" s="161"/>
      <c r="O6218" s="161">
        <v>2.4500000000000002</v>
      </c>
      <c r="P6218" s="161"/>
      <c r="Q6218" s="161">
        <v>2.34</v>
      </c>
      <c r="R6218" s="161"/>
      <c r="S6218" s="161">
        <v>2.2400000000000002</v>
      </c>
      <c r="T6218" s="18">
        <v>0.78988499999999995</v>
      </c>
      <c r="U6218" s="161">
        <f t="shared" si="212"/>
        <v>1.8659750351760001</v>
      </c>
    </row>
    <row r="6219" spans="1:21" x14ac:dyDescent="0.2">
      <c r="A6219" s="257">
        <v>43097</v>
      </c>
      <c r="B6219" s="414">
        <f t="shared" si="209"/>
        <v>43098</v>
      </c>
      <c r="C6219" s="376">
        <v>2.97</v>
      </c>
      <c r="D6219" s="161"/>
      <c r="E6219" s="376">
        <v>2.89</v>
      </c>
      <c r="F6219" s="161"/>
      <c r="G6219" s="376">
        <v>2.2003321363599002</v>
      </c>
      <c r="H6219" s="161"/>
      <c r="I6219" s="376">
        <v>3</v>
      </c>
      <c r="J6219" s="416"/>
      <c r="K6219" s="376"/>
      <c r="L6219" s="161"/>
      <c r="M6219" s="376">
        <v>2.86</v>
      </c>
      <c r="N6219" s="161"/>
      <c r="O6219" s="376">
        <v>2.79</v>
      </c>
      <c r="P6219" s="161"/>
      <c r="Q6219" s="376">
        <v>2.5099999999999998</v>
      </c>
      <c r="R6219" s="161"/>
      <c r="S6219" s="376">
        <v>2.63</v>
      </c>
      <c r="T6219" s="375">
        <v>0.79330199999999995</v>
      </c>
      <c r="U6219" s="376">
        <f t="shared" si="212"/>
        <v>2.2003321363599002</v>
      </c>
    </row>
    <row r="6220" spans="1:21" x14ac:dyDescent="0.2">
      <c r="A6220" s="257">
        <v>43098</v>
      </c>
      <c r="B6220" s="414">
        <f t="shared" si="209"/>
        <v>43099</v>
      </c>
      <c r="C6220" s="376">
        <v>2.97</v>
      </c>
      <c r="D6220" s="161"/>
      <c r="E6220" s="376">
        <v>2.89</v>
      </c>
      <c r="F6220" s="161"/>
      <c r="G6220" s="376">
        <v>2.2003321363599002</v>
      </c>
      <c r="H6220" s="161"/>
      <c r="I6220" s="376">
        <v>3</v>
      </c>
      <c r="J6220" s="416"/>
      <c r="K6220" s="376"/>
      <c r="L6220" s="161"/>
      <c r="M6220" s="376">
        <v>2.86</v>
      </c>
      <c r="N6220" s="161"/>
      <c r="O6220" s="376">
        <v>2.79</v>
      </c>
      <c r="P6220" s="161"/>
      <c r="Q6220" s="376">
        <v>2.5099999999999998</v>
      </c>
      <c r="R6220" s="161"/>
      <c r="S6220" s="376">
        <v>2.63</v>
      </c>
      <c r="T6220" s="375">
        <v>0.79330199999999995</v>
      </c>
      <c r="U6220" s="376">
        <f t="shared" si="212"/>
        <v>2.2003321363599002</v>
      </c>
    </row>
    <row r="6221" spans="1:21" x14ac:dyDescent="0.2">
      <c r="A6221" s="257">
        <v>43099</v>
      </c>
      <c r="B6221" s="414">
        <f t="shared" si="209"/>
        <v>43100</v>
      </c>
      <c r="C6221" s="376">
        <v>2.97</v>
      </c>
      <c r="D6221" s="161"/>
      <c r="E6221" s="376">
        <v>2.89</v>
      </c>
      <c r="F6221" s="161"/>
      <c r="G6221" s="376">
        <v>2.2003321363599002</v>
      </c>
      <c r="H6221" s="161"/>
      <c r="I6221" s="376">
        <v>3</v>
      </c>
      <c r="J6221" s="416"/>
      <c r="K6221" s="376"/>
      <c r="L6221" s="161"/>
      <c r="M6221" s="376">
        <v>2.86</v>
      </c>
      <c r="N6221" s="161"/>
      <c r="O6221" s="376">
        <v>2.79</v>
      </c>
      <c r="P6221" s="161"/>
      <c r="Q6221" s="376">
        <v>2.5099999999999998</v>
      </c>
      <c r="R6221" s="161"/>
      <c r="S6221" s="376">
        <v>2.63</v>
      </c>
      <c r="T6221" s="375">
        <v>0.79330199999999995</v>
      </c>
      <c r="U6221" s="376">
        <f t="shared" si="212"/>
        <v>2.2003321363599002</v>
      </c>
    </row>
    <row r="6222" spans="1:21" x14ac:dyDescent="0.2">
      <c r="A6222" s="319">
        <v>43100</v>
      </c>
      <c r="B6222" s="556">
        <f t="shared" si="209"/>
        <v>43101</v>
      </c>
      <c r="C6222" s="431">
        <v>3.58</v>
      </c>
      <c r="D6222" s="161"/>
      <c r="E6222" s="431">
        <v>3.44</v>
      </c>
      <c r="F6222" s="161"/>
      <c r="G6222" s="431">
        <v>2.352276994746</v>
      </c>
      <c r="H6222" s="161"/>
      <c r="I6222" s="431">
        <v>4.3499999999999996</v>
      </c>
      <c r="J6222" s="518"/>
      <c r="K6222" s="431"/>
      <c r="L6222" s="161"/>
      <c r="M6222" s="431">
        <v>3.53</v>
      </c>
      <c r="N6222" s="161"/>
      <c r="O6222" s="431">
        <v>3.79</v>
      </c>
      <c r="P6222" s="161"/>
      <c r="Q6222" s="431">
        <v>3.04</v>
      </c>
      <c r="R6222" s="161"/>
      <c r="S6222" s="431">
        <v>2.8</v>
      </c>
      <c r="T6222" s="430">
        <v>0.796593</v>
      </c>
      <c r="U6222" s="431">
        <f t="shared" si="212"/>
        <v>2.352276994746</v>
      </c>
    </row>
    <row r="6223" spans="1:21" x14ac:dyDescent="0.2">
      <c r="A6223" s="257">
        <v>43101</v>
      </c>
      <c r="B6223" s="414">
        <f t="shared" si="209"/>
        <v>43102</v>
      </c>
      <c r="C6223" s="376">
        <v>3.58</v>
      </c>
      <c r="D6223" s="161"/>
      <c r="E6223" s="376">
        <v>3.44</v>
      </c>
      <c r="F6223" s="161"/>
      <c r="G6223" s="376">
        <v>2.352276994746</v>
      </c>
      <c r="H6223" s="161"/>
      <c r="I6223" s="376">
        <v>4.3499999999999996</v>
      </c>
      <c r="J6223" s="416"/>
      <c r="K6223" s="376"/>
      <c r="L6223" s="161"/>
      <c r="M6223" s="376">
        <v>3.53</v>
      </c>
      <c r="N6223" s="161"/>
      <c r="O6223" s="376">
        <v>3.79</v>
      </c>
      <c r="P6223" s="161"/>
      <c r="Q6223" s="376">
        <v>3.04</v>
      </c>
      <c r="R6223" s="161"/>
      <c r="S6223" s="376">
        <v>2.8</v>
      </c>
      <c r="T6223" s="375">
        <v>0.796593</v>
      </c>
      <c r="U6223" s="376">
        <f t="shared" si="212"/>
        <v>2.352276994746</v>
      </c>
    </row>
    <row r="6224" spans="1:21" x14ac:dyDescent="0.2">
      <c r="A6224" s="257">
        <v>43102</v>
      </c>
      <c r="B6224" s="414">
        <f t="shared" si="209"/>
        <v>43103</v>
      </c>
      <c r="C6224" s="161">
        <v>6.62</v>
      </c>
      <c r="D6224" s="161"/>
      <c r="E6224" s="161">
        <v>5.19</v>
      </c>
      <c r="F6224" s="161"/>
      <c r="G6224" s="161">
        <v>1.7594303717479498</v>
      </c>
      <c r="H6224" s="161"/>
      <c r="I6224" s="161">
        <v>7.75</v>
      </c>
      <c r="J6224" s="162"/>
      <c r="K6224" s="161"/>
      <c r="L6224" s="161"/>
      <c r="M6224" s="161">
        <v>5.6</v>
      </c>
      <c r="N6224" s="161"/>
      <c r="O6224" s="161">
        <v>7.34</v>
      </c>
      <c r="P6224" s="161"/>
      <c r="Q6224" s="161">
        <v>5.34</v>
      </c>
      <c r="R6224" s="161"/>
      <c r="S6224" s="161">
        <v>2.09</v>
      </c>
      <c r="T6224" s="18">
        <v>0.79823699999999997</v>
      </c>
      <c r="U6224" s="161">
        <f t="shared" si="212"/>
        <v>1.7594303717479498</v>
      </c>
    </row>
    <row r="6225" spans="1:21" x14ac:dyDescent="0.2">
      <c r="A6225" s="257">
        <v>43103</v>
      </c>
      <c r="B6225" s="414">
        <f t="shared" si="209"/>
        <v>43104</v>
      </c>
      <c r="C6225" s="161">
        <v>6.88</v>
      </c>
      <c r="D6225" s="161"/>
      <c r="E6225" s="161">
        <v>5.29</v>
      </c>
      <c r="F6225" s="161"/>
      <c r="G6225" s="161">
        <v>1.55749587648525</v>
      </c>
      <c r="H6225" s="161"/>
      <c r="I6225" s="161">
        <v>7.25</v>
      </c>
      <c r="J6225" s="162"/>
      <c r="K6225" s="161"/>
      <c r="L6225" s="161"/>
      <c r="M6225" s="161">
        <v>5.95</v>
      </c>
      <c r="N6225" s="161"/>
      <c r="O6225" s="161">
        <v>5.69</v>
      </c>
      <c r="P6225" s="161"/>
      <c r="Q6225" s="161">
        <v>5.86</v>
      </c>
      <c r="R6225" s="161"/>
      <c r="S6225" s="161">
        <v>1.85</v>
      </c>
      <c r="T6225" s="18">
        <v>0.79829099999999997</v>
      </c>
      <c r="U6225" s="161">
        <f t="shared" si="212"/>
        <v>1.55749587648525</v>
      </c>
    </row>
    <row r="6226" spans="1:21" x14ac:dyDescent="0.2">
      <c r="A6226" s="257">
        <v>43104</v>
      </c>
      <c r="B6226" s="414">
        <f t="shared" si="209"/>
        <v>43105</v>
      </c>
      <c r="C6226" s="161">
        <v>4.42</v>
      </c>
      <c r="D6226" s="161"/>
      <c r="E6226" s="161">
        <v>3.12</v>
      </c>
      <c r="F6226" s="161"/>
      <c r="G6226" s="161">
        <v>1.5328342003793001</v>
      </c>
      <c r="H6226" s="161"/>
      <c r="I6226" s="161">
        <v>4.2300000000000004</v>
      </c>
      <c r="J6226" s="162"/>
      <c r="K6226" s="161"/>
      <c r="L6226" s="161"/>
      <c r="M6226" s="161">
        <v>3.13</v>
      </c>
      <c r="N6226" s="161"/>
      <c r="O6226" s="161">
        <v>3.4</v>
      </c>
      <c r="P6226" s="161"/>
      <c r="Q6226" s="161">
        <v>4.16</v>
      </c>
      <c r="R6226" s="161"/>
      <c r="S6226" s="161">
        <v>1.82</v>
      </c>
      <c r="T6226" s="18">
        <v>0.79860100000000001</v>
      </c>
      <c r="U6226" s="161">
        <f t="shared" si="212"/>
        <v>1.5328342003793001</v>
      </c>
    </row>
    <row r="6227" spans="1:21" x14ac:dyDescent="0.2">
      <c r="A6227" s="257">
        <v>43105</v>
      </c>
      <c r="B6227" s="414">
        <f t="shared" si="209"/>
        <v>43106</v>
      </c>
      <c r="C6227" s="376">
        <v>2.9</v>
      </c>
      <c r="D6227" s="161"/>
      <c r="E6227" s="376">
        <v>2.4500000000000002</v>
      </c>
      <c r="F6227" s="161"/>
      <c r="G6227" s="376">
        <v>1.1598486398831001</v>
      </c>
      <c r="H6227" s="161"/>
      <c r="I6227" s="376">
        <v>2.86</v>
      </c>
      <c r="J6227" s="416"/>
      <c r="K6227" s="376"/>
      <c r="L6227" s="161"/>
      <c r="M6227" s="376">
        <v>2.23</v>
      </c>
      <c r="N6227" s="161"/>
      <c r="O6227" s="376">
        <v>2.4900000000000002</v>
      </c>
      <c r="P6227" s="161"/>
      <c r="Q6227" s="376">
        <v>2.74</v>
      </c>
      <c r="R6227" s="161"/>
      <c r="S6227" s="376">
        <v>1.37</v>
      </c>
      <c r="T6227" s="375">
        <v>0.80276199999999998</v>
      </c>
      <c r="U6227" s="376">
        <f t="shared" si="212"/>
        <v>1.1598486398831001</v>
      </c>
    </row>
    <row r="6228" spans="1:21" x14ac:dyDescent="0.2">
      <c r="A6228" s="257">
        <v>43106</v>
      </c>
      <c r="B6228" s="414">
        <f t="shared" si="209"/>
        <v>43107</v>
      </c>
      <c r="C6228" s="376">
        <v>2.9</v>
      </c>
      <c r="D6228" s="161"/>
      <c r="E6228" s="376">
        <v>2.4500000000000002</v>
      </c>
      <c r="F6228" s="161"/>
      <c r="G6228" s="376">
        <v>1.1598486398831001</v>
      </c>
      <c r="H6228" s="161"/>
      <c r="I6228" s="376">
        <v>2.86</v>
      </c>
      <c r="J6228" s="416"/>
      <c r="K6228" s="376"/>
      <c r="L6228" s="161"/>
      <c r="M6228" s="376">
        <v>2.23</v>
      </c>
      <c r="N6228" s="161"/>
      <c r="O6228" s="376">
        <v>2.4900000000000002</v>
      </c>
      <c r="P6228" s="161"/>
      <c r="Q6228" s="376">
        <v>2.74</v>
      </c>
      <c r="R6228" s="161"/>
      <c r="S6228" s="376">
        <v>1.37</v>
      </c>
      <c r="T6228" s="375">
        <v>0.80276199999999998</v>
      </c>
      <c r="U6228" s="376">
        <f t="shared" si="212"/>
        <v>1.1598486398831001</v>
      </c>
    </row>
    <row r="6229" spans="1:21" x14ac:dyDescent="0.2">
      <c r="A6229" s="257">
        <v>43107</v>
      </c>
      <c r="B6229" s="414">
        <f t="shared" si="209"/>
        <v>43108</v>
      </c>
      <c r="C6229" s="376">
        <v>2.9</v>
      </c>
      <c r="D6229" s="161"/>
      <c r="E6229" s="376">
        <v>2.4500000000000002</v>
      </c>
      <c r="F6229" s="161"/>
      <c r="G6229" s="376">
        <v>1.1598486398831001</v>
      </c>
      <c r="H6229" s="161"/>
      <c r="I6229" s="376">
        <v>2.86</v>
      </c>
      <c r="J6229" s="416"/>
      <c r="K6229" s="376"/>
      <c r="L6229" s="161"/>
      <c r="M6229" s="376">
        <v>2.23</v>
      </c>
      <c r="N6229" s="161"/>
      <c r="O6229" s="376">
        <v>2.4900000000000002</v>
      </c>
      <c r="P6229" s="161"/>
      <c r="Q6229" s="376">
        <v>2.74</v>
      </c>
      <c r="R6229" s="161"/>
      <c r="S6229" s="376">
        <v>1.37</v>
      </c>
      <c r="T6229" s="375">
        <v>0.80276199999999998</v>
      </c>
      <c r="U6229" s="376">
        <f t="shared" si="212"/>
        <v>1.1598486398831001</v>
      </c>
    </row>
    <row r="6230" spans="1:21" x14ac:dyDescent="0.2">
      <c r="A6230" s="257">
        <v>43108</v>
      </c>
      <c r="B6230" s="414">
        <f t="shared" si="209"/>
        <v>43109</v>
      </c>
      <c r="C6230" s="161">
        <v>2.87</v>
      </c>
      <c r="D6230" s="161"/>
      <c r="E6230" s="161">
        <v>2.35</v>
      </c>
      <c r="F6230" s="161"/>
      <c r="G6230" s="161">
        <v>1.4273810740224002</v>
      </c>
      <c r="H6230" s="161"/>
      <c r="I6230" s="161">
        <v>2.85</v>
      </c>
      <c r="J6230" s="162"/>
      <c r="K6230" s="161"/>
      <c r="L6230" s="161"/>
      <c r="M6230" s="161">
        <v>2.39</v>
      </c>
      <c r="N6230" s="161"/>
      <c r="O6230" s="161">
        <v>2.34</v>
      </c>
      <c r="P6230" s="161"/>
      <c r="Q6230" s="161">
        <v>2.59</v>
      </c>
      <c r="R6230" s="161"/>
      <c r="S6230" s="161">
        <v>1.68</v>
      </c>
      <c r="T6230" s="18">
        <v>0.80563200000000001</v>
      </c>
      <c r="U6230" s="161">
        <f t="shared" si="212"/>
        <v>1.4273810740224002</v>
      </c>
    </row>
    <row r="6231" spans="1:21" x14ac:dyDescent="0.2">
      <c r="A6231" s="257">
        <v>43109</v>
      </c>
      <c r="B6231" s="414">
        <f t="shared" si="209"/>
        <v>43110</v>
      </c>
      <c r="C6231" s="161">
        <v>2.9</v>
      </c>
      <c r="D6231" s="161"/>
      <c r="E6231" s="161">
        <v>2.36</v>
      </c>
      <c r="F6231" s="161"/>
      <c r="G6231" s="161">
        <v>1.6618156186478001</v>
      </c>
      <c r="H6231" s="161"/>
      <c r="I6231" s="161">
        <v>2.9</v>
      </c>
      <c r="J6231" s="162"/>
      <c r="K6231" s="161"/>
      <c r="L6231" s="161"/>
      <c r="M6231" s="161">
        <v>2.4300000000000002</v>
      </c>
      <c r="N6231" s="161"/>
      <c r="O6231" s="161">
        <v>2.39</v>
      </c>
      <c r="P6231" s="161"/>
      <c r="Q6231" s="161">
        <v>2.63</v>
      </c>
      <c r="R6231" s="161"/>
      <c r="S6231" s="161">
        <v>1.96</v>
      </c>
      <c r="T6231" s="18">
        <v>0.80395700000000003</v>
      </c>
      <c r="U6231" s="161">
        <f t="shared" si="212"/>
        <v>1.6618156186478001</v>
      </c>
    </row>
    <row r="6232" spans="1:21" x14ac:dyDescent="0.2">
      <c r="A6232" s="257">
        <v>43110</v>
      </c>
      <c r="B6232" s="414">
        <f t="shared" si="209"/>
        <v>43111</v>
      </c>
      <c r="C6232" s="161">
        <v>3.11</v>
      </c>
      <c r="D6232" s="161"/>
      <c r="E6232" s="161">
        <v>2.5499999999999998</v>
      </c>
      <c r="F6232" s="161"/>
      <c r="G6232" s="161">
        <v>1.8080782325062004</v>
      </c>
      <c r="H6232" s="161"/>
      <c r="I6232" s="161">
        <v>3.08</v>
      </c>
      <c r="J6232" s="162"/>
      <c r="K6232" s="161"/>
      <c r="L6232" s="161"/>
      <c r="M6232" s="161">
        <v>2.5099999999999998</v>
      </c>
      <c r="N6232" s="161"/>
      <c r="O6232" s="161">
        <v>2.58</v>
      </c>
      <c r="P6232" s="161"/>
      <c r="Q6232" s="161">
        <v>2.69</v>
      </c>
      <c r="R6232" s="161"/>
      <c r="S6232" s="161">
        <v>2.14</v>
      </c>
      <c r="T6232" s="18">
        <v>0.80114200000000002</v>
      </c>
      <c r="U6232" s="161">
        <f t="shared" si="212"/>
        <v>1.8080782325062004</v>
      </c>
    </row>
    <row r="6233" spans="1:21" x14ac:dyDescent="0.2">
      <c r="A6233" s="257">
        <v>43111</v>
      </c>
      <c r="B6233" s="414">
        <f t="shared" si="209"/>
        <v>43112</v>
      </c>
      <c r="C6233" s="161">
        <v>3.24</v>
      </c>
      <c r="D6233" s="161"/>
      <c r="E6233" s="161">
        <v>2.7</v>
      </c>
      <c r="F6233" s="161"/>
      <c r="G6233" s="161">
        <v>2.1434543659799998</v>
      </c>
      <c r="H6233" s="161"/>
      <c r="I6233" s="161">
        <v>3.3</v>
      </c>
      <c r="J6233" s="162"/>
      <c r="K6233" s="161"/>
      <c r="L6233" s="161"/>
      <c r="M6233" s="161">
        <v>2.73</v>
      </c>
      <c r="N6233" s="161"/>
      <c r="O6233" s="161">
        <v>2.85</v>
      </c>
      <c r="P6233" s="161"/>
      <c r="Q6233" s="161">
        <v>2.75</v>
      </c>
      <c r="R6233" s="161"/>
      <c r="S6233" s="161">
        <v>2.5499999999999998</v>
      </c>
      <c r="T6233" s="18">
        <v>0.79703999999999997</v>
      </c>
      <c r="U6233" s="161">
        <f t="shared" si="212"/>
        <v>2.1434543659799998</v>
      </c>
    </row>
    <row r="6234" spans="1:21" x14ac:dyDescent="0.2">
      <c r="A6234" s="257">
        <v>43112</v>
      </c>
      <c r="B6234" s="414">
        <f t="shared" si="209"/>
        <v>43113</v>
      </c>
      <c r="C6234" s="376">
        <v>4</v>
      </c>
      <c r="D6234" s="161"/>
      <c r="E6234" s="376">
        <v>2.98</v>
      </c>
      <c r="F6234" s="161"/>
      <c r="G6234" s="376">
        <v>1.59295739022945</v>
      </c>
      <c r="H6234" s="161"/>
      <c r="I6234" s="376">
        <v>4.0999999999999996</v>
      </c>
      <c r="J6234" s="416"/>
      <c r="K6234" s="376"/>
      <c r="L6234" s="161"/>
      <c r="M6234" s="376">
        <v>2.9</v>
      </c>
      <c r="N6234" s="161"/>
      <c r="O6234" s="376">
        <v>3.44</v>
      </c>
      <c r="P6234" s="161"/>
      <c r="Q6234" s="376">
        <v>3.25</v>
      </c>
      <c r="R6234" s="161"/>
      <c r="S6234" s="376">
        <v>1.89</v>
      </c>
      <c r="T6234" s="375">
        <v>0.79918699999999998</v>
      </c>
      <c r="U6234" s="376">
        <f t="shared" si="212"/>
        <v>1.59295739022945</v>
      </c>
    </row>
    <row r="6235" spans="1:21" x14ac:dyDescent="0.2">
      <c r="A6235" s="257">
        <v>43113</v>
      </c>
      <c r="B6235" s="414">
        <f t="shared" si="209"/>
        <v>43114</v>
      </c>
      <c r="C6235" s="376">
        <v>4</v>
      </c>
      <c r="D6235" s="161"/>
      <c r="E6235" s="376">
        <v>2.98</v>
      </c>
      <c r="F6235" s="161"/>
      <c r="G6235" s="376">
        <v>1.59295739022945</v>
      </c>
      <c r="H6235" s="161"/>
      <c r="I6235" s="376">
        <v>4.0999999999999996</v>
      </c>
      <c r="J6235" s="416"/>
      <c r="K6235" s="376"/>
      <c r="L6235" s="161"/>
      <c r="M6235" s="376">
        <v>2.9</v>
      </c>
      <c r="N6235" s="161"/>
      <c r="O6235" s="376">
        <v>3.44</v>
      </c>
      <c r="P6235" s="161"/>
      <c r="Q6235" s="376">
        <v>3.25</v>
      </c>
      <c r="R6235" s="161"/>
      <c r="S6235" s="376">
        <v>1.89</v>
      </c>
      <c r="T6235" s="375">
        <v>0.79918699999999998</v>
      </c>
      <c r="U6235" s="376">
        <f t="shared" si="212"/>
        <v>1.59295739022945</v>
      </c>
    </row>
    <row r="6236" spans="1:21" x14ac:dyDescent="0.2">
      <c r="A6236" s="257">
        <v>43114</v>
      </c>
      <c r="B6236" s="414">
        <f t="shared" si="209"/>
        <v>43115</v>
      </c>
      <c r="C6236" s="376">
        <v>4</v>
      </c>
      <c r="D6236" s="161"/>
      <c r="E6236" s="376">
        <v>2.98</v>
      </c>
      <c r="F6236" s="161"/>
      <c r="G6236" s="376">
        <v>1.59295739022945</v>
      </c>
      <c r="H6236" s="161"/>
      <c r="I6236" s="376">
        <v>4.0999999999999996</v>
      </c>
      <c r="J6236" s="416"/>
      <c r="K6236" s="376"/>
      <c r="L6236" s="161"/>
      <c r="M6236" s="376">
        <v>2.9</v>
      </c>
      <c r="N6236" s="161"/>
      <c r="O6236" s="376">
        <v>3.44</v>
      </c>
      <c r="P6236" s="161"/>
      <c r="Q6236" s="376">
        <v>3.25</v>
      </c>
      <c r="R6236" s="161"/>
      <c r="S6236" s="376">
        <v>1.89</v>
      </c>
      <c r="T6236" s="375">
        <v>0.79918699999999998</v>
      </c>
      <c r="U6236" s="376">
        <f t="shared" si="212"/>
        <v>1.59295739022945</v>
      </c>
    </row>
    <row r="6237" spans="1:21" x14ac:dyDescent="0.2">
      <c r="A6237" s="257">
        <v>43115</v>
      </c>
      <c r="B6237" s="414">
        <f t="shared" si="209"/>
        <v>43116</v>
      </c>
      <c r="C6237" s="376">
        <v>4</v>
      </c>
      <c r="E6237" s="376">
        <v>2.98</v>
      </c>
      <c r="G6237" s="376">
        <v>1.59295739022945</v>
      </c>
      <c r="I6237" s="376">
        <v>4.0999999999999996</v>
      </c>
      <c r="J6237" s="416"/>
      <c r="K6237" s="376"/>
      <c r="M6237" s="376">
        <v>2.9</v>
      </c>
      <c r="O6237" s="376">
        <v>3.44</v>
      </c>
      <c r="Q6237" s="376">
        <v>3.25</v>
      </c>
      <c r="S6237" s="376">
        <v>1.89</v>
      </c>
      <c r="T6237" s="375">
        <v>0.79918699999999998</v>
      </c>
      <c r="U6237" s="376">
        <f t="shared" si="212"/>
        <v>1.59295739022945</v>
      </c>
    </row>
    <row r="6238" spans="1:21" x14ac:dyDescent="0.2">
      <c r="A6238" s="257">
        <v>43116</v>
      </c>
      <c r="B6238" s="414">
        <f t="shared" si="209"/>
        <v>43117</v>
      </c>
      <c r="C6238" s="161">
        <v>5.09</v>
      </c>
      <c r="E6238" s="161">
        <v>3.58</v>
      </c>
      <c r="G6238" s="161">
        <v>1.5273550325160001</v>
      </c>
      <c r="I6238" s="161">
        <v>8.43</v>
      </c>
      <c r="J6238" s="162"/>
      <c r="K6238" s="161"/>
      <c r="M6238" s="161">
        <v>3.78</v>
      </c>
      <c r="O6238" s="161">
        <v>4.13</v>
      </c>
      <c r="Q6238" s="161">
        <v>3.67</v>
      </c>
      <c r="S6238" s="161">
        <v>1.8</v>
      </c>
      <c r="T6238" s="18">
        <v>0.80458799999999997</v>
      </c>
      <c r="U6238" s="161">
        <f t="shared" si="212"/>
        <v>1.5273550325160001</v>
      </c>
    </row>
    <row r="6239" spans="1:21" x14ac:dyDescent="0.2">
      <c r="A6239" s="257">
        <v>43117</v>
      </c>
      <c r="B6239" s="414">
        <f t="shared" si="209"/>
        <v>43118</v>
      </c>
      <c r="C6239" s="161">
        <v>3.87</v>
      </c>
      <c r="E6239" s="161">
        <v>2.85</v>
      </c>
      <c r="G6239" s="161">
        <v>1.6280225058336</v>
      </c>
      <c r="I6239" s="161">
        <v>8.24</v>
      </c>
      <c r="J6239" s="162"/>
      <c r="K6239" s="161"/>
      <c r="M6239" s="161">
        <v>2.75</v>
      </c>
      <c r="O6239" s="161">
        <v>2.82</v>
      </c>
      <c r="Q6239" s="161">
        <v>2.92</v>
      </c>
      <c r="S6239" s="161">
        <v>1.92</v>
      </c>
      <c r="T6239" s="18">
        <v>0.80401699999999998</v>
      </c>
      <c r="U6239" s="161">
        <f t="shared" si="212"/>
        <v>1.6280225058336</v>
      </c>
    </row>
    <row r="6240" spans="1:21" x14ac:dyDescent="0.2">
      <c r="A6240" s="257">
        <v>43118</v>
      </c>
      <c r="B6240" s="414">
        <f t="shared" ref="B6240:B6303" si="213">A6240+1</f>
        <v>43119</v>
      </c>
      <c r="C6240" s="161">
        <v>3.38</v>
      </c>
      <c r="E6240" s="161">
        <v>2.69</v>
      </c>
      <c r="G6240" s="161">
        <v>1.5339505736337002</v>
      </c>
      <c r="I6240" s="161">
        <v>3.3</v>
      </c>
      <c r="J6240" s="162"/>
      <c r="K6240" s="161"/>
      <c r="M6240" s="161">
        <v>2.6</v>
      </c>
      <c r="O6240" s="161">
        <v>2.64</v>
      </c>
      <c r="Q6240" s="161">
        <v>2.82</v>
      </c>
      <c r="S6240" s="161">
        <v>1.81</v>
      </c>
      <c r="T6240" s="18">
        <v>0.80359800000000003</v>
      </c>
      <c r="U6240" s="161">
        <f t="shared" si="212"/>
        <v>1.5339505736337002</v>
      </c>
    </row>
    <row r="6241" spans="1:21" x14ac:dyDescent="0.2">
      <c r="A6241" s="257">
        <v>43119</v>
      </c>
      <c r="B6241" s="414">
        <f t="shared" si="213"/>
        <v>43120</v>
      </c>
      <c r="C6241" s="376">
        <v>3.18</v>
      </c>
      <c r="E6241" s="376">
        <v>2.66</v>
      </c>
      <c r="G6241" s="376">
        <v>1.5425444414380003</v>
      </c>
      <c r="I6241" s="376">
        <v>3.16</v>
      </c>
      <c r="J6241" s="416"/>
      <c r="K6241" s="376"/>
      <c r="M6241" s="376">
        <v>2.66</v>
      </c>
      <c r="O6241" s="376">
        <v>2.71</v>
      </c>
      <c r="Q6241" s="376">
        <v>2.68</v>
      </c>
      <c r="S6241" s="376">
        <v>1.82</v>
      </c>
      <c r="T6241" s="577">
        <v>0.80366000000000004</v>
      </c>
      <c r="U6241" s="376">
        <f t="shared" si="212"/>
        <v>1.5425444414380003</v>
      </c>
    </row>
    <row r="6242" spans="1:21" x14ac:dyDescent="0.2">
      <c r="A6242" s="257">
        <v>43120</v>
      </c>
      <c r="B6242" s="414">
        <f t="shared" si="213"/>
        <v>43121</v>
      </c>
      <c r="C6242" s="376">
        <v>3.18</v>
      </c>
      <c r="E6242" s="376">
        <v>2.66</v>
      </c>
      <c r="G6242" s="376">
        <v>1.5425444414380003</v>
      </c>
      <c r="I6242" s="376">
        <v>3.16</v>
      </c>
      <c r="J6242" s="416"/>
      <c r="K6242" s="376"/>
      <c r="M6242" s="376">
        <v>2.66</v>
      </c>
      <c r="O6242" s="376">
        <v>2.71</v>
      </c>
      <c r="Q6242" s="376">
        <v>2.68</v>
      </c>
      <c r="S6242" s="376">
        <v>1.82</v>
      </c>
      <c r="T6242" s="577">
        <v>0.80366000000000004</v>
      </c>
      <c r="U6242" s="376">
        <f t="shared" si="212"/>
        <v>1.5425444414380003</v>
      </c>
    </row>
    <row r="6243" spans="1:21" x14ac:dyDescent="0.2">
      <c r="A6243" s="257">
        <v>43121</v>
      </c>
      <c r="B6243" s="414">
        <f t="shared" si="213"/>
        <v>43122</v>
      </c>
      <c r="C6243" s="376">
        <v>3.18</v>
      </c>
      <c r="E6243" s="376">
        <v>2.66</v>
      </c>
      <c r="G6243" s="376">
        <v>1.5425444414380003</v>
      </c>
      <c r="I6243" s="376">
        <v>3.16</v>
      </c>
      <c r="J6243" s="416"/>
      <c r="K6243" s="376"/>
      <c r="M6243" s="376">
        <v>2.66</v>
      </c>
      <c r="O6243" s="376">
        <v>2.71</v>
      </c>
      <c r="Q6243" s="376">
        <v>2.68</v>
      </c>
      <c r="S6243" s="376">
        <v>1.82</v>
      </c>
      <c r="T6243" s="577">
        <v>0.80366000000000004</v>
      </c>
      <c r="U6243" s="376">
        <f t="shared" si="212"/>
        <v>1.5425444414380003</v>
      </c>
    </row>
    <row r="6244" spans="1:21" x14ac:dyDescent="0.2">
      <c r="A6244" s="257">
        <v>43122</v>
      </c>
      <c r="B6244" s="414">
        <f t="shared" si="213"/>
        <v>43123</v>
      </c>
      <c r="C6244" s="161">
        <v>3.13</v>
      </c>
      <c r="E6244" s="161">
        <v>2.71</v>
      </c>
      <c r="G6244" s="161">
        <v>1.7676584463395</v>
      </c>
      <c r="I6244" s="161">
        <v>3.16</v>
      </c>
      <c r="J6244" s="162"/>
      <c r="K6244" s="161"/>
      <c r="M6244" s="161">
        <v>2.76</v>
      </c>
      <c r="O6244" s="161">
        <v>2.82</v>
      </c>
      <c r="Q6244" s="161">
        <v>2.4900000000000002</v>
      </c>
      <c r="S6244" s="161">
        <v>2.09</v>
      </c>
      <c r="T6244" s="554">
        <v>0.80196999999999996</v>
      </c>
      <c r="U6244" s="161">
        <f t="shared" si="212"/>
        <v>1.7676584463395</v>
      </c>
    </row>
    <row r="6245" spans="1:21" x14ac:dyDescent="0.2">
      <c r="A6245" s="257">
        <v>43123</v>
      </c>
      <c r="B6245" s="414">
        <f t="shared" si="213"/>
        <v>43124</v>
      </c>
      <c r="C6245" s="161">
        <v>3.36</v>
      </c>
      <c r="E6245" s="161">
        <v>2.76</v>
      </c>
      <c r="G6245" s="161">
        <v>1.7186335290802999</v>
      </c>
      <c r="I6245" s="161">
        <v>3.36</v>
      </c>
      <c r="J6245" s="162"/>
      <c r="K6245" s="161"/>
      <c r="M6245" s="161">
        <v>2.8</v>
      </c>
      <c r="O6245" s="161">
        <v>2.93</v>
      </c>
      <c r="Q6245" s="161">
        <v>2.67</v>
      </c>
      <c r="S6245" s="161">
        <v>2.0299999999999998</v>
      </c>
      <c r="T6245" s="554">
        <v>0.80277399999999999</v>
      </c>
      <c r="U6245" s="161">
        <f t="shared" si="212"/>
        <v>1.7186335290802999</v>
      </c>
    </row>
    <row r="6246" spans="1:21" x14ac:dyDescent="0.2">
      <c r="A6246" s="257">
        <v>43124</v>
      </c>
      <c r="B6246" s="414">
        <f t="shared" si="213"/>
        <v>43125</v>
      </c>
      <c r="C6246" s="161">
        <v>3.56</v>
      </c>
      <c r="E6246" s="161">
        <v>2.92</v>
      </c>
      <c r="G6246" s="161">
        <v>1.8500969521128501</v>
      </c>
      <c r="I6246" s="161">
        <v>3.62</v>
      </c>
      <c r="J6246" s="162"/>
      <c r="K6246" s="161"/>
      <c r="M6246" s="161">
        <v>2.86</v>
      </c>
      <c r="O6246" s="161">
        <v>3.06</v>
      </c>
      <c r="Q6246" s="161">
        <v>2.78</v>
      </c>
      <c r="S6246" s="161">
        <v>2.17</v>
      </c>
      <c r="T6246" s="554">
        <v>0.80842700000000001</v>
      </c>
      <c r="U6246" s="161">
        <f t="shared" si="212"/>
        <v>1.8500969521128501</v>
      </c>
    </row>
    <row r="6247" spans="1:21" x14ac:dyDescent="0.2">
      <c r="A6247" s="257">
        <v>43125</v>
      </c>
      <c r="B6247" s="414">
        <f t="shared" si="213"/>
        <v>43126</v>
      </c>
      <c r="C6247" s="161">
        <v>3.57</v>
      </c>
      <c r="E6247" s="161">
        <v>2.83</v>
      </c>
      <c r="G6247" s="161">
        <v>1.85605624400105</v>
      </c>
      <c r="I6247" s="161">
        <v>3.58</v>
      </c>
      <c r="J6247" s="162"/>
      <c r="K6247" s="161"/>
      <c r="M6247" s="161">
        <v>2.86</v>
      </c>
      <c r="O6247" s="161">
        <v>2.95</v>
      </c>
      <c r="Q6247" s="161">
        <v>2.73</v>
      </c>
      <c r="S6247" s="161">
        <v>2.17</v>
      </c>
      <c r="T6247" s="554">
        <v>0.81103099999999995</v>
      </c>
      <c r="U6247" s="161">
        <f t="shared" si="212"/>
        <v>1.85605624400105</v>
      </c>
    </row>
    <row r="6248" spans="1:21" x14ac:dyDescent="0.2">
      <c r="A6248" s="257">
        <v>43126</v>
      </c>
      <c r="B6248" s="414">
        <f t="shared" si="213"/>
        <v>43127</v>
      </c>
      <c r="C6248" s="376">
        <v>3.52</v>
      </c>
      <c r="E6248" s="376">
        <v>2.78</v>
      </c>
      <c r="G6248" s="376">
        <v>1.94133502834625</v>
      </c>
      <c r="I6248" s="376">
        <v>3.51</v>
      </c>
      <c r="J6248" s="416"/>
      <c r="K6248" s="376"/>
      <c r="M6248" s="376">
        <v>2.78</v>
      </c>
      <c r="O6248" s="376">
        <v>2.7</v>
      </c>
      <c r="Q6248" s="376">
        <v>2.78</v>
      </c>
      <c r="S6248" s="376">
        <v>2.27</v>
      </c>
      <c r="T6248" s="577">
        <v>0.81092500000000001</v>
      </c>
      <c r="U6248" s="376">
        <f t="shared" si="212"/>
        <v>1.94133502834625</v>
      </c>
    </row>
    <row r="6249" spans="1:21" x14ac:dyDescent="0.2">
      <c r="A6249" s="257">
        <v>43127</v>
      </c>
      <c r="B6249" s="414">
        <f t="shared" si="213"/>
        <v>43128</v>
      </c>
      <c r="C6249" s="376">
        <v>3.52</v>
      </c>
      <c r="E6249" s="376">
        <v>2.78</v>
      </c>
      <c r="G6249" s="376">
        <v>1.94133502834625</v>
      </c>
      <c r="I6249" s="376">
        <v>3.51</v>
      </c>
      <c r="J6249" s="416"/>
      <c r="K6249" s="376"/>
      <c r="M6249" s="376">
        <v>2.78</v>
      </c>
      <c r="O6249" s="376">
        <v>2.7</v>
      </c>
      <c r="Q6249" s="376">
        <v>2.78</v>
      </c>
      <c r="S6249" s="376">
        <v>2.27</v>
      </c>
      <c r="T6249" s="577">
        <v>0.81092500000000001</v>
      </c>
      <c r="U6249" s="376">
        <f t="shared" si="212"/>
        <v>1.94133502834625</v>
      </c>
    </row>
    <row r="6250" spans="1:21" x14ac:dyDescent="0.2">
      <c r="A6250" s="257">
        <v>43128</v>
      </c>
      <c r="B6250" s="414">
        <f t="shared" si="213"/>
        <v>43129</v>
      </c>
      <c r="C6250" s="376">
        <v>3.52</v>
      </c>
      <c r="E6250" s="376">
        <v>2.78</v>
      </c>
      <c r="G6250" s="376">
        <v>1.94133502834625</v>
      </c>
      <c r="I6250" s="376">
        <v>3.51</v>
      </c>
      <c r="J6250" s="416"/>
      <c r="K6250" s="376"/>
      <c r="M6250" s="376">
        <v>2.78</v>
      </c>
      <c r="O6250" s="376">
        <v>2.7</v>
      </c>
      <c r="Q6250" s="376">
        <v>2.78</v>
      </c>
      <c r="S6250" s="376">
        <v>2.27</v>
      </c>
      <c r="T6250" s="577">
        <v>0.81092500000000001</v>
      </c>
      <c r="U6250" s="376">
        <f t="shared" si="212"/>
        <v>1.94133502834625</v>
      </c>
    </row>
    <row r="6251" spans="1:21" x14ac:dyDescent="0.2">
      <c r="A6251" s="257">
        <v>43129</v>
      </c>
      <c r="B6251" s="414">
        <f t="shared" si="213"/>
        <v>43130</v>
      </c>
      <c r="C6251" s="161">
        <v>3.56</v>
      </c>
      <c r="E6251" s="161">
        <v>2.61</v>
      </c>
      <c r="G6251" s="161">
        <v>1.8974973720645003</v>
      </c>
      <c r="I6251" s="161">
        <v>3.51</v>
      </c>
      <c r="J6251" s="162"/>
      <c r="K6251" s="161"/>
      <c r="M6251" s="161">
        <v>2.5499999999999998</v>
      </c>
      <c r="O6251" s="161">
        <v>2.68</v>
      </c>
      <c r="Q6251" s="161">
        <v>3.03</v>
      </c>
      <c r="S6251" s="161">
        <v>2.2200000000000002</v>
      </c>
      <c r="T6251" s="554">
        <v>0.81046499999999999</v>
      </c>
      <c r="U6251" s="161">
        <f t="shared" si="212"/>
        <v>1.8974973720645003</v>
      </c>
    </row>
    <row r="6252" spans="1:21" x14ac:dyDescent="0.2">
      <c r="A6252" s="257">
        <v>43130</v>
      </c>
      <c r="B6252" s="414">
        <f t="shared" si="213"/>
        <v>43131</v>
      </c>
      <c r="C6252" s="161">
        <v>3.6</v>
      </c>
      <c r="E6252" s="161">
        <v>2.54</v>
      </c>
      <c r="G6252" s="161">
        <v>1.8801963075280002</v>
      </c>
      <c r="I6252" s="161">
        <v>3.54</v>
      </c>
      <c r="J6252" s="162"/>
      <c r="K6252" s="161"/>
      <c r="M6252" s="161">
        <v>2.52</v>
      </c>
      <c r="O6252" s="161">
        <v>2.85</v>
      </c>
      <c r="Q6252" s="161">
        <v>3.01</v>
      </c>
      <c r="S6252" s="161">
        <v>2.2000000000000002</v>
      </c>
      <c r="T6252" s="554">
        <v>0.81037599999999999</v>
      </c>
      <c r="U6252" s="161">
        <f t="shared" si="212"/>
        <v>1.8801963075280002</v>
      </c>
    </row>
    <row r="6253" spans="1:21" x14ac:dyDescent="0.2">
      <c r="A6253" s="319">
        <v>43131</v>
      </c>
      <c r="B6253" s="556">
        <f t="shared" si="213"/>
        <v>43132</v>
      </c>
      <c r="C6253" s="372">
        <v>3.21</v>
      </c>
      <c r="E6253" s="372">
        <v>2.38</v>
      </c>
      <c r="G6253" s="372">
        <v>1.8686811350814005</v>
      </c>
      <c r="I6253" s="372">
        <v>3.09</v>
      </c>
      <c r="J6253" s="365"/>
      <c r="K6253" s="372"/>
      <c r="M6253" s="372">
        <v>2.34</v>
      </c>
      <c r="O6253" s="372">
        <v>2.73</v>
      </c>
      <c r="Q6253" s="372">
        <v>2.95</v>
      </c>
      <c r="S6253" s="372">
        <v>2.1800000000000002</v>
      </c>
      <c r="T6253" s="578">
        <v>0.81280200000000002</v>
      </c>
      <c r="U6253" s="372">
        <f t="shared" si="212"/>
        <v>1.8686811350814005</v>
      </c>
    </row>
    <row r="6254" spans="1:21" x14ac:dyDescent="0.2">
      <c r="A6254" s="257">
        <v>43132</v>
      </c>
      <c r="B6254" s="414">
        <f t="shared" si="213"/>
        <v>43133</v>
      </c>
      <c r="C6254" s="161">
        <v>3.02</v>
      </c>
      <c r="E6254" s="161">
        <v>2.2599999999999998</v>
      </c>
      <c r="G6254" s="161">
        <v>1.8864978430760004</v>
      </c>
      <c r="I6254" s="161">
        <v>3.05</v>
      </c>
      <c r="J6254" s="162"/>
      <c r="K6254" s="161"/>
      <c r="M6254" s="161">
        <v>2.11</v>
      </c>
      <c r="O6254" s="161">
        <v>2.3199999999999998</v>
      </c>
      <c r="Q6254" s="161">
        <v>2.85</v>
      </c>
      <c r="S6254" s="161">
        <v>2.2000000000000002</v>
      </c>
      <c r="T6254" s="554">
        <v>0.81309200000000004</v>
      </c>
      <c r="U6254" s="161">
        <f t="shared" si="212"/>
        <v>1.8864978430760004</v>
      </c>
    </row>
    <row r="6255" spans="1:21" x14ac:dyDescent="0.2">
      <c r="A6255" s="257">
        <v>43133</v>
      </c>
      <c r="B6255" s="414">
        <f t="shared" si="213"/>
        <v>43134</v>
      </c>
      <c r="C6255" s="376">
        <v>2.86</v>
      </c>
      <c r="E6255" s="376">
        <v>1.88</v>
      </c>
      <c r="G6255" s="376">
        <v>1.7011049840883001</v>
      </c>
      <c r="I6255" s="376">
        <v>2.76</v>
      </c>
      <c r="J6255" s="416"/>
      <c r="K6255" s="376"/>
      <c r="M6255" s="376">
        <v>1.74</v>
      </c>
      <c r="O6255" s="376">
        <v>2.2200000000000002</v>
      </c>
      <c r="Q6255" s="376">
        <v>2.6</v>
      </c>
      <c r="S6255" s="376">
        <v>1.99</v>
      </c>
      <c r="T6255" s="577">
        <v>0.810558</v>
      </c>
      <c r="U6255" s="376">
        <f t="shared" si="212"/>
        <v>1.7011049840883001</v>
      </c>
    </row>
    <row r="6256" spans="1:21" x14ac:dyDescent="0.2">
      <c r="A6256" s="257">
        <v>43134</v>
      </c>
      <c r="B6256" s="414">
        <f t="shared" si="213"/>
        <v>43135</v>
      </c>
      <c r="C6256" s="376">
        <v>2.86</v>
      </c>
      <c r="E6256" s="376">
        <v>1.88</v>
      </c>
      <c r="G6256" s="376">
        <v>1.7011049840883001</v>
      </c>
      <c r="I6256" s="376">
        <v>2.76</v>
      </c>
      <c r="J6256" s="416"/>
      <c r="K6256" s="376"/>
      <c r="M6256" s="376">
        <v>1.74</v>
      </c>
      <c r="O6256" s="376">
        <v>2.2200000000000002</v>
      </c>
      <c r="Q6256" s="376">
        <v>2.6</v>
      </c>
      <c r="S6256" s="376">
        <v>1.99</v>
      </c>
      <c r="T6256" s="577">
        <v>0.810558</v>
      </c>
      <c r="U6256" s="376">
        <f t="shared" si="212"/>
        <v>1.7011049840883001</v>
      </c>
    </row>
    <row r="6257" spans="1:21" x14ac:dyDescent="0.2">
      <c r="A6257" s="257">
        <v>43135</v>
      </c>
      <c r="B6257" s="414">
        <f t="shared" si="213"/>
        <v>43136</v>
      </c>
      <c r="C6257" s="376">
        <v>2.86</v>
      </c>
      <c r="E6257" s="376">
        <v>1.88</v>
      </c>
      <c r="G6257" s="376">
        <v>1.7011049840883001</v>
      </c>
      <c r="I6257" s="376">
        <v>2.76</v>
      </c>
      <c r="J6257" s="416"/>
      <c r="K6257" s="376"/>
      <c r="M6257" s="376">
        <v>1.74</v>
      </c>
      <c r="O6257" s="376">
        <v>2.2200000000000002</v>
      </c>
      <c r="Q6257" s="376">
        <v>2.6</v>
      </c>
      <c r="S6257" s="376">
        <v>1.99</v>
      </c>
      <c r="T6257" s="577">
        <v>0.810558</v>
      </c>
      <c r="U6257" s="376">
        <f t="shared" ref="U6257:U6320" si="214">S6257*T6257*1.054615</f>
        <v>1.7011049840883001</v>
      </c>
    </row>
    <row r="6258" spans="1:21" x14ac:dyDescent="0.2">
      <c r="A6258" s="257">
        <v>43136</v>
      </c>
      <c r="B6258" s="414">
        <f t="shared" si="213"/>
        <v>43137</v>
      </c>
      <c r="C6258" s="161">
        <v>2.79</v>
      </c>
      <c r="E6258" s="161">
        <v>1.95</v>
      </c>
      <c r="G6258" s="161">
        <v>1.5325742905125499</v>
      </c>
      <c r="I6258" s="161">
        <v>2.7</v>
      </c>
      <c r="J6258" s="162"/>
      <c r="K6258" s="161"/>
      <c r="M6258" s="161">
        <v>1.92</v>
      </c>
      <c r="O6258" s="161">
        <v>2.42</v>
      </c>
      <c r="Q6258" s="161">
        <v>2.4700000000000002</v>
      </c>
      <c r="S6258" s="161">
        <v>1.81</v>
      </c>
      <c r="T6258" s="554">
        <v>0.80287699999999995</v>
      </c>
      <c r="U6258" s="161">
        <f t="shared" si="214"/>
        <v>1.5325742905125499</v>
      </c>
    </row>
    <row r="6259" spans="1:21" x14ac:dyDescent="0.2">
      <c r="A6259" s="257">
        <v>43137</v>
      </c>
      <c r="B6259" s="414">
        <f t="shared" si="213"/>
        <v>43138</v>
      </c>
      <c r="C6259" s="161">
        <v>2.75</v>
      </c>
      <c r="E6259" s="161">
        <v>2.0499999999999998</v>
      </c>
      <c r="G6259" s="161">
        <v>1.5064029541264001</v>
      </c>
      <c r="I6259" s="161">
        <v>2.74</v>
      </c>
      <c r="J6259" s="162"/>
      <c r="K6259" s="161"/>
      <c r="M6259" s="161">
        <v>2.0499999999999998</v>
      </c>
      <c r="O6259" s="161">
        <v>2.4</v>
      </c>
      <c r="Q6259" s="161">
        <v>2.5</v>
      </c>
      <c r="S6259" s="161">
        <v>1.79</v>
      </c>
      <c r="T6259" s="554">
        <v>0.79798400000000003</v>
      </c>
      <c r="U6259" s="161">
        <f t="shared" si="214"/>
        <v>1.5064029541264001</v>
      </c>
    </row>
    <row r="6260" spans="1:21" x14ac:dyDescent="0.2">
      <c r="A6260" s="257">
        <v>43138</v>
      </c>
      <c r="B6260" s="414">
        <f t="shared" si="213"/>
        <v>43139</v>
      </c>
      <c r="C6260" s="161">
        <v>2.73</v>
      </c>
      <c r="E6260" s="161">
        <v>2</v>
      </c>
      <c r="G6260" s="161">
        <v>1.5401176984999503</v>
      </c>
      <c r="I6260" s="161">
        <v>2.75</v>
      </c>
      <c r="J6260" s="162"/>
      <c r="K6260" s="161"/>
      <c r="M6260" s="161">
        <v>2.0299999999999998</v>
      </c>
      <c r="O6260" s="161">
        <v>2.2999999999999998</v>
      </c>
      <c r="Q6260" s="161">
        <v>2.4700000000000002</v>
      </c>
      <c r="S6260" s="161">
        <v>1.83</v>
      </c>
      <c r="T6260" s="554">
        <v>0.79801100000000003</v>
      </c>
      <c r="U6260" s="161">
        <f t="shared" si="214"/>
        <v>1.5401176984999503</v>
      </c>
    </row>
    <row r="6261" spans="1:21" x14ac:dyDescent="0.2">
      <c r="A6261" s="257">
        <v>43139</v>
      </c>
      <c r="B6261" s="414">
        <f t="shared" si="213"/>
        <v>43140</v>
      </c>
      <c r="C6261" s="161">
        <v>2.71</v>
      </c>
      <c r="E6261" s="161">
        <v>2.2000000000000002</v>
      </c>
      <c r="G6261" s="161">
        <v>1.7017891761156998</v>
      </c>
      <c r="I6261" s="161">
        <v>2.68</v>
      </c>
      <c r="J6261" s="162"/>
      <c r="K6261" s="161"/>
      <c r="M6261" s="161">
        <v>2.12</v>
      </c>
      <c r="O6261" s="161">
        <v>2.17</v>
      </c>
      <c r="Q6261" s="161">
        <v>2.4300000000000002</v>
      </c>
      <c r="S6261" s="161">
        <v>2.0299999999999998</v>
      </c>
      <c r="T6261" s="554">
        <v>0.794906</v>
      </c>
      <c r="U6261" s="161">
        <f t="shared" si="214"/>
        <v>1.7017891761156998</v>
      </c>
    </row>
    <row r="6262" spans="1:21" x14ac:dyDescent="0.2">
      <c r="A6262" s="257">
        <v>43140</v>
      </c>
      <c r="B6262" s="414">
        <f t="shared" si="213"/>
        <v>43141</v>
      </c>
      <c r="C6262" s="376">
        <v>2.61</v>
      </c>
      <c r="E6262" s="376">
        <v>2.31</v>
      </c>
      <c r="G6262" s="376">
        <v>1.7323115376073499</v>
      </c>
      <c r="I6262" s="376">
        <v>2.57</v>
      </c>
      <c r="J6262" s="416"/>
      <c r="K6262" s="376"/>
      <c r="M6262" s="376">
        <v>2.23</v>
      </c>
      <c r="O6262" s="376">
        <v>2.37</v>
      </c>
      <c r="Q6262" s="376">
        <v>2.25</v>
      </c>
      <c r="S6262" s="376">
        <v>2.0699999999999998</v>
      </c>
      <c r="T6262" s="577">
        <v>0.79352699999999998</v>
      </c>
      <c r="U6262" s="376">
        <f t="shared" si="214"/>
        <v>1.7323115376073499</v>
      </c>
    </row>
    <row r="6263" spans="1:21" x14ac:dyDescent="0.2">
      <c r="A6263" s="257">
        <v>43141</v>
      </c>
      <c r="B6263" s="414">
        <f t="shared" si="213"/>
        <v>43142</v>
      </c>
      <c r="C6263" s="376">
        <v>2.61</v>
      </c>
      <c r="E6263" s="376">
        <v>2.31</v>
      </c>
      <c r="G6263" s="376">
        <v>1.7323115376073499</v>
      </c>
      <c r="I6263" s="376">
        <v>2.57</v>
      </c>
      <c r="J6263" s="416"/>
      <c r="K6263" s="376"/>
      <c r="M6263" s="376">
        <v>2.23</v>
      </c>
      <c r="O6263" s="376">
        <v>2.37</v>
      </c>
      <c r="Q6263" s="376">
        <v>2.25</v>
      </c>
      <c r="S6263" s="376">
        <v>2.0699999999999998</v>
      </c>
      <c r="T6263" s="577">
        <v>0.79352699999999998</v>
      </c>
      <c r="U6263" s="376">
        <f t="shared" si="214"/>
        <v>1.7323115376073499</v>
      </c>
    </row>
    <row r="6264" spans="1:21" x14ac:dyDescent="0.2">
      <c r="A6264" s="257">
        <v>43142</v>
      </c>
      <c r="B6264" s="414">
        <f t="shared" si="213"/>
        <v>43143</v>
      </c>
      <c r="C6264" s="376">
        <v>2.61</v>
      </c>
      <c r="E6264" s="376">
        <v>2.31</v>
      </c>
      <c r="G6264" s="376">
        <v>1.7323115376073499</v>
      </c>
      <c r="I6264" s="376">
        <v>2.57</v>
      </c>
      <c r="J6264" s="416"/>
      <c r="K6264" s="376"/>
      <c r="M6264" s="376">
        <v>2.23</v>
      </c>
      <c r="O6264" s="376">
        <v>2.37</v>
      </c>
      <c r="Q6264" s="376">
        <v>2.25</v>
      </c>
      <c r="S6264" s="376">
        <v>2.0699999999999998</v>
      </c>
      <c r="T6264" s="577">
        <v>0.79352699999999998</v>
      </c>
      <c r="U6264" s="376">
        <f t="shared" si="214"/>
        <v>1.7323115376073499</v>
      </c>
    </row>
    <row r="6265" spans="1:21" x14ac:dyDescent="0.2">
      <c r="A6265" s="257">
        <v>43143</v>
      </c>
      <c r="B6265" s="414">
        <f t="shared" si="213"/>
        <v>43144</v>
      </c>
      <c r="C6265" s="161">
        <v>2.56</v>
      </c>
      <c r="E6265" s="161">
        <v>2.2799999999999998</v>
      </c>
      <c r="G6265" s="376">
        <v>1.5253830922967002</v>
      </c>
      <c r="I6265" s="161">
        <v>2.56</v>
      </c>
      <c r="J6265" s="162"/>
      <c r="K6265" s="161"/>
      <c r="M6265" s="161">
        <v>2.29</v>
      </c>
      <c r="O6265" s="161">
        <v>2.3199999999999998</v>
      </c>
      <c r="Q6265" s="161">
        <v>2.19</v>
      </c>
      <c r="S6265" s="161">
        <v>1.82</v>
      </c>
      <c r="T6265" s="554">
        <v>0.79471899999999995</v>
      </c>
      <c r="U6265" s="161">
        <f t="shared" si="214"/>
        <v>1.5253830922967002</v>
      </c>
    </row>
    <row r="6266" spans="1:21" x14ac:dyDescent="0.2">
      <c r="A6266" s="257">
        <v>43144</v>
      </c>
      <c r="B6266" s="414">
        <f t="shared" si="213"/>
        <v>43145</v>
      </c>
      <c r="C6266" s="161">
        <v>2.57</v>
      </c>
      <c r="E6266" s="161">
        <v>2.31</v>
      </c>
      <c r="G6266" s="161">
        <v>1.59996408355105</v>
      </c>
      <c r="I6266" s="161">
        <v>2.5499999999999998</v>
      </c>
      <c r="J6266" s="162"/>
      <c r="K6266" s="161"/>
      <c r="M6266" s="161">
        <v>2.29</v>
      </c>
      <c r="O6266" s="161">
        <v>2.15</v>
      </c>
      <c r="Q6266" s="161">
        <v>2.11</v>
      </c>
      <c r="S6266" s="161">
        <v>1.91</v>
      </c>
      <c r="T6266" s="554">
        <v>0.79429700000000003</v>
      </c>
      <c r="U6266" s="161">
        <f t="shared" si="214"/>
        <v>1.59996408355105</v>
      </c>
    </row>
    <row r="6267" spans="1:21" x14ac:dyDescent="0.2">
      <c r="A6267" s="257">
        <v>43145</v>
      </c>
      <c r="B6267" s="414">
        <f t="shared" si="213"/>
        <v>43146</v>
      </c>
      <c r="C6267" s="161">
        <v>2.5099999999999998</v>
      </c>
      <c r="E6267" s="161">
        <v>2.23</v>
      </c>
      <c r="G6267" s="161">
        <v>1.6033400749044502</v>
      </c>
      <c r="I6267" s="161">
        <v>2.5099999999999998</v>
      </c>
      <c r="J6267" s="162"/>
      <c r="K6267" s="161"/>
      <c r="M6267" s="161">
        <v>2.2200000000000002</v>
      </c>
      <c r="O6267" s="161">
        <v>2.1</v>
      </c>
      <c r="Q6267" s="161">
        <v>1.98</v>
      </c>
      <c r="S6267" s="161">
        <v>1.91</v>
      </c>
      <c r="T6267" s="554">
        <v>0.79597300000000004</v>
      </c>
      <c r="U6267" s="161">
        <f t="shared" si="214"/>
        <v>1.6033400749044502</v>
      </c>
    </row>
    <row r="6268" spans="1:21" x14ac:dyDescent="0.2">
      <c r="A6268" s="257">
        <v>43146</v>
      </c>
      <c r="B6268" s="414">
        <f t="shared" si="213"/>
        <v>43147</v>
      </c>
      <c r="C6268" s="161">
        <v>2.4900000000000002</v>
      </c>
      <c r="E6268" s="161">
        <v>2.2799999999999998</v>
      </c>
      <c r="G6268" s="161">
        <v>1.7051120992423003</v>
      </c>
      <c r="I6268" s="161">
        <v>2.5099999999999998</v>
      </c>
      <c r="J6268" s="162"/>
      <c r="K6268" s="161"/>
      <c r="M6268" s="161">
        <v>2.2000000000000002</v>
      </c>
      <c r="O6268" s="161">
        <v>2.2400000000000002</v>
      </c>
      <c r="Q6268" s="161">
        <v>2.12</v>
      </c>
      <c r="S6268" s="161">
        <v>2.02</v>
      </c>
      <c r="T6268" s="18">
        <v>0.80040100000000003</v>
      </c>
      <c r="U6268" s="161">
        <f t="shared" si="214"/>
        <v>1.7051120992423003</v>
      </c>
    </row>
    <row r="6269" spans="1:21" x14ac:dyDescent="0.2">
      <c r="A6269" s="257">
        <v>43147</v>
      </c>
      <c r="B6269" s="414">
        <f t="shared" si="213"/>
        <v>43148</v>
      </c>
      <c r="C6269" s="376">
        <v>2.48</v>
      </c>
      <c r="E6269" s="376">
        <v>2.37</v>
      </c>
      <c r="G6269" s="376">
        <v>1.6612318154222501</v>
      </c>
      <c r="I6269" s="376">
        <v>2.4900000000000002</v>
      </c>
      <c r="J6269" s="416"/>
      <c r="K6269" s="376"/>
      <c r="M6269" s="376">
        <v>2.11</v>
      </c>
      <c r="O6269" s="376">
        <v>2.14</v>
      </c>
      <c r="Q6269" s="376">
        <v>1.97</v>
      </c>
      <c r="S6269" s="376">
        <v>1.97</v>
      </c>
      <c r="T6269" s="375">
        <v>0.79959499999999994</v>
      </c>
      <c r="U6269" s="376">
        <f t="shared" si="214"/>
        <v>1.6612318154222501</v>
      </c>
    </row>
    <row r="6270" spans="1:21" x14ac:dyDescent="0.2">
      <c r="A6270" s="257">
        <v>43148</v>
      </c>
      <c r="B6270" s="414">
        <f t="shared" si="213"/>
        <v>43149</v>
      </c>
      <c r="C6270" s="376">
        <v>2.48</v>
      </c>
      <c r="E6270" s="376">
        <v>2.37</v>
      </c>
      <c r="G6270" s="376">
        <v>1.6612318154222501</v>
      </c>
      <c r="I6270" s="376">
        <v>2.4900000000000002</v>
      </c>
      <c r="J6270" s="416"/>
      <c r="K6270" s="376"/>
      <c r="M6270" s="376">
        <v>2.11</v>
      </c>
      <c r="O6270" s="376">
        <v>2.14</v>
      </c>
      <c r="Q6270" s="376">
        <v>1.97</v>
      </c>
      <c r="S6270" s="376">
        <v>1.97</v>
      </c>
      <c r="T6270" s="375">
        <v>0.79959499999999994</v>
      </c>
      <c r="U6270" s="376">
        <f t="shared" si="214"/>
        <v>1.6612318154222501</v>
      </c>
    </row>
    <row r="6271" spans="1:21" x14ac:dyDescent="0.2">
      <c r="A6271" s="257">
        <v>43149</v>
      </c>
      <c r="B6271" s="414">
        <f t="shared" si="213"/>
        <v>43150</v>
      </c>
      <c r="C6271" s="376">
        <v>2.48</v>
      </c>
      <c r="E6271" s="376">
        <v>2.37</v>
      </c>
      <c r="G6271" s="376">
        <v>1.6612318154222501</v>
      </c>
      <c r="I6271" s="376">
        <v>2.4900000000000002</v>
      </c>
      <c r="J6271" s="416"/>
      <c r="K6271" s="376"/>
      <c r="M6271" s="376">
        <v>2.11</v>
      </c>
      <c r="O6271" s="376">
        <v>2.14</v>
      </c>
      <c r="Q6271" s="376">
        <v>1.97</v>
      </c>
      <c r="S6271" s="376">
        <v>1.97</v>
      </c>
      <c r="T6271" s="375">
        <v>0.79959499999999994</v>
      </c>
      <c r="U6271" s="376">
        <f t="shared" si="214"/>
        <v>1.6612318154222501</v>
      </c>
    </row>
    <row r="6272" spans="1:21" x14ac:dyDescent="0.2">
      <c r="A6272" s="257">
        <v>43150</v>
      </c>
      <c r="B6272" s="414">
        <f t="shared" si="213"/>
        <v>43151</v>
      </c>
      <c r="C6272" s="376">
        <v>2.48</v>
      </c>
      <c r="E6272" s="376">
        <v>2.37</v>
      </c>
      <c r="G6272" s="376">
        <v>1.6612318154222501</v>
      </c>
      <c r="I6272" s="376">
        <v>2.4900000000000002</v>
      </c>
      <c r="J6272" s="416"/>
      <c r="K6272" s="376"/>
      <c r="M6272" s="376">
        <v>2.11</v>
      </c>
      <c r="O6272" s="376">
        <v>2.14</v>
      </c>
      <c r="Q6272" s="376">
        <v>1.97</v>
      </c>
      <c r="S6272" s="376">
        <v>1.97</v>
      </c>
      <c r="T6272" s="375">
        <v>0.79959499999999994</v>
      </c>
      <c r="U6272" s="376">
        <f t="shared" si="214"/>
        <v>1.6612318154222501</v>
      </c>
    </row>
    <row r="6273" spans="1:21" x14ac:dyDescent="0.2">
      <c r="A6273" s="257">
        <v>43151</v>
      </c>
      <c r="B6273" s="414">
        <f t="shared" si="213"/>
        <v>43152</v>
      </c>
      <c r="C6273" s="161">
        <v>2.61</v>
      </c>
      <c r="E6273" s="161">
        <v>3.02</v>
      </c>
      <c r="G6273" s="161">
        <v>1.7401800517608002</v>
      </c>
      <c r="I6273" s="161">
        <v>2.62</v>
      </c>
      <c r="J6273" s="162"/>
      <c r="K6273" s="161"/>
      <c r="M6273" s="161">
        <v>2.94</v>
      </c>
      <c r="O6273" s="161">
        <v>2.46</v>
      </c>
      <c r="Q6273" s="161">
        <v>2.0099999999999998</v>
      </c>
      <c r="S6273" s="161">
        <v>2.08</v>
      </c>
      <c r="T6273" s="18">
        <v>0.79329899999999998</v>
      </c>
      <c r="U6273" s="161">
        <f t="shared" si="214"/>
        <v>1.7401800517608002</v>
      </c>
    </row>
    <row r="6274" spans="1:21" x14ac:dyDescent="0.2">
      <c r="A6274" s="257">
        <v>43152</v>
      </c>
      <c r="B6274" s="414">
        <f t="shared" si="213"/>
        <v>43153</v>
      </c>
      <c r="C6274" s="161">
        <v>2.65</v>
      </c>
      <c r="E6274" s="161">
        <v>2.94</v>
      </c>
      <c r="G6274" s="161">
        <v>1.8315334185060006</v>
      </c>
      <c r="I6274" s="161">
        <v>2.64</v>
      </c>
      <c r="J6274" s="162"/>
      <c r="K6274" s="161"/>
      <c r="M6274" s="161">
        <v>2.92</v>
      </c>
      <c r="O6274" s="161">
        <v>2.37</v>
      </c>
      <c r="Q6274" s="161">
        <v>2.17</v>
      </c>
      <c r="S6274" s="161">
        <v>2.2000000000000002</v>
      </c>
      <c r="T6274" s="18">
        <v>0.78940200000000005</v>
      </c>
      <c r="U6274" s="161">
        <f t="shared" si="214"/>
        <v>1.8315334185060006</v>
      </c>
    </row>
    <row r="6275" spans="1:21" x14ac:dyDescent="0.2">
      <c r="A6275" s="257">
        <v>43153</v>
      </c>
      <c r="B6275" s="414">
        <f t="shared" si="213"/>
        <v>43154</v>
      </c>
      <c r="C6275" s="161">
        <v>2.6</v>
      </c>
      <c r="E6275" s="161">
        <v>2.75</v>
      </c>
      <c r="G6275" s="161">
        <v>1.6771430977656001</v>
      </c>
      <c r="I6275" s="161">
        <v>2.61</v>
      </c>
      <c r="J6275" s="162"/>
      <c r="K6275" s="161"/>
      <c r="M6275" s="161">
        <v>2.62</v>
      </c>
      <c r="O6275" s="161">
        <v>2.3199999999999998</v>
      </c>
      <c r="Q6275" s="161">
        <v>2.14</v>
      </c>
      <c r="S6275" s="161">
        <v>2.02</v>
      </c>
      <c r="T6275" s="18">
        <v>0.78727199999999997</v>
      </c>
      <c r="U6275" s="161">
        <f t="shared" si="214"/>
        <v>1.6771430977656001</v>
      </c>
    </row>
    <row r="6276" spans="1:21" x14ac:dyDescent="0.2">
      <c r="A6276" s="257">
        <v>43154</v>
      </c>
      <c r="B6276" s="414">
        <f t="shared" si="213"/>
        <v>43155</v>
      </c>
      <c r="C6276" s="376">
        <v>2.5499999999999998</v>
      </c>
      <c r="E6276" s="376">
        <v>2.2999999999999998</v>
      </c>
      <c r="G6276" s="376">
        <v>1.6122949268770999</v>
      </c>
      <c r="I6276" s="376">
        <v>2.52</v>
      </c>
      <c r="J6276" s="416"/>
      <c r="K6276" s="376"/>
      <c r="M6276" s="376">
        <v>2.27</v>
      </c>
      <c r="O6276" s="376">
        <v>2.23</v>
      </c>
      <c r="Q6276" s="376">
        <v>1.95</v>
      </c>
      <c r="S6276" s="376">
        <v>1.94</v>
      </c>
      <c r="T6276" s="375">
        <v>0.78804099999999999</v>
      </c>
      <c r="U6276" s="376">
        <f t="shared" si="214"/>
        <v>1.6122949268770999</v>
      </c>
    </row>
    <row r="6277" spans="1:21" x14ac:dyDescent="0.2">
      <c r="A6277" s="257">
        <v>43155</v>
      </c>
      <c r="B6277" s="414">
        <f t="shared" si="213"/>
        <v>43156</v>
      </c>
      <c r="C6277" s="376">
        <v>2.5499999999999998</v>
      </c>
      <c r="E6277" s="376">
        <v>2.2999999999999998</v>
      </c>
      <c r="G6277" s="376">
        <v>1.6122949268770999</v>
      </c>
      <c r="I6277" s="376">
        <v>2.52</v>
      </c>
      <c r="J6277" s="416"/>
      <c r="K6277" s="376"/>
      <c r="M6277" s="376">
        <v>2.27</v>
      </c>
      <c r="O6277" s="376">
        <v>2.23</v>
      </c>
      <c r="Q6277" s="376">
        <v>1.95</v>
      </c>
      <c r="S6277" s="376">
        <v>1.94</v>
      </c>
      <c r="T6277" s="375">
        <v>0.78804099999999999</v>
      </c>
      <c r="U6277" s="376">
        <f t="shared" si="214"/>
        <v>1.6122949268770999</v>
      </c>
    </row>
    <row r="6278" spans="1:21" x14ac:dyDescent="0.2">
      <c r="A6278" s="257">
        <v>43156</v>
      </c>
      <c r="B6278" s="414">
        <f t="shared" si="213"/>
        <v>43157</v>
      </c>
      <c r="C6278" s="376">
        <v>2.5499999999999998</v>
      </c>
      <c r="E6278" s="376">
        <v>2.2999999999999998</v>
      </c>
      <c r="G6278" s="376">
        <v>1.6122949268770999</v>
      </c>
      <c r="I6278" s="376">
        <v>2.52</v>
      </c>
      <c r="J6278" s="416"/>
      <c r="K6278" s="376"/>
      <c r="M6278" s="376">
        <v>2.27</v>
      </c>
      <c r="O6278" s="376">
        <v>2.23</v>
      </c>
      <c r="Q6278" s="376">
        <v>1.95</v>
      </c>
      <c r="S6278" s="376">
        <v>1.94</v>
      </c>
      <c r="T6278" s="375">
        <v>0.78804099999999999</v>
      </c>
      <c r="U6278" s="376">
        <f t="shared" si="214"/>
        <v>1.6122949268770999</v>
      </c>
    </row>
    <row r="6279" spans="1:21" x14ac:dyDescent="0.2">
      <c r="A6279" s="257">
        <v>43157</v>
      </c>
      <c r="B6279" s="414">
        <f t="shared" si="213"/>
        <v>43158</v>
      </c>
      <c r="C6279" s="161">
        <v>2.59</v>
      </c>
      <c r="E6279" s="161">
        <v>2.29</v>
      </c>
      <c r="G6279" s="161">
        <v>1.57463170394355</v>
      </c>
      <c r="I6279" s="161">
        <v>2.56</v>
      </c>
      <c r="J6279" s="162"/>
      <c r="K6279" s="161"/>
      <c r="M6279" s="161">
        <v>2.11</v>
      </c>
      <c r="O6279" s="161">
        <v>2.15</v>
      </c>
      <c r="Q6279" s="161">
        <v>2.15</v>
      </c>
      <c r="S6279" s="161">
        <v>1.89</v>
      </c>
      <c r="T6279" s="18">
        <v>0.78999299999999995</v>
      </c>
      <c r="U6279" s="161">
        <f t="shared" si="214"/>
        <v>1.57463170394355</v>
      </c>
    </row>
    <row r="6280" spans="1:21" x14ac:dyDescent="0.2">
      <c r="A6280" s="257">
        <v>43158</v>
      </c>
      <c r="B6280" s="414">
        <f t="shared" si="213"/>
        <v>43159</v>
      </c>
      <c r="C6280" s="161">
        <v>2.6</v>
      </c>
      <c r="E6280" s="161">
        <v>2.15</v>
      </c>
      <c r="G6280" s="161">
        <v>1.6339758918778</v>
      </c>
      <c r="I6280" s="161">
        <v>2.54</v>
      </c>
      <c r="J6280" s="162"/>
      <c r="K6280" s="161"/>
      <c r="M6280" s="161">
        <v>2.0499999999999998</v>
      </c>
      <c r="O6280" s="161">
        <v>2.11</v>
      </c>
      <c r="Q6280" s="161">
        <v>2.11</v>
      </c>
      <c r="S6280" s="161">
        <v>1.97</v>
      </c>
      <c r="T6280" s="18">
        <v>0.78647599999999995</v>
      </c>
      <c r="U6280" s="161">
        <f t="shared" si="214"/>
        <v>1.6339758918778</v>
      </c>
    </row>
    <row r="6281" spans="1:21" x14ac:dyDescent="0.2">
      <c r="A6281" s="319">
        <v>43159</v>
      </c>
      <c r="B6281" s="556">
        <f t="shared" si="213"/>
        <v>43160</v>
      </c>
      <c r="C6281" s="372">
        <v>2.61</v>
      </c>
      <c r="E6281" s="372">
        <v>2.17</v>
      </c>
      <c r="G6281" s="372">
        <v>1.4674412575664</v>
      </c>
      <c r="I6281" s="372">
        <v>2.5499999999999998</v>
      </c>
      <c r="J6281" s="365"/>
      <c r="K6281" s="372"/>
      <c r="M6281" s="372">
        <v>2.14</v>
      </c>
      <c r="O6281" s="372">
        <v>2.2400000000000002</v>
      </c>
      <c r="Q6281" s="372">
        <v>2.1</v>
      </c>
      <c r="S6281" s="372">
        <v>1.78</v>
      </c>
      <c r="T6281" s="370">
        <v>0.78171199999999996</v>
      </c>
      <c r="U6281" s="372">
        <f t="shared" si="214"/>
        <v>1.4674412575664</v>
      </c>
    </row>
    <row r="6282" spans="1:21" x14ac:dyDescent="0.2">
      <c r="A6282" s="257">
        <v>43160</v>
      </c>
      <c r="B6282" s="414">
        <f t="shared" si="213"/>
        <v>43161</v>
      </c>
      <c r="C6282" s="161">
        <v>2.61</v>
      </c>
      <c r="E6282" s="161">
        <v>2.17</v>
      </c>
      <c r="G6282" s="161">
        <v>1.5599097320279998</v>
      </c>
      <c r="I6282" s="161">
        <v>2.59</v>
      </c>
      <c r="J6282" s="162"/>
      <c r="K6282" s="161"/>
      <c r="M6282" s="161">
        <v>2.14</v>
      </c>
      <c r="O6282" s="161">
        <v>2.29</v>
      </c>
      <c r="Q6282" s="161">
        <v>2.16</v>
      </c>
      <c r="S6282" s="161">
        <v>1.9</v>
      </c>
      <c r="T6282" s="18">
        <v>0.77848799999999996</v>
      </c>
      <c r="U6282" s="161">
        <f t="shared" si="214"/>
        <v>1.5599097320279998</v>
      </c>
    </row>
    <row r="6283" spans="1:21" x14ac:dyDescent="0.2">
      <c r="A6283" s="257">
        <v>43161</v>
      </c>
      <c r="B6283" s="414">
        <f t="shared" si="213"/>
        <v>43162</v>
      </c>
      <c r="C6283" s="376">
        <v>2.63</v>
      </c>
      <c r="E6283" s="376">
        <v>2.23</v>
      </c>
      <c r="G6283" s="376">
        <v>1.5904011827540001</v>
      </c>
      <c r="I6283" s="376">
        <v>2.61</v>
      </c>
      <c r="J6283" s="416"/>
      <c r="K6283" s="376"/>
      <c r="M6283" s="376">
        <v>2.06</v>
      </c>
      <c r="O6283" s="376">
        <v>2.27</v>
      </c>
      <c r="Q6283" s="376">
        <v>2.15</v>
      </c>
      <c r="S6283" s="376">
        <v>1.94</v>
      </c>
      <c r="T6283" s="375">
        <v>0.77734000000000003</v>
      </c>
      <c r="U6283" s="376">
        <f t="shared" si="214"/>
        <v>1.5904011827540001</v>
      </c>
    </row>
    <row r="6284" spans="1:21" x14ac:dyDescent="0.2">
      <c r="A6284" s="257">
        <v>43162</v>
      </c>
      <c r="B6284" s="414">
        <f t="shared" si="213"/>
        <v>43163</v>
      </c>
      <c r="C6284" s="376">
        <v>2.63</v>
      </c>
      <c r="E6284" s="376">
        <v>2.23</v>
      </c>
      <c r="G6284" s="376">
        <v>1.5904011827540001</v>
      </c>
      <c r="I6284" s="376">
        <v>2.61</v>
      </c>
      <c r="J6284" s="416"/>
      <c r="K6284" s="376"/>
      <c r="M6284" s="376">
        <v>2.06</v>
      </c>
      <c r="O6284" s="376">
        <v>2.27</v>
      </c>
      <c r="Q6284" s="376">
        <v>2.15</v>
      </c>
      <c r="S6284" s="376">
        <v>1.94</v>
      </c>
      <c r="T6284" s="375">
        <v>0.77734000000000003</v>
      </c>
      <c r="U6284" s="376">
        <f t="shared" si="214"/>
        <v>1.5904011827540001</v>
      </c>
    </row>
    <row r="6285" spans="1:21" x14ac:dyDescent="0.2">
      <c r="A6285" s="257">
        <v>43163</v>
      </c>
      <c r="B6285" s="414">
        <f t="shared" si="213"/>
        <v>43164</v>
      </c>
      <c r="C6285" s="376">
        <v>2.63</v>
      </c>
      <c r="E6285" s="376">
        <v>2.23</v>
      </c>
      <c r="G6285" s="376">
        <v>1.5904011827540001</v>
      </c>
      <c r="I6285" s="376">
        <v>2.61</v>
      </c>
      <c r="J6285" s="416"/>
      <c r="K6285" s="376"/>
      <c r="M6285" s="376">
        <v>2.06</v>
      </c>
      <c r="O6285" s="376">
        <v>2.27</v>
      </c>
      <c r="Q6285" s="376">
        <v>2.15</v>
      </c>
      <c r="S6285" s="376">
        <v>1.94</v>
      </c>
      <c r="T6285" s="375">
        <v>0.77734000000000003</v>
      </c>
      <c r="U6285" s="376">
        <f t="shared" si="214"/>
        <v>1.5904011827540001</v>
      </c>
    </row>
    <row r="6286" spans="1:21" x14ac:dyDescent="0.2">
      <c r="A6286" s="257">
        <v>43164</v>
      </c>
      <c r="B6286" s="414">
        <f t="shared" si="213"/>
        <v>43165</v>
      </c>
      <c r="C6286" s="161">
        <v>2.67</v>
      </c>
      <c r="E6286" s="161">
        <v>2.31</v>
      </c>
      <c r="G6286" s="161">
        <v>1.5082848513170002</v>
      </c>
      <c r="I6286" s="161">
        <v>2.66</v>
      </c>
      <c r="J6286" s="162"/>
      <c r="K6286" s="161"/>
      <c r="M6286" s="161">
        <v>2.06</v>
      </c>
      <c r="O6286" s="161">
        <v>2.37</v>
      </c>
      <c r="Q6286" s="161">
        <v>2.2599999999999998</v>
      </c>
      <c r="S6286" s="161">
        <v>1.85</v>
      </c>
      <c r="T6286" s="18">
        <v>0.77306799999999998</v>
      </c>
      <c r="U6286" s="161">
        <f t="shared" si="214"/>
        <v>1.5082848513170002</v>
      </c>
    </row>
    <row r="6287" spans="1:21" x14ac:dyDescent="0.2">
      <c r="A6287" s="257">
        <v>43165</v>
      </c>
      <c r="B6287" s="414">
        <f t="shared" si="213"/>
        <v>43166</v>
      </c>
      <c r="C6287" s="161">
        <v>2.73</v>
      </c>
      <c r="E6287" s="161">
        <v>2.34</v>
      </c>
      <c r="G6287" s="161">
        <v>1.5158453440674</v>
      </c>
      <c r="I6287" s="161">
        <v>2.74</v>
      </c>
      <c r="J6287" s="162"/>
      <c r="K6287" s="161"/>
      <c r="M6287" s="161">
        <v>2.14</v>
      </c>
      <c r="O6287" s="161">
        <v>2.41</v>
      </c>
      <c r="Q6287" s="161">
        <v>2.2999999999999998</v>
      </c>
      <c r="S6287" s="161">
        <v>1.86</v>
      </c>
      <c r="T6287" s="18">
        <v>0.77276599999999995</v>
      </c>
      <c r="U6287" s="161">
        <f t="shared" si="214"/>
        <v>1.5158453440674</v>
      </c>
    </row>
    <row r="6288" spans="1:21" x14ac:dyDescent="0.2">
      <c r="A6288" s="257">
        <v>43166</v>
      </c>
      <c r="B6288" s="414">
        <f t="shared" si="213"/>
        <v>43167</v>
      </c>
      <c r="C6288" s="161">
        <v>2.77</v>
      </c>
      <c r="E6288" s="161">
        <v>2.2400000000000002</v>
      </c>
      <c r="G6288" s="161">
        <v>1.5328922252966002</v>
      </c>
      <c r="I6288" s="161">
        <v>2.75</v>
      </c>
      <c r="J6288" s="162"/>
      <c r="K6288" s="161"/>
      <c r="M6288" s="161">
        <v>2.1800000000000002</v>
      </c>
      <c r="O6288" s="161">
        <v>2.4500000000000002</v>
      </c>
      <c r="Q6288" s="161">
        <v>2.2999999999999998</v>
      </c>
      <c r="S6288" s="161">
        <v>1.88</v>
      </c>
      <c r="T6288" s="18">
        <v>0.77314300000000002</v>
      </c>
      <c r="U6288" s="161">
        <f t="shared" si="214"/>
        <v>1.5328922252966002</v>
      </c>
    </row>
    <row r="6289" spans="1:21" x14ac:dyDescent="0.2">
      <c r="A6289" s="257">
        <v>43167</v>
      </c>
      <c r="B6289" s="414">
        <f t="shared" si="213"/>
        <v>43168</v>
      </c>
      <c r="C6289" s="161">
        <v>2.71</v>
      </c>
      <c r="E6289" s="161">
        <v>2.1</v>
      </c>
      <c r="G6289" s="161">
        <v>1.5435912522870001</v>
      </c>
      <c r="I6289" s="161">
        <v>2.72</v>
      </c>
      <c r="J6289" s="162"/>
      <c r="K6289" s="161"/>
      <c r="M6289" s="161">
        <v>1.94</v>
      </c>
      <c r="O6289" s="161">
        <v>2.33</v>
      </c>
      <c r="Q6289" s="161">
        <v>2.4</v>
      </c>
      <c r="S6289" s="161">
        <v>1.89</v>
      </c>
      <c r="T6289" s="18">
        <v>0.77442</v>
      </c>
      <c r="U6289" s="161">
        <f t="shared" si="214"/>
        <v>1.5435912522870001</v>
      </c>
    </row>
    <row r="6290" spans="1:21" x14ac:dyDescent="0.2">
      <c r="A6290" s="257">
        <v>43168</v>
      </c>
      <c r="B6290" s="414">
        <f t="shared" si="213"/>
        <v>43169</v>
      </c>
      <c r="C6290" s="376">
        <v>2.68</v>
      </c>
      <c r="E6290" s="376">
        <v>2.0299999999999998</v>
      </c>
      <c r="G6290" s="376">
        <v>1.5164967692067501</v>
      </c>
      <c r="I6290" s="376">
        <v>2.69</v>
      </c>
      <c r="J6290" s="416"/>
      <c r="K6290" s="376"/>
      <c r="M6290" s="376">
        <v>1.87</v>
      </c>
      <c r="O6290" s="376">
        <v>2.25</v>
      </c>
      <c r="Q6290" s="376">
        <v>2.46</v>
      </c>
      <c r="S6290" s="376">
        <v>1.85</v>
      </c>
      <c r="T6290" s="375">
        <v>0.777277</v>
      </c>
      <c r="U6290" s="376">
        <f t="shared" si="214"/>
        <v>1.5164967692067501</v>
      </c>
    </row>
    <row r="6291" spans="1:21" x14ac:dyDescent="0.2">
      <c r="A6291" s="257">
        <v>43169</v>
      </c>
      <c r="B6291" s="414">
        <f t="shared" si="213"/>
        <v>43170</v>
      </c>
      <c r="C6291" s="376">
        <v>2.68</v>
      </c>
      <c r="E6291" s="376">
        <v>2.0299999999999998</v>
      </c>
      <c r="G6291" s="376">
        <v>1.5164967692067501</v>
      </c>
      <c r="I6291" s="376">
        <v>2.69</v>
      </c>
      <c r="J6291" s="416"/>
      <c r="K6291" s="376"/>
      <c r="M6291" s="376">
        <v>1.87</v>
      </c>
      <c r="O6291" s="376">
        <v>2.25</v>
      </c>
      <c r="Q6291" s="376">
        <v>2.46</v>
      </c>
      <c r="S6291" s="376">
        <v>1.85</v>
      </c>
      <c r="T6291" s="375">
        <v>0.777277</v>
      </c>
      <c r="U6291" s="376">
        <f t="shared" si="214"/>
        <v>1.5164967692067501</v>
      </c>
    </row>
    <row r="6292" spans="1:21" x14ac:dyDescent="0.2">
      <c r="A6292" s="257">
        <v>43170</v>
      </c>
      <c r="B6292" s="414">
        <f t="shared" si="213"/>
        <v>43171</v>
      </c>
      <c r="C6292" s="376">
        <v>2.68</v>
      </c>
      <c r="E6292" s="376">
        <v>2.0299999999999998</v>
      </c>
      <c r="G6292" s="376">
        <v>1.5164967692067501</v>
      </c>
      <c r="I6292" s="376">
        <v>2.69</v>
      </c>
      <c r="J6292" s="416"/>
      <c r="K6292" s="376"/>
      <c r="M6292" s="376">
        <v>1.87</v>
      </c>
      <c r="O6292" s="376">
        <v>2.25</v>
      </c>
      <c r="Q6292" s="376">
        <v>2.46</v>
      </c>
      <c r="S6292" s="376">
        <v>1.85</v>
      </c>
      <c r="T6292" s="375">
        <v>0.777277</v>
      </c>
      <c r="U6292" s="376">
        <f t="shared" si="214"/>
        <v>1.5164967692067501</v>
      </c>
    </row>
    <row r="6293" spans="1:21" x14ac:dyDescent="0.2">
      <c r="A6293" s="257">
        <v>43171</v>
      </c>
      <c r="B6293" s="414">
        <f t="shared" si="213"/>
        <v>43172</v>
      </c>
      <c r="C6293" s="161">
        <v>2.77</v>
      </c>
      <c r="E6293" s="161">
        <v>2.29</v>
      </c>
      <c r="G6293" s="161">
        <v>1.6035552901875003</v>
      </c>
      <c r="I6293" s="161">
        <v>2.83</v>
      </c>
      <c r="J6293" s="162"/>
      <c r="K6293" s="161"/>
      <c r="M6293" s="161">
        <v>1.88</v>
      </c>
      <c r="O6293" s="161">
        <v>2.38</v>
      </c>
      <c r="Q6293" s="161">
        <v>2.57</v>
      </c>
      <c r="S6293" s="161">
        <v>1.95</v>
      </c>
      <c r="T6293" s="18">
        <v>0.77975000000000005</v>
      </c>
      <c r="U6293" s="161">
        <f t="shared" si="214"/>
        <v>1.6035552901875003</v>
      </c>
    </row>
    <row r="6294" spans="1:21" x14ac:dyDescent="0.2">
      <c r="A6294" s="257">
        <v>43172</v>
      </c>
      <c r="B6294" s="414">
        <f t="shared" si="213"/>
        <v>43173</v>
      </c>
      <c r="C6294" s="161">
        <v>2.76</v>
      </c>
      <c r="E6294" s="161">
        <v>2.17</v>
      </c>
      <c r="G6294" s="161">
        <v>1.5546318057990003</v>
      </c>
      <c r="I6294" s="161">
        <v>2.84</v>
      </c>
      <c r="J6294" s="162"/>
      <c r="K6294" s="161"/>
      <c r="M6294" s="161">
        <v>1.95</v>
      </c>
      <c r="O6294" s="161">
        <v>2.33</v>
      </c>
      <c r="Q6294" s="161">
        <v>2.56</v>
      </c>
      <c r="S6294" s="161">
        <v>1.9</v>
      </c>
      <c r="T6294" s="18">
        <v>0.77585400000000004</v>
      </c>
      <c r="U6294" s="161">
        <f t="shared" si="214"/>
        <v>1.5546318057990003</v>
      </c>
    </row>
    <row r="6295" spans="1:21" x14ac:dyDescent="0.2">
      <c r="A6295" s="257">
        <v>43173</v>
      </c>
      <c r="B6295" s="414">
        <f t="shared" si="213"/>
        <v>43174</v>
      </c>
      <c r="C6295" s="161">
        <v>2.66</v>
      </c>
      <c r="E6295" s="161">
        <v>2.09</v>
      </c>
      <c r="G6295" s="161">
        <v>1.6044159193044003</v>
      </c>
      <c r="I6295" s="161">
        <v>2.73</v>
      </c>
      <c r="J6295" s="162"/>
      <c r="K6295" s="161"/>
      <c r="M6295" s="161">
        <v>1.76</v>
      </c>
      <c r="O6295" s="161">
        <v>2.23</v>
      </c>
      <c r="Q6295" s="161">
        <v>2.48</v>
      </c>
      <c r="S6295" s="161">
        <v>1.97</v>
      </c>
      <c r="T6295" s="18">
        <v>0.77224800000000005</v>
      </c>
      <c r="U6295" s="161">
        <f t="shared" si="214"/>
        <v>1.6044159193044003</v>
      </c>
    </row>
    <row r="6296" spans="1:21" x14ac:dyDescent="0.2">
      <c r="A6296" s="257">
        <v>43174</v>
      </c>
      <c r="B6296" s="414">
        <f t="shared" si="213"/>
        <v>43175</v>
      </c>
      <c r="C6296" s="161">
        <v>2.67</v>
      </c>
      <c r="E6296" s="161">
        <v>2.11</v>
      </c>
      <c r="G6296" s="161">
        <v>1.6227192266600001</v>
      </c>
      <c r="I6296" s="161">
        <v>2.72</v>
      </c>
      <c r="J6296" s="162"/>
      <c r="K6296" s="161"/>
      <c r="M6296" s="161">
        <v>1.96</v>
      </c>
      <c r="O6296" s="161">
        <v>2.2200000000000002</v>
      </c>
      <c r="Q6296" s="161">
        <v>2.4900000000000002</v>
      </c>
      <c r="S6296" s="161">
        <v>2</v>
      </c>
      <c r="T6296" s="18">
        <v>0.76934199999999997</v>
      </c>
      <c r="U6296" s="161">
        <f t="shared" si="214"/>
        <v>1.6227192266600001</v>
      </c>
    </row>
    <row r="6297" spans="1:21" x14ac:dyDescent="0.2">
      <c r="A6297" s="257">
        <v>43175</v>
      </c>
      <c r="B6297" s="414">
        <f t="shared" si="213"/>
        <v>43176</v>
      </c>
      <c r="C6297" s="376">
        <v>2.61</v>
      </c>
      <c r="E6297" s="376">
        <v>2.0499999999999998</v>
      </c>
      <c r="G6297" s="376">
        <v>1.5884745593412501</v>
      </c>
      <c r="I6297" s="376">
        <v>2.67</v>
      </c>
      <c r="J6297" s="416"/>
      <c r="K6297" s="376"/>
      <c r="M6297" s="376">
        <v>1.7</v>
      </c>
      <c r="O6297" s="376">
        <v>2.17</v>
      </c>
      <c r="Q6297" s="376">
        <v>2.4500000000000002</v>
      </c>
      <c r="S6297" s="376">
        <v>1.97</v>
      </c>
      <c r="T6297" s="375">
        <v>0.764575</v>
      </c>
      <c r="U6297" s="376">
        <f t="shared" si="214"/>
        <v>1.5884745593412501</v>
      </c>
    </row>
    <row r="6298" spans="1:21" x14ac:dyDescent="0.2">
      <c r="A6298" s="257">
        <v>43176</v>
      </c>
      <c r="B6298" s="414">
        <f t="shared" si="213"/>
        <v>43177</v>
      </c>
      <c r="C6298" s="376">
        <v>2.61</v>
      </c>
      <c r="E6298" s="376">
        <v>2.0499999999999998</v>
      </c>
      <c r="G6298" s="376">
        <v>1.5884745593412501</v>
      </c>
      <c r="I6298" s="376">
        <v>2.67</v>
      </c>
      <c r="J6298" s="416"/>
      <c r="K6298" s="376"/>
      <c r="M6298" s="376">
        <v>1.7</v>
      </c>
      <c r="O6298" s="376">
        <v>2.17</v>
      </c>
      <c r="Q6298" s="376">
        <v>2.4500000000000002</v>
      </c>
      <c r="S6298" s="376">
        <v>1.97</v>
      </c>
      <c r="T6298" s="375">
        <v>0.764575</v>
      </c>
      <c r="U6298" s="376">
        <f t="shared" si="214"/>
        <v>1.5884745593412501</v>
      </c>
    </row>
    <row r="6299" spans="1:21" x14ac:dyDescent="0.2">
      <c r="A6299" s="257">
        <v>43177</v>
      </c>
      <c r="B6299" s="414">
        <f t="shared" si="213"/>
        <v>43178</v>
      </c>
      <c r="C6299" s="376">
        <v>2.61</v>
      </c>
      <c r="E6299" s="376">
        <v>2.0499999999999998</v>
      </c>
      <c r="G6299" s="376">
        <v>1.5884745593412501</v>
      </c>
      <c r="I6299" s="376">
        <v>2.67</v>
      </c>
      <c r="J6299" s="416"/>
      <c r="K6299" s="376"/>
      <c r="M6299" s="376">
        <v>1.7</v>
      </c>
      <c r="O6299" s="376">
        <v>2.17</v>
      </c>
      <c r="Q6299" s="376">
        <v>2.4500000000000002</v>
      </c>
      <c r="S6299" s="376">
        <v>1.97</v>
      </c>
      <c r="T6299" s="375">
        <v>0.764575</v>
      </c>
      <c r="U6299" s="376">
        <f t="shared" si="214"/>
        <v>1.5884745593412501</v>
      </c>
    </row>
    <row r="6300" spans="1:21" x14ac:dyDescent="0.2">
      <c r="A6300" s="257">
        <v>43178</v>
      </c>
      <c r="B6300" s="414">
        <f t="shared" si="213"/>
        <v>43179</v>
      </c>
      <c r="C6300" s="161">
        <v>2.63</v>
      </c>
      <c r="E6300" s="161">
        <v>2.0099999999999998</v>
      </c>
      <c r="G6300" s="161">
        <v>1.5545461288764</v>
      </c>
      <c r="I6300" s="161">
        <v>2.73</v>
      </c>
      <c r="J6300" s="162"/>
      <c r="K6300" s="161"/>
      <c r="M6300" s="161">
        <v>1.72</v>
      </c>
      <c r="O6300" s="161">
        <v>2.15</v>
      </c>
      <c r="Q6300" s="161">
        <v>2.48</v>
      </c>
      <c r="S6300" s="161">
        <v>1.93</v>
      </c>
      <c r="T6300" s="18">
        <v>0.76375199999999999</v>
      </c>
      <c r="U6300" s="161">
        <f t="shared" si="214"/>
        <v>1.5545461288764</v>
      </c>
    </row>
    <row r="6301" spans="1:21" x14ac:dyDescent="0.2">
      <c r="A6301" s="257">
        <v>43179</v>
      </c>
      <c r="B6301" s="414">
        <f t="shared" si="213"/>
        <v>43180</v>
      </c>
      <c r="C6301" s="161">
        <v>2.66</v>
      </c>
      <c r="E6301" s="161">
        <v>2.0499999999999998</v>
      </c>
      <c r="G6301" s="161">
        <v>1.5081647623069501</v>
      </c>
      <c r="I6301" s="161">
        <v>2.72</v>
      </c>
      <c r="J6301" s="162"/>
      <c r="K6301" s="161"/>
      <c r="M6301" s="161">
        <v>1.76</v>
      </c>
      <c r="O6301" s="161">
        <v>2.21</v>
      </c>
      <c r="Q6301" s="161">
        <v>2.5099999999999998</v>
      </c>
      <c r="S6301" s="161">
        <v>1.87</v>
      </c>
      <c r="T6301" s="18">
        <v>0.76473899999999995</v>
      </c>
      <c r="U6301" s="161">
        <f t="shared" si="214"/>
        <v>1.5081647623069501</v>
      </c>
    </row>
    <row r="6302" spans="1:21" x14ac:dyDescent="0.2">
      <c r="A6302" s="257">
        <v>43180</v>
      </c>
      <c r="B6302" s="414">
        <f t="shared" si="213"/>
        <v>43181</v>
      </c>
      <c r="C6302" s="161">
        <v>2.7</v>
      </c>
      <c r="E6302" s="161">
        <v>1.96</v>
      </c>
      <c r="G6302" s="161">
        <v>1.4780948517426002</v>
      </c>
      <c r="I6302" s="161">
        <v>2.71</v>
      </c>
      <c r="J6302" s="162"/>
      <c r="K6302" s="161"/>
      <c r="M6302" s="161">
        <v>1.82</v>
      </c>
      <c r="O6302" s="161">
        <v>2.21</v>
      </c>
      <c r="Q6302" s="161">
        <v>2.52</v>
      </c>
      <c r="S6302" s="161">
        <v>1.82</v>
      </c>
      <c r="T6302" s="18">
        <v>0.77008200000000004</v>
      </c>
      <c r="U6302" s="161">
        <f t="shared" si="214"/>
        <v>1.4780948517426002</v>
      </c>
    </row>
    <row r="6303" spans="1:21" x14ac:dyDescent="0.2">
      <c r="A6303" s="257">
        <v>43181</v>
      </c>
      <c r="B6303" s="414">
        <f t="shared" si="213"/>
        <v>43182</v>
      </c>
      <c r="C6303" s="161">
        <v>2.62</v>
      </c>
      <c r="E6303" s="161">
        <v>1.99</v>
      </c>
      <c r="G6303" s="161">
        <v>1.5775787939226</v>
      </c>
      <c r="I6303" s="161">
        <v>2.64</v>
      </c>
      <c r="J6303" s="162"/>
      <c r="K6303" s="161"/>
      <c r="M6303" s="161">
        <v>1.84</v>
      </c>
      <c r="O6303" s="161">
        <v>2.13</v>
      </c>
      <c r="Q6303" s="161">
        <v>2.42</v>
      </c>
      <c r="S6303" s="161">
        <v>1.93</v>
      </c>
      <c r="T6303" s="18">
        <v>0.77506799999999998</v>
      </c>
      <c r="U6303" s="161">
        <f t="shared" si="214"/>
        <v>1.5775787939226</v>
      </c>
    </row>
    <row r="6304" spans="1:21" x14ac:dyDescent="0.2">
      <c r="A6304" s="257">
        <v>43182</v>
      </c>
      <c r="B6304" s="414">
        <f t="shared" ref="B6304:B6367" si="215">A6304+1</f>
        <v>43183</v>
      </c>
      <c r="C6304" s="376">
        <v>2.56</v>
      </c>
      <c r="E6304" s="376">
        <v>1.9</v>
      </c>
      <c r="G6304" s="376">
        <v>1.5377121111387999</v>
      </c>
      <c r="I6304" s="376">
        <v>2.62</v>
      </c>
      <c r="J6304" s="416"/>
      <c r="K6304" s="376"/>
      <c r="M6304" s="376">
        <v>1.69</v>
      </c>
      <c r="O6304" s="376">
        <v>2.08</v>
      </c>
      <c r="Q6304" s="376">
        <v>2.4</v>
      </c>
      <c r="S6304" s="376">
        <v>1.88</v>
      </c>
      <c r="T6304" s="375">
        <v>0.77557399999999999</v>
      </c>
      <c r="U6304" s="376">
        <f t="shared" si="214"/>
        <v>1.5377121111387999</v>
      </c>
    </row>
    <row r="6305" spans="1:21" x14ac:dyDescent="0.2">
      <c r="A6305" s="257">
        <v>43183</v>
      </c>
      <c r="B6305" s="414">
        <f t="shared" si="215"/>
        <v>43184</v>
      </c>
      <c r="C6305" s="376">
        <v>2.56</v>
      </c>
      <c r="E6305" s="376">
        <v>1.9</v>
      </c>
      <c r="G6305" s="376">
        <v>1.5377121111387999</v>
      </c>
      <c r="I6305" s="376">
        <v>2.62</v>
      </c>
      <c r="J6305" s="416"/>
      <c r="K6305" s="376"/>
      <c r="M6305" s="376">
        <v>1.69</v>
      </c>
      <c r="O6305" s="376">
        <v>2.08</v>
      </c>
      <c r="Q6305" s="376">
        <v>2.4</v>
      </c>
      <c r="S6305" s="376">
        <v>1.88</v>
      </c>
      <c r="T6305" s="375">
        <v>0.77557399999999999</v>
      </c>
      <c r="U6305" s="376">
        <f t="shared" si="214"/>
        <v>1.5377121111387999</v>
      </c>
    </row>
    <row r="6306" spans="1:21" x14ac:dyDescent="0.2">
      <c r="A6306" s="257">
        <v>43184</v>
      </c>
      <c r="B6306" s="414">
        <f t="shared" si="215"/>
        <v>43185</v>
      </c>
      <c r="C6306" s="376">
        <v>2.56</v>
      </c>
      <c r="E6306" s="376">
        <v>1.9</v>
      </c>
      <c r="G6306" s="376">
        <v>1.5377121111387999</v>
      </c>
      <c r="I6306" s="376">
        <v>2.62</v>
      </c>
      <c r="J6306" s="416"/>
      <c r="K6306" s="376"/>
      <c r="M6306" s="376">
        <v>1.69</v>
      </c>
      <c r="O6306" s="376">
        <v>2.08</v>
      </c>
      <c r="Q6306" s="376">
        <v>2.4</v>
      </c>
      <c r="S6306" s="376">
        <v>1.88</v>
      </c>
      <c r="T6306" s="375">
        <v>0.77557399999999999</v>
      </c>
      <c r="U6306" s="376">
        <f t="shared" si="214"/>
        <v>1.5377121111387999</v>
      </c>
    </row>
    <row r="6307" spans="1:21" x14ac:dyDescent="0.2">
      <c r="A6307" s="257">
        <v>43185</v>
      </c>
      <c r="B6307" s="414">
        <f t="shared" si="215"/>
        <v>43186</v>
      </c>
      <c r="C6307" s="161">
        <v>2.58</v>
      </c>
      <c r="E6307" s="161">
        <v>1.86</v>
      </c>
      <c r="G6307" s="161">
        <v>1.4995193660137502</v>
      </c>
      <c r="I6307" s="161">
        <v>2.64</v>
      </c>
      <c r="J6307" s="162"/>
      <c r="K6307" s="161"/>
      <c r="M6307" s="161">
        <v>1.71</v>
      </c>
      <c r="O6307" s="161">
        <v>2.04</v>
      </c>
      <c r="Q6307" s="161">
        <v>2.2999999999999998</v>
      </c>
      <c r="S6307" s="161">
        <v>1.83</v>
      </c>
      <c r="T6307" s="18">
        <v>0.77697499999999997</v>
      </c>
      <c r="U6307" s="161">
        <f t="shared" si="214"/>
        <v>1.4995193660137502</v>
      </c>
    </row>
    <row r="6308" spans="1:21" x14ac:dyDescent="0.2">
      <c r="A6308" s="257">
        <v>43186</v>
      </c>
      <c r="B6308" s="414">
        <f t="shared" si="215"/>
        <v>43187</v>
      </c>
      <c r="C6308" s="161">
        <v>2.6</v>
      </c>
      <c r="E6308" s="161">
        <v>1.9</v>
      </c>
      <c r="G6308" s="161">
        <v>1.64825102341785</v>
      </c>
      <c r="I6308" s="161">
        <v>2.64</v>
      </c>
      <c r="J6308" s="162"/>
      <c r="K6308" s="161"/>
      <c r="M6308" s="161">
        <v>1.81</v>
      </c>
      <c r="O6308" s="161">
        <v>2.0299999999999998</v>
      </c>
      <c r="Q6308" s="161">
        <v>2.15</v>
      </c>
      <c r="S6308" s="161">
        <v>2.0099999999999998</v>
      </c>
      <c r="T6308" s="18">
        <v>0.777559</v>
      </c>
      <c r="U6308" s="161">
        <f t="shared" si="214"/>
        <v>1.64825102341785</v>
      </c>
    </row>
    <row r="6309" spans="1:21" x14ac:dyDescent="0.2">
      <c r="A6309" s="257">
        <v>43187</v>
      </c>
      <c r="B6309" s="414">
        <f t="shared" si="215"/>
        <v>43188</v>
      </c>
      <c r="C6309" s="376">
        <v>2.64</v>
      </c>
      <c r="E6309" s="376">
        <v>1.94</v>
      </c>
      <c r="G6309" s="376">
        <v>1.7006864917640001</v>
      </c>
      <c r="I6309" s="376">
        <v>2.64</v>
      </c>
      <c r="J6309" s="416"/>
      <c r="K6309" s="376"/>
      <c r="M6309" s="376">
        <v>1.77</v>
      </c>
      <c r="O6309" s="376">
        <v>2.09</v>
      </c>
      <c r="Q6309" s="376">
        <v>2.09</v>
      </c>
      <c r="S6309" s="376">
        <v>2.08</v>
      </c>
      <c r="T6309" s="375">
        <v>0.77529499999999996</v>
      </c>
      <c r="U6309" s="376">
        <f t="shared" si="214"/>
        <v>1.7006864917640001</v>
      </c>
    </row>
    <row r="6310" spans="1:21" x14ac:dyDescent="0.2">
      <c r="A6310" s="257">
        <v>43188</v>
      </c>
      <c r="B6310" s="414">
        <f t="shared" si="215"/>
        <v>43189</v>
      </c>
      <c r="C6310" s="376">
        <v>2.64</v>
      </c>
      <c r="E6310" s="376">
        <v>1.94</v>
      </c>
      <c r="G6310" s="376">
        <v>1.7006864917640001</v>
      </c>
      <c r="I6310" s="376">
        <v>2.64</v>
      </c>
      <c r="J6310" s="416"/>
      <c r="K6310" s="376"/>
      <c r="M6310" s="376">
        <v>1.77</v>
      </c>
      <c r="O6310" s="376">
        <v>2.09</v>
      </c>
      <c r="Q6310" s="376">
        <v>2.09</v>
      </c>
      <c r="S6310" s="376">
        <v>2.08</v>
      </c>
      <c r="T6310" s="375">
        <v>0.77529499999999996</v>
      </c>
      <c r="U6310" s="376">
        <f t="shared" si="214"/>
        <v>1.7006864917640001</v>
      </c>
    </row>
    <row r="6311" spans="1:21" x14ac:dyDescent="0.2">
      <c r="A6311" s="257">
        <v>43189</v>
      </c>
      <c r="B6311" s="414">
        <f t="shared" si="215"/>
        <v>43190</v>
      </c>
      <c r="C6311" s="376">
        <v>2.64</v>
      </c>
      <c r="E6311" s="376">
        <v>1.94</v>
      </c>
      <c r="G6311" s="376">
        <v>1.7006864917640001</v>
      </c>
      <c r="I6311" s="376">
        <v>2.64</v>
      </c>
      <c r="J6311" s="416"/>
      <c r="K6311" s="376"/>
      <c r="M6311" s="376">
        <v>1.77</v>
      </c>
      <c r="O6311" s="376">
        <v>2.09</v>
      </c>
      <c r="Q6311" s="376">
        <v>2.09</v>
      </c>
      <c r="S6311" s="376">
        <v>2.08</v>
      </c>
      <c r="T6311" s="375">
        <v>0.77529499999999996</v>
      </c>
      <c r="U6311" s="376">
        <f t="shared" si="214"/>
        <v>1.7006864917640001</v>
      </c>
    </row>
    <row r="6312" spans="1:21" s="263" customFormat="1" x14ac:dyDescent="0.2">
      <c r="A6312" s="319">
        <v>43190</v>
      </c>
      <c r="B6312" s="556">
        <f t="shared" si="215"/>
        <v>43191</v>
      </c>
      <c r="C6312" s="431">
        <v>2.75</v>
      </c>
      <c r="E6312" s="431">
        <v>1.82</v>
      </c>
      <c r="G6312" s="431">
        <v>1.6424894718421499</v>
      </c>
      <c r="I6312" s="431">
        <v>2.85</v>
      </c>
      <c r="J6312" s="518"/>
      <c r="K6312" s="431"/>
      <c r="M6312" s="431">
        <v>1.69</v>
      </c>
      <c r="O6312" s="431">
        <v>2.2000000000000002</v>
      </c>
      <c r="Q6312" s="431">
        <v>2.48</v>
      </c>
      <c r="S6312" s="431">
        <v>2.0099999999999998</v>
      </c>
      <c r="T6312" s="432">
        <v>0.774841</v>
      </c>
      <c r="U6312" s="431">
        <f t="shared" si="214"/>
        <v>1.6424894718421499</v>
      </c>
    </row>
    <row r="6313" spans="1:21" x14ac:dyDescent="0.2">
      <c r="A6313" s="257">
        <v>43191</v>
      </c>
      <c r="B6313" s="414">
        <f t="shared" si="215"/>
        <v>43192</v>
      </c>
      <c r="C6313" s="416">
        <v>2.75</v>
      </c>
      <c r="E6313" s="416">
        <v>1.82</v>
      </c>
      <c r="G6313" s="376">
        <v>1.6424894718421499</v>
      </c>
      <c r="I6313" s="416">
        <v>2.85</v>
      </c>
      <c r="J6313" s="416"/>
      <c r="K6313" s="416"/>
      <c r="M6313" s="416">
        <v>1.69</v>
      </c>
      <c r="O6313" s="416">
        <v>2.2000000000000002</v>
      </c>
      <c r="Q6313" s="416">
        <v>2.48</v>
      </c>
      <c r="S6313" s="416">
        <v>2.0099999999999998</v>
      </c>
      <c r="T6313" s="375">
        <v>0.774841</v>
      </c>
      <c r="U6313" s="376">
        <f t="shared" si="214"/>
        <v>1.6424894718421499</v>
      </c>
    </row>
    <row r="6314" spans="1:21" x14ac:dyDescent="0.2">
      <c r="A6314" s="257">
        <v>43192</v>
      </c>
      <c r="B6314" s="414">
        <f t="shared" si="215"/>
        <v>43193</v>
      </c>
      <c r="C6314" s="161">
        <v>2.72</v>
      </c>
      <c r="E6314" s="161">
        <v>1.92</v>
      </c>
      <c r="G6314" s="161">
        <v>1.6106071421234003</v>
      </c>
      <c r="I6314" s="161">
        <v>2.78</v>
      </c>
      <c r="J6314" s="162"/>
      <c r="K6314" s="161"/>
      <c r="M6314" s="161">
        <v>1.75</v>
      </c>
      <c r="O6314" s="161">
        <v>2.3199999999999998</v>
      </c>
      <c r="Q6314" s="161">
        <v>2.4300000000000002</v>
      </c>
      <c r="S6314" s="161">
        <v>1.97</v>
      </c>
      <c r="T6314" s="18">
        <v>0.77522800000000003</v>
      </c>
      <c r="U6314" s="161">
        <f t="shared" si="214"/>
        <v>1.6106071421234003</v>
      </c>
    </row>
    <row r="6315" spans="1:21" x14ac:dyDescent="0.2">
      <c r="A6315" s="257">
        <v>43193</v>
      </c>
      <c r="B6315" s="414">
        <f t="shared" si="215"/>
        <v>43194</v>
      </c>
      <c r="C6315" s="161">
        <v>2.7</v>
      </c>
      <c r="E6315" s="161">
        <v>1.97</v>
      </c>
      <c r="G6315" s="161">
        <v>1.4773555244430001</v>
      </c>
      <c r="I6315" s="161">
        <v>2.77</v>
      </c>
      <c r="J6315" s="162"/>
      <c r="K6315" s="161"/>
      <c r="M6315" s="161">
        <v>1.96</v>
      </c>
      <c r="O6315" s="161">
        <v>2.36</v>
      </c>
      <c r="Q6315" s="161">
        <v>2.39</v>
      </c>
      <c r="S6315" s="161">
        <v>1.8</v>
      </c>
      <c r="T6315" s="18">
        <v>0.77824899999999997</v>
      </c>
      <c r="U6315" s="161">
        <f t="shared" si="214"/>
        <v>1.4773555244430001</v>
      </c>
    </row>
    <row r="6316" spans="1:21" x14ac:dyDescent="0.2">
      <c r="A6316" s="257">
        <v>43194</v>
      </c>
      <c r="B6316" s="414">
        <f t="shared" si="215"/>
        <v>43195</v>
      </c>
      <c r="C6316" s="161">
        <v>2.77</v>
      </c>
      <c r="E6316" s="161">
        <v>2.09</v>
      </c>
      <c r="G6316" s="161">
        <v>1.6232222780150001</v>
      </c>
      <c r="I6316" s="161">
        <v>2.83</v>
      </c>
      <c r="J6316" s="162"/>
      <c r="K6316" s="161"/>
      <c r="M6316" s="161">
        <v>2.14</v>
      </c>
      <c r="O6316" s="161">
        <v>2.42</v>
      </c>
      <c r="Q6316" s="161">
        <v>2.57</v>
      </c>
      <c r="S6316" s="161">
        <v>1.97</v>
      </c>
      <c r="T6316" s="18">
        <v>0.78129999999999999</v>
      </c>
      <c r="U6316" s="161">
        <f t="shared" si="214"/>
        <v>1.6232222780150001</v>
      </c>
    </row>
    <row r="6317" spans="1:21" x14ac:dyDescent="0.2">
      <c r="A6317" s="257">
        <v>43195</v>
      </c>
      <c r="B6317" s="414">
        <f t="shared" si="215"/>
        <v>43196</v>
      </c>
      <c r="C6317" s="161">
        <v>2.77</v>
      </c>
      <c r="E6317" s="161">
        <v>2.16</v>
      </c>
      <c r="G6317" s="161">
        <v>1.6598525582867998</v>
      </c>
      <c r="I6317" s="161">
        <v>2.84</v>
      </c>
      <c r="J6317" s="162"/>
      <c r="K6317" s="161"/>
      <c r="M6317" s="161">
        <v>2.04</v>
      </c>
      <c r="O6317" s="161">
        <v>2.38</v>
      </c>
      <c r="Q6317" s="161">
        <v>2.56</v>
      </c>
      <c r="S6317" s="161">
        <v>2.0099999999999998</v>
      </c>
      <c r="T6317" s="18">
        <v>0.78303199999999995</v>
      </c>
      <c r="U6317" s="161">
        <f t="shared" si="214"/>
        <v>1.6598525582867998</v>
      </c>
    </row>
    <row r="6318" spans="1:21" x14ac:dyDescent="0.2">
      <c r="A6318" s="257">
        <v>43196</v>
      </c>
      <c r="B6318" s="414">
        <f t="shared" si="215"/>
        <v>43197</v>
      </c>
      <c r="C6318" s="376">
        <v>2.78</v>
      </c>
      <c r="E6318" s="376">
        <v>1.97</v>
      </c>
      <c r="G6318" s="376">
        <v>1.5523700362853998</v>
      </c>
      <c r="I6318" s="376">
        <v>2.85</v>
      </c>
      <c r="J6318" s="416"/>
      <c r="K6318" s="376"/>
      <c r="M6318" s="376">
        <v>2.0099999999999998</v>
      </c>
      <c r="O6318" s="376">
        <v>2.34</v>
      </c>
      <c r="Q6318" s="376">
        <v>2.59</v>
      </c>
      <c r="S6318" s="376">
        <v>1.88</v>
      </c>
      <c r="T6318" s="375">
        <v>0.78296699999999997</v>
      </c>
      <c r="U6318" s="376">
        <f t="shared" si="214"/>
        <v>1.5523700362853998</v>
      </c>
    </row>
    <row r="6319" spans="1:21" x14ac:dyDescent="0.2">
      <c r="A6319" s="257">
        <v>43197</v>
      </c>
      <c r="B6319" s="414">
        <f t="shared" si="215"/>
        <v>43198</v>
      </c>
      <c r="C6319" s="376">
        <v>2.78</v>
      </c>
      <c r="E6319" s="376">
        <v>1.97</v>
      </c>
      <c r="G6319" s="376">
        <v>1.5523700362853998</v>
      </c>
      <c r="I6319" s="376">
        <v>2.85</v>
      </c>
      <c r="J6319" s="416"/>
      <c r="K6319" s="376"/>
      <c r="M6319" s="376">
        <v>2.0099999999999998</v>
      </c>
      <c r="O6319" s="376">
        <v>2.34</v>
      </c>
      <c r="Q6319" s="376">
        <v>2.59</v>
      </c>
      <c r="S6319" s="376">
        <v>1.88</v>
      </c>
      <c r="T6319" s="375">
        <v>0.78296699999999997</v>
      </c>
      <c r="U6319" s="376">
        <f t="shared" si="214"/>
        <v>1.5523700362853998</v>
      </c>
    </row>
    <row r="6320" spans="1:21" x14ac:dyDescent="0.2">
      <c r="A6320" s="257">
        <v>43198</v>
      </c>
      <c r="B6320" s="414">
        <f t="shared" si="215"/>
        <v>43199</v>
      </c>
      <c r="C6320" s="376">
        <v>2.78</v>
      </c>
      <c r="E6320" s="376">
        <v>1.97</v>
      </c>
      <c r="G6320" s="376">
        <v>1.5523700362853998</v>
      </c>
      <c r="I6320" s="376">
        <v>2.85</v>
      </c>
      <c r="J6320" s="416"/>
      <c r="K6320" s="376"/>
      <c r="M6320" s="376">
        <v>2.0099999999999998</v>
      </c>
      <c r="O6320" s="376">
        <v>2.34</v>
      </c>
      <c r="Q6320" s="376">
        <v>2.59</v>
      </c>
      <c r="S6320" s="376">
        <v>1.88</v>
      </c>
      <c r="T6320" s="375">
        <v>0.78296699999999997</v>
      </c>
      <c r="U6320" s="376">
        <f t="shared" si="214"/>
        <v>1.5523700362853998</v>
      </c>
    </row>
    <row r="6321" spans="1:21" x14ac:dyDescent="0.2">
      <c r="A6321" s="257">
        <v>43199</v>
      </c>
      <c r="B6321" s="414">
        <f t="shared" si="215"/>
        <v>43200</v>
      </c>
      <c r="C6321" s="161">
        <v>2.71</v>
      </c>
      <c r="E6321" s="161">
        <v>2.02</v>
      </c>
      <c r="G6321" s="161">
        <v>0.71121508140629996</v>
      </c>
      <c r="I6321" s="161">
        <v>2.89</v>
      </c>
      <c r="J6321" s="162"/>
      <c r="K6321" s="161"/>
      <c r="M6321" s="161">
        <v>2.0299999999999998</v>
      </c>
      <c r="O6321" s="161">
        <v>2.34</v>
      </c>
      <c r="Q6321" s="161">
        <v>2.4900000000000002</v>
      </c>
      <c r="S6321" s="161">
        <v>0.86</v>
      </c>
      <c r="T6321" s="18">
        <v>0.78416699999999995</v>
      </c>
      <c r="U6321" s="161">
        <f t="shared" ref="U6321:U6384" si="216">S6321*T6321*1.054615</f>
        <v>0.71121508140629996</v>
      </c>
    </row>
    <row r="6322" spans="1:21" x14ac:dyDescent="0.2">
      <c r="A6322" s="257">
        <v>43200</v>
      </c>
      <c r="B6322" s="414">
        <f t="shared" si="215"/>
        <v>43201</v>
      </c>
      <c r="C6322" s="161">
        <v>2.69</v>
      </c>
      <c r="E6322" s="161">
        <v>1.97</v>
      </c>
      <c r="G6322" s="161">
        <v>1.0336095580914002</v>
      </c>
      <c r="I6322" s="161">
        <v>2.88</v>
      </c>
      <c r="J6322" s="162"/>
      <c r="K6322" s="161"/>
      <c r="M6322" s="161">
        <v>1.89</v>
      </c>
      <c r="O6322" s="161">
        <v>2.16</v>
      </c>
      <c r="Q6322" s="161">
        <v>2.31</v>
      </c>
      <c r="S6322" s="161">
        <v>1.24</v>
      </c>
      <c r="T6322" s="18">
        <v>0.79038900000000001</v>
      </c>
      <c r="U6322" s="161">
        <f t="shared" si="216"/>
        <v>1.0336095580914002</v>
      </c>
    </row>
    <row r="6323" spans="1:21" x14ac:dyDescent="0.2">
      <c r="A6323" s="257">
        <v>43201</v>
      </c>
      <c r="B6323" s="414">
        <f t="shared" si="215"/>
        <v>43202</v>
      </c>
      <c r="C6323" s="161">
        <v>2.69</v>
      </c>
      <c r="E6323" s="161">
        <v>2.02</v>
      </c>
      <c r="G6323" s="161">
        <v>1.1806866511142999</v>
      </c>
      <c r="I6323" s="161">
        <v>2.88</v>
      </c>
      <c r="J6323" s="162"/>
      <c r="K6323" s="161"/>
      <c r="M6323" s="161">
        <v>2.0099999999999998</v>
      </c>
      <c r="O6323" s="161">
        <v>2.14</v>
      </c>
      <c r="Q6323" s="161">
        <v>2.0099999999999998</v>
      </c>
      <c r="S6323" s="161">
        <v>1.41</v>
      </c>
      <c r="T6323" s="18">
        <v>0.79400199999999999</v>
      </c>
      <c r="U6323" s="161">
        <f t="shared" si="216"/>
        <v>1.1806866511142999</v>
      </c>
    </row>
    <row r="6324" spans="1:21" x14ac:dyDescent="0.2">
      <c r="A6324" s="257">
        <v>43202</v>
      </c>
      <c r="B6324" s="414">
        <f t="shared" si="215"/>
        <v>43203</v>
      </c>
      <c r="C6324" s="161">
        <v>2.71</v>
      </c>
      <c r="E6324" s="161">
        <v>2.12</v>
      </c>
      <c r="G6324" s="161">
        <v>0.73701887391880005</v>
      </c>
      <c r="I6324" s="161">
        <v>2.75</v>
      </c>
      <c r="J6324" s="162"/>
      <c r="K6324" s="161"/>
      <c r="M6324" s="161">
        <v>2.0099999999999998</v>
      </c>
      <c r="O6324" s="161">
        <v>2.2400000000000002</v>
      </c>
      <c r="Q6324" s="161">
        <v>2.06</v>
      </c>
      <c r="S6324" s="161">
        <v>0.88</v>
      </c>
      <c r="T6324" s="18">
        <v>0.79414899999999999</v>
      </c>
      <c r="U6324" s="161">
        <f t="shared" si="216"/>
        <v>0.73701887391880005</v>
      </c>
    </row>
    <row r="6325" spans="1:21" x14ac:dyDescent="0.2">
      <c r="A6325" s="257">
        <v>43203</v>
      </c>
      <c r="B6325" s="414">
        <f t="shared" si="215"/>
        <v>43204</v>
      </c>
      <c r="C6325" s="376">
        <v>2.77</v>
      </c>
      <c r="E6325" s="376">
        <v>2.14</v>
      </c>
      <c r="G6325" s="376">
        <v>0.68681255584430001</v>
      </c>
      <c r="I6325" s="376">
        <v>2.77</v>
      </c>
      <c r="J6325" s="416"/>
      <c r="K6325" s="376"/>
      <c r="M6325" s="376">
        <v>2.04</v>
      </c>
      <c r="O6325" s="376">
        <v>2.36</v>
      </c>
      <c r="Q6325" s="376">
        <v>2.31</v>
      </c>
      <c r="S6325" s="376">
        <v>0.82</v>
      </c>
      <c r="T6325" s="375">
        <v>0.79420100000000005</v>
      </c>
      <c r="U6325" s="376">
        <f t="shared" si="216"/>
        <v>0.68681255584430001</v>
      </c>
    </row>
    <row r="6326" spans="1:21" x14ac:dyDescent="0.2">
      <c r="A6326" s="257">
        <v>43204</v>
      </c>
      <c r="B6326" s="414">
        <f t="shared" si="215"/>
        <v>43205</v>
      </c>
      <c r="C6326" s="376">
        <v>2.77</v>
      </c>
      <c r="E6326" s="376">
        <v>2.14</v>
      </c>
      <c r="G6326" s="376">
        <v>0.68681255584430001</v>
      </c>
      <c r="I6326" s="376">
        <v>2.77</v>
      </c>
      <c r="J6326" s="416"/>
      <c r="K6326" s="376"/>
      <c r="M6326" s="376">
        <v>2.04</v>
      </c>
      <c r="O6326" s="376">
        <v>2.36</v>
      </c>
      <c r="Q6326" s="376">
        <v>2.31</v>
      </c>
      <c r="S6326" s="376">
        <v>0.82</v>
      </c>
      <c r="T6326" s="375">
        <v>0.79420100000000005</v>
      </c>
      <c r="U6326" s="376">
        <f t="shared" si="216"/>
        <v>0.68681255584430001</v>
      </c>
    </row>
    <row r="6327" spans="1:21" x14ac:dyDescent="0.2">
      <c r="A6327" s="257">
        <v>43205</v>
      </c>
      <c r="B6327" s="414">
        <f t="shared" si="215"/>
        <v>43206</v>
      </c>
      <c r="C6327" s="376">
        <v>2.77</v>
      </c>
      <c r="E6327" s="376">
        <v>2.14</v>
      </c>
      <c r="G6327" s="376">
        <v>0.68681255584430001</v>
      </c>
      <c r="I6327" s="376">
        <v>2.77</v>
      </c>
      <c r="J6327" s="416"/>
      <c r="K6327" s="376"/>
      <c r="M6327" s="376">
        <v>2.04</v>
      </c>
      <c r="O6327" s="376">
        <v>2.36</v>
      </c>
      <c r="Q6327" s="376">
        <v>2.31</v>
      </c>
      <c r="S6327" s="376">
        <v>0.82</v>
      </c>
      <c r="T6327" s="375">
        <v>0.79420100000000005</v>
      </c>
      <c r="U6327" s="376">
        <f t="shared" si="216"/>
        <v>0.68681255584430001</v>
      </c>
    </row>
    <row r="6328" spans="1:21" x14ac:dyDescent="0.2">
      <c r="A6328" s="257">
        <v>43206</v>
      </c>
      <c r="B6328" s="414">
        <f t="shared" si="215"/>
        <v>43207</v>
      </c>
      <c r="C6328" s="161">
        <v>2.82</v>
      </c>
      <c r="E6328" s="161">
        <v>2.29</v>
      </c>
      <c r="G6328" s="161">
        <v>0.97142211757099994</v>
      </c>
      <c r="I6328" s="161">
        <v>2.85</v>
      </c>
      <c r="J6328" s="162"/>
      <c r="K6328" s="161"/>
      <c r="M6328" s="161">
        <v>2.2200000000000002</v>
      </c>
      <c r="O6328" s="161">
        <v>2.5499999999999998</v>
      </c>
      <c r="Q6328" s="161">
        <v>2.4900000000000002</v>
      </c>
      <c r="S6328" s="161">
        <v>1.1599999999999999</v>
      </c>
      <c r="T6328" s="18">
        <v>0.79406500000000002</v>
      </c>
      <c r="U6328" s="161">
        <f t="shared" si="216"/>
        <v>0.97142211757099994</v>
      </c>
    </row>
    <row r="6329" spans="1:21" x14ac:dyDescent="0.2">
      <c r="A6329" s="257">
        <v>43207</v>
      </c>
      <c r="B6329" s="414">
        <f t="shared" si="215"/>
        <v>43208</v>
      </c>
      <c r="C6329" s="161">
        <v>2.83</v>
      </c>
      <c r="E6329" s="161">
        <v>2.2200000000000002</v>
      </c>
      <c r="G6329" s="161">
        <v>0.94034974271840011</v>
      </c>
      <c r="I6329" s="161">
        <v>2.95</v>
      </c>
      <c r="J6329" s="162"/>
      <c r="K6329" s="161"/>
      <c r="M6329" s="161">
        <v>2.0299999999999998</v>
      </c>
      <c r="O6329" s="161">
        <v>2.37</v>
      </c>
      <c r="Q6329" s="161">
        <v>2.56</v>
      </c>
      <c r="S6329" s="161">
        <v>1.1200000000000001</v>
      </c>
      <c r="T6329" s="18">
        <v>0.79611799999999999</v>
      </c>
      <c r="U6329" s="161">
        <f t="shared" si="216"/>
        <v>0.94034974271840011</v>
      </c>
    </row>
    <row r="6330" spans="1:21" x14ac:dyDescent="0.2">
      <c r="A6330" s="257">
        <v>43208</v>
      </c>
      <c r="B6330" s="414">
        <f t="shared" si="215"/>
        <v>43209</v>
      </c>
      <c r="C6330" s="161">
        <v>2.84</v>
      </c>
      <c r="E6330" s="161">
        <v>1.97</v>
      </c>
      <c r="G6330" s="161">
        <v>0.63621653643500009</v>
      </c>
      <c r="I6330" s="161">
        <v>2.91</v>
      </c>
      <c r="J6330" s="162"/>
      <c r="K6330" s="161"/>
      <c r="M6330" s="161">
        <v>1.9</v>
      </c>
      <c r="O6330" s="161">
        <v>2.27</v>
      </c>
      <c r="Q6330" s="161">
        <v>2.65</v>
      </c>
      <c r="S6330" s="161">
        <v>0.76</v>
      </c>
      <c r="T6330" s="18">
        <v>0.79377500000000001</v>
      </c>
      <c r="U6330" s="161">
        <f t="shared" si="216"/>
        <v>0.63621653643500009</v>
      </c>
    </row>
    <row r="6331" spans="1:21" x14ac:dyDescent="0.2">
      <c r="A6331" s="257">
        <v>43209</v>
      </c>
      <c r="B6331" s="414">
        <f t="shared" si="215"/>
        <v>43210</v>
      </c>
      <c r="C6331" s="161">
        <v>2.77</v>
      </c>
      <c r="E6331" s="161">
        <v>1.9</v>
      </c>
      <c r="G6331" s="161">
        <v>0.57596652913110002</v>
      </c>
      <c r="I6331" s="161">
        <v>2.8</v>
      </c>
      <c r="J6331" s="162"/>
      <c r="K6331" s="161"/>
      <c r="M6331" s="161">
        <v>1.82</v>
      </c>
      <c r="O6331" s="161">
        <v>2.13</v>
      </c>
      <c r="Q6331" s="161">
        <v>2.5499999999999998</v>
      </c>
      <c r="S6331" s="161">
        <v>0.69</v>
      </c>
      <c r="T6331" s="18">
        <v>0.79150600000000004</v>
      </c>
      <c r="U6331" s="161">
        <f t="shared" si="216"/>
        <v>0.57596652913110002</v>
      </c>
    </row>
    <row r="6332" spans="1:21" x14ac:dyDescent="0.2">
      <c r="A6332" s="257">
        <v>43210</v>
      </c>
      <c r="B6332" s="414">
        <f t="shared" si="215"/>
        <v>43211</v>
      </c>
      <c r="C6332" s="376">
        <v>2.72</v>
      </c>
      <c r="E6332" s="376">
        <v>1.71</v>
      </c>
      <c r="G6332" s="376">
        <v>1.0541709016235001</v>
      </c>
      <c r="I6332" s="376">
        <v>2.75</v>
      </c>
      <c r="J6332" s="416"/>
      <c r="K6332" s="376"/>
      <c r="M6332" s="376">
        <v>1.72</v>
      </c>
      <c r="O6332" s="376">
        <v>2.04</v>
      </c>
      <c r="Q6332" s="376">
        <v>2.44</v>
      </c>
      <c r="S6332" s="376">
        <v>1.27</v>
      </c>
      <c r="T6332" s="375">
        <v>0.78707000000000005</v>
      </c>
      <c r="U6332" s="376">
        <f t="shared" si="216"/>
        <v>1.0541709016235001</v>
      </c>
    </row>
    <row r="6333" spans="1:21" x14ac:dyDescent="0.2">
      <c r="A6333" s="257">
        <v>43211</v>
      </c>
      <c r="B6333" s="414">
        <f t="shared" si="215"/>
        <v>43212</v>
      </c>
      <c r="C6333" s="376">
        <v>2.72</v>
      </c>
      <c r="E6333" s="376">
        <v>1.71</v>
      </c>
      <c r="G6333" s="376">
        <v>1.0541709016235001</v>
      </c>
      <c r="I6333" s="376">
        <v>2.75</v>
      </c>
      <c r="J6333" s="416"/>
      <c r="K6333" s="376"/>
      <c r="M6333" s="376">
        <v>1.72</v>
      </c>
      <c r="O6333" s="376">
        <v>2.04</v>
      </c>
      <c r="Q6333" s="376">
        <v>2.44</v>
      </c>
      <c r="S6333" s="376">
        <v>1.27</v>
      </c>
      <c r="T6333" s="375">
        <v>0.78707000000000005</v>
      </c>
      <c r="U6333" s="376">
        <f t="shared" si="216"/>
        <v>1.0541709016235001</v>
      </c>
    </row>
    <row r="6334" spans="1:21" x14ac:dyDescent="0.2">
      <c r="A6334" s="257">
        <v>43212</v>
      </c>
      <c r="B6334" s="414">
        <f t="shared" si="215"/>
        <v>43213</v>
      </c>
      <c r="C6334" s="376">
        <v>2.72</v>
      </c>
      <c r="E6334" s="376">
        <v>1.71</v>
      </c>
      <c r="G6334" s="376">
        <v>1.0541709016235001</v>
      </c>
      <c r="I6334" s="376">
        <v>2.75</v>
      </c>
      <c r="J6334" s="416"/>
      <c r="K6334" s="376"/>
      <c r="M6334" s="376">
        <v>1.72</v>
      </c>
      <c r="O6334" s="376">
        <v>2.04</v>
      </c>
      <c r="Q6334" s="376">
        <v>2.44</v>
      </c>
      <c r="S6334" s="376">
        <v>1.27</v>
      </c>
      <c r="T6334" s="375">
        <v>0.78707000000000005</v>
      </c>
      <c r="U6334" s="376">
        <f t="shared" si="216"/>
        <v>1.0541709016235001</v>
      </c>
    </row>
    <row r="6335" spans="1:21" x14ac:dyDescent="0.2">
      <c r="A6335" s="257">
        <v>43213</v>
      </c>
      <c r="B6335" s="414">
        <f t="shared" si="215"/>
        <v>43214</v>
      </c>
      <c r="C6335" s="161">
        <v>2.74</v>
      </c>
      <c r="E6335" s="161">
        <v>1.9</v>
      </c>
      <c r="G6335" s="161">
        <v>0.51067679094210006</v>
      </c>
      <c r="I6335" s="161">
        <v>2.9</v>
      </c>
      <c r="J6335" s="162"/>
      <c r="K6335" s="161"/>
      <c r="M6335" s="161">
        <v>1.72</v>
      </c>
      <c r="O6335" s="161">
        <v>2.0099999999999998</v>
      </c>
      <c r="Q6335" s="161">
        <v>2.4300000000000002</v>
      </c>
      <c r="S6335" s="161">
        <v>0.62</v>
      </c>
      <c r="T6335" s="18">
        <v>0.78101699999999996</v>
      </c>
      <c r="U6335" s="161">
        <f t="shared" si="216"/>
        <v>0.51067679094210006</v>
      </c>
    </row>
    <row r="6336" spans="1:21" x14ac:dyDescent="0.2">
      <c r="A6336" s="257">
        <v>43214</v>
      </c>
      <c r="B6336" s="414">
        <f t="shared" si="215"/>
        <v>43215</v>
      </c>
      <c r="C6336" s="161">
        <v>2.77</v>
      </c>
      <c r="E6336" s="161">
        <v>1.98</v>
      </c>
      <c r="G6336" s="161">
        <v>0.8052423401148</v>
      </c>
      <c r="I6336" s="161">
        <v>2.87</v>
      </c>
      <c r="J6336" s="162"/>
      <c r="K6336" s="161"/>
      <c r="M6336" s="161">
        <v>1.95</v>
      </c>
      <c r="O6336" s="161">
        <v>2.12</v>
      </c>
      <c r="Q6336" s="161">
        <v>2.4</v>
      </c>
      <c r="S6336" s="161">
        <v>0.98</v>
      </c>
      <c r="T6336" s="18">
        <v>0.77912400000000004</v>
      </c>
      <c r="U6336" s="161">
        <f t="shared" si="216"/>
        <v>0.8052423401148</v>
      </c>
    </row>
    <row r="6337" spans="1:21" x14ac:dyDescent="0.2">
      <c r="A6337" s="257">
        <v>43215</v>
      </c>
      <c r="B6337" s="414">
        <f t="shared" si="215"/>
        <v>43216</v>
      </c>
      <c r="C6337" s="161">
        <v>2.79</v>
      </c>
      <c r="E6337" s="161">
        <v>1.94</v>
      </c>
      <c r="G6337" s="161">
        <v>1.5094133315516001</v>
      </c>
      <c r="I6337" s="161">
        <v>2.88</v>
      </c>
      <c r="J6337" s="162"/>
      <c r="K6337" s="161"/>
      <c r="M6337" s="161">
        <v>1.93</v>
      </c>
      <c r="O6337" s="161">
        <v>2.0499999999999998</v>
      </c>
      <c r="Q6337" s="161">
        <v>2.3199999999999998</v>
      </c>
      <c r="S6337" s="161">
        <v>1.84</v>
      </c>
      <c r="T6337" s="18">
        <v>0.77785099999999996</v>
      </c>
      <c r="U6337" s="161">
        <f t="shared" si="216"/>
        <v>1.5094133315516001</v>
      </c>
    </row>
    <row r="6338" spans="1:21" x14ac:dyDescent="0.2">
      <c r="A6338" s="257">
        <v>43216</v>
      </c>
      <c r="B6338" s="414">
        <f t="shared" si="215"/>
        <v>43217</v>
      </c>
      <c r="C6338" s="161">
        <v>2.8</v>
      </c>
      <c r="E6338" s="161">
        <v>1.88</v>
      </c>
      <c r="G6338" s="161">
        <v>1.6245460729476002</v>
      </c>
      <c r="I6338" s="161">
        <v>2.95</v>
      </c>
      <c r="J6338" s="162"/>
      <c r="K6338" s="161"/>
      <c r="M6338" s="161">
        <v>1.87</v>
      </c>
      <c r="O6338" s="161">
        <v>2.08</v>
      </c>
      <c r="Q6338" s="161">
        <v>2.34</v>
      </c>
      <c r="S6338" s="161">
        <v>1.98</v>
      </c>
      <c r="T6338" s="18">
        <v>0.77798800000000001</v>
      </c>
      <c r="U6338" s="161">
        <f t="shared" si="216"/>
        <v>1.6245460729476002</v>
      </c>
    </row>
    <row r="6339" spans="1:21" x14ac:dyDescent="0.2">
      <c r="A6339" s="257">
        <v>43217</v>
      </c>
      <c r="B6339" s="414">
        <f t="shared" si="215"/>
        <v>43218</v>
      </c>
      <c r="C6339" s="376">
        <v>2.77</v>
      </c>
      <c r="E6339" s="376">
        <v>1.75</v>
      </c>
      <c r="G6339" s="376">
        <v>1.25415799755795</v>
      </c>
      <c r="I6339" s="376">
        <v>2.78</v>
      </c>
      <c r="J6339" s="416"/>
      <c r="K6339" s="376"/>
      <c r="M6339" s="376">
        <v>1.72</v>
      </c>
      <c r="O6339" s="376">
        <v>2.02</v>
      </c>
      <c r="Q6339" s="376">
        <v>2.36</v>
      </c>
      <c r="S6339" s="376">
        <v>1.53</v>
      </c>
      <c r="T6339" s="375">
        <v>0.77726099999999998</v>
      </c>
      <c r="U6339" s="376">
        <f t="shared" si="216"/>
        <v>1.25415799755795</v>
      </c>
    </row>
    <row r="6340" spans="1:21" x14ac:dyDescent="0.2">
      <c r="A6340" s="257">
        <v>43218</v>
      </c>
      <c r="B6340" s="414">
        <f t="shared" si="215"/>
        <v>43219</v>
      </c>
      <c r="C6340" s="376">
        <v>2.77</v>
      </c>
      <c r="E6340" s="376">
        <v>1.75</v>
      </c>
      <c r="G6340" s="376">
        <v>1.25415799755795</v>
      </c>
      <c r="I6340" s="376">
        <v>2.78</v>
      </c>
      <c r="J6340" s="416"/>
      <c r="K6340" s="376"/>
      <c r="M6340" s="376">
        <v>1.72</v>
      </c>
      <c r="O6340" s="376">
        <v>2.02</v>
      </c>
      <c r="Q6340" s="376">
        <v>2.36</v>
      </c>
      <c r="S6340" s="376">
        <v>1.53</v>
      </c>
      <c r="T6340" s="375">
        <v>0.77726099999999998</v>
      </c>
      <c r="U6340" s="376">
        <f t="shared" si="216"/>
        <v>1.25415799755795</v>
      </c>
    </row>
    <row r="6341" spans="1:21" x14ac:dyDescent="0.2">
      <c r="A6341" s="257">
        <v>43219</v>
      </c>
      <c r="B6341" s="414">
        <f t="shared" si="215"/>
        <v>43220</v>
      </c>
      <c r="C6341" s="376">
        <v>2.77</v>
      </c>
      <c r="E6341" s="376">
        <v>1.75</v>
      </c>
      <c r="G6341" s="376">
        <v>1.25415799755795</v>
      </c>
      <c r="I6341" s="376">
        <v>2.78</v>
      </c>
      <c r="J6341" s="416"/>
      <c r="K6341" s="376"/>
      <c r="M6341" s="376">
        <v>1.72</v>
      </c>
      <c r="O6341" s="376">
        <v>2.02</v>
      </c>
      <c r="Q6341" s="376">
        <v>2.36</v>
      </c>
      <c r="S6341" s="376">
        <v>1.53</v>
      </c>
      <c r="T6341" s="375">
        <v>0.77726099999999998</v>
      </c>
      <c r="U6341" s="376">
        <f t="shared" si="216"/>
        <v>1.25415799755795</v>
      </c>
    </row>
    <row r="6342" spans="1:21" s="263" customFormat="1" x14ac:dyDescent="0.2">
      <c r="A6342" s="319">
        <v>43220</v>
      </c>
      <c r="B6342" s="556">
        <f t="shared" si="215"/>
        <v>43221</v>
      </c>
      <c r="C6342" s="372">
        <v>2.68</v>
      </c>
      <c r="E6342" s="372">
        <v>1.73</v>
      </c>
      <c r="G6342" s="372">
        <v>0.33665490689205002</v>
      </c>
      <c r="I6342" s="372">
        <v>2.68</v>
      </c>
      <c r="J6342" s="365"/>
      <c r="K6342" s="372"/>
      <c r="M6342" s="372">
        <v>1.64</v>
      </c>
      <c r="O6342" s="372">
        <v>1.9</v>
      </c>
      <c r="Q6342" s="372">
        <v>2.0499999999999998</v>
      </c>
      <c r="S6342" s="372">
        <v>0.41</v>
      </c>
      <c r="T6342" s="263">
        <v>0.77858700000000003</v>
      </c>
      <c r="U6342" s="372">
        <f t="shared" si="216"/>
        <v>0.33665490689205002</v>
      </c>
    </row>
    <row r="6343" spans="1:21" x14ac:dyDescent="0.2">
      <c r="A6343" s="257">
        <v>43221</v>
      </c>
      <c r="B6343" s="414">
        <f t="shared" si="215"/>
        <v>43222</v>
      </c>
      <c r="C6343" s="161">
        <v>2.75</v>
      </c>
      <c r="E6343" s="161">
        <v>1.78</v>
      </c>
      <c r="G6343" s="161">
        <v>0.22155634556820003</v>
      </c>
      <c r="I6343" s="161">
        <v>2.71</v>
      </c>
      <c r="J6343" s="162"/>
      <c r="K6343" s="161"/>
      <c r="M6343" s="161">
        <v>1.83</v>
      </c>
      <c r="O6343" s="161">
        <v>1.98</v>
      </c>
      <c r="Q6343" s="161">
        <v>2.13</v>
      </c>
      <c r="S6343" s="161">
        <v>0.27</v>
      </c>
      <c r="T6343" s="18">
        <v>0.778084</v>
      </c>
      <c r="U6343" s="161">
        <f t="shared" si="216"/>
        <v>0.22155634556820003</v>
      </c>
    </row>
    <row r="6344" spans="1:21" x14ac:dyDescent="0.2">
      <c r="A6344" s="257">
        <v>43222</v>
      </c>
      <c r="B6344" s="414">
        <f t="shared" si="215"/>
        <v>43223</v>
      </c>
      <c r="C6344" s="161">
        <v>2.73</v>
      </c>
      <c r="E6344" s="161">
        <v>1.79</v>
      </c>
      <c r="G6344" s="161">
        <v>0.18881395622465003</v>
      </c>
      <c r="I6344" s="161">
        <v>2.73</v>
      </c>
      <c r="J6344" s="162"/>
      <c r="K6344" s="161"/>
      <c r="M6344" s="161">
        <v>1.76</v>
      </c>
      <c r="O6344" s="161">
        <v>1.89</v>
      </c>
      <c r="Q6344" s="161">
        <v>2.2000000000000002</v>
      </c>
      <c r="S6344" s="161">
        <v>0.23</v>
      </c>
      <c r="T6344" s="18">
        <v>0.77841700000000003</v>
      </c>
      <c r="U6344" s="161">
        <f t="shared" si="216"/>
        <v>0.18881395622465003</v>
      </c>
    </row>
    <row r="6345" spans="1:21" x14ac:dyDescent="0.2">
      <c r="A6345" s="257">
        <v>43223</v>
      </c>
      <c r="B6345" s="414">
        <f t="shared" si="215"/>
        <v>43224</v>
      </c>
      <c r="C6345" s="161">
        <v>2.69</v>
      </c>
      <c r="E6345" s="161">
        <v>1.7</v>
      </c>
      <c r="G6345" s="161">
        <v>0.13946312074585002</v>
      </c>
      <c r="I6345" s="161">
        <v>2.68</v>
      </c>
      <c r="J6345" s="162"/>
      <c r="K6345" s="161"/>
      <c r="M6345" s="161">
        <v>1.73</v>
      </c>
      <c r="O6345" s="161">
        <v>1.95</v>
      </c>
      <c r="Q6345" s="161">
        <v>2.14</v>
      </c>
      <c r="S6345" s="161">
        <v>0.17</v>
      </c>
      <c r="T6345" s="18">
        <v>0.777887</v>
      </c>
      <c r="U6345" s="161">
        <f t="shared" si="216"/>
        <v>0.13946312074585002</v>
      </c>
    </row>
    <row r="6346" spans="1:21" x14ac:dyDescent="0.2">
      <c r="A6346" s="257">
        <v>43224</v>
      </c>
      <c r="B6346" s="414">
        <f t="shared" si="215"/>
        <v>43225</v>
      </c>
      <c r="C6346" s="376">
        <v>2.69</v>
      </c>
      <c r="E6346" s="376">
        <v>1.68</v>
      </c>
      <c r="G6346" s="376">
        <v>-8.2017408550000004E-3</v>
      </c>
      <c r="I6346" s="376">
        <v>2.68</v>
      </c>
      <c r="J6346" s="416"/>
      <c r="K6346" s="376"/>
      <c r="M6346" s="376">
        <v>1.73</v>
      </c>
      <c r="O6346" s="376">
        <v>2</v>
      </c>
      <c r="Q6346" s="376">
        <v>1.99</v>
      </c>
      <c r="S6346" s="376">
        <v>-0.01</v>
      </c>
      <c r="T6346" s="375">
        <v>0.77769999999999995</v>
      </c>
      <c r="U6346" s="376">
        <f t="shared" si="216"/>
        <v>-8.2017408550000004E-3</v>
      </c>
    </row>
    <row r="6347" spans="1:21" x14ac:dyDescent="0.2">
      <c r="A6347" s="257">
        <v>43225</v>
      </c>
      <c r="B6347" s="414">
        <f t="shared" si="215"/>
        <v>43226</v>
      </c>
      <c r="C6347" s="376">
        <v>2.69</v>
      </c>
      <c r="E6347" s="376">
        <v>1.68</v>
      </c>
      <c r="G6347" s="376">
        <v>-8.2017408550000004E-3</v>
      </c>
      <c r="I6347" s="376">
        <v>2.68</v>
      </c>
      <c r="J6347" s="416"/>
      <c r="K6347" s="376"/>
      <c r="M6347" s="376">
        <v>1.73</v>
      </c>
      <c r="O6347" s="376">
        <v>2</v>
      </c>
      <c r="Q6347" s="376">
        <v>1.99</v>
      </c>
      <c r="S6347" s="376">
        <v>-0.01</v>
      </c>
      <c r="T6347" s="375">
        <v>0.77769999999999995</v>
      </c>
      <c r="U6347" s="376">
        <f t="shared" si="216"/>
        <v>-8.2017408550000004E-3</v>
      </c>
    </row>
    <row r="6348" spans="1:21" x14ac:dyDescent="0.2">
      <c r="A6348" s="257">
        <v>43226</v>
      </c>
      <c r="B6348" s="414">
        <f t="shared" si="215"/>
        <v>43227</v>
      </c>
      <c r="C6348" s="376">
        <v>2.69</v>
      </c>
      <c r="E6348" s="376">
        <v>1.68</v>
      </c>
      <c r="G6348" s="376">
        <v>-8.2017408550000004E-3</v>
      </c>
      <c r="I6348" s="376">
        <v>2.68</v>
      </c>
      <c r="J6348" s="416"/>
      <c r="K6348" s="376"/>
      <c r="M6348" s="376">
        <v>1.73</v>
      </c>
      <c r="O6348" s="376">
        <v>2</v>
      </c>
      <c r="Q6348" s="376">
        <v>1.99</v>
      </c>
      <c r="S6348" s="376">
        <v>-0.01</v>
      </c>
      <c r="T6348" s="375">
        <v>0.77769999999999995</v>
      </c>
      <c r="U6348" s="376">
        <f t="shared" si="216"/>
        <v>-8.2017408550000004E-3</v>
      </c>
    </row>
    <row r="6349" spans="1:21" x14ac:dyDescent="0.2">
      <c r="A6349" s="257">
        <v>43227</v>
      </c>
      <c r="B6349" s="414">
        <f t="shared" si="215"/>
        <v>43228</v>
      </c>
      <c r="C6349" s="161">
        <v>2.71</v>
      </c>
      <c r="E6349" s="161">
        <v>1.92</v>
      </c>
      <c r="G6349" s="426">
        <v>0.4589892028232001</v>
      </c>
      <c r="I6349" s="161">
        <v>2.71</v>
      </c>
      <c r="J6349" s="162"/>
      <c r="K6349" s="161"/>
      <c r="M6349" s="161">
        <v>1.95</v>
      </c>
      <c r="O6349" s="161">
        <v>2.0499999999999998</v>
      </c>
      <c r="Q6349" s="161">
        <v>1.96</v>
      </c>
      <c r="S6349" s="161">
        <v>0.56000000000000005</v>
      </c>
      <c r="T6349" s="18">
        <v>0.77717800000000004</v>
      </c>
      <c r="U6349" s="161">
        <f t="shared" si="216"/>
        <v>0.4589892028232001</v>
      </c>
    </row>
    <row r="6350" spans="1:21" x14ac:dyDescent="0.2">
      <c r="A6350" s="257">
        <v>43228</v>
      </c>
      <c r="B6350" s="414">
        <f t="shared" si="215"/>
        <v>43229</v>
      </c>
      <c r="C6350" s="161">
        <v>2.72</v>
      </c>
      <c r="E6350" s="161">
        <v>1.88</v>
      </c>
      <c r="G6350" s="161">
        <v>0.48890643677400003</v>
      </c>
      <c r="I6350" s="161">
        <v>2.72</v>
      </c>
      <c r="J6350" s="162"/>
      <c r="K6350" s="161"/>
      <c r="M6350" s="161">
        <v>1.93</v>
      </c>
      <c r="O6350" s="161">
        <v>2.04</v>
      </c>
      <c r="Q6350" s="161">
        <v>2.08</v>
      </c>
      <c r="S6350" s="161">
        <v>0.6</v>
      </c>
      <c r="T6350" s="18">
        <v>0.77264600000000005</v>
      </c>
      <c r="U6350" s="161">
        <f t="shared" si="216"/>
        <v>0.48890643677400003</v>
      </c>
    </row>
    <row r="6351" spans="1:21" x14ac:dyDescent="0.2">
      <c r="A6351" s="257">
        <v>43229</v>
      </c>
      <c r="B6351" s="414">
        <f t="shared" si="215"/>
        <v>43230</v>
      </c>
      <c r="C6351" s="161">
        <v>2.72</v>
      </c>
      <c r="E6351" s="161">
        <v>1.69</v>
      </c>
      <c r="G6351" s="161">
        <v>0.51490514323080006</v>
      </c>
      <c r="I6351" s="161">
        <v>2.71</v>
      </c>
      <c r="J6351" s="162"/>
      <c r="K6351" s="161"/>
      <c r="M6351" s="161">
        <v>1.73</v>
      </c>
      <c r="O6351" s="161">
        <v>2.0299999999999998</v>
      </c>
      <c r="Q6351" s="161">
        <v>2.11</v>
      </c>
      <c r="S6351" s="161">
        <v>0.63</v>
      </c>
      <c r="T6351" s="18">
        <v>0.77498400000000001</v>
      </c>
      <c r="U6351" s="161">
        <f t="shared" si="216"/>
        <v>0.51490514323080006</v>
      </c>
    </row>
    <row r="6352" spans="1:21" x14ac:dyDescent="0.2">
      <c r="A6352" s="257">
        <v>43230</v>
      </c>
      <c r="B6352" s="414">
        <f t="shared" si="215"/>
        <v>43231</v>
      </c>
      <c r="C6352" s="161">
        <v>2.73</v>
      </c>
      <c r="E6352" s="161">
        <v>1.64</v>
      </c>
      <c r="G6352" s="161">
        <v>0.50279131857945003</v>
      </c>
      <c r="I6352" s="161">
        <v>2.75</v>
      </c>
      <c r="J6352" s="162"/>
      <c r="K6352" s="161"/>
      <c r="M6352" s="161">
        <v>1.7</v>
      </c>
      <c r="O6352" s="161">
        <v>2.02</v>
      </c>
      <c r="Q6352" s="161">
        <v>2.14</v>
      </c>
      <c r="S6352" s="161">
        <v>0.61</v>
      </c>
      <c r="T6352" s="18">
        <v>0.78156300000000001</v>
      </c>
      <c r="U6352" s="161">
        <f t="shared" si="216"/>
        <v>0.50279131857945003</v>
      </c>
    </row>
    <row r="6353" spans="1:21" x14ac:dyDescent="0.2">
      <c r="A6353" s="257">
        <v>43231</v>
      </c>
      <c r="B6353" s="414">
        <f t="shared" si="215"/>
        <v>43232</v>
      </c>
      <c r="C6353" s="376">
        <v>2.75</v>
      </c>
      <c r="E6353" s="376">
        <v>1.62</v>
      </c>
      <c r="G6353" s="376">
        <v>0.21465848851460004</v>
      </c>
      <c r="I6353" s="376">
        <v>2.73</v>
      </c>
      <c r="J6353" s="416"/>
      <c r="K6353" s="376"/>
      <c r="M6353" s="376">
        <v>1.6</v>
      </c>
      <c r="O6353" s="376">
        <v>2.0099999999999998</v>
      </c>
      <c r="Q6353" s="376">
        <v>2.15</v>
      </c>
      <c r="S6353" s="376">
        <v>0.26</v>
      </c>
      <c r="T6353" s="375">
        <v>0.78285400000000005</v>
      </c>
      <c r="U6353" s="376">
        <f t="shared" si="216"/>
        <v>0.21465848851460004</v>
      </c>
    </row>
    <row r="6354" spans="1:21" x14ac:dyDescent="0.2">
      <c r="A6354" s="257">
        <v>43232</v>
      </c>
      <c r="B6354" s="414">
        <f t="shared" si="215"/>
        <v>43233</v>
      </c>
      <c r="C6354" s="376">
        <v>2.75</v>
      </c>
      <c r="E6354" s="376">
        <v>1.62</v>
      </c>
      <c r="G6354" s="376">
        <v>0.21465848851460004</v>
      </c>
      <c r="I6354" s="376">
        <v>2.73</v>
      </c>
      <c r="J6354" s="416"/>
      <c r="K6354" s="376"/>
      <c r="M6354" s="376">
        <v>1.6</v>
      </c>
      <c r="O6354" s="376">
        <v>2.0099999999999998</v>
      </c>
      <c r="Q6354" s="376">
        <v>2.15</v>
      </c>
      <c r="S6354" s="376">
        <v>0.26</v>
      </c>
      <c r="T6354" s="375">
        <v>0.78285400000000005</v>
      </c>
      <c r="U6354" s="376">
        <f t="shared" si="216"/>
        <v>0.21465848851460004</v>
      </c>
    </row>
    <row r="6355" spans="1:21" x14ac:dyDescent="0.2">
      <c r="A6355" s="257">
        <v>43233</v>
      </c>
      <c r="B6355" s="414">
        <f t="shared" si="215"/>
        <v>43234</v>
      </c>
      <c r="C6355" s="376">
        <v>2.75</v>
      </c>
      <c r="E6355" s="376">
        <v>1.62</v>
      </c>
      <c r="G6355" s="376">
        <v>0.21465848851460004</v>
      </c>
      <c r="I6355" s="376">
        <v>2.73</v>
      </c>
      <c r="J6355" s="416"/>
      <c r="K6355" s="376"/>
      <c r="M6355" s="376">
        <v>1.6</v>
      </c>
      <c r="O6355" s="376">
        <v>2.0099999999999998</v>
      </c>
      <c r="Q6355" s="376">
        <v>2.15</v>
      </c>
      <c r="S6355" s="376">
        <v>0.26</v>
      </c>
      <c r="T6355" s="375">
        <v>0.78285400000000005</v>
      </c>
      <c r="U6355" s="376">
        <f t="shared" si="216"/>
        <v>0.21465848851460004</v>
      </c>
    </row>
    <row r="6356" spans="1:21" x14ac:dyDescent="0.2">
      <c r="A6356" s="257">
        <v>43234</v>
      </c>
      <c r="B6356" s="414">
        <f t="shared" si="215"/>
        <v>43235</v>
      </c>
      <c r="C6356" s="161">
        <v>2.83</v>
      </c>
      <c r="E6356" s="161">
        <v>1.77</v>
      </c>
      <c r="G6356" s="161">
        <v>0.17326926860145</v>
      </c>
      <c r="I6356" s="161">
        <v>2.83</v>
      </c>
      <c r="J6356" s="162"/>
      <c r="K6356" s="161"/>
      <c r="M6356" s="161">
        <v>1.75</v>
      </c>
      <c r="O6356" s="161">
        <v>2.14</v>
      </c>
      <c r="Q6356" s="161">
        <v>2.23</v>
      </c>
      <c r="S6356" s="161">
        <v>0.21</v>
      </c>
      <c r="T6356" s="18">
        <v>0.78236300000000003</v>
      </c>
      <c r="U6356" s="161">
        <f t="shared" si="216"/>
        <v>0.17326926860145</v>
      </c>
    </row>
    <row r="6357" spans="1:21" x14ac:dyDescent="0.2">
      <c r="A6357" s="257">
        <v>43235</v>
      </c>
      <c r="B6357" s="414">
        <f t="shared" si="215"/>
        <v>43236</v>
      </c>
      <c r="C6357" s="161">
        <v>2.83</v>
      </c>
      <c r="E6357" s="161">
        <v>1.75</v>
      </c>
      <c r="G6357" s="161">
        <v>0.73908020330550006</v>
      </c>
      <c r="I6357" s="161">
        <v>2.88</v>
      </c>
      <c r="J6357" s="162"/>
      <c r="K6357" s="161"/>
      <c r="M6357" s="161">
        <v>1.8</v>
      </c>
      <c r="O6357" s="161">
        <v>2.15</v>
      </c>
      <c r="Q6357" s="161">
        <v>2.3199999999999998</v>
      </c>
      <c r="S6357" s="161">
        <v>0.9</v>
      </c>
      <c r="T6357" s="18">
        <v>0.77867299999999995</v>
      </c>
      <c r="U6357" s="161">
        <f t="shared" si="216"/>
        <v>0.73908020330550006</v>
      </c>
    </row>
    <row r="6358" spans="1:21" x14ac:dyDescent="0.2">
      <c r="A6358" s="257">
        <v>43236</v>
      </c>
      <c r="B6358" s="414">
        <f t="shared" si="215"/>
        <v>43237</v>
      </c>
      <c r="C6358" s="161">
        <v>2.78</v>
      </c>
      <c r="E6358" s="161">
        <v>1.79</v>
      </c>
      <c r="G6358" s="161">
        <v>1.4793411535650001</v>
      </c>
      <c r="I6358" s="161">
        <v>2.82</v>
      </c>
      <c r="J6358" s="162"/>
      <c r="K6358" s="161"/>
      <c r="M6358" s="161">
        <v>1.76</v>
      </c>
      <c r="O6358" s="161">
        <v>2.13</v>
      </c>
      <c r="Q6358" s="161">
        <v>2.19</v>
      </c>
      <c r="S6358" s="161">
        <v>1.8</v>
      </c>
      <c r="T6358" s="18">
        <v>0.77929499999999996</v>
      </c>
      <c r="U6358" s="161">
        <f t="shared" si="216"/>
        <v>1.4793411535650001</v>
      </c>
    </row>
    <row r="6359" spans="1:21" x14ac:dyDescent="0.2">
      <c r="A6359" s="257">
        <v>43237</v>
      </c>
      <c r="B6359" s="414">
        <f t="shared" si="215"/>
        <v>43238</v>
      </c>
      <c r="C6359" s="161">
        <v>2.72</v>
      </c>
      <c r="E6359" s="161">
        <v>1.75</v>
      </c>
      <c r="G6359" s="161">
        <v>1.47615158650515</v>
      </c>
      <c r="I6359" s="161">
        <v>2.76</v>
      </c>
      <c r="J6359" s="162"/>
      <c r="K6359" s="161"/>
      <c r="M6359" s="161">
        <v>1.75</v>
      </c>
      <c r="O6359" s="161">
        <v>2.0299999999999998</v>
      </c>
      <c r="Q6359" s="161">
        <v>2.2000000000000002</v>
      </c>
      <c r="S6359" s="161">
        <v>1.79</v>
      </c>
      <c r="T6359" s="18">
        <v>0.78195899999999996</v>
      </c>
      <c r="U6359" s="161">
        <f t="shared" si="216"/>
        <v>1.47615158650515</v>
      </c>
    </row>
    <row r="6360" spans="1:21" x14ac:dyDescent="0.2">
      <c r="A6360" s="257">
        <v>43238</v>
      </c>
      <c r="B6360" s="414">
        <f t="shared" si="215"/>
        <v>43239</v>
      </c>
      <c r="C6360" s="376">
        <v>2.76</v>
      </c>
      <c r="E6360" s="376">
        <v>1.67</v>
      </c>
      <c r="G6360" s="376">
        <v>1.3538214563032502</v>
      </c>
      <c r="I6360" s="376">
        <v>2.83</v>
      </c>
      <c r="J6360" s="416"/>
      <c r="K6360" s="376"/>
      <c r="M6360" s="376">
        <v>1.64</v>
      </c>
      <c r="O6360" s="376">
        <v>1.99</v>
      </c>
      <c r="Q6360" s="376">
        <v>2.25</v>
      </c>
      <c r="S6360" s="376">
        <v>1.65</v>
      </c>
      <c r="T6360" s="375">
        <v>0.778007</v>
      </c>
      <c r="U6360" s="376">
        <f t="shared" si="216"/>
        <v>1.3538214563032502</v>
      </c>
    </row>
    <row r="6361" spans="1:21" x14ac:dyDescent="0.2">
      <c r="A6361" s="257">
        <v>43239</v>
      </c>
      <c r="B6361" s="414">
        <f t="shared" si="215"/>
        <v>43240</v>
      </c>
      <c r="C6361" s="376">
        <v>2.76</v>
      </c>
      <c r="E6361" s="376">
        <v>1.67</v>
      </c>
      <c r="G6361" s="376">
        <v>1.3538214563032502</v>
      </c>
      <c r="I6361" s="376">
        <v>2.83</v>
      </c>
      <c r="J6361" s="416"/>
      <c r="K6361" s="376"/>
      <c r="M6361" s="376">
        <v>1.64</v>
      </c>
      <c r="O6361" s="376">
        <v>1.99</v>
      </c>
      <c r="Q6361" s="376">
        <v>2.25</v>
      </c>
      <c r="S6361" s="376">
        <v>1.65</v>
      </c>
      <c r="T6361" s="375">
        <v>0.778007</v>
      </c>
      <c r="U6361" s="376">
        <f t="shared" si="216"/>
        <v>1.3538214563032502</v>
      </c>
    </row>
    <row r="6362" spans="1:21" x14ac:dyDescent="0.2">
      <c r="A6362" s="257">
        <v>43240</v>
      </c>
      <c r="B6362" s="414">
        <f t="shared" si="215"/>
        <v>43241</v>
      </c>
      <c r="C6362" s="376">
        <v>2.76</v>
      </c>
      <c r="E6362" s="376">
        <v>1.67</v>
      </c>
      <c r="G6362" s="376">
        <v>1.3538214563032502</v>
      </c>
      <c r="I6362" s="376">
        <v>2.83</v>
      </c>
      <c r="J6362" s="416"/>
      <c r="K6362" s="376"/>
      <c r="M6362" s="376">
        <v>1.64</v>
      </c>
      <c r="O6362" s="376">
        <v>1.99</v>
      </c>
      <c r="Q6362" s="376">
        <v>2.25</v>
      </c>
      <c r="S6362" s="376">
        <v>1.65</v>
      </c>
      <c r="T6362" s="375">
        <v>0.778007</v>
      </c>
      <c r="U6362" s="376">
        <f t="shared" si="216"/>
        <v>1.3538214563032502</v>
      </c>
    </row>
    <row r="6363" spans="1:21" x14ac:dyDescent="0.2">
      <c r="A6363" s="257">
        <v>43241</v>
      </c>
      <c r="B6363" s="414">
        <f t="shared" si="215"/>
        <v>43242</v>
      </c>
      <c r="C6363" s="161">
        <v>2.77</v>
      </c>
      <c r="E6363" s="161">
        <v>1.78</v>
      </c>
      <c r="G6363" s="161">
        <v>1.02631572474375</v>
      </c>
      <c r="I6363" s="161">
        <v>2.88</v>
      </c>
      <c r="J6363" s="162"/>
      <c r="K6363" s="161"/>
      <c r="M6363" s="161">
        <v>1.7</v>
      </c>
      <c r="O6363" s="161">
        <v>1.99</v>
      </c>
      <c r="Q6363" s="161">
        <v>2.2000000000000002</v>
      </c>
      <c r="S6363" s="161">
        <v>1.25</v>
      </c>
      <c r="T6363" s="18">
        <v>0.77853300000000003</v>
      </c>
      <c r="U6363" s="161">
        <f t="shared" si="216"/>
        <v>1.02631572474375</v>
      </c>
    </row>
    <row r="6364" spans="1:21" x14ac:dyDescent="0.2">
      <c r="A6364" s="257">
        <v>43242</v>
      </c>
      <c r="B6364" s="414">
        <f t="shared" si="215"/>
        <v>43243</v>
      </c>
      <c r="C6364" s="161">
        <v>2.78</v>
      </c>
      <c r="E6364" s="161">
        <v>1.76</v>
      </c>
      <c r="G6364" s="161">
        <v>0.99809304617494998</v>
      </c>
      <c r="I6364" s="161">
        <v>2.92</v>
      </c>
      <c r="J6364" s="162"/>
      <c r="K6364" s="161"/>
      <c r="M6364" s="161">
        <v>1.72</v>
      </c>
      <c r="O6364" s="161">
        <v>2.17</v>
      </c>
      <c r="Q6364" s="161">
        <v>2.1800000000000002</v>
      </c>
      <c r="S6364" s="161">
        <v>1.21</v>
      </c>
      <c r="T6364" s="18">
        <v>0.78215299999999999</v>
      </c>
      <c r="U6364" s="161">
        <f t="shared" si="216"/>
        <v>0.99809304617494998</v>
      </c>
    </row>
    <row r="6365" spans="1:21" x14ac:dyDescent="0.2">
      <c r="A6365" s="257">
        <v>43243</v>
      </c>
      <c r="B6365" s="414">
        <f t="shared" si="215"/>
        <v>43244</v>
      </c>
      <c r="C6365" s="161">
        <v>2.86</v>
      </c>
      <c r="E6365" s="161">
        <v>1.86</v>
      </c>
      <c r="G6365" s="161">
        <v>1.4593316900624</v>
      </c>
      <c r="I6365" s="161">
        <v>2.95</v>
      </c>
      <c r="J6365" s="162"/>
      <c r="K6365" s="161"/>
      <c r="M6365" s="161">
        <v>1.84</v>
      </c>
      <c r="O6365" s="161">
        <v>2.39</v>
      </c>
      <c r="Q6365" s="161">
        <v>2.23</v>
      </c>
      <c r="S6365" s="161">
        <v>1.78</v>
      </c>
      <c r="T6365" s="18">
        <v>0.77739199999999997</v>
      </c>
      <c r="U6365" s="161">
        <f t="shared" si="216"/>
        <v>1.4593316900624</v>
      </c>
    </row>
    <row r="6366" spans="1:21" x14ac:dyDescent="0.2">
      <c r="A6366" s="257">
        <v>43244</v>
      </c>
      <c r="B6366" s="414">
        <f t="shared" si="215"/>
        <v>43245</v>
      </c>
      <c r="C6366" s="161">
        <v>2.87</v>
      </c>
      <c r="E6366" s="161">
        <v>1.91</v>
      </c>
      <c r="G6366" s="161">
        <v>1.4993707602141002</v>
      </c>
      <c r="I6366" s="161">
        <v>3</v>
      </c>
      <c r="J6366" s="162"/>
      <c r="K6366" s="161"/>
      <c r="M6366" s="161">
        <v>1.91</v>
      </c>
      <c r="O6366" s="161">
        <v>2.41</v>
      </c>
      <c r="Q6366" s="161">
        <v>2.17</v>
      </c>
      <c r="S6366" s="161">
        <v>1.83</v>
      </c>
      <c r="T6366" s="18">
        <v>0.77689799999999998</v>
      </c>
      <c r="U6366" s="161">
        <f t="shared" si="216"/>
        <v>1.4993707602141002</v>
      </c>
    </row>
    <row r="6367" spans="1:21" x14ac:dyDescent="0.2">
      <c r="A6367" s="257">
        <v>43245</v>
      </c>
      <c r="B6367" s="414">
        <f t="shared" si="215"/>
        <v>43246</v>
      </c>
      <c r="C6367" s="376">
        <v>2.89</v>
      </c>
      <c r="E6367" s="376">
        <v>1.91</v>
      </c>
      <c r="G6367" s="376">
        <v>1.4016496913758003</v>
      </c>
      <c r="I6367" s="376">
        <v>2.99</v>
      </c>
      <c r="J6367" s="416"/>
      <c r="K6367" s="376"/>
      <c r="M6367" s="376">
        <v>1.86</v>
      </c>
      <c r="O6367" s="376">
        <v>2.4500000000000002</v>
      </c>
      <c r="Q6367" s="376">
        <v>2.14</v>
      </c>
      <c r="S6367" s="376">
        <v>1.72</v>
      </c>
      <c r="T6367" s="375">
        <v>0.77271100000000004</v>
      </c>
      <c r="U6367" s="376">
        <f t="shared" si="216"/>
        <v>1.4016496913758003</v>
      </c>
    </row>
    <row r="6368" spans="1:21" x14ac:dyDescent="0.2">
      <c r="A6368" s="257">
        <v>43246</v>
      </c>
      <c r="B6368" s="414">
        <f t="shared" ref="B6368:B6431" si="217">A6368+1</f>
        <v>43247</v>
      </c>
      <c r="C6368" s="376">
        <v>2.89</v>
      </c>
      <c r="E6368" s="376">
        <v>1.91</v>
      </c>
      <c r="G6368" s="376">
        <v>1.4016496913758003</v>
      </c>
      <c r="I6368" s="376">
        <v>2.99</v>
      </c>
      <c r="J6368" s="416"/>
      <c r="K6368" s="376"/>
      <c r="M6368" s="376">
        <v>1.86</v>
      </c>
      <c r="O6368" s="376">
        <v>2.4500000000000002</v>
      </c>
      <c r="Q6368" s="376">
        <v>2.14</v>
      </c>
      <c r="S6368" s="376">
        <v>1.72</v>
      </c>
      <c r="T6368" s="375">
        <v>0.77271100000000004</v>
      </c>
      <c r="U6368" s="376">
        <f t="shared" si="216"/>
        <v>1.4016496913758003</v>
      </c>
    </row>
    <row r="6369" spans="1:23" x14ac:dyDescent="0.2">
      <c r="A6369" s="257">
        <v>43247</v>
      </c>
      <c r="B6369" s="414">
        <f t="shared" si="217"/>
        <v>43248</v>
      </c>
      <c r="C6369" s="376">
        <v>2.89</v>
      </c>
      <c r="E6369" s="376">
        <v>1.91</v>
      </c>
      <c r="G6369" s="376">
        <v>1.4016496913758003</v>
      </c>
      <c r="I6369" s="376">
        <v>2.99</v>
      </c>
      <c r="J6369" s="416"/>
      <c r="K6369" s="376"/>
      <c r="M6369" s="376">
        <v>1.86</v>
      </c>
      <c r="O6369" s="376">
        <v>2.4500000000000002</v>
      </c>
      <c r="Q6369" s="376">
        <v>2.14</v>
      </c>
      <c r="S6369" s="376">
        <v>1.72</v>
      </c>
      <c r="T6369" s="375">
        <v>0.77271100000000004</v>
      </c>
      <c r="U6369" s="376">
        <f t="shared" si="216"/>
        <v>1.4016496913758003</v>
      </c>
    </row>
    <row r="6370" spans="1:23" x14ac:dyDescent="0.2">
      <c r="A6370" s="257">
        <v>43248</v>
      </c>
      <c r="B6370" s="414">
        <f t="shared" si="217"/>
        <v>43249</v>
      </c>
      <c r="C6370" s="376">
        <v>2.89</v>
      </c>
      <c r="E6370" s="376">
        <v>1.91</v>
      </c>
      <c r="G6370" s="376">
        <v>1.4016496913758003</v>
      </c>
      <c r="I6370" s="376">
        <v>2.99</v>
      </c>
      <c r="J6370" s="416"/>
      <c r="K6370" s="376"/>
      <c r="M6370" s="376">
        <v>1.86</v>
      </c>
      <c r="O6370" s="376">
        <v>2.4500000000000002</v>
      </c>
      <c r="Q6370" s="376">
        <v>2.14</v>
      </c>
      <c r="S6370" s="376">
        <v>1.72</v>
      </c>
      <c r="T6370" s="375">
        <v>0.77271100000000004</v>
      </c>
      <c r="U6370" s="376">
        <f t="shared" si="216"/>
        <v>1.4016496913758003</v>
      </c>
    </row>
    <row r="6371" spans="1:23" x14ac:dyDescent="0.2">
      <c r="A6371" s="257">
        <v>43249</v>
      </c>
      <c r="B6371" s="414">
        <f t="shared" si="217"/>
        <v>43250</v>
      </c>
      <c r="C6371" s="161">
        <v>2.82</v>
      </c>
      <c r="E6371" s="161">
        <v>2.0099999999999998</v>
      </c>
      <c r="G6371" s="161">
        <v>1.4509499791576501</v>
      </c>
      <c r="I6371" s="161">
        <v>2.95</v>
      </c>
      <c r="J6371" s="162"/>
      <c r="K6371" s="161"/>
      <c r="M6371" s="161">
        <v>2.0099999999999998</v>
      </c>
      <c r="O6371" s="161">
        <v>2.4</v>
      </c>
      <c r="Q6371" s="161">
        <v>2.38</v>
      </c>
      <c r="S6371" s="161">
        <v>1.79</v>
      </c>
      <c r="T6371" s="18">
        <v>0.76860899999999999</v>
      </c>
      <c r="U6371" s="161">
        <f t="shared" si="216"/>
        <v>1.4509499791576501</v>
      </c>
    </row>
    <row r="6372" spans="1:23" x14ac:dyDescent="0.2">
      <c r="A6372" s="257">
        <v>43250</v>
      </c>
      <c r="B6372" s="414">
        <f t="shared" si="217"/>
        <v>43251</v>
      </c>
      <c r="C6372" s="161">
        <v>2.83</v>
      </c>
      <c r="E6372" s="161">
        <v>1.98</v>
      </c>
      <c r="G6372" s="161">
        <v>1.4652746986950003</v>
      </c>
      <c r="I6372" s="161">
        <v>2.92</v>
      </c>
      <c r="J6372" s="162"/>
      <c r="K6372" s="161"/>
      <c r="M6372" s="161">
        <v>2</v>
      </c>
      <c r="O6372" s="161">
        <v>2.44</v>
      </c>
      <c r="Q6372" s="161">
        <v>2.4</v>
      </c>
      <c r="S6372" s="161">
        <v>1.8</v>
      </c>
      <c r="T6372" s="18">
        <v>0.77188500000000004</v>
      </c>
      <c r="U6372" s="161">
        <f t="shared" si="216"/>
        <v>1.4652746986950003</v>
      </c>
    </row>
    <row r="6373" spans="1:23" s="263" customFormat="1" x14ac:dyDescent="0.2">
      <c r="A6373" s="319">
        <v>43251</v>
      </c>
      <c r="B6373" s="556">
        <f t="shared" si="217"/>
        <v>43252</v>
      </c>
      <c r="C6373" s="372">
        <v>2.89</v>
      </c>
      <c r="E6373" s="372">
        <v>2.19</v>
      </c>
      <c r="G6373" s="372">
        <v>1.4788954310814002</v>
      </c>
      <c r="I6373" s="372">
        <v>2.93</v>
      </c>
      <c r="J6373" s="365"/>
      <c r="K6373" s="372"/>
      <c r="M6373" s="372">
        <v>2.15</v>
      </c>
      <c r="O6373" s="372">
        <v>2.5099999999999998</v>
      </c>
      <c r="Q6373" s="372">
        <v>2.5099999999999998</v>
      </c>
      <c r="S6373" s="372">
        <v>1.81</v>
      </c>
      <c r="T6373" s="263">
        <v>0.774756</v>
      </c>
      <c r="U6373" s="372">
        <f t="shared" si="216"/>
        <v>1.4788954310814002</v>
      </c>
    </row>
    <row r="6374" spans="1:23" x14ac:dyDescent="0.2">
      <c r="A6374" s="597">
        <v>43252</v>
      </c>
      <c r="B6374" s="414">
        <f t="shared" si="217"/>
        <v>43253</v>
      </c>
      <c r="C6374" s="376">
        <v>2.9</v>
      </c>
      <c r="E6374" s="376">
        <v>2.25</v>
      </c>
      <c r="G6374" s="376">
        <v>0.69993783010370003</v>
      </c>
      <c r="I6374" s="376">
        <v>3.02</v>
      </c>
      <c r="J6374" s="416"/>
      <c r="K6374" s="376"/>
      <c r="M6374" s="376">
        <v>2.13</v>
      </c>
      <c r="O6374" s="376">
        <v>2.4700000000000002</v>
      </c>
      <c r="Q6374" s="376">
        <v>2.4300000000000002</v>
      </c>
      <c r="S6374" s="376">
        <v>0.86</v>
      </c>
      <c r="T6374" s="375">
        <v>0.771733</v>
      </c>
      <c r="U6374" s="376">
        <f t="shared" si="216"/>
        <v>0.69993783010370003</v>
      </c>
      <c r="W6374" s="595"/>
    </row>
    <row r="6375" spans="1:23" x14ac:dyDescent="0.2">
      <c r="A6375" s="597">
        <v>43253</v>
      </c>
      <c r="B6375" s="414">
        <f t="shared" si="217"/>
        <v>43254</v>
      </c>
      <c r="C6375" s="376">
        <v>2.9</v>
      </c>
      <c r="E6375" s="376">
        <v>2.25</v>
      </c>
      <c r="G6375" s="376">
        <v>0.69993783010370003</v>
      </c>
      <c r="I6375" s="376">
        <v>3.02</v>
      </c>
      <c r="J6375" s="416"/>
      <c r="K6375" s="376"/>
      <c r="M6375" s="376">
        <v>2.13</v>
      </c>
      <c r="O6375" s="376">
        <v>2.4700000000000002</v>
      </c>
      <c r="Q6375" s="376">
        <v>2.4300000000000002</v>
      </c>
      <c r="S6375" s="376">
        <v>0.86</v>
      </c>
      <c r="T6375" s="375">
        <v>0.771733</v>
      </c>
      <c r="U6375" s="376">
        <f t="shared" si="216"/>
        <v>0.69993783010370003</v>
      </c>
      <c r="W6375" s="416"/>
    </row>
    <row r="6376" spans="1:23" x14ac:dyDescent="0.2">
      <c r="A6376" s="597">
        <v>43254</v>
      </c>
      <c r="B6376" s="414">
        <f t="shared" si="217"/>
        <v>43255</v>
      </c>
      <c r="C6376" s="376">
        <v>2.9</v>
      </c>
      <c r="E6376" s="376">
        <v>2.25</v>
      </c>
      <c r="G6376" s="376">
        <v>0.69993783010370003</v>
      </c>
      <c r="I6376" s="376">
        <v>3.02</v>
      </c>
      <c r="J6376" s="416"/>
      <c r="K6376" s="376"/>
      <c r="M6376" s="376">
        <v>2.13</v>
      </c>
      <c r="O6376" s="376">
        <v>2.4700000000000002</v>
      </c>
      <c r="Q6376" s="376">
        <v>2.4300000000000002</v>
      </c>
      <c r="S6376" s="376">
        <v>0.86</v>
      </c>
      <c r="T6376" s="375">
        <v>0.771733</v>
      </c>
      <c r="U6376" s="376">
        <f t="shared" si="216"/>
        <v>0.69993783010370003</v>
      </c>
      <c r="W6376" s="416"/>
    </row>
    <row r="6377" spans="1:23" x14ac:dyDescent="0.2">
      <c r="A6377" s="597">
        <v>43255</v>
      </c>
      <c r="B6377" s="414">
        <f t="shared" si="217"/>
        <v>43256</v>
      </c>
      <c r="C6377" s="161">
        <v>2.91</v>
      </c>
      <c r="E6377" s="161">
        <v>2.39</v>
      </c>
      <c r="G6377" s="161">
        <v>0.24467563669049999</v>
      </c>
      <c r="I6377" s="161">
        <v>3</v>
      </c>
      <c r="J6377" s="162"/>
      <c r="K6377" s="161"/>
      <c r="M6377" s="161">
        <v>2.4300000000000002</v>
      </c>
      <c r="O6377" s="161">
        <v>2.52</v>
      </c>
      <c r="Q6377" s="161">
        <v>2.5</v>
      </c>
      <c r="S6377" s="161">
        <v>0.3</v>
      </c>
      <c r="T6377" s="18">
        <v>0.77334899999999995</v>
      </c>
      <c r="U6377" s="161">
        <f t="shared" si="216"/>
        <v>0.24467563669049999</v>
      </c>
      <c r="W6377" s="417"/>
    </row>
    <row r="6378" spans="1:23" x14ac:dyDescent="0.2">
      <c r="A6378" s="597">
        <v>43256</v>
      </c>
      <c r="B6378" s="414">
        <f t="shared" si="217"/>
        <v>43257</v>
      </c>
      <c r="C6378" s="161">
        <v>2.87</v>
      </c>
      <c r="E6378" s="161">
        <v>2.31</v>
      </c>
      <c r="G6378" s="161">
        <v>0.45561165063960007</v>
      </c>
      <c r="I6378" s="161">
        <v>2.98</v>
      </c>
      <c r="J6378" s="162"/>
      <c r="K6378" s="161"/>
      <c r="M6378" s="161">
        <v>2.33</v>
      </c>
      <c r="O6378" s="161">
        <v>2.4500000000000002</v>
      </c>
      <c r="Q6378" s="161">
        <v>2.4700000000000002</v>
      </c>
      <c r="S6378" s="161">
        <v>0.56000000000000005</v>
      </c>
      <c r="T6378" s="18">
        <v>0.77145900000000001</v>
      </c>
      <c r="U6378" s="161">
        <f t="shared" si="216"/>
        <v>0.45561165063960007</v>
      </c>
      <c r="W6378" s="417"/>
    </row>
    <row r="6379" spans="1:23" x14ac:dyDescent="0.2">
      <c r="A6379" s="597">
        <v>43257</v>
      </c>
      <c r="B6379" s="414">
        <f t="shared" si="217"/>
        <v>43258</v>
      </c>
      <c r="C6379" s="161">
        <v>2.85</v>
      </c>
      <c r="E6379" s="161">
        <v>2.25</v>
      </c>
      <c r="G6379" s="161">
        <v>0.82368166116695007</v>
      </c>
      <c r="I6379" s="161">
        <v>2.95</v>
      </c>
      <c r="J6379" s="162"/>
      <c r="K6379" s="161"/>
      <c r="M6379" s="161">
        <v>2.25</v>
      </c>
      <c r="O6379" s="161">
        <v>2.4</v>
      </c>
      <c r="Q6379" s="161">
        <v>2.36</v>
      </c>
      <c r="S6379" s="161">
        <v>1.01</v>
      </c>
      <c r="T6379" s="18">
        <v>0.77329300000000001</v>
      </c>
      <c r="U6379" s="161">
        <f t="shared" si="216"/>
        <v>0.82368166116695007</v>
      </c>
      <c r="W6379" s="417"/>
    </row>
    <row r="6380" spans="1:23" x14ac:dyDescent="0.2">
      <c r="A6380" s="597">
        <v>43258</v>
      </c>
      <c r="B6380" s="414">
        <f t="shared" si="217"/>
        <v>43259</v>
      </c>
      <c r="C6380" s="161">
        <v>2.93</v>
      </c>
      <c r="E6380" s="161">
        <v>2.35</v>
      </c>
      <c r="G6380" s="161">
        <v>1.0170153387125</v>
      </c>
      <c r="I6380" s="161">
        <v>3.04</v>
      </c>
      <c r="J6380" s="162"/>
      <c r="K6380" s="161"/>
      <c r="M6380" s="161">
        <v>2.37</v>
      </c>
      <c r="O6380" s="161">
        <v>2.36</v>
      </c>
      <c r="Q6380" s="161">
        <v>2.11</v>
      </c>
      <c r="S6380" s="161">
        <v>1.25</v>
      </c>
      <c r="T6380" s="18">
        <v>0.771478</v>
      </c>
      <c r="U6380" s="161">
        <f t="shared" si="216"/>
        <v>1.0170153387125</v>
      </c>
      <c r="W6380" s="417"/>
    </row>
    <row r="6381" spans="1:23" x14ac:dyDescent="0.2">
      <c r="A6381" s="597">
        <v>43259</v>
      </c>
      <c r="B6381" s="414">
        <f t="shared" si="217"/>
        <v>43260</v>
      </c>
      <c r="C6381" s="376">
        <v>2.86</v>
      </c>
      <c r="E6381" s="376">
        <v>2.06</v>
      </c>
      <c r="G6381" s="376">
        <v>0.58518578363039997</v>
      </c>
      <c r="I6381" s="376">
        <v>2.95</v>
      </c>
      <c r="J6381" s="416"/>
      <c r="K6381" s="376"/>
      <c r="M6381" s="376">
        <v>2.09</v>
      </c>
      <c r="O6381" s="376">
        <v>2.27</v>
      </c>
      <c r="Q6381" s="376">
        <v>2.11</v>
      </c>
      <c r="S6381" s="376">
        <v>0.72</v>
      </c>
      <c r="T6381" s="375">
        <v>0.77066800000000002</v>
      </c>
      <c r="U6381" s="376">
        <f t="shared" si="216"/>
        <v>0.58518578363039997</v>
      </c>
      <c r="W6381" s="416"/>
    </row>
    <row r="6382" spans="1:23" x14ac:dyDescent="0.2">
      <c r="A6382" s="597">
        <v>43260</v>
      </c>
      <c r="B6382" s="414">
        <f t="shared" si="217"/>
        <v>43261</v>
      </c>
      <c r="C6382" s="376">
        <v>2.86</v>
      </c>
      <c r="E6382" s="376">
        <v>2.06</v>
      </c>
      <c r="G6382" s="376">
        <v>0.58518578363039997</v>
      </c>
      <c r="I6382" s="376">
        <v>2.95</v>
      </c>
      <c r="J6382" s="416"/>
      <c r="K6382" s="376"/>
      <c r="M6382" s="376">
        <v>2.09</v>
      </c>
      <c r="O6382" s="376">
        <v>2.27</v>
      </c>
      <c r="Q6382" s="376">
        <v>2.11</v>
      </c>
      <c r="S6382" s="376">
        <v>0.72</v>
      </c>
      <c r="T6382" s="375">
        <v>0.77066800000000002</v>
      </c>
      <c r="U6382" s="376">
        <f t="shared" si="216"/>
        <v>0.58518578363039997</v>
      </c>
      <c r="W6382" s="416"/>
    </row>
    <row r="6383" spans="1:23" x14ac:dyDescent="0.2">
      <c r="A6383" s="597">
        <v>43261</v>
      </c>
      <c r="B6383" s="414">
        <f t="shared" si="217"/>
        <v>43262</v>
      </c>
      <c r="C6383" s="376">
        <v>2.86</v>
      </c>
      <c r="E6383" s="376">
        <v>2.06</v>
      </c>
      <c r="G6383" s="376">
        <v>0.58518578363039997</v>
      </c>
      <c r="I6383" s="376">
        <v>2.95</v>
      </c>
      <c r="J6383" s="416"/>
      <c r="K6383" s="376"/>
      <c r="M6383" s="376">
        <v>2.09</v>
      </c>
      <c r="O6383" s="376">
        <v>2.27</v>
      </c>
      <c r="Q6383" s="376">
        <v>2.11</v>
      </c>
      <c r="S6383" s="376">
        <v>0.72</v>
      </c>
      <c r="T6383" s="375">
        <v>0.77066800000000002</v>
      </c>
      <c r="U6383" s="376">
        <f t="shared" si="216"/>
        <v>0.58518578363039997</v>
      </c>
      <c r="W6383" s="416"/>
    </row>
    <row r="6384" spans="1:23" x14ac:dyDescent="0.2">
      <c r="A6384" s="597">
        <v>43262</v>
      </c>
      <c r="B6384" s="414">
        <f t="shared" si="217"/>
        <v>43263</v>
      </c>
      <c r="C6384" s="161">
        <v>2.95</v>
      </c>
      <c r="E6384" s="161">
        <v>2.52</v>
      </c>
      <c r="G6384" s="161">
        <v>0.44676170122100006</v>
      </c>
      <c r="I6384" s="161">
        <v>3</v>
      </c>
      <c r="J6384" s="162"/>
      <c r="K6384" s="161"/>
      <c r="M6384" s="161">
        <v>2.44</v>
      </c>
      <c r="O6384" s="161">
        <v>2.6</v>
      </c>
      <c r="Q6384" s="161">
        <v>2.2599999999999998</v>
      </c>
      <c r="S6384" s="161">
        <v>0.55000000000000004</v>
      </c>
      <c r="T6384" s="18">
        <v>0.77022800000000002</v>
      </c>
      <c r="U6384" s="161">
        <f t="shared" si="216"/>
        <v>0.44676170122100006</v>
      </c>
      <c r="W6384" s="417"/>
    </row>
    <row r="6385" spans="1:23" x14ac:dyDescent="0.2">
      <c r="A6385" s="597">
        <v>43263</v>
      </c>
      <c r="B6385" s="414">
        <f t="shared" si="217"/>
        <v>43264</v>
      </c>
      <c r="C6385" s="161">
        <v>2.92</v>
      </c>
      <c r="E6385" s="161">
        <v>2.37</v>
      </c>
      <c r="G6385" s="161">
        <v>0.84342463400520007</v>
      </c>
      <c r="I6385" s="161">
        <v>3.03</v>
      </c>
      <c r="J6385" s="162"/>
      <c r="K6385" s="161"/>
      <c r="M6385" s="161">
        <v>2.38</v>
      </c>
      <c r="O6385" s="161">
        <v>2.44</v>
      </c>
      <c r="Q6385" s="161">
        <v>2.23</v>
      </c>
      <c r="S6385" s="161">
        <v>1.04</v>
      </c>
      <c r="T6385" s="18">
        <v>0.76898699999999998</v>
      </c>
      <c r="U6385" s="161">
        <f t="shared" ref="U6385:U6444" si="218">S6385*T6385*1.054615</f>
        <v>0.84342463400520007</v>
      </c>
      <c r="W6385" s="417"/>
    </row>
    <row r="6386" spans="1:23" x14ac:dyDescent="0.2">
      <c r="A6386" s="597">
        <v>43264</v>
      </c>
      <c r="B6386" s="414">
        <f t="shared" si="217"/>
        <v>43265</v>
      </c>
      <c r="C6386" s="161">
        <v>2.94</v>
      </c>
      <c r="E6386" s="161">
        <v>2.37</v>
      </c>
      <c r="G6386" s="161">
        <v>1.135122410793</v>
      </c>
      <c r="I6386" s="161">
        <v>3</v>
      </c>
      <c r="J6386" s="162"/>
      <c r="K6386" s="161"/>
      <c r="M6386" s="161">
        <v>2.34</v>
      </c>
      <c r="O6386" s="161">
        <v>2.4900000000000002</v>
      </c>
      <c r="Q6386" s="161">
        <v>2.29</v>
      </c>
      <c r="S6386" s="161">
        <v>1.4</v>
      </c>
      <c r="T6386" s="18">
        <v>0.76881299999999997</v>
      </c>
      <c r="U6386" s="161">
        <f t="shared" si="218"/>
        <v>1.135122410793</v>
      </c>
      <c r="W6386" s="417"/>
    </row>
    <row r="6387" spans="1:23" x14ac:dyDescent="0.2">
      <c r="A6387" s="597">
        <v>43265</v>
      </c>
      <c r="B6387" s="414">
        <f t="shared" si="217"/>
        <v>43266</v>
      </c>
      <c r="C6387" s="161">
        <v>2.96</v>
      </c>
      <c r="E6387" s="161">
        <v>2.31</v>
      </c>
      <c r="G6387" s="161">
        <v>0.93938738543860001</v>
      </c>
      <c r="I6387" s="161">
        <v>2.98</v>
      </c>
      <c r="J6387" s="162"/>
      <c r="K6387" s="161"/>
      <c r="M6387" s="161">
        <v>2.21</v>
      </c>
      <c r="O6387" s="161">
        <v>2.37</v>
      </c>
      <c r="Q6387" s="161">
        <v>2.33</v>
      </c>
      <c r="S6387" s="161">
        <v>1.1599999999999999</v>
      </c>
      <c r="T6387" s="18">
        <v>0.76787899999999998</v>
      </c>
      <c r="U6387" s="161">
        <f t="shared" si="218"/>
        <v>0.93938738543860001</v>
      </c>
      <c r="W6387" s="417"/>
    </row>
    <row r="6388" spans="1:23" x14ac:dyDescent="0.2">
      <c r="A6388" s="597">
        <v>43266</v>
      </c>
      <c r="B6388" s="414">
        <f t="shared" si="217"/>
        <v>43267</v>
      </c>
      <c r="C6388" s="376">
        <v>2.98</v>
      </c>
      <c r="E6388" s="376">
        <v>1.81</v>
      </c>
      <c r="G6388" s="376">
        <v>0.82545485918950001</v>
      </c>
      <c r="I6388" s="376">
        <v>3.01</v>
      </c>
      <c r="J6388" s="416"/>
      <c r="K6388" s="376"/>
      <c r="M6388" s="376">
        <v>1.87</v>
      </c>
      <c r="O6388" s="376">
        <v>2.1</v>
      </c>
      <c r="Q6388" s="376">
        <v>2.4500000000000002</v>
      </c>
      <c r="S6388" s="376">
        <v>1.03</v>
      </c>
      <c r="T6388" s="375">
        <v>0.75990999999999997</v>
      </c>
      <c r="U6388" s="376">
        <f t="shared" si="218"/>
        <v>0.82545485918950001</v>
      </c>
      <c r="W6388" s="416"/>
    </row>
    <row r="6389" spans="1:23" x14ac:dyDescent="0.2">
      <c r="A6389" s="597">
        <v>43267</v>
      </c>
      <c r="B6389" s="414">
        <f t="shared" si="217"/>
        <v>43268</v>
      </c>
      <c r="C6389" s="376">
        <v>2.98</v>
      </c>
      <c r="E6389" s="376">
        <v>1.81</v>
      </c>
      <c r="G6389" s="376">
        <v>0.82545485918950001</v>
      </c>
      <c r="I6389" s="376">
        <v>3.01</v>
      </c>
      <c r="J6389" s="416"/>
      <c r="K6389" s="376"/>
      <c r="M6389" s="376">
        <v>1.87</v>
      </c>
      <c r="O6389" s="376">
        <v>2.1</v>
      </c>
      <c r="Q6389" s="376">
        <v>2.4500000000000002</v>
      </c>
      <c r="S6389" s="376">
        <v>1.03</v>
      </c>
      <c r="T6389" s="375">
        <v>0.75990999999999997</v>
      </c>
      <c r="U6389" s="376">
        <f t="shared" si="218"/>
        <v>0.82545485918950001</v>
      </c>
      <c r="W6389" s="416"/>
    </row>
    <row r="6390" spans="1:23" x14ac:dyDescent="0.2">
      <c r="A6390" s="597">
        <v>43268</v>
      </c>
      <c r="B6390" s="414">
        <f t="shared" si="217"/>
        <v>43269</v>
      </c>
      <c r="C6390" s="376">
        <v>2.98</v>
      </c>
      <c r="E6390" s="376">
        <v>1.81</v>
      </c>
      <c r="G6390" s="376">
        <v>0.82545485918950001</v>
      </c>
      <c r="I6390" s="376">
        <v>3.01</v>
      </c>
      <c r="J6390" s="416"/>
      <c r="K6390" s="376"/>
      <c r="M6390" s="376">
        <v>1.87</v>
      </c>
      <c r="O6390" s="376">
        <v>2.1</v>
      </c>
      <c r="Q6390" s="376">
        <v>2.4500000000000002</v>
      </c>
      <c r="S6390" s="376">
        <v>1.03</v>
      </c>
      <c r="T6390" s="375">
        <v>0.75990999999999997</v>
      </c>
      <c r="U6390" s="376">
        <f t="shared" si="218"/>
        <v>0.82545485918950001</v>
      </c>
      <c r="W6390" s="416"/>
    </row>
    <row r="6391" spans="1:23" x14ac:dyDescent="0.2">
      <c r="A6391" s="597">
        <v>43269</v>
      </c>
      <c r="B6391" s="414">
        <f t="shared" si="217"/>
        <v>43270</v>
      </c>
      <c r="C6391" s="161">
        <v>2.97</v>
      </c>
      <c r="E6391" s="161">
        <v>2.1800000000000002</v>
      </c>
      <c r="G6391" s="161">
        <v>0.80723876849440002</v>
      </c>
      <c r="I6391" s="161">
        <v>3.02</v>
      </c>
      <c r="J6391" s="162"/>
      <c r="K6391" s="161"/>
      <c r="M6391" s="161">
        <v>2.12</v>
      </c>
      <c r="O6391" s="161">
        <v>2.2599999999999998</v>
      </c>
      <c r="Q6391" s="161">
        <v>2.41</v>
      </c>
      <c r="S6391" s="161">
        <v>1.01</v>
      </c>
      <c r="T6391" s="18">
        <v>0.75785599999999997</v>
      </c>
      <c r="U6391" s="161">
        <f t="shared" si="218"/>
        <v>0.80723876849440002</v>
      </c>
      <c r="W6391" s="417"/>
    </row>
    <row r="6392" spans="1:23" x14ac:dyDescent="0.2">
      <c r="A6392" s="597">
        <v>43270</v>
      </c>
      <c r="B6392" s="414">
        <f t="shared" si="217"/>
        <v>43271</v>
      </c>
      <c r="C6392" s="161">
        <v>2.9</v>
      </c>
      <c r="E6392" s="161">
        <v>2.23</v>
      </c>
      <c r="G6392" s="161">
        <v>0.68419375696860008</v>
      </c>
      <c r="I6392" s="161">
        <v>2.96</v>
      </c>
      <c r="J6392" s="162"/>
      <c r="K6392" s="161"/>
      <c r="M6392" s="161">
        <v>2.23</v>
      </c>
      <c r="O6392" s="161">
        <v>2.2799999999999998</v>
      </c>
      <c r="Q6392" s="161">
        <v>2.38</v>
      </c>
      <c r="S6392" s="161">
        <v>0.86</v>
      </c>
      <c r="T6392" s="18">
        <v>0.75437399999999999</v>
      </c>
      <c r="U6392" s="161">
        <f t="shared" si="218"/>
        <v>0.68419375696860008</v>
      </c>
      <c r="W6392" s="417"/>
    </row>
    <row r="6393" spans="1:23" x14ac:dyDescent="0.2">
      <c r="A6393" s="597">
        <v>43271</v>
      </c>
      <c r="B6393" s="414">
        <f t="shared" si="217"/>
        <v>43272</v>
      </c>
      <c r="C6393" s="161">
        <v>2.95</v>
      </c>
      <c r="E6393" s="161">
        <v>2.34</v>
      </c>
      <c r="G6393" s="161">
        <v>1.0469365591080002</v>
      </c>
      <c r="I6393" s="161">
        <v>3.03</v>
      </c>
      <c r="J6393" s="162"/>
      <c r="K6393" s="161"/>
      <c r="M6393" s="161">
        <v>2.33</v>
      </c>
      <c r="O6393" s="161">
        <v>2.37</v>
      </c>
      <c r="Q6393" s="161">
        <v>2.31</v>
      </c>
      <c r="S6393" s="161">
        <v>1.32</v>
      </c>
      <c r="T6393" s="18">
        <v>0.75205999999999995</v>
      </c>
      <c r="U6393" s="161">
        <f t="shared" si="218"/>
        <v>1.0469365591080002</v>
      </c>
      <c r="W6393" s="417"/>
    </row>
    <row r="6394" spans="1:23" x14ac:dyDescent="0.2">
      <c r="A6394" s="597">
        <v>43272</v>
      </c>
      <c r="B6394" s="414">
        <f t="shared" si="217"/>
        <v>43273</v>
      </c>
      <c r="C6394" s="161">
        <v>3</v>
      </c>
      <c r="E6394" s="161">
        <v>2.19</v>
      </c>
      <c r="G6394" s="161">
        <v>1.3148111103533</v>
      </c>
      <c r="I6394" s="161">
        <v>3.07</v>
      </c>
      <c r="J6394" s="162"/>
      <c r="K6394" s="161"/>
      <c r="M6394" s="161">
        <v>2.16</v>
      </c>
      <c r="O6394" s="161">
        <v>2.2599999999999998</v>
      </c>
      <c r="Q6394" s="161">
        <v>2.2999999999999998</v>
      </c>
      <c r="S6394" s="161">
        <v>1.66</v>
      </c>
      <c r="T6394" s="18">
        <v>0.75103699999999995</v>
      </c>
      <c r="U6394" s="161">
        <f t="shared" si="218"/>
        <v>1.3148111103533</v>
      </c>
      <c r="W6394" s="417"/>
    </row>
    <row r="6395" spans="1:23" x14ac:dyDescent="0.2">
      <c r="A6395" s="597">
        <v>43273</v>
      </c>
      <c r="B6395" s="414">
        <f t="shared" si="217"/>
        <v>43274</v>
      </c>
      <c r="C6395" s="376">
        <v>2.94</v>
      </c>
      <c r="E6395" s="376">
        <v>1.87</v>
      </c>
      <c r="G6395" s="376">
        <v>1.3245316128159501</v>
      </c>
      <c r="I6395" s="548">
        <v>3.07</v>
      </c>
      <c r="J6395" s="785"/>
      <c r="K6395" s="548"/>
      <c r="M6395" s="376">
        <v>1.89</v>
      </c>
      <c r="O6395" s="376">
        <v>1.97</v>
      </c>
      <c r="Q6395" s="376">
        <v>2.19</v>
      </c>
      <c r="S6395" s="376">
        <v>1.67</v>
      </c>
      <c r="T6395" s="18">
        <v>0.75205900000000003</v>
      </c>
      <c r="U6395" s="161">
        <f t="shared" si="218"/>
        <v>1.3245316128159501</v>
      </c>
      <c r="W6395" s="416"/>
    </row>
    <row r="6396" spans="1:23" x14ac:dyDescent="0.2">
      <c r="A6396" s="597">
        <v>43274</v>
      </c>
      <c r="B6396" s="414">
        <f t="shared" si="217"/>
        <v>43275</v>
      </c>
      <c r="C6396" s="376">
        <v>2.94</v>
      </c>
      <c r="E6396" s="376">
        <v>1.87</v>
      </c>
      <c r="G6396" s="376">
        <v>1.3245316128159501</v>
      </c>
      <c r="I6396" s="548">
        <v>3.07</v>
      </c>
      <c r="J6396" s="785"/>
      <c r="K6396" s="548"/>
      <c r="M6396" s="376">
        <v>1.89</v>
      </c>
      <c r="O6396" s="376">
        <v>1.97</v>
      </c>
      <c r="Q6396" s="376">
        <v>2.19</v>
      </c>
      <c r="S6396" s="376">
        <v>1.67</v>
      </c>
      <c r="T6396" s="18">
        <v>0.75205900000000003</v>
      </c>
      <c r="U6396" s="161">
        <f t="shared" si="218"/>
        <v>1.3245316128159501</v>
      </c>
      <c r="W6396" s="596"/>
    </row>
    <row r="6397" spans="1:23" x14ac:dyDescent="0.2">
      <c r="A6397" s="597">
        <v>43275</v>
      </c>
      <c r="B6397" s="414">
        <f t="shared" si="217"/>
        <v>43276</v>
      </c>
      <c r="C6397" s="376">
        <v>2.94</v>
      </c>
      <c r="E6397" s="376">
        <v>1.87</v>
      </c>
      <c r="G6397" s="376">
        <v>1.3245316128159501</v>
      </c>
      <c r="I6397" s="548">
        <v>3.07</v>
      </c>
      <c r="J6397" s="785"/>
      <c r="K6397" s="548"/>
      <c r="M6397" s="376">
        <v>1.89</v>
      </c>
      <c r="O6397" s="376">
        <v>1.97</v>
      </c>
      <c r="Q6397" s="376">
        <v>2.19</v>
      </c>
      <c r="S6397" s="376">
        <v>1.67</v>
      </c>
      <c r="T6397" s="18">
        <v>0.75205900000000003</v>
      </c>
      <c r="U6397" s="161">
        <f t="shared" si="218"/>
        <v>1.3245316128159501</v>
      </c>
      <c r="W6397" s="416"/>
    </row>
    <row r="6398" spans="1:23" x14ac:dyDescent="0.2">
      <c r="A6398" s="597">
        <v>43276</v>
      </c>
      <c r="B6398" s="414">
        <f t="shared" si="217"/>
        <v>43277</v>
      </c>
      <c r="C6398" s="161">
        <v>2.93</v>
      </c>
      <c r="E6398" s="161">
        <v>1.65</v>
      </c>
      <c r="G6398" s="161">
        <v>1.3165022487826998</v>
      </c>
      <c r="I6398" s="161">
        <v>2.99</v>
      </c>
      <c r="J6398" s="162"/>
      <c r="K6398" s="161"/>
      <c r="M6398" s="161">
        <v>1.78</v>
      </c>
      <c r="O6398" s="161">
        <v>2.2000000000000002</v>
      </c>
      <c r="Q6398" s="161">
        <v>2.29</v>
      </c>
      <c r="S6398" s="161">
        <v>1.66</v>
      </c>
      <c r="T6398" s="18">
        <v>0.75200299999999998</v>
      </c>
      <c r="U6398" s="161">
        <f t="shared" si="218"/>
        <v>1.3165022487826998</v>
      </c>
      <c r="W6398" s="417"/>
    </row>
    <row r="6399" spans="1:23" x14ac:dyDescent="0.2">
      <c r="A6399" s="597">
        <v>43277</v>
      </c>
      <c r="B6399" s="414">
        <f t="shared" si="217"/>
        <v>43278</v>
      </c>
      <c r="C6399" s="161">
        <v>2.93</v>
      </c>
      <c r="E6399" s="161">
        <v>1.89</v>
      </c>
      <c r="G6399" s="161">
        <v>0.88791765968640013</v>
      </c>
      <c r="I6399" s="161">
        <v>2.96</v>
      </c>
      <c r="J6399" s="162"/>
      <c r="K6399" s="161"/>
      <c r="M6399" s="161">
        <v>1.9</v>
      </c>
      <c r="O6399" s="161">
        <v>2.25</v>
      </c>
      <c r="Q6399" s="161">
        <v>2.2400000000000002</v>
      </c>
      <c r="S6399" s="161">
        <v>1.1200000000000001</v>
      </c>
      <c r="T6399" s="18">
        <v>0.75172799999999995</v>
      </c>
      <c r="U6399" s="161">
        <f t="shared" si="218"/>
        <v>0.88791765968640013</v>
      </c>
      <c r="W6399" s="417"/>
    </row>
    <row r="6400" spans="1:23" x14ac:dyDescent="0.2">
      <c r="A6400" s="597">
        <v>43278</v>
      </c>
      <c r="B6400" s="414">
        <f t="shared" si="217"/>
        <v>43279</v>
      </c>
      <c r="C6400" s="161">
        <v>3</v>
      </c>
      <c r="E6400" s="161">
        <v>1.84</v>
      </c>
      <c r="G6400" s="161">
        <v>0.72858085711920006</v>
      </c>
      <c r="I6400" s="161">
        <v>2.99</v>
      </c>
      <c r="J6400" s="162"/>
      <c r="K6400" s="161"/>
      <c r="M6400" s="161">
        <v>1.85</v>
      </c>
      <c r="O6400" s="161">
        <v>2.34</v>
      </c>
      <c r="Q6400" s="161">
        <v>2.3199999999999998</v>
      </c>
      <c r="S6400" s="161">
        <v>0.92</v>
      </c>
      <c r="T6400" s="18">
        <v>0.75092400000000004</v>
      </c>
      <c r="U6400" s="161">
        <f t="shared" si="218"/>
        <v>0.72858085711920006</v>
      </c>
      <c r="W6400" s="417" t="s">
        <v>3313</v>
      </c>
    </row>
    <row r="6401" spans="1:23" x14ac:dyDescent="0.2">
      <c r="A6401" s="597">
        <v>43279</v>
      </c>
      <c r="B6401" s="414">
        <f t="shared" si="217"/>
        <v>43280</v>
      </c>
      <c r="C6401" s="376">
        <v>2.97</v>
      </c>
      <c r="E6401" s="376">
        <v>2.15</v>
      </c>
      <c r="G6401" s="376">
        <v>1.2531546684854002</v>
      </c>
      <c r="I6401" s="376">
        <v>3</v>
      </c>
      <c r="J6401" s="416"/>
      <c r="K6401" s="376"/>
      <c r="M6401" s="376">
        <v>2.13</v>
      </c>
      <c r="O6401" s="376">
        <v>2.41</v>
      </c>
      <c r="Q6401" s="376">
        <v>2.4900000000000002</v>
      </c>
      <c r="S6401" s="376">
        <v>1.58</v>
      </c>
      <c r="T6401" s="375">
        <v>0.75206200000000001</v>
      </c>
      <c r="U6401" s="376">
        <f t="shared" si="218"/>
        <v>1.2531546684854002</v>
      </c>
      <c r="W6401" s="417" t="s">
        <v>3311</v>
      </c>
    </row>
    <row r="6402" spans="1:23" x14ac:dyDescent="0.2">
      <c r="A6402" s="597">
        <v>43280</v>
      </c>
      <c r="B6402" s="414">
        <f t="shared" si="217"/>
        <v>43281</v>
      </c>
      <c r="C6402" s="376">
        <v>2.97</v>
      </c>
      <c r="E6402" s="376">
        <v>2.15</v>
      </c>
      <c r="G6402" s="376">
        <v>1.2531546684854002</v>
      </c>
      <c r="I6402" s="376">
        <v>3</v>
      </c>
      <c r="J6402" s="416"/>
      <c r="K6402" s="376"/>
      <c r="M6402" s="376">
        <v>2.13</v>
      </c>
      <c r="O6402" s="376">
        <v>2.41</v>
      </c>
      <c r="Q6402" s="376">
        <v>2.4900000000000002</v>
      </c>
      <c r="S6402" s="376">
        <v>1.58</v>
      </c>
      <c r="T6402" s="375">
        <v>0.75206200000000001</v>
      </c>
      <c r="U6402" s="376">
        <f t="shared" si="218"/>
        <v>1.2531546684854002</v>
      </c>
      <c r="W6402" s="416" t="s">
        <v>3312</v>
      </c>
    </row>
    <row r="6403" spans="1:23" s="263" customFormat="1" x14ac:dyDescent="0.2">
      <c r="A6403" s="598">
        <v>43281</v>
      </c>
      <c r="B6403" s="556">
        <f t="shared" si="217"/>
        <v>43282</v>
      </c>
      <c r="C6403" s="431">
        <v>2.9</v>
      </c>
      <c r="E6403" s="431">
        <v>2.1800000000000002</v>
      </c>
      <c r="G6403" s="431">
        <v>1.3103177122228</v>
      </c>
      <c r="I6403" s="431">
        <v>3.02</v>
      </c>
      <c r="J6403" s="518"/>
      <c r="K6403" s="431"/>
      <c r="M6403" s="431">
        <v>2.13</v>
      </c>
      <c r="O6403" s="431">
        <v>2.34</v>
      </c>
      <c r="Q6403" s="431">
        <v>2.52</v>
      </c>
      <c r="S6403" s="431">
        <v>1.64</v>
      </c>
      <c r="T6403" s="432">
        <v>0.75759799999999999</v>
      </c>
      <c r="U6403" s="431">
        <f t="shared" si="218"/>
        <v>1.3103177122228</v>
      </c>
      <c r="W6403" s="416"/>
    </row>
    <row r="6404" spans="1:23" x14ac:dyDescent="0.2">
      <c r="A6404" s="597">
        <v>43282</v>
      </c>
      <c r="B6404" s="414">
        <f t="shared" si="217"/>
        <v>43283</v>
      </c>
      <c r="C6404" s="376">
        <v>2.9</v>
      </c>
      <c r="E6404" s="376">
        <v>2.1800000000000002</v>
      </c>
      <c r="G6404" s="376">
        <v>1.3103177122228</v>
      </c>
      <c r="I6404" s="376">
        <v>3.02</v>
      </c>
      <c r="J6404" s="416"/>
      <c r="K6404" s="376"/>
      <c r="M6404" s="376">
        <v>2.13</v>
      </c>
      <c r="O6404" s="376">
        <v>2.34</v>
      </c>
      <c r="Q6404" s="376">
        <v>2.52</v>
      </c>
      <c r="S6404" s="376">
        <v>1.64</v>
      </c>
      <c r="T6404" s="375">
        <v>0.75759799999999999</v>
      </c>
      <c r="U6404" s="376">
        <f t="shared" si="218"/>
        <v>1.3103177122228</v>
      </c>
      <c r="W6404" s="356"/>
    </row>
    <row r="6405" spans="1:23" x14ac:dyDescent="0.2">
      <c r="A6405" s="597">
        <v>43283</v>
      </c>
      <c r="B6405" s="414">
        <f t="shared" si="217"/>
        <v>43284</v>
      </c>
      <c r="C6405" s="161">
        <v>2.87</v>
      </c>
      <c r="E6405" s="161">
        <v>2.29</v>
      </c>
      <c r="G6405" s="161">
        <v>0.69592140269924996</v>
      </c>
      <c r="I6405" s="161">
        <v>2.99</v>
      </c>
      <c r="J6405" s="162"/>
      <c r="K6405" s="161"/>
      <c r="M6405" s="161">
        <v>2.2599999999999998</v>
      </c>
      <c r="O6405" s="161">
        <v>2.41</v>
      </c>
      <c r="Q6405" s="161">
        <v>2.4</v>
      </c>
      <c r="S6405" s="161">
        <v>0.87</v>
      </c>
      <c r="T6405" s="18">
        <v>0.75848499999999996</v>
      </c>
      <c r="U6405" s="161">
        <f t="shared" si="218"/>
        <v>0.69592140269924996</v>
      </c>
    </row>
    <row r="6406" spans="1:23" x14ac:dyDescent="0.2">
      <c r="A6406" s="597">
        <v>43284</v>
      </c>
      <c r="B6406" s="414">
        <f t="shared" si="217"/>
        <v>43285</v>
      </c>
      <c r="C6406" s="376">
        <v>2.87</v>
      </c>
      <c r="E6406" s="376">
        <v>2.29</v>
      </c>
      <c r="G6406" s="376">
        <v>1.0574078736276002</v>
      </c>
      <c r="I6406" s="376">
        <v>2.98</v>
      </c>
      <c r="J6406" s="416"/>
      <c r="K6406" s="376"/>
      <c r="M6406" s="376">
        <v>2.27</v>
      </c>
      <c r="O6406" s="376">
        <v>2.37</v>
      </c>
      <c r="Q6406" s="376">
        <v>2.34</v>
      </c>
      <c r="S6406" s="376">
        <v>1.32</v>
      </c>
      <c r="T6406" s="375">
        <v>0.75958199999999998</v>
      </c>
      <c r="U6406" s="376">
        <f t="shared" si="218"/>
        <v>1.0574078736276002</v>
      </c>
    </row>
    <row r="6407" spans="1:23" x14ac:dyDescent="0.2">
      <c r="A6407" s="597">
        <v>43285</v>
      </c>
      <c r="B6407" s="414">
        <f t="shared" si="217"/>
        <v>43286</v>
      </c>
      <c r="C6407" s="376">
        <v>2.87</v>
      </c>
      <c r="E6407" s="376">
        <v>2.29</v>
      </c>
      <c r="G6407" s="376">
        <v>1.0574078736276002</v>
      </c>
      <c r="I6407" s="376">
        <v>2.98</v>
      </c>
      <c r="J6407" s="416"/>
      <c r="K6407" s="376"/>
      <c r="M6407" s="376">
        <v>2.27</v>
      </c>
      <c r="O6407" s="376">
        <v>2.37</v>
      </c>
      <c r="Q6407" s="376">
        <v>2.34</v>
      </c>
      <c r="S6407" s="376">
        <v>1.32</v>
      </c>
      <c r="T6407" s="375">
        <v>0.75958199999999998</v>
      </c>
      <c r="U6407" s="376">
        <f t="shared" si="218"/>
        <v>1.0574078736276002</v>
      </c>
    </row>
    <row r="6408" spans="1:23" x14ac:dyDescent="0.2">
      <c r="A6408" s="597">
        <v>43286</v>
      </c>
      <c r="B6408" s="414">
        <f t="shared" si="217"/>
        <v>43287</v>
      </c>
      <c r="C6408" s="161">
        <v>2.86</v>
      </c>
      <c r="E6408" s="161">
        <v>2.48</v>
      </c>
      <c r="G6408" s="161">
        <v>1.0995735327422003</v>
      </c>
      <c r="I6408" s="161">
        <v>2.91</v>
      </c>
      <c r="J6408" s="162"/>
      <c r="K6408" s="161"/>
      <c r="M6408" s="161">
        <v>2.5099999999999998</v>
      </c>
      <c r="O6408" s="161">
        <v>2.5</v>
      </c>
      <c r="Q6408" s="161">
        <v>2.2200000000000002</v>
      </c>
      <c r="S6408" s="161">
        <v>1.37</v>
      </c>
      <c r="T6408" s="18">
        <v>0.76104400000000005</v>
      </c>
      <c r="U6408" s="161">
        <f t="shared" si="218"/>
        <v>1.0995735327422003</v>
      </c>
    </row>
    <row r="6409" spans="1:23" x14ac:dyDescent="0.2">
      <c r="A6409" s="597">
        <v>43287</v>
      </c>
      <c r="B6409" s="414">
        <f t="shared" si="217"/>
        <v>43288</v>
      </c>
      <c r="C6409" s="376">
        <v>2.85</v>
      </c>
      <c r="E6409" s="376">
        <v>2.3199999999999998</v>
      </c>
      <c r="G6409" s="376">
        <v>0.81978039772050015</v>
      </c>
      <c r="I6409" s="376">
        <v>2.92</v>
      </c>
      <c r="J6409" s="416"/>
      <c r="K6409" s="376"/>
      <c r="M6409" s="376">
        <v>2.35</v>
      </c>
      <c r="O6409" s="376">
        <v>2.39</v>
      </c>
      <c r="Q6409" s="376">
        <v>2.15</v>
      </c>
      <c r="S6409" s="376">
        <v>1.02</v>
      </c>
      <c r="T6409" s="375">
        <v>0.76208500000000001</v>
      </c>
      <c r="U6409" s="376">
        <f t="shared" si="218"/>
        <v>0.81978039772050015</v>
      </c>
    </row>
    <row r="6410" spans="1:23" x14ac:dyDescent="0.2">
      <c r="A6410" s="597">
        <v>43288</v>
      </c>
      <c r="B6410" s="414">
        <f t="shared" si="217"/>
        <v>43289</v>
      </c>
      <c r="C6410" s="376">
        <v>2.85</v>
      </c>
      <c r="E6410" s="376">
        <v>2.3199999999999998</v>
      </c>
      <c r="G6410" s="376">
        <v>0.81978039772050015</v>
      </c>
      <c r="I6410" s="376">
        <v>2.92</v>
      </c>
      <c r="J6410" s="416"/>
      <c r="K6410" s="376"/>
      <c r="M6410" s="376">
        <v>2.35</v>
      </c>
      <c r="O6410" s="376">
        <v>2.39</v>
      </c>
      <c r="Q6410" s="376">
        <v>2.15</v>
      </c>
      <c r="S6410" s="376">
        <v>1.02</v>
      </c>
      <c r="T6410" s="375">
        <v>0.76208500000000001</v>
      </c>
      <c r="U6410" s="376">
        <f t="shared" si="218"/>
        <v>0.81978039772050015</v>
      </c>
    </row>
    <row r="6411" spans="1:23" x14ac:dyDescent="0.2">
      <c r="A6411" s="597">
        <v>43289</v>
      </c>
      <c r="B6411" s="414">
        <f t="shared" si="217"/>
        <v>43290</v>
      </c>
      <c r="C6411" s="376">
        <v>2.85</v>
      </c>
      <c r="E6411" s="376">
        <v>2.3199999999999998</v>
      </c>
      <c r="G6411" s="376">
        <v>0.81978039772050015</v>
      </c>
      <c r="I6411" s="376">
        <v>2.92</v>
      </c>
      <c r="J6411" s="416"/>
      <c r="K6411" s="376"/>
      <c r="M6411" s="376">
        <v>2.35</v>
      </c>
      <c r="O6411" s="376">
        <v>2.39</v>
      </c>
      <c r="Q6411" s="376">
        <v>2.15</v>
      </c>
      <c r="S6411" s="376">
        <v>1.02</v>
      </c>
      <c r="T6411" s="375">
        <v>0.76208500000000001</v>
      </c>
      <c r="U6411" s="376">
        <f t="shared" si="218"/>
        <v>0.81978039772050015</v>
      </c>
    </row>
    <row r="6412" spans="1:23" x14ac:dyDescent="0.2">
      <c r="A6412" s="597">
        <v>43290</v>
      </c>
      <c r="B6412" s="414">
        <f t="shared" si="217"/>
        <v>43291</v>
      </c>
      <c r="C6412" s="161">
        <v>2.86</v>
      </c>
      <c r="E6412" s="161">
        <v>2.36</v>
      </c>
      <c r="G6412" s="161">
        <v>1.0550891759962999</v>
      </c>
      <c r="I6412" s="161">
        <v>2.92</v>
      </c>
      <c r="J6412" s="162"/>
      <c r="K6412" s="161"/>
      <c r="M6412" s="161">
        <v>2.4500000000000002</v>
      </c>
      <c r="O6412" s="161">
        <v>2.46</v>
      </c>
      <c r="Q6412" s="161">
        <v>2.2799999999999998</v>
      </c>
      <c r="S6412" s="161">
        <v>1.31</v>
      </c>
      <c r="T6412" s="18">
        <v>0.76370199999999999</v>
      </c>
      <c r="U6412" s="161">
        <f t="shared" si="218"/>
        <v>1.0550891759962999</v>
      </c>
    </row>
    <row r="6413" spans="1:23" x14ac:dyDescent="0.2">
      <c r="A6413" s="597">
        <v>43291</v>
      </c>
      <c r="B6413" s="414">
        <f t="shared" si="217"/>
        <v>43292</v>
      </c>
      <c r="C6413" s="161">
        <v>2.84</v>
      </c>
      <c r="E6413" s="161">
        <v>2.36</v>
      </c>
      <c r="G6413" s="161">
        <v>1.1890638588130003</v>
      </c>
      <c r="I6413" s="161">
        <v>2.86</v>
      </c>
      <c r="J6413" s="162"/>
      <c r="K6413" s="161"/>
      <c r="M6413" s="161">
        <v>2.38</v>
      </c>
      <c r="O6413" s="161">
        <v>2.4500000000000002</v>
      </c>
      <c r="Q6413" s="161">
        <v>2.19</v>
      </c>
      <c r="S6413" s="161">
        <v>1.48</v>
      </c>
      <c r="T6413" s="18">
        <v>0.76181500000000002</v>
      </c>
      <c r="U6413" s="161">
        <f t="shared" si="218"/>
        <v>1.1890638588130003</v>
      </c>
    </row>
    <row r="6414" spans="1:23" x14ac:dyDescent="0.2">
      <c r="A6414" s="597">
        <v>43292</v>
      </c>
      <c r="B6414" s="414">
        <f t="shared" si="217"/>
        <v>43293</v>
      </c>
      <c r="C6414" s="161">
        <v>2.84</v>
      </c>
      <c r="E6414" s="161">
        <v>2.46</v>
      </c>
      <c r="G6414" s="161">
        <v>1.3143268522376002</v>
      </c>
      <c r="I6414" s="161">
        <v>2.9</v>
      </c>
      <c r="J6414" s="162"/>
      <c r="K6414" s="161"/>
      <c r="M6414" s="161">
        <v>2.4500000000000002</v>
      </c>
      <c r="O6414" s="161">
        <v>2.5299999999999998</v>
      </c>
      <c r="Q6414" s="161">
        <v>2.17</v>
      </c>
      <c r="S6414" s="161">
        <v>1.64</v>
      </c>
      <c r="T6414" s="18">
        <v>0.75991600000000004</v>
      </c>
      <c r="U6414" s="161">
        <f t="shared" si="218"/>
        <v>1.3143268522376002</v>
      </c>
    </row>
    <row r="6415" spans="1:23" x14ac:dyDescent="0.2">
      <c r="A6415" s="597">
        <v>43293</v>
      </c>
      <c r="B6415" s="414">
        <f t="shared" si="217"/>
        <v>43294</v>
      </c>
      <c r="C6415" s="161">
        <v>2.84</v>
      </c>
      <c r="E6415" s="161">
        <v>2.5099999999999998</v>
      </c>
      <c r="G6415" s="161">
        <v>1.2798233929440002</v>
      </c>
      <c r="I6415" s="161">
        <v>2.9</v>
      </c>
      <c r="J6415" s="162"/>
      <c r="K6415" s="161"/>
      <c r="M6415" s="161">
        <v>2.52</v>
      </c>
      <c r="O6415" s="161">
        <v>2.5299999999999998</v>
      </c>
      <c r="Q6415" s="161">
        <v>2.2799999999999998</v>
      </c>
      <c r="S6415" s="161">
        <v>1.6</v>
      </c>
      <c r="T6415" s="18">
        <v>0.75846599999999997</v>
      </c>
      <c r="U6415" s="161">
        <f t="shared" si="218"/>
        <v>1.2798233929440002</v>
      </c>
    </row>
    <row r="6416" spans="1:23" x14ac:dyDescent="0.2">
      <c r="A6416" s="597">
        <v>43294</v>
      </c>
      <c r="B6416" s="414">
        <f t="shared" si="217"/>
        <v>43295</v>
      </c>
      <c r="C6416" s="376">
        <v>2.8</v>
      </c>
      <c r="E6416" s="376">
        <v>2.4300000000000002</v>
      </c>
      <c r="G6416" s="376">
        <v>1.0968688249286003</v>
      </c>
      <c r="I6416" s="376">
        <v>2.87</v>
      </c>
      <c r="J6416" s="416"/>
      <c r="K6416" s="376"/>
      <c r="M6416" s="376">
        <v>2.52</v>
      </c>
      <c r="O6416" s="376">
        <v>2.4900000000000002</v>
      </c>
      <c r="Q6416" s="376">
        <v>2.2599999999999998</v>
      </c>
      <c r="S6416" s="376">
        <v>1.37</v>
      </c>
      <c r="T6416" s="375">
        <v>0.75917199999999996</v>
      </c>
      <c r="U6416" s="376">
        <f t="shared" si="218"/>
        <v>1.0968688249286003</v>
      </c>
    </row>
    <row r="6417" spans="1:21" x14ac:dyDescent="0.2">
      <c r="A6417" s="597">
        <v>43295</v>
      </c>
      <c r="B6417" s="414">
        <f t="shared" si="217"/>
        <v>43296</v>
      </c>
      <c r="C6417" s="376">
        <v>2.8</v>
      </c>
      <c r="E6417" s="376">
        <v>2.4300000000000002</v>
      </c>
      <c r="G6417" s="376">
        <v>1.0968688249286003</v>
      </c>
      <c r="I6417" s="376">
        <v>2.87</v>
      </c>
      <c r="J6417" s="416"/>
      <c r="K6417" s="376"/>
      <c r="M6417" s="376">
        <v>2.52</v>
      </c>
      <c r="O6417" s="376">
        <v>2.4900000000000002</v>
      </c>
      <c r="Q6417" s="376">
        <v>2.2599999999999998</v>
      </c>
      <c r="S6417" s="376">
        <v>1.37</v>
      </c>
      <c r="T6417" s="375">
        <v>0.75917199999999996</v>
      </c>
      <c r="U6417" s="376">
        <f t="shared" si="218"/>
        <v>1.0968688249286003</v>
      </c>
    </row>
    <row r="6418" spans="1:21" x14ac:dyDescent="0.2">
      <c r="A6418" s="597">
        <v>43296</v>
      </c>
      <c r="B6418" s="414">
        <f t="shared" si="217"/>
        <v>43297</v>
      </c>
      <c r="C6418" s="376">
        <v>2.8</v>
      </c>
      <c r="E6418" s="376">
        <v>2.4300000000000002</v>
      </c>
      <c r="G6418" s="376">
        <v>1.0968688249286003</v>
      </c>
      <c r="I6418" s="376">
        <v>2.87</v>
      </c>
      <c r="J6418" s="416"/>
      <c r="K6418" s="376"/>
      <c r="M6418" s="376">
        <v>2.52</v>
      </c>
      <c r="O6418" s="376">
        <v>2.4900000000000002</v>
      </c>
      <c r="Q6418" s="376">
        <v>2.2599999999999998</v>
      </c>
      <c r="S6418" s="376">
        <v>1.37</v>
      </c>
      <c r="T6418" s="375">
        <v>0.75917199999999996</v>
      </c>
      <c r="U6418" s="376">
        <f t="shared" si="218"/>
        <v>1.0968688249286003</v>
      </c>
    </row>
    <row r="6419" spans="1:21" x14ac:dyDescent="0.2">
      <c r="A6419" s="597">
        <v>43297</v>
      </c>
      <c r="B6419" s="414">
        <f t="shared" si="217"/>
        <v>43298</v>
      </c>
      <c r="C6419" s="161">
        <v>2.74</v>
      </c>
      <c r="E6419" s="161">
        <v>2.48</v>
      </c>
      <c r="G6419" s="161">
        <v>0.87453510155160019</v>
      </c>
      <c r="I6419" s="548">
        <v>2.87</v>
      </c>
      <c r="J6419" s="785"/>
      <c r="K6419" s="548"/>
      <c r="M6419" s="161">
        <v>2.54</v>
      </c>
      <c r="O6419" s="161">
        <v>2.52</v>
      </c>
      <c r="Q6419" s="161">
        <v>2.4300000000000002</v>
      </c>
      <c r="S6419" s="161">
        <v>1.0900000000000001</v>
      </c>
      <c r="T6419" s="18">
        <v>0.76077600000000001</v>
      </c>
      <c r="U6419" s="161">
        <f t="shared" si="218"/>
        <v>0.87453510155160019</v>
      </c>
    </row>
    <row r="6420" spans="1:21" x14ac:dyDescent="0.2">
      <c r="A6420" s="597">
        <v>43298</v>
      </c>
      <c r="B6420" s="414">
        <f t="shared" si="217"/>
        <v>43299</v>
      </c>
      <c r="C6420" s="161">
        <v>2.78</v>
      </c>
      <c r="E6420" s="161">
        <v>2.5099999999999998</v>
      </c>
      <c r="G6420" s="161">
        <v>1.0176880459825501</v>
      </c>
      <c r="I6420" s="161">
        <v>2.93</v>
      </c>
      <c r="J6420" s="162"/>
      <c r="K6420" s="161"/>
      <c r="M6420" s="161">
        <v>2.57</v>
      </c>
      <c r="O6420" s="161">
        <v>2.56</v>
      </c>
      <c r="Q6420" s="161">
        <v>2.42</v>
      </c>
      <c r="S6420" s="161">
        <v>1.27</v>
      </c>
      <c r="T6420" s="18">
        <v>0.75983100000000003</v>
      </c>
      <c r="U6420" s="161">
        <f t="shared" si="218"/>
        <v>1.0176880459825501</v>
      </c>
    </row>
    <row r="6421" spans="1:21" x14ac:dyDescent="0.2">
      <c r="A6421" s="597">
        <v>43299</v>
      </c>
      <c r="B6421" s="414">
        <f t="shared" si="217"/>
        <v>43300</v>
      </c>
      <c r="C6421" s="161">
        <v>2.72</v>
      </c>
      <c r="E6421" s="161">
        <v>2.4300000000000002</v>
      </c>
      <c r="G6421" s="161">
        <v>1.1656539579813001</v>
      </c>
      <c r="I6421" s="161">
        <v>2.89</v>
      </c>
      <c r="J6421" s="162"/>
      <c r="K6421" s="161"/>
      <c r="M6421" s="161">
        <v>2.48</v>
      </c>
      <c r="O6421" s="161">
        <v>2.5</v>
      </c>
      <c r="Q6421" s="161">
        <v>2.37</v>
      </c>
      <c r="S6421" s="161">
        <v>1.46</v>
      </c>
      <c r="T6421" s="18">
        <v>0.75704700000000003</v>
      </c>
      <c r="U6421" s="161">
        <f t="shared" si="218"/>
        <v>1.1656539579813001</v>
      </c>
    </row>
    <row r="6422" spans="1:21" x14ac:dyDescent="0.2">
      <c r="A6422" s="597">
        <v>43300</v>
      </c>
      <c r="B6422" s="414">
        <f t="shared" si="217"/>
        <v>43301</v>
      </c>
      <c r="C6422" s="161">
        <v>2.72</v>
      </c>
      <c r="E6422" s="161">
        <v>2.39</v>
      </c>
      <c r="G6422" s="161">
        <v>1.0524896132982</v>
      </c>
      <c r="I6422" s="161">
        <v>2.84</v>
      </c>
      <c r="J6422" s="162"/>
      <c r="K6422" s="161"/>
      <c r="M6422" s="161">
        <v>2.41</v>
      </c>
      <c r="O6422" s="161">
        <v>2.4300000000000002</v>
      </c>
      <c r="Q6422" s="161">
        <v>2.35</v>
      </c>
      <c r="S6422" s="161">
        <v>1.32</v>
      </c>
      <c r="T6422" s="18">
        <v>0.75604899999999997</v>
      </c>
      <c r="U6422" s="161">
        <f t="shared" si="218"/>
        <v>1.0524896132982</v>
      </c>
    </row>
    <row r="6423" spans="1:21" x14ac:dyDescent="0.2">
      <c r="A6423" s="597">
        <v>43301</v>
      </c>
      <c r="B6423" s="414">
        <f t="shared" si="217"/>
        <v>43302</v>
      </c>
      <c r="C6423" s="376">
        <v>2.76</v>
      </c>
      <c r="E6423" s="376">
        <v>2.39</v>
      </c>
      <c r="G6423" s="376">
        <v>0.76686338161920009</v>
      </c>
      <c r="I6423" s="376">
        <v>2.89</v>
      </c>
      <c r="J6423" s="416"/>
      <c r="K6423" s="376"/>
      <c r="M6423" s="376">
        <v>2.46</v>
      </c>
      <c r="O6423" s="376">
        <v>2.48</v>
      </c>
      <c r="Q6423" s="376">
        <v>2.36</v>
      </c>
      <c r="S6423" s="376">
        <v>0.96</v>
      </c>
      <c r="T6423" s="375">
        <v>0.75744800000000001</v>
      </c>
      <c r="U6423" s="376">
        <f t="shared" si="218"/>
        <v>0.76686338161920009</v>
      </c>
    </row>
    <row r="6424" spans="1:21" x14ac:dyDescent="0.2">
      <c r="A6424" s="597">
        <v>43302</v>
      </c>
      <c r="B6424" s="414">
        <f t="shared" si="217"/>
        <v>43303</v>
      </c>
      <c r="C6424" s="376">
        <v>2.76</v>
      </c>
      <c r="E6424" s="376">
        <v>2.39</v>
      </c>
      <c r="G6424" s="376">
        <v>0.76686338161920009</v>
      </c>
      <c r="I6424" s="376">
        <v>2.89</v>
      </c>
      <c r="J6424" s="416"/>
      <c r="K6424" s="376"/>
      <c r="M6424" s="376">
        <v>2.46</v>
      </c>
      <c r="O6424" s="376">
        <v>2.48</v>
      </c>
      <c r="Q6424" s="376">
        <v>2.36</v>
      </c>
      <c r="S6424" s="376">
        <v>0.96</v>
      </c>
      <c r="T6424" s="375">
        <v>0.75744800000000001</v>
      </c>
      <c r="U6424" s="376">
        <f t="shared" si="218"/>
        <v>0.76686338161920009</v>
      </c>
    </row>
    <row r="6425" spans="1:21" x14ac:dyDescent="0.2">
      <c r="A6425" s="597">
        <v>43303</v>
      </c>
      <c r="B6425" s="414">
        <f t="shared" si="217"/>
        <v>43304</v>
      </c>
      <c r="C6425" s="376">
        <v>2.76</v>
      </c>
      <c r="E6425" s="376">
        <v>2.39</v>
      </c>
      <c r="G6425" s="376">
        <v>0.76686338161920009</v>
      </c>
      <c r="I6425" s="376">
        <v>2.89</v>
      </c>
      <c r="J6425" s="416"/>
      <c r="K6425" s="376"/>
      <c r="M6425" s="376">
        <v>2.46</v>
      </c>
      <c r="O6425" s="376">
        <v>2.48</v>
      </c>
      <c r="Q6425" s="376">
        <v>2.36</v>
      </c>
      <c r="S6425" s="376">
        <v>0.96</v>
      </c>
      <c r="T6425" s="375">
        <v>0.75744800000000001</v>
      </c>
      <c r="U6425" s="376">
        <f t="shared" si="218"/>
        <v>0.76686338161920009</v>
      </c>
    </row>
    <row r="6426" spans="1:21" x14ac:dyDescent="0.2">
      <c r="A6426" s="597">
        <v>43304</v>
      </c>
      <c r="B6426" s="414">
        <f t="shared" si="217"/>
        <v>43305</v>
      </c>
      <c r="C6426" s="161">
        <v>2.7</v>
      </c>
      <c r="E6426" s="161">
        <v>2.5099999999999998</v>
      </c>
      <c r="G6426" s="161">
        <v>1.2271001939874</v>
      </c>
      <c r="I6426" s="161">
        <v>2.84</v>
      </c>
      <c r="J6426" s="162"/>
      <c r="K6426" s="161"/>
      <c r="M6426" s="161">
        <v>2.75</v>
      </c>
      <c r="O6426" s="161">
        <v>2.5099999999999998</v>
      </c>
      <c r="Q6426" s="161">
        <v>2.38</v>
      </c>
      <c r="S6426" s="161">
        <v>1.53</v>
      </c>
      <c r="T6426" s="18">
        <v>0.76049199999999995</v>
      </c>
      <c r="U6426" s="161">
        <f t="shared" si="218"/>
        <v>1.2271001939874</v>
      </c>
    </row>
    <row r="6427" spans="1:21" x14ac:dyDescent="0.2">
      <c r="A6427" s="597">
        <v>43305</v>
      </c>
      <c r="B6427" s="414">
        <f t="shared" si="217"/>
        <v>43306</v>
      </c>
      <c r="C6427" s="161">
        <v>2.72</v>
      </c>
      <c r="E6427" s="161">
        <v>2.44</v>
      </c>
      <c r="G6427" s="161">
        <v>1.2736556036703002</v>
      </c>
      <c r="I6427" s="161">
        <v>2.85</v>
      </c>
      <c r="J6427" s="162"/>
      <c r="K6427" s="161"/>
      <c r="M6427" s="161">
        <v>2.4500000000000002</v>
      </c>
      <c r="O6427" s="161">
        <v>2.5299999999999998</v>
      </c>
      <c r="Q6427" s="161">
        <v>2.36</v>
      </c>
      <c r="S6427" s="161">
        <v>1.59</v>
      </c>
      <c r="T6427" s="18">
        <v>0.75955799999999996</v>
      </c>
      <c r="U6427" s="161">
        <f t="shared" si="218"/>
        <v>1.2736556036703002</v>
      </c>
    </row>
    <row r="6428" spans="1:21" x14ac:dyDescent="0.2">
      <c r="A6428" s="597">
        <v>43306</v>
      </c>
      <c r="B6428" s="414">
        <f t="shared" si="217"/>
        <v>43307</v>
      </c>
      <c r="C6428" s="161">
        <v>2.77</v>
      </c>
      <c r="E6428" s="161">
        <v>2.4700000000000002</v>
      </c>
      <c r="G6428" s="161">
        <v>1.2064974884549999</v>
      </c>
      <c r="I6428" s="161">
        <v>2.85</v>
      </c>
      <c r="J6428" s="162"/>
      <c r="K6428" s="161"/>
      <c r="M6428" s="161">
        <v>2.5299999999999998</v>
      </c>
      <c r="O6428" s="161">
        <v>2.54</v>
      </c>
      <c r="Q6428" s="161">
        <v>2.41</v>
      </c>
      <c r="S6428" s="161">
        <v>1.5</v>
      </c>
      <c r="T6428" s="18">
        <v>0.76267799999999997</v>
      </c>
      <c r="U6428" s="161">
        <f t="shared" si="218"/>
        <v>1.2064974884549999</v>
      </c>
    </row>
    <row r="6429" spans="1:21" x14ac:dyDescent="0.2">
      <c r="A6429" s="597">
        <v>43307</v>
      </c>
      <c r="B6429" s="414">
        <f t="shared" si="217"/>
        <v>43308</v>
      </c>
      <c r="C6429" s="161">
        <v>2.78</v>
      </c>
      <c r="E6429" s="161">
        <v>2.4500000000000002</v>
      </c>
      <c r="G6429" s="161">
        <v>1.1471228326934</v>
      </c>
      <c r="I6429" s="161">
        <v>2.85</v>
      </c>
      <c r="J6429" s="162"/>
      <c r="K6429" s="161"/>
      <c r="M6429" s="161">
        <v>2.4700000000000002</v>
      </c>
      <c r="O6429" s="161">
        <v>2.4900000000000002</v>
      </c>
      <c r="Q6429" s="161">
        <v>2.4500000000000002</v>
      </c>
      <c r="S6429" s="161">
        <v>1.42</v>
      </c>
      <c r="T6429" s="18">
        <v>0.76599799999999996</v>
      </c>
      <c r="U6429" s="161">
        <f t="shared" si="218"/>
        <v>1.1471228326934</v>
      </c>
    </row>
    <row r="6430" spans="1:21" x14ac:dyDescent="0.2">
      <c r="A6430" s="597">
        <v>43308</v>
      </c>
      <c r="B6430" s="414">
        <f t="shared" si="217"/>
        <v>43309</v>
      </c>
      <c r="C6430" s="376">
        <v>2.78</v>
      </c>
      <c r="E6430" s="376">
        <v>2.42</v>
      </c>
      <c r="G6430" s="376">
        <v>0.69421122846910011</v>
      </c>
      <c r="I6430" s="376">
        <v>2.84</v>
      </c>
      <c r="J6430" s="416"/>
      <c r="K6430" s="376"/>
      <c r="M6430" s="376">
        <v>2.38</v>
      </c>
      <c r="O6430" s="376">
        <v>2.4500000000000002</v>
      </c>
      <c r="Q6430" s="376">
        <v>2.39</v>
      </c>
      <c r="S6430" s="376">
        <v>0.86</v>
      </c>
      <c r="T6430" s="375">
        <v>0.76541899999999996</v>
      </c>
      <c r="U6430" s="376">
        <f t="shared" si="218"/>
        <v>0.69421122846910011</v>
      </c>
    </row>
    <row r="6431" spans="1:21" x14ac:dyDescent="0.2">
      <c r="A6431" s="597">
        <v>43309</v>
      </c>
      <c r="B6431" s="414">
        <f t="shared" si="217"/>
        <v>43310</v>
      </c>
      <c r="C6431" s="376">
        <v>2.78</v>
      </c>
      <c r="E6431" s="376">
        <v>2.42</v>
      </c>
      <c r="G6431" s="376">
        <v>0.69421122846910011</v>
      </c>
      <c r="I6431" s="376">
        <v>2.84</v>
      </c>
      <c r="J6431" s="416"/>
      <c r="K6431" s="376"/>
      <c r="M6431" s="376">
        <v>2.38</v>
      </c>
      <c r="O6431" s="376">
        <v>2.4500000000000002</v>
      </c>
      <c r="Q6431" s="376">
        <v>2.39</v>
      </c>
      <c r="S6431" s="376">
        <v>0.86</v>
      </c>
      <c r="T6431" s="375">
        <v>0.76541899999999996</v>
      </c>
      <c r="U6431" s="376">
        <f t="shared" si="218"/>
        <v>0.69421122846910011</v>
      </c>
    </row>
    <row r="6432" spans="1:21" x14ac:dyDescent="0.2">
      <c r="A6432" s="597">
        <v>43310</v>
      </c>
      <c r="B6432" s="414">
        <f t="shared" ref="B6432:B6495" si="219">A6432+1</f>
        <v>43311</v>
      </c>
      <c r="C6432" s="376">
        <v>2.78</v>
      </c>
      <c r="E6432" s="376">
        <v>2.42</v>
      </c>
      <c r="G6432" s="376">
        <v>0.69421122846910011</v>
      </c>
      <c r="I6432" s="376">
        <v>2.84</v>
      </c>
      <c r="J6432" s="416"/>
      <c r="K6432" s="376"/>
      <c r="M6432" s="376">
        <v>2.38</v>
      </c>
      <c r="O6432" s="376">
        <v>2.4500000000000002</v>
      </c>
      <c r="Q6432" s="376">
        <v>2.39</v>
      </c>
      <c r="S6432" s="376">
        <v>0.86</v>
      </c>
      <c r="T6432" s="375">
        <v>0.76541899999999996</v>
      </c>
      <c r="U6432" s="376">
        <f t="shared" si="218"/>
        <v>0.69421122846910011</v>
      </c>
    </row>
    <row r="6433" spans="1:21" x14ac:dyDescent="0.2">
      <c r="A6433" s="597">
        <v>43311</v>
      </c>
      <c r="B6433" s="414">
        <f t="shared" si="219"/>
        <v>43312</v>
      </c>
      <c r="C6433" s="161">
        <v>2.76</v>
      </c>
      <c r="E6433" s="161">
        <v>2.42</v>
      </c>
      <c r="G6433" s="161">
        <v>0.92963980046274997</v>
      </c>
      <c r="I6433" s="161">
        <v>2.82</v>
      </c>
      <c r="J6433" s="162"/>
      <c r="K6433" s="161"/>
      <c r="M6433" s="161">
        <v>2.46</v>
      </c>
      <c r="O6433" s="161">
        <v>2.4</v>
      </c>
      <c r="Q6433" s="161">
        <v>2.4700000000000002</v>
      </c>
      <c r="S6433" s="161">
        <v>1.1499999999999999</v>
      </c>
      <c r="T6433" s="18">
        <v>0.76651899999999995</v>
      </c>
      <c r="U6433" s="161">
        <f t="shared" si="218"/>
        <v>0.92963980046274997</v>
      </c>
    </row>
    <row r="6434" spans="1:21" s="263" customFormat="1" x14ac:dyDescent="0.2">
      <c r="A6434" s="598">
        <v>43312</v>
      </c>
      <c r="B6434" s="556">
        <f t="shared" si="219"/>
        <v>43313</v>
      </c>
      <c r="C6434" s="372">
        <v>2.82</v>
      </c>
      <c r="E6434" s="372">
        <v>2.31</v>
      </c>
      <c r="G6434" s="372">
        <v>1.0681812720678001</v>
      </c>
      <c r="I6434" s="372">
        <v>2.86</v>
      </c>
      <c r="J6434" s="365"/>
      <c r="K6434" s="372"/>
      <c r="M6434" s="372">
        <v>2.4</v>
      </c>
      <c r="O6434" s="372">
        <v>2.14</v>
      </c>
      <c r="Q6434" s="372">
        <v>2.4900000000000002</v>
      </c>
      <c r="S6434" s="372">
        <v>1.32</v>
      </c>
      <c r="T6434" s="263">
        <v>0.76732100000000003</v>
      </c>
      <c r="U6434" s="372">
        <f t="shared" si="218"/>
        <v>1.0681812720678001</v>
      </c>
    </row>
    <row r="6435" spans="1:21" x14ac:dyDescent="0.2">
      <c r="A6435" s="597">
        <v>43313</v>
      </c>
      <c r="B6435" s="414">
        <f t="shared" si="219"/>
        <v>43314</v>
      </c>
      <c r="C6435" s="161">
        <v>2.8</v>
      </c>
      <c r="E6435" s="161">
        <v>2.35</v>
      </c>
      <c r="G6435" s="161">
        <v>1.0050488965074</v>
      </c>
      <c r="I6435" s="161">
        <v>2.85</v>
      </c>
      <c r="J6435" s="162"/>
      <c r="K6435" s="161"/>
      <c r="M6435" s="161">
        <v>2.4300000000000002</v>
      </c>
      <c r="O6435" s="161">
        <v>2.16</v>
      </c>
      <c r="Q6435" s="161">
        <v>2.5299999999999998</v>
      </c>
      <c r="S6435" s="161">
        <v>1.24</v>
      </c>
      <c r="T6435" s="18">
        <v>0.76854900000000004</v>
      </c>
      <c r="U6435" s="161">
        <f t="shared" si="218"/>
        <v>1.0050488965074</v>
      </c>
    </row>
    <row r="6436" spans="1:21" x14ac:dyDescent="0.2">
      <c r="A6436" s="597">
        <v>43314</v>
      </c>
      <c r="B6436" s="414">
        <f t="shared" si="219"/>
        <v>43315</v>
      </c>
      <c r="C6436" s="161">
        <v>2.79</v>
      </c>
      <c r="E6436" s="161">
        <v>2.46</v>
      </c>
      <c r="G6436" s="161">
        <v>1.0127454662312501</v>
      </c>
      <c r="I6436" s="161">
        <v>2.84</v>
      </c>
      <c r="J6436" s="162"/>
      <c r="K6436" s="161"/>
      <c r="M6436" s="161">
        <v>2.48</v>
      </c>
      <c r="O6436" s="161">
        <v>2.38</v>
      </c>
      <c r="Q6436" s="161">
        <v>2.5499999999999998</v>
      </c>
      <c r="S6436" s="161">
        <v>1.25</v>
      </c>
      <c r="T6436" s="18">
        <v>0.76823900000000001</v>
      </c>
      <c r="U6436" s="161">
        <f t="shared" si="218"/>
        <v>1.0127454662312501</v>
      </c>
    </row>
    <row r="6437" spans="1:21" x14ac:dyDescent="0.2">
      <c r="A6437" s="597">
        <v>43315</v>
      </c>
      <c r="B6437" s="414">
        <f t="shared" si="219"/>
        <v>43316</v>
      </c>
      <c r="C6437" s="376">
        <v>2.84</v>
      </c>
      <c r="E6437" s="376">
        <v>2.4500000000000002</v>
      </c>
      <c r="G6437" s="376">
        <v>0.6812417630298</v>
      </c>
      <c r="I6437" s="376">
        <v>2.89</v>
      </c>
      <c r="J6437" s="416"/>
      <c r="K6437" s="376"/>
      <c r="M6437" s="376">
        <v>2.4300000000000002</v>
      </c>
      <c r="O6437" s="376">
        <v>2.44</v>
      </c>
      <c r="Q6437" s="376">
        <v>2.56</v>
      </c>
      <c r="S6437" s="376">
        <v>0.84</v>
      </c>
      <c r="T6437" s="375">
        <v>0.76900299999999999</v>
      </c>
      <c r="U6437" s="376">
        <f t="shared" si="218"/>
        <v>0.6812417630298</v>
      </c>
    </row>
    <row r="6438" spans="1:21" x14ac:dyDescent="0.2">
      <c r="A6438" s="597">
        <v>43316</v>
      </c>
      <c r="B6438" s="414">
        <f t="shared" si="219"/>
        <v>43317</v>
      </c>
      <c r="C6438" s="376">
        <v>2.84</v>
      </c>
      <c r="E6438" s="376">
        <v>2.4500000000000002</v>
      </c>
      <c r="G6438" s="376">
        <v>0.6812417630298</v>
      </c>
      <c r="I6438" s="376">
        <v>2.89</v>
      </c>
      <c r="J6438" s="416"/>
      <c r="K6438" s="376"/>
      <c r="M6438" s="376">
        <v>2.4300000000000002</v>
      </c>
      <c r="O6438" s="376">
        <v>2.44</v>
      </c>
      <c r="Q6438" s="376">
        <v>2.56</v>
      </c>
      <c r="S6438" s="376">
        <v>0.84</v>
      </c>
      <c r="T6438" s="375">
        <v>0.76900299999999999</v>
      </c>
      <c r="U6438" s="376">
        <f t="shared" si="218"/>
        <v>0.6812417630298</v>
      </c>
    </row>
    <row r="6439" spans="1:21" x14ac:dyDescent="0.2">
      <c r="A6439" s="597">
        <v>43317</v>
      </c>
      <c r="B6439" s="414">
        <f t="shared" si="219"/>
        <v>43318</v>
      </c>
      <c r="C6439" s="376">
        <v>2.84</v>
      </c>
      <c r="E6439" s="376">
        <v>2.4500000000000002</v>
      </c>
      <c r="G6439" s="376">
        <v>0.6812417630298</v>
      </c>
      <c r="I6439" s="376">
        <v>2.89</v>
      </c>
      <c r="J6439" s="416"/>
      <c r="K6439" s="376"/>
      <c r="M6439" s="376">
        <v>2.4300000000000002</v>
      </c>
      <c r="O6439" s="376">
        <v>2.44</v>
      </c>
      <c r="Q6439" s="376">
        <v>2.56</v>
      </c>
      <c r="S6439" s="376">
        <v>0.84</v>
      </c>
      <c r="T6439" s="375">
        <v>0.76900299999999999</v>
      </c>
      <c r="U6439" s="376">
        <f t="shared" si="218"/>
        <v>0.6812417630298</v>
      </c>
    </row>
    <row r="6440" spans="1:21" x14ac:dyDescent="0.2">
      <c r="A6440" s="597">
        <v>43318</v>
      </c>
      <c r="B6440" s="414">
        <f t="shared" si="219"/>
        <v>43319</v>
      </c>
      <c r="C6440" s="161">
        <v>2.86</v>
      </c>
      <c r="E6440" s="161">
        <v>2.2999999999999998</v>
      </c>
      <c r="G6440" s="161">
        <v>1.0295909476339</v>
      </c>
      <c r="I6440" s="161">
        <v>2.9</v>
      </c>
      <c r="J6440" s="162"/>
      <c r="K6440" s="161"/>
      <c r="M6440" s="161">
        <v>2.5299999999999998</v>
      </c>
      <c r="O6440" s="161">
        <v>2.35</v>
      </c>
      <c r="Q6440" s="161">
        <v>2.6</v>
      </c>
      <c r="S6440" s="161">
        <v>1.27</v>
      </c>
      <c r="T6440" s="18">
        <v>0.76871800000000001</v>
      </c>
      <c r="U6440" s="161">
        <f t="shared" si="218"/>
        <v>1.0295909476339</v>
      </c>
    </row>
    <row r="6441" spans="1:21" x14ac:dyDescent="0.2">
      <c r="A6441" s="597">
        <v>43319</v>
      </c>
      <c r="B6441" s="414">
        <f t="shared" si="219"/>
        <v>43320</v>
      </c>
      <c r="C6441" s="161">
        <v>2.93</v>
      </c>
      <c r="E6441" s="161">
        <v>2.35</v>
      </c>
      <c r="G6441" s="161">
        <v>0.98891434162239999</v>
      </c>
      <c r="I6441" s="161">
        <v>2.98</v>
      </c>
      <c r="J6441" s="162"/>
      <c r="K6441" s="161"/>
      <c r="M6441" s="161">
        <v>2.5499999999999998</v>
      </c>
      <c r="O6441" s="161">
        <v>2.23</v>
      </c>
      <c r="Q6441" s="161">
        <v>2.62</v>
      </c>
      <c r="S6441" s="161">
        <v>1.22</v>
      </c>
      <c r="T6441" s="18">
        <v>0.76860799999999996</v>
      </c>
      <c r="U6441" s="161">
        <f t="shared" si="218"/>
        <v>0.98891434162239999</v>
      </c>
    </row>
    <row r="6442" spans="1:21" x14ac:dyDescent="0.2">
      <c r="A6442" s="597">
        <v>43320</v>
      </c>
      <c r="B6442" s="414">
        <f t="shared" si="219"/>
        <v>43321</v>
      </c>
      <c r="C6442" s="161">
        <v>2.97</v>
      </c>
      <c r="E6442" s="161">
        <v>2.27</v>
      </c>
      <c r="G6442" s="161">
        <v>0.78362254278410004</v>
      </c>
      <c r="I6442" s="161">
        <v>3.05</v>
      </c>
      <c r="J6442" s="162"/>
      <c r="K6442" s="161"/>
      <c r="M6442" s="161">
        <v>2.5499999999999998</v>
      </c>
      <c r="O6442" s="161">
        <v>2.23</v>
      </c>
      <c r="Q6442" s="161">
        <v>2.59</v>
      </c>
      <c r="S6442" s="161">
        <v>0.97</v>
      </c>
      <c r="T6442" s="18">
        <v>0.76602199999999998</v>
      </c>
      <c r="U6442" s="161">
        <f t="shared" si="218"/>
        <v>0.78362254278410004</v>
      </c>
    </row>
    <row r="6443" spans="1:21" x14ac:dyDescent="0.2">
      <c r="A6443" s="597">
        <v>43321</v>
      </c>
      <c r="B6443" s="414">
        <f t="shared" si="219"/>
        <v>43322</v>
      </c>
      <c r="C6443" s="161">
        <v>2.98</v>
      </c>
      <c r="E6443" s="161">
        <v>2.5499999999999998</v>
      </c>
      <c r="G6443" s="161">
        <v>1.0763254520361001</v>
      </c>
      <c r="I6443" s="161">
        <v>3.05</v>
      </c>
      <c r="J6443" s="162"/>
      <c r="K6443" s="161"/>
      <c r="M6443" s="161">
        <v>2.57</v>
      </c>
      <c r="O6443" s="161">
        <v>2.2400000000000002</v>
      </c>
      <c r="Q6443" s="161">
        <v>2.5299999999999998</v>
      </c>
      <c r="S6443" s="161">
        <v>1.33</v>
      </c>
      <c r="T6443" s="18">
        <v>0.76735799999999998</v>
      </c>
      <c r="U6443" s="161">
        <f t="shared" si="218"/>
        <v>1.0763254520361001</v>
      </c>
    </row>
    <row r="6444" spans="1:21" x14ac:dyDescent="0.2">
      <c r="A6444" s="597">
        <v>43322</v>
      </c>
      <c r="B6444" s="414">
        <f t="shared" si="219"/>
        <v>43323</v>
      </c>
      <c r="C6444" s="376">
        <v>2.92</v>
      </c>
      <c r="E6444" s="376">
        <v>2.42</v>
      </c>
      <c r="G6444" s="376">
        <v>0.86143380923730017</v>
      </c>
      <c r="I6444" s="376">
        <v>3.05</v>
      </c>
      <c r="J6444" s="416"/>
      <c r="K6444" s="376"/>
      <c r="M6444" s="376">
        <v>2.34</v>
      </c>
      <c r="O6444" s="376">
        <v>2.2000000000000002</v>
      </c>
      <c r="Q6444" s="376">
        <v>2.48</v>
      </c>
      <c r="S6444" s="376">
        <v>1.07</v>
      </c>
      <c r="T6444" s="375">
        <v>0.76338600000000001</v>
      </c>
      <c r="U6444" s="376">
        <f t="shared" si="218"/>
        <v>0.86143380923730017</v>
      </c>
    </row>
    <row r="6445" spans="1:21" x14ac:dyDescent="0.2">
      <c r="A6445" s="597">
        <v>43323</v>
      </c>
      <c r="B6445" s="414">
        <f t="shared" si="219"/>
        <v>43324</v>
      </c>
      <c r="C6445" s="376">
        <v>2.92</v>
      </c>
      <c r="E6445" s="376">
        <v>2.42</v>
      </c>
      <c r="G6445" s="376">
        <v>0.86143380923730017</v>
      </c>
      <c r="I6445" s="376">
        <v>3.05</v>
      </c>
      <c r="J6445" s="416"/>
      <c r="K6445" s="376"/>
      <c r="M6445" s="376">
        <v>2.34</v>
      </c>
      <c r="O6445" s="376">
        <v>2.2000000000000002</v>
      </c>
      <c r="Q6445" s="376">
        <v>2.48</v>
      </c>
      <c r="S6445" s="376">
        <v>1.07</v>
      </c>
      <c r="T6445" s="375">
        <v>0.76338600000000001</v>
      </c>
      <c r="U6445" s="376">
        <f t="shared" ref="U6445:U6451" si="220">S6445*T6445*1.054615</f>
        <v>0.86143380923730017</v>
      </c>
    </row>
    <row r="6446" spans="1:21" x14ac:dyDescent="0.2">
      <c r="A6446" s="597">
        <v>43324</v>
      </c>
      <c r="B6446" s="414">
        <f t="shared" si="219"/>
        <v>43325</v>
      </c>
      <c r="C6446" s="376">
        <v>2.92</v>
      </c>
      <c r="E6446" s="376">
        <v>2.42</v>
      </c>
      <c r="G6446" s="376">
        <v>0.86143380923730017</v>
      </c>
      <c r="I6446" s="376">
        <v>3.05</v>
      </c>
      <c r="J6446" s="416"/>
      <c r="K6446" s="376"/>
      <c r="M6446" s="376">
        <v>2.34</v>
      </c>
      <c r="O6446" s="376">
        <v>2.2000000000000002</v>
      </c>
      <c r="Q6446" s="376">
        <v>2.48</v>
      </c>
      <c r="S6446" s="376">
        <v>1.07</v>
      </c>
      <c r="T6446" s="375">
        <v>0.76338600000000001</v>
      </c>
      <c r="U6446" s="376">
        <f t="shared" si="220"/>
        <v>0.86143380923730017</v>
      </c>
    </row>
    <row r="6447" spans="1:21" x14ac:dyDescent="0.2">
      <c r="A6447" s="597">
        <v>43325</v>
      </c>
      <c r="B6447" s="414">
        <f t="shared" si="219"/>
        <v>43326</v>
      </c>
      <c r="C6447" s="161">
        <v>2.92</v>
      </c>
      <c r="E6447" s="161">
        <v>2.5</v>
      </c>
      <c r="G6447" s="161">
        <v>1.0108387961343002</v>
      </c>
      <c r="I6447" s="161">
        <v>3.02</v>
      </c>
      <c r="J6447" s="162"/>
      <c r="K6447" s="161"/>
      <c r="M6447" s="161">
        <v>2.44</v>
      </c>
      <c r="O6447" s="161">
        <v>2.2000000000000002</v>
      </c>
      <c r="Q6447" s="161">
        <v>2.5299999999999998</v>
      </c>
      <c r="S6447" s="161">
        <v>1.26</v>
      </c>
      <c r="T6447" s="18">
        <v>0.76070700000000002</v>
      </c>
      <c r="U6447" s="161">
        <f t="shared" si="220"/>
        <v>1.0108387961343002</v>
      </c>
    </row>
    <row r="6448" spans="1:21" x14ac:dyDescent="0.2">
      <c r="A6448" s="597">
        <v>43326</v>
      </c>
      <c r="B6448" s="414">
        <f t="shared" si="219"/>
        <v>43327</v>
      </c>
      <c r="C6448" s="161">
        <v>2.98</v>
      </c>
      <c r="E6448" s="161">
        <v>2.67</v>
      </c>
      <c r="G6448" s="161">
        <v>1.1276042713809999</v>
      </c>
      <c r="I6448" s="161">
        <v>3.1</v>
      </c>
      <c r="J6448" s="162"/>
      <c r="K6448" s="161"/>
      <c r="M6448" s="161">
        <v>2.4700000000000002</v>
      </c>
      <c r="O6448" s="161">
        <v>2.21</v>
      </c>
      <c r="Q6448" s="161">
        <v>2.63</v>
      </c>
      <c r="S6448" s="161">
        <v>1.4</v>
      </c>
      <c r="T6448" s="18">
        <v>0.76372099999999998</v>
      </c>
      <c r="U6448" s="161">
        <f t="shared" si="220"/>
        <v>1.1276042713809999</v>
      </c>
    </row>
    <row r="6449" spans="1:21" x14ac:dyDescent="0.2">
      <c r="A6449" s="597">
        <v>43327</v>
      </c>
      <c r="B6449" s="414">
        <f t="shared" si="219"/>
        <v>43328</v>
      </c>
      <c r="C6449" s="161">
        <v>3.01</v>
      </c>
      <c r="E6449" s="161">
        <v>2.65</v>
      </c>
      <c r="G6449" s="161">
        <v>1.1906824397303999</v>
      </c>
      <c r="I6449" s="161">
        <v>3.08</v>
      </c>
      <c r="J6449" s="162"/>
      <c r="K6449" s="161"/>
      <c r="M6449" s="161">
        <v>2.4500000000000002</v>
      </c>
      <c r="O6449" s="161">
        <v>2.38</v>
      </c>
      <c r="Q6449" s="161">
        <v>2.64</v>
      </c>
      <c r="S6449" s="161">
        <v>1.48</v>
      </c>
      <c r="T6449" s="18">
        <v>0.76285199999999997</v>
      </c>
      <c r="U6449" s="161">
        <f t="shared" si="220"/>
        <v>1.1906824397303999</v>
      </c>
    </row>
    <row r="6450" spans="1:21" x14ac:dyDescent="0.2">
      <c r="A6450" s="597">
        <v>43328</v>
      </c>
      <c r="B6450" s="414">
        <f t="shared" si="219"/>
        <v>43329</v>
      </c>
      <c r="C6450" s="161">
        <v>2.99</v>
      </c>
      <c r="E6450" s="161">
        <v>2.59</v>
      </c>
      <c r="G6450" s="161">
        <v>1.0431098885805001</v>
      </c>
      <c r="I6450" s="161">
        <v>3.05</v>
      </c>
      <c r="J6450" s="162"/>
      <c r="K6450" s="161"/>
      <c r="M6450" s="161">
        <v>2.5299999999999998</v>
      </c>
      <c r="O6450" s="161">
        <v>2.19</v>
      </c>
      <c r="Q6450" s="161">
        <v>2.57</v>
      </c>
      <c r="S6450" s="161">
        <v>1.3</v>
      </c>
      <c r="T6450" s="18">
        <v>0.76083900000000004</v>
      </c>
      <c r="U6450" s="161">
        <f t="shared" si="220"/>
        <v>1.0431098885805001</v>
      </c>
    </row>
    <row r="6451" spans="1:21" x14ac:dyDescent="0.2">
      <c r="A6451" s="597">
        <v>43329</v>
      </c>
      <c r="B6451" s="414">
        <f t="shared" si="219"/>
        <v>43330</v>
      </c>
      <c r="C6451" s="376">
        <v>2.97</v>
      </c>
      <c r="E6451" s="376">
        <v>2.46</v>
      </c>
      <c r="G6451" s="376">
        <v>0.45838969638029997</v>
      </c>
      <c r="I6451" s="376">
        <v>3.06</v>
      </c>
      <c r="J6451" s="416"/>
      <c r="K6451" s="376"/>
      <c r="M6451" s="376">
        <v>2.4</v>
      </c>
      <c r="O6451" s="376">
        <v>2.27</v>
      </c>
      <c r="Q6451" s="376">
        <v>2.5499999999999998</v>
      </c>
      <c r="S6451" s="376">
        <v>0.56999999999999995</v>
      </c>
      <c r="T6451" s="375">
        <v>0.76254599999999995</v>
      </c>
      <c r="U6451" s="376">
        <f t="shared" si="220"/>
        <v>0.45838969638029997</v>
      </c>
    </row>
    <row r="6452" spans="1:21" x14ac:dyDescent="0.2">
      <c r="A6452" s="597">
        <v>43330</v>
      </c>
      <c r="B6452" s="414">
        <f t="shared" si="219"/>
        <v>43331</v>
      </c>
      <c r="C6452" s="376">
        <v>2.97</v>
      </c>
      <c r="E6452" s="376">
        <v>2.46</v>
      </c>
      <c r="G6452" s="376">
        <v>0.45838969638029997</v>
      </c>
      <c r="I6452" s="376">
        <v>3.06</v>
      </c>
      <c r="J6452" s="416"/>
      <c r="K6452" s="376"/>
      <c r="M6452" s="376">
        <v>2.4</v>
      </c>
      <c r="O6452" s="376">
        <v>2.27</v>
      </c>
      <c r="Q6452" s="376">
        <v>2.5499999999999998</v>
      </c>
      <c r="S6452" s="376">
        <v>0.56999999999999995</v>
      </c>
      <c r="T6452" s="375">
        <v>0.76254599999999995</v>
      </c>
      <c r="U6452" s="376">
        <f t="shared" ref="U6452:U6458" si="221">S6452*T6452*1.054615</f>
        <v>0.45838969638029997</v>
      </c>
    </row>
    <row r="6453" spans="1:21" x14ac:dyDescent="0.2">
      <c r="A6453" s="597">
        <v>43331</v>
      </c>
      <c r="B6453" s="414">
        <f t="shared" si="219"/>
        <v>43332</v>
      </c>
      <c r="C6453" s="376">
        <v>2.97</v>
      </c>
      <c r="E6453" s="376">
        <v>2.46</v>
      </c>
      <c r="G6453" s="376">
        <v>0.45838969638029997</v>
      </c>
      <c r="I6453" s="376">
        <v>3.06</v>
      </c>
      <c r="J6453" s="416"/>
      <c r="K6453" s="376"/>
      <c r="M6453" s="376">
        <v>2.4</v>
      </c>
      <c r="O6453" s="376">
        <v>2.27</v>
      </c>
      <c r="Q6453" s="376">
        <v>2.5499999999999998</v>
      </c>
      <c r="S6453" s="376">
        <v>0.56999999999999995</v>
      </c>
      <c r="T6453" s="375">
        <v>0.76254599999999995</v>
      </c>
      <c r="U6453" s="376">
        <f t="shared" si="221"/>
        <v>0.45838969638029997</v>
      </c>
    </row>
    <row r="6454" spans="1:21" x14ac:dyDescent="0.2">
      <c r="A6454" s="597">
        <v>43332</v>
      </c>
      <c r="B6454" s="414">
        <f t="shared" si="219"/>
        <v>43333</v>
      </c>
      <c r="C6454" s="161">
        <v>2.99</v>
      </c>
      <c r="E6454" s="161">
        <v>2.46</v>
      </c>
      <c r="G6454" s="161">
        <v>0.82349589073469998</v>
      </c>
      <c r="I6454" s="161">
        <v>3.07</v>
      </c>
      <c r="J6454" s="162"/>
      <c r="K6454" s="161"/>
      <c r="M6454" s="161">
        <v>2.57</v>
      </c>
      <c r="O6454" s="161">
        <v>2.37</v>
      </c>
      <c r="Q6454" s="161">
        <v>2.63</v>
      </c>
      <c r="S6454" s="161">
        <v>1.02</v>
      </c>
      <c r="T6454" s="18">
        <v>0.76553899999999997</v>
      </c>
      <c r="U6454" s="161">
        <f t="shared" si="221"/>
        <v>0.82349589073469998</v>
      </c>
    </row>
    <row r="6455" spans="1:21" x14ac:dyDescent="0.2">
      <c r="A6455" s="597">
        <v>43333</v>
      </c>
      <c r="B6455" s="414">
        <f t="shared" si="219"/>
        <v>43334</v>
      </c>
      <c r="C6455" s="161">
        <v>3.01</v>
      </c>
      <c r="E6455" s="161">
        <v>2.48</v>
      </c>
      <c r="G6455" s="161">
        <v>0.78486034440960006</v>
      </c>
      <c r="I6455" s="161">
        <v>3.11</v>
      </c>
      <c r="J6455" s="162"/>
      <c r="K6455" s="161"/>
      <c r="M6455" s="161">
        <v>2.56</v>
      </c>
      <c r="O6455" s="161">
        <v>2.42</v>
      </c>
      <c r="Q6455" s="161">
        <v>2.63</v>
      </c>
      <c r="S6455" s="161">
        <v>0.97</v>
      </c>
      <c r="T6455" s="18">
        <v>0.76723200000000003</v>
      </c>
      <c r="U6455" s="161">
        <f t="shared" si="221"/>
        <v>0.78486034440960006</v>
      </c>
    </row>
    <row r="6456" spans="1:21" x14ac:dyDescent="0.2">
      <c r="A6456" s="597">
        <v>43334</v>
      </c>
      <c r="B6456" s="414">
        <f t="shared" si="219"/>
        <v>43335</v>
      </c>
      <c r="C6456" s="161">
        <v>2.99</v>
      </c>
      <c r="E6456" s="161">
        <v>2.39</v>
      </c>
      <c r="G6456" s="161">
        <v>1.0367557277440003</v>
      </c>
      <c r="I6456" s="161">
        <v>3.07</v>
      </c>
      <c r="J6456" s="162"/>
      <c r="K6456" s="161"/>
      <c r="M6456" s="161">
        <v>2.3199999999999998</v>
      </c>
      <c r="O6456" s="161">
        <v>2.33</v>
      </c>
      <c r="Q6456" s="161">
        <v>2.65</v>
      </c>
      <c r="S6456" s="161">
        <v>1.28</v>
      </c>
      <c r="T6456" s="18">
        <v>0.76802000000000004</v>
      </c>
      <c r="U6456" s="161">
        <f t="shared" si="221"/>
        <v>1.0367557277440003</v>
      </c>
    </row>
    <row r="6457" spans="1:21" x14ac:dyDescent="0.2">
      <c r="A6457" s="597">
        <v>43335</v>
      </c>
      <c r="B6457" s="414">
        <f t="shared" si="219"/>
        <v>43336</v>
      </c>
      <c r="C6457" s="161">
        <v>2.96</v>
      </c>
      <c r="E6457" s="161">
        <v>2.31</v>
      </c>
      <c r="G6457" s="161">
        <v>0.79168458933620001</v>
      </c>
      <c r="I6457" s="161">
        <v>3.03</v>
      </c>
      <c r="J6457" s="162"/>
      <c r="K6457" s="161"/>
      <c r="M6457" s="161">
        <v>2.21</v>
      </c>
      <c r="O6457" s="161">
        <v>2.23</v>
      </c>
      <c r="Q6457" s="161">
        <v>2.64</v>
      </c>
      <c r="S6457" s="161">
        <v>0.98</v>
      </c>
      <c r="T6457" s="18">
        <v>0.76600599999999996</v>
      </c>
      <c r="U6457" s="161">
        <f t="shared" si="221"/>
        <v>0.79168458933620001</v>
      </c>
    </row>
    <row r="6458" spans="1:21" x14ac:dyDescent="0.2">
      <c r="A6458" s="597">
        <v>43336</v>
      </c>
      <c r="B6458" s="414">
        <f t="shared" si="219"/>
        <v>43337</v>
      </c>
      <c r="C6458" s="376">
        <v>2.96</v>
      </c>
      <c r="E6458" s="376">
        <v>2.2599999999999998</v>
      </c>
      <c r="G6458" s="376">
        <v>0.2745391485532</v>
      </c>
      <c r="I6458" s="376">
        <v>3.04</v>
      </c>
      <c r="J6458" s="416"/>
      <c r="K6458" s="376"/>
      <c r="M6458" s="376">
        <v>1.93</v>
      </c>
      <c r="O6458" s="376">
        <v>1.98</v>
      </c>
      <c r="Q6458" s="376">
        <v>2.56</v>
      </c>
      <c r="S6458" s="376">
        <v>0.34</v>
      </c>
      <c r="T6458" s="375">
        <v>0.765652</v>
      </c>
      <c r="U6458" s="376">
        <f t="shared" si="221"/>
        <v>0.2745391485532</v>
      </c>
    </row>
    <row r="6459" spans="1:21" x14ac:dyDescent="0.2">
      <c r="A6459" s="597">
        <v>43337</v>
      </c>
      <c r="B6459" s="414">
        <f t="shared" si="219"/>
        <v>43338</v>
      </c>
      <c r="C6459" s="376">
        <v>2.96</v>
      </c>
      <c r="E6459" s="376">
        <v>2.2599999999999998</v>
      </c>
      <c r="G6459" s="376">
        <v>0.2745391485532</v>
      </c>
      <c r="I6459" s="376">
        <v>3.04</v>
      </c>
      <c r="J6459" s="416"/>
      <c r="K6459" s="376"/>
      <c r="M6459" s="376">
        <v>1.93</v>
      </c>
      <c r="O6459" s="376">
        <v>1.98</v>
      </c>
      <c r="Q6459" s="376">
        <v>2.56</v>
      </c>
      <c r="S6459" s="376">
        <v>0.34</v>
      </c>
      <c r="T6459" s="375">
        <v>0.765652</v>
      </c>
      <c r="U6459" s="376">
        <f t="shared" ref="U6459:U6465" si="222">S6459*T6459*1.054615</f>
        <v>0.2745391485532</v>
      </c>
    </row>
    <row r="6460" spans="1:21" x14ac:dyDescent="0.2">
      <c r="A6460" s="597">
        <v>43338</v>
      </c>
      <c r="B6460" s="414">
        <f t="shared" si="219"/>
        <v>43339</v>
      </c>
      <c r="C6460" s="376">
        <v>2.96</v>
      </c>
      <c r="E6460" s="376">
        <v>2.2599999999999998</v>
      </c>
      <c r="G6460" s="376">
        <v>0.2745391485532</v>
      </c>
      <c r="I6460" s="376">
        <v>3.04</v>
      </c>
      <c r="J6460" s="416"/>
      <c r="K6460" s="376"/>
      <c r="M6460" s="376">
        <v>1.93</v>
      </c>
      <c r="O6460" s="376">
        <v>1.98</v>
      </c>
      <c r="Q6460" s="376">
        <v>2.56</v>
      </c>
      <c r="S6460" s="376">
        <v>0.34</v>
      </c>
      <c r="T6460" s="375">
        <v>0.765652</v>
      </c>
      <c r="U6460" s="376">
        <f t="shared" si="222"/>
        <v>0.2745391485532</v>
      </c>
    </row>
    <row r="6461" spans="1:21" x14ac:dyDescent="0.2">
      <c r="A6461" s="597">
        <v>43339</v>
      </c>
      <c r="B6461" s="414">
        <f t="shared" si="219"/>
        <v>43340</v>
      </c>
      <c r="C6461" s="161">
        <v>2.95</v>
      </c>
      <c r="E6461" s="161">
        <v>2.27</v>
      </c>
      <c r="G6461" s="161">
        <v>0.8272264436511001</v>
      </c>
      <c r="I6461" s="161">
        <v>3.06</v>
      </c>
      <c r="J6461" s="162"/>
      <c r="K6461" s="161"/>
      <c r="M6461" s="161">
        <v>2.2400000000000002</v>
      </c>
      <c r="O6461" s="161">
        <v>2.34</v>
      </c>
      <c r="Q6461" s="161">
        <v>2.66</v>
      </c>
      <c r="S6461" s="161">
        <v>1.02</v>
      </c>
      <c r="T6461" s="18">
        <v>0.769007</v>
      </c>
      <c r="U6461" s="161">
        <f t="shared" si="222"/>
        <v>0.8272264436511001</v>
      </c>
    </row>
    <row r="6462" spans="1:21" x14ac:dyDescent="0.2">
      <c r="A6462" s="597">
        <v>43340</v>
      </c>
      <c r="B6462" s="414">
        <f t="shared" si="219"/>
        <v>43341</v>
      </c>
      <c r="C6462" s="161">
        <v>2.93</v>
      </c>
      <c r="E6462" s="161">
        <v>2.27</v>
      </c>
      <c r="G6462" s="161">
        <v>0.70076498574050006</v>
      </c>
      <c r="I6462" s="161">
        <v>3</v>
      </c>
      <c r="J6462" s="162"/>
      <c r="K6462" s="161"/>
      <c r="M6462" s="161">
        <v>2.2799999999999998</v>
      </c>
      <c r="O6462" s="161">
        <v>2.35</v>
      </c>
      <c r="Q6462" s="161">
        <v>2.62</v>
      </c>
      <c r="S6462" s="161">
        <v>0.86</v>
      </c>
      <c r="T6462" s="18">
        <v>0.77264500000000003</v>
      </c>
      <c r="U6462" s="161">
        <f t="shared" si="222"/>
        <v>0.70076498574050006</v>
      </c>
    </row>
    <row r="6463" spans="1:21" x14ac:dyDescent="0.2">
      <c r="A6463" s="597">
        <v>43341</v>
      </c>
      <c r="B6463" s="414">
        <f t="shared" si="219"/>
        <v>43342</v>
      </c>
      <c r="C6463" s="161">
        <v>2.96</v>
      </c>
      <c r="E6463" s="161">
        <v>2.2400000000000002</v>
      </c>
      <c r="G6463" s="161">
        <v>0.57117336723299994</v>
      </c>
      <c r="I6463" s="161">
        <v>2.98</v>
      </c>
      <c r="J6463" s="162"/>
      <c r="K6463" s="161"/>
      <c r="M6463" s="161">
        <v>2.2200000000000002</v>
      </c>
      <c r="O6463" s="161">
        <v>2.27</v>
      </c>
      <c r="Q6463" s="161">
        <v>2.62</v>
      </c>
      <c r="S6463" s="161">
        <v>0.7</v>
      </c>
      <c r="T6463" s="18">
        <v>0.773706</v>
      </c>
      <c r="U6463" s="161">
        <f t="shared" si="222"/>
        <v>0.57117336723299994</v>
      </c>
    </row>
    <row r="6464" spans="1:21" x14ac:dyDescent="0.2">
      <c r="A6464" s="597">
        <v>43342</v>
      </c>
      <c r="B6464" s="414">
        <f t="shared" si="219"/>
        <v>43343</v>
      </c>
      <c r="C6464" s="161">
        <v>2.9</v>
      </c>
      <c r="E6464" s="161">
        <v>2.2400000000000002</v>
      </c>
      <c r="G6464" s="161">
        <v>0.2768375764842001</v>
      </c>
      <c r="I6464" s="161">
        <v>2.98</v>
      </c>
      <c r="J6464" s="162"/>
      <c r="K6464" s="161"/>
      <c r="M6464" s="161">
        <v>2.2200000000000002</v>
      </c>
      <c r="O6464" s="161">
        <v>2.2799999999999998</v>
      </c>
      <c r="Q6464" s="161">
        <v>2.58</v>
      </c>
      <c r="S6464" s="161">
        <v>0.34</v>
      </c>
      <c r="T6464" s="18">
        <v>0.77206200000000003</v>
      </c>
      <c r="U6464" s="161">
        <f t="shared" si="222"/>
        <v>0.2768375764842001</v>
      </c>
    </row>
    <row r="6465" spans="1:23" s="263" customFormat="1" x14ac:dyDescent="0.2">
      <c r="A6465" s="598">
        <v>43343</v>
      </c>
      <c r="B6465" s="556">
        <f t="shared" si="219"/>
        <v>43344</v>
      </c>
      <c r="C6465" s="431">
        <v>2.93</v>
      </c>
      <c r="D6465" s="332"/>
      <c r="E6465" s="431">
        <v>2.2400000000000002</v>
      </c>
      <c r="F6465" s="332"/>
      <c r="G6465" s="431">
        <v>0.44509003098450006</v>
      </c>
      <c r="H6465" s="332"/>
      <c r="I6465" s="431">
        <v>3.03</v>
      </c>
      <c r="J6465" s="518"/>
      <c r="K6465" s="431"/>
      <c r="L6465" s="332"/>
      <c r="M6465" s="431">
        <v>2.12</v>
      </c>
      <c r="N6465" s="332"/>
      <c r="O6465" s="431">
        <v>2.31</v>
      </c>
      <c r="P6465" s="332"/>
      <c r="Q6465" s="431">
        <v>2.52</v>
      </c>
      <c r="R6465" s="332"/>
      <c r="S6465" s="431">
        <v>0.55000000000000004</v>
      </c>
      <c r="T6465" s="432">
        <v>0.76734599999999997</v>
      </c>
      <c r="U6465" s="431">
        <f t="shared" si="222"/>
        <v>0.44509003098450006</v>
      </c>
      <c r="W6465" s="576" t="s">
        <v>3317</v>
      </c>
    </row>
    <row r="6466" spans="1:23" x14ac:dyDescent="0.2">
      <c r="A6466" s="597">
        <v>43344</v>
      </c>
      <c r="B6466" s="414">
        <f t="shared" si="219"/>
        <v>43345</v>
      </c>
      <c r="C6466" s="433">
        <v>2.93</v>
      </c>
      <c r="D6466" s="161"/>
      <c r="E6466" s="433">
        <v>2.2400000000000002</v>
      </c>
      <c r="F6466" s="161"/>
      <c r="G6466" s="376">
        <v>0.44509003098450006</v>
      </c>
      <c r="H6466" s="161"/>
      <c r="I6466" s="433">
        <v>3.03</v>
      </c>
      <c r="J6466" s="518"/>
      <c r="K6466" s="433"/>
      <c r="L6466" s="161"/>
      <c r="M6466" s="433">
        <v>2.12</v>
      </c>
      <c r="N6466" s="161"/>
      <c r="O6466" s="433">
        <v>2.31</v>
      </c>
      <c r="P6466" s="161"/>
      <c r="Q6466" s="433">
        <v>2.52</v>
      </c>
      <c r="R6466" s="161"/>
      <c r="S6466" s="433">
        <v>0.55000000000000004</v>
      </c>
      <c r="T6466" s="375">
        <v>0.76734599999999997</v>
      </c>
      <c r="U6466" s="416">
        <f t="shared" ref="U6466:U6529" si="223">S6466*T6466*1.054615</f>
        <v>0.44509003098450006</v>
      </c>
    </row>
    <row r="6467" spans="1:23" x14ac:dyDescent="0.2">
      <c r="A6467" s="597">
        <v>43345</v>
      </c>
      <c r="B6467" s="414">
        <f t="shared" si="219"/>
        <v>43346</v>
      </c>
      <c r="C6467" s="433">
        <v>2.93</v>
      </c>
      <c r="D6467" s="161"/>
      <c r="E6467" s="433">
        <v>2.2400000000000002</v>
      </c>
      <c r="F6467" s="161"/>
      <c r="G6467" s="376">
        <v>0.44509003098450006</v>
      </c>
      <c r="H6467" s="161"/>
      <c r="I6467" s="433">
        <v>3.03</v>
      </c>
      <c r="J6467" s="518"/>
      <c r="K6467" s="433"/>
      <c r="L6467" s="161"/>
      <c r="M6467" s="433">
        <v>2.12</v>
      </c>
      <c r="N6467" s="161"/>
      <c r="O6467" s="433">
        <v>2.31</v>
      </c>
      <c r="P6467" s="161"/>
      <c r="Q6467" s="433">
        <v>2.52</v>
      </c>
      <c r="R6467" s="161"/>
      <c r="S6467" s="433">
        <v>0.55000000000000004</v>
      </c>
      <c r="T6467" s="375">
        <v>0.76734599999999997</v>
      </c>
      <c r="U6467" s="416">
        <f t="shared" si="223"/>
        <v>0.44509003098450006</v>
      </c>
      <c r="W6467" s="619" t="s">
        <v>3318</v>
      </c>
    </row>
    <row r="6468" spans="1:23" x14ac:dyDescent="0.2">
      <c r="A6468" s="597">
        <v>43346</v>
      </c>
      <c r="B6468" s="414">
        <f t="shared" si="219"/>
        <v>43347</v>
      </c>
      <c r="C6468" s="433">
        <v>2.93</v>
      </c>
      <c r="D6468" s="161"/>
      <c r="E6468" s="433">
        <v>2.2400000000000002</v>
      </c>
      <c r="F6468" s="161"/>
      <c r="G6468" s="376">
        <v>0.44509003098450006</v>
      </c>
      <c r="H6468" s="161"/>
      <c r="I6468" s="433">
        <v>3.03</v>
      </c>
      <c r="J6468" s="518"/>
      <c r="K6468" s="433"/>
      <c r="L6468" s="161"/>
      <c r="M6468" s="433">
        <v>2.12</v>
      </c>
      <c r="N6468" s="161"/>
      <c r="O6468" s="433">
        <v>2.31</v>
      </c>
      <c r="P6468" s="161"/>
      <c r="Q6468" s="433">
        <v>2.52</v>
      </c>
      <c r="R6468" s="161"/>
      <c r="S6468" s="433">
        <v>0.55000000000000004</v>
      </c>
      <c r="T6468" s="375">
        <v>0.76734599999999997</v>
      </c>
      <c r="U6468" s="416">
        <f t="shared" si="223"/>
        <v>0.44509003098450006</v>
      </c>
    </row>
    <row r="6469" spans="1:23" x14ac:dyDescent="0.2">
      <c r="A6469" s="597">
        <v>43347</v>
      </c>
      <c r="B6469" s="414">
        <f t="shared" si="219"/>
        <v>43348</v>
      </c>
      <c r="C6469" s="161">
        <v>2.96</v>
      </c>
      <c r="D6469" s="161"/>
      <c r="E6469" s="161">
        <v>2.21</v>
      </c>
      <c r="F6469" s="161"/>
      <c r="G6469" s="161">
        <v>0.76971337319520006</v>
      </c>
      <c r="H6469" s="161"/>
      <c r="I6469" s="161">
        <v>2.99</v>
      </c>
      <c r="J6469" s="162"/>
      <c r="K6469" s="161"/>
      <c r="L6469" s="161"/>
      <c r="M6469" s="161">
        <v>2.21</v>
      </c>
      <c r="N6469" s="161"/>
      <c r="O6469" s="161">
        <v>2.2799999999999998</v>
      </c>
      <c r="P6469" s="161"/>
      <c r="Q6469" s="161">
        <v>2.61</v>
      </c>
      <c r="R6469" s="161"/>
      <c r="S6469" s="161">
        <v>0.96</v>
      </c>
      <c r="T6469" s="18">
        <v>0.76026300000000002</v>
      </c>
      <c r="U6469" s="417">
        <f t="shared" si="223"/>
        <v>0.76971337319520006</v>
      </c>
    </row>
    <row r="6470" spans="1:23" x14ac:dyDescent="0.2">
      <c r="A6470" s="597">
        <v>43348</v>
      </c>
      <c r="B6470" s="414">
        <f t="shared" si="219"/>
        <v>43349</v>
      </c>
      <c r="C6470" s="161">
        <v>2.94</v>
      </c>
      <c r="D6470" s="161"/>
      <c r="E6470" s="161">
        <v>2.1800000000000002</v>
      </c>
      <c r="F6470" s="161"/>
      <c r="G6470" s="161">
        <v>0.87200958337265022</v>
      </c>
      <c r="H6470" s="161"/>
      <c r="I6470" s="161">
        <v>2.95</v>
      </c>
      <c r="J6470" s="162"/>
      <c r="K6470" s="161"/>
      <c r="L6470" s="161"/>
      <c r="M6470" s="161">
        <v>2.25</v>
      </c>
      <c r="N6470" s="161"/>
      <c r="O6470" s="161">
        <v>2.2400000000000002</v>
      </c>
      <c r="P6470" s="161"/>
      <c r="Q6470" s="161">
        <v>2.58</v>
      </c>
      <c r="R6470" s="161"/>
      <c r="S6470" s="161">
        <v>1.0900000000000001</v>
      </c>
      <c r="T6470" s="18">
        <v>0.758579</v>
      </c>
      <c r="U6470" s="417">
        <f t="shared" si="223"/>
        <v>0.87200958337265022</v>
      </c>
    </row>
    <row r="6471" spans="1:23" x14ac:dyDescent="0.2">
      <c r="A6471" s="597">
        <v>43349</v>
      </c>
      <c r="B6471" s="414">
        <f t="shared" si="219"/>
        <v>43350</v>
      </c>
      <c r="C6471" s="161">
        <v>2.87</v>
      </c>
      <c r="D6471" s="161"/>
      <c r="E6471" s="161">
        <v>2.27</v>
      </c>
      <c r="F6471" s="161"/>
      <c r="G6471" s="161">
        <v>0.69624345048179992</v>
      </c>
      <c r="H6471" s="161"/>
      <c r="I6471" s="161">
        <v>2.87</v>
      </c>
      <c r="J6471" s="162"/>
      <c r="K6471" s="161"/>
      <c r="L6471" s="161"/>
      <c r="M6471" s="161">
        <v>2.35</v>
      </c>
      <c r="N6471" s="161"/>
      <c r="O6471" s="161">
        <v>2.2599999999999998</v>
      </c>
      <c r="P6471" s="161"/>
      <c r="Q6471" s="161">
        <v>2.46</v>
      </c>
      <c r="R6471" s="161"/>
      <c r="S6471" s="161">
        <v>0.87</v>
      </c>
      <c r="T6471" s="18">
        <v>0.75883599999999996</v>
      </c>
      <c r="U6471" s="417">
        <f t="shared" si="223"/>
        <v>0.69624345048179992</v>
      </c>
    </row>
    <row r="6472" spans="1:23" x14ac:dyDescent="0.2">
      <c r="A6472" s="597">
        <v>43350</v>
      </c>
      <c r="B6472" s="414">
        <f t="shared" si="219"/>
        <v>43351</v>
      </c>
      <c r="C6472" s="376">
        <v>2.84</v>
      </c>
      <c r="D6472" s="161"/>
      <c r="E6472" s="376">
        <v>2.21</v>
      </c>
      <c r="F6472" s="161"/>
      <c r="G6472" s="376">
        <v>0.36084538101600006</v>
      </c>
      <c r="H6472" s="161"/>
      <c r="I6472" s="376">
        <v>2.85</v>
      </c>
      <c r="J6472" s="416"/>
      <c r="K6472" s="376"/>
      <c r="L6472" s="161"/>
      <c r="M6472" s="376">
        <v>2.2200000000000002</v>
      </c>
      <c r="N6472" s="161"/>
      <c r="O6472" s="376">
        <v>2.29</v>
      </c>
      <c r="P6472" s="161"/>
      <c r="Q6472" s="376">
        <v>2.29</v>
      </c>
      <c r="R6472" s="161"/>
      <c r="S6472" s="376">
        <v>0.45</v>
      </c>
      <c r="T6472" s="375">
        <v>0.76035200000000003</v>
      </c>
      <c r="U6472" s="416">
        <f t="shared" si="223"/>
        <v>0.36084538101600006</v>
      </c>
    </row>
    <row r="6473" spans="1:23" x14ac:dyDescent="0.2">
      <c r="A6473" s="597">
        <v>43351</v>
      </c>
      <c r="B6473" s="414">
        <f t="shared" si="219"/>
        <v>43352</v>
      </c>
      <c r="C6473" s="376">
        <v>2.84</v>
      </c>
      <c r="D6473" s="161"/>
      <c r="E6473" s="376">
        <v>2.21</v>
      </c>
      <c r="F6473" s="161"/>
      <c r="G6473" s="376">
        <v>0.36084538101600006</v>
      </c>
      <c r="H6473" s="161"/>
      <c r="I6473" s="376">
        <v>2.85</v>
      </c>
      <c r="J6473" s="416"/>
      <c r="K6473" s="376"/>
      <c r="L6473" s="161"/>
      <c r="M6473" s="376">
        <v>2.2200000000000002</v>
      </c>
      <c r="N6473" s="161"/>
      <c r="O6473" s="376">
        <v>2.29</v>
      </c>
      <c r="P6473" s="161"/>
      <c r="Q6473" s="376">
        <v>2.29</v>
      </c>
      <c r="R6473" s="161"/>
      <c r="S6473" s="376">
        <v>0.45</v>
      </c>
      <c r="T6473" s="375">
        <v>0.76035200000000003</v>
      </c>
      <c r="U6473" s="416">
        <f t="shared" si="223"/>
        <v>0.36084538101600006</v>
      </c>
    </row>
    <row r="6474" spans="1:23" x14ac:dyDescent="0.2">
      <c r="A6474" s="597">
        <v>43352</v>
      </c>
      <c r="B6474" s="414">
        <f t="shared" si="219"/>
        <v>43353</v>
      </c>
      <c r="C6474" s="376">
        <v>2.84</v>
      </c>
      <c r="D6474" s="161"/>
      <c r="E6474" s="376">
        <v>2.21</v>
      </c>
      <c r="F6474" s="161"/>
      <c r="G6474" s="376">
        <v>0.36084538101600006</v>
      </c>
      <c r="H6474" s="161"/>
      <c r="I6474" s="376">
        <v>2.85</v>
      </c>
      <c r="J6474" s="416"/>
      <c r="K6474" s="376"/>
      <c r="L6474" s="161"/>
      <c r="M6474" s="376">
        <v>2.2200000000000002</v>
      </c>
      <c r="N6474" s="161"/>
      <c r="O6474" s="376">
        <v>2.29</v>
      </c>
      <c r="P6474" s="161"/>
      <c r="Q6474" s="376">
        <v>2.29</v>
      </c>
      <c r="R6474" s="161"/>
      <c r="S6474" s="376">
        <v>0.45</v>
      </c>
      <c r="T6474" s="375">
        <v>0.76035200000000003</v>
      </c>
      <c r="U6474" s="416">
        <f t="shared" si="223"/>
        <v>0.36084538101600006</v>
      </c>
    </row>
    <row r="6475" spans="1:23" x14ac:dyDescent="0.2">
      <c r="A6475" s="597">
        <v>43353</v>
      </c>
      <c r="B6475" s="414">
        <f t="shared" si="219"/>
        <v>43354</v>
      </c>
      <c r="C6475" s="161">
        <v>2.85</v>
      </c>
      <c r="D6475" s="161"/>
      <c r="E6475" s="161">
        <v>2.25</v>
      </c>
      <c r="F6475" s="161"/>
      <c r="G6475" s="161">
        <v>0.88863018921885017</v>
      </c>
      <c r="H6475" s="161"/>
      <c r="I6475" s="161">
        <v>2.83</v>
      </c>
      <c r="J6475" s="162"/>
      <c r="K6475" s="161"/>
      <c r="L6475" s="161"/>
      <c r="M6475" s="161">
        <v>2.19</v>
      </c>
      <c r="N6475" s="161"/>
      <c r="O6475" s="161">
        <v>2.25</v>
      </c>
      <c r="P6475" s="161"/>
      <c r="Q6475" s="161">
        <v>2.37</v>
      </c>
      <c r="R6475" s="161"/>
      <c r="S6475" s="161">
        <v>1.1100000000000001</v>
      </c>
      <c r="T6475" s="18">
        <v>0.75910900000000003</v>
      </c>
      <c r="U6475" s="417">
        <f t="shared" si="223"/>
        <v>0.88863018921885017</v>
      </c>
    </row>
    <row r="6476" spans="1:23" x14ac:dyDescent="0.2">
      <c r="A6476" s="597">
        <v>43354</v>
      </c>
      <c r="B6476" s="414">
        <f t="shared" si="219"/>
        <v>43355</v>
      </c>
      <c r="C6476" s="161">
        <v>2.89</v>
      </c>
      <c r="D6476" s="161"/>
      <c r="E6476" s="161">
        <v>2.2599999999999998</v>
      </c>
      <c r="F6476" s="161"/>
      <c r="G6476" s="161">
        <v>0.79490286301635005</v>
      </c>
      <c r="H6476" s="161"/>
      <c r="I6476" s="161">
        <v>2.85</v>
      </c>
      <c r="J6476" s="162"/>
      <c r="K6476" s="161"/>
      <c r="L6476" s="161"/>
      <c r="M6476" s="161">
        <v>2.2200000000000002</v>
      </c>
      <c r="N6476" s="161"/>
      <c r="O6476" s="161">
        <v>2.19</v>
      </c>
      <c r="P6476" s="161"/>
      <c r="Q6476" s="161">
        <v>2.2999999999999998</v>
      </c>
      <c r="R6476" s="161"/>
      <c r="S6476" s="161">
        <v>0.99</v>
      </c>
      <c r="T6476" s="18">
        <v>0.761351</v>
      </c>
      <c r="U6476" s="417">
        <f t="shared" si="223"/>
        <v>0.79490286301635005</v>
      </c>
    </row>
    <row r="6477" spans="1:23" x14ac:dyDescent="0.2">
      <c r="A6477" s="597">
        <v>43355</v>
      </c>
      <c r="B6477" s="414">
        <f t="shared" si="219"/>
        <v>43356</v>
      </c>
      <c r="C6477" s="161">
        <v>2.93</v>
      </c>
      <c r="D6477" s="161"/>
      <c r="E6477" s="161">
        <v>2.17</v>
      </c>
      <c r="F6477" s="161"/>
      <c r="G6477" s="161">
        <v>1.0676912557542</v>
      </c>
      <c r="H6477" s="161"/>
      <c r="I6477" s="161">
        <v>2.88</v>
      </c>
      <c r="J6477" s="162"/>
      <c r="K6477" s="161"/>
      <c r="L6477" s="161"/>
      <c r="M6477" s="161">
        <v>2.1800000000000002</v>
      </c>
      <c r="N6477" s="161"/>
      <c r="O6477" s="161">
        <v>2.14</v>
      </c>
      <c r="P6477" s="161"/>
      <c r="Q6477" s="161">
        <v>2.23</v>
      </c>
      <c r="R6477" s="161"/>
      <c r="S6477" s="161">
        <v>1.32</v>
      </c>
      <c r="T6477" s="18">
        <v>0.76696900000000001</v>
      </c>
      <c r="U6477" s="417">
        <f t="shared" si="223"/>
        <v>1.0676912557542</v>
      </c>
    </row>
    <row r="6478" spans="1:23" x14ac:dyDescent="0.2">
      <c r="A6478" s="597">
        <v>43356</v>
      </c>
      <c r="B6478" s="414">
        <f t="shared" si="219"/>
        <v>43357</v>
      </c>
      <c r="C6478" s="161">
        <v>2.93</v>
      </c>
      <c r="D6478" s="161"/>
      <c r="E6478" s="161">
        <v>2.1</v>
      </c>
      <c r="F6478" s="161"/>
      <c r="G6478" s="161">
        <v>1.0137565783625</v>
      </c>
      <c r="H6478" s="161"/>
      <c r="I6478" s="161">
        <v>2.86</v>
      </c>
      <c r="J6478" s="162"/>
      <c r="K6478" s="161"/>
      <c r="L6478" s="161"/>
      <c r="M6478" s="161">
        <v>2</v>
      </c>
      <c r="N6478" s="161"/>
      <c r="O6478" s="161">
        <v>2</v>
      </c>
      <c r="P6478" s="161"/>
      <c r="Q6478" s="161">
        <v>2.2999999999999998</v>
      </c>
      <c r="R6478" s="161"/>
      <c r="S6478" s="161">
        <v>1.25</v>
      </c>
      <c r="T6478" s="18">
        <v>0.76900599999999997</v>
      </c>
      <c r="U6478" s="417">
        <f t="shared" si="223"/>
        <v>1.0137565783625</v>
      </c>
    </row>
    <row r="6479" spans="1:23" x14ac:dyDescent="0.2">
      <c r="A6479" s="597">
        <v>43357</v>
      </c>
      <c r="B6479" s="414">
        <f t="shared" si="219"/>
        <v>43358</v>
      </c>
      <c r="C6479" s="376">
        <v>2.85</v>
      </c>
      <c r="D6479" s="161"/>
      <c r="E6479" s="376">
        <v>1.98</v>
      </c>
      <c r="F6479" s="161"/>
      <c r="G6479" s="376">
        <v>1.1180535302949</v>
      </c>
      <c r="H6479" s="161"/>
      <c r="I6479" s="376">
        <v>2.84</v>
      </c>
      <c r="J6479" s="416"/>
      <c r="K6479" s="376"/>
      <c r="L6479" s="161"/>
      <c r="M6479" s="376">
        <v>1.91</v>
      </c>
      <c r="N6479" s="161"/>
      <c r="O6479" s="376">
        <v>1.97</v>
      </c>
      <c r="P6479" s="161"/>
      <c r="Q6479" s="376">
        <v>2.2200000000000002</v>
      </c>
      <c r="R6479" s="161"/>
      <c r="S6479" s="376">
        <v>1.38</v>
      </c>
      <c r="T6479" s="375">
        <v>0.76822699999999999</v>
      </c>
      <c r="U6479" s="416">
        <f t="shared" si="223"/>
        <v>1.1180535302949</v>
      </c>
    </row>
    <row r="6480" spans="1:23" x14ac:dyDescent="0.2">
      <c r="A6480" s="597">
        <v>43358</v>
      </c>
      <c r="B6480" s="414">
        <f t="shared" si="219"/>
        <v>43359</v>
      </c>
      <c r="C6480" s="376">
        <v>2.85</v>
      </c>
      <c r="D6480" s="161"/>
      <c r="E6480" s="376">
        <v>1.98</v>
      </c>
      <c r="F6480" s="161"/>
      <c r="G6480" s="376">
        <v>1.1180535302949</v>
      </c>
      <c r="H6480" s="161"/>
      <c r="I6480" s="376">
        <v>2.84</v>
      </c>
      <c r="J6480" s="416"/>
      <c r="K6480" s="376"/>
      <c r="L6480" s="161"/>
      <c r="M6480" s="376">
        <v>1.91</v>
      </c>
      <c r="N6480" s="161"/>
      <c r="O6480" s="376">
        <v>1.97</v>
      </c>
      <c r="P6480" s="161"/>
      <c r="Q6480" s="376">
        <v>2.2200000000000002</v>
      </c>
      <c r="R6480" s="161"/>
      <c r="S6480" s="376">
        <v>1.38</v>
      </c>
      <c r="T6480" s="375">
        <v>0.76822699999999999</v>
      </c>
      <c r="U6480" s="416">
        <f t="shared" si="223"/>
        <v>1.1180535302949</v>
      </c>
    </row>
    <row r="6481" spans="1:22" x14ac:dyDescent="0.2">
      <c r="A6481" s="597">
        <v>43359</v>
      </c>
      <c r="B6481" s="414">
        <f t="shared" si="219"/>
        <v>43360</v>
      </c>
      <c r="C6481" s="376">
        <v>2.85</v>
      </c>
      <c r="D6481" s="161"/>
      <c r="E6481" s="376">
        <v>1.98</v>
      </c>
      <c r="F6481" s="161"/>
      <c r="G6481" s="376">
        <v>1.1180535302949</v>
      </c>
      <c r="H6481" s="161"/>
      <c r="I6481" s="376">
        <v>2.84</v>
      </c>
      <c r="J6481" s="416"/>
      <c r="K6481" s="376"/>
      <c r="L6481" s="161"/>
      <c r="M6481" s="376">
        <v>1.91</v>
      </c>
      <c r="N6481" s="161"/>
      <c r="O6481" s="376">
        <v>1.97</v>
      </c>
      <c r="P6481" s="161"/>
      <c r="Q6481" s="376">
        <v>2.2200000000000002</v>
      </c>
      <c r="R6481" s="161"/>
      <c r="S6481" s="376">
        <v>1.38</v>
      </c>
      <c r="T6481" s="375">
        <v>0.76822699999999999</v>
      </c>
      <c r="U6481" s="416">
        <f t="shared" si="223"/>
        <v>1.1180535302949</v>
      </c>
    </row>
    <row r="6482" spans="1:22" x14ac:dyDescent="0.2">
      <c r="A6482" s="597">
        <v>43360</v>
      </c>
      <c r="B6482" s="414">
        <f t="shared" si="219"/>
        <v>43361</v>
      </c>
      <c r="C6482" s="161">
        <v>2.9</v>
      </c>
      <c r="D6482" s="161"/>
      <c r="E6482" s="161">
        <v>2.21</v>
      </c>
      <c r="F6482" s="161"/>
      <c r="G6482" s="161">
        <v>0.93068281469775005</v>
      </c>
      <c r="H6482" s="161"/>
      <c r="I6482" s="161">
        <v>2.98</v>
      </c>
      <c r="J6482" s="162"/>
      <c r="K6482" s="161"/>
      <c r="L6482" s="161"/>
      <c r="M6482" s="161">
        <v>2.15</v>
      </c>
      <c r="N6482" s="161"/>
      <c r="O6482" s="161">
        <v>1.84</v>
      </c>
      <c r="P6482" s="161"/>
      <c r="Q6482" s="161">
        <v>2.56</v>
      </c>
      <c r="R6482" s="161"/>
      <c r="S6482" s="161">
        <v>1.1499999999999999</v>
      </c>
      <c r="T6482" s="18">
        <v>0.76737900000000003</v>
      </c>
      <c r="U6482" s="417">
        <f t="shared" si="223"/>
        <v>0.93068281469775005</v>
      </c>
    </row>
    <row r="6483" spans="1:22" x14ac:dyDescent="0.2">
      <c r="A6483" s="597">
        <v>43361</v>
      </c>
      <c r="B6483" s="414">
        <f t="shared" si="219"/>
        <v>43362</v>
      </c>
      <c r="C6483" s="161">
        <v>2.97</v>
      </c>
      <c r="D6483" s="161"/>
      <c r="E6483" s="161">
        <v>2.12</v>
      </c>
      <c r="F6483" s="161"/>
      <c r="G6483" s="161">
        <v>0.83471516985075012</v>
      </c>
      <c r="H6483" s="161"/>
      <c r="I6483" s="161">
        <v>2.99</v>
      </c>
      <c r="J6483" s="162"/>
      <c r="K6483" s="161"/>
      <c r="L6483" s="161"/>
      <c r="M6483" s="161">
        <v>2.12</v>
      </c>
      <c r="N6483" s="161"/>
      <c r="O6483" s="161">
        <v>1.95</v>
      </c>
      <c r="P6483" s="161"/>
      <c r="Q6483" s="161">
        <v>2.6</v>
      </c>
      <c r="R6483" s="161"/>
      <c r="S6483" s="161">
        <v>1.03</v>
      </c>
      <c r="T6483" s="18">
        <v>0.76843499999999998</v>
      </c>
      <c r="U6483" s="417">
        <f t="shared" si="223"/>
        <v>0.83471516985075012</v>
      </c>
    </row>
    <row r="6484" spans="1:22" x14ac:dyDescent="0.2">
      <c r="A6484" s="597">
        <v>43362</v>
      </c>
      <c r="B6484" s="414">
        <f t="shared" si="219"/>
        <v>43363</v>
      </c>
      <c r="C6484" s="161">
        <v>3.06</v>
      </c>
      <c r="D6484" s="161"/>
      <c r="E6484" s="161">
        <v>2.11</v>
      </c>
      <c r="F6484" s="161"/>
      <c r="G6484" s="161">
        <v>1.2132596798349999</v>
      </c>
      <c r="H6484" s="161"/>
      <c r="I6484" s="161">
        <v>3.08</v>
      </c>
      <c r="J6484" s="162"/>
      <c r="K6484" s="161"/>
      <c r="L6484" s="161"/>
      <c r="M6484" s="161">
        <v>1.32</v>
      </c>
      <c r="N6484" s="161"/>
      <c r="O6484" s="161">
        <v>1.19</v>
      </c>
      <c r="P6484" s="161"/>
      <c r="Q6484" s="161">
        <v>2.57</v>
      </c>
      <c r="R6484" s="161"/>
      <c r="S6484" s="161">
        <v>1.49</v>
      </c>
      <c r="T6484" s="18">
        <v>0.77210000000000001</v>
      </c>
      <c r="U6484" s="417">
        <f t="shared" si="223"/>
        <v>1.2132596798349999</v>
      </c>
    </row>
    <row r="6485" spans="1:22" x14ac:dyDescent="0.2">
      <c r="A6485" s="597">
        <v>43363</v>
      </c>
      <c r="B6485" s="414">
        <f t="shared" si="219"/>
        <v>43364</v>
      </c>
      <c r="C6485" s="161">
        <v>3</v>
      </c>
      <c r="D6485" s="161"/>
      <c r="E6485" s="161">
        <v>1.69</v>
      </c>
      <c r="F6485" s="161"/>
      <c r="G6485" s="161">
        <v>1.1026434853687501</v>
      </c>
      <c r="H6485" s="161"/>
      <c r="I6485" s="161">
        <v>3.03</v>
      </c>
      <c r="J6485" s="162"/>
      <c r="K6485" s="161"/>
      <c r="L6485" s="161"/>
      <c r="M6485" s="161">
        <v>1.62</v>
      </c>
      <c r="N6485" s="161"/>
      <c r="O6485" s="161">
        <v>1.0900000000000001</v>
      </c>
      <c r="P6485" s="161"/>
      <c r="Q6485" s="161">
        <v>2.52</v>
      </c>
      <c r="R6485" s="161"/>
      <c r="S6485" s="161">
        <v>1.35</v>
      </c>
      <c r="T6485" s="18">
        <v>0.77447500000000002</v>
      </c>
      <c r="U6485" s="417">
        <f t="shared" si="223"/>
        <v>1.1026434853687501</v>
      </c>
    </row>
    <row r="6486" spans="1:22" x14ac:dyDescent="0.2">
      <c r="A6486" s="597">
        <v>43364</v>
      </c>
      <c r="B6486" s="414">
        <f t="shared" si="219"/>
        <v>43365</v>
      </c>
      <c r="C6486" s="376">
        <v>3.02</v>
      </c>
      <c r="D6486" s="161"/>
      <c r="E6486" s="376">
        <v>1.63</v>
      </c>
      <c r="F6486" s="161"/>
      <c r="G6486" s="376">
        <v>1.1269341901023</v>
      </c>
      <c r="H6486" s="161"/>
      <c r="I6486" s="376">
        <v>3.09</v>
      </c>
      <c r="J6486" s="416"/>
      <c r="K6486" s="376"/>
      <c r="L6486" s="161"/>
      <c r="M6486" s="376">
        <v>1.5</v>
      </c>
      <c r="N6486" s="161"/>
      <c r="O6486" s="376">
        <v>1.59</v>
      </c>
      <c r="P6486" s="161"/>
      <c r="Q6486" s="376">
        <v>2.27</v>
      </c>
      <c r="R6486" s="161"/>
      <c r="S6486" s="376">
        <v>1.38</v>
      </c>
      <c r="T6486" s="375">
        <v>0.77432900000000005</v>
      </c>
      <c r="U6486" s="416">
        <f t="shared" si="223"/>
        <v>1.1269341901023</v>
      </c>
    </row>
    <row r="6487" spans="1:22" x14ac:dyDescent="0.2">
      <c r="A6487" s="597">
        <v>43365</v>
      </c>
      <c r="B6487" s="414">
        <f t="shared" si="219"/>
        <v>43366</v>
      </c>
      <c r="C6487" s="376">
        <v>3.02</v>
      </c>
      <c r="D6487" s="161"/>
      <c r="E6487" s="376">
        <v>1.63</v>
      </c>
      <c r="F6487" s="161"/>
      <c r="G6487" s="376">
        <v>1.1269341901023</v>
      </c>
      <c r="H6487" s="161"/>
      <c r="I6487" s="376">
        <v>3.09</v>
      </c>
      <c r="J6487" s="416"/>
      <c r="K6487" s="376"/>
      <c r="L6487" s="161"/>
      <c r="M6487" s="376">
        <v>1.5</v>
      </c>
      <c r="N6487" s="161"/>
      <c r="O6487" s="376">
        <v>1.59</v>
      </c>
      <c r="P6487" s="161"/>
      <c r="Q6487" s="376">
        <v>2.27</v>
      </c>
      <c r="R6487" s="161"/>
      <c r="S6487" s="376">
        <v>1.38</v>
      </c>
      <c r="T6487" s="375">
        <v>0.77432900000000005</v>
      </c>
      <c r="U6487" s="416">
        <f t="shared" si="223"/>
        <v>1.1269341901023</v>
      </c>
    </row>
    <row r="6488" spans="1:22" x14ac:dyDescent="0.2">
      <c r="A6488" s="597">
        <v>43366</v>
      </c>
      <c r="B6488" s="414">
        <f t="shared" si="219"/>
        <v>43367</v>
      </c>
      <c r="C6488" s="376">
        <v>3.02</v>
      </c>
      <c r="D6488" s="161"/>
      <c r="E6488" s="376">
        <v>1.63</v>
      </c>
      <c r="F6488" s="161"/>
      <c r="G6488" s="376">
        <v>1.1269341901023</v>
      </c>
      <c r="H6488" s="161"/>
      <c r="I6488" s="376">
        <v>3.09</v>
      </c>
      <c r="J6488" s="416"/>
      <c r="K6488" s="376"/>
      <c r="L6488" s="161"/>
      <c r="M6488" s="376">
        <v>1.5</v>
      </c>
      <c r="N6488" s="161"/>
      <c r="O6488" s="376">
        <v>1.59</v>
      </c>
      <c r="P6488" s="161"/>
      <c r="Q6488" s="376">
        <v>2.27</v>
      </c>
      <c r="R6488" s="161"/>
      <c r="S6488" s="376">
        <v>1.38</v>
      </c>
      <c r="T6488" s="375">
        <v>0.77432900000000005</v>
      </c>
      <c r="U6488" s="416">
        <f t="shared" si="223"/>
        <v>1.1269341901023</v>
      </c>
    </row>
    <row r="6489" spans="1:22" x14ac:dyDescent="0.2">
      <c r="A6489" s="597">
        <v>43367</v>
      </c>
      <c r="B6489" s="414">
        <f t="shared" si="219"/>
        <v>43368</v>
      </c>
      <c r="C6489" s="161">
        <v>3.04</v>
      </c>
      <c r="D6489" s="161"/>
      <c r="E6489" s="161">
        <v>2.08</v>
      </c>
      <c r="F6489" s="161"/>
      <c r="G6489" s="161">
        <v>1.2797124896306002</v>
      </c>
      <c r="H6489" s="161"/>
      <c r="I6489" s="161">
        <v>3.15</v>
      </c>
      <c r="J6489" s="162"/>
      <c r="K6489" s="161"/>
      <c r="L6489" s="161"/>
      <c r="M6489" s="161">
        <v>1.8</v>
      </c>
      <c r="N6489" s="161"/>
      <c r="O6489" s="161">
        <v>1.91</v>
      </c>
      <c r="P6489" s="161"/>
      <c r="Q6489" s="161">
        <v>2.23</v>
      </c>
      <c r="R6489" s="161"/>
      <c r="S6489" s="161">
        <v>1.57</v>
      </c>
      <c r="T6489" s="18">
        <v>0.77289200000000002</v>
      </c>
      <c r="U6489" s="417">
        <f t="shared" si="223"/>
        <v>1.2797124896306002</v>
      </c>
    </row>
    <row r="6490" spans="1:22" x14ac:dyDescent="0.2">
      <c r="A6490" s="597">
        <v>43368</v>
      </c>
      <c r="B6490" s="414">
        <f t="shared" si="219"/>
        <v>43369</v>
      </c>
      <c r="C6490" s="161">
        <v>3.13</v>
      </c>
      <c r="D6490" s="161"/>
      <c r="E6490" s="161">
        <v>2.11</v>
      </c>
      <c r="F6490" s="161"/>
      <c r="G6490" s="161">
        <v>1.4408179870143001</v>
      </c>
      <c r="H6490" s="161"/>
      <c r="I6490" s="161">
        <v>3.2</v>
      </c>
      <c r="J6490" s="162"/>
      <c r="K6490" s="161"/>
      <c r="L6490" s="161"/>
      <c r="M6490" s="161">
        <v>2.17</v>
      </c>
      <c r="N6490" s="161"/>
      <c r="O6490" s="161">
        <v>2.1800000000000002</v>
      </c>
      <c r="P6490" s="161"/>
      <c r="Q6490" s="161">
        <v>2.0699999999999998</v>
      </c>
      <c r="R6490" s="161"/>
      <c r="S6490" s="161">
        <v>1.77</v>
      </c>
      <c r="T6490" s="18">
        <v>0.77186600000000005</v>
      </c>
      <c r="U6490" s="417">
        <f t="shared" si="223"/>
        <v>1.4408179870143001</v>
      </c>
    </row>
    <row r="6491" spans="1:22" x14ac:dyDescent="0.2">
      <c r="A6491" s="597">
        <v>43369</v>
      </c>
      <c r="B6491" s="414">
        <f t="shared" si="219"/>
        <v>43370</v>
      </c>
      <c r="C6491" s="161">
        <v>3.13</v>
      </c>
      <c r="D6491" s="161"/>
      <c r="E6491" s="161">
        <v>2.2000000000000002</v>
      </c>
      <c r="F6491" s="161"/>
      <c r="G6491" s="161">
        <v>1.6500336813369501</v>
      </c>
      <c r="H6491" s="161"/>
      <c r="I6491" s="161">
        <v>3.22</v>
      </c>
      <c r="J6491" s="162"/>
      <c r="K6491" s="161"/>
      <c r="L6491" s="161"/>
      <c r="M6491" s="161">
        <v>2.15</v>
      </c>
      <c r="N6491" s="161"/>
      <c r="O6491" s="161">
        <v>2.1800000000000002</v>
      </c>
      <c r="P6491" s="161"/>
      <c r="Q6491" s="161">
        <v>2.16</v>
      </c>
      <c r="R6491" s="161"/>
      <c r="S6491" s="161">
        <v>2.0299999999999998</v>
      </c>
      <c r="T6491" s="18">
        <v>0.77073100000000005</v>
      </c>
      <c r="U6491" s="417">
        <f t="shared" si="223"/>
        <v>1.6500336813369501</v>
      </c>
    </row>
    <row r="6492" spans="1:22" x14ac:dyDescent="0.2">
      <c r="A6492" s="597">
        <v>43370</v>
      </c>
      <c r="B6492" s="414">
        <f t="shared" si="219"/>
        <v>43371</v>
      </c>
      <c r="C6492" s="376">
        <v>3.07</v>
      </c>
      <c r="D6492" s="161"/>
      <c r="E6492" s="376">
        <v>1.99</v>
      </c>
      <c r="F6492" s="161"/>
      <c r="G6492" s="376">
        <v>1.7541166518858502</v>
      </c>
      <c r="H6492" s="161"/>
      <c r="I6492" s="376">
        <v>3.18</v>
      </c>
      <c r="J6492" s="416"/>
      <c r="K6492" s="376"/>
      <c r="L6492" s="161"/>
      <c r="M6492" s="376">
        <v>1.93</v>
      </c>
      <c r="N6492" s="161"/>
      <c r="O6492" s="376">
        <v>2.09</v>
      </c>
      <c r="P6492" s="161"/>
      <c r="Q6492" s="376">
        <v>1.39</v>
      </c>
      <c r="R6492" s="161"/>
      <c r="S6492" s="376">
        <v>2.17</v>
      </c>
      <c r="T6492" s="375">
        <v>0.76648700000000003</v>
      </c>
      <c r="U6492" s="416">
        <f t="shared" si="223"/>
        <v>1.7541166518858502</v>
      </c>
    </row>
    <row r="6493" spans="1:22" x14ac:dyDescent="0.2">
      <c r="A6493" s="597">
        <v>43371</v>
      </c>
      <c r="B6493" s="414">
        <f t="shared" si="219"/>
        <v>43372</v>
      </c>
      <c r="C6493" s="376">
        <v>3.07</v>
      </c>
      <c r="D6493" s="161"/>
      <c r="E6493" s="376">
        <v>1.99</v>
      </c>
      <c r="F6493" s="161"/>
      <c r="G6493" s="376">
        <v>1.7541166518858502</v>
      </c>
      <c r="H6493" s="161"/>
      <c r="I6493" s="376">
        <v>3.18</v>
      </c>
      <c r="J6493" s="416"/>
      <c r="K6493" s="376"/>
      <c r="L6493" s="161"/>
      <c r="M6493" s="376">
        <v>1.93</v>
      </c>
      <c r="N6493" s="161"/>
      <c r="O6493" s="376">
        <v>2.09</v>
      </c>
      <c r="P6493" s="161"/>
      <c r="Q6493" s="376">
        <v>1.39</v>
      </c>
      <c r="R6493" s="161"/>
      <c r="S6493" s="376">
        <v>2.17</v>
      </c>
      <c r="T6493" s="375">
        <v>0.76648700000000003</v>
      </c>
      <c r="U6493" s="416">
        <f t="shared" si="223"/>
        <v>1.7541166518858502</v>
      </c>
    </row>
    <row r="6494" spans="1:22" x14ac:dyDescent="0.2">
      <c r="A6494" s="597">
        <v>43372</v>
      </c>
      <c r="B6494" s="414">
        <f t="shared" si="219"/>
        <v>43373</v>
      </c>
      <c r="C6494" s="376">
        <v>3.07</v>
      </c>
      <c r="D6494" s="161"/>
      <c r="E6494" s="376">
        <v>1.99</v>
      </c>
      <c r="F6494" s="161"/>
      <c r="G6494" s="376">
        <v>1.7541166518858502</v>
      </c>
      <c r="H6494" s="161"/>
      <c r="I6494" s="376">
        <v>3.18</v>
      </c>
      <c r="J6494" s="416"/>
      <c r="K6494" s="376"/>
      <c r="L6494" s="161"/>
      <c r="M6494" s="376">
        <v>1.93</v>
      </c>
      <c r="N6494" s="161"/>
      <c r="O6494" s="376">
        <v>2.09</v>
      </c>
      <c r="P6494" s="161"/>
      <c r="Q6494" s="376">
        <v>1.39</v>
      </c>
      <c r="R6494" s="161"/>
      <c r="S6494" s="376">
        <v>2.17</v>
      </c>
      <c r="T6494" s="375">
        <v>0.76648700000000003</v>
      </c>
      <c r="U6494" s="416">
        <f t="shared" si="223"/>
        <v>1.7541166518858502</v>
      </c>
    </row>
    <row r="6495" spans="1:22" s="263" customFormat="1" x14ac:dyDescent="0.2">
      <c r="A6495" s="598">
        <v>43373</v>
      </c>
      <c r="B6495" s="556">
        <f t="shared" si="219"/>
        <v>43374</v>
      </c>
      <c r="C6495" s="620">
        <v>2.99</v>
      </c>
      <c r="E6495" s="620">
        <v>1.9650000000000001</v>
      </c>
      <c r="F6495" s="332"/>
      <c r="G6495" s="620">
        <v>1.7183207777289753</v>
      </c>
      <c r="H6495" s="332"/>
      <c r="I6495" s="620">
        <v>3.2</v>
      </c>
      <c r="J6495" s="786"/>
      <c r="K6495" s="620"/>
      <c r="L6495" s="332"/>
      <c r="M6495" s="620">
        <v>1.7350000000000001</v>
      </c>
      <c r="N6495" s="332"/>
      <c r="O6495" s="620">
        <v>2.0750000000000002</v>
      </c>
      <c r="P6495" s="332"/>
      <c r="Q6495" s="620">
        <v>1.3149999999999999</v>
      </c>
      <c r="R6495" s="332"/>
      <c r="S6495" s="620">
        <v>2.1150000000000002</v>
      </c>
      <c r="T6495" s="621">
        <v>0.77037100000000003</v>
      </c>
      <c r="U6495" s="622">
        <f t="shared" si="223"/>
        <v>1.7183207777289753</v>
      </c>
      <c r="V6495" s="576" t="s">
        <v>3319</v>
      </c>
    </row>
    <row r="6496" spans="1:22" x14ac:dyDescent="0.2">
      <c r="A6496" s="597">
        <v>43374</v>
      </c>
      <c r="B6496" s="414">
        <f t="shared" ref="B6496:B6559" si="224">A6496+1</f>
        <v>43375</v>
      </c>
      <c r="C6496" s="636">
        <v>3.105</v>
      </c>
      <c r="E6496" s="636">
        <v>2.1949999999999998</v>
      </c>
      <c r="F6496" s="636"/>
      <c r="G6496" s="636">
        <v>1.7854189539007501</v>
      </c>
      <c r="H6496" s="636"/>
      <c r="I6496" s="636">
        <v>3.2650000000000001</v>
      </c>
      <c r="J6496" s="660"/>
      <c r="K6496" s="636"/>
      <c r="L6496" s="636"/>
      <c r="M6496" s="636">
        <v>1.175</v>
      </c>
      <c r="N6496" s="636"/>
      <c r="O6496" s="636">
        <v>2.2850000000000001</v>
      </c>
      <c r="P6496" s="636"/>
      <c r="Q6496" s="636">
        <v>1.21</v>
      </c>
      <c r="R6496" s="636"/>
      <c r="S6496" s="636">
        <v>2.17</v>
      </c>
      <c r="T6496" s="18">
        <v>0.780165</v>
      </c>
      <c r="U6496" s="636">
        <f t="shared" si="223"/>
        <v>1.7854189539007501</v>
      </c>
    </row>
    <row r="6497" spans="1:21" x14ac:dyDescent="0.2">
      <c r="A6497" s="597">
        <v>43375</v>
      </c>
      <c r="B6497" s="414">
        <f t="shared" si="224"/>
        <v>43376</v>
      </c>
      <c r="C6497" s="636">
        <v>3.14</v>
      </c>
      <c r="E6497" s="636">
        <v>2.5049999999999999</v>
      </c>
      <c r="F6497" s="636"/>
      <c r="G6497" s="636">
        <v>1.9455655162303256</v>
      </c>
      <c r="H6497" s="636"/>
      <c r="I6497" s="636">
        <v>3.36</v>
      </c>
      <c r="J6497" s="660"/>
      <c r="K6497" s="636"/>
      <c r="L6497" s="636"/>
      <c r="M6497" s="636">
        <v>1.145</v>
      </c>
      <c r="N6497" s="636"/>
      <c r="O6497" s="636">
        <v>2.5299999999999998</v>
      </c>
      <c r="P6497" s="636"/>
      <c r="Q6497" s="636">
        <v>1.385</v>
      </c>
      <c r="R6497" s="636"/>
      <c r="S6497" s="636">
        <v>2.3650000000000002</v>
      </c>
      <c r="T6497" s="18">
        <v>0.78004700000000005</v>
      </c>
      <c r="U6497" s="636">
        <f t="shared" si="223"/>
        <v>1.9455655162303256</v>
      </c>
    </row>
    <row r="6498" spans="1:21" x14ac:dyDescent="0.2">
      <c r="A6498" s="597">
        <v>43376</v>
      </c>
      <c r="B6498" s="414">
        <f t="shared" si="224"/>
        <v>43377</v>
      </c>
      <c r="C6498" s="636">
        <v>3.2549999999999999</v>
      </c>
      <c r="E6498" s="636">
        <v>2.8650000000000002</v>
      </c>
      <c r="F6498" s="636"/>
      <c r="G6498" s="636">
        <v>1.9429690910118504</v>
      </c>
      <c r="H6498" s="636"/>
      <c r="I6498" s="636">
        <v>3.5</v>
      </c>
      <c r="J6498" s="660"/>
      <c r="K6498" s="636"/>
      <c r="L6498" s="636"/>
      <c r="M6498" s="636">
        <v>1.5</v>
      </c>
      <c r="N6498" s="636"/>
      <c r="O6498" s="636">
        <v>2.6549999999999998</v>
      </c>
      <c r="P6498" s="636"/>
      <c r="Q6498" s="636">
        <v>2.085</v>
      </c>
      <c r="R6498" s="636"/>
      <c r="S6498" s="636">
        <v>2.3650000000000002</v>
      </c>
      <c r="T6498" s="18">
        <v>0.77900599999999998</v>
      </c>
      <c r="U6498" s="636">
        <f t="shared" si="223"/>
        <v>1.9429690910118504</v>
      </c>
    </row>
    <row r="6499" spans="1:21" x14ac:dyDescent="0.2">
      <c r="A6499" s="597">
        <v>43377</v>
      </c>
      <c r="B6499" s="414">
        <f t="shared" si="224"/>
        <v>43378</v>
      </c>
      <c r="C6499" s="636">
        <v>3.3</v>
      </c>
      <c r="E6499" s="636">
        <v>2.54</v>
      </c>
      <c r="F6499" s="636"/>
      <c r="G6499" s="636">
        <v>2.0815295140484502</v>
      </c>
      <c r="H6499" s="636"/>
      <c r="I6499" s="636">
        <v>3.395</v>
      </c>
      <c r="J6499" s="660"/>
      <c r="K6499" s="636"/>
      <c r="L6499" s="636"/>
      <c r="M6499" s="636">
        <v>1.7949999999999999</v>
      </c>
      <c r="N6499" s="636"/>
      <c r="O6499" s="636">
        <v>2.5950000000000002</v>
      </c>
      <c r="P6499" s="636"/>
      <c r="Q6499" s="636">
        <v>1.83</v>
      </c>
      <c r="R6499" s="636"/>
      <c r="S6499" s="636">
        <v>2.5449999999999999</v>
      </c>
      <c r="T6499" s="18">
        <v>0.77553399999999995</v>
      </c>
      <c r="U6499" s="636">
        <f t="shared" si="223"/>
        <v>2.0815295140484502</v>
      </c>
    </row>
    <row r="6500" spans="1:21" x14ac:dyDescent="0.2">
      <c r="A6500" s="597">
        <v>43378</v>
      </c>
      <c r="B6500" s="414">
        <f t="shared" si="224"/>
        <v>43379</v>
      </c>
      <c r="C6500" s="640">
        <v>3.2450000000000001</v>
      </c>
      <c r="E6500" s="640">
        <v>2.4900000000000002</v>
      </c>
      <c r="F6500" s="636"/>
      <c r="G6500" s="640">
        <v>2.0995676964661252</v>
      </c>
      <c r="H6500" s="636"/>
      <c r="I6500" s="640">
        <v>3.35</v>
      </c>
      <c r="J6500" s="661"/>
      <c r="K6500" s="640"/>
      <c r="L6500" s="636"/>
      <c r="M6500" s="640">
        <v>1.925</v>
      </c>
      <c r="N6500" s="636"/>
      <c r="O6500" s="640">
        <v>2.46</v>
      </c>
      <c r="P6500" s="636"/>
      <c r="Q6500" s="640">
        <v>1.165</v>
      </c>
      <c r="R6500" s="636"/>
      <c r="S6500" s="640">
        <v>2.5750000000000002</v>
      </c>
      <c r="T6500" s="375">
        <v>0.77314099999999997</v>
      </c>
      <c r="U6500" s="640">
        <f t="shared" si="223"/>
        <v>2.0995676964661252</v>
      </c>
    </row>
    <row r="6501" spans="1:21" x14ac:dyDescent="0.2">
      <c r="A6501" s="597">
        <v>43379</v>
      </c>
      <c r="B6501" s="414">
        <f t="shared" si="224"/>
        <v>43380</v>
      </c>
      <c r="C6501" s="640">
        <v>3.2450000000000001</v>
      </c>
      <c r="E6501" s="640">
        <v>2.4900000000000002</v>
      </c>
      <c r="F6501" s="636"/>
      <c r="G6501" s="640">
        <v>2.0995676964661252</v>
      </c>
      <c r="H6501" s="636"/>
      <c r="I6501" s="640">
        <v>3.35</v>
      </c>
      <c r="J6501" s="661"/>
      <c r="K6501" s="640"/>
      <c r="L6501" s="636"/>
      <c r="M6501" s="640">
        <v>1.925</v>
      </c>
      <c r="N6501" s="636"/>
      <c r="O6501" s="640">
        <v>2.46</v>
      </c>
      <c r="P6501" s="636"/>
      <c r="Q6501" s="640">
        <v>1.165</v>
      </c>
      <c r="R6501" s="636"/>
      <c r="S6501" s="640">
        <v>2.5750000000000002</v>
      </c>
      <c r="T6501" s="375">
        <v>0.77314099999999997</v>
      </c>
      <c r="U6501" s="640">
        <f t="shared" si="223"/>
        <v>2.0995676964661252</v>
      </c>
    </row>
    <row r="6502" spans="1:21" x14ac:dyDescent="0.2">
      <c r="A6502" s="597">
        <v>43380</v>
      </c>
      <c r="B6502" s="414">
        <f t="shared" si="224"/>
        <v>43381</v>
      </c>
      <c r="C6502" s="640">
        <v>3.2450000000000001</v>
      </c>
      <c r="E6502" s="640">
        <v>2.4900000000000002</v>
      </c>
      <c r="F6502" s="636"/>
      <c r="G6502" s="640">
        <v>2.0995676964661252</v>
      </c>
      <c r="H6502" s="636"/>
      <c r="I6502" s="640">
        <v>3.35</v>
      </c>
      <c r="J6502" s="661"/>
      <c r="K6502" s="640"/>
      <c r="L6502" s="636"/>
      <c r="M6502" s="640">
        <v>1.925</v>
      </c>
      <c r="N6502" s="636"/>
      <c r="O6502" s="640">
        <v>2.46</v>
      </c>
      <c r="P6502" s="636"/>
      <c r="Q6502" s="640">
        <v>1.165</v>
      </c>
      <c r="R6502" s="636"/>
      <c r="S6502" s="640">
        <v>2.5750000000000002</v>
      </c>
      <c r="T6502" s="375">
        <v>0.77314099999999997</v>
      </c>
      <c r="U6502" s="640">
        <f t="shared" si="223"/>
        <v>2.0995676964661252</v>
      </c>
    </row>
    <row r="6503" spans="1:21" x14ac:dyDescent="0.2">
      <c r="A6503" s="597">
        <v>43381</v>
      </c>
      <c r="B6503" s="414">
        <f t="shared" si="224"/>
        <v>43382</v>
      </c>
      <c r="C6503" s="636">
        <v>3.2949999999999999</v>
      </c>
      <c r="E6503" s="636">
        <v>2.915</v>
      </c>
      <c r="F6503" s="636"/>
      <c r="G6503" s="636">
        <v>1.9101127294252502</v>
      </c>
      <c r="H6503" s="636"/>
      <c r="I6503" s="636">
        <v>3.4550000000000001</v>
      </c>
      <c r="J6503" s="660"/>
      <c r="K6503" s="636"/>
      <c r="L6503" s="636"/>
      <c r="M6503" s="636">
        <v>2.1749999999999998</v>
      </c>
      <c r="N6503" s="636"/>
      <c r="O6503" s="636">
        <v>2.72</v>
      </c>
      <c r="P6503" s="636"/>
      <c r="Q6503" s="636">
        <v>2.6349999999999998</v>
      </c>
      <c r="R6503" s="636"/>
      <c r="S6503" s="636">
        <v>2.35</v>
      </c>
      <c r="T6503" s="18">
        <v>0.77072099999999999</v>
      </c>
      <c r="U6503" s="636">
        <f t="shared" si="223"/>
        <v>1.9101127294252502</v>
      </c>
    </row>
    <row r="6504" spans="1:21" x14ac:dyDescent="0.2">
      <c r="A6504" s="597">
        <v>43382</v>
      </c>
      <c r="B6504" s="414">
        <f t="shared" si="224"/>
        <v>43383</v>
      </c>
      <c r="C6504" s="636">
        <v>3.3650000000000002</v>
      </c>
      <c r="E6504" s="636">
        <v>2.95</v>
      </c>
      <c r="F6504" s="636"/>
      <c r="G6504" s="636">
        <v>1.5089142771874502</v>
      </c>
      <c r="H6504" s="636"/>
      <c r="I6504" s="636">
        <v>3.43</v>
      </c>
      <c r="J6504" s="660"/>
      <c r="K6504" s="636"/>
      <c r="L6504" s="636"/>
      <c r="M6504" s="636">
        <v>2.37</v>
      </c>
      <c r="N6504" s="636"/>
      <c r="O6504" s="636">
        <v>2.7850000000000001</v>
      </c>
      <c r="P6504" s="636"/>
      <c r="Q6504" s="636">
        <v>2.585</v>
      </c>
      <c r="R6504" s="636"/>
      <c r="S6504" s="636">
        <v>1.855</v>
      </c>
      <c r="T6504" s="18">
        <v>0.77130600000000005</v>
      </c>
      <c r="U6504" s="636">
        <f t="shared" si="223"/>
        <v>1.5089142771874502</v>
      </c>
    </row>
    <row r="6505" spans="1:21" x14ac:dyDescent="0.2">
      <c r="A6505" s="597">
        <v>43383</v>
      </c>
      <c r="B6505" s="414">
        <f t="shared" si="224"/>
        <v>43384</v>
      </c>
      <c r="C6505" s="636">
        <v>3.37</v>
      </c>
      <c r="E6505" s="636">
        <v>3.25</v>
      </c>
      <c r="F6505" s="636"/>
      <c r="G6505" s="636">
        <v>1.2309641346090001</v>
      </c>
      <c r="H6505" s="636"/>
      <c r="I6505" s="636">
        <v>3.48</v>
      </c>
      <c r="J6505" s="660"/>
      <c r="K6505" s="636"/>
      <c r="L6505" s="636"/>
      <c r="M6505" s="636">
        <v>2.8250000000000002</v>
      </c>
      <c r="N6505" s="636"/>
      <c r="O6505" s="636">
        <v>3.0350000000000001</v>
      </c>
      <c r="P6505" s="636"/>
      <c r="Q6505" s="636">
        <v>2.78</v>
      </c>
      <c r="R6505" s="636"/>
      <c r="S6505" s="636">
        <v>1.5149999999999999</v>
      </c>
      <c r="T6505" s="18">
        <v>0.77044000000000001</v>
      </c>
      <c r="U6505" s="636">
        <f t="shared" si="223"/>
        <v>1.2309641346090001</v>
      </c>
    </row>
    <row r="6506" spans="1:21" x14ac:dyDescent="0.2">
      <c r="A6506" s="597">
        <v>43384</v>
      </c>
      <c r="B6506" s="414">
        <f t="shared" si="224"/>
        <v>43385</v>
      </c>
      <c r="C6506" s="636">
        <v>3.1850000000000001</v>
      </c>
      <c r="E6506" s="636">
        <v>2.79</v>
      </c>
      <c r="F6506" s="636"/>
      <c r="G6506" s="636">
        <v>1.3341320579070002</v>
      </c>
      <c r="H6506" s="636"/>
      <c r="I6506" s="636">
        <v>3.4</v>
      </c>
      <c r="J6506" s="660"/>
      <c r="K6506" s="636"/>
      <c r="L6506" s="636"/>
      <c r="M6506" s="636">
        <v>2.5750000000000002</v>
      </c>
      <c r="N6506" s="636"/>
      <c r="O6506" s="636">
        <v>2.8</v>
      </c>
      <c r="P6506" s="636"/>
      <c r="Q6506" s="636">
        <v>2.66</v>
      </c>
      <c r="R6506" s="636"/>
      <c r="S6506" s="636">
        <v>1.65</v>
      </c>
      <c r="T6506" s="18">
        <v>0.76669200000000004</v>
      </c>
      <c r="U6506" s="636">
        <f t="shared" si="223"/>
        <v>1.3341320579070002</v>
      </c>
    </row>
    <row r="6507" spans="1:21" x14ac:dyDescent="0.2">
      <c r="A6507" s="597">
        <v>43385</v>
      </c>
      <c r="B6507" s="414">
        <f t="shared" si="224"/>
        <v>43386</v>
      </c>
      <c r="C6507" s="640">
        <v>3.2</v>
      </c>
      <c r="E6507" s="640">
        <v>2.9649999999999999</v>
      </c>
      <c r="F6507" s="636"/>
      <c r="G6507" s="640">
        <v>1.4773919877566253</v>
      </c>
      <c r="H6507" s="636"/>
      <c r="I6507" s="640">
        <v>3.43</v>
      </c>
      <c r="J6507" s="661"/>
      <c r="K6507" s="640"/>
      <c r="L6507" s="636"/>
      <c r="M6507" s="640">
        <v>2.48</v>
      </c>
      <c r="N6507" s="636"/>
      <c r="O6507" s="640">
        <v>2.7949999999999999</v>
      </c>
      <c r="P6507" s="636"/>
      <c r="Q6507" s="640">
        <v>2.62</v>
      </c>
      <c r="R6507" s="636"/>
      <c r="S6507" s="640">
        <v>1.825</v>
      </c>
      <c r="T6507" s="375">
        <v>0.76760700000000004</v>
      </c>
      <c r="U6507" s="640">
        <f t="shared" si="223"/>
        <v>1.4773919877566253</v>
      </c>
    </row>
    <row r="6508" spans="1:21" x14ac:dyDescent="0.2">
      <c r="A6508" s="597">
        <v>43386</v>
      </c>
      <c r="B6508" s="414">
        <f t="shared" si="224"/>
        <v>43387</v>
      </c>
      <c r="C6508" s="640">
        <v>3.2</v>
      </c>
      <c r="E6508" s="640">
        <v>2.9649999999999999</v>
      </c>
      <c r="F6508" s="636"/>
      <c r="G6508" s="640">
        <v>1.4773919877566253</v>
      </c>
      <c r="H6508" s="636"/>
      <c r="I6508" s="640">
        <v>3.43</v>
      </c>
      <c r="J6508" s="661"/>
      <c r="K6508" s="640"/>
      <c r="L6508" s="636"/>
      <c r="M6508" s="640">
        <v>2.48</v>
      </c>
      <c r="N6508" s="636"/>
      <c r="O6508" s="640">
        <v>2.7949999999999999</v>
      </c>
      <c r="P6508" s="636"/>
      <c r="Q6508" s="640">
        <v>2.62</v>
      </c>
      <c r="R6508" s="636"/>
      <c r="S6508" s="640">
        <v>1.825</v>
      </c>
      <c r="T6508" s="375">
        <v>0.76760700000000004</v>
      </c>
      <c r="U6508" s="640">
        <f t="shared" si="223"/>
        <v>1.4773919877566253</v>
      </c>
    </row>
    <row r="6509" spans="1:21" x14ac:dyDescent="0.2">
      <c r="A6509" s="597">
        <v>43387</v>
      </c>
      <c r="B6509" s="414">
        <f t="shared" si="224"/>
        <v>43388</v>
      </c>
      <c r="C6509" s="640">
        <v>3.2</v>
      </c>
      <c r="E6509" s="640">
        <v>2.9649999999999999</v>
      </c>
      <c r="F6509" s="636"/>
      <c r="G6509" s="640">
        <v>1.4773919877566253</v>
      </c>
      <c r="H6509" s="636"/>
      <c r="I6509" s="640">
        <v>3.43</v>
      </c>
      <c r="J6509" s="661"/>
      <c r="K6509" s="640"/>
      <c r="L6509" s="636"/>
      <c r="M6509" s="640">
        <v>2.48</v>
      </c>
      <c r="N6509" s="636"/>
      <c r="O6509" s="640">
        <v>2.7949999999999999</v>
      </c>
      <c r="P6509" s="636"/>
      <c r="Q6509" s="640">
        <v>2.62</v>
      </c>
      <c r="R6509" s="636"/>
      <c r="S6509" s="640">
        <v>1.825</v>
      </c>
      <c r="T6509" s="375">
        <v>0.76760700000000004</v>
      </c>
      <c r="U6509" s="640">
        <f t="shared" si="223"/>
        <v>1.4773919877566253</v>
      </c>
    </row>
    <row r="6510" spans="1:21" x14ac:dyDescent="0.2">
      <c r="A6510" s="597">
        <v>43388</v>
      </c>
      <c r="B6510" s="414">
        <f t="shared" si="224"/>
        <v>43389</v>
      </c>
      <c r="C6510" s="636">
        <v>3.2549999999999999</v>
      </c>
      <c r="E6510" s="636">
        <v>3.02</v>
      </c>
      <c r="F6510" s="636"/>
      <c r="G6510" s="636">
        <v>0.96475239483420006</v>
      </c>
      <c r="H6510" s="636"/>
      <c r="I6510" s="636">
        <v>3.59</v>
      </c>
      <c r="J6510" s="660"/>
      <c r="K6510" s="636"/>
      <c r="L6510" s="636"/>
      <c r="M6510" s="636">
        <v>2.4849999999999999</v>
      </c>
      <c r="N6510" s="636"/>
      <c r="O6510" s="636">
        <v>2.89</v>
      </c>
      <c r="P6510" s="636"/>
      <c r="Q6510" s="636">
        <v>2.9750000000000001</v>
      </c>
      <c r="R6510" s="636"/>
      <c r="S6510" s="636">
        <v>1.19</v>
      </c>
      <c r="T6510" s="18">
        <v>0.76873199999999997</v>
      </c>
      <c r="U6510" s="636">
        <f t="shared" si="223"/>
        <v>0.96475239483420006</v>
      </c>
    </row>
    <row r="6511" spans="1:21" x14ac:dyDescent="0.2">
      <c r="A6511" s="597">
        <v>43389</v>
      </c>
      <c r="B6511" s="414">
        <f t="shared" si="224"/>
        <v>43390</v>
      </c>
      <c r="C6511" s="636">
        <v>3.27</v>
      </c>
      <c r="E6511" s="636">
        <v>3.07</v>
      </c>
      <c r="F6511" s="636"/>
      <c r="G6511" s="636">
        <v>0.50851755637187501</v>
      </c>
      <c r="H6511" s="636"/>
      <c r="I6511" s="636">
        <v>3.6</v>
      </c>
      <c r="J6511" s="660"/>
      <c r="K6511" s="636"/>
      <c r="L6511" s="636"/>
      <c r="M6511" s="636">
        <v>2.61</v>
      </c>
      <c r="N6511" s="636"/>
      <c r="O6511" s="636">
        <v>2.9449999999999998</v>
      </c>
      <c r="P6511" s="636"/>
      <c r="Q6511" s="636">
        <v>2.9750000000000001</v>
      </c>
      <c r="R6511" s="636"/>
      <c r="S6511" s="636">
        <v>0.625</v>
      </c>
      <c r="T6511" s="18">
        <v>0.77149299999999998</v>
      </c>
      <c r="U6511" s="636">
        <f t="shared" si="223"/>
        <v>0.50851755637187501</v>
      </c>
    </row>
    <row r="6512" spans="1:21" x14ac:dyDescent="0.2">
      <c r="A6512" s="597">
        <v>43390</v>
      </c>
      <c r="B6512" s="414">
        <f t="shared" si="224"/>
        <v>43391</v>
      </c>
      <c r="C6512" s="636">
        <v>3.3050000000000002</v>
      </c>
      <c r="E6512" s="636">
        <v>3.1349999999999998</v>
      </c>
      <c r="F6512" s="636"/>
      <c r="G6512" s="636">
        <v>0.37374595900350005</v>
      </c>
      <c r="H6512" s="636"/>
      <c r="I6512" s="636">
        <v>3.58</v>
      </c>
      <c r="J6512" s="660"/>
      <c r="K6512" s="636"/>
      <c r="L6512" s="636"/>
      <c r="M6512" s="636">
        <v>2.665</v>
      </c>
      <c r="N6512" s="636"/>
      <c r="O6512" s="636">
        <v>3.0350000000000001</v>
      </c>
      <c r="P6512" s="636"/>
      <c r="Q6512" s="636">
        <v>3.07</v>
      </c>
      <c r="R6512" s="636"/>
      <c r="S6512" s="636">
        <v>0.46</v>
      </c>
      <c r="T6512" s="18">
        <v>0.77041499999999996</v>
      </c>
      <c r="U6512" s="636">
        <f t="shared" si="223"/>
        <v>0.37374595900350005</v>
      </c>
    </row>
    <row r="6513" spans="1:21" x14ac:dyDescent="0.2">
      <c r="A6513" s="597">
        <v>43391</v>
      </c>
      <c r="B6513" s="414">
        <f t="shared" si="224"/>
        <v>43392</v>
      </c>
      <c r="C6513" s="636">
        <v>3.28</v>
      </c>
      <c r="E6513" s="636">
        <v>2.98</v>
      </c>
      <c r="F6513" s="636"/>
      <c r="G6513" s="636">
        <v>0.33126989505594995</v>
      </c>
      <c r="H6513" s="636"/>
      <c r="I6513" s="636">
        <v>3.6</v>
      </c>
      <c r="J6513" s="660"/>
      <c r="K6513" s="636"/>
      <c r="L6513" s="636"/>
      <c r="M6513" s="636">
        <v>2.625</v>
      </c>
      <c r="N6513" s="636"/>
      <c r="O6513" s="636">
        <v>2.93</v>
      </c>
      <c r="P6513" s="636"/>
      <c r="Q6513" s="636">
        <v>2.895</v>
      </c>
      <c r="R6513" s="636"/>
      <c r="S6513" s="636">
        <v>0.41</v>
      </c>
      <c r="T6513" s="18">
        <v>0.76613299999999995</v>
      </c>
      <c r="U6513" s="636">
        <f t="shared" si="223"/>
        <v>0.33126989505594995</v>
      </c>
    </row>
    <row r="6514" spans="1:21" x14ac:dyDescent="0.2">
      <c r="A6514" s="597">
        <v>43392</v>
      </c>
      <c r="B6514" s="414">
        <f t="shared" si="224"/>
        <v>43393</v>
      </c>
      <c r="C6514" s="640">
        <v>3.2050000000000001</v>
      </c>
      <c r="E6514" s="640">
        <v>2.95</v>
      </c>
      <c r="F6514" s="636"/>
      <c r="G6514" s="640">
        <v>-8.0608864756000018E-3</v>
      </c>
      <c r="H6514" s="636"/>
      <c r="I6514" s="640">
        <v>3.57</v>
      </c>
      <c r="J6514" s="661"/>
      <c r="K6514" s="640"/>
      <c r="L6514" s="636"/>
      <c r="M6514" s="640">
        <v>2.3450000000000002</v>
      </c>
      <c r="N6514" s="636"/>
      <c r="O6514" s="640">
        <v>2.855</v>
      </c>
      <c r="P6514" s="636"/>
      <c r="Q6514" s="640">
        <v>2.96</v>
      </c>
      <c r="R6514" s="636"/>
      <c r="S6514" s="640">
        <v>-0.01</v>
      </c>
      <c r="T6514" s="375">
        <v>0.76434400000000002</v>
      </c>
      <c r="U6514" s="640">
        <f t="shared" si="223"/>
        <v>-8.0608864756000018E-3</v>
      </c>
    </row>
    <row r="6515" spans="1:21" x14ac:dyDescent="0.2">
      <c r="A6515" s="597">
        <v>43393</v>
      </c>
      <c r="B6515" s="414">
        <f t="shared" si="224"/>
        <v>43394</v>
      </c>
      <c r="C6515" s="640">
        <v>3.2050000000000001</v>
      </c>
      <c r="E6515" s="640">
        <v>2.95</v>
      </c>
      <c r="F6515" s="636"/>
      <c r="G6515" s="640">
        <v>-8.0608864756000018E-3</v>
      </c>
      <c r="H6515" s="636"/>
      <c r="I6515" s="640">
        <v>3.57</v>
      </c>
      <c r="J6515" s="661"/>
      <c r="K6515" s="640"/>
      <c r="L6515" s="636"/>
      <c r="M6515" s="640">
        <v>2.3450000000000002</v>
      </c>
      <c r="N6515" s="636"/>
      <c r="O6515" s="640">
        <v>2.855</v>
      </c>
      <c r="P6515" s="636"/>
      <c r="Q6515" s="640">
        <v>2.96</v>
      </c>
      <c r="R6515" s="636"/>
      <c r="S6515" s="640">
        <v>-0.01</v>
      </c>
      <c r="T6515" s="375">
        <v>0.76434400000000002</v>
      </c>
      <c r="U6515" s="640">
        <f t="shared" si="223"/>
        <v>-8.0608864756000018E-3</v>
      </c>
    </row>
    <row r="6516" spans="1:21" x14ac:dyDescent="0.2">
      <c r="A6516" s="597">
        <v>43394</v>
      </c>
      <c r="B6516" s="414">
        <f t="shared" si="224"/>
        <v>43395</v>
      </c>
      <c r="C6516" s="640">
        <v>3.2050000000000001</v>
      </c>
      <c r="E6516" s="640">
        <v>2.95</v>
      </c>
      <c r="F6516" s="636"/>
      <c r="G6516" s="640">
        <v>-8.0608864756000018E-3</v>
      </c>
      <c r="H6516" s="636"/>
      <c r="I6516" s="640">
        <v>3.57</v>
      </c>
      <c r="J6516" s="661"/>
      <c r="K6516" s="640"/>
      <c r="L6516" s="636"/>
      <c r="M6516" s="640">
        <v>2.3450000000000002</v>
      </c>
      <c r="N6516" s="636"/>
      <c r="O6516" s="640">
        <v>2.855</v>
      </c>
      <c r="P6516" s="636"/>
      <c r="Q6516" s="640">
        <v>2.96</v>
      </c>
      <c r="R6516" s="636"/>
      <c r="S6516" s="640">
        <v>-0.01</v>
      </c>
      <c r="T6516" s="375">
        <v>0.76434400000000002</v>
      </c>
      <c r="U6516" s="640">
        <f t="shared" si="223"/>
        <v>-8.0608864756000018E-3</v>
      </c>
    </row>
    <row r="6517" spans="1:21" x14ac:dyDescent="0.2">
      <c r="A6517" s="597">
        <v>43395</v>
      </c>
      <c r="B6517" s="414">
        <f t="shared" si="224"/>
        <v>43396</v>
      </c>
      <c r="C6517" s="636">
        <v>3.2050000000000001</v>
      </c>
      <c r="E6517" s="636">
        <v>3.085</v>
      </c>
      <c r="F6517" s="636"/>
      <c r="G6517" s="636">
        <v>0.9902489358126001</v>
      </c>
      <c r="H6517" s="636"/>
      <c r="I6517" s="636">
        <v>3.55</v>
      </c>
      <c r="J6517" s="660"/>
      <c r="K6517" s="636"/>
      <c r="L6517" s="636"/>
      <c r="M6517" s="636">
        <v>2.7050000000000001</v>
      </c>
      <c r="N6517" s="636"/>
      <c r="O6517" s="636">
        <v>2.86</v>
      </c>
      <c r="P6517" s="636"/>
      <c r="Q6517" s="636">
        <v>3.0449999999999999</v>
      </c>
      <c r="R6517" s="636"/>
      <c r="S6517" s="636">
        <v>1.23</v>
      </c>
      <c r="T6517" s="18">
        <v>0.76338799999999996</v>
      </c>
      <c r="U6517" s="636">
        <f t="shared" si="223"/>
        <v>0.9902489358126001</v>
      </c>
    </row>
    <row r="6518" spans="1:21" x14ac:dyDescent="0.2">
      <c r="A6518" s="597">
        <v>43396</v>
      </c>
      <c r="B6518" s="414">
        <f t="shared" si="224"/>
        <v>43397</v>
      </c>
      <c r="C6518" s="636">
        <v>3.2250000000000001</v>
      </c>
      <c r="E6518" s="636">
        <v>3.145</v>
      </c>
      <c r="F6518" s="636"/>
      <c r="G6518" s="636">
        <v>0.64417149738000024</v>
      </c>
      <c r="H6518" s="636"/>
      <c r="I6518" s="636">
        <v>3.55</v>
      </c>
      <c r="J6518" s="660"/>
      <c r="K6518" s="636"/>
      <c r="L6518" s="636"/>
      <c r="M6518" s="636">
        <v>2.67</v>
      </c>
      <c r="N6518" s="636"/>
      <c r="O6518" s="636">
        <v>2.8149999999999999</v>
      </c>
      <c r="P6518" s="636"/>
      <c r="Q6518" s="636">
        <v>3.105</v>
      </c>
      <c r="R6518" s="636"/>
      <c r="S6518" s="636">
        <v>0.8</v>
      </c>
      <c r="T6518" s="18">
        <v>0.76351500000000005</v>
      </c>
      <c r="U6518" s="636">
        <f t="shared" si="223"/>
        <v>0.64417149738000024</v>
      </c>
    </row>
    <row r="6519" spans="1:21" x14ac:dyDescent="0.2">
      <c r="A6519" s="597">
        <v>43397</v>
      </c>
      <c r="B6519" s="414">
        <f t="shared" si="224"/>
        <v>43398</v>
      </c>
      <c r="C6519" s="636">
        <v>3.355</v>
      </c>
      <c r="E6519" s="636">
        <v>3.16</v>
      </c>
      <c r="F6519" s="636"/>
      <c r="G6519" s="636">
        <v>0.19379208704760001</v>
      </c>
      <c r="H6519" s="636"/>
      <c r="I6519" s="636">
        <v>3.65</v>
      </c>
      <c r="J6519" s="660"/>
      <c r="K6519" s="636"/>
      <c r="L6519" s="636"/>
      <c r="M6519" s="636">
        <v>2.58</v>
      </c>
      <c r="N6519" s="636"/>
      <c r="O6519" s="636">
        <v>2.76</v>
      </c>
      <c r="P6519" s="636"/>
      <c r="Q6519" s="636">
        <v>3.17</v>
      </c>
      <c r="R6519" s="636"/>
      <c r="S6519" s="636">
        <v>0.24</v>
      </c>
      <c r="T6519" s="18">
        <v>0.76565099999999997</v>
      </c>
      <c r="U6519" s="636">
        <f t="shared" si="223"/>
        <v>0.19379208704760001</v>
      </c>
    </row>
    <row r="6520" spans="1:21" x14ac:dyDescent="0.2">
      <c r="A6520" s="597">
        <v>43398</v>
      </c>
      <c r="B6520" s="414">
        <f t="shared" si="224"/>
        <v>43399</v>
      </c>
      <c r="C6520" s="636">
        <v>3.3149999999999999</v>
      </c>
      <c r="E6520" s="636">
        <v>3.04</v>
      </c>
      <c r="F6520" s="636"/>
      <c r="G6520" s="636">
        <v>0.50499909707812507</v>
      </c>
      <c r="H6520" s="636"/>
      <c r="I6520" s="636">
        <v>3.625</v>
      </c>
      <c r="J6520" s="660"/>
      <c r="K6520" s="636"/>
      <c r="L6520" s="636"/>
      <c r="M6520" s="636">
        <v>2.3199999999999998</v>
      </c>
      <c r="N6520" s="636"/>
      <c r="O6520" s="636">
        <v>2.2850000000000001</v>
      </c>
      <c r="P6520" s="636"/>
      <c r="Q6520" s="636">
        <v>3.0350000000000001</v>
      </c>
      <c r="R6520" s="636"/>
      <c r="S6520" s="636">
        <v>0.625</v>
      </c>
      <c r="T6520" s="18">
        <v>0.76615500000000003</v>
      </c>
      <c r="U6520" s="636">
        <f t="shared" si="223"/>
        <v>0.50499909707812507</v>
      </c>
    </row>
    <row r="6521" spans="1:21" x14ac:dyDescent="0.2">
      <c r="A6521" s="597">
        <v>43399</v>
      </c>
      <c r="B6521" s="414">
        <f t="shared" si="224"/>
        <v>43400</v>
      </c>
      <c r="C6521" s="640">
        <v>3.2</v>
      </c>
      <c r="E6521" s="640">
        <v>3.0049999999999999</v>
      </c>
      <c r="F6521" s="636"/>
      <c r="G6521" s="640">
        <v>0.30560475277750004</v>
      </c>
      <c r="H6521" s="636"/>
      <c r="I6521" s="640">
        <v>3.55</v>
      </c>
      <c r="J6521" s="661"/>
      <c r="K6521" s="640"/>
      <c r="L6521" s="636"/>
      <c r="M6521" s="640">
        <v>1.87</v>
      </c>
      <c r="N6521" s="636"/>
      <c r="O6521" s="640">
        <v>1.85</v>
      </c>
      <c r="P6521" s="636"/>
      <c r="Q6521" s="640">
        <v>2.88</v>
      </c>
      <c r="R6521" s="636"/>
      <c r="S6521" s="640">
        <v>0.38</v>
      </c>
      <c r="T6521" s="375">
        <v>0.762575</v>
      </c>
      <c r="U6521" s="640">
        <f t="shared" si="223"/>
        <v>0.30560475277750004</v>
      </c>
    </row>
    <row r="6522" spans="1:21" x14ac:dyDescent="0.2">
      <c r="A6522" s="597">
        <v>43400</v>
      </c>
      <c r="B6522" s="414">
        <f t="shared" si="224"/>
        <v>43401</v>
      </c>
      <c r="C6522" s="640">
        <v>3.2</v>
      </c>
      <c r="E6522" s="640">
        <v>3.0049999999999999</v>
      </c>
      <c r="F6522" s="636"/>
      <c r="G6522" s="640">
        <v>0.30560475277750004</v>
      </c>
      <c r="H6522" s="636"/>
      <c r="I6522" s="640">
        <v>3.55</v>
      </c>
      <c r="J6522" s="661"/>
      <c r="K6522" s="640"/>
      <c r="L6522" s="636"/>
      <c r="M6522" s="640">
        <v>1.87</v>
      </c>
      <c r="N6522" s="636"/>
      <c r="O6522" s="640">
        <v>1.85</v>
      </c>
      <c r="P6522" s="636"/>
      <c r="Q6522" s="640">
        <v>2.88</v>
      </c>
      <c r="R6522" s="636"/>
      <c r="S6522" s="640">
        <v>0.38</v>
      </c>
      <c r="T6522" s="375">
        <v>0.762575</v>
      </c>
      <c r="U6522" s="640">
        <f t="shared" si="223"/>
        <v>0.30560475277750004</v>
      </c>
    </row>
    <row r="6523" spans="1:21" x14ac:dyDescent="0.2">
      <c r="A6523" s="597">
        <v>43401</v>
      </c>
      <c r="B6523" s="414">
        <f t="shared" si="224"/>
        <v>43402</v>
      </c>
      <c r="C6523" s="640">
        <v>3.2</v>
      </c>
      <c r="E6523" s="640">
        <v>3.0049999999999999</v>
      </c>
      <c r="F6523" s="636"/>
      <c r="G6523" s="640">
        <v>0.30560475277750004</v>
      </c>
      <c r="H6523" s="636"/>
      <c r="I6523" s="640">
        <v>3.55</v>
      </c>
      <c r="J6523" s="661"/>
      <c r="K6523" s="640"/>
      <c r="L6523" s="636"/>
      <c r="M6523" s="640">
        <v>1.87</v>
      </c>
      <c r="N6523" s="636"/>
      <c r="O6523" s="640">
        <v>1.85</v>
      </c>
      <c r="P6523" s="636"/>
      <c r="Q6523" s="640">
        <v>2.88</v>
      </c>
      <c r="R6523" s="636"/>
      <c r="S6523" s="640">
        <v>0.38</v>
      </c>
      <c r="T6523" s="375">
        <v>0.762575</v>
      </c>
      <c r="U6523" s="640">
        <f t="shared" si="223"/>
        <v>0.30560475277750004</v>
      </c>
    </row>
    <row r="6524" spans="1:21" x14ac:dyDescent="0.2">
      <c r="A6524" s="597">
        <v>43402</v>
      </c>
      <c r="B6524" s="414">
        <f t="shared" si="224"/>
        <v>43403</v>
      </c>
      <c r="C6524" s="636">
        <v>3.17</v>
      </c>
      <c r="E6524" s="636">
        <v>3.01</v>
      </c>
      <c r="F6524" s="636"/>
      <c r="G6524" s="636">
        <v>0.38201495793012502</v>
      </c>
      <c r="H6524" s="636"/>
      <c r="I6524" s="636">
        <v>3.5</v>
      </c>
      <c r="J6524" s="660"/>
      <c r="K6524" s="636"/>
      <c r="L6524" s="636"/>
      <c r="M6524" s="636">
        <v>1.7949999999999999</v>
      </c>
      <c r="N6524" s="636"/>
      <c r="O6524" s="636">
        <v>2.2850000000000001</v>
      </c>
      <c r="P6524" s="636"/>
      <c r="Q6524" s="636">
        <v>2.9350000000000001</v>
      </c>
      <c r="R6524" s="636"/>
      <c r="S6524" s="636">
        <v>0.47499999999999998</v>
      </c>
      <c r="T6524" s="18">
        <v>0.76259299999999997</v>
      </c>
      <c r="U6524" s="636">
        <f t="shared" si="223"/>
        <v>0.38201495793012502</v>
      </c>
    </row>
    <row r="6525" spans="1:21" x14ac:dyDescent="0.2">
      <c r="A6525" s="597">
        <v>43403</v>
      </c>
      <c r="B6525" s="414">
        <f t="shared" si="224"/>
        <v>43404</v>
      </c>
      <c r="C6525" s="636">
        <v>3.22</v>
      </c>
      <c r="E6525" s="636">
        <v>3.01</v>
      </c>
      <c r="F6525" s="636"/>
      <c r="G6525" s="636">
        <v>0.55053084998435009</v>
      </c>
      <c r="H6525" s="636"/>
      <c r="I6525" s="636">
        <v>3.55</v>
      </c>
      <c r="J6525" s="660"/>
      <c r="K6525" s="636"/>
      <c r="L6525" s="636"/>
      <c r="M6525" s="636">
        <v>1.585</v>
      </c>
      <c r="N6525" s="636"/>
      <c r="O6525" s="636">
        <v>2.09</v>
      </c>
      <c r="P6525" s="636"/>
      <c r="Q6525" s="636">
        <v>2.85</v>
      </c>
      <c r="R6525" s="636"/>
      <c r="S6525" s="636">
        <v>0.68500000000000005</v>
      </c>
      <c r="T6525" s="18">
        <v>0.76207400000000003</v>
      </c>
      <c r="U6525" s="636">
        <f t="shared" si="223"/>
        <v>0.55053084998435009</v>
      </c>
    </row>
    <row r="6526" spans="1:21" s="263" customFormat="1" x14ac:dyDescent="0.2">
      <c r="A6526" s="598">
        <v>43404</v>
      </c>
      <c r="B6526" s="556">
        <f t="shared" si="224"/>
        <v>43405</v>
      </c>
      <c r="C6526" s="620">
        <v>3.29</v>
      </c>
      <c r="E6526" s="620">
        <v>2.9</v>
      </c>
      <c r="F6526" s="639"/>
      <c r="G6526" s="620">
        <v>0.81077297319010011</v>
      </c>
      <c r="H6526" s="639"/>
      <c r="I6526" s="620">
        <v>3.42</v>
      </c>
      <c r="J6526" s="786"/>
      <c r="K6526" s="620"/>
      <c r="L6526" s="639"/>
      <c r="M6526" s="620">
        <v>2.23</v>
      </c>
      <c r="N6526" s="639"/>
      <c r="O6526" s="620">
        <v>2.4350000000000001</v>
      </c>
      <c r="P6526" s="639"/>
      <c r="Q6526" s="620">
        <v>2.69</v>
      </c>
      <c r="R6526" s="639"/>
      <c r="S6526" s="620">
        <v>1.01</v>
      </c>
      <c r="T6526" s="263">
        <v>0.76117400000000002</v>
      </c>
      <c r="U6526" s="620">
        <f t="shared" si="223"/>
        <v>0.81077297319010011</v>
      </c>
    </row>
    <row r="6527" spans="1:21" x14ac:dyDescent="0.2">
      <c r="A6527" s="597">
        <v>43405</v>
      </c>
      <c r="B6527" s="414">
        <f t="shared" si="224"/>
        <v>43406</v>
      </c>
      <c r="C6527" s="636">
        <v>3.32</v>
      </c>
      <c r="E6527" s="636">
        <v>2.8849999999999998</v>
      </c>
      <c r="F6527" s="636"/>
      <c r="G6527" s="636">
        <v>0.45845882639355001</v>
      </c>
      <c r="H6527" s="636"/>
      <c r="I6527" s="636">
        <v>3.33</v>
      </c>
      <c r="J6527" s="660"/>
      <c r="K6527" s="636"/>
      <c r="L6527" s="636"/>
      <c r="M6527" s="636">
        <v>2.1949999999999998</v>
      </c>
      <c r="N6527" s="636"/>
      <c r="O6527" s="636">
        <v>2.5750000000000002</v>
      </c>
      <c r="P6527" s="636"/>
      <c r="Q6527" s="636">
        <v>2.72</v>
      </c>
      <c r="R6527" s="636"/>
      <c r="S6527" s="636">
        <v>0.56999999999999995</v>
      </c>
      <c r="T6527" s="18">
        <v>0.76266100000000003</v>
      </c>
      <c r="U6527" s="636">
        <f t="shared" si="223"/>
        <v>0.45845882639355001</v>
      </c>
    </row>
    <row r="6528" spans="1:21" x14ac:dyDescent="0.2">
      <c r="A6528" s="597">
        <v>43406</v>
      </c>
      <c r="B6528" s="414">
        <f t="shared" si="224"/>
        <v>43407</v>
      </c>
      <c r="C6528" s="640">
        <v>3.22</v>
      </c>
      <c r="E6528" s="640">
        <v>2.7149999999999999</v>
      </c>
      <c r="F6528" s="636"/>
      <c r="G6528" s="640">
        <v>0.82570469748299991</v>
      </c>
      <c r="H6528" s="636"/>
      <c r="I6528" s="640">
        <v>3.3</v>
      </c>
      <c r="J6528" s="661"/>
      <c r="K6528" s="640"/>
      <c r="L6528" s="636"/>
      <c r="M6528" s="640">
        <v>1.53</v>
      </c>
      <c r="N6528" s="636"/>
      <c r="O6528" s="640">
        <v>2.5750000000000002</v>
      </c>
      <c r="P6528" s="636"/>
      <c r="Q6528" s="640">
        <v>2.8</v>
      </c>
      <c r="R6528" s="636"/>
      <c r="S6528" s="640">
        <v>1.0249999999999999</v>
      </c>
      <c r="T6528" s="375">
        <v>0.76384799999999997</v>
      </c>
      <c r="U6528" s="640">
        <f t="shared" si="223"/>
        <v>0.82570469748299991</v>
      </c>
    </row>
    <row r="6529" spans="1:21" x14ac:dyDescent="0.2">
      <c r="A6529" s="597">
        <v>43407</v>
      </c>
      <c r="B6529" s="414">
        <f t="shared" si="224"/>
        <v>43408</v>
      </c>
      <c r="C6529" s="640">
        <v>3.22</v>
      </c>
      <c r="E6529" s="640">
        <v>2.7149999999999999</v>
      </c>
      <c r="F6529" s="636"/>
      <c r="G6529" s="640">
        <v>0.82570469748299991</v>
      </c>
      <c r="H6529" s="636"/>
      <c r="I6529" s="640">
        <v>3.3</v>
      </c>
      <c r="J6529" s="661"/>
      <c r="K6529" s="640"/>
      <c r="L6529" s="636"/>
      <c r="M6529" s="640">
        <v>1.53</v>
      </c>
      <c r="N6529" s="636"/>
      <c r="O6529" s="640">
        <v>2.5750000000000002</v>
      </c>
      <c r="P6529" s="636"/>
      <c r="Q6529" s="640">
        <v>2.8</v>
      </c>
      <c r="R6529" s="636"/>
      <c r="S6529" s="640">
        <v>1.0249999999999999</v>
      </c>
      <c r="T6529" s="375">
        <v>0.76384799999999997</v>
      </c>
      <c r="U6529" s="640">
        <f t="shared" si="223"/>
        <v>0.82570469748299991</v>
      </c>
    </row>
    <row r="6530" spans="1:21" x14ac:dyDescent="0.2">
      <c r="A6530" s="597">
        <v>43408</v>
      </c>
      <c r="B6530" s="414">
        <f t="shared" si="224"/>
        <v>43409</v>
      </c>
      <c r="C6530" s="640">
        <v>3.22</v>
      </c>
      <c r="E6530" s="640">
        <v>2.7149999999999999</v>
      </c>
      <c r="F6530" s="636"/>
      <c r="G6530" s="640">
        <v>0.82570469748299991</v>
      </c>
      <c r="H6530" s="636"/>
      <c r="I6530" s="640">
        <v>3.3</v>
      </c>
      <c r="J6530" s="661"/>
      <c r="K6530" s="640"/>
      <c r="L6530" s="636"/>
      <c r="M6530" s="640">
        <v>1.53</v>
      </c>
      <c r="N6530" s="636"/>
      <c r="O6530" s="640">
        <v>2.5750000000000002</v>
      </c>
      <c r="P6530" s="636"/>
      <c r="Q6530" s="640">
        <v>2.8</v>
      </c>
      <c r="R6530" s="636"/>
      <c r="S6530" s="640">
        <v>1.0249999999999999</v>
      </c>
      <c r="T6530" s="375">
        <v>0.76384799999999997</v>
      </c>
      <c r="U6530" s="640">
        <f t="shared" ref="U6530:U6593" si="225">S6530*T6530*1.054615</f>
        <v>0.82570469748299991</v>
      </c>
    </row>
    <row r="6531" spans="1:21" x14ac:dyDescent="0.2">
      <c r="A6531" s="597">
        <v>43409</v>
      </c>
      <c r="B6531" s="414">
        <f t="shared" si="224"/>
        <v>43410</v>
      </c>
      <c r="C6531" s="636">
        <v>3.49</v>
      </c>
      <c r="E6531" s="636">
        <v>3.1850000000000001</v>
      </c>
      <c r="F6531" s="636"/>
      <c r="G6531" s="636">
        <v>2.0924852448760003</v>
      </c>
      <c r="H6531" s="636"/>
      <c r="I6531" s="636">
        <v>3.54</v>
      </c>
      <c r="J6531" s="660"/>
      <c r="K6531" s="636"/>
      <c r="L6531" s="636"/>
      <c r="M6531" s="636">
        <v>1.6</v>
      </c>
      <c r="N6531" s="636"/>
      <c r="O6531" s="636">
        <v>2.68</v>
      </c>
      <c r="P6531" s="636"/>
      <c r="Q6531" s="636">
        <v>3.0750000000000002</v>
      </c>
      <c r="R6531" s="636"/>
      <c r="S6531" s="636">
        <v>2.6</v>
      </c>
      <c r="T6531" s="18">
        <v>0.76312400000000002</v>
      </c>
      <c r="U6531" s="636">
        <f t="shared" si="225"/>
        <v>2.0924852448760003</v>
      </c>
    </row>
    <row r="6532" spans="1:21" x14ac:dyDescent="0.2">
      <c r="A6532" s="597">
        <v>43410</v>
      </c>
      <c r="B6532" s="414">
        <f t="shared" si="224"/>
        <v>43411</v>
      </c>
      <c r="C6532" s="636">
        <v>3.5049999999999999</v>
      </c>
      <c r="E6532" s="636">
        <v>3.3</v>
      </c>
      <c r="F6532" s="636"/>
      <c r="G6532" s="636">
        <v>2.2543103060742005</v>
      </c>
      <c r="H6532" s="636"/>
      <c r="I6532" s="636">
        <v>3.67</v>
      </c>
      <c r="J6532" s="660"/>
      <c r="K6532" s="636"/>
      <c r="L6532" s="636"/>
      <c r="M6532" s="636">
        <v>1.4750000000000001</v>
      </c>
      <c r="N6532" s="636"/>
      <c r="O6532" s="636">
        <v>2.6850000000000001</v>
      </c>
      <c r="P6532" s="636"/>
      <c r="Q6532" s="636">
        <v>3.2</v>
      </c>
      <c r="R6532" s="636"/>
      <c r="S6532" s="636">
        <v>2.8050000000000002</v>
      </c>
      <c r="T6532" s="18">
        <v>0.76205599999999996</v>
      </c>
      <c r="U6532" s="636">
        <f t="shared" si="225"/>
        <v>2.2543103060742005</v>
      </c>
    </row>
    <row r="6533" spans="1:21" x14ac:dyDescent="0.2">
      <c r="A6533" s="597">
        <v>43411</v>
      </c>
      <c r="B6533" s="414">
        <f t="shared" si="224"/>
        <v>43412</v>
      </c>
      <c r="C6533" s="636">
        <v>3.51</v>
      </c>
      <c r="E6533" s="636">
        <v>3.36</v>
      </c>
      <c r="F6533" s="636"/>
      <c r="G6533" s="636">
        <v>2.3976154630881004</v>
      </c>
      <c r="H6533" s="636"/>
      <c r="I6533" s="636">
        <v>3.69</v>
      </c>
      <c r="J6533" s="660"/>
      <c r="K6533" s="636"/>
      <c r="L6533" s="636"/>
      <c r="M6533" s="636">
        <v>1.375</v>
      </c>
      <c r="N6533" s="636"/>
      <c r="O6533" s="636">
        <v>3.1150000000000002</v>
      </c>
      <c r="P6533" s="636"/>
      <c r="Q6533" s="636">
        <v>3.2949999999999999</v>
      </c>
      <c r="R6533" s="636"/>
      <c r="S6533" s="636">
        <v>2.98</v>
      </c>
      <c r="T6533" s="18">
        <v>0.762903</v>
      </c>
      <c r="U6533" s="636">
        <f t="shared" si="225"/>
        <v>2.3976154630881004</v>
      </c>
    </row>
    <row r="6534" spans="1:21" x14ac:dyDescent="0.2">
      <c r="A6534" s="597">
        <v>43412</v>
      </c>
      <c r="B6534" s="414">
        <f t="shared" si="224"/>
        <v>43413</v>
      </c>
      <c r="C6534" s="636">
        <v>3.605</v>
      </c>
      <c r="E6534" s="636">
        <v>3.52</v>
      </c>
      <c r="F6534" s="636"/>
      <c r="G6534" s="636">
        <v>2.3998061568237752</v>
      </c>
      <c r="H6534" s="636"/>
      <c r="I6534" s="636">
        <v>3.8</v>
      </c>
      <c r="J6534" s="660"/>
      <c r="K6534" s="636"/>
      <c r="L6534" s="636"/>
      <c r="M6534" s="636">
        <v>1.6850000000000001</v>
      </c>
      <c r="N6534" s="636"/>
      <c r="O6534" s="636">
        <v>3.3450000000000002</v>
      </c>
      <c r="P6534" s="636"/>
      <c r="Q6534" s="636">
        <v>3.36</v>
      </c>
      <c r="R6534" s="636"/>
      <c r="S6534" s="636">
        <v>2.9849999999999999</v>
      </c>
      <c r="T6534" s="18">
        <v>0.76232100000000003</v>
      </c>
      <c r="U6534" s="636">
        <f t="shared" si="225"/>
        <v>2.3998061568237752</v>
      </c>
    </row>
    <row r="6535" spans="1:21" x14ac:dyDescent="0.2">
      <c r="A6535" s="597">
        <v>43413</v>
      </c>
      <c r="B6535" s="414">
        <f t="shared" si="224"/>
        <v>43414</v>
      </c>
      <c r="C6535" s="640">
        <v>3.78</v>
      </c>
      <c r="E6535" s="640">
        <v>3.66</v>
      </c>
      <c r="F6535" s="636"/>
      <c r="G6535" s="640">
        <v>2.2103213599976255</v>
      </c>
      <c r="H6535" s="636"/>
      <c r="I6535" s="640">
        <v>3.8849999999999998</v>
      </c>
      <c r="J6535" s="661"/>
      <c r="K6535" s="640"/>
      <c r="L6535" s="636"/>
      <c r="M6535" s="640">
        <v>2</v>
      </c>
      <c r="N6535" s="636"/>
      <c r="O6535" s="640">
        <v>3.6850000000000001</v>
      </c>
      <c r="P6535" s="636"/>
      <c r="Q6535" s="640">
        <v>3.5150000000000001</v>
      </c>
      <c r="R6535" s="636"/>
      <c r="S6535" s="640">
        <v>2.7650000000000001</v>
      </c>
      <c r="T6535" s="375">
        <v>0.75799499999999997</v>
      </c>
      <c r="U6535" s="640">
        <f t="shared" si="225"/>
        <v>2.2103213599976255</v>
      </c>
    </row>
    <row r="6536" spans="1:21" x14ac:dyDescent="0.2">
      <c r="A6536" s="597">
        <v>43414</v>
      </c>
      <c r="B6536" s="414">
        <f t="shared" si="224"/>
        <v>43415</v>
      </c>
      <c r="C6536" s="640">
        <v>3.78</v>
      </c>
      <c r="E6536" s="640">
        <v>3.66</v>
      </c>
      <c r="G6536" s="640">
        <v>2.2103213599976255</v>
      </c>
      <c r="I6536" s="640">
        <v>3.8849999999999998</v>
      </c>
      <c r="J6536" s="661"/>
      <c r="K6536" s="640"/>
      <c r="M6536" s="640">
        <v>2</v>
      </c>
      <c r="O6536" s="640">
        <v>3.6850000000000001</v>
      </c>
      <c r="Q6536" s="640">
        <v>3.5150000000000001</v>
      </c>
      <c r="S6536" s="640">
        <v>2.7650000000000001</v>
      </c>
      <c r="T6536" s="375">
        <v>0.75799499999999997</v>
      </c>
      <c r="U6536" s="640">
        <f t="shared" si="225"/>
        <v>2.2103213599976255</v>
      </c>
    </row>
    <row r="6537" spans="1:21" x14ac:dyDescent="0.2">
      <c r="A6537" s="597">
        <v>43415</v>
      </c>
      <c r="B6537" s="414">
        <f t="shared" si="224"/>
        <v>43416</v>
      </c>
      <c r="C6537" s="640">
        <v>3.78</v>
      </c>
      <c r="E6537" s="640">
        <v>3.66</v>
      </c>
      <c r="G6537" s="640">
        <v>2.2103213599976255</v>
      </c>
      <c r="I6537" s="640">
        <v>3.8849999999999998</v>
      </c>
      <c r="J6537" s="661"/>
      <c r="K6537" s="640"/>
      <c r="M6537" s="640">
        <v>2</v>
      </c>
      <c r="O6537" s="640">
        <v>3.6850000000000001</v>
      </c>
      <c r="Q6537" s="640">
        <v>3.5150000000000001</v>
      </c>
      <c r="S6537" s="640">
        <v>2.7650000000000001</v>
      </c>
      <c r="T6537" s="375">
        <v>0.75799499999999997</v>
      </c>
      <c r="U6537" s="640">
        <f t="shared" si="225"/>
        <v>2.2103213599976255</v>
      </c>
    </row>
    <row r="6538" spans="1:21" x14ac:dyDescent="0.2">
      <c r="A6538" s="597">
        <v>43416</v>
      </c>
      <c r="B6538" s="414">
        <f t="shared" si="224"/>
        <v>43417</v>
      </c>
      <c r="C6538" s="636">
        <v>3.94</v>
      </c>
      <c r="E6538" s="636">
        <v>3.81</v>
      </c>
      <c r="G6538" s="636">
        <v>1.8961961880775</v>
      </c>
      <c r="I6538" s="636">
        <v>4.2</v>
      </c>
      <c r="J6538" s="660"/>
      <c r="K6538" s="636"/>
      <c r="M6538" s="636">
        <v>3.89</v>
      </c>
      <c r="O6538" s="636">
        <v>3.7650000000000001</v>
      </c>
      <c r="Q6538" s="636">
        <v>3.6850000000000001</v>
      </c>
      <c r="S6538" s="636">
        <v>2.375</v>
      </c>
      <c r="T6538" s="18">
        <v>0.75705199999999995</v>
      </c>
      <c r="U6538" s="636">
        <f t="shared" si="225"/>
        <v>1.8961961880775</v>
      </c>
    </row>
    <row r="6539" spans="1:21" x14ac:dyDescent="0.2">
      <c r="A6539" s="597">
        <v>43417</v>
      </c>
      <c r="B6539" s="414">
        <f t="shared" si="224"/>
        <v>43418</v>
      </c>
      <c r="C6539" s="636">
        <v>4.0350000000000001</v>
      </c>
      <c r="E6539" s="636">
        <v>3.875</v>
      </c>
      <c r="G6539" s="636">
        <v>1.7011153562268251</v>
      </c>
      <c r="I6539" s="636">
        <v>4.085</v>
      </c>
      <c r="J6539" s="660"/>
      <c r="K6539" s="636"/>
      <c r="M6539" s="636">
        <v>3.86</v>
      </c>
      <c r="O6539" s="636">
        <v>3.83</v>
      </c>
      <c r="Q6539" s="636">
        <v>3.84</v>
      </c>
      <c r="S6539" s="636">
        <v>2.1349999999999998</v>
      </c>
      <c r="T6539" s="18">
        <v>0.75551299999999999</v>
      </c>
      <c r="U6539" s="636">
        <f t="shared" si="225"/>
        <v>1.7011153562268251</v>
      </c>
    </row>
    <row r="6540" spans="1:21" x14ac:dyDescent="0.2">
      <c r="A6540" s="597">
        <v>43418</v>
      </c>
      <c r="B6540" s="414">
        <f t="shared" si="224"/>
        <v>43419</v>
      </c>
      <c r="C6540" s="636">
        <v>4.59</v>
      </c>
      <c r="E6540" s="636">
        <v>4.53</v>
      </c>
      <c r="G6540" s="636">
        <v>1.9518773817322503</v>
      </c>
      <c r="I6540" s="636">
        <v>4.55</v>
      </c>
      <c r="J6540" s="660"/>
      <c r="K6540" s="636"/>
      <c r="M6540" s="636">
        <v>4.0350000000000001</v>
      </c>
      <c r="O6540" s="636">
        <v>4.3250000000000002</v>
      </c>
      <c r="Q6540" s="636">
        <v>4.3949999999999996</v>
      </c>
      <c r="S6540" s="636">
        <v>2.4500000000000002</v>
      </c>
      <c r="T6540" s="18">
        <v>0.75542699999999996</v>
      </c>
      <c r="U6540" s="636">
        <f t="shared" si="225"/>
        <v>1.9518773817322503</v>
      </c>
    </row>
    <row r="6541" spans="1:21" x14ac:dyDescent="0.2">
      <c r="A6541" s="597">
        <v>43419</v>
      </c>
      <c r="B6541" s="414">
        <f t="shared" si="224"/>
        <v>43420</v>
      </c>
      <c r="C6541" s="636">
        <v>4.6150000000000002</v>
      </c>
      <c r="E6541" s="636">
        <v>4.13</v>
      </c>
      <c r="G6541" s="636">
        <v>1.9869773629083005</v>
      </c>
      <c r="I6541" s="636">
        <v>4.6500000000000004</v>
      </c>
      <c r="J6541" s="660"/>
      <c r="K6541" s="636"/>
      <c r="M6541" s="636">
        <v>3.8650000000000002</v>
      </c>
      <c r="O6541" s="636">
        <v>3.9750000000000001</v>
      </c>
      <c r="Q6541" s="636">
        <v>4.17</v>
      </c>
      <c r="S6541" s="636">
        <v>2.4900000000000002</v>
      </c>
      <c r="T6541" s="18">
        <v>0.75665800000000005</v>
      </c>
      <c r="U6541" s="636">
        <f t="shared" si="225"/>
        <v>1.9869773629083005</v>
      </c>
    </row>
    <row r="6542" spans="1:21" x14ac:dyDescent="0.2">
      <c r="A6542" s="597">
        <v>43420</v>
      </c>
      <c r="B6542" s="414">
        <f t="shared" si="224"/>
        <v>43421</v>
      </c>
      <c r="C6542" s="640">
        <v>4.2699999999999996</v>
      </c>
      <c r="E6542" s="640">
        <v>4.0949999999999998</v>
      </c>
      <c r="G6542" s="640">
        <v>1.4744010416128004</v>
      </c>
      <c r="I6542" s="640">
        <v>4.22</v>
      </c>
      <c r="J6542" s="661"/>
      <c r="K6542" s="640"/>
      <c r="M6542" s="640">
        <v>2.91</v>
      </c>
      <c r="O6542" s="640">
        <v>3.9950000000000001</v>
      </c>
      <c r="Q6542" s="640">
        <v>4.04</v>
      </c>
      <c r="S6542" s="640">
        <v>1.84</v>
      </c>
      <c r="T6542" s="375">
        <v>0.75980800000000004</v>
      </c>
      <c r="U6542" s="640">
        <f t="shared" si="225"/>
        <v>1.4744010416128004</v>
      </c>
    </row>
    <row r="6543" spans="1:21" x14ac:dyDescent="0.2">
      <c r="A6543" s="597">
        <v>43421</v>
      </c>
      <c r="B6543" s="414">
        <f t="shared" si="224"/>
        <v>43422</v>
      </c>
      <c r="C6543" s="640">
        <v>4.2699999999999996</v>
      </c>
      <c r="E6543" s="640">
        <v>4.0949999999999998</v>
      </c>
      <c r="G6543" s="640">
        <v>1.4744010416128004</v>
      </c>
      <c r="I6543" s="640">
        <v>4.22</v>
      </c>
      <c r="J6543" s="661"/>
      <c r="K6543" s="640"/>
      <c r="M6543" s="640">
        <v>2.91</v>
      </c>
      <c r="O6543" s="640">
        <v>3.9950000000000001</v>
      </c>
      <c r="Q6543" s="640">
        <v>4.04</v>
      </c>
      <c r="S6543" s="640">
        <v>1.84</v>
      </c>
      <c r="T6543" s="375">
        <v>0.75980800000000004</v>
      </c>
      <c r="U6543" s="640">
        <f t="shared" si="225"/>
        <v>1.4744010416128004</v>
      </c>
    </row>
    <row r="6544" spans="1:21" x14ac:dyDescent="0.2">
      <c r="A6544" s="597">
        <v>43422</v>
      </c>
      <c r="B6544" s="414">
        <f t="shared" si="224"/>
        <v>43423</v>
      </c>
      <c r="C6544" s="640">
        <v>4.2699999999999996</v>
      </c>
      <c r="E6544" s="640">
        <v>4.0949999999999998</v>
      </c>
      <c r="G6544" s="640">
        <v>1.4744010416128004</v>
      </c>
      <c r="I6544" s="640">
        <v>4.22</v>
      </c>
      <c r="J6544" s="661"/>
      <c r="K6544" s="640"/>
      <c r="M6544" s="640">
        <v>2.91</v>
      </c>
      <c r="O6544" s="640">
        <v>3.9950000000000001</v>
      </c>
      <c r="Q6544" s="640">
        <v>4.04</v>
      </c>
      <c r="S6544" s="640">
        <v>1.84</v>
      </c>
      <c r="T6544" s="375">
        <v>0.75980800000000004</v>
      </c>
      <c r="U6544" s="640">
        <f t="shared" si="225"/>
        <v>1.4744010416128004</v>
      </c>
    </row>
    <row r="6545" spans="1:22" x14ac:dyDescent="0.2">
      <c r="A6545" s="597">
        <v>43423</v>
      </c>
      <c r="B6545" s="414">
        <f t="shared" si="224"/>
        <v>43424</v>
      </c>
      <c r="C6545" s="636">
        <v>4.585</v>
      </c>
      <c r="E6545" s="636">
        <v>4.3949999999999996</v>
      </c>
      <c r="G6545" s="636">
        <v>1.1729460670334253</v>
      </c>
      <c r="I6545" s="636">
        <v>4.5999999999999996</v>
      </c>
      <c r="J6545" s="660"/>
      <c r="K6545" s="636"/>
      <c r="M6545" s="636">
        <v>4.12</v>
      </c>
      <c r="O6545" s="636">
        <v>4.2050000000000001</v>
      </c>
      <c r="Q6545" s="636">
        <v>4.3600000000000003</v>
      </c>
      <c r="S6545" s="636">
        <v>1.4650000000000001</v>
      </c>
      <c r="T6545" s="18">
        <v>0.75918300000000005</v>
      </c>
      <c r="U6545" s="636">
        <f t="shared" si="225"/>
        <v>1.1729460670334253</v>
      </c>
    </row>
    <row r="6546" spans="1:22" x14ac:dyDescent="0.2">
      <c r="A6546" s="597">
        <v>43424</v>
      </c>
      <c r="B6546" s="414">
        <f t="shared" si="224"/>
        <v>43425</v>
      </c>
      <c r="C6546" s="636">
        <v>4.7</v>
      </c>
      <c r="E6546" s="636">
        <v>4.3600000000000003</v>
      </c>
      <c r="G6546" s="636">
        <v>1.1767618539341251</v>
      </c>
      <c r="I6546" s="650">
        <v>4.6150000000000002</v>
      </c>
      <c r="J6546" s="787"/>
      <c r="K6546" s="650"/>
      <c r="M6546" s="636">
        <v>4.2699999999999996</v>
      </c>
      <c r="O6546" s="636">
        <v>4.2300000000000004</v>
      </c>
      <c r="Q6546" s="636">
        <v>4.3499999999999996</v>
      </c>
      <c r="S6546" s="636">
        <v>1.4750000000000001</v>
      </c>
      <c r="T6546" s="18">
        <v>0.75648899999999997</v>
      </c>
      <c r="U6546" s="636">
        <f t="shared" si="225"/>
        <v>1.1767618539341251</v>
      </c>
      <c r="V6546" s="576" t="s">
        <v>3324</v>
      </c>
    </row>
    <row r="6547" spans="1:22" x14ac:dyDescent="0.2">
      <c r="A6547" s="597">
        <v>43425</v>
      </c>
      <c r="B6547" s="414">
        <f t="shared" si="224"/>
        <v>43426</v>
      </c>
      <c r="C6547" s="640">
        <v>4.68</v>
      </c>
      <c r="E6547" s="640">
        <v>4.43</v>
      </c>
      <c r="G6547" s="640">
        <v>0.88135711069440015</v>
      </c>
      <c r="I6547" s="640">
        <v>4.63</v>
      </c>
      <c r="J6547" s="661"/>
      <c r="K6547" s="640"/>
      <c r="M6547" s="640">
        <v>4.1900000000000004</v>
      </c>
      <c r="O6547" s="640">
        <v>4.2949999999999999</v>
      </c>
      <c r="Q6547" s="640">
        <v>4.24</v>
      </c>
      <c r="S6547" s="640">
        <v>1.1100000000000001</v>
      </c>
      <c r="T6547" s="375">
        <v>0.75289600000000001</v>
      </c>
      <c r="U6547" s="640">
        <f t="shared" si="225"/>
        <v>0.88135711069440015</v>
      </c>
    </row>
    <row r="6548" spans="1:22" x14ac:dyDescent="0.2">
      <c r="A6548" s="597">
        <v>43426</v>
      </c>
      <c r="B6548" s="414">
        <f t="shared" si="224"/>
        <v>43427</v>
      </c>
      <c r="C6548" s="640">
        <v>4.68</v>
      </c>
      <c r="E6548" s="640">
        <v>4.43</v>
      </c>
      <c r="G6548" s="640">
        <v>0.88135711069440015</v>
      </c>
      <c r="I6548" s="640">
        <v>4.63</v>
      </c>
      <c r="J6548" s="661"/>
      <c r="K6548" s="640"/>
      <c r="M6548" s="640">
        <v>4.1900000000000004</v>
      </c>
      <c r="O6548" s="640">
        <v>4.2949999999999999</v>
      </c>
      <c r="Q6548" s="640">
        <v>4.24</v>
      </c>
      <c r="S6548" s="640">
        <v>1.1100000000000001</v>
      </c>
      <c r="T6548" s="375">
        <v>0.75289600000000001</v>
      </c>
      <c r="U6548" s="640">
        <f t="shared" si="225"/>
        <v>0.88135711069440015</v>
      </c>
    </row>
    <row r="6549" spans="1:22" x14ac:dyDescent="0.2">
      <c r="A6549" s="597">
        <v>43427</v>
      </c>
      <c r="B6549" s="414">
        <f t="shared" si="224"/>
        <v>43428</v>
      </c>
      <c r="C6549" s="640">
        <v>4.68</v>
      </c>
      <c r="E6549" s="640">
        <v>4.43</v>
      </c>
      <c r="G6549" s="640">
        <v>0.88135711069440015</v>
      </c>
      <c r="I6549" s="640">
        <v>4.63</v>
      </c>
      <c r="J6549" s="661"/>
      <c r="K6549" s="640"/>
      <c r="M6549" s="640">
        <v>4.1900000000000004</v>
      </c>
      <c r="O6549" s="640">
        <v>4.2949999999999999</v>
      </c>
      <c r="Q6549" s="640">
        <v>4.24</v>
      </c>
      <c r="S6549" s="640">
        <v>1.1100000000000001</v>
      </c>
      <c r="T6549" s="375">
        <v>0.75289600000000001</v>
      </c>
      <c r="U6549" s="640">
        <f t="shared" si="225"/>
        <v>0.88135711069440015</v>
      </c>
    </row>
    <row r="6550" spans="1:22" x14ac:dyDescent="0.2">
      <c r="A6550" s="597">
        <v>43428</v>
      </c>
      <c r="B6550" s="414">
        <f t="shared" si="224"/>
        <v>43429</v>
      </c>
      <c r="C6550" s="640">
        <v>4.68</v>
      </c>
      <c r="E6550" s="640">
        <v>4.43</v>
      </c>
      <c r="G6550" s="640">
        <v>0.88135711069440015</v>
      </c>
      <c r="I6550" s="640">
        <v>4.63</v>
      </c>
      <c r="J6550" s="661"/>
      <c r="K6550" s="640"/>
      <c r="M6550" s="640">
        <v>4.1900000000000004</v>
      </c>
      <c r="O6550" s="640">
        <v>4.2949999999999999</v>
      </c>
      <c r="Q6550" s="640">
        <v>4.24</v>
      </c>
      <c r="S6550" s="640">
        <v>1.1100000000000001</v>
      </c>
      <c r="T6550" s="375">
        <v>0.75289600000000001</v>
      </c>
      <c r="U6550" s="640">
        <f t="shared" si="225"/>
        <v>0.88135711069440015</v>
      </c>
    </row>
    <row r="6551" spans="1:22" x14ac:dyDescent="0.2">
      <c r="A6551" s="597">
        <v>43429</v>
      </c>
      <c r="B6551" s="414">
        <f t="shared" si="224"/>
        <v>43430</v>
      </c>
      <c r="C6551" s="640">
        <v>4.68</v>
      </c>
      <c r="E6551" s="640">
        <v>4.43</v>
      </c>
      <c r="G6551" s="640">
        <v>0.88135711069440015</v>
      </c>
      <c r="I6551" s="640">
        <v>4.63</v>
      </c>
      <c r="J6551" s="661"/>
      <c r="K6551" s="640"/>
      <c r="M6551" s="640">
        <v>4.1900000000000004</v>
      </c>
      <c r="O6551" s="640">
        <v>4.2949999999999999</v>
      </c>
      <c r="Q6551" s="640">
        <v>4.24</v>
      </c>
      <c r="S6551" s="640">
        <v>1.1100000000000001</v>
      </c>
      <c r="T6551" s="375">
        <v>0.75289600000000001</v>
      </c>
      <c r="U6551" s="640">
        <f t="shared" si="225"/>
        <v>0.88135711069440015</v>
      </c>
    </row>
    <row r="6552" spans="1:22" x14ac:dyDescent="0.2">
      <c r="A6552" s="597">
        <v>43430</v>
      </c>
      <c r="B6552" s="414">
        <f t="shared" si="224"/>
        <v>43431</v>
      </c>
      <c r="C6552" s="636">
        <v>4.2350000000000003</v>
      </c>
      <c r="E6552" s="636">
        <v>4.1349999999999998</v>
      </c>
      <c r="G6552" s="636">
        <v>0.93718501711487523</v>
      </c>
      <c r="I6552" s="636">
        <v>4.25</v>
      </c>
      <c r="J6552" s="660"/>
      <c r="K6552" s="636"/>
      <c r="M6552" s="636">
        <v>2.5649999999999999</v>
      </c>
      <c r="O6552" s="636">
        <v>4.17</v>
      </c>
      <c r="Q6552" s="636">
        <v>3.9950000000000001</v>
      </c>
      <c r="S6552" s="636">
        <v>1.175</v>
      </c>
      <c r="T6552" s="18">
        <v>0.75629900000000005</v>
      </c>
      <c r="U6552" s="636">
        <f t="shared" si="225"/>
        <v>0.93718501711487523</v>
      </c>
    </row>
    <row r="6553" spans="1:22" x14ac:dyDescent="0.2">
      <c r="A6553" s="597">
        <v>43431</v>
      </c>
      <c r="B6553" s="414">
        <f t="shared" si="224"/>
        <v>43432</v>
      </c>
      <c r="C6553" s="636">
        <v>4.32</v>
      </c>
      <c r="E6553" s="636">
        <v>4.0449999999999999</v>
      </c>
      <c r="G6553" s="636">
        <v>0.32972385055824999</v>
      </c>
      <c r="I6553" s="636">
        <v>4.32</v>
      </c>
      <c r="J6553" s="660"/>
      <c r="K6553" s="636"/>
      <c r="M6553" s="636">
        <v>3.0950000000000002</v>
      </c>
      <c r="O6553" s="636">
        <v>3.9449999999999998</v>
      </c>
      <c r="Q6553" s="636">
        <v>4.0250000000000004</v>
      </c>
      <c r="S6553" s="636">
        <v>0.41499999999999998</v>
      </c>
      <c r="T6553" s="18">
        <v>0.75336999999999998</v>
      </c>
      <c r="U6553" s="636">
        <f t="shared" si="225"/>
        <v>0.32972385055824999</v>
      </c>
    </row>
    <row r="6554" spans="1:22" x14ac:dyDescent="0.2">
      <c r="A6554" s="597">
        <v>43432</v>
      </c>
      <c r="B6554" s="414">
        <f t="shared" si="224"/>
        <v>43433</v>
      </c>
      <c r="C6554" s="636">
        <v>4.4349999999999996</v>
      </c>
      <c r="E6554" s="636">
        <v>4.165</v>
      </c>
      <c r="G6554" s="636">
        <v>0.47560879623900004</v>
      </c>
      <c r="I6554" s="636">
        <v>4.4400000000000004</v>
      </c>
      <c r="J6554" s="660"/>
      <c r="K6554" s="636"/>
      <c r="M6554" s="636">
        <v>2.7149999999999999</v>
      </c>
      <c r="O6554" s="636">
        <v>4.0199999999999996</v>
      </c>
      <c r="Q6554" s="636">
        <v>4.2050000000000001</v>
      </c>
      <c r="S6554" s="636">
        <v>0.6</v>
      </c>
      <c r="T6554" s="18">
        <v>0.75163100000000005</v>
      </c>
      <c r="U6554" s="636">
        <f t="shared" si="225"/>
        <v>0.47560879623900004</v>
      </c>
    </row>
    <row r="6555" spans="1:22" x14ac:dyDescent="0.2">
      <c r="A6555" s="597">
        <v>43433</v>
      </c>
      <c r="B6555" s="414">
        <f t="shared" si="224"/>
        <v>43434</v>
      </c>
      <c r="C6555" s="636">
        <v>4.5</v>
      </c>
      <c r="E6555" s="636">
        <v>4.2949999999999999</v>
      </c>
      <c r="G6555" s="636">
        <v>0.48051714318740002</v>
      </c>
      <c r="I6555" s="636">
        <v>4.6150000000000002</v>
      </c>
      <c r="J6555" s="660"/>
      <c r="K6555" s="636"/>
      <c r="M6555" s="636">
        <v>3.605</v>
      </c>
      <c r="O6555" s="636">
        <v>4.1550000000000002</v>
      </c>
      <c r="Q6555" s="636">
        <v>4.2</v>
      </c>
      <c r="S6555" s="636">
        <v>0.60499999999999998</v>
      </c>
      <c r="T6555" s="18">
        <v>0.753112</v>
      </c>
      <c r="U6555" s="636">
        <f t="shared" si="225"/>
        <v>0.48051714318740002</v>
      </c>
    </row>
    <row r="6556" spans="1:22" s="263" customFormat="1" x14ac:dyDescent="0.2">
      <c r="A6556" s="598">
        <v>43434</v>
      </c>
      <c r="B6556" s="556">
        <f t="shared" si="224"/>
        <v>43435</v>
      </c>
      <c r="C6556" s="649">
        <v>4.5650000000000004</v>
      </c>
      <c r="E6556" s="649">
        <v>4.25</v>
      </c>
      <c r="G6556" s="649">
        <v>1.4354403891216503</v>
      </c>
      <c r="I6556" s="649">
        <v>4.59</v>
      </c>
      <c r="J6556" s="788"/>
      <c r="K6556" s="649"/>
      <c r="M6556" s="649">
        <v>4.3250000000000002</v>
      </c>
      <c r="O6556" s="649">
        <v>4.0999999999999996</v>
      </c>
      <c r="Q6556" s="649">
        <v>4.16</v>
      </c>
      <c r="S6556" s="649">
        <v>1.81</v>
      </c>
      <c r="T6556" s="432">
        <v>0.75199099999999997</v>
      </c>
      <c r="U6556" s="649">
        <f t="shared" si="225"/>
        <v>1.4354403891216503</v>
      </c>
    </row>
    <row r="6557" spans="1:22" x14ac:dyDescent="0.2">
      <c r="A6557" s="597">
        <v>43435</v>
      </c>
      <c r="B6557" s="414">
        <f t="shared" si="224"/>
        <v>43436</v>
      </c>
      <c r="C6557" s="640">
        <v>4.5650000000000004</v>
      </c>
      <c r="E6557" s="640">
        <v>4.25</v>
      </c>
      <c r="G6557" s="640">
        <v>1.4354403891216503</v>
      </c>
      <c r="I6557" s="640">
        <v>4.59</v>
      </c>
      <c r="J6557" s="661"/>
      <c r="K6557" s="640"/>
      <c r="M6557" s="640">
        <v>4.3250000000000002</v>
      </c>
      <c r="O6557" s="640">
        <v>4.0999999999999996</v>
      </c>
      <c r="Q6557" s="640">
        <v>4.16</v>
      </c>
      <c r="S6557" s="640">
        <v>1.81</v>
      </c>
      <c r="T6557" s="375">
        <v>0.75199099999999997</v>
      </c>
      <c r="U6557" s="640">
        <f t="shared" si="225"/>
        <v>1.4354403891216503</v>
      </c>
    </row>
    <row r="6558" spans="1:22" x14ac:dyDescent="0.2">
      <c r="A6558" s="597">
        <v>43436</v>
      </c>
      <c r="B6558" s="414">
        <f t="shared" si="224"/>
        <v>43437</v>
      </c>
      <c r="C6558" s="640">
        <v>4.5650000000000004</v>
      </c>
      <c r="E6558" s="640">
        <v>4.25</v>
      </c>
      <c r="G6558" s="640">
        <v>1.4354403891216503</v>
      </c>
      <c r="I6558" s="640">
        <v>4.59</v>
      </c>
      <c r="J6558" s="661"/>
      <c r="K6558" s="640"/>
      <c r="M6558" s="640">
        <v>4.3250000000000002</v>
      </c>
      <c r="O6558" s="640">
        <v>4.0999999999999996</v>
      </c>
      <c r="Q6558" s="640">
        <v>4.16</v>
      </c>
      <c r="S6558" s="640">
        <v>1.81</v>
      </c>
      <c r="T6558" s="375">
        <v>0.75199099999999997</v>
      </c>
      <c r="U6558" s="640">
        <f t="shared" si="225"/>
        <v>1.4354403891216503</v>
      </c>
    </row>
    <row r="6559" spans="1:22" x14ac:dyDescent="0.2">
      <c r="A6559" s="597">
        <v>43437</v>
      </c>
      <c r="B6559" s="414">
        <f t="shared" si="224"/>
        <v>43438</v>
      </c>
      <c r="C6559" s="636">
        <v>4.3899999999999997</v>
      </c>
      <c r="E6559" s="636">
        <v>4.2699999999999996</v>
      </c>
      <c r="G6559" s="658">
        <v>1.4778915852475003</v>
      </c>
      <c r="I6559" s="636">
        <v>4.5549999999999997</v>
      </c>
      <c r="J6559" s="660"/>
      <c r="K6559" s="636"/>
      <c r="M6559" s="636">
        <v>4.28</v>
      </c>
      <c r="O6559" s="636">
        <v>4.0250000000000004</v>
      </c>
      <c r="Q6559" s="636">
        <v>4.26</v>
      </c>
      <c r="S6559" s="636">
        <v>1.85</v>
      </c>
      <c r="T6559" s="18">
        <v>0.75749</v>
      </c>
      <c r="U6559" s="657">
        <f t="shared" si="225"/>
        <v>1.4778915852475003</v>
      </c>
    </row>
    <row r="6560" spans="1:22" x14ac:dyDescent="0.2">
      <c r="A6560" s="597">
        <v>43438</v>
      </c>
      <c r="B6560" s="414">
        <f t="shared" ref="B6560:B6623" si="226">A6560+1</f>
        <v>43439</v>
      </c>
      <c r="C6560" s="636">
        <v>4.63</v>
      </c>
      <c r="E6560" s="636">
        <v>4.43</v>
      </c>
      <c r="G6560" s="658">
        <v>1.122219454648675</v>
      </c>
      <c r="I6560" s="636">
        <v>4.7</v>
      </c>
      <c r="J6560" s="660"/>
      <c r="K6560" s="636"/>
      <c r="M6560" s="636">
        <v>4.33</v>
      </c>
      <c r="O6560" s="636">
        <v>4.1150000000000002</v>
      </c>
      <c r="Q6560" s="636">
        <v>4.4649999999999999</v>
      </c>
      <c r="S6560" s="636">
        <v>1.405</v>
      </c>
      <c r="T6560" s="18">
        <v>0.75736899999999996</v>
      </c>
      <c r="U6560" s="657">
        <f t="shared" si="225"/>
        <v>1.122219454648675</v>
      </c>
    </row>
    <row r="6561" spans="1:21" x14ac:dyDescent="0.2">
      <c r="A6561" s="597">
        <v>43439</v>
      </c>
      <c r="B6561" s="414">
        <f t="shared" si="226"/>
        <v>43440</v>
      </c>
      <c r="C6561" s="636">
        <v>4.62</v>
      </c>
      <c r="E6561" s="636">
        <v>4.2649999999999997</v>
      </c>
      <c r="G6561" s="658">
        <v>1.1404420997759999</v>
      </c>
      <c r="I6561" s="636">
        <v>4.6500000000000004</v>
      </c>
      <c r="J6561" s="660"/>
      <c r="K6561" s="636"/>
      <c r="M6561" s="636">
        <v>4.22</v>
      </c>
      <c r="O6561" s="636">
        <v>4.09</v>
      </c>
      <c r="Q6561" s="636">
        <v>4.2850000000000001</v>
      </c>
      <c r="S6561" s="636">
        <v>1.44</v>
      </c>
      <c r="T6561" s="18">
        <v>0.75095999999999996</v>
      </c>
      <c r="U6561" s="657">
        <f t="shared" si="225"/>
        <v>1.1404420997759999</v>
      </c>
    </row>
    <row r="6562" spans="1:21" x14ac:dyDescent="0.2">
      <c r="A6562" s="597">
        <v>43440</v>
      </c>
      <c r="B6562" s="414">
        <f t="shared" si="226"/>
        <v>43441</v>
      </c>
      <c r="C6562" s="636">
        <v>4.41</v>
      </c>
      <c r="E6562" s="636">
        <v>4.0449999999999999</v>
      </c>
      <c r="G6562" s="658">
        <v>1.0464015740108001</v>
      </c>
      <c r="I6562" s="636">
        <v>4.41</v>
      </c>
      <c r="J6562" s="660"/>
      <c r="K6562" s="636"/>
      <c r="M6562" s="636">
        <v>3.7250000000000001</v>
      </c>
      <c r="O6562" s="636">
        <v>3.9550000000000001</v>
      </c>
      <c r="Q6562" s="636">
        <v>4.1349999999999998</v>
      </c>
      <c r="S6562" s="636">
        <v>1.33</v>
      </c>
      <c r="T6562" s="18">
        <v>0.74602400000000002</v>
      </c>
      <c r="U6562" s="657">
        <f t="shared" si="225"/>
        <v>1.0464015740108001</v>
      </c>
    </row>
    <row r="6563" spans="1:21" x14ac:dyDescent="0.2">
      <c r="A6563" s="597">
        <v>43441</v>
      </c>
      <c r="B6563" s="414">
        <f t="shared" si="226"/>
        <v>43442</v>
      </c>
      <c r="C6563" s="640">
        <v>4.4800000000000004</v>
      </c>
      <c r="E6563" s="640">
        <v>4.13</v>
      </c>
      <c r="G6563" s="640">
        <v>0.94762599563400007</v>
      </c>
      <c r="I6563" s="640">
        <v>4.5350000000000001</v>
      </c>
      <c r="J6563" s="661"/>
      <c r="K6563" s="640"/>
      <c r="M6563" s="640">
        <v>3.88</v>
      </c>
      <c r="O6563" s="640">
        <v>4.0199999999999996</v>
      </c>
      <c r="Q6563" s="640">
        <v>4.26</v>
      </c>
      <c r="S6563" s="640">
        <v>1.2</v>
      </c>
      <c r="T6563" s="375">
        <v>0.74879300000000004</v>
      </c>
      <c r="U6563" s="640">
        <f t="shared" si="225"/>
        <v>0.94762599563400007</v>
      </c>
    </row>
    <row r="6564" spans="1:21" x14ac:dyDescent="0.2">
      <c r="A6564" s="597">
        <v>43442</v>
      </c>
      <c r="B6564" s="414">
        <f t="shared" si="226"/>
        <v>43443</v>
      </c>
      <c r="C6564" s="640">
        <v>4.4800000000000004</v>
      </c>
      <c r="E6564" s="640">
        <v>4.13</v>
      </c>
      <c r="G6564" s="640">
        <v>0.94762599563400007</v>
      </c>
      <c r="I6564" s="640">
        <v>4.5350000000000001</v>
      </c>
      <c r="J6564" s="661"/>
      <c r="K6564" s="640"/>
      <c r="M6564" s="640">
        <v>3.88</v>
      </c>
      <c r="O6564" s="640">
        <v>4.0199999999999996</v>
      </c>
      <c r="Q6564" s="640">
        <v>4.26</v>
      </c>
      <c r="S6564" s="640">
        <v>1.2</v>
      </c>
      <c r="T6564" s="375">
        <v>0.74879300000000004</v>
      </c>
      <c r="U6564" s="640">
        <f t="shared" si="225"/>
        <v>0.94762599563400007</v>
      </c>
    </row>
    <row r="6565" spans="1:21" x14ac:dyDescent="0.2">
      <c r="A6565" s="597">
        <v>43443</v>
      </c>
      <c r="B6565" s="414">
        <f t="shared" si="226"/>
        <v>43444</v>
      </c>
      <c r="C6565" s="640">
        <v>4.4800000000000004</v>
      </c>
      <c r="E6565" s="640">
        <v>4.13</v>
      </c>
      <c r="G6565" s="640">
        <v>0.94762599563400007</v>
      </c>
      <c r="I6565" s="640">
        <v>4.5350000000000001</v>
      </c>
      <c r="J6565" s="661"/>
      <c r="K6565" s="640"/>
      <c r="M6565" s="640">
        <v>3.88</v>
      </c>
      <c r="O6565" s="640">
        <v>4.0199999999999996</v>
      </c>
      <c r="Q6565" s="640">
        <v>4.26</v>
      </c>
      <c r="S6565" s="640">
        <v>1.2</v>
      </c>
      <c r="T6565" s="375">
        <v>0.74879300000000004</v>
      </c>
      <c r="U6565" s="640">
        <f t="shared" si="225"/>
        <v>0.94762599563400007</v>
      </c>
    </row>
    <row r="6566" spans="1:21" x14ac:dyDescent="0.2">
      <c r="A6566" s="597">
        <v>43444</v>
      </c>
      <c r="B6566" s="414">
        <f t="shared" si="226"/>
        <v>43445</v>
      </c>
      <c r="C6566" s="636">
        <v>4.5049999999999999</v>
      </c>
      <c r="E6566" s="636">
        <v>4.1550000000000002</v>
      </c>
      <c r="G6566" s="658">
        <v>0.91677981460660007</v>
      </c>
      <c r="I6566" s="636">
        <v>4.5</v>
      </c>
      <c r="J6566" s="660"/>
      <c r="K6566" s="636"/>
      <c r="M6566" s="636">
        <v>3.81</v>
      </c>
      <c r="O6566" s="636">
        <v>4.0999999999999996</v>
      </c>
      <c r="Q6566" s="636">
        <v>4.3600000000000003</v>
      </c>
      <c r="S6566" s="636">
        <v>1.1599999999999999</v>
      </c>
      <c r="T6566" s="18">
        <v>0.74939900000000004</v>
      </c>
      <c r="U6566" s="657">
        <f t="shared" si="225"/>
        <v>0.91677981460660007</v>
      </c>
    </row>
    <row r="6567" spans="1:21" x14ac:dyDescent="0.2">
      <c r="A6567" s="597">
        <v>43445</v>
      </c>
      <c r="B6567" s="414">
        <f t="shared" si="226"/>
        <v>43446</v>
      </c>
      <c r="C6567" s="636">
        <v>4.5</v>
      </c>
      <c r="E6567" s="636">
        <v>4.16</v>
      </c>
      <c r="G6567" s="658">
        <v>0.97188002085785019</v>
      </c>
      <c r="I6567" s="636">
        <v>4.46</v>
      </c>
      <c r="J6567" s="660"/>
      <c r="K6567" s="636"/>
      <c r="M6567" s="636">
        <v>3.895</v>
      </c>
      <c r="O6567" s="636">
        <v>4.0149999999999997</v>
      </c>
      <c r="Q6567" s="636">
        <v>4.2249999999999996</v>
      </c>
      <c r="S6567" s="636">
        <v>1.2350000000000001</v>
      </c>
      <c r="T6567" s="18">
        <v>0.74619400000000002</v>
      </c>
      <c r="U6567" s="657">
        <f t="shared" si="225"/>
        <v>0.97188002085785019</v>
      </c>
    </row>
    <row r="6568" spans="1:21" x14ac:dyDescent="0.2">
      <c r="A6568" s="597">
        <v>43446</v>
      </c>
      <c r="B6568" s="414">
        <f t="shared" si="226"/>
        <v>43447</v>
      </c>
      <c r="C6568" s="636">
        <v>4.1950000000000003</v>
      </c>
      <c r="E6568" s="636">
        <v>3.7949999999999999</v>
      </c>
      <c r="G6568" s="658">
        <v>1.0731944477472002</v>
      </c>
      <c r="I6568" s="636">
        <v>4.12</v>
      </c>
      <c r="J6568" s="660"/>
      <c r="K6568" s="636"/>
      <c r="M6568" s="636">
        <v>3.7250000000000001</v>
      </c>
      <c r="O6568" s="636">
        <v>3.75</v>
      </c>
      <c r="Q6568" s="636">
        <v>3.9649999999999999</v>
      </c>
      <c r="S6568" s="636">
        <v>1.36</v>
      </c>
      <c r="T6568" s="18">
        <v>0.74824800000000002</v>
      </c>
      <c r="U6568" s="657">
        <f t="shared" si="225"/>
        <v>1.0731944477472002</v>
      </c>
    </row>
    <row r="6569" spans="1:21" x14ac:dyDescent="0.2">
      <c r="A6569" s="597">
        <v>43447</v>
      </c>
      <c r="B6569" s="414">
        <f t="shared" si="226"/>
        <v>43448</v>
      </c>
      <c r="C6569" s="636">
        <v>4.2300000000000004</v>
      </c>
      <c r="E6569" s="636">
        <v>3.85</v>
      </c>
      <c r="G6569" s="658">
        <v>1.2671552468294252</v>
      </c>
      <c r="I6569" s="636">
        <v>4.16</v>
      </c>
      <c r="J6569" s="660"/>
      <c r="K6569" s="636"/>
      <c r="M6569" s="636">
        <v>3.585</v>
      </c>
      <c r="O6569" s="636">
        <v>3.69</v>
      </c>
      <c r="Q6569" s="636">
        <v>3.93</v>
      </c>
      <c r="S6569" s="636">
        <v>1.605</v>
      </c>
      <c r="T6569" s="18">
        <v>0.74861900000000003</v>
      </c>
      <c r="U6569" s="657">
        <f t="shared" si="225"/>
        <v>1.2671552468294252</v>
      </c>
    </row>
    <row r="6570" spans="1:21" x14ac:dyDescent="0.2">
      <c r="A6570" s="597">
        <v>43448</v>
      </c>
      <c r="B6570" s="414">
        <f t="shared" si="226"/>
        <v>43449</v>
      </c>
      <c r="C6570" s="640">
        <v>3.895</v>
      </c>
      <c r="E6570" s="640">
        <v>3.4750000000000001</v>
      </c>
      <c r="G6570" s="640">
        <v>1.0838072705075001</v>
      </c>
      <c r="I6570" s="640">
        <v>3.9049999999999998</v>
      </c>
      <c r="J6570" s="661"/>
      <c r="K6570" s="640"/>
      <c r="M6570" s="640">
        <v>3.085</v>
      </c>
      <c r="O6570" s="640">
        <v>3.2949999999999999</v>
      </c>
      <c r="Q6570" s="640">
        <v>3.64</v>
      </c>
      <c r="S6570" s="640">
        <v>1.375</v>
      </c>
      <c r="T6570" s="375">
        <v>0.74740399999999996</v>
      </c>
      <c r="U6570" s="640">
        <f t="shared" si="225"/>
        <v>1.0838072705075001</v>
      </c>
    </row>
    <row r="6571" spans="1:21" x14ac:dyDescent="0.2">
      <c r="A6571" s="597">
        <v>43449</v>
      </c>
      <c r="B6571" s="414">
        <f t="shared" si="226"/>
        <v>43450</v>
      </c>
      <c r="C6571" s="640">
        <v>3.895</v>
      </c>
      <c r="E6571" s="640">
        <v>3.4750000000000001</v>
      </c>
      <c r="G6571" s="640">
        <v>1.0838072705075001</v>
      </c>
      <c r="I6571" s="640">
        <v>3.9049999999999998</v>
      </c>
      <c r="J6571" s="661"/>
      <c r="K6571" s="640"/>
      <c r="M6571" s="640">
        <v>3.085</v>
      </c>
      <c r="O6571" s="640">
        <v>3.2949999999999999</v>
      </c>
      <c r="Q6571" s="640">
        <v>3.64</v>
      </c>
      <c r="S6571" s="640">
        <v>1.375</v>
      </c>
      <c r="T6571" s="375">
        <v>0.74740399999999996</v>
      </c>
      <c r="U6571" s="640">
        <f t="shared" si="225"/>
        <v>1.0838072705075001</v>
      </c>
    </row>
    <row r="6572" spans="1:21" x14ac:dyDescent="0.2">
      <c r="A6572" s="597">
        <v>43450</v>
      </c>
      <c r="B6572" s="414">
        <f t="shared" si="226"/>
        <v>43451</v>
      </c>
      <c r="C6572" s="640">
        <v>3.895</v>
      </c>
      <c r="E6572" s="640">
        <v>3.4750000000000001</v>
      </c>
      <c r="G6572" s="640">
        <v>1.0838072705075001</v>
      </c>
      <c r="I6572" s="640">
        <v>3.9049999999999998</v>
      </c>
      <c r="J6572" s="661"/>
      <c r="K6572" s="640"/>
      <c r="M6572" s="640">
        <v>3.085</v>
      </c>
      <c r="O6572" s="640">
        <v>3.2949999999999999</v>
      </c>
      <c r="Q6572" s="640">
        <v>3.64</v>
      </c>
      <c r="S6572" s="640">
        <v>1.375</v>
      </c>
      <c r="T6572" s="375">
        <v>0.74740399999999996</v>
      </c>
      <c r="U6572" s="640">
        <f t="shared" si="225"/>
        <v>1.0838072705075001</v>
      </c>
    </row>
    <row r="6573" spans="1:21" x14ac:dyDescent="0.2">
      <c r="A6573" s="597">
        <v>43451</v>
      </c>
      <c r="B6573" s="414">
        <f t="shared" si="226"/>
        <v>43452</v>
      </c>
      <c r="C6573" s="636">
        <v>3.63</v>
      </c>
      <c r="E6573" s="636">
        <v>3.2250000000000001</v>
      </c>
      <c r="G6573" s="658">
        <v>1.3269197357527003</v>
      </c>
      <c r="I6573" s="636">
        <v>3.63</v>
      </c>
      <c r="J6573" s="660"/>
      <c r="K6573" s="636"/>
      <c r="M6573" s="636">
        <v>3.1150000000000002</v>
      </c>
      <c r="O6573" s="636">
        <v>2.69</v>
      </c>
      <c r="Q6573" s="636">
        <v>3.43</v>
      </c>
      <c r="S6573" s="636">
        <v>1.6850000000000001</v>
      </c>
      <c r="T6573" s="18">
        <v>0.74670800000000004</v>
      </c>
      <c r="U6573" s="657">
        <f t="shared" si="225"/>
        <v>1.3269197357527003</v>
      </c>
    </row>
    <row r="6574" spans="1:21" x14ac:dyDescent="0.2">
      <c r="A6574" s="597">
        <v>43452</v>
      </c>
      <c r="B6574" s="414">
        <f t="shared" si="226"/>
        <v>43453</v>
      </c>
      <c r="C6574" s="636">
        <v>3.6749999999999998</v>
      </c>
      <c r="E6574" s="636">
        <v>3.1150000000000002</v>
      </c>
      <c r="G6574" s="658">
        <v>1.3743175824437501</v>
      </c>
      <c r="I6574" s="636">
        <v>3.7349999999999999</v>
      </c>
      <c r="J6574" s="660"/>
      <c r="K6574" s="636"/>
      <c r="M6574" s="636">
        <v>2.99</v>
      </c>
      <c r="O6574" s="636">
        <v>2.73</v>
      </c>
      <c r="Q6574" s="636">
        <v>3.4649999999999999</v>
      </c>
      <c r="S6574" s="636">
        <v>1.75</v>
      </c>
      <c r="T6574" s="18">
        <v>0.74465499999999996</v>
      </c>
      <c r="U6574" s="657">
        <f t="shared" si="225"/>
        <v>1.3743175824437501</v>
      </c>
    </row>
    <row r="6575" spans="1:21" x14ac:dyDescent="0.2">
      <c r="A6575" s="597">
        <v>43453</v>
      </c>
      <c r="B6575" s="414">
        <f t="shared" si="226"/>
        <v>43454</v>
      </c>
      <c r="C6575" s="636">
        <v>3.56</v>
      </c>
      <c r="E6575" s="636">
        <v>3</v>
      </c>
      <c r="G6575" s="658">
        <v>1.4220847658539502</v>
      </c>
      <c r="I6575" s="636">
        <v>3.665</v>
      </c>
      <c r="J6575" s="660"/>
      <c r="K6575" s="636"/>
      <c r="M6575" s="636">
        <v>3.0049999999999999</v>
      </c>
      <c r="O6575" s="636">
        <v>2.59</v>
      </c>
      <c r="Q6575" s="636">
        <v>3.22</v>
      </c>
      <c r="S6575" s="636">
        <v>1.8149999999999999</v>
      </c>
      <c r="T6575" s="18">
        <v>0.74294199999999999</v>
      </c>
      <c r="U6575" s="657">
        <f t="shared" si="225"/>
        <v>1.4220847658539502</v>
      </c>
    </row>
    <row r="6576" spans="1:21" x14ac:dyDescent="0.2">
      <c r="A6576" s="597">
        <v>43454</v>
      </c>
      <c r="B6576" s="414">
        <f t="shared" si="226"/>
        <v>43455</v>
      </c>
      <c r="C6576" s="636">
        <v>3.6949999999999998</v>
      </c>
      <c r="E6576" s="636">
        <v>3.2250000000000001</v>
      </c>
      <c r="G6576" s="658">
        <v>1.4032644018561502</v>
      </c>
      <c r="I6576" s="636">
        <v>3.75</v>
      </c>
      <c r="J6576" s="660"/>
      <c r="K6576" s="636"/>
      <c r="M6576" s="636">
        <v>3.1349999999999998</v>
      </c>
      <c r="O6576" s="636">
        <v>3.03</v>
      </c>
      <c r="Q6576" s="636">
        <v>3.16</v>
      </c>
      <c r="S6576" s="636">
        <v>1.7949999999999999</v>
      </c>
      <c r="T6576" s="18">
        <v>0.74127799999999999</v>
      </c>
      <c r="U6576" s="657">
        <f t="shared" si="225"/>
        <v>1.4032644018561502</v>
      </c>
    </row>
    <row r="6577" spans="1:21" x14ac:dyDescent="0.2">
      <c r="A6577" s="597">
        <v>43455</v>
      </c>
      <c r="B6577" s="414">
        <f t="shared" si="226"/>
        <v>43456</v>
      </c>
      <c r="C6577" s="640">
        <v>3.53</v>
      </c>
      <c r="E6577" s="640">
        <v>2.9849999999999999</v>
      </c>
      <c r="G6577" s="640">
        <v>1.8690072642239999</v>
      </c>
      <c r="I6577" s="640">
        <v>3.5</v>
      </c>
      <c r="J6577" s="661"/>
      <c r="K6577" s="640"/>
      <c r="M6577" s="640">
        <v>2.5950000000000002</v>
      </c>
      <c r="O6577" s="640">
        <v>2.78</v>
      </c>
      <c r="Q6577" s="640">
        <v>3.0950000000000002</v>
      </c>
      <c r="S6577" s="640">
        <v>2.4</v>
      </c>
      <c r="T6577" s="375">
        <v>0.73842399999999997</v>
      </c>
      <c r="U6577" s="640">
        <f t="shared" si="225"/>
        <v>1.8690072642239999</v>
      </c>
    </row>
    <row r="6578" spans="1:21" x14ac:dyDescent="0.2">
      <c r="A6578" s="597">
        <v>43456</v>
      </c>
      <c r="B6578" s="414">
        <f t="shared" si="226"/>
        <v>43457</v>
      </c>
      <c r="C6578" s="640">
        <v>3.53</v>
      </c>
      <c r="E6578" s="640">
        <v>2.9849999999999999</v>
      </c>
      <c r="G6578" s="640">
        <v>1.8690072642239999</v>
      </c>
      <c r="I6578" s="640">
        <v>3.5</v>
      </c>
      <c r="J6578" s="661"/>
      <c r="K6578" s="640"/>
      <c r="M6578" s="640">
        <v>2.5950000000000002</v>
      </c>
      <c r="O6578" s="640">
        <v>2.78</v>
      </c>
      <c r="Q6578" s="640">
        <v>3.0950000000000002</v>
      </c>
      <c r="S6578" s="640">
        <v>2.4</v>
      </c>
      <c r="T6578" s="375">
        <v>0.73842399999999997</v>
      </c>
      <c r="U6578" s="640">
        <f t="shared" si="225"/>
        <v>1.8690072642239999</v>
      </c>
    </row>
    <row r="6579" spans="1:21" x14ac:dyDescent="0.2">
      <c r="A6579" s="597">
        <v>43457</v>
      </c>
      <c r="B6579" s="414">
        <f t="shared" si="226"/>
        <v>43458</v>
      </c>
      <c r="C6579" s="640">
        <v>3.53</v>
      </c>
      <c r="E6579" s="640">
        <v>2.9849999999999999</v>
      </c>
      <c r="G6579" s="640">
        <v>1.8690072642239999</v>
      </c>
      <c r="I6579" s="640">
        <v>3.5</v>
      </c>
      <c r="J6579" s="661"/>
      <c r="K6579" s="640"/>
      <c r="M6579" s="640">
        <v>2.5950000000000002</v>
      </c>
      <c r="O6579" s="640">
        <v>2.78</v>
      </c>
      <c r="Q6579" s="640">
        <v>3.0950000000000002</v>
      </c>
      <c r="S6579" s="640">
        <v>2.4</v>
      </c>
      <c r="T6579" s="375">
        <v>0.73842399999999997</v>
      </c>
      <c r="U6579" s="640">
        <f t="shared" si="225"/>
        <v>1.8690072642239999</v>
      </c>
    </row>
    <row r="6580" spans="1:21" x14ac:dyDescent="0.2">
      <c r="A6580" s="597">
        <v>43458</v>
      </c>
      <c r="B6580" s="414">
        <f t="shared" si="226"/>
        <v>43459</v>
      </c>
      <c r="C6580" s="640">
        <v>3.53</v>
      </c>
      <c r="E6580" s="640">
        <v>2.9849999999999999</v>
      </c>
      <c r="G6580" s="640">
        <v>1.8690072642239999</v>
      </c>
      <c r="I6580" s="640">
        <v>3.5</v>
      </c>
      <c r="J6580" s="661"/>
      <c r="K6580" s="640"/>
      <c r="M6580" s="640">
        <v>2.5950000000000002</v>
      </c>
      <c r="O6580" s="640">
        <v>2.78</v>
      </c>
      <c r="Q6580" s="640">
        <v>3.0950000000000002</v>
      </c>
      <c r="S6580" s="640">
        <v>2.4</v>
      </c>
      <c r="T6580" s="375">
        <v>0.73842399999999997</v>
      </c>
      <c r="U6580" s="640">
        <f t="shared" si="225"/>
        <v>1.8690072642239999</v>
      </c>
    </row>
    <row r="6581" spans="1:21" x14ac:dyDescent="0.2">
      <c r="A6581" s="597">
        <v>43459</v>
      </c>
      <c r="B6581" s="414">
        <f t="shared" si="226"/>
        <v>43460</v>
      </c>
      <c r="C6581" s="640">
        <v>3.53</v>
      </c>
      <c r="E6581" s="640">
        <v>2.9849999999999999</v>
      </c>
      <c r="G6581" s="640">
        <v>1.8690072642239999</v>
      </c>
      <c r="I6581" s="640">
        <v>3.5</v>
      </c>
      <c r="J6581" s="661"/>
      <c r="K6581" s="640"/>
      <c r="M6581" s="640">
        <v>2.5950000000000002</v>
      </c>
      <c r="O6581" s="640">
        <v>2.78</v>
      </c>
      <c r="Q6581" s="640">
        <v>3.0950000000000002</v>
      </c>
      <c r="S6581" s="640">
        <v>2.4</v>
      </c>
      <c r="T6581" s="375">
        <v>0.73842399999999997</v>
      </c>
      <c r="U6581" s="640">
        <f t="shared" si="225"/>
        <v>1.8690072642239999</v>
      </c>
    </row>
    <row r="6582" spans="1:21" x14ac:dyDescent="0.2">
      <c r="A6582" s="597">
        <v>43460</v>
      </c>
      <c r="B6582" s="414">
        <f t="shared" si="226"/>
        <v>43461</v>
      </c>
      <c r="C6582" s="636">
        <v>3.2149999999999999</v>
      </c>
      <c r="E6582" s="636">
        <v>2.91</v>
      </c>
      <c r="G6582" s="658">
        <v>1.5088306936756251</v>
      </c>
      <c r="I6582" s="636">
        <v>2.85</v>
      </c>
      <c r="J6582" s="660"/>
      <c r="K6582" s="636"/>
      <c r="M6582" s="636">
        <v>2.64</v>
      </c>
      <c r="O6582" s="636">
        <v>1.96</v>
      </c>
      <c r="Q6582" s="636">
        <v>2.9550000000000001</v>
      </c>
      <c r="S6582" s="636">
        <v>1.9450000000000001</v>
      </c>
      <c r="T6582" s="18">
        <v>0.73557499999999998</v>
      </c>
      <c r="U6582" s="657">
        <f t="shared" si="225"/>
        <v>1.5088306936756251</v>
      </c>
    </row>
    <row r="6583" spans="1:21" x14ac:dyDescent="0.2">
      <c r="A6583" s="597">
        <v>43461</v>
      </c>
      <c r="B6583" s="414">
        <f t="shared" si="226"/>
        <v>43462</v>
      </c>
      <c r="C6583" s="640">
        <v>3.0649999999999999</v>
      </c>
      <c r="E6583" s="640">
        <v>3.0350000000000001</v>
      </c>
      <c r="G6583" s="640">
        <v>1.4754823225530751</v>
      </c>
      <c r="I6583" s="640">
        <v>2.96</v>
      </c>
      <c r="J6583" s="661"/>
      <c r="K6583" s="640"/>
      <c r="M6583" s="640">
        <v>3.1349999999999998</v>
      </c>
      <c r="O6583" s="640">
        <v>1.78</v>
      </c>
      <c r="Q6583" s="640">
        <v>2.8</v>
      </c>
      <c r="S6583" s="640">
        <v>1.905</v>
      </c>
      <c r="T6583" s="375">
        <v>0.73442099999999999</v>
      </c>
      <c r="U6583" s="640">
        <f t="shared" si="225"/>
        <v>1.4754823225530751</v>
      </c>
    </row>
    <row r="6584" spans="1:21" x14ac:dyDescent="0.2">
      <c r="A6584" s="597">
        <v>43462</v>
      </c>
      <c r="B6584" s="414">
        <f t="shared" si="226"/>
        <v>43463</v>
      </c>
      <c r="C6584" s="640">
        <v>3.0649999999999999</v>
      </c>
      <c r="E6584" s="640">
        <v>3.0350000000000001</v>
      </c>
      <c r="G6584" s="640">
        <v>1.4754823225530751</v>
      </c>
      <c r="I6584" s="640">
        <v>2.96</v>
      </c>
      <c r="J6584" s="661"/>
      <c r="K6584" s="640"/>
      <c r="M6584" s="640">
        <v>3.1349999999999998</v>
      </c>
      <c r="O6584" s="640">
        <v>1.78</v>
      </c>
      <c r="Q6584" s="640">
        <v>2.8</v>
      </c>
      <c r="S6584" s="640">
        <v>1.905</v>
      </c>
      <c r="T6584" s="375">
        <v>0.73442099999999999</v>
      </c>
      <c r="U6584" s="640">
        <f t="shared" si="225"/>
        <v>1.4754823225530751</v>
      </c>
    </row>
    <row r="6585" spans="1:21" x14ac:dyDescent="0.2">
      <c r="A6585" s="597">
        <v>43463</v>
      </c>
      <c r="B6585" s="414">
        <f t="shared" si="226"/>
        <v>43464</v>
      </c>
      <c r="C6585" s="640">
        <v>3.0649999999999999</v>
      </c>
      <c r="E6585" s="640">
        <v>3.0350000000000001</v>
      </c>
      <c r="G6585" s="640">
        <v>1.4754823225530751</v>
      </c>
      <c r="I6585" s="640">
        <v>2.96</v>
      </c>
      <c r="J6585" s="661"/>
      <c r="K6585" s="640"/>
      <c r="M6585" s="640">
        <v>3.1349999999999998</v>
      </c>
      <c r="O6585" s="640">
        <v>1.78</v>
      </c>
      <c r="Q6585" s="640">
        <v>2.8</v>
      </c>
      <c r="S6585" s="640">
        <v>1.905</v>
      </c>
      <c r="T6585" s="375">
        <v>0.73442099999999999</v>
      </c>
      <c r="U6585" s="640">
        <f t="shared" si="225"/>
        <v>1.4754823225530751</v>
      </c>
    </row>
    <row r="6586" spans="1:21" x14ac:dyDescent="0.2">
      <c r="A6586" s="597">
        <v>43464</v>
      </c>
      <c r="B6586" s="414">
        <f t="shared" si="226"/>
        <v>43465</v>
      </c>
      <c r="C6586" s="640">
        <v>3.0649999999999999</v>
      </c>
      <c r="E6586" s="640">
        <v>3.0350000000000001</v>
      </c>
      <c r="G6586" s="640">
        <v>1.4754823225530751</v>
      </c>
      <c r="I6586" s="640">
        <v>2.96</v>
      </c>
      <c r="J6586" s="661"/>
      <c r="K6586" s="640"/>
      <c r="M6586" s="640">
        <v>3.1349999999999998</v>
      </c>
      <c r="O6586" s="640">
        <v>1.78</v>
      </c>
      <c r="Q6586" s="640">
        <v>2.8</v>
      </c>
      <c r="S6586" s="640">
        <v>1.905</v>
      </c>
      <c r="T6586" s="375">
        <v>0.73442099999999999</v>
      </c>
      <c r="U6586" s="640">
        <f t="shared" si="225"/>
        <v>1.4754823225530751</v>
      </c>
    </row>
    <row r="6587" spans="1:21" x14ac:dyDescent="0.2">
      <c r="A6587" s="598">
        <v>43465</v>
      </c>
      <c r="B6587" s="556">
        <f t="shared" si="226"/>
        <v>43466</v>
      </c>
      <c r="C6587" s="649">
        <v>3.2250000000000001</v>
      </c>
      <c r="E6587" s="649">
        <v>3.02</v>
      </c>
      <c r="G6587" s="649">
        <v>1.1685980844922002</v>
      </c>
      <c r="I6587" s="649">
        <v>3.1850000000000001</v>
      </c>
      <c r="J6587" s="788"/>
      <c r="K6587" s="649"/>
      <c r="M6587" s="649">
        <v>3.2650000000000001</v>
      </c>
      <c r="O6587" s="649">
        <v>2.6349999999999998</v>
      </c>
      <c r="Q6587" s="649">
        <v>2.81</v>
      </c>
      <c r="S6587" s="649">
        <v>1.51</v>
      </c>
      <c r="T6587" s="375">
        <v>0.73382800000000004</v>
      </c>
      <c r="U6587" s="649">
        <f t="shared" si="225"/>
        <v>1.1685980844922002</v>
      </c>
    </row>
    <row r="6588" spans="1:21" x14ac:dyDescent="0.2">
      <c r="A6588" s="597">
        <v>43466</v>
      </c>
      <c r="B6588" s="414">
        <f t="shared" si="226"/>
        <v>43467</v>
      </c>
      <c r="C6588" s="640">
        <v>3.2250000000000001</v>
      </c>
      <c r="E6588" s="640">
        <v>3.02</v>
      </c>
      <c r="G6588" s="640">
        <v>1.1685980844922002</v>
      </c>
      <c r="I6588" s="640">
        <v>3.1850000000000001</v>
      </c>
      <c r="J6588" s="661"/>
      <c r="K6588" s="640"/>
      <c r="M6588" s="640">
        <v>3.2650000000000001</v>
      </c>
      <c r="O6588" s="640">
        <v>2.6349999999999998</v>
      </c>
      <c r="Q6588" s="640">
        <v>2.81</v>
      </c>
      <c r="S6588" s="640">
        <v>1.51</v>
      </c>
      <c r="T6588" s="375">
        <v>0.73382800000000004</v>
      </c>
      <c r="U6588" s="640">
        <f t="shared" si="225"/>
        <v>1.1685980844922002</v>
      </c>
    </row>
    <row r="6589" spans="1:21" x14ac:dyDescent="0.2">
      <c r="A6589" s="597">
        <v>43467</v>
      </c>
      <c r="B6589" s="414">
        <f t="shared" si="226"/>
        <v>43468</v>
      </c>
      <c r="C6589" s="636">
        <v>2.79</v>
      </c>
      <c r="E6589" s="636">
        <v>2.585</v>
      </c>
      <c r="G6589" s="658">
        <v>1.0184325198033499</v>
      </c>
      <c r="I6589" s="636">
        <v>2.7349999999999999</v>
      </c>
      <c r="J6589" s="660"/>
      <c r="K6589" s="636"/>
      <c r="M6589" s="636">
        <v>3.375</v>
      </c>
      <c r="O6589" s="636">
        <v>2.4049999999999998</v>
      </c>
      <c r="Q6589" s="636">
        <v>2.5049999999999999</v>
      </c>
      <c r="S6589" s="636">
        <v>1.3149999999999999</v>
      </c>
      <c r="T6589" s="18">
        <v>0.73436599999999996</v>
      </c>
      <c r="U6589" s="657">
        <f t="shared" si="225"/>
        <v>1.0184325198033499</v>
      </c>
    </row>
    <row r="6590" spans="1:21" x14ac:dyDescent="0.2">
      <c r="A6590" s="597">
        <v>43468</v>
      </c>
      <c r="B6590" s="414">
        <f t="shared" si="226"/>
        <v>43469</v>
      </c>
      <c r="C6590" s="636">
        <v>2.6850000000000001</v>
      </c>
      <c r="E6590" s="636">
        <v>2.4950000000000001</v>
      </c>
      <c r="G6590" s="658">
        <v>1.1815212945176001</v>
      </c>
      <c r="I6590" s="636">
        <v>2.6949999999999998</v>
      </c>
      <c r="J6590" s="660"/>
      <c r="K6590" s="636"/>
      <c r="M6590" s="636">
        <v>3.3050000000000002</v>
      </c>
      <c r="O6590" s="636">
        <v>2.33</v>
      </c>
      <c r="Q6590" s="636">
        <v>2.395</v>
      </c>
      <c r="S6590" s="636">
        <v>1.52</v>
      </c>
      <c r="T6590" s="18">
        <v>0.73706199999999999</v>
      </c>
      <c r="U6590" s="657">
        <f t="shared" si="225"/>
        <v>1.1815212945176001</v>
      </c>
    </row>
    <row r="6591" spans="1:21" x14ac:dyDescent="0.2">
      <c r="A6591" s="597">
        <v>43469</v>
      </c>
      <c r="B6591" s="414">
        <f t="shared" si="226"/>
        <v>43470</v>
      </c>
      <c r="C6591" s="640">
        <v>2.7450000000000001</v>
      </c>
      <c r="E6591" s="640">
        <v>2.4950000000000001</v>
      </c>
      <c r="G6591" s="640">
        <v>1.36941007918735</v>
      </c>
      <c r="I6591" s="640">
        <v>2.6850000000000001</v>
      </c>
      <c r="J6591" s="661"/>
      <c r="K6591" s="640"/>
      <c r="M6591" s="640">
        <v>2.665</v>
      </c>
      <c r="O6591" s="640">
        <v>2.2450000000000001</v>
      </c>
      <c r="Q6591" s="640">
        <v>2.41</v>
      </c>
      <c r="S6591" s="640">
        <v>1.7450000000000001</v>
      </c>
      <c r="T6591" s="375">
        <v>0.74412199999999995</v>
      </c>
      <c r="U6591" s="640">
        <f t="shared" si="225"/>
        <v>1.36941007918735</v>
      </c>
    </row>
    <row r="6592" spans="1:21" x14ac:dyDescent="0.2">
      <c r="A6592" s="597">
        <v>43470</v>
      </c>
      <c r="B6592" s="414">
        <f t="shared" si="226"/>
        <v>43471</v>
      </c>
      <c r="C6592" s="640">
        <v>2.7450000000000001</v>
      </c>
      <c r="E6592" s="640">
        <v>2.4950000000000001</v>
      </c>
      <c r="G6592" s="640">
        <v>1.36941007918735</v>
      </c>
      <c r="I6592" s="640">
        <v>2.6850000000000001</v>
      </c>
      <c r="J6592" s="661"/>
      <c r="K6592" s="640"/>
      <c r="M6592" s="640">
        <v>2.665</v>
      </c>
      <c r="O6592" s="640">
        <v>2.2450000000000001</v>
      </c>
      <c r="Q6592" s="640">
        <v>2.41</v>
      </c>
      <c r="S6592" s="640">
        <v>1.7450000000000001</v>
      </c>
      <c r="T6592" s="375">
        <v>0.74412199999999995</v>
      </c>
      <c r="U6592" s="640">
        <f t="shared" si="225"/>
        <v>1.36941007918735</v>
      </c>
    </row>
    <row r="6593" spans="1:21" x14ac:dyDescent="0.2">
      <c r="A6593" s="597">
        <v>43471</v>
      </c>
      <c r="B6593" s="414">
        <f t="shared" si="226"/>
        <v>43472</v>
      </c>
      <c r="C6593" s="640">
        <v>2.7450000000000001</v>
      </c>
      <c r="E6593" s="640">
        <v>2.4950000000000001</v>
      </c>
      <c r="G6593" s="640">
        <v>1.36941007918735</v>
      </c>
      <c r="I6593" s="640">
        <v>2.6850000000000001</v>
      </c>
      <c r="J6593" s="661"/>
      <c r="K6593" s="640"/>
      <c r="M6593" s="640">
        <v>2.665</v>
      </c>
      <c r="O6593" s="640">
        <v>2.2450000000000001</v>
      </c>
      <c r="Q6593" s="640">
        <v>2.41</v>
      </c>
      <c r="S6593" s="640">
        <v>1.7450000000000001</v>
      </c>
      <c r="T6593" s="375">
        <v>0.74412199999999995</v>
      </c>
      <c r="U6593" s="640">
        <f t="shared" si="225"/>
        <v>1.36941007918735</v>
      </c>
    </row>
    <row r="6594" spans="1:21" x14ac:dyDescent="0.2">
      <c r="A6594" s="597">
        <v>43472</v>
      </c>
      <c r="B6594" s="414">
        <f t="shared" si="226"/>
        <v>43473</v>
      </c>
      <c r="C6594" s="636">
        <v>2.72</v>
      </c>
      <c r="E6594" s="636">
        <v>2.4300000000000002</v>
      </c>
      <c r="G6594" s="658">
        <v>1.3678630538976999</v>
      </c>
      <c r="I6594" s="636">
        <v>2.69</v>
      </c>
      <c r="J6594" s="660"/>
      <c r="K6594" s="636"/>
      <c r="M6594" s="636">
        <v>2.59</v>
      </c>
      <c r="O6594" s="636">
        <v>2.2799999999999998</v>
      </c>
      <c r="Q6594" s="636">
        <v>2.4550000000000001</v>
      </c>
      <c r="S6594" s="636">
        <v>1.73</v>
      </c>
      <c r="T6594" s="18">
        <v>0.749726</v>
      </c>
      <c r="U6594" s="657">
        <f t="shared" ref="U6594:U6657" si="227">S6594*T6594*1.054615</f>
        <v>1.3678630538976999</v>
      </c>
    </row>
    <row r="6595" spans="1:21" x14ac:dyDescent="0.2">
      <c r="A6595" s="597">
        <v>43473</v>
      </c>
      <c r="B6595" s="414">
        <f t="shared" si="226"/>
        <v>43474</v>
      </c>
      <c r="C6595" s="636">
        <v>2.88</v>
      </c>
      <c r="E6595" s="636">
        <v>2.5950000000000002</v>
      </c>
      <c r="G6595" s="658">
        <v>1.5319246160341002</v>
      </c>
      <c r="I6595" s="636">
        <v>2.82</v>
      </c>
      <c r="J6595" s="660"/>
      <c r="K6595" s="636"/>
      <c r="M6595" s="636">
        <v>2.605</v>
      </c>
      <c r="O6595" s="636">
        <v>2.4700000000000002</v>
      </c>
      <c r="Q6595" s="636">
        <v>2.6949999999999998</v>
      </c>
      <c r="S6595" s="636">
        <v>1.93</v>
      </c>
      <c r="T6595" s="18">
        <v>0.75263800000000003</v>
      </c>
      <c r="U6595" s="657">
        <f t="shared" si="227"/>
        <v>1.5319246160341002</v>
      </c>
    </row>
    <row r="6596" spans="1:21" x14ac:dyDescent="0.2">
      <c r="A6596" s="597">
        <v>43474</v>
      </c>
      <c r="B6596" s="414">
        <f t="shared" si="226"/>
        <v>43475</v>
      </c>
      <c r="C6596" s="636">
        <v>2.9049999999999998</v>
      </c>
      <c r="E6596" s="636">
        <v>2.5649999999999999</v>
      </c>
      <c r="G6596" s="658">
        <v>1.2834416293629001</v>
      </c>
      <c r="I6596" s="636">
        <v>2.82</v>
      </c>
      <c r="J6596" s="660"/>
      <c r="K6596" s="636"/>
      <c r="M6596" s="636">
        <v>2.5499999999999998</v>
      </c>
      <c r="O6596" s="636">
        <v>2.38</v>
      </c>
      <c r="Q6596" s="636">
        <v>2.645</v>
      </c>
      <c r="S6596" s="636">
        <v>1.61</v>
      </c>
      <c r="T6596" s="18">
        <v>0.75588599999999995</v>
      </c>
      <c r="U6596" s="657">
        <f t="shared" si="227"/>
        <v>1.2834416293629001</v>
      </c>
    </row>
    <row r="6597" spans="1:21" x14ac:dyDescent="0.2">
      <c r="A6597" s="597">
        <v>43475</v>
      </c>
      <c r="B6597" s="414">
        <f t="shared" si="226"/>
        <v>43476</v>
      </c>
      <c r="C6597" s="636">
        <v>2.95</v>
      </c>
      <c r="E6597" s="636">
        <v>2.5499999999999998</v>
      </c>
      <c r="G6597" s="658">
        <v>1.2432525085890003</v>
      </c>
      <c r="I6597" s="636">
        <v>2.8149999999999999</v>
      </c>
      <c r="J6597" s="660"/>
      <c r="K6597" s="636"/>
      <c r="M6597" s="636">
        <v>2.5350000000000001</v>
      </c>
      <c r="O6597" s="636">
        <v>2.37</v>
      </c>
      <c r="Q6597" s="636">
        <v>2.66</v>
      </c>
      <c r="S6597" s="636">
        <v>1.56</v>
      </c>
      <c r="T6597" s="18">
        <v>0.75568500000000005</v>
      </c>
      <c r="U6597" s="657">
        <f t="shared" si="227"/>
        <v>1.2432525085890003</v>
      </c>
    </row>
    <row r="6598" spans="1:21" x14ac:dyDescent="0.2">
      <c r="A6598" s="597">
        <v>43476</v>
      </c>
      <c r="B6598" s="414">
        <f t="shared" si="226"/>
        <v>43477</v>
      </c>
      <c r="C6598" s="640">
        <v>2.88</v>
      </c>
      <c r="E6598" s="640">
        <v>2.56</v>
      </c>
      <c r="G6598" s="640">
        <v>1.2273653452907001</v>
      </c>
      <c r="I6598" s="640">
        <v>2.915</v>
      </c>
      <c r="J6598" s="661"/>
      <c r="K6598" s="640"/>
      <c r="M6598" s="640">
        <v>2.4550000000000001</v>
      </c>
      <c r="O6598" s="640">
        <v>2.4350000000000001</v>
      </c>
      <c r="Q6598" s="640">
        <v>2.665</v>
      </c>
      <c r="S6598" s="640">
        <v>1.54</v>
      </c>
      <c r="T6598" s="375">
        <v>0.75571699999999997</v>
      </c>
      <c r="U6598" s="640">
        <f t="shared" si="227"/>
        <v>1.2273653452907001</v>
      </c>
    </row>
    <row r="6599" spans="1:21" x14ac:dyDescent="0.2">
      <c r="A6599" s="597">
        <v>43477</v>
      </c>
      <c r="B6599" s="414">
        <f t="shared" si="226"/>
        <v>43478</v>
      </c>
      <c r="C6599" s="640">
        <v>2.88</v>
      </c>
      <c r="E6599" s="640">
        <v>2.56</v>
      </c>
      <c r="G6599" s="640">
        <v>1.2273653452907001</v>
      </c>
      <c r="I6599" s="640">
        <v>2.915</v>
      </c>
      <c r="J6599" s="661"/>
      <c r="K6599" s="640"/>
      <c r="M6599" s="640">
        <v>2.4550000000000001</v>
      </c>
      <c r="O6599" s="640">
        <v>2.4350000000000001</v>
      </c>
      <c r="Q6599" s="640">
        <v>2.665</v>
      </c>
      <c r="S6599" s="640">
        <v>1.54</v>
      </c>
      <c r="T6599" s="375">
        <v>0.75571699999999997</v>
      </c>
      <c r="U6599" s="640">
        <f t="shared" si="227"/>
        <v>1.2273653452907001</v>
      </c>
    </row>
    <row r="6600" spans="1:21" x14ac:dyDescent="0.2">
      <c r="A6600" s="597">
        <v>43478</v>
      </c>
      <c r="B6600" s="414">
        <f t="shared" si="226"/>
        <v>43479</v>
      </c>
      <c r="C6600" s="640">
        <v>2.88</v>
      </c>
      <c r="E6600" s="640">
        <v>2.56</v>
      </c>
      <c r="G6600" s="640">
        <v>1.2273653452907001</v>
      </c>
      <c r="I6600" s="640">
        <v>2.915</v>
      </c>
      <c r="J6600" s="661"/>
      <c r="K6600" s="640"/>
      <c r="M6600" s="640">
        <v>2.4550000000000001</v>
      </c>
      <c r="O6600" s="640">
        <v>2.4350000000000001</v>
      </c>
      <c r="Q6600" s="640">
        <v>2.665</v>
      </c>
      <c r="S6600" s="640">
        <v>1.54</v>
      </c>
      <c r="T6600" s="375">
        <v>0.75571699999999997</v>
      </c>
      <c r="U6600" s="640">
        <f t="shared" si="227"/>
        <v>1.2273653452907001</v>
      </c>
    </row>
    <row r="6601" spans="1:21" x14ac:dyDescent="0.2">
      <c r="A6601" s="597">
        <v>43479</v>
      </c>
      <c r="B6601" s="414">
        <f t="shared" si="226"/>
        <v>43480</v>
      </c>
      <c r="C6601" s="636">
        <v>3.36</v>
      </c>
      <c r="E6601" s="636">
        <v>3.0249999999999999</v>
      </c>
      <c r="G6601" s="658">
        <v>1.493579721603</v>
      </c>
      <c r="I6601" s="636">
        <v>3.2850000000000001</v>
      </c>
      <c r="J6601" s="660"/>
      <c r="K6601" s="636"/>
      <c r="M6601" s="636">
        <v>3.05</v>
      </c>
      <c r="O6601" s="636">
        <v>2.8450000000000002</v>
      </c>
      <c r="Q6601" s="636">
        <v>3.2149999999999999</v>
      </c>
      <c r="S6601" s="636">
        <v>1.88</v>
      </c>
      <c r="T6601" s="18">
        <v>0.75331499999999996</v>
      </c>
      <c r="U6601" s="657">
        <f t="shared" si="227"/>
        <v>1.493579721603</v>
      </c>
    </row>
    <row r="6602" spans="1:21" x14ac:dyDescent="0.2">
      <c r="A6602" s="597">
        <v>43480</v>
      </c>
      <c r="B6602" s="414">
        <f t="shared" si="226"/>
        <v>43481</v>
      </c>
      <c r="C6602" s="636">
        <v>3.5150000000000001</v>
      </c>
      <c r="E6602" s="636">
        <v>3.3450000000000002</v>
      </c>
      <c r="G6602" s="658">
        <v>1.5341025014706</v>
      </c>
      <c r="I6602" s="636">
        <v>3.46</v>
      </c>
      <c r="J6602" s="660"/>
      <c r="K6602" s="636"/>
      <c r="M6602" s="636">
        <v>3.27</v>
      </c>
      <c r="O6602" s="636">
        <v>3.17</v>
      </c>
      <c r="Q6602" s="636">
        <v>3.3450000000000002</v>
      </c>
      <c r="S6602" s="636">
        <v>1.93</v>
      </c>
      <c r="T6602" s="18">
        <v>0.75370800000000004</v>
      </c>
      <c r="U6602" s="657">
        <f t="shared" si="227"/>
        <v>1.5341025014706</v>
      </c>
    </row>
    <row r="6603" spans="1:21" x14ac:dyDescent="0.2">
      <c r="A6603" s="597">
        <v>43481</v>
      </c>
      <c r="B6603" s="414">
        <f t="shared" si="226"/>
        <v>43482</v>
      </c>
      <c r="C6603" s="636">
        <v>3.61</v>
      </c>
      <c r="E6603" s="636">
        <v>3.34</v>
      </c>
      <c r="G6603" s="658">
        <v>1.7060721890998503</v>
      </c>
      <c r="I6603" s="636">
        <v>3.59</v>
      </c>
      <c r="J6603" s="660"/>
      <c r="K6603" s="636"/>
      <c r="M6603" s="636">
        <v>3.34</v>
      </c>
      <c r="O6603" s="636">
        <v>3.09</v>
      </c>
      <c r="Q6603" s="636">
        <v>3.415</v>
      </c>
      <c r="S6603" s="636">
        <v>2.145</v>
      </c>
      <c r="T6603" s="18">
        <v>0.75418200000000002</v>
      </c>
      <c r="U6603" s="657">
        <f t="shared" si="227"/>
        <v>1.7060721890998503</v>
      </c>
    </row>
    <row r="6604" spans="1:21" x14ac:dyDescent="0.2">
      <c r="A6604" s="597">
        <v>43482</v>
      </c>
      <c r="B6604" s="414">
        <f t="shared" si="226"/>
        <v>43483</v>
      </c>
      <c r="C6604" s="636">
        <v>3.52</v>
      </c>
      <c r="E6604" s="636">
        <v>3.23</v>
      </c>
      <c r="G6604" s="658">
        <v>1.488504044165625</v>
      </c>
      <c r="I6604" s="636">
        <v>3.53</v>
      </c>
      <c r="J6604" s="660"/>
      <c r="K6604" s="636"/>
      <c r="M6604" s="636">
        <v>3.1549999999999998</v>
      </c>
      <c r="O6604" s="636">
        <v>3.0350000000000001</v>
      </c>
      <c r="Q6604" s="636">
        <v>3.32</v>
      </c>
      <c r="S6604" s="636">
        <v>1.875</v>
      </c>
      <c r="T6604" s="18">
        <v>0.75275700000000001</v>
      </c>
      <c r="U6604" s="657">
        <f t="shared" si="227"/>
        <v>1.488504044165625</v>
      </c>
    </row>
    <row r="6605" spans="1:21" x14ac:dyDescent="0.2">
      <c r="A6605" s="597">
        <v>43483</v>
      </c>
      <c r="B6605" s="414">
        <f t="shared" si="226"/>
        <v>43484</v>
      </c>
      <c r="C6605" s="640">
        <v>3.36</v>
      </c>
      <c r="E6605" s="640">
        <v>3.165</v>
      </c>
      <c r="G6605" s="640">
        <v>1.48238469863195</v>
      </c>
      <c r="I6605" s="640">
        <v>3.335</v>
      </c>
      <c r="J6605" s="661"/>
      <c r="K6605" s="640"/>
      <c r="M6605" s="640">
        <v>3.05</v>
      </c>
      <c r="O6605" s="640">
        <v>2.76</v>
      </c>
      <c r="Q6605" s="640">
        <v>3.1949999999999998</v>
      </c>
      <c r="S6605" s="640">
        <v>1.865</v>
      </c>
      <c r="T6605" s="375">
        <v>0.75368199999999996</v>
      </c>
      <c r="U6605" s="640">
        <f t="shared" si="227"/>
        <v>1.48238469863195</v>
      </c>
    </row>
    <row r="6606" spans="1:21" x14ac:dyDescent="0.2">
      <c r="A6606" s="597">
        <v>43484</v>
      </c>
      <c r="B6606" s="414">
        <f t="shared" si="226"/>
        <v>43485</v>
      </c>
      <c r="C6606" s="640">
        <v>3.36</v>
      </c>
      <c r="E6606" s="640">
        <v>3.165</v>
      </c>
      <c r="G6606" s="640">
        <v>1.48238469863195</v>
      </c>
      <c r="I6606" s="640">
        <v>3.335</v>
      </c>
      <c r="J6606" s="661"/>
      <c r="K6606" s="640"/>
      <c r="M6606" s="640">
        <v>3.05</v>
      </c>
      <c r="O6606" s="640">
        <v>2.76</v>
      </c>
      <c r="Q6606" s="640">
        <v>3.1949999999999998</v>
      </c>
      <c r="S6606" s="640">
        <v>1.865</v>
      </c>
      <c r="T6606" s="375">
        <v>0.75368199999999996</v>
      </c>
      <c r="U6606" s="640">
        <f t="shared" si="227"/>
        <v>1.48238469863195</v>
      </c>
    </row>
    <row r="6607" spans="1:21" x14ac:dyDescent="0.2">
      <c r="A6607" s="597">
        <v>43485</v>
      </c>
      <c r="B6607" s="414">
        <f t="shared" si="226"/>
        <v>43486</v>
      </c>
      <c r="C6607" s="640">
        <v>3.36</v>
      </c>
      <c r="E6607" s="640">
        <v>3.165</v>
      </c>
      <c r="G6607" s="640">
        <v>1.48238469863195</v>
      </c>
      <c r="I6607" s="640">
        <v>3.335</v>
      </c>
      <c r="J6607" s="661"/>
      <c r="K6607" s="640"/>
      <c r="M6607" s="640">
        <v>3.05</v>
      </c>
      <c r="O6607" s="640">
        <v>2.76</v>
      </c>
      <c r="Q6607" s="640">
        <v>3.1949999999999998</v>
      </c>
      <c r="S6607" s="640">
        <v>1.865</v>
      </c>
      <c r="T6607" s="375">
        <v>0.75368199999999996</v>
      </c>
      <c r="U6607" s="640">
        <f t="shared" si="227"/>
        <v>1.48238469863195</v>
      </c>
    </row>
    <row r="6608" spans="1:21" x14ac:dyDescent="0.2">
      <c r="A6608" s="597">
        <v>43486</v>
      </c>
      <c r="B6608" s="414">
        <f t="shared" si="226"/>
        <v>43487</v>
      </c>
      <c r="C6608" s="640">
        <v>3.36</v>
      </c>
      <c r="E6608" s="640">
        <v>3.165</v>
      </c>
      <c r="G6608" s="640">
        <v>1.48238469863195</v>
      </c>
      <c r="I6608" s="640">
        <v>3.335</v>
      </c>
      <c r="J6608" s="661"/>
      <c r="K6608" s="640"/>
      <c r="M6608" s="640">
        <v>3.05</v>
      </c>
      <c r="O6608" s="640">
        <v>2.76</v>
      </c>
      <c r="Q6608" s="640">
        <v>3.1949999999999998</v>
      </c>
      <c r="S6608" s="640">
        <v>1.865</v>
      </c>
      <c r="T6608" s="375">
        <v>0.75368199999999996</v>
      </c>
      <c r="U6608" s="640">
        <f t="shared" si="227"/>
        <v>1.48238469863195</v>
      </c>
    </row>
    <row r="6609" spans="1:21" x14ac:dyDescent="0.2">
      <c r="A6609" s="597">
        <v>43487</v>
      </c>
      <c r="B6609" s="414">
        <f t="shared" si="226"/>
        <v>43488</v>
      </c>
      <c r="C6609" s="636">
        <v>3.145</v>
      </c>
      <c r="E6609" s="636">
        <v>2.7949999999999999</v>
      </c>
      <c r="G6609" s="658">
        <v>1.5149654576806002</v>
      </c>
      <c r="I6609" s="636">
        <v>3.0950000000000002</v>
      </c>
      <c r="J6609" s="660"/>
      <c r="K6609" s="636"/>
      <c r="M6609" s="636">
        <v>2.7349999999999999</v>
      </c>
      <c r="O6609" s="636">
        <v>2.7549999999999999</v>
      </c>
      <c r="Q6609" s="636">
        <v>2.85</v>
      </c>
      <c r="S6609" s="636">
        <v>1.915</v>
      </c>
      <c r="T6609" s="18">
        <v>0.75013600000000002</v>
      </c>
      <c r="U6609" s="657">
        <f t="shared" si="227"/>
        <v>1.5149654576806002</v>
      </c>
    </row>
    <row r="6610" spans="1:21" x14ac:dyDescent="0.2">
      <c r="A6610" s="597">
        <v>43488</v>
      </c>
      <c r="B6610" s="414">
        <f t="shared" si="226"/>
        <v>43489</v>
      </c>
      <c r="C6610" s="636">
        <v>3.0950000000000002</v>
      </c>
      <c r="E6610" s="636">
        <v>2.9750000000000001</v>
      </c>
      <c r="G6610" s="658">
        <v>1.5023554894025002</v>
      </c>
      <c r="I6610" s="636">
        <v>3.0249999999999999</v>
      </c>
      <c r="J6610" s="660"/>
      <c r="K6610" s="636"/>
      <c r="M6610" s="636">
        <v>2.91</v>
      </c>
      <c r="O6610" s="636">
        <v>2.7850000000000001</v>
      </c>
      <c r="Q6610" s="636">
        <v>2.72</v>
      </c>
      <c r="S6610" s="636">
        <v>1.9</v>
      </c>
      <c r="T6610" s="18">
        <v>0.74976500000000001</v>
      </c>
      <c r="U6610" s="657">
        <f t="shared" si="227"/>
        <v>1.5023554894025002</v>
      </c>
    </row>
    <row r="6611" spans="1:21" x14ac:dyDescent="0.2">
      <c r="A6611" s="597">
        <v>43489</v>
      </c>
      <c r="B6611" s="414">
        <f t="shared" si="226"/>
        <v>43490</v>
      </c>
      <c r="C6611" s="636">
        <v>3.12</v>
      </c>
      <c r="E6611" s="636">
        <v>3.02</v>
      </c>
      <c r="G6611" s="658">
        <v>1.4770465222480003</v>
      </c>
      <c r="I6611" s="636">
        <v>3</v>
      </c>
      <c r="J6611" s="660"/>
      <c r="K6611" s="636"/>
      <c r="M6611" s="636">
        <v>2.9249999999999998</v>
      </c>
      <c r="O6611" s="636">
        <v>2.895</v>
      </c>
      <c r="Q6611" s="636">
        <v>2.9</v>
      </c>
      <c r="S6611" s="636">
        <v>1.87</v>
      </c>
      <c r="T6611" s="18">
        <v>0.74895999999999996</v>
      </c>
      <c r="U6611" s="657">
        <f t="shared" si="227"/>
        <v>1.4770465222480003</v>
      </c>
    </row>
    <row r="6612" spans="1:21" x14ac:dyDescent="0.2">
      <c r="A6612" s="597">
        <v>43490</v>
      </c>
      <c r="B6612" s="414">
        <f t="shared" si="226"/>
        <v>43491</v>
      </c>
      <c r="C6612" s="640">
        <v>3.09</v>
      </c>
      <c r="E6612" s="640">
        <v>2.9649999999999999</v>
      </c>
      <c r="G6612" s="640">
        <v>1.4957131550172502</v>
      </c>
      <c r="I6612" s="640">
        <v>2.9449999999999998</v>
      </c>
      <c r="J6612" s="661"/>
      <c r="K6612" s="640"/>
      <c r="M6612" s="640">
        <v>2.83</v>
      </c>
      <c r="O6612" s="640">
        <v>2.83</v>
      </c>
      <c r="Q6612" s="640">
        <v>2.8149999999999999</v>
      </c>
      <c r="S6612" s="640">
        <v>1.885</v>
      </c>
      <c r="T6612" s="375">
        <v>0.75239</v>
      </c>
      <c r="U6612" s="640">
        <f t="shared" si="227"/>
        <v>1.4957131550172502</v>
      </c>
    </row>
    <row r="6613" spans="1:21" x14ac:dyDescent="0.2">
      <c r="A6613" s="597">
        <v>43491</v>
      </c>
      <c r="B6613" s="414">
        <f t="shared" si="226"/>
        <v>43492</v>
      </c>
      <c r="C6613" s="640">
        <v>3.09</v>
      </c>
      <c r="E6613" s="640">
        <v>2.9649999999999999</v>
      </c>
      <c r="G6613" s="640">
        <v>1.4957131550172502</v>
      </c>
      <c r="I6613" s="640">
        <v>2.9449999999999998</v>
      </c>
      <c r="J6613" s="661"/>
      <c r="K6613" s="640"/>
      <c r="M6613" s="640">
        <v>2.83</v>
      </c>
      <c r="O6613" s="640">
        <v>2.83</v>
      </c>
      <c r="Q6613" s="640">
        <v>2.8149999999999999</v>
      </c>
      <c r="S6613" s="640">
        <v>1.885</v>
      </c>
      <c r="T6613" s="375">
        <v>0.75239</v>
      </c>
      <c r="U6613" s="640">
        <f t="shared" si="227"/>
        <v>1.4957131550172502</v>
      </c>
    </row>
    <row r="6614" spans="1:21" x14ac:dyDescent="0.2">
      <c r="A6614" s="597">
        <v>43492</v>
      </c>
      <c r="B6614" s="414">
        <f t="shared" si="226"/>
        <v>43493</v>
      </c>
      <c r="C6614" s="640">
        <v>3.09</v>
      </c>
      <c r="E6614" s="640">
        <v>2.9649999999999999</v>
      </c>
      <c r="G6614" s="640">
        <v>1.4957131550172502</v>
      </c>
      <c r="I6614" s="640">
        <v>2.9449999999999998</v>
      </c>
      <c r="J6614" s="661"/>
      <c r="K6614" s="640"/>
      <c r="M6614" s="640">
        <v>2.83</v>
      </c>
      <c r="O6614" s="640">
        <v>2.83</v>
      </c>
      <c r="Q6614" s="640">
        <v>2.8149999999999999</v>
      </c>
      <c r="S6614" s="640">
        <v>1.885</v>
      </c>
      <c r="T6614" s="375">
        <v>0.75239</v>
      </c>
      <c r="U6614" s="640">
        <f t="shared" si="227"/>
        <v>1.4957131550172502</v>
      </c>
    </row>
    <row r="6615" spans="1:21" x14ac:dyDescent="0.2">
      <c r="A6615" s="597">
        <v>43493</v>
      </c>
      <c r="B6615" s="414">
        <f t="shared" si="226"/>
        <v>43494</v>
      </c>
      <c r="C6615" s="636">
        <v>3.0449999999999999</v>
      </c>
      <c r="E6615" s="636">
        <v>3.3</v>
      </c>
      <c r="G6615" s="658">
        <v>1.621128777597725</v>
      </c>
      <c r="I6615" s="636">
        <v>2.9249999999999998</v>
      </c>
      <c r="J6615" s="660"/>
      <c r="K6615" s="636"/>
      <c r="M6615" s="636">
        <v>3.1749999999999998</v>
      </c>
      <c r="O6615" s="636">
        <v>2.85</v>
      </c>
      <c r="Q6615" s="636">
        <v>2.8650000000000002</v>
      </c>
      <c r="S6615" s="636">
        <v>2.0350000000000001</v>
      </c>
      <c r="T6615" s="18">
        <v>0.75536899999999996</v>
      </c>
      <c r="U6615" s="657">
        <f t="shared" si="227"/>
        <v>1.621128777597725</v>
      </c>
    </row>
    <row r="6616" spans="1:21" x14ac:dyDescent="0.2">
      <c r="A6616" s="597">
        <v>43494</v>
      </c>
      <c r="B6616" s="414">
        <f t="shared" si="226"/>
        <v>43495</v>
      </c>
      <c r="C6616" s="636">
        <v>2.95</v>
      </c>
      <c r="E6616" s="636">
        <v>3.37</v>
      </c>
      <c r="G6616" s="658">
        <v>1.66161480940565</v>
      </c>
      <c r="I6616" s="636">
        <v>2.88</v>
      </c>
      <c r="J6616" s="660"/>
      <c r="K6616" s="636"/>
      <c r="M6616" s="636">
        <v>3.2949999999999999</v>
      </c>
      <c r="O6616" s="636">
        <v>2.63</v>
      </c>
      <c r="Q6616" s="636">
        <v>3.03</v>
      </c>
      <c r="S6616" s="636">
        <v>2.09</v>
      </c>
      <c r="T6616" s="18">
        <v>0.75385899999999995</v>
      </c>
      <c r="U6616" s="657">
        <f t="shared" si="227"/>
        <v>1.66161480940565</v>
      </c>
    </row>
    <row r="6617" spans="1:21" x14ac:dyDescent="0.2">
      <c r="A6617" s="597">
        <v>43495</v>
      </c>
      <c r="B6617" s="414">
        <f t="shared" si="226"/>
        <v>43496</v>
      </c>
      <c r="C6617" s="636">
        <v>2.9550000000000001</v>
      </c>
      <c r="E6617" s="636">
        <v>3.67</v>
      </c>
      <c r="G6617" s="658">
        <v>1.7589569339821503</v>
      </c>
      <c r="I6617" s="636">
        <v>2.835</v>
      </c>
      <c r="J6617" s="660"/>
      <c r="K6617" s="636"/>
      <c r="M6617" s="636">
        <v>3.4750000000000001</v>
      </c>
      <c r="O6617" s="636">
        <v>2.54</v>
      </c>
      <c r="Q6617" s="636">
        <v>2.94</v>
      </c>
      <c r="S6617" s="636">
        <v>2.2050000000000001</v>
      </c>
      <c r="T6617" s="18">
        <v>0.75640200000000002</v>
      </c>
      <c r="U6617" s="657">
        <f t="shared" si="227"/>
        <v>1.7589569339821503</v>
      </c>
    </row>
    <row r="6618" spans="1:21" x14ac:dyDescent="0.2">
      <c r="A6618" s="597">
        <v>43496</v>
      </c>
      <c r="B6618" s="556">
        <f t="shared" si="226"/>
        <v>43497</v>
      </c>
      <c r="C6618" s="620">
        <v>2.83</v>
      </c>
      <c r="E6618" s="620">
        <v>2.4249999999999998</v>
      </c>
      <c r="G6618" s="622">
        <v>1.9585884137386</v>
      </c>
      <c r="I6618" s="620">
        <v>2.8</v>
      </c>
      <c r="J6618" s="786"/>
      <c r="K6618" s="620"/>
      <c r="M6618" s="620">
        <v>2.4300000000000002</v>
      </c>
      <c r="O6618" s="620">
        <v>2.29</v>
      </c>
      <c r="Q6618" s="620">
        <v>2.75</v>
      </c>
      <c r="S6618" s="620">
        <v>2.44</v>
      </c>
      <c r="T6618" s="18">
        <v>0.761131</v>
      </c>
      <c r="U6618" s="659">
        <f t="shared" si="227"/>
        <v>1.9585884137386</v>
      </c>
    </row>
    <row r="6619" spans="1:21" x14ac:dyDescent="0.2">
      <c r="A6619" s="597">
        <v>43497</v>
      </c>
      <c r="B6619" s="414">
        <f t="shared" si="226"/>
        <v>43498</v>
      </c>
      <c r="C6619" s="640">
        <v>2.68</v>
      </c>
      <c r="E6619" s="640">
        <v>2.17</v>
      </c>
      <c r="G6619" s="640">
        <v>2.0934515411428252</v>
      </c>
      <c r="I6619" s="640">
        <v>2.665</v>
      </c>
      <c r="J6619" s="661"/>
      <c r="K6619" s="640"/>
      <c r="M6619" s="640">
        <v>1.94</v>
      </c>
      <c r="O6619" s="640">
        <v>2.08</v>
      </c>
      <c r="Q6619" s="640">
        <v>2.4350000000000001</v>
      </c>
      <c r="S6619" s="640">
        <v>2.605</v>
      </c>
      <c r="T6619" s="375">
        <v>0.76201099999999999</v>
      </c>
      <c r="U6619" s="640">
        <f t="shared" si="227"/>
        <v>2.0934515411428252</v>
      </c>
    </row>
    <row r="6620" spans="1:21" x14ac:dyDescent="0.2">
      <c r="A6620" s="597">
        <v>43498</v>
      </c>
      <c r="B6620" s="414">
        <f t="shared" si="226"/>
        <v>43499</v>
      </c>
      <c r="C6620" s="640">
        <v>2.68</v>
      </c>
      <c r="E6620" s="640">
        <v>2.17</v>
      </c>
      <c r="G6620" s="640">
        <v>2.0934515411428252</v>
      </c>
      <c r="I6620" s="640">
        <v>2.665</v>
      </c>
      <c r="J6620" s="661"/>
      <c r="K6620" s="640"/>
      <c r="M6620" s="640">
        <v>1.94</v>
      </c>
      <c r="O6620" s="640">
        <v>2.08</v>
      </c>
      <c r="Q6620" s="640">
        <v>2.4350000000000001</v>
      </c>
      <c r="S6620" s="640">
        <v>2.605</v>
      </c>
      <c r="T6620" s="375">
        <v>0.76201099999999999</v>
      </c>
      <c r="U6620" s="640">
        <f t="shared" si="227"/>
        <v>2.0934515411428252</v>
      </c>
    </row>
    <row r="6621" spans="1:21" x14ac:dyDescent="0.2">
      <c r="A6621" s="597">
        <v>43499</v>
      </c>
      <c r="B6621" s="414">
        <f t="shared" si="226"/>
        <v>43500</v>
      </c>
      <c r="C6621" s="640">
        <v>2.68</v>
      </c>
      <c r="E6621" s="640">
        <v>2.17</v>
      </c>
      <c r="G6621" s="640">
        <v>2.0934515411428252</v>
      </c>
      <c r="I6621" s="640">
        <v>2.665</v>
      </c>
      <c r="J6621" s="661"/>
      <c r="K6621" s="640"/>
      <c r="M6621" s="640">
        <v>1.94</v>
      </c>
      <c r="O6621" s="640">
        <v>2.08</v>
      </c>
      <c r="Q6621" s="640">
        <v>2.4350000000000001</v>
      </c>
      <c r="S6621" s="640">
        <v>2.605</v>
      </c>
      <c r="T6621" s="375">
        <v>0.76201099999999999</v>
      </c>
      <c r="U6621" s="640">
        <f t="shared" si="227"/>
        <v>2.0934515411428252</v>
      </c>
    </row>
    <row r="6622" spans="1:21" x14ac:dyDescent="0.2">
      <c r="A6622" s="597">
        <v>43500</v>
      </c>
      <c r="B6622" s="414">
        <f t="shared" si="226"/>
        <v>43501</v>
      </c>
      <c r="C6622" s="636">
        <v>2.5350000000000001</v>
      </c>
      <c r="E6622" s="636">
        <v>2.3199999999999998</v>
      </c>
      <c r="G6622" s="658">
        <v>2.5016879296716001</v>
      </c>
      <c r="I6622" s="636">
        <v>2.72</v>
      </c>
      <c r="J6622" s="660"/>
      <c r="K6622" s="636"/>
      <c r="M6622" s="636">
        <v>2.23</v>
      </c>
      <c r="O6622" s="636">
        <v>2.0550000000000002</v>
      </c>
      <c r="Q6622" s="636">
        <v>2.375</v>
      </c>
      <c r="S6622" s="636">
        <v>3.11</v>
      </c>
      <c r="T6622" s="18">
        <v>0.76274399999999998</v>
      </c>
      <c r="U6622" s="657">
        <f t="shared" si="227"/>
        <v>2.5016879296716001</v>
      </c>
    </row>
    <row r="6623" spans="1:21" x14ac:dyDescent="0.2">
      <c r="A6623" s="597">
        <v>43501</v>
      </c>
      <c r="B6623" s="414">
        <f t="shared" si="226"/>
        <v>43502</v>
      </c>
      <c r="C6623" s="636">
        <v>2.5449999999999999</v>
      </c>
      <c r="E6623" s="636">
        <v>2.4</v>
      </c>
      <c r="G6623" s="658">
        <v>2.4310934358479996</v>
      </c>
      <c r="I6623" s="636">
        <v>2.6850000000000001</v>
      </c>
      <c r="J6623" s="660"/>
      <c r="K6623" s="636"/>
      <c r="M6623" s="636">
        <v>2.3849999999999998</v>
      </c>
      <c r="O6623" s="636">
        <v>2.13</v>
      </c>
      <c r="Q6623" s="636">
        <v>2.3849999999999998</v>
      </c>
      <c r="S6623" s="636">
        <v>3.0249999999999999</v>
      </c>
      <c r="T6623" s="18">
        <v>0.76204799999999995</v>
      </c>
      <c r="U6623" s="657">
        <f t="shared" si="227"/>
        <v>2.4310934358479996</v>
      </c>
    </row>
    <row r="6624" spans="1:21" x14ac:dyDescent="0.2">
      <c r="A6624" s="597">
        <v>43502</v>
      </c>
      <c r="B6624" s="414">
        <f t="shared" ref="B6624:B6687" si="228">A6624+1</f>
        <v>43503</v>
      </c>
      <c r="C6624" s="636">
        <v>2.56</v>
      </c>
      <c r="E6624" s="636">
        <v>2.7650000000000001</v>
      </c>
      <c r="G6624" s="658">
        <v>2.2243000339880998</v>
      </c>
      <c r="I6624" s="636">
        <v>2.7349999999999999</v>
      </c>
      <c r="J6624" s="660"/>
      <c r="K6624" s="636"/>
      <c r="M6624" s="636">
        <v>3.12</v>
      </c>
      <c r="O6624" s="636">
        <v>2.2999999999999998</v>
      </c>
      <c r="Q6624" s="636">
        <v>2.355</v>
      </c>
      <c r="S6624" s="636">
        <v>2.78</v>
      </c>
      <c r="T6624" s="18">
        <v>0.75867300000000004</v>
      </c>
      <c r="U6624" s="657">
        <f t="shared" si="227"/>
        <v>2.2243000339880998</v>
      </c>
    </row>
    <row r="6625" spans="1:21" x14ac:dyDescent="0.2">
      <c r="A6625" s="597">
        <v>43503</v>
      </c>
      <c r="B6625" s="414">
        <f t="shared" si="228"/>
        <v>43504</v>
      </c>
      <c r="C6625" s="636">
        <v>2.605</v>
      </c>
      <c r="E6625" s="636">
        <v>3.03</v>
      </c>
      <c r="G6625" s="658">
        <v>2.4527877891861247</v>
      </c>
      <c r="I6625" s="636">
        <v>2.7450000000000001</v>
      </c>
      <c r="J6625" s="660"/>
      <c r="K6625" s="636"/>
      <c r="M6625" s="636">
        <v>3.0350000000000001</v>
      </c>
      <c r="O6625" s="636">
        <v>2.4</v>
      </c>
      <c r="Q6625" s="636">
        <v>2.4350000000000001</v>
      </c>
      <c r="S6625" s="636">
        <v>3.085</v>
      </c>
      <c r="T6625" s="18">
        <v>0.75389499999999998</v>
      </c>
      <c r="U6625" s="657">
        <f t="shared" si="227"/>
        <v>2.4527877891861247</v>
      </c>
    </row>
    <row r="6626" spans="1:21" x14ac:dyDescent="0.2">
      <c r="A6626" s="597">
        <v>43504</v>
      </c>
      <c r="B6626" s="414">
        <f t="shared" si="228"/>
        <v>43505</v>
      </c>
      <c r="C6626" s="640">
        <v>2.61</v>
      </c>
      <c r="E6626" s="640">
        <v>2.7050000000000001</v>
      </c>
      <c r="G6626" s="640">
        <v>2.3195923403006251</v>
      </c>
      <c r="I6626" s="640">
        <v>2.66</v>
      </c>
      <c r="J6626" s="661"/>
      <c r="K6626" s="640"/>
      <c r="M6626" s="640">
        <v>2.69</v>
      </c>
      <c r="O6626" s="640">
        <v>2.3199999999999998</v>
      </c>
      <c r="Q6626" s="640">
        <v>2.415</v>
      </c>
      <c r="S6626" s="640">
        <v>2.9249999999999998</v>
      </c>
      <c r="T6626" s="375">
        <v>0.75195500000000004</v>
      </c>
      <c r="U6626" s="640">
        <f t="shared" si="227"/>
        <v>2.3195923403006251</v>
      </c>
    </row>
    <row r="6627" spans="1:21" x14ac:dyDescent="0.2">
      <c r="A6627" s="597">
        <v>43505</v>
      </c>
      <c r="B6627" s="414">
        <f t="shared" si="228"/>
        <v>43506</v>
      </c>
      <c r="C6627" s="640">
        <v>2.61</v>
      </c>
      <c r="E6627" s="640">
        <v>2.7050000000000001</v>
      </c>
      <c r="G6627" s="640">
        <v>2.3195923403006251</v>
      </c>
      <c r="I6627" s="640">
        <v>2.66</v>
      </c>
      <c r="J6627" s="661"/>
      <c r="K6627" s="640"/>
      <c r="M6627" s="640">
        <v>2.69</v>
      </c>
      <c r="O6627" s="640">
        <v>2.3199999999999998</v>
      </c>
      <c r="Q6627" s="640">
        <v>2.415</v>
      </c>
      <c r="S6627" s="640">
        <v>2.9249999999999998</v>
      </c>
      <c r="T6627" s="375">
        <v>0.75195500000000004</v>
      </c>
      <c r="U6627" s="640">
        <f t="shared" si="227"/>
        <v>2.3195923403006251</v>
      </c>
    </row>
    <row r="6628" spans="1:21" x14ac:dyDescent="0.2">
      <c r="A6628" s="597">
        <v>43506</v>
      </c>
      <c r="B6628" s="414">
        <f t="shared" si="228"/>
        <v>43507</v>
      </c>
      <c r="C6628" s="640">
        <v>2.61</v>
      </c>
      <c r="E6628" s="640">
        <v>2.7050000000000001</v>
      </c>
      <c r="G6628" s="640">
        <v>2.3195923403006251</v>
      </c>
      <c r="I6628" s="640">
        <v>2.66</v>
      </c>
      <c r="J6628" s="661"/>
      <c r="K6628" s="640"/>
      <c r="M6628" s="640">
        <v>2.69</v>
      </c>
      <c r="O6628" s="640">
        <v>2.3199999999999998</v>
      </c>
      <c r="Q6628" s="640">
        <v>2.415</v>
      </c>
      <c r="S6628" s="640">
        <v>2.9249999999999998</v>
      </c>
      <c r="T6628" s="375">
        <v>0.75195500000000004</v>
      </c>
      <c r="U6628" s="640">
        <f t="shared" si="227"/>
        <v>2.3195923403006251</v>
      </c>
    </row>
    <row r="6629" spans="1:21" x14ac:dyDescent="0.2">
      <c r="A6629" s="597">
        <v>43507</v>
      </c>
      <c r="B6629" s="414">
        <f t="shared" si="228"/>
        <v>43508</v>
      </c>
      <c r="C6629" s="636">
        <v>2.7149999999999999</v>
      </c>
      <c r="E6629" s="636">
        <v>2.5499999999999998</v>
      </c>
      <c r="G6629" s="658">
        <v>2.3726492669009005</v>
      </c>
      <c r="I6629" s="636">
        <v>2.7050000000000001</v>
      </c>
      <c r="J6629" s="660"/>
      <c r="K6629" s="636"/>
      <c r="M6629" s="636">
        <v>2.59</v>
      </c>
      <c r="O6629" s="636">
        <v>2.355</v>
      </c>
      <c r="Q6629" s="636">
        <v>2.52</v>
      </c>
      <c r="S6629" s="636">
        <v>2.99</v>
      </c>
      <c r="T6629" s="18">
        <v>0.75243400000000005</v>
      </c>
      <c r="U6629" s="657">
        <f t="shared" si="227"/>
        <v>2.3726492669009005</v>
      </c>
    </row>
    <row r="6630" spans="1:21" x14ac:dyDescent="0.2">
      <c r="A6630" s="597">
        <v>43508</v>
      </c>
      <c r="B6630" s="414">
        <f t="shared" si="228"/>
        <v>43509</v>
      </c>
      <c r="C6630" s="636">
        <v>2.67</v>
      </c>
      <c r="E6630" s="636">
        <v>2.5049999999999999</v>
      </c>
      <c r="G6630" s="636">
        <v>2.3407731066799</v>
      </c>
      <c r="I6630" s="636">
        <v>2.585</v>
      </c>
      <c r="J6630" s="660"/>
      <c r="K6630" s="636"/>
      <c r="M6630" s="636">
        <v>2.4649999999999999</v>
      </c>
      <c r="O6630" s="636">
        <v>2.34</v>
      </c>
      <c r="Q6630" s="636">
        <v>2.4700000000000002</v>
      </c>
      <c r="S6630" s="636">
        <v>2.9449999999999998</v>
      </c>
      <c r="T6630" s="18">
        <v>0.753668</v>
      </c>
      <c r="U6630" s="657">
        <f t="shared" si="227"/>
        <v>2.3407731066799</v>
      </c>
    </row>
    <row r="6631" spans="1:21" x14ac:dyDescent="0.2">
      <c r="A6631" s="597">
        <v>43509</v>
      </c>
      <c r="B6631" s="414">
        <f t="shared" si="228"/>
        <v>43510</v>
      </c>
      <c r="C6631" s="636">
        <v>2.61</v>
      </c>
      <c r="E6631" s="636">
        <v>2.4649999999999999</v>
      </c>
      <c r="G6631" s="636">
        <v>2.3471835628650997</v>
      </c>
      <c r="I6631" s="636">
        <v>2.58</v>
      </c>
      <c r="J6631" s="660"/>
      <c r="K6631" s="636"/>
      <c r="M6631" s="636">
        <v>2.44</v>
      </c>
      <c r="O6631" s="636">
        <v>2.34</v>
      </c>
      <c r="Q6631" s="636">
        <v>2.415</v>
      </c>
      <c r="S6631" s="636">
        <v>2.9449999999999998</v>
      </c>
      <c r="T6631" s="18">
        <v>0.75573199999999996</v>
      </c>
      <c r="U6631" s="657">
        <f t="shared" si="227"/>
        <v>2.3471835628650997</v>
      </c>
    </row>
    <row r="6632" spans="1:21" x14ac:dyDescent="0.2">
      <c r="A6632" s="597">
        <v>43510</v>
      </c>
      <c r="B6632" s="414">
        <f t="shared" si="228"/>
        <v>43511</v>
      </c>
      <c r="C6632" s="636">
        <v>2.585</v>
      </c>
      <c r="E6632" s="636">
        <v>2.5449999999999999</v>
      </c>
      <c r="G6632" s="636">
        <v>2.2682388173021999</v>
      </c>
      <c r="I6632" s="636">
        <v>2.56</v>
      </c>
      <c r="J6632" s="660"/>
      <c r="K6632" s="636"/>
      <c r="M6632" s="636">
        <v>2.3650000000000002</v>
      </c>
      <c r="O6632" s="636">
        <v>2.4649999999999999</v>
      </c>
      <c r="Q6632" s="636">
        <v>2.38</v>
      </c>
      <c r="S6632" s="636">
        <v>2.855</v>
      </c>
      <c r="T6632" s="18">
        <v>0.75333600000000001</v>
      </c>
      <c r="U6632" s="657">
        <f t="shared" si="227"/>
        <v>2.2682388173021999</v>
      </c>
    </row>
    <row r="6633" spans="1:21" x14ac:dyDescent="0.2">
      <c r="A6633" s="597">
        <v>43511</v>
      </c>
      <c r="B6633" s="414">
        <f t="shared" si="228"/>
        <v>43512</v>
      </c>
      <c r="C6633" s="640">
        <v>2.605</v>
      </c>
      <c r="E6633" s="640">
        <v>2.66</v>
      </c>
      <c r="G6633" s="640">
        <v>2.2587428265538256</v>
      </c>
      <c r="I6633" s="640">
        <v>2.5499999999999998</v>
      </c>
      <c r="J6633" s="661"/>
      <c r="K6633" s="640"/>
      <c r="M6633" s="640">
        <v>2.71</v>
      </c>
      <c r="O6633" s="640">
        <v>2.3849999999999998</v>
      </c>
      <c r="Q6633" s="640">
        <v>2.4449999999999998</v>
      </c>
      <c r="S6633" s="640">
        <v>2.8450000000000002</v>
      </c>
      <c r="T6633" s="375">
        <v>0.75281900000000002</v>
      </c>
      <c r="U6633" s="640">
        <f t="shared" si="227"/>
        <v>2.2587428265538256</v>
      </c>
    </row>
    <row r="6634" spans="1:21" x14ac:dyDescent="0.2">
      <c r="A6634" s="597">
        <v>43512</v>
      </c>
      <c r="B6634" s="414">
        <f t="shared" si="228"/>
        <v>43513</v>
      </c>
      <c r="C6634" s="640">
        <v>2.605</v>
      </c>
      <c r="E6634" s="640">
        <v>2.66</v>
      </c>
      <c r="G6634" s="640">
        <v>2.2587428265538256</v>
      </c>
      <c r="I6634" s="640">
        <v>2.5499999999999998</v>
      </c>
      <c r="J6634" s="661"/>
      <c r="K6634" s="640"/>
      <c r="M6634" s="640">
        <v>2.71</v>
      </c>
      <c r="O6634" s="640">
        <v>2.3849999999999998</v>
      </c>
      <c r="Q6634" s="640">
        <v>2.4449999999999998</v>
      </c>
      <c r="S6634" s="640">
        <v>2.8450000000000002</v>
      </c>
      <c r="T6634" s="375">
        <v>0.75281900000000002</v>
      </c>
      <c r="U6634" s="640">
        <f t="shared" si="227"/>
        <v>2.2587428265538256</v>
      </c>
    </row>
    <row r="6635" spans="1:21" x14ac:dyDescent="0.2">
      <c r="A6635" s="597">
        <v>43513</v>
      </c>
      <c r="B6635" s="414">
        <f t="shared" si="228"/>
        <v>43514</v>
      </c>
      <c r="C6635" s="640">
        <v>2.605</v>
      </c>
      <c r="E6635" s="640">
        <v>2.66</v>
      </c>
      <c r="G6635" s="640">
        <v>2.2587428265538256</v>
      </c>
      <c r="I6635" s="640">
        <v>2.5499999999999998</v>
      </c>
      <c r="J6635" s="661"/>
      <c r="K6635" s="640"/>
      <c r="M6635" s="640">
        <v>2.71</v>
      </c>
      <c r="O6635" s="640">
        <v>2.3849999999999998</v>
      </c>
      <c r="Q6635" s="640">
        <v>2.4449999999999998</v>
      </c>
      <c r="S6635" s="640">
        <v>2.8450000000000002</v>
      </c>
      <c r="T6635" s="375">
        <v>0.75281900000000002</v>
      </c>
      <c r="U6635" s="640">
        <f t="shared" si="227"/>
        <v>2.2587428265538256</v>
      </c>
    </row>
    <row r="6636" spans="1:21" x14ac:dyDescent="0.2">
      <c r="A6636" s="597">
        <v>43514</v>
      </c>
      <c r="B6636" s="414">
        <f t="shared" si="228"/>
        <v>43515</v>
      </c>
      <c r="C6636" s="640">
        <v>2.605</v>
      </c>
      <c r="E6636" s="640">
        <v>2.66</v>
      </c>
      <c r="G6636" s="640">
        <v>2.2587428265538256</v>
      </c>
      <c r="I6636" s="640">
        <v>2.5499999999999998</v>
      </c>
      <c r="J6636" s="661"/>
      <c r="K6636" s="640"/>
      <c r="M6636" s="640">
        <v>2.71</v>
      </c>
      <c r="O6636" s="640">
        <v>2.3849999999999998</v>
      </c>
      <c r="Q6636" s="640">
        <v>2.4449999999999998</v>
      </c>
      <c r="S6636" s="640">
        <v>2.8450000000000002</v>
      </c>
      <c r="T6636" s="375">
        <v>0.75281900000000002</v>
      </c>
      <c r="U6636" s="640">
        <f t="shared" si="227"/>
        <v>2.2587428265538256</v>
      </c>
    </row>
    <row r="6637" spans="1:21" x14ac:dyDescent="0.2">
      <c r="A6637" s="597">
        <v>43515</v>
      </c>
      <c r="B6637" s="414">
        <f t="shared" si="228"/>
        <v>43516</v>
      </c>
      <c r="C6637" s="636">
        <v>2.68</v>
      </c>
      <c r="E6637" s="636">
        <v>2.96</v>
      </c>
      <c r="G6637" s="636">
        <v>2.2652356481705254</v>
      </c>
      <c r="I6637" s="636">
        <v>2.7</v>
      </c>
      <c r="J6637" s="660"/>
      <c r="K6637" s="636"/>
      <c r="M6637" s="636">
        <v>3.1850000000000001</v>
      </c>
      <c r="O6637" s="636">
        <v>2.3050000000000002</v>
      </c>
      <c r="Q6637" s="636">
        <v>2.5299999999999998</v>
      </c>
      <c r="S6637" s="636">
        <v>2.8450000000000002</v>
      </c>
      <c r="T6637" s="18">
        <v>0.75498299999999996</v>
      </c>
      <c r="U6637" s="657">
        <f t="shared" si="227"/>
        <v>2.2652356481705254</v>
      </c>
    </row>
    <row r="6638" spans="1:21" x14ac:dyDescent="0.2">
      <c r="A6638" s="597">
        <v>43516</v>
      </c>
      <c r="B6638" s="414">
        <f t="shared" si="228"/>
        <v>43517</v>
      </c>
      <c r="C6638" s="636">
        <v>2.7050000000000001</v>
      </c>
      <c r="E6638" s="636">
        <v>2.645</v>
      </c>
      <c r="G6638" s="636">
        <v>2.2917049132941751</v>
      </c>
      <c r="I6638" s="636">
        <v>2.6949999999999998</v>
      </c>
      <c r="J6638" s="660"/>
      <c r="K6638" s="636"/>
      <c r="M6638" s="636">
        <v>2.63</v>
      </c>
      <c r="O6638" s="636">
        <v>2.1800000000000002</v>
      </c>
      <c r="Q6638" s="636">
        <v>2.4300000000000002</v>
      </c>
      <c r="S6638" s="636">
        <v>2.8650000000000002</v>
      </c>
      <c r="T6638" s="18">
        <v>0.75847299999999995</v>
      </c>
      <c r="U6638" s="657">
        <f t="shared" si="227"/>
        <v>2.2917049132941751</v>
      </c>
    </row>
    <row r="6639" spans="1:21" x14ac:dyDescent="0.2">
      <c r="A6639" s="597">
        <v>43517</v>
      </c>
      <c r="B6639" s="414">
        <f t="shared" si="228"/>
        <v>43518</v>
      </c>
      <c r="C6639" s="636">
        <v>2.7050000000000001</v>
      </c>
      <c r="E6639" s="636">
        <v>2.64</v>
      </c>
      <c r="G6639" s="636">
        <v>2.5017003530363002</v>
      </c>
      <c r="I6639" s="636">
        <v>2.7</v>
      </c>
      <c r="J6639" s="660"/>
      <c r="K6639" s="636"/>
      <c r="M6639" s="636">
        <v>2.8050000000000002</v>
      </c>
      <c r="O6639" s="636">
        <v>2.19</v>
      </c>
      <c r="Q6639" s="636">
        <v>2.5150000000000001</v>
      </c>
      <c r="S6639" s="636">
        <v>3.13</v>
      </c>
      <c r="T6639" s="18">
        <v>0.75787400000000005</v>
      </c>
      <c r="U6639" s="657">
        <f t="shared" si="227"/>
        <v>2.5017003530363002</v>
      </c>
    </row>
    <row r="6640" spans="1:21" x14ac:dyDescent="0.2">
      <c r="A6640" s="597">
        <v>43518</v>
      </c>
      <c r="B6640" s="414">
        <f t="shared" si="228"/>
        <v>43519</v>
      </c>
      <c r="C6640" s="640">
        <v>2.71</v>
      </c>
      <c r="E6640" s="640">
        <v>2.66</v>
      </c>
      <c r="G6640" s="640">
        <v>2.5726188667725003</v>
      </c>
      <c r="I6640" s="640">
        <v>2.665</v>
      </c>
      <c r="J6640" s="661"/>
      <c r="K6640" s="640"/>
      <c r="M6640" s="640">
        <v>2.5150000000000001</v>
      </c>
      <c r="O6640" s="640">
        <v>2.2599999999999998</v>
      </c>
      <c r="Q6640" s="640">
        <v>2.5049999999999999</v>
      </c>
      <c r="S6640" s="640">
        <v>3.22</v>
      </c>
      <c r="T6640" s="375">
        <v>0.757575</v>
      </c>
      <c r="U6640" s="640">
        <f t="shared" si="227"/>
        <v>2.5726188667725003</v>
      </c>
    </row>
    <row r="6641" spans="1:21" x14ac:dyDescent="0.2">
      <c r="A6641" s="597">
        <v>43519</v>
      </c>
      <c r="B6641" s="414">
        <f t="shared" si="228"/>
        <v>43520</v>
      </c>
      <c r="C6641" s="640">
        <v>2.71</v>
      </c>
      <c r="E6641" s="640">
        <v>2.66</v>
      </c>
      <c r="G6641" s="640">
        <v>2.5726188667725003</v>
      </c>
      <c r="I6641" s="640">
        <v>2.665</v>
      </c>
      <c r="J6641" s="661"/>
      <c r="K6641" s="640"/>
      <c r="M6641" s="640">
        <v>2.5150000000000001</v>
      </c>
      <c r="O6641" s="640">
        <v>2.2599999999999998</v>
      </c>
      <c r="Q6641" s="640">
        <v>2.5049999999999999</v>
      </c>
      <c r="S6641" s="640">
        <v>3.22</v>
      </c>
      <c r="T6641" s="375">
        <v>0.757575</v>
      </c>
      <c r="U6641" s="640">
        <f t="shared" si="227"/>
        <v>2.5726188667725003</v>
      </c>
    </row>
    <row r="6642" spans="1:21" x14ac:dyDescent="0.2">
      <c r="A6642" s="597">
        <v>43520</v>
      </c>
      <c r="B6642" s="414">
        <f t="shared" si="228"/>
        <v>43521</v>
      </c>
      <c r="C6642" s="640">
        <v>2.71</v>
      </c>
      <c r="E6642" s="640">
        <v>2.66</v>
      </c>
      <c r="G6642" s="640">
        <v>2.5726188667725003</v>
      </c>
      <c r="I6642" s="640">
        <v>2.665</v>
      </c>
      <c r="J6642" s="661"/>
      <c r="K6642" s="640"/>
      <c r="M6642" s="640">
        <v>2.5150000000000001</v>
      </c>
      <c r="O6642" s="640">
        <v>2.2599999999999998</v>
      </c>
      <c r="Q6642" s="640">
        <v>2.5049999999999999</v>
      </c>
      <c r="S6642" s="640">
        <v>3.22</v>
      </c>
      <c r="T6642" s="375">
        <v>0.757575</v>
      </c>
      <c r="U6642" s="640">
        <f t="shared" si="227"/>
        <v>2.5726188667725003</v>
      </c>
    </row>
    <row r="6643" spans="1:21" x14ac:dyDescent="0.2">
      <c r="A6643" s="597">
        <v>43521</v>
      </c>
      <c r="B6643" s="414">
        <f t="shared" si="228"/>
        <v>43522</v>
      </c>
      <c r="C6643" s="636">
        <v>2.8250000000000002</v>
      </c>
      <c r="E6643" s="636">
        <v>2.6949999999999998</v>
      </c>
      <c r="G6643" s="636">
        <v>2.8381761968475003</v>
      </c>
      <c r="I6643" s="636">
        <v>2.76</v>
      </c>
      <c r="J6643" s="660"/>
      <c r="K6643" s="636"/>
      <c r="M6643" s="636">
        <v>2.5550000000000002</v>
      </c>
      <c r="O6643" s="636">
        <v>2.42</v>
      </c>
      <c r="Q6643" s="636">
        <v>2.7250000000000001</v>
      </c>
      <c r="S6643" s="636">
        <v>3.54</v>
      </c>
      <c r="T6643" s="18">
        <v>0.76022500000000004</v>
      </c>
      <c r="U6643" s="657">
        <f t="shared" si="227"/>
        <v>2.8381761968475003</v>
      </c>
    </row>
    <row r="6644" spans="1:21" x14ac:dyDescent="0.2">
      <c r="A6644" s="597">
        <v>43522</v>
      </c>
      <c r="B6644" s="414">
        <f t="shared" si="228"/>
        <v>43523</v>
      </c>
      <c r="C6644" s="636">
        <v>2.93</v>
      </c>
      <c r="E6644" s="636">
        <v>2.9</v>
      </c>
      <c r="G6644" s="636">
        <v>2.8968358605506253</v>
      </c>
      <c r="I6644" s="636">
        <v>2.84</v>
      </c>
      <c r="J6644" s="660"/>
      <c r="K6644" s="636"/>
      <c r="M6644" s="636">
        <v>2.67</v>
      </c>
      <c r="O6644" s="636">
        <v>2.7250000000000001</v>
      </c>
      <c r="Q6644" s="636">
        <v>2.835</v>
      </c>
      <c r="S6644" s="636">
        <v>3.625</v>
      </c>
      <c r="T6644" s="18">
        <v>0.75774300000000006</v>
      </c>
      <c r="U6644" s="657">
        <f t="shared" si="227"/>
        <v>2.8968358605506253</v>
      </c>
    </row>
    <row r="6645" spans="1:21" x14ac:dyDescent="0.2">
      <c r="A6645" s="597">
        <v>43523</v>
      </c>
      <c r="B6645" s="414">
        <f t="shared" si="228"/>
        <v>43524</v>
      </c>
      <c r="C6645" s="636">
        <v>2.8450000000000002</v>
      </c>
      <c r="E6645" s="636">
        <v>2.8450000000000002</v>
      </c>
      <c r="G6645" s="636">
        <v>2.8459353157870004</v>
      </c>
      <c r="I6645" s="636">
        <v>2.7650000000000001</v>
      </c>
      <c r="J6645" s="660"/>
      <c r="K6645" s="636"/>
      <c r="M6645" s="636">
        <v>2.5</v>
      </c>
      <c r="O6645" s="636">
        <v>2.625</v>
      </c>
      <c r="Q6645" s="636">
        <v>2.74</v>
      </c>
      <c r="S6645" s="636">
        <v>3.55</v>
      </c>
      <c r="T6645" s="18">
        <v>0.76015600000000005</v>
      </c>
      <c r="U6645" s="657">
        <f t="shared" si="227"/>
        <v>2.8459353157870004</v>
      </c>
    </row>
    <row r="6646" spans="1:21" x14ac:dyDescent="0.2">
      <c r="A6646" s="597">
        <v>43524</v>
      </c>
      <c r="B6646" s="414">
        <f t="shared" si="228"/>
        <v>43525</v>
      </c>
      <c r="C6646" s="620">
        <v>2.9249999999999998</v>
      </c>
      <c r="E6646" s="620">
        <v>2.895</v>
      </c>
      <c r="G6646" s="620">
        <v>2.7355270913987502</v>
      </c>
      <c r="I6646" s="620">
        <v>2.85</v>
      </c>
      <c r="J6646" s="786"/>
      <c r="K6646" s="620"/>
      <c r="M6646" s="620">
        <v>2.6850000000000001</v>
      </c>
      <c r="O6646" s="620">
        <v>2.8</v>
      </c>
      <c r="Q6646" s="620">
        <v>2.7549999999999999</v>
      </c>
      <c r="S6646" s="620">
        <v>3.415</v>
      </c>
      <c r="T6646" s="18">
        <v>0.75954999999999995</v>
      </c>
      <c r="U6646" s="659">
        <f t="shared" si="227"/>
        <v>2.7355270913987502</v>
      </c>
    </row>
    <row r="6647" spans="1:21" x14ac:dyDescent="0.2">
      <c r="A6647" s="597">
        <v>43525</v>
      </c>
      <c r="B6647" s="414">
        <f t="shared" si="228"/>
        <v>43526</v>
      </c>
      <c r="C6647" s="640">
        <v>3.1749999999999998</v>
      </c>
      <c r="E6647" s="640">
        <v>6.97</v>
      </c>
      <c r="G6647" s="640">
        <v>4.3320893877135003</v>
      </c>
      <c r="I6647" s="640">
        <v>3.34</v>
      </c>
      <c r="J6647" s="661"/>
      <c r="K6647" s="640"/>
      <c r="M6647" s="640">
        <v>5.58</v>
      </c>
      <c r="O6647" s="640">
        <v>8.0050000000000008</v>
      </c>
      <c r="Q6647" s="640">
        <v>3.085</v>
      </c>
      <c r="S6647" s="640">
        <v>5.4249999999999998</v>
      </c>
      <c r="T6647" s="375">
        <v>0.75718799999999997</v>
      </c>
      <c r="U6647" s="640">
        <f t="shared" si="227"/>
        <v>4.3320893877135003</v>
      </c>
    </row>
    <row r="6648" spans="1:21" x14ac:dyDescent="0.2">
      <c r="A6648" s="597">
        <v>43526</v>
      </c>
      <c r="B6648" s="414">
        <f t="shared" si="228"/>
        <v>43527</v>
      </c>
      <c r="C6648" s="640">
        <v>3.1749999999999998</v>
      </c>
      <c r="E6648" s="640">
        <v>6.97</v>
      </c>
      <c r="G6648" s="640">
        <v>4.3320893877135003</v>
      </c>
      <c r="I6648" s="640">
        <v>3.34</v>
      </c>
      <c r="J6648" s="661"/>
      <c r="K6648" s="640"/>
      <c r="M6648" s="640">
        <v>5.58</v>
      </c>
      <c r="O6648" s="640">
        <v>8.0050000000000008</v>
      </c>
      <c r="Q6648" s="640">
        <v>3.085</v>
      </c>
      <c r="S6648" s="640">
        <v>5.4249999999999998</v>
      </c>
      <c r="T6648" s="375">
        <v>0.75718799999999997</v>
      </c>
      <c r="U6648" s="640">
        <f t="shared" si="227"/>
        <v>4.3320893877135003</v>
      </c>
    </row>
    <row r="6649" spans="1:21" x14ac:dyDescent="0.2">
      <c r="A6649" s="597">
        <v>43527</v>
      </c>
      <c r="B6649" s="414">
        <f t="shared" si="228"/>
        <v>43528</v>
      </c>
      <c r="C6649" s="640">
        <v>3.1749999999999998</v>
      </c>
      <c r="E6649" s="640">
        <v>6.97</v>
      </c>
      <c r="G6649" s="640">
        <v>4.3320893877135003</v>
      </c>
      <c r="I6649" s="640">
        <v>3.34</v>
      </c>
      <c r="J6649" s="661"/>
      <c r="K6649" s="640"/>
      <c r="M6649" s="640">
        <v>5.58</v>
      </c>
      <c r="O6649" s="640">
        <v>8.0050000000000008</v>
      </c>
      <c r="Q6649" s="640">
        <v>3.085</v>
      </c>
      <c r="S6649" s="640">
        <v>5.4249999999999998</v>
      </c>
      <c r="T6649" s="375">
        <v>0.75718799999999997</v>
      </c>
      <c r="U6649" s="640">
        <f t="shared" si="227"/>
        <v>4.3320893877135003</v>
      </c>
    </row>
    <row r="6650" spans="1:21" x14ac:dyDescent="0.2">
      <c r="A6650" s="597">
        <v>43528</v>
      </c>
      <c r="B6650" s="414">
        <f t="shared" si="228"/>
        <v>43529</v>
      </c>
      <c r="C6650" s="636">
        <v>4.12</v>
      </c>
      <c r="E6650" s="636">
        <v>4.2350000000000003</v>
      </c>
      <c r="G6650" s="636">
        <v>2.4057206117552505</v>
      </c>
      <c r="I6650" s="636">
        <v>4.3650000000000002</v>
      </c>
      <c r="J6650" s="660"/>
      <c r="K6650" s="636"/>
      <c r="M6650" s="636">
        <v>4.01</v>
      </c>
      <c r="O6650" s="636">
        <v>3.39</v>
      </c>
      <c r="Q6650" s="636">
        <v>4.1150000000000002</v>
      </c>
      <c r="S6650" s="636">
        <v>3.0350000000000001</v>
      </c>
      <c r="T6650" s="18">
        <v>0.75161</v>
      </c>
      <c r="U6650" s="657">
        <f t="shared" si="227"/>
        <v>2.4057206117552505</v>
      </c>
    </row>
    <row r="6651" spans="1:21" x14ac:dyDescent="0.2">
      <c r="A6651" s="597">
        <v>43529</v>
      </c>
      <c r="B6651" s="414">
        <f t="shared" si="228"/>
        <v>43530</v>
      </c>
      <c r="C6651" s="636">
        <v>3.1</v>
      </c>
      <c r="E6651" s="636">
        <v>3.0249999999999999</v>
      </c>
      <c r="G6651" s="636">
        <v>2.3599490024865002</v>
      </c>
      <c r="I6651" s="636">
        <v>2.96</v>
      </c>
      <c r="J6651" s="660"/>
      <c r="K6651" s="636"/>
      <c r="M6651" s="636">
        <v>3.0049999999999999</v>
      </c>
      <c r="O6651" s="636">
        <v>2.82</v>
      </c>
      <c r="Q6651" s="636">
        <v>3</v>
      </c>
      <c r="S6651" s="636">
        <v>2.9849999999999999</v>
      </c>
      <c r="T6651" s="18">
        <v>0.74965999999999999</v>
      </c>
      <c r="U6651" s="657">
        <f t="shared" si="227"/>
        <v>2.3599490024865002</v>
      </c>
    </row>
    <row r="6652" spans="1:21" x14ac:dyDescent="0.2">
      <c r="A6652" s="597">
        <v>43530</v>
      </c>
      <c r="B6652" s="414">
        <f t="shared" si="228"/>
        <v>43531</v>
      </c>
      <c r="C6652" s="636">
        <v>2.9350000000000001</v>
      </c>
      <c r="E6652" s="636">
        <v>2.86</v>
      </c>
      <c r="G6652" s="636">
        <v>2.5113815183594501</v>
      </c>
      <c r="I6652" s="636">
        <v>2.895</v>
      </c>
      <c r="J6652" s="660"/>
      <c r="K6652" s="636"/>
      <c r="M6652" s="636">
        <v>2.8250000000000002</v>
      </c>
      <c r="O6652" s="636">
        <v>2.75</v>
      </c>
      <c r="Q6652" s="636">
        <v>2.855</v>
      </c>
      <c r="S6652" s="636">
        <v>3.19</v>
      </c>
      <c r="T6652" s="18">
        <v>0.74649699999999997</v>
      </c>
      <c r="U6652" s="636">
        <f t="shared" si="227"/>
        <v>2.5113815183594501</v>
      </c>
    </row>
    <row r="6653" spans="1:21" x14ac:dyDescent="0.2">
      <c r="A6653" s="597">
        <v>43531</v>
      </c>
      <c r="B6653" s="414">
        <f t="shared" si="228"/>
        <v>43532</v>
      </c>
      <c r="C6653" s="636">
        <v>2.915</v>
      </c>
      <c r="E6653" s="636">
        <v>2.65</v>
      </c>
      <c r="G6653" s="636">
        <v>2.3147623354275004</v>
      </c>
      <c r="I6653" s="636">
        <v>2.85</v>
      </c>
      <c r="J6653" s="660"/>
      <c r="K6653" s="636"/>
      <c r="M6653" s="636">
        <v>2.645</v>
      </c>
      <c r="O6653" s="636">
        <v>2.65</v>
      </c>
      <c r="Q6653" s="636">
        <v>2.7349999999999999</v>
      </c>
      <c r="S6653" s="636">
        <v>2.95</v>
      </c>
      <c r="T6653" s="18">
        <v>0.74402999999999997</v>
      </c>
      <c r="U6653" s="636">
        <f t="shared" si="227"/>
        <v>2.3147623354275004</v>
      </c>
    </row>
    <row r="6654" spans="1:21" x14ac:dyDescent="0.2">
      <c r="A6654" s="597">
        <v>43532</v>
      </c>
      <c r="B6654" s="414">
        <f t="shared" si="228"/>
        <v>43533</v>
      </c>
      <c r="C6654" s="640">
        <v>2.9049999999999998</v>
      </c>
      <c r="E6654" s="640">
        <v>2.63</v>
      </c>
      <c r="G6654" s="640">
        <v>2.1224708653364752</v>
      </c>
      <c r="I6654" s="640">
        <v>2.8250000000000002</v>
      </c>
      <c r="J6654" s="661"/>
      <c r="K6654" s="640"/>
      <c r="M6654" s="640">
        <v>2.5099999999999998</v>
      </c>
      <c r="O6654" s="640">
        <v>2.4700000000000002</v>
      </c>
      <c r="Q6654" s="640">
        <v>2.7149999999999999</v>
      </c>
      <c r="S6654" s="640">
        <v>2.7050000000000001</v>
      </c>
      <c r="T6654" s="18">
        <v>0.74401300000000004</v>
      </c>
      <c r="U6654" s="640">
        <f t="shared" si="227"/>
        <v>2.1224708653364752</v>
      </c>
    </row>
    <row r="6655" spans="1:21" x14ac:dyDescent="0.2">
      <c r="A6655" s="597">
        <v>43533</v>
      </c>
      <c r="B6655" s="414">
        <f t="shared" si="228"/>
        <v>43534</v>
      </c>
      <c r="C6655" s="640">
        <v>2.9049999999999998</v>
      </c>
      <c r="E6655" s="640">
        <v>2.63</v>
      </c>
      <c r="G6655" s="640">
        <v>2.1224708653364752</v>
      </c>
      <c r="I6655" s="640">
        <v>2.8250000000000002</v>
      </c>
      <c r="J6655" s="661"/>
      <c r="K6655" s="640"/>
      <c r="M6655" s="640">
        <v>2.5099999999999998</v>
      </c>
      <c r="O6655" s="640">
        <v>2.4700000000000002</v>
      </c>
      <c r="Q6655" s="640">
        <v>2.7149999999999999</v>
      </c>
      <c r="S6655" s="640">
        <v>2.7050000000000001</v>
      </c>
      <c r="T6655" s="18">
        <v>0.74401300000000004</v>
      </c>
      <c r="U6655" s="640">
        <f t="shared" si="227"/>
        <v>2.1224708653364752</v>
      </c>
    </row>
    <row r="6656" spans="1:21" x14ac:dyDescent="0.2">
      <c r="A6656" s="597">
        <v>43534</v>
      </c>
      <c r="B6656" s="414">
        <f t="shared" si="228"/>
        <v>43535</v>
      </c>
      <c r="C6656" s="640">
        <v>2.9049999999999998</v>
      </c>
      <c r="E6656" s="640">
        <v>2.63</v>
      </c>
      <c r="G6656" s="640">
        <v>2.1224708653364752</v>
      </c>
      <c r="I6656" s="640">
        <v>2.8250000000000002</v>
      </c>
      <c r="J6656" s="661"/>
      <c r="K6656" s="640"/>
      <c r="M6656" s="640">
        <v>2.5099999999999998</v>
      </c>
      <c r="O6656" s="640">
        <v>2.4700000000000002</v>
      </c>
      <c r="Q6656" s="640">
        <v>2.7149999999999999</v>
      </c>
      <c r="S6656" s="640">
        <v>2.7050000000000001</v>
      </c>
      <c r="T6656" s="18">
        <v>0.74401300000000004</v>
      </c>
      <c r="U6656" s="640">
        <f t="shared" si="227"/>
        <v>2.1224708653364752</v>
      </c>
    </row>
    <row r="6657" spans="1:21" x14ac:dyDescent="0.2">
      <c r="A6657" s="597">
        <v>43535</v>
      </c>
      <c r="B6657" s="414">
        <f t="shared" si="228"/>
        <v>43536</v>
      </c>
      <c r="C6657" s="636">
        <v>2.7949999999999999</v>
      </c>
      <c r="E6657" s="636">
        <v>2.4550000000000001</v>
      </c>
      <c r="G6657" s="636">
        <v>1.8118280216002001</v>
      </c>
      <c r="I6657" s="636">
        <v>2.7149999999999999</v>
      </c>
      <c r="J6657" s="660"/>
      <c r="K6657" s="636"/>
      <c r="M6657" s="636">
        <v>2.27</v>
      </c>
      <c r="O6657" s="636">
        <v>2.3450000000000002</v>
      </c>
      <c r="Q6657" s="636">
        <v>2.59</v>
      </c>
      <c r="S6657" s="636">
        <v>2.3050000000000002</v>
      </c>
      <c r="T6657" s="18">
        <v>0.745336</v>
      </c>
      <c r="U6657" s="636">
        <f t="shared" si="227"/>
        <v>1.8118280216002001</v>
      </c>
    </row>
    <row r="6658" spans="1:21" x14ac:dyDescent="0.2">
      <c r="A6658" s="597">
        <v>43536</v>
      </c>
      <c r="B6658" s="414">
        <f t="shared" si="228"/>
        <v>43537</v>
      </c>
      <c r="C6658" s="636">
        <v>2.7850000000000001</v>
      </c>
      <c r="E6658" s="636">
        <v>2.5750000000000002</v>
      </c>
      <c r="G6658" s="636">
        <v>2.0207138692623752</v>
      </c>
      <c r="I6658" s="636">
        <v>2.71</v>
      </c>
      <c r="J6658" s="660"/>
      <c r="K6658" s="636"/>
      <c r="M6658" s="636">
        <v>2.3450000000000002</v>
      </c>
      <c r="O6658" s="636">
        <v>2.395</v>
      </c>
      <c r="Q6658" s="636">
        <v>2.5350000000000001</v>
      </c>
      <c r="S6658" s="636">
        <v>2.5649999999999999</v>
      </c>
      <c r="T6658" s="18">
        <v>0.74700500000000003</v>
      </c>
      <c r="U6658" s="636">
        <f t="shared" ref="U6658:U6721" si="229">S6658*T6658*1.054615</f>
        <v>2.0207138692623752</v>
      </c>
    </row>
    <row r="6659" spans="1:21" x14ac:dyDescent="0.2">
      <c r="A6659" s="597">
        <v>43537</v>
      </c>
      <c r="B6659" s="414">
        <f t="shared" si="228"/>
        <v>43538</v>
      </c>
      <c r="C6659" s="636">
        <v>2.81</v>
      </c>
      <c r="E6659" s="636">
        <v>2.605</v>
      </c>
      <c r="G6659" s="636">
        <v>2.0476582120781499</v>
      </c>
      <c r="I6659" s="636">
        <v>2.73</v>
      </c>
      <c r="J6659" s="660"/>
      <c r="K6659" s="636"/>
      <c r="M6659" s="636">
        <v>2.65</v>
      </c>
      <c r="O6659" s="636">
        <v>2.4449999999999998</v>
      </c>
      <c r="Q6659" s="636">
        <v>2.4750000000000001</v>
      </c>
      <c r="S6659" s="636">
        <v>2.59</v>
      </c>
      <c r="T6659" s="18">
        <v>0.74965899999999996</v>
      </c>
      <c r="U6659" s="636">
        <f t="shared" si="229"/>
        <v>2.0476582120781499</v>
      </c>
    </row>
    <row r="6660" spans="1:21" x14ac:dyDescent="0.2">
      <c r="A6660" s="597">
        <v>43538</v>
      </c>
      <c r="B6660" s="414">
        <f t="shared" si="228"/>
        <v>43539</v>
      </c>
      <c r="C6660" s="636">
        <v>2.87</v>
      </c>
      <c r="E6660" s="636">
        <v>2.87</v>
      </c>
      <c r="G6660" s="636">
        <v>2.0899362826056005</v>
      </c>
      <c r="I6660" s="636">
        <v>2.8</v>
      </c>
      <c r="J6660" s="660"/>
      <c r="K6660" s="636"/>
      <c r="M6660" s="636">
        <v>3.105</v>
      </c>
      <c r="O6660" s="636">
        <v>2.6549999999999998</v>
      </c>
      <c r="Q6660" s="636">
        <v>2.5</v>
      </c>
      <c r="S6660" s="636">
        <v>2.64</v>
      </c>
      <c r="T6660" s="18">
        <v>0.75064600000000004</v>
      </c>
      <c r="U6660" s="636">
        <f t="shared" si="229"/>
        <v>2.0899362826056005</v>
      </c>
    </row>
    <row r="6661" spans="1:21" x14ac:dyDescent="0.2">
      <c r="A6661" s="597">
        <v>43539</v>
      </c>
      <c r="B6661" s="414">
        <f t="shared" si="228"/>
        <v>43540</v>
      </c>
      <c r="C6661" s="640">
        <v>2.8450000000000002</v>
      </c>
      <c r="E6661" s="640">
        <v>2.59</v>
      </c>
      <c r="G6661" s="640">
        <v>1.8752430128883002</v>
      </c>
      <c r="I6661" s="640">
        <v>2.7650000000000001</v>
      </c>
      <c r="J6661" s="661"/>
      <c r="K6661" s="640"/>
      <c r="M6661" s="640">
        <v>2.62</v>
      </c>
      <c r="O6661" s="640">
        <v>2.4449999999999998</v>
      </c>
      <c r="Q6661" s="640">
        <v>2.58</v>
      </c>
      <c r="S6661" s="640">
        <v>2.37</v>
      </c>
      <c r="T6661" s="375">
        <v>0.75026599999999999</v>
      </c>
      <c r="U6661" s="640">
        <f t="shared" si="229"/>
        <v>1.8752430128883002</v>
      </c>
    </row>
    <row r="6662" spans="1:21" x14ac:dyDescent="0.2">
      <c r="A6662" s="597">
        <v>43540</v>
      </c>
      <c r="B6662" s="414">
        <f t="shared" si="228"/>
        <v>43541</v>
      </c>
      <c r="C6662" s="640">
        <v>2.8450000000000002</v>
      </c>
      <c r="E6662" s="640">
        <v>2.59</v>
      </c>
      <c r="G6662" s="640">
        <v>1.8752430128883002</v>
      </c>
      <c r="I6662" s="640">
        <v>2.7650000000000001</v>
      </c>
      <c r="J6662" s="661"/>
      <c r="K6662" s="640"/>
      <c r="M6662" s="640">
        <v>2.62</v>
      </c>
      <c r="O6662" s="640">
        <v>2.4449999999999998</v>
      </c>
      <c r="Q6662" s="640">
        <v>2.58</v>
      </c>
      <c r="S6662" s="640">
        <v>2.37</v>
      </c>
      <c r="T6662" s="375">
        <v>0.75026599999999999</v>
      </c>
      <c r="U6662" s="640">
        <f t="shared" si="229"/>
        <v>1.8752430128883002</v>
      </c>
    </row>
    <row r="6663" spans="1:21" x14ac:dyDescent="0.2">
      <c r="A6663" s="597">
        <v>43541</v>
      </c>
      <c r="B6663" s="414">
        <f t="shared" si="228"/>
        <v>43542</v>
      </c>
      <c r="C6663" s="640">
        <v>2.8450000000000002</v>
      </c>
      <c r="E6663" s="640">
        <v>2.59</v>
      </c>
      <c r="G6663" s="640">
        <v>1.8752430128883002</v>
      </c>
      <c r="I6663" s="640">
        <v>2.7650000000000001</v>
      </c>
      <c r="J6663" s="661"/>
      <c r="K6663" s="640"/>
      <c r="M6663" s="640">
        <v>2.62</v>
      </c>
      <c r="O6663" s="640">
        <v>2.4449999999999998</v>
      </c>
      <c r="Q6663" s="640">
        <v>2.58</v>
      </c>
      <c r="S6663" s="640">
        <v>2.37</v>
      </c>
      <c r="T6663" s="375">
        <v>0.75026599999999999</v>
      </c>
      <c r="U6663" s="640">
        <f t="shared" si="229"/>
        <v>1.8752430128883002</v>
      </c>
    </row>
    <row r="6664" spans="1:21" x14ac:dyDescent="0.2">
      <c r="A6664" s="597">
        <v>43542</v>
      </c>
      <c r="B6664" s="414">
        <f t="shared" si="228"/>
        <v>43543</v>
      </c>
      <c r="C6664" s="636">
        <v>2.86</v>
      </c>
      <c r="E6664" s="636">
        <v>2.5499999999999998</v>
      </c>
      <c r="G6664" s="636">
        <v>1.6648824127024253</v>
      </c>
      <c r="I6664" s="636">
        <v>2.8650000000000002</v>
      </c>
      <c r="J6664" s="660"/>
      <c r="K6664" s="636"/>
      <c r="M6664" s="636">
        <v>2.2200000000000002</v>
      </c>
      <c r="O6664" s="636">
        <v>2.4049999999999998</v>
      </c>
      <c r="Q6664" s="636">
        <v>2.6349999999999998</v>
      </c>
      <c r="S6664" s="636">
        <v>2.105</v>
      </c>
      <c r="T6664" s="18">
        <v>0.74995900000000004</v>
      </c>
      <c r="U6664" s="636">
        <f t="shared" si="229"/>
        <v>1.6648824127024253</v>
      </c>
    </row>
    <row r="6665" spans="1:21" x14ac:dyDescent="0.2">
      <c r="A6665" s="597">
        <v>43543</v>
      </c>
      <c r="B6665" s="414">
        <f t="shared" si="228"/>
        <v>43544</v>
      </c>
      <c r="C6665" s="636">
        <v>2.91</v>
      </c>
      <c r="E6665" s="636">
        <v>2.5649999999999999</v>
      </c>
      <c r="G6665" s="636">
        <v>1.7027502151267502</v>
      </c>
      <c r="I6665" s="636">
        <v>2.9449999999999998</v>
      </c>
      <c r="J6665" s="660"/>
      <c r="K6665" s="636"/>
      <c r="M6665" s="636">
        <v>2.3250000000000002</v>
      </c>
      <c r="O6665" s="636">
        <v>2.4649999999999999</v>
      </c>
      <c r="Q6665" s="636">
        <v>2.605</v>
      </c>
      <c r="S6665" s="636">
        <v>2.15</v>
      </c>
      <c r="T6665" s="18">
        <v>0.75096300000000005</v>
      </c>
      <c r="U6665" s="636">
        <f t="shared" si="229"/>
        <v>1.7027502151267502</v>
      </c>
    </row>
    <row r="6666" spans="1:21" x14ac:dyDescent="0.2">
      <c r="A6666" s="597">
        <v>43544</v>
      </c>
      <c r="B6666" s="414">
        <f t="shared" si="228"/>
        <v>43545</v>
      </c>
      <c r="C6666" s="636">
        <v>2.83</v>
      </c>
      <c r="E6666" s="636">
        <v>2.4350000000000001</v>
      </c>
      <c r="G6666" s="636">
        <v>0.9577828239606001</v>
      </c>
      <c r="I6666" s="636">
        <v>2.87</v>
      </c>
      <c r="J6666" s="660"/>
      <c r="K6666" s="636"/>
      <c r="M6666" s="636">
        <v>1.7949999999999999</v>
      </c>
      <c r="O6666" s="636">
        <v>2.37</v>
      </c>
      <c r="Q6666" s="636">
        <v>2.6</v>
      </c>
      <c r="S6666" s="636">
        <v>1.21</v>
      </c>
      <c r="T6666" s="18">
        <v>0.75056400000000001</v>
      </c>
      <c r="U6666" s="636">
        <f t="shared" si="229"/>
        <v>0.9577828239606001</v>
      </c>
    </row>
    <row r="6667" spans="1:21" x14ac:dyDescent="0.2">
      <c r="A6667" s="597">
        <v>43545</v>
      </c>
      <c r="B6667" s="414">
        <f t="shared" si="228"/>
        <v>43546</v>
      </c>
      <c r="C6667" s="636">
        <v>2.79</v>
      </c>
      <c r="E6667" s="636">
        <v>2.31</v>
      </c>
      <c r="G6667" s="636">
        <v>1.6609012463505002</v>
      </c>
      <c r="I6667" s="636">
        <v>2.8</v>
      </c>
      <c r="J6667" s="660"/>
      <c r="K6667" s="636"/>
      <c r="M6667" s="636">
        <v>1.135</v>
      </c>
      <c r="O6667" s="636">
        <v>2.3849999999999998</v>
      </c>
      <c r="Q6667" s="636">
        <v>2.585</v>
      </c>
      <c r="S6667" s="636">
        <v>2.1</v>
      </c>
      <c r="T6667" s="18">
        <v>0.74994700000000003</v>
      </c>
      <c r="U6667" s="636">
        <f t="shared" si="229"/>
        <v>1.6609012463505002</v>
      </c>
    </row>
    <row r="6668" spans="1:21" x14ac:dyDescent="0.2">
      <c r="A6668" s="597">
        <v>43546</v>
      </c>
      <c r="B6668" s="414">
        <f t="shared" si="228"/>
        <v>43547</v>
      </c>
      <c r="C6668" s="640">
        <v>2.75</v>
      </c>
      <c r="E6668" s="640">
        <v>2.2850000000000001</v>
      </c>
      <c r="G6668" s="640">
        <v>1.7400999853900003</v>
      </c>
      <c r="I6668" s="640">
        <v>2.72</v>
      </c>
      <c r="J6668" s="661"/>
      <c r="K6668" s="640"/>
      <c r="M6668" s="640">
        <v>0.89500000000000002</v>
      </c>
      <c r="O6668" s="640">
        <v>2.2799999999999998</v>
      </c>
      <c r="Q6668" s="640">
        <v>2.5550000000000002</v>
      </c>
      <c r="S6668" s="640">
        <v>2.21</v>
      </c>
      <c r="T6668" s="375">
        <v>0.74660000000000004</v>
      </c>
      <c r="U6668" s="640">
        <f t="shared" si="229"/>
        <v>1.7400999853900003</v>
      </c>
    </row>
    <row r="6669" spans="1:21" x14ac:dyDescent="0.2">
      <c r="A6669" s="597">
        <v>43547</v>
      </c>
      <c r="B6669" s="414">
        <f t="shared" si="228"/>
        <v>43548</v>
      </c>
      <c r="C6669" s="640">
        <v>2.75</v>
      </c>
      <c r="E6669" s="640">
        <v>2.2850000000000001</v>
      </c>
      <c r="G6669" s="640">
        <v>1.7400999853900003</v>
      </c>
      <c r="I6669" s="640">
        <v>2.72</v>
      </c>
      <c r="J6669" s="661"/>
      <c r="K6669" s="640"/>
      <c r="M6669" s="640">
        <v>0.89500000000000002</v>
      </c>
      <c r="O6669" s="640">
        <v>2.2799999999999998</v>
      </c>
      <c r="Q6669" s="640">
        <v>2.5550000000000002</v>
      </c>
      <c r="S6669" s="640">
        <v>2.21</v>
      </c>
      <c r="T6669" s="375">
        <v>0.74660000000000004</v>
      </c>
      <c r="U6669" s="640">
        <f t="shared" si="229"/>
        <v>1.7400999853900003</v>
      </c>
    </row>
    <row r="6670" spans="1:21" x14ac:dyDescent="0.2">
      <c r="A6670" s="597">
        <v>43548</v>
      </c>
      <c r="B6670" s="414">
        <f t="shared" si="228"/>
        <v>43549</v>
      </c>
      <c r="C6670" s="640">
        <v>2.75</v>
      </c>
      <c r="E6670" s="640">
        <v>2.2850000000000001</v>
      </c>
      <c r="G6670" s="640">
        <v>1.7400999853900003</v>
      </c>
      <c r="I6670" s="640">
        <v>2.72</v>
      </c>
      <c r="J6670" s="661"/>
      <c r="K6670" s="640"/>
      <c r="M6670" s="640">
        <v>0.89500000000000002</v>
      </c>
      <c r="O6670" s="640">
        <v>2.2799999999999998</v>
      </c>
      <c r="Q6670" s="640">
        <v>2.5550000000000002</v>
      </c>
      <c r="S6670" s="640">
        <v>2.21</v>
      </c>
      <c r="T6670" s="375">
        <v>0.74660000000000004</v>
      </c>
      <c r="U6670" s="640">
        <f t="shared" si="229"/>
        <v>1.7400999853900003</v>
      </c>
    </row>
    <row r="6671" spans="1:21" x14ac:dyDescent="0.2">
      <c r="A6671" s="597">
        <v>43549</v>
      </c>
      <c r="B6671" s="414">
        <f t="shared" si="228"/>
        <v>43550</v>
      </c>
      <c r="C6671" s="636">
        <v>2.72</v>
      </c>
      <c r="E6671" s="636">
        <v>2.2749999999999999</v>
      </c>
      <c r="G6671" s="636">
        <v>1.5244498845755001</v>
      </c>
      <c r="I6671" s="636">
        <v>2.71</v>
      </c>
      <c r="J6671" s="660"/>
      <c r="K6671" s="636"/>
      <c r="M6671" s="636">
        <v>1.6</v>
      </c>
      <c r="O6671" s="636">
        <v>2.33</v>
      </c>
      <c r="Q6671" s="636">
        <v>2.56</v>
      </c>
      <c r="S6671" s="636">
        <v>1.94</v>
      </c>
      <c r="T6671" s="18">
        <v>0.74510500000000002</v>
      </c>
      <c r="U6671" s="636">
        <f t="shared" si="229"/>
        <v>1.5244498845755001</v>
      </c>
    </row>
    <row r="6672" spans="1:21" x14ac:dyDescent="0.2">
      <c r="A6672" s="597">
        <v>43550</v>
      </c>
      <c r="B6672" s="414">
        <f t="shared" si="228"/>
        <v>43551</v>
      </c>
      <c r="C6672" s="636">
        <v>2.74</v>
      </c>
      <c r="E6672" s="636">
        <v>2.17</v>
      </c>
      <c r="G6672" s="636">
        <v>1.484582627026525</v>
      </c>
      <c r="I6672" s="650">
        <v>2.71</v>
      </c>
      <c r="J6672" s="787"/>
      <c r="K6672" s="650"/>
      <c r="M6672" s="636">
        <v>2.04</v>
      </c>
      <c r="O6672" s="636">
        <v>2.2999999999999998</v>
      </c>
      <c r="Q6672" s="636">
        <v>2.5299999999999998</v>
      </c>
      <c r="S6672" s="636">
        <v>1.885</v>
      </c>
      <c r="T6672" s="18">
        <v>0.74679099999999998</v>
      </c>
      <c r="U6672" s="636">
        <f t="shared" si="229"/>
        <v>1.484582627026525</v>
      </c>
    </row>
    <row r="6673" spans="1:21" x14ac:dyDescent="0.2">
      <c r="A6673" s="597">
        <v>43551</v>
      </c>
      <c r="B6673" s="414">
        <f t="shared" si="228"/>
        <v>43552</v>
      </c>
      <c r="C6673" s="636">
        <v>2.6549999999999998</v>
      </c>
      <c r="E6673" s="636">
        <v>2.12</v>
      </c>
      <c r="G6673" s="636">
        <v>1.38072989475135</v>
      </c>
      <c r="I6673" s="636">
        <v>2.6349999999999998</v>
      </c>
      <c r="J6673" s="660"/>
      <c r="K6673" s="636"/>
      <c r="M6673" s="636">
        <v>1.415</v>
      </c>
      <c r="O6673" s="636">
        <v>2.21</v>
      </c>
      <c r="Q6673" s="636">
        <v>2.41</v>
      </c>
      <c r="S6673" s="636">
        <v>1.7549999999999999</v>
      </c>
      <c r="T6673" s="18">
        <v>0.74599800000000005</v>
      </c>
      <c r="U6673" s="636">
        <f t="shared" si="229"/>
        <v>1.38072989475135</v>
      </c>
    </row>
    <row r="6674" spans="1:21" x14ac:dyDescent="0.2">
      <c r="A6674" s="597">
        <v>43552</v>
      </c>
      <c r="B6674" s="414">
        <f t="shared" si="228"/>
        <v>43553</v>
      </c>
      <c r="C6674" s="640">
        <v>2.665</v>
      </c>
      <c r="E6674" s="640">
        <v>2.165</v>
      </c>
      <c r="G6674" s="640">
        <v>1.4297163923861003</v>
      </c>
      <c r="I6674" s="640">
        <v>2.64</v>
      </c>
      <c r="J6674" s="661"/>
      <c r="K6674" s="640"/>
      <c r="M6674" s="640">
        <v>0.42499999999999999</v>
      </c>
      <c r="O6674" s="640">
        <v>2.3149999999999999</v>
      </c>
      <c r="Q6674" s="640">
        <v>2.3050000000000002</v>
      </c>
      <c r="S6674" s="640">
        <v>1.82</v>
      </c>
      <c r="T6674" s="375">
        <v>0.74487700000000001</v>
      </c>
      <c r="U6674" s="640">
        <f t="shared" si="229"/>
        <v>1.4297163923861003</v>
      </c>
    </row>
    <row r="6675" spans="1:21" x14ac:dyDescent="0.2">
      <c r="A6675" s="597">
        <v>43553</v>
      </c>
      <c r="B6675" s="414">
        <f t="shared" si="228"/>
        <v>43554</v>
      </c>
      <c r="C6675" s="640">
        <v>2.665</v>
      </c>
      <c r="E6675" s="640">
        <v>2.165</v>
      </c>
      <c r="G6675" s="640">
        <v>1.4297163923861003</v>
      </c>
      <c r="I6675" s="640">
        <v>2.64</v>
      </c>
      <c r="J6675" s="661"/>
      <c r="K6675" s="640"/>
      <c r="M6675" s="640">
        <v>0.42499999999999999</v>
      </c>
      <c r="O6675" s="640">
        <v>2.3149999999999999</v>
      </c>
      <c r="Q6675" s="640">
        <v>2.3050000000000002</v>
      </c>
      <c r="S6675" s="640">
        <v>1.82</v>
      </c>
      <c r="T6675" s="375">
        <v>0.74487700000000001</v>
      </c>
      <c r="U6675" s="640">
        <f t="shared" si="229"/>
        <v>1.4297163923861003</v>
      </c>
    </row>
    <row r="6676" spans="1:21" x14ac:dyDescent="0.2">
      <c r="A6676" s="597">
        <v>43554</v>
      </c>
      <c r="B6676" s="414">
        <f t="shared" si="228"/>
        <v>43555</v>
      </c>
      <c r="C6676" s="640">
        <v>2.665</v>
      </c>
      <c r="E6676" s="640">
        <v>2.165</v>
      </c>
      <c r="G6676" s="640">
        <v>1.4297163923861003</v>
      </c>
      <c r="I6676" s="640">
        <v>2.64</v>
      </c>
      <c r="J6676" s="661"/>
      <c r="K6676" s="640"/>
      <c r="M6676" s="640">
        <v>0.42499999999999999</v>
      </c>
      <c r="O6676" s="640">
        <v>2.3149999999999999</v>
      </c>
      <c r="Q6676" s="640">
        <v>2.3050000000000002</v>
      </c>
      <c r="S6676" s="640">
        <v>1.82</v>
      </c>
      <c r="T6676" s="375">
        <v>0.74487700000000001</v>
      </c>
      <c r="U6676" s="640">
        <f t="shared" si="229"/>
        <v>1.4297163923861003</v>
      </c>
    </row>
    <row r="6677" spans="1:21" s="263" customFormat="1" x14ac:dyDescent="0.2">
      <c r="A6677" s="598">
        <v>43555</v>
      </c>
      <c r="B6677" s="556">
        <f t="shared" si="228"/>
        <v>43556</v>
      </c>
      <c r="C6677" s="620">
        <v>2.6850000000000001</v>
      </c>
      <c r="E6677" s="620">
        <v>2.2549999999999999</v>
      </c>
      <c r="G6677" s="620">
        <v>1.2123423546157002</v>
      </c>
      <c r="I6677" s="620">
        <v>2.6349999999999998</v>
      </c>
      <c r="J6677" s="786"/>
      <c r="K6677" s="620"/>
      <c r="M6677" s="620">
        <v>1</v>
      </c>
      <c r="O6677" s="620">
        <v>2.415</v>
      </c>
      <c r="Q6677" s="620">
        <v>2.46</v>
      </c>
      <c r="S6677" s="620">
        <v>1.54</v>
      </c>
      <c r="T6677" s="263">
        <v>0.74646699999999999</v>
      </c>
      <c r="U6677" s="620">
        <f t="shared" si="229"/>
        <v>1.2123423546157002</v>
      </c>
    </row>
    <row r="6678" spans="1:21" x14ac:dyDescent="0.2">
      <c r="A6678" s="597">
        <v>43556</v>
      </c>
      <c r="B6678" s="414">
        <f t="shared" si="228"/>
        <v>43557</v>
      </c>
      <c r="C6678" s="636">
        <v>2.7149999999999999</v>
      </c>
      <c r="E6678" s="636">
        <v>2.2850000000000001</v>
      </c>
      <c r="G6678" s="636">
        <v>1.0949175235248501</v>
      </c>
      <c r="I6678" s="636">
        <v>2.74</v>
      </c>
      <c r="J6678" s="660"/>
      <c r="K6678" s="636"/>
      <c r="M6678" s="636">
        <v>1.2749999999999999</v>
      </c>
      <c r="O6678" s="636">
        <v>2.4900000000000002</v>
      </c>
      <c r="Q6678" s="636">
        <v>2.5</v>
      </c>
      <c r="S6678" s="636">
        <v>1.385</v>
      </c>
      <c r="T6678" s="18">
        <v>0.749614</v>
      </c>
      <c r="U6678" s="636">
        <f t="shared" si="229"/>
        <v>1.0949175235248501</v>
      </c>
    </row>
    <row r="6679" spans="1:21" x14ac:dyDescent="0.2">
      <c r="A6679" s="597">
        <v>43557</v>
      </c>
      <c r="B6679" s="414">
        <f t="shared" si="228"/>
        <v>43558</v>
      </c>
      <c r="C6679" s="636">
        <v>2.7349999999999999</v>
      </c>
      <c r="E6679" s="636">
        <v>2.34</v>
      </c>
      <c r="G6679" s="636">
        <v>1.0125194938752</v>
      </c>
      <c r="I6679" s="636">
        <v>2.6749999999999998</v>
      </c>
      <c r="J6679" s="660"/>
      <c r="K6679" s="636"/>
      <c r="M6679" s="636">
        <v>1.83</v>
      </c>
      <c r="O6679" s="636">
        <v>2.4750000000000001</v>
      </c>
      <c r="Q6679" s="636">
        <v>2.4500000000000002</v>
      </c>
      <c r="S6679" s="636">
        <v>1.28</v>
      </c>
      <c r="T6679" s="18">
        <v>0.75006600000000001</v>
      </c>
      <c r="U6679" s="636">
        <f t="shared" si="229"/>
        <v>1.0125194938752</v>
      </c>
    </row>
    <row r="6680" spans="1:21" x14ac:dyDescent="0.2">
      <c r="A6680" s="597">
        <v>43558</v>
      </c>
      <c r="B6680" s="414">
        <f t="shared" si="228"/>
        <v>43559</v>
      </c>
      <c r="C6680" s="660">
        <v>2.67</v>
      </c>
      <c r="D6680" s="151"/>
      <c r="E6680" s="660">
        <v>2.3050000000000002</v>
      </c>
      <c r="F6680" s="151"/>
      <c r="G6680" s="660">
        <v>0.40765462598325003</v>
      </c>
      <c r="H6680" s="151"/>
      <c r="I6680" s="660">
        <v>2.6150000000000002</v>
      </c>
      <c r="J6680" s="660"/>
      <c r="K6680" s="660"/>
      <c r="L6680" s="151"/>
      <c r="M6680" s="660">
        <v>1.9650000000000001</v>
      </c>
      <c r="N6680" s="151"/>
      <c r="O6680" s="660">
        <v>2.46</v>
      </c>
      <c r="P6680" s="151"/>
      <c r="Q6680" s="660">
        <v>2.4550000000000001</v>
      </c>
      <c r="R6680" s="151"/>
      <c r="S6680" s="660">
        <v>0.51500000000000001</v>
      </c>
      <c r="T6680" s="151">
        <v>0.75056999999999996</v>
      </c>
      <c r="U6680" s="660">
        <f t="shared" si="229"/>
        <v>0.40765462598325003</v>
      </c>
    </row>
    <row r="6681" spans="1:21" x14ac:dyDescent="0.2">
      <c r="A6681" s="597">
        <v>43559</v>
      </c>
      <c r="B6681" s="414">
        <f t="shared" si="228"/>
        <v>43560</v>
      </c>
      <c r="C6681" s="636">
        <v>2.665</v>
      </c>
      <c r="E6681" s="636">
        <v>2.2650000000000001</v>
      </c>
      <c r="G6681" s="636">
        <v>0.1895044443036</v>
      </c>
      <c r="I6681" s="636">
        <v>2.64</v>
      </c>
      <c r="J6681" s="660"/>
      <c r="K6681" s="636"/>
      <c r="M6681" s="636">
        <v>1.96</v>
      </c>
      <c r="O6681" s="636">
        <v>2.4300000000000002</v>
      </c>
      <c r="Q6681" s="636">
        <v>2.44</v>
      </c>
      <c r="S6681" s="636">
        <v>0.24</v>
      </c>
      <c r="T6681" s="18">
        <v>0.74871100000000002</v>
      </c>
      <c r="U6681" s="660">
        <f t="shared" si="229"/>
        <v>0.1895044443036</v>
      </c>
    </row>
    <row r="6682" spans="1:21" x14ac:dyDescent="0.2">
      <c r="A6682" s="597">
        <v>43560</v>
      </c>
      <c r="B6682" s="414">
        <f t="shared" si="228"/>
        <v>43561</v>
      </c>
      <c r="C6682" s="640">
        <v>2.61</v>
      </c>
      <c r="E6682" s="640">
        <v>2.1800000000000002</v>
      </c>
      <c r="G6682" s="640">
        <v>0.24838507094152504</v>
      </c>
      <c r="I6682" s="640">
        <v>2.625</v>
      </c>
      <c r="J6682" s="661"/>
      <c r="K6682" s="640"/>
      <c r="M6682" s="640">
        <v>1.9750000000000001</v>
      </c>
      <c r="O6682" s="640">
        <v>2.27</v>
      </c>
      <c r="Q6682" s="640">
        <v>2.2850000000000001</v>
      </c>
      <c r="S6682" s="640">
        <v>0.315</v>
      </c>
      <c r="T6682" s="375">
        <v>0.74768900000000005</v>
      </c>
      <c r="U6682" s="661">
        <f t="shared" si="229"/>
        <v>0.24838507094152504</v>
      </c>
    </row>
    <row r="6683" spans="1:21" x14ac:dyDescent="0.2">
      <c r="A6683" s="597">
        <v>43561</v>
      </c>
      <c r="B6683" s="414">
        <f t="shared" si="228"/>
        <v>43562</v>
      </c>
      <c r="C6683" s="640">
        <v>2.61</v>
      </c>
      <c r="E6683" s="640">
        <v>2.1800000000000002</v>
      </c>
      <c r="G6683" s="640">
        <v>0.24838507094152504</v>
      </c>
      <c r="I6683" s="640">
        <v>2.625</v>
      </c>
      <c r="J6683" s="661"/>
      <c r="K6683" s="640"/>
      <c r="M6683" s="640">
        <v>1.9750000000000001</v>
      </c>
      <c r="O6683" s="640">
        <v>2.27</v>
      </c>
      <c r="Q6683" s="640">
        <v>2.2850000000000001</v>
      </c>
      <c r="S6683" s="640">
        <v>0.315</v>
      </c>
      <c r="T6683" s="375">
        <v>0.74768900000000005</v>
      </c>
      <c r="U6683" s="661">
        <f t="shared" si="229"/>
        <v>0.24838507094152504</v>
      </c>
    </row>
    <row r="6684" spans="1:21" x14ac:dyDescent="0.2">
      <c r="A6684" s="597">
        <v>43562</v>
      </c>
      <c r="B6684" s="414">
        <f t="shared" si="228"/>
        <v>43563</v>
      </c>
      <c r="C6684" s="640">
        <v>2.61</v>
      </c>
      <c r="E6684" s="640">
        <v>2.1800000000000002</v>
      </c>
      <c r="G6684" s="640">
        <v>0.24838507094152504</v>
      </c>
      <c r="I6684" s="640">
        <v>2.625</v>
      </c>
      <c r="J6684" s="661"/>
      <c r="K6684" s="640"/>
      <c r="M6684" s="640">
        <v>1.9750000000000001</v>
      </c>
      <c r="O6684" s="640">
        <v>2.27</v>
      </c>
      <c r="Q6684" s="640">
        <v>2.2850000000000001</v>
      </c>
      <c r="S6684" s="640">
        <v>0.315</v>
      </c>
      <c r="T6684" s="375">
        <v>0.74768900000000005</v>
      </c>
      <c r="U6684" s="661">
        <f t="shared" si="229"/>
        <v>0.24838507094152504</v>
      </c>
    </row>
    <row r="6685" spans="1:21" x14ac:dyDescent="0.2">
      <c r="A6685" s="597">
        <v>43563</v>
      </c>
      <c r="B6685" s="414">
        <f t="shared" si="228"/>
        <v>43564</v>
      </c>
      <c r="C6685" s="636">
        <v>2.6850000000000001</v>
      </c>
      <c r="E6685" s="636">
        <v>2.0049999999999999</v>
      </c>
      <c r="G6685" s="636">
        <v>0.58061393269005002</v>
      </c>
      <c r="I6685" s="636">
        <v>2.6949999999999998</v>
      </c>
      <c r="J6685" s="660"/>
      <c r="K6685" s="636"/>
      <c r="M6685" s="636">
        <v>2.0750000000000002</v>
      </c>
      <c r="O6685" s="636">
        <v>1.925</v>
      </c>
      <c r="Q6685" s="636">
        <v>2.4350000000000001</v>
      </c>
      <c r="S6685" s="636">
        <v>0.73499999999999999</v>
      </c>
      <c r="T6685" s="18">
        <v>0.74904199999999999</v>
      </c>
      <c r="U6685" s="660">
        <f t="shared" si="229"/>
        <v>0.58061393269005002</v>
      </c>
    </row>
    <row r="6686" spans="1:21" x14ac:dyDescent="0.2">
      <c r="A6686" s="597">
        <v>43564</v>
      </c>
      <c r="B6686" s="414">
        <f t="shared" si="228"/>
        <v>43565</v>
      </c>
      <c r="C6686" s="636">
        <v>2.68</v>
      </c>
      <c r="E6686" s="636">
        <v>2.27</v>
      </c>
      <c r="G6686" s="636">
        <v>0.49505803243437502</v>
      </c>
      <c r="I6686" s="636">
        <v>2.6949999999999998</v>
      </c>
      <c r="J6686" s="660"/>
      <c r="K6686" s="636"/>
      <c r="M6686" s="636">
        <v>1.625</v>
      </c>
      <c r="O6686" s="636">
        <v>2.1749999999999998</v>
      </c>
      <c r="Q6686" s="636">
        <v>2.44</v>
      </c>
      <c r="S6686" s="636">
        <v>0.625</v>
      </c>
      <c r="T6686" s="18">
        <v>0.75107299999999999</v>
      </c>
      <c r="U6686" s="660">
        <f t="shared" si="229"/>
        <v>0.49505803243437502</v>
      </c>
    </row>
    <row r="6687" spans="1:21" x14ac:dyDescent="0.2">
      <c r="A6687" s="597">
        <v>43565</v>
      </c>
      <c r="B6687" s="414">
        <f t="shared" si="228"/>
        <v>43566</v>
      </c>
      <c r="C6687" s="636">
        <v>2.69</v>
      </c>
      <c r="E6687" s="636">
        <v>2.2549999999999999</v>
      </c>
      <c r="G6687" s="636">
        <v>0.72800453111400021</v>
      </c>
      <c r="I6687" s="636">
        <v>2.6749999999999998</v>
      </c>
      <c r="J6687" s="660"/>
      <c r="K6687" s="636"/>
      <c r="M6687" s="636">
        <v>1.7350000000000001</v>
      </c>
      <c r="O6687" s="636">
        <v>1.7250000000000001</v>
      </c>
      <c r="Q6687" s="636">
        <v>2.4350000000000001</v>
      </c>
      <c r="S6687" s="636">
        <v>0.92</v>
      </c>
      <c r="T6687" s="18">
        <v>0.75033000000000005</v>
      </c>
      <c r="U6687" s="660">
        <f t="shared" si="229"/>
        <v>0.72800453111400021</v>
      </c>
    </row>
    <row r="6688" spans="1:21" x14ac:dyDescent="0.2">
      <c r="A6688" s="597">
        <v>43566</v>
      </c>
      <c r="B6688" s="414">
        <f t="shared" ref="B6688:B6751" si="230">A6688+1</f>
        <v>43567</v>
      </c>
      <c r="C6688" s="636">
        <v>2.69</v>
      </c>
      <c r="E6688" s="636">
        <v>2.2599999999999998</v>
      </c>
      <c r="G6688" s="636">
        <v>1.0733895093376002</v>
      </c>
      <c r="I6688" s="636">
        <v>2.66</v>
      </c>
      <c r="J6688" s="660"/>
      <c r="K6688" s="636"/>
      <c r="M6688" s="636">
        <v>1.7450000000000001</v>
      </c>
      <c r="O6688" s="636">
        <v>2.15</v>
      </c>
      <c r="Q6688" s="636">
        <v>2.37</v>
      </c>
      <c r="S6688" s="636">
        <v>1.36</v>
      </c>
      <c r="T6688" s="18">
        <v>0.74838400000000005</v>
      </c>
      <c r="U6688" s="660">
        <f t="shared" si="229"/>
        <v>1.0733895093376002</v>
      </c>
    </row>
    <row r="6689" spans="1:21" x14ac:dyDescent="0.2">
      <c r="A6689" s="597">
        <v>43567</v>
      </c>
      <c r="B6689" s="414">
        <f t="shared" si="230"/>
        <v>43568</v>
      </c>
      <c r="C6689" s="640">
        <v>2.69</v>
      </c>
      <c r="E6689" s="640">
        <v>2.0699999999999998</v>
      </c>
      <c r="G6689" s="640">
        <v>1.2051785605706249</v>
      </c>
      <c r="I6689" s="640">
        <v>2.65</v>
      </c>
      <c r="J6689" s="661"/>
      <c r="K6689" s="640"/>
      <c r="M6689" s="640">
        <v>1.2350000000000001</v>
      </c>
      <c r="O6689" s="640">
        <v>2.0649999999999999</v>
      </c>
      <c r="Q6689" s="640">
        <v>2.3199999999999998</v>
      </c>
      <c r="S6689" s="640">
        <v>1.5249999999999999</v>
      </c>
      <c r="T6689" s="375">
        <v>0.74935499999999999</v>
      </c>
      <c r="U6689" s="661">
        <f t="shared" si="229"/>
        <v>1.2051785605706249</v>
      </c>
    </row>
    <row r="6690" spans="1:21" x14ac:dyDescent="0.2">
      <c r="A6690" s="597">
        <v>43568</v>
      </c>
      <c r="B6690" s="414">
        <f t="shared" si="230"/>
        <v>43569</v>
      </c>
      <c r="C6690" s="640">
        <v>2.69</v>
      </c>
      <c r="E6690" s="640">
        <v>2.0699999999999998</v>
      </c>
      <c r="G6690" s="640">
        <v>1.2051785605706249</v>
      </c>
      <c r="I6690" s="640">
        <v>2.65</v>
      </c>
      <c r="J6690" s="661"/>
      <c r="K6690" s="640"/>
      <c r="M6690" s="640">
        <v>1.2350000000000001</v>
      </c>
      <c r="O6690" s="640">
        <v>2.0649999999999999</v>
      </c>
      <c r="Q6690" s="640">
        <v>2.3199999999999998</v>
      </c>
      <c r="S6690" s="640">
        <v>1.5249999999999999</v>
      </c>
      <c r="T6690" s="375">
        <v>0.74935499999999999</v>
      </c>
      <c r="U6690" s="661">
        <f t="shared" si="229"/>
        <v>1.2051785605706249</v>
      </c>
    </row>
    <row r="6691" spans="1:21" x14ac:dyDescent="0.2">
      <c r="A6691" s="597">
        <v>43569</v>
      </c>
      <c r="B6691" s="414">
        <f t="shared" si="230"/>
        <v>43570</v>
      </c>
      <c r="C6691" s="640">
        <v>2.69</v>
      </c>
      <c r="E6691" s="640">
        <v>2.0699999999999998</v>
      </c>
      <c r="G6691" s="640">
        <v>1.2051785605706249</v>
      </c>
      <c r="I6691" s="640">
        <v>2.65</v>
      </c>
      <c r="J6691" s="661"/>
      <c r="K6691" s="640"/>
      <c r="M6691" s="640">
        <v>1.2350000000000001</v>
      </c>
      <c r="O6691" s="640">
        <v>2.0649999999999999</v>
      </c>
      <c r="Q6691" s="640">
        <v>2.3199999999999998</v>
      </c>
      <c r="S6691" s="640">
        <v>1.5249999999999999</v>
      </c>
      <c r="T6691" s="375">
        <v>0.74935499999999999</v>
      </c>
      <c r="U6691" s="661">
        <f t="shared" si="229"/>
        <v>1.2051785605706249</v>
      </c>
    </row>
    <row r="6692" spans="1:21" x14ac:dyDescent="0.2">
      <c r="A6692" s="597">
        <v>43570</v>
      </c>
      <c r="B6692" s="414">
        <f t="shared" si="230"/>
        <v>43571</v>
      </c>
      <c r="C6692" s="636">
        <v>2.61</v>
      </c>
      <c r="E6692" s="636">
        <v>0.44</v>
      </c>
      <c r="G6692" s="636">
        <v>1.2801476237796001</v>
      </c>
      <c r="I6692" s="636">
        <v>2.5099999999999998</v>
      </c>
      <c r="J6692" s="660"/>
      <c r="K6692" s="636"/>
      <c r="M6692" s="636">
        <v>0.42</v>
      </c>
      <c r="O6692" s="636">
        <v>0.65500000000000003</v>
      </c>
      <c r="Q6692" s="636">
        <v>2.36</v>
      </c>
      <c r="S6692" s="636">
        <v>1.62</v>
      </c>
      <c r="T6692" s="18">
        <v>0.74929199999999996</v>
      </c>
      <c r="U6692" s="660">
        <f t="shared" si="229"/>
        <v>1.2801476237796001</v>
      </c>
    </row>
    <row r="6693" spans="1:21" x14ac:dyDescent="0.2">
      <c r="A6693" s="597">
        <v>43571</v>
      </c>
      <c r="B6693" s="414">
        <f t="shared" si="230"/>
        <v>43572</v>
      </c>
      <c r="C6693" s="636">
        <v>2.5950000000000002</v>
      </c>
      <c r="E6693" s="636">
        <v>1.2549999999999999</v>
      </c>
      <c r="G6693" s="636">
        <v>1.3366858819525502</v>
      </c>
      <c r="I6693" s="636">
        <v>2.4700000000000002</v>
      </c>
      <c r="J6693" s="660"/>
      <c r="K6693" s="636"/>
      <c r="M6693" s="636">
        <v>0.59</v>
      </c>
      <c r="O6693" s="636">
        <v>1.355</v>
      </c>
      <c r="Q6693" s="636">
        <v>2.3050000000000002</v>
      </c>
      <c r="S6693" s="636">
        <v>1.6950000000000001</v>
      </c>
      <c r="T6693" s="18">
        <v>0.74776600000000004</v>
      </c>
      <c r="U6693" s="660">
        <f t="shared" si="229"/>
        <v>1.3366858819525502</v>
      </c>
    </row>
    <row r="6694" spans="1:21" x14ac:dyDescent="0.2">
      <c r="A6694" s="597">
        <v>43572</v>
      </c>
      <c r="B6694" s="414">
        <f t="shared" si="230"/>
        <v>43573</v>
      </c>
      <c r="C6694" s="636">
        <v>2.56</v>
      </c>
      <c r="E6694" s="636">
        <v>1.53</v>
      </c>
      <c r="G6694" s="636">
        <v>1.1543969341944</v>
      </c>
      <c r="I6694" s="636">
        <v>2.4500000000000002</v>
      </c>
      <c r="J6694" s="660"/>
      <c r="K6694" s="636"/>
      <c r="M6694" s="636">
        <v>0.99</v>
      </c>
      <c r="O6694" s="636">
        <v>1.7150000000000001</v>
      </c>
      <c r="Q6694" s="636">
        <v>2.23</v>
      </c>
      <c r="S6694" s="636">
        <v>1.46</v>
      </c>
      <c r="T6694" s="18">
        <v>0.74973599999999996</v>
      </c>
      <c r="U6694" s="660">
        <f t="shared" si="229"/>
        <v>1.1543969341944</v>
      </c>
    </row>
    <row r="6695" spans="1:21" x14ac:dyDescent="0.2">
      <c r="A6695" s="597">
        <v>43573</v>
      </c>
      <c r="B6695" s="414">
        <f t="shared" si="230"/>
        <v>43574</v>
      </c>
      <c r="C6695" s="640">
        <v>2.48</v>
      </c>
      <c r="E6695" s="640">
        <v>0.94</v>
      </c>
      <c r="G6695" s="640">
        <v>0.49290859523750008</v>
      </c>
      <c r="I6695" s="640">
        <v>2.4</v>
      </c>
      <c r="J6695" s="661"/>
      <c r="K6695" s="640"/>
      <c r="M6695" s="640">
        <v>0.46</v>
      </c>
      <c r="O6695" s="640">
        <v>1.4750000000000001</v>
      </c>
      <c r="Q6695" s="640">
        <v>2.0550000000000002</v>
      </c>
      <c r="S6695" s="640">
        <v>0.625</v>
      </c>
      <c r="T6695" s="375">
        <v>0.74781200000000003</v>
      </c>
      <c r="U6695" s="661">
        <f t="shared" si="229"/>
        <v>0.49290859523750008</v>
      </c>
    </row>
    <row r="6696" spans="1:21" x14ac:dyDescent="0.2">
      <c r="A6696" s="597">
        <v>43574</v>
      </c>
      <c r="B6696" s="414">
        <f t="shared" si="230"/>
        <v>43575</v>
      </c>
      <c r="C6696" s="640">
        <v>2.48</v>
      </c>
      <c r="E6696" s="640">
        <v>0.94</v>
      </c>
      <c r="G6696" s="640">
        <v>0.49290859523750008</v>
      </c>
      <c r="I6696" s="640">
        <v>2.4</v>
      </c>
      <c r="J6696" s="661"/>
      <c r="K6696" s="640"/>
      <c r="M6696" s="640">
        <v>0.46</v>
      </c>
      <c r="O6696" s="640">
        <v>1.4750000000000001</v>
      </c>
      <c r="Q6696" s="640">
        <v>2.0550000000000002</v>
      </c>
      <c r="S6696" s="640">
        <v>0.625</v>
      </c>
      <c r="T6696" s="375">
        <v>0.74781200000000003</v>
      </c>
      <c r="U6696" s="661">
        <f t="shared" si="229"/>
        <v>0.49290859523750008</v>
      </c>
    </row>
    <row r="6697" spans="1:21" x14ac:dyDescent="0.2">
      <c r="A6697" s="597">
        <v>43575</v>
      </c>
      <c r="B6697" s="414">
        <f t="shared" si="230"/>
        <v>43576</v>
      </c>
      <c r="C6697" s="640">
        <v>2.48</v>
      </c>
      <c r="E6697" s="640">
        <v>0.94</v>
      </c>
      <c r="G6697" s="640">
        <v>0.49290859523750008</v>
      </c>
      <c r="I6697" s="640">
        <v>2.4</v>
      </c>
      <c r="J6697" s="661"/>
      <c r="K6697" s="640"/>
      <c r="M6697" s="640">
        <v>0.46</v>
      </c>
      <c r="O6697" s="640">
        <v>1.4750000000000001</v>
      </c>
      <c r="Q6697" s="640">
        <v>2.0550000000000002</v>
      </c>
      <c r="S6697" s="640">
        <v>0.625</v>
      </c>
      <c r="T6697" s="375">
        <v>0.74781200000000003</v>
      </c>
      <c r="U6697" s="661">
        <f t="shared" si="229"/>
        <v>0.49290859523750008</v>
      </c>
    </row>
    <row r="6698" spans="1:21" x14ac:dyDescent="0.2">
      <c r="A6698" s="597">
        <v>43576</v>
      </c>
      <c r="B6698" s="414">
        <f t="shared" si="230"/>
        <v>43577</v>
      </c>
      <c r="C6698" s="640">
        <v>2.48</v>
      </c>
      <c r="E6698" s="640">
        <v>0.94</v>
      </c>
      <c r="G6698" s="640">
        <v>0.49290859523750008</v>
      </c>
      <c r="I6698" s="640">
        <v>2.4</v>
      </c>
      <c r="J6698" s="661"/>
      <c r="K6698" s="640"/>
      <c r="M6698" s="640">
        <v>0.46</v>
      </c>
      <c r="O6698" s="640">
        <v>1.4750000000000001</v>
      </c>
      <c r="Q6698" s="640">
        <v>2.0550000000000002</v>
      </c>
      <c r="S6698" s="640">
        <v>0.625</v>
      </c>
      <c r="T6698" s="375">
        <v>0.74781200000000003</v>
      </c>
      <c r="U6698" s="661">
        <f t="shared" si="229"/>
        <v>0.49290859523750008</v>
      </c>
    </row>
    <row r="6699" spans="1:21" x14ac:dyDescent="0.2">
      <c r="A6699" s="597">
        <v>43577</v>
      </c>
      <c r="B6699" s="414">
        <f t="shared" si="230"/>
        <v>43578</v>
      </c>
      <c r="C6699" s="636">
        <v>2.5499999999999998</v>
      </c>
      <c r="E6699" s="636">
        <v>1.645</v>
      </c>
      <c r="G6699" s="636">
        <v>0.42631495215480003</v>
      </c>
      <c r="I6699" s="636">
        <v>2.4550000000000001</v>
      </c>
      <c r="J6699" s="660"/>
      <c r="K6699" s="636"/>
      <c r="M6699" s="636">
        <v>1.2949999999999999</v>
      </c>
      <c r="O6699" s="636">
        <v>1.7549999999999999</v>
      </c>
      <c r="Q6699" s="636">
        <v>2.105</v>
      </c>
      <c r="S6699" s="636">
        <v>0.54</v>
      </c>
      <c r="T6699" s="18">
        <v>0.74858800000000003</v>
      </c>
      <c r="U6699" s="660">
        <f t="shared" si="229"/>
        <v>0.42631495215480003</v>
      </c>
    </row>
    <row r="6700" spans="1:21" x14ac:dyDescent="0.2">
      <c r="A6700" s="597">
        <v>43578</v>
      </c>
      <c r="B6700" s="414">
        <f t="shared" si="230"/>
        <v>43579</v>
      </c>
      <c r="C6700" s="636">
        <v>2.4849999999999999</v>
      </c>
      <c r="E6700" s="636">
        <v>1.65</v>
      </c>
      <c r="G6700" s="636">
        <v>0.26375420735182503</v>
      </c>
      <c r="I6700" s="636">
        <v>2.4350000000000001</v>
      </c>
      <c r="J6700" s="660"/>
      <c r="K6700" s="636"/>
      <c r="M6700" s="636">
        <v>0.9</v>
      </c>
      <c r="O6700" s="636">
        <v>1.405</v>
      </c>
      <c r="Q6700" s="636">
        <v>2.11</v>
      </c>
      <c r="S6700" s="636">
        <v>0.33500000000000002</v>
      </c>
      <c r="T6700" s="18">
        <v>0.74655300000000002</v>
      </c>
      <c r="U6700" s="660">
        <f t="shared" si="229"/>
        <v>0.26375420735182503</v>
      </c>
    </row>
    <row r="6701" spans="1:21" x14ac:dyDescent="0.2">
      <c r="A6701" s="597">
        <v>43579</v>
      </c>
      <c r="B6701" s="414">
        <f t="shared" si="230"/>
        <v>43580</v>
      </c>
      <c r="C6701" s="636">
        <v>2.5</v>
      </c>
      <c r="E6701" s="636">
        <v>1.825</v>
      </c>
      <c r="G6701" s="636">
        <v>0.40331775908412504</v>
      </c>
      <c r="I6701" s="636">
        <v>2.4900000000000002</v>
      </c>
      <c r="J6701" s="660"/>
      <c r="K6701" s="636"/>
      <c r="M6701" s="636">
        <v>1.635</v>
      </c>
      <c r="O6701" s="636">
        <v>1.8149999999999999</v>
      </c>
      <c r="Q6701" s="636">
        <v>2.125</v>
      </c>
      <c r="S6701" s="636">
        <v>0.51500000000000001</v>
      </c>
      <c r="T6701" s="18">
        <v>0.74258500000000005</v>
      </c>
      <c r="U6701" s="660">
        <f t="shared" si="229"/>
        <v>0.40331775908412504</v>
      </c>
    </row>
    <row r="6702" spans="1:21" x14ac:dyDescent="0.2">
      <c r="A6702" s="597">
        <v>43580</v>
      </c>
      <c r="B6702" s="414">
        <f t="shared" si="230"/>
        <v>43581</v>
      </c>
      <c r="C6702" s="636">
        <v>2.4700000000000002</v>
      </c>
      <c r="E6702" s="636">
        <v>1.78</v>
      </c>
      <c r="G6702" s="636">
        <v>0.42200503594200006</v>
      </c>
      <c r="I6702" s="636">
        <v>2.4950000000000001</v>
      </c>
      <c r="J6702" s="660"/>
      <c r="K6702" s="636"/>
      <c r="M6702" s="636">
        <v>1.59</v>
      </c>
      <c r="O6702" s="636">
        <v>1.87</v>
      </c>
      <c r="Q6702" s="636">
        <v>2.08</v>
      </c>
      <c r="S6702" s="636">
        <v>0.54</v>
      </c>
      <c r="T6702" s="18">
        <v>0.74102000000000001</v>
      </c>
      <c r="U6702" s="660">
        <f t="shared" si="229"/>
        <v>0.42200503594200006</v>
      </c>
    </row>
    <row r="6703" spans="1:21" x14ac:dyDescent="0.2">
      <c r="A6703" s="597">
        <v>43581</v>
      </c>
      <c r="B6703" s="414">
        <f t="shared" si="230"/>
        <v>43582</v>
      </c>
      <c r="C6703" s="640">
        <v>2.54</v>
      </c>
      <c r="E6703" s="640">
        <v>1.585</v>
      </c>
      <c r="G6703" s="640">
        <v>0.47359374863157494</v>
      </c>
      <c r="I6703" s="640">
        <v>2.5</v>
      </c>
      <c r="J6703" s="661"/>
      <c r="K6703" s="640"/>
      <c r="M6703" s="640">
        <v>1.0349999999999999</v>
      </c>
      <c r="O6703" s="640">
        <v>1.8</v>
      </c>
      <c r="Q6703" s="640">
        <v>2.1349999999999998</v>
      </c>
      <c r="S6703" s="640">
        <v>0.60499999999999998</v>
      </c>
      <c r="T6703" s="375">
        <v>0.74226099999999995</v>
      </c>
      <c r="U6703" s="661">
        <f t="shared" si="229"/>
        <v>0.47359374863157494</v>
      </c>
    </row>
    <row r="6704" spans="1:21" x14ac:dyDescent="0.2">
      <c r="A6704" s="597">
        <v>43582</v>
      </c>
      <c r="B6704" s="414">
        <f t="shared" si="230"/>
        <v>43583</v>
      </c>
      <c r="C6704" s="640">
        <v>2.54</v>
      </c>
      <c r="E6704" s="640">
        <v>1.585</v>
      </c>
      <c r="G6704" s="640">
        <v>0.47359374863157494</v>
      </c>
      <c r="I6704" s="640">
        <v>2.5</v>
      </c>
      <c r="J6704" s="661"/>
      <c r="K6704" s="640"/>
      <c r="M6704" s="640">
        <v>1.0349999999999999</v>
      </c>
      <c r="O6704" s="640">
        <v>1.8</v>
      </c>
      <c r="Q6704" s="640">
        <v>2.1349999999999998</v>
      </c>
      <c r="S6704" s="640">
        <v>0.60499999999999998</v>
      </c>
      <c r="T6704" s="375">
        <v>0.74226099999999995</v>
      </c>
      <c r="U6704" s="661">
        <f t="shared" si="229"/>
        <v>0.47359374863157494</v>
      </c>
    </row>
    <row r="6705" spans="1:21" x14ac:dyDescent="0.2">
      <c r="A6705" s="597">
        <v>43583</v>
      </c>
      <c r="B6705" s="414">
        <f t="shared" si="230"/>
        <v>43584</v>
      </c>
      <c r="C6705" s="640">
        <v>2.54</v>
      </c>
      <c r="E6705" s="640">
        <v>1.585</v>
      </c>
      <c r="G6705" s="640">
        <v>0.47359374863157494</v>
      </c>
      <c r="I6705" s="640">
        <v>2.5</v>
      </c>
      <c r="J6705" s="661"/>
      <c r="K6705" s="640"/>
      <c r="M6705" s="640">
        <v>1.0349999999999999</v>
      </c>
      <c r="O6705" s="640">
        <v>1.8</v>
      </c>
      <c r="Q6705" s="640">
        <v>2.1349999999999998</v>
      </c>
      <c r="S6705" s="640">
        <v>0.60499999999999998</v>
      </c>
      <c r="T6705" s="375">
        <v>0.74226099999999995</v>
      </c>
      <c r="U6705" s="661">
        <f t="shared" si="229"/>
        <v>0.47359374863157494</v>
      </c>
    </row>
    <row r="6706" spans="1:21" x14ac:dyDescent="0.2">
      <c r="A6706" s="597">
        <v>43584</v>
      </c>
      <c r="B6706" s="414">
        <f t="shared" si="230"/>
        <v>43585</v>
      </c>
      <c r="C6706" s="636">
        <v>2.57</v>
      </c>
      <c r="E6706" s="636">
        <v>1.855</v>
      </c>
      <c r="G6706" s="636">
        <v>0.28992186840470002</v>
      </c>
      <c r="I6706" s="636">
        <v>2.44</v>
      </c>
      <c r="J6706" s="660"/>
      <c r="K6706" s="636"/>
      <c r="M6706" s="636">
        <v>1.0449999999999999</v>
      </c>
      <c r="O6706" s="636">
        <v>1.9850000000000001</v>
      </c>
      <c r="Q6706" s="636">
        <v>2.2250000000000001</v>
      </c>
      <c r="S6706" s="636">
        <v>0.37</v>
      </c>
      <c r="T6706" s="18">
        <v>0.74299400000000004</v>
      </c>
      <c r="U6706" s="660">
        <f t="shared" si="229"/>
        <v>0.28992186840470002</v>
      </c>
    </row>
    <row r="6707" spans="1:21" x14ac:dyDescent="0.2">
      <c r="A6707" s="598">
        <v>43585</v>
      </c>
      <c r="B6707" s="556">
        <f t="shared" si="230"/>
        <v>43586</v>
      </c>
      <c r="C6707" s="620">
        <v>2.5950000000000002</v>
      </c>
      <c r="E6707" s="620">
        <v>1.84</v>
      </c>
      <c r="G6707" s="620">
        <v>0.47483601655159996</v>
      </c>
      <c r="I6707" s="620">
        <v>2.4750000000000001</v>
      </c>
      <c r="J6707" s="786"/>
      <c r="K6707" s="620"/>
      <c r="M6707" s="620">
        <v>0.95</v>
      </c>
      <c r="O6707" s="620">
        <v>1.9950000000000001</v>
      </c>
      <c r="Q6707" s="620">
        <v>2.21</v>
      </c>
      <c r="S6707" s="620">
        <v>0.60499999999999998</v>
      </c>
      <c r="T6707" s="263">
        <v>0.74420799999999998</v>
      </c>
      <c r="U6707" s="620">
        <f t="shared" si="229"/>
        <v>0.47483601655159996</v>
      </c>
    </row>
    <row r="6708" spans="1:21" x14ac:dyDescent="0.2">
      <c r="A6708" s="597">
        <v>43586</v>
      </c>
      <c r="B6708" s="414">
        <f t="shared" si="230"/>
        <v>43587</v>
      </c>
      <c r="C6708" s="636">
        <v>2.62</v>
      </c>
      <c r="E6708" s="636">
        <v>1.97</v>
      </c>
      <c r="G6708" s="636">
        <v>1.1996766077502501</v>
      </c>
      <c r="I6708" s="636">
        <v>2.5299999999999998</v>
      </c>
      <c r="J6708" s="660"/>
      <c r="K6708" s="636"/>
      <c r="M6708" s="636">
        <v>1.06</v>
      </c>
      <c r="O6708" s="636">
        <v>2.0099999999999998</v>
      </c>
      <c r="Q6708" s="636">
        <v>2.1949999999999998</v>
      </c>
      <c r="S6708" s="636">
        <v>1.5249999999999999</v>
      </c>
      <c r="T6708" s="18">
        <v>0.74593399999999999</v>
      </c>
      <c r="U6708" s="660">
        <f t="shared" si="229"/>
        <v>1.1996766077502501</v>
      </c>
    </row>
    <row r="6709" spans="1:21" x14ac:dyDescent="0.2">
      <c r="A6709" s="597">
        <v>43587</v>
      </c>
      <c r="B6709" s="414">
        <f t="shared" si="230"/>
        <v>43588</v>
      </c>
      <c r="C6709" s="636">
        <v>2.5950000000000002</v>
      </c>
      <c r="E6709" s="636">
        <v>1.96</v>
      </c>
      <c r="G6709" s="636">
        <v>1.1640689032747502</v>
      </c>
      <c r="I6709" s="636">
        <v>2.5150000000000001</v>
      </c>
      <c r="J6709" s="660"/>
      <c r="K6709" s="636"/>
      <c r="M6709" s="636">
        <v>1.355</v>
      </c>
      <c r="O6709" s="636">
        <v>2.0350000000000001</v>
      </c>
      <c r="Q6709" s="636">
        <v>2.19</v>
      </c>
      <c r="S6709" s="636">
        <v>1.4850000000000001</v>
      </c>
      <c r="T6709" s="18">
        <v>0.74329000000000001</v>
      </c>
      <c r="U6709" s="660">
        <f t="shared" si="229"/>
        <v>1.1640689032747502</v>
      </c>
    </row>
    <row r="6710" spans="1:21" x14ac:dyDescent="0.2">
      <c r="A6710" s="597">
        <v>43588</v>
      </c>
      <c r="B6710" s="414">
        <f t="shared" si="230"/>
        <v>43589</v>
      </c>
      <c r="C6710" s="640">
        <v>2.5649999999999999</v>
      </c>
      <c r="E6710" s="640">
        <v>1.855</v>
      </c>
      <c r="G6710" s="640">
        <v>1.2272187116211002</v>
      </c>
      <c r="I6710" s="640">
        <v>2.4900000000000002</v>
      </c>
      <c r="J6710" s="661"/>
      <c r="K6710" s="640"/>
      <c r="M6710" s="640">
        <v>1.23</v>
      </c>
      <c r="O6710" s="640">
        <v>1.95</v>
      </c>
      <c r="Q6710" s="640">
        <v>2.09</v>
      </c>
      <c r="S6710" s="640">
        <v>1.5649999999999999</v>
      </c>
      <c r="T6710" s="375">
        <v>0.74355599999999999</v>
      </c>
      <c r="U6710" s="661">
        <f t="shared" si="229"/>
        <v>1.2272187116211002</v>
      </c>
    </row>
    <row r="6711" spans="1:21" x14ac:dyDescent="0.2">
      <c r="A6711" s="597">
        <v>43589</v>
      </c>
      <c r="B6711" s="414">
        <f t="shared" si="230"/>
        <v>43590</v>
      </c>
      <c r="C6711" s="640">
        <v>2.5649999999999999</v>
      </c>
      <c r="E6711" s="640">
        <v>1.855</v>
      </c>
      <c r="G6711" s="640">
        <v>1.2272187116211002</v>
      </c>
      <c r="I6711" s="640">
        <v>2.4900000000000002</v>
      </c>
      <c r="J6711" s="661"/>
      <c r="K6711" s="640"/>
      <c r="M6711" s="640">
        <v>1.23</v>
      </c>
      <c r="O6711" s="640">
        <v>1.95</v>
      </c>
      <c r="Q6711" s="640">
        <v>2.09</v>
      </c>
      <c r="S6711" s="640">
        <v>1.5649999999999999</v>
      </c>
      <c r="T6711" s="375">
        <v>0.74355599999999999</v>
      </c>
      <c r="U6711" s="661">
        <f t="shared" si="229"/>
        <v>1.2272187116211002</v>
      </c>
    </row>
    <row r="6712" spans="1:21" x14ac:dyDescent="0.2">
      <c r="A6712" s="597">
        <v>43590</v>
      </c>
      <c r="B6712" s="414">
        <f t="shared" si="230"/>
        <v>43591</v>
      </c>
      <c r="C6712" s="640">
        <v>2.5649999999999999</v>
      </c>
      <c r="E6712" s="640">
        <v>1.855</v>
      </c>
      <c r="G6712" s="640">
        <v>1.2272187116211002</v>
      </c>
      <c r="I6712" s="640">
        <v>2.4900000000000002</v>
      </c>
      <c r="J6712" s="661"/>
      <c r="K6712" s="640"/>
      <c r="M6712" s="640">
        <v>1.23</v>
      </c>
      <c r="O6712" s="640">
        <v>1.95</v>
      </c>
      <c r="Q6712" s="640">
        <v>2.09</v>
      </c>
      <c r="S6712" s="640">
        <v>1.5649999999999999</v>
      </c>
      <c r="T6712" s="375">
        <v>0.74355599999999999</v>
      </c>
      <c r="U6712" s="662">
        <f t="shared" si="229"/>
        <v>1.2272187116211002</v>
      </c>
    </row>
    <row r="6713" spans="1:21" x14ac:dyDescent="0.2">
      <c r="A6713" s="597">
        <v>43591</v>
      </c>
      <c r="B6713" s="414">
        <f t="shared" si="230"/>
        <v>43592</v>
      </c>
      <c r="C6713" s="636">
        <v>2.54</v>
      </c>
      <c r="E6713" s="636">
        <v>2.0499999999999998</v>
      </c>
      <c r="G6713" s="658">
        <v>1.8403126138042503</v>
      </c>
      <c r="I6713" s="636">
        <v>2.4550000000000001</v>
      </c>
      <c r="J6713" s="660"/>
      <c r="K6713" s="636"/>
      <c r="M6713" s="636">
        <v>1.7549999999999999</v>
      </c>
      <c r="O6713" s="636">
        <v>2.0649999999999999</v>
      </c>
      <c r="Q6713" s="636">
        <v>2.2000000000000002</v>
      </c>
      <c r="S6713" s="636">
        <v>2.35</v>
      </c>
      <c r="T6713" s="18">
        <v>0.74255700000000002</v>
      </c>
      <c r="U6713" s="662">
        <f t="shared" si="229"/>
        <v>1.8403126138042503</v>
      </c>
    </row>
    <row r="6714" spans="1:21" x14ac:dyDescent="0.2">
      <c r="A6714" s="597">
        <v>43592</v>
      </c>
      <c r="B6714" s="414">
        <f t="shared" si="230"/>
        <v>43593</v>
      </c>
      <c r="C6714" s="636">
        <v>2.54</v>
      </c>
      <c r="E6714" s="636">
        <v>2.12</v>
      </c>
      <c r="G6714" s="658">
        <v>1.900669970369</v>
      </c>
      <c r="I6714" s="636">
        <v>2.4849999999999999</v>
      </c>
      <c r="J6714" s="660"/>
      <c r="K6714" s="636"/>
      <c r="M6714" s="636">
        <v>1.89</v>
      </c>
      <c r="O6714" s="636">
        <v>2.0750000000000002</v>
      </c>
      <c r="Q6714" s="636">
        <v>2.2050000000000001</v>
      </c>
      <c r="S6714" s="636">
        <v>2.4249999999999998</v>
      </c>
      <c r="T6714" s="18">
        <v>0.74319199999999996</v>
      </c>
      <c r="U6714" s="662">
        <f t="shared" si="229"/>
        <v>1.900669970369</v>
      </c>
    </row>
    <row r="6715" spans="1:21" x14ac:dyDescent="0.2">
      <c r="A6715" s="597">
        <v>43593</v>
      </c>
      <c r="B6715" s="414">
        <f t="shared" si="230"/>
        <v>43594</v>
      </c>
      <c r="C6715" s="636">
        <v>2.585</v>
      </c>
      <c r="E6715" s="636">
        <v>2.0099999999999998</v>
      </c>
      <c r="G6715" s="658">
        <v>1.930084506260825</v>
      </c>
      <c r="I6715" s="636">
        <v>2.58</v>
      </c>
      <c r="J6715" s="660"/>
      <c r="K6715" s="636"/>
      <c r="M6715" s="636">
        <v>1.95</v>
      </c>
      <c r="O6715" s="636">
        <v>1.89</v>
      </c>
      <c r="Q6715" s="636">
        <v>2.21</v>
      </c>
      <c r="S6715" s="636">
        <v>2.4649999999999999</v>
      </c>
      <c r="T6715" s="18">
        <v>0.74244699999999997</v>
      </c>
      <c r="U6715" s="662">
        <f t="shared" si="229"/>
        <v>1.930084506260825</v>
      </c>
    </row>
    <row r="6716" spans="1:21" x14ac:dyDescent="0.2">
      <c r="A6716" s="597">
        <v>43594</v>
      </c>
      <c r="B6716" s="414">
        <f t="shared" si="230"/>
        <v>43595</v>
      </c>
      <c r="C6716" s="636">
        <v>2.5550000000000002</v>
      </c>
      <c r="E6716" s="636">
        <v>1.92</v>
      </c>
      <c r="G6716" s="658">
        <v>1.7326443266436751</v>
      </c>
      <c r="I6716" s="636">
        <v>2.5299999999999998</v>
      </c>
      <c r="J6716" s="660"/>
      <c r="K6716" s="636"/>
      <c r="M6716" s="636">
        <v>1.905</v>
      </c>
      <c r="O6716" s="636">
        <v>1.7949999999999999</v>
      </c>
      <c r="Q6716" s="636">
        <v>2.1800000000000002</v>
      </c>
      <c r="S6716" s="636">
        <v>2.2149999999999999</v>
      </c>
      <c r="T6716" s="18">
        <v>0.74172300000000002</v>
      </c>
      <c r="U6716" s="662">
        <f t="shared" si="229"/>
        <v>1.7326443266436751</v>
      </c>
    </row>
    <row r="6717" spans="1:21" x14ac:dyDescent="0.2">
      <c r="A6717" s="597">
        <v>43595</v>
      </c>
      <c r="B6717" s="414">
        <f t="shared" si="230"/>
        <v>43596</v>
      </c>
      <c r="C6717" s="640">
        <v>2.5649999999999999</v>
      </c>
      <c r="E6717" s="640">
        <v>1.87</v>
      </c>
      <c r="G6717" s="640">
        <v>1.6673597613412501</v>
      </c>
      <c r="I6717" s="640">
        <v>2.5299999999999998</v>
      </c>
      <c r="J6717" s="661"/>
      <c r="K6717" s="640"/>
      <c r="M6717" s="640">
        <v>1.675</v>
      </c>
      <c r="O6717" s="640">
        <v>1.72</v>
      </c>
      <c r="Q6717" s="640">
        <v>2.15</v>
      </c>
      <c r="S6717" s="640">
        <v>2.125</v>
      </c>
      <c r="T6717" s="375">
        <v>0.74400599999999995</v>
      </c>
      <c r="U6717" s="661">
        <f t="shared" si="229"/>
        <v>1.6673597613412501</v>
      </c>
    </row>
    <row r="6718" spans="1:21" x14ac:dyDescent="0.2">
      <c r="A6718" s="597">
        <v>43596</v>
      </c>
      <c r="B6718" s="414">
        <f t="shared" si="230"/>
        <v>43597</v>
      </c>
      <c r="C6718" s="640">
        <v>2.5649999999999999</v>
      </c>
      <c r="E6718" s="640">
        <v>1.87</v>
      </c>
      <c r="G6718" s="640">
        <v>1.6673597613412501</v>
      </c>
      <c r="I6718" s="640">
        <v>2.5299999999999998</v>
      </c>
      <c r="J6718" s="661"/>
      <c r="K6718" s="640"/>
      <c r="M6718" s="640">
        <v>1.675</v>
      </c>
      <c r="O6718" s="640">
        <v>1.72</v>
      </c>
      <c r="Q6718" s="640">
        <v>2.15</v>
      </c>
      <c r="S6718" s="640">
        <v>2.125</v>
      </c>
      <c r="T6718" s="375">
        <v>0.74400599999999995</v>
      </c>
      <c r="U6718" s="661">
        <f t="shared" si="229"/>
        <v>1.6673597613412501</v>
      </c>
    </row>
    <row r="6719" spans="1:21" x14ac:dyDescent="0.2">
      <c r="A6719" s="597">
        <v>43597</v>
      </c>
      <c r="B6719" s="414">
        <f t="shared" si="230"/>
        <v>43598</v>
      </c>
      <c r="C6719" s="640">
        <v>2.5649999999999999</v>
      </c>
      <c r="E6719" s="640">
        <v>1.87</v>
      </c>
      <c r="G6719" s="640">
        <v>1.6673597613412501</v>
      </c>
      <c r="I6719" s="640">
        <v>2.5299999999999998</v>
      </c>
      <c r="J6719" s="661"/>
      <c r="K6719" s="640"/>
      <c r="M6719" s="640">
        <v>1.675</v>
      </c>
      <c r="O6719" s="640">
        <v>1.72</v>
      </c>
      <c r="Q6719" s="640">
        <v>2.15</v>
      </c>
      <c r="S6719" s="640">
        <v>2.125</v>
      </c>
      <c r="T6719" s="375">
        <v>0.74400599999999995</v>
      </c>
      <c r="U6719" s="661">
        <f t="shared" si="229"/>
        <v>1.6673597613412501</v>
      </c>
    </row>
    <row r="6720" spans="1:21" x14ac:dyDescent="0.2">
      <c r="A6720" s="597">
        <v>43598</v>
      </c>
      <c r="B6720" s="414">
        <f t="shared" si="230"/>
        <v>43599</v>
      </c>
      <c r="C6720" s="636">
        <v>2.64</v>
      </c>
      <c r="E6720" s="636">
        <v>2.0299999999999998</v>
      </c>
      <c r="G6720" s="658">
        <v>1.8581318634210002</v>
      </c>
      <c r="I6720" s="636">
        <v>2.64</v>
      </c>
      <c r="J6720" s="660"/>
      <c r="K6720" s="636"/>
      <c r="M6720" s="636">
        <v>1.915</v>
      </c>
      <c r="O6720" s="636">
        <v>2.0649999999999999</v>
      </c>
      <c r="Q6720" s="636">
        <v>2.33</v>
      </c>
      <c r="S6720" s="636">
        <v>2.37</v>
      </c>
      <c r="T6720" s="18">
        <v>0.74341999999999997</v>
      </c>
      <c r="U6720" s="662">
        <f t="shared" si="229"/>
        <v>1.8581318634210002</v>
      </c>
    </row>
    <row r="6721" spans="1:21" x14ac:dyDescent="0.2">
      <c r="A6721" s="597">
        <v>43599</v>
      </c>
      <c r="B6721" s="414">
        <f t="shared" si="230"/>
        <v>43600</v>
      </c>
      <c r="C6721" s="636">
        <v>2.625</v>
      </c>
      <c r="E6721" s="636">
        <v>2.2349999999999999</v>
      </c>
      <c r="G6721" s="658">
        <v>1.8401837398512502</v>
      </c>
      <c r="I6721" s="636">
        <v>2.625</v>
      </c>
      <c r="J6721" s="660"/>
      <c r="K6721" s="636"/>
      <c r="M6721" s="636">
        <v>1.79</v>
      </c>
      <c r="O6721" s="636">
        <v>2.0950000000000002</v>
      </c>
      <c r="Q6721" s="636">
        <v>2.2850000000000001</v>
      </c>
      <c r="S6721" s="636">
        <v>2.35</v>
      </c>
      <c r="T6721" s="18">
        <v>0.74250499999999997</v>
      </c>
      <c r="U6721" s="662">
        <f t="shared" si="229"/>
        <v>1.8401837398512502</v>
      </c>
    </row>
    <row r="6722" spans="1:21" x14ac:dyDescent="0.2">
      <c r="A6722" s="597">
        <v>43600</v>
      </c>
      <c r="B6722" s="414">
        <f t="shared" si="230"/>
        <v>43601</v>
      </c>
      <c r="C6722" s="636">
        <v>2.61</v>
      </c>
      <c r="E6722" s="636">
        <v>1.905</v>
      </c>
      <c r="G6722" s="658">
        <v>1.5866576686192502</v>
      </c>
      <c r="I6722" s="636">
        <v>2.6</v>
      </c>
      <c r="J6722" s="660"/>
      <c r="K6722" s="636"/>
      <c r="M6722" s="636">
        <v>1.86</v>
      </c>
      <c r="O6722" s="636">
        <v>1.905</v>
      </c>
      <c r="Q6722" s="636">
        <v>2.23</v>
      </c>
      <c r="S6722" s="636">
        <v>2.0249999999999999</v>
      </c>
      <c r="T6722" s="18">
        <v>0.74295800000000001</v>
      </c>
      <c r="U6722" s="662">
        <f t="shared" ref="U6722:U6785" si="231">S6722*T6722*1.054615</f>
        <v>1.5866576686192502</v>
      </c>
    </row>
    <row r="6723" spans="1:21" x14ac:dyDescent="0.2">
      <c r="A6723" s="597">
        <v>43601</v>
      </c>
      <c r="B6723" s="414">
        <f t="shared" si="230"/>
        <v>43602</v>
      </c>
      <c r="C6723" s="636">
        <v>2.59</v>
      </c>
      <c r="E6723" s="636">
        <v>1.89</v>
      </c>
      <c r="G6723" s="658">
        <v>1.4203699935024001</v>
      </c>
      <c r="I6723" s="636">
        <v>2.5649999999999999</v>
      </c>
      <c r="J6723" s="660"/>
      <c r="K6723" s="636"/>
      <c r="M6723" s="636">
        <v>1.4850000000000001</v>
      </c>
      <c r="O6723" s="636">
        <v>1.8149999999999999</v>
      </c>
      <c r="Q6723" s="636">
        <v>2.1800000000000002</v>
      </c>
      <c r="S6723" s="636">
        <v>1.81</v>
      </c>
      <c r="T6723" s="18">
        <v>0.74409599999999998</v>
      </c>
      <c r="U6723" s="662">
        <f t="shared" si="231"/>
        <v>1.4203699935024001</v>
      </c>
    </row>
    <row r="6724" spans="1:21" x14ac:dyDescent="0.2">
      <c r="A6724" s="597">
        <v>43602</v>
      </c>
      <c r="B6724" s="414">
        <f t="shared" si="230"/>
        <v>43603</v>
      </c>
      <c r="C6724" s="640">
        <v>2.605</v>
      </c>
      <c r="E6724" s="640">
        <v>1.82</v>
      </c>
      <c r="G6724" s="640">
        <v>0.29746704814530001</v>
      </c>
      <c r="I6724" s="640">
        <v>2.5350000000000001</v>
      </c>
      <c r="J6724" s="661"/>
      <c r="K6724" s="640"/>
      <c r="M6724" s="640">
        <v>0.8</v>
      </c>
      <c r="O6724" s="640">
        <v>1.76</v>
      </c>
      <c r="Q6724" s="640">
        <v>2.1749999999999998</v>
      </c>
      <c r="S6724" s="640">
        <v>0.38</v>
      </c>
      <c r="T6724" s="375">
        <v>0.74226899999999996</v>
      </c>
      <c r="U6724" s="661">
        <f t="shared" si="231"/>
        <v>0.29746704814530001</v>
      </c>
    </row>
    <row r="6725" spans="1:21" x14ac:dyDescent="0.2">
      <c r="A6725" s="597">
        <v>43603</v>
      </c>
      <c r="B6725" s="414">
        <f t="shared" si="230"/>
        <v>43604</v>
      </c>
      <c r="C6725" s="640">
        <v>2.605</v>
      </c>
      <c r="E6725" s="640">
        <v>1.82</v>
      </c>
      <c r="G6725" s="640">
        <v>0.29746704814530001</v>
      </c>
      <c r="I6725" s="640">
        <v>2.5350000000000001</v>
      </c>
      <c r="J6725" s="661"/>
      <c r="K6725" s="640"/>
      <c r="M6725" s="640">
        <v>0.8</v>
      </c>
      <c r="O6725" s="640">
        <v>1.76</v>
      </c>
      <c r="Q6725" s="640">
        <v>2.1749999999999998</v>
      </c>
      <c r="S6725" s="640">
        <v>0.38</v>
      </c>
      <c r="T6725" s="375">
        <v>0.74226899999999996</v>
      </c>
      <c r="U6725" s="661">
        <f t="shared" si="231"/>
        <v>0.29746704814530001</v>
      </c>
    </row>
    <row r="6726" spans="1:21" x14ac:dyDescent="0.2">
      <c r="A6726" s="597">
        <v>43604</v>
      </c>
      <c r="B6726" s="414">
        <f t="shared" si="230"/>
        <v>43605</v>
      </c>
      <c r="C6726" s="640">
        <v>2.605</v>
      </c>
      <c r="E6726" s="640">
        <v>1.82</v>
      </c>
      <c r="G6726" s="640">
        <v>0.29746704814530001</v>
      </c>
      <c r="I6726" s="640">
        <v>2.5350000000000001</v>
      </c>
      <c r="J6726" s="661"/>
      <c r="K6726" s="640"/>
      <c r="M6726" s="640">
        <v>0.8</v>
      </c>
      <c r="O6726" s="640">
        <v>1.76</v>
      </c>
      <c r="Q6726" s="640">
        <v>2.1749999999999998</v>
      </c>
      <c r="S6726" s="640">
        <v>0.38</v>
      </c>
      <c r="T6726" s="375">
        <v>0.74226899999999996</v>
      </c>
      <c r="U6726" s="661">
        <f t="shared" si="231"/>
        <v>0.29746704814530001</v>
      </c>
    </row>
    <row r="6727" spans="1:21" x14ac:dyDescent="0.2">
      <c r="A6727" s="597">
        <v>43605</v>
      </c>
      <c r="B6727" s="414">
        <f t="shared" si="230"/>
        <v>43606</v>
      </c>
      <c r="C6727" s="636">
        <v>2.7050000000000001</v>
      </c>
      <c r="E6727" s="636">
        <v>1.7749999999999999</v>
      </c>
      <c r="G6727" s="658">
        <v>1.4288046777186003</v>
      </c>
      <c r="I6727" s="636">
        <v>2.6349999999999998</v>
      </c>
      <c r="J6727" s="660"/>
      <c r="K6727" s="636"/>
      <c r="M6727" s="636">
        <v>0.495</v>
      </c>
      <c r="O6727" s="636">
        <v>1.84</v>
      </c>
      <c r="Q6727" s="636">
        <v>2.25</v>
      </c>
      <c r="S6727" s="636">
        <v>1.82</v>
      </c>
      <c r="T6727" s="18">
        <v>0.74440200000000001</v>
      </c>
      <c r="U6727" s="662">
        <f t="shared" si="231"/>
        <v>1.4288046777186003</v>
      </c>
    </row>
    <row r="6728" spans="1:21" x14ac:dyDescent="0.2">
      <c r="A6728" s="597">
        <v>43606</v>
      </c>
      <c r="B6728" s="414">
        <f t="shared" si="230"/>
        <v>43607</v>
      </c>
      <c r="C6728" s="636">
        <v>2.65</v>
      </c>
      <c r="E6728" s="636">
        <v>1.7549999999999999</v>
      </c>
      <c r="G6728" s="658">
        <v>1.4225250887087502</v>
      </c>
      <c r="I6728" s="636">
        <v>2.5099999999999998</v>
      </c>
      <c r="J6728" s="660"/>
      <c r="K6728" s="636"/>
      <c r="M6728" s="636">
        <v>1.34</v>
      </c>
      <c r="O6728" s="636">
        <v>1.7350000000000001</v>
      </c>
      <c r="Q6728" s="636">
        <v>2.1850000000000001</v>
      </c>
      <c r="S6728" s="636">
        <v>1.81</v>
      </c>
      <c r="T6728" s="18">
        <v>0.74522500000000003</v>
      </c>
      <c r="U6728" s="662">
        <f t="shared" si="231"/>
        <v>1.4225250887087502</v>
      </c>
    </row>
    <row r="6729" spans="1:21" x14ac:dyDescent="0.2">
      <c r="A6729" s="597">
        <v>43607</v>
      </c>
      <c r="B6729" s="414">
        <f t="shared" si="230"/>
        <v>43608</v>
      </c>
      <c r="C6729" s="636">
        <v>2.61</v>
      </c>
      <c r="E6729" s="636">
        <v>1.7649999999999999</v>
      </c>
      <c r="G6729" s="658">
        <v>1.7144026668079004</v>
      </c>
      <c r="I6729" s="636">
        <v>2.4900000000000002</v>
      </c>
      <c r="J6729" s="660"/>
      <c r="K6729" s="636"/>
      <c r="M6729" s="636">
        <v>1.18</v>
      </c>
      <c r="O6729" s="636">
        <v>1.63</v>
      </c>
      <c r="Q6729" s="636">
        <v>2.16</v>
      </c>
      <c r="S6729" s="636">
        <v>2.1800000000000002</v>
      </c>
      <c r="T6729" s="18">
        <v>0.74569700000000005</v>
      </c>
      <c r="U6729" s="662">
        <f t="shared" si="231"/>
        <v>1.7144026668079004</v>
      </c>
    </row>
    <row r="6730" spans="1:21" x14ac:dyDescent="0.2">
      <c r="A6730" s="597">
        <v>43608</v>
      </c>
      <c r="B6730" s="414">
        <f t="shared" si="230"/>
        <v>43609</v>
      </c>
      <c r="C6730" s="636">
        <v>2.5649999999999999</v>
      </c>
      <c r="E6730" s="636">
        <v>1.8049999999999999</v>
      </c>
      <c r="G6730" s="658">
        <v>1.5545396271749252</v>
      </c>
      <c r="I6730" s="636">
        <v>2.5099999999999998</v>
      </c>
      <c r="J6730" s="660"/>
      <c r="K6730" s="636"/>
      <c r="M6730" s="636">
        <v>1.4350000000000001</v>
      </c>
      <c r="O6730" s="636">
        <v>1.66</v>
      </c>
      <c r="Q6730" s="636">
        <v>2.15</v>
      </c>
      <c r="S6730" s="636">
        <v>1.9850000000000001</v>
      </c>
      <c r="T6730" s="18">
        <v>0.742587</v>
      </c>
      <c r="U6730" s="662">
        <f t="shared" si="231"/>
        <v>1.5545396271749252</v>
      </c>
    </row>
    <row r="6731" spans="1:21" x14ac:dyDescent="0.2">
      <c r="A6731" s="597">
        <v>43609</v>
      </c>
      <c r="B6731" s="414">
        <f t="shared" si="230"/>
        <v>43610</v>
      </c>
      <c r="C6731" s="640">
        <v>2.58</v>
      </c>
      <c r="E6731" s="640">
        <v>1.56</v>
      </c>
      <c r="G6731" s="640">
        <v>0.96397332964140003</v>
      </c>
      <c r="I6731" s="640">
        <v>2.5</v>
      </c>
      <c r="J6731" s="661"/>
      <c r="K6731" s="640"/>
      <c r="M6731" s="640">
        <v>0.185</v>
      </c>
      <c r="O6731" s="640">
        <v>-0.06</v>
      </c>
      <c r="Q6731" s="640">
        <v>2.11</v>
      </c>
      <c r="S6731" s="640">
        <v>1.23</v>
      </c>
      <c r="T6731" s="375">
        <v>0.74313200000000001</v>
      </c>
      <c r="U6731" s="661">
        <f t="shared" si="231"/>
        <v>0.96397332964140003</v>
      </c>
    </row>
    <row r="6732" spans="1:21" x14ac:dyDescent="0.2">
      <c r="A6732" s="597">
        <v>43610</v>
      </c>
      <c r="B6732" s="414">
        <f t="shared" si="230"/>
        <v>43611</v>
      </c>
      <c r="C6732" s="640">
        <v>2.58</v>
      </c>
      <c r="E6732" s="640">
        <v>1.56</v>
      </c>
      <c r="G6732" s="640">
        <v>0.96397332964140003</v>
      </c>
      <c r="I6732" s="640">
        <v>2.5</v>
      </c>
      <c r="J6732" s="661"/>
      <c r="K6732" s="640"/>
      <c r="M6732" s="640">
        <v>0.185</v>
      </c>
      <c r="O6732" s="640">
        <v>-0.06</v>
      </c>
      <c r="Q6732" s="640">
        <v>2.11</v>
      </c>
      <c r="S6732" s="640">
        <v>1.23</v>
      </c>
      <c r="T6732" s="375">
        <v>0.74313200000000001</v>
      </c>
      <c r="U6732" s="661">
        <f t="shared" si="231"/>
        <v>0.96397332964140003</v>
      </c>
    </row>
    <row r="6733" spans="1:21" x14ac:dyDescent="0.2">
      <c r="A6733" s="597">
        <v>43611</v>
      </c>
      <c r="B6733" s="414">
        <f t="shared" si="230"/>
        <v>43612</v>
      </c>
      <c r="C6733" s="640">
        <v>2.58</v>
      </c>
      <c r="E6733" s="640">
        <v>1.56</v>
      </c>
      <c r="G6733" s="640">
        <v>0.96397332964140003</v>
      </c>
      <c r="I6733" s="640">
        <v>2.5</v>
      </c>
      <c r="J6733" s="661"/>
      <c r="K6733" s="640"/>
      <c r="M6733" s="640">
        <v>0.185</v>
      </c>
      <c r="O6733" s="640">
        <v>-0.06</v>
      </c>
      <c r="Q6733" s="640">
        <v>2.11</v>
      </c>
      <c r="S6733" s="640">
        <v>1.23</v>
      </c>
      <c r="T6733" s="375">
        <v>0.74313200000000001</v>
      </c>
      <c r="U6733" s="661">
        <f t="shared" si="231"/>
        <v>0.96397332964140003</v>
      </c>
    </row>
    <row r="6734" spans="1:21" x14ac:dyDescent="0.2">
      <c r="A6734" s="597">
        <v>43612</v>
      </c>
      <c r="B6734" s="414">
        <f t="shared" si="230"/>
        <v>43613</v>
      </c>
      <c r="C6734" s="640">
        <v>2.58</v>
      </c>
      <c r="E6734" s="640">
        <v>1.56</v>
      </c>
      <c r="G6734" s="640">
        <v>0.96397332964140003</v>
      </c>
      <c r="I6734" s="640">
        <v>2.5</v>
      </c>
      <c r="J6734" s="661"/>
      <c r="K6734" s="640"/>
      <c r="M6734" s="640">
        <v>0.185</v>
      </c>
      <c r="O6734" s="640">
        <v>-0.06</v>
      </c>
      <c r="Q6734" s="640">
        <v>2.11</v>
      </c>
      <c r="S6734" s="640">
        <v>1.23</v>
      </c>
      <c r="T6734" s="375">
        <v>0.74313200000000001</v>
      </c>
      <c r="U6734" s="661">
        <f t="shared" si="231"/>
        <v>0.96397332964140003</v>
      </c>
    </row>
    <row r="6735" spans="1:21" x14ac:dyDescent="0.2">
      <c r="A6735" s="597">
        <v>43613</v>
      </c>
      <c r="B6735" s="414">
        <f t="shared" si="230"/>
        <v>43614</v>
      </c>
      <c r="C6735" s="636">
        <v>2.5950000000000002</v>
      </c>
      <c r="E6735" s="636">
        <v>1.63</v>
      </c>
      <c r="G6735" s="658">
        <v>0.32500932075455002</v>
      </c>
      <c r="I6735" s="636">
        <v>2.5249999999999999</v>
      </c>
      <c r="J6735" s="660"/>
      <c r="K6735" s="636"/>
      <c r="M6735" s="636">
        <v>1.125</v>
      </c>
      <c r="O6735" s="636">
        <v>-0.67500000000000004</v>
      </c>
      <c r="Q6735" s="636">
        <v>2.1800000000000002</v>
      </c>
      <c r="S6735" s="636">
        <v>0.41499999999999998</v>
      </c>
      <c r="T6735" s="18">
        <v>0.74259799999999998</v>
      </c>
      <c r="U6735" s="662">
        <f t="shared" si="231"/>
        <v>0.32500932075455002</v>
      </c>
    </row>
    <row r="6736" spans="1:21" x14ac:dyDescent="0.2">
      <c r="A6736" s="597">
        <v>43614</v>
      </c>
      <c r="B6736" s="414">
        <f t="shared" si="230"/>
        <v>43615</v>
      </c>
      <c r="C6736" s="636">
        <v>2.625</v>
      </c>
      <c r="E6736" s="636">
        <v>1.75</v>
      </c>
      <c r="G6736" s="658">
        <v>0.27719262317010002</v>
      </c>
      <c r="I6736" s="636">
        <v>2.5449999999999999</v>
      </c>
      <c r="J6736" s="660"/>
      <c r="K6736" s="636"/>
      <c r="M6736" s="636">
        <v>1.4650000000000001</v>
      </c>
      <c r="O6736" s="636">
        <v>0.01</v>
      </c>
      <c r="Q6736" s="636">
        <v>2.2050000000000001</v>
      </c>
      <c r="S6736" s="636">
        <v>0.35499999999999998</v>
      </c>
      <c r="T6736" s="18">
        <v>0.74038800000000005</v>
      </c>
      <c r="U6736" s="662">
        <f t="shared" si="231"/>
        <v>0.27719262317010002</v>
      </c>
    </row>
    <row r="6737" spans="1:22" x14ac:dyDescent="0.2">
      <c r="A6737" s="597">
        <v>43615</v>
      </c>
      <c r="B6737" s="414">
        <f t="shared" si="230"/>
        <v>43616</v>
      </c>
      <c r="C6737" s="636">
        <v>2.5249999999999999</v>
      </c>
      <c r="E6737" s="636">
        <v>1.7050000000000001</v>
      </c>
      <c r="G6737" s="658">
        <v>0.65987672904465</v>
      </c>
      <c r="I6737" s="636">
        <v>2.52</v>
      </c>
      <c r="J6737" s="660"/>
      <c r="K6737" s="636"/>
      <c r="M6737" s="636">
        <v>1.665</v>
      </c>
      <c r="O6737" s="636">
        <v>1.17</v>
      </c>
      <c r="Q6737" s="636">
        <v>2.2050000000000001</v>
      </c>
      <c r="S6737" s="636">
        <v>0.84499999999999997</v>
      </c>
      <c r="T6737" s="18">
        <v>0.74047799999999997</v>
      </c>
      <c r="U6737" s="662">
        <f t="shared" si="231"/>
        <v>0.65987672904465</v>
      </c>
    </row>
    <row r="6738" spans="1:22" s="263" customFormat="1" x14ac:dyDescent="0.2">
      <c r="A6738" s="598">
        <v>43616</v>
      </c>
      <c r="B6738" s="556">
        <f t="shared" si="230"/>
        <v>43617</v>
      </c>
      <c r="C6738" s="649">
        <v>2.4700000000000002</v>
      </c>
      <c r="E6738" s="649">
        <v>1.2749999999999999</v>
      </c>
      <c r="G6738" s="649">
        <v>0.58055442076560004</v>
      </c>
      <c r="I6738" s="649">
        <v>2.39</v>
      </c>
      <c r="J6738" s="788"/>
      <c r="K6738" s="649"/>
      <c r="M6738" s="649">
        <v>1.2150000000000001</v>
      </c>
      <c r="O6738" s="649">
        <v>1.2</v>
      </c>
      <c r="Q6738" s="649">
        <v>2.1</v>
      </c>
      <c r="S6738" s="649">
        <v>0.745</v>
      </c>
      <c r="T6738" s="432">
        <v>0.73891200000000001</v>
      </c>
      <c r="U6738" s="649">
        <f t="shared" si="231"/>
        <v>0.58055442076560004</v>
      </c>
    </row>
    <row r="6739" spans="1:22" x14ac:dyDescent="0.2">
      <c r="A6739" s="597">
        <v>43617</v>
      </c>
      <c r="B6739" s="414">
        <f t="shared" si="230"/>
        <v>43618</v>
      </c>
      <c r="C6739" s="661">
        <v>2.4700000000000002</v>
      </c>
      <c r="E6739" s="661">
        <v>1.2749999999999999</v>
      </c>
      <c r="G6739" s="640">
        <v>0.58055442076560004</v>
      </c>
      <c r="I6739" s="661">
        <v>2.39</v>
      </c>
      <c r="J6739" s="661"/>
      <c r="K6739" s="661"/>
      <c r="M6739" s="661">
        <v>1.2150000000000001</v>
      </c>
      <c r="O6739" s="661">
        <v>1.2</v>
      </c>
      <c r="Q6739" s="661">
        <v>2.1</v>
      </c>
      <c r="S6739" s="661">
        <v>0.745</v>
      </c>
      <c r="T6739" s="375">
        <v>0.73891200000000001</v>
      </c>
      <c r="U6739" s="661">
        <f t="shared" si="231"/>
        <v>0.58055442076560004</v>
      </c>
    </row>
    <row r="6740" spans="1:22" x14ac:dyDescent="0.2">
      <c r="A6740" s="597">
        <v>43618</v>
      </c>
      <c r="B6740" s="414">
        <f t="shared" si="230"/>
        <v>43619</v>
      </c>
      <c r="C6740" s="661">
        <v>2.4700000000000002</v>
      </c>
      <c r="E6740" s="661">
        <v>1.2749999999999999</v>
      </c>
      <c r="G6740" s="640">
        <v>0.58055442076560004</v>
      </c>
      <c r="I6740" s="661">
        <v>2.39</v>
      </c>
      <c r="J6740" s="661"/>
      <c r="K6740" s="661"/>
      <c r="M6740" s="661">
        <v>1.2150000000000001</v>
      </c>
      <c r="O6740" s="661">
        <v>1.2</v>
      </c>
      <c r="Q6740" s="661">
        <v>2.1</v>
      </c>
      <c r="S6740" s="661">
        <v>0.745</v>
      </c>
      <c r="T6740" s="375">
        <v>0.73891200000000001</v>
      </c>
      <c r="U6740" s="661">
        <f t="shared" si="231"/>
        <v>0.58055442076560004</v>
      </c>
    </row>
    <row r="6741" spans="1:22" x14ac:dyDescent="0.2">
      <c r="A6741" s="597">
        <v>43619</v>
      </c>
      <c r="B6741" s="414">
        <f t="shared" si="230"/>
        <v>43620</v>
      </c>
      <c r="C6741" s="636">
        <v>2.415</v>
      </c>
      <c r="E6741" s="636">
        <v>1.28</v>
      </c>
      <c r="F6741" s="636"/>
      <c r="G6741" s="636">
        <v>0.89165574255390001</v>
      </c>
      <c r="H6741" s="636"/>
      <c r="I6741" s="658">
        <v>2.36</v>
      </c>
      <c r="J6741" s="662"/>
      <c r="K6741" s="658"/>
      <c r="L6741" s="636"/>
      <c r="M6741" s="636">
        <v>1.105</v>
      </c>
      <c r="N6741" s="636"/>
      <c r="O6741" s="636">
        <v>0.53</v>
      </c>
      <c r="P6741" s="636"/>
      <c r="Q6741" s="636">
        <v>2.0350000000000001</v>
      </c>
      <c r="R6741" s="636"/>
      <c r="S6741" s="636">
        <v>1.1399999999999999</v>
      </c>
      <c r="T6741" s="18">
        <v>0.741649</v>
      </c>
      <c r="U6741" s="662">
        <f t="shared" si="231"/>
        <v>0.89165574255390001</v>
      </c>
    </row>
    <row r="6742" spans="1:22" x14ac:dyDescent="0.2">
      <c r="A6742" s="597">
        <v>43620</v>
      </c>
      <c r="B6742" s="414">
        <f t="shared" si="230"/>
        <v>43621</v>
      </c>
      <c r="C6742" s="636">
        <v>2.39</v>
      </c>
      <c r="E6742" s="636">
        <v>1.35</v>
      </c>
      <c r="F6742" s="636"/>
      <c r="G6742" s="636">
        <v>0.70711935749999999</v>
      </c>
      <c r="H6742" s="636"/>
      <c r="I6742" s="650">
        <v>2.36</v>
      </c>
      <c r="J6742" s="787"/>
      <c r="K6742" s="650"/>
      <c r="L6742" s="636"/>
      <c r="M6742" s="636">
        <v>1.395</v>
      </c>
      <c r="N6742" s="636"/>
      <c r="O6742" s="636">
        <v>1.2549999999999999</v>
      </c>
      <c r="P6742" s="636"/>
      <c r="Q6742" s="636">
        <v>2.0499999999999998</v>
      </c>
      <c r="R6742" s="636"/>
      <c r="S6742" s="636">
        <v>0.9</v>
      </c>
      <c r="T6742" s="554">
        <v>0.745</v>
      </c>
      <c r="U6742" s="662">
        <f t="shared" si="231"/>
        <v>0.70711935749999999</v>
      </c>
      <c r="V6742" s="576" t="s">
        <v>3336</v>
      </c>
    </row>
    <row r="6743" spans="1:22" x14ac:dyDescent="0.2">
      <c r="A6743" s="597">
        <v>43621</v>
      </c>
      <c r="B6743" s="414">
        <f t="shared" si="230"/>
        <v>43622</v>
      </c>
      <c r="C6743" s="636">
        <v>2.39</v>
      </c>
      <c r="E6743" s="636">
        <v>1.655</v>
      </c>
      <c r="G6743" s="636">
        <v>0.68894715460812506</v>
      </c>
      <c r="I6743" s="650">
        <v>2.36</v>
      </c>
      <c r="J6743" s="787"/>
      <c r="K6743" s="650"/>
      <c r="M6743" s="636">
        <v>1.65</v>
      </c>
      <c r="O6743" s="636">
        <v>1.55</v>
      </c>
      <c r="Q6743" s="636">
        <v>2.0750000000000002</v>
      </c>
      <c r="S6743" s="636">
        <v>0.875</v>
      </c>
      <c r="T6743" s="18">
        <v>0.74659299999999995</v>
      </c>
      <c r="U6743" s="662">
        <f t="shared" si="231"/>
        <v>0.68894715460812506</v>
      </c>
      <c r="V6743" s="576" t="s">
        <v>3336</v>
      </c>
    </row>
    <row r="6744" spans="1:22" x14ac:dyDescent="0.2">
      <c r="A6744" s="597">
        <v>43622</v>
      </c>
      <c r="B6744" s="414">
        <f t="shared" si="230"/>
        <v>43623</v>
      </c>
      <c r="C6744" s="636">
        <v>2.3849999999999998</v>
      </c>
      <c r="E6744" s="636">
        <v>1.52</v>
      </c>
      <c r="G6744" s="636">
        <v>0.60233342804977508</v>
      </c>
      <c r="I6744" s="636">
        <v>2.39</v>
      </c>
      <c r="J6744" s="660"/>
      <c r="K6744" s="636"/>
      <c r="M6744" s="636">
        <v>1.42</v>
      </c>
      <c r="O6744" s="636">
        <v>1.36</v>
      </c>
      <c r="Q6744" s="636">
        <v>2.0249999999999999</v>
      </c>
      <c r="S6744" s="636">
        <v>0.76500000000000001</v>
      </c>
      <c r="T6744" s="18">
        <v>0.74658899999999995</v>
      </c>
      <c r="U6744" s="662">
        <f t="shared" si="231"/>
        <v>0.60233342804977508</v>
      </c>
    </row>
    <row r="6745" spans="1:22" x14ac:dyDescent="0.2">
      <c r="A6745" s="597">
        <v>43623</v>
      </c>
      <c r="B6745" s="414">
        <f t="shared" si="230"/>
        <v>43624</v>
      </c>
      <c r="C6745" s="640">
        <v>2.35</v>
      </c>
      <c r="E6745" s="640">
        <v>1.44</v>
      </c>
      <c r="G6745" s="640">
        <v>0.57408152082625008</v>
      </c>
      <c r="I6745" s="640">
        <v>2.34</v>
      </c>
      <c r="J6745" s="661"/>
      <c r="K6745" s="640"/>
      <c r="M6745" s="640">
        <v>1.1599999999999999</v>
      </c>
      <c r="O6745" s="640">
        <v>1.19</v>
      </c>
      <c r="Q6745" s="640">
        <v>1.93</v>
      </c>
      <c r="S6745" s="640">
        <v>0.72499999999999998</v>
      </c>
      <c r="T6745" s="375">
        <v>0.75083</v>
      </c>
      <c r="U6745" s="661">
        <f t="shared" si="231"/>
        <v>0.57408152082625008</v>
      </c>
    </row>
    <row r="6746" spans="1:22" x14ac:dyDescent="0.2">
      <c r="A6746" s="597">
        <v>43624</v>
      </c>
      <c r="B6746" s="414">
        <f t="shared" si="230"/>
        <v>43625</v>
      </c>
      <c r="C6746" s="640">
        <v>2.35</v>
      </c>
      <c r="E6746" s="640">
        <v>1.44</v>
      </c>
      <c r="G6746" s="640">
        <v>0.57408152082625008</v>
      </c>
      <c r="I6746" s="640">
        <v>2.34</v>
      </c>
      <c r="J6746" s="661"/>
      <c r="K6746" s="640"/>
      <c r="M6746" s="640">
        <v>1.1599999999999999</v>
      </c>
      <c r="O6746" s="640">
        <v>1.19</v>
      </c>
      <c r="Q6746" s="640">
        <v>1.93</v>
      </c>
      <c r="S6746" s="640">
        <v>0.72499999999999998</v>
      </c>
      <c r="T6746" s="375">
        <v>0.75083</v>
      </c>
      <c r="U6746" s="661">
        <f t="shared" si="231"/>
        <v>0.57408152082625008</v>
      </c>
    </row>
    <row r="6747" spans="1:22" x14ac:dyDescent="0.2">
      <c r="A6747" s="597">
        <v>43625</v>
      </c>
      <c r="B6747" s="414">
        <f t="shared" si="230"/>
        <v>43626</v>
      </c>
      <c r="C6747" s="640">
        <v>2.35</v>
      </c>
      <c r="E6747" s="640">
        <v>1.44</v>
      </c>
      <c r="G6747" s="640">
        <v>0.57408152082625008</v>
      </c>
      <c r="I6747" s="640">
        <v>2.34</v>
      </c>
      <c r="J6747" s="661"/>
      <c r="K6747" s="640"/>
      <c r="M6747" s="640">
        <v>1.1599999999999999</v>
      </c>
      <c r="O6747" s="640">
        <v>1.19</v>
      </c>
      <c r="Q6747" s="640">
        <v>1.93</v>
      </c>
      <c r="S6747" s="640">
        <v>0.72499999999999998</v>
      </c>
      <c r="T6747" s="375">
        <v>0.75083</v>
      </c>
      <c r="U6747" s="661">
        <f t="shared" si="231"/>
        <v>0.57408152082625008</v>
      </c>
    </row>
    <row r="6748" spans="1:22" x14ac:dyDescent="0.2">
      <c r="A6748" s="597">
        <v>43626</v>
      </c>
      <c r="B6748" s="414">
        <f t="shared" si="230"/>
        <v>43627</v>
      </c>
      <c r="C6748" s="636">
        <v>2.34</v>
      </c>
      <c r="E6748" s="636">
        <v>1.675</v>
      </c>
      <c r="G6748" s="636">
        <v>0.46888660640594998</v>
      </c>
      <c r="I6748" s="636">
        <v>2.33</v>
      </c>
      <c r="J6748" s="660"/>
      <c r="K6748" s="636"/>
      <c r="M6748" s="636">
        <v>1.96</v>
      </c>
      <c r="O6748" s="636">
        <v>1.325</v>
      </c>
      <c r="Q6748" s="636">
        <v>2.0249999999999999</v>
      </c>
      <c r="S6748" s="636">
        <v>0.59</v>
      </c>
      <c r="T6748" s="18">
        <v>0.75356699999999999</v>
      </c>
      <c r="U6748" s="662">
        <f t="shared" si="231"/>
        <v>0.46888660640594998</v>
      </c>
    </row>
    <row r="6749" spans="1:22" x14ac:dyDescent="0.2">
      <c r="A6749" s="597">
        <v>43627</v>
      </c>
      <c r="B6749" s="414">
        <f t="shared" si="230"/>
        <v>43628</v>
      </c>
      <c r="C6749" s="636">
        <v>2.34</v>
      </c>
      <c r="E6749" s="636">
        <v>1.7649999999999999</v>
      </c>
      <c r="G6749" s="636">
        <v>0.56021061266954997</v>
      </c>
      <c r="I6749" s="636">
        <v>2.2749999999999999</v>
      </c>
      <c r="J6749" s="660"/>
      <c r="K6749" s="636"/>
      <c r="M6749" s="636">
        <v>1.94</v>
      </c>
      <c r="O6749" s="636">
        <v>0.86499999999999999</v>
      </c>
      <c r="Q6749" s="636">
        <v>2.0299999999999998</v>
      </c>
      <c r="S6749" s="636">
        <v>0.70499999999999996</v>
      </c>
      <c r="T6749" s="18">
        <v>0.75347399999999998</v>
      </c>
      <c r="U6749" s="662">
        <f t="shared" si="231"/>
        <v>0.56021061266954997</v>
      </c>
    </row>
    <row r="6750" spans="1:22" x14ac:dyDescent="0.2">
      <c r="A6750" s="597">
        <v>43628</v>
      </c>
      <c r="B6750" s="414">
        <f t="shared" si="230"/>
        <v>43629</v>
      </c>
      <c r="C6750" s="636">
        <v>2.355</v>
      </c>
      <c r="E6750" s="636">
        <v>1.7949999999999999</v>
      </c>
      <c r="G6750" s="636">
        <v>0.43201822043252502</v>
      </c>
      <c r="I6750" s="636">
        <v>2.2949999999999999</v>
      </c>
      <c r="J6750" s="660"/>
      <c r="K6750" s="636"/>
      <c r="M6750" s="636">
        <v>2</v>
      </c>
      <c r="O6750" s="636">
        <v>0.98499999999999999</v>
      </c>
      <c r="Q6750" s="636">
        <v>2.02</v>
      </c>
      <c r="S6750" s="636">
        <v>0.54500000000000004</v>
      </c>
      <c r="T6750" s="18">
        <v>0.75164299999999995</v>
      </c>
      <c r="U6750" s="662">
        <f t="shared" si="231"/>
        <v>0.43201822043252502</v>
      </c>
    </row>
    <row r="6751" spans="1:22" x14ac:dyDescent="0.2">
      <c r="A6751" s="597">
        <v>43629</v>
      </c>
      <c r="B6751" s="414">
        <f t="shared" si="230"/>
        <v>43630</v>
      </c>
      <c r="C6751" s="636">
        <v>2.2999999999999998</v>
      </c>
      <c r="E6751" s="636">
        <v>1.625</v>
      </c>
      <c r="G6751" s="636">
        <v>0.30072998477070007</v>
      </c>
      <c r="I6751" s="636">
        <v>2.2749999999999999</v>
      </c>
      <c r="J6751" s="660"/>
      <c r="K6751" s="636"/>
      <c r="M6751" s="636">
        <v>1.81</v>
      </c>
      <c r="O6751" s="636">
        <v>1.1000000000000001</v>
      </c>
      <c r="Q6751" s="636">
        <v>1.925</v>
      </c>
      <c r="S6751" s="636">
        <v>0.38</v>
      </c>
      <c r="T6751" s="18">
        <v>0.75041100000000005</v>
      </c>
      <c r="U6751" s="662">
        <f t="shared" si="231"/>
        <v>0.30072998477070007</v>
      </c>
    </row>
    <row r="6752" spans="1:22" x14ac:dyDescent="0.2">
      <c r="A6752" s="597">
        <v>43630</v>
      </c>
      <c r="B6752" s="414">
        <f t="shared" ref="B6752:B6815" si="232">A6752+1</f>
        <v>43631</v>
      </c>
      <c r="C6752" s="640">
        <v>2.31</v>
      </c>
      <c r="E6752" s="640">
        <v>1.52</v>
      </c>
      <c r="G6752" s="640">
        <v>0.22484266300815001</v>
      </c>
      <c r="I6752" s="640">
        <v>2.2999999999999998</v>
      </c>
      <c r="J6752" s="661"/>
      <c r="K6752" s="640"/>
      <c r="M6752" s="640">
        <v>1.45</v>
      </c>
      <c r="O6752" s="640">
        <v>1.43</v>
      </c>
      <c r="Q6752" s="640">
        <v>1.9450000000000001</v>
      </c>
      <c r="S6752" s="640">
        <v>0.28499999999999998</v>
      </c>
      <c r="T6752" s="375">
        <v>0.74806600000000001</v>
      </c>
      <c r="U6752" s="661">
        <f t="shared" si="231"/>
        <v>0.22484266300815001</v>
      </c>
    </row>
    <row r="6753" spans="1:21" x14ac:dyDescent="0.2">
      <c r="A6753" s="597">
        <v>43631</v>
      </c>
      <c r="B6753" s="414">
        <f t="shared" si="232"/>
        <v>43632</v>
      </c>
      <c r="C6753" s="640">
        <v>2.31</v>
      </c>
      <c r="E6753" s="640">
        <v>1.52</v>
      </c>
      <c r="G6753" s="640">
        <v>0.22484266300815001</v>
      </c>
      <c r="I6753" s="640">
        <v>2.2999999999999998</v>
      </c>
      <c r="J6753" s="661"/>
      <c r="K6753" s="640"/>
      <c r="M6753" s="640">
        <v>1.45</v>
      </c>
      <c r="O6753" s="640">
        <v>1.43</v>
      </c>
      <c r="Q6753" s="640">
        <v>1.9450000000000001</v>
      </c>
      <c r="S6753" s="640">
        <v>0.28499999999999998</v>
      </c>
      <c r="T6753" s="375">
        <v>0.74806600000000001</v>
      </c>
      <c r="U6753" s="661">
        <f t="shared" si="231"/>
        <v>0.22484266300815001</v>
      </c>
    </row>
    <row r="6754" spans="1:21" x14ac:dyDescent="0.2">
      <c r="A6754" s="597">
        <v>43632</v>
      </c>
      <c r="B6754" s="414">
        <f t="shared" si="232"/>
        <v>43633</v>
      </c>
      <c r="C6754" s="640">
        <v>2.31</v>
      </c>
      <c r="E6754" s="640">
        <v>1.52</v>
      </c>
      <c r="G6754" s="640">
        <v>0.22484266300815001</v>
      </c>
      <c r="I6754" s="640">
        <v>2.2999999999999998</v>
      </c>
      <c r="J6754" s="661"/>
      <c r="K6754" s="640"/>
      <c r="M6754" s="640">
        <v>1.45</v>
      </c>
      <c r="O6754" s="640">
        <v>1.43</v>
      </c>
      <c r="Q6754" s="640">
        <v>1.9450000000000001</v>
      </c>
      <c r="S6754" s="640">
        <v>0.28499999999999998</v>
      </c>
      <c r="T6754" s="375">
        <v>0.74806600000000001</v>
      </c>
      <c r="U6754" s="661">
        <f t="shared" si="231"/>
        <v>0.22484266300815001</v>
      </c>
    </row>
    <row r="6755" spans="1:21" x14ac:dyDescent="0.2">
      <c r="A6755" s="597">
        <v>43633</v>
      </c>
      <c r="B6755" s="414">
        <f t="shared" si="232"/>
        <v>43634</v>
      </c>
      <c r="C6755" s="636">
        <v>2.39</v>
      </c>
      <c r="E6755" s="636">
        <v>1.88</v>
      </c>
      <c r="G6755" s="636">
        <v>0.20839684905205003</v>
      </c>
      <c r="I6755" s="636">
        <v>2.37</v>
      </c>
      <c r="J6755" s="660"/>
      <c r="K6755" s="636"/>
      <c r="M6755" s="636">
        <v>1.65</v>
      </c>
      <c r="O6755" s="636">
        <v>1.42</v>
      </c>
      <c r="Q6755" s="636">
        <v>2.08</v>
      </c>
      <c r="S6755" s="636">
        <v>0.26500000000000001</v>
      </c>
      <c r="T6755" s="18">
        <v>0.74567799999999995</v>
      </c>
      <c r="U6755" s="662">
        <f t="shared" si="231"/>
        <v>0.20839684905205003</v>
      </c>
    </row>
    <row r="6756" spans="1:21" x14ac:dyDescent="0.2">
      <c r="A6756" s="597">
        <v>43634</v>
      </c>
      <c r="B6756" s="414">
        <f t="shared" si="232"/>
        <v>43635</v>
      </c>
      <c r="C6756" s="636">
        <v>2.38</v>
      </c>
      <c r="E6756" s="636">
        <v>1.7749999999999999</v>
      </c>
      <c r="G6756" s="636">
        <v>0.23214294532652502</v>
      </c>
      <c r="I6756" s="636">
        <v>2.355</v>
      </c>
      <c r="J6756" s="660"/>
      <c r="K6756" s="636"/>
      <c r="M6756" s="636">
        <v>1.855</v>
      </c>
      <c r="O6756" s="636">
        <v>1.66</v>
      </c>
      <c r="Q6756" s="636">
        <v>2.0550000000000002</v>
      </c>
      <c r="S6756" s="636">
        <v>0.29499999999999998</v>
      </c>
      <c r="T6756" s="18">
        <v>0.74617299999999998</v>
      </c>
      <c r="U6756" s="662">
        <f t="shared" si="231"/>
        <v>0.23214294532652502</v>
      </c>
    </row>
    <row r="6757" spans="1:21" x14ac:dyDescent="0.2">
      <c r="A6757" s="597">
        <v>43635</v>
      </c>
      <c r="B6757" s="414">
        <f t="shared" si="232"/>
        <v>43636</v>
      </c>
      <c r="C6757" s="636">
        <v>2.36</v>
      </c>
      <c r="E6757" s="636">
        <v>1.665</v>
      </c>
      <c r="G6757" s="636">
        <v>0.15404145937147501</v>
      </c>
      <c r="I6757" s="636">
        <v>2.2850000000000001</v>
      </c>
      <c r="J6757" s="660"/>
      <c r="K6757" s="636"/>
      <c r="M6757" s="636">
        <v>1.7749999999999999</v>
      </c>
      <c r="O6757" s="636">
        <v>1.67</v>
      </c>
      <c r="Q6757" s="636">
        <v>2.04</v>
      </c>
      <c r="S6757" s="636">
        <v>0.19500000000000001</v>
      </c>
      <c r="T6757" s="18">
        <v>0.74904700000000002</v>
      </c>
      <c r="U6757" s="662">
        <f t="shared" si="231"/>
        <v>0.15404145937147501</v>
      </c>
    </row>
    <row r="6758" spans="1:21" x14ac:dyDescent="0.2">
      <c r="A6758" s="597">
        <v>43636</v>
      </c>
      <c r="B6758" s="414">
        <f t="shared" si="232"/>
        <v>43637</v>
      </c>
      <c r="C6758" s="636">
        <v>2.3149999999999999</v>
      </c>
      <c r="E6758" s="636">
        <v>1.395</v>
      </c>
      <c r="G6758" s="636">
        <v>6.3865290800800001E-2</v>
      </c>
      <c r="I6758" s="636">
        <v>2.25</v>
      </c>
      <c r="J6758" s="660"/>
      <c r="K6758" s="636"/>
      <c r="M6758" s="636">
        <v>1.48</v>
      </c>
      <c r="O6758" s="636">
        <v>1.52</v>
      </c>
      <c r="Q6758" s="636">
        <v>1.9350000000000001</v>
      </c>
      <c r="S6758" s="636">
        <v>0.08</v>
      </c>
      <c r="T6758" s="18">
        <v>0.75697400000000004</v>
      </c>
      <c r="U6758" s="662">
        <f t="shared" si="231"/>
        <v>6.3865290800800001E-2</v>
      </c>
    </row>
    <row r="6759" spans="1:21" x14ac:dyDescent="0.2">
      <c r="A6759" s="597">
        <v>43637</v>
      </c>
      <c r="B6759" s="414">
        <f t="shared" si="232"/>
        <v>43638</v>
      </c>
      <c r="C6759" s="640">
        <v>2.2000000000000002</v>
      </c>
      <c r="E6759" s="640">
        <v>0.96499999999999997</v>
      </c>
      <c r="G6759" s="640">
        <v>7.1905970853000004E-2</v>
      </c>
      <c r="I6759" s="640">
        <v>2.145</v>
      </c>
      <c r="J6759" s="661"/>
      <c r="K6759" s="640"/>
      <c r="M6759" s="640">
        <v>0.68500000000000005</v>
      </c>
      <c r="O6759" s="640">
        <v>1.075</v>
      </c>
      <c r="Q6759" s="640">
        <v>1.87</v>
      </c>
      <c r="S6759" s="640">
        <v>0.09</v>
      </c>
      <c r="T6759" s="18">
        <v>0.75758000000000003</v>
      </c>
      <c r="U6759" s="661">
        <f t="shared" si="231"/>
        <v>7.1905970853000004E-2</v>
      </c>
    </row>
    <row r="6760" spans="1:21" x14ac:dyDescent="0.2">
      <c r="A6760" s="597">
        <v>43638</v>
      </c>
      <c r="B6760" s="414">
        <f t="shared" si="232"/>
        <v>43639</v>
      </c>
      <c r="C6760" s="640">
        <v>2.2000000000000002</v>
      </c>
      <c r="E6760" s="640">
        <v>0.96499999999999997</v>
      </c>
      <c r="G6760" s="640">
        <v>7.1905970853000004E-2</v>
      </c>
      <c r="I6760" s="640">
        <v>2.145</v>
      </c>
      <c r="J6760" s="661"/>
      <c r="K6760" s="640"/>
      <c r="M6760" s="640">
        <v>0.68500000000000005</v>
      </c>
      <c r="O6760" s="640">
        <v>1.075</v>
      </c>
      <c r="Q6760" s="640">
        <v>1.87</v>
      </c>
      <c r="S6760" s="640">
        <v>0.09</v>
      </c>
      <c r="T6760" s="18">
        <v>0.75758000000000003</v>
      </c>
      <c r="U6760" s="661">
        <f t="shared" si="231"/>
        <v>7.1905970853000004E-2</v>
      </c>
    </row>
    <row r="6761" spans="1:21" x14ac:dyDescent="0.2">
      <c r="A6761" s="597">
        <v>43639</v>
      </c>
      <c r="B6761" s="414">
        <f t="shared" si="232"/>
        <v>43640</v>
      </c>
      <c r="C6761" s="640">
        <v>2.2000000000000002</v>
      </c>
      <c r="E6761" s="640">
        <v>0.96499999999999997</v>
      </c>
      <c r="G6761" s="640">
        <v>7.1905970853000004E-2</v>
      </c>
      <c r="I6761" s="640">
        <v>2.145</v>
      </c>
      <c r="J6761" s="661"/>
      <c r="K6761" s="640"/>
      <c r="M6761" s="640">
        <v>0.68500000000000005</v>
      </c>
      <c r="O6761" s="640">
        <v>1.075</v>
      </c>
      <c r="Q6761" s="640">
        <v>1.87</v>
      </c>
      <c r="S6761" s="640">
        <v>0.09</v>
      </c>
      <c r="T6761" s="18">
        <v>0.75758000000000003</v>
      </c>
      <c r="U6761" s="661">
        <f t="shared" si="231"/>
        <v>7.1905970853000004E-2</v>
      </c>
    </row>
    <row r="6762" spans="1:21" x14ac:dyDescent="0.2">
      <c r="A6762" s="597">
        <v>43640</v>
      </c>
      <c r="B6762" s="414">
        <f t="shared" si="232"/>
        <v>43641</v>
      </c>
      <c r="C6762" s="636">
        <v>2.2799999999999998</v>
      </c>
      <c r="E6762" s="636">
        <v>1.7</v>
      </c>
      <c r="G6762" s="636">
        <v>0.46768186168762504</v>
      </c>
      <c r="I6762" s="636">
        <v>2.2050000000000001</v>
      </c>
      <c r="J6762" s="660"/>
      <c r="K6762" s="636"/>
      <c r="M6762" s="636">
        <v>1.7849999999999999</v>
      </c>
      <c r="O6762" s="636">
        <v>1.7549999999999999</v>
      </c>
      <c r="Q6762" s="636">
        <v>1.9450000000000001</v>
      </c>
      <c r="S6762" s="636">
        <v>0.58499999999999996</v>
      </c>
      <c r="T6762" s="18">
        <v>0.75805500000000003</v>
      </c>
      <c r="U6762" s="662">
        <f t="shared" si="231"/>
        <v>0.46768186168762504</v>
      </c>
    </row>
    <row r="6763" spans="1:21" x14ac:dyDescent="0.2">
      <c r="A6763" s="597">
        <v>43641</v>
      </c>
      <c r="B6763" s="414">
        <f t="shared" si="232"/>
        <v>43642</v>
      </c>
      <c r="C6763" s="636">
        <v>2.2749999999999999</v>
      </c>
      <c r="E6763" s="636">
        <v>1.75</v>
      </c>
      <c r="G6763" s="636">
        <v>0.63618221926290008</v>
      </c>
      <c r="I6763" s="636">
        <v>2.21</v>
      </c>
      <c r="J6763" s="660"/>
      <c r="K6763" s="636"/>
      <c r="M6763" s="636">
        <v>1.7549999999999999</v>
      </c>
      <c r="O6763" s="636">
        <v>1.8149999999999999</v>
      </c>
      <c r="Q6763" s="636">
        <v>1.9750000000000001</v>
      </c>
      <c r="S6763" s="636">
        <v>0.79500000000000004</v>
      </c>
      <c r="T6763" s="18">
        <v>0.75878800000000002</v>
      </c>
      <c r="U6763" s="662">
        <f t="shared" si="231"/>
        <v>0.63618221926290008</v>
      </c>
    </row>
    <row r="6764" spans="1:21" x14ac:dyDescent="0.2">
      <c r="A6764" s="597">
        <v>43642</v>
      </c>
      <c r="B6764" s="414">
        <f t="shared" si="232"/>
        <v>43643</v>
      </c>
      <c r="C6764" s="636">
        <v>2.3149999999999999</v>
      </c>
      <c r="E6764" s="636">
        <v>1.675</v>
      </c>
      <c r="G6764" s="636">
        <v>0.67363651241880007</v>
      </c>
      <c r="I6764" s="636">
        <v>2.2050000000000001</v>
      </c>
      <c r="J6764" s="660"/>
      <c r="K6764" s="636"/>
      <c r="M6764" s="636">
        <v>1.64</v>
      </c>
      <c r="O6764" s="636">
        <v>1.83</v>
      </c>
      <c r="Q6764" s="636">
        <v>2.0049999999999999</v>
      </c>
      <c r="S6764" s="636">
        <v>0.84</v>
      </c>
      <c r="T6764" s="18">
        <v>0.76041800000000004</v>
      </c>
      <c r="U6764" s="662">
        <f t="shared" si="231"/>
        <v>0.67363651241880007</v>
      </c>
    </row>
    <row r="6765" spans="1:21" x14ac:dyDescent="0.2">
      <c r="A6765" s="597">
        <v>43643</v>
      </c>
      <c r="B6765" s="414">
        <f t="shared" si="232"/>
        <v>43644</v>
      </c>
      <c r="C6765" s="640">
        <v>2.2949999999999999</v>
      </c>
      <c r="E6765" s="640">
        <v>1.64</v>
      </c>
      <c r="G6765" s="640">
        <v>0.80793042192292508</v>
      </c>
      <c r="I6765" s="640">
        <v>2.2450000000000001</v>
      </c>
      <c r="J6765" s="661"/>
      <c r="K6765" s="640"/>
      <c r="M6765" s="640">
        <v>1.4750000000000001</v>
      </c>
      <c r="O6765" s="640">
        <v>1.7549999999999999</v>
      </c>
      <c r="Q6765" s="640">
        <v>1.97</v>
      </c>
      <c r="S6765" s="640">
        <v>1.0049999999999999</v>
      </c>
      <c r="T6765" s="18">
        <v>0.76227900000000004</v>
      </c>
      <c r="U6765" s="661">
        <f t="shared" si="231"/>
        <v>0.80793042192292508</v>
      </c>
    </row>
    <row r="6766" spans="1:21" x14ac:dyDescent="0.2">
      <c r="A6766" s="597">
        <v>43644</v>
      </c>
      <c r="B6766" s="414">
        <f t="shared" si="232"/>
        <v>43645</v>
      </c>
      <c r="C6766" s="640">
        <v>2.2949999999999999</v>
      </c>
      <c r="E6766" s="640">
        <v>1.64</v>
      </c>
      <c r="G6766" s="640">
        <v>0.80793042192292508</v>
      </c>
      <c r="I6766" s="640">
        <v>2.2450000000000001</v>
      </c>
      <c r="J6766" s="661"/>
      <c r="K6766" s="640"/>
      <c r="M6766" s="640">
        <v>1.4750000000000001</v>
      </c>
      <c r="O6766" s="640">
        <v>1.7549999999999999</v>
      </c>
      <c r="Q6766" s="640">
        <v>1.97</v>
      </c>
      <c r="S6766" s="640">
        <v>1.0049999999999999</v>
      </c>
      <c r="T6766" s="18">
        <v>0.76227900000000004</v>
      </c>
      <c r="U6766" s="661">
        <f t="shared" si="231"/>
        <v>0.80793042192292508</v>
      </c>
    </row>
    <row r="6767" spans="1:21" x14ac:dyDescent="0.2">
      <c r="A6767" s="597">
        <v>43645</v>
      </c>
      <c r="B6767" s="414">
        <f t="shared" si="232"/>
        <v>43646</v>
      </c>
      <c r="C6767" s="640">
        <v>2.2949999999999999</v>
      </c>
      <c r="E6767" s="640">
        <v>1.64</v>
      </c>
      <c r="G6767" s="640">
        <v>0.80793042192292508</v>
      </c>
      <c r="I6767" s="640">
        <v>2.2450000000000001</v>
      </c>
      <c r="J6767" s="661"/>
      <c r="K6767" s="640"/>
      <c r="M6767" s="640">
        <v>1.4750000000000001</v>
      </c>
      <c r="O6767" s="640">
        <v>1.7549999999999999</v>
      </c>
      <c r="Q6767" s="640">
        <v>1.97</v>
      </c>
      <c r="S6767" s="640">
        <v>1.0049999999999999</v>
      </c>
      <c r="T6767" s="18">
        <v>0.76227900000000004</v>
      </c>
      <c r="U6767" s="661">
        <f t="shared" si="231"/>
        <v>0.80793042192292508</v>
      </c>
    </row>
    <row r="6768" spans="1:21" s="263" customFormat="1" x14ac:dyDescent="0.2">
      <c r="A6768" s="598">
        <v>43646</v>
      </c>
      <c r="B6768" s="556">
        <f t="shared" si="232"/>
        <v>43647</v>
      </c>
      <c r="C6768" s="620">
        <v>2.35</v>
      </c>
      <c r="E6768" s="620">
        <v>1.7450000000000001</v>
      </c>
      <c r="G6768" s="620">
        <v>0.40676640286487509</v>
      </c>
      <c r="I6768" s="620">
        <v>2.2349999999999999</v>
      </c>
      <c r="J6768" s="786"/>
      <c r="K6768" s="620"/>
      <c r="M6768" s="620">
        <v>1.7150000000000001</v>
      </c>
      <c r="O6768" s="620">
        <v>1.82</v>
      </c>
      <c r="Q6768" s="620">
        <v>2.0049999999999999</v>
      </c>
      <c r="S6768" s="620">
        <v>0.505</v>
      </c>
      <c r="T6768" s="263">
        <v>0.76376500000000003</v>
      </c>
      <c r="U6768" s="622">
        <f t="shared" si="231"/>
        <v>0.40676640286487509</v>
      </c>
    </row>
    <row r="6769" spans="1:21" x14ac:dyDescent="0.2">
      <c r="A6769" s="597">
        <v>43647</v>
      </c>
      <c r="B6769" s="414">
        <f t="shared" si="232"/>
        <v>43648</v>
      </c>
      <c r="C6769" s="636">
        <v>2.2549999999999999</v>
      </c>
      <c r="D6769" s="636"/>
      <c r="E6769" s="636">
        <v>1.6950000000000001</v>
      </c>
      <c r="F6769" s="636"/>
      <c r="G6769" s="636">
        <v>1.0294770281216001</v>
      </c>
      <c r="H6769" s="636"/>
      <c r="I6769" s="636">
        <v>2.13</v>
      </c>
      <c r="J6769" s="660"/>
      <c r="K6769" s="636"/>
      <c r="L6769" s="636"/>
      <c r="M6769" s="636">
        <v>1.7050000000000001</v>
      </c>
      <c r="N6769" s="636"/>
      <c r="O6769" s="636">
        <v>1.76</v>
      </c>
      <c r="P6769" s="636"/>
      <c r="Q6769" s="636">
        <v>2</v>
      </c>
      <c r="R6769" s="636"/>
      <c r="S6769" s="636">
        <v>1.28</v>
      </c>
      <c r="T6769" s="554">
        <v>0.76262799999999997</v>
      </c>
      <c r="U6769" s="658">
        <f t="shared" si="231"/>
        <v>1.0294770281216001</v>
      </c>
    </row>
    <row r="6770" spans="1:21" x14ac:dyDescent="0.2">
      <c r="A6770" s="597">
        <v>43648</v>
      </c>
      <c r="B6770" s="414">
        <f t="shared" si="232"/>
        <v>43649</v>
      </c>
      <c r="C6770" s="636">
        <v>2.25</v>
      </c>
      <c r="E6770" s="636">
        <v>1.635</v>
      </c>
      <c r="G6770" s="636">
        <v>0.69533181491042506</v>
      </c>
      <c r="I6770" s="636">
        <v>2.125</v>
      </c>
      <c r="J6770" s="660"/>
      <c r="K6770" s="636"/>
      <c r="M6770" s="636">
        <v>1.4</v>
      </c>
      <c r="O6770" s="636">
        <v>1.7</v>
      </c>
      <c r="Q6770" s="636">
        <v>1.9750000000000001</v>
      </c>
      <c r="S6770" s="636">
        <v>0.86499999999999999</v>
      </c>
      <c r="T6770" s="18">
        <v>0.76222299999999998</v>
      </c>
      <c r="U6770" s="658">
        <f t="shared" si="231"/>
        <v>0.69533181491042506</v>
      </c>
    </row>
    <row r="6771" spans="1:21" x14ac:dyDescent="0.2">
      <c r="A6771" s="597">
        <v>43649</v>
      </c>
      <c r="B6771" s="414">
        <f t="shared" si="232"/>
        <v>43650</v>
      </c>
      <c r="C6771" s="640">
        <v>2.2349999999999999</v>
      </c>
      <c r="E6771" s="640">
        <v>1.61</v>
      </c>
      <c r="G6771" s="640">
        <v>0.66074190355219997</v>
      </c>
      <c r="I6771" s="640">
        <v>2.1800000000000002</v>
      </c>
      <c r="J6771" s="661"/>
      <c r="K6771" s="640"/>
      <c r="M6771" s="640">
        <v>1.31</v>
      </c>
      <c r="O6771" s="640">
        <v>1.64</v>
      </c>
      <c r="Q6771" s="640">
        <v>1.9</v>
      </c>
      <c r="S6771" s="640">
        <v>0.82</v>
      </c>
      <c r="T6771" s="375">
        <v>0.76405400000000001</v>
      </c>
      <c r="U6771" s="640">
        <f t="shared" si="231"/>
        <v>0.66074190355219997</v>
      </c>
    </row>
    <row r="6772" spans="1:21" x14ac:dyDescent="0.2">
      <c r="A6772" s="597">
        <v>43650</v>
      </c>
      <c r="B6772" s="414">
        <f t="shared" si="232"/>
        <v>43651</v>
      </c>
      <c r="C6772" s="640">
        <v>2.2349999999999999</v>
      </c>
      <c r="E6772" s="640">
        <v>1.61</v>
      </c>
      <c r="G6772" s="640">
        <v>0.66074190355219997</v>
      </c>
      <c r="I6772" s="640">
        <v>2.1800000000000002</v>
      </c>
      <c r="J6772" s="661"/>
      <c r="K6772" s="640"/>
      <c r="M6772" s="640">
        <v>1.31</v>
      </c>
      <c r="O6772" s="640">
        <v>1.64</v>
      </c>
      <c r="Q6772" s="640">
        <v>1.9</v>
      </c>
      <c r="S6772" s="640">
        <v>0.82</v>
      </c>
      <c r="T6772" s="375">
        <v>0.76405400000000001</v>
      </c>
      <c r="U6772" s="640">
        <f t="shared" si="231"/>
        <v>0.66074190355219997</v>
      </c>
    </row>
    <row r="6773" spans="1:21" x14ac:dyDescent="0.2">
      <c r="A6773" s="597">
        <v>43651</v>
      </c>
      <c r="B6773" s="414">
        <f t="shared" si="232"/>
        <v>43652</v>
      </c>
      <c r="C6773" s="640">
        <v>2.2349999999999999</v>
      </c>
      <c r="E6773" s="640">
        <v>1.61</v>
      </c>
      <c r="G6773" s="640">
        <v>0.66074190355219997</v>
      </c>
      <c r="I6773" s="640">
        <v>2.1800000000000002</v>
      </c>
      <c r="J6773" s="661"/>
      <c r="K6773" s="640"/>
      <c r="M6773" s="640">
        <v>1.31</v>
      </c>
      <c r="O6773" s="640">
        <v>1.64</v>
      </c>
      <c r="Q6773" s="640">
        <v>1.9</v>
      </c>
      <c r="S6773" s="640">
        <v>0.82</v>
      </c>
      <c r="T6773" s="375">
        <v>0.76405400000000001</v>
      </c>
      <c r="U6773" s="640">
        <f t="shared" si="231"/>
        <v>0.66074190355219997</v>
      </c>
    </row>
    <row r="6774" spans="1:21" x14ac:dyDescent="0.2">
      <c r="A6774" s="597">
        <v>43652</v>
      </c>
      <c r="B6774" s="414">
        <f t="shared" si="232"/>
        <v>43653</v>
      </c>
      <c r="C6774" s="640">
        <v>2.2349999999999999</v>
      </c>
      <c r="E6774" s="640">
        <v>1.61</v>
      </c>
      <c r="G6774" s="640">
        <v>0.66074190355219997</v>
      </c>
      <c r="I6774" s="640">
        <v>2.1800000000000002</v>
      </c>
      <c r="J6774" s="661"/>
      <c r="K6774" s="640"/>
      <c r="M6774" s="640">
        <v>1.31</v>
      </c>
      <c r="O6774" s="640">
        <v>1.64</v>
      </c>
      <c r="Q6774" s="640">
        <v>1.9</v>
      </c>
      <c r="S6774" s="640">
        <v>0.82</v>
      </c>
      <c r="T6774" s="375">
        <v>0.76405400000000001</v>
      </c>
      <c r="U6774" s="640">
        <f t="shared" si="231"/>
        <v>0.66074190355219997</v>
      </c>
    </row>
    <row r="6775" spans="1:21" x14ac:dyDescent="0.2">
      <c r="A6775" s="597">
        <v>43653</v>
      </c>
      <c r="B6775" s="414">
        <f t="shared" si="232"/>
        <v>43654</v>
      </c>
      <c r="C6775" s="640">
        <v>2.2349999999999999</v>
      </c>
      <c r="E6775" s="640">
        <v>1.61</v>
      </c>
      <c r="G6775" s="640">
        <v>0.66074190355219997</v>
      </c>
      <c r="I6775" s="640">
        <v>2.1800000000000002</v>
      </c>
      <c r="J6775" s="661"/>
      <c r="K6775" s="640"/>
      <c r="M6775" s="640">
        <v>1.31</v>
      </c>
      <c r="O6775" s="640">
        <v>1.64</v>
      </c>
      <c r="Q6775" s="640">
        <v>1.9</v>
      </c>
      <c r="S6775" s="640">
        <v>0.82</v>
      </c>
      <c r="T6775" s="375">
        <v>0.76405400000000001</v>
      </c>
      <c r="U6775" s="640">
        <f t="shared" si="231"/>
        <v>0.66074190355219997</v>
      </c>
    </row>
    <row r="6776" spans="1:21" x14ac:dyDescent="0.2">
      <c r="A6776" s="597">
        <v>43654</v>
      </c>
      <c r="B6776" s="414">
        <f t="shared" si="232"/>
        <v>43655</v>
      </c>
      <c r="C6776" s="636">
        <v>2.3450000000000002</v>
      </c>
      <c r="E6776" s="636">
        <v>1.7350000000000001</v>
      </c>
      <c r="G6776" s="636">
        <v>0.91911658833900001</v>
      </c>
      <c r="I6776" s="636">
        <v>2.3149999999999999</v>
      </c>
      <c r="J6776" s="660"/>
      <c r="K6776" s="636"/>
      <c r="M6776" s="636">
        <v>1.595</v>
      </c>
      <c r="O6776" s="636">
        <v>1.7150000000000001</v>
      </c>
      <c r="Q6776" s="636">
        <v>2.0750000000000002</v>
      </c>
      <c r="S6776" s="636">
        <v>1.1399999999999999</v>
      </c>
      <c r="T6776" s="18">
        <v>0.76449</v>
      </c>
      <c r="U6776" s="658">
        <f t="shared" si="231"/>
        <v>0.91911658833900001</v>
      </c>
    </row>
    <row r="6777" spans="1:21" x14ac:dyDescent="0.2">
      <c r="A6777" s="597">
        <v>43655</v>
      </c>
      <c r="B6777" s="414">
        <f t="shared" si="232"/>
        <v>43656</v>
      </c>
      <c r="C6777" s="636">
        <v>2.355</v>
      </c>
      <c r="E6777" s="636">
        <v>1.7150000000000001</v>
      </c>
      <c r="G6777" s="636">
        <v>1.3664064407520002</v>
      </c>
      <c r="I6777" s="636">
        <v>2.31</v>
      </c>
      <c r="J6777" s="660"/>
      <c r="K6777" s="636"/>
      <c r="M6777" s="636">
        <v>1.665</v>
      </c>
      <c r="O6777" s="636">
        <v>1.7350000000000001</v>
      </c>
      <c r="Q6777" s="636">
        <v>2.12</v>
      </c>
      <c r="S6777" s="636">
        <v>1.7</v>
      </c>
      <c r="T6777" s="18">
        <v>0.76214400000000004</v>
      </c>
      <c r="U6777" s="658">
        <f t="shared" si="231"/>
        <v>1.3664064407520002</v>
      </c>
    </row>
    <row r="6778" spans="1:21" x14ac:dyDescent="0.2">
      <c r="A6778" s="597">
        <v>43656</v>
      </c>
      <c r="B6778" s="414">
        <f t="shared" si="232"/>
        <v>43657</v>
      </c>
      <c r="C6778" s="636">
        <v>2.4550000000000001</v>
      </c>
      <c r="E6778" s="636">
        <v>1.94</v>
      </c>
      <c r="G6778" s="636">
        <v>1.5969332887794503</v>
      </c>
      <c r="I6778" s="636">
        <v>2.44</v>
      </c>
      <c r="J6778" s="660"/>
      <c r="K6778" s="636"/>
      <c r="M6778" s="636">
        <v>2.0350000000000001</v>
      </c>
      <c r="O6778" s="636">
        <v>1.915</v>
      </c>
      <c r="Q6778" s="636">
        <v>2.2000000000000002</v>
      </c>
      <c r="S6778" s="636">
        <v>1.9850000000000001</v>
      </c>
      <c r="T6778" s="18">
        <v>0.76283800000000002</v>
      </c>
      <c r="U6778" s="658">
        <f t="shared" si="231"/>
        <v>1.5969332887794503</v>
      </c>
    </row>
    <row r="6779" spans="1:21" x14ac:dyDescent="0.2">
      <c r="A6779" s="597">
        <v>43657</v>
      </c>
      <c r="B6779" s="414">
        <f t="shared" si="232"/>
        <v>43658</v>
      </c>
      <c r="C6779" s="636">
        <v>2.4750000000000001</v>
      </c>
      <c r="E6779" s="636">
        <v>2.06</v>
      </c>
      <c r="G6779" s="636">
        <v>1.8527205336675752</v>
      </c>
      <c r="I6779" s="636">
        <v>2.4350000000000001</v>
      </c>
      <c r="J6779" s="660"/>
      <c r="K6779" s="636"/>
      <c r="M6779" s="636">
        <v>2.17</v>
      </c>
      <c r="O6779" s="636">
        <v>2.0249999999999999</v>
      </c>
      <c r="Q6779" s="636">
        <v>2.2250000000000001</v>
      </c>
      <c r="S6779" s="636">
        <v>2.2949999999999999</v>
      </c>
      <c r="T6779" s="18">
        <v>0.76547900000000002</v>
      </c>
      <c r="U6779" s="658">
        <f t="shared" si="231"/>
        <v>1.8527205336675752</v>
      </c>
    </row>
    <row r="6780" spans="1:21" x14ac:dyDescent="0.2">
      <c r="A6780" s="597">
        <v>43658</v>
      </c>
      <c r="B6780" s="414">
        <f t="shared" si="232"/>
        <v>43659</v>
      </c>
      <c r="C6780" s="640">
        <v>2.4849999999999999</v>
      </c>
      <c r="E6780" s="640">
        <v>2.0649999999999999</v>
      </c>
      <c r="G6780" s="640">
        <v>1.5328499879658499</v>
      </c>
      <c r="I6780" s="640">
        <v>2.39</v>
      </c>
      <c r="J6780" s="661"/>
      <c r="K6780" s="640"/>
      <c r="M6780" s="640">
        <v>2.0750000000000002</v>
      </c>
      <c r="O6780" s="640">
        <v>2.09</v>
      </c>
      <c r="Q6780" s="640">
        <v>2.2050000000000001</v>
      </c>
      <c r="S6780" s="640">
        <v>1.895</v>
      </c>
      <c r="T6780" s="375">
        <v>0.76700199999999996</v>
      </c>
      <c r="U6780" s="640">
        <f t="shared" si="231"/>
        <v>1.5328499879658499</v>
      </c>
    </row>
    <row r="6781" spans="1:21" x14ac:dyDescent="0.2">
      <c r="A6781" s="597">
        <v>43659</v>
      </c>
      <c r="B6781" s="414">
        <f t="shared" si="232"/>
        <v>43660</v>
      </c>
      <c r="C6781" s="640">
        <v>2.4849999999999999</v>
      </c>
      <c r="E6781" s="640">
        <v>2.0649999999999999</v>
      </c>
      <c r="G6781" s="640">
        <v>1.5328499879658499</v>
      </c>
      <c r="I6781" s="640">
        <v>2.39</v>
      </c>
      <c r="J6781" s="661"/>
      <c r="K6781" s="640"/>
      <c r="M6781" s="640">
        <v>2.0750000000000002</v>
      </c>
      <c r="O6781" s="640">
        <v>2.09</v>
      </c>
      <c r="Q6781" s="640">
        <v>2.2050000000000001</v>
      </c>
      <c r="S6781" s="640">
        <v>1.895</v>
      </c>
      <c r="T6781" s="375">
        <v>0.76700199999999996</v>
      </c>
      <c r="U6781" s="640">
        <f t="shared" si="231"/>
        <v>1.5328499879658499</v>
      </c>
    </row>
    <row r="6782" spans="1:21" x14ac:dyDescent="0.2">
      <c r="A6782" s="597">
        <v>43660</v>
      </c>
      <c r="B6782" s="414">
        <f t="shared" si="232"/>
        <v>43661</v>
      </c>
      <c r="C6782" s="640">
        <v>2.4849999999999999</v>
      </c>
      <c r="E6782" s="640">
        <v>2.0649999999999999</v>
      </c>
      <c r="G6782" s="640">
        <v>1.5328499879658499</v>
      </c>
      <c r="I6782" s="640">
        <v>2.39</v>
      </c>
      <c r="J6782" s="661"/>
      <c r="K6782" s="640"/>
      <c r="M6782" s="640">
        <v>2.0750000000000002</v>
      </c>
      <c r="O6782" s="640">
        <v>2.09</v>
      </c>
      <c r="Q6782" s="640">
        <v>2.2050000000000001</v>
      </c>
      <c r="S6782" s="640">
        <v>1.895</v>
      </c>
      <c r="T6782" s="375">
        <v>0.76700199999999996</v>
      </c>
      <c r="U6782" s="640">
        <f t="shared" si="231"/>
        <v>1.5328499879658499</v>
      </c>
    </row>
    <row r="6783" spans="1:21" x14ac:dyDescent="0.2">
      <c r="A6783" s="597">
        <v>43661</v>
      </c>
      <c r="B6783" s="414">
        <f t="shared" si="232"/>
        <v>43662</v>
      </c>
      <c r="C6783" s="636">
        <v>2.46</v>
      </c>
      <c r="E6783" s="636">
        <v>2.08</v>
      </c>
      <c r="G6783" s="636">
        <v>0.75231450366360009</v>
      </c>
      <c r="I6783" s="636">
        <v>2.38</v>
      </c>
      <c r="J6783" s="660"/>
      <c r="K6783" s="636"/>
      <c r="M6783" s="636">
        <v>2.0099999999999998</v>
      </c>
      <c r="O6783" s="636">
        <v>2.0499999999999998</v>
      </c>
      <c r="Q6783" s="636">
        <v>2.2000000000000002</v>
      </c>
      <c r="S6783" s="636">
        <v>0.93</v>
      </c>
      <c r="T6783" s="18">
        <v>0.76704799999999995</v>
      </c>
      <c r="U6783" s="658">
        <f t="shared" si="231"/>
        <v>0.75231450366360009</v>
      </c>
    </row>
    <row r="6784" spans="1:21" x14ac:dyDescent="0.2">
      <c r="A6784" s="597">
        <v>43662</v>
      </c>
      <c r="B6784" s="414">
        <f t="shared" si="232"/>
        <v>43663</v>
      </c>
      <c r="C6784" s="636">
        <v>2.36</v>
      </c>
      <c r="E6784" s="636">
        <v>1.925</v>
      </c>
      <c r="G6784" s="636">
        <v>0.95698464914400017</v>
      </c>
      <c r="I6784" s="636">
        <v>2.2549999999999999</v>
      </c>
      <c r="J6784" s="660"/>
      <c r="K6784" s="636"/>
      <c r="M6784" s="636">
        <v>1.905</v>
      </c>
      <c r="O6784" s="636">
        <v>1.97</v>
      </c>
      <c r="Q6784" s="636">
        <v>2.125</v>
      </c>
      <c r="S6784" s="636">
        <v>1.1850000000000001</v>
      </c>
      <c r="T6784" s="18">
        <v>0.76576</v>
      </c>
      <c r="U6784" s="658">
        <f t="shared" si="231"/>
        <v>0.95698464914400017</v>
      </c>
    </row>
    <row r="6785" spans="1:21" x14ac:dyDescent="0.2">
      <c r="A6785" s="597">
        <v>43663</v>
      </c>
      <c r="B6785" s="414">
        <f t="shared" si="232"/>
        <v>43664</v>
      </c>
      <c r="C6785" s="636">
        <v>2.38</v>
      </c>
      <c r="E6785" s="636">
        <v>1.95</v>
      </c>
      <c r="G6785" s="636">
        <v>0.92845852620125002</v>
      </c>
      <c r="I6785" s="636">
        <v>2.2850000000000001</v>
      </c>
      <c r="J6785" s="660"/>
      <c r="K6785" s="636"/>
      <c r="M6785" s="636">
        <v>1.925</v>
      </c>
      <c r="O6785" s="636">
        <v>1.87</v>
      </c>
      <c r="Q6785" s="636">
        <v>2.14</v>
      </c>
      <c r="S6785" s="636">
        <v>1.1499999999999999</v>
      </c>
      <c r="T6785" s="18">
        <v>0.76554500000000003</v>
      </c>
      <c r="U6785" s="658">
        <f t="shared" si="231"/>
        <v>0.92845852620125002</v>
      </c>
    </row>
    <row r="6786" spans="1:21" x14ac:dyDescent="0.2">
      <c r="A6786" s="597">
        <v>43664</v>
      </c>
      <c r="B6786" s="414">
        <f t="shared" si="232"/>
        <v>43665</v>
      </c>
      <c r="C6786" s="636">
        <v>2.36</v>
      </c>
      <c r="E6786" s="636">
        <v>1.85</v>
      </c>
      <c r="G6786" s="636">
        <v>0.48461879403000002</v>
      </c>
      <c r="I6786" s="636">
        <v>2.27</v>
      </c>
      <c r="J6786" s="660"/>
      <c r="K6786" s="636"/>
      <c r="M6786" s="636">
        <v>1.875</v>
      </c>
      <c r="O6786" s="636">
        <v>1.83</v>
      </c>
      <c r="Q6786" s="636">
        <v>2.125</v>
      </c>
      <c r="S6786" s="636">
        <v>0.6</v>
      </c>
      <c r="T6786" s="18">
        <v>0.76587000000000005</v>
      </c>
      <c r="U6786" s="658">
        <f t="shared" ref="U6786:U6849" si="233">S6786*T6786*1.054615</f>
        <v>0.48461879403000002</v>
      </c>
    </row>
    <row r="6787" spans="1:21" x14ac:dyDescent="0.2">
      <c r="A6787" s="597">
        <v>43665</v>
      </c>
      <c r="B6787" s="414">
        <f t="shared" si="232"/>
        <v>43666</v>
      </c>
      <c r="C6787" s="640">
        <v>2.2749999999999999</v>
      </c>
      <c r="E6787" s="640">
        <v>1.6950000000000001</v>
      </c>
      <c r="G6787" s="640">
        <v>0.31106482683622505</v>
      </c>
      <c r="I6787" s="640">
        <v>2.2050000000000001</v>
      </c>
      <c r="J6787" s="661"/>
      <c r="K6787" s="640"/>
      <c r="M6787" s="640">
        <v>1.73</v>
      </c>
      <c r="O6787" s="640">
        <v>1.6950000000000001</v>
      </c>
      <c r="Q6787" s="640">
        <v>1.9950000000000001</v>
      </c>
      <c r="S6787" s="640">
        <v>0.38500000000000001</v>
      </c>
      <c r="T6787" s="375">
        <v>0.76611899999999999</v>
      </c>
      <c r="U6787" s="640">
        <f t="shared" si="233"/>
        <v>0.31106482683622505</v>
      </c>
    </row>
    <row r="6788" spans="1:21" x14ac:dyDescent="0.2">
      <c r="A6788" s="597">
        <v>43666</v>
      </c>
      <c r="B6788" s="414">
        <f t="shared" si="232"/>
        <v>43667</v>
      </c>
      <c r="C6788" s="640">
        <v>2.2749999999999999</v>
      </c>
      <c r="E6788" s="640">
        <v>1.6950000000000001</v>
      </c>
      <c r="G6788" s="640">
        <v>0.31106482683622505</v>
      </c>
      <c r="I6788" s="640">
        <v>2.2050000000000001</v>
      </c>
      <c r="J6788" s="661"/>
      <c r="K6788" s="640"/>
      <c r="M6788" s="640">
        <v>1.73</v>
      </c>
      <c r="O6788" s="640">
        <v>1.6950000000000001</v>
      </c>
      <c r="Q6788" s="640">
        <v>1.9950000000000001</v>
      </c>
      <c r="S6788" s="640">
        <v>0.38500000000000001</v>
      </c>
      <c r="T6788" s="375">
        <v>0.76611899999999999</v>
      </c>
      <c r="U6788" s="640">
        <f t="shared" si="233"/>
        <v>0.31106482683622505</v>
      </c>
    </row>
    <row r="6789" spans="1:21" x14ac:dyDescent="0.2">
      <c r="A6789" s="597">
        <v>43667</v>
      </c>
      <c r="B6789" s="414">
        <f t="shared" si="232"/>
        <v>43668</v>
      </c>
      <c r="C6789" s="640">
        <v>2.2749999999999999</v>
      </c>
      <c r="E6789" s="640">
        <v>1.6950000000000001</v>
      </c>
      <c r="G6789" s="640">
        <v>0.31106482683622505</v>
      </c>
      <c r="I6789" s="640">
        <v>2.2050000000000001</v>
      </c>
      <c r="J6789" s="661"/>
      <c r="K6789" s="640"/>
      <c r="M6789" s="640">
        <v>1.73</v>
      </c>
      <c r="O6789" s="640">
        <v>1.6950000000000001</v>
      </c>
      <c r="Q6789" s="640">
        <v>1.9950000000000001</v>
      </c>
      <c r="S6789" s="640">
        <v>0.38500000000000001</v>
      </c>
      <c r="T6789" s="375">
        <v>0.76611899999999999</v>
      </c>
      <c r="U6789" s="640">
        <f t="shared" si="233"/>
        <v>0.31106482683622505</v>
      </c>
    </row>
    <row r="6790" spans="1:21" x14ac:dyDescent="0.2">
      <c r="A6790" s="597">
        <v>43668</v>
      </c>
      <c r="B6790" s="414">
        <f t="shared" si="232"/>
        <v>43669</v>
      </c>
      <c r="C6790" s="636">
        <v>2.2749999999999999</v>
      </c>
      <c r="E6790" s="636">
        <v>1.76</v>
      </c>
      <c r="G6790" s="636">
        <v>1.1404751619562501</v>
      </c>
      <c r="I6790" s="636">
        <v>2.395</v>
      </c>
      <c r="J6790" s="660"/>
      <c r="K6790" s="636"/>
      <c r="M6790" s="636">
        <v>2.0249999999999999</v>
      </c>
      <c r="O6790" s="636">
        <v>1.7450000000000001</v>
      </c>
      <c r="Q6790" s="636">
        <v>1.98</v>
      </c>
      <c r="S6790" s="636">
        <v>1.415</v>
      </c>
      <c r="T6790" s="18">
        <v>0.76424999999999998</v>
      </c>
      <c r="U6790" s="658">
        <f t="shared" si="233"/>
        <v>1.1404751619562501</v>
      </c>
    </row>
    <row r="6791" spans="1:21" x14ac:dyDescent="0.2">
      <c r="A6791" s="597">
        <v>43669</v>
      </c>
      <c r="B6791" s="414">
        <f t="shared" si="232"/>
        <v>43670</v>
      </c>
      <c r="C6791" s="636">
        <v>2.2850000000000001</v>
      </c>
      <c r="E6791" s="636">
        <v>1.88</v>
      </c>
      <c r="G6791" s="636">
        <v>1.5332318535111999</v>
      </c>
      <c r="I6791" s="636">
        <v>2.2799999999999998</v>
      </c>
      <c r="J6791" s="660"/>
      <c r="K6791" s="636"/>
      <c r="M6791" s="636">
        <v>2.0699999999999998</v>
      </c>
      <c r="O6791" s="636">
        <v>1.77</v>
      </c>
      <c r="Q6791" s="636">
        <v>1.9450000000000001</v>
      </c>
      <c r="S6791" s="636">
        <v>1.91</v>
      </c>
      <c r="T6791" s="18">
        <v>0.76116799999999996</v>
      </c>
      <c r="U6791" s="658">
        <f t="shared" si="233"/>
        <v>1.5332318535111999</v>
      </c>
    </row>
    <row r="6792" spans="1:21" x14ac:dyDescent="0.2">
      <c r="A6792" s="597">
        <v>43670</v>
      </c>
      <c r="B6792" s="414">
        <f t="shared" si="232"/>
        <v>43671</v>
      </c>
      <c r="C6792" s="636">
        <v>2.2149999999999999</v>
      </c>
      <c r="E6792" s="636">
        <v>1.79</v>
      </c>
      <c r="G6792" s="636">
        <v>0.71036351670532505</v>
      </c>
      <c r="I6792" s="636">
        <v>2.165</v>
      </c>
      <c r="J6792" s="660"/>
      <c r="K6792" s="636"/>
      <c r="M6792" s="636">
        <v>2.02</v>
      </c>
      <c r="O6792" s="636">
        <v>1.76</v>
      </c>
      <c r="Q6792" s="636">
        <v>1.95</v>
      </c>
      <c r="S6792" s="636">
        <v>0.88500000000000001</v>
      </c>
      <c r="T6792" s="18">
        <v>0.76110299999999997</v>
      </c>
      <c r="U6792" s="658">
        <f t="shared" si="233"/>
        <v>0.71036351670532505</v>
      </c>
    </row>
    <row r="6793" spans="1:21" x14ac:dyDescent="0.2">
      <c r="A6793" s="597">
        <v>43671</v>
      </c>
      <c r="B6793" s="414">
        <f t="shared" si="232"/>
        <v>43672</v>
      </c>
      <c r="C6793" s="636">
        <v>2.2200000000000002</v>
      </c>
      <c r="E6793" s="636">
        <v>1.915</v>
      </c>
      <c r="G6793" s="636">
        <v>0.36908829404060001</v>
      </c>
      <c r="I6793" s="636">
        <v>2.165</v>
      </c>
      <c r="J6793" s="660"/>
      <c r="K6793" s="636"/>
      <c r="M6793" s="636">
        <v>1.99</v>
      </c>
      <c r="O6793" s="636">
        <v>1.78</v>
      </c>
      <c r="Q6793" s="636">
        <v>1.9350000000000001</v>
      </c>
      <c r="S6793" s="636">
        <v>0.46</v>
      </c>
      <c r="T6793" s="18">
        <v>0.76081399999999999</v>
      </c>
      <c r="U6793" s="658">
        <f t="shared" si="233"/>
        <v>0.36908829404060001</v>
      </c>
    </row>
    <row r="6794" spans="1:21" x14ac:dyDescent="0.2">
      <c r="A6794" s="597">
        <v>43672</v>
      </c>
      <c r="B6794" s="414">
        <f t="shared" si="232"/>
        <v>43673</v>
      </c>
      <c r="C6794" s="640">
        <v>2.1749999999999998</v>
      </c>
      <c r="E6794" s="640">
        <v>1.79</v>
      </c>
      <c r="G6794" s="640">
        <v>0.6163738181100501</v>
      </c>
      <c r="I6794" s="640">
        <v>2.15</v>
      </c>
      <c r="J6794" s="661"/>
      <c r="K6794" s="640"/>
      <c r="M6794" s="640">
        <v>1.835</v>
      </c>
      <c r="O6794" s="640">
        <v>1.73</v>
      </c>
      <c r="Q6794" s="640">
        <v>1.875</v>
      </c>
      <c r="S6794" s="640">
        <v>0.77</v>
      </c>
      <c r="T6794" s="375">
        <v>0.75903100000000001</v>
      </c>
      <c r="U6794" s="640">
        <f t="shared" si="233"/>
        <v>0.6163738181100501</v>
      </c>
    </row>
    <row r="6795" spans="1:21" x14ac:dyDescent="0.2">
      <c r="A6795" s="597">
        <v>43673</v>
      </c>
      <c r="B6795" s="414">
        <f t="shared" si="232"/>
        <v>43674</v>
      </c>
      <c r="C6795" s="640">
        <v>2.1749999999999998</v>
      </c>
      <c r="E6795" s="640">
        <v>1.79</v>
      </c>
      <c r="G6795" s="640">
        <v>0.6163738181100501</v>
      </c>
      <c r="I6795" s="640">
        <v>2.15</v>
      </c>
      <c r="J6795" s="661"/>
      <c r="K6795" s="640"/>
      <c r="M6795" s="640">
        <v>1.835</v>
      </c>
      <c r="O6795" s="640">
        <v>1.73</v>
      </c>
      <c r="Q6795" s="640">
        <v>1.875</v>
      </c>
      <c r="S6795" s="640">
        <v>0.77</v>
      </c>
      <c r="T6795" s="375">
        <v>0.75903100000000001</v>
      </c>
      <c r="U6795" s="640">
        <f t="shared" si="233"/>
        <v>0.6163738181100501</v>
      </c>
    </row>
    <row r="6796" spans="1:21" x14ac:dyDescent="0.2">
      <c r="A6796" s="597">
        <v>43674</v>
      </c>
      <c r="B6796" s="414">
        <f t="shared" si="232"/>
        <v>43675</v>
      </c>
      <c r="C6796" s="640">
        <v>2.1749999999999998</v>
      </c>
      <c r="E6796" s="640">
        <v>1.79</v>
      </c>
      <c r="G6796" s="640">
        <v>0.6163738181100501</v>
      </c>
      <c r="I6796" s="640">
        <v>2.15</v>
      </c>
      <c r="J6796" s="661"/>
      <c r="K6796" s="640"/>
      <c r="M6796" s="640">
        <v>1.835</v>
      </c>
      <c r="O6796" s="640">
        <v>1.73</v>
      </c>
      <c r="Q6796" s="640">
        <v>1.875</v>
      </c>
      <c r="S6796" s="640">
        <v>0.77</v>
      </c>
      <c r="T6796" s="375">
        <v>0.75903100000000001</v>
      </c>
      <c r="U6796" s="640">
        <f t="shared" si="233"/>
        <v>0.6163738181100501</v>
      </c>
    </row>
    <row r="6797" spans="1:21" x14ac:dyDescent="0.2">
      <c r="A6797" s="597">
        <v>43675</v>
      </c>
      <c r="B6797" s="414">
        <f t="shared" si="232"/>
        <v>43676</v>
      </c>
      <c r="C6797" s="636">
        <v>2.17</v>
      </c>
      <c r="E6797" s="636">
        <v>1.8049999999999999</v>
      </c>
      <c r="G6797" s="636">
        <v>1.72610755394685</v>
      </c>
      <c r="I6797" s="636">
        <v>2.0750000000000002</v>
      </c>
      <c r="J6797" s="660"/>
      <c r="K6797" s="636"/>
      <c r="M6797" s="636">
        <v>1.895</v>
      </c>
      <c r="O6797" s="636">
        <v>1.85</v>
      </c>
      <c r="Q6797" s="636">
        <v>1.915</v>
      </c>
      <c r="S6797" s="636">
        <v>2.1549999999999998</v>
      </c>
      <c r="T6797" s="18">
        <v>0.75949800000000001</v>
      </c>
      <c r="U6797" s="658">
        <f t="shared" si="233"/>
        <v>1.72610755394685</v>
      </c>
    </row>
    <row r="6798" spans="1:21" x14ac:dyDescent="0.2">
      <c r="A6798" s="597">
        <v>43676</v>
      </c>
      <c r="B6798" s="414">
        <f t="shared" si="232"/>
        <v>43677</v>
      </c>
      <c r="C6798" s="636">
        <v>2.165</v>
      </c>
      <c r="E6798" s="636">
        <v>1.7450000000000001</v>
      </c>
      <c r="G6798" s="636">
        <v>1.4576167806109002</v>
      </c>
      <c r="I6798" s="636">
        <v>2.06</v>
      </c>
      <c r="J6798" s="660"/>
      <c r="K6798" s="636"/>
      <c r="M6798" s="636">
        <v>1.7350000000000001</v>
      </c>
      <c r="O6798" s="636">
        <v>0.85499999999999998</v>
      </c>
      <c r="Q6798" s="636">
        <v>1.92</v>
      </c>
      <c r="S6798" s="636">
        <v>1.82</v>
      </c>
      <c r="T6798" s="18">
        <v>0.759413</v>
      </c>
      <c r="U6798" s="658">
        <f t="shared" si="233"/>
        <v>1.4576167806109002</v>
      </c>
    </row>
    <row r="6799" spans="1:21" s="263" customFormat="1" x14ac:dyDescent="0.2">
      <c r="A6799" s="598">
        <v>43677</v>
      </c>
      <c r="B6799" s="556">
        <f t="shared" si="232"/>
        <v>43678</v>
      </c>
      <c r="C6799" s="620">
        <v>2.23</v>
      </c>
      <c r="E6799" s="620">
        <v>1.76</v>
      </c>
      <c r="G6799" s="620">
        <v>0.80976746106450004</v>
      </c>
      <c r="I6799" s="620">
        <v>2.105</v>
      </c>
      <c r="J6799" s="786"/>
      <c r="K6799" s="620"/>
      <c r="M6799" s="620">
        <v>1.75</v>
      </c>
      <c r="O6799" s="620">
        <v>0.755</v>
      </c>
      <c r="Q6799" s="620">
        <v>1.94</v>
      </c>
      <c r="S6799" s="620">
        <v>1.01</v>
      </c>
      <c r="T6799" s="263">
        <v>0.76022999999999996</v>
      </c>
      <c r="U6799" s="622">
        <f t="shared" si="233"/>
        <v>0.80976746106450004</v>
      </c>
    </row>
    <row r="6800" spans="1:21" x14ac:dyDescent="0.2">
      <c r="A6800" s="597">
        <v>43678</v>
      </c>
      <c r="B6800" s="414">
        <f t="shared" si="232"/>
        <v>43679</v>
      </c>
      <c r="C6800" s="636">
        <v>2.35</v>
      </c>
      <c r="E6800" s="636">
        <v>1.7749999999999999</v>
      </c>
      <c r="G6800" s="636">
        <v>1.0812782299144499</v>
      </c>
      <c r="I6800" s="636">
        <v>2.2549999999999999</v>
      </c>
      <c r="J6800" s="660"/>
      <c r="K6800" s="636"/>
      <c r="M6800" s="636">
        <v>1.87</v>
      </c>
      <c r="O6800" s="636">
        <v>1.7</v>
      </c>
      <c r="Q6800" s="636">
        <v>1.825</v>
      </c>
      <c r="S6800" s="636">
        <v>1.355</v>
      </c>
      <c r="T6800" s="18">
        <v>0.75666599999999995</v>
      </c>
      <c r="U6800" s="658">
        <f t="shared" si="233"/>
        <v>1.0812782299144499</v>
      </c>
    </row>
    <row r="6801" spans="1:21" x14ac:dyDescent="0.2">
      <c r="A6801" s="597">
        <v>43679</v>
      </c>
      <c r="B6801" s="414">
        <f t="shared" si="232"/>
        <v>43680</v>
      </c>
      <c r="C6801" s="640">
        <v>2.1</v>
      </c>
      <c r="E6801" s="640">
        <v>1.75</v>
      </c>
      <c r="G6801" s="640">
        <v>1.2244407291573001</v>
      </c>
      <c r="I6801" s="640">
        <v>2.06</v>
      </c>
      <c r="J6801" s="661"/>
      <c r="K6801" s="640"/>
      <c r="M6801" s="640">
        <v>1.605</v>
      </c>
      <c r="O6801" s="640">
        <v>1.7050000000000001</v>
      </c>
      <c r="Q6801" s="640">
        <v>1.6950000000000001</v>
      </c>
      <c r="S6801" s="640">
        <v>1.5349999999999999</v>
      </c>
      <c r="T6801" s="375">
        <v>0.75637200000000004</v>
      </c>
      <c r="U6801" s="640">
        <f t="shared" si="233"/>
        <v>1.2244407291573001</v>
      </c>
    </row>
    <row r="6802" spans="1:21" x14ac:dyDescent="0.2">
      <c r="A6802" s="597">
        <v>43680</v>
      </c>
      <c r="B6802" s="414">
        <f t="shared" si="232"/>
        <v>43681</v>
      </c>
      <c r="C6802" s="640">
        <v>2.1</v>
      </c>
      <c r="E6802" s="640">
        <v>1.75</v>
      </c>
      <c r="G6802" s="640">
        <v>1.2244407291573001</v>
      </c>
      <c r="I6802" s="640">
        <v>2.06</v>
      </c>
      <c r="J6802" s="661"/>
      <c r="K6802" s="640"/>
      <c r="M6802" s="640">
        <v>1.605</v>
      </c>
      <c r="O6802" s="640">
        <v>1.7050000000000001</v>
      </c>
      <c r="Q6802" s="640">
        <v>1.6950000000000001</v>
      </c>
      <c r="S6802" s="640">
        <v>1.5349999999999999</v>
      </c>
      <c r="T6802" s="375">
        <v>0.75637200000000004</v>
      </c>
      <c r="U6802" s="640">
        <f t="shared" si="233"/>
        <v>1.2244407291573001</v>
      </c>
    </row>
    <row r="6803" spans="1:21" x14ac:dyDescent="0.2">
      <c r="A6803" s="597">
        <v>43681</v>
      </c>
      <c r="B6803" s="414">
        <f t="shared" si="232"/>
        <v>43682</v>
      </c>
      <c r="C6803" s="640">
        <v>2.1</v>
      </c>
      <c r="E6803" s="640">
        <v>1.75</v>
      </c>
      <c r="G6803" s="640">
        <v>1.2244407291573001</v>
      </c>
      <c r="I6803" s="640">
        <v>2.06</v>
      </c>
      <c r="J6803" s="661"/>
      <c r="K6803" s="640"/>
      <c r="M6803" s="640">
        <v>1.605</v>
      </c>
      <c r="O6803" s="640">
        <v>1.7050000000000001</v>
      </c>
      <c r="Q6803" s="640">
        <v>1.6950000000000001</v>
      </c>
      <c r="S6803" s="640">
        <v>1.5349999999999999</v>
      </c>
      <c r="T6803" s="375">
        <v>0.75637200000000004</v>
      </c>
      <c r="U6803" s="640">
        <f t="shared" si="233"/>
        <v>1.2244407291573001</v>
      </c>
    </row>
    <row r="6804" spans="1:21" x14ac:dyDescent="0.2">
      <c r="A6804" s="597">
        <v>43682</v>
      </c>
      <c r="B6804" s="414">
        <f t="shared" si="232"/>
        <v>43683</v>
      </c>
      <c r="C6804" s="636">
        <v>2.0249999999999999</v>
      </c>
      <c r="E6804" s="636">
        <v>1.76</v>
      </c>
      <c r="G6804" s="636">
        <v>0.92153988795907504</v>
      </c>
      <c r="I6804" s="636">
        <v>1.98</v>
      </c>
      <c r="J6804" s="660"/>
      <c r="K6804" s="636"/>
      <c r="M6804" s="636">
        <v>1.74</v>
      </c>
      <c r="O6804" s="636">
        <v>1.76</v>
      </c>
      <c r="Q6804" s="636">
        <v>1.72</v>
      </c>
      <c r="S6804" s="636">
        <v>1.155</v>
      </c>
      <c r="T6804" s="18">
        <v>0.75655099999999997</v>
      </c>
      <c r="U6804" s="658">
        <f t="shared" si="233"/>
        <v>0.92153988795907504</v>
      </c>
    </row>
    <row r="6805" spans="1:21" x14ac:dyDescent="0.2">
      <c r="A6805" s="597">
        <v>43683</v>
      </c>
      <c r="B6805" s="414">
        <f t="shared" si="232"/>
        <v>43684</v>
      </c>
      <c r="C6805" s="636">
        <v>2.0950000000000002</v>
      </c>
      <c r="E6805" s="636">
        <v>1.855</v>
      </c>
      <c r="G6805" s="636">
        <v>1.3948939120550001</v>
      </c>
      <c r="I6805" s="636">
        <v>2.0299999999999998</v>
      </c>
      <c r="J6805" s="660"/>
      <c r="K6805" s="636"/>
      <c r="M6805" s="636">
        <v>1.83</v>
      </c>
      <c r="O6805" s="636">
        <v>1.87</v>
      </c>
      <c r="Q6805" s="636">
        <v>1.91</v>
      </c>
      <c r="S6805" s="636">
        <v>1.75</v>
      </c>
      <c r="T6805" s="18">
        <v>0.75580400000000003</v>
      </c>
      <c r="U6805" s="658">
        <f t="shared" si="233"/>
        <v>1.3948939120550001</v>
      </c>
    </row>
    <row r="6806" spans="1:21" x14ac:dyDescent="0.2">
      <c r="A6806" s="597">
        <v>43684</v>
      </c>
      <c r="B6806" s="414">
        <f t="shared" si="232"/>
        <v>43685</v>
      </c>
      <c r="C6806" s="636">
        <v>2.12</v>
      </c>
      <c r="E6806" s="636">
        <v>1.835</v>
      </c>
      <c r="G6806" s="636">
        <v>1.1691194017790001</v>
      </c>
      <c r="I6806" s="636">
        <v>2.0649999999999999</v>
      </c>
      <c r="J6806" s="660"/>
      <c r="K6806" s="636"/>
      <c r="M6806" s="636">
        <v>1.83</v>
      </c>
      <c r="O6806" s="636">
        <v>1.86</v>
      </c>
      <c r="Q6806" s="636">
        <v>1.875</v>
      </c>
      <c r="S6806" s="636">
        <v>1.4750000000000001</v>
      </c>
      <c r="T6806" s="18">
        <v>0.75157600000000002</v>
      </c>
      <c r="U6806" s="658">
        <f t="shared" si="233"/>
        <v>1.1691194017790001</v>
      </c>
    </row>
    <row r="6807" spans="1:21" x14ac:dyDescent="0.2">
      <c r="A6807" s="597">
        <v>43685</v>
      </c>
      <c r="B6807" s="414">
        <f t="shared" si="232"/>
        <v>43686</v>
      </c>
      <c r="C6807" s="636">
        <v>2.1</v>
      </c>
      <c r="E6807" s="636">
        <v>1.77</v>
      </c>
      <c r="G6807" s="636">
        <v>1.2000811897027002</v>
      </c>
      <c r="I6807" s="636">
        <v>2.0449999999999999</v>
      </c>
      <c r="J6807" s="660"/>
      <c r="K6807" s="636"/>
      <c r="M6807" s="636">
        <v>1.7050000000000001</v>
      </c>
      <c r="O6807" s="636">
        <v>1.79</v>
      </c>
      <c r="Q6807" s="636">
        <v>1.76</v>
      </c>
      <c r="S6807" s="636">
        <v>1.51</v>
      </c>
      <c r="T6807" s="18">
        <v>0.75359799999999999</v>
      </c>
      <c r="U6807" s="658">
        <f t="shared" si="233"/>
        <v>1.2000811897027002</v>
      </c>
    </row>
    <row r="6808" spans="1:21" x14ac:dyDescent="0.2">
      <c r="A6808" s="597">
        <v>43686</v>
      </c>
      <c r="B6808" s="414">
        <f t="shared" si="232"/>
        <v>43687</v>
      </c>
      <c r="C6808" s="640">
        <v>2.0649999999999999</v>
      </c>
      <c r="E6808" s="640">
        <v>1.6950000000000001</v>
      </c>
      <c r="G6808" s="640">
        <v>1.0527680316582</v>
      </c>
      <c r="I6808" s="640">
        <v>2.0699999999999998</v>
      </c>
      <c r="J6808" s="661"/>
      <c r="K6808" s="640"/>
      <c r="M6808" s="640">
        <v>1.4950000000000001</v>
      </c>
      <c r="O6808" s="640">
        <v>1.7450000000000001</v>
      </c>
      <c r="Q6808" s="640">
        <v>1.635</v>
      </c>
      <c r="S6808" s="640">
        <v>1.32</v>
      </c>
      <c r="T6808" s="375">
        <v>0.75624899999999995</v>
      </c>
      <c r="U6808" s="640">
        <f t="shared" si="233"/>
        <v>1.0527680316582</v>
      </c>
    </row>
    <row r="6809" spans="1:21" x14ac:dyDescent="0.2">
      <c r="A6809" s="597">
        <v>43687</v>
      </c>
      <c r="B6809" s="414">
        <f t="shared" si="232"/>
        <v>43688</v>
      </c>
      <c r="C6809" s="640">
        <v>2.0649999999999999</v>
      </c>
      <c r="E6809" s="640">
        <v>1.6950000000000001</v>
      </c>
      <c r="G6809" s="640">
        <v>1.0527680316582</v>
      </c>
      <c r="I6809" s="640">
        <v>2.0699999999999998</v>
      </c>
      <c r="J6809" s="661"/>
      <c r="K6809" s="640"/>
      <c r="M6809" s="640">
        <v>1.4950000000000001</v>
      </c>
      <c r="O6809" s="640">
        <v>1.7450000000000001</v>
      </c>
      <c r="Q6809" s="640">
        <v>1.635</v>
      </c>
      <c r="S6809" s="640">
        <v>1.32</v>
      </c>
      <c r="T6809" s="375">
        <v>0.75624899999999995</v>
      </c>
      <c r="U6809" s="640">
        <f t="shared" si="233"/>
        <v>1.0527680316582</v>
      </c>
    </row>
    <row r="6810" spans="1:21" x14ac:dyDescent="0.2">
      <c r="A6810" s="597">
        <v>43688</v>
      </c>
      <c r="B6810" s="414">
        <f t="shared" si="232"/>
        <v>43689</v>
      </c>
      <c r="C6810" s="640">
        <v>2.0649999999999999</v>
      </c>
      <c r="E6810" s="640">
        <v>1.6950000000000001</v>
      </c>
      <c r="G6810" s="640">
        <v>1.0527680316582</v>
      </c>
      <c r="I6810" s="640">
        <v>2.0699999999999998</v>
      </c>
      <c r="J6810" s="661"/>
      <c r="K6810" s="640"/>
      <c r="M6810" s="640">
        <v>1.4950000000000001</v>
      </c>
      <c r="O6810" s="640">
        <v>1.7450000000000001</v>
      </c>
      <c r="Q6810" s="640">
        <v>1.635</v>
      </c>
      <c r="S6810" s="640">
        <v>1.32</v>
      </c>
      <c r="T6810" s="375">
        <v>0.75624899999999995</v>
      </c>
      <c r="U6810" s="640">
        <f t="shared" si="233"/>
        <v>1.0527680316582</v>
      </c>
    </row>
    <row r="6811" spans="1:21" x14ac:dyDescent="0.2">
      <c r="A6811" s="597">
        <v>43689</v>
      </c>
      <c r="B6811" s="414">
        <f t="shared" si="232"/>
        <v>43690</v>
      </c>
      <c r="C6811" s="636">
        <v>2.145</v>
      </c>
      <c r="E6811" s="636">
        <v>1.81</v>
      </c>
      <c r="G6811" s="636">
        <v>0.7132961004550501</v>
      </c>
      <c r="I6811" s="636">
        <v>2.12</v>
      </c>
      <c r="J6811" s="660"/>
      <c r="K6811" s="636"/>
      <c r="M6811" s="636">
        <v>1.7849999999999999</v>
      </c>
      <c r="O6811" s="636">
        <v>1.8049999999999999</v>
      </c>
      <c r="Q6811" s="636">
        <v>1.7849999999999999</v>
      </c>
      <c r="S6811" s="636">
        <v>0.89500000000000002</v>
      </c>
      <c r="T6811" s="18">
        <v>0.75570599999999999</v>
      </c>
      <c r="U6811" s="658">
        <f t="shared" si="233"/>
        <v>0.7132961004550501</v>
      </c>
    </row>
    <row r="6812" spans="1:21" x14ac:dyDescent="0.2">
      <c r="A6812" s="597">
        <v>43690</v>
      </c>
      <c r="B6812" s="414">
        <f t="shared" si="232"/>
        <v>43691</v>
      </c>
      <c r="C6812" s="636">
        <v>2.1749999999999998</v>
      </c>
      <c r="E6812" s="636">
        <v>1.82</v>
      </c>
      <c r="G6812" s="636">
        <v>1.1309462619468</v>
      </c>
      <c r="I6812" s="636">
        <v>2.0550000000000002</v>
      </c>
      <c r="J6812" s="660"/>
      <c r="K6812" s="636"/>
      <c r="M6812" s="636">
        <v>1.865</v>
      </c>
      <c r="O6812" s="636">
        <v>1.825</v>
      </c>
      <c r="Q6812" s="636">
        <v>1.7649999999999999</v>
      </c>
      <c r="S6812" s="636">
        <v>1.42</v>
      </c>
      <c r="T6812" s="18">
        <v>0.75519599999999998</v>
      </c>
      <c r="U6812" s="658">
        <f t="shared" si="233"/>
        <v>1.1309462619468</v>
      </c>
    </row>
    <row r="6813" spans="1:21" x14ac:dyDescent="0.2">
      <c r="A6813" s="597">
        <v>43691</v>
      </c>
      <c r="B6813" s="414">
        <f t="shared" si="232"/>
        <v>43692</v>
      </c>
      <c r="C6813" s="636">
        <v>2.15</v>
      </c>
      <c r="E6813" s="636">
        <v>1.81</v>
      </c>
      <c r="G6813" s="636">
        <v>0.71499448408950006</v>
      </c>
      <c r="I6813" s="636">
        <v>2.0649999999999999</v>
      </c>
      <c r="J6813" s="660"/>
      <c r="K6813" s="636"/>
      <c r="M6813" s="636">
        <v>1.87</v>
      </c>
      <c r="O6813" s="636">
        <v>1.8149999999999999</v>
      </c>
      <c r="Q6813" s="636">
        <v>1.7849999999999999</v>
      </c>
      <c r="S6813" s="636">
        <v>0.9</v>
      </c>
      <c r="T6813" s="18">
        <v>0.75329699999999999</v>
      </c>
      <c r="U6813" s="658">
        <f t="shared" si="233"/>
        <v>0.71499448408950006</v>
      </c>
    </row>
    <row r="6814" spans="1:21" x14ac:dyDescent="0.2">
      <c r="A6814" s="597">
        <v>43692</v>
      </c>
      <c r="B6814" s="414">
        <f t="shared" si="232"/>
        <v>43693</v>
      </c>
      <c r="C6814" s="636">
        <v>2.13</v>
      </c>
      <c r="E6814" s="636">
        <v>1.8</v>
      </c>
      <c r="G6814" s="636">
        <v>0.39997866343650007</v>
      </c>
      <c r="I6814" s="636">
        <v>2.08</v>
      </c>
      <c r="J6814" s="660"/>
      <c r="K6814" s="636"/>
      <c r="M6814" s="636">
        <v>1.825</v>
      </c>
      <c r="O6814" s="636">
        <v>1.8</v>
      </c>
      <c r="Q6814" s="636">
        <v>1.835</v>
      </c>
      <c r="S6814" s="636">
        <v>0.505</v>
      </c>
      <c r="T6814" s="18">
        <v>0.75102000000000002</v>
      </c>
      <c r="U6814" s="658">
        <f t="shared" si="233"/>
        <v>0.39997866343650007</v>
      </c>
    </row>
    <row r="6815" spans="1:21" x14ac:dyDescent="0.2">
      <c r="A6815" s="597">
        <v>43693</v>
      </c>
      <c r="B6815" s="414">
        <f t="shared" si="232"/>
        <v>43694</v>
      </c>
      <c r="C6815" s="640">
        <v>2.19</v>
      </c>
      <c r="E6815" s="640">
        <v>1.7</v>
      </c>
      <c r="G6815" s="640">
        <v>0.31330616318420001</v>
      </c>
      <c r="I6815" s="640">
        <v>2.0950000000000002</v>
      </c>
      <c r="J6815" s="661"/>
      <c r="K6815" s="640"/>
      <c r="M6815" s="640">
        <v>1.76</v>
      </c>
      <c r="O6815" s="640">
        <v>1.6950000000000001</v>
      </c>
      <c r="Q6815" s="640">
        <v>1.895</v>
      </c>
      <c r="S6815" s="640">
        <v>0.39500000000000002</v>
      </c>
      <c r="T6815" s="375">
        <v>0.75210399999999999</v>
      </c>
      <c r="U6815" s="640">
        <f t="shared" si="233"/>
        <v>0.31330616318420001</v>
      </c>
    </row>
    <row r="6816" spans="1:21" x14ac:dyDescent="0.2">
      <c r="A6816" s="597">
        <v>43694</v>
      </c>
      <c r="B6816" s="414">
        <f t="shared" ref="B6816:B6879" si="234">A6816+1</f>
        <v>43695</v>
      </c>
      <c r="C6816" s="640">
        <v>2.19</v>
      </c>
      <c r="E6816" s="640">
        <v>1.7</v>
      </c>
      <c r="G6816" s="640">
        <v>0.31330616318420001</v>
      </c>
      <c r="I6816" s="640">
        <v>2.0950000000000002</v>
      </c>
      <c r="J6816" s="661"/>
      <c r="K6816" s="640"/>
      <c r="M6816" s="640">
        <v>1.76</v>
      </c>
      <c r="O6816" s="640">
        <v>1.6950000000000001</v>
      </c>
      <c r="Q6816" s="640">
        <v>1.895</v>
      </c>
      <c r="S6816" s="640">
        <v>0.39500000000000002</v>
      </c>
      <c r="T6816" s="375">
        <v>0.75210399999999999</v>
      </c>
      <c r="U6816" s="640">
        <f t="shared" si="233"/>
        <v>0.31330616318420001</v>
      </c>
    </row>
    <row r="6817" spans="1:21" x14ac:dyDescent="0.2">
      <c r="A6817" s="597">
        <v>43695</v>
      </c>
      <c r="B6817" s="414">
        <f t="shared" si="234"/>
        <v>43696</v>
      </c>
      <c r="C6817" s="640">
        <v>2.19</v>
      </c>
      <c r="E6817" s="640">
        <v>1.7</v>
      </c>
      <c r="G6817" s="640">
        <v>0.31330616318420001</v>
      </c>
      <c r="I6817" s="640">
        <v>2.0950000000000002</v>
      </c>
      <c r="J6817" s="661"/>
      <c r="K6817" s="640"/>
      <c r="M6817" s="640">
        <v>1.76</v>
      </c>
      <c r="O6817" s="640">
        <v>1.6950000000000001</v>
      </c>
      <c r="Q6817" s="640">
        <v>1.895</v>
      </c>
      <c r="S6817" s="640">
        <v>0.39500000000000002</v>
      </c>
      <c r="T6817" s="375">
        <v>0.75210399999999999</v>
      </c>
      <c r="U6817" s="640">
        <f t="shared" si="233"/>
        <v>0.31330616318420001</v>
      </c>
    </row>
    <row r="6818" spans="1:21" x14ac:dyDescent="0.2">
      <c r="A6818" s="597">
        <v>43696</v>
      </c>
      <c r="B6818" s="414">
        <f t="shared" si="234"/>
        <v>43697</v>
      </c>
      <c r="C6818" s="636">
        <v>2.21</v>
      </c>
      <c r="E6818" s="636">
        <v>1.61</v>
      </c>
      <c r="G6818" s="636">
        <v>0.76182654037919995</v>
      </c>
      <c r="I6818" s="636">
        <v>2.0750000000000002</v>
      </c>
      <c r="J6818" s="660"/>
      <c r="K6818" s="636"/>
      <c r="M6818" s="636">
        <v>1.835</v>
      </c>
      <c r="O6818" s="636">
        <v>1.355</v>
      </c>
      <c r="Q6818" s="636">
        <v>1.94</v>
      </c>
      <c r="S6818" s="636">
        <v>0.96</v>
      </c>
      <c r="T6818" s="18">
        <v>0.75247299999999995</v>
      </c>
      <c r="U6818" s="658">
        <f t="shared" si="233"/>
        <v>0.76182654037919995</v>
      </c>
    </row>
    <row r="6819" spans="1:21" x14ac:dyDescent="0.2">
      <c r="A6819" s="597">
        <v>43697</v>
      </c>
      <c r="B6819" s="414">
        <f t="shared" si="234"/>
        <v>43698</v>
      </c>
      <c r="C6819" s="636">
        <v>2.2650000000000001</v>
      </c>
      <c r="E6819" s="636">
        <v>1.605</v>
      </c>
      <c r="G6819" s="636">
        <v>0.99732873504600006</v>
      </c>
      <c r="I6819" s="636">
        <v>2.11</v>
      </c>
      <c r="J6819" s="660"/>
      <c r="K6819" s="636"/>
      <c r="M6819" s="636">
        <v>1.7849999999999999</v>
      </c>
      <c r="O6819" s="636">
        <v>1.42</v>
      </c>
      <c r="Q6819" s="636">
        <v>1.9</v>
      </c>
      <c r="S6819" s="636">
        <v>1.26</v>
      </c>
      <c r="T6819" s="18">
        <v>0.75053999999999998</v>
      </c>
      <c r="U6819" s="658">
        <f t="shared" si="233"/>
        <v>0.99732873504600006</v>
      </c>
    </row>
    <row r="6820" spans="1:21" x14ac:dyDescent="0.2">
      <c r="A6820" s="597">
        <v>43698</v>
      </c>
      <c r="B6820" s="414">
        <f t="shared" si="234"/>
        <v>43699</v>
      </c>
      <c r="C6820" s="636">
        <v>2.2450000000000001</v>
      </c>
      <c r="E6820" s="636">
        <v>1.5149999999999999</v>
      </c>
      <c r="G6820" s="636">
        <v>0.95187440670000001</v>
      </c>
      <c r="I6820" s="636">
        <v>2.1349999999999998</v>
      </c>
      <c r="J6820" s="660"/>
      <c r="K6820" s="636"/>
      <c r="M6820" s="636">
        <v>1.78</v>
      </c>
      <c r="O6820" s="636">
        <v>0.92</v>
      </c>
      <c r="Q6820" s="636">
        <v>1.7949999999999999</v>
      </c>
      <c r="S6820" s="636">
        <v>1.2</v>
      </c>
      <c r="T6820" s="18">
        <v>0.75214999999999999</v>
      </c>
      <c r="U6820" s="658">
        <f t="shared" si="233"/>
        <v>0.95187440670000001</v>
      </c>
    </row>
    <row r="6821" spans="1:21" x14ac:dyDescent="0.2">
      <c r="A6821" s="597">
        <v>43699</v>
      </c>
      <c r="B6821" s="414">
        <f t="shared" si="234"/>
        <v>43700</v>
      </c>
      <c r="C6821" s="636">
        <v>2.2200000000000002</v>
      </c>
      <c r="E6821" s="636">
        <v>1.5549999999999999</v>
      </c>
      <c r="G6821" s="636">
        <v>0.48376784627879998</v>
      </c>
      <c r="I6821" s="636">
        <v>2.1</v>
      </c>
      <c r="J6821" s="660"/>
      <c r="K6821" s="636"/>
      <c r="M6821" s="636">
        <v>1.75</v>
      </c>
      <c r="O6821" s="636">
        <v>1.2250000000000001</v>
      </c>
      <c r="Q6821" s="636">
        <v>1.635</v>
      </c>
      <c r="S6821" s="636">
        <v>0.61</v>
      </c>
      <c r="T6821" s="18">
        <v>0.75199199999999999</v>
      </c>
      <c r="U6821" s="658">
        <f t="shared" si="233"/>
        <v>0.48376784627879998</v>
      </c>
    </row>
    <row r="6822" spans="1:21" x14ac:dyDescent="0.2">
      <c r="A6822" s="597">
        <v>43700</v>
      </c>
      <c r="B6822" s="414">
        <f t="shared" si="234"/>
        <v>43701</v>
      </c>
      <c r="C6822" s="640">
        <v>2.13</v>
      </c>
      <c r="E6822" s="640">
        <v>1.32</v>
      </c>
      <c r="G6822" s="640">
        <v>0.22977054142634998</v>
      </c>
      <c r="I6822" s="640">
        <v>2.0750000000000002</v>
      </c>
      <c r="J6822" s="661"/>
      <c r="K6822" s="640"/>
      <c r="M6822" s="640">
        <v>1.6</v>
      </c>
      <c r="O6822" s="640">
        <v>0.96</v>
      </c>
      <c r="Q6822" s="640">
        <v>1.365</v>
      </c>
      <c r="S6822" s="640">
        <v>0.28999999999999998</v>
      </c>
      <c r="T6822" s="375">
        <v>0.75128099999999998</v>
      </c>
      <c r="U6822" s="640">
        <f t="shared" si="233"/>
        <v>0.22977054142634998</v>
      </c>
    </row>
    <row r="6823" spans="1:21" x14ac:dyDescent="0.2">
      <c r="A6823" s="597">
        <v>43701</v>
      </c>
      <c r="B6823" s="414">
        <f t="shared" si="234"/>
        <v>43702</v>
      </c>
      <c r="C6823" s="640">
        <v>2.13</v>
      </c>
      <c r="E6823" s="640">
        <v>1.32</v>
      </c>
      <c r="G6823" s="640">
        <v>0.22977054142634998</v>
      </c>
      <c r="I6823" s="640">
        <v>2.0750000000000002</v>
      </c>
      <c r="J6823" s="661"/>
      <c r="K6823" s="640"/>
      <c r="M6823" s="640">
        <v>1.6</v>
      </c>
      <c r="O6823" s="640">
        <v>0.96</v>
      </c>
      <c r="Q6823" s="640">
        <v>1.365</v>
      </c>
      <c r="S6823" s="640">
        <v>0.28999999999999998</v>
      </c>
      <c r="T6823" s="375">
        <v>0.75128099999999998</v>
      </c>
      <c r="U6823" s="640">
        <f t="shared" si="233"/>
        <v>0.22977054142634998</v>
      </c>
    </row>
    <row r="6824" spans="1:21" x14ac:dyDescent="0.2">
      <c r="A6824" s="597">
        <v>43702</v>
      </c>
      <c r="B6824" s="414">
        <f t="shared" si="234"/>
        <v>43703</v>
      </c>
      <c r="C6824" s="640">
        <v>2.13</v>
      </c>
      <c r="E6824" s="640">
        <v>1.32</v>
      </c>
      <c r="G6824" s="640">
        <v>0.22977054142634998</v>
      </c>
      <c r="I6824" s="640">
        <v>2.0750000000000002</v>
      </c>
      <c r="J6824" s="661"/>
      <c r="K6824" s="640"/>
      <c r="M6824" s="640">
        <v>1.6</v>
      </c>
      <c r="O6824" s="640">
        <v>0.96</v>
      </c>
      <c r="Q6824" s="640">
        <v>1.365</v>
      </c>
      <c r="S6824" s="640">
        <v>0.28999999999999998</v>
      </c>
      <c r="T6824" s="375">
        <v>0.75128099999999998</v>
      </c>
      <c r="U6824" s="640">
        <f t="shared" si="233"/>
        <v>0.22977054142634998</v>
      </c>
    </row>
    <row r="6825" spans="1:21" x14ac:dyDescent="0.2">
      <c r="A6825" s="597">
        <v>43703</v>
      </c>
      <c r="B6825" s="414">
        <f t="shared" si="234"/>
        <v>43704</v>
      </c>
      <c r="C6825" s="636">
        <v>2.2149999999999999</v>
      </c>
      <c r="E6825" s="636">
        <v>1.46</v>
      </c>
      <c r="G6825" s="636">
        <v>0.50400223279552503</v>
      </c>
      <c r="I6825" s="636">
        <v>2.12</v>
      </c>
      <c r="J6825" s="660"/>
      <c r="K6825" s="636"/>
      <c r="M6825" s="636">
        <v>1.92</v>
      </c>
      <c r="O6825" s="636">
        <v>1.1850000000000001</v>
      </c>
      <c r="Q6825" s="636">
        <v>1.645</v>
      </c>
      <c r="S6825" s="636">
        <v>0.63500000000000001</v>
      </c>
      <c r="T6825" s="18">
        <v>0.75260099999999996</v>
      </c>
      <c r="U6825" s="658">
        <f t="shared" si="233"/>
        <v>0.50400223279552503</v>
      </c>
    </row>
    <row r="6826" spans="1:21" x14ac:dyDescent="0.2">
      <c r="A6826" s="597">
        <v>43704</v>
      </c>
      <c r="B6826" s="414">
        <f t="shared" si="234"/>
        <v>43705</v>
      </c>
      <c r="C6826" s="636">
        <v>2.1800000000000002</v>
      </c>
      <c r="E6826" s="636">
        <v>1.395</v>
      </c>
      <c r="G6826" s="636">
        <v>0.36195264239680003</v>
      </c>
      <c r="I6826" s="636">
        <v>2.13</v>
      </c>
      <c r="J6826" s="660"/>
      <c r="K6826" s="636"/>
      <c r="M6826" s="636">
        <v>1.9450000000000001</v>
      </c>
      <c r="O6826" s="636">
        <v>1.3049999999999999</v>
      </c>
      <c r="Q6826" s="636">
        <v>1.675</v>
      </c>
      <c r="S6826" s="636">
        <v>0.45500000000000002</v>
      </c>
      <c r="T6826" s="18">
        <v>0.75430399999999997</v>
      </c>
      <c r="U6826" s="658">
        <f t="shared" si="233"/>
        <v>0.36195264239680003</v>
      </c>
    </row>
    <row r="6827" spans="1:21" x14ac:dyDescent="0.2">
      <c r="A6827" s="597">
        <v>43705</v>
      </c>
      <c r="B6827" s="414">
        <f t="shared" si="234"/>
        <v>43706</v>
      </c>
      <c r="C6827" s="636">
        <v>2.2349999999999999</v>
      </c>
      <c r="E6827" s="636">
        <v>1.595</v>
      </c>
      <c r="G6827" s="636">
        <v>0.25367017382560003</v>
      </c>
      <c r="I6827" s="636">
        <v>2.17</v>
      </c>
      <c r="J6827" s="660"/>
      <c r="K6827" s="636"/>
      <c r="M6827" s="636">
        <v>2.085</v>
      </c>
      <c r="O6827" s="636">
        <v>1.405</v>
      </c>
      <c r="Q6827" s="636">
        <v>1.74</v>
      </c>
      <c r="S6827" s="636">
        <v>0.32</v>
      </c>
      <c r="T6827" s="18">
        <v>0.75166699999999997</v>
      </c>
      <c r="U6827" s="658">
        <f t="shared" si="233"/>
        <v>0.25367017382560003</v>
      </c>
    </row>
    <row r="6828" spans="1:21" x14ac:dyDescent="0.2">
      <c r="A6828" s="597">
        <v>43706</v>
      </c>
      <c r="B6828" s="414">
        <f t="shared" si="234"/>
        <v>43707</v>
      </c>
      <c r="C6828" s="640">
        <v>2.2949999999999999</v>
      </c>
      <c r="E6828" s="640">
        <v>1.55</v>
      </c>
      <c r="G6828" s="640">
        <v>0.39251246381325</v>
      </c>
      <c r="I6828" s="640">
        <v>2.2149999999999999</v>
      </c>
      <c r="J6828" s="661"/>
      <c r="K6828" s="640"/>
      <c r="M6828" s="640">
        <v>1.9350000000000001</v>
      </c>
      <c r="O6828" s="640">
        <v>1.35</v>
      </c>
      <c r="Q6828" s="640">
        <v>1.625</v>
      </c>
      <c r="S6828" s="640">
        <v>0.495</v>
      </c>
      <c r="T6828" s="375">
        <v>0.75188999999999995</v>
      </c>
      <c r="U6828" s="640">
        <f t="shared" si="233"/>
        <v>0.39251246381325</v>
      </c>
    </row>
    <row r="6829" spans="1:21" x14ac:dyDescent="0.2">
      <c r="A6829" s="597">
        <v>43707</v>
      </c>
      <c r="B6829" s="414">
        <f t="shared" si="234"/>
        <v>43708</v>
      </c>
      <c r="C6829" s="640">
        <v>2.2949999999999999</v>
      </c>
      <c r="E6829" s="640">
        <v>1.55</v>
      </c>
      <c r="G6829" s="640">
        <v>0.39251246381325</v>
      </c>
      <c r="I6829" s="640">
        <v>2.2149999999999999</v>
      </c>
      <c r="J6829" s="661"/>
      <c r="K6829" s="640"/>
      <c r="M6829" s="640">
        <v>1.9350000000000001</v>
      </c>
      <c r="O6829" s="640">
        <v>1.35</v>
      </c>
      <c r="Q6829" s="640">
        <v>1.625</v>
      </c>
      <c r="S6829" s="640">
        <v>0.495</v>
      </c>
      <c r="T6829" s="375">
        <v>0.75188999999999995</v>
      </c>
      <c r="U6829" s="640">
        <f t="shared" si="233"/>
        <v>0.39251246381325</v>
      </c>
    </row>
    <row r="6830" spans="1:21" s="263" customFormat="1" x14ac:dyDescent="0.2">
      <c r="A6830" s="598">
        <v>43708</v>
      </c>
      <c r="B6830" s="556">
        <f t="shared" si="234"/>
        <v>43709</v>
      </c>
      <c r="C6830" s="649">
        <v>2.2850000000000001</v>
      </c>
      <c r="E6830" s="649">
        <v>1.52</v>
      </c>
      <c r="G6830" s="649">
        <v>0.34490904629332503</v>
      </c>
      <c r="I6830" s="649">
        <v>2.1850000000000001</v>
      </c>
      <c r="J6830" s="788"/>
      <c r="K6830" s="649"/>
      <c r="M6830" s="649">
        <v>1.82</v>
      </c>
      <c r="O6830" s="649">
        <v>1.57</v>
      </c>
      <c r="Q6830" s="649">
        <v>1.4850000000000001</v>
      </c>
      <c r="S6830" s="649">
        <v>0.435</v>
      </c>
      <c r="T6830" s="432">
        <v>0.75183299999999997</v>
      </c>
      <c r="U6830" s="649">
        <f t="shared" si="233"/>
        <v>0.34490904629332503</v>
      </c>
    </row>
    <row r="6831" spans="1:21" x14ac:dyDescent="0.2">
      <c r="A6831" s="597">
        <v>43709</v>
      </c>
      <c r="B6831" s="414">
        <f t="shared" si="234"/>
        <v>43710</v>
      </c>
      <c r="C6831" s="661">
        <v>2.2850000000000001</v>
      </c>
      <c r="E6831" s="661">
        <v>1.52</v>
      </c>
      <c r="G6831" s="640">
        <v>0.34490904629332503</v>
      </c>
      <c r="I6831" s="661">
        <v>2.1850000000000001</v>
      </c>
      <c r="J6831" s="661"/>
      <c r="K6831" s="661"/>
      <c r="M6831" s="661">
        <v>1.82</v>
      </c>
      <c r="O6831" s="661">
        <v>1.57</v>
      </c>
      <c r="Q6831" s="661">
        <v>1.4850000000000001</v>
      </c>
      <c r="S6831" s="661">
        <v>0.435</v>
      </c>
      <c r="T6831" s="375">
        <v>0.75183299999999997</v>
      </c>
      <c r="U6831" s="640">
        <f t="shared" si="233"/>
        <v>0.34490904629332503</v>
      </c>
    </row>
    <row r="6832" spans="1:21" x14ac:dyDescent="0.2">
      <c r="A6832" s="597">
        <v>43710</v>
      </c>
      <c r="B6832" s="414">
        <f t="shared" si="234"/>
        <v>43711</v>
      </c>
      <c r="C6832" s="661">
        <v>2.2850000000000001</v>
      </c>
      <c r="E6832" s="661">
        <v>1.52</v>
      </c>
      <c r="G6832" s="640">
        <v>0.34490904629332503</v>
      </c>
      <c r="I6832" s="661">
        <v>2.1850000000000001</v>
      </c>
      <c r="J6832" s="661"/>
      <c r="K6832" s="661"/>
      <c r="M6832" s="661">
        <v>1.82</v>
      </c>
      <c r="O6832" s="661">
        <v>1.57</v>
      </c>
      <c r="Q6832" s="661">
        <v>1.4850000000000001</v>
      </c>
      <c r="S6832" s="661">
        <v>0.435</v>
      </c>
      <c r="T6832" s="375">
        <v>0.75183299999999997</v>
      </c>
      <c r="U6832" s="640">
        <f t="shared" si="233"/>
        <v>0.34490904629332503</v>
      </c>
    </row>
    <row r="6833" spans="1:21" x14ac:dyDescent="0.2">
      <c r="A6833" s="597">
        <v>43711</v>
      </c>
      <c r="B6833" s="414">
        <f t="shared" si="234"/>
        <v>43712</v>
      </c>
      <c r="C6833" s="636">
        <v>2.3450000000000002</v>
      </c>
      <c r="D6833" s="636"/>
      <c r="E6833" s="636">
        <v>1.6950000000000001</v>
      </c>
      <c r="F6833" s="636"/>
      <c r="G6833" s="636">
        <v>0.63222313127600016</v>
      </c>
      <c r="H6833" s="636"/>
      <c r="I6833" s="636">
        <v>2.31</v>
      </c>
      <c r="J6833" s="660"/>
      <c r="K6833" s="636"/>
      <c r="L6833" s="636"/>
      <c r="M6833" s="636">
        <v>1.9950000000000001</v>
      </c>
      <c r="N6833" s="636"/>
      <c r="O6833" s="636">
        <v>1.71</v>
      </c>
      <c r="P6833" s="636"/>
      <c r="Q6833" s="636">
        <v>1.835</v>
      </c>
      <c r="R6833" s="636"/>
      <c r="S6833" s="636">
        <v>0.8</v>
      </c>
      <c r="T6833" s="18">
        <v>0.74935300000000005</v>
      </c>
      <c r="U6833" s="636">
        <f t="shared" si="233"/>
        <v>0.63222313127600016</v>
      </c>
    </row>
    <row r="6834" spans="1:21" x14ac:dyDescent="0.2">
      <c r="A6834" s="597">
        <v>43712</v>
      </c>
      <c r="B6834" s="414">
        <f t="shared" si="234"/>
        <v>43713</v>
      </c>
      <c r="C6834" s="636">
        <v>2.415</v>
      </c>
      <c r="E6834" s="636">
        <v>1.78</v>
      </c>
      <c r="G6834" s="636">
        <v>0.46028610507330003</v>
      </c>
      <c r="I6834" s="636">
        <v>2.39</v>
      </c>
      <c r="J6834" s="660"/>
      <c r="K6834" s="636"/>
      <c r="M6834" s="636">
        <v>2.085</v>
      </c>
      <c r="O6834" s="636">
        <v>1.7949999999999999</v>
      </c>
      <c r="Q6834" s="636">
        <v>1.835</v>
      </c>
      <c r="S6834" s="636">
        <v>0.57999999999999996</v>
      </c>
      <c r="T6834" s="18">
        <v>0.75249900000000003</v>
      </c>
      <c r="U6834" s="636">
        <f t="shared" si="233"/>
        <v>0.46028610507330003</v>
      </c>
    </row>
    <row r="6835" spans="1:21" x14ac:dyDescent="0.2">
      <c r="A6835" s="597">
        <v>43713</v>
      </c>
      <c r="B6835" s="414">
        <f t="shared" si="234"/>
        <v>43714</v>
      </c>
      <c r="C6835" s="636">
        <v>2.4249999999999998</v>
      </c>
      <c r="E6835" s="636">
        <v>1.71</v>
      </c>
      <c r="G6835" s="636">
        <v>0.29113171745962502</v>
      </c>
      <c r="I6835" s="636">
        <v>2.42</v>
      </c>
      <c r="J6835" s="660"/>
      <c r="K6835" s="636"/>
      <c r="M6835" s="636">
        <v>2.0950000000000002</v>
      </c>
      <c r="O6835" s="636">
        <v>1.6950000000000001</v>
      </c>
      <c r="Q6835" s="636">
        <v>1.82</v>
      </c>
      <c r="S6835" s="636">
        <v>0.36499999999999999</v>
      </c>
      <c r="T6835" s="18">
        <v>0.75631499999999996</v>
      </c>
      <c r="U6835" s="636">
        <f t="shared" si="233"/>
        <v>0.29113171745962502</v>
      </c>
    </row>
    <row r="6836" spans="1:21" x14ac:dyDescent="0.2">
      <c r="A6836" s="597">
        <v>43714</v>
      </c>
      <c r="B6836" s="414">
        <f t="shared" si="234"/>
        <v>43715</v>
      </c>
      <c r="C6836" s="640">
        <v>2.5</v>
      </c>
      <c r="E6836" s="640">
        <v>1.8</v>
      </c>
      <c r="G6836" s="640">
        <v>0.12386192685095</v>
      </c>
      <c r="I6836" s="640">
        <v>2.38</v>
      </c>
      <c r="J6836" s="661"/>
      <c r="K6836" s="640"/>
      <c r="M6836" s="640">
        <v>2</v>
      </c>
      <c r="O6836" s="640">
        <v>1.79</v>
      </c>
      <c r="Q6836" s="640">
        <v>1.81</v>
      </c>
      <c r="S6836" s="640">
        <v>0.155</v>
      </c>
      <c r="T6836" s="375">
        <v>0.75772600000000001</v>
      </c>
      <c r="U6836" s="640">
        <f t="shared" si="233"/>
        <v>0.12386192685095</v>
      </c>
    </row>
    <row r="6837" spans="1:21" x14ac:dyDescent="0.2">
      <c r="A6837" s="597">
        <v>43715</v>
      </c>
      <c r="B6837" s="414">
        <f t="shared" si="234"/>
        <v>43716</v>
      </c>
      <c r="C6837" s="640">
        <v>2.5</v>
      </c>
      <c r="E6837" s="640">
        <v>1.8</v>
      </c>
      <c r="G6837" s="640">
        <v>0.12386192685095</v>
      </c>
      <c r="I6837" s="640">
        <v>2.38</v>
      </c>
      <c r="J6837" s="661"/>
      <c r="K6837" s="640"/>
      <c r="M6837" s="640">
        <v>2</v>
      </c>
      <c r="O6837" s="640">
        <v>1.79</v>
      </c>
      <c r="Q6837" s="640">
        <v>1.81</v>
      </c>
      <c r="S6837" s="640">
        <v>0.155</v>
      </c>
      <c r="T6837" s="375">
        <v>0.75772600000000001</v>
      </c>
      <c r="U6837" s="640">
        <f t="shared" si="233"/>
        <v>0.12386192685095</v>
      </c>
    </row>
    <row r="6838" spans="1:21" x14ac:dyDescent="0.2">
      <c r="A6838" s="597">
        <v>43716</v>
      </c>
      <c r="B6838" s="414">
        <f t="shared" si="234"/>
        <v>43717</v>
      </c>
      <c r="C6838" s="640">
        <v>2.5</v>
      </c>
      <c r="E6838" s="640">
        <v>1.8</v>
      </c>
      <c r="G6838" s="640">
        <v>0.12386192685095</v>
      </c>
      <c r="I6838" s="640">
        <v>2.38</v>
      </c>
      <c r="J6838" s="661"/>
      <c r="K6838" s="640"/>
      <c r="M6838" s="640">
        <v>2</v>
      </c>
      <c r="O6838" s="640">
        <v>1.79</v>
      </c>
      <c r="Q6838" s="640">
        <v>1.81</v>
      </c>
      <c r="S6838" s="640">
        <v>0.155</v>
      </c>
      <c r="T6838" s="375">
        <v>0.75772600000000001</v>
      </c>
      <c r="U6838" s="640">
        <f t="shared" si="233"/>
        <v>0.12386192685095</v>
      </c>
    </row>
    <row r="6839" spans="1:21" x14ac:dyDescent="0.2">
      <c r="A6839" s="597">
        <v>43717</v>
      </c>
      <c r="B6839" s="414">
        <f t="shared" si="234"/>
        <v>43718</v>
      </c>
      <c r="C6839" s="636">
        <v>2.64</v>
      </c>
      <c r="E6839" s="636">
        <v>2.0499999999999998</v>
      </c>
      <c r="G6839" s="636">
        <v>0.44864688881040005</v>
      </c>
      <c r="I6839" s="636">
        <v>2.5350000000000001</v>
      </c>
      <c r="J6839" s="660"/>
      <c r="K6839" s="636"/>
      <c r="M6839" s="636">
        <v>2.06</v>
      </c>
      <c r="O6839" s="636">
        <v>2.0699999999999998</v>
      </c>
      <c r="Q6839" s="636">
        <v>1.97</v>
      </c>
      <c r="S6839" s="636">
        <v>0.56000000000000005</v>
      </c>
      <c r="T6839" s="18">
        <v>0.75966599999999995</v>
      </c>
      <c r="U6839" s="636">
        <f t="shared" si="233"/>
        <v>0.44864688881040005</v>
      </c>
    </row>
    <row r="6840" spans="1:21" x14ac:dyDescent="0.2">
      <c r="A6840" s="597">
        <v>43718</v>
      </c>
      <c r="B6840" s="414">
        <f t="shared" si="234"/>
        <v>43719</v>
      </c>
      <c r="C6840" s="636">
        <v>2.605</v>
      </c>
      <c r="E6840" s="636">
        <v>1.885</v>
      </c>
      <c r="G6840" s="636">
        <v>0.28438986432989999</v>
      </c>
      <c r="I6840" s="636">
        <v>2.5249999999999999</v>
      </c>
      <c r="J6840" s="660"/>
      <c r="K6840" s="636"/>
      <c r="M6840" s="636">
        <v>2.06</v>
      </c>
      <c r="O6840" s="636">
        <v>2.0550000000000002</v>
      </c>
      <c r="Q6840" s="636">
        <v>2.1</v>
      </c>
      <c r="S6840" s="636">
        <v>0.35499999999999998</v>
      </c>
      <c r="T6840" s="18">
        <v>0.75961199999999995</v>
      </c>
      <c r="U6840" s="636">
        <f t="shared" si="233"/>
        <v>0.28438986432989999</v>
      </c>
    </row>
    <row r="6841" spans="1:21" x14ac:dyDescent="0.2">
      <c r="A6841" s="597">
        <v>43719</v>
      </c>
      <c r="B6841" s="414">
        <f t="shared" si="234"/>
        <v>43720</v>
      </c>
      <c r="C6841" s="636">
        <v>2.59</v>
      </c>
      <c r="E6841" s="636">
        <v>2.06</v>
      </c>
      <c r="G6841" s="636">
        <v>0.47254278787255</v>
      </c>
      <c r="I6841" s="636">
        <v>2.5150000000000001</v>
      </c>
      <c r="J6841" s="660"/>
      <c r="K6841" s="636"/>
      <c r="M6841" s="636">
        <v>2.1549999999999998</v>
      </c>
      <c r="O6841" s="636">
        <v>2.0499999999999998</v>
      </c>
      <c r="Q6841" s="636">
        <v>2</v>
      </c>
      <c r="S6841" s="636">
        <v>0.59</v>
      </c>
      <c r="T6841" s="18">
        <v>0.75944299999999998</v>
      </c>
      <c r="U6841" s="636">
        <f t="shared" si="233"/>
        <v>0.47254278787255</v>
      </c>
    </row>
    <row r="6842" spans="1:21" x14ac:dyDescent="0.2">
      <c r="A6842" s="597">
        <v>43720</v>
      </c>
      <c r="B6842" s="414">
        <f t="shared" si="234"/>
        <v>43721</v>
      </c>
      <c r="C6842" s="636">
        <v>2.58</v>
      </c>
      <c r="E6842" s="636">
        <v>1.88</v>
      </c>
      <c r="G6842" s="636">
        <v>0.59934930526500008</v>
      </c>
      <c r="I6842" s="636">
        <v>2.5249999999999999</v>
      </c>
      <c r="J6842" s="660"/>
      <c r="K6842" s="636"/>
      <c r="M6842" s="636">
        <v>2.2799999999999998</v>
      </c>
      <c r="O6842" s="636">
        <v>1.64</v>
      </c>
      <c r="Q6842" s="636">
        <v>2.02</v>
      </c>
      <c r="S6842" s="636">
        <v>0.75</v>
      </c>
      <c r="T6842" s="18">
        <v>0.75774799999999998</v>
      </c>
      <c r="U6842" s="636">
        <f t="shared" si="233"/>
        <v>0.59934930526500008</v>
      </c>
    </row>
    <row r="6843" spans="1:21" x14ac:dyDescent="0.2">
      <c r="A6843" s="597">
        <v>43721</v>
      </c>
      <c r="B6843" s="414">
        <f t="shared" si="234"/>
        <v>43722</v>
      </c>
      <c r="C6843" s="640">
        <v>2.61</v>
      </c>
      <c r="E6843" s="640">
        <v>1.79</v>
      </c>
      <c r="G6843" s="640">
        <v>0.28266056465672507</v>
      </c>
      <c r="I6843" s="640">
        <v>2.56</v>
      </c>
      <c r="J6843" s="661"/>
      <c r="K6843" s="640"/>
      <c r="M6843" s="640">
        <v>2.1</v>
      </c>
      <c r="O6843" s="640">
        <v>1.89</v>
      </c>
      <c r="Q6843" s="640">
        <v>1.9350000000000001</v>
      </c>
      <c r="S6843" s="640">
        <v>0.35499999999999998</v>
      </c>
      <c r="T6843" s="375">
        <v>0.75499300000000003</v>
      </c>
      <c r="U6843" s="640">
        <f t="shared" si="233"/>
        <v>0.28266056465672507</v>
      </c>
    </row>
    <row r="6844" spans="1:21" x14ac:dyDescent="0.2">
      <c r="A6844" s="597">
        <v>43722</v>
      </c>
      <c r="B6844" s="414">
        <f t="shared" si="234"/>
        <v>43723</v>
      </c>
      <c r="C6844" s="640">
        <v>2.61</v>
      </c>
      <c r="E6844" s="640">
        <v>1.79</v>
      </c>
      <c r="G6844" s="640">
        <v>0.28266056465672507</v>
      </c>
      <c r="I6844" s="640">
        <v>2.56</v>
      </c>
      <c r="J6844" s="661"/>
      <c r="K6844" s="640"/>
      <c r="M6844" s="640">
        <v>2.1</v>
      </c>
      <c r="O6844" s="640">
        <v>1.89</v>
      </c>
      <c r="Q6844" s="640">
        <v>1.9350000000000001</v>
      </c>
      <c r="S6844" s="640">
        <v>0.35499999999999998</v>
      </c>
      <c r="T6844" s="375">
        <v>0.75499300000000003</v>
      </c>
      <c r="U6844" s="640">
        <f t="shared" si="233"/>
        <v>0.28266056465672507</v>
      </c>
    </row>
    <row r="6845" spans="1:21" x14ac:dyDescent="0.2">
      <c r="A6845" s="597">
        <v>43723</v>
      </c>
      <c r="B6845" s="414">
        <f t="shared" si="234"/>
        <v>43724</v>
      </c>
      <c r="C6845" s="640">
        <v>2.61</v>
      </c>
      <c r="E6845" s="640">
        <v>1.79</v>
      </c>
      <c r="G6845" s="640">
        <v>0.28266056465672507</v>
      </c>
      <c r="I6845" s="640">
        <v>2.56</v>
      </c>
      <c r="J6845" s="661"/>
      <c r="K6845" s="640"/>
      <c r="M6845" s="640">
        <v>2.1</v>
      </c>
      <c r="O6845" s="640">
        <v>1.89</v>
      </c>
      <c r="Q6845" s="640">
        <v>1.9350000000000001</v>
      </c>
      <c r="S6845" s="640">
        <v>0.35499999999999998</v>
      </c>
      <c r="T6845" s="375">
        <v>0.75499300000000003</v>
      </c>
      <c r="U6845" s="640">
        <f t="shared" si="233"/>
        <v>0.28266056465672507</v>
      </c>
    </row>
    <row r="6846" spans="1:21" x14ac:dyDescent="0.2">
      <c r="A6846" s="597">
        <v>43724</v>
      </c>
      <c r="B6846" s="414">
        <f t="shared" si="234"/>
        <v>43725</v>
      </c>
      <c r="C6846" s="636">
        <v>2.7450000000000001</v>
      </c>
      <c r="E6846" s="636">
        <v>2.09</v>
      </c>
      <c r="G6846" s="636">
        <v>0.29062629849395</v>
      </c>
      <c r="I6846" s="636">
        <v>2.64</v>
      </c>
      <c r="J6846" s="660"/>
      <c r="K6846" s="636"/>
      <c r="M6846" s="636">
        <v>2.17</v>
      </c>
      <c r="O6846" s="636">
        <v>1.97</v>
      </c>
      <c r="Q6846" s="636">
        <v>2.105</v>
      </c>
      <c r="S6846" s="636">
        <v>0.36499999999999999</v>
      </c>
      <c r="T6846" s="18">
        <v>0.75500199999999995</v>
      </c>
      <c r="U6846" s="636">
        <f t="shared" si="233"/>
        <v>0.29062629849395</v>
      </c>
    </row>
    <row r="6847" spans="1:21" x14ac:dyDescent="0.2">
      <c r="A6847" s="597">
        <v>43725</v>
      </c>
      <c r="B6847" s="414">
        <f t="shared" si="234"/>
        <v>43726</v>
      </c>
      <c r="C6847" s="636">
        <v>2.7</v>
      </c>
      <c r="E6847" s="636">
        <v>1.895</v>
      </c>
      <c r="G6847" s="636">
        <v>0.38195252999520007</v>
      </c>
      <c r="I6847" s="636">
        <v>2.65</v>
      </c>
      <c r="J6847" s="660"/>
      <c r="K6847" s="636"/>
      <c r="M6847" s="636">
        <v>2.16</v>
      </c>
      <c r="O6847" s="636">
        <v>1.93</v>
      </c>
      <c r="Q6847" s="636">
        <v>2.11</v>
      </c>
      <c r="S6847" s="636">
        <v>0.48</v>
      </c>
      <c r="T6847" s="18">
        <v>0.75452600000000003</v>
      </c>
      <c r="U6847" s="636">
        <f t="shared" si="233"/>
        <v>0.38195252999520007</v>
      </c>
    </row>
    <row r="6848" spans="1:21" x14ac:dyDescent="0.2">
      <c r="A6848" s="597">
        <v>43726</v>
      </c>
      <c r="B6848" s="414">
        <f t="shared" si="234"/>
        <v>43727</v>
      </c>
      <c r="C6848" s="636">
        <v>2.68</v>
      </c>
      <c r="E6848" s="636">
        <v>1.845</v>
      </c>
      <c r="G6848" s="636">
        <v>0.44110583261445013</v>
      </c>
      <c r="I6848" s="636">
        <v>2.63</v>
      </c>
      <c r="J6848" s="660"/>
      <c r="K6848" s="636"/>
      <c r="M6848" s="636">
        <v>2.0699999999999998</v>
      </c>
      <c r="O6848" s="636">
        <v>1.87</v>
      </c>
      <c r="Q6848" s="636">
        <v>1.9750000000000001</v>
      </c>
      <c r="S6848" s="636">
        <v>0.55500000000000005</v>
      </c>
      <c r="T6848" s="18">
        <v>0.75362600000000002</v>
      </c>
      <c r="U6848" s="636">
        <f t="shared" si="233"/>
        <v>0.44110583261445013</v>
      </c>
    </row>
    <row r="6849" spans="1:21" x14ac:dyDescent="0.2">
      <c r="A6849" s="597">
        <v>43727</v>
      </c>
      <c r="B6849" s="414">
        <f t="shared" si="234"/>
        <v>43728</v>
      </c>
      <c r="C6849" s="636">
        <v>2.59</v>
      </c>
      <c r="E6849" s="636">
        <v>1.655</v>
      </c>
      <c r="G6849" s="636">
        <v>0.25815817760037502</v>
      </c>
      <c r="I6849" s="636">
        <v>2.54</v>
      </c>
      <c r="J6849" s="660"/>
      <c r="K6849" s="636"/>
      <c r="M6849" s="636">
        <v>1.92</v>
      </c>
      <c r="O6849" s="636">
        <v>1.825</v>
      </c>
      <c r="Q6849" s="636">
        <v>1.75</v>
      </c>
      <c r="S6849" s="636">
        <v>0.32500000000000001</v>
      </c>
      <c r="T6849" s="18">
        <v>0.75319700000000001</v>
      </c>
      <c r="U6849" s="636">
        <f t="shared" si="233"/>
        <v>0.25815817760037502</v>
      </c>
    </row>
    <row r="6850" spans="1:21" x14ac:dyDescent="0.2">
      <c r="A6850" s="597">
        <v>43728</v>
      </c>
      <c r="B6850" s="414">
        <f t="shared" si="234"/>
        <v>43729</v>
      </c>
      <c r="C6850" s="640">
        <v>2.5950000000000002</v>
      </c>
      <c r="E6850" s="640">
        <v>1.71</v>
      </c>
      <c r="G6850" s="640">
        <v>0.24237605922915001</v>
      </c>
      <c r="I6850" s="640">
        <v>2.4950000000000001</v>
      </c>
      <c r="J6850" s="661"/>
      <c r="K6850" s="640"/>
      <c r="M6850" s="640">
        <v>1.78</v>
      </c>
      <c r="O6850" s="640">
        <v>1.77</v>
      </c>
      <c r="Q6850" s="640">
        <v>1.1599999999999999</v>
      </c>
      <c r="S6850" s="640">
        <v>0.30499999999999999</v>
      </c>
      <c r="T6850" s="375">
        <v>0.75352200000000003</v>
      </c>
      <c r="U6850" s="640">
        <f t="shared" ref="U6850:U6913" si="235">S6850*T6850*1.054615</f>
        <v>0.24237605922915001</v>
      </c>
    </row>
    <row r="6851" spans="1:21" x14ac:dyDescent="0.2">
      <c r="A6851" s="597">
        <v>43729</v>
      </c>
      <c r="B6851" s="414">
        <f t="shared" si="234"/>
        <v>43730</v>
      </c>
      <c r="C6851" s="640">
        <v>2.5950000000000002</v>
      </c>
      <c r="E6851" s="640">
        <v>1.71</v>
      </c>
      <c r="G6851" s="640">
        <v>0.24237605922915001</v>
      </c>
      <c r="I6851" s="640">
        <v>2.4950000000000001</v>
      </c>
      <c r="J6851" s="661"/>
      <c r="K6851" s="640"/>
      <c r="M6851" s="640">
        <v>1.78</v>
      </c>
      <c r="O6851" s="640">
        <v>1.77</v>
      </c>
      <c r="Q6851" s="640">
        <v>1.1599999999999999</v>
      </c>
      <c r="S6851" s="640">
        <v>0.30499999999999999</v>
      </c>
      <c r="T6851" s="375">
        <v>0.75352200000000003</v>
      </c>
      <c r="U6851" s="640">
        <f t="shared" si="235"/>
        <v>0.24237605922915001</v>
      </c>
    </row>
    <row r="6852" spans="1:21" x14ac:dyDescent="0.2">
      <c r="A6852" s="597">
        <v>43730</v>
      </c>
      <c r="B6852" s="414">
        <f t="shared" si="234"/>
        <v>43731</v>
      </c>
      <c r="C6852" s="640">
        <v>2.5950000000000002</v>
      </c>
      <c r="E6852" s="640">
        <v>1.71</v>
      </c>
      <c r="G6852" s="640">
        <v>0.24237605922915001</v>
      </c>
      <c r="I6852" s="640">
        <v>2.4950000000000001</v>
      </c>
      <c r="J6852" s="661"/>
      <c r="K6852" s="640"/>
      <c r="M6852" s="640">
        <v>1.78</v>
      </c>
      <c r="O6852" s="640">
        <v>1.77</v>
      </c>
      <c r="Q6852" s="640">
        <v>1.1599999999999999</v>
      </c>
      <c r="S6852" s="640">
        <v>0.30499999999999999</v>
      </c>
      <c r="T6852" s="375">
        <v>0.75352200000000003</v>
      </c>
      <c r="U6852" s="640">
        <f t="shared" si="235"/>
        <v>0.24237605922915001</v>
      </c>
    </row>
    <row r="6853" spans="1:21" x14ac:dyDescent="0.2">
      <c r="A6853" s="597">
        <v>43731</v>
      </c>
      <c r="B6853" s="414">
        <f t="shared" si="234"/>
        <v>43732</v>
      </c>
      <c r="C6853" s="636">
        <v>2.5350000000000001</v>
      </c>
      <c r="E6853" s="636">
        <v>1.79</v>
      </c>
      <c r="G6853" s="636">
        <v>0.69114481934895011</v>
      </c>
      <c r="I6853" s="636">
        <v>2.4900000000000002</v>
      </c>
      <c r="J6853" s="660"/>
      <c r="K6853" s="636"/>
      <c r="M6853" s="636">
        <v>1.7050000000000001</v>
      </c>
      <c r="O6853" s="636">
        <v>1.7549999999999999</v>
      </c>
      <c r="Q6853" s="636">
        <v>1.53</v>
      </c>
      <c r="S6853" s="636">
        <v>0.87</v>
      </c>
      <c r="T6853" s="18">
        <v>0.75327900000000003</v>
      </c>
      <c r="U6853" s="636">
        <f t="shared" si="235"/>
        <v>0.69114481934895011</v>
      </c>
    </row>
    <row r="6854" spans="1:21" x14ac:dyDescent="0.2">
      <c r="A6854" s="597">
        <v>43732</v>
      </c>
      <c r="B6854" s="414">
        <f t="shared" si="234"/>
        <v>43733</v>
      </c>
      <c r="C6854" s="636">
        <v>2.5449999999999999</v>
      </c>
      <c r="E6854" s="636">
        <v>1.665</v>
      </c>
      <c r="G6854" s="636">
        <v>0.62065887704730016</v>
      </c>
      <c r="I6854" s="636">
        <v>2.4700000000000002</v>
      </c>
      <c r="J6854" s="660"/>
      <c r="K6854" s="636"/>
      <c r="M6854" s="636">
        <v>1.7949999999999999</v>
      </c>
      <c r="O6854" s="636">
        <v>1.7549999999999999</v>
      </c>
      <c r="Q6854" s="636">
        <v>1.54</v>
      </c>
      <c r="S6854" s="636">
        <v>0.78</v>
      </c>
      <c r="T6854" s="18">
        <v>0.75450899999999999</v>
      </c>
      <c r="U6854" s="636">
        <f t="shared" si="235"/>
        <v>0.62065887704730016</v>
      </c>
    </row>
    <row r="6855" spans="1:21" x14ac:dyDescent="0.2">
      <c r="A6855" s="597">
        <v>43733</v>
      </c>
      <c r="B6855" s="414">
        <f t="shared" si="234"/>
        <v>43734</v>
      </c>
      <c r="C6855" s="636">
        <v>2.5099999999999998</v>
      </c>
      <c r="E6855" s="636">
        <v>1.77</v>
      </c>
      <c r="G6855" s="636">
        <v>0.63607036679600015</v>
      </c>
      <c r="I6855" s="636">
        <v>2.4300000000000002</v>
      </c>
      <c r="J6855" s="660"/>
      <c r="K6855" s="636"/>
      <c r="M6855" s="636">
        <v>1.7050000000000001</v>
      </c>
      <c r="O6855" s="636">
        <v>1.6850000000000001</v>
      </c>
      <c r="Q6855" s="636">
        <v>1.51</v>
      </c>
      <c r="S6855" s="636">
        <v>0.8</v>
      </c>
      <c r="T6855" s="18">
        <v>0.75391300000000006</v>
      </c>
      <c r="U6855" s="636">
        <f t="shared" si="235"/>
        <v>0.63607036679600015</v>
      </c>
    </row>
    <row r="6856" spans="1:21" x14ac:dyDescent="0.2">
      <c r="A6856" s="597">
        <v>43734</v>
      </c>
      <c r="B6856" s="414">
        <f t="shared" si="234"/>
        <v>43735</v>
      </c>
      <c r="C6856" s="636">
        <v>2.5099999999999998</v>
      </c>
      <c r="E6856" s="636">
        <v>1.63</v>
      </c>
      <c r="G6856" s="636">
        <v>1.0697706137843253</v>
      </c>
      <c r="I6856" s="636">
        <v>2.4700000000000002</v>
      </c>
      <c r="J6856" s="660"/>
      <c r="K6856" s="636"/>
      <c r="M6856" s="636">
        <v>1.67</v>
      </c>
      <c r="O6856" s="636">
        <v>1.635</v>
      </c>
      <c r="Q6856" s="636">
        <v>1.3049999999999999</v>
      </c>
      <c r="S6856" s="636">
        <v>1.345</v>
      </c>
      <c r="T6856" s="18">
        <v>0.75417900000000004</v>
      </c>
      <c r="U6856" s="636">
        <f t="shared" si="235"/>
        <v>1.0697706137843253</v>
      </c>
    </row>
    <row r="6857" spans="1:21" x14ac:dyDescent="0.2">
      <c r="A6857" s="597">
        <v>43735</v>
      </c>
      <c r="B6857" s="414">
        <f t="shared" si="234"/>
        <v>43736</v>
      </c>
      <c r="C6857" s="640">
        <v>2.37</v>
      </c>
      <c r="E6857" s="640">
        <v>1.385</v>
      </c>
      <c r="G6857" s="640">
        <v>1.3124972112202502</v>
      </c>
      <c r="I6857" s="640">
        <v>2.3450000000000002</v>
      </c>
      <c r="J6857" s="661"/>
      <c r="K6857" s="640"/>
      <c r="M6857" s="640">
        <v>1.405</v>
      </c>
      <c r="O6857" s="640">
        <v>1.34</v>
      </c>
      <c r="Q6857" s="640">
        <v>1.05</v>
      </c>
      <c r="S6857" s="640">
        <v>1.65</v>
      </c>
      <c r="T6857" s="375">
        <v>0.75425900000000001</v>
      </c>
      <c r="U6857" s="640">
        <f t="shared" si="235"/>
        <v>1.3124972112202502</v>
      </c>
    </row>
    <row r="6858" spans="1:21" x14ac:dyDescent="0.2">
      <c r="A6858" s="597">
        <v>43736</v>
      </c>
      <c r="B6858" s="414">
        <f t="shared" si="234"/>
        <v>43737</v>
      </c>
      <c r="C6858" s="640">
        <v>2.37</v>
      </c>
      <c r="E6858" s="640">
        <v>1.385</v>
      </c>
      <c r="G6858" s="640">
        <v>1.3124972112202502</v>
      </c>
      <c r="I6858" s="640">
        <v>2.3450000000000002</v>
      </c>
      <c r="J6858" s="661"/>
      <c r="K6858" s="640"/>
      <c r="M6858" s="640">
        <v>1.405</v>
      </c>
      <c r="O6858" s="640">
        <v>1.34</v>
      </c>
      <c r="Q6858" s="640">
        <v>1.05</v>
      </c>
      <c r="S6858" s="640">
        <v>1.65</v>
      </c>
      <c r="T6858" s="375">
        <v>0.75425900000000001</v>
      </c>
      <c r="U6858" s="640">
        <f t="shared" si="235"/>
        <v>1.3124972112202502</v>
      </c>
    </row>
    <row r="6859" spans="1:21" x14ac:dyDescent="0.2">
      <c r="A6859" s="597">
        <v>43737</v>
      </c>
      <c r="B6859" s="414">
        <f t="shared" si="234"/>
        <v>43738</v>
      </c>
      <c r="C6859" s="640">
        <v>2.37</v>
      </c>
      <c r="E6859" s="640">
        <v>1.385</v>
      </c>
      <c r="G6859" s="640">
        <v>1.3124972112202502</v>
      </c>
      <c r="I6859" s="640">
        <v>2.3450000000000002</v>
      </c>
      <c r="J6859" s="661"/>
      <c r="K6859" s="640"/>
      <c r="M6859" s="640">
        <v>1.405</v>
      </c>
      <c r="O6859" s="640">
        <v>1.34</v>
      </c>
      <c r="Q6859" s="640">
        <v>1.05</v>
      </c>
      <c r="S6859" s="640">
        <v>1.65</v>
      </c>
      <c r="T6859" s="375">
        <v>0.75425900000000001</v>
      </c>
      <c r="U6859" s="640">
        <f t="shared" si="235"/>
        <v>1.3124972112202502</v>
      </c>
    </row>
    <row r="6860" spans="1:21" s="263" customFormat="1" x14ac:dyDescent="0.2">
      <c r="A6860" s="598">
        <v>43738</v>
      </c>
      <c r="B6860" s="556">
        <f t="shared" si="234"/>
        <v>43739</v>
      </c>
      <c r="C6860" s="620">
        <v>2.3250000000000002</v>
      </c>
      <c r="E6860" s="620">
        <v>1.4550000000000001</v>
      </c>
      <c r="G6860" s="620">
        <v>1.03933627573365</v>
      </c>
      <c r="I6860" s="620">
        <v>2.2999999999999998</v>
      </c>
      <c r="J6860" s="786"/>
      <c r="K6860" s="620"/>
      <c r="M6860" s="620">
        <v>1.365</v>
      </c>
      <c r="O6860" s="620">
        <v>1.46</v>
      </c>
      <c r="Q6860" s="620">
        <v>1.61</v>
      </c>
      <c r="S6860" s="620">
        <v>1.3049999999999999</v>
      </c>
      <c r="T6860" s="263">
        <v>0.75518200000000002</v>
      </c>
      <c r="U6860" s="620">
        <f t="shared" si="235"/>
        <v>1.03933627573365</v>
      </c>
    </row>
    <row r="6861" spans="1:21" x14ac:dyDescent="0.2">
      <c r="A6861" s="597">
        <v>43739</v>
      </c>
      <c r="B6861" s="414">
        <f t="shared" si="234"/>
        <v>43740</v>
      </c>
      <c r="C6861" s="636">
        <v>2.3250000000000002</v>
      </c>
      <c r="E6861" s="636">
        <v>1.46</v>
      </c>
      <c r="G6861" s="636">
        <v>0.8916359790688001</v>
      </c>
      <c r="I6861" s="636">
        <v>2.2650000000000001</v>
      </c>
      <c r="J6861" s="660"/>
      <c r="K6861" s="636"/>
      <c r="M6861" s="636">
        <v>1.5</v>
      </c>
      <c r="O6861" s="636">
        <v>1.365</v>
      </c>
      <c r="Q6861" s="636">
        <v>1.59</v>
      </c>
      <c r="S6861" s="636">
        <v>1.1200000000000001</v>
      </c>
      <c r="T6861" s="18">
        <v>0.75487599999999999</v>
      </c>
      <c r="U6861" s="636">
        <f t="shared" si="235"/>
        <v>0.8916359790688001</v>
      </c>
    </row>
    <row r="6862" spans="1:21" x14ac:dyDescent="0.2">
      <c r="A6862" s="597">
        <v>43740</v>
      </c>
      <c r="B6862" s="414">
        <f t="shared" si="234"/>
        <v>43741</v>
      </c>
      <c r="C6862" s="636">
        <v>2.2999999999999998</v>
      </c>
      <c r="E6862" s="636">
        <v>1.5249999999999999</v>
      </c>
      <c r="G6862" s="636">
        <v>0.79502046313500008</v>
      </c>
      <c r="I6862" s="636">
        <v>2.25</v>
      </c>
      <c r="J6862" s="660"/>
      <c r="K6862" s="636"/>
      <c r="M6862" s="636">
        <v>1.5449999999999999</v>
      </c>
      <c r="O6862" s="636">
        <v>1.4550000000000001</v>
      </c>
      <c r="Q6862" s="636">
        <v>1.42</v>
      </c>
      <c r="S6862" s="636">
        <v>1</v>
      </c>
      <c r="T6862" s="151">
        <v>0.75384899999999999</v>
      </c>
      <c r="U6862" s="636">
        <f t="shared" si="235"/>
        <v>0.79502046313500008</v>
      </c>
    </row>
    <row r="6863" spans="1:21" x14ac:dyDescent="0.2">
      <c r="A6863" s="597">
        <v>43741</v>
      </c>
      <c r="B6863" s="414">
        <f t="shared" si="234"/>
        <v>43742</v>
      </c>
      <c r="C6863" s="18">
        <v>2.2450000000000001</v>
      </c>
      <c r="E6863" s="636">
        <v>1.5</v>
      </c>
      <c r="G6863" s="636">
        <v>1.1472088260005</v>
      </c>
      <c r="I6863" s="636">
        <v>2.2050000000000001</v>
      </c>
      <c r="J6863" s="660"/>
      <c r="K6863" s="636"/>
      <c r="M6863" s="636">
        <v>1.4950000000000001</v>
      </c>
      <c r="O6863" s="636">
        <v>1.395</v>
      </c>
      <c r="Q6863" s="636">
        <v>1.155</v>
      </c>
      <c r="S6863" s="636">
        <v>1.45</v>
      </c>
      <c r="T6863" s="18">
        <v>0.75020600000000004</v>
      </c>
      <c r="U6863" s="636">
        <f t="shared" si="235"/>
        <v>1.1472088260005</v>
      </c>
    </row>
    <row r="6864" spans="1:21" x14ac:dyDescent="0.2">
      <c r="A6864" s="597">
        <v>43742</v>
      </c>
      <c r="B6864" s="414">
        <f t="shared" si="234"/>
        <v>43743</v>
      </c>
      <c r="C6864" s="375">
        <v>2.2850000000000001</v>
      </c>
      <c r="E6864" s="640">
        <v>1.28</v>
      </c>
      <c r="G6864" s="640">
        <v>1.36934635934905</v>
      </c>
      <c r="I6864" s="640">
        <v>2.23</v>
      </c>
      <c r="J6864" s="661"/>
      <c r="K6864" s="640"/>
      <c r="M6864" s="640">
        <v>1.4450000000000001</v>
      </c>
      <c r="O6864" s="640">
        <v>1.2849999999999999</v>
      </c>
      <c r="Q6864" s="640">
        <v>0.755</v>
      </c>
      <c r="S6864" s="640">
        <v>1.73</v>
      </c>
      <c r="T6864" s="375">
        <v>0.75053899999999996</v>
      </c>
      <c r="U6864" s="640">
        <f t="shared" si="235"/>
        <v>1.36934635934905</v>
      </c>
    </row>
    <row r="6865" spans="1:21" x14ac:dyDescent="0.2">
      <c r="A6865" s="597">
        <v>43743</v>
      </c>
      <c r="B6865" s="414">
        <f t="shared" si="234"/>
        <v>43744</v>
      </c>
      <c r="C6865" s="375">
        <v>2.2850000000000001</v>
      </c>
      <c r="E6865" s="640">
        <v>1.28</v>
      </c>
      <c r="G6865" s="640">
        <v>1.36934635934905</v>
      </c>
      <c r="I6865" s="640">
        <v>2.23</v>
      </c>
      <c r="J6865" s="661"/>
      <c r="K6865" s="640"/>
      <c r="M6865" s="640">
        <v>1.4450000000000001</v>
      </c>
      <c r="O6865" s="640">
        <v>1.2849999999999999</v>
      </c>
      <c r="Q6865" s="640">
        <v>0.755</v>
      </c>
      <c r="S6865" s="640">
        <v>1.73</v>
      </c>
      <c r="T6865" s="375">
        <v>0.75053899999999996</v>
      </c>
      <c r="U6865" s="640">
        <f t="shared" si="235"/>
        <v>1.36934635934905</v>
      </c>
    </row>
    <row r="6866" spans="1:21" x14ac:dyDescent="0.2">
      <c r="A6866" s="597">
        <v>43744</v>
      </c>
      <c r="B6866" s="414">
        <f t="shared" si="234"/>
        <v>43745</v>
      </c>
      <c r="C6866" s="375">
        <v>2.2850000000000001</v>
      </c>
      <c r="E6866" s="640">
        <v>1.28</v>
      </c>
      <c r="G6866" s="640">
        <v>1.36934635934905</v>
      </c>
      <c r="I6866" s="640">
        <v>2.23</v>
      </c>
      <c r="J6866" s="661"/>
      <c r="K6866" s="640"/>
      <c r="M6866" s="640">
        <v>1.4450000000000001</v>
      </c>
      <c r="O6866" s="640">
        <v>1.2849999999999999</v>
      </c>
      <c r="Q6866" s="640">
        <v>0.755</v>
      </c>
      <c r="S6866" s="640">
        <v>1.73</v>
      </c>
      <c r="T6866" s="375">
        <v>0.75053899999999996</v>
      </c>
      <c r="U6866" s="640">
        <f t="shared" si="235"/>
        <v>1.36934635934905</v>
      </c>
    </row>
    <row r="6867" spans="1:21" x14ac:dyDescent="0.2">
      <c r="A6867" s="597">
        <v>43745</v>
      </c>
      <c r="B6867" s="414">
        <f t="shared" si="234"/>
        <v>43746</v>
      </c>
      <c r="C6867" s="636">
        <v>2.2599999999999998</v>
      </c>
      <c r="E6867" s="636">
        <v>1.395</v>
      </c>
      <c r="G6867" s="636">
        <v>1.4494836002770501</v>
      </c>
      <c r="I6867" s="636">
        <v>2.34</v>
      </c>
      <c r="J6867" s="660"/>
      <c r="K6867" s="636"/>
      <c r="M6867" s="636">
        <v>1.5449999999999999</v>
      </c>
      <c r="O6867" s="636">
        <v>1.2050000000000001</v>
      </c>
      <c r="Q6867" s="636">
        <v>1.075</v>
      </c>
      <c r="S6867" s="636">
        <v>1.83</v>
      </c>
      <c r="T6867" s="18">
        <v>0.75104899999999997</v>
      </c>
      <c r="U6867" s="636">
        <f t="shared" si="235"/>
        <v>1.4494836002770501</v>
      </c>
    </row>
    <row r="6868" spans="1:21" x14ac:dyDescent="0.2">
      <c r="A6868" s="597">
        <v>43746</v>
      </c>
      <c r="B6868" s="414">
        <f t="shared" si="234"/>
        <v>43747</v>
      </c>
      <c r="C6868" s="636">
        <v>2.2250000000000001</v>
      </c>
      <c r="E6868" s="636">
        <v>1.44</v>
      </c>
      <c r="G6868" s="636">
        <v>1.6278981825443251</v>
      </c>
      <c r="I6868" s="636">
        <v>2.3250000000000002</v>
      </c>
      <c r="J6868" s="660"/>
      <c r="K6868" s="636"/>
      <c r="M6868" s="636">
        <v>1.4550000000000001</v>
      </c>
      <c r="O6868" s="636">
        <v>1.2050000000000001</v>
      </c>
      <c r="Q6868" s="636">
        <v>1.1200000000000001</v>
      </c>
      <c r="S6868" s="636">
        <v>2.0550000000000002</v>
      </c>
      <c r="T6868" s="18">
        <v>0.75114099999999995</v>
      </c>
      <c r="U6868" s="636">
        <f t="shared" si="235"/>
        <v>1.6278981825443251</v>
      </c>
    </row>
    <row r="6869" spans="1:21" x14ac:dyDescent="0.2">
      <c r="A6869" s="597">
        <v>43747</v>
      </c>
      <c r="B6869" s="414">
        <f t="shared" si="234"/>
        <v>43748</v>
      </c>
      <c r="C6869" s="636">
        <v>2.2149999999999999</v>
      </c>
      <c r="E6869" s="636">
        <v>1.41</v>
      </c>
      <c r="G6869" s="636">
        <v>1.6427129605798751</v>
      </c>
      <c r="I6869" s="636">
        <v>2.3199999999999998</v>
      </c>
      <c r="J6869" s="660"/>
      <c r="K6869" s="636"/>
      <c r="M6869" s="636">
        <v>1.19</v>
      </c>
      <c r="O6869" s="636">
        <v>1.03</v>
      </c>
      <c r="Q6869" s="636">
        <v>1.395</v>
      </c>
      <c r="S6869" s="636">
        <v>2.0750000000000002</v>
      </c>
      <c r="T6869" s="18">
        <v>0.75067099999999998</v>
      </c>
      <c r="U6869" s="636">
        <f t="shared" si="235"/>
        <v>1.6427129605798751</v>
      </c>
    </row>
    <row r="6870" spans="1:21" x14ac:dyDescent="0.2">
      <c r="A6870" s="597">
        <v>43748</v>
      </c>
      <c r="B6870" s="414">
        <f t="shared" si="234"/>
        <v>43749</v>
      </c>
      <c r="C6870" s="636">
        <v>2.1949999999999998</v>
      </c>
      <c r="E6870" s="636">
        <v>1.335</v>
      </c>
      <c r="G6870" s="636">
        <v>1.6248367353877502</v>
      </c>
      <c r="I6870" s="636">
        <v>2.2349999999999999</v>
      </c>
      <c r="J6870" s="660"/>
      <c r="K6870" s="636"/>
      <c r="M6870" s="636">
        <v>0.97499999999999998</v>
      </c>
      <c r="O6870" s="636">
        <v>0.89</v>
      </c>
      <c r="Q6870" s="636">
        <v>1.31</v>
      </c>
      <c r="S6870" s="636">
        <v>2.0499999999999998</v>
      </c>
      <c r="T6870" s="18">
        <v>0.75155700000000003</v>
      </c>
      <c r="U6870" s="636">
        <f t="shared" si="235"/>
        <v>1.6248367353877502</v>
      </c>
    </row>
    <row r="6871" spans="1:21" x14ac:dyDescent="0.2">
      <c r="A6871" s="597">
        <v>43749</v>
      </c>
      <c r="B6871" s="414">
        <f t="shared" si="234"/>
        <v>43750</v>
      </c>
      <c r="C6871" s="640">
        <v>2.0750000000000002</v>
      </c>
      <c r="E6871" s="640">
        <v>1.08</v>
      </c>
      <c r="G6871" s="640">
        <v>1.4453260864778998</v>
      </c>
      <c r="I6871" s="640">
        <v>2.085</v>
      </c>
      <c r="J6871" s="661"/>
      <c r="K6871" s="640"/>
      <c r="M6871" s="640">
        <v>0.44500000000000001</v>
      </c>
      <c r="O6871" s="640">
        <v>0.85499999999999998</v>
      </c>
      <c r="Q6871" s="640">
        <v>1.04</v>
      </c>
      <c r="S6871" s="640">
        <v>1.8149999999999999</v>
      </c>
      <c r="T6871" s="375">
        <v>0.75508399999999998</v>
      </c>
      <c r="U6871" s="640">
        <f t="shared" si="235"/>
        <v>1.4453260864778998</v>
      </c>
    </row>
    <row r="6872" spans="1:21" x14ac:dyDescent="0.2">
      <c r="A6872" s="597">
        <v>43750</v>
      </c>
      <c r="B6872" s="414">
        <f t="shared" si="234"/>
        <v>43751</v>
      </c>
      <c r="C6872" s="640">
        <v>2.0750000000000002</v>
      </c>
      <c r="E6872" s="640">
        <v>1.08</v>
      </c>
      <c r="G6872" s="640">
        <v>1.4453260864778998</v>
      </c>
      <c r="I6872" s="640">
        <v>2.085</v>
      </c>
      <c r="J6872" s="661"/>
      <c r="K6872" s="640"/>
      <c r="M6872" s="640">
        <v>0.44500000000000001</v>
      </c>
      <c r="O6872" s="640">
        <v>0.85499999999999998</v>
      </c>
      <c r="Q6872" s="640">
        <v>1.04</v>
      </c>
      <c r="S6872" s="640">
        <v>1.8149999999999999</v>
      </c>
      <c r="T6872" s="375">
        <v>0.75508399999999998</v>
      </c>
      <c r="U6872" s="640">
        <f t="shared" si="235"/>
        <v>1.4453260864778998</v>
      </c>
    </row>
    <row r="6873" spans="1:21" x14ac:dyDescent="0.2">
      <c r="A6873" s="597">
        <v>43751</v>
      </c>
      <c r="B6873" s="414">
        <f t="shared" si="234"/>
        <v>43752</v>
      </c>
      <c r="C6873" s="640">
        <v>2.0750000000000002</v>
      </c>
      <c r="E6873" s="640">
        <v>1.08</v>
      </c>
      <c r="G6873" s="640">
        <v>1.4453260864778998</v>
      </c>
      <c r="I6873" s="640">
        <v>2.085</v>
      </c>
      <c r="J6873" s="661"/>
      <c r="K6873" s="640"/>
      <c r="M6873" s="640">
        <v>0.44500000000000001</v>
      </c>
      <c r="O6873" s="640">
        <v>0.85499999999999998</v>
      </c>
      <c r="Q6873" s="640">
        <v>1.04</v>
      </c>
      <c r="S6873" s="640">
        <v>1.8149999999999999</v>
      </c>
      <c r="T6873" s="375">
        <v>0.75508399999999998</v>
      </c>
      <c r="U6873" s="640">
        <f t="shared" si="235"/>
        <v>1.4453260864778998</v>
      </c>
    </row>
    <row r="6874" spans="1:21" x14ac:dyDescent="0.2">
      <c r="A6874" s="597">
        <v>43752</v>
      </c>
      <c r="B6874" s="414">
        <f t="shared" si="234"/>
        <v>43753</v>
      </c>
      <c r="C6874" s="636">
        <v>2.1949999999999998</v>
      </c>
      <c r="E6874" s="636">
        <v>1.5549999999999999</v>
      </c>
      <c r="G6874" s="636">
        <v>1.6193057964741</v>
      </c>
      <c r="I6874" s="636">
        <v>2.12</v>
      </c>
      <c r="J6874" s="660"/>
      <c r="K6874" s="636"/>
      <c r="M6874" s="636">
        <v>1.345</v>
      </c>
      <c r="O6874" s="636">
        <v>1.3149999999999999</v>
      </c>
      <c r="Q6874" s="636">
        <v>1.4550000000000001</v>
      </c>
      <c r="S6874" s="636">
        <v>2.0299999999999998</v>
      </c>
      <c r="T6874" s="18">
        <v>0.75637799999999999</v>
      </c>
      <c r="U6874" s="636">
        <f t="shared" si="235"/>
        <v>1.6193057964741</v>
      </c>
    </row>
    <row r="6875" spans="1:21" x14ac:dyDescent="0.2">
      <c r="A6875" s="597">
        <v>43753</v>
      </c>
      <c r="B6875" s="414">
        <f t="shared" si="234"/>
        <v>43754</v>
      </c>
      <c r="C6875" s="636">
        <v>2.2149999999999999</v>
      </c>
      <c r="E6875" s="636">
        <v>1.56</v>
      </c>
      <c r="G6875" s="636">
        <v>1.7830108881943498</v>
      </c>
      <c r="I6875" s="636">
        <v>2.16</v>
      </c>
      <c r="J6875" s="660"/>
      <c r="K6875" s="636"/>
      <c r="M6875" s="636">
        <v>1.5049999999999999</v>
      </c>
      <c r="O6875" s="636">
        <v>1.48</v>
      </c>
      <c r="Q6875" s="636">
        <v>1.57</v>
      </c>
      <c r="S6875" s="636">
        <v>2.2349999999999999</v>
      </c>
      <c r="T6875" s="18">
        <v>0.75645399999999996</v>
      </c>
      <c r="U6875" s="636">
        <f t="shared" si="235"/>
        <v>1.7830108881943498</v>
      </c>
    </row>
    <row r="6876" spans="1:21" x14ac:dyDescent="0.2">
      <c r="A6876" s="597">
        <v>43754</v>
      </c>
      <c r="B6876" s="414">
        <f t="shared" si="234"/>
        <v>43755</v>
      </c>
      <c r="C6876" s="636">
        <v>2.25</v>
      </c>
      <c r="E6876" s="636">
        <v>1.55</v>
      </c>
      <c r="G6876" s="636">
        <v>1.8805138362852751</v>
      </c>
      <c r="I6876" s="636">
        <v>2.2000000000000002</v>
      </c>
      <c r="J6876" s="660"/>
      <c r="K6876" s="636"/>
      <c r="M6876" s="636">
        <v>1.7549999999999999</v>
      </c>
      <c r="O6876" s="636">
        <v>1.52</v>
      </c>
      <c r="Q6876" s="636">
        <v>1.8149999999999999</v>
      </c>
      <c r="S6876" s="636">
        <v>2.355</v>
      </c>
      <c r="T6876" s="18">
        <v>0.75716700000000003</v>
      </c>
      <c r="U6876" s="636">
        <f t="shared" si="235"/>
        <v>1.8805138362852751</v>
      </c>
    </row>
    <row r="6877" spans="1:21" x14ac:dyDescent="0.2">
      <c r="A6877" s="597">
        <v>43755</v>
      </c>
      <c r="B6877" s="414">
        <f t="shared" si="234"/>
        <v>43756</v>
      </c>
      <c r="C6877" s="636">
        <v>2.23</v>
      </c>
      <c r="E6877" s="636">
        <v>1.385</v>
      </c>
      <c r="G6877" s="636">
        <v>1.841900073033</v>
      </c>
      <c r="I6877" s="636">
        <v>2.14</v>
      </c>
      <c r="J6877" s="660"/>
      <c r="K6877" s="636"/>
      <c r="M6877" s="636">
        <v>1.665</v>
      </c>
      <c r="O6877" s="636">
        <v>1.4</v>
      </c>
      <c r="Q6877" s="636">
        <v>1.7250000000000001</v>
      </c>
      <c r="S6877" s="636">
        <v>2.2999999999999998</v>
      </c>
      <c r="T6877" s="18">
        <v>0.75935399999999997</v>
      </c>
      <c r="U6877" s="636">
        <f t="shared" si="235"/>
        <v>1.841900073033</v>
      </c>
    </row>
    <row r="6878" spans="1:21" x14ac:dyDescent="0.2">
      <c r="A6878" s="597">
        <v>43756</v>
      </c>
      <c r="B6878" s="414">
        <f t="shared" si="234"/>
        <v>43757</v>
      </c>
      <c r="C6878" s="640">
        <v>2.14</v>
      </c>
      <c r="E6878" s="640">
        <v>1.37</v>
      </c>
      <c r="G6878" s="640">
        <v>1.6901189699910251</v>
      </c>
      <c r="I6878" s="640">
        <v>1.95</v>
      </c>
      <c r="J6878" s="661"/>
      <c r="K6878" s="640"/>
      <c r="M6878" s="640">
        <v>1.29</v>
      </c>
      <c r="O6878" s="640">
        <v>1.2150000000000001</v>
      </c>
      <c r="Q6878" s="640">
        <v>1.5249999999999999</v>
      </c>
      <c r="S6878" s="640">
        <v>2.105</v>
      </c>
      <c r="T6878" s="375">
        <v>0.76132699999999998</v>
      </c>
      <c r="U6878" s="640">
        <f t="shared" si="235"/>
        <v>1.6901189699910251</v>
      </c>
    </row>
    <row r="6879" spans="1:21" x14ac:dyDescent="0.2">
      <c r="A6879" s="597">
        <v>43757</v>
      </c>
      <c r="B6879" s="414">
        <f t="shared" si="234"/>
        <v>43758</v>
      </c>
      <c r="C6879" s="640">
        <v>2.14</v>
      </c>
      <c r="E6879" s="640">
        <v>1.37</v>
      </c>
      <c r="G6879" s="640">
        <v>1.6901189699910251</v>
      </c>
      <c r="I6879" s="640">
        <v>1.95</v>
      </c>
      <c r="J6879" s="661"/>
      <c r="K6879" s="640"/>
      <c r="M6879" s="640">
        <v>1.29</v>
      </c>
      <c r="O6879" s="640">
        <v>1.2150000000000001</v>
      </c>
      <c r="Q6879" s="640">
        <v>1.5249999999999999</v>
      </c>
      <c r="S6879" s="640">
        <v>2.105</v>
      </c>
      <c r="T6879" s="375">
        <v>0.76132699999999998</v>
      </c>
      <c r="U6879" s="640">
        <f t="shared" si="235"/>
        <v>1.6901189699910251</v>
      </c>
    </row>
    <row r="6880" spans="1:21" x14ac:dyDescent="0.2">
      <c r="A6880" s="597">
        <v>43758</v>
      </c>
      <c r="B6880" s="414">
        <f t="shared" ref="B6880:B6944" si="236">A6880+1</f>
        <v>43759</v>
      </c>
      <c r="C6880" s="640">
        <v>2.14</v>
      </c>
      <c r="E6880" s="640">
        <v>1.37</v>
      </c>
      <c r="G6880" s="640">
        <v>1.6901189699910251</v>
      </c>
      <c r="I6880" s="640">
        <v>1.95</v>
      </c>
      <c r="J6880" s="661"/>
      <c r="K6880" s="640"/>
      <c r="M6880" s="640">
        <v>1.29</v>
      </c>
      <c r="O6880" s="640">
        <v>1.2150000000000001</v>
      </c>
      <c r="Q6880" s="640">
        <v>1.5249999999999999</v>
      </c>
      <c r="S6880" s="640">
        <v>2.105</v>
      </c>
      <c r="T6880" s="375">
        <v>0.76132699999999998</v>
      </c>
      <c r="U6880" s="640">
        <f t="shared" si="235"/>
        <v>1.6901189699910251</v>
      </c>
    </row>
    <row r="6881" spans="1:21" x14ac:dyDescent="0.2">
      <c r="A6881" s="597">
        <v>43759</v>
      </c>
      <c r="B6881" s="414">
        <f t="shared" si="236"/>
        <v>43760</v>
      </c>
      <c r="C6881" s="636">
        <v>2.04</v>
      </c>
      <c r="E6881" s="636">
        <v>1.7450000000000001</v>
      </c>
      <c r="G6881" s="636">
        <v>1.8219927489931504</v>
      </c>
      <c r="I6881" s="636">
        <v>1.93</v>
      </c>
      <c r="J6881" s="660"/>
      <c r="K6881" s="636"/>
      <c r="M6881" s="636">
        <v>1.4750000000000001</v>
      </c>
      <c r="O6881" s="636">
        <v>1.57</v>
      </c>
      <c r="Q6881" s="636">
        <v>1.825</v>
      </c>
      <c r="S6881" s="636">
        <v>2.2650000000000001</v>
      </c>
      <c r="T6881" s="18">
        <v>0.76275400000000004</v>
      </c>
      <c r="U6881" s="636">
        <f t="shared" si="235"/>
        <v>1.8219927489931504</v>
      </c>
    </row>
    <row r="6882" spans="1:21" x14ac:dyDescent="0.2">
      <c r="A6882" s="597">
        <v>43760</v>
      </c>
      <c r="B6882" s="414">
        <f t="shared" si="236"/>
        <v>43761</v>
      </c>
      <c r="C6882" s="636">
        <v>2.2000000000000002</v>
      </c>
      <c r="E6882" s="636">
        <v>1.94</v>
      </c>
      <c r="G6882" s="636">
        <v>1.9375170583925001</v>
      </c>
      <c r="I6882" s="636">
        <v>2.06</v>
      </c>
      <c r="J6882" s="660"/>
      <c r="K6882" s="636"/>
      <c r="M6882" s="636">
        <v>1.355</v>
      </c>
      <c r="O6882" s="636">
        <v>1.7450000000000001</v>
      </c>
      <c r="Q6882" s="636">
        <v>1.925</v>
      </c>
      <c r="S6882" s="636">
        <v>2.4049999999999998</v>
      </c>
      <c r="T6882" s="18">
        <v>0.76390000000000002</v>
      </c>
      <c r="U6882" s="636">
        <f t="shared" si="235"/>
        <v>1.9375170583925001</v>
      </c>
    </row>
    <row r="6883" spans="1:21" x14ac:dyDescent="0.2">
      <c r="A6883" s="597">
        <v>43761</v>
      </c>
      <c r="B6883" s="414">
        <f t="shared" si="236"/>
        <v>43762</v>
      </c>
      <c r="C6883" s="636">
        <v>2.2749999999999999</v>
      </c>
      <c r="E6883" s="636">
        <v>2.13</v>
      </c>
      <c r="G6883" s="636">
        <v>2.0057899649397002</v>
      </c>
      <c r="I6883" s="636">
        <v>2.1549999999999998</v>
      </c>
      <c r="J6883" s="660"/>
      <c r="K6883" s="636"/>
      <c r="M6883" s="636">
        <v>1.7150000000000001</v>
      </c>
      <c r="O6883" s="636">
        <v>1.98</v>
      </c>
      <c r="Q6883" s="636">
        <v>1.845</v>
      </c>
      <c r="S6883" s="636">
        <v>2.4900000000000002</v>
      </c>
      <c r="T6883" s="18">
        <v>0.763822</v>
      </c>
      <c r="U6883" s="636">
        <f t="shared" si="235"/>
        <v>2.0057899649397002</v>
      </c>
    </row>
    <row r="6884" spans="1:21" x14ac:dyDescent="0.2">
      <c r="A6884" s="597">
        <v>43762</v>
      </c>
      <c r="B6884" s="414">
        <f t="shared" si="236"/>
        <v>43763</v>
      </c>
      <c r="C6884" s="636">
        <v>2.2549999999999999</v>
      </c>
      <c r="E6884" s="636">
        <v>2</v>
      </c>
      <c r="G6884" s="636">
        <v>1.9797994370222252</v>
      </c>
      <c r="I6884" s="636">
        <v>2.11</v>
      </c>
      <c r="J6884" s="660"/>
      <c r="K6884" s="636"/>
      <c r="M6884" s="636">
        <v>1.925</v>
      </c>
      <c r="O6884" s="636">
        <v>1.86</v>
      </c>
      <c r="Q6884" s="636">
        <v>1.71</v>
      </c>
      <c r="S6884" s="636">
        <v>2.4550000000000001</v>
      </c>
      <c r="T6884" s="18">
        <v>0.76467300000000005</v>
      </c>
      <c r="U6884" s="636">
        <f t="shared" si="235"/>
        <v>1.9797994370222252</v>
      </c>
    </row>
    <row r="6885" spans="1:21" x14ac:dyDescent="0.2">
      <c r="A6885" s="597">
        <v>43763</v>
      </c>
      <c r="B6885" s="414">
        <f t="shared" si="236"/>
        <v>43764</v>
      </c>
      <c r="C6885" s="640">
        <v>2.145</v>
      </c>
      <c r="E6885" s="640">
        <v>2.0049999999999999</v>
      </c>
      <c r="G6885" s="640">
        <v>1.9571203738393748</v>
      </c>
      <c r="I6885" s="640">
        <v>2.125</v>
      </c>
      <c r="J6885" s="661"/>
      <c r="K6885" s="640"/>
      <c r="M6885" s="640">
        <v>1.835</v>
      </c>
      <c r="O6885" s="640">
        <v>1.7649999999999999</v>
      </c>
      <c r="Q6885" s="640">
        <v>1.5649999999999999</v>
      </c>
      <c r="S6885" s="640">
        <v>2.4249999999999998</v>
      </c>
      <c r="T6885" s="375">
        <v>0.76526499999999997</v>
      </c>
      <c r="U6885" s="640">
        <f t="shared" si="235"/>
        <v>1.9571203738393748</v>
      </c>
    </row>
    <row r="6886" spans="1:21" x14ac:dyDescent="0.2">
      <c r="A6886" s="597">
        <v>43764</v>
      </c>
      <c r="B6886" s="414">
        <f t="shared" si="236"/>
        <v>43765</v>
      </c>
      <c r="C6886" s="640">
        <v>2.145</v>
      </c>
      <c r="E6886" s="640">
        <v>2.0049999999999999</v>
      </c>
      <c r="G6886" s="640">
        <v>1.9571203738393748</v>
      </c>
      <c r="I6886" s="640">
        <v>2.125</v>
      </c>
      <c r="J6886" s="661"/>
      <c r="K6886" s="640"/>
      <c r="M6886" s="640">
        <v>1.835</v>
      </c>
      <c r="O6886" s="640">
        <v>1.7649999999999999</v>
      </c>
      <c r="Q6886" s="640">
        <v>1.5649999999999999</v>
      </c>
      <c r="S6886" s="640">
        <v>2.4249999999999998</v>
      </c>
      <c r="T6886" s="375">
        <v>0.76526499999999997</v>
      </c>
      <c r="U6886" s="640">
        <f t="shared" si="235"/>
        <v>1.9571203738393748</v>
      </c>
    </row>
    <row r="6887" spans="1:21" x14ac:dyDescent="0.2">
      <c r="A6887" s="597">
        <v>43765</v>
      </c>
      <c r="B6887" s="414">
        <f t="shared" si="236"/>
        <v>43766</v>
      </c>
      <c r="C6887" s="640">
        <v>2.145</v>
      </c>
      <c r="E6887" s="640">
        <v>2.0049999999999999</v>
      </c>
      <c r="G6887" s="640">
        <v>1.9571203738393748</v>
      </c>
      <c r="I6887" s="640">
        <v>2.125</v>
      </c>
      <c r="J6887" s="661"/>
      <c r="K6887" s="640"/>
      <c r="M6887" s="640">
        <v>1.835</v>
      </c>
      <c r="O6887" s="640">
        <v>1.7649999999999999</v>
      </c>
      <c r="Q6887" s="640">
        <v>1.5649999999999999</v>
      </c>
      <c r="S6887" s="640">
        <v>2.4249999999999998</v>
      </c>
      <c r="T6887" s="375">
        <v>0.76526499999999997</v>
      </c>
      <c r="U6887" s="640">
        <f t="shared" si="235"/>
        <v>1.9571203738393748</v>
      </c>
    </row>
    <row r="6888" spans="1:21" x14ac:dyDescent="0.2">
      <c r="A6888" s="597">
        <v>43766</v>
      </c>
      <c r="B6888" s="414">
        <f t="shared" si="236"/>
        <v>43767</v>
      </c>
      <c r="C6888" s="636">
        <v>2.39</v>
      </c>
      <c r="E6888" s="636">
        <v>2.3849999999999998</v>
      </c>
      <c r="G6888" s="636">
        <v>2.2441983621619999</v>
      </c>
      <c r="I6888" s="636">
        <v>2.34</v>
      </c>
      <c r="J6888" s="660"/>
      <c r="K6888" s="636"/>
      <c r="M6888" s="636">
        <v>2.29</v>
      </c>
      <c r="O6888" s="636">
        <v>2.2599999999999998</v>
      </c>
      <c r="Q6888" s="636">
        <v>1.87</v>
      </c>
      <c r="S6888" s="636">
        <v>2.78</v>
      </c>
      <c r="T6888" s="554">
        <v>0.76546000000000003</v>
      </c>
      <c r="U6888" s="636">
        <f t="shared" si="235"/>
        <v>2.2441983621619999</v>
      </c>
    </row>
    <row r="6889" spans="1:21" x14ac:dyDescent="0.2">
      <c r="A6889" s="597">
        <v>43767</v>
      </c>
      <c r="B6889" s="414">
        <f t="shared" si="236"/>
        <v>43768</v>
      </c>
      <c r="C6889" s="636">
        <v>2.5550000000000002</v>
      </c>
      <c r="E6889" s="636">
        <v>2.44</v>
      </c>
      <c r="G6889" s="636">
        <v>2.3603141101995</v>
      </c>
      <c r="I6889" s="636">
        <v>2.4649999999999999</v>
      </c>
      <c r="J6889" s="660"/>
      <c r="K6889" s="636"/>
      <c r="M6889" s="636">
        <v>2.5</v>
      </c>
      <c r="O6889" s="636">
        <v>2.1</v>
      </c>
      <c r="Q6889" s="636">
        <v>1.78</v>
      </c>
      <c r="S6889" s="636">
        <v>2.9249999999999998</v>
      </c>
      <c r="T6889" s="554">
        <v>0.76515599999999995</v>
      </c>
      <c r="U6889" s="636">
        <f t="shared" si="235"/>
        <v>2.3603141101995</v>
      </c>
    </row>
    <row r="6890" spans="1:21" x14ac:dyDescent="0.2">
      <c r="A6890" s="597">
        <v>43768</v>
      </c>
      <c r="B6890" s="414">
        <f t="shared" si="236"/>
        <v>43769</v>
      </c>
      <c r="C6890" s="636">
        <v>2.67</v>
      </c>
      <c r="E6890" s="636">
        <v>2.4500000000000002</v>
      </c>
      <c r="G6890" s="636">
        <v>2.3387699076720003</v>
      </c>
      <c r="I6890" s="636">
        <v>2.6</v>
      </c>
      <c r="J6890" s="660"/>
      <c r="K6890" s="636"/>
      <c r="M6890" s="636">
        <v>2.5299999999999998</v>
      </c>
      <c r="O6890" s="636">
        <v>1.99</v>
      </c>
      <c r="Q6890" s="636">
        <v>1.79</v>
      </c>
      <c r="S6890" s="636">
        <v>2.91</v>
      </c>
      <c r="T6890" s="554">
        <v>0.76207999999999998</v>
      </c>
      <c r="U6890" s="636">
        <f t="shared" si="235"/>
        <v>2.3387699076720003</v>
      </c>
    </row>
    <row r="6891" spans="1:21" s="263" customFormat="1" x14ac:dyDescent="0.2">
      <c r="A6891" s="598">
        <v>43769</v>
      </c>
      <c r="B6891" s="556">
        <f t="shared" si="236"/>
        <v>43770</v>
      </c>
      <c r="C6891" s="620">
        <v>2.6749999999999998</v>
      </c>
      <c r="E6891" s="620">
        <v>2.2000000000000002</v>
      </c>
      <c r="G6891" s="620">
        <v>2.2232553165498747</v>
      </c>
      <c r="I6891" s="620">
        <v>2.52</v>
      </c>
      <c r="J6891" s="786"/>
      <c r="K6891" s="620"/>
      <c r="M6891" s="620">
        <v>1.9750000000000001</v>
      </c>
      <c r="O6891" s="620">
        <v>1.64</v>
      </c>
      <c r="Q6891" s="620">
        <v>1.73</v>
      </c>
      <c r="S6891" s="620">
        <v>2.7749999999999999</v>
      </c>
      <c r="T6891" s="689">
        <v>0.759683</v>
      </c>
      <c r="U6891" s="620">
        <f t="shared" si="235"/>
        <v>2.2232553165498747</v>
      </c>
    </row>
    <row r="6892" spans="1:21" x14ac:dyDescent="0.2">
      <c r="A6892" s="597">
        <v>43770</v>
      </c>
      <c r="B6892" s="414">
        <f t="shared" si="236"/>
        <v>43771</v>
      </c>
      <c r="C6892" s="640">
        <v>2.4950000000000001</v>
      </c>
      <c r="E6892" s="640">
        <v>2.0699999999999998</v>
      </c>
      <c r="G6892" s="640">
        <v>2.120321807801</v>
      </c>
      <c r="I6892" s="640">
        <v>2.375</v>
      </c>
      <c r="J6892" s="661"/>
      <c r="K6892" s="640"/>
      <c r="M6892" s="640">
        <v>1.89</v>
      </c>
      <c r="O6892" s="640">
        <v>0.93</v>
      </c>
      <c r="Q6892" s="640">
        <v>1.9</v>
      </c>
      <c r="S6892" s="640">
        <v>2.645</v>
      </c>
      <c r="T6892" s="577">
        <v>0.76012000000000002</v>
      </c>
      <c r="U6892" s="640">
        <f t="shared" si="235"/>
        <v>2.120321807801</v>
      </c>
    </row>
    <row r="6893" spans="1:21" x14ac:dyDescent="0.2">
      <c r="A6893" s="597">
        <v>43771</v>
      </c>
      <c r="B6893" s="414">
        <f t="shared" si="236"/>
        <v>43772</v>
      </c>
      <c r="C6893" s="640">
        <v>2.4950000000000001</v>
      </c>
      <c r="E6893" s="640">
        <v>2.0699999999999998</v>
      </c>
      <c r="G6893" s="640">
        <v>2.120321807801</v>
      </c>
      <c r="I6893" s="640">
        <v>2.375</v>
      </c>
      <c r="J6893" s="661"/>
      <c r="K6893" s="640"/>
      <c r="M6893" s="640">
        <v>1.89</v>
      </c>
      <c r="O6893" s="640">
        <v>0.93</v>
      </c>
      <c r="Q6893" s="640">
        <v>1.9</v>
      </c>
      <c r="S6893" s="640">
        <v>2.645</v>
      </c>
      <c r="T6893" s="577">
        <v>0.76012000000000002</v>
      </c>
      <c r="U6893" s="640">
        <f t="shared" si="235"/>
        <v>2.120321807801</v>
      </c>
    </row>
    <row r="6894" spans="1:21" x14ac:dyDescent="0.2">
      <c r="A6894" s="597">
        <v>43772</v>
      </c>
      <c r="B6894" s="414">
        <f t="shared" si="236"/>
        <v>43773</v>
      </c>
      <c r="C6894" s="640">
        <v>2.4950000000000001</v>
      </c>
      <c r="E6894" s="640">
        <v>2.0699999999999998</v>
      </c>
      <c r="G6894" s="640">
        <v>2.120321807801</v>
      </c>
      <c r="I6894" s="640">
        <v>2.375</v>
      </c>
      <c r="J6894" s="661"/>
      <c r="K6894" s="640"/>
      <c r="M6894" s="640">
        <v>1.89</v>
      </c>
      <c r="O6894" s="640">
        <v>0.93</v>
      </c>
      <c r="Q6894" s="640">
        <v>1.9</v>
      </c>
      <c r="S6894" s="640">
        <v>2.645</v>
      </c>
      <c r="T6894" s="577">
        <v>0.76012000000000002</v>
      </c>
      <c r="U6894" s="640">
        <f t="shared" si="235"/>
        <v>2.120321807801</v>
      </c>
    </row>
    <row r="6895" spans="1:21" x14ac:dyDescent="0.2">
      <c r="A6895" s="597">
        <v>43773</v>
      </c>
      <c r="B6895" s="414">
        <f t="shared" si="236"/>
        <v>43774</v>
      </c>
      <c r="C6895" s="636">
        <v>2.74</v>
      </c>
      <c r="E6895" s="636">
        <v>2.35</v>
      </c>
      <c r="G6895" s="636">
        <v>2.1898973642500503</v>
      </c>
      <c r="I6895" s="636">
        <v>2.5499999999999998</v>
      </c>
      <c r="J6895" s="660"/>
      <c r="K6895" s="636"/>
      <c r="M6895" s="636">
        <v>2.1850000000000001</v>
      </c>
      <c r="O6895" s="636">
        <v>0.81</v>
      </c>
      <c r="Q6895" s="636">
        <v>1.655</v>
      </c>
      <c r="S6895" s="636">
        <v>2.73</v>
      </c>
      <c r="T6895" s="554">
        <v>0.76061900000000005</v>
      </c>
      <c r="U6895" s="636">
        <f t="shared" si="235"/>
        <v>2.1898973642500503</v>
      </c>
    </row>
    <row r="6896" spans="1:21" x14ac:dyDescent="0.2">
      <c r="A6896" s="597">
        <v>43774</v>
      </c>
      <c r="B6896" s="414">
        <f t="shared" si="236"/>
        <v>43775</v>
      </c>
      <c r="C6896" s="636">
        <v>2.77</v>
      </c>
      <c r="E6896" s="636">
        <v>2.4550000000000001</v>
      </c>
      <c r="G6896" s="636">
        <v>2.3099996729952004</v>
      </c>
      <c r="I6896" s="636">
        <v>2.63</v>
      </c>
      <c r="J6896" s="660"/>
      <c r="K6896" s="636"/>
      <c r="M6896" s="636">
        <v>2.4049999999999998</v>
      </c>
      <c r="O6896" s="636">
        <v>0.81499999999999995</v>
      </c>
      <c r="Q6896" s="636">
        <v>1.905</v>
      </c>
      <c r="S6896" s="636">
        <v>2.88</v>
      </c>
      <c r="T6896" s="554">
        <v>0.76054600000000006</v>
      </c>
      <c r="U6896" s="636">
        <f t="shared" si="235"/>
        <v>2.3099996729952004</v>
      </c>
    </row>
    <row r="6897" spans="1:21" x14ac:dyDescent="0.2">
      <c r="A6897" s="597">
        <v>43775</v>
      </c>
      <c r="B6897" s="414">
        <f t="shared" si="236"/>
        <v>43776</v>
      </c>
      <c r="C6897" s="636">
        <v>2.7749999999999999</v>
      </c>
      <c r="E6897" s="636">
        <v>2.5550000000000002</v>
      </c>
      <c r="G6897" s="636">
        <v>2.3259587083057505</v>
      </c>
      <c r="I6897" s="636">
        <v>2.73</v>
      </c>
      <c r="J6897" s="660"/>
      <c r="K6897" s="636"/>
      <c r="M6897" s="636">
        <v>2.5150000000000001</v>
      </c>
      <c r="O6897" s="636">
        <v>1.57</v>
      </c>
      <c r="Q6897" s="636">
        <v>2.4550000000000001</v>
      </c>
      <c r="S6897" s="636">
        <v>2.9049999999999998</v>
      </c>
      <c r="T6897" s="554">
        <v>0.75921000000000005</v>
      </c>
      <c r="U6897" s="636">
        <f t="shared" si="235"/>
        <v>2.3259587083057505</v>
      </c>
    </row>
    <row r="6898" spans="1:21" x14ac:dyDescent="0.2">
      <c r="A6898" s="597">
        <v>43776</v>
      </c>
      <c r="B6898" s="414">
        <f t="shared" si="236"/>
        <v>43777</v>
      </c>
      <c r="C6898" s="636">
        <v>2.835</v>
      </c>
      <c r="E6898" s="636">
        <v>2.355</v>
      </c>
      <c r="G6898" s="636">
        <v>2.1964091583906002</v>
      </c>
      <c r="I6898" s="636">
        <v>2.74</v>
      </c>
      <c r="J6898" s="660"/>
      <c r="K6898" s="636"/>
      <c r="M6898" s="636">
        <v>2.4750000000000001</v>
      </c>
      <c r="O6898" s="636">
        <v>1.6</v>
      </c>
      <c r="Q6898" s="636">
        <v>2.2799999999999998</v>
      </c>
      <c r="S6898" s="636">
        <v>2.7450000000000001</v>
      </c>
      <c r="T6898" s="554">
        <v>0.75871200000000005</v>
      </c>
      <c r="U6898" s="636">
        <f t="shared" si="235"/>
        <v>2.1964091583906002</v>
      </c>
    </row>
    <row r="6899" spans="1:21" x14ac:dyDescent="0.2">
      <c r="A6899" s="597">
        <v>43777</v>
      </c>
      <c r="B6899" s="414">
        <f t="shared" si="236"/>
        <v>43778</v>
      </c>
      <c r="C6899" s="640">
        <v>2.82</v>
      </c>
      <c r="E6899" s="640">
        <v>2.2749999999999999</v>
      </c>
      <c r="G6899" s="640">
        <v>2.2999037170464001</v>
      </c>
      <c r="I6899" s="640">
        <v>2.59</v>
      </c>
      <c r="J6899" s="661"/>
      <c r="K6899" s="640"/>
      <c r="M6899" s="640">
        <v>2.3149999999999999</v>
      </c>
      <c r="O6899" s="640">
        <v>1.615</v>
      </c>
      <c r="Q6899" s="640">
        <v>2.08</v>
      </c>
      <c r="S6899" s="640">
        <v>2.88</v>
      </c>
      <c r="T6899" s="577">
        <v>0.75722199999999995</v>
      </c>
      <c r="U6899" s="640">
        <f t="shared" si="235"/>
        <v>2.2999037170464001</v>
      </c>
    </row>
    <row r="6900" spans="1:21" x14ac:dyDescent="0.2">
      <c r="A6900" s="597">
        <v>43778</v>
      </c>
      <c r="B6900" s="414">
        <f t="shared" si="236"/>
        <v>43779</v>
      </c>
      <c r="C6900" s="640">
        <v>2.82</v>
      </c>
      <c r="E6900" s="640">
        <v>2.2749999999999999</v>
      </c>
      <c r="G6900" s="640">
        <v>2.2999037170464001</v>
      </c>
      <c r="I6900" s="640">
        <v>2.59</v>
      </c>
      <c r="J6900" s="661"/>
      <c r="K6900" s="640"/>
      <c r="M6900" s="640">
        <v>2.3149999999999999</v>
      </c>
      <c r="O6900" s="640">
        <v>1.615</v>
      </c>
      <c r="Q6900" s="640">
        <v>2.08</v>
      </c>
      <c r="S6900" s="640">
        <v>2.88</v>
      </c>
      <c r="T6900" s="577">
        <v>0.75722199999999995</v>
      </c>
      <c r="U6900" s="640">
        <f t="shared" si="235"/>
        <v>2.2999037170464001</v>
      </c>
    </row>
    <row r="6901" spans="1:21" x14ac:dyDescent="0.2">
      <c r="A6901" s="597">
        <v>43779</v>
      </c>
      <c r="B6901" s="414">
        <f t="shared" si="236"/>
        <v>43780</v>
      </c>
      <c r="C6901" s="640">
        <v>2.82</v>
      </c>
      <c r="E6901" s="640">
        <v>2.2749999999999999</v>
      </c>
      <c r="G6901" s="640">
        <v>2.2999037170464001</v>
      </c>
      <c r="I6901" s="640">
        <v>2.59</v>
      </c>
      <c r="J6901" s="661"/>
      <c r="K6901" s="640"/>
      <c r="M6901" s="640">
        <v>2.3149999999999999</v>
      </c>
      <c r="O6901" s="640">
        <v>1.615</v>
      </c>
      <c r="Q6901" s="640">
        <v>2.08</v>
      </c>
      <c r="S6901" s="640">
        <v>2.88</v>
      </c>
      <c r="T6901" s="577">
        <v>0.75722199999999995</v>
      </c>
      <c r="U6901" s="640">
        <f t="shared" si="235"/>
        <v>2.2999037170464001</v>
      </c>
    </row>
    <row r="6902" spans="1:21" x14ac:dyDescent="0.2">
      <c r="A6902" s="597">
        <v>43780</v>
      </c>
      <c r="B6902" s="414">
        <f t="shared" si="236"/>
        <v>43781</v>
      </c>
      <c r="C6902" s="636">
        <v>2.6850000000000001</v>
      </c>
      <c r="E6902" s="636">
        <v>2.2149999999999999</v>
      </c>
      <c r="G6902" s="636">
        <v>2.0690113236407255</v>
      </c>
      <c r="I6902" s="636">
        <v>2.6349999999999998</v>
      </c>
      <c r="J6902" s="660"/>
      <c r="K6902" s="636"/>
      <c r="M6902" s="636">
        <v>2.2599999999999998</v>
      </c>
      <c r="O6902" s="636">
        <v>2.21</v>
      </c>
      <c r="Q6902" s="636">
        <v>2.2599999999999998</v>
      </c>
      <c r="S6902" s="636">
        <v>2.5950000000000002</v>
      </c>
      <c r="T6902" s="554">
        <v>0.75601700000000005</v>
      </c>
      <c r="U6902" s="636">
        <f t="shared" si="235"/>
        <v>2.0690113236407255</v>
      </c>
    </row>
    <row r="6903" spans="1:21" x14ac:dyDescent="0.2">
      <c r="A6903" s="597">
        <v>43781</v>
      </c>
      <c r="B6903" s="414">
        <f t="shared" si="236"/>
        <v>43782</v>
      </c>
      <c r="C6903" s="636">
        <v>2.7250000000000001</v>
      </c>
      <c r="E6903" s="636">
        <v>2.165</v>
      </c>
      <c r="G6903" s="636">
        <v>1.9396934251834002</v>
      </c>
      <c r="I6903" s="636">
        <v>2.58</v>
      </c>
      <c r="J6903" s="660"/>
      <c r="K6903" s="636"/>
      <c r="M6903" s="636">
        <v>2.36</v>
      </c>
      <c r="O6903" s="636">
        <v>2.085</v>
      </c>
      <c r="Q6903" s="636">
        <v>2.2850000000000001</v>
      </c>
      <c r="S6903" s="636">
        <v>2.4350000000000001</v>
      </c>
      <c r="T6903" s="554">
        <v>0.75533600000000001</v>
      </c>
      <c r="U6903" s="636">
        <f t="shared" si="235"/>
        <v>1.9396934251834002</v>
      </c>
    </row>
    <row r="6904" spans="1:21" x14ac:dyDescent="0.2">
      <c r="A6904" s="597">
        <v>43782</v>
      </c>
      <c r="B6904" s="414">
        <f t="shared" si="236"/>
        <v>43783</v>
      </c>
      <c r="C6904" s="636">
        <v>2.62</v>
      </c>
      <c r="E6904" s="636">
        <v>2.0499999999999998</v>
      </c>
      <c r="G6904" s="636">
        <v>1.8821364194666002</v>
      </c>
      <c r="I6904" s="636">
        <v>2.5099999999999998</v>
      </c>
      <c r="J6904" s="660"/>
      <c r="K6904" s="636"/>
      <c r="M6904" s="636">
        <v>2.2850000000000001</v>
      </c>
      <c r="O6904" s="636">
        <v>1.925</v>
      </c>
      <c r="Q6904" s="636">
        <v>2.1349999999999998</v>
      </c>
      <c r="S6904" s="636">
        <v>2.3650000000000002</v>
      </c>
      <c r="T6904" s="554">
        <v>0.75461599999999995</v>
      </c>
      <c r="U6904" s="636">
        <f t="shared" si="235"/>
        <v>1.8821364194666002</v>
      </c>
    </row>
    <row r="6905" spans="1:21" x14ac:dyDescent="0.2">
      <c r="A6905" s="597">
        <v>43783</v>
      </c>
      <c r="B6905" s="414">
        <f t="shared" si="236"/>
        <v>43784</v>
      </c>
      <c r="C6905" s="636">
        <v>2.665</v>
      </c>
      <c r="E6905" s="636">
        <v>2.0150000000000001</v>
      </c>
      <c r="G6905" s="636">
        <v>1.9924746701495999</v>
      </c>
      <c r="I6905" s="636">
        <v>2.605</v>
      </c>
      <c r="J6905" s="660"/>
      <c r="K6905" s="636"/>
      <c r="M6905" s="636">
        <v>2.125</v>
      </c>
      <c r="O6905" s="636">
        <v>1.99</v>
      </c>
      <c r="Q6905" s="636">
        <v>2.2549999999999999</v>
      </c>
      <c r="S6905" s="636">
        <v>2.5049999999999999</v>
      </c>
      <c r="T6905" s="554">
        <v>0.75420799999999999</v>
      </c>
      <c r="U6905" s="636">
        <f t="shared" si="235"/>
        <v>1.9924746701495999</v>
      </c>
    </row>
    <row r="6906" spans="1:21" x14ac:dyDescent="0.2">
      <c r="A6906" s="597">
        <v>43784</v>
      </c>
      <c r="B6906" s="414">
        <f t="shared" si="236"/>
        <v>43785</v>
      </c>
      <c r="C6906" s="640">
        <v>2.6850000000000001</v>
      </c>
      <c r="E6906" s="640">
        <v>1.905</v>
      </c>
      <c r="G6906" s="640">
        <v>1.9323848008603748</v>
      </c>
      <c r="I6906" s="640">
        <v>2.4750000000000001</v>
      </c>
      <c r="J6906" s="661"/>
      <c r="K6906" s="640"/>
      <c r="M6906" s="640">
        <v>2</v>
      </c>
      <c r="O6906" s="640">
        <v>1.82</v>
      </c>
      <c r="Q6906" s="640">
        <v>2.31</v>
      </c>
      <c r="S6906" s="640">
        <v>2.4249999999999998</v>
      </c>
      <c r="T6906" s="577">
        <v>0.75559299999999996</v>
      </c>
      <c r="U6906" s="640">
        <f t="shared" si="235"/>
        <v>1.9323848008603748</v>
      </c>
    </row>
    <row r="6907" spans="1:21" x14ac:dyDescent="0.2">
      <c r="A6907" s="597">
        <v>43785</v>
      </c>
      <c r="B6907" s="414">
        <f t="shared" si="236"/>
        <v>43786</v>
      </c>
      <c r="C6907" s="640">
        <v>2.6850000000000001</v>
      </c>
      <c r="E6907" s="640">
        <v>1.905</v>
      </c>
      <c r="G6907" s="640">
        <v>1.9323848008603748</v>
      </c>
      <c r="I6907" s="640">
        <v>2.4750000000000001</v>
      </c>
      <c r="J6907" s="661"/>
      <c r="K6907" s="640"/>
      <c r="M6907" s="640">
        <v>2</v>
      </c>
      <c r="O6907" s="640">
        <v>1.82</v>
      </c>
      <c r="Q6907" s="640">
        <v>2.31</v>
      </c>
      <c r="S6907" s="640">
        <v>2.4249999999999998</v>
      </c>
      <c r="T6907" s="577">
        <v>0.75559299999999996</v>
      </c>
      <c r="U6907" s="640">
        <f t="shared" si="235"/>
        <v>1.9323848008603748</v>
      </c>
    </row>
    <row r="6908" spans="1:21" x14ac:dyDescent="0.2">
      <c r="A6908" s="597">
        <v>43786</v>
      </c>
      <c r="B6908" s="414">
        <f t="shared" si="236"/>
        <v>43787</v>
      </c>
      <c r="C6908" s="640">
        <v>2.6850000000000001</v>
      </c>
      <c r="E6908" s="640">
        <v>1.905</v>
      </c>
      <c r="G6908" s="640">
        <v>1.9323848008603748</v>
      </c>
      <c r="I6908" s="640">
        <v>2.4750000000000001</v>
      </c>
      <c r="J6908" s="661"/>
      <c r="K6908" s="640"/>
      <c r="M6908" s="640">
        <v>2</v>
      </c>
      <c r="O6908" s="640">
        <v>1.82</v>
      </c>
      <c r="Q6908" s="640">
        <v>2.31</v>
      </c>
      <c r="S6908" s="640">
        <v>2.4249999999999998</v>
      </c>
      <c r="T6908" s="577">
        <v>0.75559299999999996</v>
      </c>
      <c r="U6908" s="640">
        <f t="shared" si="235"/>
        <v>1.9323848008603748</v>
      </c>
    </row>
    <row r="6909" spans="1:21" x14ac:dyDescent="0.2">
      <c r="A6909" s="597">
        <v>43787</v>
      </c>
      <c r="B6909" s="414">
        <f t="shared" si="236"/>
        <v>43788</v>
      </c>
      <c r="C6909" s="636">
        <v>2.58</v>
      </c>
      <c r="E6909" s="636">
        <v>1.7450000000000001</v>
      </c>
      <c r="G6909" s="636">
        <v>2.0387169119082502</v>
      </c>
      <c r="I6909" s="636">
        <v>2.42</v>
      </c>
      <c r="J6909" s="660"/>
      <c r="K6909" s="636"/>
      <c r="M6909" s="636">
        <v>1.1000000000000001</v>
      </c>
      <c r="O6909" s="636">
        <v>1.4350000000000001</v>
      </c>
      <c r="Q6909" s="636">
        <v>2.2799999999999998</v>
      </c>
      <c r="S6909" s="636">
        <v>2.5550000000000002</v>
      </c>
      <c r="T6909" s="554">
        <v>0.75661</v>
      </c>
      <c r="U6909" s="636">
        <f t="shared" si="235"/>
        <v>2.0387169119082502</v>
      </c>
    </row>
    <row r="6910" spans="1:21" x14ac:dyDescent="0.2">
      <c r="A6910" s="597">
        <v>43788</v>
      </c>
      <c r="B6910" s="414">
        <f t="shared" si="236"/>
        <v>43789</v>
      </c>
      <c r="C6910" s="636">
        <v>2.4649999999999999</v>
      </c>
      <c r="E6910" s="636">
        <v>1.91</v>
      </c>
      <c r="G6910" s="636">
        <v>2.0891097808301002</v>
      </c>
      <c r="I6910" s="636">
        <v>2.3199999999999998</v>
      </c>
      <c r="J6910" s="660"/>
      <c r="K6910" s="636"/>
      <c r="M6910" s="636">
        <v>1.915</v>
      </c>
      <c r="O6910" s="636">
        <v>0.62</v>
      </c>
      <c r="Q6910" s="636">
        <v>2.17</v>
      </c>
      <c r="S6910" s="636">
        <v>2.62</v>
      </c>
      <c r="T6910" s="554">
        <v>0.756077</v>
      </c>
      <c r="U6910" s="636">
        <f t="shared" si="235"/>
        <v>2.0891097808301002</v>
      </c>
    </row>
    <row r="6911" spans="1:21" x14ac:dyDescent="0.2">
      <c r="A6911" s="597">
        <v>43789</v>
      </c>
      <c r="B6911" s="414">
        <f t="shared" si="236"/>
        <v>43790</v>
      </c>
      <c r="C6911" s="636">
        <v>2.4649999999999999</v>
      </c>
      <c r="E6911" s="636">
        <v>2.21</v>
      </c>
      <c r="G6911" s="636">
        <v>2.1652436399412003</v>
      </c>
      <c r="I6911" s="636">
        <v>2.3849999999999998</v>
      </c>
      <c r="J6911" s="660"/>
      <c r="K6911" s="636"/>
      <c r="M6911" s="636">
        <v>2.1850000000000001</v>
      </c>
      <c r="O6911" s="636">
        <v>0.85499999999999998</v>
      </c>
      <c r="Q6911" s="636">
        <v>2.145</v>
      </c>
      <c r="S6911" s="636">
        <v>2.73</v>
      </c>
      <c r="T6911" s="554">
        <v>0.75205599999999995</v>
      </c>
      <c r="U6911" s="636">
        <f t="shared" si="235"/>
        <v>2.1652436399412003</v>
      </c>
    </row>
    <row r="6912" spans="1:21" x14ac:dyDescent="0.2">
      <c r="A6912" s="597">
        <v>43790</v>
      </c>
      <c r="B6912" s="414">
        <f t="shared" si="236"/>
        <v>43791</v>
      </c>
      <c r="C6912" s="636">
        <v>2.4750000000000001</v>
      </c>
      <c r="E6912" s="636">
        <v>2.23</v>
      </c>
      <c r="G6912" s="636">
        <v>2.22831171562505</v>
      </c>
      <c r="I6912" s="636">
        <v>2.355</v>
      </c>
      <c r="J6912" s="660"/>
      <c r="K6912" s="636"/>
      <c r="M6912" s="636">
        <v>2.34</v>
      </c>
      <c r="O6912" s="636">
        <v>1.58</v>
      </c>
      <c r="Q6912" s="636">
        <v>2.1150000000000002</v>
      </c>
      <c r="S6912" s="636">
        <v>2.81</v>
      </c>
      <c r="T6912" s="554">
        <v>0.75192700000000001</v>
      </c>
      <c r="U6912" s="636">
        <f t="shared" si="235"/>
        <v>2.22831171562505</v>
      </c>
    </row>
    <row r="6913" spans="1:22" x14ac:dyDescent="0.2">
      <c r="A6913" s="597">
        <v>43791</v>
      </c>
      <c r="B6913" s="414">
        <f t="shared" si="236"/>
        <v>43792</v>
      </c>
      <c r="C6913" s="640">
        <v>2.5550000000000002</v>
      </c>
      <c r="E6913" s="640">
        <v>2.19</v>
      </c>
      <c r="G6913" s="640">
        <v>2.2938724898690501</v>
      </c>
      <c r="I6913" s="640">
        <v>2.415</v>
      </c>
      <c r="J6913" s="661"/>
      <c r="K6913" s="640"/>
      <c r="M6913" s="640">
        <v>2.2250000000000001</v>
      </c>
      <c r="O6913" s="640">
        <v>1.7150000000000001</v>
      </c>
      <c r="Q6913" s="640">
        <v>2.2400000000000002</v>
      </c>
      <c r="S6913" s="640">
        <v>2.89</v>
      </c>
      <c r="T6913" s="577">
        <v>0.75262300000000004</v>
      </c>
      <c r="U6913" s="640">
        <f t="shared" si="235"/>
        <v>2.2938724898690501</v>
      </c>
    </row>
    <row r="6914" spans="1:22" x14ac:dyDescent="0.2">
      <c r="A6914" s="597">
        <v>43792</v>
      </c>
      <c r="B6914" s="414">
        <f t="shared" si="236"/>
        <v>43793</v>
      </c>
      <c r="C6914" s="640">
        <v>2.5550000000000002</v>
      </c>
      <c r="E6914" s="640">
        <v>2.19</v>
      </c>
      <c r="G6914" s="640">
        <v>2.2938724898690501</v>
      </c>
      <c r="I6914" s="640">
        <v>2.415</v>
      </c>
      <c r="J6914" s="661"/>
      <c r="K6914" s="640"/>
      <c r="M6914" s="640">
        <v>2.2250000000000001</v>
      </c>
      <c r="O6914" s="640">
        <v>1.7150000000000001</v>
      </c>
      <c r="Q6914" s="640">
        <v>2.2400000000000002</v>
      </c>
      <c r="S6914" s="640">
        <v>2.89</v>
      </c>
      <c r="T6914" s="577">
        <v>0.75262300000000004</v>
      </c>
      <c r="U6914" s="640">
        <f t="shared" ref="U6914:U6977" si="237">S6914*T6914*1.054615</f>
        <v>2.2938724898690501</v>
      </c>
    </row>
    <row r="6915" spans="1:22" x14ac:dyDescent="0.2">
      <c r="A6915" s="597">
        <v>43793</v>
      </c>
      <c r="B6915" s="414">
        <f t="shared" si="236"/>
        <v>43794</v>
      </c>
      <c r="C6915" s="640">
        <v>2.5550000000000002</v>
      </c>
      <c r="E6915" s="640">
        <v>2.19</v>
      </c>
      <c r="G6915" s="640">
        <v>2.2938724898690501</v>
      </c>
      <c r="I6915" s="640">
        <v>2.415</v>
      </c>
      <c r="J6915" s="661"/>
      <c r="K6915" s="640"/>
      <c r="M6915" s="640">
        <v>2.2250000000000001</v>
      </c>
      <c r="O6915" s="640">
        <v>1.7150000000000001</v>
      </c>
      <c r="Q6915" s="640">
        <v>2.2400000000000002</v>
      </c>
      <c r="S6915" s="640">
        <v>2.89</v>
      </c>
      <c r="T6915" s="577">
        <v>0.75262300000000004</v>
      </c>
      <c r="U6915" s="640">
        <f t="shared" si="237"/>
        <v>2.2938724898690501</v>
      </c>
    </row>
    <row r="6916" spans="1:22" x14ac:dyDescent="0.2">
      <c r="A6916" s="597">
        <v>43794</v>
      </c>
      <c r="B6916" s="414">
        <f t="shared" si="236"/>
        <v>43795</v>
      </c>
      <c r="C6916" s="636">
        <v>2.44</v>
      </c>
      <c r="E6916" s="636">
        <v>2.2050000000000001</v>
      </c>
      <c r="G6916" s="636">
        <v>2.1685516508117004</v>
      </c>
      <c r="I6916" s="636">
        <v>2.3050000000000002</v>
      </c>
      <c r="J6916" s="660"/>
      <c r="K6916" s="636"/>
      <c r="M6916" s="636">
        <v>2.3450000000000002</v>
      </c>
      <c r="O6916" s="636">
        <v>1.7350000000000001</v>
      </c>
      <c r="Q6916" s="636">
        <v>2.0750000000000002</v>
      </c>
      <c r="S6916" s="636">
        <v>2.7349999999999999</v>
      </c>
      <c r="T6916" s="554">
        <v>0.75182800000000005</v>
      </c>
      <c r="U6916" s="636">
        <f t="shared" si="237"/>
        <v>2.1685516508117004</v>
      </c>
    </row>
    <row r="6917" spans="1:22" x14ac:dyDescent="0.2">
      <c r="A6917" s="597">
        <v>43795</v>
      </c>
      <c r="B6917" s="414">
        <f t="shared" si="236"/>
        <v>43796</v>
      </c>
      <c r="C6917" s="640">
        <v>2.3450000000000002</v>
      </c>
      <c r="E6917" s="640">
        <v>2.16</v>
      </c>
      <c r="G6917" s="640">
        <v>2.0538312955191502</v>
      </c>
      <c r="I6917" s="640">
        <v>2.2000000000000002</v>
      </c>
      <c r="J6917" s="661"/>
      <c r="K6917" s="640"/>
      <c r="M6917" s="640">
        <v>2.2000000000000002</v>
      </c>
      <c r="O6917" s="640">
        <v>1.62</v>
      </c>
      <c r="Q6917" s="640">
        <v>2.0299999999999998</v>
      </c>
      <c r="S6917" s="640">
        <v>2.59</v>
      </c>
      <c r="T6917" s="577">
        <v>0.751919</v>
      </c>
      <c r="U6917" s="640">
        <f t="shared" si="237"/>
        <v>2.0538312955191502</v>
      </c>
    </row>
    <row r="6918" spans="1:22" x14ac:dyDescent="0.2">
      <c r="A6918" s="597">
        <v>43796</v>
      </c>
      <c r="B6918" s="414">
        <f t="shared" si="236"/>
        <v>43797</v>
      </c>
      <c r="C6918" s="640">
        <v>2.3450000000000002</v>
      </c>
      <c r="E6918" s="640">
        <v>2.16</v>
      </c>
      <c r="G6918" s="640">
        <v>2.0538312955191502</v>
      </c>
      <c r="I6918" s="640">
        <v>2.2000000000000002</v>
      </c>
      <c r="J6918" s="661"/>
      <c r="K6918" s="640"/>
      <c r="M6918" s="640">
        <v>2.2000000000000002</v>
      </c>
      <c r="O6918" s="640">
        <v>1.62</v>
      </c>
      <c r="Q6918" s="640">
        <v>2.0299999999999998</v>
      </c>
      <c r="S6918" s="640">
        <v>2.59</v>
      </c>
      <c r="T6918" s="577">
        <v>0.751919</v>
      </c>
      <c r="U6918" s="640">
        <f t="shared" si="237"/>
        <v>2.0538312955191502</v>
      </c>
    </row>
    <row r="6919" spans="1:22" x14ac:dyDescent="0.2">
      <c r="A6919" s="597">
        <v>43797</v>
      </c>
      <c r="B6919" s="414">
        <f t="shared" si="236"/>
        <v>43798</v>
      </c>
      <c r="C6919" s="640">
        <v>2.3450000000000002</v>
      </c>
      <c r="E6919" s="640">
        <v>2.16</v>
      </c>
      <c r="G6919" s="640">
        <v>2.0538312955191502</v>
      </c>
      <c r="I6919" s="640">
        <v>2.2000000000000002</v>
      </c>
      <c r="J6919" s="661"/>
      <c r="K6919" s="640"/>
      <c r="M6919" s="640">
        <v>2.2000000000000002</v>
      </c>
      <c r="O6919" s="640">
        <v>1.62</v>
      </c>
      <c r="Q6919" s="640">
        <v>2.0299999999999998</v>
      </c>
      <c r="S6919" s="640">
        <v>2.59</v>
      </c>
      <c r="T6919" s="577">
        <v>0.751919</v>
      </c>
      <c r="U6919" s="640">
        <f t="shared" si="237"/>
        <v>2.0538312955191502</v>
      </c>
    </row>
    <row r="6920" spans="1:22" x14ac:dyDescent="0.2">
      <c r="A6920" s="597">
        <v>43798</v>
      </c>
      <c r="B6920" s="414">
        <f t="shared" si="236"/>
        <v>43799</v>
      </c>
      <c r="C6920" s="640">
        <v>2.3450000000000002</v>
      </c>
      <c r="E6920" s="640">
        <v>2.16</v>
      </c>
      <c r="G6920" s="640">
        <v>2.0538312955191502</v>
      </c>
      <c r="I6920" s="640">
        <v>2.2000000000000002</v>
      </c>
      <c r="J6920" s="661"/>
      <c r="K6920" s="640"/>
      <c r="M6920" s="640">
        <v>2.2000000000000002</v>
      </c>
      <c r="O6920" s="640">
        <v>1.62</v>
      </c>
      <c r="Q6920" s="640">
        <v>2.0299999999999998</v>
      </c>
      <c r="S6920" s="640">
        <v>2.59</v>
      </c>
      <c r="T6920" s="577">
        <v>0.751919</v>
      </c>
      <c r="U6920" s="640">
        <f t="shared" si="237"/>
        <v>2.0538312955191502</v>
      </c>
    </row>
    <row r="6921" spans="1:22" s="263" customFormat="1" x14ac:dyDescent="0.2">
      <c r="A6921" s="598">
        <v>43799</v>
      </c>
      <c r="B6921" s="556">
        <f t="shared" si="236"/>
        <v>43800</v>
      </c>
      <c r="C6921" s="649">
        <v>2.33</v>
      </c>
      <c r="D6921" s="687"/>
      <c r="E6921" s="649">
        <v>2.125</v>
      </c>
      <c r="F6921" s="687"/>
      <c r="G6921" s="649">
        <v>2.0651420308480004</v>
      </c>
      <c r="H6921" s="687"/>
      <c r="I6921" s="649">
        <v>2.2000000000000002</v>
      </c>
      <c r="J6921" s="788"/>
      <c r="K6921" s="649"/>
      <c r="L6921" s="687"/>
      <c r="M6921" s="649">
        <v>2.335</v>
      </c>
      <c r="N6921" s="687"/>
      <c r="O6921" s="649">
        <v>1.31</v>
      </c>
      <c r="P6921" s="687"/>
      <c r="Q6921" s="649">
        <v>1.845</v>
      </c>
      <c r="R6921" s="687"/>
      <c r="S6921" s="649">
        <v>2.6</v>
      </c>
      <c r="T6921" s="690">
        <v>0.75315200000000004</v>
      </c>
      <c r="U6921" s="649">
        <f t="shared" si="237"/>
        <v>2.0651420308480004</v>
      </c>
      <c r="V6921" s="688" t="s">
        <v>3350</v>
      </c>
    </row>
    <row r="6922" spans="1:22" x14ac:dyDescent="0.2">
      <c r="A6922" s="597">
        <v>43800</v>
      </c>
      <c r="B6922" s="414">
        <f t="shared" si="236"/>
        <v>43801</v>
      </c>
      <c r="C6922" s="640">
        <v>2.33</v>
      </c>
      <c r="D6922" s="687"/>
      <c r="E6922" s="640">
        <v>2.125</v>
      </c>
      <c r="F6922" s="687"/>
      <c r="G6922" s="640">
        <v>2.0651420308480004</v>
      </c>
      <c r="H6922" s="687"/>
      <c r="I6922" s="640">
        <v>2.2000000000000002</v>
      </c>
      <c r="J6922" s="661"/>
      <c r="K6922" s="640"/>
      <c r="L6922" s="687"/>
      <c r="M6922" s="640">
        <v>2.335</v>
      </c>
      <c r="N6922" s="687"/>
      <c r="O6922" s="640">
        <v>1.31</v>
      </c>
      <c r="P6922" s="687"/>
      <c r="Q6922" s="640">
        <v>1.845</v>
      </c>
      <c r="R6922" s="687"/>
      <c r="S6922" s="640">
        <v>2.6</v>
      </c>
      <c r="T6922" s="577">
        <v>0.75315200000000004</v>
      </c>
      <c r="U6922" s="640">
        <f t="shared" si="237"/>
        <v>2.0651420308480004</v>
      </c>
    </row>
    <row r="6923" spans="1:22" x14ac:dyDescent="0.2">
      <c r="A6923" s="597">
        <v>43801</v>
      </c>
      <c r="B6923" s="414">
        <f t="shared" si="236"/>
        <v>43802</v>
      </c>
      <c r="C6923" s="636">
        <v>2.25</v>
      </c>
      <c r="E6923" s="636">
        <v>1.9350000000000001</v>
      </c>
      <c r="G6923" s="636">
        <v>1.7610987621318004</v>
      </c>
      <c r="I6923" s="636">
        <v>2.1</v>
      </c>
      <c r="J6923" s="660"/>
      <c r="K6923" s="636"/>
      <c r="M6923" s="636">
        <v>2.04</v>
      </c>
      <c r="O6923" s="636">
        <v>1.2450000000000001</v>
      </c>
      <c r="Q6923" s="636">
        <v>1.6850000000000001</v>
      </c>
      <c r="S6923" s="636">
        <v>2.2200000000000002</v>
      </c>
      <c r="T6923" s="691">
        <v>0.75220600000000004</v>
      </c>
      <c r="U6923" s="636">
        <f t="shared" si="237"/>
        <v>1.7610987621318004</v>
      </c>
    </row>
    <row r="6924" spans="1:22" x14ac:dyDescent="0.2">
      <c r="A6924" s="597">
        <v>43802</v>
      </c>
      <c r="B6924" s="414">
        <f t="shared" si="236"/>
        <v>43803</v>
      </c>
      <c r="C6924" s="636">
        <v>2.395</v>
      </c>
      <c r="E6924" s="636">
        <v>1.96</v>
      </c>
      <c r="G6924" s="636">
        <v>1.9740863713711503</v>
      </c>
      <c r="I6924" s="636">
        <v>2.25</v>
      </c>
      <c r="J6924" s="660"/>
      <c r="K6924" s="636"/>
      <c r="M6924" s="636">
        <v>2.06</v>
      </c>
      <c r="O6924" s="636">
        <v>1.4750000000000001</v>
      </c>
      <c r="Q6924" s="636">
        <v>1.75</v>
      </c>
      <c r="S6924" s="636">
        <v>2.4900000000000002</v>
      </c>
      <c r="T6924" s="691">
        <v>0.751749</v>
      </c>
      <c r="U6924" s="636">
        <f t="shared" si="237"/>
        <v>1.9740863713711503</v>
      </c>
    </row>
    <row r="6925" spans="1:22" x14ac:dyDescent="0.2">
      <c r="A6925" s="597">
        <v>43803</v>
      </c>
      <c r="B6925" s="414">
        <f t="shared" si="236"/>
        <v>43804</v>
      </c>
      <c r="C6925" s="636">
        <v>2.37</v>
      </c>
      <c r="E6925" s="636">
        <v>1.9750000000000001</v>
      </c>
      <c r="G6925" s="636">
        <v>1.9611474370360999</v>
      </c>
      <c r="I6925" s="636">
        <v>2.2349999999999999</v>
      </c>
      <c r="J6925" s="660"/>
      <c r="K6925" s="636"/>
      <c r="M6925" s="636">
        <v>2.1549999999999998</v>
      </c>
      <c r="O6925" s="636">
        <v>1.47</v>
      </c>
      <c r="Q6925" s="636">
        <v>1.7949999999999999</v>
      </c>
      <c r="S6925" s="636">
        <v>2.4649999999999999</v>
      </c>
      <c r="T6925" s="691">
        <v>0.75439599999999996</v>
      </c>
      <c r="U6925" s="636">
        <f t="shared" si="237"/>
        <v>1.9611474370360999</v>
      </c>
    </row>
    <row r="6926" spans="1:22" x14ac:dyDescent="0.2">
      <c r="A6926" s="597">
        <v>43804</v>
      </c>
      <c r="B6926" s="414">
        <f t="shared" si="236"/>
        <v>43805</v>
      </c>
      <c r="C6926" s="636">
        <v>2.3149999999999999</v>
      </c>
      <c r="E6926" s="636">
        <v>1.9750000000000001</v>
      </c>
      <c r="G6926" s="636">
        <v>1.9882603336942499</v>
      </c>
      <c r="I6926" s="636">
        <v>2.1549999999999998</v>
      </c>
      <c r="J6926" s="660"/>
      <c r="K6926" s="636"/>
      <c r="M6926" s="636">
        <v>2.16</v>
      </c>
      <c r="O6926" s="636">
        <v>1.52</v>
      </c>
      <c r="Q6926" s="636">
        <v>1.81</v>
      </c>
      <c r="S6926" s="636">
        <v>2.4849999999999999</v>
      </c>
      <c r="T6926" s="691">
        <v>0.75866999999999996</v>
      </c>
      <c r="U6926" s="636">
        <f t="shared" si="237"/>
        <v>1.9882603336942499</v>
      </c>
    </row>
    <row r="6927" spans="1:22" x14ac:dyDescent="0.2">
      <c r="A6927" s="597">
        <v>43805</v>
      </c>
      <c r="B6927" s="414">
        <f t="shared" si="236"/>
        <v>43806</v>
      </c>
      <c r="C6927" s="640">
        <v>2.2149999999999999</v>
      </c>
      <c r="E6927" s="640">
        <v>1.84</v>
      </c>
      <c r="G6927" s="640">
        <v>1.9711245062359501</v>
      </c>
      <c r="I6927" s="640">
        <v>2.09</v>
      </c>
      <c r="J6927" s="661"/>
      <c r="K6927" s="640"/>
      <c r="M6927" s="640">
        <v>2.15</v>
      </c>
      <c r="O6927" s="640">
        <v>1.4450000000000001</v>
      </c>
      <c r="Q6927" s="640">
        <v>1.7250000000000001</v>
      </c>
      <c r="S6927" s="640">
        <v>2.4700000000000002</v>
      </c>
      <c r="T6927" s="577">
        <v>0.75669900000000001</v>
      </c>
      <c r="U6927" s="640">
        <f t="shared" si="237"/>
        <v>1.9711245062359501</v>
      </c>
    </row>
    <row r="6928" spans="1:22" x14ac:dyDescent="0.2">
      <c r="A6928" s="597">
        <v>43806</v>
      </c>
      <c r="B6928" s="414">
        <f t="shared" si="236"/>
        <v>43807</v>
      </c>
      <c r="C6928" s="640">
        <v>2.2149999999999999</v>
      </c>
      <c r="E6928" s="640">
        <v>1.84</v>
      </c>
      <c r="G6928" s="640">
        <v>1.9711245062359501</v>
      </c>
      <c r="I6928" s="640">
        <v>2.09</v>
      </c>
      <c r="J6928" s="661"/>
      <c r="K6928" s="640"/>
      <c r="M6928" s="640">
        <v>2.15</v>
      </c>
      <c r="O6928" s="640">
        <v>1.4450000000000001</v>
      </c>
      <c r="Q6928" s="640">
        <v>1.7250000000000001</v>
      </c>
      <c r="S6928" s="640">
        <v>2.4700000000000002</v>
      </c>
      <c r="T6928" s="577">
        <v>0.75669900000000001</v>
      </c>
      <c r="U6928" s="640">
        <f t="shared" si="237"/>
        <v>1.9711245062359501</v>
      </c>
    </row>
    <row r="6929" spans="1:21" x14ac:dyDescent="0.2">
      <c r="A6929" s="597">
        <v>43807</v>
      </c>
      <c r="B6929" s="414">
        <f t="shared" si="236"/>
        <v>43808</v>
      </c>
      <c r="C6929" s="640">
        <v>2.2149999999999999</v>
      </c>
      <c r="E6929" s="640">
        <v>1.84</v>
      </c>
      <c r="G6929" s="640">
        <v>1.9711245062359501</v>
      </c>
      <c r="I6929" s="640">
        <v>2.09</v>
      </c>
      <c r="J6929" s="661"/>
      <c r="K6929" s="640"/>
      <c r="M6929" s="640">
        <v>2.15</v>
      </c>
      <c r="O6929" s="640">
        <v>1.4450000000000001</v>
      </c>
      <c r="Q6929" s="640">
        <v>1.7250000000000001</v>
      </c>
      <c r="S6929" s="640">
        <v>2.4700000000000002</v>
      </c>
      <c r="T6929" s="577">
        <v>0.75669900000000001</v>
      </c>
      <c r="U6929" s="640">
        <f t="shared" si="237"/>
        <v>1.9711245062359501</v>
      </c>
    </row>
    <row r="6930" spans="1:21" x14ac:dyDescent="0.2">
      <c r="A6930" s="597">
        <v>43808</v>
      </c>
      <c r="B6930" s="414">
        <f t="shared" si="236"/>
        <v>43809</v>
      </c>
      <c r="C6930" s="636">
        <v>2.1349999999999998</v>
      </c>
      <c r="E6930" s="636">
        <v>1.93</v>
      </c>
      <c r="G6930" s="636">
        <v>1.8784260729736</v>
      </c>
      <c r="I6930" s="636">
        <v>2.0750000000000002</v>
      </c>
      <c r="J6930" s="660"/>
      <c r="K6930" s="636"/>
      <c r="M6930" s="636">
        <v>2.1549999999999998</v>
      </c>
      <c r="O6930" s="636">
        <v>1.2250000000000001</v>
      </c>
      <c r="Q6930" s="636">
        <v>1.7549999999999999</v>
      </c>
      <c r="S6930" s="636">
        <v>2.36</v>
      </c>
      <c r="T6930" s="691">
        <v>0.75472399999999995</v>
      </c>
      <c r="U6930" s="636">
        <f t="shared" si="237"/>
        <v>1.8784260729736</v>
      </c>
    </row>
    <row r="6931" spans="1:21" x14ac:dyDescent="0.2">
      <c r="A6931" s="597">
        <v>43809</v>
      </c>
      <c r="B6931" s="414">
        <f t="shared" si="236"/>
        <v>43810</v>
      </c>
      <c r="C6931" s="636">
        <v>2.1800000000000002</v>
      </c>
      <c r="E6931" s="636">
        <v>1.92</v>
      </c>
      <c r="G6931" s="636">
        <v>1.8765673667668501</v>
      </c>
      <c r="I6931" s="636">
        <v>2.1</v>
      </c>
      <c r="J6931" s="660"/>
      <c r="K6931" s="636"/>
      <c r="M6931" s="636">
        <v>2.21</v>
      </c>
      <c r="O6931" s="636">
        <v>1.39</v>
      </c>
      <c r="Q6931" s="636">
        <v>1.87</v>
      </c>
      <c r="S6931" s="636">
        <v>2.355</v>
      </c>
      <c r="T6931" s="691">
        <v>0.75557799999999997</v>
      </c>
      <c r="U6931" s="636">
        <f t="shared" si="237"/>
        <v>1.8765673667668501</v>
      </c>
    </row>
    <row r="6932" spans="1:21" x14ac:dyDescent="0.2">
      <c r="A6932" s="597">
        <v>43810</v>
      </c>
      <c r="B6932" s="414">
        <f t="shared" si="236"/>
        <v>43811</v>
      </c>
      <c r="C6932" s="636">
        <v>2.2599999999999998</v>
      </c>
      <c r="E6932" s="636">
        <v>1.85</v>
      </c>
      <c r="G6932" s="636">
        <v>1.8551655214451255</v>
      </c>
      <c r="I6932" s="636">
        <v>2.15</v>
      </c>
      <c r="J6932" s="660"/>
      <c r="K6932" s="636"/>
      <c r="M6932" s="636">
        <v>2.2799999999999998</v>
      </c>
      <c r="O6932" s="636">
        <v>1.55</v>
      </c>
      <c r="Q6932" s="636">
        <v>1.83</v>
      </c>
      <c r="S6932" s="636">
        <v>2.3250000000000002</v>
      </c>
      <c r="T6932" s="691">
        <v>0.75659900000000002</v>
      </c>
      <c r="U6932" s="636">
        <f t="shared" si="237"/>
        <v>1.8551655214451255</v>
      </c>
    </row>
    <row r="6933" spans="1:21" x14ac:dyDescent="0.2">
      <c r="A6933" s="597">
        <v>43811</v>
      </c>
      <c r="B6933" s="414">
        <f t="shared" si="236"/>
        <v>43812</v>
      </c>
      <c r="C6933" s="636">
        <v>2.2599999999999998</v>
      </c>
      <c r="E6933" s="636">
        <v>1.84</v>
      </c>
      <c r="G6933" s="636">
        <v>1.8572217306760002</v>
      </c>
      <c r="I6933" s="636">
        <v>2.15</v>
      </c>
      <c r="J6933" s="660"/>
      <c r="K6933" s="636"/>
      <c r="M6933" s="636">
        <v>2.19</v>
      </c>
      <c r="O6933" s="636">
        <v>1.5449999999999999</v>
      </c>
      <c r="Q6933" s="636">
        <v>1.82</v>
      </c>
      <c r="S6933" s="636">
        <v>2.3199999999999998</v>
      </c>
      <c r="T6933" s="691">
        <v>0.75907000000000002</v>
      </c>
      <c r="U6933" s="636">
        <f t="shared" si="237"/>
        <v>1.8572217306760002</v>
      </c>
    </row>
    <row r="6934" spans="1:21" x14ac:dyDescent="0.2">
      <c r="A6934" s="597">
        <v>43812</v>
      </c>
      <c r="B6934" s="414">
        <f t="shared" si="236"/>
        <v>43813</v>
      </c>
      <c r="C6934" s="640">
        <v>2.2400000000000002</v>
      </c>
      <c r="E6934" s="640">
        <v>2.0049999999999999</v>
      </c>
      <c r="G6934" s="640">
        <v>1.8294828356461503</v>
      </c>
      <c r="I6934" s="640">
        <v>2.12</v>
      </c>
      <c r="J6934" s="661"/>
      <c r="K6934" s="640"/>
      <c r="M6934" s="640">
        <v>2.165</v>
      </c>
      <c r="O6934" s="640">
        <v>1.44</v>
      </c>
      <c r="Q6934" s="640">
        <v>1.89</v>
      </c>
      <c r="S6934" s="640">
        <v>2.2850000000000001</v>
      </c>
      <c r="T6934" s="577">
        <v>0.75918600000000003</v>
      </c>
      <c r="U6934" s="640">
        <f t="shared" si="237"/>
        <v>1.8294828356461503</v>
      </c>
    </row>
    <row r="6935" spans="1:21" x14ac:dyDescent="0.2">
      <c r="A6935" s="597">
        <v>43813</v>
      </c>
      <c r="B6935" s="414">
        <f t="shared" si="236"/>
        <v>43814</v>
      </c>
      <c r="C6935" s="640">
        <v>2.2400000000000002</v>
      </c>
      <c r="E6935" s="640">
        <v>2.0049999999999999</v>
      </c>
      <c r="G6935" s="640">
        <v>1.8294828356461503</v>
      </c>
      <c r="I6935" s="640">
        <v>2.12</v>
      </c>
      <c r="J6935" s="661"/>
      <c r="K6935" s="640"/>
      <c r="M6935" s="640">
        <v>2.165</v>
      </c>
      <c r="O6935" s="640">
        <v>1.44</v>
      </c>
      <c r="Q6935" s="640">
        <v>1.89</v>
      </c>
      <c r="S6935" s="640">
        <v>2.2850000000000001</v>
      </c>
      <c r="T6935" s="577">
        <v>0.75918600000000003</v>
      </c>
      <c r="U6935" s="640">
        <f t="shared" si="237"/>
        <v>1.8294828356461503</v>
      </c>
    </row>
    <row r="6936" spans="1:21" x14ac:dyDescent="0.2">
      <c r="A6936" s="597">
        <v>43814</v>
      </c>
      <c r="B6936" s="414">
        <f t="shared" si="236"/>
        <v>43815</v>
      </c>
      <c r="C6936" s="640">
        <v>2.2400000000000002</v>
      </c>
      <c r="E6936" s="640">
        <v>2.0049999999999999</v>
      </c>
      <c r="G6936" s="640">
        <v>1.8294828356461503</v>
      </c>
      <c r="I6936" s="640">
        <v>2.12</v>
      </c>
      <c r="J6936" s="661"/>
      <c r="K6936" s="640"/>
      <c r="M6936" s="640">
        <v>2.165</v>
      </c>
      <c r="O6936" s="640">
        <v>1.44</v>
      </c>
      <c r="Q6936" s="640">
        <v>1.89</v>
      </c>
      <c r="S6936" s="640">
        <v>2.2850000000000001</v>
      </c>
      <c r="T6936" s="577">
        <v>0.75918600000000003</v>
      </c>
      <c r="U6936" s="640">
        <f t="shared" si="237"/>
        <v>1.8294828356461503</v>
      </c>
    </row>
    <row r="6937" spans="1:21" x14ac:dyDescent="0.2">
      <c r="A6937" s="597">
        <v>43815</v>
      </c>
      <c r="B6937" s="414">
        <f t="shared" si="236"/>
        <v>43816</v>
      </c>
      <c r="C6937" s="636">
        <v>2.34</v>
      </c>
      <c r="E6937" s="636">
        <v>2.21</v>
      </c>
      <c r="G6937" s="636">
        <v>1.8561829981778999</v>
      </c>
      <c r="I6937" s="636">
        <v>2.2450000000000001</v>
      </c>
      <c r="J6937" s="660"/>
      <c r="K6937" s="636"/>
      <c r="M6937" s="636">
        <v>2.56</v>
      </c>
      <c r="O6937" s="636">
        <v>1.675</v>
      </c>
      <c r="Q6937" s="636">
        <v>2.0150000000000001</v>
      </c>
      <c r="S6937" s="636">
        <v>2.3149999999999999</v>
      </c>
      <c r="T6937" s="691">
        <v>0.76028399999999996</v>
      </c>
      <c r="U6937" s="636">
        <f t="shared" si="237"/>
        <v>1.8561829981778999</v>
      </c>
    </row>
    <row r="6938" spans="1:21" x14ac:dyDescent="0.2">
      <c r="A6938" s="597">
        <v>43816</v>
      </c>
      <c r="B6938" s="414">
        <f t="shared" si="236"/>
        <v>43817</v>
      </c>
      <c r="C6938" s="636">
        <v>2.2949999999999999</v>
      </c>
      <c r="E6938" s="636">
        <v>2.0550000000000002</v>
      </c>
      <c r="G6938" s="636">
        <v>1.8343047885337502</v>
      </c>
      <c r="I6938" s="636">
        <v>2.1949999999999998</v>
      </c>
      <c r="J6938" s="660"/>
      <c r="K6938" s="636"/>
      <c r="M6938" s="636">
        <v>2.82</v>
      </c>
      <c r="O6938" s="636">
        <v>1.665</v>
      </c>
      <c r="Q6938" s="636">
        <v>2.0049999999999999</v>
      </c>
      <c r="S6938" s="636">
        <v>2.29</v>
      </c>
      <c r="T6938" s="691">
        <v>0.75952500000000001</v>
      </c>
      <c r="U6938" s="636">
        <f t="shared" si="237"/>
        <v>1.8343047885337502</v>
      </c>
    </row>
    <row r="6939" spans="1:21" x14ac:dyDescent="0.2">
      <c r="A6939" s="597">
        <v>43817</v>
      </c>
      <c r="B6939" s="414">
        <f t="shared" si="236"/>
        <v>43818</v>
      </c>
      <c r="C6939" s="636">
        <v>2.2400000000000002</v>
      </c>
      <c r="E6939" s="636">
        <v>1.9550000000000001</v>
      </c>
      <c r="G6939" s="636">
        <v>1.7974743317888002</v>
      </c>
      <c r="I6939" s="636">
        <v>2.145</v>
      </c>
      <c r="J6939" s="660"/>
      <c r="K6939" s="636"/>
      <c r="M6939" s="636">
        <v>2.855</v>
      </c>
      <c r="O6939" s="636">
        <v>1.655</v>
      </c>
      <c r="Q6939" s="636">
        <v>1.89</v>
      </c>
      <c r="S6939" s="636">
        <v>2.2400000000000002</v>
      </c>
      <c r="T6939" s="691">
        <v>0.76088800000000001</v>
      </c>
      <c r="U6939" s="636">
        <f t="shared" si="237"/>
        <v>1.7974743317888002</v>
      </c>
    </row>
    <row r="6940" spans="1:21" x14ac:dyDescent="0.2">
      <c r="A6940" s="597">
        <v>43818</v>
      </c>
      <c r="B6940" s="414">
        <f t="shared" si="236"/>
        <v>43819</v>
      </c>
      <c r="C6940" s="636">
        <v>2.2000000000000002</v>
      </c>
      <c r="E6940" s="636">
        <v>1.9350000000000001</v>
      </c>
      <c r="G6940" s="636">
        <v>1.7643042538781502</v>
      </c>
      <c r="I6940" s="636">
        <v>2.11</v>
      </c>
      <c r="J6940" s="660"/>
      <c r="K6940" s="636"/>
      <c r="M6940" s="636">
        <v>2.625</v>
      </c>
      <c r="O6940" s="636">
        <v>1.635</v>
      </c>
      <c r="Q6940" s="636">
        <v>1.885</v>
      </c>
      <c r="S6940" s="636">
        <v>2.1949999999999998</v>
      </c>
      <c r="T6940" s="691">
        <v>0.762158</v>
      </c>
      <c r="U6940" s="636">
        <f t="shared" si="237"/>
        <v>1.7643042538781502</v>
      </c>
    </row>
    <row r="6941" spans="1:21" x14ac:dyDescent="0.2">
      <c r="A6941" s="597">
        <v>43819</v>
      </c>
      <c r="B6941" s="414">
        <f t="shared" si="236"/>
        <v>43820</v>
      </c>
      <c r="C6941" s="640">
        <v>2.2450000000000001</v>
      </c>
      <c r="E6941" s="640">
        <v>1.9</v>
      </c>
      <c r="G6941" s="640">
        <v>1.7806809378210002</v>
      </c>
      <c r="I6941" s="640">
        <v>2.1850000000000001</v>
      </c>
      <c r="J6941" s="661"/>
      <c r="K6941" s="640"/>
      <c r="M6941" s="640">
        <v>2.3199999999999998</v>
      </c>
      <c r="O6941" s="640">
        <v>1.5349999999999999</v>
      </c>
      <c r="Q6941" s="640">
        <v>1.9350000000000001</v>
      </c>
      <c r="S6941" s="640">
        <v>2.2200000000000002</v>
      </c>
      <c r="T6941" s="577">
        <v>0.76056999999999997</v>
      </c>
      <c r="U6941" s="640">
        <f t="shared" si="237"/>
        <v>1.7806809378210002</v>
      </c>
    </row>
    <row r="6942" spans="1:21" x14ac:dyDescent="0.2">
      <c r="A6942" s="597">
        <v>43820</v>
      </c>
      <c r="B6942" s="414">
        <f t="shared" si="236"/>
        <v>43821</v>
      </c>
      <c r="C6942" s="640">
        <v>2.2450000000000001</v>
      </c>
      <c r="E6942" s="640">
        <v>1.9</v>
      </c>
      <c r="G6942" s="640">
        <v>1.7806809378210002</v>
      </c>
      <c r="I6942" s="640">
        <v>2.1850000000000001</v>
      </c>
      <c r="J6942" s="661"/>
      <c r="K6942" s="640"/>
      <c r="M6942" s="640">
        <v>2.3199999999999998</v>
      </c>
      <c r="O6942" s="640">
        <v>1.5349999999999999</v>
      </c>
      <c r="Q6942" s="640">
        <v>1.9350000000000001</v>
      </c>
      <c r="S6942" s="640">
        <v>2.2200000000000002</v>
      </c>
      <c r="T6942" s="577">
        <v>0.76056999999999997</v>
      </c>
      <c r="U6942" s="640">
        <f t="shared" si="237"/>
        <v>1.7806809378210002</v>
      </c>
    </row>
    <row r="6943" spans="1:21" x14ac:dyDescent="0.2">
      <c r="A6943" s="597">
        <v>43821</v>
      </c>
      <c r="B6943" s="414">
        <f t="shared" si="236"/>
        <v>43822</v>
      </c>
      <c r="C6943" s="640">
        <v>2.2450000000000001</v>
      </c>
      <c r="E6943" s="640">
        <v>1.9</v>
      </c>
      <c r="G6943" s="640">
        <v>1.7806809378210002</v>
      </c>
      <c r="I6943" s="640">
        <v>2.1850000000000001</v>
      </c>
      <c r="J6943" s="661"/>
      <c r="K6943" s="640"/>
      <c r="M6943" s="640">
        <v>2.3199999999999998</v>
      </c>
      <c r="O6943" s="640">
        <v>1.5349999999999999</v>
      </c>
      <c r="Q6943" s="640">
        <v>1.9350000000000001</v>
      </c>
      <c r="S6943" s="640">
        <v>2.2200000000000002</v>
      </c>
      <c r="T6943" s="577">
        <v>0.76056999999999997</v>
      </c>
      <c r="U6943" s="640">
        <f t="shared" si="237"/>
        <v>1.7806809378210002</v>
      </c>
    </row>
    <row r="6944" spans="1:21" x14ac:dyDescent="0.2">
      <c r="A6944" s="597">
        <v>43822</v>
      </c>
      <c r="B6944" s="414">
        <f t="shared" si="236"/>
        <v>43823</v>
      </c>
      <c r="C6944" s="636">
        <v>2.16</v>
      </c>
      <c r="E6944" s="636">
        <v>1.71</v>
      </c>
      <c r="G6944" s="636">
        <v>1.7194188692323502</v>
      </c>
      <c r="I6944" s="636">
        <v>2.0499999999999998</v>
      </c>
      <c r="J6944" s="660"/>
      <c r="K6944" s="636"/>
      <c r="M6944" s="636">
        <v>2.0499999999999998</v>
      </c>
      <c r="O6944" s="636">
        <v>1.335</v>
      </c>
      <c r="Q6944" s="636">
        <v>1.865</v>
      </c>
      <c r="S6944" s="636">
        <v>2.145</v>
      </c>
      <c r="T6944" s="691">
        <v>0.76008200000000004</v>
      </c>
      <c r="U6944" s="636">
        <f t="shared" si="237"/>
        <v>1.7194188692323502</v>
      </c>
    </row>
    <row r="6945" spans="1:21" x14ac:dyDescent="0.2">
      <c r="A6945" s="597">
        <v>43823</v>
      </c>
      <c r="B6945" s="414">
        <f t="shared" ref="B6945:B7009" si="238">A6945+1</f>
        <v>43824</v>
      </c>
      <c r="C6945" s="640">
        <v>2.1</v>
      </c>
      <c r="E6945" s="640">
        <v>1.8</v>
      </c>
      <c r="G6945" s="640">
        <v>1.7308550615616003</v>
      </c>
      <c r="I6945" s="640">
        <v>1.97</v>
      </c>
      <c r="J6945" s="661"/>
      <c r="K6945" s="640"/>
      <c r="M6945" s="640">
        <v>1.86</v>
      </c>
      <c r="O6945" s="640">
        <v>0.72499999999999998</v>
      </c>
      <c r="Q6945" s="640">
        <v>1.7150000000000001</v>
      </c>
      <c r="S6945" s="640">
        <v>2.16</v>
      </c>
      <c r="T6945" s="577">
        <v>0.75982400000000005</v>
      </c>
      <c r="U6945" s="640">
        <f t="shared" si="237"/>
        <v>1.7308550615616003</v>
      </c>
    </row>
    <row r="6946" spans="1:21" x14ac:dyDescent="0.2">
      <c r="A6946" s="597">
        <v>43824</v>
      </c>
      <c r="B6946" s="414">
        <f t="shared" si="238"/>
        <v>43825</v>
      </c>
      <c r="C6946" s="640">
        <v>2.1</v>
      </c>
      <c r="E6946" s="640">
        <v>1.8</v>
      </c>
      <c r="G6946" s="640">
        <v>1.7308550615616003</v>
      </c>
      <c r="I6946" s="640">
        <v>1.97</v>
      </c>
      <c r="J6946" s="661"/>
      <c r="K6946" s="640"/>
      <c r="M6946" s="640">
        <v>1.86</v>
      </c>
      <c r="O6946" s="640">
        <v>0.72499999999999998</v>
      </c>
      <c r="Q6946" s="640">
        <v>1.7150000000000001</v>
      </c>
      <c r="S6946" s="640">
        <v>2.16</v>
      </c>
      <c r="T6946" s="577">
        <v>0.75982400000000005</v>
      </c>
      <c r="U6946" s="640">
        <f t="shared" si="237"/>
        <v>1.7308550615616003</v>
      </c>
    </row>
    <row r="6947" spans="1:21" x14ac:dyDescent="0.2">
      <c r="A6947" s="597">
        <v>43825</v>
      </c>
      <c r="B6947" s="414">
        <f t="shared" si="238"/>
        <v>43826</v>
      </c>
      <c r="C6947" s="636">
        <v>2.085</v>
      </c>
      <c r="E6947" s="636">
        <v>1.81</v>
      </c>
      <c r="G6947" s="636">
        <v>1.7417334996557998</v>
      </c>
      <c r="I6947" s="636">
        <v>1.97</v>
      </c>
      <c r="J6947" s="660"/>
      <c r="K6947" s="636"/>
      <c r="M6947" s="636">
        <v>1.95</v>
      </c>
      <c r="O6947" s="636">
        <v>0.44</v>
      </c>
      <c r="Q6947" s="636">
        <v>1.655</v>
      </c>
      <c r="S6947" s="636">
        <v>2.17</v>
      </c>
      <c r="T6947" s="691">
        <v>0.76107599999999997</v>
      </c>
      <c r="U6947" s="636">
        <f t="shared" si="237"/>
        <v>1.7417334996557998</v>
      </c>
    </row>
    <row r="6948" spans="1:21" x14ac:dyDescent="0.2">
      <c r="A6948" s="597">
        <v>43826</v>
      </c>
      <c r="B6948" s="414">
        <f t="shared" si="238"/>
        <v>43827</v>
      </c>
      <c r="C6948" s="640">
        <v>1.82</v>
      </c>
      <c r="E6948" s="640">
        <v>1.75</v>
      </c>
      <c r="G6948" s="640">
        <v>1.7034566542575753</v>
      </c>
      <c r="I6948" s="640">
        <v>1.71</v>
      </c>
      <c r="J6948" s="661"/>
      <c r="K6948" s="640"/>
      <c r="M6948" s="640">
        <v>2.36</v>
      </c>
      <c r="O6948" s="640">
        <v>0.42</v>
      </c>
      <c r="Q6948" s="640">
        <v>1.605</v>
      </c>
      <c r="S6948" s="640">
        <v>2.1150000000000002</v>
      </c>
      <c r="T6948" s="577">
        <v>0.76370700000000002</v>
      </c>
      <c r="U6948" s="640">
        <f t="shared" si="237"/>
        <v>1.7034566542575753</v>
      </c>
    </row>
    <row r="6949" spans="1:21" x14ac:dyDescent="0.2">
      <c r="A6949" s="597">
        <v>43827</v>
      </c>
      <c r="B6949" s="414">
        <f t="shared" si="238"/>
        <v>43828</v>
      </c>
      <c r="C6949" s="640">
        <v>1.82</v>
      </c>
      <c r="E6949" s="640">
        <v>1.75</v>
      </c>
      <c r="G6949" s="640">
        <v>1.7034566542575753</v>
      </c>
      <c r="I6949" s="640">
        <v>1.71</v>
      </c>
      <c r="J6949" s="661"/>
      <c r="K6949" s="640"/>
      <c r="M6949" s="640">
        <v>2.36</v>
      </c>
      <c r="O6949" s="640">
        <v>0.42</v>
      </c>
      <c r="Q6949" s="640">
        <v>1.605</v>
      </c>
      <c r="S6949" s="640">
        <v>2.1150000000000002</v>
      </c>
      <c r="T6949" s="577">
        <v>0.76370700000000002</v>
      </c>
      <c r="U6949" s="640">
        <f t="shared" si="237"/>
        <v>1.7034566542575753</v>
      </c>
    </row>
    <row r="6950" spans="1:21" x14ac:dyDescent="0.2">
      <c r="A6950" s="597">
        <v>43828</v>
      </c>
      <c r="B6950" s="414">
        <f t="shared" si="238"/>
        <v>43829</v>
      </c>
      <c r="C6950" s="640">
        <v>1.82</v>
      </c>
      <c r="E6950" s="640">
        <v>1.75</v>
      </c>
      <c r="G6950" s="640">
        <v>1.7034566542575753</v>
      </c>
      <c r="I6950" s="640">
        <v>1.71</v>
      </c>
      <c r="J6950" s="661"/>
      <c r="K6950" s="640"/>
      <c r="M6950" s="640">
        <v>2.36</v>
      </c>
      <c r="O6950" s="640">
        <v>0.42</v>
      </c>
      <c r="Q6950" s="640">
        <v>1.605</v>
      </c>
      <c r="S6950" s="640">
        <v>2.1150000000000002</v>
      </c>
      <c r="T6950" s="577">
        <v>0.76370700000000002</v>
      </c>
      <c r="U6950" s="640">
        <f t="shared" si="237"/>
        <v>1.7034566542575753</v>
      </c>
    </row>
    <row r="6951" spans="1:21" x14ac:dyDescent="0.2">
      <c r="A6951" s="597">
        <v>43829</v>
      </c>
      <c r="B6951" s="414">
        <f t="shared" si="238"/>
        <v>43830</v>
      </c>
      <c r="C6951" s="636">
        <v>2.0750000000000002</v>
      </c>
      <c r="E6951" s="636">
        <v>1.94</v>
      </c>
      <c r="G6951" s="658">
        <v>1.6705595159819999</v>
      </c>
      <c r="I6951" s="636">
        <v>1.91</v>
      </c>
      <c r="J6951" s="660"/>
      <c r="K6951" s="636"/>
      <c r="M6951" s="636">
        <v>2.4449999999999998</v>
      </c>
      <c r="O6951" s="636">
        <v>0.84499999999999997</v>
      </c>
      <c r="Q6951" s="636">
        <v>1.74</v>
      </c>
      <c r="S6951" s="636">
        <v>2.0699999999999998</v>
      </c>
      <c r="T6951" s="691">
        <v>0.76524000000000003</v>
      </c>
      <c r="U6951" s="640">
        <f t="shared" si="237"/>
        <v>1.6705595159819999</v>
      </c>
    </row>
    <row r="6952" spans="1:21" s="263" customFormat="1" x14ac:dyDescent="0.2">
      <c r="A6952" s="598">
        <v>43830</v>
      </c>
      <c r="B6952" s="556">
        <f t="shared" si="238"/>
        <v>43831</v>
      </c>
      <c r="C6952" s="649">
        <v>2.0499999999999998</v>
      </c>
      <c r="E6952" s="649">
        <v>1.895</v>
      </c>
      <c r="G6952" s="649">
        <v>1.7053190674360501</v>
      </c>
      <c r="I6952" s="649">
        <v>1.9</v>
      </c>
      <c r="J6952" s="788"/>
      <c r="K6952" s="649"/>
      <c r="M6952" s="649">
        <v>2.2749999999999999</v>
      </c>
      <c r="O6952" s="649">
        <v>1.4</v>
      </c>
      <c r="Q6952" s="649">
        <v>1.69</v>
      </c>
      <c r="S6952" s="649">
        <v>2.105</v>
      </c>
      <c r="T6952" s="690">
        <v>0.76817400000000002</v>
      </c>
      <c r="U6952" s="649">
        <f t="shared" si="237"/>
        <v>1.7053190674360501</v>
      </c>
    </row>
    <row r="6953" spans="1:21" x14ac:dyDescent="0.2">
      <c r="A6953" s="597">
        <v>43831</v>
      </c>
      <c r="B6953" s="414">
        <f t="shared" si="238"/>
        <v>43832</v>
      </c>
      <c r="C6953" s="661">
        <v>2.0499999999999998</v>
      </c>
      <c r="E6953" s="661">
        <v>1.895</v>
      </c>
      <c r="G6953" s="640">
        <v>1.7053190674360501</v>
      </c>
      <c r="I6953" s="661">
        <v>1.9</v>
      </c>
      <c r="J6953" s="661"/>
      <c r="K6953" s="661"/>
      <c r="M6953" s="661">
        <v>2.2749999999999999</v>
      </c>
      <c r="O6953" s="661">
        <v>1.4</v>
      </c>
      <c r="Q6953" s="661">
        <v>1.69</v>
      </c>
      <c r="S6953" s="661">
        <v>2.105</v>
      </c>
      <c r="T6953" s="577">
        <v>0.76817400000000002</v>
      </c>
      <c r="U6953" s="640">
        <f t="shared" si="237"/>
        <v>1.7053190674360501</v>
      </c>
    </row>
    <row r="6954" spans="1:21" x14ac:dyDescent="0.2">
      <c r="A6954" s="597">
        <v>43832</v>
      </c>
      <c r="B6954" s="414">
        <f t="shared" si="238"/>
        <v>43833</v>
      </c>
      <c r="C6954" s="636">
        <v>2</v>
      </c>
      <c r="E6954" s="636">
        <v>1.8</v>
      </c>
      <c r="G6954" s="636">
        <v>1.676722891691925</v>
      </c>
      <c r="I6954" s="636">
        <v>1.87</v>
      </c>
      <c r="J6954" s="660"/>
      <c r="K6954" s="636"/>
      <c r="M6954" s="636">
        <v>1.77</v>
      </c>
      <c r="O6954" s="636">
        <v>1.51</v>
      </c>
      <c r="Q6954" s="636">
        <v>1.615</v>
      </c>
      <c r="S6954" s="636">
        <v>2.0649999999999999</v>
      </c>
      <c r="T6954" s="691">
        <v>0.76992300000000002</v>
      </c>
      <c r="U6954" s="658">
        <f t="shared" si="237"/>
        <v>1.676722891691925</v>
      </c>
    </row>
    <row r="6955" spans="1:21" x14ac:dyDescent="0.2">
      <c r="A6955" s="597">
        <v>43833</v>
      </c>
      <c r="B6955" s="414">
        <f t="shared" si="238"/>
        <v>43834</v>
      </c>
      <c r="C6955" s="640">
        <v>2.0150000000000001</v>
      </c>
      <c r="E6955" s="640">
        <v>1.8</v>
      </c>
      <c r="G6955" s="640">
        <v>1.708922069941275</v>
      </c>
      <c r="I6955" s="640">
        <v>1.9</v>
      </c>
      <c r="J6955" s="661"/>
      <c r="K6955" s="640"/>
      <c r="M6955" s="640">
        <v>1.75</v>
      </c>
      <c r="O6955" s="640">
        <v>1.5349999999999999</v>
      </c>
      <c r="Q6955" s="640">
        <v>1.62</v>
      </c>
      <c r="S6955" s="640">
        <v>2.105</v>
      </c>
      <c r="T6955" s="577">
        <v>0.76979699999999995</v>
      </c>
      <c r="U6955" s="640">
        <f t="shared" si="237"/>
        <v>1.708922069941275</v>
      </c>
    </row>
    <row r="6956" spans="1:21" x14ac:dyDescent="0.2">
      <c r="A6956" s="597">
        <v>43834</v>
      </c>
      <c r="B6956" s="414">
        <f t="shared" si="238"/>
        <v>43835</v>
      </c>
      <c r="C6956" s="640">
        <v>2.0150000000000001</v>
      </c>
      <c r="E6956" s="640">
        <v>1.8</v>
      </c>
      <c r="G6956" s="640">
        <v>1.708922069941275</v>
      </c>
      <c r="I6956" s="640">
        <v>1.9</v>
      </c>
      <c r="J6956" s="661"/>
      <c r="K6956" s="640"/>
      <c r="M6956" s="640">
        <v>1.75</v>
      </c>
      <c r="O6956" s="640">
        <v>1.5349999999999999</v>
      </c>
      <c r="Q6956" s="640">
        <v>1.62</v>
      </c>
      <c r="S6956" s="640">
        <v>2.105</v>
      </c>
      <c r="T6956" s="577">
        <v>0.76979699999999995</v>
      </c>
      <c r="U6956" s="640">
        <f t="shared" si="237"/>
        <v>1.708922069941275</v>
      </c>
    </row>
    <row r="6957" spans="1:21" x14ac:dyDescent="0.2">
      <c r="A6957" s="597">
        <v>43835</v>
      </c>
      <c r="B6957" s="414">
        <f t="shared" si="238"/>
        <v>43836</v>
      </c>
      <c r="C6957" s="640">
        <v>2.0150000000000001</v>
      </c>
      <c r="E6957" s="640">
        <v>1.8</v>
      </c>
      <c r="G6957" s="640">
        <v>1.708922069941275</v>
      </c>
      <c r="I6957" s="640">
        <v>1.9</v>
      </c>
      <c r="J6957" s="661"/>
      <c r="K6957" s="640"/>
      <c r="M6957" s="640">
        <v>1.75</v>
      </c>
      <c r="O6957" s="640">
        <v>1.5349999999999999</v>
      </c>
      <c r="Q6957" s="640">
        <v>1.62</v>
      </c>
      <c r="S6957" s="640">
        <v>2.105</v>
      </c>
      <c r="T6957" s="577">
        <v>0.76979699999999995</v>
      </c>
      <c r="U6957" s="640">
        <f t="shared" si="237"/>
        <v>1.708922069941275</v>
      </c>
    </row>
    <row r="6958" spans="1:21" x14ac:dyDescent="0.2">
      <c r="A6958" s="597">
        <v>43836</v>
      </c>
      <c r="B6958" s="414">
        <f t="shared" si="238"/>
        <v>43837</v>
      </c>
      <c r="C6958" s="636">
        <v>2.1</v>
      </c>
      <c r="E6958" s="636">
        <v>1.8</v>
      </c>
      <c r="G6958" s="636">
        <v>1.9224271523957501</v>
      </c>
      <c r="I6958" s="636">
        <v>1.97</v>
      </c>
      <c r="J6958" s="660"/>
      <c r="K6958" s="636"/>
      <c r="M6958" s="636">
        <v>1.835</v>
      </c>
      <c r="O6958" s="636">
        <v>1.63</v>
      </c>
      <c r="Q6958" s="636">
        <v>1.8</v>
      </c>
      <c r="S6958" s="636">
        <v>2.3650000000000002</v>
      </c>
      <c r="T6958" s="691">
        <v>0.77076999999999996</v>
      </c>
      <c r="U6958" s="658">
        <f t="shared" si="237"/>
        <v>1.9224271523957501</v>
      </c>
    </row>
    <row r="6959" spans="1:21" x14ac:dyDescent="0.2">
      <c r="A6959" s="597">
        <v>43837</v>
      </c>
      <c r="B6959" s="414">
        <f t="shared" si="238"/>
        <v>43838</v>
      </c>
      <c r="C6959" s="636">
        <v>2.105</v>
      </c>
      <c r="E6959" s="636">
        <v>1.84</v>
      </c>
      <c r="G6959" s="636">
        <v>1.9609972598601</v>
      </c>
      <c r="I6959" s="636">
        <v>1.9950000000000001</v>
      </c>
      <c r="J6959" s="660"/>
      <c r="K6959" s="636"/>
      <c r="M6959" s="636">
        <v>1.85</v>
      </c>
      <c r="O6959" s="636">
        <v>1.655</v>
      </c>
      <c r="Q6959" s="636">
        <v>1.78</v>
      </c>
      <c r="S6959" s="636">
        <v>2.415</v>
      </c>
      <c r="T6959" s="691">
        <v>0.76995599999999997</v>
      </c>
      <c r="U6959" s="658">
        <f t="shared" si="237"/>
        <v>1.9609972598601</v>
      </c>
    </row>
    <row r="6960" spans="1:21" x14ac:dyDescent="0.2">
      <c r="A6960" s="597">
        <v>43838</v>
      </c>
      <c r="B6960" s="414">
        <f t="shared" si="238"/>
        <v>43839</v>
      </c>
      <c r="C6960" s="636">
        <v>2.0750000000000002</v>
      </c>
      <c r="E6960" s="636">
        <v>1.8</v>
      </c>
      <c r="G6960" s="636">
        <v>1.9291358220645001</v>
      </c>
      <c r="I6960" s="636">
        <v>1.9350000000000001</v>
      </c>
      <c r="J6960" s="660"/>
      <c r="K6960" s="636"/>
      <c r="M6960" s="636">
        <v>1.865</v>
      </c>
      <c r="O6960" s="636">
        <v>1.665</v>
      </c>
      <c r="Q6960" s="636">
        <v>1.7050000000000001</v>
      </c>
      <c r="S6960" s="636">
        <v>2.38</v>
      </c>
      <c r="T6960" s="691">
        <v>0.76858499999999996</v>
      </c>
      <c r="U6960" s="658">
        <f t="shared" si="237"/>
        <v>1.9291358220645001</v>
      </c>
    </row>
    <row r="6961" spans="1:21" x14ac:dyDescent="0.2">
      <c r="A6961" s="597">
        <v>43839</v>
      </c>
      <c r="B6961" s="414">
        <f t="shared" si="238"/>
        <v>43840</v>
      </c>
      <c r="C6961" s="636">
        <v>2.0049999999999999</v>
      </c>
      <c r="E6961" s="636">
        <v>1.8149999999999999</v>
      </c>
      <c r="G6961" s="636">
        <v>1.8940344751620253</v>
      </c>
      <c r="I6961" s="636">
        <v>1.905</v>
      </c>
      <c r="J6961" s="660"/>
      <c r="K6961" s="636"/>
      <c r="M6961" s="636">
        <v>1.88</v>
      </c>
      <c r="O6961" s="636">
        <v>1.55</v>
      </c>
      <c r="Q6961" s="636">
        <v>1.615</v>
      </c>
      <c r="S6961" s="636">
        <v>2.3450000000000002</v>
      </c>
      <c r="T6961" s="557">
        <v>0.76586299999999996</v>
      </c>
      <c r="U6961" s="658">
        <f t="shared" si="237"/>
        <v>1.8940344751620253</v>
      </c>
    </row>
    <row r="6962" spans="1:21" x14ac:dyDescent="0.2">
      <c r="A6962" s="597">
        <v>43840</v>
      </c>
      <c r="B6962" s="414">
        <f t="shared" si="238"/>
        <v>43841</v>
      </c>
      <c r="C6962" s="640">
        <v>2.0550000000000002</v>
      </c>
      <c r="E6962" s="640">
        <v>1.89</v>
      </c>
      <c r="G6962" s="640">
        <v>2.0348886700044</v>
      </c>
      <c r="I6962" s="640">
        <v>1.9750000000000001</v>
      </c>
      <c r="J6962" s="661"/>
      <c r="K6962" s="640"/>
      <c r="M6962" s="640">
        <v>1.91</v>
      </c>
      <c r="O6962" s="640">
        <v>1.645</v>
      </c>
      <c r="Q6962" s="640">
        <v>1.5649999999999999</v>
      </c>
      <c r="S6962" s="640">
        <v>2.52</v>
      </c>
      <c r="T6962" s="375">
        <v>0.76567799999999997</v>
      </c>
      <c r="U6962" s="640">
        <f t="shared" si="237"/>
        <v>2.0348886700044</v>
      </c>
    </row>
    <row r="6963" spans="1:21" x14ac:dyDescent="0.2">
      <c r="A6963" s="597">
        <v>43841</v>
      </c>
      <c r="B6963" s="414">
        <f t="shared" si="238"/>
        <v>43842</v>
      </c>
      <c r="C6963" s="640">
        <v>2.0550000000000002</v>
      </c>
      <c r="E6963" s="640">
        <v>1.89</v>
      </c>
      <c r="G6963" s="640">
        <v>2.0348886700044</v>
      </c>
      <c r="I6963" s="640">
        <v>1.9750000000000001</v>
      </c>
      <c r="J6963" s="661"/>
      <c r="K6963" s="640"/>
      <c r="M6963" s="640">
        <v>1.91</v>
      </c>
      <c r="O6963" s="640">
        <v>1.645</v>
      </c>
      <c r="Q6963" s="640">
        <v>1.5649999999999999</v>
      </c>
      <c r="S6963" s="640">
        <v>2.52</v>
      </c>
      <c r="T6963" s="375">
        <v>0.76567799999999997</v>
      </c>
      <c r="U6963" s="640">
        <f t="shared" si="237"/>
        <v>2.0348886700044</v>
      </c>
    </row>
    <row r="6964" spans="1:21" x14ac:dyDescent="0.2">
      <c r="A6964" s="597">
        <v>43842</v>
      </c>
      <c r="B6964" s="414">
        <f t="shared" si="238"/>
        <v>43843</v>
      </c>
      <c r="C6964" s="640">
        <v>2.0550000000000002</v>
      </c>
      <c r="E6964" s="640">
        <v>1.89</v>
      </c>
      <c r="G6964" s="640">
        <v>2.0348886700044</v>
      </c>
      <c r="I6964" s="640">
        <v>1.9750000000000001</v>
      </c>
      <c r="J6964" s="661"/>
      <c r="K6964" s="640"/>
      <c r="M6964" s="640">
        <v>1.91</v>
      </c>
      <c r="O6964" s="640">
        <v>1.645</v>
      </c>
      <c r="Q6964" s="640">
        <v>1.5649999999999999</v>
      </c>
      <c r="S6964" s="640">
        <v>2.52</v>
      </c>
      <c r="T6964" s="375">
        <v>0.76567799999999997</v>
      </c>
      <c r="U6964" s="640">
        <f t="shared" si="237"/>
        <v>2.0348886700044</v>
      </c>
    </row>
    <row r="6965" spans="1:21" x14ac:dyDescent="0.2">
      <c r="A6965" s="597">
        <v>43843</v>
      </c>
      <c r="B6965" s="414">
        <f t="shared" si="238"/>
        <v>43844</v>
      </c>
      <c r="C6965" s="636">
        <v>2.0649999999999999</v>
      </c>
      <c r="E6965" s="636">
        <v>1.81</v>
      </c>
      <c r="G6965" s="636">
        <v>2.1571055345553005</v>
      </c>
      <c r="I6965" s="636">
        <v>1.98</v>
      </c>
      <c r="J6965" s="660"/>
      <c r="K6965" s="636"/>
      <c r="M6965" s="636">
        <v>1.84</v>
      </c>
      <c r="O6965" s="636">
        <v>1.48</v>
      </c>
      <c r="Q6965" s="636">
        <v>1.77</v>
      </c>
      <c r="S6965" s="636">
        <v>2.67</v>
      </c>
      <c r="T6965" s="18">
        <v>0.76606600000000002</v>
      </c>
      <c r="U6965" s="658">
        <f t="shared" si="237"/>
        <v>2.1571055345553005</v>
      </c>
    </row>
    <row r="6966" spans="1:21" x14ac:dyDescent="0.2">
      <c r="A6966" s="597">
        <v>43844</v>
      </c>
      <c r="B6966" s="414">
        <f t="shared" si="238"/>
        <v>43845</v>
      </c>
      <c r="C6966" s="636">
        <v>2.13</v>
      </c>
      <c r="E6966" s="636">
        <v>1.83</v>
      </c>
      <c r="G6966" s="636">
        <v>2.046463739309925</v>
      </c>
      <c r="I6966" s="636">
        <v>2.0299999999999998</v>
      </c>
      <c r="J6966" s="660"/>
      <c r="K6966" s="636"/>
      <c r="M6966" s="636">
        <v>1.81</v>
      </c>
      <c r="O6966" s="636">
        <v>1.66</v>
      </c>
      <c r="Q6966" s="636">
        <v>1.835</v>
      </c>
      <c r="S6966" s="636">
        <v>2.5350000000000001</v>
      </c>
      <c r="T6966" s="18">
        <v>0.76547699999999996</v>
      </c>
      <c r="U6966" s="658">
        <f t="shared" si="237"/>
        <v>2.046463739309925</v>
      </c>
    </row>
    <row r="6967" spans="1:21" x14ac:dyDescent="0.2">
      <c r="A6967" s="597">
        <v>43845</v>
      </c>
      <c r="B6967" s="414">
        <f t="shared" si="238"/>
        <v>43846</v>
      </c>
      <c r="C6967" s="636">
        <v>1.98</v>
      </c>
      <c r="E6967" s="636">
        <v>1.81</v>
      </c>
      <c r="G6967" s="636">
        <v>1.9220526480631002</v>
      </c>
      <c r="I6967" s="636">
        <v>1.9</v>
      </c>
      <c r="J6967" s="660"/>
      <c r="K6967" s="636"/>
      <c r="M6967" s="636">
        <v>1.77</v>
      </c>
      <c r="O6967" s="636">
        <v>1.5649999999999999</v>
      </c>
      <c r="Q6967" s="636">
        <v>1.7849999999999999</v>
      </c>
      <c r="S6967" s="636">
        <v>2.38</v>
      </c>
      <c r="T6967" s="18">
        <v>0.76576299999999997</v>
      </c>
      <c r="U6967" s="658">
        <f t="shared" si="237"/>
        <v>1.9220526480631002</v>
      </c>
    </row>
    <row r="6968" spans="1:21" x14ac:dyDescent="0.2">
      <c r="A6968" s="597">
        <v>43846</v>
      </c>
      <c r="B6968" s="414">
        <f t="shared" si="238"/>
        <v>43847</v>
      </c>
      <c r="C6968" s="636">
        <v>2.0649999999999999</v>
      </c>
      <c r="E6968" s="636">
        <v>1.8049999999999999</v>
      </c>
      <c r="G6968" s="636">
        <v>1.9323969763905504</v>
      </c>
      <c r="I6968" s="636">
        <v>1.98</v>
      </c>
      <c r="J6968" s="660"/>
      <c r="K6968" s="636"/>
      <c r="M6968" s="636">
        <v>1.78</v>
      </c>
      <c r="O6968" s="636">
        <v>1.66</v>
      </c>
      <c r="Q6968" s="636">
        <v>1.84</v>
      </c>
      <c r="S6968" s="636">
        <v>2.39</v>
      </c>
      <c r="T6968" s="18">
        <v>0.76666299999999998</v>
      </c>
      <c r="U6968" s="658">
        <f t="shared" si="237"/>
        <v>1.9323969763905504</v>
      </c>
    </row>
    <row r="6969" spans="1:21" x14ac:dyDescent="0.2">
      <c r="A6969" s="597">
        <v>43847</v>
      </c>
      <c r="B6969" s="414">
        <f t="shared" si="238"/>
        <v>43848</v>
      </c>
      <c r="C6969" s="640">
        <v>2.02</v>
      </c>
      <c r="E6969" s="640">
        <v>1.835</v>
      </c>
      <c r="G6969" s="640">
        <v>1.8257025365401998</v>
      </c>
      <c r="I6969" s="640">
        <v>1.905</v>
      </c>
      <c r="J6969" s="661"/>
      <c r="K6969" s="640"/>
      <c r="M6969" s="640">
        <v>1.7350000000000001</v>
      </c>
      <c r="O6969" s="640">
        <v>1.615</v>
      </c>
      <c r="Q6969" s="640">
        <v>1.675</v>
      </c>
      <c r="S6969" s="640">
        <v>2.2599999999999998</v>
      </c>
      <c r="T6969" s="375">
        <v>0.76599799999999996</v>
      </c>
      <c r="U6969" s="640">
        <f t="shared" si="237"/>
        <v>1.8257025365401998</v>
      </c>
    </row>
    <row r="6970" spans="1:21" x14ac:dyDescent="0.2">
      <c r="A6970" s="597">
        <v>43848</v>
      </c>
      <c r="B6970" s="414">
        <f t="shared" si="238"/>
        <v>43849</v>
      </c>
      <c r="C6970" s="640">
        <v>2.02</v>
      </c>
      <c r="E6970" s="640">
        <v>1.835</v>
      </c>
      <c r="G6970" s="640">
        <v>1.8257025365401998</v>
      </c>
      <c r="I6970" s="640">
        <v>1.905</v>
      </c>
      <c r="J6970" s="661"/>
      <c r="K6970" s="640"/>
      <c r="M6970" s="640">
        <v>1.7350000000000001</v>
      </c>
      <c r="O6970" s="640">
        <v>1.615</v>
      </c>
      <c r="Q6970" s="640">
        <v>1.675</v>
      </c>
      <c r="S6970" s="640">
        <v>2.2599999999999998</v>
      </c>
      <c r="T6970" s="375">
        <v>0.76599799999999996</v>
      </c>
      <c r="U6970" s="640">
        <f t="shared" si="237"/>
        <v>1.8257025365401998</v>
      </c>
    </row>
    <row r="6971" spans="1:21" x14ac:dyDescent="0.2">
      <c r="A6971" s="597">
        <v>43849</v>
      </c>
      <c r="B6971" s="414">
        <f t="shared" si="238"/>
        <v>43850</v>
      </c>
      <c r="C6971" s="640">
        <v>2.02</v>
      </c>
      <c r="E6971" s="640">
        <v>1.835</v>
      </c>
      <c r="G6971" s="640">
        <v>1.8257025365401998</v>
      </c>
      <c r="I6971" s="640">
        <v>1.905</v>
      </c>
      <c r="J6971" s="661"/>
      <c r="K6971" s="640"/>
      <c r="M6971" s="640">
        <v>1.7350000000000001</v>
      </c>
      <c r="O6971" s="640">
        <v>1.615</v>
      </c>
      <c r="Q6971" s="640">
        <v>1.675</v>
      </c>
      <c r="S6971" s="640">
        <v>2.2599999999999998</v>
      </c>
      <c r="T6971" s="375">
        <v>0.76599799999999996</v>
      </c>
      <c r="U6971" s="640">
        <f t="shared" si="237"/>
        <v>1.8257025365401998</v>
      </c>
    </row>
    <row r="6972" spans="1:21" x14ac:dyDescent="0.2">
      <c r="A6972" s="597">
        <v>43850</v>
      </c>
      <c r="B6972" s="414">
        <f t="shared" si="238"/>
        <v>43851</v>
      </c>
      <c r="C6972" s="640">
        <v>2.02</v>
      </c>
      <c r="E6972" s="640">
        <v>1.835</v>
      </c>
      <c r="G6972" s="640">
        <v>1.8257025365401998</v>
      </c>
      <c r="I6972" s="640">
        <v>1.905</v>
      </c>
      <c r="J6972" s="661"/>
      <c r="K6972" s="640"/>
      <c r="M6972" s="640">
        <v>1.7350000000000001</v>
      </c>
      <c r="O6972" s="640">
        <v>1.615</v>
      </c>
      <c r="Q6972" s="640">
        <v>1.675</v>
      </c>
      <c r="S6972" s="640">
        <v>2.2599999999999998</v>
      </c>
      <c r="T6972" s="375">
        <v>0.76599799999999996</v>
      </c>
      <c r="U6972" s="640">
        <f t="shared" si="237"/>
        <v>1.8257025365401998</v>
      </c>
    </row>
    <row r="6973" spans="1:21" x14ac:dyDescent="0.2">
      <c r="A6973" s="597">
        <v>43851</v>
      </c>
      <c r="B6973" s="414">
        <f t="shared" si="238"/>
        <v>43852</v>
      </c>
      <c r="C6973" s="636">
        <v>1.9450000000000001</v>
      </c>
      <c r="E6973" s="636">
        <v>1.625</v>
      </c>
      <c r="G6973" s="636">
        <v>1.6626999133253002</v>
      </c>
      <c r="I6973" s="636">
        <v>1.87</v>
      </c>
      <c r="J6973" s="660"/>
      <c r="K6973" s="636"/>
      <c r="M6973" s="636">
        <v>1.6950000000000001</v>
      </c>
      <c r="O6973" s="636">
        <v>1.46</v>
      </c>
      <c r="Q6973" s="636">
        <v>1.59</v>
      </c>
      <c r="S6973" s="636">
        <v>2.06</v>
      </c>
      <c r="T6973" s="18">
        <v>0.76533700000000005</v>
      </c>
      <c r="U6973" s="658">
        <f t="shared" si="237"/>
        <v>1.6626999133253002</v>
      </c>
    </row>
    <row r="6974" spans="1:21" x14ac:dyDescent="0.2">
      <c r="A6974" s="597">
        <v>43852</v>
      </c>
      <c r="B6974" s="414">
        <f t="shared" si="238"/>
        <v>43853</v>
      </c>
      <c r="C6974" s="636">
        <v>1.89</v>
      </c>
      <c r="E6974" s="636">
        <v>1.6850000000000001</v>
      </c>
      <c r="G6974" s="636">
        <v>1.5941532287241</v>
      </c>
      <c r="I6974" s="636">
        <v>1.855</v>
      </c>
      <c r="J6974" s="660"/>
      <c r="K6974" s="636"/>
      <c r="M6974" s="636">
        <v>1.665</v>
      </c>
      <c r="O6974" s="636">
        <v>1.47</v>
      </c>
      <c r="Q6974" s="636">
        <v>1.5349999999999999</v>
      </c>
      <c r="S6974" s="636">
        <v>1.98</v>
      </c>
      <c r="T6974" s="18">
        <v>0.76343300000000003</v>
      </c>
      <c r="U6974" s="658">
        <f t="shared" si="237"/>
        <v>1.5941532287241</v>
      </c>
    </row>
    <row r="6975" spans="1:21" x14ac:dyDescent="0.2">
      <c r="A6975" s="597">
        <v>43853</v>
      </c>
      <c r="B6975" s="414">
        <f t="shared" si="238"/>
        <v>43854</v>
      </c>
      <c r="C6975" s="636">
        <v>1.95</v>
      </c>
      <c r="E6975" s="636">
        <v>1.66</v>
      </c>
      <c r="G6975" s="636">
        <v>1.5636612612367502</v>
      </c>
      <c r="I6975" s="636">
        <v>1.9</v>
      </c>
      <c r="J6975" s="660"/>
      <c r="K6975" s="636"/>
      <c r="M6975" s="636">
        <v>1.66</v>
      </c>
      <c r="O6975" s="636">
        <v>1.5149999999999999</v>
      </c>
      <c r="Q6975" s="636">
        <v>1.5349999999999999</v>
      </c>
      <c r="S6975" s="636">
        <v>1.95</v>
      </c>
      <c r="T6975" s="18">
        <v>0.760351</v>
      </c>
      <c r="U6975" s="658">
        <f t="shared" si="237"/>
        <v>1.5636612612367502</v>
      </c>
    </row>
    <row r="6976" spans="1:21" x14ac:dyDescent="0.2">
      <c r="A6976" s="597">
        <v>43854</v>
      </c>
      <c r="B6976" s="414">
        <f t="shared" si="238"/>
        <v>43855</v>
      </c>
      <c r="C6976" s="640">
        <v>1.91</v>
      </c>
      <c r="E6976" s="640">
        <v>1.62</v>
      </c>
      <c r="G6976" s="640">
        <v>1.53335069807555</v>
      </c>
      <c r="I6976" s="640">
        <v>1.835</v>
      </c>
      <c r="J6976" s="661"/>
      <c r="K6976" s="640"/>
      <c r="M6976" s="640">
        <v>1.51</v>
      </c>
      <c r="O6976" s="640">
        <v>1.5449999999999999</v>
      </c>
      <c r="Q6976" s="640">
        <v>1.5049999999999999</v>
      </c>
      <c r="S6976" s="640">
        <v>1.91</v>
      </c>
      <c r="T6976" s="375">
        <v>0.76122699999999999</v>
      </c>
      <c r="U6976" s="640">
        <f t="shared" si="237"/>
        <v>1.53335069807555</v>
      </c>
    </row>
    <row r="6977" spans="1:21" x14ac:dyDescent="0.2">
      <c r="A6977" s="597">
        <v>43855</v>
      </c>
      <c r="B6977" s="414">
        <f t="shared" si="238"/>
        <v>43856</v>
      </c>
      <c r="C6977" s="640">
        <v>1.91</v>
      </c>
      <c r="E6977" s="640">
        <v>1.62</v>
      </c>
      <c r="G6977" s="640">
        <v>1.53335069807555</v>
      </c>
      <c r="I6977" s="640">
        <v>1.835</v>
      </c>
      <c r="J6977" s="661"/>
      <c r="K6977" s="640"/>
      <c r="M6977" s="640">
        <v>1.51</v>
      </c>
      <c r="O6977" s="640">
        <v>1.5449999999999999</v>
      </c>
      <c r="Q6977" s="640">
        <v>1.5049999999999999</v>
      </c>
      <c r="S6977" s="640">
        <v>1.91</v>
      </c>
      <c r="T6977" s="375">
        <v>0.76122699999999999</v>
      </c>
      <c r="U6977" s="640">
        <f t="shared" si="237"/>
        <v>1.53335069807555</v>
      </c>
    </row>
    <row r="6978" spans="1:21" x14ac:dyDescent="0.2">
      <c r="A6978" s="597">
        <v>43856</v>
      </c>
      <c r="B6978" s="414">
        <f t="shared" si="238"/>
        <v>43857</v>
      </c>
      <c r="C6978" s="640">
        <v>1.91</v>
      </c>
      <c r="E6978" s="640">
        <v>1.62</v>
      </c>
      <c r="G6978" s="640">
        <v>1.53335069807555</v>
      </c>
      <c r="I6978" s="640">
        <v>1.835</v>
      </c>
      <c r="J6978" s="661"/>
      <c r="K6978" s="640"/>
      <c r="M6978" s="640">
        <v>1.51</v>
      </c>
      <c r="O6978" s="640">
        <v>1.5449999999999999</v>
      </c>
      <c r="Q6978" s="640">
        <v>1.5049999999999999</v>
      </c>
      <c r="S6978" s="640">
        <v>1.91</v>
      </c>
      <c r="T6978" s="375">
        <v>0.76122699999999999</v>
      </c>
      <c r="U6978" s="640">
        <f t="shared" ref="U6978:U7025" si="239">S6978*T6978*1.054615</f>
        <v>1.53335069807555</v>
      </c>
    </row>
    <row r="6979" spans="1:21" x14ac:dyDescent="0.2">
      <c r="A6979" s="597">
        <v>43857</v>
      </c>
      <c r="B6979" s="414">
        <f t="shared" si="238"/>
        <v>43858</v>
      </c>
      <c r="C6979" s="636">
        <v>1.96</v>
      </c>
      <c r="E6979" s="636">
        <v>1.63</v>
      </c>
      <c r="G6979" s="636">
        <v>1.572701141543775</v>
      </c>
      <c r="I6979" s="636">
        <v>1.885</v>
      </c>
      <c r="J6979" s="660"/>
      <c r="K6979" s="636"/>
      <c r="M6979" s="636">
        <v>1.52</v>
      </c>
      <c r="O6979" s="636">
        <v>1.575</v>
      </c>
      <c r="Q6979" s="636">
        <v>1.575</v>
      </c>
      <c r="S6979" s="636">
        <v>1.9650000000000001</v>
      </c>
      <c r="T6979" s="18">
        <v>0.75890899999999994</v>
      </c>
      <c r="U6979" s="658">
        <f t="shared" si="239"/>
        <v>1.572701141543775</v>
      </c>
    </row>
    <row r="6980" spans="1:21" x14ac:dyDescent="0.2">
      <c r="A6980" s="597">
        <v>43858</v>
      </c>
      <c r="B6980" s="414">
        <f t="shared" si="238"/>
        <v>43859</v>
      </c>
      <c r="C6980" s="636">
        <v>1.9550000000000001</v>
      </c>
      <c r="E6980" s="636">
        <v>1.61</v>
      </c>
      <c r="G6980" s="636">
        <v>1.5717623812746002</v>
      </c>
      <c r="I6980" s="636">
        <v>1.925</v>
      </c>
      <c r="J6980" s="660"/>
      <c r="K6980" s="636"/>
      <c r="M6980" s="636">
        <v>1.47</v>
      </c>
      <c r="O6980" s="636">
        <v>1.4650000000000001</v>
      </c>
      <c r="Q6980" s="636">
        <v>1.62</v>
      </c>
      <c r="S6980" s="636">
        <v>1.9650000000000001</v>
      </c>
      <c r="T6980" s="18">
        <v>0.75845600000000002</v>
      </c>
      <c r="U6980" s="658">
        <f t="shared" si="239"/>
        <v>1.5717623812746002</v>
      </c>
    </row>
    <row r="6981" spans="1:21" x14ac:dyDescent="0.2">
      <c r="A6981" s="597">
        <v>43859</v>
      </c>
      <c r="B6981" s="414">
        <f t="shared" si="238"/>
        <v>43860</v>
      </c>
      <c r="C6981" s="636">
        <v>1.92</v>
      </c>
      <c r="E6981" s="636">
        <v>1.615</v>
      </c>
      <c r="G6981" s="636">
        <v>1.5040561826438001</v>
      </c>
      <c r="I6981" s="636">
        <v>1.885</v>
      </c>
      <c r="J6981" s="660"/>
      <c r="K6981" s="636"/>
      <c r="M6981" s="636">
        <v>1.5649999999999999</v>
      </c>
      <c r="O6981" s="636">
        <v>1.5549999999999999</v>
      </c>
      <c r="Q6981" s="636">
        <v>1.5149999999999999</v>
      </c>
      <c r="S6981" s="636">
        <v>1.88</v>
      </c>
      <c r="T6981" s="18">
        <v>0.75859900000000002</v>
      </c>
      <c r="U6981" s="658">
        <f t="shared" si="239"/>
        <v>1.5040561826438001</v>
      </c>
    </row>
    <row r="6982" spans="1:21" x14ac:dyDescent="0.2">
      <c r="A6982" s="597">
        <v>43860</v>
      </c>
      <c r="B6982" s="414">
        <f t="shared" si="238"/>
        <v>43861</v>
      </c>
      <c r="C6982" s="636">
        <v>1.905</v>
      </c>
      <c r="E6982" s="636">
        <v>1.5549999999999999</v>
      </c>
      <c r="G6982" s="636">
        <v>1.42874991156165</v>
      </c>
      <c r="I6982" s="636">
        <v>1.91</v>
      </c>
      <c r="J6982" s="660"/>
      <c r="K6982" s="636"/>
      <c r="M6982" s="636">
        <v>1.59</v>
      </c>
      <c r="O6982" s="636">
        <v>1.55</v>
      </c>
      <c r="Q6982" s="636">
        <v>1.45</v>
      </c>
      <c r="S6982" s="636">
        <v>1.79</v>
      </c>
      <c r="T6982" s="18">
        <v>0.75684899999999999</v>
      </c>
      <c r="U6982" s="658">
        <f t="shared" si="239"/>
        <v>1.42874991156165</v>
      </c>
    </row>
    <row r="6983" spans="1:21" s="263" customFormat="1" x14ac:dyDescent="0.2">
      <c r="A6983" s="598">
        <v>43861</v>
      </c>
      <c r="B6983" s="556">
        <f t="shared" si="238"/>
        <v>43862</v>
      </c>
      <c r="C6983" s="649">
        <v>1.85</v>
      </c>
      <c r="E6983" s="649">
        <v>1.39</v>
      </c>
      <c r="G6983" s="649">
        <v>1.3476410960187502</v>
      </c>
      <c r="I6983" s="649">
        <v>1.84</v>
      </c>
      <c r="J6983" s="788"/>
      <c r="K6983" s="649"/>
      <c r="M6983" s="649">
        <v>1.4650000000000001</v>
      </c>
      <c r="O6983" s="649">
        <v>1.395</v>
      </c>
      <c r="Q6983" s="649">
        <v>1.5249999999999999</v>
      </c>
      <c r="S6983" s="649">
        <v>1.69</v>
      </c>
      <c r="T6983" s="432">
        <v>0.75612500000000005</v>
      </c>
      <c r="U6983" s="649">
        <f t="shared" si="239"/>
        <v>1.3476410960187502</v>
      </c>
    </row>
    <row r="6984" spans="1:21" x14ac:dyDescent="0.2">
      <c r="A6984" s="597">
        <v>43862</v>
      </c>
      <c r="B6984" s="414">
        <f t="shared" si="238"/>
        <v>43863</v>
      </c>
      <c r="C6984" s="640">
        <v>1.85</v>
      </c>
      <c r="E6984" s="640">
        <v>1.39</v>
      </c>
      <c r="G6984" s="640">
        <v>1.3476410960187502</v>
      </c>
      <c r="I6984" s="640">
        <v>1.84</v>
      </c>
      <c r="J6984" s="661"/>
      <c r="K6984" s="640"/>
      <c r="M6984" s="640">
        <v>1.4650000000000001</v>
      </c>
      <c r="O6984" s="640">
        <v>1.395</v>
      </c>
      <c r="Q6984" s="640">
        <v>1.5249999999999999</v>
      </c>
      <c r="S6984" s="640">
        <v>1.69</v>
      </c>
      <c r="T6984" s="432">
        <v>0.75612500000000005</v>
      </c>
      <c r="U6984" s="640">
        <f t="shared" si="239"/>
        <v>1.3476410960187502</v>
      </c>
    </row>
    <row r="6985" spans="1:21" x14ac:dyDescent="0.2">
      <c r="A6985" s="597">
        <v>43863</v>
      </c>
      <c r="B6985" s="414">
        <f t="shared" si="238"/>
        <v>43864</v>
      </c>
      <c r="C6985" s="640">
        <v>1.85</v>
      </c>
      <c r="E6985" s="640">
        <v>1.39</v>
      </c>
      <c r="G6985" s="640">
        <v>1.3476410960187502</v>
      </c>
      <c r="I6985" s="640">
        <v>1.84</v>
      </c>
      <c r="J6985" s="661"/>
      <c r="K6985" s="640"/>
      <c r="M6985" s="640">
        <v>1.4650000000000001</v>
      </c>
      <c r="O6985" s="640">
        <v>1.395</v>
      </c>
      <c r="Q6985" s="640">
        <v>1.5249999999999999</v>
      </c>
      <c r="S6985" s="640">
        <v>1.69</v>
      </c>
      <c r="T6985" s="432">
        <v>0.75612500000000005</v>
      </c>
      <c r="U6985" s="640">
        <f t="shared" si="239"/>
        <v>1.3476410960187502</v>
      </c>
    </row>
    <row r="6986" spans="1:21" x14ac:dyDescent="0.2">
      <c r="A6986" s="597">
        <v>43864</v>
      </c>
      <c r="B6986" s="414">
        <f t="shared" si="238"/>
        <v>43865</v>
      </c>
      <c r="C6986" s="636">
        <v>1.84</v>
      </c>
      <c r="E6986" s="636">
        <v>1.675</v>
      </c>
      <c r="G6986" s="636">
        <v>1.4832363477021251</v>
      </c>
      <c r="I6986" s="636">
        <v>1.7949999999999999</v>
      </c>
      <c r="J6986" s="660"/>
      <c r="K6986" s="636"/>
      <c r="M6986" s="636">
        <v>1.74</v>
      </c>
      <c r="O6986" s="636">
        <v>1.47</v>
      </c>
      <c r="Q6986" s="636">
        <v>1.5249999999999999</v>
      </c>
      <c r="S6986" s="636">
        <v>1.865</v>
      </c>
      <c r="T6986" s="18">
        <v>0.75411499999999998</v>
      </c>
      <c r="U6986" s="658">
        <f t="shared" si="239"/>
        <v>1.4832363477021251</v>
      </c>
    </row>
    <row r="6987" spans="1:21" x14ac:dyDescent="0.2">
      <c r="A6987" s="597">
        <v>43865</v>
      </c>
      <c r="B6987" s="414">
        <f t="shared" si="238"/>
        <v>43866</v>
      </c>
      <c r="C6987" s="636">
        <v>1.855</v>
      </c>
      <c r="E6987" s="636">
        <v>1.7649999999999999</v>
      </c>
      <c r="G6987" s="636">
        <v>1.4528687245963503</v>
      </c>
      <c r="I6987" s="636">
        <v>1.835</v>
      </c>
      <c r="J6987" s="660"/>
      <c r="K6987" s="636"/>
      <c r="M6987" s="636">
        <v>1.77</v>
      </c>
      <c r="O6987" s="636">
        <v>1.53</v>
      </c>
      <c r="Q6987" s="636">
        <v>1.53</v>
      </c>
      <c r="S6987" s="636">
        <v>1.83</v>
      </c>
      <c r="T6987" s="18">
        <v>0.752803</v>
      </c>
      <c r="U6987" s="658">
        <f t="shared" si="239"/>
        <v>1.4528687245963503</v>
      </c>
    </row>
    <row r="6988" spans="1:21" x14ac:dyDescent="0.2">
      <c r="A6988" s="597">
        <v>43866</v>
      </c>
      <c r="B6988" s="414">
        <f t="shared" si="238"/>
        <v>43867</v>
      </c>
      <c r="C6988" s="636">
        <v>1.85</v>
      </c>
      <c r="E6988" s="636">
        <v>1.625</v>
      </c>
      <c r="G6988" s="636">
        <v>1.4167772418549749</v>
      </c>
      <c r="I6988" s="636">
        <v>1.855</v>
      </c>
      <c r="J6988" s="660"/>
      <c r="K6988" s="636"/>
      <c r="M6988" s="636">
        <v>1.7050000000000001</v>
      </c>
      <c r="O6988" s="636">
        <v>1.54</v>
      </c>
      <c r="Q6988" s="636">
        <v>1.5249999999999999</v>
      </c>
      <c r="S6988" s="636">
        <v>1.7849999999999999</v>
      </c>
      <c r="T6988" s="18">
        <v>0.75260899999999997</v>
      </c>
      <c r="U6988" s="658">
        <f t="shared" si="239"/>
        <v>1.4167772418549749</v>
      </c>
    </row>
    <row r="6989" spans="1:21" x14ac:dyDescent="0.2">
      <c r="A6989" s="597">
        <v>43867</v>
      </c>
      <c r="B6989" s="414">
        <f t="shared" si="238"/>
        <v>43868</v>
      </c>
      <c r="C6989" s="636">
        <v>1.865</v>
      </c>
      <c r="E6989" s="636">
        <v>1.62</v>
      </c>
      <c r="G6989" s="636">
        <v>1.4009551061175749</v>
      </c>
      <c r="I6989" s="636">
        <v>1.825</v>
      </c>
      <c r="J6989" s="660"/>
      <c r="K6989" s="636"/>
      <c r="M6989" s="636">
        <v>1.54</v>
      </c>
      <c r="O6989" s="636">
        <v>1.5249999999999999</v>
      </c>
      <c r="Q6989" s="636">
        <v>1.575</v>
      </c>
      <c r="S6989" s="636">
        <v>1.7649999999999999</v>
      </c>
      <c r="T6989" s="18">
        <v>0.752637</v>
      </c>
      <c r="U6989" s="658">
        <f t="shared" si="239"/>
        <v>1.4009551061175749</v>
      </c>
    </row>
    <row r="6990" spans="1:21" x14ac:dyDescent="0.2">
      <c r="A6990" s="597">
        <v>43868</v>
      </c>
      <c r="B6990" s="414">
        <f t="shared" si="238"/>
        <v>43869</v>
      </c>
      <c r="C6990" s="640">
        <v>1.885</v>
      </c>
      <c r="E6990" s="640">
        <v>1.65</v>
      </c>
      <c r="G6990" s="640">
        <v>1.3794838776750002</v>
      </c>
      <c r="I6990" s="640">
        <v>1.82</v>
      </c>
      <c r="J6990" s="661"/>
      <c r="K6990" s="640"/>
      <c r="M6990" s="640">
        <v>1.48</v>
      </c>
      <c r="O6990" s="640">
        <v>1.61</v>
      </c>
      <c r="Q6990" s="640">
        <v>1.6</v>
      </c>
      <c r="S6990" s="640">
        <v>1.74</v>
      </c>
      <c r="T6990" s="375">
        <v>0.75175000000000003</v>
      </c>
      <c r="U6990" s="640">
        <f t="shared" si="239"/>
        <v>1.3794838776750002</v>
      </c>
    </row>
    <row r="6991" spans="1:21" x14ac:dyDescent="0.2">
      <c r="A6991" s="597">
        <v>43869</v>
      </c>
      <c r="B6991" s="414">
        <f t="shared" si="238"/>
        <v>43870</v>
      </c>
      <c r="C6991" s="640">
        <v>1.885</v>
      </c>
      <c r="E6991" s="640">
        <v>1.65</v>
      </c>
      <c r="G6991" s="640">
        <v>1.3794838776750002</v>
      </c>
      <c r="I6991" s="640">
        <v>1.82</v>
      </c>
      <c r="J6991" s="661"/>
      <c r="K6991" s="640"/>
      <c r="M6991" s="640">
        <v>1.48</v>
      </c>
      <c r="O6991" s="640">
        <v>1.61</v>
      </c>
      <c r="Q6991" s="640">
        <v>1.6</v>
      </c>
      <c r="S6991" s="640">
        <v>1.74</v>
      </c>
      <c r="T6991" s="375">
        <v>0.75175000000000003</v>
      </c>
      <c r="U6991" s="640">
        <f t="shared" si="239"/>
        <v>1.3794838776750002</v>
      </c>
    </row>
    <row r="6992" spans="1:21" x14ac:dyDescent="0.2">
      <c r="A6992" s="597">
        <v>43870</v>
      </c>
      <c r="B6992" s="414">
        <f t="shared" si="238"/>
        <v>43871</v>
      </c>
      <c r="C6992" s="640">
        <v>1.885</v>
      </c>
      <c r="E6992" s="640">
        <v>1.65</v>
      </c>
      <c r="G6992" s="640">
        <v>1.3794838776750002</v>
      </c>
      <c r="I6992" s="640">
        <v>1.82</v>
      </c>
      <c r="J6992" s="661"/>
      <c r="K6992" s="640"/>
      <c r="M6992" s="640">
        <v>1.48</v>
      </c>
      <c r="O6992" s="640">
        <v>1.61</v>
      </c>
      <c r="Q6992" s="640">
        <v>1.6</v>
      </c>
      <c r="S6992" s="640">
        <v>1.74</v>
      </c>
      <c r="T6992" s="375">
        <v>0.75175000000000003</v>
      </c>
      <c r="U6992" s="640">
        <f t="shared" si="239"/>
        <v>1.3794838776750002</v>
      </c>
    </row>
    <row r="6993" spans="1:21" x14ac:dyDescent="0.2">
      <c r="A6993" s="597">
        <v>43871</v>
      </c>
      <c r="B6993" s="414">
        <f t="shared" si="238"/>
        <v>43872</v>
      </c>
      <c r="C6993" s="636">
        <v>1.81</v>
      </c>
      <c r="E6993" s="636">
        <v>1.605</v>
      </c>
      <c r="G6993" s="636">
        <v>1.355104553643</v>
      </c>
      <c r="I6993" s="636">
        <v>1.8049999999999999</v>
      </c>
      <c r="J6993" s="660"/>
      <c r="K6993" s="636"/>
      <c r="M6993" s="636">
        <v>1.57</v>
      </c>
      <c r="O6993" s="636">
        <v>1.5649999999999999</v>
      </c>
      <c r="Q6993" s="636">
        <v>1.54</v>
      </c>
      <c r="S6993" s="636">
        <v>1.71</v>
      </c>
      <c r="T6993" s="18">
        <v>0.75141999999999998</v>
      </c>
      <c r="U6993" s="658">
        <f t="shared" si="239"/>
        <v>1.355104553643</v>
      </c>
    </row>
    <row r="6994" spans="1:21" x14ac:dyDescent="0.2">
      <c r="A6994" s="597">
        <v>43872</v>
      </c>
      <c r="B6994" s="414">
        <f t="shared" si="238"/>
        <v>43873</v>
      </c>
      <c r="C6994" s="636">
        <v>1.8049999999999999</v>
      </c>
      <c r="E6994" s="636">
        <v>1.635</v>
      </c>
      <c r="G6994" s="636">
        <v>1.3760193672115753</v>
      </c>
      <c r="I6994" s="636">
        <v>1.8</v>
      </c>
      <c r="J6994" s="660"/>
      <c r="K6994" s="636"/>
      <c r="M6994" s="636">
        <v>1.58</v>
      </c>
      <c r="O6994" s="636">
        <v>1.61</v>
      </c>
      <c r="Q6994" s="636">
        <v>1.5649999999999999</v>
      </c>
      <c r="S6994" s="636">
        <v>1.7350000000000001</v>
      </c>
      <c r="T6994" s="18">
        <v>0.752023</v>
      </c>
      <c r="U6994" s="658">
        <f t="shared" si="239"/>
        <v>1.3760193672115753</v>
      </c>
    </row>
    <row r="6995" spans="1:21" x14ac:dyDescent="0.2">
      <c r="A6995" s="597">
        <v>43873</v>
      </c>
      <c r="B6995" s="414">
        <f t="shared" si="238"/>
        <v>43874</v>
      </c>
      <c r="C6995" s="636">
        <v>1.87</v>
      </c>
      <c r="E6995" s="636">
        <v>1.675</v>
      </c>
      <c r="G6995" s="636">
        <v>1.47049129906175</v>
      </c>
      <c r="I6995" s="636">
        <v>1.85</v>
      </c>
      <c r="J6995" s="660"/>
      <c r="K6995" s="636"/>
      <c r="M6995" s="636">
        <v>1.665</v>
      </c>
      <c r="O6995" s="636">
        <v>1.61</v>
      </c>
      <c r="Q6995" s="636">
        <v>1.62</v>
      </c>
      <c r="S6995" s="636">
        <v>1.85</v>
      </c>
      <c r="T6995" s="18">
        <v>0.75369699999999995</v>
      </c>
      <c r="U6995" s="658">
        <f t="shared" si="239"/>
        <v>1.47049129906175</v>
      </c>
    </row>
    <row r="6996" spans="1:21" x14ac:dyDescent="0.2">
      <c r="A6996" s="597">
        <v>43874</v>
      </c>
      <c r="B6996" s="414">
        <f t="shared" si="238"/>
        <v>43875</v>
      </c>
      <c r="C6996" s="636">
        <v>1.885</v>
      </c>
      <c r="E6996" s="636">
        <v>1.665</v>
      </c>
      <c r="G6996" s="636">
        <v>1.4120280310370001</v>
      </c>
      <c r="I6996" s="636">
        <v>1.88</v>
      </c>
      <c r="J6996" s="660"/>
      <c r="K6996" s="636"/>
      <c r="M6996" s="636">
        <v>1.66</v>
      </c>
      <c r="O6996" s="636">
        <v>1.5349999999999999</v>
      </c>
      <c r="Q6996" s="636">
        <v>1.71</v>
      </c>
      <c r="S6996" s="636">
        <v>1.7749999999999999</v>
      </c>
      <c r="T6996" s="18">
        <v>0.75431199999999998</v>
      </c>
      <c r="U6996" s="658">
        <f t="shared" si="239"/>
        <v>1.4120280310370001</v>
      </c>
    </row>
    <row r="6997" spans="1:21" x14ac:dyDescent="0.2">
      <c r="A6997" s="597">
        <v>43875</v>
      </c>
      <c r="B6997" s="414">
        <f t="shared" si="238"/>
        <v>43876</v>
      </c>
      <c r="C6997" s="640">
        <v>1.855</v>
      </c>
      <c r="E6997" s="640">
        <v>1.605</v>
      </c>
      <c r="G6997" s="640">
        <v>1.3567218215647252</v>
      </c>
      <c r="I6997" s="640">
        <v>1.8149999999999999</v>
      </c>
      <c r="J6997" s="661"/>
      <c r="K6997" s="640"/>
      <c r="M6997" s="640">
        <v>1.51</v>
      </c>
      <c r="O6997" s="640">
        <v>1.49</v>
      </c>
      <c r="Q6997" s="640">
        <v>1.57</v>
      </c>
      <c r="S6997" s="640">
        <v>1.7050000000000001</v>
      </c>
      <c r="T6997" s="375">
        <v>0.75452300000000005</v>
      </c>
      <c r="U6997" s="640">
        <f t="shared" si="239"/>
        <v>1.3567218215647252</v>
      </c>
    </row>
    <row r="6998" spans="1:21" x14ac:dyDescent="0.2">
      <c r="A6998" s="597">
        <v>43876</v>
      </c>
      <c r="B6998" s="414">
        <f t="shared" si="238"/>
        <v>43877</v>
      </c>
      <c r="C6998" s="640">
        <v>1.855</v>
      </c>
      <c r="E6998" s="640">
        <v>1.605</v>
      </c>
      <c r="G6998" s="640">
        <v>1.3567218215647252</v>
      </c>
      <c r="I6998" s="640">
        <v>1.8149999999999999</v>
      </c>
      <c r="J6998" s="661"/>
      <c r="K6998" s="640"/>
      <c r="M6998" s="640">
        <v>1.51</v>
      </c>
      <c r="O6998" s="640">
        <v>1.49</v>
      </c>
      <c r="Q6998" s="640">
        <v>1.57</v>
      </c>
      <c r="S6998" s="640">
        <v>1.7050000000000001</v>
      </c>
      <c r="T6998" s="375">
        <v>0.75452300000000005</v>
      </c>
      <c r="U6998" s="640">
        <f t="shared" si="239"/>
        <v>1.3567218215647252</v>
      </c>
    </row>
    <row r="6999" spans="1:21" x14ac:dyDescent="0.2">
      <c r="A6999" s="597">
        <v>43877</v>
      </c>
      <c r="B6999" s="414">
        <f t="shared" si="238"/>
        <v>43878</v>
      </c>
      <c r="C6999" s="640">
        <v>1.855</v>
      </c>
      <c r="E6999" s="640">
        <v>1.605</v>
      </c>
      <c r="G6999" s="640">
        <v>1.3567218215647252</v>
      </c>
      <c r="I6999" s="640">
        <v>1.8149999999999999</v>
      </c>
      <c r="J6999" s="661"/>
      <c r="K6999" s="640"/>
      <c r="M6999" s="640">
        <v>1.51</v>
      </c>
      <c r="O6999" s="640">
        <v>1.49</v>
      </c>
      <c r="Q6999" s="640">
        <v>1.57</v>
      </c>
      <c r="S6999" s="640">
        <v>1.7050000000000001</v>
      </c>
      <c r="T6999" s="375">
        <v>0.75452300000000005</v>
      </c>
      <c r="U6999" s="640">
        <f t="shared" si="239"/>
        <v>1.3567218215647252</v>
      </c>
    </row>
    <row r="7000" spans="1:21" x14ac:dyDescent="0.2">
      <c r="A7000" s="597">
        <v>43878</v>
      </c>
      <c r="B7000" s="414">
        <f t="shared" si="238"/>
        <v>43879</v>
      </c>
      <c r="C7000" s="640">
        <v>1.855</v>
      </c>
      <c r="E7000" s="640">
        <v>1.605</v>
      </c>
      <c r="G7000" s="640">
        <v>1.3567218215647252</v>
      </c>
      <c r="I7000" s="640">
        <v>1.8149999999999999</v>
      </c>
      <c r="J7000" s="661"/>
      <c r="K7000" s="640"/>
      <c r="M7000" s="640">
        <v>1.51</v>
      </c>
      <c r="O7000" s="640">
        <v>1.49</v>
      </c>
      <c r="Q7000" s="640">
        <v>1.57</v>
      </c>
      <c r="S7000" s="640">
        <v>1.7050000000000001</v>
      </c>
      <c r="T7000" s="375">
        <v>0.75452300000000005</v>
      </c>
      <c r="U7000" s="640">
        <f t="shared" si="239"/>
        <v>1.3567218215647252</v>
      </c>
    </row>
    <row r="7001" spans="1:21" x14ac:dyDescent="0.2">
      <c r="A7001" s="597">
        <v>43879</v>
      </c>
      <c r="B7001" s="414">
        <f t="shared" si="238"/>
        <v>43880</v>
      </c>
      <c r="C7001" s="636">
        <v>1.9850000000000001</v>
      </c>
      <c r="E7001" s="636">
        <v>1.76</v>
      </c>
      <c r="G7001" s="658">
        <v>1.4837693659423501</v>
      </c>
      <c r="I7001" s="636">
        <v>1.9950000000000001</v>
      </c>
      <c r="J7001" s="660"/>
      <c r="K7001" s="636"/>
      <c r="M7001" s="636">
        <v>1.61</v>
      </c>
      <c r="O7001" s="636">
        <v>1.59</v>
      </c>
      <c r="Q7001" s="636">
        <v>1.74</v>
      </c>
      <c r="S7001" s="636">
        <v>1.865</v>
      </c>
      <c r="T7001" s="18">
        <v>0.754386</v>
      </c>
      <c r="U7001" s="636">
        <f t="shared" si="239"/>
        <v>1.4837693659423501</v>
      </c>
    </row>
    <row r="7002" spans="1:21" x14ac:dyDescent="0.2">
      <c r="A7002" s="597">
        <v>43880</v>
      </c>
      <c r="B7002" s="414">
        <f t="shared" si="238"/>
        <v>43881</v>
      </c>
      <c r="C7002" s="636">
        <v>2.0150000000000001</v>
      </c>
      <c r="E7002" s="636">
        <v>1.78</v>
      </c>
      <c r="G7002" s="658">
        <v>1.4579811500934001</v>
      </c>
      <c r="I7002" s="636">
        <v>2.02</v>
      </c>
      <c r="J7002" s="660"/>
      <c r="K7002" s="636"/>
      <c r="M7002" s="636">
        <v>1.7</v>
      </c>
      <c r="O7002" s="636">
        <v>1.7050000000000001</v>
      </c>
      <c r="Q7002" s="636">
        <v>1.7849999999999999</v>
      </c>
      <c r="S7002" s="636">
        <v>1.83</v>
      </c>
      <c r="T7002" s="18">
        <v>0.75545200000000001</v>
      </c>
      <c r="U7002" s="636">
        <f t="shared" si="239"/>
        <v>1.4579811500934001</v>
      </c>
    </row>
    <row r="7003" spans="1:21" x14ac:dyDescent="0.2">
      <c r="A7003" s="597">
        <v>43881</v>
      </c>
      <c r="B7003" s="414">
        <f t="shared" si="238"/>
        <v>43882</v>
      </c>
      <c r="C7003" s="636">
        <v>1.98</v>
      </c>
      <c r="E7003" s="636">
        <v>1.675</v>
      </c>
      <c r="G7003" s="658">
        <v>1.3812195366766253</v>
      </c>
      <c r="I7003" s="636">
        <v>1.9650000000000001</v>
      </c>
      <c r="J7003" s="660"/>
      <c r="K7003" s="636"/>
      <c r="M7003" s="636">
        <v>1.65</v>
      </c>
      <c r="O7003" s="636">
        <v>1.655</v>
      </c>
      <c r="Q7003" s="636">
        <v>1.75</v>
      </c>
      <c r="S7003" s="636">
        <v>1.7350000000000001</v>
      </c>
      <c r="T7003" s="18">
        <v>0.75486500000000001</v>
      </c>
      <c r="U7003" s="636">
        <f t="shared" si="239"/>
        <v>1.3812195366766253</v>
      </c>
    </row>
    <row r="7004" spans="1:21" x14ac:dyDescent="0.2">
      <c r="A7004" s="597">
        <v>43882</v>
      </c>
      <c r="B7004" s="414">
        <f t="shared" si="238"/>
        <v>43883</v>
      </c>
      <c r="C7004" s="640">
        <v>1.915</v>
      </c>
      <c r="E7004" s="640">
        <v>1.635</v>
      </c>
      <c r="G7004" s="640">
        <v>1.3418947361721252</v>
      </c>
      <c r="I7004" s="640">
        <v>1.87</v>
      </c>
      <c r="J7004" s="661"/>
      <c r="K7004" s="640"/>
      <c r="M7004" s="640">
        <v>1.56</v>
      </c>
      <c r="O7004" s="640">
        <v>1.605</v>
      </c>
      <c r="Q7004" s="640">
        <v>1.635</v>
      </c>
      <c r="S7004" s="640">
        <v>1.6850000000000001</v>
      </c>
      <c r="T7004" s="375">
        <v>0.755135</v>
      </c>
      <c r="U7004" s="640">
        <f t="shared" si="239"/>
        <v>1.3418947361721252</v>
      </c>
    </row>
    <row r="7005" spans="1:21" x14ac:dyDescent="0.2">
      <c r="A7005" s="597">
        <v>43883</v>
      </c>
      <c r="B7005" s="414">
        <f t="shared" si="238"/>
        <v>43884</v>
      </c>
      <c r="C7005" s="640">
        <v>1.915</v>
      </c>
      <c r="E7005" s="640">
        <v>1.635</v>
      </c>
      <c r="G7005" s="640">
        <v>1.3418947361721252</v>
      </c>
      <c r="I7005" s="640">
        <v>1.87</v>
      </c>
      <c r="J7005" s="661"/>
      <c r="K7005" s="640"/>
      <c r="M7005" s="640">
        <v>1.56</v>
      </c>
      <c r="O7005" s="640">
        <v>1.605</v>
      </c>
      <c r="Q7005" s="640">
        <v>1.635</v>
      </c>
      <c r="S7005" s="640">
        <v>1.6850000000000001</v>
      </c>
      <c r="T7005" s="375">
        <v>0.755135</v>
      </c>
      <c r="U7005" s="640">
        <f t="shared" si="239"/>
        <v>1.3418947361721252</v>
      </c>
    </row>
    <row r="7006" spans="1:21" x14ac:dyDescent="0.2">
      <c r="A7006" s="597">
        <v>43884</v>
      </c>
      <c r="B7006" s="414">
        <f t="shared" si="238"/>
        <v>43885</v>
      </c>
      <c r="C7006" s="640">
        <v>1.915</v>
      </c>
      <c r="E7006" s="640">
        <v>1.635</v>
      </c>
      <c r="G7006" s="640">
        <v>1.3418947361721252</v>
      </c>
      <c r="I7006" s="640">
        <v>1.87</v>
      </c>
      <c r="J7006" s="661"/>
      <c r="K7006" s="640"/>
      <c r="M7006" s="640">
        <v>1.56</v>
      </c>
      <c r="O7006" s="640">
        <v>1.605</v>
      </c>
      <c r="Q7006" s="640">
        <v>1.635</v>
      </c>
      <c r="S7006" s="640">
        <v>1.6850000000000001</v>
      </c>
      <c r="T7006" s="375">
        <v>0.755135</v>
      </c>
      <c r="U7006" s="640">
        <f t="shared" si="239"/>
        <v>1.3418947361721252</v>
      </c>
    </row>
    <row r="7007" spans="1:21" x14ac:dyDescent="0.2">
      <c r="A7007" s="597">
        <v>43885</v>
      </c>
      <c r="B7007" s="414">
        <f t="shared" si="238"/>
        <v>43886</v>
      </c>
      <c r="C7007" s="636">
        <v>1.885</v>
      </c>
      <c r="E7007" s="636">
        <v>1.585</v>
      </c>
      <c r="G7007" s="658">
        <v>1.3619896498551003</v>
      </c>
      <c r="I7007" s="636">
        <v>1.845</v>
      </c>
      <c r="J7007" s="660"/>
      <c r="K7007" s="636"/>
      <c r="M7007" s="636">
        <v>1.575</v>
      </c>
      <c r="O7007" s="636">
        <v>1.5549999999999999</v>
      </c>
      <c r="Q7007" s="636">
        <v>1.5549999999999999</v>
      </c>
      <c r="S7007" s="636">
        <v>1.7150000000000001</v>
      </c>
      <c r="T7007" s="18">
        <v>0.75303600000000004</v>
      </c>
      <c r="U7007" s="636">
        <f t="shared" si="239"/>
        <v>1.3619896498551003</v>
      </c>
    </row>
    <row r="7008" spans="1:21" x14ac:dyDescent="0.2">
      <c r="A7008" s="597">
        <v>43886</v>
      </c>
      <c r="B7008" s="414">
        <f t="shared" si="238"/>
        <v>43887</v>
      </c>
      <c r="C7008" s="636">
        <v>1.9</v>
      </c>
      <c r="E7008" s="636">
        <v>1.645</v>
      </c>
      <c r="G7008" s="658">
        <v>1.4087558770764999</v>
      </c>
      <c r="I7008" s="636">
        <v>1.89</v>
      </c>
      <c r="J7008" s="660"/>
      <c r="K7008" s="636"/>
      <c r="M7008" s="636">
        <v>1.625</v>
      </c>
      <c r="O7008" s="636">
        <v>1.605</v>
      </c>
      <c r="Q7008" s="636">
        <v>1.5549999999999999</v>
      </c>
      <c r="S7008" s="636">
        <v>1.7749999999999999</v>
      </c>
      <c r="T7008" s="18">
        <v>0.75256400000000001</v>
      </c>
      <c r="U7008" s="636">
        <f t="shared" si="239"/>
        <v>1.4087558770764999</v>
      </c>
    </row>
    <row r="7009" spans="1:21" x14ac:dyDescent="0.2">
      <c r="A7009" s="597">
        <v>43887</v>
      </c>
      <c r="B7009" s="414">
        <f t="shared" si="238"/>
        <v>43888</v>
      </c>
      <c r="C7009" s="636">
        <v>1.92</v>
      </c>
      <c r="E7009" s="636">
        <v>1.645</v>
      </c>
      <c r="G7009" s="658">
        <v>1.3875577464612501</v>
      </c>
      <c r="I7009" s="636">
        <v>1.88</v>
      </c>
      <c r="J7009" s="660"/>
      <c r="K7009" s="636"/>
      <c r="M7009" s="636">
        <v>1.59</v>
      </c>
      <c r="O7009" s="636">
        <v>1.55</v>
      </c>
      <c r="Q7009" s="636">
        <v>1.65</v>
      </c>
      <c r="S7009" s="636">
        <v>1.75</v>
      </c>
      <c r="T7009" s="18">
        <v>0.75182899999999997</v>
      </c>
      <c r="U7009" s="636">
        <f t="shared" si="239"/>
        <v>1.3875577464612501</v>
      </c>
    </row>
    <row r="7010" spans="1:21" x14ac:dyDescent="0.2">
      <c r="A7010" s="597">
        <v>43888</v>
      </c>
      <c r="B7010" s="414">
        <f t="shared" ref="B7010:B7073" si="240">A7010+1</f>
        <v>43889</v>
      </c>
      <c r="C7010" s="640">
        <v>1.78</v>
      </c>
      <c r="E7010" s="640">
        <v>1.47</v>
      </c>
      <c r="G7010" s="640">
        <v>1.322996457218125</v>
      </c>
      <c r="I7010" s="640">
        <v>1.73</v>
      </c>
      <c r="J7010" s="661"/>
      <c r="K7010" s="640"/>
      <c r="M7010" s="640">
        <v>1.4350000000000001</v>
      </c>
      <c r="O7010" s="640">
        <v>1.375</v>
      </c>
      <c r="Q7010" s="640">
        <v>1.5549999999999999</v>
      </c>
      <c r="S7010" s="640">
        <v>1.675</v>
      </c>
      <c r="T7010" s="375">
        <v>0.74894499999999997</v>
      </c>
      <c r="U7010" s="640">
        <f t="shared" si="239"/>
        <v>1.322996457218125</v>
      </c>
    </row>
    <row r="7011" spans="1:21" x14ac:dyDescent="0.2">
      <c r="A7011" s="597">
        <v>43889</v>
      </c>
      <c r="B7011" s="414">
        <f t="shared" si="240"/>
        <v>43890</v>
      </c>
      <c r="C7011" s="640">
        <v>1.78</v>
      </c>
      <c r="E7011" s="640">
        <v>1.47</v>
      </c>
      <c r="G7011" s="640">
        <v>1.322996457218125</v>
      </c>
      <c r="I7011" s="640">
        <v>1.73</v>
      </c>
      <c r="J7011" s="661"/>
      <c r="K7011" s="640"/>
      <c r="M7011" s="640">
        <v>1.4350000000000001</v>
      </c>
      <c r="O7011" s="640">
        <v>1.375</v>
      </c>
      <c r="Q7011" s="640">
        <v>1.5549999999999999</v>
      </c>
      <c r="S7011" s="640">
        <v>1.675</v>
      </c>
      <c r="T7011" s="375">
        <v>0.74894499999999997</v>
      </c>
      <c r="U7011" s="640">
        <f t="shared" si="239"/>
        <v>1.322996457218125</v>
      </c>
    </row>
    <row r="7012" spans="1:21" x14ac:dyDescent="0.2">
      <c r="A7012" s="598">
        <v>43890</v>
      </c>
      <c r="B7012" s="556">
        <f t="shared" si="240"/>
        <v>43891</v>
      </c>
      <c r="C7012" s="649">
        <v>1.7250000000000001</v>
      </c>
      <c r="E7012" s="649">
        <v>1.43</v>
      </c>
      <c r="G7012" s="649">
        <v>1.2905487431248002</v>
      </c>
      <c r="I7012" s="649">
        <v>1.665</v>
      </c>
      <c r="J7012" s="788"/>
      <c r="K7012" s="649"/>
      <c r="M7012" s="649">
        <v>1.405</v>
      </c>
      <c r="O7012" s="649">
        <v>1.39</v>
      </c>
      <c r="Q7012" s="649">
        <v>1.45</v>
      </c>
      <c r="S7012" s="649">
        <v>1.64</v>
      </c>
      <c r="T7012" s="375">
        <v>0.74616800000000005</v>
      </c>
      <c r="U7012" s="649">
        <f t="shared" si="239"/>
        <v>1.2905487431248002</v>
      </c>
    </row>
    <row r="7013" spans="1:21" x14ac:dyDescent="0.2">
      <c r="A7013" s="597">
        <v>43891</v>
      </c>
      <c r="B7013" s="414">
        <f t="shared" si="240"/>
        <v>43892</v>
      </c>
      <c r="C7013" s="640">
        <v>1.7250000000000001</v>
      </c>
      <c r="E7013" s="640">
        <v>1.43</v>
      </c>
      <c r="G7013" s="640">
        <v>1.2905487431248002</v>
      </c>
      <c r="I7013" s="640">
        <v>1.665</v>
      </c>
      <c r="J7013" s="661"/>
      <c r="K7013" s="640"/>
      <c r="M7013" s="640">
        <v>1.405</v>
      </c>
      <c r="O7013" s="640">
        <v>1.39</v>
      </c>
      <c r="Q7013" s="640">
        <v>1.45</v>
      </c>
      <c r="S7013" s="640">
        <v>1.64</v>
      </c>
      <c r="T7013" s="375">
        <v>0.74616800000000005</v>
      </c>
      <c r="U7013" s="640">
        <f t="shared" si="239"/>
        <v>1.2905487431248002</v>
      </c>
    </row>
    <row r="7014" spans="1:21" x14ac:dyDescent="0.2">
      <c r="A7014" s="597">
        <v>43892</v>
      </c>
      <c r="B7014" s="414">
        <f t="shared" si="240"/>
        <v>43893</v>
      </c>
      <c r="C7014" s="636">
        <v>1.7</v>
      </c>
      <c r="E7014" s="636">
        <v>1.4</v>
      </c>
      <c r="G7014" s="658">
        <v>1.3190102287142003</v>
      </c>
      <c r="I7014" s="636">
        <v>1.6950000000000001</v>
      </c>
      <c r="J7014" s="660"/>
      <c r="K7014" s="636"/>
      <c r="M7014" s="636">
        <v>1.335</v>
      </c>
      <c r="O7014" s="636">
        <v>1.355</v>
      </c>
      <c r="Q7014" s="636">
        <v>1.415</v>
      </c>
      <c r="S7014" s="636">
        <v>1.67</v>
      </c>
      <c r="T7014" s="18">
        <v>0.74892400000000003</v>
      </c>
      <c r="U7014" s="636">
        <f t="shared" si="239"/>
        <v>1.3190102287142003</v>
      </c>
    </row>
    <row r="7015" spans="1:21" x14ac:dyDescent="0.2">
      <c r="A7015" s="597">
        <v>43893</v>
      </c>
      <c r="B7015" s="414">
        <f t="shared" si="240"/>
        <v>43894</v>
      </c>
      <c r="C7015" s="636">
        <v>1.76</v>
      </c>
      <c r="E7015" s="636">
        <v>1.37</v>
      </c>
      <c r="G7015" s="658">
        <v>1.3065624180385003</v>
      </c>
      <c r="I7015" s="636">
        <v>1.72</v>
      </c>
      <c r="J7015" s="660"/>
      <c r="K7015" s="636"/>
      <c r="M7015" s="636">
        <v>1.34</v>
      </c>
      <c r="O7015" s="636">
        <v>1.38</v>
      </c>
      <c r="Q7015" s="636">
        <v>1.4750000000000001</v>
      </c>
      <c r="S7015" s="636">
        <v>1.655</v>
      </c>
      <c r="T7015" s="18">
        <v>0.74858000000000002</v>
      </c>
      <c r="U7015" s="636">
        <f t="shared" si="239"/>
        <v>1.3065624180385003</v>
      </c>
    </row>
    <row r="7016" spans="1:21" x14ac:dyDescent="0.2">
      <c r="A7016" s="597">
        <v>43894</v>
      </c>
      <c r="B7016" s="414">
        <f t="shared" si="240"/>
        <v>43895</v>
      </c>
      <c r="C7016" s="636">
        <v>1.7949999999999999</v>
      </c>
      <c r="E7016" s="636">
        <v>1.37</v>
      </c>
      <c r="G7016" s="658">
        <v>1.3209137771507502</v>
      </c>
      <c r="I7016" s="636">
        <v>1.78</v>
      </c>
      <c r="J7016" s="660"/>
      <c r="K7016" s="636"/>
      <c r="M7016" s="636">
        <v>1.335</v>
      </c>
      <c r="O7016" s="636">
        <v>1.37</v>
      </c>
      <c r="Q7016" s="636">
        <v>1.5049999999999999</v>
      </c>
      <c r="S7016" s="636">
        <v>1.675</v>
      </c>
      <c r="T7016" s="18">
        <v>0.74776600000000004</v>
      </c>
      <c r="U7016" s="636">
        <f t="shared" si="239"/>
        <v>1.3209137771507502</v>
      </c>
    </row>
    <row r="7017" spans="1:21" x14ac:dyDescent="0.2">
      <c r="A7017" s="597">
        <v>43895</v>
      </c>
      <c r="B7017" s="414">
        <f t="shared" si="240"/>
        <v>43896</v>
      </c>
      <c r="C7017" s="636">
        <v>1.82</v>
      </c>
      <c r="E7017" s="636">
        <v>1.4</v>
      </c>
      <c r="G7017" s="658">
        <v>1.4041043341536752</v>
      </c>
      <c r="I7017" s="636">
        <v>1.7949999999999999</v>
      </c>
      <c r="J7017" s="660"/>
      <c r="K7017" s="636"/>
      <c r="M7017" s="636">
        <v>1.36</v>
      </c>
      <c r="O7017" s="636">
        <v>1.39</v>
      </c>
      <c r="Q7017" s="636">
        <v>1.54</v>
      </c>
      <c r="S7017" s="636">
        <v>1.7849999999999999</v>
      </c>
      <c r="T7017" s="18">
        <v>0.74587700000000001</v>
      </c>
      <c r="U7017" s="636">
        <f t="shared" si="239"/>
        <v>1.4041043341536752</v>
      </c>
    </row>
    <row r="7018" spans="1:21" x14ac:dyDescent="0.2">
      <c r="A7018" s="597">
        <v>43896</v>
      </c>
      <c r="B7018" s="414">
        <f t="shared" si="240"/>
        <v>43897</v>
      </c>
      <c r="C7018" s="640">
        <v>1.75</v>
      </c>
      <c r="E7018" s="640">
        <v>1.355</v>
      </c>
      <c r="G7018" s="640">
        <v>1.3839434226639999</v>
      </c>
      <c r="I7018" s="640">
        <v>1.65</v>
      </c>
      <c r="J7018" s="661"/>
      <c r="K7018" s="640"/>
      <c r="M7018" s="640">
        <v>1.2</v>
      </c>
      <c r="O7018" s="640">
        <v>1.3</v>
      </c>
      <c r="Q7018" s="640">
        <v>1.395</v>
      </c>
      <c r="S7018" s="640">
        <v>1.76</v>
      </c>
      <c r="T7018" s="375">
        <v>0.74560999999999999</v>
      </c>
      <c r="U7018" s="640">
        <f t="shared" si="239"/>
        <v>1.3839434226639999</v>
      </c>
    </row>
    <row r="7019" spans="1:21" x14ac:dyDescent="0.2">
      <c r="A7019" s="597">
        <v>43897</v>
      </c>
      <c r="B7019" s="414">
        <f t="shared" si="240"/>
        <v>43898</v>
      </c>
      <c r="C7019" s="640">
        <v>1.75</v>
      </c>
      <c r="E7019" s="640">
        <v>1.355</v>
      </c>
      <c r="G7019" s="640">
        <v>1.3839434226639999</v>
      </c>
      <c r="I7019" s="640">
        <v>1.65</v>
      </c>
      <c r="J7019" s="661"/>
      <c r="K7019" s="640"/>
      <c r="M7019" s="640">
        <v>1.2</v>
      </c>
      <c r="O7019" s="640">
        <v>1.3</v>
      </c>
      <c r="Q7019" s="640">
        <v>1.395</v>
      </c>
      <c r="S7019" s="640">
        <v>1.76</v>
      </c>
      <c r="T7019" s="375">
        <v>0.74560999999999999</v>
      </c>
      <c r="U7019" s="640">
        <f t="shared" si="239"/>
        <v>1.3839434226639999</v>
      </c>
    </row>
    <row r="7020" spans="1:21" x14ac:dyDescent="0.2">
      <c r="A7020" s="597">
        <v>43898</v>
      </c>
      <c r="B7020" s="414">
        <f t="shared" si="240"/>
        <v>43899</v>
      </c>
      <c r="C7020" s="640">
        <v>1.75</v>
      </c>
      <c r="E7020" s="640">
        <v>1.355</v>
      </c>
      <c r="G7020" s="640">
        <v>1.3839434226639999</v>
      </c>
      <c r="I7020" s="640">
        <v>1.65</v>
      </c>
      <c r="J7020" s="661"/>
      <c r="K7020" s="640"/>
      <c r="M7020" s="640">
        <v>1.2</v>
      </c>
      <c r="O7020" s="640">
        <v>1.3</v>
      </c>
      <c r="Q7020" s="640">
        <v>1.395</v>
      </c>
      <c r="S7020" s="640">
        <v>1.76</v>
      </c>
      <c r="T7020" s="375">
        <v>0.74560999999999999</v>
      </c>
      <c r="U7020" s="640">
        <f t="shared" si="239"/>
        <v>1.3839434226639999</v>
      </c>
    </row>
    <row r="7021" spans="1:21" x14ac:dyDescent="0.2">
      <c r="A7021" s="597">
        <v>43899</v>
      </c>
      <c r="B7021" s="414">
        <f t="shared" si="240"/>
        <v>43900</v>
      </c>
      <c r="C7021" s="636">
        <v>1.73</v>
      </c>
      <c r="E7021" s="636">
        <v>1.365</v>
      </c>
      <c r="G7021" s="636">
        <v>1.3655308888328499</v>
      </c>
      <c r="I7021" s="636">
        <v>1.64</v>
      </c>
      <c r="J7021" s="660"/>
      <c r="K7021" s="636"/>
      <c r="M7021" s="636">
        <v>1.28</v>
      </c>
      <c r="O7021" s="636">
        <v>1.2949999999999999</v>
      </c>
      <c r="Q7021" s="636">
        <v>1.345</v>
      </c>
      <c r="S7021" s="636">
        <v>1.7649999999999999</v>
      </c>
      <c r="T7021" s="18">
        <v>0.73360599999999998</v>
      </c>
      <c r="U7021" s="636">
        <f t="shared" si="239"/>
        <v>1.3655308888328499</v>
      </c>
    </row>
    <row r="7022" spans="1:21" x14ac:dyDescent="0.2">
      <c r="A7022" s="597">
        <v>43900</v>
      </c>
      <c r="B7022" s="414">
        <f t="shared" si="240"/>
        <v>43901</v>
      </c>
      <c r="C7022" s="636">
        <v>1.85</v>
      </c>
      <c r="E7022" s="636">
        <v>1.43</v>
      </c>
      <c r="G7022" s="636">
        <v>1.4443071069187501</v>
      </c>
      <c r="I7022" s="636">
        <v>1.76</v>
      </c>
      <c r="J7022" s="660"/>
      <c r="K7022" s="636"/>
      <c r="M7022" s="636">
        <v>1.38</v>
      </c>
      <c r="O7022" s="636">
        <v>1.41</v>
      </c>
      <c r="Q7022" s="636">
        <v>1.48</v>
      </c>
      <c r="S7022" s="636">
        <v>1.875</v>
      </c>
      <c r="T7022" s="18">
        <v>0.730406</v>
      </c>
      <c r="U7022" s="636">
        <f t="shared" si="239"/>
        <v>1.4443071069187501</v>
      </c>
    </row>
    <row r="7023" spans="1:21" x14ac:dyDescent="0.2">
      <c r="A7023" s="597">
        <v>43901</v>
      </c>
      <c r="B7023" s="414">
        <f t="shared" si="240"/>
        <v>43902</v>
      </c>
      <c r="C7023" s="636">
        <v>1.92</v>
      </c>
      <c r="E7023" s="636">
        <v>1.5549999999999999</v>
      </c>
      <c r="G7023" s="636">
        <v>1.5589675600792998</v>
      </c>
      <c r="I7023" s="636">
        <v>1.92</v>
      </c>
      <c r="J7023" s="660"/>
      <c r="K7023" s="636"/>
      <c r="M7023" s="636">
        <v>1.415</v>
      </c>
      <c r="O7023" s="636">
        <v>1.5</v>
      </c>
      <c r="Q7023" s="636">
        <v>1.52</v>
      </c>
      <c r="S7023" s="636">
        <v>2.0299999999999998</v>
      </c>
      <c r="T7023" s="18">
        <v>0.72819400000000001</v>
      </c>
      <c r="U7023" s="636">
        <f t="shared" si="239"/>
        <v>1.5589675600792998</v>
      </c>
    </row>
    <row r="7024" spans="1:21" x14ac:dyDescent="0.2">
      <c r="A7024" s="597">
        <v>43902</v>
      </c>
      <c r="B7024" s="414">
        <f t="shared" si="240"/>
        <v>43903</v>
      </c>
      <c r="C7024" s="636">
        <v>1.82</v>
      </c>
      <c r="E7024" s="636">
        <v>1.395</v>
      </c>
      <c r="G7024" s="636">
        <v>1.5337131587049</v>
      </c>
      <c r="I7024" s="636">
        <v>1.75</v>
      </c>
      <c r="J7024" s="660"/>
      <c r="K7024" s="636"/>
      <c r="M7024" s="636">
        <v>1.2350000000000001</v>
      </c>
      <c r="O7024" s="636">
        <v>1.35</v>
      </c>
      <c r="Q7024" s="636">
        <v>1.44</v>
      </c>
      <c r="S7024" s="636">
        <v>2.0099999999999998</v>
      </c>
      <c r="T7024" s="18">
        <v>0.723526</v>
      </c>
      <c r="U7024" s="636">
        <f t="shared" si="239"/>
        <v>1.5337131587049</v>
      </c>
    </row>
    <row r="7025" spans="1:21" x14ac:dyDescent="0.2">
      <c r="A7025" s="597">
        <v>43903</v>
      </c>
      <c r="B7025" s="414">
        <f t="shared" si="240"/>
        <v>43904</v>
      </c>
      <c r="C7025" s="640">
        <v>1.9450000000000001</v>
      </c>
      <c r="E7025" s="640">
        <v>1.4550000000000001</v>
      </c>
      <c r="G7025" s="640">
        <v>1.6414903612296001</v>
      </c>
      <c r="I7025" s="640">
        <v>1.86</v>
      </c>
      <c r="J7025" s="661"/>
      <c r="K7025" s="640"/>
      <c r="M7025" s="640">
        <v>1.355</v>
      </c>
      <c r="O7025" s="640">
        <v>1.4850000000000001</v>
      </c>
      <c r="Q7025" s="640">
        <v>1.5449999999999999</v>
      </c>
      <c r="S7025" s="640">
        <v>2.16</v>
      </c>
      <c r="T7025" s="375">
        <v>0.72059399999999996</v>
      </c>
      <c r="U7025" s="640">
        <f t="shared" si="239"/>
        <v>1.6414903612296001</v>
      </c>
    </row>
    <row r="7026" spans="1:21" x14ac:dyDescent="0.2">
      <c r="A7026" s="597">
        <v>43904</v>
      </c>
      <c r="B7026" s="414">
        <f t="shared" si="240"/>
        <v>43905</v>
      </c>
      <c r="C7026" s="640">
        <v>1.9450000000000001</v>
      </c>
      <c r="E7026" s="640">
        <v>1.4550000000000001</v>
      </c>
      <c r="G7026" s="640">
        <v>1.6414903612296001</v>
      </c>
      <c r="I7026" s="640">
        <v>1.86</v>
      </c>
      <c r="J7026" s="661"/>
      <c r="K7026" s="640"/>
      <c r="M7026" s="640">
        <v>1.355</v>
      </c>
      <c r="O7026" s="640">
        <v>1.4850000000000001</v>
      </c>
      <c r="Q7026" s="640">
        <v>1.5449999999999999</v>
      </c>
      <c r="S7026" s="640">
        <v>2.16</v>
      </c>
      <c r="T7026" s="375">
        <v>0.72059399999999996</v>
      </c>
      <c r="U7026" s="640">
        <f t="shared" ref="U7026:U7032" si="241">S7026*T7026*1.054615</f>
        <v>1.6414903612296001</v>
      </c>
    </row>
    <row r="7027" spans="1:21" x14ac:dyDescent="0.2">
      <c r="A7027" s="597">
        <v>43905</v>
      </c>
      <c r="B7027" s="414">
        <f t="shared" si="240"/>
        <v>43906</v>
      </c>
      <c r="C7027" s="640">
        <v>1.9450000000000001</v>
      </c>
      <c r="E7027" s="640">
        <v>1.4550000000000001</v>
      </c>
      <c r="G7027" s="640">
        <v>1.6414903612296001</v>
      </c>
      <c r="I7027" s="640">
        <v>1.86</v>
      </c>
      <c r="J7027" s="661"/>
      <c r="K7027" s="640"/>
      <c r="M7027" s="640">
        <v>1.355</v>
      </c>
      <c r="O7027" s="640">
        <v>1.4850000000000001</v>
      </c>
      <c r="Q7027" s="640">
        <v>1.5449999999999999</v>
      </c>
      <c r="S7027" s="640">
        <v>2.16</v>
      </c>
      <c r="T7027" s="375">
        <v>0.72059399999999996</v>
      </c>
      <c r="U7027" s="640">
        <f t="shared" si="241"/>
        <v>1.6414903612296001</v>
      </c>
    </row>
    <row r="7028" spans="1:21" x14ac:dyDescent="0.2">
      <c r="A7028" s="597">
        <v>43906</v>
      </c>
      <c r="B7028" s="414">
        <f t="shared" si="240"/>
        <v>43907</v>
      </c>
      <c r="C7028" s="636">
        <v>1.845</v>
      </c>
      <c r="E7028" s="636">
        <v>1.51</v>
      </c>
      <c r="G7028" s="636">
        <v>1.4466223665051501</v>
      </c>
      <c r="I7028" s="636">
        <v>1.79</v>
      </c>
      <c r="J7028" s="660"/>
      <c r="K7028" s="636"/>
      <c r="M7028" s="636">
        <v>1.47</v>
      </c>
      <c r="O7028" s="636">
        <v>1.4750000000000001</v>
      </c>
      <c r="Q7028" s="636">
        <v>1.4</v>
      </c>
      <c r="S7028" s="636">
        <v>1.91</v>
      </c>
      <c r="T7028" s="18">
        <v>0.718171</v>
      </c>
      <c r="U7028" s="636">
        <f t="shared" si="241"/>
        <v>1.4466223665051501</v>
      </c>
    </row>
    <row r="7029" spans="1:21" x14ac:dyDescent="0.2">
      <c r="A7029" s="597">
        <v>43907</v>
      </c>
      <c r="B7029" s="414">
        <f t="shared" si="240"/>
        <v>43908</v>
      </c>
      <c r="C7029" s="636">
        <v>1.8149999999999999</v>
      </c>
      <c r="E7029" s="636">
        <v>1.4950000000000001</v>
      </c>
      <c r="G7029" s="636">
        <v>1.4769259797535004</v>
      </c>
      <c r="I7029" s="636">
        <v>1.77</v>
      </c>
      <c r="J7029" s="660"/>
      <c r="K7029" s="636"/>
      <c r="M7029" s="636">
        <v>1.5549999999999999</v>
      </c>
      <c r="O7029" s="636">
        <v>1.43</v>
      </c>
      <c r="Q7029" s="636">
        <v>1.375</v>
      </c>
      <c r="S7029" s="636">
        <v>1.9750000000000001</v>
      </c>
      <c r="T7029" s="18">
        <v>0.70908400000000005</v>
      </c>
      <c r="U7029" s="636">
        <f t="shared" si="241"/>
        <v>1.4769259797535004</v>
      </c>
    </row>
    <row r="7030" spans="1:21" x14ac:dyDescent="0.2">
      <c r="A7030" s="597">
        <v>43908</v>
      </c>
      <c r="B7030" s="414">
        <f t="shared" si="240"/>
        <v>43909</v>
      </c>
      <c r="C7030" s="636">
        <v>1.65</v>
      </c>
      <c r="E7030" s="636">
        <v>1.395</v>
      </c>
      <c r="G7030" s="636">
        <v>1.4534962732521002</v>
      </c>
      <c r="I7030" s="636">
        <v>1.58</v>
      </c>
      <c r="J7030" s="660"/>
      <c r="K7030" s="636"/>
      <c r="M7030" s="636">
        <v>1.395</v>
      </c>
      <c r="O7030" s="636">
        <v>1.325</v>
      </c>
      <c r="Q7030" s="636">
        <v>1.2250000000000001</v>
      </c>
      <c r="S7030" s="636">
        <v>1.98</v>
      </c>
      <c r="T7030" s="18">
        <v>0.69607300000000005</v>
      </c>
      <c r="U7030" s="636">
        <f t="shared" si="241"/>
        <v>1.4534962732521002</v>
      </c>
    </row>
    <row r="7031" spans="1:21" x14ac:dyDescent="0.2">
      <c r="A7031" s="597">
        <v>43909</v>
      </c>
      <c r="B7031" s="414">
        <f t="shared" si="240"/>
        <v>43910</v>
      </c>
      <c r="C7031" s="636">
        <v>1.625</v>
      </c>
      <c r="E7031" s="636">
        <v>1.44</v>
      </c>
      <c r="G7031" s="636">
        <v>1.3859612808204</v>
      </c>
      <c r="I7031" s="636">
        <v>1.5649999999999999</v>
      </c>
      <c r="J7031" s="660"/>
      <c r="K7031" s="636"/>
      <c r="M7031" s="636">
        <v>1.4</v>
      </c>
      <c r="O7031" s="636">
        <v>1.395</v>
      </c>
      <c r="Q7031" s="636">
        <v>1.23</v>
      </c>
      <c r="S7031" s="636">
        <v>1.91</v>
      </c>
      <c r="T7031" s="18">
        <v>0.688056</v>
      </c>
      <c r="U7031" s="636">
        <f t="shared" si="241"/>
        <v>1.3859612808204</v>
      </c>
    </row>
    <row r="7032" spans="1:21" x14ac:dyDescent="0.2">
      <c r="A7032" s="597">
        <v>43910</v>
      </c>
      <c r="B7032" s="414">
        <f t="shared" si="240"/>
        <v>43911</v>
      </c>
      <c r="C7032" s="640">
        <v>1.675</v>
      </c>
      <c r="E7032" s="640">
        <v>1.41</v>
      </c>
      <c r="G7032" s="640">
        <v>1.3931891321805752</v>
      </c>
      <c r="I7032" s="640">
        <v>1.585</v>
      </c>
      <c r="J7032" s="661"/>
      <c r="K7032" s="640"/>
      <c r="M7032" s="640">
        <v>1.2849999999999999</v>
      </c>
      <c r="O7032" s="640">
        <v>1.4550000000000001</v>
      </c>
      <c r="Q7032" s="640">
        <v>1.39</v>
      </c>
      <c r="S7032" s="640">
        <v>1.895</v>
      </c>
      <c r="T7032" s="375">
        <v>0.69711900000000004</v>
      </c>
      <c r="U7032" s="640">
        <f t="shared" si="241"/>
        <v>1.3931891321805752</v>
      </c>
    </row>
    <row r="7033" spans="1:21" x14ac:dyDescent="0.2">
      <c r="A7033" s="597">
        <v>43911</v>
      </c>
      <c r="B7033" s="414">
        <f t="shared" si="240"/>
        <v>43912</v>
      </c>
      <c r="C7033" s="640">
        <v>1.675</v>
      </c>
      <c r="E7033" s="640">
        <v>1.41</v>
      </c>
      <c r="G7033" s="640">
        <v>1.3931891321805752</v>
      </c>
      <c r="I7033" s="640">
        <v>1.585</v>
      </c>
      <c r="J7033" s="661"/>
      <c r="K7033" s="640"/>
      <c r="M7033" s="640">
        <v>1.2849999999999999</v>
      </c>
      <c r="O7033" s="640">
        <v>1.4550000000000001</v>
      </c>
      <c r="Q7033" s="640">
        <v>1.39</v>
      </c>
      <c r="S7033" s="640">
        <v>1.895</v>
      </c>
      <c r="T7033" s="375">
        <v>0.69711900000000004</v>
      </c>
      <c r="U7033" s="640">
        <f t="shared" ref="U7033:U7039" si="242">S7033*T7033*1.054615</f>
        <v>1.3931891321805752</v>
      </c>
    </row>
    <row r="7034" spans="1:21" x14ac:dyDescent="0.2">
      <c r="A7034" s="597">
        <v>43912</v>
      </c>
      <c r="B7034" s="414">
        <f t="shared" si="240"/>
        <v>43913</v>
      </c>
      <c r="C7034" s="640">
        <v>1.675</v>
      </c>
      <c r="E7034" s="640">
        <v>1.41</v>
      </c>
      <c r="G7034" s="640">
        <v>1.3931891321805752</v>
      </c>
      <c r="I7034" s="640">
        <v>1.585</v>
      </c>
      <c r="J7034" s="661"/>
      <c r="K7034" s="640"/>
      <c r="M7034" s="640">
        <v>1.2849999999999999</v>
      </c>
      <c r="O7034" s="640">
        <v>1.4550000000000001</v>
      </c>
      <c r="Q7034" s="640">
        <v>1.39</v>
      </c>
      <c r="S7034" s="640">
        <v>1.895</v>
      </c>
      <c r="T7034" s="375">
        <v>0.69711900000000004</v>
      </c>
      <c r="U7034" s="640">
        <f t="shared" si="242"/>
        <v>1.3931891321805752</v>
      </c>
    </row>
    <row r="7035" spans="1:21" x14ac:dyDescent="0.2">
      <c r="A7035" s="597">
        <v>43913</v>
      </c>
      <c r="B7035" s="414">
        <f t="shared" si="240"/>
        <v>43914</v>
      </c>
      <c r="C7035" s="636">
        <v>1.635</v>
      </c>
      <c r="E7035" s="636">
        <v>1.34</v>
      </c>
      <c r="G7035" s="636">
        <v>1.322890916622</v>
      </c>
      <c r="I7035" s="636">
        <v>1.62</v>
      </c>
      <c r="J7035" s="660"/>
      <c r="K7035" s="636"/>
      <c r="M7035" s="636">
        <v>1.365</v>
      </c>
      <c r="O7035" s="636">
        <v>1.395</v>
      </c>
      <c r="Q7035" s="636">
        <v>1.33</v>
      </c>
      <c r="S7035" s="636">
        <v>1.8149999999999999</v>
      </c>
      <c r="T7035" s="18">
        <v>0.69111999999999996</v>
      </c>
      <c r="U7035" s="636">
        <f t="shared" si="242"/>
        <v>1.322890916622</v>
      </c>
    </row>
    <row r="7036" spans="1:21" x14ac:dyDescent="0.2">
      <c r="A7036" s="597">
        <v>43914</v>
      </c>
      <c r="B7036" s="414">
        <f t="shared" si="240"/>
        <v>43915</v>
      </c>
      <c r="C7036" s="636">
        <v>1.7050000000000001</v>
      </c>
      <c r="E7036" s="636">
        <v>1.335</v>
      </c>
      <c r="G7036" s="636">
        <v>1.3974052562083503</v>
      </c>
      <c r="I7036" s="636">
        <v>1.7</v>
      </c>
      <c r="J7036" s="660"/>
      <c r="K7036" s="636"/>
      <c r="M7036" s="636">
        <v>1.335</v>
      </c>
      <c r="O7036" s="636">
        <v>1.28</v>
      </c>
      <c r="Q7036" s="636">
        <v>1.4</v>
      </c>
      <c r="S7036" s="636">
        <v>1.915</v>
      </c>
      <c r="T7036" s="18">
        <v>0.69192600000000004</v>
      </c>
      <c r="U7036" s="636">
        <f t="shared" si="242"/>
        <v>1.3974052562083503</v>
      </c>
    </row>
    <row r="7037" spans="1:21" x14ac:dyDescent="0.2">
      <c r="A7037" s="597">
        <v>43915</v>
      </c>
      <c r="B7037" s="414">
        <f t="shared" si="240"/>
        <v>43916</v>
      </c>
      <c r="C7037" s="636">
        <v>1.7050000000000001</v>
      </c>
      <c r="E7037" s="636">
        <v>1.335</v>
      </c>
      <c r="G7037" s="636">
        <v>1.4060278833637001</v>
      </c>
      <c r="I7037" s="636">
        <v>1.6850000000000001</v>
      </c>
      <c r="J7037" s="660"/>
      <c r="K7037" s="636"/>
      <c r="M7037" s="636">
        <v>1.3149999999999999</v>
      </c>
      <c r="O7037" s="636">
        <v>1.31</v>
      </c>
      <c r="Q7037" s="636">
        <v>1.3049999999999999</v>
      </c>
      <c r="S7037" s="636">
        <v>1.91</v>
      </c>
      <c r="T7037" s="18">
        <v>0.69801800000000003</v>
      </c>
      <c r="U7037" s="636">
        <f t="shared" si="242"/>
        <v>1.4060278833637001</v>
      </c>
    </row>
    <row r="7038" spans="1:21" x14ac:dyDescent="0.2">
      <c r="A7038" s="597">
        <v>43916</v>
      </c>
      <c r="B7038" s="414">
        <f t="shared" si="240"/>
        <v>43917</v>
      </c>
      <c r="C7038" s="636">
        <v>1.65</v>
      </c>
      <c r="E7038" s="636">
        <v>1.2450000000000001</v>
      </c>
      <c r="G7038" s="636">
        <v>1.3233354368445001</v>
      </c>
      <c r="I7038" s="636">
        <v>1.645</v>
      </c>
      <c r="J7038" s="660"/>
      <c r="K7038" s="636"/>
      <c r="M7038" s="636">
        <v>1.1599999999999999</v>
      </c>
      <c r="O7038" s="636">
        <v>1.26</v>
      </c>
      <c r="Q7038" s="636">
        <v>1.2450000000000001</v>
      </c>
      <c r="S7038" s="636">
        <v>1.7749999999999999</v>
      </c>
      <c r="T7038" s="18">
        <v>0.706932</v>
      </c>
      <c r="U7038" s="636">
        <f t="shared" si="242"/>
        <v>1.3233354368445001</v>
      </c>
    </row>
    <row r="7039" spans="1:21" x14ac:dyDescent="0.2">
      <c r="A7039" s="597">
        <v>43917</v>
      </c>
      <c r="B7039" s="414">
        <f t="shared" si="240"/>
        <v>43918</v>
      </c>
      <c r="C7039" s="640">
        <v>1.625</v>
      </c>
      <c r="E7039" s="640">
        <v>1.1000000000000001</v>
      </c>
      <c r="G7039" s="640">
        <v>1.2205597248650002</v>
      </c>
      <c r="I7039" s="640">
        <v>1.6</v>
      </c>
      <c r="J7039" s="661"/>
      <c r="K7039" s="640"/>
      <c r="M7039" s="640">
        <v>0.92500000000000004</v>
      </c>
      <c r="O7039" s="640">
        <v>1.1100000000000001</v>
      </c>
      <c r="Q7039" s="640">
        <v>1.095</v>
      </c>
      <c r="S7039" s="640">
        <v>1.625</v>
      </c>
      <c r="T7039" s="375">
        <v>0.71221599999999996</v>
      </c>
      <c r="U7039" s="640">
        <f t="shared" si="242"/>
        <v>1.2205597248650002</v>
      </c>
    </row>
    <row r="7040" spans="1:21" x14ac:dyDescent="0.2">
      <c r="A7040" s="597">
        <v>43918</v>
      </c>
      <c r="B7040" s="414">
        <f t="shared" si="240"/>
        <v>43919</v>
      </c>
      <c r="C7040" s="640">
        <v>1.625</v>
      </c>
      <c r="E7040" s="640">
        <v>1.1000000000000001</v>
      </c>
      <c r="G7040" s="640">
        <v>1.2205597248650002</v>
      </c>
      <c r="I7040" s="640">
        <v>1.6</v>
      </c>
      <c r="J7040" s="661"/>
      <c r="K7040" s="640"/>
      <c r="M7040" s="640">
        <v>0.92500000000000004</v>
      </c>
      <c r="O7040" s="640">
        <v>1.1100000000000001</v>
      </c>
      <c r="Q7040" s="640">
        <v>1.095</v>
      </c>
      <c r="S7040" s="640">
        <v>1.625</v>
      </c>
      <c r="T7040" s="375">
        <v>0.71221599999999996</v>
      </c>
      <c r="U7040" s="640">
        <f t="shared" ref="U7040:U7103" si="243">S7040*T7040*1.054615</f>
        <v>1.2205597248650002</v>
      </c>
    </row>
    <row r="7041" spans="1:21" x14ac:dyDescent="0.2">
      <c r="A7041" s="597">
        <v>43919</v>
      </c>
      <c r="B7041" s="414">
        <f t="shared" si="240"/>
        <v>43920</v>
      </c>
      <c r="C7041" s="640">
        <v>1.625</v>
      </c>
      <c r="E7041" s="640">
        <v>1.1000000000000001</v>
      </c>
      <c r="G7041" s="640">
        <v>1.2205597248650002</v>
      </c>
      <c r="I7041" s="640">
        <v>1.6</v>
      </c>
      <c r="J7041" s="661"/>
      <c r="K7041" s="640"/>
      <c r="M7041" s="640">
        <v>0.92500000000000004</v>
      </c>
      <c r="O7041" s="640">
        <v>1.1100000000000001</v>
      </c>
      <c r="Q7041" s="640">
        <v>1.095</v>
      </c>
      <c r="S7041" s="640">
        <v>1.625</v>
      </c>
      <c r="T7041" s="375">
        <v>0.71221599999999996</v>
      </c>
      <c r="U7041" s="640">
        <f t="shared" si="243"/>
        <v>1.2205597248650002</v>
      </c>
    </row>
    <row r="7042" spans="1:21" x14ac:dyDescent="0.2">
      <c r="A7042" s="597">
        <v>43920</v>
      </c>
      <c r="B7042" s="414">
        <f t="shared" si="240"/>
        <v>43921</v>
      </c>
      <c r="C7042" s="636">
        <v>1.655</v>
      </c>
      <c r="E7042" s="636">
        <v>1.175</v>
      </c>
      <c r="G7042" s="636">
        <v>1.2887908370197503</v>
      </c>
      <c r="I7042" s="636">
        <v>1.57</v>
      </c>
      <c r="J7042" s="660"/>
      <c r="K7042" s="636"/>
      <c r="M7042" s="636">
        <v>1.075</v>
      </c>
      <c r="O7042" s="636">
        <v>1.2150000000000001</v>
      </c>
      <c r="Q7042" s="636">
        <v>1.2549999999999999</v>
      </c>
      <c r="S7042" s="636">
        <v>1.7250000000000001</v>
      </c>
      <c r="T7042" s="18">
        <v>0.70843400000000001</v>
      </c>
      <c r="U7042" s="636">
        <f t="shared" si="243"/>
        <v>1.2887908370197503</v>
      </c>
    </row>
    <row r="7043" spans="1:21" s="263" customFormat="1" x14ac:dyDescent="0.2">
      <c r="A7043" s="598">
        <v>43921</v>
      </c>
      <c r="B7043" s="556">
        <f t="shared" si="240"/>
        <v>43922</v>
      </c>
      <c r="C7043" s="620">
        <v>1.69</v>
      </c>
      <c r="E7043" s="620">
        <v>1.22</v>
      </c>
      <c r="G7043" s="620">
        <v>1.3133522508776501</v>
      </c>
      <c r="I7043" s="620">
        <v>1.605</v>
      </c>
      <c r="J7043" s="786"/>
      <c r="K7043" s="620"/>
      <c r="M7043" s="620">
        <v>0.96499999999999997</v>
      </c>
      <c r="O7043" s="620">
        <v>0.98</v>
      </c>
      <c r="Q7043" s="620">
        <v>1.39</v>
      </c>
      <c r="S7043" s="620">
        <v>1.7649999999999999</v>
      </c>
      <c r="T7043" s="263">
        <v>0.70557400000000003</v>
      </c>
      <c r="U7043" s="620">
        <f t="shared" si="243"/>
        <v>1.3133522508776501</v>
      </c>
    </row>
    <row r="7044" spans="1:21" x14ac:dyDescent="0.2">
      <c r="A7044" s="597">
        <v>43922</v>
      </c>
      <c r="B7044" s="414">
        <f t="shared" si="240"/>
        <v>43923</v>
      </c>
      <c r="C7044" s="636">
        <v>1.6</v>
      </c>
      <c r="E7044" s="636">
        <v>1.28</v>
      </c>
      <c r="G7044" s="636">
        <v>1.3832403108435003</v>
      </c>
      <c r="I7044" s="636">
        <v>1.52</v>
      </c>
      <c r="J7044" s="660"/>
      <c r="K7044" s="636"/>
      <c r="M7044" s="636">
        <v>1.125</v>
      </c>
      <c r="O7044" s="636">
        <v>1.03</v>
      </c>
      <c r="Q7044" s="636">
        <v>1.27</v>
      </c>
      <c r="S7044" s="636">
        <v>1.86</v>
      </c>
      <c r="T7044" s="18">
        <v>0.70516500000000004</v>
      </c>
      <c r="U7044" s="636">
        <f t="shared" si="243"/>
        <v>1.3832403108435003</v>
      </c>
    </row>
    <row r="7045" spans="1:21" x14ac:dyDescent="0.2">
      <c r="A7045" s="597">
        <v>43923</v>
      </c>
      <c r="B7045" s="414">
        <f t="shared" si="240"/>
        <v>43924</v>
      </c>
      <c r="C7045" s="636">
        <v>1.48</v>
      </c>
      <c r="D7045" s="636"/>
      <c r="E7045" s="636">
        <v>1.25</v>
      </c>
      <c r="F7045" s="636"/>
      <c r="G7045" s="636">
        <v>1.3891281420193002</v>
      </c>
      <c r="H7045" s="636"/>
      <c r="I7045" s="636">
        <v>1.5049999999999999</v>
      </c>
      <c r="J7045" s="660"/>
      <c r="K7045" s="636"/>
      <c r="L7045" s="636"/>
      <c r="M7045" s="636">
        <v>1.0900000000000001</v>
      </c>
      <c r="N7045" s="636"/>
      <c r="O7045" s="636">
        <v>1.0900000000000001</v>
      </c>
      <c r="P7045" s="636"/>
      <c r="Q7045" s="636">
        <v>1.2549999999999999</v>
      </c>
      <c r="R7045" s="636"/>
      <c r="S7045" s="636">
        <v>1.865</v>
      </c>
      <c r="T7045" s="18">
        <v>0.70626800000000001</v>
      </c>
      <c r="U7045" s="636">
        <f t="shared" si="243"/>
        <v>1.3891281420193002</v>
      </c>
    </row>
    <row r="7046" spans="1:21" x14ac:dyDescent="0.2">
      <c r="A7046" s="597">
        <v>43924</v>
      </c>
      <c r="B7046" s="414">
        <f t="shared" si="240"/>
        <v>43925</v>
      </c>
      <c r="C7046" s="640">
        <v>1.4450000000000001</v>
      </c>
      <c r="D7046" s="636"/>
      <c r="E7046" s="640">
        <v>1.1000000000000001</v>
      </c>
      <c r="F7046" s="636"/>
      <c r="G7046" s="640">
        <v>1.3065182402161502</v>
      </c>
      <c r="H7046" s="636"/>
      <c r="I7046" s="640">
        <v>1.5449999999999999</v>
      </c>
      <c r="J7046" s="661"/>
      <c r="K7046" s="640"/>
      <c r="L7046" s="636"/>
      <c r="M7046" s="640">
        <v>1.02</v>
      </c>
      <c r="N7046" s="636"/>
      <c r="O7046" s="640">
        <v>1.0049999999999999</v>
      </c>
      <c r="P7046" s="636"/>
      <c r="Q7046" s="640">
        <v>1.2450000000000001</v>
      </c>
      <c r="R7046" s="636"/>
      <c r="S7046" s="640">
        <v>1.7549999999999999</v>
      </c>
      <c r="T7046" s="375">
        <v>0.70590200000000003</v>
      </c>
      <c r="U7046" s="640">
        <f t="shared" si="243"/>
        <v>1.3065182402161502</v>
      </c>
    </row>
    <row r="7047" spans="1:21" x14ac:dyDescent="0.2">
      <c r="A7047" s="597">
        <v>43925</v>
      </c>
      <c r="B7047" s="414">
        <f t="shared" si="240"/>
        <v>43926</v>
      </c>
      <c r="C7047" s="640">
        <v>1.4450000000000001</v>
      </c>
      <c r="D7047" s="636"/>
      <c r="E7047" s="640">
        <v>1.1000000000000001</v>
      </c>
      <c r="F7047" s="636"/>
      <c r="G7047" s="640">
        <v>1.3065182402161502</v>
      </c>
      <c r="H7047" s="636"/>
      <c r="I7047" s="640">
        <v>1.5449999999999999</v>
      </c>
      <c r="J7047" s="661"/>
      <c r="K7047" s="640"/>
      <c r="L7047" s="636"/>
      <c r="M7047" s="640">
        <v>1.02</v>
      </c>
      <c r="N7047" s="636"/>
      <c r="O7047" s="640">
        <v>1.0049999999999999</v>
      </c>
      <c r="P7047" s="636"/>
      <c r="Q7047" s="640">
        <v>1.2450000000000001</v>
      </c>
      <c r="R7047" s="636"/>
      <c r="S7047" s="640">
        <v>1.7549999999999999</v>
      </c>
      <c r="T7047" s="375">
        <v>0.70590200000000003</v>
      </c>
      <c r="U7047" s="640">
        <f t="shared" si="243"/>
        <v>1.3065182402161502</v>
      </c>
    </row>
    <row r="7048" spans="1:21" x14ac:dyDescent="0.2">
      <c r="A7048" s="597">
        <v>43926</v>
      </c>
      <c r="B7048" s="414">
        <f t="shared" si="240"/>
        <v>43927</v>
      </c>
      <c r="C7048" s="640">
        <v>1.4450000000000001</v>
      </c>
      <c r="D7048" s="636"/>
      <c r="E7048" s="640">
        <v>1.1000000000000001</v>
      </c>
      <c r="F7048" s="636"/>
      <c r="G7048" s="640">
        <v>1.3065182402161502</v>
      </c>
      <c r="H7048" s="636"/>
      <c r="I7048" s="640">
        <v>1.5449999999999999</v>
      </c>
      <c r="J7048" s="661"/>
      <c r="K7048" s="640"/>
      <c r="L7048" s="636"/>
      <c r="M7048" s="640">
        <v>1.02</v>
      </c>
      <c r="N7048" s="636"/>
      <c r="O7048" s="640">
        <v>1.0049999999999999</v>
      </c>
      <c r="P7048" s="636"/>
      <c r="Q7048" s="640">
        <v>1.2450000000000001</v>
      </c>
      <c r="R7048" s="636"/>
      <c r="S7048" s="640">
        <v>1.7549999999999999</v>
      </c>
      <c r="T7048" s="375">
        <v>0.70590200000000003</v>
      </c>
      <c r="U7048" s="640">
        <f t="shared" si="243"/>
        <v>1.3065182402161502</v>
      </c>
    </row>
    <row r="7049" spans="1:21" x14ac:dyDescent="0.2">
      <c r="A7049" s="597">
        <v>43927</v>
      </c>
      <c r="B7049" s="414">
        <f t="shared" si="240"/>
        <v>43928</v>
      </c>
      <c r="C7049" s="636">
        <v>1.61</v>
      </c>
      <c r="D7049" s="636"/>
      <c r="E7049" s="636">
        <v>1.3149999999999999</v>
      </c>
      <c r="F7049" s="636"/>
      <c r="G7049" s="636">
        <v>1.3199735984244001</v>
      </c>
      <c r="H7049" s="636"/>
      <c r="I7049" s="636">
        <v>1.6</v>
      </c>
      <c r="J7049" s="660"/>
      <c r="K7049" s="636"/>
      <c r="L7049" s="636"/>
      <c r="M7049" s="636">
        <v>1.17</v>
      </c>
      <c r="N7049" s="636"/>
      <c r="O7049" s="636">
        <v>1.125</v>
      </c>
      <c r="P7049" s="636"/>
      <c r="Q7049" s="636">
        <v>1.34</v>
      </c>
      <c r="R7049" s="636"/>
      <c r="S7049" s="636">
        <v>1.77</v>
      </c>
      <c r="T7049" s="18">
        <v>0.70712799999999998</v>
      </c>
      <c r="U7049" s="636">
        <f t="shared" si="243"/>
        <v>1.3199735984244001</v>
      </c>
    </row>
    <row r="7050" spans="1:21" x14ac:dyDescent="0.2">
      <c r="A7050" s="597">
        <v>43928</v>
      </c>
      <c r="B7050" s="414">
        <f t="shared" si="240"/>
        <v>43929</v>
      </c>
      <c r="C7050" s="636">
        <v>1.77</v>
      </c>
      <c r="D7050" s="636"/>
      <c r="E7050" s="636">
        <v>1.395</v>
      </c>
      <c r="F7050" s="636"/>
      <c r="G7050" s="636">
        <v>1.4435819852832001</v>
      </c>
      <c r="H7050" s="636"/>
      <c r="I7050" s="636">
        <v>1.73</v>
      </c>
      <c r="J7050" s="660"/>
      <c r="K7050" s="636"/>
      <c r="L7050" s="636"/>
      <c r="M7050" s="636">
        <v>1.385</v>
      </c>
      <c r="N7050" s="636"/>
      <c r="O7050" s="636">
        <v>1.31</v>
      </c>
      <c r="P7050" s="636"/>
      <c r="Q7050" s="636">
        <v>1.425</v>
      </c>
      <c r="R7050" s="636"/>
      <c r="S7050" s="636">
        <v>1.92</v>
      </c>
      <c r="T7050" s="18">
        <v>0.71292900000000003</v>
      </c>
      <c r="U7050" s="636">
        <f t="shared" si="243"/>
        <v>1.4435819852832001</v>
      </c>
    </row>
    <row r="7051" spans="1:21" x14ac:dyDescent="0.2">
      <c r="A7051" s="597">
        <v>43929</v>
      </c>
      <c r="B7051" s="414">
        <f t="shared" si="240"/>
        <v>43930</v>
      </c>
      <c r="C7051" s="636">
        <v>1.8</v>
      </c>
      <c r="D7051" s="636"/>
      <c r="E7051" s="636">
        <v>1.41</v>
      </c>
      <c r="F7051" s="636"/>
      <c r="G7051" s="636">
        <v>1.4053674834507002</v>
      </c>
      <c r="H7051" s="636"/>
      <c r="I7051" s="636">
        <v>1.76</v>
      </c>
      <c r="J7051" s="660"/>
      <c r="K7051" s="636"/>
      <c r="L7051" s="636"/>
      <c r="M7051" s="636">
        <v>1.41</v>
      </c>
      <c r="N7051" s="636"/>
      <c r="O7051" s="636">
        <v>1.43</v>
      </c>
      <c r="P7051" s="636"/>
      <c r="Q7051" s="636">
        <v>1.4350000000000001</v>
      </c>
      <c r="R7051" s="636"/>
      <c r="S7051" s="636">
        <v>1.87</v>
      </c>
      <c r="T7051" s="18">
        <v>0.71261399999999997</v>
      </c>
      <c r="U7051" s="636">
        <f t="shared" si="243"/>
        <v>1.4053674834507002</v>
      </c>
    </row>
    <row r="7052" spans="1:21" x14ac:dyDescent="0.2">
      <c r="A7052" s="597">
        <v>43930</v>
      </c>
      <c r="B7052" s="414">
        <f t="shared" si="240"/>
        <v>43931</v>
      </c>
      <c r="C7052" s="640">
        <v>1.7</v>
      </c>
      <c r="D7052" s="636"/>
      <c r="E7052" s="640">
        <v>1.4450000000000001</v>
      </c>
      <c r="F7052" s="636"/>
      <c r="G7052" s="640">
        <v>1.4415534438768502</v>
      </c>
      <c r="H7052" s="636"/>
      <c r="I7052" s="640">
        <v>1.5649999999999999</v>
      </c>
      <c r="J7052" s="661"/>
      <c r="K7052" s="640"/>
      <c r="L7052" s="636"/>
      <c r="M7052" s="640">
        <v>1.29</v>
      </c>
      <c r="N7052" s="636"/>
      <c r="O7052" s="640">
        <v>1.395</v>
      </c>
      <c r="P7052" s="636"/>
      <c r="Q7052" s="640">
        <v>1.2949999999999999</v>
      </c>
      <c r="R7052" s="636"/>
      <c r="S7052" s="640">
        <v>1.915</v>
      </c>
      <c r="T7052" s="375">
        <v>0.71378600000000003</v>
      </c>
      <c r="U7052" s="640">
        <f t="shared" si="243"/>
        <v>1.4415534438768502</v>
      </c>
    </row>
    <row r="7053" spans="1:21" x14ac:dyDescent="0.2">
      <c r="A7053" s="597">
        <v>43931</v>
      </c>
      <c r="B7053" s="414">
        <f t="shared" si="240"/>
        <v>43932</v>
      </c>
      <c r="C7053" s="640">
        <v>1.7</v>
      </c>
      <c r="D7053" s="636"/>
      <c r="E7053" s="640">
        <v>1.4450000000000001</v>
      </c>
      <c r="F7053" s="636"/>
      <c r="G7053" s="640">
        <v>1.4415534438768502</v>
      </c>
      <c r="H7053" s="636"/>
      <c r="I7053" s="640">
        <v>1.5649999999999999</v>
      </c>
      <c r="J7053" s="661"/>
      <c r="K7053" s="640"/>
      <c r="L7053" s="636"/>
      <c r="M7053" s="640">
        <v>1.29</v>
      </c>
      <c r="N7053" s="636"/>
      <c r="O7053" s="640">
        <v>1.395</v>
      </c>
      <c r="P7053" s="636"/>
      <c r="Q7053" s="640">
        <v>1.2949999999999999</v>
      </c>
      <c r="R7053" s="636"/>
      <c r="S7053" s="640">
        <v>1.915</v>
      </c>
      <c r="T7053" s="375">
        <v>0.71378600000000003</v>
      </c>
      <c r="U7053" s="640">
        <f t="shared" si="243"/>
        <v>1.4415534438768502</v>
      </c>
    </row>
    <row r="7054" spans="1:21" x14ac:dyDescent="0.2">
      <c r="A7054" s="597">
        <v>43932</v>
      </c>
      <c r="B7054" s="414">
        <f t="shared" si="240"/>
        <v>43933</v>
      </c>
      <c r="C7054" s="640">
        <v>1.7</v>
      </c>
      <c r="D7054" s="636"/>
      <c r="E7054" s="640">
        <v>1.4450000000000001</v>
      </c>
      <c r="F7054" s="636"/>
      <c r="G7054" s="640">
        <v>1.4415534438768502</v>
      </c>
      <c r="H7054" s="636"/>
      <c r="I7054" s="640">
        <v>1.5649999999999999</v>
      </c>
      <c r="J7054" s="661"/>
      <c r="K7054" s="640"/>
      <c r="L7054" s="636"/>
      <c r="M7054" s="640">
        <v>1.29</v>
      </c>
      <c r="N7054" s="636"/>
      <c r="O7054" s="640">
        <v>1.395</v>
      </c>
      <c r="P7054" s="636"/>
      <c r="Q7054" s="640">
        <v>1.2949999999999999</v>
      </c>
      <c r="R7054" s="636"/>
      <c r="S7054" s="640">
        <v>1.915</v>
      </c>
      <c r="T7054" s="375">
        <v>0.71378600000000003</v>
      </c>
      <c r="U7054" s="640">
        <f t="shared" si="243"/>
        <v>1.4415534438768502</v>
      </c>
    </row>
    <row r="7055" spans="1:21" x14ac:dyDescent="0.2">
      <c r="A7055" s="597">
        <v>43933</v>
      </c>
      <c r="B7055" s="414">
        <f t="shared" si="240"/>
        <v>43934</v>
      </c>
      <c r="C7055" s="640">
        <v>1.7</v>
      </c>
      <c r="D7055" s="636"/>
      <c r="E7055" s="640">
        <v>1.4450000000000001</v>
      </c>
      <c r="F7055" s="636"/>
      <c r="G7055" s="640">
        <v>1.4415534438768502</v>
      </c>
      <c r="H7055" s="636"/>
      <c r="I7055" s="640">
        <v>1.5649999999999999</v>
      </c>
      <c r="J7055" s="661"/>
      <c r="K7055" s="640"/>
      <c r="L7055" s="636"/>
      <c r="M7055" s="640">
        <v>1.29</v>
      </c>
      <c r="N7055" s="636"/>
      <c r="O7055" s="640">
        <v>1.395</v>
      </c>
      <c r="P7055" s="636"/>
      <c r="Q7055" s="640">
        <v>1.2949999999999999</v>
      </c>
      <c r="R7055" s="636"/>
      <c r="S7055" s="640">
        <v>1.915</v>
      </c>
      <c r="T7055" s="375">
        <v>0.71378600000000003</v>
      </c>
      <c r="U7055" s="640">
        <f t="shared" si="243"/>
        <v>1.4415534438768502</v>
      </c>
    </row>
    <row r="7056" spans="1:21" x14ac:dyDescent="0.2">
      <c r="A7056" s="597">
        <v>43934</v>
      </c>
      <c r="B7056" s="414">
        <f t="shared" si="240"/>
        <v>43935</v>
      </c>
      <c r="C7056" s="636">
        <v>1.78</v>
      </c>
      <c r="D7056" s="636"/>
      <c r="E7056" s="636">
        <v>1.5149999999999999</v>
      </c>
      <c r="F7056" s="636"/>
      <c r="G7056" s="636">
        <v>1.4829128392777999</v>
      </c>
      <c r="H7056" s="636"/>
      <c r="I7056" s="636">
        <v>1.7050000000000001</v>
      </c>
      <c r="J7056" s="660"/>
      <c r="K7056" s="636"/>
      <c r="L7056" s="636"/>
      <c r="M7056" s="636">
        <v>1.4650000000000001</v>
      </c>
      <c r="N7056" s="636"/>
      <c r="O7056" s="636">
        <v>1.4950000000000001</v>
      </c>
      <c r="P7056" s="636"/>
      <c r="Q7056" s="636">
        <v>1.44</v>
      </c>
      <c r="R7056" s="636"/>
      <c r="S7056" s="636">
        <v>1.96</v>
      </c>
      <c r="T7056" s="18">
        <v>0.71740700000000002</v>
      </c>
      <c r="U7056" s="636">
        <f t="shared" si="243"/>
        <v>1.4829128392777999</v>
      </c>
    </row>
    <row r="7057" spans="1:21" x14ac:dyDescent="0.2">
      <c r="A7057" s="597">
        <v>43935</v>
      </c>
      <c r="B7057" s="414">
        <f t="shared" si="240"/>
        <v>43936</v>
      </c>
      <c r="C7057" s="636">
        <v>1.7050000000000001</v>
      </c>
      <c r="D7057" s="636"/>
      <c r="E7057" s="636">
        <v>1.335</v>
      </c>
      <c r="F7057" s="636"/>
      <c r="G7057" s="636">
        <v>1.4117813565885</v>
      </c>
      <c r="H7057" s="636"/>
      <c r="I7057" s="636">
        <v>1.6</v>
      </c>
      <c r="J7057" s="660"/>
      <c r="K7057" s="636"/>
      <c r="L7057" s="636"/>
      <c r="M7057" s="636">
        <v>1.4</v>
      </c>
      <c r="N7057" s="636"/>
      <c r="O7057" s="636">
        <v>1.35</v>
      </c>
      <c r="P7057" s="636"/>
      <c r="Q7057" s="636">
        <v>1.48</v>
      </c>
      <c r="R7057" s="636"/>
      <c r="S7057" s="636">
        <v>1.86</v>
      </c>
      <c r="T7057" s="18">
        <v>0.71971499999999999</v>
      </c>
      <c r="U7057" s="636">
        <f t="shared" si="243"/>
        <v>1.4117813565885</v>
      </c>
    </row>
    <row r="7058" spans="1:21" x14ac:dyDescent="0.2">
      <c r="A7058" s="597">
        <v>43936</v>
      </c>
      <c r="B7058" s="414">
        <f t="shared" si="240"/>
        <v>43937</v>
      </c>
      <c r="C7058" s="636">
        <v>1.635</v>
      </c>
      <c r="D7058" s="636"/>
      <c r="E7058" s="636">
        <v>1.2949999999999999</v>
      </c>
      <c r="F7058" s="636"/>
      <c r="G7058" s="636">
        <v>1.3686372678615002</v>
      </c>
      <c r="H7058" s="636"/>
      <c r="I7058" s="636">
        <v>1.51</v>
      </c>
      <c r="J7058" s="660"/>
      <c r="K7058" s="636"/>
      <c r="L7058" s="636"/>
      <c r="M7058" s="636">
        <v>1.2150000000000001</v>
      </c>
      <c r="N7058" s="636"/>
      <c r="O7058" s="636">
        <v>1.2350000000000001</v>
      </c>
      <c r="P7058" s="636"/>
      <c r="Q7058" s="636">
        <v>1.42</v>
      </c>
      <c r="R7058" s="636"/>
      <c r="S7058" s="636">
        <v>1.82</v>
      </c>
      <c r="T7058" s="18">
        <v>0.71305499999999999</v>
      </c>
      <c r="U7058" s="636">
        <f t="shared" si="243"/>
        <v>1.3686372678615002</v>
      </c>
    </row>
    <row r="7059" spans="1:21" x14ac:dyDescent="0.2">
      <c r="A7059" s="597">
        <v>43937</v>
      </c>
      <c r="B7059" s="414">
        <f t="shared" si="240"/>
        <v>43938</v>
      </c>
      <c r="C7059" s="636">
        <v>1.55</v>
      </c>
      <c r="D7059" s="636"/>
      <c r="E7059" s="636">
        <v>1.23</v>
      </c>
      <c r="F7059" s="636"/>
      <c r="G7059" s="636">
        <v>1.3192212308103248</v>
      </c>
      <c r="H7059" s="636"/>
      <c r="I7059" s="636">
        <v>1.4750000000000001</v>
      </c>
      <c r="J7059" s="660"/>
      <c r="K7059" s="636"/>
      <c r="L7059" s="636"/>
      <c r="M7059" s="636">
        <v>1.1399999999999999</v>
      </c>
      <c r="N7059" s="636"/>
      <c r="O7059" s="636">
        <v>1.2150000000000001</v>
      </c>
      <c r="P7059" s="636"/>
      <c r="Q7059" s="636">
        <v>1.35</v>
      </c>
      <c r="R7059" s="636"/>
      <c r="S7059" s="636">
        <v>1.7649999999999999</v>
      </c>
      <c r="T7059" s="18">
        <v>0.708727</v>
      </c>
      <c r="U7059" s="636">
        <f t="shared" si="243"/>
        <v>1.3192212308103248</v>
      </c>
    </row>
    <row r="7060" spans="1:21" x14ac:dyDescent="0.2">
      <c r="A7060" s="597">
        <v>43938</v>
      </c>
      <c r="B7060" s="414">
        <f t="shared" si="240"/>
        <v>43939</v>
      </c>
      <c r="C7060" s="640">
        <v>1.6950000000000001</v>
      </c>
      <c r="D7060" s="636"/>
      <c r="E7060" s="640">
        <v>1.2849999999999999</v>
      </c>
      <c r="F7060" s="636"/>
      <c r="G7060" s="640">
        <v>1.3819366168728</v>
      </c>
      <c r="H7060" s="636"/>
      <c r="I7060" s="640">
        <v>1.63</v>
      </c>
      <c r="J7060" s="661"/>
      <c r="K7060" s="640"/>
      <c r="L7060" s="636"/>
      <c r="M7060" s="640">
        <v>1.075</v>
      </c>
      <c r="N7060" s="636"/>
      <c r="O7060" s="640">
        <v>1.375</v>
      </c>
      <c r="P7060" s="636"/>
      <c r="Q7060" s="640">
        <v>1.45</v>
      </c>
      <c r="R7060" s="636"/>
      <c r="S7060" s="640">
        <v>1.84</v>
      </c>
      <c r="T7060" s="375">
        <v>0.71215799999999996</v>
      </c>
      <c r="U7060" s="640">
        <f t="shared" si="243"/>
        <v>1.3819366168728</v>
      </c>
    </row>
    <row r="7061" spans="1:21" x14ac:dyDescent="0.2">
      <c r="A7061" s="597">
        <v>43939</v>
      </c>
      <c r="B7061" s="414">
        <f t="shared" si="240"/>
        <v>43940</v>
      </c>
      <c r="C7061" s="640">
        <v>1.6950000000000001</v>
      </c>
      <c r="D7061" s="636"/>
      <c r="E7061" s="640">
        <v>1.2849999999999999</v>
      </c>
      <c r="F7061" s="636"/>
      <c r="G7061" s="640">
        <v>1.3819366168728</v>
      </c>
      <c r="H7061" s="636"/>
      <c r="I7061" s="640">
        <v>1.63</v>
      </c>
      <c r="J7061" s="661"/>
      <c r="K7061" s="640"/>
      <c r="L7061" s="636"/>
      <c r="M7061" s="640">
        <v>1.075</v>
      </c>
      <c r="N7061" s="636"/>
      <c r="O7061" s="640">
        <v>1.375</v>
      </c>
      <c r="P7061" s="636"/>
      <c r="Q7061" s="640">
        <v>1.45</v>
      </c>
      <c r="R7061" s="636"/>
      <c r="S7061" s="640">
        <v>1.84</v>
      </c>
      <c r="T7061" s="375">
        <v>0.71215799999999996</v>
      </c>
      <c r="U7061" s="640">
        <f t="shared" si="243"/>
        <v>1.3819366168728</v>
      </c>
    </row>
    <row r="7062" spans="1:21" x14ac:dyDescent="0.2">
      <c r="A7062" s="597">
        <v>43940</v>
      </c>
      <c r="B7062" s="414">
        <f t="shared" si="240"/>
        <v>43941</v>
      </c>
      <c r="C7062" s="640">
        <v>1.6950000000000001</v>
      </c>
      <c r="D7062" s="636"/>
      <c r="E7062" s="640">
        <v>1.2849999999999999</v>
      </c>
      <c r="F7062" s="636" t="s">
        <v>1056</v>
      </c>
      <c r="G7062" s="640">
        <v>1.3819366168728</v>
      </c>
      <c r="H7062" s="636"/>
      <c r="I7062" s="640">
        <v>1.63</v>
      </c>
      <c r="J7062" s="661"/>
      <c r="K7062" s="640"/>
      <c r="L7062" s="636"/>
      <c r="M7062" s="640">
        <v>1.075</v>
      </c>
      <c r="N7062" s="636"/>
      <c r="O7062" s="640">
        <v>1.375</v>
      </c>
      <c r="P7062" s="636"/>
      <c r="Q7062" s="640">
        <v>1.45</v>
      </c>
      <c r="R7062" s="636"/>
      <c r="S7062" s="640">
        <v>1.84</v>
      </c>
      <c r="T7062" s="375">
        <v>0.71215799999999996</v>
      </c>
      <c r="U7062" s="640">
        <f t="shared" si="243"/>
        <v>1.3819366168728</v>
      </c>
    </row>
    <row r="7063" spans="1:21" x14ac:dyDescent="0.2">
      <c r="A7063" s="597">
        <v>43941</v>
      </c>
      <c r="B7063" s="414">
        <f t="shared" si="240"/>
        <v>43942</v>
      </c>
      <c r="C7063" s="636">
        <v>1.71</v>
      </c>
      <c r="D7063" s="636"/>
      <c r="E7063" s="636">
        <v>1.32</v>
      </c>
      <c r="F7063" s="636"/>
      <c r="G7063" s="636">
        <v>1.343631940184725</v>
      </c>
      <c r="H7063" s="636"/>
      <c r="I7063" s="636">
        <v>1.7350000000000001</v>
      </c>
      <c r="J7063" s="660"/>
      <c r="K7063" s="636"/>
      <c r="L7063" s="636"/>
      <c r="M7063" s="636">
        <v>1.1100000000000001</v>
      </c>
      <c r="N7063" s="636"/>
      <c r="O7063" s="636">
        <v>1.4750000000000001</v>
      </c>
      <c r="P7063" s="636"/>
      <c r="Q7063" s="636">
        <v>1.575</v>
      </c>
      <c r="R7063" s="636"/>
      <c r="S7063" s="636">
        <v>1.7949999999999999</v>
      </c>
      <c r="T7063" s="18">
        <v>0.70977699999999999</v>
      </c>
      <c r="U7063" s="636">
        <f t="shared" si="243"/>
        <v>1.343631940184725</v>
      </c>
    </row>
    <row r="7064" spans="1:21" x14ac:dyDescent="0.2">
      <c r="A7064" s="597">
        <v>43942</v>
      </c>
      <c r="B7064" s="414">
        <f t="shared" si="240"/>
        <v>43943</v>
      </c>
      <c r="C7064" s="636">
        <v>1.87</v>
      </c>
      <c r="D7064" s="636"/>
      <c r="E7064" s="636">
        <v>1.4</v>
      </c>
      <c r="F7064" s="636"/>
      <c r="G7064" s="636">
        <v>1.4750109518326753</v>
      </c>
      <c r="H7064" s="636"/>
      <c r="I7064" s="636">
        <v>1.87</v>
      </c>
      <c r="J7064" s="660"/>
      <c r="K7064" s="636"/>
      <c r="L7064" s="636"/>
      <c r="M7064" s="636">
        <v>1.2050000000000001</v>
      </c>
      <c r="N7064" s="636"/>
      <c r="O7064" s="636">
        <v>1.56</v>
      </c>
      <c r="P7064" s="636"/>
      <c r="Q7064" s="636">
        <v>1.66</v>
      </c>
      <c r="R7064" s="636"/>
      <c r="S7064" s="636">
        <v>1.9850000000000001</v>
      </c>
      <c r="T7064" s="18">
        <v>0.70459700000000003</v>
      </c>
      <c r="U7064" s="636">
        <f t="shared" si="243"/>
        <v>1.4750109518326753</v>
      </c>
    </row>
    <row r="7065" spans="1:21" x14ac:dyDescent="0.2">
      <c r="A7065" s="597">
        <v>43943</v>
      </c>
      <c r="B7065" s="414">
        <f t="shared" si="240"/>
        <v>43944</v>
      </c>
      <c r="C7065" s="636">
        <v>1.87</v>
      </c>
      <c r="D7065" s="636"/>
      <c r="E7065" s="636">
        <v>1.4550000000000001</v>
      </c>
      <c r="F7065" s="636"/>
      <c r="G7065" s="636">
        <v>1.4808963837593501</v>
      </c>
      <c r="H7065" s="636"/>
      <c r="I7065" s="636">
        <v>1.885</v>
      </c>
      <c r="J7065" s="660"/>
      <c r="K7065" s="636"/>
      <c r="L7065" s="636"/>
      <c r="M7065" s="636">
        <v>1.2</v>
      </c>
      <c r="N7065" s="636"/>
      <c r="O7065" s="636">
        <v>1.55</v>
      </c>
      <c r="P7065" s="636"/>
      <c r="Q7065" s="636">
        <v>1.62</v>
      </c>
      <c r="R7065" s="636"/>
      <c r="S7065" s="636">
        <v>1.99</v>
      </c>
      <c r="T7065" s="18">
        <v>0.70563100000000001</v>
      </c>
      <c r="U7065" s="636">
        <f t="shared" si="243"/>
        <v>1.4808963837593501</v>
      </c>
    </row>
    <row r="7066" spans="1:21" x14ac:dyDescent="0.2">
      <c r="A7066" s="597">
        <v>43944</v>
      </c>
      <c r="B7066" s="414">
        <f t="shared" si="240"/>
        <v>43945</v>
      </c>
      <c r="C7066" s="636">
        <v>1.85</v>
      </c>
      <c r="D7066" s="636"/>
      <c r="E7066" s="636">
        <v>1.47</v>
      </c>
      <c r="F7066" s="636"/>
      <c r="G7066" s="636">
        <v>1.5092630489141001</v>
      </c>
      <c r="H7066" s="636"/>
      <c r="I7066" s="636">
        <v>1.87</v>
      </c>
      <c r="J7066" s="660"/>
      <c r="K7066" s="636"/>
      <c r="L7066" s="636"/>
      <c r="M7066" s="636">
        <v>1.2849999999999999</v>
      </c>
      <c r="N7066" s="636"/>
      <c r="O7066" s="636">
        <v>1.59</v>
      </c>
      <c r="P7066" s="636"/>
      <c r="Q7066" s="636">
        <v>1.67</v>
      </c>
      <c r="R7066" s="636"/>
      <c r="S7066" s="636">
        <v>2.02</v>
      </c>
      <c r="T7066" s="18">
        <v>0.70846699999999996</v>
      </c>
      <c r="U7066" s="636">
        <f t="shared" si="243"/>
        <v>1.5092630489141001</v>
      </c>
    </row>
    <row r="7067" spans="1:21" x14ac:dyDescent="0.2">
      <c r="A7067" s="597">
        <v>43945</v>
      </c>
      <c r="B7067" s="414">
        <f t="shared" si="240"/>
        <v>43946</v>
      </c>
      <c r="C7067" s="640">
        <v>1.77</v>
      </c>
      <c r="D7067" s="636"/>
      <c r="E7067" s="640">
        <v>1.39</v>
      </c>
      <c r="F7067" s="636"/>
      <c r="G7067" s="640">
        <v>1.5010307558625502</v>
      </c>
      <c r="H7067" s="636"/>
      <c r="I7067" s="640">
        <v>1.8</v>
      </c>
      <c r="J7067" s="661"/>
      <c r="K7067" s="640"/>
      <c r="L7067" s="636"/>
      <c r="M7067" s="640">
        <v>1.105</v>
      </c>
      <c r="N7067" s="636"/>
      <c r="O7067" s="640">
        <v>1.5449999999999999</v>
      </c>
      <c r="P7067" s="636"/>
      <c r="Q7067" s="640">
        <v>1.5649999999999999</v>
      </c>
      <c r="R7067" s="636"/>
      <c r="S7067" s="640">
        <v>2.0049999999999999</v>
      </c>
      <c r="T7067" s="375">
        <v>0.709874</v>
      </c>
      <c r="U7067" s="640">
        <f t="shared" si="243"/>
        <v>1.5010307558625502</v>
      </c>
    </row>
    <row r="7068" spans="1:21" x14ac:dyDescent="0.2">
      <c r="A7068" s="597">
        <v>43946</v>
      </c>
      <c r="B7068" s="414">
        <f t="shared" si="240"/>
        <v>43947</v>
      </c>
      <c r="C7068" s="640">
        <v>1.77</v>
      </c>
      <c r="D7068" s="636"/>
      <c r="E7068" s="640">
        <v>1.39</v>
      </c>
      <c r="F7068" s="636"/>
      <c r="G7068" s="640">
        <v>1.5010307558625502</v>
      </c>
      <c r="H7068" s="636"/>
      <c r="I7068" s="640">
        <v>1.8</v>
      </c>
      <c r="J7068" s="661"/>
      <c r="K7068" s="640"/>
      <c r="L7068" s="636"/>
      <c r="M7068" s="640">
        <v>1.105</v>
      </c>
      <c r="N7068" s="636"/>
      <c r="O7068" s="640">
        <v>1.5449999999999999</v>
      </c>
      <c r="P7068" s="636"/>
      <c r="Q7068" s="640">
        <v>1.5649999999999999</v>
      </c>
      <c r="R7068" s="636"/>
      <c r="S7068" s="640">
        <v>2.0049999999999999</v>
      </c>
      <c r="T7068" s="375">
        <v>0.709874</v>
      </c>
      <c r="U7068" s="640">
        <f t="shared" si="243"/>
        <v>1.5010307558625502</v>
      </c>
    </row>
    <row r="7069" spans="1:21" x14ac:dyDescent="0.2">
      <c r="A7069" s="597">
        <v>43947</v>
      </c>
      <c r="B7069" s="414">
        <f t="shared" si="240"/>
        <v>43948</v>
      </c>
      <c r="C7069" s="640">
        <v>1.77</v>
      </c>
      <c r="D7069" s="636"/>
      <c r="E7069" s="640">
        <v>1.39</v>
      </c>
      <c r="F7069" s="636"/>
      <c r="G7069" s="640">
        <v>1.5010307558625502</v>
      </c>
      <c r="H7069" s="636"/>
      <c r="I7069" s="640">
        <v>1.8</v>
      </c>
      <c r="J7069" s="661"/>
      <c r="K7069" s="640"/>
      <c r="L7069" s="636"/>
      <c r="M7069" s="640">
        <v>1.105</v>
      </c>
      <c r="N7069" s="636"/>
      <c r="O7069" s="640">
        <v>1.5449999999999999</v>
      </c>
      <c r="P7069" s="636"/>
      <c r="Q7069" s="640">
        <v>1.5649999999999999</v>
      </c>
      <c r="R7069" s="636"/>
      <c r="S7069" s="640">
        <v>2.0049999999999999</v>
      </c>
      <c r="T7069" s="375">
        <v>0.709874</v>
      </c>
      <c r="U7069" s="640">
        <f t="shared" si="243"/>
        <v>1.5010307558625502</v>
      </c>
    </row>
    <row r="7070" spans="1:21" x14ac:dyDescent="0.2">
      <c r="A7070" s="597">
        <v>43948</v>
      </c>
      <c r="B7070" s="414">
        <f t="shared" si="240"/>
        <v>43949</v>
      </c>
      <c r="C7070" s="636">
        <v>1.645</v>
      </c>
      <c r="D7070" s="636"/>
      <c r="E7070" s="636">
        <v>1.345</v>
      </c>
      <c r="F7070" s="636"/>
      <c r="G7070" s="636">
        <v>1.3991591125918001</v>
      </c>
      <c r="H7070" s="636"/>
      <c r="I7070" s="636">
        <v>1.65</v>
      </c>
      <c r="J7070" s="660"/>
      <c r="K7070" s="636"/>
      <c r="L7070" s="636"/>
      <c r="M7070" s="636">
        <v>1.24</v>
      </c>
      <c r="N7070" s="636"/>
      <c r="O7070" s="636">
        <v>1.49</v>
      </c>
      <c r="P7070" s="636"/>
      <c r="Q7070" s="636">
        <v>1.4750000000000001</v>
      </c>
      <c r="R7070" s="636"/>
      <c r="S7070" s="636">
        <v>1.865</v>
      </c>
      <c r="T7070" s="18">
        <v>0.711368</v>
      </c>
      <c r="U7070" s="636">
        <f t="shared" si="243"/>
        <v>1.3991591125918001</v>
      </c>
    </row>
    <row r="7071" spans="1:21" x14ac:dyDescent="0.2">
      <c r="A7071" s="597">
        <v>43949</v>
      </c>
      <c r="B7071" s="414">
        <f t="shared" si="240"/>
        <v>43950</v>
      </c>
      <c r="C7071" s="636">
        <v>1.8</v>
      </c>
      <c r="D7071" s="636"/>
      <c r="E7071" s="636">
        <v>1.48</v>
      </c>
      <c r="F7071" s="636"/>
      <c r="G7071" s="636">
        <v>1.5209819518864003</v>
      </c>
      <c r="H7071" s="636"/>
      <c r="I7071" s="636">
        <v>1.7849999999999999</v>
      </c>
      <c r="J7071" s="660"/>
      <c r="K7071" s="636"/>
      <c r="L7071" s="636"/>
      <c r="M7071" s="636">
        <v>1.57</v>
      </c>
      <c r="N7071" s="636"/>
      <c r="O7071" s="636">
        <v>1.585</v>
      </c>
      <c r="P7071" s="636"/>
      <c r="Q7071" s="636">
        <v>1.59</v>
      </c>
      <c r="R7071" s="636"/>
      <c r="S7071" s="636">
        <v>2.02</v>
      </c>
      <c r="T7071" s="18">
        <v>0.71396800000000005</v>
      </c>
      <c r="U7071" s="636">
        <f t="shared" si="243"/>
        <v>1.5209819518864003</v>
      </c>
    </row>
    <row r="7072" spans="1:21" x14ac:dyDescent="0.2">
      <c r="A7072" s="597">
        <v>43950</v>
      </c>
      <c r="B7072" s="414">
        <f t="shared" si="240"/>
        <v>43951</v>
      </c>
      <c r="C7072" s="636">
        <v>1.6950000000000001</v>
      </c>
      <c r="D7072" s="636"/>
      <c r="E7072" s="636">
        <v>1.4450000000000001</v>
      </c>
      <c r="F7072" s="636"/>
      <c r="G7072" s="636">
        <v>1.4877754581198002</v>
      </c>
      <c r="H7072" s="636"/>
      <c r="I7072" s="636">
        <v>1.74</v>
      </c>
      <c r="J7072" s="660"/>
      <c r="K7072" s="636"/>
      <c r="L7072" s="636"/>
      <c r="M7072" s="636">
        <v>1.46</v>
      </c>
      <c r="N7072" s="636"/>
      <c r="O7072" s="636">
        <v>1.585</v>
      </c>
      <c r="P7072" s="636"/>
      <c r="Q7072" s="636">
        <v>1.4950000000000001</v>
      </c>
      <c r="R7072" s="636"/>
      <c r="S7072" s="636">
        <v>1.9650000000000001</v>
      </c>
      <c r="T7072" s="18">
        <v>0.71792800000000001</v>
      </c>
      <c r="U7072" s="636">
        <f t="shared" si="243"/>
        <v>1.4877754581198002</v>
      </c>
    </row>
    <row r="7073" spans="1:21" s="263" customFormat="1" x14ac:dyDescent="0.2">
      <c r="A7073" s="598">
        <v>43951</v>
      </c>
      <c r="B7073" s="556">
        <f t="shared" si="240"/>
        <v>43952</v>
      </c>
      <c r="C7073" s="620">
        <v>1.6850000000000001</v>
      </c>
      <c r="D7073" s="639"/>
      <c r="E7073" s="620">
        <v>1.49</v>
      </c>
      <c r="F7073" s="639"/>
      <c r="G7073" s="620">
        <v>1.4718545682338</v>
      </c>
      <c r="H7073" s="639"/>
      <c r="I7073" s="620">
        <v>1.7250000000000001</v>
      </c>
      <c r="J7073" s="786"/>
      <c r="K7073" s="620"/>
      <c r="L7073" s="639"/>
      <c r="M7073" s="620">
        <v>1.47</v>
      </c>
      <c r="N7073" s="639"/>
      <c r="O7073" s="620">
        <v>1.5649999999999999</v>
      </c>
      <c r="P7073" s="639"/>
      <c r="Q7073" s="620">
        <v>1.415</v>
      </c>
      <c r="R7073" s="639"/>
      <c r="S7073" s="620">
        <v>1.94</v>
      </c>
      <c r="T7073" s="18">
        <v>0.71939799999999998</v>
      </c>
      <c r="U7073" s="620">
        <f t="shared" si="243"/>
        <v>1.4718545682338</v>
      </c>
    </row>
    <row r="7074" spans="1:21" x14ac:dyDescent="0.2">
      <c r="A7074" s="597">
        <v>43952</v>
      </c>
      <c r="B7074" s="414">
        <f t="shared" ref="B7074:B7137" si="244">A7074+1</f>
        <v>43953</v>
      </c>
      <c r="C7074" s="640">
        <v>1.65</v>
      </c>
      <c r="D7074" s="636"/>
      <c r="E7074" s="640">
        <v>1.4350000000000001</v>
      </c>
      <c r="F7074" s="636"/>
      <c r="G7074" s="640">
        <v>1.4495211656633502</v>
      </c>
      <c r="H7074" s="636"/>
      <c r="I7074" s="640">
        <v>1.63</v>
      </c>
      <c r="J7074" s="661"/>
      <c r="K7074" s="640"/>
      <c r="L7074" s="636"/>
      <c r="M7074" s="640">
        <v>1.4650000000000001</v>
      </c>
      <c r="N7074" s="636"/>
      <c r="O7074" s="640">
        <v>1.54</v>
      </c>
      <c r="P7074" s="636"/>
      <c r="Q7074" s="640">
        <v>1.31</v>
      </c>
      <c r="R7074" s="636"/>
      <c r="S7074" s="640">
        <v>1.93</v>
      </c>
      <c r="T7074" s="375">
        <v>0.71215300000000004</v>
      </c>
      <c r="U7074" s="640">
        <f t="shared" si="243"/>
        <v>1.4495211656633502</v>
      </c>
    </row>
    <row r="7075" spans="1:21" x14ac:dyDescent="0.2">
      <c r="A7075" s="597">
        <v>43953</v>
      </c>
      <c r="B7075" s="414">
        <f t="shared" si="244"/>
        <v>43954</v>
      </c>
      <c r="C7075" s="640">
        <v>1.65</v>
      </c>
      <c r="D7075" s="636"/>
      <c r="E7075" s="640">
        <v>1.4350000000000001</v>
      </c>
      <c r="F7075" s="636"/>
      <c r="G7075" s="640">
        <v>1.4495211656633502</v>
      </c>
      <c r="H7075" s="636"/>
      <c r="I7075" s="640">
        <v>1.63</v>
      </c>
      <c r="J7075" s="661"/>
      <c r="K7075" s="640"/>
      <c r="L7075" s="636"/>
      <c r="M7075" s="640">
        <v>1.4650000000000001</v>
      </c>
      <c r="N7075" s="636"/>
      <c r="O7075" s="640">
        <v>1.54</v>
      </c>
      <c r="P7075" s="636"/>
      <c r="Q7075" s="640">
        <v>1.31</v>
      </c>
      <c r="R7075" s="636"/>
      <c r="S7075" s="640">
        <v>1.93</v>
      </c>
      <c r="T7075" s="375">
        <v>0.71215300000000004</v>
      </c>
      <c r="U7075" s="640">
        <f t="shared" si="243"/>
        <v>1.4495211656633502</v>
      </c>
    </row>
    <row r="7076" spans="1:21" x14ac:dyDescent="0.2">
      <c r="A7076" s="597">
        <v>43954</v>
      </c>
      <c r="B7076" s="414">
        <f t="shared" si="244"/>
        <v>43955</v>
      </c>
      <c r="C7076" s="640">
        <v>1.65</v>
      </c>
      <c r="D7076" s="636"/>
      <c r="E7076" s="640">
        <v>1.4350000000000001</v>
      </c>
      <c r="F7076" s="636"/>
      <c r="G7076" s="640">
        <v>1.4495211656633502</v>
      </c>
      <c r="H7076" s="636"/>
      <c r="I7076" s="640">
        <v>1.63</v>
      </c>
      <c r="J7076" s="661"/>
      <c r="K7076" s="640"/>
      <c r="L7076" s="636"/>
      <c r="M7076" s="640">
        <v>1.4650000000000001</v>
      </c>
      <c r="N7076" s="636"/>
      <c r="O7076" s="640">
        <v>1.54</v>
      </c>
      <c r="P7076" s="636"/>
      <c r="Q7076" s="640">
        <v>1.31</v>
      </c>
      <c r="R7076" s="636"/>
      <c r="S7076" s="640">
        <v>1.93</v>
      </c>
      <c r="T7076" s="375">
        <v>0.71215300000000004</v>
      </c>
      <c r="U7076" s="640">
        <f t="shared" si="243"/>
        <v>1.4495211656633502</v>
      </c>
    </row>
    <row r="7077" spans="1:21" x14ac:dyDescent="0.2">
      <c r="A7077" s="597">
        <v>43955</v>
      </c>
      <c r="B7077" s="414">
        <f t="shared" si="244"/>
        <v>43956</v>
      </c>
      <c r="C7077" s="636">
        <v>1.77</v>
      </c>
      <c r="D7077" s="636"/>
      <c r="E7077" s="636">
        <v>1.575</v>
      </c>
      <c r="F7077" s="636"/>
      <c r="G7077" s="636">
        <v>1.54409391343445</v>
      </c>
      <c r="H7077" s="636"/>
      <c r="I7077" s="636">
        <v>1.6850000000000001</v>
      </c>
      <c r="J7077" s="660"/>
      <c r="K7077" s="636"/>
      <c r="L7077" s="636"/>
      <c r="M7077" s="636">
        <v>1.59</v>
      </c>
      <c r="N7077" s="636"/>
      <c r="O7077" s="636">
        <v>1.67</v>
      </c>
      <c r="P7077" s="636"/>
      <c r="Q7077" s="636">
        <v>1.5549999999999999</v>
      </c>
      <c r="R7077" s="636"/>
      <c r="S7077" s="636">
        <v>2.0649999999999999</v>
      </c>
      <c r="T7077" s="18">
        <v>0.70902200000000004</v>
      </c>
      <c r="U7077" s="636">
        <f t="shared" si="243"/>
        <v>1.54409391343445</v>
      </c>
    </row>
    <row r="7078" spans="1:21" x14ac:dyDescent="0.2">
      <c r="A7078" s="597">
        <v>43956</v>
      </c>
      <c r="B7078" s="414">
        <f t="shared" si="244"/>
        <v>43957</v>
      </c>
      <c r="C7078" s="636">
        <v>1.93</v>
      </c>
      <c r="D7078" s="636"/>
      <c r="E7078" s="636">
        <v>1.7849999999999999</v>
      </c>
      <c r="F7078" s="636"/>
      <c r="G7078" s="636">
        <v>1.7489497871625002</v>
      </c>
      <c r="H7078" s="636"/>
      <c r="I7078" s="636">
        <v>1.9</v>
      </c>
      <c r="J7078" s="660"/>
      <c r="K7078" s="636"/>
      <c r="L7078" s="636"/>
      <c r="M7078" s="636">
        <v>1.7649999999999999</v>
      </c>
      <c r="N7078" s="636"/>
      <c r="O7078" s="636">
        <v>1.88</v>
      </c>
      <c r="P7078" s="636"/>
      <c r="Q7078" s="636">
        <v>1.5149999999999999</v>
      </c>
      <c r="R7078" s="636"/>
      <c r="S7078" s="636">
        <v>2.33</v>
      </c>
      <c r="T7078" s="18">
        <v>0.71174999999999999</v>
      </c>
      <c r="U7078" s="636">
        <f t="shared" si="243"/>
        <v>1.7489497871625002</v>
      </c>
    </row>
    <row r="7079" spans="1:21" x14ac:dyDescent="0.2">
      <c r="A7079" s="597">
        <v>43957</v>
      </c>
      <c r="B7079" s="414">
        <f t="shared" si="244"/>
        <v>43958</v>
      </c>
      <c r="C7079" s="636">
        <v>1.88</v>
      </c>
      <c r="D7079" s="636"/>
      <c r="E7079" s="636">
        <v>1.73</v>
      </c>
      <c r="F7079" s="636"/>
      <c r="G7079" s="636">
        <v>1.6798079358591254</v>
      </c>
      <c r="H7079" s="636"/>
      <c r="I7079" s="636">
        <v>1.85</v>
      </c>
      <c r="J7079" s="660"/>
      <c r="K7079" s="636"/>
      <c r="L7079" s="636"/>
      <c r="M7079" s="636">
        <v>1.82</v>
      </c>
      <c r="N7079" s="636"/>
      <c r="O7079" s="636">
        <v>1.835</v>
      </c>
      <c r="P7079" s="636"/>
      <c r="Q7079" s="636">
        <v>1.4</v>
      </c>
      <c r="R7079" s="636"/>
      <c r="S7079" s="636">
        <v>2.2450000000000001</v>
      </c>
      <c r="T7079" s="18">
        <v>0.70949499999999999</v>
      </c>
      <c r="U7079" s="636">
        <f t="shared" si="243"/>
        <v>1.6798079358591254</v>
      </c>
    </row>
    <row r="7080" spans="1:21" x14ac:dyDescent="0.2">
      <c r="A7080" s="597">
        <v>43958</v>
      </c>
      <c r="B7080" s="414">
        <f t="shared" si="244"/>
        <v>43959</v>
      </c>
      <c r="C7080" s="636">
        <v>1.83</v>
      </c>
      <c r="D7080" s="636"/>
      <c r="E7080" s="636">
        <v>1.64</v>
      </c>
      <c r="F7080" s="636"/>
      <c r="G7080" s="636">
        <v>1.6202596957416002</v>
      </c>
      <c r="H7080" s="636"/>
      <c r="I7080" s="636">
        <v>1.7949999999999999</v>
      </c>
      <c r="J7080" s="660"/>
      <c r="K7080" s="636"/>
      <c r="L7080" s="636"/>
      <c r="M7080" s="636">
        <v>1.6850000000000001</v>
      </c>
      <c r="N7080" s="636"/>
      <c r="O7080" s="636">
        <v>1.76</v>
      </c>
      <c r="P7080" s="636"/>
      <c r="Q7080" s="636">
        <v>1.45</v>
      </c>
      <c r="R7080" s="636"/>
      <c r="S7080" s="636">
        <v>2.16</v>
      </c>
      <c r="T7080" s="18">
        <v>0.71127399999999996</v>
      </c>
      <c r="U7080" s="636">
        <f t="shared" si="243"/>
        <v>1.6202596957416002</v>
      </c>
    </row>
    <row r="7081" spans="1:21" x14ac:dyDescent="0.2">
      <c r="A7081" s="597">
        <v>43959</v>
      </c>
      <c r="B7081" s="414">
        <f t="shared" si="244"/>
        <v>43960</v>
      </c>
      <c r="C7081" s="640">
        <v>1.7350000000000001</v>
      </c>
      <c r="D7081" s="636"/>
      <c r="E7081" s="640">
        <v>1.595</v>
      </c>
      <c r="F7081" s="636"/>
      <c r="G7081" s="640">
        <v>1.5585129999220002</v>
      </c>
      <c r="H7081" s="636"/>
      <c r="I7081" s="640">
        <v>1.6850000000000001</v>
      </c>
      <c r="J7081" s="661"/>
      <c r="K7081" s="640"/>
      <c r="L7081" s="636"/>
      <c r="M7081" s="640">
        <v>1.595</v>
      </c>
      <c r="N7081" s="636"/>
      <c r="O7081" s="640">
        <v>1.64</v>
      </c>
      <c r="P7081" s="636"/>
      <c r="Q7081" s="640">
        <v>1.3049999999999999</v>
      </c>
      <c r="R7081" s="636"/>
      <c r="S7081" s="640">
        <v>2.06</v>
      </c>
      <c r="T7081" s="375">
        <v>0.71738000000000002</v>
      </c>
      <c r="U7081" s="640">
        <f t="shared" si="243"/>
        <v>1.5585129999220002</v>
      </c>
    </row>
    <row r="7082" spans="1:21" x14ac:dyDescent="0.2">
      <c r="A7082" s="597">
        <v>43960</v>
      </c>
      <c r="B7082" s="414">
        <f t="shared" si="244"/>
        <v>43961</v>
      </c>
      <c r="C7082" s="640">
        <v>1.7350000000000001</v>
      </c>
      <c r="D7082" s="636"/>
      <c r="E7082" s="640">
        <v>1.595</v>
      </c>
      <c r="F7082" s="636"/>
      <c r="G7082" s="640">
        <v>1.5585129999220002</v>
      </c>
      <c r="H7082" s="636"/>
      <c r="I7082" s="640">
        <v>1.6850000000000001</v>
      </c>
      <c r="J7082" s="661"/>
      <c r="K7082" s="640"/>
      <c r="L7082" s="636"/>
      <c r="M7082" s="640">
        <v>1.595</v>
      </c>
      <c r="N7082" s="636"/>
      <c r="O7082" s="640">
        <v>1.64</v>
      </c>
      <c r="P7082" s="636"/>
      <c r="Q7082" s="640">
        <v>1.3049999999999999</v>
      </c>
      <c r="R7082" s="636"/>
      <c r="S7082" s="640">
        <v>2.06</v>
      </c>
      <c r="T7082" s="375">
        <v>0.71738000000000002</v>
      </c>
      <c r="U7082" s="640">
        <f t="shared" si="243"/>
        <v>1.5585129999220002</v>
      </c>
    </row>
    <row r="7083" spans="1:21" x14ac:dyDescent="0.2">
      <c r="A7083" s="597">
        <v>43961</v>
      </c>
      <c r="B7083" s="414">
        <f t="shared" si="244"/>
        <v>43962</v>
      </c>
      <c r="C7083" s="640">
        <v>1.7350000000000001</v>
      </c>
      <c r="D7083" s="636"/>
      <c r="E7083" s="640">
        <v>1.595</v>
      </c>
      <c r="F7083" s="636"/>
      <c r="G7083" s="640">
        <v>1.5585129999220002</v>
      </c>
      <c r="H7083" s="636"/>
      <c r="I7083" s="640">
        <v>1.6850000000000001</v>
      </c>
      <c r="J7083" s="661"/>
      <c r="K7083" s="640"/>
      <c r="L7083" s="636"/>
      <c r="M7083" s="640">
        <v>1.595</v>
      </c>
      <c r="N7083" s="636"/>
      <c r="O7083" s="640">
        <v>1.64</v>
      </c>
      <c r="P7083" s="636"/>
      <c r="Q7083" s="640">
        <v>1.3049999999999999</v>
      </c>
      <c r="R7083" s="636"/>
      <c r="S7083" s="640">
        <v>2.06</v>
      </c>
      <c r="T7083" s="375">
        <v>0.71738000000000002</v>
      </c>
      <c r="U7083" s="640">
        <f t="shared" si="243"/>
        <v>1.5585129999220002</v>
      </c>
    </row>
    <row r="7084" spans="1:21" x14ac:dyDescent="0.2">
      <c r="A7084" s="597">
        <v>43962</v>
      </c>
      <c r="B7084" s="414">
        <f t="shared" si="244"/>
        <v>43963</v>
      </c>
      <c r="C7084" s="696">
        <v>1.7</v>
      </c>
      <c r="D7084" s="636"/>
      <c r="E7084" s="696">
        <v>1.57</v>
      </c>
      <c r="F7084" s="636"/>
      <c r="G7084" s="636">
        <v>1.5394533226884002</v>
      </c>
      <c r="H7084" s="636"/>
      <c r="I7084" s="696">
        <v>1.675</v>
      </c>
      <c r="J7084" s="789"/>
      <c r="K7084" s="696"/>
      <c r="L7084" s="636"/>
      <c r="M7084" s="696">
        <v>1.5649999999999999</v>
      </c>
      <c r="N7084" s="636"/>
      <c r="O7084" s="696">
        <v>1.655</v>
      </c>
      <c r="P7084" s="636"/>
      <c r="Q7084" s="696">
        <v>1.395</v>
      </c>
      <c r="R7084" s="636"/>
      <c r="S7084" s="696">
        <v>2.04</v>
      </c>
      <c r="T7084" s="18">
        <v>0.71555400000000002</v>
      </c>
      <c r="U7084" s="636">
        <f t="shared" si="243"/>
        <v>1.5394533226884002</v>
      </c>
    </row>
    <row r="7085" spans="1:21" x14ac:dyDescent="0.2">
      <c r="A7085" s="597">
        <v>43963</v>
      </c>
      <c r="B7085" s="414">
        <f t="shared" si="244"/>
        <v>43964</v>
      </c>
      <c r="C7085" s="696">
        <v>1.615</v>
      </c>
      <c r="D7085" s="636"/>
      <c r="E7085" s="696">
        <v>1.5349999999999999</v>
      </c>
      <c r="F7085" s="636"/>
      <c r="G7085" s="636">
        <v>1.4806994976850001</v>
      </c>
      <c r="H7085" s="636"/>
      <c r="I7085" s="696">
        <v>1.63</v>
      </c>
      <c r="J7085" s="789"/>
      <c r="K7085" s="696"/>
      <c r="L7085" s="636"/>
      <c r="M7085" s="696">
        <v>1.56</v>
      </c>
      <c r="N7085" s="636"/>
      <c r="O7085" s="696">
        <v>1.585</v>
      </c>
      <c r="P7085" s="636"/>
      <c r="Q7085" s="696">
        <v>1.35</v>
      </c>
      <c r="R7085" s="636"/>
      <c r="S7085" s="696">
        <v>1.97</v>
      </c>
      <c r="T7085" s="18">
        <v>0.7127</v>
      </c>
      <c r="U7085" s="636">
        <f t="shared" si="243"/>
        <v>1.4806994976850001</v>
      </c>
    </row>
    <row r="7086" spans="1:21" x14ac:dyDescent="0.2">
      <c r="A7086" s="597">
        <v>43964</v>
      </c>
      <c r="B7086" s="414">
        <f t="shared" si="244"/>
        <v>43965</v>
      </c>
      <c r="C7086" s="696">
        <v>1.56</v>
      </c>
      <c r="D7086" s="636"/>
      <c r="E7086" s="696">
        <v>1.44</v>
      </c>
      <c r="F7086" s="636"/>
      <c r="G7086" s="636">
        <v>1.4019123116031</v>
      </c>
      <c r="H7086" s="636"/>
      <c r="I7086" s="696">
        <v>1.5449999999999999</v>
      </c>
      <c r="J7086" s="789"/>
      <c r="K7086" s="696"/>
      <c r="L7086" s="636"/>
      <c r="M7086" s="696">
        <v>1.4550000000000001</v>
      </c>
      <c r="N7086" s="636"/>
      <c r="O7086" s="696">
        <v>1.5049999999999999</v>
      </c>
      <c r="P7086" s="636"/>
      <c r="Q7086" s="696">
        <v>1.18</v>
      </c>
      <c r="R7086" s="636"/>
      <c r="S7086" s="696">
        <v>1.87</v>
      </c>
      <c r="T7086" s="18">
        <v>0.71086199999999999</v>
      </c>
      <c r="U7086" s="636">
        <f t="shared" si="243"/>
        <v>1.4019123116031</v>
      </c>
    </row>
    <row r="7087" spans="1:21" x14ac:dyDescent="0.2">
      <c r="A7087" s="597">
        <v>43965</v>
      </c>
      <c r="B7087" s="414">
        <f t="shared" si="244"/>
        <v>43966</v>
      </c>
      <c r="C7087" s="696">
        <v>1.59</v>
      </c>
      <c r="D7087" s="636"/>
      <c r="E7087" s="696">
        <v>1.39</v>
      </c>
      <c r="F7087" s="636"/>
      <c r="G7087" s="636">
        <v>1.3737477686861752</v>
      </c>
      <c r="H7087" s="636"/>
      <c r="I7087" s="696">
        <v>1.55</v>
      </c>
      <c r="J7087" s="789"/>
      <c r="K7087" s="696"/>
      <c r="L7087" s="636"/>
      <c r="M7087" s="696">
        <v>1.405</v>
      </c>
      <c r="N7087" s="636"/>
      <c r="O7087" s="696">
        <v>1.4650000000000001</v>
      </c>
      <c r="P7087" s="636"/>
      <c r="Q7087" s="696">
        <v>0.98499999999999999</v>
      </c>
      <c r="R7087" s="636"/>
      <c r="S7087" s="696">
        <v>1.835</v>
      </c>
      <c r="T7087" s="18">
        <v>0.70986700000000003</v>
      </c>
      <c r="U7087" s="636">
        <f t="shared" si="243"/>
        <v>1.3737477686861752</v>
      </c>
    </row>
    <row r="7088" spans="1:21" x14ac:dyDescent="0.2">
      <c r="A7088" s="597">
        <v>43966</v>
      </c>
      <c r="B7088" s="414">
        <f t="shared" si="244"/>
        <v>43967</v>
      </c>
      <c r="C7088" s="640">
        <v>1.6</v>
      </c>
      <c r="D7088" s="636"/>
      <c r="E7088" s="640">
        <v>1.43</v>
      </c>
      <c r="F7088" s="636"/>
      <c r="G7088" s="640">
        <v>1.3934837019693</v>
      </c>
      <c r="H7088" s="636"/>
      <c r="I7088" s="640">
        <v>1.61</v>
      </c>
      <c r="J7088" s="661"/>
      <c r="K7088" s="640"/>
      <c r="L7088" s="636"/>
      <c r="M7088" s="640">
        <v>1.39</v>
      </c>
      <c r="N7088" s="636"/>
      <c r="O7088" s="640">
        <v>1.52</v>
      </c>
      <c r="P7088" s="636"/>
      <c r="Q7088" s="640">
        <v>1.165</v>
      </c>
      <c r="R7088" s="636"/>
      <c r="S7088" s="640">
        <v>1.86</v>
      </c>
      <c r="T7088" s="375">
        <v>0.71038699999999999</v>
      </c>
      <c r="U7088" s="640">
        <f t="shared" si="243"/>
        <v>1.3934837019693</v>
      </c>
    </row>
    <row r="7089" spans="1:21" x14ac:dyDescent="0.2">
      <c r="A7089" s="597">
        <v>43967</v>
      </c>
      <c r="B7089" s="414">
        <f t="shared" si="244"/>
        <v>43968</v>
      </c>
      <c r="C7089" s="640">
        <v>1.6</v>
      </c>
      <c r="D7089" s="636"/>
      <c r="E7089" s="640">
        <v>1.43</v>
      </c>
      <c r="F7089" s="636"/>
      <c r="G7089" s="640">
        <v>1.3934837019693</v>
      </c>
      <c r="H7089" s="636"/>
      <c r="I7089" s="640">
        <v>1.61</v>
      </c>
      <c r="J7089" s="661"/>
      <c r="K7089" s="640"/>
      <c r="L7089" s="636"/>
      <c r="M7089" s="640">
        <v>1.39</v>
      </c>
      <c r="N7089" s="636"/>
      <c r="O7089" s="640">
        <v>1.52</v>
      </c>
      <c r="P7089" s="636"/>
      <c r="Q7089" s="640">
        <v>1.165</v>
      </c>
      <c r="R7089" s="636"/>
      <c r="S7089" s="640">
        <v>1.86</v>
      </c>
      <c r="T7089" s="375">
        <v>0.71038699999999999</v>
      </c>
      <c r="U7089" s="640">
        <f t="shared" si="243"/>
        <v>1.3934837019693</v>
      </c>
    </row>
    <row r="7090" spans="1:21" x14ac:dyDescent="0.2">
      <c r="A7090" s="597">
        <v>43968</v>
      </c>
      <c r="B7090" s="414">
        <f t="shared" si="244"/>
        <v>43969</v>
      </c>
      <c r="C7090" s="640">
        <v>1.6</v>
      </c>
      <c r="D7090" s="636"/>
      <c r="E7090" s="640">
        <v>1.43</v>
      </c>
      <c r="F7090" s="636"/>
      <c r="G7090" s="640">
        <v>1.3934837019693</v>
      </c>
      <c r="H7090" s="636"/>
      <c r="I7090" s="640">
        <v>1.61</v>
      </c>
      <c r="J7090" s="661"/>
      <c r="K7090" s="640"/>
      <c r="L7090" s="636"/>
      <c r="M7090" s="640">
        <v>1.39</v>
      </c>
      <c r="N7090" s="636"/>
      <c r="O7090" s="640">
        <v>1.52</v>
      </c>
      <c r="P7090" s="636"/>
      <c r="Q7090" s="640">
        <v>1.165</v>
      </c>
      <c r="R7090" s="636"/>
      <c r="S7090" s="640">
        <v>1.86</v>
      </c>
      <c r="T7090" s="375">
        <v>0.71038699999999999</v>
      </c>
      <c r="U7090" s="640">
        <f t="shared" si="243"/>
        <v>1.3934837019693</v>
      </c>
    </row>
    <row r="7091" spans="1:21" x14ac:dyDescent="0.2">
      <c r="A7091" s="597">
        <v>43969</v>
      </c>
      <c r="B7091" s="414">
        <f t="shared" si="244"/>
        <v>43970</v>
      </c>
      <c r="C7091" s="697">
        <v>1.69</v>
      </c>
      <c r="E7091" s="697">
        <v>1.61</v>
      </c>
      <c r="G7091" s="636">
        <v>1.5002454209835752</v>
      </c>
      <c r="I7091" s="697">
        <v>1.7150000000000001</v>
      </c>
      <c r="J7091" s="790"/>
      <c r="K7091" s="697"/>
      <c r="M7091" s="697">
        <v>1.56</v>
      </c>
      <c r="O7091" s="697">
        <v>1.64</v>
      </c>
      <c r="Q7091" s="697">
        <v>1.5249999999999999</v>
      </c>
      <c r="S7091" s="697">
        <v>1.9950000000000001</v>
      </c>
      <c r="T7091" s="18">
        <v>0.713059</v>
      </c>
      <c r="U7091" s="636">
        <f t="shared" si="243"/>
        <v>1.5002454209835752</v>
      </c>
    </row>
    <row r="7092" spans="1:21" x14ac:dyDescent="0.2">
      <c r="A7092" s="597">
        <v>43970</v>
      </c>
      <c r="B7092" s="414">
        <f t="shared" si="244"/>
        <v>43971</v>
      </c>
      <c r="C7092" s="697">
        <v>1.7949999999999999</v>
      </c>
      <c r="E7092" s="697">
        <v>1.645</v>
      </c>
      <c r="G7092" s="636">
        <v>1.5374668182359499</v>
      </c>
      <c r="I7092" s="697">
        <v>1.835</v>
      </c>
      <c r="J7092" s="790"/>
      <c r="K7092" s="697"/>
      <c r="M7092" s="697">
        <v>1.61</v>
      </c>
      <c r="O7092" s="697">
        <v>1.7150000000000001</v>
      </c>
      <c r="Q7092" s="697">
        <v>1.47</v>
      </c>
      <c r="S7092" s="697">
        <v>2.0299999999999998</v>
      </c>
      <c r="T7092" s="18">
        <v>0.71815099999999998</v>
      </c>
      <c r="U7092" s="636">
        <f t="shared" si="243"/>
        <v>1.5374668182359499</v>
      </c>
    </row>
    <row r="7093" spans="1:21" x14ac:dyDescent="0.2">
      <c r="A7093" s="597">
        <v>43971</v>
      </c>
      <c r="B7093" s="414">
        <f t="shared" si="244"/>
        <v>43972</v>
      </c>
      <c r="C7093" s="697">
        <v>1.83</v>
      </c>
      <c r="E7093" s="697">
        <v>1.64</v>
      </c>
      <c r="G7093" s="636">
        <v>1.5389183270450502</v>
      </c>
      <c r="I7093" s="697">
        <v>1.915</v>
      </c>
      <c r="J7093" s="790"/>
      <c r="K7093" s="697"/>
      <c r="M7093" s="697">
        <v>1.6850000000000001</v>
      </c>
      <c r="O7093" s="697">
        <v>1.73</v>
      </c>
      <c r="Q7093" s="697">
        <v>1.37</v>
      </c>
      <c r="S7093" s="697">
        <v>2.0299999999999998</v>
      </c>
      <c r="T7093" s="18">
        <v>0.71882900000000005</v>
      </c>
      <c r="U7093" s="636">
        <f t="shared" si="243"/>
        <v>1.5389183270450502</v>
      </c>
    </row>
    <row r="7094" spans="1:21" x14ac:dyDescent="0.2">
      <c r="A7094" s="597">
        <v>43972</v>
      </c>
      <c r="B7094" s="414">
        <f t="shared" si="244"/>
        <v>43973</v>
      </c>
      <c r="C7094" s="697">
        <v>1.6850000000000001</v>
      </c>
      <c r="E7094" s="697">
        <v>1.4750000000000001</v>
      </c>
      <c r="G7094" s="636">
        <v>1.4492339359950253</v>
      </c>
      <c r="I7094" s="697">
        <v>1.71</v>
      </c>
      <c r="J7094" s="790"/>
      <c r="K7094" s="697"/>
      <c r="M7094" s="697">
        <v>1.575</v>
      </c>
      <c r="O7094" s="697">
        <v>1.5449999999999999</v>
      </c>
      <c r="Q7094" s="697">
        <v>1.28</v>
      </c>
      <c r="S7094" s="697">
        <v>1.915</v>
      </c>
      <c r="T7094" s="18">
        <v>0.71758900000000003</v>
      </c>
      <c r="U7094" s="636">
        <f t="shared" si="243"/>
        <v>1.4492339359950253</v>
      </c>
    </row>
    <row r="7095" spans="1:21" x14ac:dyDescent="0.2">
      <c r="A7095" s="597">
        <v>43973</v>
      </c>
      <c r="B7095" s="414">
        <f t="shared" si="244"/>
        <v>43974</v>
      </c>
      <c r="C7095" s="640">
        <v>1.64</v>
      </c>
      <c r="E7095" s="640">
        <v>1.4350000000000001</v>
      </c>
      <c r="G7095" s="640">
        <v>1.4081363540409002</v>
      </c>
      <c r="I7095" s="640">
        <v>1.65</v>
      </c>
      <c r="J7095" s="661"/>
      <c r="K7095" s="640"/>
      <c r="M7095" s="640">
        <v>1.405</v>
      </c>
      <c r="O7095" s="640">
        <v>1.52</v>
      </c>
      <c r="Q7095" s="640">
        <v>1.2749999999999999</v>
      </c>
      <c r="S7095" s="640">
        <v>1.87</v>
      </c>
      <c r="T7095" s="375">
        <v>0.71401800000000004</v>
      </c>
      <c r="U7095" s="640">
        <f t="shared" si="243"/>
        <v>1.4081363540409002</v>
      </c>
    </row>
    <row r="7096" spans="1:21" x14ac:dyDescent="0.2">
      <c r="A7096" s="597">
        <v>43974</v>
      </c>
      <c r="B7096" s="414">
        <f t="shared" si="244"/>
        <v>43975</v>
      </c>
      <c r="C7096" s="640">
        <v>1.64</v>
      </c>
      <c r="E7096" s="640">
        <v>1.4350000000000001</v>
      </c>
      <c r="G7096" s="640">
        <v>1.4081363540409002</v>
      </c>
      <c r="I7096" s="640">
        <v>1.65</v>
      </c>
      <c r="J7096" s="661"/>
      <c r="K7096" s="640"/>
      <c r="M7096" s="640">
        <v>1.405</v>
      </c>
      <c r="O7096" s="640">
        <v>1.52</v>
      </c>
      <c r="Q7096" s="640">
        <v>1.2749999999999999</v>
      </c>
      <c r="S7096" s="640">
        <v>1.87</v>
      </c>
      <c r="T7096" s="375">
        <v>0.71401800000000004</v>
      </c>
      <c r="U7096" s="640">
        <f t="shared" si="243"/>
        <v>1.4081363540409002</v>
      </c>
    </row>
    <row r="7097" spans="1:21" x14ac:dyDescent="0.2">
      <c r="A7097" s="597">
        <v>43975</v>
      </c>
      <c r="B7097" s="414">
        <f t="shared" si="244"/>
        <v>43976</v>
      </c>
      <c r="C7097" s="640">
        <v>1.64</v>
      </c>
      <c r="E7097" s="640">
        <v>1.4350000000000001</v>
      </c>
      <c r="G7097" s="640">
        <v>1.4081363540409002</v>
      </c>
      <c r="I7097" s="640">
        <v>1.65</v>
      </c>
      <c r="J7097" s="661"/>
      <c r="K7097" s="640"/>
      <c r="M7097" s="640">
        <v>1.405</v>
      </c>
      <c r="O7097" s="640">
        <v>1.52</v>
      </c>
      <c r="Q7097" s="640">
        <v>1.2749999999999999</v>
      </c>
      <c r="S7097" s="640">
        <v>1.87</v>
      </c>
      <c r="T7097" s="375">
        <v>0.71401800000000004</v>
      </c>
      <c r="U7097" s="640">
        <f t="shared" si="243"/>
        <v>1.4081363540409002</v>
      </c>
    </row>
    <row r="7098" spans="1:21" x14ac:dyDescent="0.2">
      <c r="A7098" s="597">
        <v>43976</v>
      </c>
      <c r="B7098" s="414">
        <f t="shared" si="244"/>
        <v>43977</v>
      </c>
      <c r="C7098" s="640">
        <v>1.64</v>
      </c>
      <c r="E7098" s="640">
        <v>1.4350000000000001</v>
      </c>
      <c r="G7098" s="640">
        <v>1.4081363540409002</v>
      </c>
      <c r="I7098" s="640">
        <v>1.65</v>
      </c>
      <c r="J7098" s="661"/>
      <c r="K7098" s="640"/>
      <c r="M7098" s="640">
        <v>1.405</v>
      </c>
      <c r="O7098" s="640">
        <v>1.52</v>
      </c>
      <c r="Q7098" s="640">
        <v>1.2749999999999999</v>
      </c>
      <c r="S7098" s="640">
        <v>1.87</v>
      </c>
      <c r="T7098" s="375">
        <v>0.71401800000000004</v>
      </c>
      <c r="U7098" s="640">
        <f t="shared" si="243"/>
        <v>1.4081363540409002</v>
      </c>
    </row>
    <row r="7099" spans="1:21" x14ac:dyDescent="0.2">
      <c r="A7099" s="597">
        <v>43977</v>
      </c>
      <c r="B7099" s="414">
        <f t="shared" si="244"/>
        <v>43978</v>
      </c>
      <c r="C7099" s="697">
        <v>1.7649999999999999</v>
      </c>
      <c r="E7099" s="697">
        <v>1.615</v>
      </c>
      <c r="G7099" s="636">
        <v>1.52146353128</v>
      </c>
      <c r="I7099" s="697">
        <v>1.78</v>
      </c>
      <c r="J7099" s="790"/>
      <c r="K7099" s="697"/>
      <c r="M7099" s="697">
        <v>1.655</v>
      </c>
      <c r="O7099" s="697">
        <v>1.655</v>
      </c>
      <c r="Q7099" s="697">
        <v>1.45</v>
      </c>
      <c r="S7099" s="697">
        <v>2</v>
      </c>
      <c r="T7099" s="18">
        <v>0.72133599999999998</v>
      </c>
      <c r="U7099" s="636">
        <f t="shared" si="243"/>
        <v>1.52146353128</v>
      </c>
    </row>
    <row r="7100" spans="1:21" x14ac:dyDescent="0.2">
      <c r="A7100" s="597">
        <v>43978</v>
      </c>
      <c r="B7100" s="414">
        <f t="shared" si="244"/>
        <v>43979</v>
      </c>
      <c r="C7100" s="697">
        <v>1.7150000000000001</v>
      </c>
      <c r="E7100" s="697">
        <v>1.62</v>
      </c>
      <c r="G7100" s="636">
        <v>1.5274664156792253</v>
      </c>
      <c r="I7100" s="697">
        <v>1.77</v>
      </c>
      <c r="J7100" s="790"/>
      <c r="K7100" s="697"/>
      <c r="M7100" s="697">
        <v>1.64</v>
      </c>
      <c r="O7100" s="697">
        <v>1.66</v>
      </c>
      <c r="Q7100" s="697">
        <v>1.4550000000000001</v>
      </c>
      <c r="S7100" s="697">
        <v>1.9950000000000001</v>
      </c>
      <c r="T7100" s="18">
        <v>0.725997</v>
      </c>
      <c r="U7100" s="636">
        <f t="shared" si="243"/>
        <v>1.5274664156792253</v>
      </c>
    </row>
    <row r="7101" spans="1:21" x14ac:dyDescent="0.2">
      <c r="A7101" s="597">
        <v>43979</v>
      </c>
      <c r="B7101" s="414">
        <f t="shared" si="244"/>
        <v>43980</v>
      </c>
      <c r="C7101" s="640">
        <v>1.69</v>
      </c>
      <c r="E7101" s="640">
        <v>1.54</v>
      </c>
      <c r="G7101" s="640">
        <v>1.4977312082774252</v>
      </c>
      <c r="I7101" s="640">
        <v>1.74</v>
      </c>
      <c r="J7101" s="661"/>
      <c r="K7101" s="640"/>
      <c r="M7101" s="640">
        <v>1.575</v>
      </c>
      <c r="O7101" s="640">
        <v>1.615</v>
      </c>
      <c r="Q7101" s="640">
        <v>1.355</v>
      </c>
      <c r="S7101" s="640">
        <v>1.9550000000000001</v>
      </c>
      <c r="T7101" s="375">
        <v>0.72642899999999999</v>
      </c>
      <c r="U7101" s="640">
        <f t="shared" si="243"/>
        <v>1.4977312082774252</v>
      </c>
    </row>
    <row r="7102" spans="1:21" x14ac:dyDescent="0.2">
      <c r="A7102" s="597">
        <v>43980</v>
      </c>
      <c r="B7102" s="414">
        <f t="shared" si="244"/>
        <v>43981</v>
      </c>
      <c r="C7102" s="640">
        <v>1.69</v>
      </c>
      <c r="E7102" s="640">
        <v>1.54</v>
      </c>
      <c r="G7102" s="640">
        <v>1.4977312082774252</v>
      </c>
      <c r="I7102" s="640">
        <v>1.74</v>
      </c>
      <c r="J7102" s="661"/>
      <c r="K7102" s="640"/>
      <c r="M7102" s="640">
        <v>1.575</v>
      </c>
      <c r="O7102" s="640">
        <v>1.615</v>
      </c>
      <c r="Q7102" s="640">
        <v>1.355</v>
      </c>
      <c r="S7102" s="640">
        <v>1.9550000000000001</v>
      </c>
      <c r="T7102" s="375">
        <v>0.72642899999999999</v>
      </c>
      <c r="U7102" s="640">
        <f t="shared" si="243"/>
        <v>1.4977312082774252</v>
      </c>
    </row>
    <row r="7103" spans="1:21" x14ac:dyDescent="0.2">
      <c r="A7103" s="597">
        <v>43981</v>
      </c>
      <c r="B7103" s="414">
        <f t="shared" si="244"/>
        <v>43982</v>
      </c>
      <c r="C7103" s="640">
        <v>1.69</v>
      </c>
      <c r="E7103" s="640">
        <v>1.54</v>
      </c>
      <c r="G7103" s="640">
        <v>1.4977312082774252</v>
      </c>
      <c r="I7103" s="640">
        <v>1.74</v>
      </c>
      <c r="J7103" s="661"/>
      <c r="K7103" s="640"/>
      <c r="M7103" s="640">
        <v>1.575</v>
      </c>
      <c r="O7103" s="640">
        <v>1.615</v>
      </c>
      <c r="Q7103" s="640">
        <v>1.355</v>
      </c>
      <c r="S7103" s="640">
        <v>1.9550000000000001</v>
      </c>
      <c r="T7103" s="375">
        <v>0.72642899999999999</v>
      </c>
      <c r="U7103" s="640">
        <f t="shared" si="243"/>
        <v>1.4977312082774252</v>
      </c>
    </row>
    <row r="7104" spans="1:21" s="263" customFormat="1" x14ac:dyDescent="0.2">
      <c r="A7104" s="598">
        <v>43982</v>
      </c>
      <c r="B7104" s="556">
        <f t="shared" si="244"/>
        <v>43983</v>
      </c>
      <c r="C7104" s="620">
        <v>1.595</v>
      </c>
      <c r="E7104" s="620">
        <v>1.43</v>
      </c>
      <c r="G7104" s="620">
        <v>1.4314666525324002</v>
      </c>
      <c r="I7104" s="620">
        <v>1.605</v>
      </c>
      <c r="J7104" s="786"/>
      <c r="K7104" s="620"/>
      <c r="M7104" s="620">
        <v>1.5049999999999999</v>
      </c>
      <c r="O7104" s="620">
        <v>1.4850000000000001</v>
      </c>
      <c r="Q7104" s="620">
        <v>1.2549999999999999</v>
      </c>
      <c r="S7104" s="620">
        <v>1.87</v>
      </c>
      <c r="T7104" s="18">
        <v>0.72584800000000005</v>
      </c>
      <c r="U7104" s="620">
        <f t="shared" ref="U7104:U7167" si="245">S7104*T7104*1.054615</f>
        <v>1.4314666525324002</v>
      </c>
    </row>
    <row r="7105" spans="1:21" x14ac:dyDescent="0.2">
      <c r="A7105" s="597">
        <v>43983</v>
      </c>
      <c r="B7105" s="414">
        <f t="shared" si="244"/>
        <v>43984</v>
      </c>
      <c r="C7105" s="697">
        <v>1.53</v>
      </c>
      <c r="E7105" s="697">
        <v>1.44</v>
      </c>
      <c r="G7105" s="636">
        <v>1.4122009140739502</v>
      </c>
      <c r="I7105" s="697">
        <v>1.58</v>
      </c>
      <c r="J7105" s="790"/>
      <c r="K7105" s="697"/>
      <c r="M7105" s="697">
        <v>1.4550000000000001</v>
      </c>
      <c r="O7105" s="697">
        <v>1.47</v>
      </c>
      <c r="Q7105" s="697">
        <v>1.32</v>
      </c>
      <c r="S7105" s="697">
        <v>1.83</v>
      </c>
      <c r="T7105" s="18">
        <v>0.73173100000000002</v>
      </c>
      <c r="U7105" s="636">
        <f t="shared" si="245"/>
        <v>1.4122009140739502</v>
      </c>
    </row>
    <row r="7106" spans="1:21" x14ac:dyDescent="0.2">
      <c r="A7106" s="597">
        <v>43984</v>
      </c>
      <c r="B7106" s="414">
        <f t="shared" si="244"/>
        <v>43985</v>
      </c>
      <c r="C7106" s="697">
        <v>1.56</v>
      </c>
      <c r="E7106" s="697">
        <v>1.51</v>
      </c>
      <c r="G7106" s="636">
        <v>1.46934499583365</v>
      </c>
      <c r="I7106" s="697">
        <v>1.67</v>
      </c>
      <c r="J7106" s="790"/>
      <c r="K7106" s="697"/>
      <c r="M7106" s="697">
        <v>1.56</v>
      </c>
      <c r="O7106" s="697">
        <v>1.56</v>
      </c>
      <c r="Q7106" s="697">
        <v>1.4350000000000001</v>
      </c>
      <c r="S7106" s="697">
        <v>1.885</v>
      </c>
      <c r="T7106" s="18">
        <v>0.73912599999999995</v>
      </c>
      <c r="U7106" s="636">
        <f t="shared" si="245"/>
        <v>1.46934499583365</v>
      </c>
    </row>
    <row r="7107" spans="1:21" x14ac:dyDescent="0.2">
      <c r="A7107" s="597">
        <v>43985</v>
      </c>
      <c r="B7107" s="414">
        <f t="shared" si="244"/>
        <v>43986</v>
      </c>
      <c r="C7107" s="697">
        <v>1.7649999999999999</v>
      </c>
      <c r="E7107" s="697">
        <v>1.675</v>
      </c>
      <c r="G7107" s="636">
        <v>1.5653475958948251</v>
      </c>
      <c r="I7107" s="697">
        <v>1.7250000000000001</v>
      </c>
      <c r="J7107" s="790"/>
      <c r="K7107" s="697"/>
      <c r="M7107" s="697">
        <v>1.7150000000000001</v>
      </c>
      <c r="O7107" s="697">
        <v>1.7150000000000001</v>
      </c>
      <c r="Q7107" s="697">
        <v>1.4650000000000001</v>
      </c>
      <c r="S7107" s="697">
        <v>2.0049999999999999</v>
      </c>
      <c r="T7107" s="18">
        <v>0.74029100000000003</v>
      </c>
      <c r="U7107" s="636">
        <f t="shared" si="245"/>
        <v>1.5653475958948251</v>
      </c>
    </row>
    <row r="7108" spans="1:21" x14ac:dyDescent="0.2">
      <c r="A7108" s="597">
        <v>43986</v>
      </c>
      <c r="B7108" s="414">
        <f t="shared" si="244"/>
        <v>43987</v>
      </c>
      <c r="C7108" s="697">
        <v>1.6950000000000001</v>
      </c>
      <c r="E7108" s="697">
        <v>1.595</v>
      </c>
      <c r="G7108" s="636">
        <v>1.5418238757392502</v>
      </c>
      <c r="I7108" s="697">
        <v>1.67</v>
      </c>
      <c r="J7108" s="790"/>
      <c r="K7108" s="697"/>
      <c r="M7108" s="697">
        <v>1.63</v>
      </c>
      <c r="O7108" s="697">
        <v>1.645</v>
      </c>
      <c r="Q7108" s="697">
        <v>1.395</v>
      </c>
      <c r="S7108" s="697">
        <v>1.9750000000000001</v>
      </c>
      <c r="T7108" s="18">
        <v>0.74024199999999996</v>
      </c>
      <c r="U7108" s="636">
        <f t="shared" si="245"/>
        <v>1.5418238757392502</v>
      </c>
    </row>
    <row r="7109" spans="1:21" x14ac:dyDescent="0.2">
      <c r="A7109" s="597">
        <v>43987</v>
      </c>
      <c r="B7109" s="414">
        <f t="shared" si="244"/>
        <v>43988</v>
      </c>
      <c r="C7109" s="640">
        <v>1.6950000000000001</v>
      </c>
      <c r="E7109" s="640">
        <v>1.4750000000000001</v>
      </c>
      <c r="G7109" s="640">
        <v>1.5004648178151001</v>
      </c>
      <c r="I7109" s="640">
        <v>1.665</v>
      </c>
      <c r="J7109" s="661"/>
      <c r="K7109" s="640"/>
      <c r="M7109" s="640">
        <v>1.4750000000000001</v>
      </c>
      <c r="O7109" s="640">
        <v>1.5449999999999999</v>
      </c>
      <c r="Q7109" s="640">
        <v>1.325</v>
      </c>
      <c r="S7109" s="640">
        <v>1.915</v>
      </c>
      <c r="T7109" s="375">
        <v>0.74295599999999995</v>
      </c>
      <c r="U7109" s="640">
        <f t="shared" si="245"/>
        <v>1.5004648178151001</v>
      </c>
    </row>
    <row r="7110" spans="1:21" x14ac:dyDescent="0.2">
      <c r="A7110" s="597">
        <v>43988</v>
      </c>
      <c r="B7110" s="414">
        <f t="shared" si="244"/>
        <v>43989</v>
      </c>
      <c r="C7110" s="640">
        <v>1.6950000000000001</v>
      </c>
      <c r="E7110" s="640">
        <v>1.4750000000000001</v>
      </c>
      <c r="G7110" s="640">
        <v>1.5004648178151001</v>
      </c>
      <c r="I7110" s="640">
        <v>1.665</v>
      </c>
      <c r="J7110" s="661"/>
      <c r="K7110" s="640"/>
      <c r="M7110" s="640">
        <v>1.4750000000000001</v>
      </c>
      <c r="O7110" s="640">
        <v>1.5449999999999999</v>
      </c>
      <c r="Q7110" s="640">
        <v>1.325</v>
      </c>
      <c r="S7110" s="640">
        <v>1.915</v>
      </c>
      <c r="T7110" s="375">
        <v>0.74295599999999995</v>
      </c>
      <c r="U7110" s="640">
        <f t="shared" si="245"/>
        <v>1.5004648178151001</v>
      </c>
    </row>
    <row r="7111" spans="1:21" x14ac:dyDescent="0.2">
      <c r="A7111" s="597">
        <v>43989</v>
      </c>
      <c r="B7111" s="414">
        <f t="shared" si="244"/>
        <v>43990</v>
      </c>
      <c r="C7111" s="640">
        <v>1.6950000000000001</v>
      </c>
      <c r="E7111" s="640">
        <v>1.4750000000000001</v>
      </c>
      <c r="G7111" s="640">
        <v>1.5004648178151001</v>
      </c>
      <c r="I7111" s="640">
        <v>1.665</v>
      </c>
      <c r="J7111" s="661"/>
      <c r="K7111" s="640"/>
      <c r="M7111" s="640">
        <v>1.4750000000000001</v>
      </c>
      <c r="O7111" s="640">
        <v>1.5449999999999999</v>
      </c>
      <c r="Q7111" s="640">
        <v>1.325</v>
      </c>
      <c r="S7111" s="640">
        <v>1.915</v>
      </c>
      <c r="T7111" s="375">
        <v>0.74295599999999995</v>
      </c>
      <c r="U7111" s="640">
        <f t="shared" si="245"/>
        <v>1.5004648178151001</v>
      </c>
    </row>
    <row r="7112" spans="1:21" x14ac:dyDescent="0.2">
      <c r="A7112" s="597">
        <v>43990</v>
      </c>
      <c r="B7112" s="414">
        <f t="shared" si="244"/>
        <v>43991</v>
      </c>
      <c r="C7112" s="636">
        <v>1.665</v>
      </c>
      <c r="D7112" s="636"/>
      <c r="E7112" s="636">
        <v>1.45</v>
      </c>
      <c r="F7112" s="636"/>
      <c r="G7112" s="636">
        <v>1.4401986327171001</v>
      </c>
      <c r="H7112" s="636"/>
      <c r="I7112" s="636">
        <v>1.68</v>
      </c>
      <c r="J7112" s="660"/>
      <c r="K7112" s="636"/>
      <c r="L7112" s="636"/>
      <c r="M7112" s="636">
        <v>1.43</v>
      </c>
      <c r="N7112" s="636"/>
      <c r="O7112" s="636">
        <v>1.5449999999999999</v>
      </c>
      <c r="P7112" s="636"/>
      <c r="Q7112" s="636">
        <v>1.45</v>
      </c>
      <c r="R7112" s="636"/>
      <c r="S7112" s="636">
        <v>1.83</v>
      </c>
      <c r="T7112" s="18">
        <v>0.74623799999999996</v>
      </c>
      <c r="U7112" s="636">
        <f t="shared" si="245"/>
        <v>1.4401986327171001</v>
      </c>
    </row>
    <row r="7113" spans="1:21" x14ac:dyDescent="0.2">
      <c r="A7113" s="597">
        <v>43991</v>
      </c>
      <c r="B7113" s="414">
        <f t="shared" si="244"/>
        <v>43992</v>
      </c>
      <c r="C7113" s="636">
        <v>1.68</v>
      </c>
      <c r="D7113" s="636"/>
      <c r="E7113" s="636">
        <v>1.4950000000000001</v>
      </c>
      <c r="F7113" s="636"/>
      <c r="G7113" s="636">
        <v>1.4615545864671002</v>
      </c>
      <c r="H7113" s="636"/>
      <c r="I7113" s="636">
        <v>1.665</v>
      </c>
      <c r="J7113" s="660"/>
      <c r="K7113" s="636"/>
      <c r="L7113" s="636"/>
      <c r="M7113" s="636">
        <v>1.4750000000000001</v>
      </c>
      <c r="N7113" s="636"/>
      <c r="O7113" s="636">
        <v>1.55</v>
      </c>
      <c r="P7113" s="636"/>
      <c r="Q7113" s="636">
        <v>1.47</v>
      </c>
      <c r="R7113" s="636"/>
      <c r="S7113" s="636">
        <v>1.86</v>
      </c>
      <c r="T7113" s="18">
        <v>0.745089</v>
      </c>
      <c r="U7113" s="636">
        <f t="shared" si="245"/>
        <v>1.4615545864671002</v>
      </c>
    </row>
    <row r="7114" spans="1:21" x14ac:dyDescent="0.2">
      <c r="A7114" s="597">
        <v>43992</v>
      </c>
      <c r="B7114" s="414">
        <f t="shared" si="244"/>
        <v>43993</v>
      </c>
      <c r="C7114" s="636">
        <v>1.7</v>
      </c>
      <c r="D7114" s="636"/>
      <c r="E7114" s="636">
        <v>1.5249999999999999</v>
      </c>
      <c r="F7114" s="636"/>
      <c r="G7114" s="636">
        <v>1.4601962687124752</v>
      </c>
      <c r="H7114" s="636"/>
      <c r="I7114" s="636">
        <v>1.69</v>
      </c>
      <c r="J7114" s="660"/>
      <c r="K7114" s="636"/>
      <c r="L7114" s="636"/>
      <c r="M7114" s="636">
        <v>1.5449999999999999</v>
      </c>
      <c r="N7114" s="636"/>
      <c r="O7114" s="636">
        <v>1.575</v>
      </c>
      <c r="P7114" s="636"/>
      <c r="Q7114" s="636">
        <v>1.47</v>
      </c>
      <c r="R7114" s="636"/>
      <c r="S7114" s="636">
        <v>1.855</v>
      </c>
      <c r="T7114" s="18">
        <v>0.74640300000000004</v>
      </c>
      <c r="U7114" s="636">
        <f t="shared" si="245"/>
        <v>1.4601962687124752</v>
      </c>
    </row>
    <row r="7115" spans="1:21" x14ac:dyDescent="0.2">
      <c r="A7115" s="597">
        <v>43993</v>
      </c>
      <c r="B7115" s="414">
        <f t="shared" si="244"/>
        <v>43994</v>
      </c>
      <c r="C7115" s="636">
        <v>1.68</v>
      </c>
      <c r="D7115" s="636"/>
      <c r="E7115" s="636">
        <v>1.48</v>
      </c>
      <c r="F7115" s="636"/>
      <c r="G7115" s="636">
        <v>1.4470068211303251</v>
      </c>
      <c r="H7115" s="636"/>
      <c r="I7115" s="636">
        <v>1.69</v>
      </c>
      <c r="J7115" s="660"/>
      <c r="K7115" s="636"/>
      <c r="L7115" s="636"/>
      <c r="M7115" s="636">
        <v>1.5349999999999999</v>
      </c>
      <c r="N7115" s="636"/>
      <c r="O7115" s="636">
        <v>1.5449999999999999</v>
      </c>
      <c r="P7115" s="636"/>
      <c r="Q7115" s="636">
        <v>1.39</v>
      </c>
      <c r="R7115" s="636"/>
      <c r="S7115" s="636">
        <v>1.855</v>
      </c>
      <c r="T7115" s="18">
        <v>0.73966100000000001</v>
      </c>
      <c r="U7115" s="636">
        <f t="shared" si="245"/>
        <v>1.4470068211303251</v>
      </c>
    </row>
    <row r="7116" spans="1:21" x14ac:dyDescent="0.2">
      <c r="A7116" s="597">
        <v>43994</v>
      </c>
      <c r="B7116" s="414">
        <f t="shared" si="244"/>
        <v>43995</v>
      </c>
      <c r="C7116" s="640">
        <v>1.605</v>
      </c>
      <c r="D7116" s="636"/>
      <c r="E7116" s="640">
        <v>1.425</v>
      </c>
      <c r="F7116" s="636"/>
      <c r="G7116" s="640">
        <v>1.3920784643933253</v>
      </c>
      <c r="H7116" s="636"/>
      <c r="I7116" s="640">
        <v>1.585</v>
      </c>
      <c r="J7116" s="661"/>
      <c r="K7116" s="640"/>
      <c r="L7116" s="636"/>
      <c r="M7116" s="640">
        <v>1.425</v>
      </c>
      <c r="N7116" s="636"/>
      <c r="O7116" s="640">
        <v>1.4550000000000001</v>
      </c>
      <c r="P7116" s="636"/>
      <c r="Q7116" s="640">
        <v>1.28</v>
      </c>
      <c r="R7116" s="636"/>
      <c r="S7116" s="640">
        <v>1.7949999999999999</v>
      </c>
      <c r="T7116" s="375">
        <v>0.73536900000000005</v>
      </c>
      <c r="U7116" s="640">
        <f t="shared" si="245"/>
        <v>1.3920784643933253</v>
      </c>
    </row>
    <row r="7117" spans="1:21" x14ac:dyDescent="0.2">
      <c r="A7117" s="597">
        <v>43995</v>
      </c>
      <c r="B7117" s="414">
        <f t="shared" si="244"/>
        <v>43996</v>
      </c>
      <c r="C7117" s="640">
        <v>1.605</v>
      </c>
      <c r="D7117" s="636"/>
      <c r="E7117" s="640">
        <v>1.425</v>
      </c>
      <c r="F7117" s="636"/>
      <c r="G7117" s="640">
        <v>1.3920784643933253</v>
      </c>
      <c r="H7117" s="636"/>
      <c r="I7117" s="640">
        <v>1.585</v>
      </c>
      <c r="J7117" s="661"/>
      <c r="K7117" s="640"/>
      <c r="L7117" s="636"/>
      <c r="M7117" s="640">
        <v>1.425</v>
      </c>
      <c r="N7117" s="636"/>
      <c r="O7117" s="640">
        <v>1.4550000000000001</v>
      </c>
      <c r="P7117" s="636"/>
      <c r="Q7117" s="640">
        <v>1.28</v>
      </c>
      <c r="R7117" s="636"/>
      <c r="S7117" s="640">
        <v>1.7949999999999999</v>
      </c>
      <c r="T7117" s="375">
        <v>0.73536900000000005</v>
      </c>
      <c r="U7117" s="640">
        <f t="shared" si="245"/>
        <v>1.3920784643933253</v>
      </c>
    </row>
    <row r="7118" spans="1:21" x14ac:dyDescent="0.2">
      <c r="A7118" s="597">
        <v>43996</v>
      </c>
      <c r="B7118" s="414">
        <f t="shared" si="244"/>
        <v>43997</v>
      </c>
      <c r="C7118" s="640">
        <v>1.605</v>
      </c>
      <c r="D7118" s="636"/>
      <c r="E7118" s="640">
        <v>1.425</v>
      </c>
      <c r="F7118" s="636"/>
      <c r="G7118" s="640">
        <v>1.3920784643933253</v>
      </c>
      <c r="H7118" s="636"/>
      <c r="I7118" s="640">
        <v>1.585</v>
      </c>
      <c r="J7118" s="661"/>
      <c r="K7118" s="640"/>
      <c r="L7118" s="636"/>
      <c r="M7118" s="640">
        <v>1.425</v>
      </c>
      <c r="N7118" s="636"/>
      <c r="O7118" s="640">
        <v>1.4550000000000001</v>
      </c>
      <c r="P7118" s="636"/>
      <c r="Q7118" s="640">
        <v>1.28</v>
      </c>
      <c r="R7118" s="636"/>
      <c r="S7118" s="640">
        <v>1.7949999999999999</v>
      </c>
      <c r="T7118" s="375">
        <v>0.73536900000000005</v>
      </c>
      <c r="U7118" s="640">
        <f t="shared" si="245"/>
        <v>1.3920784643933253</v>
      </c>
    </row>
    <row r="7119" spans="1:21" x14ac:dyDescent="0.2">
      <c r="A7119" s="597">
        <v>43997</v>
      </c>
      <c r="B7119" s="414">
        <f t="shared" si="244"/>
        <v>43998</v>
      </c>
      <c r="C7119" s="636">
        <v>1.46</v>
      </c>
      <c r="D7119" s="636"/>
      <c r="E7119" s="636">
        <v>1.395</v>
      </c>
      <c r="F7119" s="636"/>
      <c r="G7119" s="636">
        <v>1.3282110274510002</v>
      </c>
      <c r="H7119" s="636"/>
      <c r="I7119" s="636">
        <v>1.45</v>
      </c>
      <c r="J7119" s="660"/>
      <c r="K7119" s="636"/>
      <c r="L7119" s="636"/>
      <c r="M7119" s="636">
        <v>1.385</v>
      </c>
      <c r="N7119" s="636"/>
      <c r="O7119" s="636">
        <v>1.415</v>
      </c>
      <c r="P7119" s="636"/>
      <c r="Q7119" s="636">
        <v>1.1200000000000001</v>
      </c>
      <c r="R7119" s="636"/>
      <c r="S7119" s="636">
        <v>1.7150000000000001</v>
      </c>
      <c r="T7119" s="18">
        <v>0.73436000000000001</v>
      </c>
      <c r="U7119" s="636">
        <f t="shared" si="245"/>
        <v>1.3282110274510002</v>
      </c>
    </row>
    <row r="7120" spans="1:21" x14ac:dyDescent="0.2">
      <c r="A7120" s="597">
        <v>43998</v>
      </c>
      <c r="B7120" s="414">
        <f t="shared" si="244"/>
        <v>43999</v>
      </c>
      <c r="C7120" s="636">
        <v>1.38</v>
      </c>
      <c r="D7120" s="636"/>
      <c r="E7120" s="636">
        <v>1.2749999999999999</v>
      </c>
      <c r="F7120" s="636"/>
      <c r="G7120" s="636">
        <v>1.2489913437576001</v>
      </c>
      <c r="H7120" s="636"/>
      <c r="I7120" s="636">
        <v>1.4550000000000001</v>
      </c>
      <c r="J7120" s="660"/>
      <c r="K7120" s="636"/>
      <c r="L7120" s="636"/>
      <c r="M7120" s="636">
        <v>1.3</v>
      </c>
      <c r="N7120" s="636"/>
      <c r="O7120" s="636">
        <v>1.32</v>
      </c>
      <c r="P7120" s="636"/>
      <c r="Q7120" s="636">
        <v>1.2150000000000001</v>
      </c>
      <c r="R7120" s="636"/>
      <c r="S7120" s="636">
        <v>1.605</v>
      </c>
      <c r="T7120" s="18">
        <v>0.73788799999999999</v>
      </c>
      <c r="U7120" s="636">
        <f t="shared" si="245"/>
        <v>1.2489913437576001</v>
      </c>
    </row>
    <row r="7121" spans="1:21" x14ac:dyDescent="0.2">
      <c r="A7121" s="597">
        <v>43999</v>
      </c>
      <c r="B7121" s="414">
        <f t="shared" si="244"/>
        <v>44000</v>
      </c>
      <c r="C7121" s="636">
        <v>1.4750000000000001</v>
      </c>
      <c r="D7121" s="636"/>
      <c r="E7121" s="636">
        <v>1.36</v>
      </c>
      <c r="F7121" s="636"/>
      <c r="G7121" s="636">
        <v>1.2957721615775253</v>
      </c>
      <c r="H7121" s="636"/>
      <c r="I7121" s="636">
        <v>1.48</v>
      </c>
      <c r="J7121" s="660"/>
      <c r="K7121" s="636"/>
      <c r="L7121" s="636"/>
      <c r="M7121" s="636">
        <v>1.365</v>
      </c>
      <c r="N7121" s="636"/>
      <c r="O7121" s="636">
        <v>1.395</v>
      </c>
      <c r="P7121" s="636"/>
      <c r="Q7121" s="636">
        <v>1.31</v>
      </c>
      <c r="R7121" s="636"/>
      <c r="S7121" s="636">
        <v>1.665</v>
      </c>
      <c r="T7121" s="18">
        <v>0.73793900000000001</v>
      </c>
      <c r="U7121" s="636">
        <f t="shared" si="245"/>
        <v>1.2957721615775253</v>
      </c>
    </row>
    <row r="7122" spans="1:21" x14ac:dyDescent="0.2">
      <c r="A7122" s="597">
        <v>44000</v>
      </c>
      <c r="B7122" s="414">
        <f t="shared" si="244"/>
        <v>44001</v>
      </c>
      <c r="C7122" s="636">
        <v>1.4450000000000001</v>
      </c>
      <c r="D7122" s="636"/>
      <c r="E7122" s="636">
        <v>1.355</v>
      </c>
      <c r="F7122" s="636"/>
      <c r="G7122" s="636">
        <v>1.3397014533566252</v>
      </c>
      <c r="H7122" s="636"/>
      <c r="I7122" s="636">
        <v>1.45</v>
      </c>
      <c r="J7122" s="660"/>
      <c r="K7122" s="636"/>
      <c r="L7122" s="636"/>
      <c r="M7122" s="636">
        <v>1.375</v>
      </c>
      <c r="N7122" s="636"/>
      <c r="O7122" s="636">
        <v>1.4</v>
      </c>
      <c r="P7122" s="636"/>
      <c r="Q7122" s="636">
        <v>1.31</v>
      </c>
      <c r="R7122" s="636"/>
      <c r="S7122" s="636">
        <v>1.7250000000000001</v>
      </c>
      <c r="T7122" s="18">
        <v>0.73641900000000005</v>
      </c>
      <c r="U7122" s="636">
        <f t="shared" si="245"/>
        <v>1.3397014533566252</v>
      </c>
    </row>
    <row r="7123" spans="1:21" x14ac:dyDescent="0.2">
      <c r="A7123" s="597">
        <v>44001</v>
      </c>
      <c r="B7123" s="414">
        <f t="shared" si="244"/>
        <v>44002</v>
      </c>
      <c r="C7123" s="640">
        <v>1.4650000000000001</v>
      </c>
      <c r="D7123" s="636"/>
      <c r="E7123" s="640">
        <v>1.365</v>
      </c>
      <c r="F7123" s="636"/>
      <c r="G7123" s="640">
        <v>1.3575099195350002</v>
      </c>
      <c r="H7123" s="636"/>
      <c r="I7123" s="640">
        <v>1.48</v>
      </c>
      <c r="J7123" s="661"/>
      <c r="K7123" s="640"/>
      <c r="L7123" s="636"/>
      <c r="M7123" s="640">
        <v>1.365</v>
      </c>
      <c r="N7123" s="636"/>
      <c r="O7123" s="640">
        <v>1.4350000000000001</v>
      </c>
      <c r="P7123" s="636"/>
      <c r="Q7123" s="640">
        <v>1.35</v>
      </c>
      <c r="R7123" s="636"/>
      <c r="S7123" s="640">
        <v>1.75</v>
      </c>
      <c r="T7123" s="375">
        <v>0.73554799999999998</v>
      </c>
      <c r="U7123" s="640">
        <f t="shared" si="245"/>
        <v>1.3575099195350002</v>
      </c>
    </row>
    <row r="7124" spans="1:21" x14ac:dyDescent="0.2">
      <c r="A7124" s="597">
        <v>44002</v>
      </c>
      <c r="B7124" s="414">
        <f t="shared" si="244"/>
        <v>44003</v>
      </c>
      <c r="C7124" s="640">
        <v>1.4650000000000001</v>
      </c>
      <c r="D7124" s="636"/>
      <c r="E7124" s="640">
        <v>1.365</v>
      </c>
      <c r="F7124" s="636"/>
      <c r="G7124" s="640">
        <v>1.3575099195350002</v>
      </c>
      <c r="H7124" s="636"/>
      <c r="I7124" s="640">
        <v>1.48</v>
      </c>
      <c r="J7124" s="661"/>
      <c r="K7124" s="640"/>
      <c r="L7124" s="636"/>
      <c r="M7124" s="640">
        <v>1.365</v>
      </c>
      <c r="N7124" s="636"/>
      <c r="O7124" s="640">
        <v>1.4350000000000001</v>
      </c>
      <c r="P7124" s="636"/>
      <c r="Q7124" s="640">
        <v>1.35</v>
      </c>
      <c r="R7124" s="636"/>
      <c r="S7124" s="640">
        <v>1.75</v>
      </c>
      <c r="T7124" s="375">
        <v>0.73554799999999998</v>
      </c>
      <c r="U7124" s="640">
        <f t="shared" si="245"/>
        <v>1.3575099195350002</v>
      </c>
    </row>
    <row r="7125" spans="1:21" x14ac:dyDescent="0.2">
      <c r="A7125" s="597">
        <v>44003</v>
      </c>
      <c r="B7125" s="414">
        <f t="shared" si="244"/>
        <v>44004</v>
      </c>
      <c r="C7125" s="640">
        <v>1.4650000000000001</v>
      </c>
      <c r="D7125" s="636"/>
      <c r="E7125" s="640">
        <v>1.365</v>
      </c>
      <c r="F7125" s="636"/>
      <c r="G7125" s="640">
        <v>1.3575099195350002</v>
      </c>
      <c r="H7125" s="636"/>
      <c r="I7125" s="640">
        <v>1.48</v>
      </c>
      <c r="J7125" s="661"/>
      <c r="K7125" s="640"/>
      <c r="L7125" s="636"/>
      <c r="M7125" s="640">
        <v>1.365</v>
      </c>
      <c r="N7125" s="636"/>
      <c r="O7125" s="640">
        <v>1.4350000000000001</v>
      </c>
      <c r="P7125" s="636"/>
      <c r="Q7125" s="640">
        <v>1.35</v>
      </c>
      <c r="R7125" s="636"/>
      <c r="S7125" s="640">
        <v>1.75</v>
      </c>
      <c r="T7125" s="375">
        <v>0.73554799999999998</v>
      </c>
      <c r="U7125" s="640">
        <f t="shared" si="245"/>
        <v>1.3575099195350002</v>
      </c>
    </row>
    <row r="7126" spans="1:21" x14ac:dyDescent="0.2">
      <c r="A7126" s="597">
        <v>44004</v>
      </c>
      <c r="B7126" s="414">
        <f t="shared" si="244"/>
        <v>44005</v>
      </c>
      <c r="C7126" s="636">
        <v>1.6</v>
      </c>
      <c r="D7126" s="636"/>
      <c r="E7126" s="636">
        <v>1.55</v>
      </c>
      <c r="F7126" s="636"/>
      <c r="G7126" s="636">
        <v>1.411248897294225</v>
      </c>
      <c r="H7126" s="636"/>
      <c r="I7126" s="636">
        <v>1.595</v>
      </c>
      <c r="J7126" s="660"/>
      <c r="K7126" s="636"/>
      <c r="L7126" s="636"/>
      <c r="M7126" s="636">
        <v>1.56</v>
      </c>
      <c r="N7126" s="636"/>
      <c r="O7126" s="636">
        <v>1.54</v>
      </c>
      <c r="P7126" s="636"/>
      <c r="Q7126" s="636">
        <v>1.47</v>
      </c>
      <c r="R7126" s="636"/>
      <c r="S7126" s="636">
        <v>1.8149999999999999</v>
      </c>
      <c r="T7126" s="18">
        <v>0.73728099999999996</v>
      </c>
      <c r="U7126" s="636">
        <f t="shared" si="245"/>
        <v>1.411248897294225</v>
      </c>
    </row>
    <row r="7127" spans="1:21" x14ac:dyDescent="0.2">
      <c r="A7127" s="597">
        <v>44005</v>
      </c>
      <c r="B7127" s="414">
        <f t="shared" si="244"/>
        <v>44006</v>
      </c>
      <c r="C7127" s="636">
        <v>1.5649999999999999</v>
      </c>
      <c r="D7127" s="636"/>
      <c r="E7127" s="636">
        <v>1.47</v>
      </c>
      <c r="F7127" s="636"/>
      <c r="G7127" s="636">
        <v>1.414744091781075</v>
      </c>
      <c r="H7127" s="636"/>
      <c r="I7127" s="636">
        <v>1.54</v>
      </c>
      <c r="J7127" s="660"/>
      <c r="K7127" s="636"/>
      <c r="L7127" s="636"/>
      <c r="M7127" s="636">
        <v>1.5149999999999999</v>
      </c>
      <c r="N7127" s="636"/>
      <c r="O7127" s="636">
        <v>1.48</v>
      </c>
      <c r="P7127" s="636"/>
      <c r="Q7127" s="636">
        <v>1.415</v>
      </c>
      <c r="R7127" s="636"/>
      <c r="S7127" s="636">
        <v>1.8149999999999999</v>
      </c>
      <c r="T7127" s="18">
        <v>0.73910699999999996</v>
      </c>
      <c r="U7127" s="636">
        <f t="shared" si="245"/>
        <v>1.414744091781075</v>
      </c>
    </row>
    <row r="7128" spans="1:21" x14ac:dyDescent="0.2">
      <c r="A7128" s="597">
        <v>44006</v>
      </c>
      <c r="B7128" s="414">
        <f t="shared" si="244"/>
        <v>44007</v>
      </c>
      <c r="C7128" s="636">
        <v>1.575</v>
      </c>
      <c r="D7128" s="636"/>
      <c r="E7128" s="636">
        <v>1.4650000000000001</v>
      </c>
      <c r="F7128" s="636"/>
      <c r="G7128" s="636">
        <v>1.4364788579660004</v>
      </c>
      <c r="H7128" s="636"/>
      <c r="I7128" s="636">
        <v>1.56</v>
      </c>
      <c r="J7128" s="660"/>
      <c r="K7128" s="636"/>
      <c r="L7128" s="636"/>
      <c r="M7128" s="636">
        <v>1.4950000000000001</v>
      </c>
      <c r="N7128" s="636"/>
      <c r="O7128" s="636">
        <v>1.51</v>
      </c>
      <c r="P7128" s="636"/>
      <c r="Q7128" s="636">
        <v>1.395</v>
      </c>
      <c r="R7128" s="636"/>
      <c r="S7128" s="636">
        <v>1.85</v>
      </c>
      <c r="T7128" s="18">
        <v>0.73626400000000003</v>
      </c>
      <c r="U7128" s="636">
        <f t="shared" si="245"/>
        <v>1.4364788579660004</v>
      </c>
    </row>
    <row r="7129" spans="1:21" x14ac:dyDescent="0.2">
      <c r="A7129" s="597">
        <v>44007</v>
      </c>
      <c r="B7129" s="414">
        <f t="shared" si="244"/>
        <v>44008</v>
      </c>
      <c r="C7129" s="636">
        <v>1.49</v>
      </c>
      <c r="D7129" s="636"/>
      <c r="E7129" s="636">
        <v>1.425</v>
      </c>
      <c r="F7129" s="636"/>
      <c r="G7129" s="636">
        <v>1.3838816116788502</v>
      </c>
      <c r="H7129" s="636"/>
      <c r="I7129" s="636">
        <v>1.405</v>
      </c>
      <c r="J7129" s="660"/>
      <c r="K7129" s="636"/>
      <c r="L7129" s="636"/>
      <c r="M7129" s="636">
        <v>1.47</v>
      </c>
      <c r="N7129" s="636"/>
      <c r="O7129" s="636">
        <v>1.4</v>
      </c>
      <c r="P7129" s="636"/>
      <c r="Q7129" s="636">
        <v>1.2749999999999999</v>
      </c>
      <c r="R7129" s="636"/>
      <c r="S7129" s="636">
        <v>1.79</v>
      </c>
      <c r="T7129" s="18">
        <v>0.73308099999999998</v>
      </c>
      <c r="U7129" s="636">
        <f t="shared" si="245"/>
        <v>1.3838816116788502</v>
      </c>
    </row>
    <row r="7130" spans="1:21" x14ac:dyDescent="0.2">
      <c r="A7130" s="597">
        <v>44008</v>
      </c>
      <c r="B7130" s="414">
        <f t="shared" si="244"/>
        <v>44009</v>
      </c>
      <c r="C7130" s="640">
        <v>1.4</v>
      </c>
      <c r="D7130" s="636"/>
      <c r="E7130" s="640">
        <v>1.33</v>
      </c>
      <c r="F7130" s="636"/>
      <c r="G7130" s="640">
        <v>1.292837342044</v>
      </c>
      <c r="H7130" s="636"/>
      <c r="I7130" s="640">
        <v>1.4</v>
      </c>
      <c r="J7130" s="661"/>
      <c r="K7130" s="640"/>
      <c r="L7130" s="636"/>
      <c r="M7130" s="640">
        <v>1.31</v>
      </c>
      <c r="N7130" s="636"/>
      <c r="O7130" s="640">
        <v>1.35</v>
      </c>
      <c r="P7130" s="636"/>
      <c r="Q7130" s="640">
        <v>1.2849999999999999</v>
      </c>
      <c r="R7130" s="636"/>
      <c r="S7130" s="640">
        <v>1.675</v>
      </c>
      <c r="T7130" s="375">
        <v>0.73187199999999997</v>
      </c>
      <c r="U7130" s="640">
        <f t="shared" si="245"/>
        <v>1.292837342044</v>
      </c>
    </row>
    <row r="7131" spans="1:21" x14ac:dyDescent="0.2">
      <c r="A7131" s="597">
        <v>44009</v>
      </c>
      <c r="B7131" s="414">
        <f t="shared" si="244"/>
        <v>44010</v>
      </c>
      <c r="C7131" s="640">
        <v>1.4</v>
      </c>
      <c r="D7131" s="636"/>
      <c r="E7131" s="640">
        <v>1.33</v>
      </c>
      <c r="F7131" s="636"/>
      <c r="G7131" s="640">
        <v>1.292837342044</v>
      </c>
      <c r="H7131" s="636"/>
      <c r="I7131" s="640">
        <v>1.4</v>
      </c>
      <c r="J7131" s="661"/>
      <c r="K7131" s="640"/>
      <c r="L7131" s="636"/>
      <c r="M7131" s="640">
        <v>1.31</v>
      </c>
      <c r="N7131" s="636"/>
      <c r="O7131" s="640">
        <v>1.35</v>
      </c>
      <c r="P7131" s="636"/>
      <c r="Q7131" s="640">
        <v>1.2849999999999999</v>
      </c>
      <c r="R7131" s="636"/>
      <c r="S7131" s="640">
        <v>1.675</v>
      </c>
      <c r="T7131" s="375">
        <v>0.73187199999999997</v>
      </c>
      <c r="U7131" s="640">
        <f t="shared" si="245"/>
        <v>1.292837342044</v>
      </c>
    </row>
    <row r="7132" spans="1:21" x14ac:dyDescent="0.2">
      <c r="A7132" s="597">
        <v>44010</v>
      </c>
      <c r="B7132" s="414">
        <f t="shared" si="244"/>
        <v>44011</v>
      </c>
      <c r="C7132" s="640">
        <v>1.4</v>
      </c>
      <c r="D7132" s="636"/>
      <c r="E7132" s="640">
        <v>1.33</v>
      </c>
      <c r="F7132" s="636"/>
      <c r="G7132" s="640">
        <v>1.292837342044</v>
      </c>
      <c r="H7132" s="636"/>
      <c r="I7132" s="640">
        <v>1.4</v>
      </c>
      <c r="J7132" s="661"/>
      <c r="K7132" s="640"/>
      <c r="L7132" s="636"/>
      <c r="M7132" s="640">
        <v>1.31</v>
      </c>
      <c r="N7132" s="636"/>
      <c r="O7132" s="640">
        <v>1.35</v>
      </c>
      <c r="P7132" s="636"/>
      <c r="Q7132" s="640">
        <v>1.2849999999999999</v>
      </c>
      <c r="R7132" s="636"/>
      <c r="S7132" s="640">
        <v>1.675</v>
      </c>
      <c r="T7132" s="375">
        <v>0.73187199999999997</v>
      </c>
      <c r="U7132" s="640">
        <f t="shared" si="245"/>
        <v>1.292837342044</v>
      </c>
    </row>
    <row r="7133" spans="1:21" x14ac:dyDescent="0.2">
      <c r="A7133" s="597">
        <v>44011</v>
      </c>
      <c r="B7133" s="414">
        <f t="shared" si="244"/>
        <v>44012</v>
      </c>
      <c r="C7133" s="636">
        <v>1.66</v>
      </c>
      <c r="D7133" s="636"/>
      <c r="E7133" s="636">
        <v>1.4650000000000001</v>
      </c>
      <c r="F7133" s="636"/>
      <c r="G7133" s="636">
        <v>1.392583039667</v>
      </c>
      <c r="H7133" s="636"/>
      <c r="I7133" s="636">
        <v>1.575</v>
      </c>
      <c r="J7133" s="660"/>
      <c r="K7133" s="636"/>
      <c r="L7133" s="636"/>
      <c r="M7133" s="636">
        <v>1.46</v>
      </c>
      <c r="N7133" s="636"/>
      <c r="O7133" s="636">
        <v>1.5149999999999999</v>
      </c>
      <c r="P7133" s="636"/>
      <c r="Q7133" s="636">
        <v>1.5049999999999999</v>
      </c>
      <c r="R7133" s="636"/>
      <c r="S7133" s="636">
        <v>1.8049999999999999</v>
      </c>
      <c r="T7133" s="18">
        <v>0.73155999999999999</v>
      </c>
      <c r="U7133" s="636">
        <f t="shared" si="245"/>
        <v>1.392583039667</v>
      </c>
    </row>
    <row r="7134" spans="1:21" x14ac:dyDescent="0.2">
      <c r="A7134" s="598">
        <v>44012</v>
      </c>
      <c r="B7134" s="556">
        <f t="shared" si="244"/>
        <v>44013</v>
      </c>
      <c r="C7134" s="620">
        <v>1.69</v>
      </c>
      <c r="D7134" s="636"/>
      <c r="E7134" s="620">
        <v>1.405</v>
      </c>
      <c r="F7134" s="636"/>
      <c r="G7134" s="620">
        <v>1.3913679122640001</v>
      </c>
      <c r="H7134" s="636"/>
      <c r="I7134" s="620">
        <v>1.63</v>
      </c>
      <c r="J7134" s="786"/>
      <c r="K7134" s="620"/>
      <c r="L7134" s="636"/>
      <c r="M7134" s="620">
        <v>1.42</v>
      </c>
      <c r="N7134" s="636"/>
      <c r="O7134" s="620">
        <v>1.5649999999999999</v>
      </c>
      <c r="P7134" s="636"/>
      <c r="Q7134" s="620">
        <v>1.45</v>
      </c>
      <c r="R7134" s="636"/>
      <c r="S7134" s="620">
        <v>1.8</v>
      </c>
      <c r="T7134" s="18">
        <v>0.73295200000000005</v>
      </c>
      <c r="U7134" s="620">
        <f t="shared" si="245"/>
        <v>1.3913679122640001</v>
      </c>
    </row>
    <row r="7135" spans="1:21" x14ac:dyDescent="0.2">
      <c r="A7135" s="597">
        <v>44013</v>
      </c>
      <c r="B7135" s="414">
        <f t="shared" si="244"/>
        <v>44014</v>
      </c>
      <c r="C7135" s="636">
        <v>1.6</v>
      </c>
      <c r="D7135" s="636"/>
      <c r="E7135" s="636">
        <v>1.26</v>
      </c>
      <c r="F7135" s="636"/>
      <c r="G7135" s="636">
        <v>1.3049564714088</v>
      </c>
      <c r="H7135" s="636"/>
      <c r="I7135" s="636">
        <v>1.54</v>
      </c>
      <c r="J7135" s="660"/>
      <c r="K7135" s="636"/>
      <c r="L7135" s="636"/>
      <c r="M7135" s="636">
        <v>1.27</v>
      </c>
      <c r="N7135" s="636"/>
      <c r="O7135" s="636">
        <v>1.48</v>
      </c>
      <c r="P7135" s="636"/>
      <c r="Q7135" s="636">
        <v>1.32</v>
      </c>
      <c r="R7135" s="636"/>
      <c r="S7135" s="636">
        <v>1.68</v>
      </c>
      <c r="T7135" s="18">
        <v>0.73653400000000002</v>
      </c>
      <c r="U7135" s="636">
        <f t="shared" si="245"/>
        <v>1.3049564714088</v>
      </c>
    </row>
    <row r="7136" spans="1:21" x14ac:dyDescent="0.2">
      <c r="A7136" s="597">
        <v>44014</v>
      </c>
      <c r="B7136" s="414">
        <f t="shared" si="244"/>
        <v>44015</v>
      </c>
      <c r="C7136" s="640">
        <v>1.53</v>
      </c>
      <c r="D7136" s="636"/>
      <c r="E7136" s="640">
        <v>1.2849999999999999</v>
      </c>
      <c r="F7136" s="636"/>
      <c r="G7136" s="640">
        <v>1.2455704838090251</v>
      </c>
      <c r="H7136" s="636"/>
      <c r="I7136" s="640">
        <v>1.55</v>
      </c>
      <c r="J7136" s="661"/>
      <c r="K7136" s="640"/>
      <c r="L7136" s="636"/>
      <c r="M7136" s="640">
        <v>1.19</v>
      </c>
      <c r="N7136" s="636"/>
      <c r="O7136" s="640">
        <v>1.43</v>
      </c>
      <c r="P7136" s="636"/>
      <c r="Q7136" s="640">
        <v>1.3</v>
      </c>
      <c r="R7136" s="636"/>
      <c r="S7136" s="640">
        <v>1.605</v>
      </c>
      <c r="T7136" s="375">
        <v>0.73586700000000005</v>
      </c>
      <c r="U7136" s="640">
        <f t="shared" si="245"/>
        <v>1.2455704838090251</v>
      </c>
    </row>
    <row r="7137" spans="1:21" x14ac:dyDescent="0.2">
      <c r="A7137" s="597">
        <v>44015</v>
      </c>
      <c r="B7137" s="414">
        <f t="shared" si="244"/>
        <v>44016</v>
      </c>
      <c r="C7137" s="640">
        <v>1.53</v>
      </c>
      <c r="D7137" s="636"/>
      <c r="E7137" s="640">
        <v>1.2849999999999999</v>
      </c>
      <c r="F7137" s="636"/>
      <c r="G7137" s="640">
        <v>1.2455704838090251</v>
      </c>
      <c r="H7137" s="636"/>
      <c r="I7137" s="640">
        <v>1.55</v>
      </c>
      <c r="J7137" s="661"/>
      <c r="K7137" s="640"/>
      <c r="L7137" s="636"/>
      <c r="M7137" s="640">
        <v>1.19</v>
      </c>
      <c r="N7137" s="636"/>
      <c r="O7137" s="640">
        <v>1.43</v>
      </c>
      <c r="P7137" s="636"/>
      <c r="Q7137" s="640">
        <v>1.3</v>
      </c>
      <c r="R7137" s="636"/>
      <c r="S7137" s="640">
        <v>1.605</v>
      </c>
      <c r="T7137" s="375">
        <v>0.73586700000000005</v>
      </c>
      <c r="U7137" s="640">
        <f t="shared" si="245"/>
        <v>1.2455704838090251</v>
      </c>
    </row>
    <row r="7138" spans="1:21" x14ac:dyDescent="0.2">
      <c r="A7138" s="597">
        <v>44016</v>
      </c>
      <c r="B7138" s="414">
        <f t="shared" ref="B7138:B7201" si="246">A7138+1</f>
        <v>44017</v>
      </c>
      <c r="C7138" s="640">
        <v>1.53</v>
      </c>
      <c r="D7138" s="636"/>
      <c r="E7138" s="640">
        <v>1.2849999999999999</v>
      </c>
      <c r="F7138" s="636"/>
      <c r="G7138" s="640">
        <v>1.2455704838090251</v>
      </c>
      <c r="H7138" s="636"/>
      <c r="I7138" s="640">
        <v>1.55</v>
      </c>
      <c r="J7138" s="661"/>
      <c r="K7138" s="640"/>
      <c r="L7138" s="636"/>
      <c r="M7138" s="640">
        <v>1.19</v>
      </c>
      <c r="N7138" s="636"/>
      <c r="O7138" s="640">
        <v>1.43</v>
      </c>
      <c r="P7138" s="636"/>
      <c r="Q7138" s="640">
        <v>1.3</v>
      </c>
      <c r="R7138" s="636"/>
      <c r="S7138" s="640">
        <v>1.605</v>
      </c>
      <c r="T7138" s="375">
        <v>0.73586700000000005</v>
      </c>
      <c r="U7138" s="640">
        <f t="shared" si="245"/>
        <v>1.2455704838090251</v>
      </c>
    </row>
    <row r="7139" spans="1:21" x14ac:dyDescent="0.2">
      <c r="A7139" s="597">
        <v>44017</v>
      </c>
      <c r="B7139" s="414">
        <f t="shared" si="246"/>
        <v>44018</v>
      </c>
      <c r="C7139" s="640">
        <v>1.53</v>
      </c>
      <c r="D7139" s="636"/>
      <c r="E7139" s="640">
        <v>1.2849999999999999</v>
      </c>
      <c r="F7139" s="636"/>
      <c r="G7139" s="640">
        <v>1.2455704838090251</v>
      </c>
      <c r="H7139" s="636"/>
      <c r="I7139" s="640">
        <v>1.55</v>
      </c>
      <c r="J7139" s="661"/>
      <c r="K7139" s="640"/>
      <c r="L7139" s="636"/>
      <c r="M7139" s="640">
        <v>1.19</v>
      </c>
      <c r="N7139" s="636"/>
      <c r="O7139" s="640">
        <v>1.43</v>
      </c>
      <c r="P7139" s="636"/>
      <c r="Q7139" s="640">
        <v>1.3</v>
      </c>
      <c r="R7139" s="636"/>
      <c r="S7139" s="640">
        <v>1.605</v>
      </c>
      <c r="T7139" s="375">
        <v>0.73586700000000005</v>
      </c>
      <c r="U7139" s="640">
        <f t="shared" si="245"/>
        <v>1.2455704838090251</v>
      </c>
    </row>
    <row r="7140" spans="1:21" x14ac:dyDescent="0.2">
      <c r="A7140" s="597">
        <v>44018</v>
      </c>
      <c r="B7140" s="414">
        <f t="shared" si="246"/>
        <v>44019</v>
      </c>
      <c r="C7140" s="636">
        <v>1.7</v>
      </c>
      <c r="D7140" s="636"/>
      <c r="E7140" s="636">
        <v>1.5</v>
      </c>
      <c r="F7140" s="636"/>
      <c r="G7140" s="636">
        <v>1.4639327643844</v>
      </c>
      <c r="H7140" s="636"/>
      <c r="I7140" s="636">
        <v>1.69</v>
      </c>
      <c r="J7140" s="660"/>
      <c r="K7140" s="636"/>
      <c r="L7140" s="636"/>
      <c r="M7140" s="636">
        <v>1.54</v>
      </c>
      <c r="N7140" s="636"/>
      <c r="O7140" s="636">
        <v>1.54</v>
      </c>
      <c r="P7140" s="636"/>
      <c r="Q7140" s="636">
        <v>1.49</v>
      </c>
      <c r="R7140" s="636"/>
      <c r="S7140" s="636">
        <v>1.88</v>
      </c>
      <c r="T7140" s="18">
        <v>0.73836199999999996</v>
      </c>
      <c r="U7140" s="636">
        <f t="shared" si="245"/>
        <v>1.4639327643844</v>
      </c>
    </row>
    <row r="7141" spans="1:21" x14ac:dyDescent="0.2">
      <c r="A7141" s="597">
        <v>44019</v>
      </c>
      <c r="B7141" s="414">
        <f t="shared" si="246"/>
        <v>44020</v>
      </c>
      <c r="C7141" s="636">
        <v>1.74</v>
      </c>
      <c r="D7141" s="636"/>
      <c r="E7141" s="636">
        <v>1.615</v>
      </c>
      <c r="F7141" s="636"/>
      <c r="G7141" s="636">
        <v>1.5419770691141501</v>
      </c>
      <c r="H7141" s="636"/>
      <c r="I7141" s="636">
        <v>1.84</v>
      </c>
      <c r="J7141" s="660"/>
      <c r="K7141" s="636"/>
      <c r="L7141" s="636"/>
      <c r="M7141" s="636">
        <v>1.645</v>
      </c>
      <c r="N7141" s="636"/>
      <c r="O7141" s="636">
        <v>1.655</v>
      </c>
      <c r="P7141" s="636"/>
      <c r="Q7141" s="636">
        <v>1.33</v>
      </c>
      <c r="R7141" s="636"/>
      <c r="S7141" s="636">
        <v>1.9850000000000001</v>
      </c>
      <c r="T7141" s="18">
        <v>0.73658599999999996</v>
      </c>
      <c r="U7141" s="636">
        <f t="shared" si="245"/>
        <v>1.5419770691141501</v>
      </c>
    </row>
    <row r="7142" spans="1:21" x14ac:dyDescent="0.2">
      <c r="A7142" s="597">
        <v>44020</v>
      </c>
      <c r="B7142" s="414">
        <f t="shared" si="246"/>
        <v>44021</v>
      </c>
      <c r="C7142" s="636">
        <v>1.79</v>
      </c>
      <c r="D7142" s="636"/>
      <c r="E7142" s="636">
        <v>1.635</v>
      </c>
      <c r="F7142" s="636"/>
      <c r="G7142" s="636">
        <v>1.5585283234779501</v>
      </c>
      <c r="H7142" s="636"/>
      <c r="I7142" s="636">
        <v>1.77</v>
      </c>
      <c r="J7142" s="660"/>
      <c r="K7142" s="636"/>
      <c r="L7142" s="636"/>
      <c r="M7142" s="636">
        <v>1.61</v>
      </c>
      <c r="N7142" s="636"/>
      <c r="O7142" s="636">
        <v>1.66</v>
      </c>
      <c r="P7142" s="636"/>
      <c r="Q7142" s="636">
        <v>1.345</v>
      </c>
      <c r="R7142" s="636"/>
      <c r="S7142" s="636">
        <v>2.0049999999999999</v>
      </c>
      <c r="T7142" s="18">
        <v>0.737066</v>
      </c>
      <c r="U7142" s="636">
        <f t="shared" si="245"/>
        <v>1.5585283234779501</v>
      </c>
    </row>
    <row r="7143" spans="1:21" x14ac:dyDescent="0.2">
      <c r="A7143" s="597">
        <v>44021</v>
      </c>
      <c r="B7143" s="414">
        <f t="shared" si="246"/>
        <v>44022</v>
      </c>
      <c r="C7143" s="636">
        <v>1.8149999999999999</v>
      </c>
      <c r="D7143" s="636"/>
      <c r="E7143" s="636">
        <v>1.655</v>
      </c>
      <c r="F7143" s="636"/>
      <c r="G7143" s="636">
        <v>1.5348103696047499</v>
      </c>
      <c r="H7143" s="636"/>
      <c r="I7143" s="636">
        <v>1.86</v>
      </c>
      <c r="J7143" s="660"/>
      <c r="K7143" s="636"/>
      <c r="L7143" s="636"/>
      <c r="M7143" s="636">
        <v>1.6850000000000001</v>
      </c>
      <c r="N7143" s="636"/>
      <c r="O7143" s="636">
        <v>1.6950000000000001</v>
      </c>
      <c r="P7143" s="636"/>
      <c r="Q7143" s="636">
        <v>1.38</v>
      </c>
      <c r="R7143" s="636"/>
      <c r="S7143" s="636">
        <v>1.97</v>
      </c>
      <c r="T7143" s="18">
        <v>0.73874499999999999</v>
      </c>
      <c r="U7143" s="636">
        <f t="shared" si="245"/>
        <v>1.5348103696047499</v>
      </c>
    </row>
    <row r="7144" spans="1:21" x14ac:dyDescent="0.2">
      <c r="A7144" s="597">
        <v>44022</v>
      </c>
      <c r="B7144" s="414">
        <f t="shared" si="246"/>
        <v>44023</v>
      </c>
      <c r="C7144" s="640">
        <v>1.7450000000000001</v>
      </c>
      <c r="D7144" s="636"/>
      <c r="E7144" s="640">
        <v>1.6</v>
      </c>
      <c r="F7144" s="636"/>
      <c r="G7144" s="640">
        <v>1.4578261216884001</v>
      </c>
      <c r="H7144" s="636"/>
      <c r="I7144" s="640">
        <v>1.77</v>
      </c>
      <c r="J7144" s="661"/>
      <c r="K7144" s="640"/>
      <c r="L7144" s="636"/>
      <c r="M7144" s="640">
        <v>1.64</v>
      </c>
      <c r="N7144" s="636"/>
      <c r="O7144" s="640">
        <v>1.64</v>
      </c>
      <c r="P7144" s="636"/>
      <c r="Q7144" s="640">
        <v>1.2450000000000001</v>
      </c>
      <c r="R7144" s="636"/>
      <c r="S7144" s="640">
        <v>1.88</v>
      </c>
      <c r="T7144" s="375">
        <v>0.73528199999999999</v>
      </c>
      <c r="U7144" s="640">
        <f t="shared" si="245"/>
        <v>1.4578261216884001</v>
      </c>
    </row>
    <row r="7145" spans="1:21" x14ac:dyDescent="0.2">
      <c r="A7145" s="597">
        <v>44023</v>
      </c>
      <c r="B7145" s="414">
        <f t="shared" si="246"/>
        <v>44024</v>
      </c>
      <c r="C7145" s="640">
        <v>1.7450000000000001</v>
      </c>
      <c r="D7145" s="636"/>
      <c r="E7145" s="640">
        <v>1.6</v>
      </c>
      <c r="F7145" s="636"/>
      <c r="G7145" s="640">
        <v>1.4578261216884001</v>
      </c>
      <c r="H7145" s="636"/>
      <c r="I7145" s="640">
        <v>1.77</v>
      </c>
      <c r="J7145" s="661"/>
      <c r="K7145" s="640"/>
      <c r="L7145" s="636"/>
      <c r="M7145" s="640">
        <v>1.64</v>
      </c>
      <c r="N7145" s="636"/>
      <c r="O7145" s="640">
        <v>1.64</v>
      </c>
      <c r="P7145" s="636"/>
      <c r="Q7145" s="640">
        <v>1.2450000000000001</v>
      </c>
      <c r="R7145" s="636"/>
      <c r="S7145" s="640">
        <v>1.88</v>
      </c>
      <c r="T7145" s="375">
        <v>0.73528199999999999</v>
      </c>
      <c r="U7145" s="640">
        <f t="shared" si="245"/>
        <v>1.4578261216884001</v>
      </c>
    </row>
    <row r="7146" spans="1:21" x14ac:dyDescent="0.2">
      <c r="A7146" s="597">
        <v>44024</v>
      </c>
      <c r="B7146" s="414">
        <f t="shared" si="246"/>
        <v>44025</v>
      </c>
      <c r="C7146" s="640">
        <v>1.7450000000000001</v>
      </c>
      <c r="D7146" s="636"/>
      <c r="E7146" s="640">
        <v>1.6</v>
      </c>
      <c r="F7146" s="636"/>
      <c r="G7146" s="640">
        <v>1.4578261216884001</v>
      </c>
      <c r="H7146" s="636"/>
      <c r="I7146" s="640">
        <v>1.77</v>
      </c>
      <c r="J7146" s="661"/>
      <c r="K7146" s="640"/>
      <c r="L7146" s="636"/>
      <c r="M7146" s="640">
        <v>1.64</v>
      </c>
      <c r="N7146" s="636"/>
      <c r="O7146" s="640">
        <v>1.64</v>
      </c>
      <c r="P7146" s="636"/>
      <c r="Q7146" s="640">
        <v>1.2450000000000001</v>
      </c>
      <c r="R7146" s="636"/>
      <c r="S7146" s="640">
        <v>1.88</v>
      </c>
      <c r="T7146" s="375">
        <v>0.73528199999999999</v>
      </c>
      <c r="U7146" s="640">
        <f t="shared" si="245"/>
        <v>1.4578261216884001</v>
      </c>
    </row>
    <row r="7147" spans="1:21" x14ac:dyDescent="0.2">
      <c r="A7147" s="597">
        <v>44025</v>
      </c>
      <c r="B7147" s="414">
        <f t="shared" si="246"/>
        <v>44026</v>
      </c>
      <c r="C7147" s="636">
        <v>1.7150000000000001</v>
      </c>
      <c r="D7147" s="636"/>
      <c r="E7147" s="636">
        <v>1.605</v>
      </c>
      <c r="F7147" s="636"/>
      <c r="G7147" s="636">
        <v>1.5030771571739252</v>
      </c>
      <c r="H7147" s="636"/>
      <c r="I7147" s="636">
        <v>1.76</v>
      </c>
      <c r="J7147" s="660"/>
      <c r="K7147" s="636"/>
      <c r="L7147" s="636"/>
      <c r="M7147" s="636">
        <v>1.66</v>
      </c>
      <c r="N7147" s="636"/>
      <c r="O7147" s="636">
        <v>1.615</v>
      </c>
      <c r="P7147" s="636"/>
      <c r="Q7147" s="636">
        <v>1.32</v>
      </c>
      <c r="R7147" s="636"/>
      <c r="S7147" s="636">
        <v>1.9350000000000001</v>
      </c>
      <c r="T7147" s="18">
        <v>0.73655700000000002</v>
      </c>
      <c r="U7147" s="636">
        <f t="shared" si="245"/>
        <v>1.5030771571739252</v>
      </c>
    </row>
    <row r="7148" spans="1:21" x14ac:dyDescent="0.2">
      <c r="A7148" s="597">
        <v>44026</v>
      </c>
      <c r="B7148" s="414">
        <f t="shared" si="246"/>
        <v>44027</v>
      </c>
      <c r="C7148" s="636">
        <v>1.6950000000000001</v>
      </c>
      <c r="D7148" s="636"/>
      <c r="E7148" s="636">
        <v>1.56</v>
      </c>
      <c r="F7148" s="636"/>
      <c r="G7148" s="636">
        <v>1.475168912067375</v>
      </c>
      <c r="H7148" s="636"/>
      <c r="I7148" s="636">
        <v>1.7</v>
      </c>
      <c r="J7148" s="660"/>
      <c r="K7148" s="636"/>
      <c r="L7148" s="636"/>
      <c r="M7148" s="636">
        <v>1.62</v>
      </c>
      <c r="N7148" s="636"/>
      <c r="O7148" s="636">
        <v>1.57</v>
      </c>
      <c r="P7148" s="636"/>
      <c r="Q7148" s="636">
        <v>1.2250000000000001</v>
      </c>
      <c r="R7148" s="636"/>
      <c r="S7148" s="636">
        <v>1.905</v>
      </c>
      <c r="T7148" s="18">
        <v>0.73426499999999995</v>
      </c>
      <c r="U7148" s="636">
        <f t="shared" si="245"/>
        <v>1.475168912067375</v>
      </c>
    </row>
    <row r="7149" spans="1:21" x14ac:dyDescent="0.2">
      <c r="A7149" s="597">
        <v>44027</v>
      </c>
      <c r="B7149" s="414">
        <f t="shared" si="246"/>
        <v>44028</v>
      </c>
      <c r="C7149" s="636">
        <v>1.71</v>
      </c>
      <c r="D7149" s="636"/>
      <c r="E7149" s="636">
        <v>1.5649999999999999</v>
      </c>
      <c r="F7149" s="636"/>
      <c r="G7149" s="636">
        <v>1.504958664156975</v>
      </c>
      <c r="H7149" s="636"/>
      <c r="I7149" s="636">
        <v>1.71</v>
      </c>
      <c r="J7149" s="660"/>
      <c r="K7149" s="636"/>
      <c r="L7149" s="636"/>
      <c r="M7149" s="636">
        <v>1.62</v>
      </c>
      <c r="N7149" s="636"/>
      <c r="O7149" s="636">
        <v>1.58</v>
      </c>
      <c r="P7149" s="636"/>
      <c r="Q7149" s="636">
        <v>1.29</v>
      </c>
      <c r="R7149" s="636"/>
      <c r="S7149" s="636">
        <v>1.9350000000000001</v>
      </c>
      <c r="T7149" s="18">
        <v>0.737479</v>
      </c>
      <c r="U7149" s="636">
        <f t="shared" si="245"/>
        <v>1.504958664156975</v>
      </c>
    </row>
    <row r="7150" spans="1:21" x14ac:dyDescent="0.2">
      <c r="A7150" s="597">
        <v>44028</v>
      </c>
      <c r="B7150" s="414">
        <f t="shared" si="246"/>
        <v>44029</v>
      </c>
      <c r="C7150" s="636">
        <v>1.74</v>
      </c>
      <c r="D7150" s="636"/>
      <c r="E7150" s="636">
        <v>1.595</v>
      </c>
      <c r="F7150" s="636"/>
      <c r="G7150" s="636">
        <v>1.5232291466207002</v>
      </c>
      <c r="H7150" s="636"/>
      <c r="I7150" s="636">
        <v>1.7150000000000001</v>
      </c>
      <c r="J7150" s="660"/>
      <c r="K7150" s="636"/>
      <c r="L7150" s="636"/>
      <c r="M7150" s="636">
        <v>1.63</v>
      </c>
      <c r="N7150" s="636"/>
      <c r="O7150" s="636">
        <v>1.62</v>
      </c>
      <c r="P7150" s="636"/>
      <c r="Q7150" s="636">
        <v>1.2849999999999999</v>
      </c>
      <c r="R7150" s="636"/>
      <c r="S7150" s="636">
        <v>1.9550000000000001</v>
      </c>
      <c r="T7150" s="18">
        <v>0.73879600000000001</v>
      </c>
      <c r="U7150" s="636">
        <f t="shared" si="245"/>
        <v>1.5232291466207002</v>
      </c>
    </row>
    <row r="7151" spans="1:21" x14ac:dyDescent="0.2">
      <c r="A7151" s="597">
        <v>44029</v>
      </c>
      <c r="B7151" s="414">
        <f t="shared" si="246"/>
        <v>44030</v>
      </c>
      <c r="C7151" s="640">
        <v>1.7250000000000001</v>
      </c>
      <c r="D7151" s="636"/>
      <c r="E7151" s="640">
        <v>1.55</v>
      </c>
      <c r="F7151" s="636"/>
      <c r="G7151" s="640">
        <v>1.4678507962093501</v>
      </c>
      <c r="H7151" s="636"/>
      <c r="I7151" s="640">
        <v>1.7050000000000001</v>
      </c>
      <c r="J7151" s="661"/>
      <c r="K7151" s="640"/>
      <c r="L7151" s="636"/>
      <c r="M7151" s="640">
        <v>1.54</v>
      </c>
      <c r="N7151" s="636"/>
      <c r="O7151" s="640">
        <v>1.56</v>
      </c>
      <c r="P7151" s="636"/>
      <c r="Q7151" s="640">
        <v>1.3149999999999999</v>
      </c>
      <c r="R7151" s="636"/>
      <c r="S7151" s="640">
        <v>1.89</v>
      </c>
      <c r="T7151" s="375">
        <v>0.73642099999999999</v>
      </c>
      <c r="U7151" s="640">
        <f t="shared" si="245"/>
        <v>1.4678507962093501</v>
      </c>
    </row>
    <row r="7152" spans="1:21" x14ac:dyDescent="0.2">
      <c r="A7152" s="597">
        <v>44030</v>
      </c>
      <c r="B7152" s="414">
        <f t="shared" si="246"/>
        <v>44031</v>
      </c>
      <c r="C7152" s="640">
        <v>1.7250000000000001</v>
      </c>
      <c r="D7152" s="636"/>
      <c r="E7152" s="640">
        <v>1.55</v>
      </c>
      <c r="F7152" s="636"/>
      <c r="G7152" s="640">
        <v>1.4678507962093501</v>
      </c>
      <c r="H7152" s="636"/>
      <c r="I7152" s="640">
        <v>1.7050000000000001</v>
      </c>
      <c r="J7152" s="661"/>
      <c r="K7152" s="640"/>
      <c r="L7152" s="636"/>
      <c r="M7152" s="640">
        <v>1.54</v>
      </c>
      <c r="N7152" s="636"/>
      <c r="O7152" s="640">
        <v>1.56</v>
      </c>
      <c r="P7152" s="636"/>
      <c r="Q7152" s="640">
        <v>1.3149999999999999</v>
      </c>
      <c r="R7152" s="636"/>
      <c r="S7152" s="640">
        <v>1.89</v>
      </c>
      <c r="T7152" s="375">
        <v>0.73642099999999999</v>
      </c>
      <c r="U7152" s="640">
        <f t="shared" si="245"/>
        <v>1.4678507962093501</v>
      </c>
    </row>
    <row r="7153" spans="1:21" x14ac:dyDescent="0.2">
      <c r="A7153" s="597">
        <v>44031</v>
      </c>
      <c r="B7153" s="414">
        <f t="shared" si="246"/>
        <v>44032</v>
      </c>
      <c r="C7153" s="640">
        <v>1.7250000000000001</v>
      </c>
      <c r="D7153" s="636"/>
      <c r="E7153" s="640">
        <v>1.55</v>
      </c>
      <c r="F7153" s="636"/>
      <c r="G7153" s="640">
        <v>1.4678507962093501</v>
      </c>
      <c r="H7153" s="636"/>
      <c r="I7153" s="640">
        <v>1.7050000000000001</v>
      </c>
      <c r="J7153" s="661"/>
      <c r="K7153" s="640"/>
      <c r="L7153" s="636"/>
      <c r="M7153" s="640">
        <v>1.54</v>
      </c>
      <c r="N7153" s="636"/>
      <c r="O7153" s="640">
        <v>1.56</v>
      </c>
      <c r="P7153" s="636"/>
      <c r="Q7153" s="640">
        <v>1.3149999999999999</v>
      </c>
      <c r="R7153" s="636"/>
      <c r="S7153" s="640">
        <v>1.89</v>
      </c>
      <c r="T7153" s="375">
        <v>0.73642099999999999</v>
      </c>
      <c r="U7153" s="640">
        <f t="shared" si="245"/>
        <v>1.4678507962093501</v>
      </c>
    </row>
    <row r="7154" spans="1:21" x14ac:dyDescent="0.2">
      <c r="A7154" s="597">
        <v>44032</v>
      </c>
      <c r="B7154" s="414">
        <f t="shared" si="246"/>
        <v>44033</v>
      </c>
      <c r="C7154" s="636">
        <v>1.665</v>
      </c>
      <c r="D7154" s="636"/>
      <c r="E7154" s="636">
        <v>1.49</v>
      </c>
      <c r="F7154" s="636"/>
      <c r="G7154" s="636">
        <v>1.4464543136049002</v>
      </c>
      <c r="H7154" s="636"/>
      <c r="I7154" s="636">
        <v>1.625</v>
      </c>
      <c r="J7154" s="660"/>
      <c r="K7154" s="636"/>
      <c r="L7154" s="636"/>
      <c r="M7154" s="636">
        <v>1.58</v>
      </c>
      <c r="N7154" s="636"/>
      <c r="O7154" s="636">
        <v>1.51</v>
      </c>
      <c r="P7154" s="636"/>
      <c r="Q7154" s="636">
        <v>1.3</v>
      </c>
      <c r="R7154" s="636"/>
      <c r="S7154" s="636">
        <v>1.86</v>
      </c>
      <c r="T7154" s="18">
        <v>0.73739100000000002</v>
      </c>
      <c r="U7154" s="636">
        <f t="shared" si="245"/>
        <v>1.4464543136049002</v>
      </c>
    </row>
    <row r="7155" spans="1:21" x14ac:dyDescent="0.2">
      <c r="A7155" s="597">
        <v>44033</v>
      </c>
      <c r="B7155" s="414">
        <f t="shared" si="246"/>
        <v>44034</v>
      </c>
      <c r="C7155" s="636">
        <v>1.63</v>
      </c>
      <c r="D7155" s="636"/>
      <c r="E7155" s="636">
        <v>1.49</v>
      </c>
      <c r="F7155" s="636"/>
      <c r="G7155" s="636">
        <v>1.486804242074</v>
      </c>
      <c r="H7155" s="636"/>
      <c r="I7155" s="636">
        <v>1.67</v>
      </c>
      <c r="J7155" s="660"/>
      <c r="K7155" s="636"/>
      <c r="L7155" s="636"/>
      <c r="M7155" s="636">
        <v>1.4950000000000001</v>
      </c>
      <c r="N7155" s="636"/>
      <c r="O7155" s="636">
        <v>1.5049999999999999</v>
      </c>
      <c r="P7155" s="636"/>
      <c r="Q7155" s="636">
        <v>1.23</v>
      </c>
      <c r="R7155" s="636"/>
      <c r="S7155" s="636">
        <v>1.9</v>
      </c>
      <c r="T7155" s="18">
        <v>0.742004</v>
      </c>
      <c r="U7155" s="636">
        <f t="shared" si="245"/>
        <v>1.486804242074</v>
      </c>
    </row>
    <row r="7156" spans="1:21" x14ac:dyDescent="0.2">
      <c r="A7156" s="597">
        <v>44034</v>
      </c>
      <c r="B7156" s="414">
        <f t="shared" si="246"/>
        <v>44035</v>
      </c>
      <c r="C7156" s="636">
        <v>1.635</v>
      </c>
      <c r="D7156" s="636"/>
      <c r="E7156" s="636">
        <v>1.4650000000000001</v>
      </c>
      <c r="F7156" s="636"/>
      <c r="G7156" s="636">
        <v>1.4678524519549003</v>
      </c>
      <c r="H7156" s="636"/>
      <c r="I7156" s="636">
        <v>1.66</v>
      </c>
      <c r="J7156" s="660"/>
      <c r="K7156" s="636"/>
      <c r="L7156" s="636"/>
      <c r="M7156" s="636">
        <v>1.5</v>
      </c>
      <c r="N7156" s="636"/>
      <c r="O7156" s="636">
        <v>1.5</v>
      </c>
      <c r="P7156" s="636"/>
      <c r="Q7156" s="636">
        <v>1.2350000000000001</v>
      </c>
      <c r="R7156" s="636"/>
      <c r="S7156" s="636">
        <v>1.87</v>
      </c>
      <c r="T7156" s="18">
        <v>0.74429800000000002</v>
      </c>
      <c r="U7156" s="636">
        <f t="shared" si="245"/>
        <v>1.4678524519549003</v>
      </c>
    </row>
    <row r="7157" spans="1:21" x14ac:dyDescent="0.2">
      <c r="A7157" s="597">
        <v>44035</v>
      </c>
      <c r="B7157" s="414">
        <f t="shared" si="246"/>
        <v>44036</v>
      </c>
      <c r="C7157" s="636">
        <v>1.6850000000000001</v>
      </c>
      <c r="D7157" s="636"/>
      <c r="E7157" s="636">
        <v>1.4550000000000001</v>
      </c>
      <c r="F7157" s="636"/>
      <c r="G7157" s="636">
        <v>1.4680777809958001</v>
      </c>
      <c r="H7157" s="636"/>
      <c r="I7157" s="636">
        <v>1.67</v>
      </c>
      <c r="J7157" s="660"/>
      <c r="K7157" s="636"/>
      <c r="L7157" s="636"/>
      <c r="M7157" s="636">
        <v>1.49</v>
      </c>
      <c r="N7157" s="636"/>
      <c r="O7157" s="636">
        <v>1.5</v>
      </c>
      <c r="P7157" s="636"/>
      <c r="Q7157" s="636">
        <v>1.2050000000000001</v>
      </c>
      <c r="R7157" s="636"/>
      <c r="S7157" s="636">
        <v>1.865</v>
      </c>
      <c r="T7157" s="18">
        <v>0.74640799999999996</v>
      </c>
      <c r="U7157" s="636">
        <f t="shared" si="245"/>
        <v>1.4680777809958001</v>
      </c>
    </row>
    <row r="7158" spans="1:21" x14ac:dyDescent="0.2">
      <c r="A7158" s="597">
        <v>44036</v>
      </c>
      <c r="B7158" s="414">
        <f t="shared" si="246"/>
        <v>44037</v>
      </c>
      <c r="C7158" s="640">
        <v>1.7250000000000001</v>
      </c>
      <c r="D7158" s="636"/>
      <c r="E7158" s="640">
        <v>1.52</v>
      </c>
      <c r="F7158" s="636"/>
      <c r="G7158" s="640">
        <v>1.5247404099157</v>
      </c>
      <c r="H7158" s="636"/>
      <c r="I7158" s="640">
        <v>1.71</v>
      </c>
      <c r="J7158" s="661"/>
      <c r="K7158" s="640"/>
      <c r="L7158" s="636"/>
      <c r="M7158" s="640">
        <v>1.5</v>
      </c>
      <c r="N7158" s="636"/>
      <c r="O7158" s="640">
        <v>1.5349999999999999</v>
      </c>
      <c r="P7158" s="636"/>
      <c r="Q7158" s="640">
        <v>1.25</v>
      </c>
      <c r="R7158" s="636"/>
      <c r="S7158" s="640">
        <v>1.94</v>
      </c>
      <c r="T7158" s="375">
        <v>0.74524699999999999</v>
      </c>
      <c r="U7158" s="640">
        <f t="shared" si="245"/>
        <v>1.5247404099157</v>
      </c>
    </row>
    <row r="7159" spans="1:21" x14ac:dyDescent="0.2">
      <c r="A7159" s="597">
        <v>44037</v>
      </c>
      <c r="B7159" s="414">
        <f t="shared" si="246"/>
        <v>44038</v>
      </c>
      <c r="C7159" s="640">
        <v>1.7250000000000001</v>
      </c>
      <c r="D7159" s="636"/>
      <c r="E7159" s="640">
        <v>1.52</v>
      </c>
      <c r="F7159" s="636"/>
      <c r="G7159" s="640">
        <v>1.5247404099157</v>
      </c>
      <c r="H7159" s="636"/>
      <c r="I7159" s="640">
        <v>1.71</v>
      </c>
      <c r="J7159" s="661"/>
      <c r="K7159" s="640"/>
      <c r="L7159" s="636"/>
      <c r="M7159" s="640">
        <v>1.5</v>
      </c>
      <c r="N7159" s="636"/>
      <c r="O7159" s="640">
        <v>1.5349999999999999</v>
      </c>
      <c r="P7159" s="636"/>
      <c r="Q7159" s="640">
        <v>1.25</v>
      </c>
      <c r="R7159" s="636"/>
      <c r="S7159" s="640">
        <v>1.94</v>
      </c>
      <c r="T7159" s="375">
        <v>0.74524699999999999</v>
      </c>
      <c r="U7159" s="640">
        <f t="shared" si="245"/>
        <v>1.5247404099157</v>
      </c>
    </row>
    <row r="7160" spans="1:21" x14ac:dyDescent="0.2">
      <c r="A7160" s="597">
        <v>44038</v>
      </c>
      <c r="B7160" s="414">
        <f t="shared" si="246"/>
        <v>44039</v>
      </c>
      <c r="C7160" s="640">
        <v>1.7250000000000001</v>
      </c>
      <c r="D7160" s="636"/>
      <c r="E7160" s="640">
        <v>1.52</v>
      </c>
      <c r="F7160" s="636"/>
      <c r="G7160" s="640">
        <v>1.5247404099157</v>
      </c>
      <c r="H7160" s="636"/>
      <c r="I7160" s="640">
        <v>1.71</v>
      </c>
      <c r="J7160" s="661"/>
      <c r="K7160" s="640"/>
      <c r="L7160" s="636"/>
      <c r="M7160" s="640">
        <v>1.5</v>
      </c>
      <c r="N7160" s="636"/>
      <c r="O7160" s="640">
        <v>1.5349999999999999</v>
      </c>
      <c r="P7160" s="636"/>
      <c r="Q7160" s="640">
        <v>1.25</v>
      </c>
      <c r="R7160" s="636"/>
      <c r="S7160" s="640">
        <v>1.94</v>
      </c>
      <c r="T7160" s="375">
        <v>0.74524699999999999</v>
      </c>
      <c r="U7160" s="640">
        <f t="shared" si="245"/>
        <v>1.5247404099157</v>
      </c>
    </row>
    <row r="7161" spans="1:21" x14ac:dyDescent="0.2">
      <c r="A7161" s="597">
        <v>44039</v>
      </c>
      <c r="B7161" s="414">
        <f t="shared" si="246"/>
        <v>44040</v>
      </c>
      <c r="C7161" s="636">
        <v>1.7549999999999999</v>
      </c>
      <c r="D7161" s="636"/>
      <c r="E7161" s="636">
        <v>1.61</v>
      </c>
      <c r="F7161" s="636"/>
      <c r="G7161" s="636">
        <v>1.5291760362365003</v>
      </c>
      <c r="H7161" s="636"/>
      <c r="I7161" s="636">
        <v>1.76</v>
      </c>
      <c r="J7161" s="660"/>
      <c r="K7161" s="636"/>
      <c r="L7161" s="636"/>
      <c r="M7161" s="636">
        <v>1.635</v>
      </c>
      <c r="N7161" s="636"/>
      <c r="O7161" s="636">
        <v>1.48</v>
      </c>
      <c r="P7161" s="636"/>
      <c r="Q7161" s="636">
        <v>1.325</v>
      </c>
      <c r="R7161" s="636"/>
      <c r="S7161" s="636">
        <v>1.94</v>
      </c>
      <c r="T7161" s="18">
        <v>0.74741500000000005</v>
      </c>
      <c r="U7161" s="636">
        <f t="shared" si="245"/>
        <v>1.5291760362365003</v>
      </c>
    </row>
    <row r="7162" spans="1:21" x14ac:dyDescent="0.2">
      <c r="A7162" s="597">
        <v>44040</v>
      </c>
      <c r="B7162" s="414">
        <f t="shared" si="246"/>
        <v>44041</v>
      </c>
      <c r="C7162" s="636">
        <v>1.77</v>
      </c>
      <c r="D7162" s="636"/>
      <c r="E7162" s="636">
        <v>1.67</v>
      </c>
      <c r="F7162" s="636"/>
      <c r="G7162" s="636">
        <v>1.6088149293924001</v>
      </c>
      <c r="H7162" s="636"/>
      <c r="I7162" s="636">
        <v>1.77</v>
      </c>
      <c r="J7162" s="660"/>
      <c r="K7162" s="636"/>
      <c r="L7162" s="636"/>
      <c r="M7162" s="636">
        <v>1.7050000000000001</v>
      </c>
      <c r="N7162" s="636"/>
      <c r="O7162" s="636">
        <v>1.64</v>
      </c>
      <c r="P7162" s="636"/>
      <c r="Q7162" s="636">
        <v>1.32</v>
      </c>
      <c r="R7162" s="636"/>
      <c r="S7162" s="636">
        <v>2.04</v>
      </c>
      <c r="T7162" s="18">
        <v>0.74779399999999996</v>
      </c>
      <c r="U7162" s="636">
        <f t="shared" si="245"/>
        <v>1.6088149293924001</v>
      </c>
    </row>
    <row r="7163" spans="1:21" x14ac:dyDescent="0.2">
      <c r="A7163" s="597">
        <v>44041</v>
      </c>
      <c r="B7163" s="414">
        <f t="shared" si="246"/>
        <v>44042</v>
      </c>
      <c r="C7163" s="636">
        <v>1.7450000000000001</v>
      </c>
      <c r="D7163" s="636"/>
      <c r="E7163" s="636">
        <v>1.68</v>
      </c>
      <c r="F7163" s="636"/>
      <c r="G7163" s="636">
        <v>1.5907140975706504</v>
      </c>
      <c r="H7163" s="636"/>
      <c r="I7163" s="636">
        <v>1.82</v>
      </c>
      <c r="J7163" s="660"/>
      <c r="K7163" s="636"/>
      <c r="L7163" s="636"/>
      <c r="M7163" s="636">
        <v>1.74</v>
      </c>
      <c r="N7163" s="636"/>
      <c r="O7163" s="636">
        <v>1.66</v>
      </c>
      <c r="P7163" s="636"/>
      <c r="Q7163" s="636">
        <v>1.3</v>
      </c>
      <c r="R7163" s="636"/>
      <c r="S7163" s="636">
        <v>2.0150000000000001</v>
      </c>
      <c r="T7163" s="18">
        <v>0.74855400000000005</v>
      </c>
      <c r="U7163" s="636">
        <f t="shared" si="245"/>
        <v>1.5907140975706504</v>
      </c>
    </row>
    <row r="7164" spans="1:21" x14ac:dyDescent="0.2">
      <c r="A7164" s="597">
        <v>44042</v>
      </c>
      <c r="B7164" s="414">
        <f t="shared" si="246"/>
        <v>44043</v>
      </c>
      <c r="C7164" s="636">
        <v>1.75</v>
      </c>
      <c r="D7164" s="636"/>
      <c r="E7164" s="636">
        <v>1.625</v>
      </c>
      <c r="F7164" s="636"/>
      <c r="G7164" s="636">
        <v>1.6011524922830254</v>
      </c>
      <c r="H7164" s="636"/>
      <c r="I7164" s="636">
        <v>1.8049999999999999</v>
      </c>
      <c r="J7164" s="660"/>
      <c r="K7164" s="636"/>
      <c r="L7164" s="636"/>
      <c r="M7164" s="636">
        <v>1.6950000000000001</v>
      </c>
      <c r="N7164" s="636"/>
      <c r="O7164" s="636">
        <v>1.625</v>
      </c>
      <c r="P7164" s="636"/>
      <c r="Q7164" s="636">
        <v>1.2549999999999999</v>
      </c>
      <c r="R7164" s="636"/>
      <c r="S7164" s="636">
        <v>2.0350000000000001</v>
      </c>
      <c r="T7164" s="18">
        <v>0.74606099999999997</v>
      </c>
      <c r="U7164" s="636">
        <f t="shared" si="245"/>
        <v>1.6011524922830254</v>
      </c>
    </row>
    <row r="7165" spans="1:21" x14ac:dyDescent="0.2">
      <c r="A7165" s="598">
        <v>44043</v>
      </c>
      <c r="B7165" s="556">
        <f t="shared" si="246"/>
        <v>44044</v>
      </c>
      <c r="C7165" s="649">
        <v>1.75</v>
      </c>
      <c r="D7165" s="636"/>
      <c r="E7165" s="649">
        <v>1.5649999999999999</v>
      </c>
      <c r="F7165" s="636"/>
      <c r="G7165" s="649">
        <v>1.5368327204210501</v>
      </c>
      <c r="H7165" s="636"/>
      <c r="I7165" s="649">
        <v>1.7649999999999999</v>
      </c>
      <c r="J7165" s="788"/>
      <c r="K7165" s="649"/>
      <c r="L7165" s="636"/>
      <c r="M7165" s="649">
        <v>1.57</v>
      </c>
      <c r="N7165" s="636"/>
      <c r="O7165" s="649">
        <v>1.575</v>
      </c>
      <c r="P7165" s="636"/>
      <c r="Q7165" s="649">
        <v>1.2350000000000001</v>
      </c>
      <c r="R7165" s="636"/>
      <c r="S7165" s="649">
        <v>1.9550000000000001</v>
      </c>
      <c r="T7165" s="375">
        <v>0.745394</v>
      </c>
      <c r="U7165" s="649">
        <f t="shared" si="245"/>
        <v>1.5368327204210501</v>
      </c>
    </row>
    <row r="7166" spans="1:21" x14ac:dyDescent="0.2">
      <c r="A7166" s="597">
        <v>44044</v>
      </c>
      <c r="B7166" s="414">
        <f t="shared" si="246"/>
        <v>44045</v>
      </c>
      <c r="C7166" s="640">
        <v>1.75</v>
      </c>
      <c r="D7166" s="636"/>
      <c r="E7166" s="640">
        <v>1.5649999999999999</v>
      </c>
      <c r="F7166" s="636"/>
      <c r="G7166" s="640">
        <v>1.5368327204210501</v>
      </c>
      <c r="H7166" s="636"/>
      <c r="I7166" s="640">
        <v>1.7649999999999999</v>
      </c>
      <c r="J7166" s="661"/>
      <c r="K7166" s="640"/>
      <c r="L7166" s="636"/>
      <c r="M7166" s="640">
        <v>1.57</v>
      </c>
      <c r="N7166" s="636"/>
      <c r="O7166" s="640">
        <v>1.575</v>
      </c>
      <c r="P7166" s="636"/>
      <c r="Q7166" s="640">
        <v>1.2350000000000001</v>
      </c>
      <c r="R7166" s="636"/>
      <c r="S7166" s="640">
        <v>1.9550000000000001</v>
      </c>
      <c r="T7166" s="375">
        <v>0.745394</v>
      </c>
      <c r="U7166" s="640">
        <f t="shared" si="245"/>
        <v>1.5368327204210501</v>
      </c>
    </row>
    <row r="7167" spans="1:21" x14ac:dyDescent="0.2">
      <c r="A7167" s="597">
        <v>44045</v>
      </c>
      <c r="B7167" s="414">
        <f t="shared" si="246"/>
        <v>44046</v>
      </c>
      <c r="C7167" s="640">
        <v>1.75</v>
      </c>
      <c r="D7167" s="636"/>
      <c r="E7167" s="640">
        <v>1.5649999999999999</v>
      </c>
      <c r="F7167" s="636"/>
      <c r="G7167" s="640">
        <v>1.5368327204210501</v>
      </c>
      <c r="H7167" s="636"/>
      <c r="I7167" s="640">
        <v>1.7649999999999999</v>
      </c>
      <c r="J7167" s="661"/>
      <c r="K7167" s="640"/>
      <c r="L7167" s="636"/>
      <c r="M7167" s="640">
        <v>1.57</v>
      </c>
      <c r="N7167" s="636"/>
      <c r="O7167" s="640">
        <v>1.575</v>
      </c>
      <c r="P7167" s="636"/>
      <c r="Q7167" s="640">
        <v>1.2350000000000001</v>
      </c>
      <c r="R7167" s="636"/>
      <c r="S7167" s="640">
        <v>1.9550000000000001</v>
      </c>
      <c r="T7167" s="375">
        <v>0.745394</v>
      </c>
      <c r="U7167" s="640">
        <f t="shared" si="245"/>
        <v>1.5368327204210501</v>
      </c>
    </row>
    <row r="7168" spans="1:21" x14ac:dyDescent="0.2">
      <c r="A7168" s="597">
        <v>44046</v>
      </c>
      <c r="B7168" s="414">
        <f t="shared" si="246"/>
        <v>44047</v>
      </c>
      <c r="C7168" s="636">
        <v>1.92</v>
      </c>
      <c r="D7168" s="636"/>
      <c r="E7168" s="636">
        <v>1.66</v>
      </c>
      <c r="F7168" s="636"/>
      <c r="G7168" s="636">
        <v>1.6435562465531002</v>
      </c>
      <c r="H7168" s="636"/>
      <c r="I7168" s="636">
        <v>1.925</v>
      </c>
      <c r="J7168" s="660"/>
      <c r="K7168" s="636"/>
      <c r="L7168" s="636"/>
      <c r="M7168" s="636">
        <v>1.79</v>
      </c>
      <c r="N7168" s="636"/>
      <c r="O7168" s="636">
        <v>1.69</v>
      </c>
      <c r="P7168" s="636"/>
      <c r="Q7168" s="636">
        <v>1.44</v>
      </c>
      <c r="R7168" s="636"/>
      <c r="S7168" s="636">
        <v>2.09</v>
      </c>
      <c r="T7168" s="18">
        <v>0.74566600000000005</v>
      </c>
      <c r="U7168" s="636">
        <f t="shared" ref="U7168:U7231" si="247">S7168*T7168*1.054615</f>
        <v>1.6435562465531002</v>
      </c>
    </row>
    <row r="7169" spans="1:21" x14ac:dyDescent="0.2">
      <c r="A7169" s="597">
        <v>44047</v>
      </c>
      <c r="B7169" s="414">
        <f t="shared" si="246"/>
        <v>44048</v>
      </c>
      <c r="C7169" s="636">
        <v>2.0150000000000001</v>
      </c>
      <c r="D7169" s="636"/>
      <c r="E7169" s="636">
        <v>1.7549999999999999</v>
      </c>
      <c r="F7169" s="636"/>
      <c r="G7169" s="636">
        <v>1.7035581662244001</v>
      </c>
      <c r="H7169" s="636"/>
      <c r="I7169" s="636">
        <v>2.085</v>
      </c>
      <c r="J7169" s="660"/>
      <c r="K7169" s="636"/>
      <c r="L7169" s="636"/>
      <c r="M7169" s="636">
        <v>1.845</v>
      </c>
      <c r="N7169" s="636"/>
      <c r="O7169" s="636">
        <v>1.7649999999999999</v>
      </c>
      <c r="P7169" s="636"/>
      <c r="Q7169" s="636">
        <v>1.5449999999999999</v>
      </c>
      <c r="R7169" s="636"/>
      <c r="S7169" s="636">
        <v>2.16</v>
      </c>
      <c r="T7169" s="18">
        <v>0.74784099999999998</v>
      </c>
      <c r="U7169" s="636">
        <f t="shared" si="247"/>
        <v>1.7035581662244001</v>
      </c>
    </row>
    <row r="7170" spans="1:21" x14ac:dyDescent="0.2">
      <c r="A7170" s="597">
        <v>44048</v>
      </c>
      <c r="B7170" s="414">
        <f t="shared" si="246"/>
        <v>44049</v>
      </c>
      <c r="C7170" s="636">
        <v>2.1800000000000002</v>
      </c>
      <c r="D7170" s="636"/>
      <c r="E7170" s="636">
        <v>1.78</v>
      </c>
      <c r="F7170" s="636"/>
      <c r="G7170" s="636">
        <v>1.7955735991743003</v>
      </c>
      <c r="H7170" s="636"/>
      <c r="I7170" s="636">
        <v>2.1800000000000002</v>
      </c>
      <c r="J7170" s="660"/>
      <c r="K7170" s="636"/>
      <c r="L7170" s="636"/>
      <c r="M7170" s="636">
        <v>1.7649999999999999</v>
      </c>
      <c r="N7170" s="636"/>
      <c r="O7170" s="636">
        <v>1.825</v>
      </c>
      <c r="P7170" s="636"/>
      <c r="Q7170" s="636">
        <v>1.415</v>
      </c>
      <c r="R7170" s="636"/>
      <c r="S7170" s="636">
        <v>2.2599999999999998</v>
      </c>
      <c r="T7170" s="18">
        <v>0.75335700000000005</v>
      </c>
      <c r="U7170" s="636">
        <f t="shared" si="247"/>
        <v>1.7955735991743003</v>
      </c>
    </row>
    <row r="7171" spans="1:21" x14ac:dyDescent="0.2">
      <c r="A7171" s="597">
        <v>44049</v>
      </c>
      <c r="B7171" s="414">
        <f t="shared" si="246"/>
        <v>44050</v>
      </c>
      <c r="C7171" s="636">
        <v>2.2000000000000002</v>
      </c>
      <c r="D7171" s="636"/>
      <c r="E7171" s="636">
        <v>1.76</v>
      </c>
      <c r="F7171" s="636"/>
      <c r="G7171" s="636">
        <v>1.7820650409123753</v>
      </c>
      <c r="H7171" s="636"/>
      <c r="I7171" s="636">
        <v>2.165</v>
      </c>
      <c r="J7171" s="660"/>
      <c r="K7171" s="636"/>
      <c r="L7171" s="636"/>
      <c r="M7171" s="636">
        <v>1.7450000000000001</v>
      </c>
      <c r="N7171" s="636"/>
      <c r="O7171" s="636">
        <v>1.7949999999999999</v>
      </c>
      <c r="P7171" s="636"/>
      <c r="Q7171" s="636">
        <v>1.3</v>
      </c>
      <c r="R7171" s="636"/>
      <c r="S7171" s="636">
        <v>2.2450000000000001</v>
      </c>
      <c r="T7171" s="18">
        <v>0.75268500000000005</v>
      </c>
      <c r="U7171" s="636">
        <f t="shared" si="247"/>
        <v>1.7820650409123753</v>
      </c>
    </row>
    <row r="7172" spans="1:21" x14ac:dyDescent="0.2">
      <c r="A7172" s="597">
        <v>44050</v>
      </c>
      <c r="B7172" s="414">
        <f t="shared" si="246"/>
        <v>44051</v>
      </c>
      <c r="C7172" s="640">
        <v>2.14</v>
      </c>
      <c r="D7172" s="636"/>
      <c r="E7172" s="640">
        <v>1.72</v>
      </c>
      <c r="F7172" s="636"/>
      <c r="G7172" s="640">
        <v>1.7084582660835002</v>
      </c>
      <c r="H7172" s="636"/>
      <c r="I7172" s="640">
        <v>2.105</v>
      </c>
      <c r="J7172" s="661"/>
      <c r="K7172" s="640"/>
      <c r="L7172" s="636"/>
      <c r="M7172" s="640">
        <v>1.675</v>
      </c>
      <c r="N7172" s="636"/>
      <c r="O7172" s="640">
        <v>1.7450000000000001</v>
      </c>
      <c r="P7172" s="636"/>
      <c r="Q7172" s="640">
        <v>1.2050000000000001</v>
      </c>
      <c r="R7172" s="636"/>
      <c r="S7172" s="640">
        <v>2.165</v>
      </c>
      <c r="T7172" s="375">
        <v>0.74826000000000004</v>
      </c>
      <c r="U7172" s="640">
        <f t="shared" si="247"/>
        <v>1.7084582660835002</v>
      </c>
    </row>
    <row r="7173" spans="1:21" x14ac:dyDescent="0.2">
      <c r="A7173" s="597">
        <v>44051</v>
      </c>
      <c r="B7173" s="414">
        <f t="shared" si="246"/>
        <v>44052</v>
      </c>
      <c r="C7173" s="640">
        <v>2.14</v>
      </c>
      <c r="D7173" s="636"/>
      <c r="E7173" s="640">
        <v>1.72</v>
      </c>
      <c r="F7173" s="636"/>
      <c r="G7173" s="640">
        <v>1.7084582660835002</v>
      </c>
      <c r="H7173" s="636"/>
      <c r="I7173" s="640">
        <v>2.105</v>
      </c>
      <c r="J7173" s="661"/>
      <c r="K7173" s="640"/>
      <c r="L7173" s="636"/>
      <c r="M7173" s="640">
        <v>1.675</v>
      </c>
      <c r="N7173" s="636"/>
      <c r="O7173" s="640">
        <v>1.7450000000000001</v>
      </c>
      <c r="P7173" s="636"/>
      <c r="Q7173" s="640">
        <v>1.2050000000000001</v>
      </c>
      <c r="R7173" s="636"/>
      <c r="S7173" s="640">
        <v>2.165</v>
      </c>
      <c r="T7173" s="375">
        <v>0.74826000000000004</v>
      </c>
      <c r="U7173" s="640">
        <f t="shared" si="247"/>
        <v>1.7084582660835002</v>
      </c>
    </row>
    <row r="7174" spans="1:21" x14ac:dyDescent="0.2">
      <c r="A7174" s="597">
        <v>44052</v>
      </c>
      <c r="B7174" s="414">
        <f t="shared" si="246"/>
        <v>44053</v>
      </c>
      <c r="C7174" s="640">
        <v>2.14</v>
      </c>
      <c r="D7174" s="636"/>
      <c r="E7174" s="640">
        <v>1.72</v>
      </c>
      <c r="F7174" s="636"/>
      <c r="G7174" s="640">
        <v>1.7084582660835002</v>
      </c>
      <c r="H7174" s="636"/>
      <c r="I7174" s="640">
        <v>2.105</v>
      </c>
      <c r="J7174" s="661"/>
      <c r="K7174" s="640"/>
      <c r="L7174" s="636"/>
      <c r="M7174" s="640">
        <v>1.675</v>
      </c>
      <c r="N7174" s="636"/>
      <c r="O7174" s="640">
        <v>1.7450000000000001</v>
      </c>
      <c r="P7174" s="636"/>
      <c r="Q7174" s="640">
        <v>1.2050000000000001</v>
      </c>
      <c r="R7174" s="636"/>
      <c r="S7174" s="640">
        <v>2.165</v>
      </c>
      <c r="T7174" s="375">
        <v>0.74826000000000004</v>
      </c>
      <c r="U7174" s="640">
        <f t="shared" si="247"/>
        <v>1.7084582660835002</v>
      </c>
    </row>
    <row r="7175" spans="1:21" x14ac:dyDescent="0.2">
      <c r="A7175" s="597">
        <v>44053</v>
      </c>
      <c r="B7175" s="414">
        <f t="shared" si="246"/>
        <v>44054</v>
      </c>
      <c r="C7175" s="636">
        <v>2.15</v>
      </c>
      <c r="D7175" s="636"/>
      <c r="E7175" s="636">
        <v>1.84</v>
      </c>
      <c r="F7175" s="636"/>
      <c r="G7175" s="636">
        <v>1.700019284311175</v>
      </c>
      <c r="H7175" s="636"/>
      <c r="I7175" s="636">
        <v>2.1549999999999998</v>
      </c>
      <c r="J7175" s="660"/>
      <c r="K7175" s="636"/>
      <c r="L7175" s="636"/>
      <c r="M7175" s="636">
        <v>1.885</v>
      </c>
      <c r="N7175" s="636"/>
      <c r="O7175" s="636">
        <v>1.88</v>
      </c>
      <c r="P7175" s="636"/>
      <c r="Q7175" s="636">
        <v>1.2150000000000001</v>
      </c>
      <c r="R7175" s="636"/>
      <c r="S7175" s="636">
        <v>2.1549999999999998</v>
      </c>
      <c r="T7175" s="18">
        <v>0.74801899999999999</v>
      </c>
      <c r="U7175" s="636">
        <f t="shared" si="247"/>
        <v>1.700019284311175</v>
      </c>
    </row>
    <row r="7176" spans="1:21" x14ac:dyDescent="0.2">
      <c r="A7176" s="597">
        <v>44054</v>
      </c>
      <c r="B7176" s="414">
        <f t="shared" si="246"/>
        <v>44055</v>
      </c>
      <c r="C7176" s="636">
        <v>2.14</v>
      </c>
      <c r="D7176" s="636"/>
      <c r="E7176" s="636">
        <v>1.905</v>
      </c>
      <c r="F7176" s="636"/>
      <c r="G7176" s="636">
        <v>1.7629040573618751</v>
      </c>
      <c r="H7176" s="636"/>
      <c r="I7176" s="636">
        <v>2.16</v>
      </c>
      <c r="J7176" s="660"/>
      <c r="K7176" s="636"/>
      <c r="L7176" s="636"/>
      <c r="M7176" s="636">
        <v>1.97</v>
      </c>
      <c r="N7176" s="636"/>
      <c r="O7176" s="636">
        <v>1.905</v>
      </c>
      <c r="P7176" s="636"/>
      <c r="Q7176" s="636">
        <v>1.25</v>
      </c>
      <c r="R7176" s="636"/>
      <c r="S7176" s="636">
        <v>2.2250000000000001</v>
      </c>
      <c r="T7176" s="18">
        <v>0.75128499999999998</v>
      </c>
      <c r="U7176" s="636">
        <f t="shared" si="247"/>
        <v>1.7629040573618751</v>
      </c>
    </row>
    <row r="7177" spans="1:21" x14ac:dyDescent="0.2">
      <c r="A7177" s="597">
        <v>44055</v>
      </c>
      <c r="B7177" s="414">
        <f t="shared" si="246"/>
        <v>44056</v>
      </c>
      <c r="C7177" s="636">
        <v>2.0550000000000002</v>
      </c>
      <c r="D7177" s="636"/>
      <c r="E7177" s="636">
        <v>1.875</v>
      </c>
      <c r="F7177" s="636"/>
      <c r="G7177" s="636">
        <v>1.76999822572465</v>
      </c>
      <c r="H7177" s="636"/>
      <c r="I7177" s="636">
        <v>2.1150000000000002</v>
      </c>
      <c r="J7177" s="660"/>
      <c r="K7177" s="636"/>
      <c r="L7177" s="636"/>
      <c r="M7177" s="636">
        <v>1.93</v>
      </c>
      <c r="N7177" s="636"/>
      <c r="O7177" s="636">
        <v>1.87</v>
      </c>
      <c r="P7177" s="636"/>
      <c r="Q7177" s="636">
        <v>1.155</v>
      </c>
      <c r="R7177" s="636"/>
      <c r="S7177" s="636">
        <v>2.23</v>
      </c>
      <c r="T7177" s="18">
        <v>0.75261699999999998</v>
      </c>
      <c r="U7177" s="636">
        <f t="shared" si="247"/>
        <v>1.76999822572465</v>
      </c>
    </row>
    <row r="7178" spans="1:21" x14ac:dyDescent="0.2">
      <c r="A7178" s="597">
        <v>44056</v>
      </c>
      <c r="B7178" s="414">
        <f t="shared" si="246"/>
        <v>44057</v>
      </c>
      <c r="C7178" s="698">
        <v>2.12</v>
      </c>
      <c r="D7178" s="698"/>
      <c r="E7178" s="698">
        <v>1.94</v>
      </c>
      <c r="F7178" s="698"/>
      <c r="G7178" s="698">
        <v>1.849636939596</v>
      </c>
      <c r="H7178" s="698"/>
      <c r="I7178" s="698">
        <v>2.1850000000000001</v>
      </c>
      <c r="J7178" s="791"/>
      <c r="K7178" s="698"/>
      <c r="L7178" s="698"/>
      <c r="M7178" s="698">
        <v>2.0049999999999999</v>
      </c>
      <c r="N7178" s="698"/>
      <c r="O7178" s="698">
        <v>1.96</v>
      </c>
      <c r="P7178" s="698"/>
      <c r="Q7178" s="698">
        <v>1.0349999999999999</v>
      </c>
      <c r="R7178" s="698"/>
      <c r="S7178" s="698">
        <v>2.3199999999999998</v>
      </c>
      <c r="T7178" s="554">
        <v>0.75597000000000003</v>
      </c>
      <c r="U7178" s="636">
        <f t="shared" si="247"/>
        <v>1.849636939596</v>
      </c>
    </row>
    <row r="7179" spans="1:21" x14ac:dyDescent="0.2">
      <c r="A7179" s="597">
        <v>44057</v>
      </c>
      <c r="B7179" s="414">
        <f t="shared" si="246"/>
        <v>44058</v>
      </c>
      <c r="C7179" s="699">
        <v>2.21</v>
      </c>
      <c r="D7179" s="698"/>
      <c r="E7179" s="699">
        <v>2.0550000000000002</v>
      </c>
      <c r="F7179" s="698"/>
      <c r="G7179" s="699">
        <v>1.8832114043553254</v>
      </c>
      <c r="H7179" s="698"/>
      <c r="I7179" s="699">
        <v>2.2999999999999998</v>
      </c>
      <c r="J7179" s="792"/>
      <c r="K7179" s="699"/>
      <c r="L7179" s="698"/>
      <c r="M7179" s="699">
        <v>2.125</v>
      </c>
      <c r="N7179" s="698"/>
      <c r="O7179" s="699">
        <v>2.0750000000000002</v>
      </c>
      <c r="P7179" s="698"/>
      <c r="Q7179" s="699">
        <v>1.075</v>
      </c>
      <c r="R7179" s="698"/>
      <c r="S7179" s="699">
        <v>2.3650000000000002</v>
      </c>
      <c r="T7179" s="577">
        <v>0.75504700000000002</v>
      </c>
      <c r="U7179" s="636">
        <f t="shared" si="247"/>
        <v>1.8832114043553254</v>
      </c>
    </row>
    <row r="7180" spans="1:21" x14ac:dyDescent="0.2">
      <c r="A7180" s="597">
        <v>44058</v>
      </c>
      <c r="B7180" s="414">
        <f t="shared" si="246"/>
        <v>44059</v>
      </c>
      <c r="C7180" s="699">
        <v>2.21</v>
      </c>
      <c r="D7180" s="698"/>
      <c r="E7180" s="699">
        <v>2.0550000000000002</v>
      </c>
      <c r="F7180" s="698"/>
      <c r="G7180" s="699">
        <v>1.8832114043553254</v>
      </c>
      <c r="H7180" s="698"/>
      <c r="I7180" s="699">
        <v>2.2999999999999998</v>
      </c>
      <c r="J7180" s="792"/>
      <c r="K7180" s="699"/>
      <c r="L7180" s="698"/>
      <c r="M7180" s="699">
        <v>2.125</v>
      </c>
      <c r="N7180" s="698"/>
      <c r="O7180" s="699">
        <v>2.0750000000000002</v>
      </c>
      <c r="P7180" s="698"/>
      <c r="Q7180" s="699">
        <v>1.075</v>
      </c>
      <c r="R7180" s="698"/>
      <c r="S7180" s="699">
        <v>2.3650000000000002</v>
      </c>
      <c r="T7180" s="577">
        <v>0.75504700000000002</v>
      </c>
      <c r="U7180" s="636">
        <f t="shared" si="247"/>
        <v>1.8832114043553254</v>
      </c>
    </row>
    <row r="7181" spans="1:21" x14ac:dyDescent="0.2">
      <c r="A7181" s="597">
        <v>44059</v>
      </c>
      <c r="B7181" s="414">
        <f t="shared" si="246"/>
        <v>44060</v>
      </c>
      <c r="C7181" s="699">
        <v>2.21</v>
      </c>
      <c r="D7181" s="698"/>
      <c r="E7181" s="699">
        <v>2.0550000000000002</v>
      </c>
      <c r="F7181" s="698"/>
      <c r="G7181" s="699">
        <v>1.8832114043553254</v>
      </c>
      <c r="H7181" s="698"/>
      <c r="I7181" s="699">
        <v>2.2999999999999998</v>
      </c>
      <c r="J7181" s="792"/>
      <c r="K7181" s="699"/>
      <c r="L7181" s="698"/>
      <c r="M7181" s="699">
        <v>2.125</v>
      </c>
      <c r="N7181" s="698"/>
      <c r="O7181" s="699">
        <v>2.0750000000000002</v>
      </c>
      <c r="P7181" s="698"/>
      <c r="Q7181" s="699">
        <v>1.075</v>
      </c>
      <c r="R7181" s="698"/>
      <c r="S7181" s="699">
        <v>2.3650000000000002</v>
      </c>
      <c r="T7181" s="577">
        <v>0.75504700000000002</v>
      </c>
      <c r="U7181" s="636">
        <f t="shared" si="247"/>
        <v>1.8832114043553254</v>
      </c>
    </row>
    <row r="7182" spans="1:21" x14ac:dyDescent="0.2">
      <c r="A7182" s="597">
        <v>44060</v>
      </c>
      <c r="B7182" s="414">
        <f t="shared" si="246"/>
        <v>44061</v>
      </c>
      <c r="C7182" s="698">
        <v>2.3199999999999998</v>
      </c>
      <c r="D7182" s="698"/>
      <c r="E7182" s="698">
        <v>2.0699999999999998</v>
      </c>
      <c r="F7182" s="698"/>
      <c r="G7182" s="698">
        <v>1.9730943635906251</v>
      </c>
      <c r="H7182" s="698"/>
      <c r="I7182" s="698">
        <v>2.34</v>
      </c>
      <c r="J7182" s="791"/>
      <c r="K7182" s="698"/>
      <c r="L7182" s="698"/>
      <c r="M7182" s="698">
        <v>2.3050000000000002</v>
      </c>
      <c r="N7182" s="698"/>
      <c r="O7182" s="698">
        <v>2.1349999999999998</v>
      </c>
      <c r="P7182" s="698"/>
      <c r="Q7182" s="698">
        <v>1.415</v>
      </c>
      <c r="R7182" s="698"/>
      <c r="S7182" s="698">
        <v>2.4750000000000001</v>
      </c>
      <c r="T7182" s="554">
        <v>0.75592499999999996</v>
      </c>
      <c r="U7182" s="636">
        <f t="shared" si="247"/>
        <v>1.9730943635906251</v>
      </c>
    </row>
    <row r="7183" spans="1:21" x14ac:dyDescent="0.2">
      <c r="A7183" s="597">
        <v>44061</v>
      </c>
      <c r="B7183" s="414">
        <f t="shared" si="246"/>
        <v>44062</v>
      </c>
      <c r="C7183" s="698">
        <v>2.3650000000000002</v>
      </c>
      <c r="D7183" s="698"/>
      <c r="E7183" s="698">
        <v>2.14</v>
      </c>
      <c r="F7183" s="698"/>
      <c r="G7183" s="698">
        <v>2.0249080783904501</v>
      </c>
      <c r="H7183" s="698"/>
      <c r="I7183" s="698">
        <v>2.37</v>
      </c>
      <c r="J7183" s="791"/>
      <c r="K7183" s="698"/>
      <c r="L7183" s="698"/>
      <c r="M7183" s="698">
        <v>2.34</v>
      </c>
      <c r="N7183" s="698"/>
      <c r="O7183" s="698">
        <v>2.165</v>
      </c>
      <c r="P7183" s="698"/>
      <c r="Q7183" s="698">
        <v>1.2849999999999999</v>
      </c>
      <c r="R7183" s="698"/>
      <c r="S7183" s="698">
        <v>2.5299999999999998</v>
      </c>
      <c r="T7183" s="554">
        <v>0.758911</v>
      </c>
      <c r="U7183" s="636">
        <f t="shared" si="247"/>
        <v>2.0249080783904501</v>
      </c>
    </row>
    <row r="7184" spans="1:21" x14ac:dyDescent="0.2">
      <c r="A7184" s="597">
        <v>44062</v>
      </c>
      <c r="B7184" s="414">
        <f t="shared" si="246"/>
        <v>44063</v>
      </c>
      <c r="C7184" s="698">
        <v>2.355</v>
      </c>
      <c r="D7184" s="698"/>
      <c r="E7184" s="698">
        <v>2.1549999999999998</v>
      </c>
      <c r="F7184" s="698"/>
      <c r="G7184" s="698">
        <v>2.0536374889206002</v>
      </c>
      <c r="H7184" s="698"/>
      <c r="I7184" s="698">
        <v>2.4</v>
      </c>
      <c r="J7184" s="791"/>
      <c r="K7184" s="698"/>
      <c r="L7184" s="698"/>
      <c r="M7184" s="698">
        <v>2.37</v>
      </c>
      <c r="N7184" s="698"/>
      <c r="O7184" s="698">
        <v>2.12</v>
      </c>
      <c r="P7184" s="698"/>
      <c r="Q7184" s="698">
        <v>1.135</v>
      </c>
      <c r="R7184" s="698"/>
      <c r="S7184" s="698">
        <v>2.5649999999999999</v>
      </c>
      <c r="T7184" s="554">
        <v>0.75917599999999996</v>
      </c>
      <c r="U7184" s="636">
        <f t="shared" si="247"/>
        <v>2.0536374889206002</v>
      </c>
    </row>
    <row r="7185" spans="1:21" x14ac:dyDescent="0.2">
      <c r="A7185" s="597">
        <v>44063</v>
      </c>
      <c r="B7185" s="414">
        <f t="shared" si="246"/>
        <v>44064</v>
      </c>
      <c r="C7185" s="698">
        <v>2.3450000000000002</v>
      </c>
      <c r="D7185" s="698"/>
      <c r="E7185" s="698">
        <v>2.125</v>
      </c>
      <c r="F7185" s="698"/>
      <c r="G7185" s="698">
        <v>2.012556606795</v>
      </c>
      <c r="H7185" s="698"/>
      <c r="I7185" s="698">
        <v>2.355</v>
      </c>
      <c r="J7185" s="791"/>
      <c r="K7185" s="698"/>
      <c r="L7185" s="698"/>
      <c r="M7185" s="698">
        <v>2.2050000000000001</v>
      </c>
      <c r="N7185" s="698"/>
      <c r="O7185" s="698">
        <v>2.15</v>
      </c>
      <c r="P7185" s="698"/>
      <c r="Q7185" s="698">
        <v>1.115</v>
      </c>
      <c r="R7185" s="698"/>
      <c r="S7185" s="698">
        <v>2.52</v>
      </c>
      <c r="T7185" s="554">
        <v>0.75727500000000003</v>
      </c>
      <c r="U7185" s="636">
        <f t="shared" si="247"/>
        <v>2.012556606795</v>
      </c>
    </row>
    <row r="7186" spans="1:21" x14ac:dyDescent="0.2">
      <c r="A7186" s="597">
        <v>44064</v>
      </c>
      <c r="B7186" s="414">
        <f t="shared" si="246"/>
        <v>44065</v>
      </c>
      <c r="C7186" s="699">
        <v>2.33</v>
      </c>
      <c r="D7186" s="698"/>
      <c r="E7186" s="699">
        <v>2.11</v>
      </c>
      <c r="F7186" s="698"/>
      <c r="G7186" s="699">
        <v>1.9229305148621749</v>
      </c>
      <c r="H7186" s="698"/>
      <c r="I7186" s="699">
        <v>2.335</v>
      </c>
      <c r="J7186" s="792"/>
      <c r="K7186" s="699"/>
      <c r="L7186" s="698"/>
      <c r="M7186" s="699">
        <v>2.1850000000000001</v>
      </c>
      <c r="N7186" s="698"/>
      <c r="O7186" s="699">
        <v>2.09</v>
      </c>
      <c r="P7186" s="698"/>
      <c r="Q7186" s="699">
        <v>1.1200000000000001</v>
      </c>
      <c r="R7186" s="698"/>
      <c r="S7186" s="699">
        <v>2.4049999999999998</v>
      </c>
      <c r="T7186" s="577">
        <v>0.75814899999999996</v>
      </c>
      <c r="U7186" s="636">
        <f t="shared" si="247"/>
        <v>1.9229305148621749</v>
      </c>
    </row>
    <row r="7187" spans="1:21" x14ac:dyDescent="0.2">
      <c r="A7187" s="597">
        <v>44065</v>
      </c>
      <c r="B7187" s="414">
        <f t="shared" si="246"/>
        <v>44066</v>
      </c>
      <c r="C7187" s="699">
        <v>2.33</v>
      </c>
      <c r="D7187" s="698"/>
      <c r="E7187" s="699">
        <v>2.11</v>
      </c>
      <c r="F7187" s="698"/>
      <c r="G7187" s="699">
        <v>1.9229305148621749</v>
      </c>
      <c r="H7187" s="698"/>
      <c r="I7187" s="699">
        <v>2.335</v>
      </c>
      <c r="J7187" s="792"/>
      <c r="K7187" s="699"/>
      <c r="L7187" s="698"/>
      <c r="M7187" s="699">
        <v>2.1850000000000001</v>
      </c>
      <c r="N7187" s="698"/>
      <c r="O7187" s="699">
        <v>2.09</v>
      </c>
      <c r="P7187" s="698"/>
      <c r="Q7187" s="699">
        <v>1.1200000000000001</v>
      </c>
      <c r="R7187" s="698"/>
      <c r="S7187" s="699">
        <v>2.4049999999999998</v>
      </c>
      <c r="T7187" s="577">
        <v>0.75814899999999996</v>
      </c>
      <c r="U7187" s="636">
        <f t="shared" si="247"/>
        <v>1.9229305148621749</v>
      </c>
    </row>
    <row r="7188" spans="1:21" x14ac:dyDescent="0.2">
      <c r="A7188" s="597">
        <v>44066</v>
      </c>
      <c r="B7188" s="414">
        <f t="shared" si="246"/>
        <v>44067</v>
      </c>
      <c r="C7188" s="699">
        <v>2.33</v>
      </c>
      <c r="D7188" s="698"/>
      <c r="E7188" s="699">
        <v>2.11</v>
      </c>
      <c r="F7188" s="698"/>
      <c r="G7188" s="699">
        <v>1.9229305148621749</v>
      </c>
      <c r="H7188" s="698"/>
      <c r="I7188" s="699">
        <v>2.335</v>
      </c>
      <c r="J7188" s="792"/>
      <c r="K7188" s="699"/>
      <c r="L7188" s="698"/>
      <c r="M7188" s="699">
        <v>2.1850000000000001</v>
      </c>
      <c r="N7188" s="698"/>
      <c r="O7188" s="699">
        <v>2.09</v>
      </c>
      <c r="P7188" s="698"/>
      <c r="Q7188" s="699">
        <v>1.1200000000000001</v>
      </c>
      <c r="R7188" s="698"/>
      <c r="S7188" s="699">
        <v>2.4049999999999998</v>
      </c>
      <c r="T7188" s="577">
        <v>0.75814899999999996</v>
      </c>
      <c r="U7188" s="636">
        <f t="shared" si="247"/>
        <v>1.9229305148621749</v>
      </c>
    </row>
    <row r="7189" spans="1:21" x14ac:dyDescent="0.2">
      <c r="A7189" s="597">
        <v>44067</v>
      </c>
      <c r="B7189" s="414">
        <f t="shared" si="246"/>
        <v>44068</v>
      </c>
      <c r="C7189" s="698">
        <v>2.52</v>
      </c>
      <c r="D7189" s="698"/>
      <c r="E7189" s="698">
        <v>2.2949999999999999</v>
      </c>
      <c r="F7189" s="698"/>
      <c r="G7189" s="698">
        <v>2.0549791068467003</v>
      </c>
      <c r="H7189" s="698"/>
      <c r="I7189" s="698">
        <v>2.5550000000000002</v>
      </c>
      <c r="J7189" s="791"/>
      <c r="K7189" s="698"/>
      <c r="L7189" s="698"/>
      <c r="M7189" s="698">
        <v>2.4900000000000002</v>
      </c>
      <c r="N7189" s="698"/>
      <c r="O7189" s="698">
        <v>2.3199999999999998</v>
      </c>
      <c r="P7189" s="698"/>
      <c r="Q7189" s="698">
        <v>1.365</v>
      </c>
      <c r="R7189" s="698"/>
      <c r="S7189" s="698">
        <v>2.57</v>
      </c>
      <c r="T7189" s="554">
        <v>0.75819400000000003</v>
      </c>
      <c r="U7189" s="636">
        <f t="shared" si="247"/>
        <v>2.0549791068467003</v>
      </c>
    </row>
    <row r="7190" spans="1:21" x14ac:dyDescent="0.2">
      <c r="A7190" s="597">
        <v>44068</v>
      </c>
      <c r="B7190" s="414">
        <f t="shared" si="246"/>
        <v>44069</v>
      </c>
      <c r="C7190" s="698">
        <v>2.5150000000000001</v>
      </c>
      <c r="D7190" s="698"/>
      <c r="E7190" s="698">
        <v>2.335</v>
      </c>
      <c r="F7190" s="698"/>
      <c r="G7190" s="698">
        <v>2.0645659315850251</v>
      </c>
      <c r="H7190" s="698"/>
      <c r="I7190" s="698">
        <v>2.52</v>
      </c>
      <c r="J7190" s="791"/>
      <c r="K7190" s="698"/>
      <c r="L7190" s="698"/>
      <c r="M7190" s="698">
        <v>2.4649999999999999</v>
      </c>
      <c r="N7190" s="698"/>
      <c r="O7190" s="698">
        <v>2.3149999999999999</v>
      </c>
      <c r="P7190" s="698"/>
      <c r="Q7190" s="698">
        <v>1.2749999999999999</v>
      </c>
      <c r="R7190" s="698"/>
      <c r="S7190" s="698">
        <v>2.585</v>
      </c>
      <c r="T7190" s="554">
        <v>0.75731099999999996</v>
      </c>
      <c r="U7190" s="636">
        <f t="shared" si="247"/>
        <v>2.0645659315850251</v>
      </c>
    </row>
    <row r="7191" spans="1:21" x14ac:dyDescent="0.2">
      <c r="A7191" s="597">
        <v>44069</v>
      </c>
      <c r="B7191" s="414">
        <f t="shared" si="246"/>
        <v>44070</v>
      </c>
      <c r="C7191" s="698">
        <v>2.5049999999999999</v>
      </c>
      <c r="D7191" s="698"/>
      <c r="E7191" s="698">
        <v>2.2799999999999998</v>
      </c>
      <c r="F7191" s="698"/>
      <c r="G7191" s="698">
        <v>2.0626269322652506</v>
      </c>
      <c r="H7191" s="698"/>
      <c r="I7191" s="698">
        <v>2.3050000000000002</v>
      </c>
      <c r="J7191" s="791"/>
      <c r="K7191" s="698"/>
      <c r="L7191" s="698"/>
      <c r="M7191" s="698">
        <v>2.4449999999999998</v>
      </c>
      <c r="N7191" s="698"/>
      <c r="O7191" s="698">
        <v>2.2949999999999999</v>
      </c>
      <c r="P7191" s="698"/>
      <c r="Q7191" s="698">
        <v>1.355</v>
      </c>
      <c r="R7191" s="698"/>
      <c r="S7191" s="698">
        <v>2.5750000000000002</v>
      </c>
      <c r="T7191" s="554">
        <v>0.75953800000000005</v>
      </c>
      <c r="U7191" s="636">
        <f t="shared" si="247"/>
        <v>2.0626269322652506</v>
      </c>
    </row>
    <row r="7192" spans="1:21" x14ac:dyDescent="0.2">
      <c r="A7192" s="597">
        <v>44070</v>
      </c>
      <c r="B7192" s="414">
        <f t="shared" si="246"/>
        <v>44071</v>
      </c>
      <c r="C7192" s="698">
        <v>2.5049999999999999</v>
      </c>
      <c r="D7192" s="698"/>
      <c r="E7192" s="698">
        <v>2.23</v>
      </c>
      <c r="F7192" s="698"/>
      <c r="G7192" s="698">
        <v>2.1068028035775002</v>
      </c>
      <c r="H7192" s="698"/>
      <c r="I7192" s="698">
        <v>2.48</v>
      </c>
      <c r="J7192" s="791"/>
      <c r="K7192" s="698"/>
      <c r="L7192" s="698"/>
      <c r="M7192" s="698">
        <v>2.3199999999999998</v>
      </c>
      <c r="N7192" s="698"/>
      <c r="O7192" s="698">
        <v>2.2599999999999998</v>
      </c>
      <c r="P7192" s="698"/>
      <c r="Q7192" s="698">
        <v>1.2</v>
      </c>
      <c r="R7192" s="698"/>
      <c r="S7192" s="698">
        <v>2.625</v>
      </c>
      <c r="T7192" s="554">
        <v>0.76102800000000004</v>
      </c>
      <c r="U7192" s="636">
        <f t="shared" si="247"/>
        <v>2.1068028035775002</v>
      </c>
    </row>
    <row r="7193" spans="1:21" x14ac:dyDescent="0.2">
      <c r="A7193" s="597">
        <v>44071</v>
      </c>
      <c r="B7193" s="414">
        <f t="shared" si="246"/>
        <v>44072</v>
      </c>
      <c r="C7193" s="699">
        <v>2.46</v>
      </c>
      <c r="D7193" s="698"/>
      <c r="E7193" s="699">
        <v>2.0699999999999998</v>
      </c>
      <c r="F7193" s="698"/>
      <c r="G7193" s="699">
        <v>2.0734894667652504</v>
      </c>
      <c r="H7193" s="698"/>
      <c r="I7193" s="699">
        <v>2.4500000000000002</v>
      </c>
      <c r="J7193" s="792"/>
      <c r="K7193" s="699"/>
      <c r="L7193" s="698"/>
      <c r="M7193" s="699">
        <v>2.19</v>
      </c>
      <c r="N7193" s="698"/>
      <c r="O7193" s="699">
        <v>2.1150000000000002</v>
      </c>
      <c r="P7193" s="698"/>
      <c r="Q7193" s="699">
        <v>1.04</v>
      </c>
      <c r="R7193" s="698"/>
      <c r="S7193" s="699">
        <v>2.5750000000000002</v>
      </c>
      <c r="T7193" s="577">
        <v>0.76353800000000005</v>
      </c>
      <c r="U7193" s="636">
        <f t="shared" si="247"/>
        <v>2.0734894667652504</v>
      </c>
    </row>
    <row r="7194" spans="1:21" x14ac:dyDescent="0.2">
      <c r="A7194" s="597">
        <v>44072</v>
      </c>
      <c r="B7194" s="414">
        <f t="shared" si="246"/>
        <v>44073</v>
      </c>
      <c r="C7194" s="699">
        <v>2.46</v>
      </c>
      <c r="D7194" s="698"/>
      <c r="E7194" s="699">
        <v>2.0699999999999998</v>
      </c>
      <c r="F7194" s="698"/>
      <c r="G7194" s="699">
        <v>2.0734894667652504</v>
      </c>
      <c r="H7194" s="698"/>
      <c r="I7194" s="699">
        <v>2.4500000000000002</v>
      </c>
      <c r="J7194" s="792"/>
      <c r="K7194" s="699"/>
      <c r="L7194" s="698"/>
      <c r="M7194" s="699">
        <v>2.19</v>
      </c>
      <c r="N7194" s="698"/>
      <c r="O7194" s="699">
        <v>2.1150000000000002</v>
      </c>
      <c r="P7194" s="698"/>
      <c r="Q7194" s="699">
        <v>1.04</v>
      </c>
      <c r="R7194" s="698"/>
      <c r="S7194" s="699">
        <v>2.5750000000000002</v>
      </c>
      <c r="T7194" s="577">
        <v>0.76353800000000005</v>
      </c>
      <c r="U7194" s="636">
        <f t="shared" si="247"/>
        <v>2.0734894667652504</v>
      </c>
    </row>
    <row r="7195" spans="1:21" x14ac:dyDescent="0.2">
      <c r="A7195" s="597">
        <v>44073</v>
      </c>
      <c r="B7195" s="414">
        <f t="shared" si="246"/>
        <v>44074</v>
      </c>
      <c r="C7195" s="699">
        <v>2.46</v>
      </c>
      <c r="D7195" s="698"/>
      <c r="E7195" s="699">
        <v>2.0699999999999998</v>
      </c>
      <c r="F7195" s="698"/>
      <c r="G7195" s="699">
        <v>2.0734894667652504</v>
      </c>
      <c r="H7195" s="698"/>
      <c r="I7195" s="699">
        <v>2.4500000000000002</v>
      </c>
      <c r="J7195" s="792"/>
      <c r="K7195" s="699"/>
      <c r="L7195" s="698"/>
      <c r="M7195" s="699">
        <v>2.19</v>
      </c>
      <c r="N7195" s="698"/>
      <c r="O7195" s="699">
        <v>2.1150000000000002</v>
      </c>
      <c r="P7195" s="698"/>
      <c r="Q7195" s="699">
        <v>1.04</v>
      </c>
      <c r="R7195" s="698"/>
      <c r="S7195" s="699">
        <v>2.5750000000000002</v>
      </c>
      <c r="T7195" s="577">
        <v>0.76353800000000005</v>
      </c>
      <c r="U7195" s="636">
        <f t="shared" si="247"/>
        <v>2.0734894667652504</v>
      </c>
    </row>
    <row r="7196" spans="1:21" s="263" customFormat="1" x14ac:dyDescent="0.2">
      <c r="A7196" s="598">
        <v>44074</v>
      </c>
      <c r="B7196" s="556">
        <f t="shared" si="246"/>
        <v>44075</v>
      </c>
      <c r="C7196" s="700">
        <v>2.2400000000000002</v>
      </c>
      <c r="D7196" s="701"/>
      <c r="E7196" s="700">
        <v>1.96</v>
      </c>
      <c r="F7196" s="701"/>
      <c r="G7196" s="700">
        <v>1.9820985399068254</v>
      </c>
      <c r="H7196" s="701"/>
      <c r="I7196" s="700">
        <v>2.27</v>
      </c>
      <c r="J7196" s="793"/>
      <c r="K7196" s="700"/>
      <c r="L7196" s="701"/>
      <c r="M7196" s="700">
        <v>1.97</v>
      </c>
      <c r="N7196" s="701"/>
      <c r="O7196" s="700">
        <v>2.02</v>
      </c>
      <c r="P7196" s="701"/>
      <c r="Q7196" s="700">
        <v>1.2450000000000001</v>
      </c>
      <c r="R7196" s="701"/>
      <c r="S7196" s="700">
        <v>2.4550000000000001</v>
      </c>
      <c r="T7196" s="554">
        <v>0.76556100000000005</v>
      </c>
      <c r="U7196" s="620">
        <f t="shared" si="247"/>
        <v>1.9820985399068254</v>
      </c>
    </row>
    <row r="7197" spans="1:21" x14ac:dyDescent="0.2">
      <c r="A7197" s="597">
        <v>44075</v>
      </c>
      <c r="B7197" s="414">
        <f t="shared" si="246"/>
        <v>44076</v>
      </c>
      <c r="C7197" s="698">
        <v>2.2050000000000001</v>
      </c>
      <c r="D7197" s="698"/>
      <c r="E7197" s="698">
        <v>1.9550000000000001</v>
      </c>
      <c r="F7197" s="698"/>
      <c r="G7197" s="698">
        <v>2.03468119559545</v>
      </c>
      <c r="H7197" s="698"/>
      <c r="I7197" s="698">
        <v>2.16</v>
      </c>
      <c r="J7197" s="791"/>
      <c r="K7197" s="698"/>
      <c r="L7197" s="698"/>
      <c r="M7197" s="698">
        <v>2</v>
      </c>
      <c r="N7197" s="698"/>
      <c r="O7197" s="698">
        <v>2.0350000000000001</v>
      </c>
      <c r="P7197" s="698"/>
      <c r="Q7197" s="698">
        <v>1.25</v>
      </c>
      <c r="R7197" s="698"/>
      <c r="S7197" s="698">
        <v>2.5150000000000001</v>
      </c>
      <c r="T7197" s="554">
        <v>0.76712199999999997</v>
      </c>
      <c r="U7197" s="636">
        <f t="shared" si="247"/>
        <v>2.03468119559545</v>
      </c>
    </row>
    <row r="7198" spans="1:21" x14ac:dyDescent="0.2">
      <c r="A7198" s="597">
        <v>44076</v>
      </c>
      <c r="B7198" s="414">
        <f t="shared" si="246"/>
        <v>44077</v>
      </c>
      <c r="C7198" s="698">
        <v>2.1850000000000001</v>
      </c>
      <c r="D7198" s="698"/>
      <c r="E7198" s="698">
        <v>2.0699999999999998</v>
      </c>
      <c r="F7198" s="698"/>
      <c r="G7198" s="698">
        <v>2.0703955058282251</v>
      </c>
      <c r="H7198" s="698"/>
      <c r="I7198" s="698">
        <v>2.3199999999999998</v>
      </c>
      <c r="J7198" s="791"/>
      <c r="K7198" s="698"/>
      <c r="L7198" s="698"/>
      <c r="M7198" s="698">
        <v>2.0550000000000002</v>
      </c>
      <c r="N7198" s="698"/>
      <c r="O7198" s="698">
        <v>2.1</v>
      </c>
      <c r="P7198" s="698"/>
      <c r="Q7198" s="698">
        <v>1.53</v>
      </c>
      <c r="R7198" s="698"/>
      <c r="S7198" s="698">
        <v>2.5649999999999999</v>
      </c>
      <c r="T7198" s="554">
        <v>0.76537100000000002</v>
      </c>
      <c r="U7198" s="636">
        <f t="shared" si="247"/>
        <v>2.0703955058282251</v>
      </c>
    </row>
    <row r="7199" spans="1:21" x14ac:dyDescent="0.2">
      <c r="A7199" s="597">
        <v>44077</v>
      </c>
      <c r="B7199" s="414">
        <f t="shared" si="246"/>
        <v>44078</v>
      </c>
      <c r="C7199" s="698">
        <v>2.3149999999999999</v>
      </c>
      <c r="D7199" s="698"/>
      <c r="E7199" s="698">
        <v>2.21</v>
      </c>
      <c r="F7199" s="698"/>
      <c r="G7199" s="698">
        <v>2.129077912303825</v>
      </c>
      <c r="H7199" s="698"/>
      <c r="I7199" s="698">
        <v>2.3450000000000002</v>
      </c>
      <c r="J7199" s="791"/>
      <c r="K7199" s="698"/>
      <c r="L7199" s="698"/>
      <c r="M7199" s="698">
        <v>2.2999999999999998</v>
      </c>
      <c r="N7199" s="698"/>
      <c r="O7199" s="698">
        <v>2.16</v>
      </c>
      <c r="P7199" s="698"/>
      <c r="Q7199" s="698">
        <v>1.44</v>
      </c>
      <c r="R7199" s="698"/>
      <c r="S7199" s="698">
        <v>2.645</v>
      </c>
      <c r="T7199" s="554">
        <v>0.76325900000000002</v>
      </c>
      <c r="U7199" s="636">
        <f t="shared" si="247"/>
        <v>2.129077912303825</v>
      </c>
    </row>
    <row r="7200" spans="1:21" x14ac:dyDescent="0.2">
      <c r="A7200" s="597">
        <v>44078</v>
      </c>
      <c r="B7200" s="414">
        <f t="shared" si="246"/>
        <v>44079</v>
      </c>
      <c r="C7200" s="375">
        <v>1.905</v>
      </c>
      <c r="E7200" s="640">
        <v>1.92</v>
      </c>
      <c r="G7200" s="699">
        <v>1.9806198062114999</v>
      </c>
      <c r="I7200" s="640">
        <v>2.165</v>
      </c>
      <c r="J7200" s="661"/>
      <c r="K7200" s="640"/>
      <c r="M7200" s="640">
        <v>2.2149999999999999</v>
      </c>
      <c r="O7200" s="640">
        <v>1.905</v>
      </c>
      <c r="Q7200" s="640">
        <v>1.3149999999999999</v>
      </c>
      <c r="S7200" s="640">
        <v>2.46</v>
      </c>
      <c r="T7200" s="375">
        <v>0.76343499999999997</v>
      </c>
      <c r="U7200" s="640">
        <f t="shared" si="247"/>
        <v>1.9806198062114999</v>
      </c>
    </row>
    <row r="7201" spans="1:21" x14ac:dyDescent="0.2">
      <c r="A7201" s="597">
        <v>44079</v>
      </c>
      <c r="B7201" s="414">
        <f t="shared" si="246"/>
        <v>44080</v>
      </c>
      <c r="C7201" s="375">
        <v>1.905</v>
      </c>
      <c r="E7201" s="640">
        <v>1.92</v>
      </c>
      <c r="G7201" s="699">
        <v>1.9806198062114999</v>
      </c>
      <c r="I7201" s="640">
        <v>2.165</v>
      </c>
      <c r="J7201" s="661"/>
      <c r="K7201" s="640"/>
      <c r="M7201" s="640">
        <v>2.2149999999999999</v>
      </c>
      <c r="O7201" s="640">
        <v>1.905</v>
      </c>
      <c r="Q7201" s="640">
        <v>1.3149999999999999</v>
      </c>
      <c r="S7201" s="640">
        <v>2.46</v>
      </c>
      <c r="T7201" s="375">
        <v>0.76343499999999997</v>
      </c>
      <c r="U7201" s="640">
        <f t="shared" si="247"/>
        <v>1.9806198062114999</v>
      </c>
    </row>
    <row r="7202" spans="1:21" x14ac:dyDescent="0.2">
      <c r="A7202" s="597">
        <v>44080</v>
      </c>
      <c r="B7202" s="414">
        <f t="shared" ref="B7202:B7265" si="248">A7202+1</f>
        <v>44081</v>
      </c>
      <c r="C7202" s="375">
        <v>1.905</v>
      </c>
      <c r="E7202" s="640">
        <v>1.92</v>
      </c>
      <c r="G7202" s="699">
        <v>1.9806198062114999</v>
      </c>
      <c r="I7202" s="640">
        <v>2.165</v>
      </c>
      <c r="J7202" s="661"/>
      <c r="K7202" s="640"/>
      <c r="M7202" s="640">
        <v>2.2149999999999999</v>
      </c>
      <c r="O7202" s="640">
        <v>1.905</v>
      </c>
      <c r="Q7202" s="640">
        <v>1.3149999999999999</v>
      </c>
      <c r="S7202" s="640">
        <v>2.46</v>
      </c>
      <c r="T7202" s="375">
        <v>0.76343499999999997</v>
      </c>
      <c r="U7202" s="640">
        <f t="shared" si="247"/>
        <v>1.9806198062114999</v>
      </c>
    </row>
    <row r="7203" spans="1:21" x14ac:dyDescent="0.2">
      <c r="A7203" s="597">
        <v>44081</v>
      </c>
      <c r="B7203" s="414">
        <f t="shared" si="248"/>
        <v>44082</v>
      </c>
      <c r="C7203" s="375">
        <v>1.905</v>
      </c>
      <c r="E7203" s="640">
        <v>1.92</v>
      </c>
      <c r="G7203" s="699">
        <v>1.9806198062114999</v>
      </c>
      <c r="I7203" s="640">
        <v>2.165</v>
      </c>
      <c r="J7203" s="661"/>
      <c r="K7203" s="640"/>
      <c r="M7203" s="640">
        <v>2.2149999999999999</v>
      </c>
      <c r="O7203" s="640">
        <v>1.905</v>
      </c>
      <c r="Q7203" s="640">
        <v>1.3149999999999999</v>
      </c>
      <c r="S7203" s="640">
        <v>2.46</v>
      </c>
      <c r="T7203" s="375">
        <v>0.76343499999999997</v>
      </c>
      <c r="U7203" s="640">
        <f t="shared" si="247"/>
        <v>1.9806198062114999</v>
      </c>
    </row>
    <row r="7204" spans="1:21" x14ac:dyDescent="0.2">
      <c r="A7204" s="597">
        <v>44082</v>
      </c>
      <c r="B7204" s="414">
        <f t="shared" si="248"/>
        <v>44083</v>
      </c>
      <c r="C7204" s="636">
        <v>2.33</v>
      </c>
      <c r="E7204" s="636">
        <v>1.88</v>
      </c>
      <c r="G7204" s="698">
        <v>1.9827076275270001</v>
      </c>
      <c r="I7204" s="636">
        <v>2.25</v>
      </c>
      <c r="J7204" s="660"/>
      <c r="K7204" s="636"/>
      <c r="M7204" s="636">
        <v>1.84</v>
      </c>
      <c r="O7204" s="636">
        <v>1.89</v>
      </c>
      <c r="Q7204" s="636">
        <v>1.5449999999999999</v>
      </c>
      <c r="S7204" s="636">
        <v>2.4750000000000001</v>
      </c>
      <c r="T7204" s="18">
        <v>0.75960799999999995</v>
      </c>
      <c r="U7204" s="636">
        <f t="shared" si="247"/>
        <v>1.9827076275270001</v>
      </c>
    </row>
    <row r="7205" spans="1:21" x14ac:dyDescent="0.2">
      <c r="A7205" s="597">
        <v>44083</v>
      </c>
      <c r="B7205" s="414">
        <f t="shared" si="248"/>
        <v>44084</v>
      </c>
      <c r="C7205" s="636">
        <v>2.19</v>
      </c>
      <c r="E7205" s="636">
        <v>1.86</v>
      </c>
      <c r="G7205" s="698">
        <v>1.8454331071060501</v>
      </c>
      <c r="I7205" s="636">
        <v>2.14</v>
      </c>
      <c r="J7205" s="660"/>
      <c r="K7205" s="636"/>
      <c r="M7205" s="636">
        <v>1.7549999999999999</v>
      </c>
      <c r="O7205" s="636">
        <v>1.87</v>
      </c>
      <c r="Q7205" s="636">
        <v>1.5049999999999999</v>
      </c>
      <c r="S7205" s="636">
        <v>2.31</v>
      </c>
      <c r="T7205" s="18">
        <v>0.757517</v>
      </c>
      <c r="U7205" s="636">
        <f t="shared" si="247"/>
        <v>1.8454331071060501</v>
      </c>
    </row>
    <row r="7206" spans="1:21" x14ac:dyDescent="0.2">
      <c r="A7206" s="597">
        <v>44084</v>
      </c>
      <c r="B7206" s="414">
        <f t="shared" si="248"/>
        <v>44085</v>
      </c>
      <c r="C7206" s="636">
        <v>2.125</v>
      </c>
      <c r="E7206" s="636">
        <v>1.7749999999999999</v>
      </c>
      <c r="G7206" s="698">
        <v>1.7864301925858002</v>
      </c>
      <c r="I7206" s="636">
        <v>2.0750000000000002</v>
      </c>
      <c r="J7206" s="660"/>
      <c r="K7206" s="636"/>
      <c r="M7206" s="636">
        <v>1.7150000000000001</v>
      </c>
      <c r="O7206" s="636">
        <v>1.82</v>
      </c>
      <c r="Q7206" s="636">
        <v>1.38</v>
      </c>
      <c r="S7206" s="636">
        <v>2.23</v>
      </c>
      <c r="T7206" s="18">
        <v>0.75960399999999995</v>
      </c>
      <c r="U7206" s="636">
        <f t="shared" si="247"/>
        <v>1.7864301925858002</v>
      </c>
    </row>
    <row r="7207" spans="1:21" x14ac:dyDescent="0.2">
      <c r="A7207" s="597">
        <v>44085</v>
      </c>
      <c r="B7207" s="414">
        <f t="shared" si="248"/>
        <v>44086</v>
      </c>
      <c r="C7207" s="640">
        <v>1.9350000000000001</v>
      </c>
      <c r="E7207" s="640">
        <v>1.63</v>
      </c>
      <c r="G7207" s="699">
        <v>1.6643604890120005</v>
      </c>
      <c r="I7207" s="640">
        <v>1.91</v>
      </c>
      <c r="J7207" s="661"/>
      <c r="K7207" s="640"/>
      <c r="M7207" s="640">
        <v>1.63</v>
      </c>
      <c r="O7207" s="640">
        <v>1.67</v>
      </c>
      <c r="Q7207" s="640">
        <v>1.175</v>
      </c>
      <c r="S7207" s="640">
        <v>2.08</v>
      </c>
      <c r="T7207" s="375">
        <v>0.75873500000000005</v>
      </c>
      <c r="U7207" s="640">
        <f t="shared" si="247"/>
        <v>1.6643604890120005</v>
      </c>
    </row>
    <row r="7208" spans="1:21" x14ac:dyDescent="0.2">
      <c r="A7208" s="597">
        <v>44086</v>
      </c>
      <c r="B7208" s="414">
        <f t="shared" si="248"/>
        <v>44087</v>
      </c>
      <c r="C7208" s="640">
        <v>1.9350000000000001</v>
      </c>
      <c r="E7208" s="640">
        <v>1.63</v>
      </c>
      <c r="G7208" s="699">
        <v>1.6643604890120005</v>
      </c>
      <c r="I7208" s="640">
        <v>1.91</v>
      </c>
      <c r="J7208" s="661"/>
      <c r="K7208" s="640"/>
      <c r="M7208" s="640">
        <v>1.63</v>
      </c>
      <c r="O7208" s="640">
        <v>1.67</v>
      </c>
      <c r="Q7208" s="640">
        <v>1.175</v>
      </c>
      <c r="S7208" s="640">
        <v>2.08</v>
      </c>
      <c r="T7208" s="375">
        <v>0.75873500000000005</v>
      </c>
      <c r="U7208" s="640">
        <f t="shared" si="247"/>
        <v>1.6643604890120005</v>
      </c>
    </row>
    <row r="7209" spans="1:21" x14ac:dyDescent="0.2">
      <c r="A7209" s="597">
        <v>44087</v>
      </c>
      <c r="B7209" s="414">
        <f t="shared" si="248"/>
        <v>44088</v>
      </c>
      <c r="C7209" s="640">
        <v>1.9350000000000001</v>
      </c>
      <c r="E7209" s="640">
        <v>1.63</v>
      </c>
      <c r="G7209" s="699">
        <v>1.6643604890120005</v>
      </c>
      <c r="I7209" s="640">
        <v>1.91</v>
      </c>
      <c r="J7209" s="661"/>
      <c r="K7209" s="640"/>
      <c r="M7209" s="640">
        <v>1.63</v>
      </c>
      <c r="O7209" s="640">
        <v>1.67</v>
      </c>
      <c r="Q7209" s="640">
        <v>1.175</v>
      </c>
      <c r="S7209" s="640">
        <v>2.08</v>
      </c>
      <c r="T7209" s="375">
        <v>0.75873500000000005</v>
      </c>
      <c r="U7209" s="640">
        <f t="shared" si="247"/>
        <v>1.6643604890120005</v>
      </c>
    </row>
    <row r="7210" spans="1:21" x14ac:dyDescent="0.2">
      <c r="A7210" s="597">
        <v>44088</v>
      </c>
      <c r="B7210" s="414">
        <f t="shared" si="248"/>
        <v>44089</v>
      </c>
      <c r="C7210" s="18">
        <v>2.1850000000000001</v>
      </c>
      <c r="E7210" s="636">
        <v>1.825</v>
      </c>
      <c r="G7210" s="698">
        <v>1.8412257522019999</v>
      </c>
      <c r="I7210" s="636">
        <v>2.11</v>
      </c>
      <c r="J7210" s="660"/>
      <c r="K7210" s="636"/>
      <c r="M7210" s="636">
        <v>1.89</v>
      </c>
      <c r="O7210" s="636">
        <v>1.82</v>
      </c>
      <c r="Q7210" s="636">
        <v>1.175</v>
      </c>
      <c r="S7210" s="636">
        <v>2.2999999999999998</v>
      </c>
      <c r="T7210" s="18">
        <v>0.75907599999999997</v>
      </c>
      <c r="U7210" s="636">
        <f t="shared" si="247"/>
        <v>1.8412257522019999</v>
      </c>
    </row>
    <row r="7211" spans="1:21" x14ac:dyDescent="0.2">
      <c r="A7211" s="597">
        <v>44089</v>
      </c>
      <c r="B7211" s="414">
        <f t="shared" si="248"/>
        <v>44090</v>
      </c>
      <c r="C7211" s="18">
        <v>2.2050000000000001</v>
      </c>
      <c r="E7211" s="636">
        <v>1.8049999999999999</v>
      </c>
      <c r="G7211" s="698">
        <v>1.8658757115353</v>
      </c>
      <c r="I7211" s="636">
        <v>2.1949999999999998</v>
      </c>
      <c r="J7211" s="660"/>
      <c r="K7211" s="636"/>
      <c r="M7211" s="636">
        <v>1.865</v>
      </c>
      <c r="O7211" s="636">
        <v>1.7949999999999999</v>
      </c>
      <c r="Q7211" s="636">
        <v>1.0649999999999999</v>
      </c>
      <c r="S7211" s="636">
        <v>2.33</v>
      </c>
      <c r="T7211" s="18">
        <v>0.75933399999999995</v>
      </c>
      <c r="U7211" s="636">
        <f t="shared" si="247"/>
        <v>1.8658757115353</v>
      </c>
    </row>
    <row r="7212" spans="1:21" x14ac:dyDescent="0.2">
      <c r="A7212" s="597">
        <v>44090</v>
      </c>
      <c r="B7212" s="414">
        <f t="shared" si="248"/>
        <v>44091</v>
      </c>
      <c r="C7212" s="18">
        <v>2.0550000000000002</v>
      </c>
      <c r="E7212" s="636">
        <v>1.76</v>
      </c>
      <c r="G7212" s="698">
        <v>1.8331962721611001</v>
      </c>
      <c r="I7212" s="636">
        <v>2.1349999999999998</v>
      </c>
      <c r="J7212" s="660"/>
      <c r="K7212" s="636"/>
      <c r="M7212" s="636">
        <v>1.85</v>
      </c>
      <c r="O7212" s="636">
        <v>1.7649999999999999</v>
      </c>
      <c r="Q7212" s="636">
        <v>0.9</v>
      </c>
      <c r="S7212" s="636">
        <v>2.29</v>
      </c>
      <c r="T7212" s="18">
        <v>0.75906600000000002</v>
      </c>
      <c r="U7212" s="636">
        <f t="shared" si="247"/>
        <v>1.8331962721611001</v>
      </c>
    </row>
    <row r="7213" spans="1:21" x14ac:dyDescent="0.2">
      <c r="A7213" s="597">
        <v>44091</v>
      </c>
      <c r="B7213" s="414">
        <f t="shared" si="248"/>
        <v>44092</v>
      </c>
      <c r="C7213" s="636">
        <v>1.66</v>
      </c>
      <c r="E7213" s="636">
        <v>1.5349999999999999</v>
      </c>
      <c r="G7213" s="698">
        <v>1.5816849585174002</v>
      </c>
      <c r="I7213" s="636">
        <v>1.915</v>
      </c>
      <c r="J7213" s="660"/>
      <c r="K7213" s="636"/>
      <c r="M7213" s="636">
        <v>1.62</v>
      </c>
      <c r="O7213" s="636">
        <v>1.4850000000000001</v>
      </c>
      <c r="Q7213" s="636">
        <v>0.83</v>
      </c>
      <c r="S7213" s="636">
        <v>1.98</v>
      </c>
      <c r="T7213" s="18">
        <v>0.75746199999999997</v>
      </c>
      <c r="U7213" s="636">
        <f t="shared" si="247"/>
        <v>1.5816849585174002</v>
      </c>
    </row>
    <row r="7214" spans="1:21" x14ac:dyDescent="0.2">
      <c r="A7214" s="597">
        <v>44092</v>
      </c>
      <c r="B7214" s="414">
        <f t="shared" si="248"/>
        <v>44093</v>
      </c>
      <c r="C7214" s="375">
        <v>1.5649999999999999</v>
      </c>
      <c r="E7214" s="640">
        <v>1.29</v>
      </c>
      <c r="G7214" s="699">
        <v>1.4085351883416002</v>
      </c>
      <c r="I7214" s="640">
        <v>1.72</v>
      </c>
      <c r="J7214" s="661"/>
      <c r="K7214" s="640"/>
      <c r="M7214" s="640">
        <v>1.3</v>
      </c>
      <c r="O7214" s="640">
        <v>1.3149999999999999</v>
      </c>
      <c r="Q7214" s="640">
        <v>0.88</v>
      </c>
      <c r="S7214" s="640">
        <v>1.76</v>
      </c>
      <c r="T7214" s="375">
        <v>0.75885899999999995</v>
      </c>
      <c r="U7214" s="640">
        <f t="shared" si="247"/>
        <v>1.4085351883416002</v>
      </c>
    </row>
    <row r="7215" spans="1:21" x14ac:dyDescent="0.2">
      <c r="A7215" s="597">
        <v>44093</v>
      </c>
      <c r="B7215" s="414">
        <f t="shared" si="248"/>
        <v>44094</v>
      </c>
      <c r="C7215" s="375">
        <v>1.5649999999999999</v>
      </c>
      <c r="E7215" s="640">
        <v>1.29</v>
      </c>
      <c r="G7215" s="699">
        <v>1.4085351883416002</v>
      </c>
      <c r="I7215" s="640">
        <v>1.72</v>
      </c>
      <c r="J7215" s="661"/>
      <c r="K7215" s="640"/>
      <c r="M7215" s="640">
        <v>1.3</v>
      </c>
      <c r="O7215" s="640">
        <v>1.3149999999999999</v>
      </c>
      <c r="Q7215" s="640">
        <v>0.88</v>
      </c>
      <c r="S7215" s="640">
        <v>1.76</v>
      </c>
      <c r="T7215" s="375">
        <v>0.75885899999999995</v>
      </c>
      <c r="U7215" s="640">
        <f t="shared" si="247"/>
        <v>1.4085351883416002</v>
      </c>
    </row>
    <row r="7216" spans="1:21" x14ac:dyDescent="0.2">
      <c r="A7216" s="597">
        <v>44094</v>
      </c>
      <c r="B7216" s="414">
        <f t="shared" si="248"/>
        <v>44095</v>
      </c>
      <c r="C7216" s="375">
        <v>1.5649999999999999</v>
      </c>
      <c r="E7216" s="640">
        <v>1.29</v>
      </c>
      <c r="G7216" s="699">
        <v>1.4085351883416002</v>
      </c>
      <c r="I7216" s="640">
        <v>1.72</v>
      </c>
      <c r="J7216" s="661"/>
      <c r="K7216" s="640"/>
      <c r="M7216" s="640">
        <v>1.3</v>
      </c>
      <c r="O7216" s="640">
        <v>1.3149999999999999</v>
      </c>
      <c r="Q7216" s="640">
        <v>0.88</v>
      </c>
      <c r="S7216" s="640">
        <v>1.76</v>
      </c>
      <c r="T7216" s="375">
        <v>0.75885899999999995</v>
      </c>
      <c r="U7216" s="640">
        <f t="shared" si="247"/>
        <v>1.4085351883416002</v>
      </c>
    </row>
    <row r="7217" spans="1:21" x14ac:dyDescent="0.2">
      <c r="A7217" s="597">
        <v>44095</v>
      </c>
      <c r="B7217" s="414">
        <f t="shared" si="248"/>
        <v>44096</v>
      </c>
      <c r="C7217" s="636">
        <v>1.335</v>
      </c>
      <c r="E7217" s="636">
        <v>1.36</v>
      </c>
      <c r="G7217" s="698">
        <v>1.4566398380056502</v>
      </c>
      <c r="I7217" s="636">
        <v>1.5349999999999999</v>
      </c>
      <c r="J7217" s="660"/>
      <c r="K7217" s="636"/>
      <c r="M7217" s="636">
        <v>1.44</v>
      </c>
      <c r="O7217" s="636">
        <v>1.365</v>
      </c>
      <c r="Q7217" s="636">
        <v>0.73499999999999999</v>
      </c>
      <c r="S7217" s="636">
        <v>1.83</v>
      </c>
      <c r="T7217" s="18">
        <v>0.75475700000000001</v>
      </c>
      <c r="U7217" s="636">
        <f t="shared" si="247"/>
        <v>1.4566398380056502</v>
      </c>
    </row>
    <row r="7218" spans="1:21" x14ac:dyDescent="0.2">
      <c r="A7218" s="597">
        <v>44096</v>
      </c>
      <c r="B7218" s="414">
        <f t="shared" si="248"/>
        <v>44097</v>
      </c>
      <c r="C7218" s="636">
        <v>1.48</v>
      </c>
      <c r="E7218" s="636">
        <v>1.415</v>
      </c>
      <c r="G7218" s="698">
        <v>1.4657015013854999</v>
      </c>
      <c r="I7218" s="636">
        <v>1.46</v>
      </c>
      <c r="J7218" s="660"/>
      <c r="K7218" s="636"/>
      <c r="M7218" s="636">
        <v>1.425</v>
      </c>
      <c r="O7218" s="636">
        <v>1.4450000000000001</v>
      </c>
      <c r="Q7218" s="636">
        <v>1.095</v>
      </c>
      <c r="S7218" s="636">
        <v>1.85</v>
      </c>
      <c r="T7218" s="18">
        <v>0.75124199999999997</v>
      </c>
      <c r="U7218" s="636">
        <f t="shared" si="247"/>
        <v>1.4657015013854999</v>
      </c>
    </row>
    <row r="7219" spans="1:21" x14ac:dyDescent="0.2">
      <c r="A7219" s="597">
        <v>44097</v>
      </c>
      <c r="B7219" s="414">
        <f t="shared" si="248"/>
        <v>44098</v>
      </c>
      <c r="C7219" s="636">
        <v>1.7350000000000001</v>
      </c>
      <c r="E7219" s="636">
        <v>1.635</v>
      </c>
      <c r="G7219" s="698">
        <v>1.6556100214263503</v>
      </c>
      <c r="I7219" s="636">
        <v>1.6850000000000001</v>
      </c>
      <c r="J7219" s="660"/>
      <c r="K7219" s="636"/>
      <c r="M7219" s="636">
        <v>1.71</v>
      </c>
      <c r="O7219" s="636">
        <v>1.68</v>
      </c>
      <c r="Q7219" s="636">
        <v>1.2549999999999999</v>
      </c>
      <c r="S7219" s="636">
        <v>2.0950000000000002</v>
      </c>
      <c r="T7219" s="18">
        <v>0.74934199999999995</v>
      </c>
      <c r="U7219" s="636">
        <f t="shared" si="247"/>
        <v>1.6556100214263503</v>
      </c>
    </row>
    <row r="7220" spans="1:21" x14ac:dyDescent="0.2">
      <c r="A7220" s="597">
        <v>44098</v>
      </c>
      <c r="B7220" s="414">
        <f t="shared" si="248"/>
        <v>44099</v>
      </c>
      <c r="C7220" s="636">
        <v>1.9350000000000001</v>
      </c>
      <c r="E7220" s="636">
        <v>1.76</v>
      </c>
      <c r="G7220" s="698">
        <v>1.8007580759681501</v>
      </c>
      <c r="I7220" s="636">
        <v>2.0049999999999999</v>
      </c>
      <c r="J7220" s="660"/>
      <c r="K7220" s="636"/>
      <c r="M7220" s="636">
        <v>1.76</v>
      </c>
      <c r="O7220" s="636">
        <v>1.8049999999999999</v>
      </c>
      <c r="Q7220" s="636">
        <v>1.34</v>
      </c>
      <c r="S7220" s="636">
        <v>2.2850000000000001</v>
      </c>
      <c r="T7220" s="18">
        <v>0.74726599999999999</v>
      </c>
      <c r="U7220" s="636">
        <f t="shared" si="247"/>
        <v>1.8007580759681501</v>
      </c>
    </row>
    <row r="7221" spans="1:21" x14ac:dyDescent="0.2">
      <c r="A7221" s="597">
        <v>44099</v>
      </c>
      <c r="B7221" s="414">
        <f t="shared" si="248"/>
        <v>44100</v>
      </c>
      <c r="C7221" s="640">
        <v>1.895</v>
      </c>
      <c r="E7221" s="640">
        <v>1.49</v>
      </c>
      <c r="G7221" s="699">
        <v>1.6240510155743</v>
      </c>
      <c r="I7221" s="640">
        <v>1.905</v>
      </c>
      <c r="J7221" s="661"/>
      <c r="K7221" s="640"/>
      <c r="M7221" s="640">
        <v>1.5149999999999999</v>
      </c>
      <c r="O7221" s="640">
        <v>1.4450000000000001</v>
      </c>
      <c r="Q7221" s="640">
        <v>0.98499999999999999</v>
      </c>
      <c r="S7221" s="640">
        <v>2.06</v>
      </c>
      <c r="T7221" s="375">
        <v>0.74754699999999996</v>
      </c>
      <c r="U7221" s="640">
        <f t="shared" si="247"/>
        <v>1.6240510155743</v>
      </c>
    </row>
    <row r="7222" spans="1:21" x14ac:dyDescent="0.2">
      <c r="A7222" s="597">
        <v>44100</v>
      </c>
      <c r="B7222" s="414">
        <f t="shared" si="248"/>
        <v>44101</v>
      </c>
      <c r="C7222" s="640">
        <v>1.895</v>
      </c>
      <c r="E7222" s="640">
        <v>1.49</v>
      </c>
      <c r="G7222" s="699">
        <v>1.6240510155743</v>
      </c>
      <c r="I7222" s="640">
        <v>1.905</v>
      </c>
      <c r="J7222" s="661"/>
      <c r="K7222" s="640"/>
      <c r="M7222" s="640">
        <v>1.5149999999999999</v>
      </c>
      <c r="O7222" s="640">
        <v>1.4450000000000001</v>
      </c>
      <c r="Q7222" s="640">
        <v>0.98499999999999999</v>
      </c>
      <c r="S7222" s="640">
        <v>2.06</v>
      </c>
      <c r="T7222" s="375">
        <v>0.74754699999999996</v>
      </c>
      <c r="U7222" s="640">
        <f t="shared" si="247"/>
        <v>1.6240510155743</v>
      </c>
    </row>
    <row r="7223" spans="1:21" x14ac:dyDescent="0.2">
      <c r="A7223" s="597">
        <v>44101</v>
      </c>
      <c r="B7223" s="414">
        <f t="shared" si="248"/>
        <v>44102</v>
      </c>
      <c r="C7223" s="640">
        <v>1.895</v>
      </c>
      <c r="E7223" s="640">
        <v>1.49</v>
      </c>
      <c r="G7223" s="699">
        <v>1.6240510155743</v>
      </c>
      <c r="I7223" s="640">
        <v>1.905</v>
      </c>
      <c r="J7223" s="661"/>
      <c r="K7223" s="640"/>
      <c r="M7223" s="640">
        <v>1.5149999999999999</v>
      </c>
      <c r="O7223" s="640">
        <v>1.4450000000000001</v>
      </c>
      <c r="Q7223" s="640">
        <v>0.98499999999999999</v>
      </c>
      <c r="S7223" s="640">
        <v>2.06</v>
      </c>
      <c r="T7223" s="375">
        <v>0.74754699999999996</v>
      </c>
      <c r="U7223" s="640">
        <f t="shared" si="247"/>
        <v>1.6240510155743</v>
      </c>
    </row>
    <row r="7224" spans="1:21" x14ac:dyDescent="0.2">
      <c r="A7224" s="597">
        <v>44102</v>
      </c>
      <c r="B7224" s="414">
        <f t="shared" si="248"/>
        <v>44103</v>
      </c>
      <c r="C7224" s="636">
        <v>1.835</v>
      </c>
      <c r="E7224" s="636">
        <v>1.4350000000000001</v>
      </c>
      <c r="G7224" s="698">
        <v>1.4660171898396002</v>
      </c>
      <c r="I7224" s="636">
        <v>1.86</v>
      </c>
      <c r="J7224" s="660"/>
      <c r="K7224" s="636"/>
      <c r="M7224" s="636">
        <v>1.4550000000000001</v>
      </c>
      <c r="O7224" s="636">
        <v>1.4950000000000001</v>
      </c>
      <c r="Q7224" s="636">
        <v>1.2749999999999999</v>
      </c>
      <c r="S7224" s="636">
        <v>1.86</v>
      </c>
      <c r="T7224" s="18">
        <v>0.74736400000000003</v>
      </c>
      <c r="U7224" s="636">
        <f t="shared" si="247"/>
        <v>1.4660171898396002</v>
      </c>
    </row>
    <row r="7225" spans="1:21" x14ac:dyDescent="0.2">
      <c r="A7225" s="597">
        <v>44103</v>
      </c>
      <c r="B7225" s="414">
        <f t="shared" si="248"/>
        <v>44104</v>
      </c>
      <c r="C7225" s="636">
        <v>1.69</v>
      </c>
      <c r="E7225" s="636">
        <v>1.24</v>
      </c>
      <c r="G7225" s="698">
        <v>1.1820852604350001</v>
      </c>
      <c r="I7225" s="636">
        <v>1.94</v>
      </c>
      <c r="J7225" s="660"/>
      <c r="K7225" s="636"/>
      <c r="M7225" s="636">
        <v>1.3149999999999999</v>
      </c>
      <c r="O7225" s="636">
        <v>1.2949999999999999</v>
      </c>
      <c r="Q7225" s="636">
        <v>1.165</v>
      </c>
      <c r="S7225" s="636">
        <v>1.5</v>
      </c>
      <c r="T7225" s="18">
        <v>0.74724599999999997</v>
      </c>
      <c r="U7225" s="636">
        <f t="shared" si="247"/>
        <v>1.1820852604350001</v>
      </c>
    </row>
    <row r="7226" spans="1:21" s="263" customFormat="1" x14ac:dyDescent="0.2">
      <c r="A7226" s="598">
        <v>44104</v>
      </c>
      <c r="B7226" s="556">
        <f t="shared" si="248"/>
        <v>44105</v>
      </c>
      <c r="C7226" s="620">
        <v>1.63</v>
      </c>
      <c r="E7226" s="620">
        <v>1.34</v>
      </c>
      <c r="G7226" s="700">
        <v>1.3611426727293752</v>
      </c>
      <c r="I7226" s="620">
        <v>1.9</v>
      </c>
      <c r="J7226" s="786"/>
      <c r="K7226" s="620"/>
      <c r="M7226" s="620">
        <v>1.345</v>
      </c>
      <c r="O7226" s="620">
        <v>1.39</v>
      </c>
      <c r="Q7226" s="620">
        <v>0.95</v>
      </c>
      <c r="S7226" s="620">
        <v>1.7250000000000001</v>
      </c>
      <c r="T7226" s="263">
        <v>0.74820500000000001</v>
      </c>
      <c r="U7226" s="620">
        <f t="shared" si="247"/>
        <v>1.3611426727293752</v>
      </c>
    </row>
    <row r="7227" spans="1:21" x14ac:dyDescent="0.2">
      <c r="A7227" s="597">
        <v>44105</v>
      </c>
      <c r="B7227" s="414">
        <f t="shared" si="248"/>
        <v>44106</v>
      </c>
      <c r="C7227" s="636">
        <v>1.48</v>
      </c>
      <c r="E7227" s="636">
        <v>1.175</v>
      </c>
      <c r="G7227" s="698">
        <v>1.2375847966560001</v>
      </c>
      <c r="I7227" s="636">
        <v>1.585</v>
      </c>
      <c r="J7227" s="660"/>
      <c r="K7227" s="636"/>
      <c r="M7227" s="636">
        <v>1.24</v>
      </c>
      <c r="O7227" s="636">
        <v>1.26</v>
      </c>
      <c r="Q7227" s="636">
        <v>0.56999999999999995</v>
      </c>
      <c r="S7227" s="636">
        <v>1.56</v>
      </c>
      <c r="T7227" s="554">
        <v>0.75224000000000002</v>
      </c>
      <c r="U7227" s="636">
        <f t="shared" si="247"/>
        <v>1.2375847966560001</v>
      </c>
    </row>
    <row r="7228" spans="1:21" x14ac:dyDescent="0.2">
      <c r="A7228" s="597">
        <v>44106</v>
      </c>
      <c r="B7228" s="414">
        <f t="shared" si="248"/>
        <v>44107</v>
      </c>
      <c r="C7228" s="640">
        <v>1.335</v>
      </c>
      <c r="E7228" s="640">
        <v>0.96499999999999997</v>
      </c>
      <c r="G7228" s="640">
        <v>0.88350454939584999</v>
      </c>
      <c r="I7228" s="640">
        <v>1.38</v>
      </c>
      <c r="J7228" s="661"/>
      <c r="K7228" s="640"/>
      <c r="M7228" s="640">
        <v>0.94</v>
      </c>
      <c r="O7228" s="640">
        <v>1.02</v>
      </c>
      <c r="Q7228" s="640">
        <v>0.81</v>
      </c>
      <c r="S7228" s="640">
        <v>1.115</v>
      </c>
      <c r="T7228" s="375">
        <v>0.75134599999999996</v>
      </c>
      <c r="U7228" s="640">
        <f t="shared" si="247"/>
        <v>0.88350454939584999</v>
      </c>
    </row>
    <row r="7229" spans="1:21" x14ac:dyDescent="0.2">
      <c r="A7229" s="597">
        <v>44107</v>
      </c>
      <c r="B7229" s="414">
        <f t="shared" si="248"/>
        <v>44108</v>
      </c>
      <c r="C7229" s="640">
        <v>1.335</v>
      </c>
      <c r="E7229" s="640">
        <v>0.96499999999999997</v>
      </c>
      <c r="G7229" s="640">
        <v>0.88350454939584999</v>
      </c>
      <c r="I7229" s="640">
        <v>1.38</v>
      </c>
      <c r="J7229" s="661"/>
      <c r="K7229" s="640"/>
      <c r="M7229" s="640">
        <v>0.94</v>
      </c>
      <c r="O7229" s="640">
        <v>1.02</v>
      </c>
      <c r="Q7229" s="640">
        <v>0.81</v>
      </c>
      <c r="S7229" s="640">
        <v>1.115</v>
      </c>
      <c r="T7229" s="375">
        <v>0.75134599999999996</v>
      </c>
      <c r="U7229" s="640">
        <f t="shared" si="247"/>
        <v>0.88350454939584999</v>
      </c>
    </row>
    <row r="7230" spans="1:21" x14ac:dyDescent="0.2">
      <c r="A7230" s="597">
        <v>44108</v>
      </c>
      <c r="B7230" s="414">
        <f t="shared" si="248"/>
        <v>44109</v>
      </c>
      <c r="C7230" s="640">
        <v>1.335</v>
      </c>
      <c r="E7230" s="640">
        <v>0.96499999999999997</v>
      </c>
      <c r="G7230" s="640">
        <v>0.88350454939584999</v>
      </c>
      <c r="I7230" s="640">
        <v>1.38</v>
      </c>
      <c r="J7230" s="661"/>
      <c r="K7230" s="640"/>
      <c r="M7230" s="640">
        <v>0.94</v>
      </c>
      <c r="O7230" s="640">
        <v>1.02</v>
      </c>
      <c r="Q7230" s="640">
        <v>0.81</v>
      </c>
      <c r="S7230" s="640">
        <v>1.115</v>
      </c>
      <c r="T7230" s="375">
        <v>0.75134599999999996</v>
      </c>
      <c r="U7230" s="640">
        <f t="shared" si="247"/>
        <v>0.88350454939584999</v>
      </c>
    </row>
    <row r="7231" spans="1:21" x14ac:dyDescent="0.2">
      <c r="A7231" s="597">
        <v>44109</v>
      </c>
      <c r="B7231" s="414">
        <f t="shared" si="248"/>
        <v>44110</v>
      </c>
      <c r="C7231" s="636">
        <v>1.92</v>
      </c>
      <c r="E7231" s="636">
        <v>1.4</v>
      </c>
      <c r="G7231" s="636">
        <v>1.187896552927175</v>
      </c>
      <c r="I7231" s="636">
        <v>1.82</v>
      </c>
      <c r="J7231" s="660"/>
      <c r="K7231" s="636"/>
      <c r="M7231" s="636">
        <v>1.5349999999999999</v>
      </c>
      <c r="O7231" s="636">
        <v>1.425</v>
      </c>
      <c r="Q7231" s="636">
        <v>1.0349999999999999</v>
      </c>
      <c r="S7231" s="636">
        <v>1.4950000000000001</v>
      </c>
      <c r="T7231" s="18">
        <v>0.75343099999999996</v>
      </c>
      <c r="U7231" s="636">
        <f t="shared" si="247"/>
        <v>1.187896552927175</v>
      </c>
    </row>
    <row r="7232" spans="1:21" x14ac:dyDescent="0.2">
      <c r="A7232" s="597">
        <v>44110</v>
      </c>
      <c r="B7232" s="414">
        <f t="shared" si="248"/>
        <v>44111</v>
      </c>
      <c r="C7232" s="636">
        <v>1.895</v>
      </c>
      <c r="E7232" s="636">
        <v>1.415</v>
      </c>
      <c r="G7232" s="636">
        <v>1.2553308454456003</v>
      </c>
      <c r="I7232" s="636">
        <v>2.14</v>
      </c>
      <c r="J7232" s="660"/>
      <c r="K7232" s="636"/>
      <c r="M7232" s="636">
        <v>1.62</v>
      </c>
      <c r="O7232" s="636">
        <v>1.4850000000000001</v>
      </c>
      <c r="Q7232" s="636">
        <v>1.0900000000000001</v>
      </c>
      <c r="S7232" s="636">
        <v>1.58</v>
      </c>
      <c r="T7232" s="18">
        <v>0.75336800000000004</v>
      </c>
      <c r="U7232" s="636">
        <f t="shared" ref="U7232:U7295" si="249">S7232*T7232*1.054615</f>
        <v>1.2553308454456003</v>
      </c>
    </row>
    <row r="7233" spans="1:21" x14ac:dyDescent="0.2">
      <c r="A7233" s="597">
        <v>44111</v>
      </c>
      <c r="B7233" s="414">
        <f t="shared" si="248"/>
        <v>44112</v>
      </c>
      <c r="C7233" s="636">
        <v>2.0249999999999999</v>
      </c>
      <c r="E7233" s="636">
        <v>1.4850000000000001</v>
      </c>
      <c r="G7233" s="636">
        <v>1.23375265267665</v>
      </c>
      <c r="I7233" s="636">
        <v>2.105</v>
      </c>
      <c r="J7233" s="660"/>
      <c r="K7233" s="636"/>
      <c r="M7233" s="636">
        <v>1.7050000000000001</v>
      </c>
      <c r="O7233" s="636">
        <v>1.5349999999999999</v>
      </c>
      <c r="Q7233" s="636">
        <v>1.1299999999999999</v>
      </c>
      <c r="S7233" s="636">
        <v>1.5549999999999999</v>
      </c>
      <c r="T7233" s="18">
        <v>0.75232200000000005</v>
      </c>
      <c r="U7233" s="636">
        <f t="shared" si="249"/>
        <v>1.23375265267665</v>
      </c>
    </row>
    <row r="7234" spans="1:21" x14ac:dyDescent="0.2">
      <c r="A7234" s="597">
        <v>44112</v>
      </c>
      <c r="B7234" s="414">
        <f t="shared" si="248"/>
        <v>44113</v>
      </c>
      <c r="C7234" s="636">
        <v>1.48</v>
      </c>
      <c r="E7234" s="636">
        <v>1.04</v>
      </c>
      <c r="G7234" s="636">
        <v>1.0879510321270502</v>
      </c>
      <c r="I7234" s="636">
        <v>1.75</v>
      </c>
      <c r="J7234" s="660"/>
      <c r="K7234" s="636"/>
      <c r="M7234" s="636">
        <v>1.105</v>
      </c>
      <c r="O7234" s="636">
        <v>1.17</v>
      </c>
      <c r="Q7234" s="636">
        <v>0.64500000000000002</v>
      </c>
      <c r="S7234" s="636">
        <v>1.365</v>
      </c>
      <c r="T7234" s="18">
        <v>0.75575800000000004</v>
      </c>
      <c r="U7234" s="636">
        <f t="shared" si="249"/>
        <v>1.0879510321270502</v>
      </c>
    </row>
    <row r="7235" spans="1:21" x14ac:dyDescent="0.2">
      <c r="A7235" s="597">
        <v>44113</v>
      </c>
      <c r="B7235" s="414">
        <f t="shared" si="248"/>
        <v>44114</v>
      </c>
      <c r="C7235" s="640">
        <v>2.2650000000000001</v>
      </c>
      <c r="E7235" s="640">
        <v>1.1200000000000001</v>
      </c>
      <c r="G7235" s="640">
        <v>1.1863495750952</v>
      </c>
      <c r="I7235" s="640">
        <v>2.3650000000000002</v>
      </c>
      <c r="J7235" s="661"/>
      <c r="K7235" s="640"/>
      <c r="M7235" s="640">
        <v>1.115</v>
      </c>
      <c r="O7235" s="640">
        <v>1.2150000000000001</v>
      </c>
      <c r="Q7235" s="640">
        <v>0.52</v>
      </c>
      <c r="S7235" s="640">
        <v>1.48</v>
      </c>
      <c r="T7235" s="375">
        <v>0.76007599999999997</v>
      </c>
      <c r="U7235" s="640">
        <f t="shared" si="249"/>
        <v>1.1863495750952</v>
      </c>
    </row>
    <row r="7236" spans="1:21" x14ac:dyDescent="0.2">
      <c r="A7236" s="597">
        <v>44114</v>
      </c>
      <c r="B7236" s="414">
        <f t="shared" si="248"/>
        <v>44115</v>
      </c>
      <c r="C7236" s="640">
        <v>2.2650000000000001</v>
      </c>
      <c r="E7236" s="640">
        <v>1.1200000000000001</v>
      </c>
      <c r="G7236" s="640">
        <v>1.1863495750952</v>
      </c>
      <c r="I7236" s="640">
        <v>2.3650000000000002</v>
      </c>
      <c r="J7236" s="661"/>
      <c r="K7236" s="640"/>
      <c r="M7236" s="640">
        <v>1.115</v>
      </c>
      <c r="O7236" s="640">
        <v>1.2150000000000001</v>
      </c>
      <c r="Q7236" s="640">
        <v>0.52</v>
      </c>
      <c r="S7236" s="640">
        <v>1.48</v>
      </c>
      <c r="T7236" s="375">
        <v>0.76007599999999997</v>
      </c>
      <c r="U7236" s="640">
        <f t="shared" si="249"/>
        <v>1.1863495750952</v>
      </c>
    </row>
    <row r="7237" spans="1:21" x14ac:dyDescent="0.2">
      <c r="A7237" s="597">
        <v>44115</v>
      </c>
      <c r="B7237" s="414">
        <f t="shared" si="248"/>
        <v>44116</v>
      </c>
      <c r="C7237" s="640">
        <v>2.2650000000000001</v>
      </c>
      <c r="E7237" s="640">
        <v>1.1200000000000001</v>
      </c>
      <c r="G7237" s="640">
        <v>1.1863495750952</v>
      </c>
      <c r="I7237" s="640">
        <v>2.3650000000000002</v>
      </c>
      <c r="J7237" s="661"/>
      <c r="K7237" s="640"/>
      <c r="M7237" s="640">
        <v>1.115</v>
      </c>
      <c r="O7237" s="640">
        <v>1.2150000000000001</v>
      </c>
      <c r="Q7237" s="640">
        <v>0.52</v>
      </c>
      <c r="S7237" s="640">
        <v>1.48</v>
      </c>
      <c r="T7237" s="375">
        <v>0.76007599999999997</v>
      </c>
      <c r="U7237" s="640">
        <f t="shared" si="249"/>
        <v>1.1863495750952</v>
      </c>
    </row>
    <row r="7238" spans="1:21" x14ac:dyDescent="0.2">
      <c r="A7238" s="597">
        <v>44116</v>
      </c>
      <c r="B7238" s="414">
        <f t="shared" si="248"/>
        <v>44117</v>
      </c>
      <c r="C7238" s="636">
        <v>2.3149999999999999</v>
      </c>
      <c r="E7238" s="636">
        <v>1.675</v>
      </c>
      <c r="G7238" s="636">
        <v>1.6112555721561499</v>
      </c>
      <c r="I7238" s="636">
        <v>2.5550000000000002</v>
      </c>
      <c r="J7238" s="660"/>
      <c r="K7238" s="636"/>
      <c r="M7238" s="636">
        <v>1.8</v>
      </c>
      <c r="O7238" s="636">
        <v>1.71</v>
      </c>
      <c r="Q7238" s="636">
        <v>1.08</v>
      </c>
      <c r="S7238" s="636">
        <v>2.0049999999999999</v>
      </c>
      <c r="T7238" s="18">
        <v>0.76200199999999996</v>
      </c>
      <c r="U7238" s="636">
        <f t="shared" si="249"/>
        <v>1.6112555721561499</v>
      </c>
    </row>
    <row r="7239" spans="1:21" x14ac:dyDescent="0.2">
      <c r="A7239" s="597">
        <v>44117</v>
      </c>
      <c r="B7239" s="414">
        <f t="shared" si="248"/>
        <v>44118</v>
      </c>
      <c r="C7239" s="636">
        <v>2.1349999999999998</v>
      </c>
      <c r="E7239" s="636">
        <v>1.8</v>
      </c>
      <c r="G7239" s="636">
        <v>1.835413341817925</v>
      </c>
      <c r="I7239" s="636">
        <v>2.5499999999999998</v>
      </c>
      <c r="J7239" s="660"/>
      <c r="K7239" s="636"/>
      <c r="M7239" s="636">
        <v>1.82</v>
      </c>
      <c r="O7239" s="636">
        <v>1.84</v>
      </c>
      <c r="Q7239" s="636">
        <v>1.115</v>
      </c>
      <c r="S7239" s="636">
        <v>2.2850000000000001</v>
      </c>
      <c r="T7239" s="18">
        <v>0.76164699999999996</v>
      </c>
      <c r="U7239" s="636">
        <f t="shared" si="249"/>
        <v>1.835413341817925</v>
      </c>
    </row>
    <row r="7240" spans="1:21" x14ac:dyDescent="0.2">
      <c r="A7240" s="597">
        <v>44118</v>
      </c>
      <c r="B7240" s="414">
        <f t="shared" si="248"/>
        <v>44119</v>
      </c>
      <c r="C7240" s="636">
        <v>2.0299999999999998</v>
      </c>
      <c r="E7240" s="636">
        <v>1.9750000000000001</v>
      </c>
      <c r="G7240" s="636">
        <v>1.9862078683466251</v>
      </c>
      <c r="I7240" s="636">
        <v>2.4500000000000002</v>
      </c>
      <c r="J7240" s="660"/>
      <c r="K7240" s="636"/>
      <c r="M7240" s="636">
        <v>1.9950000000000001</v>
      </c>
      <c r="O7240" s="636">
        <v>2.0099999999999998</v>
      </c>
      <c r="Q7240" s="636">
        <v>1.095</v>
      </c>
      <c r="S7240" s="636">
        <v>2.4750000000000001</v>
      </c>
      <c r="T7240" s="18">
        <v>0.76094899999999999</v>
      </c>
      <c r="U7240" s="636">
        <f t="shared" si="249"/>
        <v>1.9862078683466251</v>
      </c>
    </row>
    <row r="7241" spans="1:21" x14ac:dyDescent="0.2">
      <c r="A7241" s="597">
        <v>44119</v>
      </c>
      <c r="B7241" s="414">
        <f t="shared" si="248"/>
        <v>44120</v>
      </c>
      <c r="C7241" s="636">
        <v>2.2349999999999999</v>
      </c>
      <c r="E7241" s="636">
        <v>2.1150000000000002</v>
      </c>
      <c r="G7241" s="636">
        <v>2.1814040223475502</v>
      </c>
      <c r="I7241" s="636">
        <v>2.5049999999999999</v>
      </c>
      <c r="J7241" s="660"/>
      <c r="K7241" s="636"/>
      <c r="M7241" s="636">
        <v>2.0449999999999999</v>
      </c>
      <c r="O7241" s="636">
        <v>2.165</v>
      </c>
      <c r="Q7241" s="636">
        <v>1.26</v>
      </c>
      <c r="S7241" s="636">
        <v>2.73</v>
      </c>
      <c r="T7241" s="18">
        <v>0.75766900000000004</v>
      </c>
      <c r="U7241" s="636">
        <f t="shared" si="249"/>
        <v>2.1814040223475502</v>
      </c>
    </row>
    <row r="7242" spans="1:21" x14ac:dyDescent="0.2">
      <c r="A7242" s="597">
        <v>44120</v>
      </c>
      <c r="B7242" s="414">
        <f t="shared" si="248"/>
        <v>44121</v>
      </c>
      <c r="C7242" s="640">
        <v>2.165</v>
      </c>
      <c r="E7242" s="640">
        <v>2</v>
      </c>
      <c r="G7242" s="640">
        <v>2.0958760693893752</v>
      </c>
      <c r="I7242" s="640">
        <v>2.5</v>
      </c>
      <c r="J7242" s="661"/>
      <c r="K7242" s="640"/>
      <c r="M7242" s="640">
        <v>2.0499999999999998</v>
      </c>
      <c r="O7242" s="640">
        <v>2.085</v>
      </c>
      <c r="Q7242" s="640">
        <v>1.155</v>
      </c>
      <c r="S7242" s="640">
        <v>2.625</v>
      </c>
      <c r="T7242" s="375">
        <v>0.757081</v>
      </c>
      <c r="U7242" s="640">
        <f t="shared" si="249"/>
        <v>2.0958760693893752</v>
      </c>
    </row>
    <row r="7243" spans="1:21" x14ac:dyDescent="0.2">
      <c r="A7243" s="597">
        <v>44121</v>
      </c>
      <c r="B7243" s="414">
        <f t="shared" si="248"/>
        <v>44122</v>
      </c>
      <c r="C7243" s="640">
        <v>2.165</v>
      </c>
      <c r="E7243" s="640">
        <v>2</v>
      </c>
      <c r="G7243" s="640">
        <v>2.0958760693893752</v>
      </c>
      <c r="I7243" s="640">
        <v>2.5</v>
      </c>
      <c r="J7243" s="661"/>
      <c r="K7243" s="640"/>
      <c r="M7243" s="640">
        <v>2.0499999999999998</v>
      </c>
      <c r="O7243" s="640">
        <v>2.085</v>
      </c>
      <c r="Q7243" s="640">
        <v>1.155</v>
      </c>
      <c r="S7243" s="640">
        <v>2.625</v>
      </c>
      <c r="T7243" s="375">
        <v>0.757081</v>
      </c>
      <c r="U7243" s="640">
        <f t="shared" si="249"/>
        <v>2.0958760693893752</v>
      </c>
    </row>
    <row r="7244" spans="1:21" x14ac:dyDescent="0.2">
      <c r="A7244" s="597">
        <v>44122</v>
      </c>
      <c r="B7244" s="414">
        <f t="shared" si="248"/>
        <v>44123</v>
      </c>
      <c r="C7244" s="640">
        <v>2.165</v>
      </c>
      <c r="E7244" s="640">
        <v>2</v>
      </c>
      <c r="G7244" s="640">
        <v>2.0958760693893752</v>
      </c>
      <c r="I7244" s="640">
        <v>2.5</v>
      </c>
      <c r="J7244" s="661"/>
      <c r="K7244" s="640"/>
      <c r="M7244" s="640">
        <v>2.0499999999999998</v>
      </c>
      <c r="O7244" s="640">
        <v>2.085</v>
      </c>
      <c r="Q7244" s="640">
        <v>1.155</v>
      </c>
      <c r="S7244" s="640">
        <v>2.625</v>
      </c>
      <c r="T7244" s="375">
        <v>0.757081</v>
      </c>
      <c r="U7244" s="640">
        <f t="shared" si="249"/>
        <v>2.0958760693893752</v>
      </c>
    </row>
    <row r="7245" spans="1:21" x14ac:dyDescent="0.2">
      <c r="A7245" s="597">
        <v>44123</v>
      </c>
      <c r="B7245" s="414">
        <f t="shared" si="248"/>
        <v>44124</v>
      </c>
      <c r="C7245" s="636">
        <v>2.33</v>
      </c>
      <c r="E7245" s="636">
        <v>2.2749999999999999</v>
      </c>
      <c r="G7245" s="636">
        <v>2.308819474441</v>
      </c>
      <c r="I7245" s="636">
        <v>2.8050000000000002</v>
      </c>
      <c r="J7245" s="660"/>
      <c r="K7245" s="636"/>
      <c r="M7245" s="636">
        <v>2.2000000000000002</v>
      </c>
      <c r="O7245" s="636">
        <v>2.33</v>
      </c>
      <c r="Q7245" s="636">
        <v>1.1000000000000001</v>
      </c>
      <c r="S7245" s="636">
        <v>2.8849999999999998</v>
      </c>
      <c r="T7245" s="18">
        <v>0.75883999999999996</v>
      </c>
      <c r="U7245" s="636">
        <f t="shared" si="249"/>
        <v>2.308819474441</v>
      </c>
    </row>
    <row r="7246" spans="1:21" x14ac:dyDescent="0.2">
      <c r="A7246" s="597">
        <v>44124</v>
      </c>
      <c r="B7246" s="414">
        <f t="shared" si="248"/>
        <v>44125</v>
      </c>
      <c r="C7246" s="636">
        <v>2.585</v>
      </c>
      <c r="E7246" s="636">
        <v>2.6</v>
      </c>
      <c r="G7246" s="636">
        <v>2.4798755069111507</v>
      </c>
      <c r="I7246" s="636">
        <v>2.82</v>
      </c>
      <c r="J7246" s="660"/>
      <c r="K7246" s="636"/>
      <c r="M7246" s="636">
        <v>2.6</v>
      </c>
      <c r="O7246" s="636">
        <v>2.62</v>
      </c>
      <c r="Q7246" s="636">
        <v>1.28</v>
      </c>
      <c r="S7246" s="636">
        <v>3.0950000000000002</v>
      </c>
      <c r="T7246" s="18">
        <v>0.75975800000000004</v>
      </c>
      <c r="U7246" s="636">
        <f t="shared" si="249"/>
        <v>2.4798755069111507</v>
      </c>
    </row>
    <row r="7247" spans="1:21" x14ac:dyDescent="0.2">
      <c r="A7247" s="597">
        <v>44125</v>
      </c>
      <c r="B7247" s="414">
        <f t="shared" si="248"/>
        <v>44126</v>
      </c>
      <c r="C7247" s="636">
        <v>2.86</v>
      </c>
      <c r="E7247" s="636">
        <v>2.65</v>
      </c>
      <c r="G7247" s="636">
        <v>2.5284124485367756</v>
      </c>
      <c r="I7247" s="636">
        <v>2.85</v>
      </c>
      <c r="J7247" s="660"/>
      <c r="K7247" s="636"/>
      <c r="M7247" s="636">
        <v>2.6549999999999998</v>
      </c>
      <c r="O7247" s="636">
        <v>2.67</v>
      </c>
      <c r="Q7247" s="636">
        <v>0.75</v>
      </c>
      <c r="S7247" s="636">
        <v>3.145</v>
      </c>
      <c r="T7247" s="18">
        <v>0.76231300000000002</v>
      </c>
      <c r="U7247" s="636">
        <f t="shared" si="249"/>
        <v>2.5284124485367756</v>
      </c>
    </row>
    <row r="7248" spans="1:21" x14ac:dyDescent="0.2">
      <c r="A7248" s="597">
        <v>44126</v>
      </c>
      <c r="B7248" s="414">
        <f t="shared" si="248"/>
        <v>44127</v>
      </c>
      <c r="C7248" s="636">
        <v>2.88</v>
      </c>
      <c r="E7248" s="636">
        <v>2.94</v>
      </c>
      <c r="G7248" s="636">
        <v>2.5622953512720752</v>
      </c>
      <c r="I7248" s="636">
        <v>3</v>
      </c>
      <c r="J7248" s="660"/>
      <c r="K7248" s="636"/>
      <c r="M7248" s="636">
        <v>2.92</v>
      </c>
      <c r="O7248" s="636">
        <v>2.855</v>
      </c>
      <c r="Q7248" s="636">
        <v>0.68</v>
      </c>
      <c r="S7248" s="636">
        <v>3.1949999999999998</v>
      </c>
      <c r="T7248" s="18">
        <v>0.76043899999999998</v>
      </c>
      <c r="U7248" s="636">
        <f t="shared" si="249"/>
        <v>2.5622953512720752</v>
      </c>
    </row>
    <row r="7249" spans="1:21" x14ac:dyDescent="0.2">
      <c r="A7249" s="597">
        <v>44127</v>
      </c>
      <c r="B7249" s="414">
        <f t="shared" si="248"/>
        <v>44128</v>
      </c>
      <c r="C7249" s="640">
        <v>2.895</v>
      </c>
      <c r="E7249" s="640">
        <v>2.88</v>
      </c>
      <c r="G7249" s="640">
        <v>2.4842819520349004</v>
      </c>
      <c r="I7249" s="640">
        <v>2.835</v>
      </c>
      <c r="J7249" s="661"/>
      <c r="K7249" s="640"/>
      <c r="M7249" s="640">
        <v>2.74</v>
      </c>
      <c r="O7249" s="640">
        <v>2.8250000000000002</v>
      </c>
      <c r="Q7249" s="640">
        <v>1.155</v>
      </c>
      <c r="S7249" s="640">
        <v>3.0950000000000002</v>
      </c>
      <c r="T7249" s="375">
        <v>0.76110800000000001</v>
      </c>
      <c r="U7249" s="640">
        <f t="shared" si="249"/>
        <v>2.4842819520349004</v>
      </c>
    </row>
    <row r="7250" spans="1:21" x14ac:dyDescent="0.2">
      <c r="A7250" s="597">
        <v>44128</v>
      </c>
      <c r="B7250" s="414">
        <f t="shared" si="248"/>
        <v>44129</v>
      </c>
      <c r="C7250" s="640">
        <v>2.895</v>
      </c>
      <c r="E7250" s="640">
        <v>2.88</v>
      </c>
      <c r="G7250" s="640">
        <v>2.4842819520349004</v>
      </c>
      <c r="I7250" s="640">
        <v>2.835</v>
      </c>
      <c r="J7250" s="661"/>
      <c r="K7250" s="640"/>
      <c r="M7250" s="640">
        <v>2.74</v>
      </c>
      <c r="O7250" s="640">
        <v>2.8250000000000002</v>
      </c>
      <c r="Q7250" s="640">
        <v>1.155</v>
      </c>
      <c r="S7250" s="640">
        <v>3.0950000000000002</v>
      </c>
      <c r="T7250" s="375">
        <v>0.76110800000000001</v>
      </c>
      <c r="U7250" s="640">
        <f t="shared" si="249"/>
        <v>2.4842819520349004</v>
      </c>
    </row>
    <row r="7251" spans="1:21" x14ac:dyDescent="0.2">
      <c r="A7251" s="597">
        <v>44129</v>
      </c>
      <c r="B7251" s="414">
        <f t="shared" si="248"/>
        <v>44130</v>
      </c>
      <c r="C7251" s="640">
        <v>2.895</v>
      </c>
      <c r="E7251" s="640">
        <v>2.88</v>
      </c>
      <c r="G7251" s="640">
        <v>2.4842819520349004</v>
      </c>
      <c r="I7251" s="640">
        <v>2.835</v>
      </c>
      <c r="J7251" s="661"/>
      <c r="K7251" s="640"/>
      <c r="M7251" s="640">
        <v>2.74</v>
      </c>
      <c r="O7251" s="640">
        <v>2.8250000000000002</v>
      </c>
      <c r="Q7251" s="640">
        <v>1.155</v>
      </c>
      <c r="S7251" s="640">
        <v>3.0950000000000002</v>
      </c>
      <c r="T7251" s="375">
        <v>0.76110800000000001</v>
      </c>
      <c r="U7251" s="640">
        <f t="shared" si="249"/>
        <v>2.4842819520349004</v>
      </c>
    </row>
    <row r="7252" spans="1:21" x14ac:dyDescent="0.2">
      <c r="A7252" s="597">
        <v>44130</v>
      </c>
      <c r="B7252" s="414">
        <f t="shared" si="248"/>
        <v>44131</v>
      </c>
      <c r="C7252" s="636">
        <v>3.08</v>
      </c>
      <c r="E7252" s="636">
        <v>3.25</v>
      </c>
      <c r="G7252" s="636">
        <v>2.4756322634586505</v>
      </c>
      <c r="I7252" s="636">
        <v>3.1150000000000002</v>
      </c>
      <c r="J7252" s="660"/>
      <c r="K7252" s="636"/>
      <c r="M7252" s="636">
        <v>3.27</v>
      </c>
      <c r="O7252" s="636">
        <v>2.9649999999999999</v>
      </c>
      <c r="Q7252" s="636">
        <v>1.7</v>
      </c>
      <c r="S7252" s="636">
        <v>3.0950000000000002</v>
      </c>
      <c r="T7252" s="18">
        <v>0.75845799999999997</v>
      </c>
      <c r="U7252" s="636">
        <f t="shared" si="249"/>
        <v>2.4756322634586505</v>
      </c>
    </row>
    <row r="7253" spans="1:21" x14ac:dyDescent="0.2">
      <c r="A7253" s="597">
        <v>44131</v>
      </c>
      <c r="B7253" s="414">
        <f t="shared" si="248"/>
        <v>44132</v>
      </c>
      <c r="C7253" s="636">
        <v>3.04</v>
      </c>
      <c r="E7253" s="636">
        <v>3.09</v>
      </c>
      <c r="G7253" s="636">
        <v>2.4045905232327751</v>
      </c>
      <c r="I7253" s="636">
        <v>3.05</v>
      </c>
      <c r="J7253" s="660"/>
      <c r="K7253" s="636"/>
      <c r="M7253" s="636">
        <v>3.2949999999999999</v>
      </c>
      <c r="O7253" s="636">
        <v>3.05</v>
      </c>
      <c r="Q7253" s="636">
        <v>1.64</v>
      </c>
      <c r="S7253" s="636">
        <v>3.0049999999999999</v>
      </c>
      <c r="T7253" s="18">
        <v>0.75875700000000001</v>
      </c>
      <c r="U7253" s="636">
        <f t="shared" si="249"/>
        <v>2.4045905232327751</v>
      </c>
    </row>
    <row r="7254" spans="1:21" x14ac:dyDescent="0.2">
      <c r="A7254" s="597">
        <v>44132</v>
      </c>
      <c r="B7254" s="414">
        <f t="shared" si="248"/>
        <v>44133</v>
      </c>
      <c r="C7254" s="636">
        <v>3.06</v>
      </c>
      <c r="E7254" s="636">
        <v>2.9849999999999999</v>
      </c>
      <c r="G7254" s="636">
        <v>2.5058226637867498</v>
      </c>
      <c r="I7254" s="636">
        <v>3.01</v>
      </c>
      <c r="J7254" s="660"/>
      <c r="K7254" s="636"/>
      <c r="M7254" s="636">
        <v>3.07</v>
      </c>
      <c r="O7254" s="636">
        <v>2.9649999999999999</v>
      </c>
      <c r="Q7254" s="636">
        <v>1.88</v>
      </c>
      <c r="S7254" s="636">
        <v>3.15</v>
      </c>
      <c r="T7254" s="18">
        <v>0.75430299999999995</v>
      </c>
      <c r="U7254" s="636">
        <f t="shared" si="249"/>
        <v>2.5058226637867498</v>
      </c>
    </row>
    <row r="7255" spans="1:21" x14ac:dyDescent="0.2">
      <c r="A7255" s="597">
        <v>44133</v>
      </c>
      <c r="B7255" s="414">
        <f t="shared" si="248"/>
        <v>44134</v>
      </c>
      <c r="C7255" s="640">
        <v>3</v>
      </c>
      <c r="E7255" s="640">
        <v>2.85</v>
      </c>
      <c r="G7255" s="640">
        <v>2.520995183049525</v>
      </c>
      <c r="I7255" s="640">
        <v>3</v>
      </c>
      <c r="J7255" s="661"/>
      <c r="K7255" s="640"/>
      <c r="M7255" s="640">
        <v>2.8149999999999999</v>
      </c>
      <c r="O7255" s="640">
        <v>2.8650000000000002</v>
      </c>
      <c r="Q7255" s="640">
        <v>1.85</v>
      </c>
      <c r="S7255" s="640">
        <v>3.1850000000000001</v>
      </c>
      <c r="T7255" s="375">
        <v>0.75053099999999995</v>
      </c>
      <c r="U7255" s="640">
        <f t="shared" si="249"/>
        <v>2.520995183049525</v>
      </c>
    </row>
    <row r="7256" spans="1:21" x14ac:dyDescent="0.2">
      <c r="A7256" s="597">
        <v>44134</v>
      </c>
      <c r="B7256" s="414">
        <f t="shared" si="248"/>
        <v>44135</v>
      </c>
      <c r="C7256" s="640">
        <v>3</v>
      </c>
      <c r="E7256" s="640">
        <v>2.85</v>
      </c>
      <c r="G7256" s="640">
        <v>2.520995183049525</v>
      </c>
      <c r="I7256" s="640">
        <v>3</v>
      </c>
      <c r="J7256" s="661"/>
      <c r="K7256" s="640"/>
      <c r="M7256" s="640">
        <v>2.8149999999999999</v>
      </c>
      <c r="O7256" s="640">
        <v>2.8650000000000002</v>
      </c>
      <c r="Q7256" s="640">
        <v>1.85</v>
      </c>
      <c r="S7256" s="640">
        <v>3.1850000000000001</v>
      </c>
      <c r="T7256" s="375">
        <v>0.75053099999999995</v>
      </c>
      <c r="U7256" s="640">
        <f t="shared" si="249"/>
        <v>2.520995183049525</v>
      </c>
    </row>
    <row r="7257" spans="1:21" x14ac:dyDescent="0.2">
      <c r="A7257" s="598">
        <v>44135</v>
      </c>
      <c r="B7257" s="556">
        <f t="shared" si="248"/>
        <v>44136</v>
      </c>
      <c r="C7257" s="649">
        <v>3.04</v>
      </c>
      <c r="E7257" s="649">
        <v>2.7949999999999999</v>
      </c>
      <c r="G7257" s="649">
        <v>2.5218080486530754</v>
      </c>
      <c r="I7257" s="649">
        <v>3</v>
      </c>
      <c r="J7257" s="788"/>
      <c r="K7257" s="649"/>
      <c r="M7257" s="649">
        <v>2.6749999999999998</v>
      </c>
      <c r="O7257" s="649">
        <v>2.875</v>
      </c>
      <c r="Q7257" s="649">
        <v>1.24</v>
      </c>
      <c r="S7257" s="649">
        <v>3.1850000000000001</v>
      </c>
      <c r="T7257" s="432">
        <v>0.75077300000000002</v>
      </c>
      <c r="U7257" s="649">
        <f t="shared" si="249"/>
        <v>2.5218080486530754</v>
      </c>
    </row>
    <row r="7258" spans="1:21" x14ac:dyDescent="0.2">
      <c r="A7258" s="597">
        <v>44136</v>
      </c>
      <c r="B7258" s="414">
        <f t="shared" si="248"/>
        <v>44137</v>
      </c>
      <c r="C7258" s="640">
        <v>3.04</v>
      </c>
      <c r="E7258" s="640">
        <v>2.7949999999999999</v>
      </c>
      <c r="G7258" s="640">
        <v>2.5218080486530754</v>
      </c>
      <c r="I7258" s="640">
        <v>3</v>
      </c>
      <c r="J7258" s="661"/>
      <c r="K7258" s="640"/>
      <c r="M7258" s="640">
        <v>2.6749999999999998</v>
      </c>
      <c r="O7258" s="640">
        <v>2.875</v>
      </c>
      <c r="Q7258" s="640">
        <v>1.24</v>
      </c>
      <c r="S7258" s="640">
        <v>3.1850000000000001</v>
      </c>
      <c r="T7258" s="375">
        <v>0.75077300000000002</v>
      </c>
      <c r="U7258" s="640">
        <f t="shared" si="249"/>
        <v>2.5218080486530754</v>
      </c>
    </row>
    <row r="7259" spans="1:21" x14ac:dyDescent="0.2">
      <c r="A7259" s="597">
        <v>44137</v>
      </c>
      <c r="B7259" s="414">
        <f t="shared" si="248"/>
        <v>44138</v>
      </c>
      <c r="C7259" s="636">
        <v>2.9950000000000001</v>
      </c>
      <c r="E7259" s="636">
        <v>2.75</v>
      </c>
      <c r="G7259" s="658">
        <v>2.5388210925600005</v>
      </c>
      <c r="I7259" s="636">
        <v>2.97</v>
      </c>
      <c r="J7259" s="660"/>
      <c r="K7259" s="636"/>
      <c r="M7259" s="636">
        <v>2.83</v>
      </c>
      <c r="O7259" s="636">
        <v>2.77</v>
      </c>
      <c r="Q7259" s="636">
        <v>1.36</v>
      </c>
      <c r="S7259" s="636">
        <v>3.2</v>
      </c>
      <c r="T7259" s="18">
        <v>0.75229500000000005</v>
      </c>
      <c r="U7259" s="636">
        <f t="shared" si="249"/>
        <v>2.5388210925600005</v>
      </c>
    </row>
    <row r="7260" spans="1:21" x14ac:dyDescent="0.2">
      <c r="A7260" s="597">
        <v>44138</v>
      </c>
      <c r="B7260" s="414">
        <f t="shared" si="248"/>
        <v>44139</v>
      </c>
      <c r="C7260" s="636">
        <v>2.835</v>
      </c>
      <c r="E7260" s="636">
        <v>2.5950000000000002</v>
      </c>
      <c r="G7260" s="658">
        <v>2.3736082968703753</v>
      </c>
      <c r="I7260" s="636">
        <v>2.8050000000000002</v>
      </c>
      <c r="J7260" s="660"/>
      <c r="K7260" s="636"/>
      <c r="M7260" s="636">
        <v>2.665</v>
      </c>
      <c r="O7260" s="636">
        <v>2.5649999999999999</v>
      </c>
      <c r="Q7260" s="636">
        <v>0.62</v>
      </c>
      <c r="S7260" s="636">
        <v>2.9649999999999999</v>
      </c>
      <c r="T7260" s="18">
        <v>0.75908500000000001</v>
      </c>
      <c r="U7260" s="636">
        <f t="shared" si="249"/>
        <v>2.3736082968703753</v>
      </c>
    </row>
    <row r="7261" spans="1:21" x14ac:dyDescent="0.2">
      <c r="A7261" s="597">
        <v>44139</v>
      </c>
      <c r="B7261" s="414">
        <f t="shared" si="248"/>
        <v>44140</v>
      </c>
      <c r="C7261" s="636">
        <v>2.6</v>
      </c>
      <c r="E7261" s="636">
        <v>2.37</v>
      </c>
      <c r="G7261" s="658">
        <v>2.2244348981542998</v>
      </c>
      <c r="I7261" s="636">
        <v>2.5750000000000002</v>
      </c>
      <c r="J7261" s="660"/>
      <c r="K7261" s="636"/>
      <c r="M7261" s="636">
        <v>2.52</v>
      </c>
      <c r="O7261" s="636">
        <v>2.2949999999999999</v>
      </c>
      <c r="Q7261" s="636">
        <v>0.52</v>
      </c>
      <c r="S7261" s="636">
        <v>2.78</v>
      </c>
      <c r="T7261" s="18">
        <v>0.75871900000000003</v>
      </c>
      <c r="U7261" s="636">
        <f t="shared" si="249"/>
        <v>2.2244348981542998</v>
      </c>
    </row>
    <row r="7262" spans="1:21" x14ac:dyDescent="0.2">
      <c r="A7262" s="597">
        <v>44140</v>
      </c>
      <c r="B7262" s="414">
        <f t="shared" si="248"/>
        <v>44141</v>
      </c>
      <c r="C7262" s="636">
        <v>2.6549999999999998</v>
      </c>
      <c r="E7262" s="636">
        <v>2.0649999999999999</v>
      </c>
      <c r="G7262" s="658">
        <v>2.2143279214787501</v>
      </c>
      <c r="I7262" s="636">
        <v>2.71</v>
      </c>
      <c r="J7262" s="660"/>
      <c r="K7262" s="636"/>
      <c r="M7262" s="636">
        <v>2.14</v>
      </c>
      <c r="O7262" s="636">
        <v>2.09</v>
      </c>
      <c r="Q7262" s="636">
        <v>0.42499999999999999</v>
      </c>
      <c r="S7262" s="636">
        <v>2.75</v>
      </c>
      <c r="T7262" s="18">
        <v>0.76351100000000005</v>
      </c>
      <c r="U7262" s="636">
        <f t="shared" si="249"/>
        <v>2.2143279214787501</v>
      </c>
    </row>
    <row r="7263" spans="1:21" x14ac:dyDescent="0.2">
      <c r="A7263" s="597">
        <v>44141</v>
      </c>
      <c r="B7263" s="414">
        <f t="shared" si="248"/>
        <v>44142</v>
      </c>
      <c r="C7263" s="640">
        <v>2.6</v>
      </c>
      <c r="E7263" s="640">
        <v>1.875</v>
      </c>
      <c r="G7263" s="640">
        <v>2.042595416763</v>
      </c>
      <c r="I7263" s="640">
        <v>2.74</v>
      </c>
      <c r="J7263" s="661"/>
      <c r="K7263" s="640"/>
      <c r="M7263" s="640">
        <v>2.06</v>
      </c>
      <c r="O7263" s="640">
        <v>1.885</v>
      </c>
      <c r="Q7263" s="640">
        <v>0.28000000000000003</v>
      </c>
      <c r="S7263" s="640">
        <v>2.5299999999999998</v>
      </c>
      <c r="T7263" s="375">
        <v>0.76554</v>
      </c>
      <c r="U7263" s="640">
        <f t="shared" si="249"/>
        <v>2.042595416763</v>
      </c>
    </row>
    <row r="7264" spans="1:21" x14ac:dyDescent="0.2">
      <c r="A7264" s="597">
        <v>44142</v>
      </c>
      <c r="B7264" s="414">
        <f t="shared" si="248"/>
        <v>44143</v>
      </c>
      <c r="C7264" s="640">
        <v>2.6</v>
      </c>
      <c r="E7264" s="640">
        <v>1.875</v>
      </c>
      <c r="G7264" s="640">
        <v>2.042595416763</v>
      </c>
      <c r="I7264" s="640">
        <v>2.74</v>
      </c>
      <c r="J7264" s="661"/>
      <c r="K7264" s="640"/>
      <c r="M7264" s="640">
        <v>2.06</v>
      </c>
      <c r="O7264" s="640">
        <v>1.885</v>
      </c>
      <c r="Q7264" s="640">
        <v>0.28000000000000003</v>
      </c>
      <c r="S7264" s="640">
        <v>2.5299999999999998</v>
      </c>
      <c r="T7264" s="375">
        <v>0.76554</v>
      </c>
      <c r="U7264" s="640">
        <f t="shared" si="249"/>
        <v>2.042595416763</v>
      </c>
    </row>
    <row r="7265" spans="1:21" x14ac:dyDescent="0.2">
      <c r="A7265" s="597">
        <v>44143</v>
      </c>
      <c r="B7265" s="414">
        <f t="shared" si="248"/>
        <v>44144</v>
      </c>
      <c r="C7265" s="640">
        <v>2.6</v>
      </c>
      <c r="E7265" s="640">
        <v>1.875</v>
      </c>
      <c r="G7265" s="640">
        <v>2.042595416763</v>
      </c>
      <c r="I7265" s="640">
        <v>2.74</v>
      </c>
      <c r="J7265" s="661"/>
      <c r="K7265" s="640"/>
      <c r="M7265" s="640">
        <v>2.06</v>
      </c>
      <c r="O7265" s="640">
        <v>1.885</v>
      </c>
      <c r="Q7265" s="640">
        <v>0.28000000000000003</v>
      </c>
      <c r="S7265" s="640">
        <v>2.5299999999999998</v>
      </c>
      <c r="T7265" s="375">
        <v>0.76554</v>
      </c>
      <c r="U7265" s="640">
        <f t="shared" si="249"/>
        <v>2.042595416763</v>
      </c>
    </row>
    <row r="7266" spans="1:21" x14ac:dyDescent="0.2">
      <c r="A7266" s="597">
        <v>44144</v>
      </c>
      <c r="B7266" s="414">
        <f t="shared" ref="B7266:B7329" si="250">A7266+1</f>
        <v>44145</v>
      </c>
      <c r="C7266" s="636">
        <v>2.59</v>
      </c>
      <c r="E7266" s="636">
        <v>2.395</v>
      </c>
      <c r="G7266" s="658">
        <v>2.1703672179918749</v>
      </c>
      <c r="I7266" s="636">
        <v>2.76</v>
      </c>
      <c r="J7266" s="660"/>
      <c r="K7266" s="636"/>
      <c r="M7266" s="636">
        <v>2.5550000000000002</v>
      </c>
      <c r="O7266" s="636">
        <v>2.2999999999999998</v>
      </c>
      <c r="Q7266" s="636">
        <v>0.30499999999999999</v>
      </c>
      <c r="S7266" s="636">
        <v>2.6749999999999998</v>
      </c>
      <c r="T7266" s="18">
        <v>0.76933499999999999</v>
      </c>
      <c r="U7266" s="636">
        <f t="shared" si="249"/>
        <v>2.1703672179918749</v>
      </c>
    </row>
    <row r="7267" spans="1:21" x14ac:dyDescent="0.2">
      <c r="A7267" s="597">
        <v>44145</v>
      </c>
      <c r="B7267" s="414">
        <f t="shared" si="250"/>
        <v>44146</v>
      </c>
      <c r="C7267" s="636">
        <v>2.7050000000000001</v>
      </c>
      <c r="E7267" s="636">
        <v>2.4550000000000001</v>
      </c>
      <c r="G7267" s="658">
        <v>2.2927214303273002</v>
      </c>
      <c r="I7267" s="636">
        <v>2.83</v>
      </c>
      <c r="J7267" s="660"/>
      <c r="K7267" s="636"/>
      <c r="M7267" s="636">
        <v>2.4700000000000002</v>
      </c>
      <c r="O7267" s="636">
        <v>2.4900000000000002</v>
      </c>
      <c r="Q7267" s="636">
        <v>0.96499999999999997</v>
      </c>
      <c r="S7267" s="636">
        <v>2.83</v>
      </c>
      <c r="T7267" s="18">
        <v>0.76819400000000004</v>
      </c>
      <c r="U7267" s="636">
        <f t="shared" si="249"/>
        <v>2.2927214303273002</v>
      </c>
    </row>
    <row r="7268" spans="1:21" x14ac:dyDescent="0.2">
      <c r="A7268" s="597">
        <v>44146</v>
      </c>
      <c r="B7268" s="414">
        <f t="shared" si="250"/>
        <v>44147</v>
      </c>
      <c r="C7268" s="636">
        <v>2.77</v>
      </c>
      <c r="E7268" s="636">
        <v>2.54</v>
      </c>
      <c r="G7268" s="658">
        <v>2.3277981994272001</v>
      </c>
      <c r="I7268" s="636">
        <v>2.915</v>
      </c>
      <c r="J7268" s="660"/>
      <c r="K7268" s="636"/>
      <c r="M7268" s="636">
        <v>2.6150000000000002</v>
      </c>
      <c r="O7268" s="636">
        <v>2.5249999999999999</v>
      </c>
      <c r="Q7268" s="636">
        <v>1.375</v>
      </c>
      <c r="S7268" s="636">
        <v>2.88</v>
      </c>
      <c r="T7268" s="18">
        <v>0.76640600000000003</v>
      </c>
      <c r="U7268" s="636">
        <f t="shared" si="249"/>
        <v>2.3277981994272001</v>
      </c>
    </row>
    <row r="7269" spans="1:21" x14ac:dyDescent="0.2">
      <c r="A7269" s="597">
        <v>44147</v>
      </c>
      <c r="B7269" s="414">
        <f t="shared" si="250"/>
        <v>44148</v>
      </c>
      <c r="C7269" s="636">
        <v>2.8149999999999999</v>
      </c>
      <c r="E7269" s="636">
        <v>2.5499999999999998</v>
      </c>
      <c r="G7269" s="658">
        <v>2.3223102044363499</v>
      </c>
      <c r="I7269" s="705">
        <v>2.96</v>
      </c>
      <c r="J7269" s="794"/>
      <c r="K7269" s="705"/>
      <c r="M7269" s="636">
        <v>2.5449999999999999</v>
      </c>
      <c r="O7269" s="636">
        <v>2.63</v>
      </c>
      <c r="Q7269" s="636">
        <v>1.63</v>
      </c>
      <c r="S7269" s="636">
        <v>2.8849999999999998</v>
      </c>
      <c r="T7269" s="18">
        <v>0.76327400000000001</v>
      </c>
      <c r="U7269" s="636">
        <f t="shared" si="249"/>
        <v>2.3223102044363499</v>
      </c>
    </row>
    <row r="7270" spans="1:21" x14ac:dyDescent="0.2">
      <c r="A7270" s="597">
        <v>44148</v>
      </c>
      <c r="B7270" s="414">
        <f t="shared" si="250"/>
        <v>44149</v>
      </c>
      <c r="C7270" s="640">
        <v>2.8450000000000002</v>
      </c>
      <c r="E7270" s="640">
        <v>2.6</v>
      </c>
      <c r="G7270" s="640">
        <v>2.3341818578452505</v>
      </c>
      <c r="I7270" s="705">
        <v>2.96</v>
      </c>
      <c r="J7270" s="794"/>
      <c r="K7270" s="705"/>
      <c r="M7270" s="640">
        <v>2.5049999999999999</v>
      </c>
      <c r="O7270" s="640">
        <v>2.605</v>
      </c>
      <c r="Q7270" s="640">
        <v>1.37</v>
      </c>
      <c r="S7270" s="640">
        <v>2.91</v>
      </c>
      <c r="T7270" s="375">
        <v>0.76058499999999996</v>
      </c>
      <c r="U7270" s="640">
        <f t="shared" si="249"/>
        <v>2.3341818578452505</v>
      </c>
    </row>
    <row r="7271" spans="1:21" x14ac:dyDescent="0.2">
      <c r="A7271" s="597">
        <v>44149</v>
      </c>
      <c r="B7271" s="414">
        <f t="shared" si="250"/>
        <v>44150</v>
      </c>
      <c r="C7271" s="640">
        <v>2.8450000000000002</v>
      </c>
      <c r="E7271" s="640">
        <v>2.6</v>
      </c>
      <c r="G7271" s="640">
        <v>2.3341818578452505</v>
      </c>
      <c r="I7271" s="705">
        <v>2.96</v>
      </c>
      <c r="J7271" s="794"/>
      <c r="K7271" s="705"/>
      <c r="M7271" s="640">
        <v>2.5049999999999999</v>
      </c>
      <c r="O7271" s="640">
        <v>2.605</v>
      </c>
      <c r="Q7271" s="640">
        <v>1.37</v>
      </c>
      <c r="S7271" s="640">
        <v>2.91</v>
      </c>
      <c r="T7271" s="375">
        <v>0.76058499999999996</v>
      </c>
      <c r="U7271" s="640">
        <f t="shared" si="249"/>
        <v>2.3341818578452505</v>
      </c>
    </row>
    <row r="7272" spans="1:21" x14ac:dyDescent="0.2">
      <c r="A7272" s="597">
        <v>44150</v>
      </c>
      <c r="B7272" s="414">
        <f t="shared" si="250"/>
        <v>44151</v>
      </c>
      <c r="C7272" s="640">
        <v>2.8450000000000002</v>
      </c>
      <c r="E7272" s="640">
        <v>2.6</v>
      </c>
      <c r="G7272" s="640">
        <v>2.3341818578452505</v>
      </c>
      <c r="I7272" s="705">
        <v>2.96</v>
      </c>
      <c r="J7272" s="794"/>
      <c r="K7272" s="705"/>
      <c r="M7272" s="640">
        <v>2.5049999999999999</v>
      </c>
      <c r="O7272" s="640">
        <v>2.605</v>
      </c>
      <c r="Q7272" s="640">
        <v>1.37</v>
      </c>
      <c r="S7272" s="640">
        <v>2.91</v>
      </c>
      <c r="T7272" s="375">
        <v>0.76058499999999996</v>
      </c>
      <c r="U7272" s="640">
        <f t="shared" si="249"/>
        <v>2.3341818578452505</v>
      </c>
    </row>
    <row r="7273" spans="1:21" x14ac:dyDescent="0.2">
      <c r="A7273" s="597">
        <v>44151</v>
      </c>
      <c r="B7273" s="414">
        <f t="shared" si="250"/>
        <v>44152</v>
      </c>
      <c r="C7273" s="636">
        <v>2.63</v>
      </c>
      <c r="E7273" s="636">
        <v>2.335</v>
      </c>
      <c r="G7273" s="658">
        <v>2.1378217569072753</v>
      </c>
      <c r="I7273" s="636">
        <v>2.5499999999999998</v>
      </c>
      <c r="J7273" s="660"/>
      <c r="K7273" s="636"/>
      <c r="M7273" s="636">
        <v>2.35</v>
      </c>
      <c r="O7273" s="636">
        <v>2.37</v>
      </c>
      <c r="Q7273" s="636">
        <v>1.44</v>
      </c>
      <c r="S7273" s="636">
        <v>2.6549999999999998</v>
      </c>
      <c r="T7273" s="18">
        <v>0.76350700000000005</v>
      </c>
      <c r="U7273" s="636">
        <f t="shared" si="249"/>
        <v>2.1378217569072753</v>
      </c>
    </row>
    <row r="7274" spans="1:21" x14ac:dyDescent="0.2">
      <c r="A7274" s="597">
        <v>44152</v>
      </c>
      <c r="B7274" s="414">
        <f t="shared" si="250"/>
        <v>44153</v>
      </c>
      <c r="C7274" s="636">
        <v>2.54</v>
      </c>
      <c r="E7274" s="636">
        <v>2.13</v>
      </c>
      <c r="G7274" s="658">
        <v>2.0713117395210001</v>
      </c>
      <c r="I7274" s="636">
        <v>2.4550000000000001</v>
      </c>
      <c r="J7274" s="660"/>
      <c r="K7274" s="636"/>
      <c r="M7274" s="636">
        <v>2.1800000000000002</v>
      </c>
      <c r="O7274" s="636">
        <v>2.1949999999999998</v>
      </c>
      <c r="Q7274" s="636">
        <v>1.335</v>
      </c>
      <c r="S7274" s="636">
        <v>2.57</v>
      </c>
      <c r="T7274" s="18">
        <v>0.76422000000000001</v>
      </c>
      <c r="U7274" s="636">
        <f t="shared" si="249"/>
        <v>2.0713117395210001</v>
      </c>
    </row>
    <row r="7275" spans="1:21" x14ac:dyDescent="0.2">
      <c r="A7275" s="597">
        <v>44153</v>
      </c>
      <c r="B7275" s="414">
        <f t="shared" si="250"/>
        <v>44154</v>
      </c>
      <c r="C7275" s="636">
        <v>2.36</v>
      </c>
      <c r="E7275" s="636">
        <v>1.96</v>
      </c>
      <c r="G7275" s="658">
        <v>2.0317340634318004</v>
      </c>
      <c r="I7275" s="636">
        <v>2.2250000000000001</v>
      </c>
      <c r="J7275" s="660"/>
      <c r="K7275" s="636"/>
      <c r="M7275" s="636">
        <v>1.85</v>
      </c>
      <c r="O7275" s="636">
        <v>1.9950000000000001</v>
      </c>
      <c r="Q7275" s="636">
        <v>1.115</v>
      </c>
      <c r="S7275" s="636">
        <v>2.52</v>
      </c>
      <c r="T7275" s="18">
        <v>0.76449100000000003</v>
      </c>
      <c r="U7275" s="636">
        <f t="shared" si="249"/>
        <v>2.0317340634318004</v>
      </c>
    </row>
    <row r="7276" spans="1:21" x14ac:dyDescent="0.2">
      <c r="A7276" s="597">
        <v>44154</v>
      </c>
      <c r="B7276" s="414">
        <f t="shared" si="250"/>
        <v>44155</v>
      </c>
      <c r="C7276" s="636">
        <v>2.1949999999999998</v>
      </c>
      <c r="E7276" s="636">
        <v>1.97</v>
      </c>
      <c r="G7276" s="658">
        <v>1.8249021892167001</v>
      </c>
      <c r="I7276" s="636">
        <v>2.165</v>
      </c>
      <c r="J7276" s="660"/>
      <c r="K7276" s="636"/>
      <c r="M7276" s="636">
        <v>1.92</v>
      </c>
      <c r="O7276" s="636">
        <v>1.9350000000000001</v>
      </c>
      <c r="Q7276" s="636">
        <v>1.2150000000000001</v>
      </c>
      <c r="S7276" s="636">
        <v>2.2650000000000001</v>
      </c>
      <c r="T7276" s="18">
        <v>0.76397199999999998</v>
      </c>
      <c r="U7276" s="636">
        <f t="shared" si="249"/>
        <v>1.8249021892167001</v>
      </c>
    </row>
    <row r="7277" spans="1:21" x14ac:dyDescent="0.2">
      <c r="A7277" s="597">
        <v>44155</v>
      </c>
      <c r="B7277" s="414">
        <f t="shared" si="250"/>
        <v>44156</v>
      </c>
      <c r="C7277" s="640">
        <v>2.2149999999999999</v>
      </c>
      <c r="E7277" s="640">
        <v>2.0550000000000002</v>
      </c>
      <c r="G7277" s="640">
        <v>2.0329353121014004</v>
      </c>
      <c r="I7277" s="640">
        <v>2.1</v>
      </c>
      <c r="J7277" s="661"/>
      <c r="K7277" s="640"/>
      <c r="M7277" s="640">
        <v>1.9450000000000001</v>
      </c>
      <c r="O7277" s="640">
        <v>2.0099999999999998</v>
      </c>
      <c r="Q7277" s="640">
        <v>1.47</v>
      </c>
      <c r="S7277" s="640">
        <v>2.52</v>
      </c>
      <c r="T7277" s="375">
        <v>0.76494300000000004</v>
      </c>
      <c r="U7277" s="640">
        <f t="shared" si="249"/>
        <v>2.0329353121014004</v>
      </c>
    </row>
    <row r="7278" spans="1:21" x14ac:dyDescent="0.2">
      <c r="A7278" s="597">
        <v>44156</v>
      </c>
      <c r="B7278" s="414">
        <f t="shared" si="250"/>
        <v>44157</v>
      </c>
      <c r="C7278" s="640">
        <v>2.2149999999999999</v>
      </c>
      <c r="E7278" s="640">
        <v>2.0550000000000002</v>
      </c>
      <c r="G7278" s="640">
        <v>2.0329353121014004</v>
      </c>
      <c r="I7278" s="640">
        <v>2.1</v>
      </c>
      <c r="J7278" s="661"/>
      <c r="K7278" s="640"/>
      <c r="M7278" s="640">
        <v>1.9450000000000001</v>
      </c>
      <c r="O7278" s="640">
        <v>2.0099999999999998</v>
      </c>
      <c r="Q7278" s="640">
        <v>1.47</v>
      </c>
      <c r="S7278" s="640">
        <v>2.52</v>
      </c>
      <c r="T7278" s="375">
        <v>0.76494300000000004</v>
      </c>
      <c r="U7278" s="640">
        <f t="shared" si="249"/>
        <v>2.0329353121014004</v>
      </c>
    </row>
    <row r="7279" spans="1:21" x14ac:dyDescent="0.2">
      <c r="A7279" s="597">
        <v>44157</v>
      </c>
      <c r="B7279" s="414">
        <f t="shared" si="250"/>
        <v>44158</v>
      </c>
      <c r="C7279" s="640">
        <v>2.2149999999999999</v>
      </c>
      <c r="E7279" s="640">
        <v>2.0550000000000002</v>
      </c>
      <c r="G7279" s="640">
        <v>2.0329353121014004</v>
      </c>
      <c r="I7279" s="640">
        <v>2.1</v>
      </c>
      <c r="J7279" s="661"/>
      <c r="K7279" s="640"/>
      <c r="M7279" s="640">
        <v>1.9450000000000001</v>
      </c>
      <c r="O7279" s="640">
        <v>2.0099999999999998</v>
      </c>
      <c r="Q7279" s="640">
        <v>1.47</v>
      </c>
      <c r="S7279" s="640">
        <v>2.52</v>
      </c>
      <c r="T7279" s="375">
        <v>0.76494300000000004</v>
      </c>
      <c r="U7279" s="640">
        <f t="shared" si="249"/>
        <v>2.0329353121014004</v>
      </c>
    </row>
    <row r="7280" spans="1:21" x14ac:dyDescent="0.2">
      <c r="A7280" s="597">
        <v>44158</v>
      </c>
      <c r="B7280" s="414">
        <f t="shared" si="250"/>
        <v>44159</v>
      </c>
      <c r="C7280" s="636">
        <v>2.2200000000000002</v>
      </c>
      <c r="E7280" s="636">
        <v>2.2000000000000002</v>
      </c>
      <c r="G7280" s="658">
        <v>2.0528778655553248</v>
      </c>
      <c r="I7280" s="636">
        <v>2.21</v>
      </c>
      <c r="J7280" s="660"/>
      <c r="K7280" s="636"/>
      <c r="M7280" s="636">
        <v>2.2349999999999999</v>
      </c>
      <c r="O7280" s="636">
        <v>2.1349999999999998</v>
      </c>
      <c r="Q7280" s="636">
        <v>1.66</v>
      </c>
      <c r="S7280" s="636">
        <v>2.5449999999999999</v>
      </c>
      <c r="T7280" s="18">
        <v>0.76485899999999996</v>
      </c>
      <c r="U7280" s="636">
        <f t="shared" si="249"/>
        <v>2.0528778655553248</v>
      </c>
    </row>
    <row r="7281" spans="1:21" x14ac:dyDescent="0.2">
      <c r="A7281" s="597">
        <v>44159</v>
      </c>
      <c r="B7281" s="414">
        <f t="shared" si="250"/>
        <v>44160</v>
      </c>
      <c r="C7281" s="636">
        <v>2.29</v>
      </c>
      <c r="E7281" s="636">
        <v>2.1800000000000002</v>
      </c>
      <c r="G7281" s="658">
        <v>2.1314132570328996</v>
      </c>
      <c r="I7281" s="636">
        <v>2.2949999999999999</v>
      </c>
      <c r="J7281" s="660"/>
      <c r="K7281" s="636"/>
      <c r="M7281" s="636">
        <v>2.2850000000000001</v>
      </c>
      <c r="O7281" s="636">
        <v>2.1949999999999998</v>
      </c>
      <c r="Q7281" s="636">
        <v>1.42</v>
      </c>
      <c r="S7281" s="636">
        <v>2.6349999999999998</v>
      </c>
      <c r="T7281" s="18">
        <v>0.76699600000000001</v>
      </c>
      <c r="U7281" s="636">
        <f t="shared" si="249"/>
        <v>2.1314132570328996</v>
      </c>
    </row>
    <row r="7282" spans="1:21" x14ac:dyDescent="0.2">
      <c r="A7282" s="597">
        <v>44160</v>
      </c>
      <c r="B7282" s="414">
        <f t="shared" si="250"/>
        <v>44161</v>
      </c>
      <c r="C7282" s="640">
        <v>2.2799999999999998</v>
      </c>
      <c r="E7282" s="640">
        <v>2.1949999999999998</v>
      </c>
      <c r="G7282" s="640">
        <v>2.0798146204161752</v>
      </c>
      <c r="I7282" s="640">
        <v>2.4500000000000002</v>
      </c>
      <c r="J7282" s="661"/>
      <c r="K7282" s="640"/>
      <c r="M7282" s="640">
        <v>2.2250000000000001</v>
      </c>
      <c r="O7282" s="640">
        <v>2.165</v>
      </c>
      <c r="Q7282" s="640">
        <v>1.1100000000000001</v>
      </c>
      <c r="S7282" s="640">
        <v>2.5649999999999999</v>
      </c>
      <c r="T7282" s="375">
        <v>0.76885300000000001</v>
      </c>
      <c r="U7282" s="640">
        <f t="shared" si="249"/>
        <v>2.0798146204161752</v>
      </c>
    </row>
    <row r="7283" spans="1:21" x14ac:dyDescent="0.2">
      <c r="A7283" s="597">
        <v>44161</v>
      </c>
      <c r="B7283" s="414">
        <f t="shared" si="250"/>
        <v>44162</v>
      </c>
      <c r="C7283" s="640">
        <v>2.2799999999999998</v>
      </c>
      <c r="E7283" s="640">
        <v>2.1949999999999998</v>
      </c>
      <c r="G7283" s="640">
        <v>2.0798146204161752</v>
      </c>
      <c r="I7283" s="640">
        <v>2.4500000000000002</v>
      </c>
      <c r="J7283" s="661"/>
      <c r="K7283" s="640"/>
      <c r="M7283" s="640">
        <v>2.2250000000000001</v>
      </c>
      <c r="O7283" s="640">
        <v>2.165</v>
      </c>
      <c r="Q7283" s="640">
        <v>1.1100000000000001</v>
      </c>
      <c r="S7283" s="640">
        <v>2.5649999999999999</v>
      </c>
      <c r="T7283" s="375">
        <v>0.76885300000000001</v>
      </c>
      <c r="U7283" s="640">
        <f t="shared" si="249"/>
        <v>2.0798146204161752</v>
      </c>
    </row>
    <row r="7284" spans="1:21" x14ac:dyDescent="0.2">
      <c r="A7284" s="597">
        <v>44162</v>
      </c>
      <c r="B7284" s="414">
        <f t="shared" si="250"/>
        <v>44163</v>
      </c>
      <c r="C7284" s="640">
        <v>2.2799999999999998</v>
      </c>
      <c r="E7284" s="640">
        <v>2.1949999999999998</v>
      </c>
      <c r="G7284" s="640">
        <v>2.0798146204161752</v>
      </c>
      <c r="I7284" s="640">
        <v>2.4500000000000002</v>
      </c>
      <c r="J7284" s="661"/>
      <c r="K7284" s="640"/>
      <c r="M7284" s="640">
        <v>2.2250000000000001</v>
      </c>
      <c r="O7284" s="640">
        <v>2.165</v>
      </c>
      <c r="Q7284" s="640">
        <v>1.1100000000000001</v>
      </c>
      <c r="S7284" s="640">
        <v>2.5649999999999999</v>
      </c>
      <c r="T7284" s="375">
        <v>0.76885300000000001</v>
      </c>
      <c r="U7284" s="640">
        <f t="shared" si="249"/>
        <v>2.0798146204161752</v>
      </c>
    </row>
    <row r="7285" spans="1:21" x14ac:dyDescent="0.2">
      <c r="A7285" s="597">
        <v>44163</v>
      </c>
      <c r="B7285" s="414">
        <f t="shared" si="250"/>
        <v>44164</v>
      </c>
      <c r="C7285" s="640">
        <v>2.2799999999999998</v>
      </c>
      <c r="E7285" s="640">
        <v>2.1949999999999998</v>
      </c>
      <c r="G7285" s="640">
        <v>2.0798146204161752</v>
      </c>
      <c r="I7285" s="640">
        <v>2.4500000000000002</v>
      </c>
      <c r="J7285" s="661"/>
      <c r="K7285" s="640"/>
      <c r="M7285" s="640">
        <v>2.2250000000000001</v>
      </c>
      <c r="O7285" s="640">
        <v>2.165</v>
      </c>
      <c r="Q7285" s="640">
        <v>1.1100000000000001</v>
      </c>
      <c r="S7285" s="640">
        <v>2.5649999999999999</v>
      </c>
      <c r="T7285" s="375">
        <v>0.76885300000000001</v>
      </c>
      <c r="U7285" s="640">
        <f t="shared" si="249"/>
        <v>2.0798146204161752</v>
      </c>
    </row>
    <row r="7286" spans="1:21" x14ac:dyDescent="0.2">
      <c r="A7286" s="597">
        <v>44164</v>
      </c>
      <c r="B7286" s="414">
        <f t="shared" si="250"/>
        <v>44165</v>
      </c>
      <c r="C7286" s="640">
        <v>2.2799999999999998</v>
      </c>
      <c r="E7286" s="640">
        <v>2.1949999999999998</v>
      </c>
      <c r="G7286" s="640">
        <v>2.0798146204161752</v>
      </c>
      <c r="I7286" s="640">
        <v>2.4500000000000002</v>
      </c>
      <c r="J7286" s="661"/>
      <c r="K7286" s="640"/>
      <c r="M7286" s="640">
        <v>2.2250000000000001</v>
      </c>
      <c r="O7286" s="640">
        <v>2.165</v>
      </c>
      <c r="Q7286" s="640">
        <v>1.1100000000000001</v>
      </c>
      <c r="S7286" s="640">
        <v>2.5649999999999999</v>
      </c>
      <c r="T7286" s="375">
        <v>0.76885300000000001</v>
      </c>
      <c r="U7286" s="640">
        <f t="shared" si="249"/>
        <v>2.0798146204161752</v>
      </c>
    </row>
    <row r="7287" spans="1:21" s="263" customFormat="1" x14ac:dyDescent="0.2">
      <c r="A7287" s="598">
        <v>44165</v>
      </c>
      <c r="B7287" s="556">
        <f t="shared" si="250"/>
        <v>44166</v>
      </c>
      <c r="C7287" s="620">
        <v>2.875</v>
      </c>
      <c r="E7287" s="620">
        <v>2.7</v>
      </c>
      <c r="G7287" s="622">
        <v>2.2102400122696007</v>
      </c>
      <c r="I7287" s="620">
        <v>2.85</v>
      </c>
      <c r="J7287" s="786"/>
      <c r="K7287" s="620"/>
      <c r="M7287" s="620">
        <v>2.89</v>
      </c>
      <c r="O7287" s="620">
        <v>2.605</v>
      </c>
      <c r="Q7287" s="620">
        <v>1.905</v>
      </c>
      <c r="S7287" s="620">
        <v>2.72</v>
      </c>
      <c r="T7287" s="263">
        <v>0.77050700000000005</v>
      </c>
      <c r="U7287" s="620">
        <f t="shared" si="249"/>
        <v>2.2102400122696007</v>
      </c>
    </row>
    <row r="7288" spans="1:21" x14ac:dyDescent="0.2">
      <c r="A7288" s="597">
        <v>44166</v>
      </c>
      <c r="B7288" s="414">
        <f t="shared" si="250"/>
        <v>44167</v>
      </c>
      <c r="C7288" s="698">
        <v>2.8050000000000002</v>
      </c>
      <c r="E7288" s="698">
        <v>2.4900000000000002</v>
      </c>
      <c r="G7288" s="698">
        <v>2.0382572474143497</v>
      </c>
      <c r="I7288" s="698">
        <v>2.6850000000000001</v>
      </c>
      <c r="J7288" s="791"/>
      <c r="K7288" s="698"/>
      <c r="M7288" s="698">
        <v>2.84</v>
      </c>
      <c r="O7288" s="698">
        <v>2.5299999999999998</v>
      </c>
      <c r="Q7288" s="698">
        <v>2.0150000000000001</v>
      </c>
      <c r="S7288" s="698">
        <v>2.5049999999999999</v>
      </c>
      <c r="T7288" s="18">
        <v>0.77153799999999995</v>
      </c>
      <c r="U7288" s="636">
        <f t="shared" si="249"/>
        <v>2.0382572474143497</v>
      </c>
    </row>
    <row r="7289" spans="1:21" x14ac:dyDescent="0.2">
      <c r="A7289" s="597">
        <v>44167</v>
      </c>
      <c r="B7289" s="414">
        <f t="shared" si="250"/>
        <v>44168</v>
      </c>
      <c r="C7289" s="698">
        <v>2.7</v>
      </c>
      <c r="E7289" s="698">
        <v>2.5350000000000001</v>
      </c>
      <c r="G7289" s="698">
        <v>1.9851159885256002</v>
      </c>
      <c r="I7289" s="698">
        <v>2.74</v>
      </c>
      <c r="J7289" s="791"/>
      <c r="K7289" s="698"/>
      <c r="M7289" s="698">
        <v>2.7850000000000001</v>
      </c>
      <c r="O7289" s="698">
        <v>2.54</v>
      </c>
      <c r="Q7289" s="698">
        <v>1.94</v>
      </c>
      <c r="S7289" s="698">
        <v>2.4350000000000001</v>
      </c>
      <c r="T7289" s="18">
        <v>0.77302400000000004</v>
      </c>
      <c r="U7289" s="636">
        <f t="shared" si="249"/>
        <v>1.9851159885256002</v>
      </c>
    </row>
    <row r="7290" spans="1:21" x14ac:dyDescent="0.2">
      <c r="A7290" s="597">
        <v>44168</v>
      </c>
      <c r="B7290" s="414">
        <f t="shared" si="250"/>
        <v>44169</v>
      </c>
      <c r="C7290" s="698">
        <v>2.4500000000000002</v>
      </c>
      <c r="E7290" s="698">
        <v>2.21</v>
      </c>
      <c r="G7290" s="698">
        <v>1.8267768622945502</v>
      </c>
      <c r="I7290" s="698">
        <v>2.5150000000000001</v>
      </c>
      <c r="J7290" s="791"/>
      <c r="K7290" s="698"/>
      <c r="M7290" s="698">
        <v>2.4550000000000001</v>
      </c>
      <c r="O7290" s="698">
        <v>2.2549999999999999</v>
      </c>
      <c r="Q7290" s="698">
        <v>1.7849999999999999</v>
      </c>
      <c r="S7290" s="698">
        <v>2.2349999999999999</v>
      </c>
      <c r="T7290" s="18">
        <v>0.77502199999999999</v>
      </c>
      <c r="U7290" s="636">
        <f t="shared" si="249"/>
        <v>1.8267768622945502</v>
      </c>
    </row>
    <row r="7291" spans="1:21" x14ac:dyDescent="0.2">
      <c r="A7291" s="597">
        <v>44169</v>
      </c>
      <c r="B7291" s="414">
        <f t="shared" si="250"/>
        <v>44170</v>
      </c>
      <c r="C7291" s="699">
        <v>2.4700000000000002</v>
      </c>
      <c r="E7291" s="699">
        <v>2.1949999999999998</v>
      </c>
      <c r="G7291" s="699">
        <v>1.8409248072656004</v>
      </c>
      <c r="I7291" s="699">
        <v>2.4750000000000001</v>
      </c>
      <c r="J7291" s="792"/>
      <c r="K7291" s="699"/>
      <c r="M7291" s="699">
        <v>2.2949999999999999</v>
      </c>
      <c r="O7291" s="699">
        <v>2.2799999999999998</v>
      </c>
      <c r="Q7291" s="699">
        <v>1.925</v>
      </c>
      <c r="S7291" s="699">
        <v>2.2400000000000002</v>
      </c>
      <c r="T7291" s="375">
        <v>0.779281</v>
      </c>
      <c r="U7291" s="640">
        <f t="shared" si="249"/>
        <v>1.8409248072656004</v>
      </c>
    </row>
    <row r="7292" spans="1:21" x14ac:dyDescent="0.2">
      <c r="A7292" s="597">
        <v>44170</v>
      </c>
      <c r="B7292" s="414">
        <f t="shared" si="250"/>
        <v>44171</v>
      </c>
      <c r="C7292" s="699">
        <v>2.4700000000000002</v>
      </c>
      <c r="E7292" s="699">
        <v>2.1949999999999998</v>
      </c>
      <c r="G7292" s="699">
        <v>1.8409248072656004</v>
      </c>
      <c r="I7292" s="699">
        <v>2.4750000000000001</v>
      </c>
      <c r="J7292" s="792"/>
      <c r="K7292" s="699"/>
      <c r="M7292" s="699">
        <v>2.2949999999999999</v>
      </c>
      <c r="O7292" s="699">
        <v>2.2799999999999998</v>
      </c>
      <c r="Q7292" s="699">
        <v>1.925</v>
      </c>
      <c r="S7292" s="699">
        <v>2.2400000000000002</v>
      </c>
      <c r="T7292" s="375">
        <v>0.779281</v>
      </c>
      <c r="U7292" s="640">
        <f t="shared" si="249"/>
        <v>1.8409248072656004</v>
      </c>
    </row>
    <row r="7293" spans="1:21" x14ac:dyDescent="0.2">
      <c r="A7293" s="597">
        <v>44171</v>
      </c>
      <c r="B7293" s="414">
        <f t="shared" si="250"/>
        <v>44172</v>
      </c>
      <c r="C7293" s="699">
        <v>2.4700000000000002</v>
      </c>
      <c r="E7293" s="699">
        <v>2.1949999999999998</v>
      </c>
      <c r="G7293" s="699">
        <v>1.8409248072656004</v>
      </c>
      <c r="I7293" s="699">
        <v>2.4750000000000001</v>
      </c>
      <c r="J7293" s="792"/>
      <c r="K7293" s="699"/>
      <c r="M7293" s="699">
        <v>2.2949999999999999</v>
      </c>
      <c r="O7293" s="699">
        <v>2.2799999999999998</v>
      </c>
      <c r="Q7293" s="699">
        <v>1.925</v>
      </c>
      <c r="S7293" s="699">
        <v>2.2400000000000002</v>
      </c>
      <c r="T7293" s="375">
        <v>0.779281</v>
      </c>
      <c r="U7293" s="640">
        <f t="shared" si="249"/>
        <v>1.8409248072656004</v>
      </c>
    </row>
    <row r="7294" spans="1:21" x14ac:dyDescent="0.2">
      <c r="A7294" s="597">
        <v>44172</v>
      </c>
      <c r="B7294" s="414">
        <f t="shared" si="250"/>
        <v>44173</v>
      </c>
      <c r="C7294" s="698">
        <v>2.4049999999999998</v>
      </c>
      <c r="E7294" s="698">
        <v>2.145</v>
      </c>
      <c r="G7294" s="698">
        <v>1.7467150368852002</v>
      </c>
      <c r="I7294" s="698">
        <v>2.355</v>
      </c>
      <c r="J7294" s="791"/>
      <c r="K7294" s="698"/>
      <c r="M7294" s="698">
        <v>2.2149999999999999</v>
      </c>
      <c r="O7294" s="698">
        <v>2.1150000000000002</v>
      </c>
      <c r="Q7294" s="698">
        <v>1.76</v>
      </c>
      <c r="S7294" s="698">
        <v>2.12</v>
      </c>
      <c r="T7294" s="18">
        <v>0.781254</v>
      </c>
      <c r="U7294" s="636">
        <f t="shared" si="249"/>
        <v>1.7467150368852002</v>
      </c>
    </row>
    <row r="7295" spans="1:21" x14ac:dyDescent="0.2">
      <c r="A7295" s="597">
        <v>44173</v>
      </c>
      <c r="B7295" s="414">
        <f t="shared" si="250"/>
        <v>44174</v>
      </c>
      <c r="C7295" s="698">
        <v>2.36</v>
      </c>
      <c r="E7295" s="698">
        <v>2.1549999999999998</v>
      </c>
      <c r="G7295" s="698">
        <v>1.808219840935325</v>
      </c>
      <c r="I7295" s="698">
        <v>2.35</v>
      </c>
      <c r="J7295" s="791"/>
      <c r="K7295" s="698"/>
      <c r="M7295" s="698">
        <v>2.2250000000000001</v>
      </c>
      <c r="O7295" s="698">
        <v>2.14</v>
      </c>
      <c r="Q7295" s="698">
        <v>1.76</v>
      </c>
      <c r="S7295" s="698">
        <v>2.1949999999999998</v>
      </c>
      <c r="T7295" s="18">
        <v>0.78112899999999996</v>
      </c>
      <c r="U7295" s="636">
        <f t="shared" si="249"/>
        <v>1.808219840935325</v>
      </c>
    </row>
    <row r="7296" spans="1:21" x14ac:dyDescent="0.2">
      <c r="A7296" s="597">
        <v>44174</v>
      </c>
      <c r="B7296" s="414">
        <f t="shared" si="250"/>
        <v>44175</v>
      </c>
      <c r="C7296" s="698">
        <v>2.4500000000000002</v>
      </c>
      <c r="E7296" s="698">
        <v>2.23</v>
      </c>
      <c r="G7296" s="698">
        <v>1.9109587521244</v>
      </c>
      <c r="I7296" s="698">
        <v>2.4049999999999998</v>
      </c>
      <c r="J7296" s="791"/>
      <c r="K7296" s="698"/>
      <c r="M7296" s="698">
        <v>2.2949999999999999</v>
      </c>
      <c r="O7296" s="698">
        <v>2.23</v>
      </c>
      <c r="Q7296" s="698">
        <v>1.855</v>
      </c>
      <c r="S7296" s="698">
        <v>2.3199999999999998</v>
      </c>
      <c r="T7296" s="18">
        <v>0.78103299999999998</v>
      </c>
      <c r="U7296" s="636">
        <f t="shared" ref="U7296:U7362" si="251">S7296*T7296*1.054615</f>
        <v>1.9109587521244</v>
      </c>
    </row>
    <row r="7297" spans="1:21" x14ac:dyDescent="0.2">
      <c r="A7297" s="597">
        <v>44175</v>
      </c>
      <c r="B7297" s="414">
        <f t="shared" si="250"/>
        <v>44176</v>
      </c>
      <c r="C7297" s="698">
        <v>2.44</v>
      </c>
      <c r="E7297" s="698">
        <v>2.2949999999999999</v>
      </c>
      <c r="G7297" s="698">
        <v>1.9569546252729004</v>
      </c>
      <c r="I7297" s="698">
        <v>2.42</v>
      </c>
      <c r="J7297" s="791"/>
      <c r="K7297" s="698"/>
      <c r="M7297" s="698">
        <v>2.3199999999999998</v>
      </c>
      <c r="O7297" s="698">
        <v>2.2400000000000002</v>
      </c>
      <c r="Q7297" s="698">
        <v>1.78</v>
      </c>
      <c r="S7297" s="698">
        <v>2.37</v>
      </c>
      <c r="T7297" s="18">
        <v>0.78295800000000004</v>
      </c>
      <c r="U7297" s="636">
        <f t="shared" si="251"/>
        <v>1.9569546252729004</v>
      </c>
    </row>
    <row r="7298" spans="1:21" x14ac:dyDescent="0.2">
      <c r="A7298" s="597">
        <v>44176</v>
      </c>
      <c r="B7298" s="414">
        <f t="shared" si="250"/>
        <v>44177</v>
      </c>
      <c r="C7298" s="699">
        <v>2.5499999999999998</v>
      </c>
      <c r="E7298" s="699">
        <v>2.36</v>
      </c>
      <c r="G7298" s="699">
        <v>2.0874389121010002</v>
      </c>
      <c r="I7298" s="699">
        <v>2.5249999999999999</v>
      </c>
      <c r="J7298" s="792"/>
      <c r="K7298" s="699"/>
      <c r="M7298" s="699">
        <v>2.4049999999999998</v>
      </c>
      <c r="O7298" s="699">
        <v>2.37</v>
      </c>
      <c r="Q7298" s="699">
        <v>1.85</v>
      </c>
      <c r="S7298" s="699">
        <v>2.5249999999999999</v>
      </c>
      <c r="T7298" s="375">
        <v>0.78389600000000004</v>
      </c>
      <c r="U7298" s="640">
        <f t="shared" si="251"/>
        <v>2.0874389121010002</v>
      </c>
    </row>
    <row r="7299" spans="1:21" x14ac:dyDescent="0.2">
      <c r="A7299" s="597">
        <v>44177</v>
      </c>
      <c r="B7299" s="414">
        <f t="shared" si="250"/>
        <v>44178</v>
      </c>
      <c r="C7299" s="699">
        <v>2.5499999999999998</v>
      </c>
      <c r="E7299" s="699">
        <v>2.36</v>
      </c>
      <c r="G7299" s="699">
        <v>2.0874389121010002</v>
      </c>
      <c r="I7299" s="699">
        <v>2.5249999999999999</v>
      </c>
      <c r="J7299" s="792"/>
      <c r="K7299" s="699"/>
      <c r="M7299" s="699">
        <v>2.4049999999999998</v>
      </c>
      <c r="O7299" s="699">
        <v>2.37</v>
      </c>
      <c r="Q7299" s="699">
        <v>1.85</v>
      </c>
      <c r="S7299" s="699">
        <v>2.5249999999999999</v>
      </c>
      <c r="T7299" s="375">
        <v>0.78389600000000004</v>
      </c>
      <c r="U7299" s="640">
        <f t="shared" si="251"/>
        <v>2.0874389121010002</v>
      </c>
    </row>
    <row r="7300" spans="1:21" x14ac:dyDescent="0.2">
      <c r="A7300" s="597">
        <v>44178</v>
      </c>
      <c r="B7300" s="414">
        <f t="shared" si="250"/>
        <v>44179</v>
      </c>
      <c r="C7300" s="699">
        <v>2.5499999999999998</v>
      </c>
      <c r="E7300" s="699">
        <v>2.36</v>
      </c>
      <c r="G7300" s="699">
        <v>2.0874389121010002</v>
      </c>
      <c r="I7300" s="699">
        <v>2.5249999999999999</v>
      </c>
      <c r="J7300" s="792"/>
      <c r="K7300" s="699"/>
      <c r="M7300" s="699">
        <v>2.4049999999999998</v>
      </c>
      <c r="O7300" s="699">
        <v>2.37</v>
      </c>
      <c r="Q7300" s="699">
        <v>1.85</v>
      </c>
      <c r="S7300" s="699">
        <v>2.5249999999999999</v>
      </c>
      <c r="T7300" s="375">
        <v>0.78389600000000004</v>
      </c>
      <c r="U7300" s="640">
        <f t="shared" si="251"/>
        <v>2.0874389121010002</v>
      </c>
    </row>
    <row r="7301" spans="1:21" x14ac:dyDescent="0.2">
      <c r="A7301" s="597">
        <v>44179</v>
      </c>
      <c r="B7301" s="414">
        <f t="shared" si="250"/>
        <v>44180</v>
      </c>
      <c r="C7301" s="698">
        <v>2.68</v>
      </c>
      <c r="E7301" s="698">
        <v>2.6</v>
      </c>
      <c r="G7301" s="698">
        <v>2.1866690348158748</v>
      </c>
      <c r="I7301" s="698">
        <v>2.665</v>
      </c>
      <c r="J7301" s="791"/>
      <c r="K7301" s="698"/>
      <c r="M7301" s="698">
        <v>2.85</v>
      </c>
      <c r="O7301" s="698">
        <v>2.5299999999999998</v>
      </c>
      <c r="Q7301" s="698">
        <v>2.2050000000000001</v>
      </c>
      <c r="S7301" s="698">
        <v>2.645</v>
      </c>
      <c r="T7301" s="18">
        <v>0.78390499999999996</v>
      </c>
      <c r="U7301" s="636">
        <f t="shared" si="251"/>
        <v>2.1866690348158748</v>
      </c>
    </row>
    <row r="7302" spans="1:21" x14ac:dyDescent="0.2">
      <c r="A7302" s="597">
        <v>44180</v>
      </c>
      <c r="B7302" s="414">
        <f t="shared" si="250"/>
        <v>44181</v>
      </c>
      <c r="C7302" s="698">
        <v>2.625</v>
      </c>
      <c r="E7302" s="698">
        <v>2.5649999999999999</v>
      </c>
      <c r="G7302" s="698">
        <v>2.1274460168720504</v>
      </c>
      <c r="I7302" s="698">
        <v>2.66</v>
      </c>
      <c r="J7302" s="791"/>
      <c r="K7302" s="698"/>
      <c r="M7302" s="698">
        <v>2.8149999999999999</v>
      </c>
      <c r="O7302" s="698">
        <v>2.5049999999999999</v>
      </c>
      <c r="Q7302" s="698">
        <v>2.125</v>
      </c>
      <c r="S7302" s="698">
        <v>2.57</v>
      </c>
      <c r="T7302" s="18">
        <v>0.78493100000000005</v>
      </c>
      <c r="U7302" s="636">
        <f t="shared" si="251"/>
        <v>2.1274460168720504</v>
      </c>
    </row>
    <row r="7303" spans="1:21" x14ac:dyDescent="0.2">
      <c r="A7303" s="597">
        <v>44181</v>
      </c>
      <c r="B7303" s="414">
        <f t="shared" si="250"/>
        <v>44182</v>
      </c>
      <c r="C7303" s="698">
        <v>2.665</v>
      </c>
      <c r="E7303" s="698">
        <v>2.54</v>
      </c>
      <c r="G7303" s="698">
        <v>2.1692974534473999</v>
      </c>
      <c r="I7303" s="698">
        <v>2.7</v>
      </c>
      <c r="J7303" s="791"/>
      <c r="K7303" s="698"/>
      <c r="M7303" s="698">
        <v>2.7450000000000001</v>
      </c>
      <c r="O7303" s="698">
        <v>2.4950000000000001</v>
      </c>
      <c r="Q7303" s="698">
        <v>2.06</v>
      </c>
      <c r="S7303" s="698">
        <v>2.62</v>
      </c>
      <c r="T7303" s="18">
        <v>0.78509799999999996</v>
      </c>
      <c r="U7303" s="636">
        <f t="shared" si="251"/>
        <v>2.1692974534473999</v>
      </c>
    </row>
    <row r="7304" spans="1:21" x14ac:dyDescent="0.2">
      <c r="A7304" s="597">
        <v>44182</v>
      </c>
      <c r="B7304" s="414">
        <f t="shared" si="250"/>
        <v>44183</v>
      </c>
      <c r="C7304" s="698">
        <v>2.6949999999999998</v>
      </c>
      <c r="E7304" s="698">
        <v>2.4950000000000001</v>
      </c>
      <c r="G7304" s="698">
        <v>2.1722926444166002</v>
      </c>
      <c r="I7304" s="698">
        <v>2.6349999999999998</v>
      </c>
      <c r="J7304" s="791"/>
      <c r="K7304" s="698"/>
      <c r="M7304" s="698">
        <v>2.6850000000000001</v>
      </c>
      <c r="O7304" s="698">
        <v>2.4849999999999999</v>
      </c>
      <c r="Q7304" s="698">
        <v>2.0750000000000002</v>
      </c>
      <c r="S7304" s="698">
        <v>2.62</v>
      </c>
      <c r="T7304" s="18">
        <v>0.78618200000000005</v>
      </c>
      <c r="U7304" s="636">
        <f t="shared" si="251"/>
        <v>2.1722926444166002</v>
      </c>
    </row>
    <row r="7305" spans="1:21" x14ac:dyDescent="0.2">
      <c r="A7305" s="597">
        <v>44183</v>
      </c>
      <c r="B7305" s="414">
        <f t="shared" si="250"/>
        <v>44184</v>
      </c>
      <c r="C7305" s="699">
        <v>2.6850000000000001</v>
      </c>
      <c r="E7305" s="699">
        <v>2.4900000000000002</v>
      </c>
      <c r="G7305" s="699">
        <v>2.1649815048368004</v>
      </c>
      <c r="I7305" s="699">
        <v>2.61</v>
      </c>
      <c r="J7305" s="792"/>
      <c r="K7305" s="699"/>
      <c r="M7305" s="699">
        <v>2.5550000000000002</v>
      </c>
      <c r="O7305" s="699">
        <v>2.5049999999999999</v>
      </c>
      <c r="Q7305" s="699">
        <v>2.16</v>
      </c>
      <c r="S7305" s="699">
        <v>2.62</v>
      </c>
      <c r="T7305" s="375">
        <v>0.78353600000000001</v>
      </c>
      <c r="U7305" s="640">
        <f t="shared" si="251"/>
        <v>2.1649815048368004</v>
      </c>
    </row>
    <row r="7306" spans="1:21" x14ac:dyDescent="0.2">
      <c r="A7306" s="597">
        <v>44184</v>
      </c>
      <c r="B7306" s="414">
        <f t="shared" si="250"/>
        <v>44185</v>
      </c>
      <c r="C7306" s="699">
        <v>2.6850000000000001</v>
      </c>
      <c r="E7306" s="699">
        <v>2.4900000000000002</v>
      </c>
      <c r="G7306" s="699">
        <v>2.1649815048368004</v>
      </c>
      <c r="I7306" s="699">
        <v>2.61</v>
      </c>
      <c r="J7306" s="792"/>
      <c r="K7306" s="699"/>
      <c r="M7306" s="699">
        <v>2.5550000000000002</v>
      </c>
      <c r="O7306" s="699">
        <v>2.5049999999999999</v>
      </c>
      <c r="Q7306" s="699">
        <v>2.16</v>
      </c>
      <c r="S7306" s="699">
        <v>2.62</v>
      </c>
      <c r="T7306" s="375">
        <v>0.78353600000000001</v>
      </c>
      <c r="U7306" s="640">
        <f t="shared" si="251"/>
        <v>2.1649815048368004</v>
      </c>
    </row>
    <row r="7307" spans="1:21" x14ac:dyDescent="0.2">
      <c r="A7307" s="597">
        <v>44185</v>
      </c>
      <c r="B7307" s="414">
        <f t="shared" si="250"/>
        <v>44186</v>
      </c>
      <c r="C7307" s="699">
        <v>2.6850000000000001</v>
      </c>
      <c r="E7307" s="699">
        <v>2.4900000000000002</v>
      </c>
      <c r="G7307" s="699">
        <v>2.1649815048368004</v>
      </c>
      <c r="I7307" s="699">
        <v>2.61</v>
      </c>
      <c r="J7307" s="792"/>
      <c r="K7307" s="699"/>
      <c r="M7307" s="699">
        <v>2.5550000000000002</v>
      </c>
      <c r="O7307" s="699">
        <v>2.5049999999999999</v>
      </c>
      <c r="Q7307" s="699">
        <v>2.16</v>
      </c>
      <c r="S7307" s="699">
        <v>2.62</v>
      </c>
      <c r="T7307" s="375">
        <v>0.78353600000000001</v>
      </c>
      <c r="U7307" s="640">
        <f t="shared" si="251"/>
        <v>2.1649815048368004</v>
      </c>
    </row>
    <row r="7308" spans="1:21" x14ac:dyDescent="0.2">
      <c r="A7308" s="597">
        <v>44186</v>
      </c>
      <c r="B7308" s="414">
        <f t="shared" si="250"/>
        <v>44187</v>
      </c>
      <c r="C7308" s="698">
        <v>2.6549999999999998</v>
      </c>
      <c r="E7308" s="698">
        <v>2.4249999999999998</v>
      </c>
      <c r="G7308" s="698">
        <v>2.0997239534976</v>
      </c>
      <c r="I7308" s="698">
        <v>2.6349999999999998</v>
      </c>
      <c r="J7308" s="791"/>
      <c r="K7308" s="698"/>
      <c r="M7308" s="698">
        <v>2.585</v>
      </c>
      <c r="O7308" s="698">
        <v>2.415</v>
      </c>
      <c r="Q7308" s="698">
        <v>2.3050000000000002</v>
      </c>
      <c r="S7308" s="698">
        <v>2.56</v>
      </c>
      <c r="T7308" s="18">
        <v>0.777729</v>
      </c>
      <c r="U7308" s="636">
        <f t="shared" si="251"/>
        <v>2.0997239534976</v>
      </c>
    </row>
    <row r="7309" spans="1:21" x14ac:dyDescent="0.2">
      <c r="A7309" s="597">
        <v>44187</v>
      </c>
      <c r="B7309" s="414">
        <f t="shared" si="250"/>
        <v>44188</v>
      </c>
      <c r="C7309" s="698">
        <v>2.77</v>
      </c>
      <c r="E7309" s="698">
        <v>2.5750000000000002</v>
      </c>
      <c r="G7309" s="698">
        <v>2.1808370455043256</v>
      </c>
      <c r="I7309" s="698">
        <v>2.6850000000000001</v>
      </c>
      <c r="J7309" s="791"/>
      <c r="K7309" s="698"/>
      <c r="M7309" s="698">
        <v>2.6949999999999998</v>
      </c>
      <c r="O7309" s="698">
        <v>2.52</v>
      </c>
      <c r="Q7309" s="698">
        <v>2.2999999999999998</v>
      </c>
      <c r="S7309" s="698">
        <v>2.665</v>
      </c>
      <c r="T7309" s="18">
        <v>0.77594700000000005</v>
      </c>
      <c r="U7309" s="636">
        <f t="shared" si="251"/>
        <v>2.1808370455043256</v>
      </c>
    </row>
    <row r="7310" spans="1:21" x14ac:dyDescent="0.2">
      <c r="A7310" s="597">
        <v>44188</v>
      </c>
      <c r="B7310" s="414">
        <f t="shared" si="250"/>
        <v>44189</v>
      </c>
      <c r="C7310" s="698">
        <v>2.6749999999999998</v>
      </c>
      <c r="E7310" s="698">
        <v>2.585</v>
      </c>
      <c r="G7310" s="698">
        <v>2.084887192012375</v>
      </c>
      <c r="I7310" s="698">
        <v>2.67</v>
      </c>
      <c r="J7310" s="791"/>
      <c r="K7310" s="698"/>
      <c r="M7310" s="698">
        <v>2.7050000000000001</v>
      </c>
      <c r="O7310" s="698">
        <v>2.5499999999999998</v>
      </c>
      <c r="Q7310" s="698">
        <v>2.06</v>
      </c>
      <c r="S7310" s="698">
        <v>2.5449999999999999</v>
      </c>
      <c r="T7310" s="18">
        <v>0.77678499999999995</v>
      </c>
      <c r="U7310" s="636">
        <f t="shared" si="251"/>
        <v>2.084887192012375</v>
      </c>
    </row>
    <row r="7311" spans="1:21" x14ac:dyDescent="0.2">
      <c r="A7311" s="597">
        <v>44189</v>
      </c>
      <c r="B7311" s="414">
        <f t="shared" si="250"/>
        <v>44190</v>
      </c>
      <c r="C7311" s="699">
        <v>2.5950000000000002</v>
      </c>
      <c r="E7311" s="699">
        <v>2.42</v>
      </c>
      <c r="G7311" s="699">
        <v>2.0238920095687001</v>
      </c>
      <c r="I7311" s="699">
        <v>2.52</v>
      </c>
      <c r="J7311" s="792"/>
      <c r="K7311" s="699"/>
      <c r="M7311" s="699">
        <v>2.5099999999999998</v>
      </c>
      <c r="O7311" s="699">
        <v>2.4049999999999998</v>
      </c>
      <c r="Q7311" s="699">
        <v>2.14</v>
      </c>
      <c r="S7311" s="699">
        <v>2.4649999999999999</v>
      </c>
      <c r="T7311" s="375">
        <v>0.778532</v>
      </c>
      <c r="U7311" s="640">
        <f t="shared" si="251"/>
        <v>2.0238920095687001</v>
      </c>
    </row>
    <row r="7312" spans="1:21" x14ac:dyDescent="0.2">
      <c r="A7312" s="597">
        <v>44190</v>
      </c>
      <c r="B7312" s="414">
        <f t="shared" si="250"/>
        <v>44191</v>
      </c>
      <c r="C7312" s="699">
        <v>2.5950000000000002</v>
      </c>
      <c r="E7312" s="699">
        <v>2.42</v>
      </c>
      <c r="G7312" s="699">
        <v>2.0238920095687001</v>
      </c>
      <c r="I7312" s="699">
        <v>2.52</v>
      </c>
      <c r="J7312" s="792"/>
      <c r="K7312" s="699"/>
      <c r="M7312" s="699">
        <v>2.5099999999999998</v>
      </c>
      <c r="O7312" s="699">
        <v>2.4049999999999998</v>
      </c>
      <c r="Q7312" s="699">
        <v>2.14</v>
      </c>
      <c r="S7312" s="699">
        <v>2.4649999999999999</v>
      </c>
      <c r="T7312" s="375">
        <v>0.778532</v>
      </c>
      <c r="U7312" s="640">
        <f t="shared" si="251"/>
        <v>2.0238920095687001</v>
      </c>
    </row>
    <row r="7313" spans="1:21" x14ac:dyDescent="0.2">
      <c r="A7313" s="597">
        <v>44191</v>
      </c>
      <c r="B7313" s="414">
        <f t="shared" si="250"/>
        <v>44192</v>
      </c>
      <c r="C7313" s="699">
        <v>2.5950000000000002</v>
      </c>
      <c r="E7313" s="699">
        <v>2.42</v>
      </c>
      <c r="G7313" s="699">
        <v>2.0238920095687001</v>
      </c>
      <c r="I7313" s="699">
        <v>2.52</v>
      </c>
      <c r="J7313" s="792"/>
      <c r="K7313" s="699"/>
      <c r="M7313" s="699">
        <v>2.5099999999999998</v>
      </c>
      <c r="O7313" s="699">
        <v>2.4049999999999998</v>
      </c>
      <c r="Q7313" s="699">
        <v>2.14</v>
      </c>
      <c r="S7313" s="699">
        <v>2.4649999999999999</v>
      </c>
      <c r="T7313" s="375">
        <v>0.778532</v>
      </c>
      <c r="U7313" s="640">
        <f t="shared" si="251"/>
        <v>2.0238920095687001</v>
      </c>
    </row>
    <row r="7314" spans="1:21" x14ac:dyDescent="0.2">
      <c r="A7314" s="597">
        <v>44192</v>
      </c>
      <c r="B7314" s="414">
        <f t="shared" si="250"/>
        <v>44193</v>
      </c>
      <c r="C7314" s="699">
        <v>2.5950000000000002</v>
      </c>
      <c r="E7314" s="699">
        <v>2.42</v>
      </c>
      <c r="G7314" s="699">
        <v>2.0238920095687001</v>
      </c>
      <c r="I7314" s="699">
        <v>2.52</v>
      </c>
      <c r="J7314" s="792"/>
      <c r="K7314" s="699"/>
      <c r="M7314" s="699">
        <v>2.5099999999999998</v>
      </c>
      <c r="O7314" s="699">
        <v>2.4049999999999998</v>
      </c>
      <c r="Q7314" s="699">
        <v>2.14</v>
      </c>
      <c r="S7314" s="699">
        <v>2.4649999999999999</v>
      </c>
      <c r="T7314" s="375">
        <v>0.778532</v>
      </c>
      <c r="U7314" s="640">
        <f t="shared" si="251"/>
        <v>2.0238920095687001</v>
      </c>
    </row>
    <row r="7315" spans="1:21" x14ac:dyDescent="0.2">
      <c r="A7315" s="597">
        <v>44193</v>
      </c>
      <c r="B7315" s="414">
        <f t="shared" si="250"/>
        <v>44194</v>
      </c>
      <c r="C7315" s="698">
        <v>2.33</v>
      </c>
      <c r="E7315" s="698">
        <v>2.12</v>
      </c>
      <c r="G7315" s="698">
        <v>1.9088663326875002</v>
      </c>
      <c r="I7315" s="698">
        <v>2.1949999999999998</v>
      </c>
      <c r="J7315" s="791"/>
      <c r="K7315" s="698"/>
      <c r="M7315" s="698">
        <v>2.4649999999999999</v>
      </c>
      <c r="O7315" s="698">
        <v>2.0750000000000002</v>
      </c>
      <c r="Q7315" s="698">
        <v>1.9550000000000001</v>
      </c>
      <c r="S7315" s="698">
        <v>2.3250000000000002</v>
      </c>
      <c r="T7315" s="18">
        <v>0.77849999999999997</v>
      </c>
      <c r="U7315" s="636">
        <f t="shared" si="251"/>
        <v>1.9088663326875002</v>
      </c>
    </row>
    <row r="7316" spans="1:21" x14ac:dyDescent="0.2">
      <c r="A7316" s="597">
        <v>44194</v>
      </c>
      <c r="B7316" s="414">
        <f t="shared" si="250"/>
        <v>44195</v>
      </c>
      <c r="C7316" s="698">
        <v>2.37</v>
      </c>
      <c r="E7316" s="698">
        <v>2.35</v>
      </c>
      <c r="G7316" s="698">
        <v>1.9334636983707503</v>
      </c>
      <c r="I7316" s="698">
        <v>2.36</v>
      </c>
      <c r="J7316" s="791"/>
      <c r="K7316" s="698"/>
      <c r="M7316" s="698">
        <v>2.6549999999999998</v>
      </c>
      <c r="O7316" s="698">
        <v>2.2149999999999999</v>
      </c>
      <c r="Q7316" s="698">
        <v>1.9550000000000001</v>
      </c>
      <c r="S7316" s="698">
        <v>2.35</v>
      </c>
      <c r="T7316" s="18">
        <v>0.78014300000000003</v>
      </c>
      <c r="U7316" s="636">
        <f t="shared" si="251"/>
        <v>1.9334636983707503</v>
      </c>
    </row>
    <row r="7317" spans="1:21" x14ac:dyDescent="0.2">
      <c r="A7317" s="597">
        <v>44195</v>
      </c>
      <c r="B7317" s="414">
        <f t="shared" si="250"/>
        <v>44196</v>
      </c>
      <c r="C7317" s="698">
        <v>2.3849999999999998</v>
      </c>
      <c r="E7317" s="698">
        <v>2.33</v>
      </c>
      <c r="G7317" s="698">
        <v>1.9593875324356251</v>
      </c>
      <c r="I7317" s="698">
        <v>2.4649999999999999</v>
      </c>
      <c r="J7317" s="791"/>
      <c r="K7317" s="698"/>
      <c r="M7317" s="698">
        <v>3.0449999999999999</v>
      </c>
      <c r="O7317" s="698">
        <v>2.3199999999999998</v>
      </c>
      <c r="Q7317" s="698">
        <v>1.9650000000000001</v>
      </c>
      <c r="S7317" s="698">
        <v>2.375</v>
      </c>
      <c r="T7317" s="18">
        <v>0.782281</v>
      </c>
      <c r="U7317" s="636">
        <f t="shared" si="251"/>
        <v>1.9593875324356251</v>
      </c>
    </row>
    <row r="7318" spans="1:21" s="263" customFormat="1" x14ac:dyDescent="0.2">
      <c r="A7318" s="598">
        <v>44196</v>
      </c>
      <c r="B7318" s="556">
        <f t="shared" si="250"/>
        <v>44197</v>
      </c>
      <c r="C7318" s="710">
        <v>2.3849999999999998</v>
      </c>
      <c r="E7318" s="710">
        <v>2.2949999999999999</v>
      </c>
      <c r="G7318" s="710">
        <v>1.9365880691313</v>
      </c>
      <c r="I7318" s="710">
        <v>2.355</v>
      </c>
      <c r="J7318" s="795"/>
      <c r="K7318" s="710"/>
      <c r="M7318" s="710">
        <v>2.6349999999999998</v>
      </c>
      <c r="O7318" s="710">
        <v>2.2799999999999998</v>
      </c>
      <c r="Q7318" s="710">
        <v>2.0049999999999999</v>
      </c>
      <c r="S7318" s="710">
        <v>2.34</v>
      </c>
      <c r="T7318" s="432">
        <v>0.78474299999999997</v>
      </c>
      <c r="U7318" s="649">
        <f t="shared" si="251"/>
        <v>1.9365880691313</v>
      </c>
    </row>
    <row r="7319" spans="1:21" x14ac:dyDescent="0.2">
      <c r="A7319" s="597">
        <v>44197</v>
      </c>
      <c r="B7319" s="414">
        <f t="shared" si="250"/>
        <v>44198</v>
      </c>
      <c r="C7319" s="699">
        <v>2.3849999999999998</v>
      </c>
      <c r="E7319" s="699">
        <v>2.2949999999999999</v>
      </c>
      <c r="G7319" s="699">
        <v>1.9365880691313</v>
      </c>
      <c r="I7319" s="699">
        <v>2.355</v>
      </c>
      <c r="J7319" s="792"/>
      <c r="K7319" s="699"/>
      <c r="M7319" s="699">
        <v>2.6349999999999998</v>
      </c>
      <c r="O7319" s="699">
        <v>2.2799999999999998</v>
      </c>
      <c r="Q7319" s="699">
        <v>2.0049999999999999</v>
      </c>
      <c r="S7319" s="699">
        <v>2.34</v>
      </c>
      <c r="T7319" s="375">
        <v>0.78474299999999997</v>
      </c>
      <c r="U7319" s="640">
        <f t="shared" si="251"/>
        <v>1.9365880691313</v>
      </c>
    </row>
    <row r="7320" spans="1:21" x14ac:dyDescent="0.2">
      <c r="A7320" s="597">
        <v>44198</v>
      </c>
      <c r="B7320" s="414">
        <f t="shared" si="250"/>
        <v>44199</v>
      </c>
      <c r="C7320" s="699">
        <v>2.3849999999999998</v>
      </c>
      <c r="E7320" s="699">
        <v>2.2949999999999999</v>
      </c>
      <c r="G7320" s="699">
        <v>1.9365880691313</v>
      </c>
      <c r="I7320" s="699">
        <v>2.355</v>
      </c>
      <c r="J7320" s="792"/>
      <c r="K7320" s="699"/>
      <c r="M7320" s="699">
        <v>2.6349999999999998</v>
      </c>
      <c r="O7320" s="699">
        <v>2.2799999999999998</v>
      </c>
      <c r="Q7320" s="699">
        <v>2.0049999999999999</v>
      </c>
      <c r="S7320" s="699">
        <v>2.34</v>
      </c>
      <c r="T7320" s="375">
        <v>0.78474299999999997</v>
      </c>
      <c r="U7320" s="640">
        <f t="shared" si="251"/>
        <v>1.9365880691313</v>
      </c>
    </row>
    <row r="7321" spans="1:21" x14ac:dyDescent="0.2">
      <c r="A7321" s="597">
        <v>44199</v>
      </c>
      <c r="B7321" s="414">
        <f t="shared" si="250"/>
        <v>44200</v>
      </c>
      <c r="C7321" s="699">
        <v>2.3849999999999998</v>
      </c>
      <c r="E7321" s="699">
        <v>2.2949999999999999</v>
      </c>
      <c r="G7321" s="699">
        <v>1.9365880691313</v>
      </c>
      <c r="I7321" s="699">
        <v>2.355</v>
      </c>
      <c r="J7321" s="792"/>
      <c r="K7321" s="699"/>
      <c r="M7321" s="699">
        <v>2.6349999999999998</v>
      </c>
      <c r="O7321" s="699">
        <v>2.2799999999999998</v>
      </c>
      <c r="Q7321" s="699">
        <v>2.0049999999999999</v>
      </c>
      <c r="S7321" s="699">
        <v>2.34</v>
      </c>
      <c r="T7321" s="375">
        <v>0.78474299999999997</v>
      </c>
      <c r="U7321" s="640">
        <f t="shared" si="251"/>
        <v>1.9365880691313</v>
      </c>
    </row>
    <row r="7322" spans="1:21" x14ac:dyDescent="0.2">
      <c r="A7322" s="597">
        <v>44200</v>
      </c>
      <c r="B7322" s="414">
        <f t="shared" si="250"/>
        <v>44201</v>
      </c>
      <c r="C7322" s="698">
        <v>2.5649999999999999</v>
      </c>
      <c r="E7322" s="698">
        <v>2.4249999999999998</v>
      </c>
      <c r="G7322" s="698">
        <v>2.0963111349884</v>
      </c>
      <c r="I7322" s="698">
        <v>2.5</v>
      </c>
      <c r="J7322" s="791"/>
      <c r="K7322" s="698"/>
      <c r="M7322" s="698">
        <v>2.46</v>
      </c>
      <c r="O7322" s="698">
        <v>2.39</v>
      </c>
      <c r="Q7322" s="698">
        <v>2.27</v>
      </c>
      <c r="S7322" s="698">
        <v>2.5299999999999998</v>
      </c>
      <c r="T7322" s="18">
        <v>0.78567200000000004</v>
      </c>
      <c r="U7322" s="636">
        <f t="shared" si="251"/>
        <v>2.0963111349884</v>
      </c>
    </row>
    <row r="7323" spans="1:21" x14ac:dyDescent="0.2">
      <c r="A7323" s="597">
        <v>44201</v>
      </c>
      <c r="B7323" s="414">
        <f t="shared" si="250"/>
        <v>44202</v>
      </c>
      <c r="C7323" s="636">
        <v>2.7149999999999999</v>
      </c>
      <c r="E7323" s="636">
        <v>2.52</v>
      </c>
      <c r="G7323" s="698">
        <v>2.1085922373979753</v>
      </c>
      <c r="I7323" s="636">
        <v>2.64</v>
      </c>
      <c r="J7323" s="660"/>
      <c r="K7323" s="636"/>
      <c r="M7323" s="636">
        <v>2.5649999999999999</v>
      </c>
      <c r="O7323" s="636">
        <v>2.5099999999999998</v>
      </c>
      <c r="Q7323" s="636">
        <v>2.33</v>
      </c>
      <c r="S7323" s="636">
        <v>2.5449999999999999</v>
      </c>
      <c r="T7323" s="18">
        <v>0.78561700000000001</v>
      </c>
      <c r="U7323" s="636">
        <f t="shared" si="251"/>
        <v>2.1085922373979753</v>
      </c>
    </row>
    <row r="7324" spans="1:21" x14ac:dyDescent="0.2">
      <c r="A7324" s="597">
        <v>44202</v>
      </c>
      <c r="B7324" s="414">
        <f t="shared" si="250"/>
        <v>44203</v>
      </c>
      <c r="C7324" s="636">
        <v>2.7</v>
      </c>
      <c r="E7324" s="636">
        <v>2.5499999999999998</v>
      </c>
      <c r="G7324" s="698">
        <v>2.0966493289266004</v>
      </c>
      <c r="I7324" s="636">
        <v>2.75</v>
      </c>
      <c r="J7324" s="660"/>
      <c r="K7324" s="636"/>
      <c r="M7324" s="636">
        <v>2.62</v>
      </c>
      <c r="O7324" s="636">
        <v>2.5350000000000001</v>
      </c>
      <c r="Q7324" s="636">
        <v>2.3149999999999999</v>
      </c>
      <c r="S7324" s="636">
        <v>2.52</v>
      </c>
      <c r="T7324" s="18">
        <v>0.78891699999999998</v>
      </c>
      <c r="U7324" s="636">
        <f t="shared" si="251"/>
        <v>2.0966493289266004</v>
      </c>
    </row>
    <row r="7325" spans="1:21" x14ac:dyDescent="0.2">
      <c r="A7325" s="597">
        <v>44203</v>
      </c>
      <c r="B7325" s="414">
        <f t="shared" si="250"/>
        <v>44204</v>
      </c>
      <c r="C7325" s="636">
        <v>2.73</v>
      </c>
      <c r="E7325" s="636">
        <v>2.5950000000000002</v>
      </c>
      <c r="G7325" s="698">
        <v>2.122584510648875</v>
      </c>
      <c r="I7325" s="636">
        <v>2.8450000000000002</v>
      </c>
      <c r="J7325" s="660"/>
      <c r="K7325" s="636"/>
      <c r="M7325" s="636">
        <v>2.7</v>
      </c>
      <c r="O7325" s="636">
        <v>2.5950000000000002</v>
      </c>
      <c r="Q7325" s="636">
        <v>2.395</v>
      </c>
      <c r="S7325" s="636">
        <v>2.5550000000000002</v>
      </c>
      <c r="T7325" s="18">
        <v>0.78773499999999996</v>
      </c>
      <c r="U7325" s="636">
        <f t="shared" si="251"/>
        <v>2.122584510648875</v>
      </c>
    </row>
    <row r="7326" spans="1:21" x14ac:dyDescent="0.2">
      <c r="A7326" s="597">
        <v>44204</v>
      </c>
      <c r="B7326" s="414">
        <f t="shared" si="250"/>
        <v>44205</v>
      </c>
      <c r="C7326" s="640">
        <v>2.7250000000000001</v>
      </c>
      <c r="E7326" s="640">
        <v>2.6</v>
      </c>
      <c r="G7326" s="699">
        <v>2.1227758230829501</v>
      </c>
      <c r="I7326" s="640">
        <v>2.7050000000000001</v>
      </c>
      <c r="J7326" s="661"/>
      <c r="K7326" s="640"/>
      <c r="M7326" s="640">
        <v>2.7250000000000001</v>
      </c>
      <c r="O7326" s="640">
        <v>2.5649999999999999</v>
      </c>
      <c r="Q7326" s="640">
        <v>2.2949999999999999</v>
      </c>
      <c r="S7326" s="640">
        <v>2.5550000000000002</v>
      </c>
      <c r="T7326" s="375">
        <v>0.78780600000000001</v>
      </c>
      <c r="U7326" s="640">
        <f t="shared" si="251"/>
        <v>2.1227758230829501</v>
      </c>
    </row>
    <row r="7327" spans="1:21" x14ac:dyDescent="0.2">
      <c r="A7327" s="597">
        <v>44205</v>
      </c>
      <c r="B7327" s="414">
        <f t="shared" si="250"/>
        <v>44206</v>
      </c>
      <c r="C7327" s="640">
        <v>2.7250000000000001</v>
      </c>
      <c r="E7327" s="640">
        <v>2.6</v>
      </c>
      <c r="G7327" s="699">
        <v>2.1227758230829501</v>
      </c>
      <c r="I7327" s="640">
        <v>2.7050000000000001</v>
      </c>
      <c r="J7327" s="661"/>
      <c r="K7327" s="640"/>
      <c r="M7327" s="640">
        <v>2.7250000000000001</v>
      </c>
      <c r="O7327" s="640">
        <v>2.5649999999999999</v>
      </c>
      <c r="Q7327" s="640">
        <v>2.2949999999999999</v>
      </c>
      <c r="S7327" s="640">
        <v>2.5550000000000002</v>
      </c>
      <c r="T7327" s="375">
        <v>0.78780600000000001</v>
      </c>
      <c r="U7327" s="640">
        <f t="shared" si="251"/>
        <v>2.1227758230829501</v>
      </c>
    </row>
    <row r="7328" spans="1:21" x14ac:dyDescent="0.2">
      <c r="A7328" s="597">
        <v>44206</v>
      </c>
      <c r="B7328" s="414">
        <f t="shared" si="250"/>
        <v>44207</v>
      </c>
      <c r="C7328" s="640">
        <v>2.7250000000000001</v>
      </c>
      <c r="E7328" s="640">
        <v>2.6</v>
      </c>
      <c r="G7328" s="699">
        <v>2.1227758230829501</v>
      </c>
      <c r="I7328" s="640">
        <v>2.7050000000000001</v>
      </c>
      <c r="J7328" s="661"/>
      <c r="K7328" s="640"/>
      <c r="M7328" s="640">
        <v>2.7250000000000001</v>
      </c>
      <c r="O7328" s="640">
        <v>2.5649999999999999</v>
      </c>
      <c r="Q7328" s="640">
        <v>2.2949999999999999</v>
      </c>
      <c r="S7328" s="640">
        <v>2.5550000000000002</v>
      </c>
      <c r="T7328" s="375">
        <v>0.78780600000000001</v>
      </c>
      <c r="U7328" s="640">
        <f t="shared" si="251"/>
        <v>2.1227758230829501</v>
      </c>
    </row>
    <row r="7329" spans="1:21" x14ac:dyDescent="0.2">
      <c r="A7329" s="597">
        <v>44207</v>
      </c>
      <c r="B7329" s="414">
        <f t="shared" si="250"/>
        <v>44208</v>
      </c>
      <c r="C7329" s="636">
        <v>2.645</v>
      </c>
      <c r="E7329" s="636">
        <v>2.5350000000000001</v>
      </c>
      <c r="G7329" s="698">
        <v>2.1388614227396503</v>
      </c>
      <c r="I7329" s="636">
        <v>2.6549999999999998</v>
      </c>
      <c r="J7329" s="660"/>
      <c r="K7329" s="636"/>
      <c r="M7329" s="636">
        <v>2.6850000000000001</v>
      </c>
      <c r="O7329" s="636">
        <v>2.5350000000000001</v>
      </c>
      <c r="Q7329" s="636">
        <v>2.27</v>
      </c>
      <c r="S7329" s="636">
        <v>2.59</v>
      </c>
      <c r="T7329" s="18">
        <v>0.783049</v>
      </c>
      <c r="U7329" s="636">
        <f t="shared" si="251"/>
        <v>2.1388614227396503</v>
      </c>
    </row>
    <row r="7330" spans="1:21" x14ac:dyDescent="0.2">
      <c r="A7330" s="597">
        <v>44208</v>
      </c>
      <c r="B7330" s="414">
        <f t="shared" ref="B7330:B7393" si="252">A7330+1</f>
        <v>44209</v>
      </c>
      <c r="C7330" s="636">
        <v>2.8250000000000002</v>
      </c>
      <c r="E7330" s="636">
        <v>2.645</v>
      </c>
      <c r="G7330" s="698">
        <v>2.3360413550132502</v>
      </c>
      <c r="I7330" s="636">
        <v>2.8450000000000002</v>
      </c>
      <c r="J7330" s="660"/>
      <c r="K7330" s="636"/>
      <c r="M7330" s="636">
        <v>2.7349999999999999</v>
      </c>
      <c r="O7330" s="636">
        <v>2.64</v>
      </c>
      <c r="Q7330" s="636">
        <v>2.4449999999999998</v>
      </c>
      <c r="S7330" s="636">
        <v>2.8250000000000002</v>
      </c>
      <c r="T7330" s="18">
        <v>0.78409399999999996</v>
      </c>
      <c r="U7330" s="636">
        <f t="shared" si="251"/>
        <v>2.3360413550132502</v>
      </c>
    </row>
    <row r="7331" spans="1:21" x14ac:dyDescent="0.2">
      <c r="A7331" s="597">
        <v>44209</v>
      </c>
      <c r="B7331" s="414">
        <f t="shared" si="252"/>
        <v>44210</v>
      </c>
      <c r="C7331" s="636">
        <v>2.75</v>
      </c>
      <c r="E7331" s="636">
        <v>2.61</v>
      </c>
      <c r="G7331" s="698">
        <v>2.2809308135349999</v>
      </c>
      <c r="I7331" s="636">
        <v>2.73</v>
      </c>
      <c r="J7331" s="660"/>
      <c r="K7331" s="636"/>
      <c r="M7331" s="636">
        <v>2.6949999999999998</v>
      </c>
      <c r="O7331" s="636">
        <v>2.58</v>
      </c>
      <c r="Q7331" s="636">
        <v>2.4249999999999998</v>
      </c>
      <c r="S7331" s="636">
        <v>2.75</v>
      </c>
      <c r="T7331" s="18">
        <v>0.78647599999999995</v>
      </c>
      <c r="U7331" s="636">
        <f t="shared" si="251"/>
        <v>2.2809308135349999</v>
      </c>
    </row>
    <row r="7332" spans="1:21" x14ac:dyDescent="0.2">
      <c r="A7332" s="597">
        <v>44210</v>
      </c>
      <c r="B7332" s="414">
        <f t="shared" si="252"/>
        <v>44211</v>
      </c>
      <c r="C7332" s="636">
        <v>2.7349999999999999</v>
      </c>
      <c r="E7332" s="636">
        <v>2.58</v>
      </c>
      <c r="G7332" s="698">
        <v>2.2806148297886999</v>
      </c>
      <c r="I7332" s="636">
        <v>2.7349999999999999</v>
      </c>
      <c r="J7332" s="660"/>
      <c r="K7332" s="636"/>
      <c r="M7332" s="636">
        <v>2.6</v>
      </c>
      <c r="O7332" s="636">
        <v>2.58</v>
      </c>
      <c r="Q7332" s="636">
        <v>2.4</v>
      </c>
      <c r="S7332" s="636">
        <v>2.74</v>
      </c>
      <c r="T7332" s="18">
        <v>0.78923699999999997</v>
      </c>
      <c r="U7332" s="636">
        <f t="shared" si="251"/>
        <v>2.2806148297886999</v>
      </c>
    </row>
    <row r="7333" spans="1:21" x14ac:dyDescent="0.2">
      <c r="A7333" s="597">
        <v>44211</v>
      </c>
      <c r="B7333" s="414">
        <f t="shared" si="252"/>
        <v>44212</v>
      </c>
      <c r="C7333" s="640">
        <v>2.7850000000000001</v>
      </c>
      <c r="E7333" s="640">
        <v>2.6349999999999998</v>
      </c>
      <c r="G7333" s="699">
        <v>2.2715121946161001</v>
      </c>
      <c r="I7333" s="640">
        <v>2.7149999999999999</v>
      </c>
      <c r="J7333" s="661"/>
      <c r="K7333" s="640"/>
      <c r="M7333" s="640">
        <v>2.625</v>
      </c>
      <c r="O7333" s="640">
        <v>2.5750000000000002</v>
      </c>
      <c r="Q7333" s="640">
        <v>2.4300000000000002</v>
      </c>
      <c r="S7333" s="640">
        <v>2.7349999999999999</v>
      </c>
      <c r="T7333" s="375">
        <v>0.787524</v>
      </c>
      <c r="U7333" s="640">
        <f t="shared" si="251"/>
        <v>2.2715121946161001</v>
      </c>
    </row>
    <row r="7334" spans="1:21" x14ac:dyDescent="0.2">
      <c r="A7334" s="597">
        <v>44212</v>
      </c>
      <c r="B7334" s="414">
        <f t="shared" si="252"/>
        <v>44213</v>
      </c>
      <c r="C7334" s="640">
        <v>2.7850000000000001</v>
      </c>
      <c r="E7334" s="640">
        <v>2.6349999999999998</v>
      </c>
      <c r="G7334" s="699">
        <v>2.2715121946161001</v>
      </c>
      <c r="I7334" s="640">
        <v>2.7149999999999999</v>
      </c>
      <c r="J7334" s="661"/>
      <c r="K7334" s="640"/>
      <c r="M7334" s="640">
        <v>2.625</v>
      </c>
      <c r="O7334" s="640">
        <v>2.5750000000000002</v>
      </c>
      <c r="Q7334" s="640">
        <v>2.4300000000000002</v>
      </c>
      <c r="S7334" s="640">
        <v>2.7349999999999999</v>
      </c>
      <c r="T7334" s="375">
        <v>0.787524</v>
      </c>
      <c r="U7334" s="640">
        <f t="shared" si="251"/>
        <v>2.2715121946161001</v>
      </c>
    </row>
    <row r="7335" spans="1:21" x14ac:dyDescent="0.2">
      <c r="A7335" s="597">
        <v>44213</v>
      </c>
      <c r="B7335" s="414">
        <f t="shared" si="252"/>
        <v>44214</v>
      </c>
      <c r="C7335" s="640">
        <v>2.7850000000000001</v>
      </c>
      <c r="E7335" s="640">
        <v>2.6349999999999998</v>
      </c>
      <c r="G7335" s="699">
        <v>2.2715121946161001</v>
      </c>
      <c r="I7335" s="640">
        <v>2.7149999999999999</v>
      </c>
      <c r="J7335" s="661"/>
      <c r="K7335" s="640"/>
      <c r="M7335" s="640">
        <v>2.625</v>
      </c>
      <c r="O7335" s="640">
        <v>2.5750000000000002</v>
      </c>
      <c r="Q7335" s="640">
        <v>2.4300000000000002</v>
      </c>
      <c r="S7335" s="640">
        <v>2.7349999999999999</v>
      </c>
      <c r="T7335" s="375">
        <v>0.787524</v>
      </c>
      <c r="U7335" s="640">
        <f t="shared" si="251"/>
        <v>2.2715121946161001</v>
      </c>
    </row>
    <row r="7336" spans="1:21" x14ac:dyDescent="0.2">
      <c r="A7336" s="597">
        <v>44214</v>
      </c>
      <c r="B7336" s="414">
        <f t="shared" si="252"/>
        <v>44215</v>
      </c>
      <c r="C7336" s="640">
        <v>2.7850000000000001</v>
      </c>
      <c r="E7336" s="640">
        <v>2.6349999999999998</v>
      </c>
      <c r="G7336" s="699">
        <v>2.2715121946161001</v>
      </c>
      <c r="I7336" s="640">
        <v>2.7149999999999999</v>
      </c>
      <c r="J7336" s="661"/>
      <c r="K7336" s="640"/>
      <c r="M7336" s="640">
        <v>2.625</v>
      </c>
      <c r="O7336" s="640">
        <v>2.5750000000000002</v>
      </c>
      <c r="Q7336" s="640">
        <v>2.4300000000000002</v>
      </c>
      <c r="S7336" s="640">
        <v>2.7349999999999999</v>
      </c>
      <c r="T7336" s="375">
        <v>0.787524</v>
      </c>
      <c r="U7336" s="640">
        <f t="shared" si="251"/>
        <v>2.2715121946161001</v>
      </c>
    </row>
    <row r="7337" spans="1:21" x14ac:dyDescent="0.2">
      <c r="A7337" s="597">
        <v>44215</v>
      </c>
      <c r="B7337" s="414">
        <f t="shared" si="252"/>
        <v>44216</v>
      </c>
      <c r="C7337" s="636">
        <v>2.57</v>
      </c>
      <c r="E7337" s="636">
        <v>2.39</v>
      </c>
      <c r="G7337" s="698">
        <v>2.1285952097452498</v>
      </c>
      <c r="I7337" s="636">
        <v>2.61</v>
      </c>
      <c r="J7337" s="660"/>
      <c r="K7337" s="636"/>
      <c r="M7337" s="636">
        <v>2.4449999999999998</v>
      </c>
      <c r="O7337" s="636">
        <v>2.375</v>
      </c>
      <c r="Q7337" s="636">
        <v>2.31</v>
      </c>
      <c r="S7337" s="636">
        <v>2.57</v>
      </c>
      <c r="T7337" s="18">
        <v>0.78535500000000003</v>
      </c>
      <c r="U7337" s="636">
        <f t="shared" si="251"/>
        <v>2.1285952097452498</v>
      </c>
    </row>
    <row r="7338" spans="1:21" x14ac:dyDescent="0.2">
      <c r="A7338" s="597">
        <v>44216</v>
      </c>
      <c r="B7338" s="414">
        <f t="shared" si="252"/>
        <v>44217</v>
      </c>
      <c r="C7338" s="636">
        <v>2.42</v>
      </c>
      <c r="E7338" s="636">
        <v>2.34</v>
      </c>
      <c r="G7338" s="698">
        <v>2.05402281360315</v>
      </c>
      <c r="I7338" s="636">
        <v>2.4550000000000001</v>
      </c>
      <c r="J7338" s="660"/>
      <c r="K7338" s="636"/>
      <c r="M7338" s="636">
        <v>2.4249999999999998</v>
      </c>
      <c r="O7338" s="636">
        <v>2.33</v>
      </c>
      <c r="Q7338" s="636">
        <v>2.1800000000000002</v>
      </c>
      <c r="S7338" s="636">
        <v>2.4700000000000002</v>
      </c>
      <c r="T7338" s="18">
        <v>0.78852299999999997</v>
      </c>
      <c r="U7338" s="636">
        <f t="shared" si="251"/>
        <v>2.05402281360315</v>
      </c>
    </row>
    <row r="7339" spans="1:21" x14ac:dyDescent="0.2">
      <c r="A7339" s="597">
        <v>44217</v>
      </c>
      <c r="B7339" s="414">
        <f t="shared" si="252"/>
        <v>44218</v>
      </c>
      <c r="C7339" s="636">
        <v>2.4300000000000002</v>
      </c>
      <c r="E7339" s="636">
        <v>2.3650000000000002</v>
      </c>
      <c r="G7339" s="698">
        <v>2.1174063826373253</v>
      </c>
      <c r="I7339" s="636">
        <v>2.4550000000000001</v>
      </c>
      <c r="J7339" s="660"/>
      <c r="K7339" s="636"/>
      <c r="M7339" s="636">
        <v>2.42</v>
      </c>
      <c r="O7339" s="636">
        <v>2.36</v>
      </c>
      <c r="Q7339" s="636">
        <v>2.1800000000000002</v>
      </c>
      <c r="S7339" s="636">
        <v>2.5350000000000001</v>
      </c>
      <c r="T7339" s="18">
        <v>0.79201299999999997</v>
      </c>
      <c r="U7339" s="636">
        <f t="shared" si="251"/>
        <v>2.1174063826373253</v>
      </c>
    </row>
    <row r="7340" spans="1:21" x14ac:dyDescent="0.2">
      <c r="A7340" s="597">
        <v>44218</v>
      </c>
      <c r="B7340" s="414">
        <f t="shared" si="252"/>
        <v>44219</v>
      </c>
      <c r="C7340" s="640">
        <v>2.42</v>
      </c>
      <c r="E7340" s="640">
        <v>2.375</v>
      </c>
      <c r="G7340" s="699">
        <v>2.0928542335722002</v>
      </c>
      <c r="I7340" s="640">
        <v>2.4300000000000002</v>
      </c>
      <c r="J7340" s="661"/>
      <c r="K7340" s="640"/>
      <c r="M7340" s="640">
        <v>2.4750000000000001</v>
      </c>
      <c r="O7340" s="640">
        <v>2.3199999999999998</v>
      </c>
      <c r="Q7340" s="640">
        <v>2.14</v>
      </c>
      <c r="S7340" s="640">
        <v>2.52</v>
      </c>
      <c r="T7340" s="375">
        <v>0.78748899999999999</v>
      </c>
      <c r="U7340" s="640">
        <f t="shared" si="251"/>
        <v>2.0928542335722002</v>
      </c>
    </row>
    <row r="7341" spans="1:21" x14ac:dyDescent="0.2">
      <c r="A7341" s="597">
        <v>44219</v>
      </c>
      <c r="B7341" s="414">
        <f t="shared" si="252"/>
        <v>44220</v>
      </c>
      <c r="C7341" s="640">
        <v>2.42</v>
      </c>
      <c r="E7341" s="640">
        <v>2.375</v>
      </c>
      <c r="G7341" s="699">
        <v>2.0928542335722002</v>
      </c>
      <c r="I7341" s="640">
        <v>2.4300000000000002</v>
      </c>
      <c r="J7341" s="661"/>
      <c r="K7341" s="640"/>
      <c r="M7341" s="640">
        <v>2.4750000000000001</v>
      </c>
      <c r="O7341" s="640">
        <v>2.3199999999999998</v>
      </c>
      <c r="Q7341" s="640">
        <v>2.14</v>
      </c>
      <c r="S7341" s="640">
        <v>2.52</v>
      </c>
      <c r="T7341" s="375">
        <v>0.78748899999999999</v>
      </c>
      <c r="U7341" s="640">
        <f t="shared" si="251"/>
        <v>2.0928542335722002</v>
      </c>
    </row>
    <row r="7342" spans="1:21" x14ac:dyDescent="0.2">
      <c r="A7342" s="597">
        <v>44220</v>
      </c>
      <c r="B7342" s="414">
        <f t="shared" si="252"/>
        <v>44221</v>
      </c>
      <c r="C7342" s="640">
        <v>2.42</v>
      </c>
      <c r="E7342" s="640">
        <v>2.375</v>
      </c>
      <c r="G7342" s="699">
        <v>2.0928542335722002</v>
      </c>
      <c r="I7342" s="640">
        <v>2.4300000000000002</v>
      </c>
      <c r="J7342" s="661"/>
      <c r="K7342" s="640"/>
      <c r="M7342" s="640">
        <v>2.4750000000000001</v>
      </c>
      <c r="O7342" s="640">
        <v>2.3199999999999998</v>
      </c>
      <c r="Q7342" s="640">
        <v>2.14</v>
      </c>
      <c r="S7342" s="640">
        <v>2.52</v>
      </c>
      <c r="T7342" s="375">
        <v>0.78748899999999999</v>
      </c>
      <c r="U7342" s="640">
        <f t="shared" si="251"/>
        <v>2.0928542335722002</v>
      </c>
    </row>
    <row r="7343" spans="1:21" x14ac:dyDescent="0.2">
      <c r="A7343" s="597">
        <v>44221</v>
      </c>
      <c r="B7343" s="414">
        <f t="shared" si="252"/>
        <v>44222</v>
      </c>
      <c r="C7343" s="636">
        <v>2.54</v>
      </c>
      <c r="E7343" s="636">
        <v>2.4950000000000001</v>
      </c>
      <c r="G7343" s="698">
        <v>2.1842125570079003</v>
      </c>
      <c r="I7343" s="636">
        <v>2.5499999999999998</v>
      </c>
      <c r="J7343" s="660"/>
      <c r="K7343" s="636"/>
      <c r="M7343" s="636">
        <v>2.63</v>
      </c>
      <c r="O7343" s="636">
        <v>2.4500000000000002</v>
      </c>
      <c r="Q7343" s="636">
        <v>2.1850000000000001</v>
      </c>
      <c r="S7343" s="636">
        <v>2.6349999999999998</v>
      </c>
      <c r="T7343" s="18">
        <v>0.78599600000000003</v>
      </c>
      <c r="U7343" s="636">
        <f t="shared" si="251"/>
        <v>2.1842125570079003</v>
      </c>
    </row>
    <row r="7344" spans="1:21" x14ac:dyDescent="0.2">
      <c r="A7344" s="597">
        <v>44222</v>
      </c>
      <c r="B7344" s="414">
        <f t="shared" si="252"/>
        <v>44223</v>
      </c>
      <c r="C7344" s="636">
        <v>2.63</v>
      </c>
      <c r="E7344" s="636">
        <v>2.5950000000000002</v>
      </c>
      <c r="G7344" s="698">
        <v>2.199696219334125</v>
      </c>
      <c r="I7344" s="636">
        <v>2.69</v>
      </c>
      <c r="J7344" s="660"/>
      <c r="K7344" s="636"/>
      <c r="M7344" s="636">
        <v>2.84</v>
      </c>
      <c r="O7344" s="636">
        <v>2.5249999999999999</v>
      </c>
      <c r="Q7344" s="636">
        <v>2.3199999999999998</v>
      </c>
      <c r="S7344" s="636">
        <v>2.6549999999999998</v>
      </c>
      <c r="T7344" s="18">
        <v>0.785605</v>
      </c>
      <c r="U7344" s="636">
        <f t="shared" si="251"/>
        <v>2.199696219334125</v>
      </c>
    </row>
    <row r="7345" spans="1:22" x14ac:dyDescent="0.2">
      <c r="A7345" s="597">
        <v>44223</v>
      </c>
      <c r="B7345" s="414">
        <f t="shared" si="252"/>
        <v>44224</v>
      </c>
      <c r="C7345" s="636">
        <v>2.7050000000000001</v>
      </c>
      <c r="E7345" s="636">
        <v>2.5299999999999998</v>
      </c>
      <c r="G7345" s="698">
        <v>2.3077348029135001</v>
      </c>
      <c r="I7345" s="636">
        <v>2.69</v>
      </c>
      <c r="J7345" s="660"/>
      <c r="K7345" s="636"/>
      <c r="M7345" s="636">
        <v>2.81</v>
      </c>
      <c r="O7345" s="636">
        <v>2.5449999999999999</v>
      </c>
      <c r="Q7345" s="636">
        <v>2.4350000000000001</v>
      </c>
      <c r="S7345" s="636">
        <v>2.79</v>
      </c>
      <c r="T7345" s="18">
        <v>0.78430999999999995</v>
      </c>
      <c r="U7345" s="636">
        <f t="shared" si="251"/>
        <v>2.3077348029135001</v>
      </c>
    </row>
    <row r="7346" spans="1:22" x14ac:dyDescent="0.2">
      <c r="A7346" s="597">
        <v>44224</v>
      </c>
      <c r="B7346" s="414">
        <f t="shared" si="252"/>
        <v>44225</v>
      </c>
      <c r="C7346" s="640">
        <v>2.6</v>
      </c>
      <c r="E7346" s="640">
        <v>2.5350000000000001</v>
      </c>
      <c r="G7346" s="699">
        <v>2.2360053535192002</v>
      </c>
      <c r="I7346" s="640">
        <v>2.625</v>
      </c>
      <c r="J7346" s="661"/>
      <c r="K7346" s="640"/>
      <c r="M7346" s="640">
        <v>2.585</v>
      </c>
      <c r="O7346" s="640">
        <v>2.5099999999999998</v>
      </c>
      <c r="Q7346" s="640">
        <v>2.3050000000000002</v>
      </c>
      <c r="S7346" s="640">
        <v>2.72</v>
      </c>
      <c r="T7346" s="375">
        <v>0.77948899999999999</v>
      </c>
      <c r="U7346" s="640">
        <f t="shared" si="251"/>
        <v>2.2360053535192002</v>
      </c>
      <c r="V7346" s="392" t="s">
        <v>3369</v>
      </c>
    </row>
    <row r="7347" spans="1:22" x14ac:dyDescent="0.2">
      <c r="A7347" s="597">
        <v>44225</v>
      </c>
      <c r="B7347" s="414">
        <f t="shared" si="252"/>
        <v>44226</v>
      </c>
      <c r="C7347" s="640">
        <v>2.6</v>
      </c>
      <c r="E7347" s="640">
        <v>2.5350000000000001</v>
      </c>
      <c r="G7347" s="699">
        <v>2.2360053535192002</v>
      </c>
      <c r="I7347" s="640">
        <v>2.625</v>
      </c>
      <c r="J7347" s="661"/>
      <c r="K7347" s="640"/>
      <c r="M7347" s="640">
        <v>2.585</v>
      </c>
      <c r="O7347" s="640">
        <v>2.5099999999999998</v>
      </c>
      <c r="Q7347" s="640">
        <v>2.3050000000000002</v>
      </c>
      <c r="S7347" s="640">
        <v>2.72</v>
      </c>
      <c r="T7347" s="375">
        <v>0.77948899999999999</v>
      </c>
      <c r="U7347" s="640">
        <f t="shared" si="251"/>
        <v>2.2360053535192002</v>
      </c>
    </row>
    <row r="7348" spans="1:22" x14ac:dyDescent="0.2">
      <c r="A7348" s="597">
        <v>44226</v>
      </c>
      <c r="B7348" s="414">
        <f t="shared" si="252"/>
        <v>44227</v>
      </c>
      <c r="C7348" s="640">
        <v>2.6</v>
      </c>
      <c r="E7348" s="640">
        <v>2.5350000000000001</v>
      </c>
      <c r="G7348" s="699">
        <v>2.2360053535192002</v>
      </c>
      <c r="I7348" s="640">
        <v>2.625</v>
      </c>
      <c r="J7348" s="661"/>
      <c r="K7348" s="640"/>
      <c r="M7348" s="640">
        <v>2.585</v>
      </c>
      <c r="O7348" s="640">
        <v>2.5099999999999998</v>
      </c>
      <c r="Q7348" s="640">
        <v>2.3050000000000002</v>
      </c>
      <c r="S7348" s="640">
        <v>2.72</v>
      </c>
      <c r="T7348" s="375">
        <v>0.77948899999999999</v>
      </c>
      <c r="U7348" s="640">
        <f t="shared" si="251"/>
        <v>2.2360053535192002</v>
      </c>
    </row>
    <row r="7349" spans="1:22" x14ac:dyDescent="0.2">
      <c r="A7349" s="597">
        <v>44227</v>
      </c>
      <c r="B7349" s="556">
        <f t="shared" si="252"/>
        <v>44228</v>
      </c>
      <c r="C7349" s="620">
        <v>2.67</v>
      </c>
      <c r="E7349" s="620">
        <v>2.5649999999999999</v>
      </c>
      <c r="G7349" s="700">
        <v>2.2833082584948747</v>
      </c>
      <c r="I7349" s="620">
        <v>2.7</v>
      </c>
      <c r="J7349" s="786"/>
      <c r="K7349" s="620"/>
      <c r="M7349" s="620">
        <v>2.585</v>
      </c>
      <c r="O7349" s="620">
        <v>2.5550000000000002</v>
      </c>
      <c r="Q7349" s="620">
        <v>2.3650000000000002</v>
      </c>
      <c r="S7349" s="620">
        <v>2.7749999999999999</v>
      </c>
      <c r="T7349" s="712">
        <v>0.78020299999999998</v>
      </c>
      <c r="U7349" s="620">
        <f t="shared" si="251"/>
        <v>2.2833082584948747</v>
      </c>
      <c r="V7349" s="712" t="s">
        <v>3370</v>
      </c>
    </row>
    <row r="7350" spans="1:22" x14ac:dyDescent="0.2">
      <c r="A7350" s="597">
        <v>44228</v>
      </c>
      <c r="B7350" s="414">
        <f t="shared" si="252"/>
        <v>44229</v>
      </c>
      <c r="C7350" s="636">
        <v>2.86</v>
      </c>
      <c r="E7350" s="636">
        <v>2.66</v>
      </c>
      <c r="G7350" s="698">
        <v>2.4044793404464002</v>
      </c>
      <c r="I7350" s="636">
        <v>2.7850000000000001</v>
      </c>
      <c r="J7350" s="660"/>
      <c r="K7350" s="636"/>
      <c r="M7350" s="636">
        <v>2.7</v>
      </c>
      <c r="O7350" s="636">
        <v>2.67</v>
      </c>
      <c r="Q7350" s="636">
        <v>2.62</v>
      </c>
      <c r="S7350" s="636">
        <v>2.92</v>
      </c>
      <c r="T7350" s="18">
        <v>0.78080799999999995</v>
      </c>
      <c r="U7350" s="636">
        <f t="shared" si="251"/>
        <v>2.4044793404464002</v>
      </c>
    </row>
    <row r="7351" spans="1:22" x14ac:dyDescent="0.2">
      <c r="A7351" s="597">
        <v>44229</v>
      </c>
      <c r="B7351" s="414">
        <f t="shared" si="252"/>
        <v>44230</v>
      </c>
      <c r="C7351" s="636">
        <v>3.1749999999999998</v>
      </c>
      <c r="E7351" s="636">
        <v>2.8050000000000002</v>
      </c>
      <c r="G7351" s="698">
        <v>2.6329568711520004</v>
      </c>
      <c r="I7351" s="636">
        <v>3.0150000000000001</v>
      </c>
      <c r="J7351" s="660"/>
      <c r="K7351" s="636"/>
      <c r="M7351" s="636">
        <v>2.835</v>
      </c>
      <c r="O7351" s="636">
        <v>2.835</v>
      </c>
      <c r="Q7351" s="636">
        <v>2.95</v>
      </c>
      <c r="S7351" s="636">
        <v>3.2</v>
      </c>
      <c r="T7351" s="18">
        <v>0.78018900000000002</v>
      </c>
      <c r="U7351" s="636">
        <f t="shared" si="251"/>
        <v>2.6329568711520004</v>
      </c>
    </row>
    <row r="7352" spans="1:22" x14ac:dyDescent="0.2">
      <c r="A7352" s="597">
        <v>44230</v>
      </c>
      <c r="B7352" s="414">
        <f t="shared" si="252"/>
        <v>44231</v>
      </c>
      <c r="C7352" s="636">
        <v>2.9049999999999998</v>
      </c>
      <c r="E7352" s="636">
        <v>2.76</v>
      </c>
      <c r="G7352" s="698">
        <v>2.6192377273668752</v>
      </c>
      <c r="I7352" s="636">
        <v>2.8250000000000002</v>
      </c>
      <c r="J7352" s="660"/>
      <c r="K7352" s="636"/>
      <c r="M7352" s="636">
        <v>2.7949999999999999</v>
      </c>
      <c r="O7352" s="636">
        <v>2.7749999999999999</v>
      </c>
      <c r="Q7352" s="636">
        <v>2.7149999999999999</v>
      </c>
      <c r="S7352" s="636">
        <v>3.1749999999999998</v>
      </c>
      <c r="T7352" s="18">
        <v>0.78223500000000001</v>
      </c>
      <c r="U7352" s="636">
        <f t="shared" si="251"/>
        <v>2.6192377273668752</v>
      </c>
    </row>
    <row r="7353" spans="1:22" x14ac:dyDescent="0.2">
      <c r="A7353" s="597">
        <v>44231</v>
      </c>
      <c r="B7353" s="414">
        <f t="shared" si="252"/>
        <v>44232</v>
      </c>
      <c r="C7353" s="636">
        <v>2.915</v>
      </c>
      <c r="E7353" s="636">
        <v>2.835</v>
      </c>
      <c r="G7353" s="698">
        <v>2.6753375768112502</v>
      </c>
      <c r="I7353" s="636">
        <v>2.86</v>
      </c>
      <c r="J7353" s="660"/>
      <c r="K7353" s="636"/>
      <c r="M7353" s="636">
        <v>2.7949999999999999</v>
      </c>
      <c r="O7353" s="636">
        <v>2.87</v>
      </c>
      <c r="Q7353" s="636">
        <v>2.71</v>
      </c>
      <c r="S7353" s="636">
        <v>3.25</v>
      </c>
      <c r="T7353" s="18">
        <v>0.78055099999999999</v>
      </c>
      <c r="U7353" s="636">
        <f t="shared" si="251"/>
        <v>2.6753375768112502</v>
      </c>
    </row>
    <row r="7354" spans="1:22" x14ac:dyDescent="0.2">
      <c r="A7354" s="597">
        <v>44232</v>
      </c>
      <c r="B7354" s="414">
        <f t="shared" si="252"/>
        <v>44233</v>
      </c>
      <c r="C7354" s="640">
        <v>3.39</v>
      </c>
      <c r="E7354" s="640">
        <v>3.49</v>
      </c>
      <c r="G7354" s="699">
        <v>3.2474833518050001</v>
      </c>
      <c r="I7354" s="640">
        <v>3.21</v>
      </c>
      <c r="J7354" s="661"/>
      <c r="K7354" s="640"/>
      <c r="M7354" s="640">
        <v>3.4049999999999998</v>
      </c>
      <c r="O7354" s="640">
        <v>3.335</v>
      </c>
      <c r="Q7354" s="640">
        <v>3.19</v>
      </c>
      <c r="S7354" s="640">
        <v>3.94</v>
      </c>
      <c r="T7354" s="375">
        <v>0.78154999999999997</v>
      </c>
      <c r="U7354" s="640">
        <f t="shared" si="251"/>
        <v>3.2474833518050001</v>
      </c>
    </row>
    <row r="7355" spans="1:22" x14ac:dyDescent="0.2">
      <c r="A7355" s="597">
        <v>44233</v>
      </c>
      <c r="B7355" s="414">
        <f t="shared" si="252"/>
        <v>44234</v>
      </c>
      <c r="C7355" s="640">
        <v>3.39</v>
      </c>
      <c r="E7355" s="640">
        <v>3.49</v>
      </c>
      <c r="G7355" s="699">
        <v>3.2474833518050001</v>
      </c>
      <c r="I7355" s="640">
        <v>3.21</v>
      </c>
      <c r="J7355" s="661"/>
      <c r="K7355" s="640"/>
      <c r="M7355" s="640">
        <v>3.4049999999999998</v>
      </c>
      <c r="O7355" s="640">
        <v>3.335</v>
      </c>
      <c r="Q7355" s="640">
        <v>3.19</v>
      </c>
      <c r="S7355" s="640">
        <v>3.94</v>
      </c>
      <c r="T7355" s="375">
        <v>0.78154999999999997</v>
      </c>
      <c r="U7355" s="640">
        <f t="shared" si="251"/>
        <v>3.2474833518050001</v>
      </c>
    </row>
    <row r="7356" spans="1:22" x14ac:dyDescent="0.2">
      <c r="A7356" s="597">
        <v>44234</v>
      </c>
      <c r="B7356" s="414">
        <f t="shared" si="252"/>
        <v>44235</v>
      </c>
      <c r="C7356" s="640">
        <v>3.39</v>
      </c>
      <c r="E7356" s="640">
        <v>3.49</v>
      </c>
      <c r="G7356" s="699">
        <v>3.2474833518050001</v>
      </c>
      <c r="I7356" s="640">
        <v>3.21</v>
      </c>
      <c r="J7356" s="661"/>
      <c r="K7356" s="640"/>
      <c r="M7356" s="640">
        <v>3.4049999999999998</v>
      </c>
      <c r="O7356" s="640">
        <v>3.335</v>
      </c>
      <c r="Q7356" s="640">
        <v>3.19</v>
      </c>
      <c r="S7356" s="640">
        <v>3.94</v>
      </c>
      <c r="T7356" s="375">
        <v>0.78154999999999997</v>
      </c>
      <c r="U7356" s="640">
        <f t="shared" si="251"/>
        <v>3.2474833518050001</v>
      </c>
    </row>
    <row r="7357" spans="1:22" x14ac:dyDescent="0.2">
      <c r="A7357" s="597">
        <v>44235</v>
      </c>
      <c r="B7357" s="414">
        <f t="shared" si="252"/>
        <v>44236</v>
      </c>
      <c r="C7357" s="636">
        <v>3.1749999999999998</v>
      </c>
      <c r="E7357" s="636">
        <v>3.395</v>
      </c>
      <c r="G7357" s="698">
        <v>3.0702425296673499</v>
      </c>
      <c r="I7357" s="636">
        <v>3.18</v>
      </c>
      <c r="J7357" s="660"/>
      <c r="K7357" s="636"/>
      <c r="M7357" s="636">
        <v>3.2949999999999999</v>
      </c>
      <c r="O7357" s="636">
        <v>3.33</v>
      </c>
      <c r="Q7357" s="636">
        <v>3.01</v>
      </c>
      <c r="S7357" s="636">
        <v>3.7149999999999999</v>
      </c>
      <c r="T7357" s="18">
        <v>0.78364599999999995</v>
      </c>
      <c r="U7357" s="636">
        <f t="shared" si="251"/>
        <v>3.0702425296673499</v>
      </c>
    </row>
    <row r="7358" spans="1:22" x14ac:dyDescent="0.2">
      <c r="A7358" s="597">
        <v>44236</v>
      </c>
      <c r="B7358" s="414">
        <f t="shared" si="252"/>
        <v>44237</v>
      </c>
      <c r="C7358" s="636">
        <v>3.1949999999999998</v>
      </c>
      <c r="E7358" s="636">
        <v>3.46</v>
      </c>
      <c r="G7358" s="698">
        <v>2.9633550952720005</v>
      </c>
      <c r="I7358" s="636">
        <v>3.25</v>
      </c>
      <c r="J7358" s="660"/>
      <c r="K7358" s="636"/>
      <c r="M7358" s="636">
        <v>3.3050000000000002</v>
      </c>
      <c r="O7358" s="636">
        <v>3.3450000000000002</v>
      </c>
      <c r="Q7358" s="636">
        <v>2.96</v>
      </c>
      <c r="S7358" s="636">
        <v>3.5750000000000002</v>
      </c>
      <c r="T7358" s="18">
        <v>0.78598400000000002</v>
      </c>
      <c r="U7358" s="636">
        <f t="shared" si="251"/>
        <v>2.9633550952720005</v>
      </c>
    </row>
    <row r="7359" spans="1:22" x14ac:dyDescent="0.2">
      <c r="A7359" s="597">
        <v>44237</v>
      </c>
      <c r="B7359" s="414">
        <f t="shared" si="252"/>
        <v>44238</v>
      </c>
      <c r="C7359" s="636">
        <v>3.6749999999999998</v>
      </c>
      <c r="E7359" s="636">
        <v>4.8250000000000002</v>
      </c>
      <c r="G7359" s="698">
        <v>3.7670866993993002</v>
      </c>
      <c r="I7359" s="636">
        <v>4.54</v>
      </c>
      <c r="J7359" s="660"/>
      <c r="K7359" s="636"/>
      <c r="M7359" s="636">
        <v>4.1500000000000004</v>
      </c>
      <c r="O7359" s="636">
        <v>4.92</v>
      </c>
      <c r="Q7359" s="636">
        <v>3.32</v>
      </c>
      <c r="S7359" s="636">
        <v>4.5350000000000001</v>
      </c>
      <c r="T7359" s="18">
        <v>0.78765200000000002</v>
      </c>
      <c r="U7359" s="636">
        <f t="shared" si="251"/>
        <v>3.7670866993993002</v>
      </c>
    </row>
    <row r="7360" spans="1:22" x14ac:dyDescent="0.2">
      <c r="A7360" s="597">
        <v>44238</v>
      </c>
      <c r="B7360" s="414">
        <f t="shared" si="252"/>
        <v>44239</v>
      </c>
      <c r="C7360" s="636">
        <v>5.88</v>
      </c>
      <c r="E7360" s="636">
        <v>13.285</v>
      </c>
      <c r="G7360" s="698">
        <v>5.164368238722</v>
      </c>
      <c r="I7360" s="636">
        <v>10.74</v>
      </c>
      <c r="J7360" s="660"/>
      <c r="K7360" s="636"/>
      <c r="M7360" s="636">
        <v>10.635</v>
      </c>
      <c r="O7360" s="636">
        <v>11.83</v>
      </c>
      <c r="Q7360" s="636">
        <v>4.1349999999999998</v>
      </c>
      <c r="S7360" s="636">
        <v>6.2149999999999999</v>
      </c>
      <c r="T7360" s="18">
        <v>0.78791999999999995</v>
      </c>
      <c r="U7360" s="636">
        <f t="shared" si="251"/>
        <v>5.164368238722</v>
      </c>
    </row>
    <row r="7361" spans="1:21" x14ac:dyDescent="0.2">
      <c r="A7361" s="597">
        <v>44239</v>
      </c>
      <c r="B7361" s="414">
        <f t="shared" si="252"/>
        <v>44240</v>
      </c>
      <c r="C7361" s="640">
        <v>6</v>
      </c>
      <c r="E7361" s="640">
        <v>172.2</v>
      </c>
      <c r="G7361" s="699">
        <v>4.4232447241270751</v>
      </c>
      <c r="I7361" s="640">
        <v>175.30500000000001</v>
      </c>
      <c r="J7361" s="661"/>
      <c r="K7361" s="640"/>
      <c r="M7361" s="640">
        <v>94.004999999999995</v>
      </c>
      <c r="O7361" s="640">
        <v>206.15</v>
      </c>
      <c r="Q7361" s="640">
        <v>3.9449999999999998</v>
      </c>
      <c r="S7361" s="640">
        <v>5.335</v>
      </c>
      <c r="T7361" s="375">
        <v>0.78616299999999995</v>
      </c>
      <c r="U7361" s="640">
        <f t="shared" si="251"/>
        <v>4.4232447241270751</v>
      </c>
    </row>
    <row r="7362" spans="1:21" x14ac:dyDescent="0.2">
      <c r="A7362" s="597">
        <v>44240</v>
      </c>
      <c r="B7362" s="414">
        <f t="shared" si="252"/>
        <v>44241</v>
      </c>
      <c r="C7362" s="640">
        <v>6</v>
      </c>
      <c r="E7362" s="640">
        <v>172.2</v>
      </c>
      <c r="G7362" s="699">
        <v>4.4232447241270751</v>
      </c>
      <c r="I7362" s="640">
        <v>175.30500000000001</v>
      </c>
      <c r="J7362" s="661"/>
      <c r="K7362" s="640"/>
      <c r="M7362" s="640">
        <v>94.004999999999995</v>
      </c>
      <c r="O7362" s="640">
        <v>206.15</v>
      </c>
      <c r="Q7362" s="640">
        <v>3.9449999999999998</v>
      </c>
      <c r="S7362" s="640">
        <v>5.335</v>
      </c>
      <c r="T7362" s="375">
        <v>0.78616299999999995</v>
      </c>
      <c r="U7362" s="640">
        <f t="shared" si="251"/>
        <v>4.4232447241270751</v>
      </c>
    </row>
    <row r="7363" spans="1:21" x14ac:dyDescent="0.2">
      <c r="A7363" s="597">
        <v>44241</v>
      </c>
      <c r="B7363" s="414">
        <f t="shared" si="252"/>
        <v>44242</v>
      </c>
      <c r="C7363" s="640">
        <v>6</v>
      </c>
      <c r="E7363" s="640">
        <v>172.2</v>
      </c>
      <c r="G7363" s="699">
        <v>4.4232447241270751</v>
      </c>
      <c r="I7363" s="640">
        <v>175.30500000000001</v>
      </c>
      <c r="J7363" s="661"/>
      <c r="K7363" s="640"/>
      <c r="M7363" s="640">
        <v>94.004999999999995</v>
      </c>
      <c r="O7363" s="640">
        <v>206.15</v>
      </c>
      <c r="Q7363" s="640">
        <v>3.9449999999999998</v>
      </c>
      <c r="S7363" s="640">
        <v>5.335</v>
      </c>
      <c r="T7363" s="375">
        <v>0.78616299999999995</v>
      </c>
      <c r="U7363" s="640">
        <f t="shared" ref="U7363:U7408" si="253">S7363*T7363*1.054615</f>
        <v>4.4232447241270751</v>
      </c>
    </row>
    <row r="7364" spans="1:21" x14ac:dyDescent="0.2">
      <c r="A7364" s="597">
        <v>44242</v>
      </c>
      <c r="B7364" s="414">
        <f t="shared" si="252"/>
        <v>44243</v>
      </c>
      <c r="C7364" s="640">
        <v>6</v>
      </c>
      <c r="E7364" s="640">
        <v>172.2</v>
      </c>
      <c r="G7364" s="699">
        <v>4.4232447241270751</v>
      </c>
      <c r="I7364" s="640">
        <v>175.30500000000001</v>
      </c>
      <c r="J7364" s="661"/>
      <c r="K7364" s="640"/>
      <c r="M7364" s="640">
        <v>94.004999999999995</v>
      </c>
      <c r="O7364" s="640">
        <v>206.15</v>
      </c>
      <c r="Q7364" s="640">
        <v>3.9449999999999998</v>
      </c>
      <c r="S7364" s="640">
        <v>5.335</v>
      </c>
      <c r="T7364" s="375">
        <v>0.78616299999999995</v>
      </c>
      <c r="U7364" s="640">
        <f t="shared" si="253"/>
        <v>4.4232447241270751</v>
      </c>
    </row>
    <row r="7365" spans="1:21" x14ac:dyDescent="0.2">
      <c r="A7365" s="597">
        <v>44243</v>
      </c>
      <c r="B7365" s="414">
        <f t="shared" si="252"/>
        <v>44244</v>
      </c>
      <c r="C7365" s="636">
        <v>16.954999999999998</v>
      </c>
      <c r="E7365" s="636">
        <v>78.2</v>
      </c>
      <c r="G7365" s="698">
        <v>4.0413558137817498</v>
      </c>
      <c r="I7365" s="636">
        <v>400</v>
      </c>
      <c r="J7365" s="660"/>
      <c r="K7365" s="636"/>
      <c r="M7365" s="636">
        <v>163.18</v>
      </c>
      <c r="O7365" s="636">
        <v>381.505</v>
      </c>
      <c r="Q7365" s="636">
        <v>7.87</v>
      </c>
      <c r="S7365" s="636">
        <v>4.8499999999999996</v>
      </c>
      <c r="T7365" s="18">
        <v>0.79011699999999996</v>
      </c>
      <c r="U7365" s="636">
        <f t="shared" si="253"/>
        <v>4.0413558137817498</v>
      </c>
    </row>
    <row r="7366" spans="1:21" x14ac:dyDescent="0.2">
      <c r="A7366" s="597">
        <v>44244</v>
      </c>
      <c r="B7366" s="414">
        <f t="shared" si="252"/>
        <v>44245</v>
      </c>
      <c r="C7366" s="636">
        <v>23.605</v>
      </c>
      <c r="E7366" s="636">
        <v>19.524999999999999</v>
      </c>
      <c r="G7366" s="698">
        <v>2.9506722583704756</v>
      </c>
      <c r="I7366" s="636">
        <v>358.76499999999999</v>
      </c>
      <c r="J7366" s="660"/>
      <c r="K7366" s="636"/>
      <c r="M7366" s="636">
        <v>28.48</v>
      </c>
      <c r="O7366" s="636">
        <v>23.335000000000001</v>
      </c>
      <c r="Q7366" s="636">
        <v>5.915</v>
      </c>
      <c r="S7366" s="636">
        <v>3.5550000000000002</v>
      </c>
      <c r="T7366" s="18">
        <v>0.78702300000000003</v>
      </c>
      <c r="U7366" s="636">
        <f t="shared" si="253"/>
        <v>2.9506722583704756</v>
      </c>
    </row>
    <row r="7367" spans="1:21" x14ac:dyDescent="0.2">
      <c r="A7367" s="597">
        <v>44245</v>
      </c>
      <c r="B7367" s="414">
        <f t="shared" si="252"/>
        <v>44246</v>
      </c>
      <c r="C7367" s="636">
        <v>7.4950000000000001</v>
      </c>
      <c r="E7367" s="636">
        <v>5.7850000000000001</v>
      </c>
      <c r="G7367" s="698">
        <v>2.6873287866496249</v>
      </c>
      <c r="I7367" s="636">
        <v>44.414999999999999</v>
      </c>
      <c r="J7367" s="660"/>
      <c r="K7367" s="636"/>
      <c r="M7367" s="636">
        <v>6.1349999999999998</v>
      </c>
      <c r="O7367" s="636">
        <v>6.3449999999999998</v>
      </c>
      <c r="Q7367" s="636">
        <v>4.01</v>
      </c>
      <c r="S7367" s="636">
        <v>3.2349999999999999</v>
      </c>
      <c r="T7367" s="18">
        <v>0.78768499999999997</v>
      </c>
      <c r="U7367" s="636">
        <f t="shared" si="253"/>
        <v>2.6873287866496249</v>
      </c>
    </row>
    <row r="7368" spans="1:21" x14ac:dyDescent="0.2">
      <c r="A7368" s="597">
        <v>44246</v>
      </c>
      <c r="B7368" s="414">
        <f t="shared" si="252"/>
        <v>44247</v>
      </c>
      <c r="C7368" s="640">
        <v>4.9850000000000003</v>
      </c>
      <c r="E7368" s="640">
        <v>3.6549999999999998</v>
      </c>
      <c r="G7368" s="699">
        <v>2.8135472454450001</v>
      </c>
      <c r="I7368" s="640">
        <v>4</v>
      </c>
      <c r="J7368" s="661"/>
      <c r="K7368" s="640"/>
      <c r="M7368" s="640">
        <v>3.73</v>
      </c>
      <c r="O7368" s="640">
        <v>4.0449999999999999</v>
      </c>
      <c r="Q7368" s="640">
        <v>3.3250000000000002</v>
      </c>
      <c r="S7368" s="640">
        <v>3.375</v>
      </c>
      <c r="T7368" s="375">
        <v>0.79047199999999995</v>
      </c>
      <c r="U7368" s="640">
        <f t="shared" si="253"/>
        <v>2.8135472454450001</v>
      </c>
    </row>
    <row r="7369" spans="1:21" x14ac:dyDescent="0.2">
      <c r="A7369" s="597">
        <v>44247</v>
      </c>
      <c r="B7369" s="414">
        <f t="shared" si="252"/>
        <v>44248</v>
      </c>
      <c r="C7369" s="640">
        <v>4.9850000000000003</v>
      </c>
      <c r="E7369" s="640">
        <v>3.6549999999999998</v>
      </c>
      <c r="G7369" s="699">
        <v>2.8135472454450001</v>
      </c>
      <c r="I7369" s="640">
        <v>4</v>
      </c>
      <c r="J7369" s="661"/>
      <c r="K7369" s="640"/>
      <c r="M7369" s="640">
        <v>3.73</v>
      </c>
      <c r="O7369" s="640">
        <v>4.0449999999999999</v>
      </c>
      <c r="Q7369" s="640">
        <v>3.3250000000000002</v>
      </c>
      <c r="S7369" s="640">
        <v>3.375</v>
      </c>
      <c r="T7369" s="375">
        <v>0.79047199999999995</v>
      </c>
      <c r="U7369" s="640">
        <f t="shared" si="253"/>
        <v>2.8135472454450001</v>
      </c>
    </row>
    <row r="7370" spans="1:21" x14ac:dyDescent="0.2">
      <c r="A7370" s="597">
        <v>44248</v>
      </c>
      <c r="B7370" s="414">
        <f t="shared" si="252"/>
        <v>44249</v>
      </c>
      <c r="C7370" s="640">
        <v>4.9850000000000003</v>
      </c>
      <c r="E7370" s="640">
        <v>3.6549999999999998</v>
      </c>
      <c r="G7370" s="699">
        <v>2.8135472454450001</v>
      </c>
      <c r="I7370" s="640">
        <v>4</v>
      </c>
      <c r="J7370" s="661"/>
      <c r="K7370" s="640"/>
      <c r="M7370" s="640">
        <v>3.73</v>
      </c>
      <c r="O7370" s="640">
        <v>4.0449999999999999</v>
      </c>
      <c r="Q7370" s="640">
        <v>3.3250000000000002</v>
      </c>
      <c r="S7370" s="640">
        <v>3.375</v>
      </c>
      <c r="T7370" s="375">
        <v>0.79047199999999995</v>
      </c>
      <c r="U7370" s="640">
        <f t="shared" si="253"/>
        <v>2.8135472454450001</v>
      </c>
    </row>
    <row r="7371" spans="1:21" x14ac:dyDescent="0.2">
      <c r="A7371" s="597">
        <v>44249</v>
      </c>
      <c r="B7371" s="414">
        <f t="shared" si="252"/>
        <v>44250</v>
      </c>
      <c r="C7371" s="636">
        <v>2.84</v>
      </c>
      <c r="E7371" s="636">
        <v>2.665</v>
      </c>
      <c r="G7371" s="698">
        <v>2.4743372911539998</v>
      </c>
      <c r="I7371" s="636">
        <v>2.5099999999999998</v>
      </c>
      <c r="J7371" s="660"/>
      <c r="K7371" s="636"/>
      <c r="M7371" s="636">
        <v>2.65</v>
      </c>
      <c r="O7371" s="636">
        <v>2.66</v>
      </c>
      <c r="Q7371" s="636">
        <v>2.46</v>
      </c>
      <c r="S7371" s="636">
        <v>2.96</v>
      </c>
      <c r="T7371" s="18">
        <v>0.79263499999999998</v>
      </c>
      <c r="U7371" s="636">
        <f t="shared" si="253"/>
        <v>2.4743372911539998</v>
      </c>
    </row>
    <row r="7372" spans="1:21" x14ac:dyDescent="0.2">
      <c r="A7372" s="597">
        <v>44250</v>
      </c>
      <c r="B7372" s="414">
        <f t="shared" si="252"/>
        <v>44251</v>
      </c>
      <c r="C7372" s="636">
        <v>2.79</v>
      </c>
      <c r="E7372" s="636">
        <v>2.7</v>
      </c>
      <c r="G7372" s="698">
        <v>2.3850034910415006</v>
      </c>
      <c r="I7372" s="636">
        <v>2.6150000000000002</v>
      </c>
      <c r="J7372" s="660"/>
      <c r="K7372" s="636"/>
      <c r="M7372" s="636">
        <v>2.74</v>
      </c>
      <c r="O7372" s="636">
        <v>2.645</v>
      </c>
      <c r="Q7372" s="636">
        <v>2.27</v>
      </c>
      <c r="S7372" s="636">
        <v>2.85</v>
      </c>
      <c r="T7372" s="18">
        <v>0.79350600000000004</v>
      </c>
      <c r="U7372" s="636">
        <f t="shared" si="253"/>
        <v>2.3850034910415006</v>
      </c>
    </row>
    <row r="7373" spans="1:21" x14ac:dyDescent="0.2">
      <c r="A7373" s="597">
        <v>44251</v>
      </c>
      <c r="B7373" s="414">
        <f t="shared" si="252"/>
        <v>44252</v>
      </c>
      <c r="C7373" s="636">
        <v>2.75</v>
      </c>
      <c r="E7373" s="636">
        <v>2.63</v>
      </c>
      <c r="G7373" s="698">
        <v>2.3804695746027003</v>
      </c>
      <c r="I7373" s="636">
        <v>2.59</v>
      </c>
      <c r="J7373" s="660"/>
      <c r="K7373" s="636"/>
      <c r="M7373" s="636">
        <v>2.7</v>
      </c>
      <c r="O7373" s="636">
        <v>2.605</v>
      </c>
      <c r="Q7373" s="636">
        <v>2.3849999999999998</v>
      </c>
      <c r="S7373" s="636">
        <v>2.835</v>
      </c>
      <c r="T7373" s="18">
        <v>0.79618800000000001</v>
      </c>
      <c r="U7373" s="636">
        <f t="shared" si="253"/>
        <v>2.3804695746027003</v>
      </c>
    </row>
    <row r="7374" spans="1:21" x14ac:dyDescent="0.2">
      <c r="A7374" s="597">
        <v>44252</v>
      </c>
      <c r="B7374" s="414">
        <f t="shared" si="252"/>
        <v>44253</v>
      </c>
      <c r="C7374" s="640">
        <v>2.69</v>
      </c>
      <c r="E7374" s="640">
        <v>2.48</v>
      </c>
      <c r="G7374" s="699">
        <v>2.3114329422378748</v>
      </c>
      <c r="I7374" s="640">
        <v>2.4249999999999998</v>
      </c>
      <c r="J7374" s="661"/>
      <c r="K7374" s="640"/>
      <c r="M7374" s="640">
        <v>2.4649999999999999</v>
      </c>
      <c r="O7374" s="640">
        <v>2.44</v>
      </c>
      <c r="Q7374" s="640">
        <v>2.085</v>
      </c>
      <c r="S7374" s="640">
        <v>2.7450000000000001</v>
      </c>
      <c r="T7374" s="375">
        <v>0.79844499999999996</v>
      </c>
      <c r="U7374" s="640">
        <f t="shared" si="253"/>
        <v>2.3114329422378748</v>
      </c>
    </row>
    <row r="7375" spans="1:21" x14ac:dyDescent="0.2">
      <c r="A7375" s="597">
        <v>44253</v>
      </c>
      <c r="B7375" s="414">
        <f t="shared" si="252"/>
        <v>44254</v>
      </c>
      <c r="C7375" s="640">
        <v>2.69</v>
      </c>
      <c r="E7375" s="640">
        <v>2.48</v>
      </c>
      <c r="G7375" s="699">
        <v>2.3114329422378748</v>
      </c>
      <c r="I7375" s="640">
        <v>2.4249999999999998</v>
      </c>
      <c r="J7375" s="661"/>
      <c r="K7375" s="640"/>
      <c r="M7375" s="640">
        <v>2.4649999999999999</v>
      </c>
      <c r="O7375" s="640">
        <v>2.44</v>
      </c>
      <c r="Q7375" s="640">
        <v>2.085</v>
      </c>
      <c r="S7375" s="640">
        <v>2.7450000000000001</v>
      </c>
      <c r="T7375" s="375">
        <v>0.79844499999999996</v>
      </c>
      <c r="U7375" s="640">
        <f t="shared" si="253"/>
        <v>2.3114329422378748</v>
      </c>
    </row>
    <row r="7376" spans="1:21" x14ac:dyDescent="0.2">
      <c r="A7376" s="597">
        <v>44254</v>
      </c>
      <c r="B7376" s="414">
        <f t="shared" si="252"/>
        <v>44255</v>
      </c>
      <c r="C7376" s="640">
        <v>2.69</v>
      </c>
      <c r="E7376" s="640">
        <v>2.48</v>
      </c>
      <c r="G7376" s="699">
        <v>2.3114329422378748</v>
      </c>
      <c r="I7376" s="640">
        <v>2.4249999999999998</v>
      </c>
      <c r="J7376" s="661"/>
      <c r="K7376" s="640"/>
      <c r="M7376" s="640">
        <v>2.4649999999999999</v>
      </c>
      <c r="O7376" s="640">
        <v>2.44</v>
      </c>
      <c r="Q7376" s="640">
        <v>2.085</v>
      </c>
      <c r="S7376" s="640">
        <v>2.7450000000000001</v>
      </c>
      <c r="T7376" s="375">
        <v>0.79844499999999996</v>
      </c>
      <c r="U7376" s="640">
        <f t="shared" si="253"/>
        <v>2.3114329422378748</v>
      </c>
    </row>
    <row r="7377" spans="1:21" x14ac:dyDescent="0.2">
      <c r="A7377" s="597">
        <v>44255</v>
      </c>
      <c r="B7377" s="556">
        <f t="shared" si="252"/>
        <v>44256</v>
      </c>
      <c r="C7377" s="620">
        <v>2.645</v>
      </c>
      <c r="E7377" s="620">
        <v>2.4649999999999999</v>
      </c>
      <c r="G7377" s="700">
        <v>2.2871937923585999</v>
      </c>
      <c r="I7377" s="620">
        <v>2.4550000000000001</v>
      </c>
      <c r="J7377" s="786"/>
      <c r="K7377" s="620"/>
      <c r="M7377" s="620">
        <v>2.4649999999999999</v>
      </c>
      <c r="O7377" s="620">
        <v>2.48</v>
      </c>
      <c r="Q7377" s="620">
        <v>2.1349999999999998</v>
      </c>
      <c r="S7377" s="620">
        <v>2.7450000000000001</v>
      </c>
      <c r="T7377" s="18">
        <v>0.790072</v>
      </c>
      <c r="U7377" s="620">
        <f t="shared" si="253"/>
        <v>2.2871937923585999</v>
      </c>
    </row>
    <row r="7378" spans="1:21" x14ac:dyDescent="0.2">
      <c r="A7378" s="597">
        <v>44256</v>
      </c>
      <c r="B7378" s="414">
        <f t="shared" si="252"/>
        <v>44257</v>
      </c>
      <c r="C7378" s="636">
        <v>2.7</v>
      </c>
      <c r="E7378" s="636">
        <v>2.4950000000000001</v>
      </c>
      <c r="G7378" s="698">
        <v>2.2955210323986002</v>
      </c>
      <c r="I7378" s="636">
        <v>2.5499999999999998</v>
      </c>
      <c r="J7378" s="660"/>
      <c r="K7378" s="636"/>
      <c r="M7378" s="636">
        <v>2.5499999999999998</v>
      </c>
      <c r="O7378" s="636">
        <v>2.5299999999999998</v>
      </c>
      <c r="Q7378" s="636">
        <v>2.4249999999999998</v>
      </c>
      <c r="S7378" s="636">
        <v>2.76</v>
      </c>
      <c r="T7378" s="18">
        <v>0.78863899999999998</v>
      </c>
      <c r="U7378" s="636">
        <f t="shared" si="253"/>
        <v>2.2955210323986002</v>
      </c>
    </row>
    <row r="7379" spans="1:21" x14ac:dyDescent="0.2">
      <c r="A7379" s="597">
        <v>44257</v>
      </c>
      <c r="B7379" s="414">
        <f t="shared" si="252"/>
        <v>44258</v>
      </c>
      <c r="C7379" s="636">
        <v>2.8250000000000002</v>
      </c>
      <c r="E7379" s="636">
        <v>2.6</v>
      </c>
      <c r="G7379" s="698">
        <v>2.3380656832326752</v>
      </c>
      <c r="I7379" s="636">
        <v>2.75</v>
      </c>
      <c r="J7379" s="660"/>
      <c r="K7379" s="636"/>
      <c r="M7379" s="636">
        <v>2.6949999999999998</v>
      </c>
      <c r="O7379" s="636">
        <v>2.63</v>
      </c>
      <c r="Q7379" s="636">
        <v>2.4300000000000002</v>
      </c>
      <c r="S7379" s="636">
        <v>2.8050000000000002</v>
      </c>
      <c r="T7379" s="18">
        <v>0.79036899999999999</v>
      </c>
      <c r="U7379" s="636">
        <f t="shared" si="253"/>
        <v>2.3380656832326752</v>
      </c>
    </row>
    <row r="7380" spans="1:21" x14ac:dyDescent="0.2">
      <c r="A7380" s="597">
        <v>44258</v>
      </c>
      <c r="B7380" s="414">
        <f t="shared" si="252"/>
        <v>44259</v>
      </c>
      <c r="C7380" s="636">
        <v>2.84</v>
      </c>
      <c r="E7380" s="636">
        <v>2.5950000000000002</v>
      </c>
      <c r="G7380" s="636">
        <v>2.4044503174415999</v>
      </c>
      <c r="I7380" s="636">
        <v>2.6749999999999998</v>
      </c>
      <c r="J7380" s="660"/>
      <c r="K7380" s="636"/>
      <c r="M7380" s="636">
        <v>2.68</v>
      </c>
      <c r="O7380" s="636">
        <v>2.6150000000000002</v>
      </c>
      <c r="Q7380" s="636">
        <v>2.5</v>
      </c>
      <c r="S7380" s="636">
        <v>2.88</v>
      </c>
      <c r="T7380" s="18">
        <v>0.79164299999999999</v>
      </c>
      <c r="U7380" s="636">
        <f t="shared" si="253"/>
        <v>2.4044503174415999</v>
      </c>
    </row>
    <row r="7381" spans="1:21" x14ac:dyDescent="0.2">
      <c r="A7381" s="597">
        <v>44259</v>
      </c>
      <c r="B7381" s="414">
        <f t="shared" si="252"/>
        <v>44260</v>
      </c>
      <c r="C7381" s="636">
        <v>2.7549999999999999</v>
      </c>
      <c r="E7381" s="636">
        <v>2.4849999999999999</v>
      </c>
      <c r="G7381" s="636">
        <v>2.3049429839009004</v>
      </c>
      <c r="I7381" s="636">
        <v>2.6</v>
      </c>
      <c r="J7381" s="660"/>
      <c r="K7381" s="636"/>
      <c r="M7381" s="636">
        <v>2.5099999999999998</v>
      </c>
      <c r="O7381" s="636">
        <v>2.52</v>
      </c>
      <c r="Q7381" s="636">
        <v>2.4750000000000001</v>
      </c>
      <c r="S7381" s="636">
        <v>2.7650000000000001</v>
      </c>
      <c r="T7381" s="18">
        <v>0.79044400000000004</v>
      </c>
      <c r="U7381" s="636">
        <f t="shared" si="253"/>
        <v>2.3049429839009004</v>
      </c>
    </row>
    <row r="7382" spans="1:21" x14ac:dyDescent="0.2">
      <c r="A7382" s="597">
        <v>44260</v>
      </c>
      <c r="B7382" s="414">
        <f t="shared" si="252"/>
        <v>44261</v>
      </c>
      <c r="C7382" s="640">
        <v>2.6749999999999998</v>
      </c>
      <c r="E7382" s="640">
        <v>2.42</v>
      </c>
      <c r="G7382" s="640">
        <v>2.2464299275020005</v>
      </c>
      <c r="I7382" s="640">
        <v>2.5049999999999999</v>
      </c>
      <c r="J7382" s="661"/>
      <c r="K7382" s="640"/>
      <c r="M7382" s="640">
        <v>2.415</v>
      </c>
      <c r="O7382" s="640">
        <v>2.4700000000000002</v>
      </c>
      <c r="Q7382" s="640">
        <v>2.3650000000000002</v>
      </c>
      <c r="S7382" s="640">
        <v>2.7</v>
      </c>
      <c r="T7382" s="375">
        <v>0.78892399999999996</v>
      </c>
      <c r="U7382" s="640">
        <f t="shared" si="253"/>
        <v>2.2464299275020005</v>
      </c>
    </row>
    <row r="7383" spans="1:21" x14ac:dyDescent="0.2">
      <c r="A7383" s="597">
        <v>44261</v>
      </c>
      <c r="B7383" s="414">
        <f t="shared" si="252"/>
        <v>44262</v>
      </c>
      <c r="C7383" s="640">
        <v>2.6749999999999998</v>
      </c>
      <c r="E7383" s="640">
        <v>2.42</v>
      </c>
      <c r="G7383" s="640">
        <v>2.2464299275020005</v>
      </c>
      <c r="I7383" s="640">
        <v>2.5049999999999999</v>
      </c>
      <c r="J7383" s="661"/>
      <c r="K7383" s="640"/>
      <c r="M7383" s="640">
        <v>2.415</v>
      </c>
      <c r="O7383" s="640">
        <v>2.4700000000000002</v>
      </c>
      <c r="Q7383" s="640">
        <v>2.3650000000000002</v>
      </c>
      <c r="S7383" s="640">
        <v>2.7</v>
      </c>
      <c r="T7383" s="375">
        <v>0.78892399999999996</v>
      </c>
      <c r="U7383" s="640">
        <f t="shared" si="253"/>
        <v>2.2464299275020005</v>
      </c>
    </row>
    <row r="7384" spans="1:21" x14ac:dyDescent="0.2">
      <c r="A7384" s="597">
        <v>44262</v>
      </c>
      <c r="B7384" s="414">
        <f t="shared" si="252"/>
        <v>44263</v>
      </c>
      <c r="C7384" s="640">
        <v>2.6749999999999998</v>
      </c>
      <c r="E7384" s="640">
        <v>2.42</v>
      </c>
      <c r="G7384" s="640">
        <v>2.2464299275020005</v>
      </c>
      <c r="I7384" s="640">
        <v>2.5049999999999999</v>
      </c>
      <c r="J7384" s="661"/>
      <c r="K7384" s="640"/>
      <c r="M7384" s="640">
        <v>2.415</v>
      </c>
      <c r="O7384" s="640">
        <v>2.4700000000000002</v>
      </c>
      <c r="Q7384" s="640">
        <v>2.3650000000000002</v>
      </c>
      <c r="S7384" s="640">
        <v>2.7</v>
      </c>
      <c r="T7384" s="375">
        <v>0.78892399999999996</v>
      </c>
      <c r="U7384" s="640">
        <f t="shared" si="253"/>
        <v>2.2464299275020005</v>
      </c>
    </row>
    <row r="7385" spans="1:21" x14ac:dyDescent="0.2">
      <c r="A7385" s="597">
        <v>44263</v>
      </c>
      <c r="B7385" s="414">
        <f t="shared" si="252"/>
        <v>44264</v>
      </c>
      <c r="C7385" s="636">
        <v>2.56</v>
      </c>
      <c r="E7385" s="636">
        <v>2.335</v>
      </c>
      <c r="G7385" s="636">
        <v>2.1652003163570002</v>
      </c>
      <c r="I7385" s="636">
        <v>2.355</v>
      </c>
      <c r="J7385" s="660"/>
      <c r="K7385" s="636"/>
      <c r="M7385" s="636">
        <v>2.375</v>
      </c>
      <c r="O7385" s="636">
        <v>2.31</v>
      </c>
      <c r="Q7385" s="636">
        <v>2.16</v>
      </c>
      <c r="S7385" s="636">
        <v>2.6</v>
      </c>
      <c r="T7385" s="18">
        <v>0.78964299999999998</v>
      </c>
      <c r="U7385" s="636">
        <f t="shared" si="253"/>
        <v>2.1652003163570002</v>
      </c>
    </row>
    <row r="7386" spans="1:21" x14ac:dyDescent="0.2">
      <c r="A7386" s="597">
        <v>44264</v>
      </c>
      <c r="B7386" s="414">
        <f t="shared" si="252"/>
        <v>44265</v>
      </c>
      <c r="C7386" s="636">
        <v>2.5499999999999998</v>
      </c>
      <c r="E7386" s="636">
        <v>2.3250000000000002</v>
      </c>
      <c r="G7386" s="636">
        <v>2.1984961571063999</v>
      </c>
      <c r="I7386" s="636">
        <v>2.355</v>
      </c>
      <c r="J7386" s="660"/>
      <c r="K7386" s="636"/>
      <c r="M7386" s="636">
        <v>2.3650000000000002</v>
      </c>
      <c r="O7386" s="636">
        <v>2.3199999999999998</v>
      </c>
      <c r="Q7386" s="636">
        <v>2.0950000000000002</v>
      </c>
      <c r="S7386" s="636">
        <v>2.6349999999999998</v>
      </c>
      <c r="T7386" s="18">
        <v>0.79113599999999995</v>
      </c>
      <c r="U7386" s="636">
        <f t="shared" si="253"/>
        <v>2.1984961571063999</v>
      </c>
    </row>
    <row r="7387" spans="1:21" x14ac:dyDescent="0.2">
      <c r="A7387" s="597">
        <v>44265</v>
      </c>
      <c r="B7387" s="414">
        <f t="shared" si="252"/>
        <v>44266</v>
      </c>
      <c r="C7387" s="636">
        <v>2.6</v>
      </c>
      <c r="E7387" s="636">
        <v>2.4049999999999998</v>
      </c>
      <c r="G7387" s="636">
        <v>2.2428219313947499</v>
      </c>
      <c r="I7387" s="636">
        <v>2.4</v>
      </c>
      <c r="J7387" s="660"/>
      <c r="K7387" s="636"/>
      <c r="M7387" s="636">
        <v>2.4950000000000001</v>
      </c>
      <c r="O7387" s="636">
        <v>2.44</v>
      </c>
      <c r="Q7387" s="636">
        <v>2.0249999999999999</v>
      </c>
      <c r="S7387" s="636">
        <v>2.69</v>
      </c>
      <c r="T7387" s="18">
        <v>0.79058499999999998</v>
      </c>
      <c r="U7387" s="636">
        <f t="shared" si="253"/>
        <v>2.2428219313947499</v>
      </c>
    </row>
    <row r="7388" spans="1:21" x14ac:dyDescent="0.2">
      <c r="A7388" s="597">
        <v>44266</v>
      </c>
      <c r="B7388" s="414">
        <f t="shared" si="252"/>
        <v>44267</v>
      </c>
      <c r="C7388" s="636">
        <v>2.6349999999999998</v>
      </c>
      <c r="E7388" s="636">
        <v>2.4300000000000002</v>
      </c>
      <c r="G7388" s="636">
        <v>2.2802499119064001</v>
      </c>
      <c r="I7388" s="636">
        <v>2.4249999999999998</v>
      </c>
      <c r="J7388" s="660"/>
      <c r="K7388" s="636"/>
      <c r="M7388" s="636">
        <v>2.4300000000000002</v>
      </c>
      <c r="O7388" s="636">
        <v>2.4300000000000002</v>
      </c>
      <c r="Q7388" s="636">
        <v>2.0049999999999999</v>
      </c>
      <c r="S7388" s="636">
        <v>2.72</v>
      </c>
      <c r="T7388" s="18">
        <v>0.79491299999999998</v>
      </c>
      <c r="U7388" s="636">
        <f t="shared" si="253"/>
        <v>2.2802499119064001</v>
      </c>
    </row>
    <row r="7389" spans="1:21" x14ac:dyDescent="0.2">
      <c r="A7389" s="597">
        <v>44267</v>
      </c>
      <c r="B7389" s="414">
        <f t="shared" si="252"/>
        <v>44268</v>
      </c>
      <c r="C7389" s="640">
        <v>2.585</v>
      </c>
      <c r="E7389" s="640">
        <v>2.4500000000000002</v>
      </c>
      <c r="G7389" s="640">
        <v>2.1938725773003003</v>
      </c>
      <c r="I7389" s="640">
        <v>2.42</v>
      </c>
      <c r="J7389" s="661"/>
      <c r="K7389" s="640"/>
      <c r="M7389" s="640">
        <v>2.395</v>
      </c>
      <c r="O7389" s="640">
        <v>2.3849999999999998</v>
      </c>
      <c r="Q7389" s="640">
        <v>2.17</v>
      </c>
      <c r="S7389" s="640">
        <v>2.605</v>
      </c>
      <c r="T7389" s="375">
        <v>0.79856400000000005</v>
      </c>
      <c r="U7389" s="640">
        <f t="shared" si="253"/>
        <v>2.1938725773003003</v>
      </c>
    </row>
    <row r="7390" spans="1:21" x14ac:dyDescent="0.2">
      <c r="A7390" s="597">
        <v>44268</v>
      </c>
      <c r="B7390" s="414">
        <f t="shared" si="252"/>
        <v>44269</v>
      </c>
      <c r="C7390" s="640">
        <v>2.585</v>
      </c>
      <c r="E7390" s="640">
        <v>2.4500000000000002</v>
      </c>
      <c r="G7390" s="640">
        <v>2.1938725773003003</v>
      </c>
      <c r="I7390" s="640">
        <v>2.42</v>
      </c>
      <c r="J7390" s="661"/>
      <c r="K7390" s="640"/>
      <c r="M7390" s="640">
        <v>2.395</v>
      </c>
      <c r="O7390" s="640">
        <v>2.3849999999999998</v>
      </c>
      <c r="Q7390" s="640">
        <v>2.17</v>
      </c>
      <c r="S7390" s="640">
        <v>2.605</v>
      </c>
      <c r="T7390" s="375">
        <v>0.79856400000000005</v>
      </c>
      <c r="U7390" s="640">
        <f t="shared" si="253"/>
        <v>2.1938725773003003</v>
      </c>
    </row>
    <row r="7391" spans="1:21" x14ac:dyDescent="0.2">
      <c r="A7391" s="597">
        <v>44269</v>
      </c>
      <c r="B7391" s="414">
        <f t="shared" si="252"/>
        <v>44270</v>
      </c>
      <c r="C7391" s="640">
        <v>2.585</v>
      </c>
      <c r="E7391" s="640">
        <v>2.4500000000000002</v>
      </c>
      <c r="G7391" s="640">
        <v>2.1938725773003003</v>
      </c>
      <c r="I7391" s="640">
        <v>2.42</v>
      </c>
      <c r="J7391" s="661"/>
      <c r="K7391" s="640"/>
      <c r="M7391" s="640">
        <v>2.395</v>
      </c>
      <c r="O7391" s="640">
        <v>2.3849999999999998</v>
      </c>
      <c r="Q7391" s="640">
        <v>2.17</v>
      </c>
      <c r="S7391" s="640">
        <v>2.605</v>
      </c>
      <c r="T7391" s="375">
        <v>0.79856400000000005</v>
      </c>
      <c r="U7391" s="640">
        <f t="shared" si="253"/>
        <v>2.1938725773003003</v>
      </c>
    </row>
    <row r="7392" spans="1:21" x14ac:dyDescent="0.2">
      <c r="A7392" s="597">
        <v>44270</v>
      </c>
      <c r="B7392" s="414">
        <f t="shared" si="252"/>
        <v>44271</v>
      </c>
      <c r="C7392" s="636">
        <v>2.52</v>
      </c>
      <c r="E7392" s="636">
        <v>2.3650000000000002</v>
      </c>
      <c r="G7392" s="636">
        <v>2.1260867130524002</v>
      </c>
      <c r="I7392" s="636">
        <v>2.35</v>
      </c>
      <c r="J7392" s="660"/>
      <c r="K7392" s="636"/>
      <c r="M7392" s="636">
        <v>2.415</v>
      </c>
      <c r="O7392" s="636">
        <v>2.3199999999999998</v>
      </c>
      <c r="Q7392" s="636">
        <v>2.0649999999999999</v>
      </c>
      <c r="S7392" s="636">
        <v>2.5150000000000001</v>
      </c>
      <c r="T7392" s="18">
        <v>0.80158399999999996</v>
      </c>
      <c r="U7392" s="636">
        <f t="shared" si="253"/>
        <v>2.1260867130524002</v>
      </c>
    </row>
    <row r="7393" spans="1:21" x14ac:dyDescent="0.2">
      <c r="A7393" s="597">
        <v>44271</v>
      </c>
      <c r="B7393" s="414">
        <f t="shared" si="252"/>
        <v>44272</v>
      </c>
      <c r="C7393" s="636">
        <v>2.5</v>
      </c>
      <c r="E7393" s="636">
        <v>2.2999999999999998</v>
      </c>
      <c r="G7393" s="636">
        <v>2.1190438147978501</v>
      </c>
      <c r="I7393" s="636">
        <v>2.36</v>
      </c>
      <c r="J7393" s="660"/>
      <c r="K7393" s="636"/>
      <c r="M7393" s="636">
        <v>2.3050000000000002</v>
      </c>
      <c r="O7393" s="636">
        <v>2.3149999999999999</v>
      </c>
      <c r="Q7393" s="636">
        <v>2.0150000000000001</v>
      </c>
      <c r="S7393" s="636">
        <v>2.5049999999999999</v>
      </c>
      <c r="T7393" s="18">
        <v>0.802118</v>
      </c>
      <c r="U7393" s="636">
        <f t="shared" si="253"/>
        <v>2.1190438147978501</v>
      </c>
    </row>
    <row r="7394" spans="1:21" x14ac:dyDescent="0.2">
      <c r="A7394" s="597">
        <v>44272</v>
      </c>
      <c r="B7394" s="414">
        <f t="shared" ref="B7394:B7457" si="254">A7394+1</f>
        <v>44273</v>
      </c>
      <c r="C7394" s="636">
        <v>2.5049999999999999</v>
      </c>
      <c r="E7394" s="636">
        <v>2.2799999999999998</v>
      </c>
      <c r="G7394" s="636">
        <v>2.1005320416952</v>
      </c>
      <c r="I7394" s="636">
        <v>2.38</v>
      </c>
      <c r="J7394" s="660"/>
      <c r="K7394" s="636"/>
      <c r="M7394" s="636">
        <v>2.3650000000000002</v>
      </c>
      <c r="O7394" s="636">
        <v>2.3199999999999998</v>
      </c>
      <c r="Q7394" s="636">
        <v>2.0750000000000002</v>
      </c>
      <c r="S7394" s="636">
        <v>2.48</v>
      </c>
      <c r="T7394" s="18">
        <v>0.80312600000000001</v>
      </c>
      <c r="U7394" s="636">
        <f t="shared" si="253"/>
        <v>2.1005320416952</v>
      </c>
    </row>
    <row r="7395" spans="1:21" x14ac:dyDescent="0.2">
      <c r="A7395" s="597">
        <v>44273</v>
      </c>
      <c r="B7395" s="414">
        <f t="shared" si="254"/>
        <v>44274</v>
      </c>
      <c r="C7395" s="636">
        <v>2.46</v>
      </c>
      <c r="E7395" s="636">
        <v>2.1850000000000001</v>
      </c>
      <c r="G7395" s="636">
        <v>2.0226864949814249</v>
      </c>
      <c r="I7395" s="636">
        <v>2.3050000000000002</v>
      </c>
      <c r="J7395" s="660"/>
      <c r="K7395" s="636"/>
      <c r="M7395" s="636">
        <v>2.2599999999999998</v>
      </c>
      <c r="O7395" s="636">
        <v>2.2450000000000001</v>
      </c>
      <c r="Q7395" s="636">
        <v>2.0499999999999998</v>
      </c>
      <c r="S7395" s="636">
        <v>2.3849999999999998</v>
      </c>
      <c r="T7395" s="18">
        <v>0.80416699999999997</v>
      </c>
      <c r="U7395" s="636">
        <f t="shared" si="253"/>
        <v>2.0226864949814249</v>
      </c>
    </row>
    <row r="7396" spans="1:21" x14ac:dyDescent="0.2">
      <c r="A7396" s="597">
        <v>44274</v>
      </c>
      <c r="B7396" s="414">
        <f t="shared" si="254"/>
        <v>44275</v>
      </c>
      <c r="C7396" s="640">
        <v>2.4500000000000002</v>
      </c>
      <c r="E7396" s="640">
        <v>2.1949999999999998</v>
      </c>
      <c r="G7396" s="640">
        <v>2.0250101334839998</v>
      </c>
      <c r="I7396" s="640">
        <v>2.2450000000000001</v>
      </c>
      <c r="J7396" s="661"/>
      <c r="K7396" s="640"/>
      <c r="M7396" s="640">
        <v>2.1850000000000001</v>
      </c>
      <c r="O7396" s="640">
        <v>2.2200000000000002</v>
      </c>
      <c r="Q7396" s="640">
        <v>1.865</v>
      </c>
      <c r="S7396" s="640">
        <v>2.4</v>
      </c>
      <c r="T7396" s="375">
        <v>0.80005899999999996</v>
      </c>
      <c r="U7396" s="640">
        <f t="shared" si="253"/>
        <v>2.0250101334839998</v>
      </c>
    </row>
    <row r="7397" spans="1:21" x14ac:dyDescent="0.2">
      <c r="A7397" s="597">
        <v>44275</v>
      </c>
      <c r="B7397" s="414">
        <f t="shared" si="254"/>
        <v>44276</v>
      </c>
      <c r="C7397" s="640">
        <v>2.4500000000000002</v>
      </c>
      <c r="E7397" s="640">
        <v>2.1949999999999998</v>
      </c>
      <c r="G7397" s="640">
        <v>2.0250101334839998</v>
      </c>
      <c r="I7397" s="640">
        <v>2.2450000000000001</v>
      </c>
      <c r="J7397" s="661"/>
      <c r="K7397" s="640"/>
      <c r="M7397" s="640">
        <v>2.1850000000000001</v>
      </c>
      <c r="O7397" s="640">
        <v>2.2200000000000002</v>
      </c>
      <c r="Q7397" s="640">
        <v>1.865</v>
      </c>
      <c r="S7397" s="640">
        <v>2.4</v>
      </c>
      <c r="T7397" s="375">
        <v>0.80005899999999996</v>
      </c>
      <c r="U7397" s="640">
        <f t="shared" si="253"/>
        <v>2.0250101334839998</v>
      </c>
    </row>
    <row r="7398" spans="1:21" x14ac:dyDescent="0.2">
      <c r="A7398" s="597">
        <v>44276</v>
      </c>
      <c r="B7398" s="414">
        <f t="shared" si="254"/>
        <v>44277</v>
      </c>
      <c r="C7398" s="640">
        <v>2.4500000000000002</v>
      </c>
      <c r="E7398" s="640">
        <v>2.1949999999999998</v>
      </c>
      <c r="G7398" s="640">
        <v>2.0250101334839998</v>
      </c>
      <c r="I7398" s="640">
        <v>2.2450000000000001</v>
      </c>
      <c r="J7398" s="661"/>
      <c r="K7398" s="640"/>
      <c r="M7398" s="640">
        <v>2.1850000000000001</v>
      </c>
      <c r="O7398" s="640">
        <v>2.2200000000000002</v>
      </c>
      <c r="Q7398" s="640">
        <v>1.865</v>
      </c>
      <c r="S7398" s="640">
        <v>2.4</v>
      </c>
      <c r="T7398" s="375">
        <v>0.80005899999999996</v>
      </c>
      <c r="U7398" s="640">
        <f t="shared" si="253"/>
        <v>2.0250101334839998</v>
      </c>
    </row>
    <row r="7399" spans="1:21" x14ac:dyDescent="0.2">
      <c r="A7399" s="597">
        <v>44277</v>
      </c>
      <c r="B7399" s="414">
        <f t="shared" si="254"/>
        <v>44278</v>
      </c>
      <c r="C7399" s="636">
        <v>2.4900000000000002</v>
      </c>
      <c r="E7399" s="636">
        <v>2.2650000000000001</v>
      </c>
      <c r="G7399" s="636">
        <v>2.0946981857150999</v>
      </c>
      <c r="I7399" s="636">
        <v>2.37</v>
      </c>
      <c r="J7399" s="660"/>
      <c r="K7399" s="636"/>
      <c r="M7399" s="636">
        <v>2.3050000000000002</v>
      </c>
      <c r="O7399" s="636">
        <v>2.2549999999999999</v>
      </c>
      <c r="Q7399" s="636">
        <v>1.82</v>
      </c>
      <c r="S7399" s="636">
        <v>2.4849999999999999</v>
      </c>
      <c r="T7399" s="18">
        <v>0.79928399999999999</v>
      </c>
      <c r="U7399" s="636">
        <f t="shared" si="253"/>
        <v>2.0946981857150999</v>
      </c>
    </row>
    <row r="7400" spans="1:21" x14ac:dyDescent="0.2">
      <c r="A7400" s="597">
        <v>44278</v>
      </c>
      <c r="B7400" s="414">
        <f t="shared" si="254"/>
        <v>44279</v>
      </c>
      <c r="C7400" s="636">
        <v>2.4900000000000002</v>
      </c>
      <c r="E7400" s="636">
        <v>2.2949999999999999</v>
      </c>
      <c r="G7400" s="636">
        <v>2.1114987510649006</v>
      </c>
      <c r="I7400" s="636">
        <v>2.38</v>
      </c>
      <c r="J7400" s="660"/>
      <c r="K7400" s="636"/>
      <c r="M7400" s="636">
        <v>2.3650000000000002</v>
      </c>
      <c r="O7400" s="636">
        <v>2.29</v>
      </c>
      <c r="Q7400" s="636">
        <v>1.86</v>
      </c>
      <c r="S7400" s="636">
        <v>2.5150000000000001</v>
      </c>
      <c r="T7400" s="18">
        <v>0.79608400000000001</v>
      </c>
      <c r="U7400" s="636">
        <f t="shared" si="253"/>
        <v>2.1114987510649006</v>
      </c>
    </row>
    <row r="7401" spans="1:21" x14ac:dyDescent="0.2">
      <c r="A7401" s="597">
        <v>44279</v>
      </c>
      <c r="B7401" s="414">
        <f t="shared" si="254"/>
        <v>44280</v>
      </c>
      <c r="C7401" s="636">
        <v>2.4500000000000002</v>
      </c>
      <c r="E7401" s="636">
        <v>2.2400000000000002</v>
      </c>
      <c r="G7401" s="636">
        <v>2.116850674355375</v>
      </c>
      <c r="I7401" s="636">
        <v>2.375</v>
      </c>
      <c r="J7401" s="660"/>
      <c r="K7401" s="636"/>
      <c r="M7401" s="636">
        <v>2.33</v>
      </c>
      <c r="O7401" s="636">
        <v>2.27</v>
      </c>
      <c r="Q7401" s="636">
        <v>1.7450000000000001</v>
      </c>
      <c r="S7401" s="636">
        <v>2.5249999999999999</v>
      </c>
      <c r="T7401" s="18">
        <v>0.79494100000000001</v>
      </c>
      <c r="U7401" s="636">
        <f t="shared" si="253"/>
        <v>2.116850674355375</v>
      </c>
    </row>
    <row r="7402" spans="1:21" x14ac:dyDescent="0.2">
      <c r="A7402" s="597">
        <v>44280</v>
      </c>
      <c r="B7402" s="414">
        <f t="shared" si="254"/>
        <v>44281</v>
      </c>
      <c r="C7402" s="636">
        <v>2.4649999999999999</v>
      </c>
      <c r="E7402" s="636">
        <v>2.2549999999999999</v>
      </c>
      <c r="G7402" s="636">
        <v>2.1487077882294754</v>
      </c>
      <c r="I7402" s="636">
        <v>2.39</v>
      </c>
      <c r="J7402" s="660"/>
      <c r="K7402" s="636"/>
      <c r="M7402" s="636">
        <v>2.3450000000000002</v>
      </c>
      <c r="O7402" s="636">
        <v>2.2850000000000001</v>
      </c>
      <c r="Q7402" s="636">
        <v>1.75</v>
      </c>
      <c r="S7402" s="636">
        <v>2.5649999999999999</v>
      </c>
      <c r="T7402" s="18">
        <v>0.79432100000000005</v>
      </c>
      <c r="U7402" s="636">
        <f t="shared" si="253"/>
        <v>2.1487077882294754</v>
      </c>
    </row>
    <row r="7403" spans="1:21" x14ac:dyDescent="0.2">
      <c r="A7403" s="597">
        <v>44281</v>
      </c>
      <c r="B7403" s="414">
        <f t="shared" si="254"/>
        <v>44282</v>
      </c>
      <c r="C7403" s="640">
        <v>2.4700000000000002</v>
      </c>
      <c r="E7403" s="640">
        <v>2.1850000000000001</v>
      </c>
      <c r="G7403" s="640">
        <v>2.1162461954027503</v>
      </c>
      <c r="I7403" s="640">
        <v>2.37</v>
      </c>
      <c r="J7403" s="661"/>
      <c r="K7403" s="640"/>
      <c r="M7403" s="640">
        <v>2.16</v>
      </c>
      <c r="O7403" s="640">
        <v>2.1749999999999998</v>
      </c>
      <c r="Q7403" s="640">
        <v>1.6950000000000001</v>
      </c>
      <c r="S7403" s="640">
        <v>2.5249999999999999</v>
      </c>
      <c r="T7403" s="375">
        <v>0.79471400000000003</v>
      </c>
      <c r="U7403" s="640">
        <f t="shared" si="253"/>
        <v>2.1162461954027503</v>
      </c>
    </row>
    <row r="7404" spans="1:21" x14ac:dyDescent="0.2">
      <c r="A7404" s="597">
        <v>44282</v>
      </c>
      <c r="B7404" s="414">
        <f t="shared" si="254"/>
        <v>44283</v>
      </c>
      <c r="C7404" s="640">
        <v>2.4700000000000002</v>
      </c>
      <c r="E7404" s="640">
        <v>2.1850000000000001</v>
      </c>
      <c r="G7404" s="640">
        <v>2.1162461954027503</v>
      </c>
      <c r="I7404" s="640">
        <v>2.37</v>
      </c>
      <c r="J7404" s="661"/>
      <c r="K7404" s="640"/>
      <c r="M7404" s="640">
        <v>2.16</v>
      </c>
      <c r="O7404" s="640">
        <v>2.1749999999999998</v>
      </c>
      <c r="Q7404" s="640">
        <v>1.6950000000000001</v>
      </c>
      <c r="S7404" s="640">
        <v>2.5249999999999999</v>
      </c>
      <c r="T7404" s="375">
        <v>0.79471400000000003</v>
      </c>
      <c r="U7404" s="640">
        <f t="shared" si="253"/>
        <v>2.1162461954027503</v>
      </c>
    </row>
    <row r="7405" spans="1:21" x14ac:dyDescent="0.2">
      <c r="A7405" s="597">
        <v>44283</v>
      </c>
      <c r="B7405" s="414">
        <f t="shared" si="254"/>
        <v>44284</v>
      </c>
      <c r="C7405" s="640">
        <v>2.4700000000000002</v>
      </c>
      <c r="E7405" s="640">
        <v>2.1850000000000001</v>
      </c>
      <c r="G7405" s="640">
        <v>2.1162461954027503</v>
      </c>
      <c r="I7405" s="640">
        <v>2.37</v>
      </c>
      <c r="J7405" s="661"/>
      <c r="K7405" s="640"/>
      <c r="M7405" s="640">
        <v>2.16</v>
      </c>
      <c r="O7405" s="640">
        <v>2.1749999999999998</v>
      </c>
      <c r="Q7405" s="640">
        <v>1.6950000000000001</v>
      </c>
      <c r="S7405" s="640">
        <v>2.5249999999999999</v>
      </c>
      <c r="T7405" s="375">
        <v>0.79471400000000003</v>
      </c>
      <c r="U7405" s="640">
        <f t="shared" si="253"/>
        <v>2.1162461954027503</v>
      </c>
    </row>
    <row r="7406" spans="1:21" x14ac:dyDescent="0.2">
      <c r="A7406" s="597">
        <v>44284</v>
      </c>
      <c r="B7406" s="414">
        <f t="shared" si="254"/>
        <v>44285</v>
      </c>
      <c r="C7406" s="636">
        <v>2.5099999999999998</v>
      </c>
      <c r="E7406" s="636">
        <v>2.25</v>
      </c>
      <c r="G7406" s="636">
        <v>2.1511806442083996</v>
      </c>
      <c r="I7406" s="636">
        <v>2.39</v>
      </c>
      <c r="J7406" s="660"/>
      <c r="K7406" s="636"/>
      <c r="M7406" s="636">
        <v>2.2050000000000001</v>
      </c>
      <c r="O7406" s="636">
        <v>2.2349999999999999</v>
      </c>
      <c r="Q7406" s="636">
        <v>1.7949999999999999</v>
      </c>
      <c r="S7406" s="636">
        <v>2.57</v>
      </c>
      <c r="T7406" s="18">
        <v>0.79368799999999995</v>
      </c>
      <c r="U7406" s="636">
        <f t="shared" si="253"/>
        <v>2.1511806442083996</v>
      </c>
    </row>
    <row r="7407" spans="1:21" x14ac:dyDescent="0.2">
      <c r="A7407" s="597">
        <v>44285</v>
      </c>
      <c r="B7407" s="414">
        <f t="shared" si="254"/>
        <v>44286</v>
      </c>
      <c r="C7407" s="636">
        <v>2.46</v>
      </c>
      <c r="E7407" s="636">
        <v>2.2999999999999998</v>
      </c>
      <c r="G7407" s="636">
        <v>2.1530493850768755</v>
      </c>
      <c r="I7407" s="636">
        <v>2.4300000000000002</v>
      </c>
      <c r="J7407" s="660"/>
      <c r="K7407" s="636"/>
      <c r="M7407" s="636">
        <v>2.3849999999999998</v>
      </c>
      <c r="O7407" s="636">
        <v>2.37</v>
      </c>
      <c r="Q7407" s="636">
        <v>1.84</v>
      </c>
      <c r="S7407" s="636">
        <v>2.5750000000000002</v>
      </c>
      <c r="T7407" s="18">
        <v>0.79283499999999996</v>
      </c>
      <c r="U7407" s="636">
        <f t="shared" si="253"/>
        <v>2.1530493850768755</v>
      </c>
    </row>
    <row r="7408" spans="1:21" s="263" customFormat="1" x14ac:dyDescent="0.2">
      <c r="A7408" s="597">
        <v>44286</v>
      </c>
      <c r="B7408" s="556">
        <f t="shared" si="254"/>
        <v>44287</v>
      </c>
      <c r="C7408" s="622">
        <v>2.4849999999999999</v>
      </c>
      <c r="D7408" s="621"/>
      <c r="E7408" s="622">
        <v>2.3250000000000002</v>
      </c>
      <c r="F7408" s="621"/>
      <c r="G7408" s="622">
        <v>2.1104238241800002</v>
      </c>
      <c r="H7408" s="621"/>
      <c r="I7408" s="622">
        <v>2.4500000000000002</v>
      </c>
      <c r="J7408" s="796"/>
      <c r="K7408" s="622"/>
      <c r="L7408" s="621"/>
      <c r="M7408" s="622">
        <v>2.335</v>
      </c>
      <c r="N7408" s="621"/>
      <c r="O7408" s="622">
        <v>2.395</v>
      </c>
      <c r="P7408" s="621"/>
      <c r="Q7408" s="622">
        <v>2.1150000000000002</v>
      </c>
      <c r="R7408" s="621"/>
      <c r="S7408" s="622">
        <v>2.52</v>
      </c>
      <c r="T7408" s="717">
        <v>0.79410000000000003</v>
      </c>
      <c r="U7408" s="622">
        <f t="shared" si="253"/>
        <v>2.1104238241800002</v>
      </c>
    </row>
    <row r="7409" spans="1:21" x14ac:dyDescent="0.2">
      <c r="A7409" s="597">
        <v>44287</v>
      </c>
      <c r="B7409" s="414">
        <f t="shared" si="254"/>
        <v>44288</v>
      </c>
      <c r="C7409" s="640">
        <v>2.4700000000000002</v>
      </c>
      <c r="E7409" s="640">
        <v>2.2400000000000002</v>
      </c>
      <c r="G7409" s="640">
        <v>2.1348014502818504</v>
      </c>
      <c r="I7409" s="640">
        <v>2.39</v>
      </c>
      <c r="J7409" s="661"/>
      <c r="K7409" s="640"/>
      <c r="M7409" s="640">
        <v>2.2549999999999999</v>
      </c>
      <c r="O7409" s="640">
        <v>2.2949999999999999</v>
      </c>
      <c r="Q7409" s="640">
        <v>1.99</v>
      </c>
      <c r="S7409" s="640">
        <v>2.5449999999999999</v>
      </c>
      <c r="T7409" s="577">
        <v>0.79538200000000003</v>
      </c>
      <c r="U7409" s="640">
        <f>S7409*T7409*1.054615</f>
        <v>2.1348014502818504</v>
      </c>
    </row>
    <row r="7410" spans="1:21" x14ac:dyDescent="0.2">
      <c r="A7410" s="597">
        <v>44288</v>
      </c>
      <c r="B7410" s="414">
        <f t="shared" si="254"/>
        <v>44289</v>
      </c>
      <c r="C7410" s="640">
        <v>2.4700000000000002</v>
      </c>
      <c r="E7410" s="640">
        <v>2.2400000000000002</v>
      </c>
      <c r="G7410" s="640">
        <v>2.1348014502818504</v>
      </c>
      <c r="I7410" s="640">
        <v>2.39</v>
      </c>
      <c r="J7410" s="661"/>
      <c r="K7410" s="640"/>
      <c r="M7410" s="640">
        <v>2.2549999999999999</v>
      </c>
      <c r="O7410" s="640">
        <v>2.2949999999999999</v>
      </c>
      <c r="Q7410" s="640">
        <v>1.99</v>
      </c>
      <c r="S7410" s="640">
        <v>2.5449999999999999</v>
      </c>
      <c r="T7410" s="577">
        <v>0.79538200000000003</v>
      </c>
      <c r="U7410" s="640">
        <f t="shared" ref="U7410:U7473" si="255">S7410*T7410*1.054615</f>
        <v>2.1348014502818504</v>
      </c>
    </row>
    <row r="7411" spans="1:21" x14ac:dyDescent="0.2">
      <c r="A7411" s="597">
        <v>44289</v>
      </c>
      <c r="B7411" s="414">
        <f t="shared" si="254"/>
        <v>44290</v>
      </c>
      <c r="C7411" s="640">
        <v>2.4700000000000002</v>
      </c>
      <c r="E7411" s="640">
        <v>2.2400000000000002</v>
      </c>
      <c r="G7411" s="640">
        <v>2.1348014502818504</v>
      </c>
      <c r="I7411" s="640">
        <v>2.39</v>
      </c>
      <c r="J7411" s="661"/>
      <c r="K7411" s="640"/>
      <c r="M7411" s="640">
        <v>2.2549999999999999</v>
      </c>
      <c r="O7411" s="640">
        <v>2.2949999999999999</v>
      </c>
      <c r="Q7411" s="640">
        <v>1.99</v>
      </c>
      <c r="S7411" s="640">
        <v>2.5449999999999999</v>
      </c>
      <c r="T7411" s="577">
        <v>0.79538200000000003</v>
      </c>
      <c r="U7411" s="640">
        <f t="shared" si="255"/>
        <v>2.1348014502818504</v>
      </c>
    </row>
    <row r="7412" spans="1:21" x14ac:dyDescent="0.2">
      <c r="A7412" s="597">
        <v>44290</v>
      </c>
      <c r="B7412" s="414">
        <f t="shared" si="254"/>
        <v>44291</v>
      </c>
      <c r="C7412" s="640">
        <v>2.4700000000000002</v>
      </c>
      <c r="E7412" s="640">
        <v>2.2400000000000002</v>
      </c>
      <c r="G7412" s="640">
        <v>2.1348014502818504</v>
      </c>
      <c r="I7412" s="640">
        <v>2.39</v>
      </c>
      <c r="J7412" s="661"/>
      <c r="K7412" s="640"/>
      <c r="M7412" s="640">
        <v>2.2549999999999999</v>
      </c>
      <c r="O7412" s="640">
        <v>2.2949999999999999</v>
      </c>
      <c r="Q7412" s="640">
        <v>1.99</v>
      </c>
      <c r="S7412" s="640">
        <v>2.5449999999999999</v>
      </c>
      <c r="T7412" s="577">
        <v>0.79538200000000003</v>
      </c>
      <c r="U7412" s="640">
        <f t="shared" si="255"/>
        <v>2.1348014502818504</v>
      </c>
    </row>
    <row r="7413" spans="1:21" x14ac:dyDescent="0.2">
      <c r="A7413" s="597">
        <v>44291</v>
      </c>
      <c r="B7413" s="414">
        <f t="shared" si="254"/>
        <v>44292</v>
      </c>
      <c r="C7413" s="636">
        <v>2.3650000000000002</v>
      </c>
      <c r="E7413" s="636">
        <v>2.1349999999999998</v>
      </c>
      <c r="G7413" s="636">
        <v>2.0297201337162751</v>
      </c>
      <c r="I7413" s="636">
        <v>2.36</v>
      </c>
      <c r="J7413" s="660"/>
      <c r="K7413" s="636"/>
      <c r="M7413" s="636">
        <v>2.19</v>
      </c>
      <c r="O7413" s="636">
        <v>2.13</v>
      </c>
      <c r="Q7413" s="636">
        <v>1.7250000000000001</v>
      </c>
      <c r="S7413" s="636">
        <v>2.415</v>
      </c>
      <c r="T7413" s="554">
        <v>0.79693899999999995</v>
      </c>
      <c r="U7413" s="636">
        <f t="shared" si="255"/>
        <v>2.0297201337162751</v>
      </c>
    </row>
    <row r="7414" spans="1:21" x14ac:dyDescent="0.2">
      <c r="A7414" s="597">
        <v>44292</v>
      </c>
      <c r="B7414" s="414">
        <f t="shared" si="254"/>
        <v>44293</v>
      </c>
      <c r="C7414" s="636">
        <v>2.36</v>
      </c>
      <c r="E7414" s="636">
        <v>2.145</v>
      </c>
      <c r="G7414" s="636">
        <v>2.0205419090135499</v>
      </c>
      <c r="I7414" s="636">
        <v>2.37</v>
      </c>
      <c r="J7414" s="660"/>
      <c r="K7414" s="636"/>
      <c r="M7414" s="636">
        <v>2.16</v>
      </c>
      <c r="O7414" s="636">
        <v>2.1800000000000002</v>
      </c>
      <c r="Q7414" s="636">
        <v>1.7849999999999999</v>
      </c>
      <c r="S7414" s="636">
        <v>2.4049999999999998</v>
      </c>
      <c r="T7414" s="554">
        <v>0.79663399999999995</v>
      </c>
      <c r="U7414" s="636">
        <f t="shared" si="255"/>
        <v>2.0205419090135499</v>
      </c>
    </row>
    <row r="7415" spans="1:21" x14ac:dyDescent="0.2">
      <c r="A7415" s="597">
        <v>44293</v>
      </c>
      <c r="B7415" s="414">
        <f t="shared" si="254"/>
        <v>44294</v>
      </c>
      <c r="C7415" s="636">
        <v>2.38</v>
      </c>
      <c r="E7415" s="636">
        <v>2.2250000000000001</v>
      </c>
      <c r="G7415" s="636">
        <v>2.0332038276265498</v>
      </c>
      <c r="I7415" s="636">
        <v>2.4249999999999998</v>
      </c>
      <c r="J7415" s="660"/>
      <c r="K7415" s="636"/>
      <c r="M7415" s="636">
        <v>2.2549999999999999</v>
      </c>
      <c r="O7415" s="636">
        <v>2.2349999999999999</v>
      </c>
      <c r="Q7415" s="636">
        <v>1.7949999999999999</v>
      </c>
      <c r="S7415" s="636">
        <v>2.4300000000000002</v>
      </c>
      <c r="T7415" s="554">
        <v>0.79337899999999995</v>
      </c>
      <c r="U7415" s="636">
        <f t="shared" si="255"/>
        <v>2.0332038276265498</v>
      </c>
    </row>
    <row r="7416" spans="1:21" x14ac:dyDescent="0.2">
      <c r="A7416" s="597">
        <v>44294</v>
      </c>
      <c r="B7416" s="414">
        <f t="shared" si="254"/>
        <v>44295</v>
      </c>
      <c r="C7416" s="636">
        <v>2.395</v>
      </c>
      <c r="E7416" s="636">
        <v>2.2349999999999999</v>
      </c>
      <c r="G7416" s="636">
        <v>2.0434082296358</v>
      </c>
      <c r="I7416" s="636">
        <v>2.4700000000000002</v>
      </c>
      <c r="J7416" s="660"/>
      <c r="K7416" s="636"/>
      <c r="M7416" s="636">
        <v>2.2999999999999998</v>
      </c>
      <c r="O7416" s="636">
        <v>2.2599999999999998</v>
      </c>
      <c r="Q7416" s="636">
        <v>1.74</v>
      </c>
      <c r="S7416" s="636">
        <v>2.44</v>
      </c>
      <c r="T7416" s="554">
        <v>0.79409300000000005</v>
      </c>
      <c r="U7416" s="636">
        <f t="shared" si="255"/>
        <v>2.0434082296358</v>
      </c>
    </row>
    <row r="7417" spans="1:21" x14ac:dyDescent="0.2">
      <c r="A7417" s="597">
        <v>44295</v>
      </c>
      <c r="B7417" s="414">
        <f t="shared" si="254"/>
        <v>44296</v>
      </c>
      <c r="C7417" s="640">
        <v>2.42</v>
      </c>
      <c r="E7417" s="640">
        <v>2.25</v>
      </c>
      <c r="G7417" s="640">
        <v>2.1114271374333256</v>
      </c>
      <c r="I7417" s="640">
        <v>2.4300000000000002</v>
      </c>
      <c r="J7417" s="661"/>
      <c r="K7417" s="640"/>
      <c r="M7417" s="640">
        <v>2.2999999999999998</v>
      </c>
      <c r="O7417" s="640">
        <v>2.2749999999999999</v>
      </c>
      <c r="Q7417" s="640">
        <v>1.645</v>
      </c>
      <c r="S7417" s="640">
        <v>2.5150000000000001</v>
      </c>
      <c r="T7417" s="577">
        <v>0.79605700000000001</v>
      </c>
      <c r="U7417" s="640">
        <f t="shared" si="255"/>
        <v>2.1114271374333256</v>
      </c>
    </row>
    <row r="7418" spans="1:21" x14ac:dyDescent="0.2">
      <c r="A7418" s="597">
        <v>44296</v>
      </c>
      <c r="B7418" s="414">
        <f t="shared" si="254"/>
        <v>44297</v>
      </c>
      <c r="C7418" s="640">
        <v>2.42</v>
      </c>
      <c r="E7418" s="640">
        <v>2.25</v>
      </c>
      <c r="G7418" s="640">
        <v>2.1114271374333256</v>
      </c>
      <c r="I7418" s="640">
        <v>2.4300000000000002</v>
      </c>
      <c r="J7418" s="661"/>
      <c r="K7418" s="640"/>
      <c r="M7418" s="640">
        <v>2.2999999999999998</v>
      </c>
      <c r="O7418" s="640">
        <v>2.2749999999999999</v>
      </c>
      <c r="Q7418" s="640">
        <v>1.645</v>
      </c>
      <c r="S7418" s="640">
        <v>2.5150000000000001</v>
      </c>
      <c r="T7418" s="577">
        <v>0.79605700000000001</v>
      </c>
      <c r="U7418" s="640">
        <f t="shared" si="255"/>
        <v>2.1114271374333256</v>
      </c>
    </row>
    <row r="7419" spans="1:21" x14ac:dyDescent="0.2">
      <c r="A7419" s="597">
        <v>44297</v>
      </c>
      <c r="B7419" s="414">
        <f t="shared" si="254"/>
        <v>44298</v>
      </c>
      <c r="C7419" s="640">
        <v>2.42</v>
      </c>
      <c r="E7419" s="640">
        <v>2.25</v>
      </c>
      <c r="G7419" s="640">
        <v>2.1114271374333256</v>
      </c>
      <c r="I7419" s="640">
        <v>2.4300000000000002</v>
      </c>
      <c r="J7419" s="661"/>
      <c r="K7419" s="640"/>
      <c r="M7419" s="640">
        <v>2.2999999999999998</v>
      </c>
      <c r="O7419" s="640">
        <v>2.2749999999999999</v>
      </c>
      <c r="Q7419" s="640">
        <v>1.645</v>
      </c>
      <c r="S7419" s="640">
        <v>2.5150000000000001</v>
      </c>
      <c r="T7419" s="577">
        <v>0.79605700000000001</v>
      </c>
      <c r="U7419" s="640">
        <f t="shared" si="255"/>
        <v>2.1114271374333256</v>
      </c>
    </row>
    <row r="7420" spans="1:21" x14ac:dyDescent="0.2">
      <c r="A7420" s="597">
        <v>44298</v>
      </c>
      <c r="B7420" s="414">
        <f t="shared" si="254"/>
        <v>44299</v>
      </c>
      <c r="C7420" s="636">
        <v>2.4500000000000002</v>
      </c>
      <c r="E7420" s="636">
        <v>2.36</v>
      </c>
      <c r="G7420" s="636">
        <v>2.171317679214475</v>
      </c>
      <c r="I7420" s="636">
        <v>2.52</v>
      </c>
      <c r="J7420" s="660"/>
      <c r="K7420" s="636"/>
      <c r="M7420" s="636">
        <v>2.3050000000000002</v>
      </c>
      <c r="O7420" s="636">
        <v>2.355</v>
      </c>
      <c r="Q7420" s="636">
        <v>1.7250000000000001</v>
      </c>
      <c r="S7420" s="636">
        <v>2.585</v>
      </c>
      <c r="T7420" s="554">
        <v>0.79646899999999998</v>
      </c>
      <c r="U7420" s="636">
        <f t="shared" si="255"/>
        <v>2.171317679214475</v>
      </c>
    </row>
    <row r="7421" spans="1:21" x14ac:dyDescent="0.2">
      <c r="A7421" s="597">
        <v>44299</v>
      </c>
      <c r="B7421" s="414">
        <f t="shared" si="254"/>
        <v>44300</v>
      </c>
      <c r="C7421" s="636">
        <v>2.54</v>
      </c>
      <c r="E7421" s="636">
        <v>2.4300000000000002</v>
      </c>
      <c r="G7421" s="636">
        <v>2.2322898815973002</v>
      </c>
      <c r="I7421" s="636">
        <v>2.64</v>
      </c>
      <c r="J7421" s="660"/>
      <c r="K7421" s="636"/>
      <c r="M7421" s="636">
        <v>2.4649999999999999</v>
      </c>
      <c r="O7421" s="636">
        <v>2.46</v>
      </c>
      <c r="Q7421" s="636">
        <v>1.885</v>
      </c>
      <c r="S7421" s="636">
        <v>2.66</v>
      </c>
      <c r="T7421" s="554">
        <v>0.79574699999999998</v>
      </c>
      <c r="U7421" s="636">
        <f t="shared" si="255"/>
        <v>2.2322898815973002</v>
      </c>
    </row>
    <row r="7422" spans="1:21" x14ac:dyDescent="0.2">
      <c r="A7422" s="597">
        <v>44300</v>
      </c>
      <c r="B7422" s="414">
        <f t="shared" si="254"/>
        <v>44301</v>
      </c>
      <c r="C7422" s="636">
        <v>2.5950000000000002</v>
      </c>
      <c r="E7422" s="636">
        <v>2.42</v>
      </c>
      <c r="G7422" s="636">
        <v>2.2333662533047498</v>
      </c>
      <c r="I7422" s="636">
        <v>2.6749999999999998</v>
      </c>
      <c r="J7422" s="660"/>
      <c r="K7422" s="636"/>
      <c r="M7422" s="636">
        <v>2.415</v>
      </c>
      <c r="O7422" s="636">
        <v>2.4449999999999998</v>
      </c>
      <c r="Q7422" s="636">
        <v>2.0499999999999998</v>
      </c>
      <c r="S7422" s="636">
        <v>2.6549999999999998</v>
      </c>
      <c r="T7422" s="554">
        <v>0.79762999999999995</v>
      </c>
      <c r="U7422" s="636">
        <f t="shared" si="255"/>
        <v>2.2333662533047498</v>
      </c>
    </row>
    <row r="7423" spans="1:21" x14ac:dyDescent="0.2">
      <c r="A7423" s="597">
        <v>44301</v>
      </c>
      <c r="B7423" s="414">
        <f t="shared" si="254"/>
        <v>44302</v>
      </c>
      <c r="C7423" s="636">
        <v>2.57</v>
      </c>
      <c r="E7423" s="636">
        <v>2.4500000000000002</v>
      </c>
      <c r="G7423" s="636">
        <v>2.2233766341864003</v>
      </c>
      <c r="I7423" s="636">
        <v>2.7</v>
      </c>
      <c r="J7423" s="660"/>
      <c r="K7423" s="636"/>
      <c r="M7423" s="636">
        <v>2.52</v>
      </c>
      <c r="O7423" s="636">
        <v>2.4550000000000001</v>
      </c>
      <c r="Q7423" s="636">
        <v>2.0550000000000002</v>
      </c>
      <c r="S7423" s="636">
        <v>2.64</v>
      </c>
      <c r="T7423" s="554">
        <v>0.79857400000000001</v>
      </c>
      <c r="U7423" s="636">
        <f t="shared" si="255"/>
        <v>2.2233766341864003</v>
      </c>
    </row>
    <row r="7424" spans="1:21" x14ac:dyDescent="0.2">
      <c r="A7424" s="597">
        <v>44302</v>
      </c>
      <c r="B7424" s="414">
        <f t="shared" si="254"/>
        <v>44303</v>
      </c>
      <c r="C7424" s="640">
        <v>2.605</v>
      </c>
      <c r="E7424" s="640">
        <v>2.5</v>
      </c>
      <c r="G7424" s="640">
        <v>2.2493180750487003</v>
      </c>
      <c r="I7424" s="640">
        <v>2.72</v>
      </c>
      <c r="J7424" s="661"/>
      <c r="K7424" s="640"/>
      <c r="M7424" s="640">
        <v>2.5350000000000001</v>
      </c>
      <c r="O7424" s="640">
        <v>2.54</v>
      </c>
      <c r="Q7424" s="640">
        <v>2.125</v>
      </c>
      <c r="S7424" s="640">
        <v>2.67</v>
      </c>
      <c r="T7424" s="577">
        <v>0.79881400000000002</v>
      </c>
      <c r="U7424" s="640">
        <f t="shared" si="255"/>
        <v>2.2493180750487003</v>
      </c>
    </row>
    <row r="7425" spans="1:21" x14ac:dyDescent="0.2">
      <c r="A7425" s="597">
        <v>44303</v>
      </c>
      <c r="B7425" s="414">
        <f t="shared" si="254"/>
        <v>44304</v>
      </c>
      <c r="C7425" s="640">
        <v>2.605</v>
      </c>
      <c r="E7425" s="640">
        <v>2.5</v>
      </c>
      <c r="G7425" s="640">
        <v>2.2493180750487003</v>
      </c>
      <c r="I7425" s="640">
        <v>2.72</v>
      </c>
      <c r="J7425" s="661"/>
      <c r="K7425" s="640"/>
      <c r="M7425" s="640">
        <v>2.5350000000000001</v>
      </c>
      <c r="O7425" s="640">
        <v>2.54</v>
      </c>
      <c r="Q7425" s="640">
        <v>2.125</v>
      </c>
      <c r="S7425" s="640">
        <v>2.67</v>
      </c>
      <c r="T7425" s="577">
        <v>0.79881400000000002</v>
      </c>
      <c r="U7425" s="640">
        <f t="shared" si="255"/>
        <v>2.2493180750487003</v>
      </c>
    </row>
    <row r="7426" spans="1:21" x14ac:dyDescent="0.2">
      <c r="A7426" s="597">
        <v>44304</v>
      </c>
      <c r="B7426" s="414">
        <f t="shared" si="254"/>
        <v>44305</v>
      </c>
      <c r="C7426" s="640">
        <v>2.605</v>
      </c>
      <c r="E7426" s="640">
        <v>2.5</v>
      </c>
      <c r="G7426" s="640">
        <v>2.2493180750487003</v>
      </c>
      <c r="I7426" s="640">
        <v>2.72</v>
      </c>
      <c r="J7426" s="661"/>
      <c r="K7426" s="640"/>
      <c r="M7426" s="640">
        <v>2.5350000000000001</v>
      </c>
      <c r="O7426" s="640">
        <v>2.54</v>
      </c>
      <c r="Q7426" s="640">
        <v>2.125</v>
      </c>
      <c r="S7426" s="640">
        <v>2.67</v>
      </c>
      <c r="T7426" s="577">
        <v>0.79881400000000002</v>
      </c>
      <c r="U7426" s="640">
        <f t="shared" si="255"/>
        <v>2.2493180750487003</v>
      </c>
    </row>
    <row r="7427" spans="1:21" x14ac:dyDescent="0.2">
      <c r="A7427" s="597">
        <v>44305</v>
      </c>
      <c r="B7427" s="414">
        <f t="shared" si="254"/>
        <v>44306</v>
      </c>
      <c r="C7427" s="636">
        <v>2.68</v>
      </c>
      <c r="E7427" s="636">
        <v>2.6</v>
      </c>
      <c r="G7427" s="636">
        <v>2.3052478098205</v>
      </c>
      <c r="I7427" s="636">
        <v>2.8</v>
      </c>
      <c r="J7427" s="660"/>
      <c r="K7427" s="636"/>
      <c r="M7427" s="636">
        <v>2.6549999999999998</v>
      </c>
      <c r="O7427" s="636">
        <v>2.58</v>
      </c>
      <c r="Q7427" s="636">
        <v>2.15</v>
      </c>
      <c r="S7427" s="636">
        <v>2.7349999999999999</v>
      </c>
      <c r="T7427" s="554">
        <v>0.79922000000000004</v>
      </c>
      <c r="U7427" s="636">
        <f t="shared" si="255"/>
        <v>2.3052478098205</v>
      </c>
    </row>
    <row r="7428" spans="1:21" x14ac:dyDescent="0.2">
      <c r="A7428" s="597">
        <v>44306</v>
      </c>
      <c r="B7428" s="414">
        <f t="shared" si="254"/>
        <v>44307</v>
      </c>
      <c r="C7428" s="636">
        <v>2.6850000000000001</v>
      </c>
      <c r="E7428" s="636">
        <v>2.65</v>
      </c>
      <c r="G7428" s="636">
        <v>2.3073395279384257</v>
      </c>
      <c r="I7428" s="636">
        <v>2.83</v>
      </c>
      <c r="J7428" s="660"/>
      <c r="K7428" s="636"/>
      <c r="M7428" s="636">
        <v>2.6</v>
      </c>
      <c r="O7428" s="636">
        <v>2.6549999999999998</v>
      </c>
      <c r="Q7428" s="636">
        <v>2.29</v>
      </c>
      <c r="S7428" s="636">
        <v>2.7450000000000001</v>
      </c>
      <c r="T7428" s="554">
        <v>0.79703100000000004</v>
      </c>
      <c r="U7428" s="636">
        <f t="shared" si="255"/>
        <v>2.3073395279384257</v>
      </c>
    </row>
    <row r="7429" spans="1:21" x14ac:dyDescent="0.2">
      <c r="A7429" s="597">
        <v>44307</v>
      </c>
      <c r="B7429" s="414">
        <f t="shared" si="254"/>
        <v>44308</v>
      </c>
      <c r="C7429" s="636">
        <v>2.65</v>
      </c>
      <c r="E7429" s="636">
        <v>2.5299999999999998</v>
      </c>
      <c r="G7429" s="636">
        <v>2.3007701043612001</v>
      </c>
      <c r="I7429" s="636">
        <v>2.75</v>
      </c>
      <c r="J7429" s="660"/>
      <c r="K7429" s="636"/>
      <c r="M7429" s="636">
        <v>2.52</v>
      </c>
      <c r="O7429" s="636">
        <v>2.5449999999999999</v>
      </c>
      <c r="Q7429" s="636">
        <v>2.3199999999999998</v>
      </c>
      <c r="S7429" s="636">
        <v>2.74</v>
      </c>
      <c r="T7429" s="554">
        <v>0.79621200000000003</v>
      </c>
      <c r="U7429" s="636">
        <f t="shared" si="255"/>
        <v>2.3007701043612001</v>
      </c>
    </row>
    <row r="7430" spans="1:21" x14ac:dyDescent="0.2">
      <c r="A7430" s="597">
        <v>44308</v>
      </c>
      <c r="B7430" s="414">
        <f t="shared" si="254"/>
        <v>44309</v>
      </c>
      <c r="C7430" s="636">
        <v>2.67</v>
      </c>
      <c r="E7430" s="636">
        <v>2.5499999999999998</v>
      </c>
      <c r="G7430" s="636">
        <v>2.33258093118295</v>
      </c>
      <c r="I7430" s="636">
        <v>2.7650000000000001</v>
      </c>
      <c r="J7430" s="660"/>
      <c r="K7430" s="636"/>
      <c r="M7430" s="636">
        <v>2.605</v>
      </c>
      <c r="O7430" s="636">
        <v>2.5750000000000002</v>
      </c>
      <c r="Q7430" s="636">
        <v>2.085</v>
      </c>
      <c r="S7430" s="636">
        <v>2.7650000000000001</v>
      </c>
      <c r="T7430" s="554">
        <v>0.79992200000000002</v>
      </c>
      <c r="U7430" s="636">
        <f t="shared" si="255"/>
        <v>2.33258093118295</v>
      </c>
    </row>
    <row r="7431" spans="1:21" x14ac:dyDescent="0.2">
      <c r="A7431" s="597">
        <v>44309</v>
      </c>
      <c r="B7431" s="414">
        <f t="shared" si="254"/>
        <v>44310</v>
      </c>
      <c r="C7431" s="640">
        <v>2.7050000000000001</v>
      </c>
      <c r="E7431" s="640">
        <v>2.5249999999999999</v>
      </c>
      <c r="G7431" s="640">
        <v>2.3313260131560001</v>
      </c>
      <c r="I7431" s="640">
        <v>2.74</v>
      </c>
      <c r="J7431" s="661"/>
      <c r="K7431" s="640"/>
      <c r="M7431" s="640">
        <v>2.56</v>
      </c>
      <c r="O7431" s="640">
        <v>2.54</v>
      </c>
      <c r="Q7431" s="640">
        <v>2.085</v>
      </c>
      <c r="S7431" s="640">
        <v>2.76</v>
      </c>
      <c r="T7431" s="577">
        <v>0.80093999999999999</v>
      </c>
      <c r="U7431" s="640">
        <f t="shared" si="255"/>
        <v>2.3313260131560001</v>
      </c>
    </row>
    <row r="7432" spans="1:21" x14ac:dyDescent="0.2">
      <c r="A7432" s="597">
        <v>44310</v>
      </c>
      <c r="B7432" s="414">
        <f t="shared" si="254"/>
        <v>44311</v>
      </c>
      <c r="C7432" s="640">
        <v>2.7050000000000001</v>
      </c>
      <c r="E7432" s="640">
        <v>2.5249999999999999</v>
      </c>
      <c r="G7432" s="640">
        <v>2.3313260131560001</v>
      </c>
      <c r="I7432" s="640">
        <v>2.74</v>
      </c>
      <c r="J7432" s="661"/>
      <c r="K7432" s="640"/>
      <c r="M7432" s="640">
        <v>2.56</v>
      </c>
      <c r="O7432" s="640">
        <v>2.54</v>
      </c>
      <c r="Q7432" s="640">
        <v>2.085</v>
      </c>
      <c r="S7432" s="640">
        <v>2.76</v>
      </c>
      <c r="T7432" s="577">
        <v>0.80093999999999999</v>
      </c>
      <c r="U7432" s="640">
        <f t="shared" si="255"/>
        <v>2.3313260131560001</v>
      </c>
    </row>
    <row r="7433" spans="1:21" x14ac:dyDescent="0.2">
      <c r="A7433" s="597">
        <v>44311</v>
      </c>
      <c r="B7433" s="414">
        <f t="shared" si="254"/>
        <v>44312</v>
      </c>
      <c r="C7433" s="640">
        <v>2.7050000000000001</v>
      </c>
      <c r="E7433" s="640">
        <v>2.5249999999999999</v>
      </c>
      <c r="G7433" s="640">
        <v>2.3313260131560001</v>
      </c>
      <c r="I7433" s="640">
        <v>2.74</v>
      </c>
      <c r="J7433" s="661"/>
      <c r="K7433" s="640"/>
      <c r="M7433" s="640">
        <v>2.56</v>
      </c>
      <c r="O7433" s="640">
        <v>2.54</v>
      </c>
      <c r="Q7433" s="640">
        <v>2.085</v>
      </c>
      <c r="S7433" s="640">
        <v>2.76</v>
      </c>
      <c r="T7433" s="577">
        <v>0.80093999999999999</v>
      </c>
      <c r="U7433" s="640">
        <f t="shared" si="255"/>
        <v>2.3313260131560001</v>
      </c>
    </row>
    <row r="7434" spans="1:21" x14ac:dyDescent="0.2">
      <c r="A7434" s="597">
        <v>44312</v>
      </c>
      <c r="B7434" s="414">
        <f t="shared" si="254"/>
        <v>44313</v>
      </c>
      <c r="C7434" s="636">
        <v>2.6850000000000001</v>
      </c>
      <c r="E7434" s="636">
        <v>2.46</v>
      </c>
      <c r="G7434" s="636">
        <v>2.3071569371704004</v>
      </c>
      <c r="I7434" s="636">
        <v>2.75</v>
      </c>
      <c r="J7434" s="660"/>
      <c r="K7434" s="636"/>
      <c r="M7434" s="636">
        <v>2.52</v>
      </c>
      <c r="O7434" s="636">
        <v>2.4750000000000001</v>
      </c>
      <c r="Q7434" s="636">
        <v>2.1800000000000002</v>
      </c>
      <c r="S7434" s="636">
        <v>2.72</v>
      </c>
      <c r="T7434" s="554">
        <v>0.80429300000000004</v>
      </c>
      <c r="U7434" s="636">
        <f t="shared" si="255"/>
        <v>2.3071569371704004</v>
      </c>
    </row>
    <row r="7435" spans="1:21" x14ac:dyDescent="0.2">
      <c r="A7435" s="597">
        <v>44313</v>
      </c>
      <c r="B7435" s="414">
        <f t="shared" si="254"/>
        <v>44314</v>
      </c>
      <c r="C7435" s="636">
        <v>2.8450000000000002</v>
      </c>
      <c r="E7435" s="636">
        <v>2.665</v>
      </c>
      <c r="G7435" s="636">
        <v>2.4144033519656003</v>
      </c>
      <c r="I7435" s="636">
        <v>2.9</v>
      </c>
      <c r="J7435" s="660"/>
      <c r="K7435" s="636"/>
      <c r="M7435" s="636">
        <v>2.6549999999999998</v>
      </c>
      <c r="O7435" s="636">
        <v>2.665</v>
      </c>
      <c r="Q7435" s="636">
        <v>2.2400000000000002</v>
      </c>
      <c r="S7435" s="636">
        <v>2.84</v>
      </c>
      <c r="T7435" s="554">
        <v>0.80611600000000005</v>
      </c>
      <c r="U7435" s="636">
        <f t="shared" si="255"/>
        <v>2.4144033519656003</v>
      </c>
    </row>
    <row r="7436" spans="1:21" x14ac:dyDescent="0.2">
      <c r="A7436" s="597">
        <v>44314</v>
      </c>
      <c r="B7436" s="414">
        <f t="shared" si="254"/>
        <v>44315</v>
      </c>
      <c r="C7436" s="636">
        <v>2.93</v>
      </c>
      <c r="E7436" s="636">
        <v>2.7149999999999999</v>
      </c>
      <c r="G7436" s="636">
        <v>2.4542406320832</v>
      </c>
      <c r="I7436" s="636">
        <v>3</v>
      </c>
      <c r="J7436" s="660"/>
      <c r="K7436" s="636"/>
      <c r="M7436" s="636">
        <v>2.7949999999999999</v>
      </c>
      <c r="O7436" s="636">
        <v>2.7149999999999999</v>
      </c>
      <c r="Q7436" s="636">
        <v>2.2400000000000002</v>
      </c>
      <c r="S7436" s="636">
        <v>2.88</v>
      </c>
      <c r="T7436" s="554">
        <v>0.80803599999999998</v>
      </c>
      <c r="U7436" s="636">
        <f t="shared" si="255"/>
        <v>2.4542406320832</v>
      </c>
    </row>
    <row r="7437" spans="1:21" x14ac:dyDescent="0.2">
      <c r="A7437" s="597">
        <v>44315</v>
      </c>
      <c r="B7437" s="414">
        <f t="shared" si="254"/>
        <v>44316</v>
      </c>
      <c r="C7437" s="636">
        <v>2.8450000000000002</v>
      </c>
      <c r="E7437" s="636">
        <v>2.61</v>
      </c>
      <c r="G7437" s="636">
        <v>2.3883961716772752</v>
      </c>
      <c r="I7437" s="636">
        <v>2.84</v>
      </c>
      <c r="J7437" s="660"/>
      <c r="K7437" s="636"/>
      <c r="M7437" s="636">
        <v>2.6349999999999998</v>
      </c>
      <c r="O7437" s="636">
        <v>2.665</v>
      </c>
      <c r="Q7437" s="636">
        <v>2.21</v>
      </c>
      <c r="S7437" s="636">
        <v>2.7850000000000001</v>
      </c>
      <c r="T7437" s="554">
        <v>0.81318100000000004</v>
      </c>
      <c r="U7437" s="636">
        <f t="shared" si="255"/>
        <v>2.3883961716772752</v>
      </c>
    </row>
    <row r="7438" spans="1:21" x14ac:dyDescent="0.2">
      <c r="A7438" s="597">
        <v>44316</v>
      </c>
      <c r="B7438" s="556">
        <f t="shared" si="254"/>
        <v>44317</v>
      </c>
      <c r="C7438" s="649">
        <v>2.875</v>
      </c>
      <c r="E7438" s="649">
        <v>2.5750000000000002</v>
      </c>
      <c r="G7438" s="649">
        <v>2.373892051582275</v>
      </c>
      <c r="I7438" s="649">
        <v>2.85</v>
      </c>
      <c r="J7438" s="788"/>
      <c r="K7438" s="649"/>
      <c r="M7438" s="649">
        <v>2.625</v>
      </c>
      <c r="O7438" s="649">
        <v>2.61</v>
      </c>
      <c r="Q7438" s="649">
        <v>1.9</v>
      </c>
      <c r="S7438" s="649">
        <v>2.7650000000000001</v>
      </c>
      <c r="T7438" s="577">
        <v>0.81408899999999995</v>
      </c>
      <c r="U7438" s="649">
        <f t="shared" si="255"/>
        <v>2.373892051582275</v>
      </c>
    </row>
    <row r="7439" spans="1:21" x14ac:dyDescent="0.2">
      <c r="A7439" s="597">
        <v>44317</v>
      </c>
      <c r="B7439" s="414">
        <f t="shared" si="254"/>
        <v>44318</v>
      </c>
      <c r="C7439" s="640">
        <v>2.875</v>
      </c>
      <c r="E7439" s="640">
        <v>2.5750000000000002</v>
      </c>
      <c r="G7439" s="640">
        <v>2.373892051582275</v>
      </c>
      <c r="I7439" s="640">
        <v>2.85</v>
      </c>
      <c r="J7439" s="661"/>
      <c r="K7439" s="640"/>
      <c r="M7439" s="640">
        <v>2.625</v>
      </c>
      <c r="O7439" s="640">
        <v>2.61</v>
      </c>
      <c r="Q7439" s="640">
        <v>1.9</v>
      </c>
      <c r="S7439" s="640">
        <v>2.7650000000000001</v>
      </c>
      <c r="T7439" s="577">
        <v>0.81408899999999995</v>
      </c>
      <c r="U7439" s="640">
        <f t="shared" si="255"/>
        <v>2.373892051582275</v>
      </c>
    </row>
    <row r="7440" spans="1:21" x14ac:dyDescent="0.2">
      <c r="A7440" s="597">
        <v>44318</v>
      </c>
      <c r="B7440" s="414">
        <f t="shared" si="254"/>
        <v>44319</v>
      </c>
      <c r="C7440" s="640">
        <v>2.875</v>
      </c>
      <c r="E7440" s="640">
        <v>2.5750000000000002</v>
      </c>
      <c r="G7440" s="640">
        <v>2.373892051582275</v>
      </c>
      <c r="I7440" s="640">
        <v>2.85</v>
      </c>
      <c r="J7440" s="661"/>
      <c r="K7440" s="640"/>
      <c r="M7440" s="640">
        <v>2.625</v>
      </c>
      <c r="O7440" s="640">
        <v>2.61</v>
      </c>
      <c r="Q7440" s="640">
        <v>1.9</v>
      </c>
      <c r="S7440" s="640">
        <v>2.7650000000000001</v>
      </c>
      <c r="T7440" s="577">
        <v>0.81408899999999995</v>
      </c>
      <c r="U7440" s="640">
        <f t="shared" si="255"/>
        <v>2.373892051582275</v>
      </c>
    </row>
    <row r="7441" spans="1:21" x14ac:dyDescent="0.2">
      <c r="A7441" s="597">
        <v>44319</v>
      </c>
      <c r="B7441" s="414">
        <f t="shared" si="254"/>
        <v>44320</v>
      </c>
      <c r="C7441" s="636">
        <v>2.93</v>
      </c>
      <c r="E7441" s="636">
        <v>2.645</v>
      </c>
      <c r="G7441" s="636">
        <v>2.4417719874881754</v>
      </c>
      <c r="I7441" s="636">
        <v>3.02</v>
      </c>
      <c r="J7441" s="660"/>
      <c r="K7441" s="636"/>
      <c r="M7441" s="636">
        <v>2.59</v>
      </c>
      <c r="O7441" s="636">
        <v>2.69</v>
      </c>
      <c r="Q7441" s="636">
        <v>2.2450000000000001</v>
      </c>
      <c r="S7441" s="636">
        <v>2.8450000000000002</v>
      </c>
      <c r="T7441" s="554">
        <v>0.81382100000000002</v>
      </c>
      <c r="U7441" s="636">
        <f t="shared" si="255"/>
        <v>2.4417719874881754</v>
      </c>
    </row>
    <row r="7442" spans="1:21" x14ac:dyDescent="0.2">
      <c r="A7442" s="597">
        <v>44320</v>
      </c>
      <c r="B7442" s="414">
        <f t="shared" si="254"/>
        <v>44321</v>
      </c>
      <c r="C7442" s="636">
        <v>3.0049999999999999</v>
      </c>
      <c r="E7442" s="636">
        <v>2.6949999999999998</v>
      </c>
      <c r="G7442" s="636">
        <v>2.4505047639071997</v>
      </c>
      <c r="I7442" s="636">
        <v>3.0550000000000002</v>
      </c>
      <c r="J7442" s="660"/>
      <c r="K7442" s="636"/>
      <c r="M7442" s="636">
        <v>2.74</v>
      </c>
      <c r="O7442" s="636">
        <v>2.71</v>
      </c>
      <c r="Q7442" s="636">
        <v>2.3250000000000002</v>
      </c>
      <c r="S7442" s="636">
        <v>2.86</v>
      </c>
      <c r="T7442" s="554">
        <v>0.81244799999999995</v>
      </c>
      <c r="U7442" s="636">
        <f t="shared" si="255"/>
        <v>2.4505047639071997</v>
      </c>
    </row>
    <row r="7443" spans="1:21" x14ac:dyDescent="0.2">
      <c r="A7443" s="597">
        <v>44321</v>
      </c>
      <c r="B7443" s="414">
        <f t="shared" si="254"/>
        <v>44322</v>
      </c>
      <c r="C7443" s="636">
        <v>2.9649999999999999</v>
      </c>
      <c r="E7443" s="636">
        <v>2.6549999999999998</v>
      </c>
      <c r="G7443" s="636">
        <v>2.4689268789156253</v>
      </c>
      <c r="I7443" s="636">
        <v>3.11</v>
      </c>
      <c r="J7443" s="660"/>
      <c r="K7443" s="636"/>
      <c r="M7443" s="636">
        <v>2.7149999999999999</v>
      </c>
      <c r="O7443" s="636">
        <v>2.665</v>
      </c>
      <c r="Q7443" s="636">
        <v>2.33</v>
      </c>
      <c r="S7443" s="636">
        <v>2.875</v>
      </c>
      <c r="T7443" s="554">
        <v>0.81428500000000004</v>
      </c>
      <c r="U7443" s="636">
        <f t="shared" si="255"/>
        <v>2.4689268789156253</v>
      </c>
    </row>
    <row r="7444" spans="1:21" x14ac:dyDescent="0.2">
      <c r="A7444" s="597">
        <v>44322</v>
      </c>
      <c r="B7444" s="414">
        <f t="shared" si="254"/>
        <v>44323</v>
      </c>
      <c r="C7444" s="636">
        <v>2.895</v>
      </c>
      <c r="E7444" s="636">
        <v>2.665</v>
      </c>
      <c r="G7444" s="636">
        <v>2.4716879559009755</v>
      </c>
      <c r="I7444" s="636">
        <v>2.9950000000000001</v>
      </c>
      <c r="J7444" s="660"/>
      <c r="K7444" s="636"/>
      <c r="M7444" s="636">
        <v>2.7549999999999999</v>
      </c>
      <c r="O7444" s="636">
        <v>2.68</v>
      </c>
      <c r="Q7444" s="636">
        <v>2.27</v>
      </c>
      <c r="S7444" s="636">
        <v>2.8650000000000002</v>
      </c>
      <c r="T7444" s="554">
        <v>0.81804100000000002</v>
      </c>
      <c r="U7444" s="636">
        <f t="shared" si="255"/>
        <v>2.4716879559009755</v>
      </c>
    </row>
    <row r="7445" spans="1:21" x14ac:dyDescent="0.2">
      <c r="A7445" s="597">
        <v>44323</v>
      </c>
      <c r="B7445" s="414">
        <f t="shared" si="254"/>
        <v>44324</v>
      </c>
      <c r="C7445" s="640">
        <v>2.895</v>
      </c>
      <c r="E7445" s="640">
        <v>2.625</v>
      </c>
      <c r="G7445" s="640">
        <v>2.4976495979136</v>
      </c>
      <c r="I7445" s="640">
        <v>2.97</v>
      </c>
      <c r="J7445" s="661"/>
      <c r="K7445" s="640"/>
      <c r="M7445" s="640">
        <v>2.6749999999999998</v>
      </c>
      <c r="O7445" s="640">
        <v>2.6850000000000001</v>
      </c>
      <c r="Q7445" s="640">
        <v>2.2799999999999998</v>
      </c>
      <c r="S7445" s="640">
        <v>2.88</v>
      </c>
      <c r="T7445" s="577">
        <v>0.82232799999999995</v>
      </c>
      <c r="U7445" s="640">
        <f t="shared" si="255"/>
        <v>2.4976495979136</v>
      </c>
    </row>
    <row r="7446" spans="1:21" x14ac:dyDescent="0.2">
      <c r="A7446" s="597">
        <v>44324</v>
      </c>
      <c r="B7446" s="414">
        <f t="shared" si="254"/>
        <v>44325</v>
      </c>
      <c r="C7446" s="640">
        <v>2.895</v>
      </c>
      <c r="E7446" s="640">
        <v>2.625</v>
      </c>
      <c r="G7446" s="640">
        <v>2.4976495979136</v>
      </c>
      <c r="I7446" s="640">
        <v>2.97</v>
      </c>
      <c r="J7446" s="661"/>
      <c r="K7446" s="640"/>
      <c r="M7446" s="640">
        <v>2.6749999999999998</v>
      </c>
      <c r="O7446" s="640">
        <v>2.6850000000000001</v>
      </c>
      <c r="Q7446" s="640">
        <v>2.2799999999999998</v>
      </c>
      <c r="S7446" s="640">
        <v>2.88</v>
      </c>
      <c r="T7446" s="577">
        <v>0.82232799999999995</v>
      </c>
      <c r="U7446" s="640">
        <f t="shared" si="255"/>
        <v>2.4976495979136</v>
      </c>
    </row>
    <row r="7447" spans="1:21" x14ac:dyDescent="0.2">
      <c r="A7447" s="597">
        <v>44325</v>
      </c>
      <c r="B7447" s="414">
        <f t="shared" si="254"/>
        <v>44326</v>
      </c>
      <c r="C7447" s="640">
        <v>2.895</v>
      </c>
      <c r="E7447" s="640">
        <v>2.625</v>
      </c>
      <c r="G7447" s="640">
        <v>2.4976495979136</v>
      </c>
      <c r="I7447" s="640">
        <v>2.97</v>
      </c>
      <c r="J7447" s="661"/>
      <c r="K7447" s="640"/>
      <c r="M7447" s="640">
        <v>2.6749999999999998</v>
      </c>
      <c r="O7447" s="640">
        <v>2.6850000000000001</v>
      </c>
      <c r="Q7447" s="640">
        <v>2.2799999999999998</v>
      </c>
      <c r="S7447" s="640">
        <v>2.88</v>
      </c>
      <c r="T7447" s="577">
        <v>0.82232799999999995</v>
      </c>
      <c r="U7447" s="640">
        <f t="shared" si="255"/>
        <v>2.4976495979136</v>
      </c>
    </row>
    <row r="7448" spans="1:21" x14ac:dyDescent="0.2">
      <c r="A7448" s="597">
        <v>44326</v>
      </c>
      <c r="B7448" s="414">
        <f t="shared" si="254"/>
        <v>44327</v>
      </c>
      <c r="C7448" s="636">
        <v>2.9</v>
      </c>
      <c r="E7448" s="636">
        <v>2.7149999999999999</v>
      </c>
      <c r="G7448" s="636">
        <v>2.5259158742665004</v>
      </c>
      <c r="I7448" s="636">
        <v>2.96</v>
      </c>
      <c r="J7448" s="660"/>
      <c r="K7448" s="636"/>
      <c r="M7448" s="636">
        <v>2.72</v>
      </c>
      <c r="O7448" s="636">
        <v>2.72</v>
      </c>
      <c r="Q7448" s="636">
        <v>2.2799999999999998</v>
      </c>
      <c r="S7448" s="636">
        <v>2.9</v>
      </c>
      <c r="T7448" s="554">
        <v>0.82589900000000005</v>
      </c>
      <c r="U7448" s="636">
        <f t="shared" si="255"/>
        <v>2.5259158742665004</v>
      </c>
    </row>
    <row r="7449" spans="1:21" x14ac:dyDescent="0.2">
      <c r="A7449" s="597">
        <v>44327</v>
      </c>
      <c r="B7449" s="414">
        <f t="shared" si="254"/>
        <v>44328</v>
      </c>
      <c r="C7449" s="636">
        <v>2.875</v>
      </c>
      <c r="E7449" s="636">
        <v>2.72</v>
      </c>
      <c r="G7449" s="636">
        <v>2.5146337348233749</v>
      </c>
      <c r="I7449" s="636">
        <v>3</v>
      </c>
      <c r="J7449" s="660"/>
      <c r="K7449" s="636"/>
      <c r="M7449" s="636">
        <v>2.7749999999999999</v>
      </c>
      <c r="O7449" s="636">
        <v>2.73</v>
      </c>
      <c r="Q7449" s="636">
        <v>2.3149999999999999</v>
      </c>
      <c r="S7449" s="636">
        <v>2.8849999999999998</v>
      </c>
      <c r="T7449" s="554">
        <v>0.82648500000000003</v>
      </c>
      <c r="U7449" s="636">
        <f t="shared" si="255"/>
        <v>2.5146337348233749</v>
      </c>
    </row>
    <row r="7450" spans="1:21" x14ac:dyDescent="0.2">
      <c r="A7450" s="597">
        <v>44328</v>
      </c>
      <c r="B7450" s="414">
        <f t="shared" si="254"/>
        <v>44329</v>
      </c>
      <c r="C7450" s="636">
        <v>2.895</v>
      </c>
      <c r="E7450" s="636">
        <v>2.71</v>
      </c>
      <c r="G7450" s="636">
        <v>2.5523674007658501</v>
      </c>
      <c r="I7450" s="636">
        <v>2.95</v>
      </c>
      <c r="J7450" s="660"/>
      <c r="K7450" s="636"/>
      <c r="M7450" s="636">
        <v>2.7349999999999999</v>
      </c>
      <c r="O7450" s="636">
        <v>2.7250000000000001</v>
      </c>
      <c r="Q7450" s="636">
        <v>2.19</v>
      </c>
      <c r="S7450" s="636">
        <v>2.93</v>
      </c>
      <c r="T7450" s="554">
        <v>0.82600300000000004</v>
      </c>
      <c r="U7450" s="636">
        <f t="shared" si="255"/>
        <v>2.5523674007658501</v>
      </c>
    </row>
    <row r="7451" spans="1:21" x14ac:dyDescent="0.2">
      <c r="A7451" s="597">
        <v>44329</v>
      </c>
      <c r="B7451" s="414">
        <f t="shared" si="254"/>
        <v>44330</v>
      </c>
      <c r="C7451" s="636">
        <v>2.87</v>
      </c>
      <c r="E7451" s="636">
        <v>2.67</v>
      </c>
      <c r="G7451" s="636">
        <v>2.5620990294167503</v>
      </c>
      <c r="I7451" s="636">
        <v>2.9049999999999998</v>
      </c>
      <c r="J7451" s="660"/>
      <c r="K7451" s="636"/>
      <c r="M7451" s="636">
        <v>2.6150000000000002</v>
      </c>
      <c r="O7451" s="636">
        <v>2.69</v>
      </c>
      <c r="Q7451" s="636">
        <v>2.0550000000000002</v>
      </c>
      <c r="S7451" s="636">
        <v>2.95</v>
      </c>
      <c r="T7451" s="554">
        <v>0.82353100000000001</v>
      </c>
      <c r="U7451" s="636">
        <f t="shared" si="255"/>
        <v>2.5620990294167503</v>
      </c>
    </row>
    <row r="7452" spans="1:21" x14ac:dyDescent="0.2">
      <c r="A7452" s="597">
        <v>44330</v>
      </c>
      <c r="B7452" s="414">
        <f t="shared" si="254"/>
        <v>44331</v>
      </c>
      <c r="C7452" s="640">
        <v>2.8650000000000002</v>
      </c>
      <c r="E7452" s="640">
        <v>2.6</v>
      </c>
      <c r="G7452" s="640">
        <v>2.5638412533967503</v>
      </c>
      <c r="I7452" s="640">
        <v>2.9</v>
      </c>
      <c r="J7452" s="661"/>
      <c r="K7452" s="640"/>
      <c r="M7452" s="640">
        <v>2.585</v>
      </c>
      <c r="O7452" s="640">
        <v>2.62</v>
      </c>
      <c r="Q7452" s="640">
        <v>2.09</v>
      </c>
      <c r="S7452" s="640">
        <v>2.95</v>
      </c>
      <c r="T7452" s="577">
        <v>0.82409100000000002</v>
      </c>
      <c r="U7452" s="640">
        <f t="shared" si="255"/>
        <v>2.5638412533967503</v>
      </c>
    </row>
    <row r="7453" spans="1:21" x14ac:dyDescent="0.2">
      <c r="A7453" s="597">
        <v>44331</v>
      </c>
      <c r="B7453" s="414">
        <f t="shared" si="254"/>
        <v>44332</v>
      </c>
      <c r="C7453" s="640">
        <v>2.8650000000000002</v>
      </c>
      <c r="E7453" s="640">
        <v>2.6</v>
      </c>
      <c r="G7453" s="640">
        <v>2.5638412533967503</v>
      </c>
      <c r="I7453" s="640">
        <v>2.9</v>
      </c>
      <c r="J7453" s="661"/>
      <c r="K7453" s="640"/>
      <c r="M7453" s="640">
        <v>2.585</v>
      </c>
      <c r="O7453" s="640">
        <v>2.62</v>
      </c>
      <c r="Q7453" s="640">
        <v>2.09</v>
      </c>
      <c r="S7453" s="640">
        <v>2.95</v>
      </c>
      <c r="T7453" s="577">
        <v>0.82409100000000002</v>
      </c>
      <c r="U7453" s="640">
        <f t="shared" si="255"/>
        <v>2.5638412533967503</v>
      </c>
    </row>
    <row r="7454" spans="1:21" x14ac:dyDescent="0.2">
      <c r="A7454" s="597">
        <v>44332</v>
      </c>
      <c r="B7454" s="414">
        <f t="shared" si="254"/>
        <v>44333</v>
      </c>
      <c r="C7454" s="640">
        <v>2.8650000000000002</v>
      </c>
      <c r="E7454" s="640">
        <v>2.6</v>
      </c>
      <c r="G7454" s="640">
        <v>2.5638412533967503</v>
      </c>
      <c r="I7454" s="640">
        <v>2.9</v>
      </c>
      <c r="J7454" s="661"/>
      <c r="K7454" s="640"/>
      <c r="M7454" s="640">
        <v>2.585</v>
      </c>
      <c r="O7454" s="640">
        <v>2.62</v>
      </c>
      <c r="Q7454" s="640">
        <v>2.09</v>
      </c>
      <c r="S7454" s="640">
        <v>2.95</v>
      </c>
      <c r="T7454" s="577">
        <v>0.82409100000000002</v>
      </c>
      <c r="U7454" s="640">
        <f t="shared" si="255"/>
        <v>2.5638412533967503</v>
      </c>
    </row>
    <row r="7455" spans="1:21" x14ac:dyDescent="0.2">
      <c r="A7455" s="597">
        <v>44333</v>
      </c>
      <c r="B7455" s="414">
        <f t="shared" si="254"/>
        <v>44334</v>
      </c>
      <c r="C7455" s="636">
        <v>2.9649999999999999</v>
      </c>
      <c r="E7455" s="636">
        <v>2.79</v>
      </c>
      <c r="G7455" s="636">
        <v>2.6541063365580753</v>
      </c>
      <c r="I7455" s="636">
        <v>3</v>
      </c>
      <c r="J7455" s="660"/>
      <c r="K7455" s="636"/>
      <c r="M7455" s="636">
        <v>2.7749999999999999</v>
      </c>
      <c r="O7455" s="636">
        <v>2.81</v>
      </c>
      <c r="Q7455" s="636">
        <v>2.33</v>
      </c>
      <c r="S7455" s="636">
        <v>3.0449999999999999</v>
      </c>
      <c r="T7455" s="554">
        <v>0.82648900000000003</v>
      </c>
      <c r="U7455" s="636">
        <f t="shared" si="255"/>
        <v>2.6541063365580753</v>
      </c>
    </row>
    <row r="7456" spans="1:21" x14ac:dyDescent="0.2">
      <c r="A7456" s="597">
        <v>44334</v>
      </c>
      <c r="B7456" s="414">
        <f t="shared" si="254"/>
        <v>44335</v>
      </c>
      <c r="C7456" s="636">
        <v>2.94</v>
      </c>
      <c r="E7456" s="636">
        <v>2.7850000000000001</v>
      </c>
      <c r="G7456" s="636">
        <v>2.6085224540324004</v>
      </c>
      <c r="I7456" s="636">
        <v>2.9</v>
      </c>
      <c r="J7456" s="660"/>
      <c r="K7456" s="636"/>
      <c r="M7456" s="636">
        <v>2.81</v>
      </c>
      <c r="O7456" s="636">
        <v>2.78</v>
      </c>
      <c r="Q7456" s="636">
        <v>2.3050000000000002</v>
      </c>
      <c r="S7456" s="636">
        <v>2.98</v>
      </c>
      <c r="T7456" s="554">
        <v>0.83001199999999997</v>
      </c>
      <c r="U7456" s="636">
        <f t="shared" si="255"/>
        <v>2.6085224540324004</v>
      </c>
    </row>
    <row r="7457" spans="1:21" x14ac:dyDescent="0.2">
      <c r="A7457" s="597">
        <v>44335</v>
      </c>
      <c r="B7457" s="414">
        <f t="shared" si="254"/>
        <v>44336</v>
      </c>
      <c r="C7457" s="636">
        <v>2.875</v>
      </c>
      <c r="E7457" s="636">
        <v>2.71</v>
      </c>
      <c r="G7457" s="636">
        <v>2.6031025133474999</v>
      </c>
      <c r="I7457" s="636">
        <v>2.88</v>
      </c>
      <c r="J7457" s="660"/>
      <c r="K7457" s="636"/>
      <c r="M7457" s="636">
        <v>2.7850000000000001</v>
      </c>
      <c r="O7457" s="636">
        <v>2.7050000000000001</v>
      </c>
      <c r="Q7457" s="636">
        <v>2.2850000000000001</v>
      </c>
      <c r="S7457" s="636">
        <v>2.9849999999999999</v>
      </c>
      <c r="T7457" s="554">
        <v>0.82689999999999997</v>
      </c>
      <c r="U7457" s="636">
        <f t="shared" si="255"/>
        <v>2.6031025133474999</v>
      </c>
    </row>
    <row r="7458" spans="1:21" x14ac:dyDescent="0.2">
      <c r="A7458" s="597">
        <v>44336</v>
      </c>
      <c r="B7458" s="414">
        <f t="shared" ref="B7458:B7521" si="256">A7458+1</f>
        <v>44337</v>
      </c>
      <c r="C7458" s="636">
        <v>2.85</v>
      </c>
      <c r="E7458" s="636">
        <v>2.645</v>
      </c>
      <c r="G7458" s="636">
        <v>2.5725617066395001</v>
      </c>
      <c r="I7458" s="636">
        <v>2.84</v>
      </c>
      <c r="J7458" s="660"/>
      <c r="K7458" s="636"/>
      <c r="M7458" s="636">
        <v>2.6949999999999998</v>
      </c>
      <c r="O7458" s="636">
        <v>2.65</v>
      </c>
      <c r="Q7458" s="636">
        <v>2.2749999999999999</v>
      </c>
      <c r="S7458" s="636">
        <v>2.95</v>
      </c>
      <c r="T7458" s="554">
        <v>0.82689400000000002</v>
      </c>
      <c r="U7458" s="636">
        <f t="shared" si="255"/>
        <v>2.5725617066395001</v>
      </c>
    </row>
    <row r="7459" spans="1:21" x14ac:dyDescent="0.2">
      <c r="A7459" s="597">
        <v>44337</v>
      </c>
      <c r="B7459" s="414">
        <f t="shared" si="256"/>
        <v>44338</v>
      </c>
      <c r="C7459" s="640">
        <v>2.81</v>
      </c>
      <c r="E7459" s="640">
        <v>2.56</v>
      </c>
      <c r="G7459" s="640">
        <v>2.5299996441117751</v>
      </c>
      <c r="I7459" s="640">
        <v>2.78</v>
      </c>
      <c r="J7459" s="661"/>
      <c r="K7459" s="640"/>
      <c r="M7459" s="640">
        <v>2.5249999999999999</v>
      </c>
      <c r="O7459" s="640">
        <v>2.5950000000000002</v>
      </c>
      <c r="Q7459" s="640">
        <v>2.3199999999999998</v>
      </c>
      <c r="S7459" s="640">
        <v>2.895</v>
      </c>
      <c r="T7459" s="577">
        <v>0.82866300000000004</v>
      </c>
      <c r="U7459" s="640">
        <f t="shared" si="255"/>
        <v>2.5299996441117751</v>
      </c>
    </row>
    <row r="7460" spans="1:21" x14ac:dyDescent="0.2">
      <c r="A7460" s="597">
        <v>44338</v>
      </c>
      <c r="B7460" s="414">
        <f t="shared" si="256"/>
        <v>44339</v>
      </c>
      <c r="C7460" s="640">
        <v>2.81</v>
      </c>
      <c r="E7460" s="640">
        <v>2.56</v>
      </c>
      <c r="G7460" s="640">
        <v>2.5299996441117751</v>
      </c>
      <c r="I7460" s="640">
        <v>2.78</v>
      </c>
      <c r="J7460" s="661"/>
      <c r="K7460" s="640"/>
      <c r="M7460" s="640">
        <v>2.5249999999999999</v>
      </c>
      <c r="O7460" s="640">
        <v>2.5950000000000002</v>
      </c>
      <c r="Q7460" s="640">
        <v>2.3199999999999998</v>
      </c>
      <c r="S7460" s="640">
        <v>2.895</v>
      </c>
      <c r="T7460" s="577">
        <v>0.82866300000000004</v>
      </c>
      <c r="U7460" s="640">
        <f t="shared" si="255"/>
        <v>2.5299996441117751</v>
      </c>
    </row>
    <row r="7461" spans="1:21" x14ac:dyDescent="0.2">
      <c r="A7461" s="597">
        <v>44339</v>
      </c>
      <c r="B7461" s="414">
        <f t="shared" si="256"/>
        <v>44340</v>
      </c>
      <c r="C7461" s="640">
        <v>2.81</v>
      </c>
      <c r="E7461" s="640">
        <v>2.56</v>
      </c>
      <c r="G7461" s="640">
        <v>2.5299996441117751</v>
      </c>
      <c r="I7461" s="640">
        <v>2.78</v>
      </c>
      <c r="J7461" s="661"/>
      <c r="K7461" s="640"/>
      <c r="M7461" s="640">
        <v>2.5249999999999999</v>
      </c>
      <c r="O7461" s="640">
        <v>2.5950000000000002</v>
      </c>
      <c r="Q7461" s="640">
        <v>2.3199999999999998</v>
      </c>
      <c r="S7461" s="640">
        <v>2.895</v>
      </c>
      <c r="T7461" s="577">
        <v>0.82866300000000004</v>
      </c>
      <c r="U7461" s="640">
        <f t="shared" si="255"/>
        <v>2.5299996441117751</v>
      </c>
    </row>
    <row r="7462" spans="1:21" x14ac:dyDescent="0.2">
      <c r="A7462" s="597">
        <v>44340</v>
      </c>
      <c r="B7462" s="414">
        <f t="shared" si="256"/>
        <v>44341</v>
      </c>
      <c r="C7462" s="636">
        <v>2.78</v>
      </c>
      <c r="E7462" s="636">
        <v>2.6749999999999998</v>
      </c>
      <c r="G7462" s="636">
        <v>2.522361848081875</v>
      </c>
      <c r="I7462" s="636">
        <v>2.9</v>
      </c>
      <c r="J7462" s="660"/>
      <c r="K7462" s="636"/>
      <c r="M7462" s="636">
        <v>2.6949999999999998</v>
      </c>
      <c r="O7462" s="636">
        <v>2.645</v>
      </c>
      <c r="Q7462" s="636">
        <v>2.2349999999999999</v>
      </c>
      <c r="S7462" s="636">
        <v>2.8849999999999998</v>
      </c>
      <c r="T7462" s="554">
        <v>0.82902500000000001</v>
      </c>
      <c r="U7462" s="636">
        <f t="shared" si="255"/>
        <v>2.522361848081875</v>
      </c>
    </row>
    <row r="7463" spans="1:21" x14ac:dyDescent="0.2">
      <c r="A7463" s="597">
        <v>44341</v>
      </c>
      <c r="B7463" s="414">
        <f t="shared" si="256"/>
        <v>44342</v>
      </c>
      <c r="C7463" s="636">
        <v>2.835</v>
      </c>
      <c r="E7463" s="636">
        <v>2.58</v>
      </c>
      <c r="G7463" s="636">
        <v>2.5681508057673752</v>
      </c>
      <c r="I7463" s="636">
        <v>2.91</v>
      </c>
      <c r="J7463" s="660"/>
      <c r="K7463" s="636"/>
      <c r="M7463" s="636">
        <v>2.5249999999999999</v>
      </c>
      <c r="O7463" s="636">
        <v>2.61</v>
      </c>
      <c r="Q7463" s="636">
        <v>2.25</v>
      </c>
      <c r="S7463" s="636">
        <v>2.9350000000000001</v>
      </c>
      <c r="T7463" s="554">
        <v>0.82969499999999996</v>
      </c>
      <c r="U7463" s="636">
        <f t="shared" si="255"/>
        <v>2.5681508057673752</v>
      </c>
    </row>
    <row r="7464" spans="1:21" x14ac:dyDescent="0.2">
      <c r="A7464" s="597">
        <v>44342</v>
      </c>
      <c r="B7464" s="414">
        <f t="shared" si="256"/>
        <v>44343</v>
      </c>
      <c r="C7464" s="636">
        <v>2.875</v>
      </c>
      <c r="E7464" s="636">
        <v>2.6</v>
      </c>
      <c r="G7464" s="636">
        <v>2.5996190356333</v>
      </c>
      <c r="I7464" s="636">
        <v>2.9</v>
      </c>
      <c r="J7464" s="660"/>
      <c r="K7464" s="636"/>
      <c r="M7464" s="636">
        <v>2.5449999999999999</v>
      </c>
      <c r="O7464" s="636">
        <v>2.68</v>
      </c>
      <c r="Q7464" s="636">
        <v>2.23</v>
      </c>
      <c r="S7464" s="636">
        <v>2.98</v>
      </c>
      <c r="T7464" s="554">
        <v>0.827179</v>
      </c>
      <c r="U7464" s="636">
        <f t="shared" si="255"/>
        <v>2.5996190356333</v>
      </c>
    </row>
    <row r="7465" spans="1:21" x14ac:dyDescent="0.2">
      <c r="A7465" s="597">
        <v>44343</v>
      </c>
      <c r="B7465" s="414">
        <f t="shared" si="256"/>
        <v>44344</v>
      </c>
      <c r="C7465" s="640">
        <v>2.8450000000000002</v>
      </c>
      <c r="E7465" s="640">
        <v>2.65</v>
      </c>
      <c r="G7465" s="640">
        <v>2.5677635089547746</v>
      </c>
      <c r="I7465" s="640">
        <v>2.8149999999999999</v>
      </c>
      <c r="J7465" s="661"/>
      <c r="K7465" s="640"/>
      <c r="M7465" s="640">
        <v>2.56</v>
      </c>
      <c r="O7465" s="640">
        <v>2.645</v>
      </c>
      <c r="Q7465" s="640">
        <v>2.1949999999999998</v>
      </c>
      <c r="S7465" s="640">
        <v>2.9449999999999998</v>
      </c>
      <c r="T7465" s="577">
        <v>0.82675299999999996</v>
      </c>
      <c r="U7465" s="640">
        <f t="shared" si="255"/>
        <v>2.5677635089547746</v>
      </c>
    </row>
    <row r="7466" spans="1:21" x14ac:dyDescent="0.2">
      <c r="A7466" s="597">
        <v>44344</v>
      </c>
      <c r="B7466" s="414">
        <f t="shared" si="256"/>
        <v>44345</v>
      </c>
      <c r="C7466" s="640">
        <v>2.8450000000000002</v>
      </c>
      <c r="E7466" s="640">
        <v>2.65</v>
      </c>
      <c r="G7466" s="640">
        <v>2.5677635089547746</v>
      </c>
      <c r="I7466" s="640">
        <v>2.8149999999999999</v>
      </c>
      <c r="J7466" s="661"/>
      <c r="K7466" s="640"/>
      <c r="M7466" s="640">
        <v>2.56</v>
      </c>
      <c r="O7466" s="640">
        <v>2.645</v>
      </c>
      <c r="Q7466" s="640">
        <v>2.1949999999999998</v>
      </c>
      <c r="S7466" s="640">
        <v>2.9449999999999998</v>
      </c>
      <c r="T7466" s="577">
        <v>0.82675299999999996</v>
      </c>
      <c r="U7466" s="640">
        <f t="shared" si="255"/>
        <v>2.5677635089547746</v>
      </c>
    </row>
    <row r="7467" spans="1:21" x14ac:dyDescent="0.2">
      <c r="A7467" s="597">
        <v>44345</v>
      </c>
      <c r="B7467" s="414">
        <f t="shared" si="256"/>
        <v>44346</v>
      </c>
      <c r="C7467" s="640">
        <v>2.8450000000000002</v>
      </c>
      <c r="E7467" s="640">
        <v>2.65</v>
      </c>
      <c r="G7467" s="640">
        <v>2.5677635089547746</v>
      </c>
      <c r="I7467" s="640">
        <v>2.8149999999999999</v>
      </c>
      <c r="J7467" s="661"/>
      <c r="K7467" s="640"/>
      <c r="M7467" s="640">
        <v>2.56</v>
      </c>
      <c r="O7467" s="640">
        <v>2.645</v>
      </c>
      <c r="Q7467" s="640">
        <v>2.1949999999999998</v>
      </c>
      <c r="S7467" s="640">
        <v>2.9449999999999998</v>
      </c>
      <c r="T7467" s="577">
        <v>0.82675299999999996</v>
      </c>
      <c r="U7467" s="640">
        <f t="shared" si="255"/>
        <v>2.5677635089547746</v>
      </c>
    </row>
    <row r="7468" spans="1:21" x14ac:dyDescent="0.2">
      <c r="A7468" s="597">
        <v>44346</v>
      </c>
      <c r="B7468" s="414">
        <f t="shared" si="256"/>
        <v>44347</v>
      </c>
      <c r="C7468" s="640">
        <v>2.8450000000000002</v>
      </c>
      <c r="E7468" s="640">
        <v>2.65</v>
      </c>
      <c r="G7468" s="640">
        <v>2.5677635089547746</v>
      </c>
      <c r="I7468" s="640">
        <v>2.8149999999999999</v>
      </c>
      <c r="J7468" s="661"/>
      <c r="K7468" s="640"/>
      <c r="M7468" s="640">
        <v>2.56</v>
      </c>
      <c r="O7468" s="640">
        <v>2.645</v>
      </c>
      <c r="Q7468" s="640">
        <v>2.1949999999999998</v>
      </c>
      <c r="S7468" s="640">
        <v>2.9449999999999998</v>
      </c>
      <c r="T7468" s="577">
        <v>0.82675299999999996</v>
      </c>
      <c r="U7468" s="640">
        <f t="shared" si="255"/>
        <v>2.5677635089547746</v>
      </c>
    </row>
    <row r="7469" spans="1:21" s="263" customFormat="1" x14ac:dyDescent="0.2">
      <c r="A7469" s="597">
        <v>44347</v>
      </c>
      <c r="B7469" s="556">
        <f t="shared" si="256"/>
        <v>44348</v>
      </c>
      <c r="C7469" s="620">
        <v>2.85</v>
      </c>
      <c r="E7469" s="620">
        <v>2.6349999999999998</v>
      </c>
      <c r="G7469" s="620">
        <v>2.569695342165625</v>
      </c>
      <c r="I7469" s="620">
        <v>2.77</v>
      </c>
      <c r="J7469" s="786"/>
      <c r="K7469" s="620"/>
      <c r="M7469" s="620">
        <v>2.7050000000000001</v>
      </c>
      <c r="O7469" s="620">
        <v>2.65</v>
      </c>
      <c r="Q7469" s="620">
        <v>2.2250000000000001</v>
      </c>
      <c r="S7469" s="620">
        <v>2.9449999999999998</v>
      </c>
      <c r="T7469" s="689">
        <v>0.82737499999999997</v>
      </c>
      <c r="U7469" s="620">
        <f t="shared" si="255"/>
        <v>2.569695342165625</v>
      </c>
    </row>
    <row r="7470" spans="1:21" x14ac:dyDescent="0.2">
      <c r="A7470" s="597">
        <v>44348</v>
      </c>
      <c r="B7470" s="414">
        <f t="shared" si="256"/>
        <v>44349</v>
      </c>
      <c r="C7470" s="636">
        <v>2.9649999999999999</v>
      </c>
      <c r="E7470" s="636">
        <v>2.8450000000000002</v>
      </c>
      <c r="G7470" s="636">
        <v>2.6779722476427006</v>
      </c>
      <c r="I7470" s="636">
        <v>2.9950000000000001</v>
      </c>
      <c r="J7470" s="660"/>
      <c r="K7470" s="636"/>
      <c r="M7470" s="636">
        <v>2.94</v>
      </c>
      <c r="O7470" s="636">
        <v>2.835</v>
      </c>
      <c r="Q7470" s="636">
        <v>1.92</v>
      </c>
      <c r="S7470" s="636">
        <v>3.06</v>
      </c>
      <c r="T7470" s="554">
        <v>0.82983300000000004</v>
      </c>
      <c r="U7470" s="636">
        <f t="shared" si="255"/>
        <v>2.6779722476427006</v>
      </c>
    </row>
    <row r="7471" spans="1:21" x14ac:dyDescent="0.2">
      <c r="A7471" s="597">
        <v>44349</v>
      </c>
      <c r="B7471" s="414">
        <f t="shared" si="256"/>
        <v>44350</v>
      </c>
      <c r="C7471" s="636">
        <v>3.05</v>
      </c>
      <c r="E7471" s="636">
        <v>2.83</v>
      </c>
      <c r="G7471" s="636">
        <v>2.6715409364458753</v>
      </c>
      <c r="I7471" s="636">
        <v>2.9550000000000001</v>
      </c>
      <c r="J7471" s="660"/>
      <c r="K7471" s="636"/>
      <c r="M7471" s="636">
        <v>2.99</v>
      </c>
      <c r="O7471" s="636">
        <v>2.86</v>
      </c>
      <c r="Q7471" s="636">
        <v>2.0099999999999998</v>
      </c>
      <c r="S7471" s="636">
        <v>3.0550000000000002</v>
      </c>
      <c r="T7471" s="554">
        <v>0.82919500000000002</v>
      </c>
      <c r="U7471" s="636">
        <f t="shared" si="255"/>
        <v>2.6715409364458753</v>
      </c>
    </row>
    <row r="7472" spans="1:21" x14ac:dyDescent="0.2">
      <c r="A7472" s="597">
        <v>44350</v>
      </c>
      <c r="B7472" s="414">
        <f t="shared" si="256"/>
        <v>44351</v>
      </c>
      <c r="C7472" s="636">
        <v>3.0150000000000001</v>
      </c>
      <c r="E7472" s="636">
        <v>2.7250000000000001</v>
      </c>
      <c r="G7472" s="636">
        <v>2.6325107848262257</v>
      </c>
      <c r="I7472" s="636">
        <v>2.9449999999999998</v>
      </c>
      <c r="J7472" s="660"/>
      <c r="K7472" s="636"/>
      <c r="M7472" s="636">
        <v>2.77</v>
      </c>
      <c r="O7472" s="636">
        <v>2.72</v>
      </c>
      <c r="Q7472" s="636">
        <v>1.9450000000000001</v>
      </c>
      <c r="S7472" s="636">
        <v>3.0150000000000001</v>
      </c>
      <c r="T7472" s="554">
        <v>0.82792100000000002</v>
      </c>
      <c r="U7472" s="636">
        <f t="shared" si="255"/>
        <v>2.6325107848262257</v>
      </c>
    </row>
    <row r="7473" spans="1:21" x14ac:dyDescent="0.2">
      <c r="A7473" s="597">
        <v>44351</v>
      </c>
      <c r="B7473" s="414">
        <f t="shared" si="256"/>
        <v>44352</v>
      </c>
      <c r="C7473" s="640">
        <v>2.9550000000000001</v>
      </c>
      <c r="D7473" s="375"/>
      <c r="E7473" s="640">
        <v>2.6549999999999998</v>
      </c>
      <c r="G7473" s="640">
        <v>2.5964165706319999</v>
      </c>
      <c r="I7473" s="640">
        <v>2.86</v>
      </c>
      <c r="J7473" s="661"/>
      <c r="K7473" s="640"/>
      <c r="L7473" s="375"/>
      <c r="M7473" s="640">
        <v>2.625</v>
      </c>
      <c r="N7473" s="375"/>
      <c r="O7473" s="640">
        <v>2.66</v>
      </c>
      <c r="P7473" s="375"/>
      <c r="Q7473" s="640">
        <v>1.925</v>
      </c>
      <c r="R7473" s="375"/>
      <c r="S7473" s="640">
        <v>2.98</v>
      </c>
      <c r="T7473" s="577">
        <v>0.82616000000000001</v>
      </c>
      <c r="U7473" s="640">
        <f t="shared" si="255"/>
        <v>2.5964165706319999</v>
      </c>
    </row>
    <row r="7474" spans="1:21" x14ac:dyDescent="0.2">
      <c r="A7474" s="597">
        <v>44352</v>
      </c>
      <c r="B7474" s="414">
        <f t="shared" si="256"/>
        <v>44353</v>
      </c>
      <c r="C7474" s="640">
        <v>2.9550000000000001</v>
      </c>
      <c r="D7474" s="375"/>
      <c r="E7474" s="640">
        <v>2.6549999999999998</v>
      </c>
      <c r="G7474" s="640">
        <v>2.5964165706319999</v>
      </c>
      <c r="I7474" s="640">
        <v>2.86</v>
      </c>
      <c r="J7474" s="661"/>
      <c r="K7474" s="640"/>
      <c r="L7474" s="375"/>
      <c r="M7474" s="640">
        <v>2.625</v>
      </c>
      <c r="N7474" s="375"/>
      <c r="O7474" s="640">
        <v>2.66</v>
      </c>
      <c r="P7474" s="375"/>
      <c r="Q7474" s="640">
        <v>1.925</v>
      </c>
      <c r="R7474" s="375"/>
      <c r="S7474" s="640">
        <v>2.98</v>
      </c>
      <c r="T7474" s="577">
        <v>0.82616000000000001</v>
      </c>
      <c r="U7474" s="640">
        <f t="shared" ref="U7474:U7537" si="257">S7474*T7474*1.054615</f>
        <v>2.5964165706319999</v>
      </c>
    </row>
    <row r="7475" spans="1:21" x14ac:dyDescent="0.2">
      <c r="A7475" s="597">
        <v>44353</v>
      </c>
      <c r="B7475" s="414">
        <f t="shared" si="256"/>
        <v>44354</v>
      </c>
      <c r="C7475" s="640">
        <v>2.9550000000000001</v>
      </c>
      <c r="D7475" s="375"/>
      <c r="E7475" s="640">
        <v>2.6549999999999998</v>
      </c>
      <c r="G7475" s="640">
        <v>2.5964165706319999</v>
      </c>
      <c r="I7475" s="640">
        <v>2.86</v>
      </c>
      <c r="J7475" s="661"/>
      <c r="K7475" s="640"/>
      <c r="L7475" s="375"/>
      <c r="M7475" s="640">
        <v>2.625</v>
      </c>
      <c r="N7475" s="375"/>
      <c r="O7475" s="640">
        <v>2.66</v>
      </c>
      <c r="P7475" s="375"/>
      <c r="Q7475" s="640">
        <v>1.925</v>
      </c>
      <c r="R7475" s="375"/>
      <c r="S7475" s="640">
        <v>2.98</v>
      </c>
      <c r="T7475" s="577">
        <v>0.82616000000000001</v>
      </c>
      <c r="U7475" s="640">
        <f t="shared" si="257"/>
        <v>2.5964165706319999</v>
      </c>
    </row>
    <row r="7476" spans="1:21" x14ac:dyDescent="0.2">
      <c r="A7476" s="597">
        <v>44354</v>
      </c>
      <c r="B7476" s="414">
        <f t="shared" si="256"/>
        <v>44355</v>
      </c>
      <c r="C7476" s="636">
        <v>2.98</v>
      </c>
      <c r="E7476" s="636">
        <v>2.67</v>
      </c>
      <c r="G7476" s="636">
        <v>2.605391128085925</v>
      </c>
      <c r="I7476" s="636">
        <v>2.9750000000000001</v>
      </c>
      <c r="J7476" s="660"/>
      <c r="K7476" s="636"/>
      <c r="M7476" s="636">
        <v>2.4700000000000002</v>
      </c>
      <c r="O7476" s="636">
        <v>2.68</v>
      </c>
      <c r="Q7476" s="636">
        <v>1.9550000000000001</v>
      </c>
      <c r="S7476" s="636">
        <v>2.9849999999999999</v>
      </c>
      <c r="T7476" s="554">
        <v>0.827627</v>
      </c>
      <c r="U7476" s="636">
        <f t="shared" si="257"/>
        <v>2.605391128085925</v>
      </c>
    </row>
    <row r="7477" spans="1:21" x14ac:dyDescent="0.2">
      <c r="A7477" s="597">
        <v>44355</v>
      </c>
      <c r="B7477" s="414">
        <f t="shared" si="256"/>
        <v>44356</v>
      </c>
      <c r="C7477" s="698">
        <v>3.105</v>
      </c>
      <c r="E7477" s="698">
        <v>2.8250000000000002</v>
      </c>
      <c r="G7477" s="636">
        <v>2.6856072594890001</v>
      </c>
      <c r="I7477" s="698">
        <v>3.0350000000000001</v>
      </c>
      <c r="J7477" s="791"/>
      <c r="K7477" s="698"/>
      <c r="M7477" s="698">
        <v>2.7850000000000001</v>
      </c>
      <c r="O7477" s="698">
        <v>2.85</v>
      </c>
      <c r="Q7477" s="698">
        <v>2.1</v>
      </c>
      <c r="S7477" s="698">
        <v>3.08</v>
      </c>
      <c r="T7477" s="554">
        <v>0.82679499999999995</v>
      </c>
      <c r="U7477" s="636">
        <f t="shared" si="257"/>
        <v>2.6856072594890001</v>
      </c>
    </row>
    <row r="7478" spans="1:21" x14ac:dyDescent="0.2">
      <c r="A7478" s="597">
        <v>44356</v>
      </c>
      <c r="B7478" s="414">
        <f t="shared" si="256"/>
        <v>44357</v>
      </c>
      <c r="C7478" s="698">
        <v>3.1</v>
      </c>
      <c r="E7478" s="698">
        <v>2.83</v>
      </c>
      <c r="G7478" s="636">
        <v>2.6710766580113505</v>
      </c>
      <c r="I7478" s="698">
        <v>3.0049999999999999</v>
      </c>
      <c r="J7478" s="791"/>
      <c r="K7478" s="698"/>
      <c r="M7478" s="698">
        <v>2.83</v>
      </c>
      <c r="O7478" s="698">
        <v>2.875</v>
      </c>
      <c r="Q7478" s="698">
        <v>2</v>
      </c>
      <c r="S7478" s="698">
        <v>3.0649999999999999</v>
      </c>
      <c r="T7478" s="554">
        <v>0.82634600000000002</v>
      </c>
      <c r="U7478" s="636">
        <f t="shared" si="257"/>
        <v>2.6710766580113505</v>
      </c>
    </row>
    <row r="7479" spans="1:21" x14ac:dyDescent="0.2">
      <c r="A7479" s="597">
        <v>44357</v>
      </c>
      <c r="B7479" s="414">
        <f t="shared" si="256"/>
        <v>44358</v>
      </c>
      <c r="C7479" s="698">
        <v>3.09</v>
      </c>
      <c r="E7479" s="698">
        <v>2.8650000000000002</v>
      </c>
      <c r="G7479" s="636">
        <v>2.6875594309501252</v>
      </c>
      <c r="I7479" s="698">
        <v>3.09</v>
      </c>
      <c r="J7479" s="791"/>
      <c r="K7479" s="698"/>
      <c r="M7479" s="698">
        <v>2.915</v>
      </c>
      <c r="O7479" s="698">
        <v>2.9350000000000001</v>
      </c>
      <c r="Q7479" s="698">
        <v>2.0049999999999999</v>
      </c>
      <c r="S7479" s="698">
        <v>3.085</v>
      </c>
      <c r="T7479" s="554">
        <v>0.82605499999999998</v>
      </c>
      <c r="U7479" s="636">
        <f t="shared" si="257"/>
        <v>2.6875594309501252</v>
      </c>
    </row>
    <row r="7480" spans="1:21" x14ac:dyDescent="0.2">
      <c r="A7480" s="597">
        <v>44358</v>
      </c>
      <c r="B7480" s="414">
        <f t="shared" si="256"/>
        <v>44359</v>
      </c>
      <c r="C7480" s="699">
        <v>3.21</v>
      </c>
      <c r="E7480" s="699">
        <v>3.07</v>
      </c>
      <c r="G7480" s="640">
        <v>2.7445884858517751</v>
      </c>
      <c r="I7480" s="699">
        <v>3.19</v>
      </c>
      <c r="J7480" s="792"/>
      <c r="K7480" s="699"/>
      <c r="M7480" s="699">
        <v>3.2650000000000001</v>
      </c>
      <c r="O7480" s="699">
        <v>3.0950000000000002</v>
      </c>
      <c r="Q7480" s="699">
        <v>2.0099999999999998</v>
      </c>
      <c r="S7480" s="699">
        <v>3.1549999999999998</v>
      </c>
      <c r="T7480" s="577">
        <v>0.82486700000000002</v>
      </c>
      <c r="U7480" s="640">
        <f t="shared" si="257"/>
        <v>2.7445884858517751</v>
      </c>
    </row>
    <row r="7481" spans="1:21" x14ac:dyDescent="0.2">
      <c r="A7481" s="597">
        <v>44359</v>
      </c>
      <c r="B7481" s="414">
        <f t="shared" si="256"/>
        <v>44360</v>
      </c>
      <c r="C7481" s="699">
        <v>3.21</v>
      </c>
      <c r="E7481" s="699">
        <v>3.07</v>
      </c>
      <c r="G7481" s="640">
        <v>2.7445884858517751</v>
      </c>
      <c r="I7481" s="699">
        <v>3.19</v>
      </c>
      <c r="J7481" s="792"/>
      <c r="K7481" s="699"/>
      <c r="M7481" s="699">
        <v>3.2650000000000001</v>
      </c>
      <c r="O7481" s="699">
        <v>3.0950000000000002</v>
      </c>
      <c r="Q7481" s="699">
        <v>2.0099999999999998</v>
      </c>
      <c r="S7481" s="699">
        <v>3.1549999999999998</v>
      </c>
      <c r="T7481" s="577">
        <v>0.82486700000000002</v>
      </c>
      <c r="U7481" s="640">
        <f t="shared" si="257"/>
        <v>2.7445884858517751</v>
      </c>
    </row>
    <row r="7482" spans="1:21" x14ac:dyDescent="0.2">
      <c r="A7482" s="597">
        <v>44360</v>
      </c>
      <c r="B7482" s="414">
        <f t="shared" si="256"/>
        <v>44361</v>
      </c>
      <c r="C7482" s="699">
        <v>3.21</v>
      </c>
      <c r="E7482" s="699">
        <v>3.07</v>
      </c>
      <c r="G7482" s="640">
        <v>2.7445884858517751</v>
      </c>
      <c r="I7482" s="699">
        <v>3.19</v>
      </c>
      <c r="J7482" s="792"/>
      <c r="K7482" s="699"/>
      <c r="M7482" s="699">
        <v>3.2650000000000001</v>
      </c>
      <c r="O7482" s="699">
        <v>3.0950000000000002</v>
      </c>
      <c r="Q7482" s="699">
        <v>2.0099999999999998</v>
      </c>
      <c r="S7482" s="699">
        <v>3.1549999999999998</v>
      </c>
      <c r="T7482" s="577">
        <v>0.82486700000000002</v>
      </c>
      <c r="U7482" s="640">
        <f t="shared" si="257"/>
        <v>2.7445884858517751</v>
      </c>
    </row>
    <row r="7483" spans="1:21" x14ac:dyDescent="0.2">
      <c r="A7483" s="597">
        <v>44361</v>
      </c>
      <c r="B7483" s="414">
        <f t="shared" si="256"/>
        <v>44362</v>
      </c>
      <c r="C7483" s="698">
        <v>3.2749999999999999</v>
      </c>
      <c r="E7483" s="698">
        <v>3.145</v>
      </c>
      <c r="G7483" s="636">
        <v>2.7817433843553254</v>
      </c>
      <c r="I7483" s="698">
        <v>3.2650000000000001</v>
      </c>
      <c r="J7483" s="791"/>
      <c r="K7483" s="698"/>
      <c r="M7483" s="698">
        <v>3.49</v>
      </c>
      <c r="O7483" s="698">
        <v>3.1349999999999998</v>
      </c>
      <c r="Q7483" s="698">
        <v>2.0950000000000002</v>
      </c>
      <c r="S7483" s="698">
        <v>3.2050000000000001</v>
      </c>
      <c r="T7483" s="554">
        <v>0.82299100000000003</v>
      </c>
      <c r="U7483" s="636">
        <f t="shared" si="257"/>
        <v>2.7817433843553254</v>
      </c>
    </row>
    <row r="7484" spans="1:21" x14ac:dyDescent="0.2">
      <c r="A7484" s="597">
        <v>44362</v>
      </c>
      <c r="B7484" s="414">
        <f t="shared" si="256"/>
        <v>44363</v>
      </c>
      <c r="C7484" s="698">
        <v>3.3</v>
      </c>
      <c r="E7484" s="698">
        <v>3.17</v>
      </c>
      <c r="G7484" s="636">
        <v>2.7859132898807251</v>
      </c>
      <c r="I7484" s="698">
        <v>3.34</v>
      </c>
      <c r="J7484" s="791"/>
      <c r="K7484" s="698"/>
      <c r="M7484" s="698">
        <v>3.28</v>
      </c>
      <c r="O7484" s="698">
        <v>3.13</v>
      </c>
      <c r="Q7484" s="698">
        <v>2.11</v>
      </c>
      <c r="S7484" s="698">
        <v>3.2149999999999999</v>
      </c>
      <c r="T7484" s="554">
        <v>0.82166099999999997</v>
      </c>
      <c r="U7484" s="636">
        <f t="shared" si="257"/>
        <v>2.7859132898807251</v>
      </c>
    </row>
    <row r="7485" spans="1:21" x14ac:dyDescent="0.2">
      <c r="A7485" s="597">
        <v>44363</v>
      </c>
      <c r="B7485" s="414">
        <f t="shared" si="256"/>
        <v>44364</v>
      </c>
      <c r="C7485" s="698">
        <v>3.17</v>
      </c>
      <c r="E7485" s="698">
        <v>3.0449999999999999</v>
      </c>
      <c r="G7485" s="636">
        <v>2.7269703776809</v>
      </c>
      <c r="I7485" s="698">
        <v>3.1850000000000001</v>
      </c>
      <c r="J7485" s="791"/>
      <c r="K7485" s="698"/>
      <c r="M7485" s="698">
        <v>3.24</v>
      </c>
      <c r="O7485" s="698">
        <v>3.05</v>
      </c>
      <c r="Q7485" s="698">
        <v>2.105</v>
      </c>
      <c r="S7485" s="698">
        <v>3.1549999999999998</v>
      </c>
      <c r="T7485" s="554">
        <v>0.81957199999999997</v>
      </c>
      <c r="U7485" s="636">
        <f t="shared" si="257"/>
        <v>2.7269703776809</v>
      </c>
    </row>
    <row r="7486" spans="1:21" x14ac:dyDescent="0.2">
      <c r="A7486" s="597">
        <v>44364</v>
      </c>
      <c r="B7486" s="414">
        <f t="shared" si="256"/>
        <v>44365</v>
      </c>
      <c r="C7486" s="698">
        <v>3.1949999999999998</v>
      </c>
      <c r="E7486" s="698">
        <v>3.0150000000000001</v>
      </c>
      <c r="G7486" s="636">
        <v>2.6751034522812507</v>
      </c>
      <c r="I7486" s="698">
        <v>3.1949999999999998</v>
      </c>
      <c r="J7486" s="791"/>
      <c r="K7486" s="698"/>
      <c r="M7486" s="698">
        <v>3.23</v>
      </c>
      <c r="O7486" s="698">
        <v>3.05</v>
      </c>
      <c r="Q7486" s="698">
        <v>2.2149999999999999</v>
      </c>
      <c r="S7486" s="698">
        <v>3.125</v>
      </c>
      <c r="T7486" s="554">
        <v>0.81170200000000003</v>
      </c>
      <c r="U7486" s="636">
        <f t="shared" si="257"/>
        <v>2.6751034522812507</v>
      </c>
    </row>
    <row r="7487" spans="1:21" x14ac:dyDescent="0.2">
      <c r="A7487" s="597">
        <v>44365</v>
      </c>
      <c r="B7487" s="414">
        <f t="shared" si="256"/>
        <v>44366</v>
      </c>
      <c r="C7487" s="699">
        <v>3.16</v>
      </c>
      <c r="E7487" s="699">
        <v>3</v>
      </c>
      <c r="G7487" s="640">
        <v>2.6366335754265005</v>
      </c>
      <c r="I7487" s="699">
        <v>3.13</v>
      </c>
      <c r="J7487" s="792"/>
      <c r="K7487" s="699"/>
      <c r="M7487" s="699">
        <v>3.11</v>
      </c>
      <c r="O7487" s="699">
        <v>3.01</v>
      </c>
      <c r="Q7487" s="699">
        <v>2.335</v>
      </c>
      <c r="S7487" s="699">
        <v>3.1</v>
      </c>
      <c r="T7487" s="577">
        <v>0.806481</v>
      </c>
      <c r="U7487" s="640">
        <f t="shared" si="257"/>
        <v>2.6366335754265005</v>
      </c>
    </row>
    <row r="7488" spans="1:21" x14ac:dyDescent="0.2">
      <c r="A7488" s="597">
        <v>44366</v>
      </c>
      <c r="B7488" s="414">
        <f t="shared" si="256"/>
        <v>44367</v>
      </c>
      <c r="C7488" s="699">
        <v>3.16</v>
      </c>
      <c r="E7488" s="699">
        <v>3</v>
      </c>
      <c r="G7488" s="640">
        <v>2.6366335754265005</v>
      </c>
      <c r="I7488" s="699">
        <v>3.13</v>
      </c>
      <c r="J7488" s="792"/>
      <c r="K7488" s="699"/>
      <c r="M7488" s="699">
        <v>3.11</v>
      </c>
      <c r="O7488" s="699">
        <v>3.01</v>
      </c>
      <c r="Q7488" s="699">
        <v>2.335</v>
      </c>
      <c r="S7488" s="699">
        <v>3.1</v>
      </c>
      <c r="T7488" s="577">
        <v>0.806481</v>
      </c>
      <c r="U7488" s="640">
        <f t="shared" si="257"/>
        <v>2.6366335754265005</v>
      </c>
    </row>
    <row r="7489" spans="1:22" x14ac:dyDescent="0.2">
      <c r="A7489" s="597">
        <v>44367</v>
      </c>
      <c r="B7489" s="414">
        <f t="shared" si="256"/>
        <v>44368</v>
      </c>
      <c r="C7489" s="699">
        <v>3.16</v>
      </c>
      <c r="E7489" s="699">
        <v>3</v>
      </c>
      <c r="G7489" s="640">
        <v>2.6366335754265005</v>
      </c>
      <c r="I7489" s="699">
        <v>3.13</v>
      </c>
      <c r="J7489" s="792"/>
      <c r="K7489" s="699"/>
      <c r="M7489" s="699">
        <v>3.11</v>
      </c>
      <c r="O7489" s="699">
        <v>3.01</v>
      </c>
      <c r="Q7489" s="699">
        <v>2.335</v>
      </c>
      <c r="S7489" s="699">
        <v>3.1</v>
      </c>
      <c r="T7489" s="577">
        <v>0.806481</v>
      </c>
      <c r="U7489" s="640">
        <f t="shared" si="257"/>
        <v>2.6366335754265005</v>
      </c>
    </row>
    <row r="7490" spans="1:22" x14ac:dyDescent="0.2">
      <c r="A7490" s="597">
        <v>44368</v>
      </c>
      <c r="B7490" s="414">
        <f t="shared" si="256"/>
        <v>44369</v>
      </c>
      <c r="C7490" s="698">
        <v>3.15</v>
      </c>
      <c r="E7490" s="698">
        <v>2.9449999999999998</v>
      </c>
      <c r="G7490" s="636">
        <v>2.5868809263596253</v>
      </c>
      <c r="I7490" s="698">
        <v>3.03</v>
      </c>
      <c r="J7490" s="791"/>
      <c r="K7490" s="698"/>
      <c r="M7490" s="698">
        <v>3.1</v>
      </c>
      <c r="O7490" s="698">
        <v>2.94</v>
      </c>
      <c r="Q7490" s="698">
        <v>2.41</v>
      </c>
      <c r="S7490" s="698">
        <v>3.0449999999999999</v>
      </c>
      <c r="T7490" s="554">
        <v>0.80555500000000002</v>
      </c>
      <c r="U7490" s="636">
        <f t="shared" si="257"/>
        <v>2.5868809263596253</v>
      </c>
    </row>
    <row r="7491" spans="1:22" x14ac:dyDescent="0.2">
      <c r="A7491" s="597">
        <v>44369</v>
      </c>
      <c r="B7491" s="414">
        <f t="shared" si="256"/>
        <v>44370</v>
      </c>
      <c r="C7491" s="698">
        <v>3.22</v>
      </c>
      <c r="E7491" s="720">
        <v>2.9449999999999998</v>
      </c>
      <c r="G7491" s="636">
        <v>2.708854375222375</v>
      </c>
      <c r="I7491" s="698">
        <v>3.19</v>
      </c>
      <c r="J7491" s="791"/>
      <c r="K7491" s="698"/>
      <c r="M7491" s="698">
        <v>3.145</v>
      </c>
      <c r="O7491" s="698">
        <v>2.9049999999999998</v>
      </c>
      <c r="Q7491" s="698">
        <v>2.4500000000000002</v>
      </c>
      <c r="S7491" s="698">
        <v>3.1749999999999998</v>
      </c>
      <c r="T7491" s="554">
        <v>0.80899900000000002</v>
      </c>
      <c r="U7491" s="636">
        <f t="shared" si="257"/>
        <v>2.708854375222375</v>
      </c>
      <c r="V7491" s="576" t="s">
        <v>3382</v>
      </c>
    </row>
    <row r="7492" spans="1:22" x14ac:dyDescent="0.2">
      <c r="A7492" s="597">
        <v>44370</v>
      </c>
      <c r="B7492" s="414">
        <f t="shared" si="256"/>
        <v>44371</v>
      </c>
      <c r="C7492" s="698">
        <v>3.33</v>
      </c>
      <c r="E7492" s="698">
        <v>3.02</v>
      </c>
      <c r="G7492" s="636">
        <v>2.7645160321342503</v>
      </c>
      <c r="I7492" s="698">
        <v>3.24</v>
      </c>
      <c r="J7492" s="791"/>
      <c r="K7492" s="698"/>
      <c r="M7492" s="698">
        <v>3</v>
      </c>
      <c r="O7492" s="698">
        <v>2.9350000000000001</v>
      </c>
      <c r="Q7492" s="698">
        <v>2.4550000000000001</v>
      </c>
      <c r="S7492" s="698">
        <v>3.2250000000000001</v>
      </c>
      <c r="T7492" s="554">
        <v>0.81282200000000004</v>
      </c>
      <c r="U7492" s="636">
        <f t="shared" si="257"/>
        <v>2.7645160321342503</v>
      </c>
    </row>
    <row r="7493" spans="1:22" x14ac:dyDescent="0.2">
      <c r="A7493" s="597">
        <v>44371</v>
      </c>
      <c r="B7493" s="414">
        <f t="shared" si="256"/>
        <v>44372</v>
      </c>
      <c r="C7493" s="698">
        <v>3.3</v>
      </c>
      <c r="E7493" s="698">
        <v>3.03</v>
      </c>
      <c r="G7493" s="636">
        <v>2.7413645436160001</v>
      </c>
      <c r="I7493" s="698">
        <v>3.23</v>
      </c>
      <c r="J7493" s="791"/>
      <c r="K7493" s="698"/>
      <c r="M7493" s="698">
        <v>3.17</v>
      </c>
      <c r="O7493" s="698">
        <v>3.04</v>
      </c>
      <c r="Q7493" s="698">
        <v>2.4300000000000002</v>
      </c>
      <c r="S7493" s="698">
        <v>3.2</v>
      </c>
      <c r="T7493" s="554">
        <v>0.81231200000000003</v>
      </c>
      <c r="U7493" s="636">
        <f t="shared" si="257"/>
        <v>2.7413645436160001</v>
      </c>
    </row>
    <row r="7494" spans="1:22" x14ac:dyDescent="0.2">
      <c r="A7494" s="597">
        <v>44372</v>
      </c>
      <c r="B7494" s="414">
        <f t="shared" si="256"/>
        <v>44373</v>
      </c>
      <c r="C7494" s="699">
        <v>3.41</v>
      </c>
      <c r="E7494" s="699">
        <v>3.18</v>
      </c>
      <c r="G7494" s="640">
        <v>2.8541021067009003</v>
      </c>
      <c r="I7494" s="699">
        <v>3.34</v>
      </c>
      <c r="J7494" s="792"/>
      <c r="K7494" s="699"/>
      <c r="M7494" s="699">
        <v>3.2349999999999999</v>
      </c>
      <c r="O7494" s="699">
        <v>3.19</v>
      </c>
      <c r="Q7494" s="699">
        <v>2.69</v>
      </c>
      <c r="S7494" s="699">
        <v>3.33</v>
      </c>
      <c r="T7494" s="577">
        <v>0.81270200000000004</v>
      </c>
      <c r="U7494" s="640">
        <f t="shared" si="257"/>
        <v>2.8541021067009003</v>
      </c>
    </row>
    <row r="7495" spans="1:22" x14ac:dyDescent="0.2">
      <c r="A7495" s="597">
        <v>44373</v>
      </c>
      <c r="B7495" s="414">
        <f t="shared" si="256"/>
        <v>44374</v>
      </c>
      <c r="C7495" s="699">
        <v>3.41</v>
      </c>
      <c r="E7495" s="699">
        <v>3.18</v>
      </c>
      <c r="G7495" s="640">
        <v>2.8541021067009003</v>
      </c>
      <c r="I7495" s="699">
        <v>3.34</v>
      </c>
      <c r="J7495" s="792"/>
      <c r="K7495" s="699"/>
      <c r="M7495" s="699">
        <v>3.2349999999999999</v>
      </c>
      <c r="O7495" s="699">
        <v>3.19</v>
      </c>
      <c r="Q7495" s="699">
        <v>2.69</v>
      </c>
      <c r="S7495" s="699">
        <v>3.33</v>
      </c>
      <c r="T7495" s="577">
        <v>0.81270200000000004</v>
      </c>
      <c r="U7495" s="640">
        <f t="shared" si="257"/>
        <v>2.8541021067009003</v>
      </c>
    </row>
    <row r="7496" spans="1:22" x14ac:dyDescent="0.2">
      <c r="A7496" s="597">
        <v>44374</v>
      </c>
      <c r="B7496" s="414">
        <f t="shared" si="256"/>
        <v>44375</v>
      </c>
      <c r="C7496" s="699">
        <v>3.41</v>
      </c>
      <c r="E7496" s="699">
        <v>3.18</v>
      </c>
      <c r="G7496" s="640">
        <v>2.8541021067009003</v>
      </c>
      <c r="I7496" s="699">
        <v>3.34</v>
      </c>
      <c r="J7496" s="792"/>
      <c r="K7496" s="699"/>
      <c r="M7496" s="699">
        <v>3.2349999999999999</v>
      </c>
      <c r="O7496" s="699">
        <v>3.19</v>
      </c>
      <c r="Q7496" s="699">
        <v>2.69</v>
      </c>
      <c r="S7496" s="699">
        <v>3.33</v>
      </c>
      <c r="T7496" s="577">
        <v>0.81270200000000004</v>
      </c>
      <c r="U7496" s="640">
        <f t="shared" si="257"/>
        <v>2.8541021067009003</v>
      </c>
    </row>
    <row r="7497" spans="1:22" x14ac:dyDescent="0.2">
      <c r="A7497" s="597">
        <v>44375</v>
      </c>
      <c r="B7497" s="414">
        <f t="shared" si="256"/>
        <v>44376</v>
      </c>
      <c r="C7497" s="698">
        <v>3.5649999999999999</v>
      </c>
      <c r="E7497" s="698">
        <v>3.4249999999999998</v>
      </c>
      <c r="G7497" s="636">
        <v>3.2181332898012003</v>
      </c>
      <c r="I7497" s="698">
        <v>3.54</v>
      </c>
      <c r="J7497" s="791"/>
      <c r="K7497" s="698"/>
      <c r="M7497" s="698">
        <v>3.33</v>
      </c>
      <c r="O7497" s="698">
        <v>3.47</v>
      </c>
      <c r="Q7497" s="698">
        <v>3.08</v>
      </c>
      <c r="S7497" s="698">
        <v>3.76</v>
      </c>
      <c r="T7497" s="18">
        <v>0.81156300000000003</v>
      </c>
      <c r="U7497" s="636">
        <f t="shared" si="257"/>
        <v>3.2181332898012003</v>
      </c>
    </row>
    <row r="7498" spans="1:22" x14ac:dyDescent="0.2">
      <c r="A7498" s="597">
        <v>44376</v>
      </c>
      <c r="B7498" s="414">
        <f t="shared" si="256"/>
        <v>44377</v>
      </c>
      <c r="C7498" s="698">
        <v>3.74</v>
      </c>
      <c r="E7498" s="698">
        <v>3.5550000000000002</v>
      </c>
      <c r="G7498" s="636">
        <v>3.3926819434976005</v>
      </c>
      <c r="I7498" s="698">
        <v>3.75</v>
      </c>
      <c r="J7498" s="791"/>
      <c r="K7498" s="698"/>
      <c r="M7498" s="698">
        <v>3.8849999999999998</v>
      </c>
      <c r="O7498" s="698">
        <v>3.6549999999999998</v>
      </c>
      <c r="Q7498" s="698">
        <v>3.105</v>
      </c>
      <c r="S7498" s="698">
        <v>3.98</v>
      </c>
      <c r="T7498" s="18">
        <v>0.80828800000000001</v>
      </c>
      <c r="U7498" s="636">
        <f t="shared" si="257"/>
        <v>3.3926819434976005</v>
      </c>
    </row>
    <row r="7499" spans="1:22" s="263" customFormat="1" x14ac:dyDescent="0.2">
      <c r="A7499" s="597">
        <v>44377</v>
      </c>
      <c r="B7499" s="556">
        <f t="shared" si="256"/>
        <v>44378</v>
      </c>
      <c r="C7499" s="700">
        <v>3.72</v>
      </c>
      <c r="E7499" s="700">
        <v>3.4750000000000001</v>
      </c>
      <c r="G7499" s="620">
        <v>3.4538587886481</v>
      </c>
      <c r="I7499" s="700">
        <v>3.6150000000000002</v>
      </c>
      <c r="J7499" s="793"/>
      <c r="K7499" s="700"/>
      <c r="M7499" s="700">
        <v>3.5649999999999999</v>
      </c>
      <c r="O7499" s="700">
        <v>3.48</v>
      </c>
      <c r="Q7499" s="700">
        <v>2.8050000000000002</v>
      </c>
      <c r="S7499" s="700">
        <v>4.0599999999999996</v>
      </c>
      <c r="T7499" s="263">
        <v>0.80664899999999995</v>
      </c>
      <c r="U7499" s="620">
        <f t="shared" si="257"/>
        <v>3.4538587886481</v>
      </c>
    </row>
    <row r="7500" spans="1:22" x14ac:dyDescent="0.2">
      <c r="A7500" s="597">
        <v>44378</v>
      </c>
      <c r="B7500" s="414">
        <f t="shared" si="256"/>
        <v>44379</v>
      </c>
      <c r="C7500" s="698">
        <v>3.7450000000000001</v>
      </c>
      <c r="E7500" s="698">
        <v>3.3450000000000002</v>
      </c>
      <c r="G7500" s="636">
        <v>3.1099025184573006</v>
      </c>
      <c r="I7500" s="698">
        <v>3.58</v>
      </c>
      <c r="J7500" s="791"/>
      <c r="K7500" s="698"/>
      <c r="M7500" s="698">
        <v>3.4750000000000001</v>
      </c>
      <c r="O7500" s="698">
        <v>3.43</v>
      </c>
      <c r="Q7500" s="698">
        <v>2.66</v>
      </c>
      <c r="S7500" s="698">
        <v>3.66</v>
      </c>
      <c r="T7500" s="18">
        <v>0.805697</v>
      </c>
      <c r="U7500" s="636">
        <f t="shared" si="257"/>
        <v>3.1099025184573006</v>
      </c>
    </row>
    <row r="7501" spans="1:22" x14ac:dyDescent="0.2">
      <c r="A7501" s="597">
        <v>44379</v>
      </c>
      <c r="B7501" s="414">
        <f t="shared" si="256"/>
        <v>44380</v>
      </c>
      <c r="C7501" s="640">
        <v>3.6150000000000002</v>
      </c>
      <c r="E7501" s="640">
        <v>3.29</v>
      </c>
      <c r="G7501" s="640">
        <v>2.9793026669175</v>
      </c>
      <c r="I7501" s="640">
        <v>3.46</v>
      </c>
      <c r="J7501" s="661"/>
      <c r="K7501" s="640"/>
      <c r="M7501" s="640">
        <v>3.3250000000000002</v>
      </c>
      <c r="O7501" s="640">
        <v>3.395</v>
      </c>
      <c r="Q7501" s="640">
        <v>2.7250000000000001</v>
      </c>
      <c r="S7501" s="640">
        <v>3.5</v>
      </c>
      <c r="T7501" s="375">
        <v>0.80714699999999995</v>
      </c>
      <c r="U7501" s="640">
        <f t="shared" si="257"/>
        <v>2.9793026669175</v>
      </c>
    </row>
    <row r="7502" spans="1:22" x14ac:dyDescent="0.2">
      <c r="A7502" s="597">
        <v>44380</v>
      </c>
      <c r="B7502" s="414">
        <f t="shared" si="256"/>
        <v>44381</v>
      </c>
      <c r="C7502" s="640">
        <v>3.6150000000000002</v>
      </c>
      <c r="E7502" s="640">
        <v>3.29</v>
      </c>
      <c r="G7502" s="640">
        <v>2.9793026669175</v>
      </c>
      <c r="I7502" s="640">
        <v>3.46</v>
      </c>
      <c r="J7502" s="661"/>
      <c r="K7502" s="640"/>
      <c r="M7502" s="640">
        <v>3.3250000000000002</v>
      </c>
      <c r="O7502" s="640">
        <v>3.395</v>
      </c>
      <c r="Q7502" s="640">
        <v>2.7250000000000001</v>
      </c>
      <c r="S7502" s="640">
        <v>3.5</v>
      </c>
      <c r="T7502" s="375">
        <v>0.80714699999999995</v>
      </c>
      <c r="U7502" s="640">
        <f t="shared" si="257"/>
        <v>2.9793026669175</v>
      </c>
    </row>
    <row r="7503" spans="1:22" x14ac:dyDescent="0.2">
      <c r="A7503" s="597">
        <v>44381</v>
      </c>
      <c r="B7503" s="414">
        <f t="shared" si="256"/>
        <v>44382</v>
      </c>
      <c r="C7503" s="640">
        <v>3.6150000000000002</v>
      </c>
      <c r="E7503" s="640">
        <v>3.29</v>
      </c>
      <c r="G7503" s="640">
        <v>2.9793026669175</v>
      </c>
      <c r="I7503" s="640">
        <v>3.46</v>
      </c>
      <c r="J7503" s="661"/>
      <c r="K7503" s="640"/>
      <c r="M7503" s="640">
        <v>3.3250000000000002</v>
      </c>
      <c r="O7503" s="640">
        <v>3.395</v>
      </c>
      <c r="Q7503" s="640">
        <v>2.7250000000000001</v>
      </c>
      <c r="S7503" s="640">
        <v>3.5</v>
      </c>
      <c r="T7503" s="375">
        <v>0.80714699999999995</v>
      </c>
      <c r="U7503" s="640">
        <f t="shared" si="257"/>
        <v>2.9793026669175</v>
      </c>
    </row>
    <row r="7504" spans="1:22" x14ac:dyDescent="0.2">
      <c r="A7504" s="597">
        <v>44382</v>
      </c>
      <c r="B7504" s="414">
        <f t="shared" si="256"/>
        <v>44383</v>
      </c>
      <c r="C7504" s="640">
        <v>3.6150000000000002</v>
      </c>
      <c r="E7504" s="640">
        <v>3.29</v>
      </c>
      <c r="G7504" s="640">
        <v>2.9793026669175</v>
      </c>
      <c r="I7504" s="640">
        <v>3.46</v>
      </c>
      <c r="J7504" s="661"/>
      <c r="K7504" s="640"/>
      <c r="M7504" s="640">
        <v>3.3250000000000002</v>
      </c>
      <c r="O7504" s="640">
        <v>3.395</v>
      </c>
      <c r="Q7504" s="640">
        <v>2.7250000000000001</v>
      </c>
      <c r="S7504" s="640">
        <v>3.5</v>
      </c>
      <c r="T7504" s="375">
        <v>0.80714699999999995</v>
      </c>
      <c r="U7504" s="640">
        <f t="shared" si="257"/>
        <v>2.9793026669175</v>
      </c>
    </row>
    <row r="7505" spans="1:22" x14ac:dyDescent="0.2">
      <c r="A7505" s="597">
        <v>44383</v>
      </c>
      <c r="B7505" s="414">
        <f t="shared" si="256"/>
        <v>44384</v>
      </c>
      <c r="C7505" s="636">
        <v>3.7</v>
      </c>
      <c r="E7505" s="636">
        <v>3.3849999999999998</v>
      </c>
      <c r="G7505" s="636">
        <v>2.965438977600475</v>
      </c>
      <c r="I7505" s="636">
        <v>3.6</v>
      </c>
      <c r="J7505" s="660"/>
      <c r="K7505" s="636"/>
      <c r="M7505" s="636">
        <v>3.51</v>
      </c>
      <c r="O7505" s="636">
        <v>3.4249999999999998</v>
      </c>
      <c r="Q7505" s="636">
        <v>2.895</v>
      </c>
      <c r="S7505" s="636">
        <v>3.4849999999999999</v>
      </c>
      <c r="T7505" s="18">
        <v>0.80684900000000004</v>
      </c>
      <c r="U7505" s="636">
        <f t="shared" si="257"/>
        <v>2.965438977600475</v>
      </c>
    </row>
    <row r="7506" spans="1:22" x14ac:dyDescent="0.2">
      <c r="A7506" s="597">
        <v>44384</v>
      </c>
      <c r="B7506" s="414">
        <f t="shared" si="256"/>
        <v>44385</v>
      </c>
      <c r="C7506" s="636">
        <v>3.5950000000000002</v>
      </c>
      <c r="E7506" s="636">
        <v>3.3050000000000002</v>
      </c>
      <c r="G7506" s="636">
        <v>2.9477348972147999</v>
      </c>
      <c r="I7506" s="636">
        <v>3.48</v>
      </c>
      <c r="J7506" s="660"/>
      <c r="K7506" s="636"/>
      <c r="M7506" s="636">
        <v>3.4750000000000001</v>
      </c>
      <c r="O7506" s="636">
        <v>3.36</v>
      </c>
      <c r="Q7506" s="636">
        <v>2.7250000000000001</v>
      </c>
      <c r="S7506" s="636">
        <v>3.4849999999999999</v>
      </c>
      <c r="T7506" s="18">
        <v>0.80203199999999997</v>
      </c>
      <c r="U7506" s="636">
        <f t="shared" si="257"/>
        <v>2.9477348972147999</v>
      </c>
    </row>
    <row r="7507" spans="1:22" x14ac:dyDescent="0.2">
      <c r="A7507" s="597">
        <v>44385</v>
      </c>
      <c r="B7507" s="414">
        <f t="shared" si="256"/>
        <v>44386</v>
      </c>
      <c r="C7507" s="636">
        <v>3.5350000000000001</v>
      </c>
      <c r="E7507" s="636">
        <v>3.3849999999999998</v>
      </c>
      <c r="G7507" s="636">
        <v>3.0030047382887997</v>
      </c>
      <c r="I7507" s="636">
        <v>3.5</v>
      </c>
      <c r="J7507" s="660"/>
      <c r="K7507" s="636"/>
      <c r="M7507" s="636">
        <v>3.5150000000000001</v>
      </c>
      <c r="O7507" s="636">
        <v>3.39</v>
      </c>
      <c r="Q7507" s="636">
        <v>2.76</v>
      </c>
      <c r="S7507" s="636">
        <v>3.57</v>
      </c>
      <c r="T7507" s="18">
        <v>0.79761599999999999</v>
      </c>
      <c r="U7507" s="636">
        <f t="shared" si="257"/>
        <v>3.0030047382887997</v>
      </c>
    </row>
    <row r="7508" spans="1:22" x14ac:dyDescent="0.2">
      <c r="A7508" s="597">
        <v>44386</v>
      </c>
      <c r="B7508" s="414">
        <f t="shared" si="256"/>
        <v>44387</v>
      </c>
      <c r="C7508" s="640">
        <v>3.7050000000000001</v>
      </c>
      <c r="E7508" s="640">
        <v>3.4</v>
      </c>
      <c r="G7508" s="640">
        <v>3.0669430928167998</v>
      </c>
      <c r="I7508" s="640">
        <v>3.6</v>
      </c>
      <c r="J7508" s="661"/>
      <c r="K7508" s="640"/>
      <c r="M7508" s="640">
        <v>3.49</v>
      </c>
      <c r="O7508" s="640">
        <v>3.415</v>
      </c>
      <c r="Q7508" s="640">
        <v>2.8450000000000002</v>
      </c>
      <c r="S7508" s="640">
        <v>3.6349999999999998</v>
      </c>
      <c r="T7508" s="375">
        <v>0.80003199999999997</v>
      </c>
      <c r="U7508" s="640">
        <f t="shared" si="257"/>
        <v>3.0669430928167998</v>
      </c>
    </row>
    <row r="7509" spans="1:22" x14ac:dyDescent="0.2">
      <c r="A7509" s="597">
        <v>44387</v>
      </c>
      <c r="B7509" s="414">
        <f t="shared" si="256"/>
        <v>44388</v>
      </c>
      <c r="C7509" s="640">
        <v>3.7050000000000001</v>
      </c>
      <c r="E7509" s="640">
        <v>3.4</v>
      </c>
      <c r="G7509" s="640">
        <v>3.0669430928167998</v>
      </c>
      <c r="I7509" s="640">
        <v>3.6</v>
      </c>
      <c r="J7509" s="661"/>
      <c r="K7509" s="640"/>
      <c r="M7509" s="640">
        <v>3.49</v>
      </c>
      <c r="O7509" s="640">
        <v>3.415</v>
      </c>
      <c r="Q7509" s="640">
        <v>2.8450000000000002</v>
      </c>
      <c r="S7509" s="640">
        <v>3.6349999999999998</v>
      </c>
      <c r="T7509" s="375">
        <v>0.80003199999999997</v>
      </c>
      <c r="U7509" s="640">
        <f t="shared" si="257"/>
        <v>3.0669430928167998</v>
      </c>
    </row>
    <row r="7510" spans="1:22" x14ac:dyDescent="0.2">
      <c r="A7510" s="597">
        <v>44388</v>
      </c>
      <c r="B7510" s="414">
        <f t="shared" si="256"/>
        <v>44389</v>
      </c>
      <c r="C7510" s="640">
        <v>3.7050000000000001</v>
      </c>
      <c r="E7510" s="640">
        <v>3.4</v>
      </c>
      <c r="G7510" s="640">
        <v>3.0669430928167998</v>
      </c>
      <c r="I7510" s="640">
        <v>3.6</v>
      </c>
      <c r="J7510" s="661"/>
      <c r="K7510" s="640"/>
      <c r="M7510" s="640">
        <v>3.49</v>
      </c>
      <c r="O7510" s="640">
        <v>3.415</v>
      </c>
      <c r="Q7510" s="640">
        <v>2.8450000000000002</v>
      </c>
      <c r="S7510" s="640">
        <v>3.6349999999999998</v>
      </c>
      <c r="T7510" s="375">
        <v>0.80003199999999997</v>
      </c>
      <c r="U7510" s="640">
        <f t="shared" si="257"/>
        <v>3.0669430928167998</v>
      </c>
    </row>
    <row r="7511" spans="1:22" x14ac:dyDescent="0.2">
      <c r="A7511" s="597">
        <v>44389</v>
      </c>
      <c r="B7511" s="414">
        <f t="shared" si="256"/>
        <v>44390</v>
      </c>
      <c r="C7511" s="636">
        <v>3.7050000000000001</v>
      </c>
      <c r="E7511" s="636">
        <v>3.4049999999999998</v>
      </c>
      <c r="G7511" s="636">
        <v>3.0822650826635249</v>
      </c>
      <c r="I7511" s="636">
        <v>3.65</v>
      </c>
      <c r="J7511" s="660"/>
      <c r="K7511" s="636"/>
      <c r="M7511" s="636">
        <v>3.55</v>
      </c>
      <c r="O7511" s="636">
        <v>3.46</v>
      </c>
      <c r="Q7511" s="636">
        <v>3.0150000000000001</v>
      </c>
      <c r="S7511" s="636">
        <v>3.645</v>
      </c>
      <c r="T7511" s="18">
        <v>0.80182299999999995</v>
      </c>
      <c r="U7511" s="636">
        <f t="shared" si="257"/>
        <v>3.0822650826635249</v>
      </c>
    </row>
    <row r="7512" spans="1:22" x14ac:dyDescent="0.2">
      <c r="A7512" s="597">
        <v>44390</v>
      </c>
      <c r="B7512" s="414">
        <f t="shared" si="256"/>
        <v>44391</v>
      </c>
      <c r="C7512" s="636">
        <v>3.7149999999999999</v>
      </c>
      <c r="E7512" s="636">
        <v>3.28</v>
      </c>
      <c r="G7512" s="636">
        <v>3.1073635328448006</v>
      </c>
      <c r="I7512" s="636">
        <v>3.58</v>
      </c>
      <c r="J7512" s="660"/>
      <c r="K7512" s="636"/>
      <c r="M7512" s="636">
        <v>3.39</v>
      </c>
      <c r="O7512" s="636">
        <v>3.4</v>
      </c>
      <c r="Q7512" s="636">
        <v>3.09</v>
      </c>
      <c r="S7512" s="636">
        <v>3.68</v>
      </c>
      <c r="T7512" s="18">
        <v>0.80066400000000004</v>
      </c>
      <c r="U7512" s="636">
        <f t="shared" si="257"/>
        <v>3.1073635328448006</v>
      </c>
    </row>
    <row r="7513" spans="1:22" x14ac:dyDescent="0.2">
      <c r="A7513" s="597">
        <v>44391</v>
      </c>
      <c r="B7513" s="414">
        <f t="shared" si="256"/>
        <v>44392</v>
      </c>
      <c r="C7513" s="636">
        <v>3.75</v>
      </c>
      <c r="E7513" s="636">
        <v>3.355</v>
      </c>
      <c r="G7513" s="636">
        <v>3.1246714892903253</v>
      </c>
      <c r="I7513" s="636">
        <v>3.7349999999999999</v>
      </c>
      <c r="J7513" s="660"/>
      <c r="K7513" s="636"/>
      <c r="M7513" s="636">
        <v>3.395</v>
      </c>
      <c r="O7513" s="636">
        <v>3.4049999999999998</v>
      </c>
      <c r="Q7513" s="636">
        <v>3.12</v>
      </c>
      <c r="S7513" s="636">
        <v>3.7050000000000001</v>
      </c>
      <c r="T7513" s="18">
        <v>0.79969100000000004</v>
      </c>
      <c r="U7513" s="636">
        <f t="shared" si="257"/>
        <v>3.1246714892903253</v>
      </c>
    </row>
    <row r="7514" spans="1:22" x14ac:dyDescent="0.2">
      <c r="A7514" s="597">
        <v>44392</v>
      </c>
      <c r="B7514" s="414">
        <f t="shared" si="256"/>
        <v>44393</v>
      </c>
      <c r="C7514" s="636">
        <v>3.6850000000000001</v>
      </c>
      <c r="E7514" s="636">
        <v>3.37</v>
      </c>
      <c r="G7514" s="636">
        <v>3.1037875443028002</v>
      </c>
      <c r="I7514" s="636">
        <v>3.75</v>
      </c>
      <c r="J7514" s="660"/>
      <c r="K7514" s="636"/>
      <c r="M7514" s="636">
        <v>3.39</v>
      </c>
      <c r="O7514" s="636">
        <v>3.4</v>
      </c>
      <c r="Q7514" s="636">
        <v>3.0550000000000002</v>
      </c>
      <c r="S7514" s="636">
        <v>3.6949999999999998</v>
      </c>
      <c r="T7514" s="18">
        <v>0.79649599999999998</v>
      </c>
      <c r="U7514" s="636">
        <f t="shared" si="257"/>
        <v>3.1037875443028002</v>
      </c>
    </row>
    <row r="7515" spans="1:22" x14ac:dyDescent="0.2">
      <c r="A7515" s="597">
        <v>44393</v>
      </c>
      <c r="B7515" s="414">
        <f t="shared" si="256"/>
        <v>44394</v>
      </c>
      <c r="C7515" s="640">
        <v>3.69</v>
      </c>
      <c r="E7515" s="640">
        <v>3.35</v>
      </c>
      <c r="G7515" s="640">
        <v>3.0485473590026002</v>
      </c>
      <c r="I7515" s="650">
        <v>3.75</v>
      </c>
      <c r="J7515" s="787"/>
      <c r="K7515" s="650"/>
      <c r="M7515" s="640">
        <v>3.4350000000000001</v>
      </c>
      <c r="O7515" s="640">
        <v>3.38</v>
      </c>
      <c r="Q7515" s="640">
        <v>2.9249999999999998</v>
      </c>
      <c r="S7515" s="640">
        <v>3.64</v>
      </c>
      <c r="T7515" s="375">
        <v>0.79414099999999999</v>
      </c>
      <c r="U7515" s="640">
        <f t="shared" si="257"/>
        <v>3.0485473590026002</v>
      </c>
      <c r="V7515" s="576" t="s">
        <v>3385</v>
      </c>
    </row>
    <row r="7516" spans="1:22" x14ac:dyDescent="0.2">
      <c r="A7516" s="597">
        <v>44394</v>
      </c>
      <c r="B7516" s="414">
        <f t="shared" si="256"/>
        <v>44395</v>
      </c>
      <c r="C7516" s="640">
        <v>3.69</v>
      </c>
      <c r="E7516" s="640">
        <v>3.35</v>
      </c>
      <c r="G7516" s="640">
        <v>3.0485473590026002</v>
      </c>
      <c r="I7516" s="650">
        <v>3.75</v>
      </c>
      <c r="J7516" s="787"/>
      <c r="K7516" s="650"/>
      <c r="M7516" s="640">
        <v>3.4350000000000001</v>
      </c>
      <c r="O7516" s="640">
        <v>3.38</v>
      </c>
      <c r="Q7516" s="640">
        <v>2.9249999999999998</v>
      </c>
      <c r="S7516" s="640">
        <v>3.64</v>
      </c>
      <c r="T7516" s="375">
        <v>0.79414099999999999</v>
      </c>
      <c r="U7516" s="640">
        <f t="shared" si="257"/>
        <v>3.0485473590026002</v>
      </c>
      <c r="V7516" s="576" t="s">
        <v>3385</v>
      </c>
    </row>
    <row r="7517" spans="1:22" x14ac:dyDescent="0.2">
      <c r="A7517" s="597">
        <v>44395</v>
      </c>
      <c r="B7517" s="414">
        <f t="shared" si="256"/>
        <v>44396</v>
      </c>
      <c r="C7517" s="640">
        <v>3.69</v>
      </c>
      <c r="E7517" s="640">
        <v>3.35</v>
      </c>
      <c r="G7517" s="640">
        <v>3.0485473590026002</v>
      </c>
      <c r="I7517" s="650">
        <v>3.75</v>
      </c>
      <c r="J7517" s="787"/>
      <c r="K7517" s="650"/>
      <c r="M7517" s="640">
        <v>3.4350000000000001</v>
      </c>
      <c r="O7517" s="640">
        <v>3.38</v>
      </c>
      <c r="Q7517" s="640">
        <v>2.9249999999999998</v>
      </c>
      <c r="S7517" s="640">
        <v>3.64</v>
      </c>
      <c r="T7517" s="375">
        <v>0.79414099999999999</v>
      </c>
      <c r="U7517" s="640">
        <f t="shared" si="257"/>
        <v>3.0485473590026002</v>
      </c>
      <c r="V7517" s="576" t="s">
        <v>3385</v>
      </c>
    </row>
    <row r="7518" spans="1:22" x14ac:dyDescent="0.2">
      <c r="A7518" s="597">
        <v>44396</v>
      </c>
      <c r="B7518" s="414">
        <f t="shared" si="256"/>
        <v>44397</v>
      </c>
      <c r="C7518" s="636">
        <v>3.7450000000000001</v>
      </c>
      <c r="E7518" s="636">
        <v>3.45</v>
      </c>
      <c r="G7518" s="636">
        <v>3.109094662275</v>
      </c>
      <c r="I7518" s="636">
        <v>3.8149999999999999</v>
      </c>
      <c r="J7518" s="660"/>
      <c r="K7518" s="636"/>
      <c r="M7518" s="636">
        <v>3.55</v>
      </c>
      <c r="O7518" s="636">
        <v>3.4849999999999999</v>
      </c>
      <c r="Q7518" s="636">
        <v>2.9950000000000001</v>
      </c>
      <c r="S7518" s="636">
        <v>3.75</v>
      </c>
      <c r="T7518" s="18">
        <v>0.78615599999999997</v>
      </c>
      <c r="U7518" s="636">
        <f t="shared" si="257"/>
        <v>3.109094662275</v>
      </c>
    </row>
    <row r="7519" spans="1:22" x14ac:dyDescent="0.2">
      <c r="A7519" s="597">
        <v>44397</v>
      </c>
      <c r="B7519" s="414">
        <f t="shared" si="256"/>
        <v>44398</v>
      </c>
      <c r="C7519" s="636">
        <v>3.83</v>
      </c>
      <c r="E7519" s="636">
        <v>3.51</v>
      </c>
      <c r="G7519" s="636">
        <v>3.1592117282820502</v>
      </c>
      <c r="I7519" s="636">
        <v>3.75</v>
      </c>
      <c r="J7519" s="660"/>
      <c r="K7519" s="636"/>
      <c r="M7519" s="636">
        <v>3.7250000000000001</v>
      </c>
      <c r="O7519" s="636">
        <v>3.5750000000000002</v>
      </c>
      <c r="Q7519" s="636">
        <v>3.02</v>
      </c>
      <c r="S7519" s="636">
        <v>3.8149999999999999</v>
      </c>
      <c r="T7519" s="18">
        <v>0.78521799999999997</v>
      </c>
      <c r="U7519" s="636">
        <f t="shared" si="257"/>
        <v>3.1592117282820502</v>
      </c>
    </row>
    <row r="7520" spans="1:22" x14ac:dyDescent="0.2">
      <c r="A7520" s="597">
        <v>44398</v>
      </c>
      <c r="B7520" s="414">
        <f t="shared" si="256"/>
        <v>44399</v>
      </c>
      <c r="C7520" s="636">
        <v>3.9049999999999998</v>
      </c>
      <c r="E7520" s="636">
        <v>3.68</v>
      </c>
      <c r="G7520" s="636">
        <v>3.2245638733136754</v>
      </c>
      <c r="I7520" s="636">
        <v>3.875</v>
      </c>
      <c r="J7520" s="660"/>
      <c r="K7520" s="636"/>
      <c r="M7520" s="636">
        <v>3.7749999999999999</v>
      </c>
      <c r="O7520" s="636">
        <v>3.665</v>
      </c>
      <c r="Q7520" s="636">
        <v>3.0350000000000001</v>
      </c>
      <c r="S7520" s="636">
        <v>3.8650000000000002</v>
      </c>
      <c r="T7520" s="18">
        <v>0.79109300000000005</v>
      </c>
      <c r="U7520" s="636">
        <f t="shared" si="257"/>
        <v>3.2245638733136754</v>
      </c>
    </row>
    <row r="7521" spans="1:22" x14ac:dyDescent="0.2">
      <c r="A7521" s="597">
        <v>44399</v>
      </c>
      <c r="B7521" s="414">
        <f t="shared" si="256"/>
        <v>44400</v>
      </c>
      <c r="C7521" s="636">
        <v>3.95</v>
      </c>
      <c r="E7521" s="636">
        <v>3.67</v>
      </c>
      <c r="G7521" s="636">
        <v>3.2761879947018753</v>
      </c>
      <c r="I7521" s="636">
        <v>3.85</v>
      </c>
      <c r="J7521" s="660"/>
      <c r="K7521" s="636"/>
      <c r="M7521" s="636">
        <v>3.7549999999999999</v>
      </c>
      <c r="O7521" s="636">
        <v>3.6549999999999998</v>
      </c>
      <c r="Q7521" s="636">
        <v>2.97</v>
      </c>
      <c r="S7521" s="636">
        <v>3.9049999999999998</v>
      </c>
      <c r="T7521" s="18">
        <v>0.79552500000000004</v>
      </c>
      <c r="U7521" s="636">
        <f t="shared" si="257"/>
        <v>3.2761879947018753</v>
      </c>
    </row>
    <row r="7522" spans="1:22" x14ac:dyDescent="0.2">
      <c r="A7522" s="597">
        <v>44400</v>
      </c>
      <c r="B7522" s="414">
        <f t="shared" ref="B7522:B7585" si="258">A7522+1</f>
        <v>44401</v>
      </c>
      <c r="C7522" s="640">
        <v>4.0549999999999997</v>
      </c>
      <c r="E7522" s="640">
        <v>3.74</v>
      </c>
      <c r="G7522" s="640">
        <v>3.2254846893086255</v>
      </c>
      <c r="I7522" s="640">
        <v>3.9</v>
      </c>
      <c r="J7522" s="661"/>
      <c r="K7522" s="640"/>
      <c r="M7522" s="640">
        <v>3.7250000000000001</v>
      </c>
      <c r="O7522" s="640">
        <v>3.7749999999999999</v>
      </c>
      <c r="Q7522" s="640">
        <v>2.9750000000000001</v>
      </c>
      <c r="S7522" s="640">
        <v>3.8450000000000002</v>
      </c>
      <c r="T7522" s="375">
        <v>0.795435</v>
      </c>
      <c r="U7522" s="640">
        <f t="shared" si="257"/>
        <v>3.2254846893086255</v>
      </c>
    </row>
    <row r="7523" spans="1:22" x14ac:dyDescent="0.2">
      <c r="A7523" s="597">
        <v>44401</v>
      </c>
      <c r="B7523" s="414">
        <f t="shared" si="258"/>
        <v>44402</v>
      </c>
      <c r="C7523" s="640">
        <v>4.0549999999999997</v>
      </c>
      <c r="E7523" s="640">
        <v>3.74</v>
      </c>
      <c r="G7523" s="640">
        <v>3.2254846893086255</v>
      </c>
      <c r="I7523" s="640">
        <v>3.9</v>
      </c>
      <c r="J7523" s="661"/>
      <c r="K7523" s="640"/>
      <c r="M7523" s="640">
        <v>3.7250000000000001</v>
      </c>
      <c r="O7523" s="640">
        <v>3.7749999999999999</v>
      </c>
      <c r="Q7523" s="640">
        <v>2.9750000000000001</v>
      </c>
      <c r="S7523" s="640">
        <v>3.8450000000000002</v>
      </c>
      <c r="T7523" s="375">
        <v>0.795435</v>
      </c>
      <c r="U7523" s="640">
        <f t="shared" si="257"/>
        <v>3.2254846893086255</v>
      </c>
    </row>
    <row r="7524" spans="1:22" x14ac:dyDescent="0.2">
      <c r="A7524" s="597">
        <v>44402</v>
      </c>
      <c r="B7524" s="414">
        <f t="shared" si="258"/>
        <v>44403</v>
      </c>
      <c r="C7524" s="640">
        <v>4.0549999999999997</v>
      </c>
      <c r="E7524" s="640">
        <v>3.74</v>
      </c>
      <c r="G7524" s="640">
        <v>3.2254846893086255</v>
      </c>
      <c r="I7524" s="640">
        <v>3.9</v>
      </c>
      <c r="J7524" s="661"/>
      <c r="K7524" s="640"/>
      <c r="M7524" s="640">
        <v>3.7250000000000001</v>
      </c>
      <c r="O7524" s="640">
        <v>3.7749999999999999</v>
      </c>
      <c r="Q7524" s="640">
        <v>2.9750000000000001</v>
      </c>
      <c r="S7524" s="640">
        <v>3.8450000000000002</v>
      </c>
      <c r="T7524" s="375">
        <v>0.795435</v>
      </c>
      <c r="U7524" s="640">
        <f t="shared" si="257"/>
        <v>3.2254846893086255</v>
      </c>
    </row>
    <row r="7525" spans="1:22" x14ac:dyDescent="0.2">
      <c r="A7525" s="597">
        <v>44403</v>
      </c>
      <c r="B7525" s="414">
        <f t="shared" si="258"/>
        <v>44404</v>
      </c>
      <c r="C7525" s="636">
        <v>4.09</v>
      </c>
      <c r="E7525" s="636">
        <v>3.8</v>
      </c>
      <c r="G7525" s="636">
        <v>3.3874799917332004</v>
      </c>
      <c r="I7525" s="636">
        <v>4</v>
      </c>
      <c r="J7525" s="660"/>
      <c r="K7525" s="636"/>
      <c r="M7525" s="636">
        <v>3.88</v>
      </c>
      <c r="O7525" s="636">
        <v>3.84</v>
      </c>
      <c r="Q7525" s="636">
        <v>3.085</v>
      </c>
      <c r="S7525" s="636">
        <v>4.0350000000000001</v>
      </c>
      <c r="T7525" s="18">
        <v>0.79604799999999998</v>
      </c>
      <c r="U7525" s="636">
        <f t="shared" si="257"/>
        <v>3.3874799917332004</v>
      </c>
    </row>
    <row r="7526" spans="1:22" x14ac:dyDescent="0.2">
      <c r="A7526" s="597">
        <v>44404</v>
      </c>
      <c r="B7526" s="414">
        <f t="shared" si="258"/>
        <v>44405</v>
      </c>
      <c r="C7526" s="636">
        <v>4.0599999999999996</v>
      </c>
      <c r="E7526" s="636">
        <v>3.82</v>
      </c>
      <c r="G7526" s="636">
        <v>3.250013505016875</v>
      </c>
      <c r="I7526" s="636">
        <v>4.0199999999999996</v>
      </c>
      <c r="J7526" s="660"/>
      <c r="K7526" s="636"/>
      <c r="M7526" s="636">
        <v>3.9049999999999998</v>
      </c>
      <c r="O7526" s="636">
        <v>3.84</v>
      </c>
      <c r="Q7526" s="636">
        <v>2.895</v>
      </c>
      <c r="S7526" s="636">
        <v>3.875</v>
      </c>
      <c r="T7526" s="18">
        <v>0.79527899999999996</v>
      </c>
      <c r="U7526" s="636">
        <f t="shared" si="257"/>
        <v>3.250013505016875</v>
      </c>
    </row>
    <row r="7527" spans="1:22" x14ac:dyDescent="0.2">
      <c r="A7527" s="597">
        <v>44405</v>
      </c>
      <c r="B7527" s="414">
        <f t="shared" si="258"/>
        <v>44406</v>
      </c>
      <c r="C7527" s="636">
        <v>4.0449999999999999</v>
      </c>
      <c r="E7527" s="636">
        <v>3.8050000000000002</v>
      </c>
      <c r="G7527" s="636">
        <v>2.9244332842512999</v>
      </c>
      <c r="I7527" s="636">
        <v>3.97</v>
      </c>
      <c r="J7527" s="660"/>
      <c r="K7527" s="636"/>
      <c r="M7527" s="636">
        <v>3.9449999999999998</v>
      </c>
      <c r="O7527" s="636">
        <v>3.83</v>
      </c>
      <c r="Q7527" s="636">
        <v>2.83</v>
      </c>
      <c r="S7527" s="636">
        <v>3.4849999999999999</v>
      </c>
      <c r="T7527" s="18">
        <v>0.79569199999999995</v>
      </c>
      <c r="U7527" s="636">
        <f t="shared" si="257"/>
        <v>2.9244332842512999</v>
      </c>
    </row>
    <row r="7528" spans="1:22" x14ac:dyDescent="0.2">
      <c r="A7528" s="597">
        <v>44406</v>
      </c>
      <c r="B7528" s="414">
        <f t="shared" si="258"/>
        <v>44407</v>
      </c>
      <c r="C7528" s="640">
        <v>4.0250000000000004</v>
      </c>
      <c r="E7528" s="640">
        <v>3.74</v>
      </c>
      <c r="G7528" s="640">
        <v>3.1924577331996251</v>
      </c>
      <c r="I7528" s="640">
        <v>3.97</v>
      </c>
      <c r="J7528" s="661"/>
      <c r="K7528" s="640"/>
      <c r="M7528" s="640">
        <v>3.92</v>
      </c>
      <c r="O7528" s="640">
        <v>3.7850000000000001</v>
      </c>
      <c r="Q7528" s="640">
        <v>2.7650000000000001</v>
      </c>
      <c r="S7528" s="640">
        <v>3.7749999999999999</v>
      </c>
      <c r="T7528" s="375">
        <v>0.80188899999999996</v>
      </c>
      <c r="U7528" s="640">
        <f t="shared" si="257"/>
        <v>3.1924577331996251</v>
      </c>
    </row>
    <row r="7529" spans="1:22" x14ac:dyDescent="0.2">
      <c r="A7529" s="597">
        <v>44407</v>
      </c>
      <c r="B7529" s="414">
        <f t="shared" si="258"/>
        <v>44408</v>
      </c>
      <c r="C7529" s="640">
        <v>4.0250000000000004</v>
      </c>
      <c r="E7529" s="640">
        <v>3.74</v>
      </c>
      <c r="G7529" s="640">
        <v>3.1924577331996251</v>
      </c>
      <c r="I7529" s="640">
        <v>3.97</v>
      </c>
      <c r="J7529" s="661"/>
      <c r="K7529" s="640"/>
      <c r="M7529" s="640">
        <v>3.92</v>
      </c>
      <c r="O7529" s="640">
        <v>3.7850000000000001</v>
      </c>
      <c r="Q7529" s="640">
        <v>2.7650000000000001</v>
      </c>
      <c r="S7529" s="640">
        <v>3.7749999999999999</v>
      </c>
      <c r="T7529" s="375">
        <v>0.80188899999999996</v>
      </c>
      <c r="U7529" s="640">
        <f t="shared" si="257"/>
        <v>3.1924577331996251</v>
      </c>
    </row>
    <row r="7530" spans="1:22" x14ac:dyDescent="0.2">
      <c r="A7530" s="597">
        <v>44408</v>
      </c>
      <c r="B7530" s="414">
        <f t="shared" si="258"/>
        <v>44409</v>
      </c>
      <c r="C7530" s="649">
        <v>3.89</v>
      </c>
      <c r="E7530" s="649">
        <v>3.6</v>
      </c>
      <c r="G7530" s="649">
        <v>3.1489110188310003</v>
      </c>
      <c r="I7530" s="649">
        <v>3.855</v>
      </c>
      <c r="J7530" s="788"/>
      <c r="K7530" s="649"/>
      <c r="M7530" s="649">
        <v>3.68</v>
      </c>
      <c r="O7530" s="649">
        <v>3.625</v>
      </c>
      <c r="Q7530" s="649">
        <v>2.86</v>
      </c>
      <c r="S7530" s="649">
        <v>3.72</v>
      </c>
      <c r="T7530" s="432">
        <v>0.80264500000000005</v>
      </c>
      <c r="U7530" s="649">
        <f t="shared" si="257"/>
        <v>3.1489110188310003</v>
      </c>
      <c r="V7530" s="722" t="s">
        <v>3386</v>
      </c>
    </row>
    <row r="7531" spans="1:22" x14ac:dyDescent="0.2">
      <c r="A7531" s="597">
        <v>44409</v>
      </c>
      <c r="B7531" s="414">
        <f t="shared" si="258"/>
        <v>44410</v>
      </c>
      <c r="C7531" s="661">
        <v>3.89</v>
      </c>
      <c r="E7531" s="661">
        <v>3.6</v>
      </c>
      <c r="G7531" s="640">
        <v>3.1489110188310003</v>
      </c>
      <c r="I7531" s="661">
        <v>3.855</v>
      </c>
      <c r="J7531" s="661"/>
      <c r="K7531" s="661"/>
      <c r="M7531" s="661">
        <v>3.68</v>
      </c>
      <c r="O7531" s="661">
        <v>3.625</v>
      </c>
      <c r="Q7531" s="661">
        <v>2.86</v>
      </c>
      <c r="S7531" s="661">
        <v>3.72</v>
      </c>
      <c r="T7531" s="375">
        <v>0.80264500000000005</v>
      </c>
      <c r="U7531" s="640">
        <f t="shared" si="257"/>
        <v>3.1489110188310003</v>
      </c>
    </row>
    <row r="7532" spans="1:22" x14ac:dyDescent="0.2">
      <c r="A7532" s="597">
        <v>44410</v>
      </c>
      <c r="B7532" s="414">
        <f t="shared" si="258"/>
        <v>44411</v>
      </c>
      <c r="C7532" s="636">
        <v>3.9750000000000001</v>
      </c>
      <c r="E7532" s="636">
        <v>3.74</v>
      </c>
      <c r="G7532" s="636">
        <v>2.9481914505944506</v>
      </c>
      <c r="I7532" s="636">
        <v>3.94</v>
      </c>
      <c r="J7532" s="660"/>
      <c r="K7532" s="636"/>
      <c r="M7532" s="636">
        <v>3.8650000000000002</v>
      </c>
      <c r="O7532" s="636">
        <v>3.74</v>
      </c>
      <c r="Q7532" s="636">
        <v>3.14</v>
      </c>
      <c r="S7532" s="636">
        <v>3.49</v>
      </c>
      <c r="T7532" s="18">
        <v>0.80100700000000002</v>
      </c>
      <c r="U7532" s="636">
        <f t="shared" si="257"/>
        <v>2.9481914505944506</v>
      </c>
    </row>
    <row r="7533" spans="1:22" x14ac:dyDescent="0.2">
      <c r="A7533" s="597">
        <v>44411</v>
      </c>
      <c r="B7533" s="414">
        <f t="shared" si="258"/>
        <v>44412</v>
      </c>
      <c r="C7533" s="636">
        <v>3.9849999999999999</v>
      </c>
      <c r="E7533" s="636">
        <v>3.7050000000000001</v>
      </c>
      <c r="G7533" s="636">
        <v>2.7738075172148999</v>
      </c>
      <c r="I7533" s="636">
        <v>3.92</v>
      </c>
      <c r="J7533" s="660"/>
      <c r="K7533" s="636"/>
      <c r="M7533" s="636">
        <v>3.89</v>
      </c>
      <c r="O7533" s="636">
        <v>3.7450000000000001</v>
      </c>
      <c r="Q7533" s="636">
        <v>3.47</v>
      </c>
      <c r="S7533" s="636">
        <v>3.2949999999999999</v>
      </c>
      <c r="T7533" s="18">
        <v>0.79822800000000005</v>
      </c>
      <c r="U7533" s="636">
        <f t="shared" si="257"/>
        <v>2.7738075172148999</v>
      </c>
    </row>
    <row r="7534" spans="1:22" x14ac:dyDescent="0.2">
      <c r="A7534" s="597">
        <v>44412</v>
      </c>
      <c r="B7534" s="414">
        <f t="shared" si="258"/>
        <v>44413</v>
      </c>
      <c r="C7534" s="636">
        <v>4.12</v>
      </c>
      <c r="E7534" s="636">
        <v>3.81</v>
      </c>
      <c r="G7534" s="636">
        <v>2.83836998235375</v>
      </c>
      <c r="I7534" s="636">
        <v>4.07</v>
      </c>
      <c r="J7534" s="660"/>
      <c r="K7534" s="636"/>
      <c r="M7534" s="636">
        <v>3.9350000000000001</v>
      </c>
      <c r="O7534" s="636">
        <v>3.8849999999999998</v>
      </c>
      <c r="Q7534" s="636">
        <v>3.645</v>
      </c>
      <c r="S7534" s="636">
        <v>3.375</v>
      </c>
      <c r="T7534" s="554">
        <v>0.79744599999999999</v>
      </c>
      <c r="U7534" s="636">
        <f t="shared" si="257"/>
        <v>2.83836998235375</v>
      </c>
    </row>
    <row r="7535" spans="1:22" x14ac:dyDescent="0.2">
      <c r="A7535" s="597">
        <v>44413</v>
      </c>
      <c r="B7535" s="414">
        <f t="shared" si="258"/>
        <v>44414</v>
      </c>
      <c r="C7535" s="636">
        <v>4.18</v>
      </c>
      <c r="E7535" s="636">
        <v>3.895</v>
      </c>
      <c r="G7535" s="636">
        <v>2.8527559328380003</v>
      </c>
      <c r="I7535" s="636">
        <v>4.1500000000000004</v>
      </c>
      <c r="J7535" s="660"/>
      <c r="K7535" s="636"/>
      <c r="M7535" s="636">
        <v>3.95</v>
      </c>
      <c r="O7535" s="636">
        <v>3.92</v>
      </c>
      <c r="Q7535" s="636">
        <v>3.7549999999999999</v>
      </c>
      <c r="S7535" s="636">
        <v>3.3849999999999998</v>
      </c>
      <c r="T7535" s="554">
        <v>0.79912000000000005</v>
      </c>
      <c r="U7535" s="636">
        <f t="shared" si="257"/>
        <v>2.8527559328380003</v>
      </c>
    </row>
    <row r="7536" spans="1:22" x14ac:dyDescent="0.2">
      <c r="A7536" s="597">
        <v>44414</v>
      </c>
      <c r="B7536" s="414">
        <f t="shared" si="258"/>
        <v>44415</v>
      </c>
      <c r="C7536" s="640">
        <v>4.13</v>
      </c>
      <c r="E7536" s="640">
        <v>3.92</v>
      </c>
      <c r="G7536" s="640">
        <v>2.9118216496815004</v>
      </c>
      <c r="I7536" s="640">
        <v>4.08</v>
      </c>
      <c r="J7536" s="661"/>
      <c r="K7536" s="640"/>
      <c r="M7536" s="640">
        <v>4.0049999999999999</v>
      </c>
      <c r="O7536" s="640">
        <v>3.915</v>
      </c>
      <c r="Q7536" s="640">
        <v>3.6749999999999998</v>
      </c>
      <c r="S7536" s="640">
        <v>3.46</v>
      </c>
      <c r="T7536" s="577">
        <v>0.79798500000000006</v>
      </c>
      <c r="U7536" s="640">
        <f t="shared" si="257"/>
        <v>2.9118216496815004</v>
      </c>
    </row>
    <row r="7537" spans="1:21" x14ac:dyDescent="0.2">
      <c r="A7537" s="597">
        <v>44415</v>
      </c>
      <c r="B7537" s="414">
        <f t="shared" si="258"/>
        <v>44416</v>
      </c>
      <c r="C7537" s="640">
        <v>4.13</v>
      </c>
      <c r="E7537" s="640">
        <v>3.92</v>
      </c>
      <c r="G7537" s="640">
        <v>2.9118216496815004</v>
      </c>
      <c r="I7537" s="640">
        <v>4.08</v>
      </c>
      <c r="J7537" s="661"/>
      <c r="K7537" s="640"/>
      <c r="M7537" s="640">
        <v>4.0049999999999999</v>
      </c>
      <c r="O7537" s="640">
        <v>3.915</v>
      </c>
      <c r="Q7537" s="640">
        <v>3.6749999999999998</v>
      </c>
      <c r="S7537" s="640">
        <v>3.46</v>
      </c>
      <c r="T7537" s="577">
        <v>0.79798500000000006</v>
      </c>
      <c r="U7537" s="640">
        <f t="shared" si="257"/>
        <v>2.9118216496815004</v>
      </c>
    </row>
    <row r="7538" spans="1:21" x14ac:dyDescent="0.2">
      <c r="A7538" s="597">
        <v>44416</v>
      </c>
      <c r="B7538" s="414">
        <f t="shared" si="258"/>
        <v>44417</v>
      </c>
      <c r="C7538" s="640">
        <v>4.13</v>
      </c>
      <c r="E7538" s="640">
        <v>3.92</v>
      </c>
      <c r="G7538" s="640">
        <v>2.9118216496815004</v>
      </c>
      <c r="I7538" s="640">
        <v>4.08</v>
      </c>
      <c r="J7538" s="661"/>
      <c r="K7538" s="640"/>
      <c r="M7538" s="640">
        <v>4.0049999999999999</v>
      </c>
      <c r="O7538" s="640">
        <v>3.915</v>
      </c>
      <c r="Q7538" s="640">
        <v>3.6749999999999998</v>
      </c>
      <c r="S7538" s="640">
        <v>3.46</v>
      </c>
      <c r="T7538" s="577">
        <v>0.79798500000000006</v>
      </c>
      <c r="U7538" s="640">
        <f t="shared" ref="U7538:U7601" si="259">S7538*T7538*1.054615</f>
        <v>2.9118216496815004</v>
      </c>
    </row>
    <row r="7539" spans="1:21" x14ac:dyDescent="0.2">
      <c r="A7539" s="597">
        <v>44417</v>
      </c>
      <c r="B7539" s="414">
        <f t="shared" si="258"/>
        <v>44418</v>
      </c>
      <c r="C7539" s="636">
        <v>4.16</v>
      </c>
      <c r="E7539" s="636">
        <v>3.835</v>
      </c>
      <c r="G7539" s="636">
        <v>2.5514994209823998</v>
      </c>
      <c r="I7539" s="636">
        <v>4.0449999999999999</v>
      </c>
      <c r="J7539" s="660"/>
      <c r="K7539" s="636"/>
      <c r="M7539" s="636">
        <v>3.9550000000000001</v>
      </c>
      <c r="O7539" s="636">
        <v>3.87</v>
      </c>
      <c r="Q7539" s="636">
        <v>3.72</v>
      </c>
      <c r="S7539" s="636">
        <v>3.04</v>
      </c>
      <c r="T7539" s="554">
        <v>0.795844</v>
      </c>
      <c r="U7539" s="636">
        <f t="shared" si="259"/>
        <v>2.5514994209823998</v>
      </c>
    </row>
    <row r="7540" spans="1:21" x14ac:dyDescent="0.2">
      <c r="A7540" s="597">
        <v>44418</v>
      </c>
      <c r="B7540" s="414">
        <f t="shared" si="258"/>
        <v>44419</v>
      </c>
      <c r="C7540" s="636">
        <v>4.1100000000000003</v>
      </c>
      <c r="E7540" s="636">
        <v>3.81</v>
      </c>
      <c r="G7540" s="636">
        <v>1.3775201001758</v>
      </c>
      <c r="I7540" s="636">
        <v>4.0250000000000004</v>
      </c>
      <c r="J7540" s="660"/>
      <c r="K7540" s="636"/>
      <c r="M7540" s="636">
        <v>3.8650000000000002</v>
      </c>
      <c r="O7540" s="636">
        <v>3.875</v>
      </c>
      <c r="Q7540" s="636">
        <v>3.7450000000000001</v>
      </c>
      <c r="S7540" s="636">
        <v>1.64</v>
      </c>
      <c r="T7540" s="554">
        <v>0.79645299999999997</v>
      </c>
      <c r="U7540" s="636">
        <f t="shared" si="259"/>
        <v>1.3775201001758</v>
      </c>
    </row>
    <row r="7541" spans="1:21" x14ac:dyDescent="0.2">
      <c r="A7541" s="597">
        <v>44419</v>
      </c>
      <c r="B7541" s="414">
        <f t="shared" si="258"/>
        <v>44420</v>
      </c>
      <c r="C7541" s="636">
        <v>4.0650000000000004</v>
      </c>
      <c r="E7541" s="636">
        <v>3.77</v>
      </c>
      <c r="G7541" s="636">
        <v>1.4151843249936</v>
      </c>
      <c r="I7541" s="636">
        <v>3.98</v>
      </c>
      <c r="J7541" s="660"/>
      <c r="K7541" s="636"/>
      <c r="M7541" s="636">
        <v>3.8450000000000002</v>
      </c>
      <c r="O7541" s="636">
        <v>3.8149999999999999</v>
      </c>
      <c r="Q7541" s="636">
        <v>3.7050000000000001</v>
      </c>
      <c r="S7541" s="636">
        <v>1.68</v>
      </c>
      <c r="T7541" s="554">
        <v>0.79874800000000001</v>
      </c>
      <c r="U7541" s="636">
        <f t="shared" si="259"/>
        <v>1.4151843249936</v>
      </c>
    </row>
    <row r="7542" spans="1:21" x14ac:dyDescent="0.2">
      <c r="A7542" s="597">
        <v>44420</v>
      </c>
      <c r="B7542" s="414">
        <f t="shared" si="258"/>
        <v>44421</v>
      </c>
      <c r="C7542" s="636">
        <v>4.01</v>
      </c>
      <c r="E7542" s="636">
        <v>3.6850000000000001</v>
      </c>
      <c r="G7542" s="636">
        <v>2.3085865943567003</v>
      </c>
      <c r="I7542" s="636">
        <v>3.9350000000000001</v>
      </c>
      <c r="J7542" s="660"/>
      <c r="K7542" s="636"/>
      <c r="M7542" s="636">
        <v>3.79</v>
      </c>
      <c r="O7542" s="636">
        <v>3.75</v>
      </c>
      <c r="Q7542" s="636">
        <v>3.6</v>
      </c>
      <c r="S7542" s="636">
        <v>2.74</v>
      </c>
      <c r="T7542" s="554">
        <v>0.79891699999999999</v>
      </c>
      <c r="U7542" s="636">
        <f t="shared" si="259"/>
        <v>2.3085865943567003</v>
      </c>
    </row>
    <row r="7543" spans="1:21" x14ac:dyDescent="0.2">
      <c r="A7543" s="597">
        <v>44421</v>
      </c>
      <c r="B7543" s="414">
        <f t="shared" si="258"/>
        <v>44422</v>
      </c>
      <c r="C7543" s="640">
        <v>3.8849999999999998</v>
      </c>
      <c r="E7543" s="640">
        <v>3.5750000000000002</v>
      </c>
      <c r="G7543" s="640">
        <v>2.3714423654948997</v>
      </c>
      <c r="I7543" s="640">
        <v>3.85</v>
      </c>
      <c r="J7543" s="661"/>
      <c r="K7543" s="640"/>
      <c r="M7543" s="640">
        <v>3.6749999999999998</v>
      </c>
      <c r="O7543" s="640">
        <v>3.6749999999999998</v>
      </c>
      <c r="Q7543" s="640">
        <v>3.5049999999999999</v>
      </c>
      <c r="S7543" s="640">
        <v>2.8149999999999999</v>
      </c>
      <c r="T7543" s="577">
        <v>0.79880399999999996</v>
      </c>
      <c r="U7543" s="640">
        <f t="shared" si="259"/>
        <v>2.3714423654948997</v>
      </c>
    </row>
    <row r="7544" spans="1:21" x14ac:dyDescent="0.2">
      <c r="A7544" s="597">
        <v>44422</v>
      </c>
      <c r="B7544" s="414">
        <f t="shared" si="258"/>
        <v>44423</v>
      </c>
      <c r="C7544" s="640">
        <v>3.8849999999999998</v>
      </c>
      <c r="E7544" s="640">
        <v>3.5750000000000002</v>
      </c>
      <c r="G7544" s="640">
        <v>2.3714423654948997</v>
      </c>
      <c r="I7544" s="640">
        <v>3.85</v>
      </c>
      <c r="J7544" s="661"/>
      <c r="K7544" s="640"/>
      <c r="M7544" s="640">
        <v>3.6749999999999998</v>
      </c>
      <c r="O7544" s="640">
        <v>3.6749999999999998</v>
      </c>
      <c r="Q7544" s="640">
        <v>3.5049999999999999</v>
      </c>
      <c r="S7544" s="640">
        <v>2.8149999999999999</v>
      </c>
      <c r="T7544" s="577">
        <v>0.79880399999999996</v>
      </c>
      <c r="U7544" s="640">
        <f t="shared" si="259"/>
        <v>2.3714423654948997</v>
      </c>
    </row>
    <row r="7545" spans="1:21" x14ac:dyDescent="0.2">
      <c r="A7545" s="597">
        <v>44423</v>
      </c>
      <c r="B7545" s="414">
        <f t="shared" si="258"/>
        <v>44424</v>
      </c>
      <c r="C7545" s="640">
        <v>3.8849999999999998</v>
      </c>
      <c r="E7545" s="640">
        <v>3.5750000000000002</v>
      </c>
      <c r="G7545" s="640">
        <v>2.3714423654948997</v>
      </c>
      <c r="I7545" s="640">
        <v>3.85</v>
      </c>
      <c r="J7545" s="661"/>
      <c r="K7545" s="640"/>
      <c r="M7545" s="640">
        <v>3.6749999999999998</v>
      </c>
      <c r="O7545" s="640">
        <v>3.6749999999999998</v>
      </c>
      <c r="Q7545" s="640">
        <v>3.5049999999999999</v>
      </c>
      <c r="S7545" s="640">
        <v>2.8149999999999999</v>
      </c>
      <c r="T7545" s="577">
        <v>0.79880399999999996</v>
      </c>
      <c r="U7545" s="640">
        <f t="shared" si="259"/>
        <v>2.3714423654948997</v>
      </c>
    </row>
    <row r="7546" spans="1:21" x14ac:dyDescent="0.2">
      <c r="A7546" s="597">
        <v>44424</v>
      </c>
      <c r="B7546" s="414">
        <f t="shared" si="258"/>
        <v>44425</v>
      </c>
      <c r="C7546" s="636">
        <v>3.915</v>
      </c>
      <c r="E7546" s="636">
        <v>3.5649999999999999</v>
      </c>
      <c r="G7546" s="636">
        <v>1.9317933464029999</v>
      </c>
      <c r="I7546" s="636">
        <v>3.92</v>
      </c>
      <c r="J7546" s="660"/>
      <c r="K7546" s="636"/>
      <c r="M7546" s="636">
        <v>3.59</v>
      </c>
      <c r="O7546" s="636">
        <v>3.65</v>
      </c>
      <c r="Q7546" s="636">
        <v>3.53</v>
      </c>
      <c r="S7546" s="636">
        <v>2.2999999999999998</v>
      </c>
      <c r="T7546" s="554">
        <v>0.79641399999999996</v>
      </c>
      <c r="U7546" s="636">
        <f t="shared" si="259"/>
        <v>1.9317933464029999</v>
      </c>
    </row>
    <row r="7547" spans="1:21" x14ac:dyDescent="0.2">
      <c r="A7547" s="597">
        <v>44425</v>
      </c>
      <c r="B7547" s="414">
        <f t="shared" si="258"/>
        <v>44426</v>
      </c>
      <c r="C7547" s="636">
        <v>3.92</v>
      </c>
      <c r="E7547" s="636">
        <v>3.5950000000000002</v>
      </c>
      <c r="G7547" s="636">
        <v>2.18213246602035</v>
      </c>
      <c r="I7547" s="636">
        <v>3.84</v>
      </c>
      <c r="J7547" s="660"/>
      <c r="K7547" s="636"/>
      <c r="M7547" s="636">
        <v>3.6549999999999998</v>
      </c>
      <c r="O7547" s="636">
        <v>3.6150000000000002</v>
      </c>
      <c r="Q7547" s="636">
        <v>3.5350000000000001</v>
      </c>
      <c r="S7547" s="636">
        <v>2.61</v>
      </c>
      <c r="T7547" s="554">
        <v>0.79276899999999995</v>
      </c>
      <c r="U7547" s="636">
        <f t="shared" si="259"/>
        <v>2.18213246602035</v>
      </c>
    </row>
    <row r="7548" spans="1:21" x14ac:dyDescent="0.2">
      <c r="A7548" s="597">
        <v>44426</v>
      </c>
      <c r="B7548" s="414">
        <f t="shared" si="258"/>
        <v>44427</v>
      </c>
      <c r="C7548" s="636">
        <v>3.86</v>
      </c>
      <c r="E7548" s="636">
        <v>3.52</v>
      </c>
      <c r="G7548" s="636">
        <v>2.4840994930937503</v>
      </c>
      <c r="I7548" s="636">
        <v>3.8</v>
      </c>
      <c r="J7548" s="660"/>
      <c r="K7548" s="636"/>
      <c r="M7548" s="636">
        <v>3.4950000000000001</v>
      </c>
      <c r="O7548" s="636">
        <v>3.58</v>
      </c>
      <c r="Q7548" s="636">
        <v>3.5750000000000002</v>
      </c>
      <c r="S7548" s="636">
        <v>2.9750000000000001</v>
      </c>
      <c r="T7548" s="554">
        <v>0.79174999999999995</v>
      </c>
      <c r="U7548" s="636">
        <f t="shared" si="259"/>
        <v>2.4840994930937503</v>
      </c>
    </row>
    <row r="7549" spans="1:21" x14ac:dyDescent="0.2">
      <c r="A7549" s="597">
        <v>44427</v>
      </c>
      <c r="B7549" s="414">
        <f t="shared" si="258"/>
        <v>44428</v>
      </c>
      <c r="C7549" s="636">
        <v>3.82</v>
      </c>
      <c r="E7549" s="636">
        <v>3.45</v>
      </c>
      <c r="G7549" s="636">
        <v>2.1488991323020001</v>
      </c>
      <c r="I7549" s="636">
        <v>3.75</v>
      </c>
      <c r="J7549" s="660"/>
      <c r="K7549" s="636"/>
      <c r="M7549" s="636">
        <v>3.4449999999999998</v>
      </c>
      <c r="O7549" s="636">
        <v>3.52</v>
      </c>
      <c r="Q7549" s="636">
        <v>3.51</v>
      </c>
      <c r="S7549" s="636">
        <v>2.6</v>
      </c>
      <c r="T7549" s="554">
        <v>0.78369800000000001</v>
      </c>
      <c r="U7549" s="636">
        <f t="shared" si="259"/>
        <v>2.1488991323020001</v>
      </c>
    </row>
    <row r="7550" spans="1:21" x14ac:dyDescent="0.2">
      <c r="A7550" s="597">
        <v>44428</v>
      </c>
      <c r="B7550" s="414">
        <f t="shared" si="258"/>
        <v>44429</v>
      </c>
      <c r="C7550" s="640">
        <v>3.9350000000000001</v>
      </c>
      <c r="E7550" s="640">
        <v>3.5249999999999999</v>
      </c>
      <c r="G7550" s="640">
        <v>1.5741693079968002</v>
      </c>
      <c r="I7550" s="640">
        <v>3.89</v>
      </c>
      <c r="J7550" s="661"/>
      <c r="K7550" s="640"/>
      <c r="M7550" s="640">
        <v>3.51</v>
      </c>
      <c r="O7550" s="640">
        <v>3.645</v>
      </c>
      <c r="Q7550" s="640">
        <v>3.53</v>
      </c>
      <c r="S7550" s="640">
        <v>1.92</v>
      </c>
      <c r="T7550" s="577">
        <v>0.77742100000000003</v>
      </c>
      <c r="U7550" s="640">
        <f t="shared" si="259"/>
        <v>1.5741693079968002</v>
      </c>
    </row>
    <row r="7551" spans="1:21" x14ac:dyDescent="0.2">
      <c r="A7551" s="597">
        <v>44429</v>
      </c>
      <c r="B7551" s="414">
        <f t="shared" si="258"/>
        <v>44430</v>
      </c>
      <c r="C7551" s="640">
        <v>3.9350000000000001</v>
      </c>
      <c r="E7551" s="640">
        <v>3.5249999999999999</v>
      </c>
      <c r="G7551" s="640">
        <v>1.5741693079968002</v>
      </c>
      <c r="I7551" s="640">
        <v>3.89</v>
      </c>
      <c r="J7551" s="661"/>
      <c r="K7551" s="640"/>
      <c r="M7551" s="640">
        <v>3.51</v>
      </c>
      <c r="O7551" s="640">
        <v>3.645</v>
      </c>
      <c r="Q7551" s="640">
        <v>3.53</v>
      </c>
      <c r="S7551" s="640">
        <v>1.92</v>
      </c>
      <c r="T7551" s="577">
        <v>0.77742100000000003</v>
      </c>
      <c r="U7551" s="640">
        <f t="shared" si="259"/>
        <v>1.5741693079968002</v>
      </c>
    </row>
    <row r="7552" spans="1:21" x14ac:dyDescent="0.2">
      <c r="A7552" s="597">
        <v>44430</v>
      </c>
      <c r="B7552" s="414">
        <f t="shared" si="258"/>
        <v>44431</v>
      </c>
      <c r="C7552" s="640">
        <v>3.9350000000000001</v>
      </c>
      <c r="E7552" s="640">
        <v>3.5249999999999999</v>
      </c>
      <c r="G7552" s="640">
        <v>1.5741693079968002</v>
      </c>
      <c r="I7552" s="640">
        <v>3.89</v>
      </c>
      <c r="J7552" s="661"/>
      <c r="K7552" s="640"/>
      <c r="M7552" s="640">
        <v>3.51</v>
      </c>
      <c r="O7552" s="640">
        <v>3.645</v>
      </c>
      <c r="Q7552" s="640">
        <v>3.53</v>
      </c>
      <c r="S7552" s="640">
        <v>1.92</v>
      </c>
      <c r="T7552" s="577">
        <v>0.77742100000000003</v>
      </c>
      <c r="U7552" s="640">
        <f t="shared" si="259"/>
        <v>1.5741693079968002</v>
      </c>
    </row>
    <row r="7553" spans="1:21" x14ac:dyDescent="0.2">
      <c r="A7553" s="597">
        <v>44431</v>
      </c>
      <c r="B7553" s="414">
        <f t="shared" si="258"/>
        <v>44432</v>
      </c>
      <c r="C7553" s="636">
        <v>3.92</v>
      </c>
      <c r="E7553" s="636">
        <v>3.6850000000000001</v>
      </c>
      <c r="G7553" s="636">
        <v>2.3462763830421003</v>
      </c>
      <c r="I7553" s="636">
        <v>3.85</v>
      </c>
      <c r="J7553" s="660"/>
      <c r="K7553" s="636"/>
      <c r="M7553" s="636">
        <v>3.6349999999999998</v>
      </c>
      <c r="O7553" s="636">
        <v>3.71</v>
      </c>
      <c r="Q7553" s="636">
        <v>3.7</v>
      </c>
      <c r="S7553" s="636">
        <v>2.83</v>
      </c>
      <c r="T7553" s="554">
        <v>0.786138</v>
      </c>
      <c r="U7553" s="636">
        <f t="shared" si="259"/>
        <v>2.3462763830421003</v>
      </c>
    </row>
    <row r="7554" spans="1:21" x14ac:dyDescent="0.2">
      <c r="A7554" s="597">
        <v>44432</v>
      </c>
      <c r="B7554" s="414">
        <f t="shared" si="258"/>
        <v>44433</v>
      </c>
      <c r="C7554" s="636">
        <v>3.94</v>
      </c>
      <c r="E7554" s="636">
        <v>3.6749999999999998</v>
      </c>
      <c r="G7554" s="636">
        <v>2.6444167923187503</v>
      </c>
      <c r="I7554" s="636">
        <v>3.87</v>
      </c>
      <c r="J7554" s="660"/>
      <c r="K7554" s="636"/>
      <c r="M7554" s="636">
        <v>3.7450000000000001</v>
      </c>
      <c r="O7554" s="636">
        <v>3.7250000000000001</v>
      </c>
      <c r="Q7554" s="636">
        <v>3.6349999999999998</v>
      </c>
      <c r="S7554" s="636">
        <v>3.165</v>
      </c>
      <c r="T7554" s="554">
        <v>0.79225000000000001</v>
      </c>
      <c r="U7554" s="636">
        <f t="shared" si="259"/>
        <v>2.6444167923187503</v>
      </c>
    </row>
    <row r="7555" spans="1:21" x14ac:dyDescent="0.2">
      <c r="A7555" s="597">
        <v>44433</v>
      </c>
      <c r="B7555" s="414">
        <f t="shared" si="258"/>
        <v>44434</v>
      </c>
      <c r="C7555" s="636">
        <v>4.01</v>
      </c>
      <c r="E7555" s="636">
        <v>3.7949999999999999</v>
      </c>
      <c r="G7555" s="636">
        <v>3.2320108842170003</v>
      </c>
      <c r="I7555" s="636">
        <v>3.99</v>
      </c>
      <c r="J7555" s="660"/>
      <c r="K7555" s="636"/>
      <c r="M7555" s="636">
        <v>3.9049999999999998</v>
      </c>
      <c r="O7555" s="636">
        <v>3.7949999999999999</v>
      </c>
      <c r="Q7555" s="636">
        <v>3.73</v>
      </c>
      <c r="S7555" s="636">
        <v>3.8650000000000002</v>
      </c>
      <c r="T7555" s="554">
        <v>0.79291999999999996</v>
      </c>
      <c r="U7555" s="636">
        <f t="shared" si="259"/>
        <v>3.2320108842170003</v>
      </c>
    </row>
    <row r="7556" spans="1:21" x14ac:dyDescent="0.2">
      <c r="A7556" s="597">
        <v>44434</v>
      </c>
      <c r="B7556" s="414">
        <f t="shared" si="258"/>
        <v>44435</v>
      </c>
      <c r="C7556" s="636">
        <v>4.0449999999999999</v>
      </c>
      <c r="E7556" s="636">
        <v>3.8849999999999998</v>
      </c>
      <c r="G7556" s="636">
        <v>3.3255328346944002</v>
      </c>
      <c r="I7556" s="636">
        <v>4.0750000000000002</v>
      </c>
      <c r="J7556" s="660"/>
      <c r="K7556" s="636"/>
      <c r="M7556" s="636">
        <v>3.9449999999999998</v>
      </c>
      <c r="O7556" s="636">
        <v>3.89</v>
      </c>
      <c r="Q7556" s="636">
        <v>3.72</v>
      </c>
      <c r="S7556" s="636">
        <v>3.9849999999999999</v>
      </c>
      <c r="T7556" s="554">
        <v>0.791296</v>
      </c>
      <c r="U7556" s="636">
        <f t="shared" si="259"/>
        <v>3.3255328346944002</v>
      </c>
    </row>
    <row r="7557" spans="1:21" x14ac:dyDescent="0.2">
      <c r="A7557" s="597">
        <v>44435</v>
      </c>
      <c r="B7557" s="414">
        <f t="shared" si="258"/>
        <v>44436</v>
      </c>
      <c r="C7557" s="640">
        <v>4.34</v>
      </c>
      <c r="E7557" s="640">
        <v>4.0949999999999998</v>
      </c>
      <c r="G7557" s="640">
        <v>3.0870945180445504</v>
      </c>
      <c r="I7557" s="640">
        <v>4.3</v>
      </c>
      <c r="J7557" s="661"/>
      <c r="K7557" s="640"/>
      <c r="M7557" s="640">
        <v>4.2</v>
      </c>
      <c r="O7557" s="640">
        <v>4.1100000000000003</v>
      </c>
      <c r="Q7557" s="640">
        <v>3.7850000000000001</v>
      </c>
      <c r="S7557" s="640">
        <v>3.7050000000000001</v>
      </c>
      <c r="T7557" s="577">
        <v>0.79007400000000005</v>
      </c>
      <c r="U7557" s="640">
        <f t="shared" si="259"/>
        <v>3.0870945180445504</v>
      </c>
    </row>
    <row r="7558" spans="1:21" x14ac:dyDescent="0.2">
      <c r="A7558" s="597">
        <v>44436</v>
      </c>
      <c r="B7558" s="414">
        <f t="shared" si="258"/>
        <v>44437</v>
      </c>
      <c r="C7558" s="640">
        <v>4.34</v>
      </c>
      <c r="E7558" s="640">
        <v>4.0949999999999998</v>
      </c>
      <c r="G7558" s="640">
        <v>3.0870945180445504</v>
      </c>
      <c r="I7558" s="640">
        <v>4.3</v>
      </c>
      <c r="J7558" s="661"/>
      <c r="K7558" s="640"/>
      <c r="M7558" s="640">
        <v>4.2</v>
      </c>
      <c r="O7558" s="640">
        <v>4.1100000000000003</v>
      </c>
      <c r="Q7558" s="640">
        <v>3.7850000000000001</v>
      </c>
      <c r="S7558" s="640">
        <v>3.7050000000000001</v>
      </c>
      <c r="T7558" s="577">
        <v>0.79007400000000005</v>
      </c>
      <c r="U7558" s="640">
        <f t="shared" si="259"/>
        <v>3.0870945180445504</v>
      </c>
    </row>
    <row r="7559" spans="1:21" x14ac:dyDescent="0.2">
      <c r="A7559" s="597">
        <v>44437</v>
      </c>
      <c r="B7559" s="414">
        <f t="shared" si="258"/>
        <v>44438</v>
      </c>
      <c r="C7559" s="640">
        <v>4.34</v>
      </c>
      <c r="E7559" s="640">
        <v>4.0949999999999998</v>
      </c>
      <c r="G7559" s="640">
        <v>3.0870945180445504</v>
      </c>
      <c r="I7559" s="640">
        <v>4.3</v>
      </c>
      <c r="J7559" s="661"/>
      <c r="K7559" s="640"/>
      <c r="M7559" s="640">
        <v>4.2</v>
      </c>
      <c r="O7559" s="640">
        <v>4.1100000000000003</v>
      </c>
      <c r="Q7559" s="640">
        <v>3.7850000000000001</v>
      </c>
      <c r="S7559" s="640">
        <v>3.7050000000000001</v>
      </c>
      <c r="T7559" s="577">
        <v>0.79007400000000005</v>
      </c>
      <c r="U7559" s="640">
        <f t="shared" si="259"/>
        <v>3.0870945180445504</v>
      </c>
    </row>
    <row r="7560" spans="1:21" x14ac:dyDescent="0.2">
      <c r="A7560" s="597">
        <v>44438</v>
      </c>
      <c r="B7560" s="414">
        <f t="shared" si="258"/>
        <v>44439</v>
      </c>
      <c r="C7560" s="636">
        <v>4.2050000000000001</v>
      </c>
      <c r="E7560" s="636">
        <v>4.0250000000000004</v>
      </c>
      <c r="G7560" s="636">
        <v>2.8260708829392001</v>
      </c>
      <c r="I7560" s="636">
        <v>4.2249999999999996</v>
      </c>
      <c r="J7560" s="660"/>
      <c r="K7560" s="636"/>
      <c r="M7560" s="636">
        <v>4.13</v>
      </c>
      <c r="O7560" s="636">
        <v>4.0650000000000004</v>
      </c>
      <c r="Q7560" s="636">
        <v>3.8149999999999999</v>
      </c>
      <c r="S7560" s="636">
        <v>3.38</v>
      </c>
      <c r="T7560" s="554">
        <v>0.79281599999999997</v>
      </c>
      <c r="U7560" s="636">
        <f t="shared" si="259"/>
        <v>2.8260708829392001</v>
      </c>
    </row>
    <row r="7561" spans="1:21" s="263" customFormat="1" x14ac:dyDescent="0.2">
      <c r="A7561" s="598">
        <v>44439</v>
      </c>
      <c r="B7561" s="556">
        <f t="shared" si="258"/>
        <v>44440</v>
      </c>
      <c r="C7561" s="620">
        <v>4.25</v>
      </c>
      <c r="E7561" s="620">
        <v>4.0199999999999996</v>
      </c>
      <c r="G7561" s="620">
        <v>2.9069824432925007</v>
      </c>
      <c r="I7561" s="620">
        <v>4.2949999999999999</v>
      </c>
      <c r="J7561" s="786"/>
      <c r="K7561" s="620"/>
      <c r="M7561" s="620">
        <v>3.96</v>
      </c>
      <c r="O7561" s="620">
        <v>4.09</v>
      </c>
      <c r="Q7561" s="620">
        <v>3.7250000000000001</v>
      </c>
      <c r="S7561" s="620">
        <v>3.4750000000000001</v>
      </c>
      <c r="T7561" s="689">
        <v>0.79322000000000004</v>
      </c>
      <c r="U7561" s="620">
        <f t="shared" si="259"/>
        <v>2.9069824432925007</v>
      </c>
    </row>
    <row r="7562" spans="1:21" x14ac:dyDescent="0.2">
      <c r="A7562" s="597">
        <v>44440</v>
      </c>
      <c r="B7562" s="414">
        <f t="shared" si="258"/>
        <v>44441</v>
      </c>
      <c r="C7562" s="636">
        <v>4.46</v>
      </c>
      <c r="E7562" s="636">
        <v>4.32</v>
      </c>
      <c r="G7562" s="636">
        <v>1.9649163779385002</v>
      </c>
      <c r="I7562" s="636">
        <v>4.6050000000000004</v>
      </c>
      <c r="J7562" s="660"/>
      <c r="K7562" s="636"/>
      <c r="M7562" s="636">
        <v>4.2450000000000001</v>
      </c>
      <c r="O7562" s="636">
        <v>4.2450000000000001</v>
      </c>
      <c r="Q7562" s="636">
        <v>3.835</v>
      </c>
      <c r="S7562" s="636">
        <v>2.35</v>
      </c>
      <c r="T7562" s="554">
        <v>0.79283400000000004</v>
      </c>
      <c r="U7562" s="636">
        <f t="shared" si="259"/>
        <v>1.9649163779385002</v>
      </c>
    </row>
    <row r="7563" spans="1:21" x14ac:dyDescent="0.2">
      <c r="A7563" s="597">
        <v>44441</v>
      </c>
      <c r="B7563" s="414">
        <f t="shared" si="258"/>
        <v>44442</v>
      </c>
      <c r="C7563" s="636">
        <v>4.6349999999999998</v>
      </c>
      <c r="E7563" s="636">
        <v>4.43</v>
      </c>
      <c r="G7563" s="636">
        <v>2.6633919843447003</v>
      </c>
      <c r="I7563" s="636">
        <v>4.84</v>
      </c>
      <c r="J7563" s="660"/>
      <c r="K7563" s="636"/>
      <c r="M7563" s="636">
        <v>4.5149999999999997</v>
      </c>
      <c r="O7563" s="636">
        <v>4.4550000000000001</v>
      </c>
      <c r="Q7563" s="636">
        <v>3.82</v>
      </c>
      <c r="S7563" s="636">
        <v>3.18</v>
      </c>
      <c r="T7563" s="554">
        <v>0.79417099999999996</v>
      </c>
      <c r="U7563" s="636">
        <f t="shared" si="259"/>
        <v>2.6633919843447003</v>
      </c>
    </row>
    <row r="7564" spans="1:21" x14ac:dyDescent="0.2">
      <c r="A7564" s="597">
        <v>44442</v>
      </c>
      <c r="B7564" s="414">
        <f t="shared" si="258"/>
        <v>44443</v>
      </c>
      <c r="C7564" s="699">
        <v>4.6900000000000004</v>
      </c>
      <c r="E7564" s="640">
        <v>4.46</v>
      </c>
      <c r="G7564" s="640">
        <v>2.9570179822869758</v>
      </c>
      <c r="I7564" s="640">
        <v>4.8</v>
      </c>
      <c r="J7564" s="661"/>
      <c r="K7564" s="640"/>
      <c r="M7564" s="640">
        <v>4.53</v>
      </c>
      <c r="O7564" s="640">
        <v>4.4800000000000004</v>
      </c>
      <c r="Q7564" s="640">
        <v>3.47</v>
      </c>
      <c r="S7564" s="640">
        <v>3.5150000000000001</v>
      </c>
      <c r="T7564" s="577">
        <v>0.79769100000000004</v>
      </c>
      <c r="U7564" s="640">
        <f t="shared" si="259"/>
        <v>2.9570179822869758</v>
      </c>
    </row>
    <row r="7565" spans="1:21" x14ac:dyDescent="0.2">
      <c r="A7565" s="597">
        <v>44443</v>
      </c>
      <c r="B7565" s="414">
        <f t="shared" si="258"/>
        <v>44444</v>
      </c>
      <c r="C7565" s="699">
        <v>4.6900000000000004</v>
      </c>
      <c r="E7565" s="640">
        <v>4.46</v>
      </c>
      <c r="G7565" s="640">
        <v>2.9570179822869758</v>
      </c>
      <c r="I7565" s="640">
        <v>4.8</v>
      </c>
      <c r="J7565" s="661"/>
      <c r="K7565" s="640"/>
      <c r="M7565" s="640">
        <v>4.53</v>
      </c>
      <c r="O7565" s="640">
        <v>4.4800000000000004</v>
      </c>
      <c r="Q7565" s="640">
        <v>3.47</v>
      </c>
      <c r="S7565" s="640">
        <v>3.5150000000000001</v>
      </c>
      <c r="T7565" s="577">
        <v>0.79769100000000004</v>
      </c>
      <c r="U7565" s="640">
        <f t="shared" si="259"/>
        <v>2.9570179822869758</v>
      </c>
    </row>
    <row r="7566" spans="1:21" x14ac:dyDescent="0.2">
      <c r="A7566" s="597">
        <v>44444</v>
      </c>
      <c r="B7566" s="414">
        <f t="shared" si="258"/>
        <v>44445</v>
      </c>
      <c r="C7566" s="699">
        <v>4.6900000000000004</v>
      </c>
      <c r="E7566" s="640">
        <v>4.46</v>
      </c>
      <c r="G7566" s="640">
        <v>2.9570179822869758</v>
      </c>
      <c r="I7566" s="640">
        <v>4.8</v>
      </c>
      <c r="J7566" s="661"/>
      <c r="K7566" s="640"/>
      <c r="M7566" s="640">
        <v>4.53</v>
      </c>
      <c r="O7566" s="640">
        <v>4.4800000000000004</v>
      </c>
      <c r="Q7566" s="640">
        <v>3.47</v>
      </c>
      <c r="S7566" s="640">
        <v>3.5150000000000001</v>
      </c>
      <c r="T7566" s="577">
        <v>0.79769100000000004</v>
      </c>
      <c r="U7566" s="640">
        <f t="shared" si="259"/>
        <v>2.9570179822869758</v>
      </c>
    </row>
    <row r="7567" spans="1:21" x14ac:dyDescent="0.2">
      <c r="A7567" s="597">
        <v>44445</v>
      </c>
      <c r="B7567" s="414">
        <f t="shared" si="258"/>
        <v>44446</v>
      </c>
      <c r="C7567" s="699">
        <v>4.6900000000000004</v>
      </c>
      <c r="E7567" s="640">
        <v>4.46</v>
      </c>
      <c r="G7567" s="640">
        <v>2.9570179822869758</v>
      </c>
      <c r="I7567" s="640">
        <v>4.8</v>
      </c>
      <c r="J7567" s="661"/>
      <c r="K7567" s="640"/>
      <c r="M7567" s="640">
        <v>4.53</v>
      </c>
      <c r="O7567" s="640">
        <v>4.4800000000000004</v>
      </c>
      <c r="Q7567" s="640">
        <v>3.47</v>
      </c>
      <c r="S7567" s="640">
        <v>3.5150000000000001</v>
      </c>
      <c r="T7567" s="577">
        <v>0.79769100000000004</v>
      </c>
      <c r="U7567" s="640">
        <f t="shared" si="259"/>
        <v>2.9570179822869758</v>
      </c>
    </row>
    <row r="7568" spans="1:21" x14ac:dyDescent="0.2">
      <c r="A7568" s="597">
        <v>44446</v>
      </c>
      <c r="B7568" s="414">
        <f t="shared" si="258"/>
        <v>44447</v>
      </c>
      <c r="C7568" s="698">
        <v>4.67</v>
      </c>
      <c r="E7568" s="636">
        <v>4.47</v>
      </c>
      <c r="G7568" s="636">
        <v>2.7895012957606502</v>
      </c>
      <c r="I7568" s="636">
        <v>4.6500000000000004</v>
      </c>
      <c r="J7568" s="660"/>
      <c r="K7568" s="636"/>
      <c r="M7568" s="636">
        <v>4.5949999999999998</v>
      </c>
      <c r="O7568" s="636">
        <v>4.42</v>
      </c>
      <c r="Q7568" s="636">
        <v>3.89</v>
      </c>
      <c r="S7568" s="636">
        <v>3.33</v>
      </c>
      <c r="T7568" s="554">
        <v>0.79430699999999999</v>
      </c>
      <c r="U7568" s="636">
        <f t="shared" si="259"/>
        <v>2.7895012957606502</v>
      </c>
    </row>
    <row r="7569" spans="1:21" x14ac:dyDescent="0.2">
      <c r="A7569" s="597">
        <v>44447</v>
      </c>
      <c r="B7569" s="414">
        <f t="shared" si="258"/>
        <v>44448</v>
      </c>
      <c r="C7569" s="698">
        <v>4.78</v>
      </c>
      <c r="E7569" s="636">
        <v>4.71</v>
      </c>
      <c r="G7569" s="636">
        <v>3.158830827709425</v>
      </c>
      <c r="I7569" s="636">
        <v>4.9249999999999998</v>
      </c>
      <c r="J7569" s="660"/>
      <c r="K7569" s="636"/>
      <c r="M7569" s="636">
        <v>4.835</v>
      </c>
      <c r="O7569" s="636">
        <v>4.6050000000000004</v>
      </c>
      <c r="Q7569" s="636">
        <v>4.165</v>
      </c>
      <c r="S7569" s="636">
        <v>3.7949999999999999</v>
      </c>
      <c r="T7569" s="554">
        <v>0.78926099999999999</v>
      </c>
      <c r="U7569" s="636">
        <f t="shared" si="259"/>
        <v>3.158830827709425</v>
      </c>
    </row>
    <row r="7570" spans="1:21" x14ac:dyDescent="0.2">
      <c r="A7570" s="597">
        <v>44448</v>
      </c>
      <c r="B7570" s="414">
        <f t="shared" si="258"/>
        <v>44449</v>
      </c>
      <c r="C7570" s="698">
        <v>4.9649999999999999</v>
      </c>
      <c r="E7570" s="636">
        <v>4.75</v>
      </c>
      <c r="G7570" s="636">
        <v>3.2809648627982249</v>
      </c>
      <c r="I7570" s="636">
        <v>4.9649999999999999</v>
      </c>
      <c r="J7570" s="660"/>
      <c r="K7570" s="636"/>
      <c r="M7570" s="636">
        <v>4.91</v>
      </c>
      <c r="O7570" s="636">
        <v>4.66</v>
      </c>
      <c r="Q7570" s="636">
        <v>4.09</v>
      </c>
      <c r="S7570" s="636">
        <v>3.9449999999999998</v>
      </c>
      <c r="T7570" s="554">
        <v>0.78860699999999995</v>
      </c>
      <c r="U7570" s="636">
        <f t="shared" si="259"/>
        <v>3.2809648627982249</v>
      </c>
    </row>
    <row r="7571" spans="1:21" x14ac:dyDescent="0.2">
      <c r="A7571" s="597">
        <v>44449</v>
      </c>
      <c r="B7571" s="414">
        <f t="shared" si="258"/>
        <v>44450</v>
      </c>
      <c r="C7571" s="699">
        <v>5.04</v>
      </c>
      <c r="E7571" s="640">
        <v>4.7350000000000003</v>
      </c>
      <c r="G7571" s="640">
        <v>3.2861016235364002</v>
      </c>
      <c r="I7571" s="640">
        <v>4.92</v>
      </c>
      <c r="J7571" s="661"/>
      <c r="K7571" s="640"/>
      <c r="M7571" s="640">
        <v>4.7850000000000001</v>
      </c>
      <c r="O7571" s="640">
        <v>4.75</v>
      </c>
      <c r="Q7571" s="640">
        <v>4.16</v>
      </c>
      <c r="S7571" s="640">
        <v>3.94</v>
      </c>
      <c r="T7571" s="577">
        <v>0.79084399999999999</v>
      </c>
      <c r="U7571" s="640">
        <f t="shared" si="259"/>
        <v>3.2861016235364002</v>
      </c>
    </row>
    <row r="7572" spans="1:21" x14ac:dyDescent="0.2">
      <c r="A7572" s="597">
        <v>44450</v>
      </c>
      <c r="B7572" s="414">
        <f t="shared" si="258"/>
        <v>44451</v>
      </c>
      <c r="C7572" s="699">
        <v>5.04</v>
      </c>
      <c r="E7572" s="640">
        <v>4.7350000000000003</v>
      </c>
      <c r="G7572" s="640">
        <v>3.2861016235364002</v>
      </c>
      <c r="I7572" s="640">
        <v>4.92</v>
      </c>
      <c r="J7572" s="661"/>
      <c r="K7572" s="640"/>
      <c r="M7572" s="640">
        <v>4.7850000000000001</v>
      </c>
      <c r="O7572" s="640">
        <v>4.75</v>
      </c>
      <c r="Q7572" s="640">
        <v>4.16</v>
      </c>
      <c r="S7572" s="640">
        <v>3.94</v>
      </c>
      <c r="T7572" s="577">
        <v>0.79084399999999999</v>
      </c>
      <c r="U7572" s="640">
        <f t="shared" si="259"/>
        <v>3.2861016235364002</v>
      </c>
    </row>
    <row r="7573" spans="1:21" x14ac:dyDescent="0.2">
      <c r="A7573" s="597">
        <v>44451</v>
      </c>
      <c r="B7573" s="414">
        <f t="shared" si="258"/>
        <v>44452</v>
      </c>
      <c r="C7573" s="699">
        <v>5.04</v>
      </c>
      <c r="E7573" s="640">
        <v>4.7350000000000003</v>
      </c>
      <c r="G7573" s="640">
        <v>3.2861016235364002</v>
      </c>
      <c r="I7573" s="640">
        <v>4.92</v>
      </c>
      <c r="J7573" s="661"/>
      <c r="K7573" s="640"/>
      <c r="M7573" s="640">
        <v>4.7850000000000001</v>
      </c>
      <c r="O7573" s="640">
        <v>4.75</v>
      </c>
      <c r="Q7573" s="640">
        <v>4.16</v>
      </c>
      <c r="S7573" s="640">
        <v>3.94</v>
      </c>
      <c r="T7573" s="577">
        <v>0.79084399999999999</v>
      </c>
      <c r="U7573" s="640">
        <f t="shared" si="259"/>
        <v>3.2861016235364002</v>
      </c>
    </row>
    <row r="7574" spans="1:21" x14ac:dyDescent="0.2">
      <c r="A7574" s="597">
        <v>44452</v>
      </c>
      <c r="B7574" s="414">
        <f t="shared" si="258"/>
        <v>44453</v>
      </c>
      <c r="C7574" s="698">
        <v>5.18</v>
      </c>
      <c r="E7574" s="636">
        <v>4.95</v>
      </c>
      <c r="G7574" s="636">
        <v>3.7210789091013003</v>
      </c>
      <c r="I7574" s="636">
        <v>5.13</v>
      </c>
      <c r="J7574" s="660"/>
      <c r="K7574" s="636"/>
      <c r="M7574" s="636">
        <v>5.07</v>
      </c>
      <c r="O7574" s="636">
        <v>4.9450000000000003</v>
      </c>
      <c r="Q7574" s="636">
        <v>4.6550000000000002</v>
      </c>
      <c r="S7574" s="636">
        <v>4.47</v>
      </c>
      <c r="T7574" s="554">
        <v>0.78934599999999999</v>
      </c>
      <c r="U7574" s="636">
        <f t="shared" si="259"/>
        <v>3.7210789091013003</v>
      </c>
    </row>
    <row r="7575" spans="1:21" x14ac:dyDescent="0.2">
      <c r="A7575" s="597">
        <v>44453</v>
      </c>
      <c r="B7575" s="414">
        <f t="shared" si="258"/>
        <v>44454</v>
      </c>
      <c r="C7575" s="698">
        <v>5.35</v>
      </c>
      <c r="E7575" s="636">
        <v>5.0149999999999997</v>
      </c>
      <c r="G7575" s="636">
        <v>3.8854594026329252</v>
      </c>
      <c r="I7575" s="636">
        <v>5.28</v>
      </c>
      <c r="J7575" s="660"/>
      <c r="K7575" s="636"/>
      <c r="M7575" s="636">
        <v>5.25</v>
      </c>
      <c r="O7575" s="636">
        <v>5.0149999999999997</v>
      </c>
      <c r="Q7575" s="636">
        <v>4.9749999999999996</v>
      </c>
      <c r="S7575" s="636">
        <v>4.665</v>
      </c>
      <c r="T7575" s="554">
        <v>0.78976299999999999</v>
      </c>
      <c r="U7575" s="636">
        <f t="shared" si="259"/>
        <v>3.8854594026329252</v>
      </c>
    </row>
    <row r="7576" spans="1:21" x14ac:dyDescent="0.2">
      <c r="A7576" s="597">
        <v>44454</v>
      </c>
      <c r="B7576" s="414">
        <f t="shared" si="258"/>
        <v>44455</v>
      </c>
      <c r="C7576" s="698">
        <v>5.6</v>
      </c>
      <c r="E7576" s="636">
        <v>5.3150000000000004</v>
      </c>
      <c r="G7576" s="636">
        <v>3.8592309377522249</v>
      </c>
      <c r="I7576" s="636">
        <v>5.49</v>
      </c>
      <c r="J7576" s="660"/>
      <c r="K7576" s="636"/>
      <c r="M7576" s="636">
        <v>5.37</v>
      </c>
      <c r="O7576" s="636">
        <v>5.2850000000000001</v>
      </c>
      <c r="Q7576" s="636">
        <v>5.0650000000000004</v>
      </c>
      <c r="S7576" s="636">
        <v>4.6349999999999998</v>
      </c>
      <c r="T7576" s="554">
        <v>0.78950900000000002</v>
      </c>
      <c r="U7576" s="636">
        <f t="shared" si="259"/>
        <v>3.8592309377522249</v>
      </c>
    </row>
    <row r="7577" spans="1:21" x14ac:dyDescent="0.2">
      <c r="A7577" s="597">
        <v>44455</v>
      </c>
      <c r="B7577" s="414">
        <f t="shared" si="258"/>
        <v>44456</v>
      </c>
      <c r="C7577" s="698">
        <v>5.47</v>
      </c>
      <c r="E7577" s="636">
        <v>5.16</v>
      </c>
      <c r="G7577" s="636">
        <v>3.9202241322466254</v>
      </c>
      <c r="I7577" s="636">
        <v>5.25</v>
      </c>
      <c r="J7577" s="660"/>
      <c r="K7577" s="636"/>
      <c r="M7577" s="636">
        <v>5.0750000000000002</v>
      </c>
      <c r="O7577" s="636">
        <v>5.07</v>
      </c>
      <c r="Q7577" s="636">
        <v>4.93</v>
      </c>
      <c r="S7577" s="636">
        <v>4.7050000000000001</v>
      </c>
      <c r="T7577" s="554">
        <v>0.79005499999999995</v>
      </c>
      <c r="U7577" s="636">
        <f t="shared" si="259"/>
        <v>3.9202241322466254</v>
      </c>
    </row>
    <row r="7578" spans="1:21" x14ac:dyDescent="0.2">
      <c r="A7578" s="597">
        <v>44456</v>
      </c>
      <c r="B7578" s="414">
        <f t="shared" si="258"/>
        <v>44457</v>
      </c>
      <c r="C7578" s="699">
        <v>5.2</v>
      </c>
      <c r="E7578" s="640">
        <v>4.835</v>
      </c>
      <c r="G7578" s="640">
        <v>3.7195194499008011</v>
      </c>
      <c r="I7578" s="640">
        <v>5.01</v>
      </c>
      <c r="J7578" s="661"/>
      <c r="K7578" s="640"/>
      <c r="M7578" s="640">
        <v>4.79</v>
      </c>
      <c r="O7578" s="640">
        <v>4.9050000000000002</v>
      </c>
      <c r="Q7578" s="640">
        <v>4.7649999999999997</v>
      </c>
      <c r="S7578" s="640">
        <v>4.4800000000000004</v>
      </c>
      <c r="T7578" s="577">
        <v>0.78725400000000001</v>
      </c>
      <c r="U7578" s="640">
        <f t="shared" si="259"/>
        <v>3.7195194499008011</v>
      </c>
    </row>
    <row r="7579" spans="1:21" x14ac:dyDescent="0.2">
      <c r="A7579" s="597">
        <v>44457</v>
      </c>
      <c r="B7579" s="414">
        <f t="shared" si="258"/>
        <v>44458</v>
      </c>
      <c r="C7579" s="699">
        <v>5.2</v>
      </c>
      <c r="E7579" s="640">
        <v>4.835</v>
      </c>
      <c r="G7579" s="640">
        <v>3.7195194499008011</v>
      </c>
      <c r="I7579" s="640">
        <v>5.01</v>
      </c>
      <c r="J7579" s="661"/>
      <c r="K7579" s="640"/>
      <c r="M7579" s="640">
        <v>4.79</v>
      </c>
      <c r="O7579" s="640">
        <v>4.9050000000000002</v>
      </c>
      <c r="Q7579" s="640">
        <v>4.7649999999999997</v>
      </c>
      <c r="S7579" s="640">
        <v>4.4800000000000004</v>
      </c>
      <c r="T7579" s="577">
        <v>0.78725400000000001</v>
      </c>
      <c r="U7579" s="640">
        <f t="shared" si="259"/>
        <v>3.7195194499008011</v>
      </c>
    </row>
    <row r="7580" spans="1:21" x14ac:dyDescent="0.2">
      <c r="A7580" s="597">
        <v>44458</v>
      </c>
      <c r="B7580" s="414">
        <f t="shared" si="258"/>
        <v>44459</v>
      </c>
      <c r="C7580" s="699">
        <v>5.2</v>
      </c>
      <c r="E7580" s="640">
        <v>4.835</v>
      </c>
      <c r="G7580" s="640">
        <v>3.7195194499008011</v>
      </c>
      <c r="I7580" s="640">
        <v>5.01</v>
      </c>
      <c r="J7580" s="661"/>
      <c r="K7580" s="640"/>
      <c r="M7580" s="640">
        <v>4.79</v>
      </c>
      <c r="O7580" s="640">
        <v>4.9050000000000002</v>
      </c>
      <c r="Q7580" s="640">
        <v>4.7649999999999997</v>
      </c>
      <c r="S7580" s="640">
        <v>4.4800000000000004</v>
      </c>
      <c r="T7580" s="577">
        <v>0.78725400000000001</v>
      </c>
      <c r="U7580" s="640">
        <f t="shared" si="259"/>
        <v>3.7195194499008011</v>
      </c>
    </row>
    <row r="7581" spans="1:21" x14ac:dyDescent="0.2">
      <c r="A7581" s="597">
        <v>44459</v>
      </c>
      <c r="B7581" s="414">
        <f t="shared" si="258"/>
        <v>44460</v>
      </c>
      <c r="C7581" s="698">
        <v>5.1550000000000002</v>
      </c>
      <c r="E7581" s="636">
        <v>4.74</v>
      </c>
      <c r="G7581" s="636">
        <v>1.7282943086955003</v>
      </c>
      <c r="I7581" s="636">
        <v>5.0949999999999998</v>
      </c>
      <c r="J7581" s="660"/>
      <c r="K7581" s="636"/>
      <c r="M7581" s="636">
        <v>4.8049999999999997</v>
      </c>
      <c r="O7581" s="636">
        <v>4.8150000000000004</v>
      </c>
      <c r="Q7581" s="636">
        <v>4.25</v>
      </c>
      <c r="S7581" s="636">
        <v>2.1</v>
      </c>
      <c r="T7581" s="554">
        <v>0.78037699999999999</v>
      </c>
      <c r="U7581" s="636">
        <f t="shared" si="259"/>
        <v>1.7282943086955003</v>
      </c>
    </row>
    <row r="7582" spans="1:21" x14ac:dyDescent="0.2">
      <c r="A7582" s="597">
        <v>44460</v>
      </c>
      <c r="B7582" s="414">
        <f t="shared" si="258"/>
        <v>44461</v>
      </c>
      <c r="C7582" s="698">
        <v>4.87</v>
      </c>
      <c r="E7582" s="636">
        <v>4.6100000000000003</v>
      </c>
      <c r="G7582" s="636">
        <v>2.5024890837755751</v>
      </c>
      <c r="I7582" s="636">
        <v>4.75</v>
      </c>
      <c r="J7582" s="660"/>
      <c r="K7582" s="636"/>
      <c r="M7582" s="636">
        <v>4.5999999999999996</v>
      </c>
      <c r="O7582" s="636">
        <v>4.5350000000000001</v>
      </c>
      <c r="Q7582" s="636">
        <v>3.7250000000000001</v>
      </c>
      <c r="S7582" s="636">
        <v>3.0350000000000001</v>
      </c>
      <c r="T7582" s="554">
        <v>0.78184299999999995</v>
      </c>
      <c r="U7582" s="636">
        <f t="shared" si="259"/>
        <v>2.5024890837755751</v>
      </c>
    </row>
    <row r="7583" spans="1:21" x14ac:dyDescent="0.2">
      <c r="A7583" s="597">
        <v>44461</v>
      </c>
      <c r="B7583" s="414">
        <f t="shared" si="258"/>
        <v>44462</v>
      </c>
      <c r="C7583" s="636">
        <v>4.83</v>
      </c>
      <c r="E7583" s="636">
        <v>4.54</v>
      </c>
      <c r="G7583" s="636">
        <v>2.5583042609930002</v>
      </c>
      <c r="I7583" s="636">
        <v>4.8</v>
      </c>
      <c r="J7583" s="660"/>
      <c r="K7583" s="636"/>
      <c r="M7583" s="636">
        <v>4.57</v>
      </c>
      <c r="O7583" s="636">
        <v>4.5149999999999997</v>
      </c>
      <c r="Q7583" s="636">
        <v>3.9750000000000001</v>
      </c>
      <c r="S7583" s="636">
        <v>3.1</v>
      </c>
      <c r="T7583" s="554">
        <v>0.78252200000000005</v>
      </c>
      <c r="U7583" s="636">
        <f t="shared" si="259"/>
        <v>2.5583042609930002</v>
      </c>
    </row>
    <row r="7584" spans="1:21" x14ac:dyDescent="0.2">
      <c r="A7584" s="597">
        <v>44462</v>
      </c>
      <c r="B7584" s="414">
        <f t="shared" si="258"/>
        <v>44463</v>
      </c>
      <c r="C7584" s="636">
        <v>4.8949999999999996</v>
      </c>
      <c r="E7584" s="636">
        <v>4.53</v>
      </c>
      <c r="G7584" s="636">
        <v>2.820671143404625</v>
      </c>
      <c r="I7584" s="636">
        <v>4.8499999999999996</v>
      </c>
      <c r="J7584" s="660"/>
      <c r="K7584" s="636"/>
      <c r="M7584" s="636">
        <v>4.585</v>
      </c>
      <c r="O7584" s="636">
        <v>4.5650000000000004</v>
      </c>
      <c r="Q7584" s="636">
        <v>4.12</v>
      </c>
      <c r="S7584" s="636">
        <v>3.395</v>
      </c>
      <c r="T7584" s="554">
        <v>0.78780499999999998</v>
      </c>
      <c r="U7584" s="636">
        <f t="shared" si="259"/>
        <v>2.820671143404625</v>
      </c>
    </row>
    <row r="7585" spans="1:21" x14ac:dyDescent="0.2">
      <c r="A7585" s="597">
        <v>44463</v>
      </c>
      <c r="B7585" s="414">
        <f t="shared" si="258"/>
        <v>44464</v>
      </c>
      <c r="C7585" s="640">
        <v>5.0199999999999996</v>
      </c>
      <c r="E7585" s="640">
        <v>4.4000000000000004</v>
      </c>
      <c r="G7585" s="640">
        <v>2.0803045470875001</v>
      </c>
      <c r="I7585" s="640">
        <v>4.92</v>
      </c>
      <c r="J7585" s="661"/>
      <c r="K7585" s="640"/>
      <c r="M7585" s="640">
        <v>4.3949999999999996</v>
      </c>
      <c r="O7585" s="640">
        <v>4.4550000000000001</v>
      </c>
      <c r="Q7585" s="640">
        <v>3.9249999999999998</v>
      </c>
      <c r="S7585" s="640">
        <v>2.5</v>
      </c>
      <c r="T7585" s="577">
        <v>0.78902899999999998</v>
      </c>
      <c r="U7585" s="640">
        <f t="shared" si="259"/>
        <v>2.0803045470875001</v>
      </c>
    </row>
    <row r="7586" spans="1:21" x14ac:dyDescent="0.2">
      <c r="A7586" s="597">
        <v>44464</v>
      </c>
      <c r="B7586" s="414">
        <f t="shared" ref="B7586:B7649" si="260">A7586+1</f>
        <v>44465</v>
      </c>
      <c r="C7586" s="640">
        <v>5.0199999999999996</v>
      </c>
      <c r="E7586" s="640">
        <v>4.4000000000000004</v>
      </c>
      <c r="G7586" s="640">
        <v>2.0803045470875001</v>
      </c>
      <c r="I7586" s="640">
        <v>4.92</v>
      </c>
      <c r="J7586" s="661"/>
      <c r="K7586" s="640"/>
      <c r="M7586" s="640">
        <v>4.3949999999999996</v>
      </c>
      <c r="O7586" s="640">
        <v>4.4550000000000001</v>
      </c>
      <c r="Q7586" s="640">
        <v>3.9249999999999998</v>
      </c>
      <c r="S7586" s="640">
        <v>2.5</v>
      </c>
      <c r="T7586" s="577">
        <v>0.78902899999999998</v>
      </c>
      <c r="U7586" s="640">
        <f t="shared" si="259"/>
        <v>2.0803045470875001</v>
      </c>
    </row>
    <row r="7587" spans="1:21" x14ac:dyDescent="0.2">
      <c r="A7587" s="597">
        <v>44465</v>
      </c>
      <c r="B7587" s="414">
        <f t="shared" si="260"/>
        <v>44466</v>
      </c>
      <c r="C7587" s="640">
        <v>5.0199999999999996</v>
      </c>
      <c r="E7587" s="640">
        <v>4.4000000000000004</v>
      </c>
      <c r="G7587" s="640">
        <v>2.0803045470875001</v>
      </c>
      <c r="I7587" s="640">
        <v>4.92</v>
      </c>
      <c r="J7587" s="661"/>
      <c r="K7587" s="640"/>
      <c r="M7587" s="640">
        <v>4.3949999999999996</v>
      </c>
      <c r="O7587" s="640">
        <v>4.4550000000000001</v>
      </c>
      <c r="Q7587" s="640">
        <v>3.9249999999999998</v>
      </c>
      <c r="S7587" s="640">
        <v>2.5</v>
      </c>
      <c r="T7587" s="577">
        <v>0.78902899999999998</v>
      </c>
      <c r="U7587" s="640">
        <f t="shared" si="259"/>
        <v>2.0803045470875001</v>
      </c>
    </row>
    <row r="7588" spans="1:21" x14ac:dyDescent="0.2">
      <c r="A7588" s="597">
        <v>44466</v>
      </c>
      <c r="B7588" s="414">
        <f t="shared" si="260"/>
        <v>44467</v>
      </c>
      <c r="C7588" s="636">
        <v>5.5149999999999997</v>
      </c>
      <c r="E7588" s="636">
        <v>4.7750000000000004</v>
      </c>
      <c r="G7588" s="658">
        <v>2.0948675885225501</v>
      </c>
      <c r="I7588" s="636">
        <v>5.35</v>
      </c>
      <c r="J7588" s="660"/>
      <c r="K7588" s="636"/>
      <c r="M7588" s="636">
        <v>4.7249999999999996</v>
      </c>
      <c r="O7588" s="636">
        <v>4.8499999999999996</v>
      </c>
      <c r="Q7588" s="636">
        <v>4.415</v>
      </c>
      <c r="S7588" s="636">
        <v>2.5099999999999998</v>
      </c>
      <c r="T7588" s="554">
        <v>0.79138699999999995</v>
      </c>
      <c r="U7588" s="636">
        <f t="shared" si="259"/>
        <v>2.0948675885225501</v>
      </c>
    </row>
    <row r="7589" spans="1:21" x14ac:dyDescent="0.2">
      <c r="A7589" s="597">
        <v>44467</v>
      </c>
      <c r="B7589" s="414">
        <f t="shared" si="260"/>
        <v>44468</v>
      </c>
      <c r="C7589" s="636">
        <v>5.93</v>
      </c>
      <c r="E7589" s="636">
        <v>5.2</v>
      </c>
      <c r="G7589" s="636">
        <v>2.6875653895248757</v>
      </c>
      <c r="I7589" s="636">
        <v>5.65</v>
      </c>
      <c r="J7589" s="660"/>
      <c r="K7589" s="636"/>
      <c r="M7589" s="636">
        <v>5.1550000000000002</v>
      </c>
      <c r="O7589" s="636">
        <v>5.2649999999999997</v>
      </c>
      <c r="Q7589" s="636">
        <v>4.7649999999999997</v>
      </c>
      <c r="S7589" s="636">
        <v>3.2250000000000001</v>
      </c>
      <c r="T7589" s="554">
        <v>0.79019700000000004</v>
      </c>
      <c r="U7589" s="636">
        <f t="shared" si="259"/>
        <v>2.6875653895248757</v>
      </c>
    </row>
    <row r="7590" spans="1:21" x14ac:dyDescent="0.2">
      <c r="A7590" s="597">
        <v>44468</v>
      </c>
      <c r="B7590" s="414">
        <f t="shared" si="260"/>
        <v>44469</v>
      </c>
      <c r="C7590" s="636">
        <v>5.625</v>
      </c>
      <c r="E7590" s="636">
        <v>5.0949999999999998</v>
      </c>
      <c r="G7590" s="636">
        <v>2.6663781372633504</v>
      </c>
      <c r="I7590" s="636">
        <v>5.45</v>
      </c>
      <c r="J7590" s="660"/>
      <c r="K7590" s="636"/>
      <c r="M7590" s="636">
        <v>4.9850000000000003</v>
      </c>
      <c r="O7590" s="636">
        <v>5.13</v>
      </c>
      <c r="Q7590" s="636">
        <v>4.6500000000000004</v>
      </c>
      <c r="S7590" s="636">
        <v>3.2149999999999999</v>
      </c>
      <c r="T7590" s="554">
        <v>0.78640600000000005</v>
      </c>
      <c r="U7590" s="636">
        <f t="shared" si="259"/>
        <v>2.6663781372633504</v>
      </c>
    </row>
    <row r="7591" spans="1:21" s="263" customFormat="1" x14ac:dyDescent="0.2">
      <c r="A7591" s="598">
        <v>44469</v>
      </c>
      <c r="B7591" s="556">
        <f t="shared" si="260"/>
        <v>44470</v>
      </c>
      <c r="C7591" s="620">
        <v>5.5449999999999999</v>
      </c>
      <c r="E7591" s="620">
        <v>5.2</v>
      </c>
      <c r="G7591" s="620">
        <v>2.9120448905847001</v>
      </c>
      <c r="I7591" s="620">
        <v>5.3449999999999998</v>
      </c>
      <c r="J7591" s="786"/>
      <c r="K7591" s="620"/>
      <c r="M7591" s="620">
        <v>5.125</v>
      </c>
      <c r="O7591" s="620">
        <v>5.25</v>
      </c>
      <c r="Q7591" s="620">
        <v>4.6050000000000004</v>
      </c>
      <c r="S7591" s="620">
        <v>3.51</v>
      </c>
      <c r="T7591" s="689">
        <v>0.78667799999999999</v>
      </c>
      <c r="U7591" s="620">
        <f t="shared" si="259"/>
        <v>2.9120448905847001</v>
      </c>
    </row>
    <row r="7592" spans="1:21" x14ac:dyDescent="0.2">
      <c r="A7592" s="597">
        <v>44470</v>
      </c>
      <c r="B7592" s="414">
        <f t="shared" si="260"/>
        <v>44471</v>
      </c>
      <c r="C7592" s="375">
        <v>5.5750000000000002</v>
      </c>
      <c r="E7592" s="640">
        <v>5.2050000000000001</v>
      </c>
      <c r="G7592" s="640">
        <v>3.1353657652401501</v>
      </c>
      <c r="I7592" s="640">
        <v>5.41</v>
      </c>
      <c r="J7592" s="661"/>
      <c r="K7592" s="640"/>
      <c r="M7592" s="640">
        <v>5.1749999999999998</v>
      </c>
      <c r="O7592" s="640">
        <v>5.2750000000000004</v>
      </c>
      <c r="Q7592" s="640">
        <v>3.57</v>
      </c>
      <c r="S7592" s="640">
        <v>3.77</v>
      </c>
      <c r="T7592" s="577">
        <v>0.78859299999999999</v>
      </c>
      <c r="U7592" s="640">
        <f t="shared" si="259"/>
        <v>3.1353657652401501</v>
      </c>
    </row>
    <row r="7593" spans="1:21" x14ac:dyDescent="0.2">
      <c r="A7593" s="597">
        <v>44471</v>
      </c>
      <c r="B7593" s="414">
        <f t="shared" si="260"/>
        <v>44472</v>
      </c>
      <c r="C7593" s="375">
        <v>5.5750000000000002</v>
      </c>
      <c r="E7593" s="640">
        <v>5.2050000000000001</v>
      </c>
      <c r="G7593" s="640">
        <v>3.1353657652401501</v>
      </c>
      <c r="I7593" s="640">
        <v>5.41</v>
      </c>
      <c r="J7593" s="661"/>
      <c r="K7593" s="640"/>
      <c r="M7593" s="640">
        <v>5.1749999999999998</v>
      </c>
      <c r="O7593" s="640">
        <v>5.2750000000000004</v>
      </c>
      <c r="Q7593" s="640">
        <v>3.57</v>
      </c>
      <c r="S7593" s="640">
        <v>3.77</v>
      </c>
      <c r="T7593" s="577">
        <v>0.78859299999999999</v>
      </c>
      <c r="U7593" s="640">
        <f t="shared" si="259"/>
        <v>3.1353657652401501</v>
      </c>
    </row>
    <row r="7594" spans="1:21" x14ac:dyDescent="0.2">
      <c r="A7594" s="597">
        <v>44472</v>
      </c>
      <c r="B7594" s="414">
        <f t="shared" si="260"/>
        <v>44473</v>
      </c>
      <c r="C7594" s="375">
        <v>5.5750000000000002</v>
      </c>
      <c r="E7594" s="640">
        <v>5.2050000000000001</v>
      </c>
      <c r="G7594" s="640">
        <v>3.1353657652401501</v>
      </c>
      <c r="I7594" s="640">
        <v>5.41</v>
      </c>
      <c r="J7594" s="661"/>
      <c r="K7594" s="640"/>
      <c r="M7594" s="640">
        <v>5.1749999999999998</v>
      </c>
      <c r="O7594" s="640">
        <v>5.2750000000000004</v>
      </c>
      <c r="Q7594" s="640">
        <v>3.57</v>
      </c>
      <c r="S7594" s="640">
        <v>3.77</v>
      </c>
      <c r="T7594" s="577">
        <v>0.78859299999999999</v>
      </c>
      <c r="U7594" s="640">
        <f t="shared" si="259"/>
        <v>3.1353657652401501</v>
      </c>
    </row>
    <row r="7595" spans="1:21" x14ac:dyDescent="0.2">
      <c r="A7595" s="597">
        <v>44473</v>
      </c>
      <c r="B7595" s="414">
        <f t="shared" si="260"/>
        <v>44474</v>
      </c>
      <c r="C7595" s="636">
        <v>5.875</v>
      </c>
      <c r="E7595" s="636">
        <v>5.6050000000000004</v>
      </c>
      <c r="G7595" s="636">
        <v>4.019283939912075</v>
      </c>
      <c r="I7595" s="636">
        <v>5.7450000000000001</v>
      </c>
      <c r="J7595" s="660"/>
      <c r="K7595" s="636"/>
      <c r="M7595" s="636">
        <v>5.875</v>
      </c>
      <c r="O7595" s="636">
        <v>5.64</v>
      </c>
      <c r="Q7595" s="636">
        <v>4.54</v>
      </c>
      <c r="S7595" s="636">
        <v>4.8049999999999997</v>
      </c>
      <c r="T7595" s="554">
        <v>0.793161</v>
      </c>
      <c r="U7595" s="636">
        <f t="shared" si="259"/>
        <v>4.019283939912075</v>
      </c>
    </row>
    <row r="7596" spans="1:21" x14ac:dyDescent="0.2">
      <c r="A7596" s="597">
        <v>44474</v>
      </c>
      <c r="B7596" s="414">
        <f t="shared" si="260"/>
        <v>44475</v>
      </c>
      <c r="C7596" s="636">
        <v>6.2249999999999996</v>
      </c>
      <c r="E7596" s="636">
        <v>5.85</v>
      </c>
      <c r="G7596" s="636">
        <v>4.4345029554481501</v>
      </c>
      <c r="I7596" s="636">
        <v>5.9550000000000001</v>
      </c>
      <c r="J7596" s="660"/>
      <c r="K7596" s="636"/>
      <c r="M7596" s="636">
        <v>5.9550000000000001</v>
      </c>
      <c r="O7596" s="636">
        <v>5.89</v>
      </c>
      <c r="Q7596" s="636">
        <v>5.14</v>
      </c>
      <c r="S7596" s="636">
        <v>5.2949999999999999</v>
      </c>
      <c r="T7596" s="554">
        <v>0.79411799999999999</v>
      </c>
      <c r="U7596" s="636">
        <f t="shared" si="259"/>
        <v>4.4345029554481501</v>
      </c>
    </row>
    <row r="7597" spans="1:21" x14ac:dyDescent="0.2">
      <c r="A7597" s="597">
        <v>44475</v>
      </c>
      <c r="B7597" s="414">
        <f t="shared" si="260"/>
        <v>44476</v>
      </c>
      <c r="C7597" s="636">
        <v>5.95</v>
      </c>
      <c r="E7597" s="636">
        <v>5.55</v>
      </c>
      <c r="G7597" s="636">
        <v>4.6915139808553503</v>
      </c>
      <c r="I7597" s="636">
        <v>5.7350000000000003</v>
      </c>
      <c r="J7597" s="660"/>
      <c r="K7597" s="636"/>
      <c r="M7597" s="636">
        <v>5.69</v>
      </c>
      <c r="O7597" s="636">
        <v>5.5949999999999998</v>
      </c>
      <c r="Q7597" s="636">
        <v>5.0949999999999998</v>
      </c>
      <c r="S7597" s="636">
        <v>5.61</v>
      </c>
      <c r="T7597" s="554">
        <v>0.79296900000000003</v>
      </c>
      <c r="U7597" s="636">
        <f t="shared" si="259"/>
        <v>4.6915139808553503</v>
      </c>
    </row>
    <row r="7598" spans="1:21" x14ac:dyDescent="0.2">
      <c r="A7598" s="597">
        <v>44476</v>
      </c>
      <c r="B7598" s="414">
        <f t="shared" si="260"/>
        <v>44477</v>
      </c>
      <c r="C7598" s="636">
        <v>5.69</v>
      </c>
      <c r="E7598" s="636">
        <v>5.2450000000000001</v>
      </c>
      <c r="G7598" s="636">
        <v>4.3416722787378745</v>
      </c>
      <c r="I7598" s="636">
        <v>5.4450000000000003</v>
      </c>
      <c r="J7598" s="660"/>
      <c r="K7598" s="636"/>
      <c r="M7598" s="636">
        <v>5.3949999999999996</v>
      </c>
      <c r="O7598" s="636">
        <v>5.3</v>
      </c>
      <c r="Q7598" s="636">
        <v>4.72</v>
      </c>
      <c r="S7598" s="636">
        <v>5.1749999999999998</v>
      </c>
      <c r="T7598" s="554">
        <v>0.79552299999999998</v>
      </c>
      <c r="U7598" s="636">
        <f t="shared" si="259"/>
        <v>4.3416722787378745</v>
      </c>
    </row>
    <row r="7599" spans="1:21" x14ac:dyDescent="0.2">
      <c r="A7599" s="597">
        <v>44477</v>
      </c>
      <c r="B7599" s="414">
        <f t="shared" si="260"/>
        <v>44478</v>
      </c>
      <c r="C7599" s="640">
        <v>5.66</v>
      </c>
      <c r="E7599" s="640">
        <v>4.9800000000000004</v>
      </c>
      <c r="G7599" s="640">
        <v>4.0659594544242506</v>
      </c>
      <c r="I7599" s="640">
        <v>5.41</v>
      </c>
      <c r="J7599" s="661"/>
      <c r="K7599" s="640"/>
      <c r="M7599" s="640">
        <v>5</v>
      </c>
      <c r="O7599" s="640">
        <v>5.0599999999999996</v>
      </c>
      <c r="Q7599" s="640">
        <v>4.3</v>
      </c>
      <c r="S7599" s="640">
        <v>4.8250000000000002</v>
      </c>
      <c r="T7599" s="577">
        <v>0.79904600000000003</v>
      </c>
      <c r="U7599" s="640">
        <f t="shared" si="259"/>
        <v>4.0659594544242506</v>
      </c>
    </row>
    <row r="7600" spans="1:21" x14ac:dyDescent="0.2">
      <c r="A7600" s="597">
        <v>44478</v>
      </c>
      <c r="B7600" s="414">
        <f t="shared" si="260"/>
        <v>44479</v>
      </c>
      <c r="C7600" s="640">
        <v>5.66</v>
      </c>
      <c r="E7600" s="640">
        <v>4.9800000000000004</v>
      </c>
      <c r="G7600" s="640">
        <v>4.0659594544242506</v>
      </c>
      <c r="I7600" s="640">
        <v>5.41</v>
      </c>
      <c r="J7600" s="661"/>
      <c r="K7600" s="640"/>
      <c r="M7600" s="640">
        <v>5</v>
      </c>
      <c r="O7600" s="640">
        <v>5.0599999999999996</v>
      </c>
      <c r="Q7600" s="640">
        <v>4.3</v>
      </c>
      <c r="S7600" s="640">
        <v>4.8250000000000002</v>
      </c>
      <c r="T7600" s="577">
        <v>0.79904600000000003</v>
      </c>
      <c r="U7600" s="640">
        <f t="shared" si="259"/>
        <v>4.0659594544242506</v>
      </c>
    </row>
    <row r="7601" spans="1:21" x14ac:dyDescent="0.2">
      <c r="A7601" s="597">
        <v>44479</v>
      </c>
      <c r="B7601" s="414">
        <f t="shared" si="260"/>
        <v>44480</v>
      </c>
      <c r="C7601" s="640">
        <v>5.66</v>
      </c>
      <c r="E7601" s="640">
        <v>4.9800000000000004</v>
      </c>
      <c r="G7601" s="640">
        <v>4.0659594544242506</v>
      </c>
      <c r="I7601" s="640">
        <v>5.41</v>
      </c>
      <c r="J7601" s="661"/>
      <c r="K7601" s="640"/>
      <c r="M7601" s="640">
        <v>5</v>
      </c>
      <c r="O7601" s="640">
        <v>5.0599999999999996</v>
      </c>
      <c r="Q7601" s="640">
        <v>4.3</v>
      </c>
      <c r="S7601" s="640">
        <v>4.8250000000000002</v>
      </c>
      <c r="T7601" s="577">
        <v>0.79904600000000003</v>
      </c>
      <c r="U7601" s="640">
        <f t="shared" si="259"/>
        <v>4.0659594544242506</v>
      </c>
    </row>
    <row r="7602" spans="1:21" x14ac:dyDescent="0.2">
      <c r="A7602" s="597">
        <v>44480</v>
      </c>
      <c r="B7602" s="414">
        <f t="shared" si="260"/>
        <v>44481</v>
      </c>
      <c r="C7602" s="636">
        <v>5.415</v>
      </c>
      <c r="E7602" s="636">
        <v>4.8250000000000002</v>
      </c>
      <c r="G7602" s="636">
        <v>4.0682633347147998</v>
      </c>
      <c r="I7602" s="636">
        <v>5.0949999999999998</v>
      </c>
      <c r="J7602" s="660"/>
      <c r="K7602" s="636"/>
      <c r="M7602" s="636">
        <v>4.75</v>
      </c>
      <c r="O7602" s="636">
        <v>4.82</v>
      </c>
      <c r="Q7602" s="636">
        <v>4.47</v>
      </c>
      <c r="S7602" s="636">
        <v>4.8099999999999996</v>
      </c>
      <c r="T7602" s="554">
        <v>0.80199200000000004</v>
      </c>
      <c r="U7602" s="636">
        <f t="shared" ref="U7602:U7665" si="261">S7602*T7602*1.054615</f>
        <v>4.0682633347147998</v>
      </c>
    </row>
    <row r="7603" spans="1:21" x14ac:dyDescent="0.2">
      <c r="A7603" s="597">
        <v>44481</v>
      </c>
      <c r="B7603" s="414">
        <f t="shared" si="260"/>
        <v>44482</v>
      </c>
      <c r="C7603" s="636">
        <v>5.36</v>
      </c>
      <c r="E7603" s="636">
        <v>4.9000000000000004</v>
      </c>
      <c r="G7603" s="636">
        <v>4.0335764356880999</v>
      </c>
      <c r="I7603" s="636">
        <v>5.0599999999999996</v>
      </c>
      <c r="J7603" s="660"/>
      <c r="K7603" s="636"/>
      <c r="M7603" s="636">
        <v>5</v>
      </c>
      <c r="O7603" s="636">
        <v>4.9400000000000004</v>
      </c>
      <c r="Q7603" s="636">
        <v>4.5599999999999996</v>
      </c>
      <c r="S7603" s="636">
        <v>4.7699999999999996</v>
      </c>
      <c r="T7603" s="554">
        <v>0.80182200000000003</v>
      </c>
      <c r="U7603" s="636">
        <f t="shared" si="261"/>
        <v>4.0335764356880999</v>
      </c>
    </row>
    <row r="7604" spans="1:21" x14ac:dyDescent="0.2">
      <c r="A7604" s="597">
        <v>44482</v>
      </c>
      <c r="B7604" s="414">
        <f t="shared" si="260"/>
        <v>44483</v>
      </c>
      <c r="C7604" s="636">
        <v>5.45</v>
      </c>
      <c r="E7604" s="636">
        <v>4.9400000000000004</v>
      </c>
      <c r="G7604" s="636">
        <v>3.8754993338268759</v>
      </c>
      <c r="I7604" s="636">
        <v>5.165</v>
      </c>
      <c r="J7604" s="660"/>
      <c r="K7604" s="636"/>
      <c r="M7604" s="636">
        <v>4.8099999999999996</v>
      </c>
      <c r="O7604" s="636">
        <v>4.9850000000000003</v>
      </c>
      <c r="Q7604" s="636">
        <v>4.76</v>
      </c>
      <c r="S7604" s="636">
        <v>4.5750000000000002</v>
      </c>
      <c r="T7604" s="554">
        <v>0.80323500000000003</v>
      </c>
      <c r="U7604" s="636">
        <f t="shared" si="261"/>
        <v>3.8754993338268759</v>
      </c>
    </row>
    <row r="7605" spans="1:21" x14ac:dyDescent="0.2">
      <c r="A7605" s="597">
        <v>44483</v>
      </c>
      <c r="B7605" s="414">
        <f t="shared" si="260"/>
        <v>44484</v>
      </c>
      <c r="C7605" s="636">
        <v>5.83</v>
      </c>
      <c r="E7605" s="636">
        <v>5.4</v>
      </c>
      <c r="G7605" s="636">
        <v>4.5786776319833997</v>
      </c>
      <c r="I7605" s="636">
        <v>5.5750000000000002</v>
      </c>
      <c r="J7605" s="660"/>
      <c r="K7605" s="636"/>
      <c r="M7605" s="636">
        <v>5.2050000000000001</v>
      </c>
      <c r="O7605" s="636">
        <v>5.4</v>
      </c>
      <c r="Q7605" s="636">
        <v>5.0149999999999997</v>
      </c>
      <c r="S7605" s="636">
        <v>5.38</v>
      </c>
      <c r="T7605" s="554">
        <v>0.80698199999999998</v>
      </c>
      <c r="U7605" s="636">
        <f t="shared" si="261"/>
        <v>4.5786776319833997</v>
      </c>
    </row>
    <row r="7606" spans="1:21" x14ac:dyDescent="0.2">
      <c r="A7606" s="597">
        <v>44484</v>
      </c>
      <c r="B7606" s="414">
        <f t="shared" si="260"/>
        <v>44485</v>
      </c>
      <c r="C7606" s="640">
        <v>5.46</v>
      </c>
      <c r="E7606" s="640">
        <v>4.9249999999999998</v>
      </c>
      <c r="G7606" s="640">
        <v>4.2387235308022504</v>
      </c>
      <c r="I7606" s="640">
        <v>5.1950000000000003</v>
      </c>
      <c r="J7606" s="661"/>
      <c r="K7606" s="640"/>
      <c r="M7606" s="640">
        <v>4.8150000000000004</v>
      </c>
      <c r="O7606" s="640">
        <v>5.08</v>
      </c>
      <c r="Q7606" s="640">
        <v>4.5599999999999996</v>
      </c>
      <c r="S7606" s="640">
        <v>4.97</v>
      </c>
      <c r="T7606" s="577">
        <v>0.80869500000000005</v>
      </c>
      <c r="U7606" s="640">
        <f t="shared" si="261"/>
        <v>4.2387235308022504</v>
      </c>
    </row>
    <row r="7607" spans="1:21" x14ac:dyDescent="0.2">
      <c r="A7607" s="597">
        <v>44485</v>
      </c>
      <c r="B7607" s="414">
        <f t="shared" si="260"/>
        <v>44486</v>
      </c>
      <c r="C7607" s="640">
        <v>5.46</v>
      </c>
      <c r="E7607" s="640">
        <v>4.9249999999999998</v>
      </c>
      <c r="G7607" s="640">
        <v>4.2387235308022504</v>
      </c>
      <c r="I7607" s="640">
        <v>5.1950000000000003</v>
      </c>
      <c r="J7607" s="661"/>
      <c r="K7607" s="640"/>
      <c r="M7607" s="640">
        <v>4.8150000000000004</v>
      </c>
      <c r="O7607" s="640">
        <v>5.08</v>
      </c>
      <c r="Q7607" s="640">
        <v>4.5599999999999996</v>
      </c>
      <c r="S7607" s="640">
        <v>4.97</v>
      </c>
      <c r="T7607" s="577">
        <v>0.80869500000000005</v>
      </c>
      <c r="U7607" s="640">
        <f t="shared" si="261"/>
        <v>4.2387235308022504</v>
      </c>
    </row>
    <row r="7608" spans="1:21" x14ac:dyDescent="0.2">
      <c r="A7608" s="597">
        <v>44486</v>
      </c>
      <c r="B7608" s="414">
        <f t="shared" si="260"/>
        <v>44487</v>
      </c>
      <c r="C7608" s="640">
        <v>5.46</v>
      </c>
      <c r="E7608" s="640">
        <v>4.9249999999999998</v>
      </c>
      <c r="G7608" s="640">
        <v>4.2387235308022504</v>
      </c>
      <c r="I7608" s="640">
        <v>5.1950000000000003</v>
      </c>
      <c r="J7608" s="661"/>
      <c r="K7608" s="640"/>
      <c r="M7608" s="640">
        <v>4.8150000000000004</v>
      </c>
      <c r="O7608" s="640">
        <v>5.08</v>
      </c>
      <c r="Q7608" s="640">
        <v>4.5599999999999996</v>
      </c>
      <c r="S7608" s="640">
        <v>4.97</v>
      </c>
      <c r="T7608" s="577">
        <v>0.80869500000000005</v>
      </c>
      <c r="U7608" s="640">
        <f t="shared" si="261"/>
        <v>4.2387235308022504</v>
      </c>
    </row>
    <row r="7609" spans="1:21" x14ac:dyDescent="0.2">
      <c r="A7609" s="597">
        <v>44487</v>
      </c>
      <c r="B7609" s="414">
        <f t="shared" si="260"/>
        <v>44488</v>
      </c>
      <c r="C7609" s="636">
        <v>5.0750000000000002</v>
      </c>
      <c r="E7609" s="636">
        <v>4.625</v>
      </c>
      <c r="G7609" s="636">
        <v>4.0490497416950246</v>
      </c>
      <c r="I7609" s="636">
        <v>4.9000000000000004</v>
      </c>
      <c r="J7609" s="660"/>
      <c r="K7609" s="636"/>
      <c r="M7609" s="636">
        <v>4.7450000000000001</v>
      </c>
      <c r="O7609" s="636">
        <v>4.6749999999999998</v>
      </c>
      <c r="Q7609" s="636">
        <v>4.38</v>
      </c>
      <c r="S7609" s="636">
        <v>4.7549999999999999</v>
      </c>
      <c r="T7609" s="554">
        <v>0.80743699999999996</v>
      </c>
      <c r="U7609" s="636">
        <f t="shared" si="261"/>
        <v>4.0490497416950246</v>
      </c>
    </row>
    <row r="7610" spans="1:21" x14ac:dyDescent="0.2">
      <c r="A7610" s="597">
        <v>44488</v>
      </c>
      <c r="B7610" s="414">
        <f t="shared" si="260"/>
        <v>44489</v>
      </c>
      <c r="C7610" s="636">
        <v>4.7750000000000004</v>
      </c>
      <c r="E7610" s="636">
        <v>4.5</v>
      </c>
      <c r="G7610" s="636">
        <v>4.0047001805653508</v>
      </c>
      <c r="I7610" s="636">
        <v>4.5949999999999998</v>
      </c>
      <c r="J7610" s="660"/>
      <c r="K7610" s="636"/>
      <c r="M7610" s="636">
        <v>4.6550000000000002</v>
      </c>
      <c r="O7610" s="636">
        <v>4.5049999999999999</v>
      </c>
      <c r="Q7610" s="636">
        <v>3.8650000000000002</v>
      </c>
      <c r="S7610" s="636">
        <v>4.6900000000000004</v>
      </c>
      <c r="T7610" s="554">
        <v>0.80966099999999996</v>
      </c>
      <c r="U7610" s="636">
        <f t="shared" si="261"/>
        <v>4.0047001805653508</v>
      </c>
    </row>
    <row r="7611" spans="1:21" x14ac:dyDescent="0.2">
      <c r="A7611" s="597">
        <v>44489</v>
      </c>
      <c r="B7611" s="414">
        <f t="shared" si="260"/>
        <v>44490</v>
      </c>
      <c r="C7611" s="636">
        <v>4.7850000000000001</v>
      </c>
      <c r="E7611" s="636">
        <v>4.67</v>
      </c>
      <c r="G7611" s="636">
        <v>4.025547925893</v>
      </c>
      <c r="I7611" s="636">
        <v>4.6749999999999998</v>
      </c>
      <c r="J7611" s="660"/>
      <c r="K7611" s="636"/>
      <c r="M7611" s="636">
        <v>4.79</v>
      </c>
      <c r="O7611" s="636">
        <v>4.6849999999999996</v>
      </c>
      <c r="Q7611" s="636">
        <v>4.1150000000000002</v>
      </c>
      <c r="S7611" s="636">
        <v>4.71</v>
      </c>
      <c r="T7611" s="554">
        <v>0.81042000000000003</v>
      </c>
      <c r="U7611" s="636">
        <f t="shared" si="261"/>
        <v>4.025547925893</v>
      </c>
    </row>
    <row r="7612" spans="1:21" x14ac:dyDescent="0.2">
      <c r="A7612" s="597">
        <v>44490</v>
      </c>
      <c r="B7612" s="414">
        <f t="shared" si="260"/>
        <v>44491</v>
      </c>
      <c r="C7612" s="636">
        <v>4.915</v>
      </c>
      <c r="E7612" s="636">
        <v>4.8499999999999996</v>
      </c>
      <c r="G7612" s="636">
        <v>4.1145886801354505</v>
      </c>
      <c r="I7612" s="636">
        <v>4.8949999999999996</v>
      </c>
      <c r="J7612" s="660"/>
      <c r="K7612" s="636"/>
      <c r="M7612" s="636">
        <v>4.875</v>
      </c>
      <c r="O7612" s="636">
        <v>4.8150000000000004</v>
      </c>
      <c r="Q7612" s="636">
        <v>4.4450000000000003</v>
      </c>
      <c r="S7612" s="636">
        <v>4.8150000000000004</v>
      </c>
      <c r="T7612" s="554">
        <v>0.81028199999999995</v>
      </c>
      <c r="U7612" s="636">
        <f t="shared" si="261"/>
        <v>4.1145886801354505</v>
      </c>
    </row>
    <row r="7613" spans="1:21" x14ac:dyDescent="0.2">
      <c r="A7613" s="597">
        <v>44491</v>
      </c>
      <c r="B7613" s="414">
        <f t="shared" si="260"/>
        <v>44492</v>
      </c>
      <c r="C7613" s="640">
        <v>5.07</v>
      </c>
      <c r="E7613" s="640">
        <v>4.84</v>
      </c>
      <c r="G7613" s="640">
        <v>4.016357214548675</v>
      </c>
      <c r="I7613" s="640">
        <v>4.9249999999999998</v>
      </c>
      <c r="J7613" s="661"/>
      <c r="K7613" s="640"/>
      <c r="M7613" s="640">
        <v>4.9850000000000003</v>
      </c>
      <c r="O7613" s="640">
        <v>4.875</v>
      </c>
      <c r="Q7613" s="640">
        <v>4.4050000000000002</v>
      </c>
      <c r="S7613" s="640">
        <v>4.7050000000000001</v>
      </c>
      <c r="T7613" s="577">
        <v>0.80942899999999995</v>
      </c>
      <c r="U7613" s="640">
        <f t="shared" si="261"/>
        <v>4.016357214548675</v>
      </c>
    </row>
    <row r="7614" spans="1:21" x14ac:dyDescent="0.2">
      <c r="A7614" s="597">
        <v>44492</v>
      </c>
      <c r="B7614" s="414">
        <f t="shared" si="260"/>
        <v>44493</v>
      </c>
      <c r="C7614" s="640">
        <v>5.07</v>
      </c>
      <c r="E7614" s="640">
        <v>4.84</v>
      </c>
      <c r="G7614" s="640">
        <v>4.016357214548675</v>
      </c>
      <c r="I7614" s="640">
        <v>4.9249999999999998</v>
      </c>
      <c r="J7614" s="661"/>
      <c r="K7614" s="640"/>
      <c r="M7614" s="640">
        <v>4.9850000000000003</v>
      </c>
      <c r="O7614" s="640">
        <v>4.875</v>
      </c>
      <c r="Q7614" s="640">
        <v>4.4050000000000002</v>
      </c>
      <c r="S7614" s="640">
        <v>4.7050000000000001</v>
      </c>
      <c r="T7614" s="577">
        <v>0.80942899999999995</v>
      </c>
      <c r="U7614" s="640">
        <f t="shared" si="261"/>
        <v>4.016357214548675</v>
      </c>
    </row>
    <row r="7615" spans="1:21" x14ac:dyDescent="0.2">
      <c r="A7615" s="597">
        <v>44493</v>
      </c>
      <c r="B7615" s="414">
        <f t="shared" si="260"/>
        <v>44494</v>
      </c>
      <c r="C7615" s="640">
        <v>5.07</v>
      </c>
      <c r="E7615" s="640">
        <v>4.84</v>
      </c>
      <c r="G7615" s="640">
        <v>4.016357214548675</v>
      </c>
      <c r="I7615" s="640">
        <v>4.9249999999999998</v>
      </c>
      <c r="J7615" s="661"/>
      <c r="K7615" s="640"/>
      <c r="M7615" s="640">
        <v>4.9850000000000003</v>
      </c>
      <c r="O7615" s="640">
        <v>4.875</v>
      </c>
      <c r="Q7615" s="640">
        <v>4.4050000000000002</v>
      </c>
      <c r="S7615" s="640">
        <v>4.7050000000000001</v>
      </c>
      <c r="T7615" s="577">
        <v>0.80942899999999995</v>
      </c>
      <c r="U7615" s="640">
        <f t="shared" si="261"/>
        <v>4.016357214548675</v>
      </c>
    </row>
    <row r="7616" spans="1:21" x14ac:dyDescent="0.2">
      <c r="A7616" s="597">
        <v>44494</v>
      </c>
      <c r="B7616" s="414">
        <f t="shared" si="260"/>
        <v>44495</v>
      </c>
      <c r="C7616" s="636">
        <v>5.5949999999999998</v>
      </c>
      <c r="E7616" s="636">
        <v>5.4</v>
      </c>
      <c r="G7616" s="636">
        <v>4.3699280247600001</v>
      </c>
      <c r="I7616" s="636">
        <v>5.5</v>
      </c>
      <c r="J7616" s="660"/>
      <c r="K7616" s="636"/>
      <c r="M7616" s="636">
        <v>5.4749999999999996</v>
      </c>
      <c r="O7616" s="636">
        <v>5.41</v>
      </c>
      <c r="Q7616" s="636">
        <v>5.25</v>
      </c>
      <c r="S7616" s="636">
        <v>5.125</v>
      </c>
      <c r="T7616" s="554">
        <v>0.80851200000000001</v>
      </c>
      <c r="U7616" s="636">
        <f t="shared" si="261"/>
        <v>4.3699280247600001</v>
      </c>
    </row>
    <row r="7617" spans="1:22" x14ac:dyDescent="0.2">
      <c r="A7617" s="597">
        <v>44495</v>
      </c>
      <c r="B7617" s="414">
        <f t="shared" si="260"/>
        <v>44496</v>
      </c>
      <c r="C7617" s="636">
        <v>5.585</v>
      </c>
      <c r="E7617" s="636">
        <v>5.3449999999999998</v>
      </c>
      <c r="G7617" s="636">
        <v>4.3319708384413502</v>
      </c>
      <c r="I7617" s="636">
        <v>5.5049999999999999</v>
      </c>
      <c r="J7617" s="660"/>
      <c r="K7617" s="636"/>
      <c r="M7617" s="636">
        <v>5.69</v>
      </c>
      <c r="O7617" s="636">
        <v>5.3650000000000002</v>
      </c>
      <c r="Q7617" s="636">
        <v>5.34</v>
      </c>
      <c r="S7617" s="636">
        <v>5.085</v>
      </c>
      <c r="T7617" s="554">
        <v>0.80779400000000001</v>
      </c>
      <c r="U7617" s="636">
        <f t="shared" si="261"/>
        <v>4.3319708384413502</v>
      </c>
    </row>
    <row r="7618" spans="1:22" x14ac:dyDescent="0.2">
      <c r="A7618" s="597">
        <v>44496</v>
      </c>
      <c r="B7618" s="414">
        <f t="shared" si="260"/>
        <v>44497</v>
      </c>
      <c r="C7618" s="636">
        <v>5.86</v>
      </c>
      <c r="E7618" s="636">
        <v>5.6849999999999996</v>
      </c>
      <c r="G7618" s="636">
        <v>5.2474185793875998</v>
      </c>
      <c r="I7618" s="636">
        <v>5.7</v>
      </c>
      <c r="J7618" s="660"/>
      <c r="K7618" s="636"/>
      <c r="M7618" s="636">
        <v>5.8650000000000002</v>
      </c>
      <c r="O7618" s="636">
        <v>5.6749999999999998</v>
      </c>
      <c r="Q7618" s="636">
        <v>5.29</v>
      </c>
      <c r="S7618" s="636">
        <v>6.16</v>
      </c>
      <c r="T7618" s="554">
        <v>0.80773899999999998</v>
      </c>
      <c r="U7618" s="636">
        <f t="shared" si="261"/>
        <v>5.2474185793875998</v>
      </c>
    </row>
    <row r="7619" spans="1:22" x14ac:dyDescent="0.2">
      <c r="A7619" s="597">
        <v>44497</v>
      </c>
      <c r="B7619" s="414">
        <f t="shared" si="260"/>
        <v>44498</v>
      </c>
      <c r="C7619" s="640">
        <v>5.62</v>
      </c>
      <c r="E7619" s="640">
        <v>5.4</v>
      </c>
      <c r="G7619" s="640">
        <v>5.0511212333151994</v>
      </c>
      <c r="I7619" s="640">
        <v>5.45</v>
      </c>
      <c r="J7619" s="661"/>
      <c r="K7619" s="640"/>
      <c r="M7619" s="640">
        <v>5.7649999999999997</v>
      </c>
      <c r="O7619" s="640">
        <v>5.36</v>
      </c>
      <c r="Q7619" s="640">
        <v>4.6449999999999996</v>
      </c>
      <c r="S7619" s="640">
        <v>5.92</v>
      </c>
      <c r="T7619" s="577">
        <v>0.80904399999999999</v>
      </c>
      <c r="U7619" s="640">
        <f t="shared" si="261"/>
        <v>5.0511212333151994</v>
      </c>
    </row>
    <row r="7620" spans="1:22" x14ac:dyDescent="0.2">
      <c r="A7620" s="597">
        <v>44498</v>
      </c>
      <c r="B7620" s="414">
        <f t="shared" si="260"/>
        <v>44499</v>
      </c>
      <c r="C7620" s="640">
        <v>5.62</v>
      </c>
      <c r="E7620" s="640">
        <v>5.4</v>
      </c>
      <c r="G7620" s="640">
        <v>5.0511212333151994</v>
      </c>
      <c r="I7620" s="640">
        <v>5.45</v>
      </c>
      <c r="J7620" s="661"/>
      <c r="K7620" s="640"/>
      <c r="M7620" s="640">
        <v>5.7649999999999997</v>
      </c>
      <c r="O7620" s="640">
        <v>5.36</v>
      </c>
      <c r="Q7620" s="640">
        <v>4.6449999999999996</v>
      </c>
      <c r="S7620" s="640">
        <v>5.92</v>
      </c>
      <c r="T7620" s="577">
        <v>0.80904399999999999</v>
      </c>
      <c r="U7620" s="640">
        <f t="shared" si="261"/>
        <v>5.0511212333151994</v>
      </c>
    </row>
    <row r="7621" spans="1:22" x14ac:dyDescent="0.2">
      <c r="A7621" s="597">
        <v>44499</v>
      </c>
      <c r="B7621" s="414">
        <f t="shared" si="260"/>
        <v>44500</v>
      </c>
      <c r="C7621" s="640">
        <v>5.62</v>
      </c>
      <c r="E7621" s="640">
        <v>5.4</v>
      </c>
      <c r="G7621" s="640">
        <v>5.0511212333151994</v>
      </c>
      <c r="I7621" s="640">
        <v>5.45</v>
      </c>
      <c r="J7621" s="661"/>
      <c r="K7621" s="640"/>
      <c r="M7621" s="640">
        <v>5.7649999999999997</v>
      </c>
      <c r="O7621" s="640">
        <v>5.36</v>
      </c>
      <c r="Q7621" s="640">
        <v>4.6449999999999996</v>
      </c>
      <c r="S7621" s="640">
        <v>5.92</v>
      </c>
      <c r="T7621" s="577">
        <v>0.80904399999999999</v>
      </c>
      <c r="U7621" s="640">
        <f t="shared" si="261"/>
        <v>5.0511212333151994</v>
      </c>
    </row>
    <row r="7622" spans="1:22" s="263" customFormat="1" x14ac:dyDescent="0.2">
      <c r="A7622" s="598">
        <v>44500</v>
      </c>
      <c r="B7622" s="556">
        <f t="shared" si="260"/>
        <v>44501</v>
      </c>
      <c r="C7622" s="620">
        <v>5.3550000000000004</v>
      </c>
      <c r="E7622" s="620">
        <v>5.0149999999999997</v>
      </c>
      <c r="G7622" s="620">
        <v>4.7919339254863003</v>
      </c>
      <c r="I7622" s="620">
        <v>5.1749999999999998</v>
      </c>
      <c r="J7622" s="786"/>
      <c r="K7622" s="620"/>
      <c r="M7622" s="620">
        <v>4.9800000000000004</v>
      </c>
      <c r="O7622" s="620">
        <v>4.9749999999999996</v>
      </c>
      <c r="Q7622" s="620">
        <v>4.2949999999999999</v>
      </c>
      <c r="S7622" s="620">
        <v>5.62</v>
      </c>
      <c r="T7622" s="689">
        <v>0.80850100000000003</v>
      </c>
      <c r="U7622" s="620">
        <f t="shared" si="261"/>
        <v>4.7919339254863003</v>
      </c>
      <c r="V7622" s="263" t="s">
        <v>3392</v>
      </c>
    </row>
    <row r="7623" spans="1:22" x14ac:dyDescent="0.2">
      <c r="A7623" s="597">
        <v>44501</v>
      </c>
      <c r="B7623" s="414">
        <f t="shared" si="260"/>
        <v>44502</v>
      </c>
      <c r="C7623" s="636">
        <v>5.165</v>
      </c>
      <c r="E7623" s="636">
        <v>4.7949999999999999</v>
      </c>
      <c r="G7623" s="636">
        <v>4.4945294423758755</v>
      </c>
      <c r="I7623" s="636">
        <v>4.8849999999999998</v>
      </c>
      <c r="J7623" s="660"/>
      <c r="K7623" s="636"/>
      <c r="M7623" s="636">
        <v>4.5549999999999997</v>
      </c>
      <c r="O7623" s="636">
        <v>4.835</v>
      </c>
      <c r="Q7623" s="636">
        <v>4.7649999999999997</v>
      </c>
      <c r="S7623" s="636">
        <v>5.2750000000000004</v>
      </c>
      <c r="T7623" s="554">
        <v>0.80791900000000005</v>
      </c>
      <c r="U7623" s="636">
        <f t="shared" si="261"/>
        <v>4.4945294423758755</v>
      </c>
    </row>
    <row r="7624" spans="1:22" x14ac:dyDescent="0.2">
      <c r="A7624" s="597">
        <v>44502</v>
      </c>
      <c r="B7624" s="414">
        <f t="shared" si="260"/>
        <v>44503</v>
      </c>
      <c r="C7624" s="636">
        <v>5.36</v>
      </c>
      <c r="E7624" s="636">
        <v>5.2249999999999996</v>
      </c>
      <c r="G7624" s="636">
        <v>4.5504997850982507</v>
      </c>
      <c r="I7624" s="636">
        <v>5.25</v>
      </c>
      <c r="J7624" s="660"/>
      <c r="K7624" s="636"/>
      <c r="M7624" s="636">
        <v>5.125</v>
      </c>
      <c r="O7624" s="636">
        <v>5.18</v>
      </c>
      <c r="Q7624" s="636">
        <v>4.9800000000000004</v>
      </c>
      <c r="S7624" s="636">
        <v>5.35</v>
      </c>
      <c r="T7624" s="554">
        <v>0.80651300000000004</v>
      </c>
      <c r="U7624" s="636">
        <f t="shared" si="261"/>
        <v>4.5504997850982507</v>
      </c>
    </row>
    <row r="7625" spans="1:22" x14ac:dyDescent="0.2">
      <c r="A7625" s="597">
        <v>44503</v>
      </c>
      <c r="B7625" s="414">
        <f t="shared" si="260"/>
        <v>44504</v>
      </c>
      <c r="C7625" s="636">
        <v>5.585</v>
      </c>
      <c r="E7625" s="636">
        <v>5.3150000000000004</v>
      </c>
      <c r="G7625" s="636">
        <v>4.39242085348</v>
      </c>
      <c r="I7625" s="636">
        <v>5.3550000000000004</v>
      </c>
      <c r="J7625" s="660"/>
      <c r="K7625" s="636"/>
      <c r="M7625" s="636">
        <v>5.18</v>
      </c>
      <c r="O7625" s="636">
        <v>5.35</v>
      </c>
      <c r="Q7625" s="636">
        <v>5.2</v>
      </c>
      <c r="S7625" s="636">
        <v>5.17</v>
      </c>
      <c r="T7625" s="554">
        <v>0.80559999999999998</v>
      </c>
      <c r="U7625" s="636">
        <f t="shared" si="261"/>
        <v>4.39242085348</v>
      </c>
    </row>
    <row r="7626" spans="1:22" x14ac:dyDescent="0.2">
      <c r="A7626" s="597">
        <v>44504</v>
      </c>
      <c r="B7626" s="414">
        <f t="shared" si="260"/>
        <v>44505</v>
      </c>
      <c r="C7626" s="636">
        <v>5.7</v>
      </c>
      <c r="E7626" s="636">
        <v>5.4349999999999996</v>
      </c>
      <c r="G7626" s="636">
        <v>4.3191816594363006</v>
      </c>
      <c r="I7626" s="636">
        <v>5.6</v>
      </c>
      <c r="J7626" s="660"/>
      <c r="K7626" s="636"/>
      <c r="M7626" s="636">
        <v>5.1550000000000002</v>
      </c>
      <c r="O7626" s="636">
        <v>5.3849999999999998</v>
      </c>
      <c r="Q7626" s="636">
        <v>5.17</v>
      </c>
      <c r="S7626" s="636">
        <v>5.09</v>
      </c>
      <c r="T7626" s="554">
        <v>0.80461800000000006</v>
      </c>
      <c r="U7626" s="636">
        <f t="shared" si="261"/>
        <v>4.3191816594363006</v>
      </c>
    </row>
    <row r="7627" spans="1:22" x14ac:dyDescent="0.2">
      <c r="A7627" s="597">
        <v>44505</v>
      </c>
      <c r="B7627" s="414">
        <f t="shared" si="260"/>
        <v>44506</v>
      </c>
      <c r="C7627" s="640">
        <v>5.33</v>
      </c>
      <c r="E7627" s="640">
        <v>4.9649999999999999</v>
      </c>
      <c r="G7627" s="640">
        <v>4.0709569374324497</v>
      </c>
      <c r="I7627" s="640">
        <v>5.14</v>
      </c>
      <c r="J7627" s="661"/>
      <c r="K7627" s="640"/>
      <c r="M7627" s="640">
        <v>4.9400000000000004</v>
      </c>
      <c r="O7627" s="640">
        <v>4.97</v>
      </c>
      <c r="Q7627" s="640">
        <v>4.67</v>
      </c>
      <c r="S7627" s="640">
        <v>4.8099999999999996</v>
      </c>
      <c r="T7627" s="577">
        <v>0.80252299999999999</v>
      </c>
      <c r="U7627" s="640">
        <f t="shared" si="261"/>
        <v>4.0709569374324497</v>
      </c>
    </row>
    <row r="7628" spans="1:22" x14ac:dyDescent="0.2">
      <c r="A7628" s="597">
        <v>44506</v>
      </c>
      <c r="B7628" s="414">
        <f t="shared" si="260"/>
        <v>44507</v>
      </c>
      <c r="C7628" s="640">
        <v>5.33</v>
      </c>
      <c r="E7628" s="640">
        <v>4.9649999999999999</v>
      </c>
      <c r="G7628" s="640">
        <v>4.0709569374324497</v>
      </c>
      <c r="I7628" s="640">
        <v>5.14</v>
      </c>
      <c r="J7628" s="661"/>
      <c r="K7628" s="640"/>
      <c r="M7628" s="640">
        <v>4.9400000000000004</v>
      </c>
      <c r="O7628" s="640">
        <v>4.97</v>
      </c>
      <c r="Q7628" s="640">
        <v>4.67</v>
      </c>
      <c r="S7628" s="640">
        <v>4.8099999999999996</v>
      </c>
      <c r="T7628" s="577">
        <v>0.80252299999999999</v>
      </c>
      <c r="U7628" s="640">
        <f t="shared" si="261"/>
        <v>4.0709569374324497</v>
      </c>
    </row>
    <row r="7629" spans="1:22" x14ac:dyDescent="0.2">
      <c r="A7629" s="597">
        <v>44507</v>
      </c>
      <c r="B7629" s="414">
        <f t="shared" si="260"/>
        <v>44508</v>
      </c>
      <c r="C7629" s="640">
        <v>5.33</v>
      </c>
      <c r="E7629" s="640">
        <v>4.9649999999999999</v>
      </c>
      <c r="G7629" s="640">
        <v>4.0709569374324497</v>
      </c>
      <c r="I7629" s="640">
        <v>5.14</v>
      </c>
      <c r="J7629" s="661"/>
      <c r="K7629" s="640"/>
      <c r="M7629" s="640">
        <v>4.9400000000000004</v>
      </c>
      <c r="O7629" s="640">
        <v>4.97</v>
      </c>
      <c r="Q7629" s="640">
        <v>4.67</v>
      </c>
      <c r="S7629" s="640">
        <v>4.8099999999999996</v>
      </c>
      <c r="T7629" s="577">
        <v>0.80252299999999999</v>
      </c>
      <c r="U7629" s="640">
        <f t="shared" si="261"/>
        <v>4.0709569374324497</v>
      </c>
    </row>
    <row r="7630" spans="1:22" x14ac:dyDescent="0.2">
      <c r="A7630" s="597">
        <v>44508</v>
      </c>
      <c r="B7630" s="414">
        <f t="shared" si="260"/>
        <v>44509</v>
      </c>
      <c r="C7630" s="696">
        <v>5.46</v>
      </c>
      <c r="E7630" s="696">
        <v>4.9649999999999999</v>
      </c>
      <c r="G7630" s="636">
        <v>4.3409361311025005</v>
      </c>
      <c r="I7630" s="696">
        <v>4.96</v>
      </c>
      <c r="J7630" s="789"/>
      <c r="K7630" s="696"/>
      <c r="M7630" s="696">
        <v>4.8849999999999998</v>
      </c>
      <c r="O7630" s="696">
        <v>4.8849999999999998</v>
      </c>
      <c r="Q7630" s="696">
        <v>4.5599999999999996</v>
      </c>
      <c r="S7630" s="696">
        <v>5.125</v>
      </c>
      <c r="T7630" s="554">
        <v>0.80314799999999997</v>
      </c>
      <c r="U7630" s="636">
        <f t="shared" si="261"/>
        <v>4.3409361311025005</v>
      </c>
    </row>
    <row r="7631" spans="1:22" x14ac:dyDescent="0.2">
      <c r="A7631" s="597">
        <v>44509</v>
      </c>
      <c r="B7631" s="414">
        <f t="shared" si="260"/>
        <v>44510</v>
      </c>
      <c r="C7631" s="696">
        <v>5.0750000000000002</v>
      </c>
      <c r="E7631" s="696">
        <v>4.5</v>
      </c>
      <c r="G7631" s="636">
        <v>4.0377505702196501</v>
      </c>
      <c r="I7631" s="696">
        <v>4.6900000000000004</v>
      </c>
      <c r="J7631" s="789"/>
      <c r="K7631" s="696"/>
      <c r="M7631" s="696">
        <v>4.68</v>
      </c>
      <c r="O7631" s="696">
        <v>4.4249999999999998</v>
      </c>
      <c r="Q7631" s="696">
        <v>4.07</v>
      </c>
      <c r="S7631" s="696">
        <v>4.7649999999999997</v>
      </c>
      <c r="T7631" s="554">
        <v>0.80349400000000004</v>
      </c>
      <c r="U7631" s="636">
        <f t="shared" si="261"/>
        <v>4.0377505702196501</v>
      </c>
    </row>
    <row r="7632" spans="1:22" x14ac:dyDescent="0.2">
      <c r="A7632" s="597">
        <v>44510</v>
      </c>
      <c r="B7632" s="414">
        <f t="shared" si="260"/>
        <v>44511</v>
      </c>
      <c r="C7632" s="696">
        <v>4.5750000000000002</v>
      </c>
      <c r="E7632" s="696">
        <v>4.38</v>
      </c>
      <c r="G7632" s="636">
        <v>3.570995419824825</v>
      </c>
      <c r="I7632" s="696">
        <v>4.3849999999999998</v>
      </c>
      <c r="J7632" s="789"/>
      <c r="K7632" s="696"/>
      <c r="M7632" s="696">
        <v>4.5599999999999996</v>
      </c>
      <c r="O7632" s="696">
        <v>4.335</v>
      </c>
      <c r="Q7632" s="696">
        <v>3.67</v>
      </c>
      <c r="S7632" s="696">
        <v>4.2149999999999999</v>
      </c>
      <c r="T7632" s="554">
        <v>0.80333699999999997</v>
      </c>
      <c r="U7632" s="636">
        <f t="shared" si="261"/>
        <v>3.570995419824825</v>
      </c>
    </row>
    <row r="7633" spans="1:21" x14ac:dyDescent="0.2">
      <c r="A7633" s="597">
        <v>44511</v>
      </c>
      <c r="B7633" s="414">
        <f t="shared" si="260"/>
        <v>44512</v>
      </c>
      <c r="C7633" s="696">
        <v>4.7949999999999999</v>
      </c>
      <c r="E7633" s="696">
        <v>4.5599999999999996</v>
      </c>
      <c r="G7633" s="636">
        <v>3.6135409565354997</v>
      </c>
      <c r="I7633" s="696">
        <v>4.6500000000000004</v>
      </c>
      <c r="J7633" s="789"/>
      <c r="K7633" s="696"/>
      <c r="M7633" s="696">
        <v>4.5350000000000001</v>
      </c>
      <c r="O7633" s="696">
        <v>4.58</v>
      </c>
      <c r="Q7633" s="696">
        <v>3.95</v>
      </c>
      <c r="S7633" s="696">
        <v>4.3</v>
      </c>
      <c r="T7633" s="554">
        <v>0.79683899999999996</v>
      </c>
      <c r="U7633" s="636">
        <f t="shared" si="261"/>
        <v>3.6135409565354997</v>
      </c>
    </row>
    <row r="7634" spans="1:21" x14ac:dyDescent="0.2">
      <c r="A7634" s="597">
        <v>44512</v>
      </c>
      <c r="B7634" s="414">
        <f t="shared" si="260"/>
        <v>44513</v>
      </c>
      <c r="C7634" s="640">
        <v>4.91</v>
      </c>
      <c r="E7634" s="640">
        <v>4.4950000000000001</v>
      </c>
      <c r="G7634" s="640">
        <v>3.7226924067744003</v>
      </c>
      <c r="I7634" s="640">
        <v>4.6050000000000004</v>
      </c>
      <c r="J7634" s="661"/>
      <c r="K7634" s="640"/>
      <c r="M7634" s="640">
        <v>4.45</v>
      </c>
      <c r="O7634" s="640">
        <v>4.5549999999999997</v>
      </c>
      <c r="Q7634" s="640">
        <v>4.3650000000000002</v>
      </c>
      <c r="S7634" s="640">
        <v>4.4400000000000004</v>
      </c>
      <c r="T7634" s="577">
        <v>0.79502399999999995</v>
      </c>
      <c r="U7634" s="640">
        <f t="shared" si="261"/>
        <v>3.7226924067744003</v>
      </c>
    </row>
    <row r="7635" spans="1:21" x14ac:dyDescent="0.2">
      <c r="A7635" s="597">
        <v>44513</v>
      </c>
      <c r="B7635" s="414">
        <f t="shared" si="260"/>
        <v>44514</v>
      </c>
      <c r="C7635" s="640">
        <v>4.91</v>
      </c>
      <c r="E7635" s="640">
        <v>4.4950000000000001</v>
      </c>
      <c r="G7635" s="640">
        <v>3.7226924067744003</v>
      </c>
      <c r="I7635" s="640">
        <v>4.6050000000000004</v>
      </c>
      <c r="J7635" s="661"/>
      <c r="K7635" s="640"/>
      <c r="M7635" s="640">
        <v>4.45</v>
      </c>
      <c r="O7635" s="640">
        <v>4.5549999999999997</v>
      </c>
      <c r="Q7635" s="640">
        <v>4.3650000000000002</v>
      </c>
      <c r="S7635" s="640">
        <v>4.4400000000000004</v>
      </c>
      <c r="T7635" s="577">
        <v>0.79502399999999995</v>
      </c>
      <c r="U7635" s="640">
        <f t="shared" si="261"/>
        <v>3.7226924067744003</v>
      </c>
    </row>
    <row r="7636" spans="1:21" x14ac:dyDescent="0.2">
      <c r="A7636" s="597">
        <v>44514</v>
      </c>
      <c r="B7636" s="414">
        <f t="shared" si="260"/>
        <v>44515</v>
      </c>
      <c r="C7636" s="640">
        <v>4.91</v>
      </c>
      <c r="E7636" s="640">
        <v>4.4950000000000001</v>
      </c>
      <c r="G7636" s="640">
        <v>3.7226924067744003</v>
      </c>
      <c r="I7636" s="640">
        <v>4.6050000000000004</v>
      </c>
      <c r="J7636" s="661"/>
      <c r="K7636" s="640"/>
      <c r="M7636" s="640">
        <v>4.45</v>
      </c>
      <c r="O7636" s="640">
        <v>4.5549999999999997</v>
      </c>
      <c r="Q7636" s="640">
        <v>4.3650000000000002</v>
      </c>
      <c r="S7636" s="640">
        <v>4.4400000000000004</v>
      </c>
      <c r="T7636" s="577">
        <v>0.79502399999999995</v>
      </c>
      <c r="U7636" s="640">
        <f t="shared" si="261"/>
        <v>3.7226924067744003</v>
      </c>
    </row>
    <row r="7637" spans="1:21" x14ac:dyDescent="0.2">
      <c r="A7637" s="597">
        <v>44515</v>
      </c>
      <c r="B7637" s="414">
        <f t="shared" si="260"/>
        <v>44516</v>
      </c>
      <c r="C7637" s="636">
        <v>4.71</v>
      </c>
      <c r="E7637" s="636">
        <v>4.46</v>
      </c>
      <c r="G7637" s="636">
        <v>3.8303196535922499</v>
      </c>
      <c r="I7637" s="636">
        <v>4.42</v>
      </c>
      <c r="J7637" s="660"/>
      <c r="K7637" s="636"/>
      <c r="M7637" s="636">
        <v>4.33</v>
      </c>
      <c r="O7637" s="636">
        <v>4.4000000000000004</v>
      </c>
      <c r="Q7637" s="636">
        <v>4.32</v>
      </c>
      <c r="S7637" s="636">
        <v>4.55</v>
      </c>
      <c r="T7637" s="554">
        <v>0.79823299999999997</v>
      </c>
      <c r="U7637" s="636">
        <f t="shared" si="261"/>
        <v>3.8303196535922499</v>
      </c>
    </row>
    <row r="7638" spans="1:21" x14ac:dyDescent="0.2">
      <c r="A7638" s="597">
        <v>44516</v>
      </c>
      <c r="B7638" s="414">
        <f t="shared" si="260"/>
        <v>44517</v>
      </c>
      <c r="C7638" s="636">
        <v>5.0549999999999997</v>
      </c>
      <c r="E7638" s="636">
        <v>4.91</v>
      </c>
      <c r="G7638" s="636">
        <v>4.2444975057426504</v>
      </c>
      <c r="I7638" s="636">
        <v>4.8099999999999996</v>
      </c>
      <c r="J7638" s="660"/>
      <c r="K7638" s="636"/>
      <c r="M7638" s="636">
        <v>4.87</v>
      </c>
      <c r="O7638" s="636">
        <v>4.8</v>
      </c>
      <c r="Q7638" s="636">
        <v>4.49</v>
      </c>
      <c r="S7638" s="636">
        <v>5.0449999999999999</v>
      </c>
      <c r="T7638" s="554">
        <v>0.79775799999999997</v>
      </c>
      <c r="U7638" s="636">
        <f t="shared" si="261"/>
        <v>4.2444975057426504</v>
      </c>
    </row>
    <row r="7639" spans="1:21" x14ac:dyDescent="0.2">
      <c r="A7639" s="597">
        <v>44517</v>
      </c>
      <c r="B7639" s="414">
        <f t="shared" si="260"/>
        <v>44518</v>
      </c>
      <c r="C7639" s="636">
        <v>4.79</v>
      </c>
      <c r="E7639" s="636">
        <v>4.72</v>
      </c>
      <c r="G7639" s="636">
        <v>3.7931918534211255</v>
      </c>
      <c r="I7639" s="636">
        <v>4.7850000000000001</v>
      </c>
      <c r="J7639" s="660"/>
      <c r="K7639" s="636"/>
      <c r="M7639" s="636">
        <v>4.6849999999999996</v>
      </c>
      <c r="O7639" s="636">
        <v>4.6500000000000004</v>
      </c>
      <c r="Q7639" s="636">
        <v>4.3099999999999996</v>
      </c>
      <c r="S7639" s="636">
        <v>4.5250000000000004</v>
      </c>
      <c r="T7639" s="554">
        <v>0.79486299999999999</v>
      </c>
      <c r="U7639" s="636">
        <f t="shared" si="261"/>
        <v>3.7931918534211255</v>
      </c>
    </row>
    <row r="7640" spans="1:21" x14ac:dyDescent="0.2">
      <c r="A7640" s="597">
        <v>44518</v>
      </c>
      <c r="B7640" s="414">
        <f t="shared" si="260"/>
        <v>44519</v>
      </c>
      <c r="C7640" s="636">
        <v>4.9749999999999996</v>
      </c>
      <c r="E7640" s="636">
        <v>4.8499999999999996</v>
      </c>
      <c r="G7640" s="636">
        <v>3.4409326837045251</v>
      </c>
      <c r="I7640" s="636">
        <v>4.7300000000000004</v>
      </c>
      <c r="J7640" s="660"/>
      <c r="K7640" s="636"/>
      <c r="M7640" s="636">
        <v>4.96</v>
      </c>
      <c r="O7640" s="636">
        <v>4.71</v>
      </c>
      <c r="Q7640" s="636">
        <v>4.59</v>
      </c>
      <c r="S7640" s="636">
        <v>4.1150000000000002</v>
      </c>
      <c r="T7640" s="554">
        <v>0.79288899999999995</v>
      </c>
      <c r="U7640" s="636">
        <f t="shared" si="261"/>
        <v>3.4409326837045251</v>
      </c>
    </row>
    <row r="7641" spans="1:21" x14ac:dyDescent="0.2">
      <c r="A7641" s="597">
        <v>44519</v>
      </c>
      <c r="B7641" s="414">
        <f t="shared" si="260"/>
        <v>44520</v>
      </c>
      <c r="C7641" s="640">
        <v>4.9000000000000004</v>
      </c>
      <c r="E7641" s="640">
        <v>4.7350000000000003</v>
      </c>
      <c r="G7641" s="640">
        <v>3.2491422612000003</v>
      </c>
      <c r="I7641" s="640">
        <v>4.75</v>
      </c>
      <c r="J7641" s="661"/>
      <c r="K7641" s="640"/>
      <c r="M7641" s="640">
        <v>4.7300000000000004</v>
      </c>
      <c r="O7641" s="640">
        <v>4.67</v>
      </c>
      <c r="Q7641" s="640">
        <v>4.5199999999999996</v>
      </c>
      <c r="S7641" s="640">
        <v>3.89</v>
      </c>
      <c r="T7641" s="577">
        <v>0.79200000000000004</v>
      </c>
      <c r="U7641" s="640">
        <f t="shared" si="261"/>
        <v>3.2491422612000003</v>
      </c>
    </row>
    <row r="7642" spans="1:21" x14ac:dyDescent="0.2">
      <c r="A7642" s="597">
        <v>44520</v>
      </c>
      <c r="B7642" s="414">
        <f t="shared" si="260"/>
        <v>44521</v>
      </c>
      <c r="C7642" s="640">
        <v>4.9000000000000004</v>
      </c>
      <c r="E7642" s="640">
        <v>4.7350000000000003</v>
      </c>
      <c r="G7642" s="640">
        <v>3.2491422612000003</v>
      </c>
      <c r="I7642" s="640">
        <v>4.75</v>
      </c>
      <c r="J7642" s="661"/>
      <c r="K7642" s="640"/>
      <c r="M7642" s="640">
        <v>4.7300000000000004</v>
      </c>
      <c r="O7642" s="640">
        <v>4.67</v>
      </c>
      <c r="Q7642" s="640">
        <v>4.5199999999999996</v>
      </c>
      <c r="S7642" s="640">
        <v>3.89</v>
      </c>
      <c r="T7642" s="577">
        <v>0.79200000000000004</v>
      </c>
      <c r="U7642" s="640">
        <f t="shared" si="261"/>
        <v>3.2491422612000003</v>
      </c>
    </row>
    <row r="7643" spans="1:21" x14ac:dyDescent="0.2">
      <c r="A7643" s="597">
        <v>44521</v>
      </c>
      <c r="B7643" s="414">
        <f t="shared" si="260"/>
        <v>44522</v>
      </c>
      <c r="C7643" s="640">
        <v>4.9000000000000004</v>
      </c>
      <c r="E7643" s="640">
        <v>4.7350000000000003</v>
      </c>
      <c r="G7643" s="640">
        <v>3.2491422612000003</v>
      </c>
      <c r="I7643" s="640">
        <v>4.75</v>
      </c>
      <c r="J7643" s="661"/>
      <c r="K7643" s="640"/>
      <c r="M7643" s="640">
        <v>4.7300000000000004</v>
      </c>
      <c r="O7643" s="640">
        <v>4.67</v>
      </c>
      <c r="Q7643" s="640">
        <v>4.5199999999999996</v>
      </c>
      <c r="S7643" s="640">
        <v>3.89</v>
      </c>
      <c r="T7643" s="577">
        <v>0.79200000000000004</v>
      </c>
      <c r="U7643" s="640">
        <f t="shared" si="261"/>
        <v>3.2491422612000003</v>
      </c>
    </row>
    <row r="7644" spans="1:21" x14ac:dyDescent="0.2">
      <c r="A7644" s="597">
        <v>44522</v>
      </c>
      <c r="B7644" s="414">
        <f t="shared" si="260"/>
        <v>44523</v>
      </c>
      <c r="C7644" s="636">
        <v>4.7649999999999997</v>
      </c>
      <c r="E7644" s="636">
        <v>4.5049999999999999</v>
      </c>
      <c r="G7644" s="636">
        <v>3.2063893819072504</v>
      </c>
      <c r="I7644" s="636">
        <v>4.4800000000000004</v>
      </c>
      <c r="J7644" s="660"/>
      <c r="K7644" s="636"/>
      <c r="M7644" s="636">
        <v>4.5250000000000004</v>
      </c>
      <c r="O7644" s="636">
        <v>4.37</v>
      </c>
      <c r="Q7644" s="636">
        <v>4.375</v>
      </c>
      <c r="S7644" s="636">
        <v>3.85</v>
      </c>
      <c r="T7644" s="554">
        <v>0.78969900000000004</v>
      </c>
      <c r="U7644" s="636">
        <f t="shared" si="261"/>
        <v>3.2063893819072504</v>
      </c>
    </row>
    <row r="7645" spans="1:21" x14ac:dyDescent="0.2">
      <c r="A7645" s="597">
        <v>44523</v>
      </c>
      <c r="B7645" s="414">
        <f t="shared" si="260"/>
        <v>44524</v>
      </c>
      <c r="C7645" s="636">
        <v>4.8949999999999996</v>
      </c>
      <c r="E7645" s="636">
        <v>4.6150000000000002</v>
      </c>
      <c r="G7645" s="636">
        <v>3.4024073499199998</v>
      </c>
      <c r="I7645" s="636">
        <v>4.6050000000000004</v>
      </c>
      <c r="J7645" s="660"/>
      <c r="K7645" s="636"/>
      <c r="M7645" s="636">
        <v>4.6349999999999998</v>
      </c>
      <c r="O7645" s="636">
        <v>4.47</v>
      </c>
      <c r="Q7645" s="636">
        <v>4.47</v>
      </c>
      <c r="S7645" s="636">
        <v>4.0999999999999996</v>
      </c>
      <c r="T7645" s="554">
        <v>0.78688000000000002</v>
      </c>
      <c r="U7645" s="636">
        <f t="shared" si="261"/>
        <v>3.4024073499199998</v>
      </c>
    </row>
    <row r="7646" spans="1:21" x14ac:dyDescent="0.2">
      <c r="A7646" s="597">
        <v>44524</v>
      </c>
      <c r="B7646" s="414">
        <f t="shared" si="260"/>
        <v>44525</v>
      </c>
      <c r="C7646" s="640">
        <v>4.8949999999999996</v>
      </c>
      <c r="E7646" s="640">
        <v>4.53</v>
      </c>
      <c r="G7646" s="640">
        <v>3.5973304430051254</v>
      </c>
      <c r="I7646" s="640">
        <v>4.5250000000000004</v>
      </c>
      <c r="J7646" s="661"/>
      <c r="K7646" s="640"/>
      <c r="M7646" s="640">
        <v>4.3</v>
      </c>
      <c r="O7646" s="640">
        <v>4.62</v>
      </c>
      <c r="Q7646" s="640">
        <v>4.5549999999999997</v>
      </c>
      <c r="S7646" s="640">
        <v>4.3250000000000002</v>
      </c>
      <c r="T7646" s="577">
        <v>0.78867900000000002</v>
      </c>
      <c r="U7646" s="640">
        <f t="shared" si="261"/>
        <v>3.5973304430051254</v>
      </c>
    </row>
    <row r="7647" spans="1:21" x14ac:dyDescent="0.2">
      <c r="A7647" s="597">
        <v>44525</v>
      </c>
      <c r="B7647" s="414">
        <f t="shared" si="260"/>
        <v>44526</v>
      </c>
      <c r="C7647" s="640">
        <v>4.8949999999999996</v>
      </c>
      <c r="E7647" s="640">
        <v>4.53</v>
      </c>
      <c r="G7647" s="640">
        <v>3.5973304430051254</v>
      </c>
      <c r="I7647" s="640">
        <v>4.5250000000000004</v>
      </c>
      <c r="J7647" s="661"/>
      <c r="K7647" s="640"/>
      <c r="M7647" s="640">
        <v>4.3</v>
      </c>
      <c r="O7647" s="640">
        <v>4.62</v>
      </c>
      <c r="Q7647" s="640">
        <v>4.5549999999999997</v>
      </c>
      <c r="S7647" s="640">
        <v>4.3250000000000002</v>
      </c>
      <c r="T7647" s="577">
        <v>0.78867900000000002</v>
      </c>
      <c r="U7647" s="640">
        <f t="shared" si="261"/>
        <v>3.5973304430051254</v>
      </c>
    </row>
    <row r="7648" spans="1:21" x14ac:dyDescent="0.2">
      <c r="A7648" s="597">
        <v>44526</v>
      </c>
      <c r="B7648" s="414">
        <f t="shared" si="260"/>
        <v>44527</v>
      </c>
      <c r="C7648" s="640">
        <v>4.8949999999999996</v>
      </c>
      <c r="E7648" s="640">
        <v>4.53</v>
      </c>
      <c r="G7648" s="640">
        <v>3.5973304430051254</v>
      </c>
      <c r="I7648" s="640">
        <v>4.5250000000000004</v>
      </c>
      <c r="J7648" s="661"/>
      <c r="K7648" s="640"/>
      <c r="M7648" s="640">
        <v>4.3</v>
      </c>
      <c r="O7648" s="640">
        <v>4.62</v>
      </c>
      <c r="Q7648" s="640">
        <v>4.5549999999999997</v>
      </c>
      <c r="S7648" s="640">
        <v>4.3250000000000002</v>
      </c>
      <c r="T7648" s="577">
        <v>0.78867900000000002</v>
      </c>
      <c r="U7648" s="640">
        <f t="shared" si="261"/>
        <v>3.5973304430051254</v>
      </c>
    </row>
    <row r="7649" spans="1:21" x14ac:dyDescent="0.2">
      <c r="A7649" s="597">
        <v>44527</v>
      </c>
      <c r="B7649" s="414">
        <f t="shared" si="260"/>
        <v>44528</v>
      </c>
      <c r="C7649" s="640">
        <v>4.8949999999999996</v>
      </c>
      <c r="E7649" s="640">
        <v>4.53</v>
      </c>
      <c r="G7649" s="640">
        <v>3.5973304430051254</v>
      </c>
      <c r="I7649" s="640">
        <v>4.5250000000000004</v>
      </c>
      <c r="J7649" s="661"/>
      <c r="K7649" s="640"/>
      <c r="M7649" s="640">
        <v>4.3</v>
      </c>
      <c r="O7649" s="640">
        <v>4.62</v>
      </c>
      <c r="Q7649" s="640">
        <v>4.5549999999999997</v>
      </c>
      <c r="S7649" s="640">
        <v>4.3250000000000002</v>
      </c>
      <c r="T7649" s="577">
        <v>0.78867900000000002</v>
      </c>
      <c r="U7649" s="640">
        <f t="shared" si="261"/>
        <v>3.5973304430051254</v>
      </c>
    </row>
    <row r="7650" spans="1:21" x14ac:dyDescent="0.2">
      <c r="A7650" s="597">
        <v>44528</v>
      </c>
      <c r="B7650" s="414">
        <f t="shared" ref="B7650:B7713" si="262">A7650+1</f>
        <v>44529</v>
      </c>
      <c r="C7650" s="640">
        <v>4.8949999999999996</v>
      </c>
      <c r="E7650" s="640">
        <v>4.53</v>
      </c>
      <c r="G7650" s="640">
        <v>3.5973304430051254</v>
      </c>
      <c r="I7650" s="640">
        <v>4.5250000000000004</v>
      </c>
      <c r="J7650" s="661"/>
      <c r="K7650" s="640"/>
      <c r="M7650" s="640">
        <v>4.3</v>
      </c>
      <c r="O7650" s="640">
        <v>4.62</v>
      </c>
      <c r="Q7650" s="640">
        <v>4.5549999999999997</v>
      </c>
      <c r="S7650" s="640">
        <v>4.3250000000000002</v>
      </c>
      <c r="T7650" s="577">
        <v>0.78867900000000002</v>
      </c>
      <c r="U7650" s="640">
        <f t="shared" si="261"/>
        <v>3.5973304430051254</v>
      </c>
    </row>
    <row r="7651" spans="1:21" x14ac:dyDescent="0.2">
      <c r="A7651" s="597">
        <v>44529</v>
      </c>
      <c r="B7651" s="414">
        <f t="shared" si="262"/>
        <v>44530</v>
      </c>
      <c r="C7651" s="636">
        <v>4.8600000000000003</v>
      </c>
      <c r="E7651" s="636">
        <v>4.3600000000000003</v>
      </c>
      <c r="G7651" s="636">
        <v>3.1468737504855251</v>
      </c>
      <c r="I7651" s="636">
        <v>4.68</v>
      </c>
      <c r="J7651" s="660"/>
      <c r="K7651" s="636"/>
      <c r="M7651" s="636">
        <v>4.3449999999999998</v>
      </c>
      <c r="O7651" s="636">
        <v>4.4800000000000004</v>
      </c>
      <c r="Q7651" s="636">
        <v>4.54</v>
      </c>
      <c r="S7651" s="636">
        <v>3.8050000000000002</v>
      </c>
      <c r="T7651" s="554">
        <v>0.78420699999999999</v>
      </c>
      <c r="U7651" s="636">
        <f t="shared" si="261"/>
        <v>3.1468737504855251</v>
      </c>
    </row>
    <row r="7652" spans="1:21" s="263" customFormat="1" x14ac:dyDescent="0.2">
      <c r="A7652" s="598">
        <v>44530</v>
      </c>
      <c r="B7652" s="556">
        <f t="shared" si="262"/>
        <v>44531</v>
      </c>
      <c r="C7652" s="620">
        <v>4.5049999999999999</v>
      </c>
      <c r="E7652" s="620">
        <v>3.94</v>
      </c>
      <c r="G7652" s="620">
        <v>2.9545005266397006</v>
      </c>
      <c r="I7652" s="620">
        <v>4.25</v>
      </c>
      <c r="J7652" s="786"/>
      <c r="K7652" s="620"/>
      <c r="M7652" s="620">
        <v>4.0350000000000001</v>
      </c>
      <c r="O7652" s="620">
        <v>3.97</v>
      </c>
      <c r="Q7652" s="620">
        <v>3.9649999999999999</v>
      </c>
      <c r="S7652" s="620">
        <v>3.58</v>
      </c>
      <c r="T7652" s="689">
        <v>0.78254100000000004</v>
      </c>
      <c r="U7652" s="620">
        <f t="shared" si="261"/>
        <v>2.9545005266397006</v>
      </c>
    </row>
    <row r="7653" spans="1:21" x14ac:dyDescent="0.2">
      <c r="A7653" s="597">
        <v>44531</v>
      </c>
      <c r="B7653" s="414">
        <f t="shared" si="262"/>
        <v>44532</v>
      </c>
      <c r="C7653" s="636">
        <v>4.2249999999999996</v>
      </c>
      <c r="E7653" s="636">
        <v>3.835</v>
      </c>
      <c r="G7653" s="636">
        <v>2.8909586229825006</v>
      </c>
      <c r="I7653" s="636">
        <v>3.96</v>
      </c>
      <c r="J7653" s="660"/>
      <c r="K7653" s="636"/>
      <c r="M7653" s="636">
        <v>3.9449999999999998</v>
      </c>
      <c r="O7653" s="636">
        <v>3.78</v>
      </c>
      <c r="Q7653" s="636">
        <v>3.65</v>
      </c>
      <c r="S7653" s="636">
        <v>3.5</v>
      </c>
      <c r="T7653" s="554">
        <v>0.78321300000000005</v>
      </c>
      <c r="U7653" s="636">
        <f t="shared" si="261"/>
        <v>2.8909586229825006</v>
      </c>
    </row>
    <row r="7654" spans="1:21" x14ac:dyDescent="0.2">
      <c r="A7654" s="597">
        <v>44532</v>
      </c>
      <c r="B7654" s="414">
        <f t="shared" si="262"/>
        <v>44533</v>
      </c>
      <c r="C7654" s="636">
        <v>4.04</v>
      </c>
      <c r="E7654" s="636">
        <v>3.6749999999999998</v>
      </c>
      <c r="G7654" s="636">
        <v>2.7705427824709257</v>
      </c>
      <c r="I7654" s="636">
        <v>3.88</v>
      </c>
      <c r="J7654" s="660"/>
      <c r="K7654" s="636"/>
      <c r="M7654" s="636">
        <v>3.71</v>
      </c>
      <c r="O7654" s="636">
        <v>3.66</v>
      </c>
      <c r="Q7654" s="636">
        <v>3.6</v>
      </c>
      <c r="S7654" s="636">
        <v>3.3650000000000002</v>
      </c>
      <c r="T7654" s="554">
        <v>0.78070300000000004</v>
      </c>
      <c r="U7654" s="636">
        <f t="shared" si="261"/>
        <v>2.7705427824709257</v>
      </c>
    </row>
    <row r="7655" spans="1:21" x14ac:dyDescent="0.2">
      <c r="A7655" s="597">
        <v>44533</v>
      </c>
      <c r="B7655" s="414">
        <f t="shared" si="262"/>
        <v>44534</v>
      </c>
      <c r="C7655" s="640">
        <v>3.855</v>
      </c>
      <c r="E7655" s="640">
        <v>3.665</v>
      </c>
      <c r="G7655" s="640">
        <v>2.8701957214316001</v>
      </c>
      <c r="I7655" s="640">
        <v>3.75</v>
      </c>
      <c r="J7655" s="661"/>
      <c r="K7655" s="640"/>
      <c r="M7655" s="640">
        <v>3.76</v>
      </c>
      <c r="O7655" s="640">
        <v>3.5550000000000002</v>
      </c>
      <c r="Q7655" s="640">
        <v>3.31</v>
      </c>
      <c r="S7655" s="640">
        <v>3.49</v>
      </c>
      <c r="T7655" s="577">
        <v>0.77981599999999995</v>
      </c>
      <c r="U7655" s="640">
        <f t="shared" si="261"/>
        <v>2.8701957214316001</v>
      </c>
    </row>
    <row r="7656" spans="1:21" x14ac:dyDescent="0.2">
      <c r="A7656" s="597">
        <v>44534</v>
      </c>
      <c r="B7656" s="414">
        <f t="shared" si="262"/>
        <v>44535</v>
      </c>
      <c r="C7656" s="640">
        <v>3.855</v>
      </c>
      <c r="E7656" s="640">
        <v>3.665</v>
      </c>
      <c r="G7656" s="640">
        <v>2.8701957214316001</v>
      </c>
      <c r="I7656" s="640">
        <v>3.75</v>
      </c>
      <c r="J7656" s="661"/>
      <c r="K7656" s="640"/>
      <c r="M7656" s="640">
        <v>3.76</v>
      </c>
      <c r="O7656" s="640">
        <v>3.5550000000000002</v>
      </c>
      <c r="Q7656" s="640">
        <v>3.31</v>
      </c>
      <c r="S7656" s="640">
        <v>3.49</v>
      </c>
      <c r="T7656" s="577">
        <v>0.77981599999999995</v>
      </c>
      <c r="U7656" s="640">
        <f t="shared" si="261"/>
        <v>2.8701957214316001</v>
      </c>
    </row>
    <row r="7657" spans="1:21" x14ac:dyDescent="0.2">
      <c r="A7657" s="597">
        <v>44535</v>
      </c>
      <c r="B7657" s="414">
        <f t="shared" si="262"/>
        <v>44536</v>
      </c>
      <c r="C7657" s="640">
        <v>3.855</v>
      </c>
      <c r="E7657" s="640">
        <v>3.665</v>
      </c>
      <c r="G7657" s="640">
        <v>2.8701957214316001</v>
      </c>
      <c r="I7657" s="640">
        <v>3.75</v>
      </c>
      <c r="J7657" s="661"/>
      <c r="K7657" s="640"/>
      <c r="M7657" s="640">
        <v>3.76</v>
      </c>
      <c r="O7657" s="640">
        <v>3.5550000000000002</v>
      </c>
      <c r="Q7657" s="640">
        <v>3.31</v>
      </c>
      <c r="S7657" s="640">
        <v>3.49</v>
      </c>
      <c r="T7657" s="577">
        <v>0.77981599999999995</v>
      </c>
      <c r="U7657" s="640">
        <f t="shared" si="261"/>
        <v>2.8701957214316001</v>
      </c>
    </row>
    <row r="7658" spans="1:21" x14ac:dyDescent="0.2">
      <c r="A7658" s="597">
        <v>44536</v>
      </c>
      <c r="B7658" s="414">
        <f t="shared" si="262"/>
        <v>44537</v>
      </c>
      <c r="C7658" s="636">
        <v>3.63</v>
      </c>
      <c r="E7658" s="636">
        <v>3.3650000000000002</v>
      </c>
      <c r="G7658" s="636">
        <v>2.8551607925148001</v>
      </c>
      <c r="I7658" s="636">
        <v>3.54</v>
      </c>
      <c r="J7658" s="660"/>
      <c r="K7658" s="636"/>
      <c r="M7658" s="636">
        <v>3.6949999999999998</v>
      </c>
      <c r="O7658" s="636">
        <v>3.3050000000000002</v>
      </c>
      <c r="Q7658" s="636">
        <v>3.07</v>
      </c>
      <c r="S7658" s="636">
        <v>3.4649999999999999</v>
      </c>
      <c r="T7658" s="554">
        <v>0.78132800000000002</v>
      </c>
      <c r="U7658" s="636">
        <f t="shared" si="261"/>
        <v>2.8551607925148001</v>
      </c>
    </row>
    <row r="7659" spans="1:21" x14ac:dyDescent="0.2">
      <c r="A7659" s="597">
        <v>44537</v>
      </c>
      <c r="B7659" s="414">
        <f t="shared" si="262"/>
        <v>44538</v>
      </c>
      <c r="C7659" s="636">
        <v>3.64</v>
      </c>
      <c r="E7659" s="636">
        <v>3.52</v>
      </c>
      <c r="G7659" s="636">
        <v>2.9199111953197248</v>
      </c>
      <c r="I7659" s="636">
        <v>3.5449999999999999</v>
      </c>
      <c r="J7659" s="660"/>
      <c r="K7659" s="636"/>
      <c r="M7659" s="636">
        <v>3.915</v>
      </c>
      <c r="O7659" s="636">
        <v>3.4350000000000001</v>
      </c>
      <c r="Q7659" s="636">
        <v>3.14</v>
      </c>
      <c r="S7659" s="636">
        <v>3.5150000000000001</v>
      </c>
      <c r="T7659" s="554">
        <v>0.78768099999999996</v>
      </c>
      <c r="U7659" s="636">
        <f t="shared" si="261"/>
        <v>2.9199111953197248</v>
      </c>
    </row>
    <row r="7660" spans="1:21" x14ac:dyDescent="0.2">
      <c r="A7660" s="597">
        <v>44538</v>
      </c>
      <c r="B7660" s="414">
        <f t="shared" si="262"/>
        <v>44539</v>
      </c>
      <c r="C7660" s="636">
        <v>3.79</v>
      </c>
      <c r="E7660" s="636">
        <v>3.56</v>
      </c>
      <c r="G7660" s="636">
        <v>3.08203559316645</v>
      </c>
      <c r="I7660" s="636">
        <v>3.62</v>
      </c>
      <c r="J7660" s="660"/>
      <c r="K7660" s="636"/>
      <c r="M7660" s="636">
        <v>4.63</v>
      </c>
      <c r="O7660" s="636">
        <v>3.41</v>
      </c>
      <c r="Q7660" s="636">
        <v>3.16</v>
      </c>
      <c r="S7660" s="636">
        <v>3.6949999999999998</v>
      </c>
      <c r="T7660" s="554">
        <v>0.79091400000000001</v>
      </c>
      <c r="U7660" s="636">
        <f t="shared" si="261"/>
        <v>3.08203559316645</v>
      </c>
    </row>
    <row r="7661" spans="1:21" x14ac:dyDescent="0.2">
      <c r="A7661" s="597">
        <v>44539</v>
      </c>
      <c r="B7661" s="414">
        <f t="shared" si="262"/>
        <v>44540</v>
      </c>
      <c r="C7661" s="636">
        <v>3.6549999999999998</v>
      </c>
      <c r="E7661" s="636">
        <v>3.36</v>
      </c>
      <c r="G7661" s="636">
        <v>3.0305507864197501</v>
      </c>
      <c r="I7661" s="636">
        <v>3.46</v>
      </c>
      <c r="J7661" s="660"/>
      <c r="K7661" s="636"/>
      <c r="M7661" s="636">
        <v>4.6749999999999998</v>
      </c>
      <c r="O7661" s="636">
        <v>3.3050000000000002</v>
      </c>
      <c r="Q7661" s="636">
        <v>2.92</v>
      </c>
      <c r="S7661" s="636">
        <v>3.645</v>
      </c>
      <c r="T7661" s="554">
        <v>0.78837000000000002</v>
      </c>
      <c r="U7661" s="636">
        <f t="shared" si="261"/>
        <v>3.0305507864197501</v>
      </c>
    </row>
    <row r="7662" spans="1:21" x14ac:dyDescent="0.2">
      <c r="A7662" s="597">
        <v>44540</v>
      </c>
      <c r="B7662" s="414">
        <f t="shared" si="262"/>
        <v>44541</v>
      </c>
      <c r="C7662" s="640">
        <v>3.67</v>
      </c>
      <c r="E7662" s="640">
        <v>3.48</v>
      </c>
      <c r="G7662" s="640">
        <v>3.0565677640814251</v>
      </c>
      <c r="I7662" s="640">
        <v>3.4750000000000001</v>
      </c>
      <c r="J7662" s="661"/>
      <c r="K7662" s="640"/>
      <c r="M7662" s="640">
        <v>4.1100000000000003</v>
      </c>
      <c r="O7662" s="640">
        <v>3.4049999999999998</v>
      </c>
      <c r="Q7662" s="640">
        <v>2.8050000000000002</v>
      </c>
      <c r="S7662" s="640">
        <v>3.6850000000000001</v>
      </c>
      <c r="T7662" s="577">
        <v>0.78650699999999996</v>
      </c>
      <c r="U7662" s="640">
        <f t="shared" si="261"/>
        <v>3.0565677640814251</v>
      </c>
    </row>
    <row r="7663" spans="1:21" x14ac:dyDescent="0.2">
      <c r="A7663" s="597">
        <v>44541</v>
      </c>
      <c r="B7663" s="414">
        <f t="shared" si="262"/>
        <v>44542</v>
      </c>
      <c r="C7663" s="640">
        <v>3.67</v>
      </c>
      <c r="E7663" s="640">
        <v>3.48</v>
      </c>
      <c r="G7663" s="640">
        <v>3.0565677640814251</v>
      </c>
      <c r="I7663" s="640">
        <v>3.4750000000000001</v>
      </c>
      <c r="J7663" s="661"/>
      <c r="K7663" s="640"/>
      <c r="M7663" s="640">
        <v>4.1100000000000003</v>
      </c>
      <c r="O7663" s="640">
        <v>3.4049999999999998</v>
      </c>
      <c r="Q7663" s="640">
        <v>2.8050000000000002</v>
      </c>
      <c r="S7663" s="640">
        <v>3.6850000000000001</v>
      </c>
      <c r="T7663" s="577">
        <v>0.78650699999999996</v>
      </c>
      <c r="U7663" s="640">
        <f t="shared" si="261"/>
        <v>3.0565677640814251</v>
      </c>
    </row>
    <row r="7664" spans="1:21" x14ac:dyDescent="0.2">
      <c r="A7664" s="597">
        <v>44542</v>
      </c>
      <c r="B7664" s="414">
        <f t="shared" si="262"/>
        <v>44543</v>
      </c>
      <c r="C7664" s="640">
        <v>3.67</v>
      </c>
      <c r="E7664" s="640">
        <v>3.48</v>
      </c>
      <c r="G7664" s="640">
        <v>3.0565677640814251</v>
      </c>
      <c r="I7664" s="640">
        <v>3.4750000000000001</v>
      </c>
      <c r="J7664" s="661"/>
      <c r="K7664" s="640"/>
      <c r="M7664" s="640">
        <v>4.1100000000000003</v>
      </c>
      <c r="O7664" s="640">
        <v>3.4049999999999998</v>
      </c>
      <c r="Q7664" s="640">
        <v>2.8050000000000002</v>
      </c>
      <c r="S7664" s="640">
        <v>3.6850000000000001</v>
      </c>
      <c r="T7664" s="577">
        <v>0.78650699999999996</v>
      </c>
      <c r="U7664" s="640">
        <f t="shared" si="261"/>
        <v>3.0565677640814251</v>
      </c>
    </row>
    <row r="7665" spans="1:21" x14ac:dyDescent="0.2">
      <c r="A7665" s="597">
        <v>44543</v>
      </c>
      <c r="B7665" s="414">
        <f t="shared" si="262"/>
        <v>44544</v>
      </c>
      <c r="C7665" s="636">
        <v>3.96</v>
      </c>
      <c r="E7665" s="636">
        <v>3.6549999999999998</v>
      </c>
      <c r="G7665" s="636">
        <v>3.3179049836839498</v>
      </c>
      <c r="I7665" s="636">
        <v>3.8</v>
      </c>
      <c r="J7665" s="660"/>
      <c r="K7665" s="636"/>
      <c r="M7665" s="636">
        <v>5.61</v>
      </c>
      <c r="O7665" s="636">
        <v>3.58</v>
      </c>
      <c r="Q7665" s="636">
        <v>3.1549999999999998</v>
      </c>
      <c r="S7665" s="636">
        <v>4.0149999999999997</v>
      </c>
      <c r="T7665" s="554">
        <v>0.783582</v>
      </c>
      <c r="U7665" s="636">
        <f t="shared" si="261"/>
        <v>3.3179049836839498</v>
      </c>
    </row>
    <row r="7666" spans="1:21" x14ac:dyDescent="0.2">
      <c r="A7666" s="597">
        <v>44544</v>
      </c>
      <c r="B7666" s="414">
        <f t="shared" si="262"/>
        <v>44545</v>
      </c>
      <c r="C7666" s="636">
        <v>3.645</v>
      </c>
      <c r="E7666" s="636">
        <v>3.375</v>
      </c>
      <c r="G7666" s="636">
        <v>3.1970247065456006</v>
      </c>
      <c r="I7666" s="636">
        <v>3.43</v>
      </c>
      <c r="J7666" s="660"/>
      <c r="K7666" s="636"/>
      <c r="M7666" s="636">
        <v>5.21</v>
      </c>
      <c r="O7666" s="636">
        <v>3.23</v>
      </c>
      <c r="Q7666" s="636">
        <v>2.7349999999999999</v>
      </c>
      <c r="S7666" s="636">
        <v>3.89</v>
      </c>
      <c r="T7666" s="554">
        <v>0.77929599999999999</v>
      </c>
      <c r="U7666" s="636">
        <f t="shared" ref="U7666:U7729" si="263">S7666*T7666*1.054615</f>
        <v>3.1970247065456006</v>
      </c>
    </row>
    <row r="7667" spans="1:21" x14ac:dyDescent="0.2">
      <c r="A7667" s="597">
        <v>44545</v>
      </c>
      <c r="B7667" s="414">
        <f t="shared" si="262"/>
        <v>44546</v>
      </c>
      <c r="C7667" s="636">
        <v>3.75</v>
      </c>
      <c r="E7667" s="636">
        <v>3.5550000000000002</v>
      </c>
      <c r="G7667" s="636">
        <v>3.41732457325665</v>
      </c>
      <c r="I7667" s="636">
        <v>3.59</v>
      </c>
      <c r="J7667" s="660"/>
      <c r="K7667" s="636"/>
      <c r="M7667" s="636">
        <v>4.9450000000000003</v>
      </c>
      <c r="O7667" s="636">
        <v>3.47</v>
      </c>
      <c r="Q7667" s="636">
        <v>2.77</v>
      </c>
      <c r="S7667" s="636">
        <v>4.17</v>
      </c>
      <c r="T7667" s="554">
        <v>0.77706299999999995</v>
      </c>
      <c r="U7667" s="636">
        <f t="shared" si="263"/>
        <v>3.41732457325665</v>
      </c>
    </row>
    <row r="7668" spans="1:21" x14ac:dyDescent="0.2">
      <c r="A7668" s="597">
        <v>44546</v>
      </c>
      <c r="B7668" s="414">
        <f t="shared" si="262"/>
        <v>44547</v>
      </c>
      <c r="C7668" s="636">
        <v>3.6749999999999998</v>
      </c>
      <c r="E7668" s="636">
        <v>3.5950000000000002</v>
      </c>
      <c r="G7668" s="636">
        <v>3.3935730931726003</v>
      </c>
      <c r="I7668" s="636">
        <v>3.5649999999999999</v>
      </c>
      <c r="J7668" s="660"/>
      <c r="K7668" s="636"/>
      <c r="M7668" s="636">
        <v>4.96</v>
      </c>
      <c r="O7668" s="636">
        <v>3.48</v>
      </c>
      <c r="Q7668" s="636">
        <v>2.85</v>
      </c>
      <c r="S7668" s="636">
        <v>4.12</v>
      </c>
      <c r="T7668" s="18">
        <v>0.78102700000000003</v>
      </c>
      <c r="U7668" s="636">
        <f t="shared" si="263"/>
        <v>3.3935730931726003</v>
      </c>
    </row>
    <row r="7669" spans="1:21" x14ac:dyDescent="0.2">
      <c r="A7669" s="597">
        <v>44547</v>
      </c>
      <c r="B7669" s="414">
        <f t="shared" si="262"/>
        <v>44548</v>
      </c>
      <c r="C7669" s="640">
        <v>3.6150000000000002</v>
      </c>
      <c r="E7669" s="640">
        <v>3.42</v>
      </c>
      <c r="G7669" s="640">
        <v>3.1697558217828004</v>
      </c>
      <c r="I7669" s="640">
        <v>3.5</v>
      </c>
      <c r="J7669" s="661"/>
      <c r="K7669" s="640"/>
      <c r="M7669" s="640">
        <v>5.0149999999999997</v>
      </c>
      <c r="O7669" s="640">
        <v>3.38</v>
      </c>
      <c r="Q7669" s="640">
        <v>3.0249999999999999</v>
      </c>
      <c r="S7669" s="640">
        <v>3.855</v>
      </c>
      <c r="T7669" s="375">
        <v>0.77966400000000002</v>
      </c>
      <c r="U7669" s="640">
        <f t="shared" si="263"/>
        <v>3.1697558217828004</v>
      </c>
    </row>
    <row r="7670" spans="1:21" x14ac:dyDescent="0.2">
      <c r="A7670" s="597">
        <v>44548</v>
      </c>
      <c r="B7670" s="414">
        <f t="shared" si="262"/>
        <v>44549</v>
      </c>
      <c r="C7670" s="640">
        <v>3.6150000000000002</v>
      </c>
      <c r="E7670" s="640">
        <v>3.42</v>
      </c>
      <c r="G7670" s="640">
        <v>3.1697558217828004</v>
      </c>
      <c r="I7670" s="640">
        <v>3.5</v>
      </c>
      <c r="J7670" s="661"/>
      <c r="K7670" s="640"/>
      <c r="M7670" s="640">
        <v>5.0149999999999997</v>
      </c>
      <c r="O7670" s="640">
        <v>3.38</v>
      </c>
      <c r="Q7670" s="640">
        <v>3.0249999999999999</v>
      </c>
      <c r="S7670" s="640">
        <v>3.855</v>
      </c>
      <c r="T7670" s="375">
        <v>0.77966400000000002</v>
      </c>
      <c r="U7670" s="640">
        <f t="shared" si="263"/>
        <v>3.1697558217828004</v>
      </c>
    </row>
    <row r="7671" spans="1:21" x14ac:dyDescent="0.2">
      <c r="A7671" s="597">
        <v>44549</v>
      </c>
      <c r="B7671" s="414">
        <f t="shared" si="262"/>
        <v>44550</v>
      </c>
      <c r="C7671" s="640">
        <v>3.6150000000000002</v>
      </c>
      <c r="E7671" s="640">
        <v>3.42</v>
      </c>
      <c r="G7671" s="640">
        <v>3.1697558217828004</v>
      </c>
      <c r="I7671" s="640">
        <v>3.5</v>
      </c>
      <c r="J7671" s="661"/>
      <c r="K7671" s="640"/>
      <c r="M7671" s="640">
        <v>5.0149999999999997</v>
      </c>
      <c r="O7671" s="640">
        <v>3.38</v>
      </c>
      <c r="Q7671" s="640">
        <v>3.0249999999999999</v>
      </c>
      <c r="S7671" s="640">
        <v>3.855</v>
      </c>
      <c r="T7671" s="375">
        <v>0.77966400000000002</v>
      </c>
      <c r="U7671" s="640">
        <f t="shared" si="263"/>
        <v>3.1697558217828004</v>
      </c>
    </row>
    <row r="7672" spans="1:21" x14ac:dyDescent="0.2">
      <c r="A7672" s="597">
        <v>44550</v>
      </c>
      <c r="B7672" s="414">
        <f t="shared" si="262"/>
        <v>44551</v>
      </c>
      <c r="C7672" s="636">
        <v>3.88</v>
      </c>
      <c r="E7672" s="636">
        <v>3.67</v>
      </c>
      <c r="G7672" s="636">
        <v>3.2595657700216503</v>
      </c>
      <c r="I7672" s="636">
        <v>3.78</v>
      </c>
      <c r="J7672" s="660"/>
      <c r="K7672" s="636"/>
      <c r="M7672" s="636">
        <v>5.8849999999999998</v>
      </c>
      <c r="O7672" s="636">
        <v>3.59</v>
      </c>
      <c r="Q7672" s="636">
        <v>3.0750000000000002</v>
      </c>
      <c r="S7672" s="636">
        <v>3.9950000000000001</v>
      </c>
      <c r="T7672" s="18">
        <v>0.77365799999999996</v>
      </c>
      <c r="U7672" s="636">
        <f t="shared" si="263"/>
        <v>3.2595657700216503</v>
      </c>
    </row>
    <row r="7673" spans="1:21" x14ac:dyDescent="0.2">
      <c r="A7673" s="597">
        <v>44551</v>
      </c>
      <c r="B7673" s="414">
        <f t="shared" si="262"/>
        <v>44552</v>
      </c>
      <c r="C7673" s="636">
        <v>3.915</v>
      </c>
      <c r="E7673" s="636">
        <v>3.69</v>
      </c>
      <c r="G7673" s="636">
        <v>3.3730869015053999</v>
      </c>
      <c r="I7673" s="636">
        <v>3.6949999999999998</v>
      </c>
      <c r="J7673" s="660"/>
      <c r="K7673" s="636"/>
      <c r="M7673" s="636">
        <v>5.94</v>
      </c>
      <c r="O7673" s="636">
        <v>3.62</v>
      </c>
      <c r="Q7673" s="636">
        <v>3.1349999999999998</v>
      </c>
      <c r="S7673" s="636">
        <v>4.1349999999999998</v>
      </c>
      <c r="T7673" s="18">
        <v>0.77349599999999996</v>
      </c>
      <c r="U7673" s="636">
        <f t="shared" si="263"/>
        <v>3.3730869015053999</v>
      </c>
    </row>
    <row r="7674" spans="1:21" x14ac:dyDescent="0.2">
      <c r="A7674" s="597">
        <v>44552</v>
      </c>
      <c r="B7674" s="414">
        <f t="shared" si="262"/>
        <v>44553</v>
      </c>
      <c r="C7674" s="636">
        <v>3.9849999999999999</v>
      </c>
      <c r="E7674" s="636">
        <v>3.605</v>
      </c>
      <c r="G7674" s="636">
        <v>3.5391385274198752</v>
      </c>
      <c r="I7674" s="636">
        <v>3.71</v>
      </c>
      <c r="J7674" s="660"/>
      <c r="K7674" s="636"/>
      <c r="M7674" s="636">
        <v>6.72</v>
      </c>
      <c r="O7674" s="636">
        <v>3.57</v>
      </c>
      <c r="Q7674" s="636">
        <v>3.1349999999999998</v>
      </c>
      <c r="S7674" s="636">
        <v>4.3250000000000002</v>
      </c>
      <c r="T7674" s="18">
        <v>0.77592099999999997</v>
      </c>
      <c r="U7674" s="636">
        <f t="shared" si="263"/>
        <v>3.5391385274198752</v>
      </c>
    </row>
    <row r="7675" spans="1:21" x14ac:dyDescent="0.2">
      <c r="A7675" s="597">
        <v>44553</v>
      </c>
      <c r="B7675" s="414">
        <f t="shared" si="262"/>
        <v>44554</v>
      </c>
      <c r="C7675" s="640">
        <v>3.5150000000000001</v>
      </c>
      <c r="E7675" s="640">
        <v>3.22</v>
      </c>
      <c r="G7675" s="640">
        <v>3.4369326608363999</v>
      </c>
      <c r="I7675" s="640">
        <v>3.08</v>
      </c>
      <c r="J7675" s="661"/>
      <c r="K7675" s="640"/>
      <c r="M7675" s="640">
        <v>5.9850000000000003</v>
      </c>
      <c r="O7675" s="640">
        <v>3.1</v>
      </c>
      <c r="Q7675" s="640">
        <v>2.42</v>
      </c>
      <c r="S7675" s="640">
        <v>4.18</v>
      </c>
      <c r="T7675" s="375">
        <v>0.77965200000000001</v>
      </c>
      <c r="U7675" s="640">
        <f t="shared" si="263"/>
        <v>3.4369326608363999</v>
      </c>
    </row>
    <row r="7676" spans="1:21" x14ac:dyDescent="0.2">
      <c r="A7676" s="597">
        <v>44554</v>
      </c>
      <c r="B7676" s="414">
        <f t="shared" si="262"/>
        <v>44555</v>
      </c>
      <c r="C7676" s="640">
        <v>3.5150000000000001</v>
      </c>
      <c r="E7676" s="640">
        <v>3.22</v>
      </c>
      <c r="G7676" s="640">
        <v>3.4369326608363999</v>
      </c>
      <c r="I7676" s="640">
        <v>3.08</v>
      </c>
      <c r="J7676" s="661"/>
      <c r="K7676" s="640"/>
      <c r="M7676" s="640">
        <v>5.9850000000000003</v>
      </c>
      <c r="O7676" s="640">
        <v>3.1</v>
      </c>
      <c r="Q7676" s="640">
        <v>2.42</v>
      </c>
      <c r="S7676" s="640">
        <v>4.18</v>
      </c>
      <c r="T7676" s="375">
        <v>0.77965200000000001</v>
      </c>
      <c r="U7676" s="640">
        <f t="shared" si="263"/>
        <v>3.4369326608363999</v>
      </c>
    </row>
    <row r="7677" spans="1:21" x14ac:dyDescent="0.2">
      <c r="A7677" s="597">
        <v>44555</v>
      </c>
      <c r="B7677" s="414">
        <f t="shared" si="262"/>
        <v>44556</v>
      </c>
      <c r="C7677" s="640">
        <v>3.5150000000000001</v>
      </c>
      <c r="E7677" s="640">
        <v>3.22</v>
      </c>
      <c r="G7677" s="640">
        <v>3.4369326608363999</v>
      </c>
      <c r="I7677" s="640">
        <v>3.08</v>
      </c>
      <c r="J7677" s="661"/>
      <c r="K7677" s="640"/>
      <c r="M7677" s="640">
        <v>5.9850000000000003</v>
      </c>
      <c r="O7677" s="640">
        <v>3.1</v>
      </c>
      <c r="Q7677" s="640">
        <v>2.42</v>
      </c>
      <c r="S7677" s="640">
        <v>4.18</v>
      </c>
      <c r="T7677" s="375">
        <v>0.77965200000000001</v>
      </c>
      <c r="U7677" s="640">
        <f t="shared" si="263"/>
        <v>3.4369326608363999</v>
      </c>
    </row>
    <row r="7678" spans="1:21" x14ac:dyDescent="0.2">
      <c r="A7678" s="597">
        <v>44556</v>
      </c>
      <c r="B7678" s="414">
        <f t="shared" si="262"/>
        <v>44557</v>
      </c>
      <c r="C7678" s="640">
        <v>3.5150000000000001</v>
      </c>
      <c r="E7678" s="640">
        <v>3.22</v>
      </c>
      <c r="G7678" s="640">
        <v>3.4369326608363999</v>
      </c>
      <c r="I7678" s="640">
        <v>3.08</v>
      </c>
      <c r="J7678" s="661"/>
      <c r="K7678" s="640"/>
      <c r="M7678" s="640">
        <v>5.9850000000000003</v>
      </c>
      <c r="O7678" s="640">
        <v>3.1</v>
      </c>
      <c r="Q7678" s="640">
        <v>2.42</v>
      </c>
      <c r="S7678" s="640">
        <v>4.18</v>
      </c>
      <c r="T7678" s="375">
        <v>0.77965200000000001</v>
      </c>
      <c r="U7678" s="640">
        <f t="shared" si="263"/>
        <v>3.4369326608363999</v>
      </c>
    </row>
    <row r="7679" spans="1:21" x14ac:dyDescent="0.2">
      <c r="A7679" s="597">
        <v>44557</v>
      </c>
      <c r="B7679" s="414">
        <f t="shared" si="262"/>
        <v>44558</v>
      </c>
      <c r="C7679" s="636">
        <v>3.2949999999999999</v>
      </c>
      <c r="E7679" s="636">
        <v>3.29</v>
      </c>
      <c r="G7679" s="636">
        <v>3.8689398130845007</v>
      </c>
      <c r="I7679" s="636">
        <v>3.03</v>
      </c>
      <c r="J7679" s="660"/>
      <c r="K7679" s="636"/>
      <c r="M7679" s="636">
        <v>5.28</v>
      </c>
      <c r="O7679" s="636">
        <v>3.15</v>
      </c>
      <c r="Q7679" s="636">
        <v>2.645</v>
      </c>
      <c r="S7679" s="636">
        <v>4.7</v>
      </c>
      <c r="T7679" s="18">
        <v>0.78054900000000005</v>
      </c>
      <c r="U7679" s="636">
        <f t="shared" si="263"/>
        <v>3.8689398130845007</v>
      </c>
    </row>
    <row r="7680" spans="1:21" x14ac:dyDescent="0.2">
      <c r="A7680" s="597">
        <v>44558</v>
      </c>
      <c r="B7680" s="414">
        <f t="shared" si="262"/>
        <v>44559</v>
      </c>
      <c r="C7680" s="636">
        <v>3.3</v>
      </c>
      <c r="E7680" s="636">
        <v>3.6</v>
      </c>
      <c r="G7680" s="636">
        <v>3.8179065977538755</v>
      </c>
      <c r="I7680" s="636">
        <v>3.165</v>
      </c>
      <c r="J7680" s="660"/>
      <c r="K7680" s="636"/>
      <c r="M7680" s="636">
        <v>6.1950000000000003</v>
      </c>
      <c r="O7680" s="636">
        <v>3.3149999999999999</v>
      </c>
      <c r="Q7680" s="636">
        <v>2.2549999999999999</v>
      </c>
      <c r="S7680" s="636">
        <v>4.6349999999999998</v>
      </c>
      <c r="T7680" s="18">
        <v>0.78105500000000005</v>
      </c>
      <c r="U7680" s="636">
        <f t="shared" si="263"/>
        <v>3.8179065977538755</v>
      </c>
    </row>
    <row r="7681" spans="1:22" x14ac:dyDescent="0.2">
      <c r="A7681" s="597">
        <v>44559</v>
      </c>
      <c r="B7681" s="414">
        <f t="shared" si="262"/>
        <v>44560</v>
      </c>
      <c r="C7681" s="640">
        <v>3.4</v>
      </c>
      <c r="E7681" s="640">
        <v>3.45</v>
      </c>
      <c r="G7681" s="640">
        <v>3.6666925401051005</v>
      </c>
      <c r="I7681" s="640">
        <v>3.21</v>
      </c>
      <c r="J7681" s="661"/>
      <c r="K7681" s="640"/>
      <c r="M7681" s="640">
        <v>5.6050000000000004</v>
      </c>
      <c r="O7681" s="640">
        <v>3.2149999999999999</v>
      </c>
      <c r="Q7681" s="640">
        <v>2.3199999999999998</v>
      </c>
      <c r="S7681" s="640">
        <v>4.4550000000000001</v>
      </c>
      <c r="T7681" s="375">
        <v>0.78042800000000001</v>
      </c>
      <c r="U7681" s="640">
        <f t="shared" si="263"/>
        <v>3.6666925401051005</v>
      </c>
    </row>
    <row r="7682" spans="1:22" x14ac:dyDescent="0.2">
      <c r="A7682" s="597">
        <v>44560</v>
      </c>
      <c r="B7682" s="414">
        <f t="shared" si="262"/>
        <v>44561</v>
      </c>
      <c r="C7682" s="640">
        <v>3.4</v>
      </c>
      <c r="E7682" s="640">
        <v>3.45</v>
      </c>
      <c r="G7682" s="640">
        <v>3.6666925401051005</v>
      </c>
      <c r="I7682" s="640">
        <v>3.21</v>
      </c>
      <c r="J7682" s="661"/>
      <c r="K7682" s="640"/>
      <c r="M7682" s="640">
        <v>5.6050000000000004</v>
      </c>
      <c r="O7682" s="640">
        <v>3.2149999999999999</v>
      </c>
      <c r="Q7682" s="640">
        <v>2.3199999999999998</v>
      </c>
      <c r="S7682" s="640">
        <v>4.4550000000000001</v>
      </c>
      <c r="T7682" s="375">
        <v>0.78042800000000001</v>
      </c>
      <c r="U7682" s="640">
        <f t="shared" si="263"/>
        <v>3.6666925401051005</v>
      </c>
    </row>
    <row r="7683" spans="1:22" s="736" customFormat="1" ht="27" customHeight="1" x14ac:dyDescent="0.2">
      <c r="A7683" s="734">
        <v>44561</v>
      </c>
      <c r="B7683" s="735">
        <f t="shared" si="262"/>
        <v>44562</v>
      </c>
      <c r="C7683" s="733">
        <v>3.72</v>
      </c>
      <c r="E7683" s="733">
        <v>4</v>
      </c>
      <c r="G7683" s="733">
        <v>3.2964269424284751</v>
      </c>
      <c r="I7683" s="733">
        <v>3.5950000000000002</v>
      </c>
      <c r="J7683" s="797"/>
      <c r="K7683" s="799">
        <v>3.3450000000000002</v>
      </c>
      <c r="M7683" s="733">
        <v>6.58</v>
      </c>
      <c r="O7683" s="733">
        <v>3.4750000000000001</v>
      </c>
      <c r="Q7683" s="733">
        <v>2.6749999999999998</v>
      </c>
      <c r="S7683" s="733">
        <v>3.9950000000000001</v>
      </c>
      <c r="T7683" s="737">
        <v>0.78240699999999996</v>
      </c>
      <c r="U7683" s="733">
        <f t="shared" si="263"/>
        <v>3.2964269424284751</v>
      </c>
      <c r="V7683" s="738" t="s">
        <v>3395</v>
      </c>
    </row>
    <row r="7684" spans="1:22" x14ac:dyDescent="0.2">
      <c r="A7684" s="597">
        <v>44562</v>
      </c>
      <c r="B7684" s="414">
        <f t="shared" si="262"/>
        <v>44563</v>
      </c>
      <c r="C7684" s="661">
        <v>3.72</v>
      </c>
      <c r="E7684" s="661">
        <v>4</v>
      </c>
      <c r="G7684" s="640">
        <v>3.2964269424284751</v>
      </c>
      <c r="I7684" s="661">
        <v>3.5950000000000002</v>
      </c>
      <c r="J7684" s="661"/>
      <c r="K7684" s="792">
        <v>3.3450000000000002</v>
      </c>
      <c r="M7684" s="661">
        <v>6.58</v>
      </c>
      <c r="O7684" s="661">
        <v>3.4750000000000001</v>
      </c>
      <c r="Q7684" s="661">
        <v>2.6749999999999998</v>
      </c>
      <c r="S7684" s="661">
        <v>3.9950000000000001</v>
      </c>
      <c r="T7684" s="375">
        <v>0.78240699999999996</v>
      </c>
      <c r="U7684" s="640">
        <f t="shared" si="263"/>
        <v>3.2964269424284751</v>
      </c>
    </row>
    <row r="7685" spans="1:22" x14ac:dyDescent="0.2">
      <c r="A7685" s="597">
        <v>44563</v>
      </c>
      <c r="B7685" s="414">
        <f t="shared" si="262"/>
        <v>44564</v>
      </c>
      <c r="C7685" s="661">
        <v>3.72</v>
      </c>
      <c r="E7685" s="661">
        <v>4</v>
      </c>
      <c r="G7685" s="640">
        <v>3.2964269424284751</v>
      </c>
      <c r="I7685" s="661">
        <v>3.5950000000000002</v>
      </c>
      <c r="J7685" s="661"/>
      <c r="K7685" s="792">
        <v>3.3450000000000002</v>
      </c>
      <c r="M7685" s="661">
        <v>6.58</v>
      </c>
      <c r="O7685" s="661">
        <v>3.4750000000000001</v>
      </c>
      <c r="Q7685" s="661">
        <v>2.6749999999999998</v>
      </c>
      <c r="S7685" s="661">
        <v>3.9950000000000001</v>
      </c>
      <c r="T7685" s="375">
        <v>0.78240699999999996</v>
      </c>
      <c r="U7685" s="640">
        <f t="shared" si="263"/>
        <v>3.2964269424284751</v>
      </c>
    </row>
    <row r="7686" spans="1:22" x14ac:dyDescent="0.2">
      <c r="A7686" s="597">
        <v>44564</v>
      </c>
      <c r="B7686" s="414">
        <f t="shared" si="262"/>
        <v>44565</v>
      </c>
      <c r="C7686" s="636">
        <v>3.58</v>
      </c>
      <c r="E7686" s="636">
        <v>3.45</v>
      </c>
      <c r="G7686" s="636">
        <v>3.3692473857672001</v>
      </c>
      <c r="I7686" s="636">
        <v>3.4</v>
      </c>
      <c r="J7686" s="660"/>
      <c r="K7686" s="698">
        <v>3.3849999999999998</v>
      </c>
      <c r="M7686" s="636">
        <v>5.29</v>
      </c>
      <c r="O7686" s="636">
        <v>3.38</v>
      </c>
      <c r="Q7686" s="636">
        <v>2.99</v>
      </c>
      <c r="S7686" s="636">
        <v>4.0599999999999996</v>
      </c>
      <c r="T7686" s="18">
        <v>0.78688800000000003</v>
      </c>
      <c r="U7686" s="636">
        <f t="shared" si="263"/>
        <v>3.3692473857672001</v>
      </c>
    </row>
    <row r="7687" spans="1:22" x14ac:dyDescent="0.2">
      <c r="A7687" s="597">
        <v>44565</v>
      </c>
      <c r="B7687" s="414">
        <f t="shared" si="262"/>
        <v>44566</v>
      </c>
      <c r="C7687" s="636">
        <v>3.7549999999999999</v>
      </c>
      <c r="E7687" s="636">
        <v>4.165</v>
      </c>
      <c r="G7687" s="636">
        <v>3.6666783660795002</v>
      </c>
      <c r="I7687" s="636">
        <v>3.5350000000000001</v>
      </c>
      <c r="J7687" s="660"/>
      <c r="K7687" s="698">
        <v>3.64</v>
      </c>
      <c r="M7687" s="636">
        <v>4.5750000000000002</v>
      </c>
      <c r="O7687" s="636">
        <v>3.7650000000000001</v>
      </c>
      <c r="Q7687" s="636">
        <v>3.1749999999999998</v>
      </c>
      <c r="S7687" s="636">
        <v>4.4249999999999998</v>
      </c>
      <c r="T7687" s="18">
        <v>0.78571599999999997</v>
      </c>
      <c r="U7687" s="636">
        <f t="shared" si="263"/>
        <v>3.6666783660795002</v>
      </c>
    </row>
    <row r="7688" spans="1:22" x14ac:dyDescent="0.2">
      <c r="A7688" s="597">
        <v>44566</v>
      </c>
      <c r="B7688" s="414">
        <f t="shared" si="262"/>
        <v>44567</v>
      </c>
      <c r="C7688" s="636">
        <v>3.7850000000000001</v>
      </c>
      <c r="E7688" s="636">
        <v>4.9000000000000004</v>
      </c>
      <c r="G7688" s="636">
        <v>4.11987919846755</v>
      </c>
      <c r="I7688" s="636">
        <v>3.75</v>
      </c>
      <c r="J7688" s="660"/>
      <c r="K7688" s="698">
        <v>3.81</v>
      </c>
      <c r="M7688" s="636">
        <v>5.0350000000000001</v>
      </c>
      <c r="O7688" s="636">
        <v>3.9049999999999998</v>
      </c>
      <c r="Q7688" s="636">
        <v>3.38</v>
      </c>
      <c r="S7688" s="636">
        <v>4.97</v>
      </c>
      <c r="T7688" s="18">
        <v>0.78602099999999997</v>
      </c>
      <c r="U7688" s="636">
        <f t="shared" si="263"/>
        <v>4.11987919846755</v>
      </c>
    </row>
    <row r="7689" spans="1:22" x14ac:dyDescent="0.2">
      <c r="A7689" s="597">
        <v>44567</v>
      </c>
      <c r="B7689" s="414">
        <f t="shared" si="262"/>
        <v>44568</v>
      </c>
      <c r="C7689" s="636">
        <v>3.93</v>
      </c>
      <c r="E7689" s="636">
        <v>3.9449999999999998</v>
      </c>
      <c r="G7689" s="636">
        <v>3.801321168591</v>
      </c>
      <c r="I7689" s="636">
        <v>3.7149999999999999</v>
      </c>
      <c r="J7689" s="660"/>
      <c r="K7689" s="698">
        <v>3.63</v>
      </c>
      <c r="M7689" s="636">
        <v>4.375</v>
      </c>
      <c r="O7689" s="636">
        <v>3.7050000000000001</v>
      </c>
      <c r="Q7689" s="636">
        <v>3.4550000000000001</v>
      </c>
      <c r="S7689" s="636">
        <v>4.5999999999999996</v>
      </c>
      <c r="T7689" s="18">
        <v>0.78357900000000003</v>
      </c>
      <c r="U7689" s="636">
        <f t="shared" si="263"/>
        <v>3.801321168591</v>
      </c>
    </row>
    <row r="7690" spans="1:22" x14ac:dyDescent="0.2">
      <c r="A7690" s="597">
        <v>44568</v>
      </c>
      <c r="B7690" s="414">
        <f t="shared" si="262"/>
        <v>44569</v>
      </c>
      <c r="C7690" s="640">
        <v>3.8250000000000002</v>
      </c>
      <c r="E7690" s="640">
        <v>3.9950000000000001</v>
      </c>
      <c r="G7690" s="640">
        <v>3.6312429013258001</v>
      </c>
      <c r="I7690" s="640">
        <v>3.55</v>
      </c>
      <c r="J7690" s="661"/>
      <c r="K7690" s="699">
        <v>3.395</v>
      </c>
      <c r="M7690" s="640">
        <v>3.875</v>
      </c>
      <c r="O7690" s="640">
        <v>3.6349999999999998</v>
      </c>
      <c r="Q7690" s="640">
        <v>3.4449999999999998</v>
      </c>
      <c r="S7690" s="640">
        <v>4.37</v>
      </c>
      <c r="T7690" s="375">
        <v>0.78791599999999995</v>
      </c>
      <c r="U7690" s="640">
        <f t="shared" si="263"/>
        <v>3.6312429013258001</v>
      </c>
    </row>
    <row r="7691" spans="1:22" x14ac:dyDescent="0.2">
      <c r="A7691" s="597">
        <v>44569</v>
      </c>
      <c r="B7691" s="414">
        <f t="shared" si="262"/>
        <v>44570</v>
      </c>
      <c r="C7691" s="640">
        <v>3.8250000000000002</v>
      </c>
      <c r="E7691" s="640">
        <v>3.9950000000000001</v>
      </c>
      <c r="G7691" s="640">
        <v>3.6312429013258001</v>
      </c>
      <c r="I7691" s="640">
        <v>3.55</v>
      </c>
      <c r="J7691" s="661"/>
      <c r="K7691" s="699">
        <v>3.395</v>
      </c>
      <c r="M7691" s="640">
        <v>3.875</v>
      </c>
      <c r="O7691" s="640">
        <v>3.6349999999999998</v>
      </c>
      <c r="Q7691" s="640">
        <v>3.4449999999999998</v>
      </c>
      <c r="S7691" s="640">
        <v>4.37</v>
      </c>
      <c r="T7691" s="375">
        <v>0.78791599999999995</v>
      </c>
      <c r="U7691" s="640">
        <f t="shared" si="263"/>
        <v>3.6312429013258001</v>
      </c>
    </row>
    <row r="7692" spans="1:22" x14ac:dyDescent="0.2">
      <c r="A7692" s="597">
        <v>44570</v>
      </c>
      <c r="B7692" s="414">
        <f t="shared" si="262"/>
        <v>44571</v>
      </c>
      <c r="C7692" s="640">
        <v>3.8250000000000002</v>
      </c>
      <c r="E7692" s="640">
        <v>3.9950000000000001</v>
      </c>
      <c r="G7692" s="640">
        <v>3.6312429013258001</v>
      </c>
      <c r="I7692" s="640">
        <v>3.55</v>
      </c>
      <c r="J7692" s="661"/>
      <c r="K7692" s="699">
        <v>3.395</v>
      </c>
      <c r="M7692" s="640">
        <v>3.875</v>
      </c>
      <c r="O7692" s="640">
        <v>3.6349999999999998</v>
      </c>
      <c r="Q7692" s="640">
        <v>3.4449999999999998</v>
      </c>
      <c r="S7692" s="640">
        <v>4.37</v>
      </c>
      <c r="T7692" s="375">
        <v>0.78791599999999995</v>
      </c>
      <c r="U7692" s="640">
        <f t="shared" si="263"/>
        <v>3.6312429013258001</v>
      </c>
    </row>
    <row r="7693" spans="1:22" x14ac:dyDescent="0.2">
      <c r="A7693" s="597">
        <v>44571</v>
      </c>
      <c r="B7693" s="414">
        <f t="shared" si="262"/>
        <v>44572</v>
      </c>
      <c r="C7693" s="636">
        <v>4.1349999999999998</v>
      </c>
      <c r="E7693" s="636">
        <v>3.9249999999999998</v>
      </c>
      <c r="G7693" s="636">
        <v>3.5284486017569257</v>
      </c>
      <c r="I7693" s="636">
        <v>3.89</v>
      </c>
      <c r="J7693" s="660"/>
      <c r="K7693" s="698">
        <v>3.76</v>
      </c>
      <c r="M7693" s="636">
        <v>4.1050000000000004</v>
      </c>
      <c r="O7693" s="636">
        <v>3.8250000000000002</v>
      </c>
      <c r="Q7693" s="636">
        <v>3.6</v>
      </c>
      <c r="S7693" s="636">
        <v>4.2350000000000003</v>
      </c>
      <c r="T7693" s="18">
        <v>0.79001699999999997</v>
      </c>
      <c r="U7693" s="636">
        <f t="shared" si="263"/>
        <v>3.5284486017569257</v>
      </c>
    </row>
    <row r="7694" spans="1:22" x14ac:dyDescent="0.2">
      <c r="A7694" s="597">
        <v>44572</v>
      </c>
      <c r="B7694" s="414">
        <f t="shared" si="262"/>
        <v>44573</v>
      </c>
      <c r="C7694" s="636">
        <v>4.0549999999999997</v>
      </c>
      <c r="E7694" s="636">
        <v>3.8250000000000002</v>
      </c>
      <c r="G7694" s="636">
        <v>3.3657422146224505</v>
      </c>
      <c r="I7694" s="636">
        <v>3.87</v>
      </c>
      <c r="J7694" s="660"/>
      <c r="K7694" s="698">
        <v>3.7450000000000001</v>
      </c>
      <c r="M7694" s="636">
        <v>4.0549999999999997</v>
      </c>
      <c r="O7694" s="636">
        <v>3.76</v>
      </c>
      <c r="Q7694" s="636">
        <v>3.54</v>
      </c>
      <c r="S7694" s="636">
        <v>4.03</v>
      </c>
      <c r="T7694" s="18">
        <v>0.79192099999999999</v>
      </c>
      <c r="U7694" s="636">
        <f t="shared" si="263"/>
        <v>3.3657422146224505</v>
      </c>
    </row>
    <row r="7695" spans="1:22" x14ac:dyDescent="0.2">
      <c r="A7695" s="597">
        <v>44573</v>
      </c>
      <c r="B7695" s="414">
        <f t="shared" si="262"/>
        <v>44574</v>
      </c>
      <c r="C7695" s="636">
        <v>4.585</v>
      </c>
      <c r="E7695" s="636">
        <v>4.3899999999999997</v>
      </c>
      <c r="G7695" s="636">
        <v>3.7185465886556002</v>
      </c>
      <c r="I7695" s="636">
        <v>4.2</v>
      </c>
      <c r="J7695" s="660"/>
      <c r="K7695" s="798">
        <v>4.2</v>
      </c>
      <c r="M7695" s="636">
        <v>4.5149999999999997</v>
      </c>
      <c r="O7695" s="636">
        <v>4.25</v>
      </c>
      <c r="Q7695" s="636">
        <v>4.2949999999999999</v>
      </c>
      <c r="S7695" s="636">
        <v>4.42</v>
      </c>
      <c r="T7695" s="18">
        <v>0.797732</v>
      </c>
      <c r="U7695" s="636">
        <f t="shared" si="263"/>
        <v>3.7185465886556002</v>
      </c>
    </row>
    <row r="7696" spans="1:22" x14ac:dyDescent="0.2">
      <c r="A7696" s="597">
        <v>44574</v>
      </c>
      <c r="B7696" s="414">
        <f t="shared" si="262"/>
        <v>44575</v>
      </c>
      <c r="C7696" s="636">
        <v>4.7649999999999997</v>
      </c>
      <c r="E7696" s="636">
        <v>4.4000000000000004</v>
      </c>
      <c r="G7696" s="636">
        <v>3.6338465453839501</v>
      </c>
      <c r="I7696" s="636">
        <v>4.3899999999999997</v>
      </c>
      <c r="J7696" s="660"/>
      <c r="K7696" s="698">
        <v>4.2949999999999999</v>
      </c>
      <c r="M7696" s="636">
        <v>4.49</v>
      </c>
      <c r="O7696" s="636">
        <v>4.3150000000000004</v>
      </c>
      <c r="Q7696" s="636">
        <v>4.2149999999999999</v>
      </c>
      <c r="S7696" s="636">
        <v>4.3049999999999997</v>
      </c>
      <c r="T7696" s="18">
        <v>0.80038600000000004</v>
      </c>
      <c r="U7696" s="636">
        <f t="shared" si="263"/>
        <v>3.6338465453839501</v>
      </c>
    </row>
    <row r="7697" spans="1:21" x14ac:dyDescent="0.2">
      <c r="A7697" s="597">
        <v>44575</v>
      </c>
      <c r="B7697" s="414">
        <f t="shared" si="262"/>
        <v>44576</v>
      </c>
      <c r="C7697" s="640">
        <v>4.3600000000000003</v>
      </c>
      <c r="E7697" s="640">
        <v>4.1500000000000004</v>
      </c>
      <c r="G7697" s="640">
        <v>3.3225319804426503</v>
      </c>
      <c r="I7697" s="640">
        <v>4.0999999999999996</v>
      </c>
      <c r="J7697" s="661"/>
      <c r="K7697" s="699">
        <v>3.93</v>
      </c>
      <c r="M7697" s="640">
        <v>4.2300000000000004</v>
      </c>
      <c r="O7697" s="640">
        <v>4.0199999999999996</v>
      </c>
      <c r="Q7697" s="640">
        <v>3.88</v>
      </c>
      <c r="S7697" s="640">
        <v>3.9449999999999998</v>
      </c>
      <c r="T7697" s="375">
        <v>0.79859800000000003</v>
      </c>
      <c r="U7697" s="640">
        <f t="shared" si="263"/>
        <v>3.3225319804426503</v>
      </c>
    </row>
    <row r="7698" spans="1:21" x14ac:dyDescent="0.2">
      <c r="A7698" s="597">
        <v>44576</v>
      </c>
      <c r="B7698" s="414">
        <f t="shared" si="262"/>
        <v>44577</v>
      </c>
      <c r="C7698" s="640">
        <v>4.3600000000000003</v>
      </c>
      <c r="E7698" s="640">
        <v>4.1500000000000004</v>
      </c>
      <c r="G7698" s="640">
        <v>3.3225319804426503</v>
      </c>
      <c r="I7698" s="640">
        <v>4.0999999999999996</v>
      </c>
      <c r="J7698" s="661"/>
      <c r="K7698" s="699">
        <v>3.93</v>
      </c>
      <c r="M7698" s="640">
        <v>4.2300000000000004</v>
      </c>
      <c r="O7698" s="640">
        <v>4.0199999999999996</v>
      </c>
      <c r="Q7698" s="640">
        <v>3.88</v>
      </c>
      <c r="S7698" s="640">
        <v>3.9449999999999998</v>
      </c>
      <c r="T7698" s="375">
        <v>0.79859800000000003</v>
      </c>
      <c r="U7698" s="640">
        <f t="shared" si="263"/>
        <v>3.3225319804426503</v>
      </c>
    </row>
    <row r="7699" spans="1:21" x14ac:dyDescent="0.2">
      <c r="A7699" s="597">
        <v>44577</v>
      </c>
      <c r="B7699" s="414">
        <f t="shared" si="262"/>
        <v>44578</v>
      </c>
      <c r="C7699" s="640">
        <v>4.3600000000000003</v>
      </c>
      <c r="E7699" s="640">
        <v>4.1500000000000004</v>
      </c>
      <c r="G7699" s="640">
        <v>3.3225319804426503</v>
      </c>
      <c r="I7699" s="640">
        <v>4.0999999999999996</v>
      </c>
      <c r="J7699" s="661"/>
      <c r="K7699" s="699">
        <v>3.93</v>
      </c>
      <c r="M7699" s="640">
        <v>4.2300000000000004</v>
      </c>
      <c r="O7699" s="640">
        <v>4.0199999999999996</v>
      </c>
      <c r="Q7699" s="640">
        <v>3.88</v>
      </c>
      <c r="S7699" s="640">
        <v>3.9449999999999998</v>
      </c>
      <c r="T7699" s="375">
        <v>0.79859800000000003</v>
      </c>
      <c r="U7699" s="640">
        <f t="shared" si="263"/>
        <v>3.3225319804426503</v>
      </c>
    </row>
    <row r="7700" spans="1:21" x14ac:dyDescent="0.2">
      <c r="A7700" s="597">
        <v>44578</v>
      </c>
      <c r="B7700" s="414">
        <f t="shared" si="262"/>
        <v>44579</v>
      </c>
      <c r="C7700" s="640">
        <v>4.3600000000000003</v>
      </c>
      <c r="E7700" s="640">
        <v>4.1500000000000004</v>
      </c>
      <c r="G7700" s="640">
        <v>3.3225319804426503</v>
      </c>
      <c r="I7700" s="640">
        <v>4.0999999999999996</v>
      </c>
      <c r="J7700" s="661"/>
      <c r="K7700" s="699">
        <v>3.93</v>
      </c>
      <c r="M7700" s="640">
        <v>4.2300000000000004</v>
      </c>
      <c r="O7700" s="640">
        <v>4.0199999999999996</v>
      </c>
      <c r="Q7700" s="640">
        <v>3.88</v>
      </c>
      <c r="S7700" s="640">
        <v>3.9449999999999998</v>
      </c>
      <c r="T7700" s="375">
        <v>0.79859800000000003</v>
      </c>
      <c r="U7700" s="640">
        <f t="shared" si="263"/>
        <v>3.3225319804426503</v>
      </c>
    </row>
    <row r="7701" spans="1:21" x14ac:dyDescent="0.2">
      <c r="A7701" s="597">
        <v>44579</v>
      </c>
      <c r="B7701" s="414">
        <f t="shared" si="262"/>
        <v>44580</v>
      </c>
      <c r="C7701" s="636">
        <v>4.4800000000000004</v>
      </c>
      <c r="E7701" s="636">
        <v>4.4400000000000004</v>
      </c>
      <c r="G7701" s="636">
        <v>3.7703161994561252</v>
      </c>
      <c r="I7701" s="636">
        <v>4.2149999999999999</v>
      </c>
      <c r="J7701" s="660"/>
      <c r="K7701" s="698">
        <v>4.1449999999999996</v>
      </c>
      <c r="M7701" s="636">
        <v>4.7249999999999996</v>
      </c>
      <c r="O7701" s="636">
        <v>4.2549999999999999</v>
      </c>
      <c r="Q7701" s="636">
        <v>4.3049999999999997</v>
      </c>
      <c r="S7701" s="636">
        <v>4.4749999999999996</v>
      </c>
      <c r="T7701" s="18">
        <v>0.79889699999999997</v>
      </c>
      <c r="U7701" s="636">
        <f t="shared" si="263"/>
        <v>3.7703161994561252</v>
      </c>
    </row>
    <row r="7702" spans="1:21" x14ac:dyDescent="0.2">
      <c r="A7702" s="597">
        <v>44580</v>
      </c>
      <c r="B7702" s="414">
        <f t="shared" si="262"/>
        <v>44581</v>
      </c>
      <c r="C7702" s="636">
        <v>4.74</v>
      </c>
      <c r="E7702" s="636">
        <v>4.7850000000000001</v>
      </c>
      <c r="G7702" s="636">
        <v>3.5906094923447003</v>
      </c>
      <c r="I7702" s="636">
        <v>4.3849999999999998</v>
      </c>
      <c r="J7702" s="660"/>
      <c r="K7702" s="698">
        <v>4.8150000000000004</v>
      </c>
      <c r="M7702" s="636">
        <v>5.0149999999999997</v>
      </c>
      <c r="O7702" s="636">
        <v>4.6749999999999998</v>
      </c>
      <c r="Q7702" s="636">
        <v>4.3499999999999996</v>
      </c>
      <c r="S7702" s="636">
        <v>4.2549999999999999</v>
      </c>
      <c r="T7702" s="18">
        <v>0.80015599999999998</v>
      </c>
      <c r="U7702" s="636">
        <f t="shared" si="263"/>
        <v>3.5906094923447003</v>
      </c>
    </row>
    <row r="7703" spans="1:21" x14ac:dyDescent="0.2">
      <c r="A7703" s="597">
        <v>44581</v>
      </c>
      <c r="B7703" s="414">
        <f t="shared" si="262"/>
        <v>44582</v>
      </c>
      <c r="C7703" s="636">
        <v>4.2699999999999996</v>
      </c>
      <c r="E7703" s="636">
        <v>3.96</v>
      </c>
      <c r="G7703" s="636">
        <v>3.1282896940707756</v>
      </c>
      <c r="I7703" s="636">
        <v>4.2</v>
      </c>
      <c r="J7703" s="660"/>
      <c r="K7703" s="698">
        <v>3.88</v>
      </c>
      <c r="M7703" s="636">
        <v>4.3099999999999996</v>
      </c>
      <c r="O7703" s="636">
        <v>3.91</v>
      </c>
      <c r="Q7703" s="636">
        <v>3.85</v>
      </c>
      <c r="S7703" s="636">
        <v>3.7050000000000001</v>
      </c>
      <c r="T7703" s="18">
        <v>0.80061700000000002</v>
      </c>
      <c r="U7703" s="636">
        <f t="shared" si="263"/>
        <v>3.1282896940707756</v>
      </c>
    </row>
    <row r="7704" spans="1:21" x14ac:dyDescent="0.2">
      <c r="A7704" s="597">
        <v>44582</v>
      </c>
      <c r="B7704" s="414">
        <f t="shared" si="262"/>
        <v>44583</v>
      </c>
      <c r="C7704" s="640">
        <v>4.085</v>
      </c>
      <c r="E7704" s="640">
        <v>3.84</v>
      </c>
      <c r="G7704" s="640">
        <v>3.0825146520302003</v>
      </c>
      <c r="I7704" s="640">
        <v>3.73</v>
      </c>
      <c r="J7704" s="661"/>
      <c r="K7704" s="699">
        <v>3.65</v>
      </c>
      <c r="M7704" s="640">
        <v>3.9249999999999998</v>
      </c>
      <c r="O7704" s="640">
        <v>3.7949999999999999</v>
      </c>
      <c r="Q7704" s="640">
        <v>3.7250000000000001</v>
      </c>
      <c r="S7704" s="640">
        <v>3.665</v>
      </c>
      <c r="T7704" s="375">
        <v>0.797512</v>
      </c>
      <c r="U7704" s="640">
        <f t="shared" si="263"/>
        <v>3.0825146520302003</v>
      </c>
    </row>
    <row r="7705" spans="1:21" x14ac:dyDescent="0.2">
      <c r="A7705" s="597">
        <v>44583</v>
      </c>
      <c r="B7705" s="414">
        <f t="shared" si="262"/>
        <v>44584</v>
      </c>
      <c r="C7705" s="640">
        <v>4.085</v>
      </c>
      <c r="E7705" s="640">
        <v>3.84</v>
      </c>
      <c r="G7705" s="640">
        <v>3.0825146520302003</v>
      </c>
      <c r="I7705" s="640">
        <v>3.73</v>
      </c>
      <c r="J7705" s="661"/>
      <c r="K7705" s="699">
        <v>3.65</v>
      </c>
      <c r="M7705" s="640">
        <v>3.9249999999999998</v>
      </c>
      <c r="O7705" s="640">
        <v>3.7949999999999999</v>
      </c>
      <c r="Q7705" s="640">
        <v>3.7250000000000001</v>
      </c>
      <c r="S7705" s="640">
        <v>3.665</v>
      </c>
      <c r="T7705" s="375">
        <v>0.797512</v>
      </c>
      <c r="U7705" s="640">
        <f t="shared" si="263"/>
        <v>3.0825146520302003</v>
      </c>
    </row>
    <row r="7706" spans="1:21" x14ac:dyDescent="0.2">
      <c r="A7706" s="597">
        <v>44584</v>
      </c>
      <c r="B7706" s="414">
        <f t="shared" si="262"/>
        <v>44585</v>
      </c>
      <c r="C7706" s="640">
        <v>4.085</v>
      </c>
      <c r="E7706" s="640">
        <v>3.84</v>
      </c>
      <c r="G7706" s="640">
        <v>3.0825146520302003</v>
      </c>
      <c r="I7706" s="640">
        <v>3.73</v>
      </c>
      <c r="J7706" s="661"/>
      <c r="K7706" s="699">
        <v>3.65</v>
      </c>
      <c r="M7706" s="640">
        <v>3.9249999999999998</v>
      </c>
      <c r="O7706" s="640">
        <v>3.7949999999999999</v>
      </c>
      <c r="Q7706" s="640">
        <v>3.7250000000000001</v>
      </c>
      <c r="S7706" s="640">
        <v>3.665</v>
      </c>
      <c r="T7706" s="375">
        <v>0.797512</v>
      </c>
      <c r="U7706" s="640">
        <f t="shared" si="263"/>
        <v>3.0825146520302003</v>
      </c>
    </row>
    <row r="7707" spans="1:21" x14ac:dyDescent="0.2">
      <c r="A7707" s="597">
        <v>44585</v>
      </c>
      <c r="B7707" s="414">
        <f t="shared" si="262"/>
        <v>44586</v>
      </c>
      <c r="C7707" s="636">
        <v>4.1399999999999997</v>
      </c>
      <c r="E7707" s="636">
        <v>4.2949999999999999</v>
      </c>
      <c r="G7707" s="636">
        <v>3.2649492315736999</v>
      </c>
      <c r="I7707" s="636">
        <v>3.85</v>
      </c>
      <c r="J7707" s="660"/>
      <c r="K7707" s="698">
        <v>3.7349999999999999</v>
      </c>
      <c r="M7707" s="636">
        <v>4.1349999999999998</v>
      </c>
      <c r="O7707" s="636">
        <v>3.9350000000000001</v>
      </c>
      <c r="Q7707" s="636">
        <v>3.9449999999999998</v>
      </c>
      <c r="S7707" s="636">
        <v>3.9049999999999998</v>
      </c>
      <c r="T7707" s="18">
        <v>0.79279599999999995</v>
      </c>
      <c r="U7707" s="636">
        <f t="shared" si="263"/>
        <v>3.2649492315736999</v>
      </c>
    </row>
    <row r="7708" spans="1:21" x14ac:dyDescent="0.2">
      <c r="A7708" s="597">
        <v>44586</v>
      </c>
      <c r="B7708" s="414">
        <f t="shared" si="262"/>
        <v>44587</v>
      </c>
      <c r="C7708" s="636">
        <v>4.16</v>
      </c>
      <c r="E7708" s="636">
        <v>3.9649999999999999</v>
      </c>
      <c r="G7708" s="636">
        <v>3.2549365269330002</v>
      </c>
      <c r="I7708" s="636">
        <v>3.9449999999999998</v>
      </c>
      <c r="J7708" s="660"/>
      <c r="K7708" s="698">
        <v>3.8650000000000002</v>
      </c>
      <c r="M7708" s="636">
        <v>4.16</v>
      </c>
      <c r="O7708" s="636">
        <v>3.8849999999999998</v>
      </c>
      <c r="Q7708" s="636">
        <v>3.855</v>
      </c>
      <c r="S7708" s="636">
        <v>3.9</v>
      </c>
      <c r="T7708" s="18">
        <v>0.79137800000000003</v>
      </c>
      <c r="U7708" s="636">
        <f t="shared" si="263"/>
        <v>3.2549365269330002</v>
      </c>
    </row>
    <row r="7709" spans="1:21" x14ac:dyDescent="0.2">
      <c r="A7709" s="597">
        <v>44587</v>
      </c>
      <c r="B7709" s="414">
        <f t="shared" si="262"/>
        <v>44588</v>
      </c>
      <c r="C7709" s="636">
        <v>4.37</v>
      </c>
      <c r="E7709" s="636">
        <v>4.25</v>
      </c>
      <c r="G7709" s="636">
        <v>3.4082757287221255</v>
      </c>
      <c r="I7709" s="636">
        <v>4.18</v>
      </c>
      <c r="J7709" s="660"/>
      <c r="K7709" s="698">
        <v>4.085</v>
      </c>
      <c r="M7709" s="636">
        <v>4.5750000000000002</v>
      </c>
      <c r="O7709" s="636">
        <v>4.1500000000000004</v>
      </c>
      <c r="Q7709" s="636">
        <v>4.0199999999999996</v>
      </c>
      <c r="S7709" s="636">
        <v>4.0750000000000002</v>
      </c>
      <c r="T7709" s="18">
        <v>0.79307300000000003</v>
      </c>
      <c r="U7709" s="636">
        <f t="shared" si="263"/>
        <v>3.4082757287221255</v>
      </c>
    </row>
    <row r="7710" spans="1:21" x14ac:dyDescent="0.2">
      <c r="A7710" s="597">
        <v>44588</v>
      </c>
      <c r="B7710" s="414">
        <f t="shared" si="262"/>
        <v>44589</v>
      </c>
      <c r="C7710" s="636">
        <v>4.45</v>
      </c>
      <c r="E7710" s="636">
        <v>4.34</v>
      </c>
      <c r="G7710" s="636">
        <v>3.4105151878554008</v>
      </c>
      <c r="I7710" s="636">
        <v>4.1500000000000004</v>
      </c>
      <c r="J7710" s="660"/>
      <c r="K7710" s="698">
        <v>4.2</v>
      </c>
      <c r="M7710" s="636">
        <v>4.5650000000000004</v>
      </c>
      <c r="O7710" s="636">
        <v>4.2249999999999996</v>
      </c>
      <c r="Q7710" s="636">
        <v>4.25</v>
      </c>
      <c r="S7710" s="636">
        <v>4.1100000000000003</v>
      </c>
      <c r="T7710" s="18">
        <v>0.78683599999999998</v>
      </c>
      <c r="U7710" s="636">
        <f t="shared" si="263"/>
        <v>3.4105151878554008</v>
      </c>
    </row>
    <row r="7711" spans="1:21" x14ac:dyDescent="0.2">
      <c r="A7711" s="597">
        <v>44589</v>
      </c>
      <c r="B7711" s="414">
        <f t="shared" si="262"/>
        <v>44590</v>
      </c>
      <c r="C7711" s="640">
        <v>5.63</v>
      </c>
      <c r="E7711" s="640">
        <v>4.92</v>
      </c>
      <c r="G7711" s="640">
        <v>3.7768094798303506</v>
      </c>
      <c r="I7711" s="640">
        <v>4.76</v>
      </c>
      <c r="J7711" s="661"/>
      <c r="K7711" s="699">
        <v>4.83</v>
      </c>
      <c r="M7711" s="640">
        <v>5.03</v>
      </c>
      <c r="O7711" s="640">
        <v>4.88</v>
      </c>
      <c r="Q7711" s="640">
        <v>5.03</v>
      </c>
      <c r="S7711" s="640">
        <v>4.57</v>
      </c>
      <c r="T7711" s="375">
        <v>0.78363700000000003</v>
      </c>
      <c r="U7711" s="640">
        <f t="shared" si="263"/>
        <v>3.7768094798303506</v>
      </c>
    </row>
    <row r="7712" spans="1:21" x14ac:dyDescent="0.2">
      <c r="A7712" s="597">
        <v>44590</v>
      </c>
      <c r="B7712" s="414">
        <f t="shared" si="262"/>
        <v>44591</v>
      </c>
      <c r="C7712" s="640">
        <v>5.63</v>
      </c>
      <c r="E7712" s="640">
        <v>4.92</v>
      </c>
      <c r="G7712" s="640">
        <v>3.7768094798303506</v>
      </c>
      <c r="I7712" s="640">
        <v>4.76</v>
      </c>
      <c r="J7712" s="661"/>
      <c r="K7712" s="699">
        <v>4.83</v>
      </c>
      <c r="M7712" s="640">
        <v>5.03</v>
      </c>
      <c r="O7712" s="640">
        <v>4.88</v>
      </c>
      <c r="Q7712" s="640">
        <v>5.03</v>
      </c>
      <c r="S7712" s="640">
        <v>4.57</v>
      </c>
      <c r="T7712" s="375">
        <v>0.78363700000000003</v>
      </c>
      <c r="U7712" s="640">
        <f t="shared" si="263"/>
        <v>3.7768094798303506</v>
      </c>
    </row>
    <row r="7713" spans="1:21" x14ac:dyDescent="0.2">
      <c r="A7713" s="597">
        <v>44591</v>
      </c>
      <c r="B7713" s="414">
        <f t="shared" si="262"/>
        <v>44592</v>
      </c>
      <c r="C7713" s="640">
        <v>5.63</v>
      </c>
      <c r="E7713" s="640">
        <v>4.92</v>
      </c>
      <c r="G7713" s="640">
        <v>3.7768094798303506</v>
      </c>
      <c r="I7713" s="640">
        <v>4.76</v>
      </c>
      <c r="J7713" s="661"/>
      <c r="K7713" s="699">
        <v>4.83</v>
      </c>
      <c r="M7713" s="640">
        <v>5.03</v>
      </c>
      <c r="O7713" s="640">
        <v>4.88</v>
      </c>
      <c r="Q7713" s="640">
        <v>5.03</v>
      </c>
      <c r="S7713" s="640">
        <v>4.57</v>
      </c>
      <c r="T7713" s="375">
        <v>0.78363700000000003</v>
      </c>
      <c r="U7713" s="640">
        <f t="shared" si="263"/>
        <v>3.7768094798303506</v>
      </c>
    </row>
    <row r="7714" spans="1:21" s="263" customFormat="1" x14ac:dyDescent="0.2">
      <c r="A7714" s="598">
        <v>44592</v>
      </c>
      <c r="B7714" s="556">
        <f t="shared" ref="B7714:B7777" si="264">A7714+1</f>
        <v>44593</v>
      </c>
      <c r="C7714" s="622">
        <v>5.5750000000000002</v>
      </c>
      <c r="E7714" s="622">
        <v>4.99</v>
      </c>
      <c r="G7714" s="620">
        <v>4.1051300069388503</v>
      </c>
      <c r="I7714" s="620">
        <v>4.7549999999999999</v>
      </c>
      <c r="J7714" s="786"/>
      <c r="K7714" s="700">
        <v>4.7750000000000004</v>
      </c>
      <c r="M7714" s="620">
        <v>5.13</v>
      </c>
      <c r="O7714" s="622">
        <v>4.8650000000000002</v>
      </c>
      <c r="Q7714" s="620">
        <v>4.96</v>
      </c>
      <c r="S7714" s="620">
        <v>4.9550000000000001</v>
      </c>
      <c r="T7714" s="263">
        <v>0.785578</v>
      </c>
      <c r="U7714" s="620">
        <f t="shared" si="263"/>
        <v>4.1051300069388503</v>
      </c>
    </row>
    <row r="7715" spans="1:21" x14ac:dyDescent="0.2">
      <c r="A7715" s="597">
        <v>44593</v>
      </c>
      <c r="B7715" s="414">
        <f t="shared" si="264"/>
        <v>44594</v>
      </c>
      <c r="C7715" s="636">
        <v>5.4550000000000001</v>
      </c>
      <c r="E7715" s="636">
        <v>5.94</v>
      </c>
      <c r="G7715" s="636">
        <v>4.4282278907366504</v>
      </c>
      <c r="I7715" s="636">
        <v>4.9349999999999996</v>
      </c>
      <c r="J7715" s="660"/>
      <c r="K7715" s="698">
        <v>5.3250000000000002</v>
      </c>
      <c r="M7715" s="636">
        <v>5.7050000000000001</v>
      </c>
      <c r="O7715" s="636">
        <v>5.3849999999999998</v>
      </c>
      <c r="Q7715" s="636">
        <v>5.01</v>
      </c>
      <c r="S7715" s="636">
        <v>5.33</v>
      </c>
      <c r="T7715" s="18">
        <v>0.78778700000000002</v>
      </c>
      <c r="U7715" s="636">
        <f t="shared" si="263"/>
        <v>4.4282278907366504</v>
      </c>
    </row>
    <row r="7716" spans="1:21" x14ac:dyDescent="0.2">
      <c r="A7716" s="597">
        <v>44594</v>
      </c>
      <c r="B7716" s="414">
        <f t="shared" si="264"/>
        <v>44595</v>
      </c>
      <c r="C7716" s="636">
        <v>6.44</v>
      </c>
      <c r="E7716" s="636">
        <v>7.0350000000000001</v>
      </c>
      <c r="G7716" s="636">
        <v>4.5446351870909005</v>
      </c>
      <c r="I7716" s="636">
        <v>6</v>
      </c>
      <c r="J7716" s="660"/>
      <c r="K7716" s="698">
        <v>7.67</v>
      </c>
      <c r="M7716" s="636">
        <v>8.5749999999999993</v>
      </c>
      <c r="O7716" s="636">
        <v>7.0549999999999997</v>
      </c>
      <c r="Q7716" s="636">
        <v>5.7450000000000001</v>
      </c>
      <c r="S7716" s="636">
        <v>5.4649999999999999</v>
      </c>
      <c r="T7716" s="18">
        <v>0.788524</v>
      </c>
      <c r="U7716" s="636">
        <f t="shared" si="263"/>
        <v>4.5446351870909005</v>
      </c>
    </row>
    <row r="7717" spans="1:21" x14ac:dyDescent="0.2">
      <c r="A7717" s="597">
        <v>44595</v>
      </c>
      <c r="B7717" s="414">
        <f t="shared" si="264"/>
        <v>44596</v>
      </c>
      <c r="C7717" s="636">
        <v>5.8650000000000002</v>
      </c>
      <c r="E7717" s="636">
        <v>5.55</v>
      </c>
      <c r="G7717" s="636">
        <v>4.0070299832926004</v>
      </c>
      <c r="I7717" s="636">
        <v>6.1449999999999996</v>
      </c>
      <c r="J7717" s="660"/>
      <c r="K7717" s="698">
        <v>5.82</v>
      </c>
      <c r="M7717" s="636">
        <v>6.1550000000000002</v>
      </c>
      <c r="O7717" s="636">
        <v>5.6</v>
      </c>
      <c r="Q7717" s="636">
        <v>5.3</v>
      </c>
      <c r="S7717" s="636">
        <v>4.82</v>
      </c>
      <c r="T7717" s="554">
        <v>0.78828200000000004</v>
      </c>
      <c r="U7717" s="636">
        <f t="shared" si="263"/>
        <v>4.0070299832926004</v>
      </c>
    </row>
    <row r="7718" spans="1:21" x14ac:dyDescent="0.2">
      <c r="A7718" s="597">
        <v>44596</v>
      </c>
      <c r="B7718" s="414">
        <f t="shared" si="264"/>
        <v>44597</v>
      </c>
      <c r="C7718" s="640">
        <v>5.34</v>
      </c>
      <c r="E7718" s="640">
        <v>4.79</v>
      </c>
      <c r="G7718" s="640">
        <v>3.8623789898926004</v>
      </c>
      <c r="I7718" s="640">
        <v>4.88</v>
      </c>
      <c r="J7718" s="661"/>
      <c r="K7718" s="699">
        <v>4.96</v>
      </c>
      <c r="M7718" s="640">
        <v>4.875</v>
      </c>
      <c r="O7718" s="640">
        <v>4.91</v>
      </c>
      <c r="Q7718" s="640">
        <v>4.9950000000000001</v>
      </c>
      <c r="S7718" s="640">
        <v>4.66</v>
      </c>
      <c r="T7718" s="577">
        <v>0.785914</v>
      </c>
      <c r="U7718" s="640">
        <f t="shared" si="263"/>
        <v>3.8623789898926004</v>
      </c>
    </row>
    <row r="7719" spans="1:21" x14ac:dyDescent="0.2">
      <c r="A7719" s="597">
        <v>44597</v>
      </c>
      <c r="B7719" s="414">
        <f t="shared" si="264"/>
        <v>44598</v>
      </c>
      <c r="C7719" s="640">
        <v>5.34</v>
      </c>
      <c r="E7719" s="640">
        <v>4.79</v>
      </c>
      <c r="G7719" s="640">
        <v>3.8623789898926004</v>
      </c>
      <c r="I7719" s="640">
        <v>4.88</v>
      </c>
      <c r="J7719" s="661"/>
      <c r="K7719" s="699">
        <v>4.96</v>
      </c>
      <c r="M7719" s="640">
        <v>4.875</v>
      </c>
      <c r="O7719" s="640">
        <v>4.91</v>
      </c>
      <c r="Q7719" s="640">
        <v>4.9950000000000001</v>
      </c>
      <c r="S7719" s="640">
        <v>4.66</v>
      </c>
      <c r="T7719" s="577">
        <v>0.785914</v>
      </c>
      <c r="U7719" s="640">
        <f t="shared" si="263"/>
        <v>3.8623789898926004</v>
      </c>
    </row>
    <row r="7720" spans="1:21" x14ac:dyDescent="0.2">
      <c r="A7720" s="597">
        <v>44598</v>
      </c>
      <c r="B7720" s="414">
        <f t="shared" si="264"/>
        <v>44599</v>
      </c>
      <c r="C7720" s="640">
        <v>5.34</v>
      </c>
      <c r="E7720" s="640">
        <v>4.79</v>
      </c>
      <c r="G7720" s="640">
        <v>3.8623789898926004</v>
      </c>
      <c r="I7720" s="640">
        <v>4.88</v>
      </c>
      <c r="J7720" s="661"/>
      <c r="K7720" s="699">
        <v>4.96</v>
      </c>
      <c r="M7720" s="640">
        <v>4.875</v>
      </c>
      <c r="O7720" s="640">
        <v>4.91</v>
      </c>
      <c r="Q7720" s="640">
        <v>4.9950000000000001</v>
      </c>
      <c r="S7720" s="640">
        <v>4.66</v>
      </c>
      <c r="T7720" s="577">
        <v>0.785914</v>
      </c>
      <c r="U7720" s="640">
        <f t="shared" si="263"/>
        <v>3.8623789898926004</v>
      </c>
    </row>
    <row r="7721" spans="1:21" x14ac:dyDescent="0.2">
      <c r="A7721" s="597">
        <v>44599</v>
      </c>
      <c r="B7721" s="414">
        <f t="shared" si="264"/>
        <v>44600</v>
      </c>
      <c r="C7721" s="636">
        <v>4.3499999999999996</v>
      </c>
      <c r="E7721" s="636">
        <v>3.89</v>
      </c>
      <c r="G7721" s="636">
        <v>3.4472518893268504</v>
      </c>
      <c r="I7721" s="636">
        <v>3.84</v>
      </c>
      <c r="J7721" s="660"/>
      <c r="K7721" s="698">
        <v>3.665</v>
      </c>
      <c r="M7721" s="636">
        <v>3.87</v>
      </c>
      <c r="O7721" s="636">
        <v>3.915</v>
      </c>
      <c r="Q7721" s="636">
        <v>3.9950000000000001</v>
      </c>
      <c r="S7721" s="636">
        <v>4.1550000000000002</v>
      </c>
      <c r="T7721" s="554">
        <v>0.78669800000000001</v>
      </c>
      <c r="U7721" s="636">
        <f t="shared" si="263"/>
        <v>3.4472518893268504</v>
      </c>
    </row>
    <row r="7722" spans="1:21" x14ac:dyDescent="0.2">
      <c r="A7722" s="597">
        <v>44600</v>
      </c>
      <c r="B7722" s="414">
        <f t="shared" si="264"/>
        <v>44601</v>
      </c>
      <c r="C7722" s="636">
        <v>4.29</v>
      </c>
      <c r="E7722" s="636">
        <v>3.9049999999999998</v>
      </c>
      <c r="G7722" s="636">
        <v>3.405287081639</v>
      </c>
      <c r="I7722" s="636">
        <v>3.98</v>
      </c>
      <c r="J7722" s="660"/>
      <c r="K7722" s="698">
        <v>3.59</v>
      </c>
      <c r="M7722" s="636">
        <v>3.875</v>
      </c>
      <c r="O7722" s="636">
        <v>3.9049999999999998</v>
      </c>
      <c r="Q7722" s="636">
        <v>3.8650000000000002</v>
      </c>
      <c r="S7722" s="636">
        <v>4.0999999999999996</v>
      </c>
      <c r="T7722" s="554">
        <v>0.78754599999999997</v>
      </c>
      <c r="U7722" s="636">
        <f t="shared" si="263"/>
        <v>3.405287081639</v>
      </c>
    </row>
    <row r="7723" spans="1:21" x14ac:dyDescent="0.2">
      <c r="A7723" s="597">
        <v>44601</v>
      </c>
      <c r="B7723" s="414">
        <f t="shared" si="264"/>
        <v>44602</v>
      </c>
      <c r="C7723" s="636">
        <v>4.0549999999999997</v>
      </c>
      <c r="E7723" s="636">
        <v>3.5750000000000002</v>
      </c>
      <c r="G7723" s="636">
        <v>3.1291030237049249</v>
      </c>
      <c r="I7723" s="636">
        <v>3.7250000000000001</v>
      </c>
      <c r="J7723" s="660"/>
      <c r="K7723" s="698">
        <v>3.4649999999999999</v>
      </c>
      <c r="M7723" s="636">
        <v>3.605</v>
      </c>
      <c r="O7723" s="636">
        <v>3.6549999999999998</v>
      </c>
      <c r="Q7723" s="636">
        <v>3.645</v>
      </c>
      <c r="S7723" s="636">
        <v>3.7650000000000001</v>
      </c>
      <c r="T7723" s="554">
        <v>0.78806299999999996</v>
      </c>
      <c r="U7723" s="636">
        <f t="shared" si="263"/>
        <v>3.1291030237049249</v>
      </c>
    </row>
    <row r="7724" spans="1:21" x14ac:dyDescent="0.2">
      <c r="A7724" s="597">
        <v>44602</v>
      </c>
      <c r="B7724" s="414">
        <f t="shared" si="264"/>
        <v>44603</v>
      </c>
      <c r="C7724" s="636">
        <v>3.8849999999999998</v>
      </c>
      <c r="E7724" s="636">
        <v>3.5350000000000001</v>
      </c>
      <c r="G7724" s="636">
        <v>2.9889756537013255</v>
      </c>
      <c r="I7724" s="636">
        <v>3.6</v>
      </c>
      <c r="J7724" s="660"/>
      <c r="K7724" s="698">
        <v>3.2450000000000001</v>
      </c>
      <c r="M7724" s="636">
        <v>3.4550000000000001</v>
      </c>
      <c r="O7724" s="636">
        <v>3.5449999999999999</v>
      </c>
      <c r="Q7724" s="636">
        <v>3.31</v>
      </c>
      <c r="S7724" s="636">
        <v>3.5950000000000002</v>
      </c>
      <c r="T7724" s="554">
        <v>0.78836899999999999</v>
      </c>
      <c r="U7724" s="636">
        <f t="shared" si="263"/>
        <v>2.9889756537013255</v>
      </c>
    </row>
    <row r="7725" spans="1:21" x14ac:dyDescent="0.2">
      <c r="A7725" s="597">
        <v>44603</v>
      </c>
      <c r="B7725" s="414">
        <f t="shared" si="264"/>
        <v>44604</v>
      </c>
      <c r="C7725" s="640">
        <v>3.93</v>
      </c>
      <c r="E7725" s="640">
        <v>3.5649999999999999</v>
      </c>
      <c r="G7725" s="640">
        <v>2.9670012789884006</v>
      </c>
      <c r="I7725" s="640">
        <v>3.59</v>
      </c>
      <c r="J7725" s="661"/>
      <c r="K7725" s="699">
        <v>3.3450000000000002</v>
      </c>
      <c r="M7725" s="640">
        <v>3.45</v>
      </c>
      <c r="O7725" s="640">
        <v>3.625</v>
      </c>
      <c r="Q7725" s="640">
        <v>3.4950000000000001</v>
      </c>
      <c r="S7725" s="640">
        <v>3.58</v>
      </c>
      <c r="T7725" s="577">
        <v>0.78585199999999999</v>
      </c>
      <c r="U7725" s="640">
        <f t="shared" si="263"/>
        <v>2.9670012789884006</v>
      </c>
    </row>
    <row r="7726" spans="1:21" x14ac:dyDescent="0.2">
      <c r="A7726" s="597">
        <v>44604</v>
      </c>
      <c r="B7726" s="414">
        <f t="shared" si="264"/>
        <v>44605</v>
      </c>
      <c r="C7726" s="640">
        <v>3.93</v>
      </c>
      <c r="E7726" s="640">
        <v>3.5649999999999999</v>
      </c>
      <c r="G7726" s="640">
        <v>2.9670012789884006</v>
      </c>
      <c r="I7726" s="640">
        <v>3.59</v>
      </c>
      <c r="J7726" s="661"/>
      <c r="K7726" s="699">
        <v>3.3450000000000002</v>
      </c>
      <c r="M7726" s="640">
        <v>3.45</v>
      </c>
      <c r="O7726" s="640">
        <v>3.625</v>
      </c>
      <c r="Q7726" s="640">
        <v>3.4950000000000001</v>
      </c>
      <c r="S7726" s="640">
        <v>3.58</v>
      </c>
      <c r="T7726" s="577">
        <v>0.78585199999999999</v>
      </c>
      <c r="U7726" s="640">
        <f t="shared" si="263"/>
        <v>2.9670012789884006</v>
      </c>
    </row>
    <row r="7727" spans="1:21" x14ac:dyDescent="0.2">
      <c r="A7727" s="597">
        <v>44605</v>
      </c>
      <c r="B7727" s="414">
        <f t="shared" si="264"/>
        <v>44606</v>
      </c>
      <c r="C7727" s="640">
        <v>3.93</v>
      </c>
      <c r="E7727" s="640">
        <v>3.5649999999999999</v>
      </c>
      <c r="G7727" s="640">
        <v>2.9670012789884006</v>
      </c>
      <c r="I7727" s="640">
        <v>3.59</v>
      </c>
      <c r="J7727" s="661"/>
      <c r="K7727" s="699">
        <v>3.3450000000000002</v>
      </c>
      <c r="M7727" s="640">
        <v>3.45</v>
      </c>
      <c r="O7727" s="640">
        <v>3.625</v>
      </c>
      <c r="Q7727" s="640">
        <v>3.4950000000000001</v>
      </c>
      <c r="S7727" s="640">
        <v>3.58</v>
      </c>
      <c r="T7727" s="577">
        <v>0.78585199999999999</v>
      </c>
      <c r="U7727" s="640">
        <f t="shared" si="263"/>
        <v>2.9670012789884006</v>
      </c>
    </row>
    <row r="7728" spans="1:21" x14ac:dyDescent="0.2">
      <c r="A7728" s="597">
        <v>44606</v>
      </c>
      <c r="B7728" s="414">
        <f t="shared" si="264"/>
        <v>44607</v>
      </c>
      <c r="C7728" s="636">
        <v>4.05</v>
      </c>
      <c r="E7728" s="636">
        <v>3.7</v>
      </c>
      <c r="G7728" s="636">
        <v>3.23173125304975</v>
      </c>
      <c r="I7728" s="636">
        <v>3.75</v>
      </c>
      <c r="J7728" s="660"/>
      <c r="K7728" s="698">
        <v>3.4</v>
      </c>
      <c r="M7728" s="636">
        <v>3.61</v>
      </c>
      <c r="O7728" s="636">
        <v>3.67</v>
      </c>
      <c r="Q7728" s="636">
        <v>3.7250000000000001</v>
      </c>
      <c r="S7728" s="636">
        <v>3.9049999999999998</v>
      </c>
      <c r="T7728" s="554">
        <v>0.78473000000000004</v>
      </c>
      <c r="U7728" s="636">
        <f t="shared" si="263"/>
        <v>3.23173125304975</v>
      </c>
    </row>
    <row r="7729" spans="1:21" x14ac:dyDescent="0.2">
      <c r="A7729" s="597">
        <v>44607</v>
      </c>
      <c r="B7729" s="414">
        <f t="shared" si="264"/>
        <v>44608</v>
      </c>
      <c r="C7729" s="636">
        <v>4.2649999999999997</v>
      </c>
      <c r="E7729" s="636">
        <v>3.875</v>
      </c>
      <c r="G7729" s="636">
        <v>3.4743597027407005</v>
      </c>
      <c r="I7729" s="636">
        <v>3.9</v>
      </c>
      <c r="J7729" s="660"/>
      <c r="K7729" s="698">
        <v>3.65</v>
      </c>
      <c r="M7729" s="636">
        <v>3.9</v>
      </c>
      <c r="O7729" s="636">
        <v>3.8050000000000002</v>
      </c>
      <c r="Q7729" s="636">
        <v>3.58</v>
      </c>
      <c r="S7729" s="636">
        <v>4.1950000000000003</v>
      </c>
      <c r="T7729" s="554">
        <v>0.78532400000000002</v>
      </c>
      <c r="U7729" s="636">
        <f t="shared" si="263"/>
        <v>3.4743597027407005</v>
      </c>
    </row>
    <row r="7730" spans="1:21" x14ac:dyDescent="0.2">
      <c r="A7730" s="597">
        <v>44608</v>
      </c>
      <c r="B7730" s="414">
        <f t="shared" si="264"/>
        <v>44609</v>
      </c>
      <c r="C7730" s="636">
        <v>4.3849999999999998</v>
      </c>
      <c r="E7730" s="636">
        <v>4.1900000000000004</v>
      </c>
      <c r="G7730" s="636">
        <v>3.6877703918796008</v>
      </c>
      <c r="I7730" s="636">
        <v>4.0999999999999996</v>
      </c>
      <c r="J7730" s="660"/>
      <c r="K7730" s="698">
        <v>3.915</v>
      </c>
      <c r="M7730" s="636">
        <v>4.1500000000000004</v>
      </c>
      <c r="O7730" s="636">
        <v>4.0949999999999998</v>
      </c>
      <c r="Q7730" s="636">
        <v>3.67</v>
      </c>
      <c r="S7730" s="636">
        <v>4.4400000000000004</v>
      </c>
      <c r="T7730" s="554">
        <v>0.78756599999999999</v>
      </c>
      <c r="U7730" s="636">
        <f t="shared" ref="U7730:U7793" si="265">S7730*T7730*1.054615</f>
        <v>3.6877703918796008</v>
      </c>
    </row>
    <row r="7731" spans="1:21" x14ac:dyDescent="0.2">
      <c r="A7731" s="597">
        <v>44609</v>
      </c>
      <c r="B7731" s="414">
        <f t="shared" si="264"/>
        <v>44610</v>
      </c>
      <c r="C7731" s="636">
        <v>4.57</v>
      </c>
      <c r="E7731" s="636">
        <v>4.3449999999999998</v>
      </c>
      <c r="G7731" s="636">
        <v>3.7609985019196506</v>
      </c>
      <c r="I7731" s="636">
        <v>4.3899999999999997</v>
      </c>
      <c r="J7731" s="660"/>
      <c r="K7731" s="698">
        <v>4.1849999999999996</v>
      </c>
      <c r="M7731" s="636">
        <v>4.38</v>
      </c>
      <c r="O7731" s="636">
        <v>4.28</v>
      </c>
      <c r="Q7731" s="636">
        <v>4.1349999999999998</v>
      </c>
      <c r="S7731" s="636">
        <v>4.53</v>
      </c>
      <c r="T7731" s="554">
        <v>0.78724700000000003</v>
      </c>
      <c r="U7731" s="636">
        <f t="shared" si="265"/>
        <v>3.7609985019196506</v>
      </c>
    </row>
    <row r="7732" spans="1:21" x14ac:dyDescent="0.2">
      <c r="A7732" s="597">
        <v>44610</v>
      </c>
      <c r="B7732" s="414">
        <f t="shared" si="264"/>
        <v>44611</v>
      </c>
      <c r="C7732" s="640">
        <v>4.5999999999999996</v>
      </c>
      <c r="E7732" s="640">
        <v>4.4749999999999996</v>
      </c>
      <c r="G7732" s="640">
        <v>3.9310353966384004</v>
      </c>
      <c r="I7732" s="640">
        <v>4.18</v>
      </c>
      <c r="J7732" s="661"/>
      <c r="K7732" s="699">
        <v>3.9649999999999999</v>
      </c>
      <c r="M7732" s="640">
        <v>4.3099999999999996</v>
      </c>
      <c r="O7732" s="640">
        <v>4.2</v>
      </c>
      <c r="Q7732" s="640">
        <v>4.0149999999999997</v>
      </c>
      <c r="S7732" s="640">
        <v>4.74</v>
      </c>
      <c r="T7732" s="577">
        <v>0.78638399999999997</v>
      </c>
      <c r="U7732" s="640">
        <f t="shared" si="265"/>
        <v>3.9310353966384004</v>
      </c>
    </row>
    <row r="7733" spans="1:21" x14ac:dyDescent="0.2">
      <c r="A7733" s="597">
        <v>44611</v>
      </c>
      <c r="B7733" s="414">
        <f t="shared" si="264"/>
        <v>44612</v>
      </c>
      <c r="C7733" s="640">
        <v>4.5999999999999996</v>
      </c>
      <c r="E7733" s="640">
        <v>4.4749999999999996</v>
      </c>
      <c r="G7733" s="640">
        <v>3.9310353966384004</v>
      </c>
      <c r="I7733" s="640">
        <v>4.18</v>
      </c>
      <c r="J7733" s="661"/>
      <c r="K7733" s="699">
        <v>3.9649999999999999</v>
      </c>
      <c r="M7733" s="640">
        <v>4.3099999999999996</v>
      </c>
      <c r="O7733" s="640">
        <v>4.2</v>
      </c>
      <c r="Q7733" s="640">
        <v>4.0149999999999997</v>
      </c>
      <c r="S7733" s="640">
        <v>4.74</v>
      </c>
      <c r="T7733" s="577">
        <v>0.78638399999999997</v>
      </c>
      <c r="U7733" s="640">
        <f t="shared" si="265"/>
        <v>3.9310353966384004</v>
      </c>
    </row>
    <row r="7734" spans="1:21" x14ac:dyDescent="0.2">
      <c r="A7734" s="597">
        <v>44612</v>
      </c>
      <c r="B7734" s="414">
        <f t="shared" si="264"/>
        <v>44613</v>
      </c>
      <c r="C7734" s="640">
        <v>4.5999999999999996</v>
      </c>
      <c r="E7734" s="640">
        <v>4.4749999999999996</v>
      </c>
      <c r="G7734" s="640">
        <v>3.9310353966384004</v>
      </c>
      <c r="I7734" s="640">
        <v>4.18</v>
      </c>
      <c r="J7734" s="661"/>
      <c r="K7734" s="699">
        <v>3.9649999999999999</v>
      </c>
      <c r="M7734" s="640">
        <v>4.3099999999999996</v>
      </c>
      <c r="O7734" s="640">
        <v>4.2</v>
      </c>
      <c r="Q7734" s="640">
        <v>4.0149999999999997</v>
      </c>
      <c r="S7734" s="640">
        <v>4.74</v>
      </c>
      <c r="T7734" s="577">
        <v>0.78638399999999997</v>
      </c>
      <c r="U7734" s="640">
        <f t="shared" si="265"/>
        <v>3.9310353966384004</v>
      </c>
    </row>
    <row r="7735" spans="1:21" x14ac:dyDescent="0.2">
      <c r="A7735" s="597">
        <v>44613</v>
      </c>
      <c r="B7735" s="414">
        <f t="shared" si="264"/>
        <v>44614</v>
      </c>
      <c r="C7735" s="640">
        <v>4.5999999999999996</v>
      </c>
      <c r="E7735" s="640">
        <v>4.4749999999999996</v>
      </c>
      <c r="G7735" s="640">
        <v>3.9310353966384004</v>
      </c>
      <c r="I7735" s="640">
        <v>4.18</v>
      </c>
      <c r="J7735" s="661"/>
      <c r="K7735" s="699">
        <v>3.9649999999999999</v>
      </c>
      <c r="M7735" s="640">
        <v>4.3099999999999996</v>
      </c>
      <c r="O7735" s="640">
        <v>4.2</v>
      </c>
      <c r="Q7735" s="640">
        <v>4.0149999999999997</v>
      </c>
      <c r="S7735" s="640">
        <v>4.74</v>
      </c>
      <c r="T7735" s="577">
        <v>0.78638399999999997</v>
      </c>
      <c r="U7735" s="640">
        <f t="shared" si="265"/>
        <v>3.9310353966384004</v>
      </c>
    </row>
    <row r="7736" spans="1:21" x14ac:dyDescent="0.2">
      <c r="A7736" s="597">
        <v>44614</v>
      </c>
      <c r="B7736" s="414">
        <f t="shared" si="264"/>
        <v>44615</v>
      </c>
      <c r="C7736" s="636">
        <v>4.4800000000000004</v>
      </c>
      <c r="E7736" s="636">
        <v>4.835</v>
      </c>
      <c r="G7736" s="636">
        <v>4.1437855593105004</v>
      </c>
      <c r="I7736" s="636">
        <v>4.22</v>
      </c>
      <c r="J7736" s="660"/>
      <c r="K7736" s="698">
        <v>4.335</v>
      </c>
      <c r="M7736" s="636">
        <v>4.875</v>
      </c>
      <c r="O7736" s="636">
        <v>4.4400000000000004</v>
      </c>
      <c r="Q7736" s="636">
        <v>3.84</v>
      </c>
      <c r="S7736" s="636">
        <v>5.01</v>
      </c>
      <c r="T7736" s="554">
        <v>0.78427000000000002</v>
      </c>
      <c r="U7736" s="636">
        <f t="shared" si="265"/>
        <v>4.1437855593105004</v>
      </c>
    </row>
    <row r="7737" spans="1:21" x14ac:dyDescent="0.2">
      <c r="A7737" s="597">
        <v>44615</v>
      </c>
      <c r="B7737" s="414">
        <f t="shared" si="264"/>
        <v>44616</v>
      </c>
      <c r="C7737" s="636">
        <v>4.57</v>
      </c>
      <c r="E7737" s="636">
        <v>5.3849999999999998</v>
      </c>
      <c r="G7737" s="636">
        <v>4.1585260608115995</v>
      </c>
      <c r="I7737" s="636">
        <v>4.3499999999999996</v>
      </c>
      <c r="J7737" s="660"/>
      <c r="K7737" s="698">
        <v>4.38</v>
      </c>
      <c r="M7737" s="636">
        <v>5.3650000000000002</v>
      </c>
      <c r="O7737" s="636">
        <v>4.6100000000000003</v>
      </c>
      <c r="Q7737" s="636">
        <v>4.17</v>
      </c>
      <c r="S7737" s="636">
        <v>5.0199999999999996</v>
      </c>
      <c r="T7737" s="554">
        <v>0.78549199999999997</v>
      </c>
      <c r="U7737" s="636">
        <f t="shared" si="265"/>
        <v>4.1585260608115995</v>
      </c>
    </row>
    <row r="7738" spans="1:21" x14ac:dyDescent="0.2">
      <c r="A7738" s="597">
        <v>44616</v>
      </c>
      <c r="B7738" s="414">
        <f t="shared" si="264"/>
        <v>44617</v>
      </c>
      <c r="C7738" s="636">
        <v>4.7699999999999996</v>
      </c>
      <c r="E7738" s="636">
        <v>4.8849999999999998</v>
      </c>
      <c r="G7738" s="636">
        <v>4.1011419908625006</v>
      </c>
      <c r="I7738" s="636">
        <v>4.5999999999999996</v>
      </c>
      <c r="J7738" s="660"/>
      <c r="K7738" s="698">
        <v>4.5549999999999997</v>
      </c>
      <c r="M7738" s="636">
        <v>5.53</v>
      </c>
      <c r="O7738" s="636">
        <v>4.6349999999999998</v>
      </c>
      <c r="Q7738" s="636">
        <v>4.4800000000000004</v>
      </c>
      <c r="S7738" s="636">
        <v>4.9800000000000004</v>
      </c>
      <c r="T7738" s="554">
        <v>0.78087499999999999</v>
      </c>
      <c r="U7738" s="636">
        <f t="shared" si="265"/>
        <v>4.1011419908625006</v>
      </c>
    </row>
    <row r="7739" spans="1:21" x14ac:dyDescent="0.2">
      <c r="A7739" s="597">
        <v>44617</v>
      </c>
      <c r="B7739" s="414">
        <f t="shared" si="264"/>
        <v>44618</v>
      </c>
      <c r="C7739" s="640">
        <v>4.5449999999999999</v>
      </c>
      <c r="E7739" s="640">
        <v>4.29</v>
      </c>
      <c r="G7739" s="640">
        <v>3.7909517298803999</v>
      </c>
      <c r="I7739" s="640">
        <v>4.2699999999999996</v>
      </c>
      <c r="J7739" s="661"/>
      <c r="K7739" s="699">
        <v>4.18</v>
      </c>
      <c r="M7739" s="640">
        <v>4.3849999999999998</v>
      </c>
      <c r="O7739" s="640">
        <v>4.2350000000000003</v>
      </c>
      <c r="Q7739" s="640">
        <v>4.1950000000000003</v>
      </c>
      <c r="S7739" s="640">
        <v>4.59</v>
      </c>
      <c r="T7739" s="577">
        <v>0.78314399999999995</v>
      </c>
      <c r="U7739" s="640">
        <f t="shared" si="265"/>
        <v>3.7909517298803999</v>
      </c>
    </row>
    <row r="7740" spans="1:21" x14ac:dyDescent="0.2">
      <c r="A7740" s="597">
        <v>44618</v>
      </c>
      <c r="B7740" s="414">
        <f t="shared" si="264"/>
        <v>44619</v>
      </c>
      <c r="C7740" s="640">
        <v>4.5449999999999999</v>
      </c>
      <c r="E7740" s="640">
        <v>4.29</v>
      </c>
      <c r="G7740" s="640">
        <v>3.7909517298803999</v>
      </c>
      <c r="I7740" s="640">
        <v>4.2699999999999996</v>
      </c>
      <c r="J7740" s="661"/>
      <c r="K7740" s="699">
        <v>4.18</v>
      </c>
      <c r="M7740" s="640">
        <v>4.3849999999999998</v>
      </c>
      <c r="O7740" s="640">
        <v>4.2350000000000003</v>
      </c>
      <c r="Q7740" s="640">
        <v>4.1950000000000003</v>
      </c>
      <c r="S7740" s="640">
        <v>4.59</v>
      </c>
      <c r="T7740" s="577">
        <v>0.78314399999999995</v>
      </c>
      <c r="U7740" s="640">
        <f t="shared" si="265"/>
        <v>3.7909517298803999</v>
      </c>
    </row>
    <row r="7741" spans="1:21" x14ac:dyDescent="0.2">
      <c r="A7741" s="597">
        <v>44619</v>
      </c>
      <c r="B7741" s="414">
        <f t="shared" si="264"/>
        <v>44620</v>
      </c>
      <c r="C7741" s="640">
        <v>4.5449999999999999</v>
      </c>
      <c r="E7741" s="640">
        <v>4.29</v>
      </c>
      <c r="G7741" s="640">
        <v>3.7909517298803999</v>
      </c>
      <c r="I7741" s="640">
        <v>4.2699999999999996</v>
      </c>
      <c r="J7741" s="661"/>
      <c r="K7741" s="699">
        <v>4.18</v>
      </c>
      <c r="M7741" s="640">
        <v>4.3849999999999998</v>
      </c>
      <c r="O7741" s="640">
        <v>4.2350000000000003</v>
      </c>
      <c r="Q7741" s="640">
        <v>4.1950000000000003</v>
      </c>
      <c r="S7741" s="640">
        <v>4.59</v>
      </c>
      <c r="T7741" s="577">
        <v>0.78314399999999995</v>
      </c>
      <c r="U7741" s="640">
        <f t="shared" si="265"/>
        <v>3.7909517298803999</v>
      </c>
    </row>
    <row r="7742" spans="1:21" s="263" customFormat="1" x14ac:dyDescent="0.2">
      <c r="A7742" s="598">
        <v>44620</v>
      </c>
      <c r="B7742" s="556">
        <f t="shared" si="264"/>
        <v>44621</v>
      </c>
      <c r="C7742" s="620">
        <v>4.28</v>
      </c>
      <c r="E7742" s="620">
        <v>3.91</v>
      </c>
      <c r="G7742" s="620">
        <v>3.7051742919247497</v>
      </c>
      <c r="I7742" s="620">
        <v>4.0149999999999997</v>
      </c>
      <c r="J7742" s="786"/>
      <c r="K7742" s="700">
        <v>3.73</v>
      </c>
      <c r="M7742" s="620">
        <v>3.7250000000000001</v>
      </c>
      <c r="O7742" s="620">
        <v>3.96</v>
      </c>
      <c r="Q7742" s="620">
        <v>3.82</v>
      </c>
      <c r="S7742" s="620">
        <v>4.4749999999999996</v>
      </c>
      <c r="T7742" s="689">
        <v>0.78509399999999996</v>
      </c>
      <c r="U7742" s="620">
        <f t="shared" si="265"/>
        <v>3.7051742919247497</v>
      </c>
    </row>
    <row r="7743" spans="1:21" x14ac:dyDescent="0.2">
      <c r="A7743" s="597">
        <v>44621</v>
      </c>
      <c r="B7743" s="414">
        <f t="shared" si="264"/>
        <v>44622</v>
      </c>
      <c r="C7743" s="636">
        <v>4.335</v>
      </c>
      <c r="E7743" s="636">
        <v>4.09</v>
      </c>
      <c r="G7743" s="636">
        <v>3.7553798190379997</v>
      </c>
      <c r="I7743" s="636">
        <v>4.2050000000000001</v>
      </c>
      <c r="J7743" s="660"/>
      <c r="K7743" s="698">
        <v>3.95</v>
      </c>
      <c r="M7743" s="636">
        <v>4.01</v>
      </c>
      <c r="O7743" s="636">
        <v>4.0449999999999999</v>
      </c>
      <c r="Q7743" s="636">
        <v>3.86</v>
      </c>
      <c r="S7743" s="636">
        <v>4.5199999999999996</v>
      </c>
      <c r="T7743" s="554">
        <v>0.78781000000000001</v>
      </c>
      <c r="U7743" s="636">
        <f t="shared" si="265"/>
        <v>3.7553798190379997</v>
      </c>
    </row>
    <row r="7744" spans="1:21" x14ac:dyDescent="0.2">
      <c r="A7744" s="597">
        <v>44622</v>
      </c>
      <c r="B7744" s="414">
        <f t="shared" si="264"/>
        <v>44623</v>
      </c>
      <c r="C7744" s="636">
        <v>4.6500000000000004</v>
      </c>
      <c r="E7744" s="636">
        <v>4.2300000000000004</v>
      </c>
      <c r="G7744" s="636">
        <v>3.975672535459351</v>
      </c>
      <c r="I7744" s="636">
        <v>4.37</v>
      </c>
      <c r="J7744" s="660"/>
      <c r="K7744" s="698">
        <v>4.1449999999999996</v>
      </c>
      <c r="M7744" s="636">
        <v>4.22</v>
      </c>
      <c r="O7744" s="636">
        <v>4.29</v>
      </c>
      <c r="Q7744" s="636">
        <v>4.2750000000000004</v>
      </c>
      <c r="S7744" s="636">
        <v>4.7850000000000001</v>
      </c>
      <c r="T7744" s="554">
        <v>0.78783400000000003</v>
      </c>
      <c r="U7744" s="636">
        <f t="shared" si="265"/>
        <v>3.975672535459351</v>
      </c>
    </row>
    <row r="7745" spans="1:21" x14ac:dyDescent="0.2">
      <c r="A7745" s="597">
        <v>44623</v>
      </c>
      <c r="B7745" s="414">
        <f t="shared" si="264"/>
        <v>44624</v>
      </c>
      <c r="C7745" s="636">
        <v>4.57</v>
      </c>
      <c r="E7745" s="636">
        <v>4.12</v>
      </c>
      <c r="G7745" s="636">
        <v>4.0105258843714999</v>
      </c>
      <c r="I7745" s="636">
        <v>4.2949999999999999</v>
      </c>
      <c r="J7745" s="660"/>
      <c r="K7745" s="698">
        <v>4.085</v>
      </c>
      <c r="M7745" s="636">
        <v>4.12</v>
      </c>
      <c r="O7745" s="636">
        <v>4.17</v>
      </c>
      <c r="Q7745" s="636">
        <v>4.1449999999999996</v>
      </c>
      <c r="S7745" s="636">
        <v>4.8099999999999996</v>
      </c>
      <c r="T7745" s="554">
        <v>0.79061000000000003</v>
      </c>
      <c r="U7745" s="636">
        <f t="shared" si="265"/>
        <v>4.0105258843714999</v>
      </c>
    </row>
    <row r="7746" spans="1:21" x14ac:dyDescent="0.2">
      <c r="A7746" s="597">
        <v>44624</v>
      </c>
      <c r="B7746" s="414">
        <f t="shared" si="264"/>
        <v>44625</v>
      </c>
      <c r="C7746" s="640">
        <v>4.7300000000000004</v>
      </c>
      <c r="E7746" s="640">
        <v>4.4550000000000001</v>
      </c>
      <c r="G7746" s="640">
        <v>4.0772175644646005</v>
      </c>
      <c r="I7746" s="640">
        <v>4.45</v>
      </c>
      <c r="J7746" s="661"/>
      <c r="K7746" s="699">
        <v>4.0750000000000002</v>
      </c>
      <c r="M7746" s="640">
        <v>4.2699999999999996</v>
      </c>
      <c r="O7746" s="640">
        <v>4.4050000000000002</v>
      </c>
      <c r="Q7746" s="640">
        <v>3.895</v>
      </c>
      <c r="S7746" s="640">
        <v>4.92</v>
      </c>
      <c r="T7746" s="577">
        <v>0.78578700000000001</v>
      </c>
      <c r="U7746" s="640">
        <f t="shared" si="265"/>
        <v>4.0772175644646005</v>
      </c>
    </row>
    <row r="7747" spans="1:21" x14ac:dyDescent="0.2">
      <c r="A7747" s="597">
        <v>44625</v>
      </c>
      <c r="B7747" s="414">
        <f t="shared" si="264"/>
        <v>44626</v>
      </c>
      <c r="C7747" s="640">
        <v>4.7300000000000004</v>
      </c>
      <c r="E7747" s="640">
        <v>4.4550000000000001</v>
      </c>
      <c r="G7747" s="640">
        <v>4.0772175644646005</v>
      </c>
      <c r="I7747" s="640">
        <v>4.45</v>
      </c>
      <c r="J7747" s="661"/>
      <c r="K7747" s="699">
        <v>4.0750000000000002</v>
      </c>
      <c r="M7747" s="640">
        <v>4.2699999999999996</v>
      </c>
      <c r="O7747" s="640">
        <v>4.4050000000000002</v>
      </c>
      <c r="Q7747" s="640">
        <v>3.895</v>
      </c>
      <c r="S7747" s="640">
        <v>4.92</v>
      </c>
      <c r="T7747" s="577">
        <v>0.78578700000000001</v>
      </c>
      <c r="U7747" s="640">
        <f t="shared" si="265"/>
        <v>4.0772175644646005</v>
      </c>
    </row>
    <row r="7748" spans="1:21" x14ac:dyDescent="0.2">
      <c r="A7748" s="597">
        <v>44626</v>
      </c>
      <c r="B7748" s="414">
        <f t="shared" si="264"/>
        <v>44627</v>
      </c>
      <c r="C7748" s="640">
        <v>4.7300000000000004</v>
      </c>
      <c r="E7748" s="640">
        <v>4.4550000000000001</v>
      </c>
      <c r="G7748" s="640">
        <v>4.0772175644646005</v>
      </c>
      <c r="I7748" s="640">
        <v>4.45</v>
      </c>
      <c r="J7748" s="661"/>
      <c r="K7748" s="699">
        <v>4.0750000000000002</v>
      </c>
      <c r="M7748" s="640">
        <v>4.2699999999999996</v>
      </c>
      <c r="O7748" s="640">
        <v>4.4050000000000002</v>
      </c>
      <c r="Q7748" s="640">
        <v>3.895</v>
      </c>
      <c r="S7748" s="640">
        <v>4.92</v>
      </c>
      <c r="T7748" s="577">
        <v>0.78578700000000001</v>
      </c>
      <c r="U7748" s="640">
        <f t="shared" si="265"/>
        <v>4.0772175644646005</v>
      </c>
    </row>
    <row r="7749" spans="1:21" x14ac:dyDescent="0.2">
      <c r="A7749" s="597">
        <v>44627</v>
      </c>
      <c r="B7749" s="414">
        <f t="shared" si="264"/>
        <v>44628</v>
      </c>
      <c r="C7749" s="636">
        <v>4.92</v>
      </c>
      <c r="E7749" s="636">
        <v>4.5449999999999999</v>
      </c>
      <c r="G7749" s="636">
        <v>4.0371113575219999</v>
      </c>
      <c r="I7749" s="636">
        <v>4.71</v>
      </c>
      <c r="J7749" s="660"/>
      <c r="K7749" s="698">
        <v>4.38</v>
      </c>
      <c r="M7749" s="636">
        <v>4.6749999999999998</v>
      </c>
      <c r="O7749" s="636">
        <v>4.57</v>
      </c>
      <c r="Q7749" s="636">
        <v>4.26</v>
      </c>
      <c r="S7749" s="636">
        <v>4.88</v>
      </c>
      <c r="T7749" s="554">
        <v>0.78443499999999999</v>
      </c>
      <c r="U7749" s="636">
        <f t="shared" si="265"/>
        <v>4.0371113575219999</v>
      </c>
    </row>
    <row r="7750" spans="1:21" x14ac:dyDescent="0.2">
      <c r="A7750" s="597">
        <v>44628</v>
      </c>
      <c r="B7750" s="414">
        <f t="shared" si="264"/>
        <v>44629</v>
      </c>
      <c r="C7750" s="636">
        <v>4.58</v>
      </c>
      <c r="E7750" s="636">
        <v>4.4950000000000001</v>
      </c>
      <c r="G7750" s="636">
        <v>4.1219380706013</v>
      </c>
      <c r="I7750" s="636">
        <v>4.375</v>
      </c>
      <c r="J7750" s="660"/>
      <c r="K7750" s="698">
        <v>4.125</v>
      </c>
      <c r="M7750" s="636">
        <v>4.2249999999999996</v>
      </c>
      <c r="O7750" s="636">
        <v>4.4000000000000004</v>
      </c>
      <c r="Q7750" s="636">
        <v>4.1150000000000002</v>
      </c>
      <c r="S7750" s="636">
        <v>5.0199999999999996</v>
      </c>
      <c r="T7750" s="554">
        <v>0.77858099999999997</v>
      </c>
      <c r="U7750" s="636">
        <f t="shared" si="265"/>
        <v>4.1219380706013</v>
      </c>
    </row>
    <row r="7751" spans="1:21" x14ac:dyDescent="0.2">
      <c r="A7751" s="597">
        <v>44629</v>
      </c>
      <c r="B7751" s="414">
        <f t="shared" si="264"/>
        <v>44630</v>
      </c>
      <c r="C7751" s="636">
        <v>4.5549999999999997</v>
      </c>
      <c r="E7751" s="636">
        <v>4.43</v>
      </c>
      <c r="G7751" s="636">
        <v>3.9541654131952506</v>
      </c>
      <c r="I7751" s="636">
        <v>4.3</v>
      </c>
      <c r="J7751" s="660"/>
      <c r="K7751" s="698">
        <v>4.2699999999999996</v>
      </c>
      <c r="M7751" s="636">
        <v>4.4400000000000004</v>
      </c>
      <c r="O7751" s="636">
        <v>4.3449999999999998</v>
      </c>
      <c r="Q7751" s="636">
        <v>4.08</v>
      </c>
      <c r="S7751" s="636">
        <v>4.8150000000000004</v>
      </c>
      <c r="T7751" s="554">
        <v>0.77868999999999999</v>
      </c>
      <c r="U7751" s="636">
        <f t="shared" si="265"/>
        <v>3.9541654131952506</v>
      </c>
    </row>
    <row r="7752" spans="1:21" x14ac:dyDescent="0.2">
      <c r="A7752" s="597">
        <v>44630</v>
      </c>
      <c r="B7752" s="414">
        <f t="shared" si="264"/>
        <v>44631</v>
      </c>
      <c r="C7752" s="636">
        <v>4.5949999999999998</v>
      </c>
      <c r="E7752" s="636">
        <v>4.3449999999999998</v>
      </c>
      <c r="G7752" s="636">
        <v>3.8563210704095998</v>
      </c>
      <c r="I7752" s="636">
        <v>4.46</v>
      </c>
      <c r="J7752" s="660"/>
      <c r="K7752" s="698">
        <v>4.3849999999999998</v>
      </c>
      <c r="M7752" s="636">
        <v>4.43</v>
      </c>
      <c r="O7752" s="636">
        <v>4.3899999999999997</v>
      </c>
      <c r="Q7752" s="636">
        <v>3.97</v>
      </c>
      <c r="S7752" s="636">
        <v>4.68</v>
      </c>
      <c r="T7752" s="554">
        <v>0.78132800000000002</v>
      </c>
      <c r="U7752" s="636">
        <f t="shared" si="265"/>
        <v>3.8563210704095998</v>
      </c>
    </row>
    <row r="7753" spans="1:21" x14ac:dyDescent="0.2">
      <c r="A7753" s="597">
        <v>44631</v>
      </c>
      <c r="B7753" s="414">
        <f t="shared" si="264"/>
        <v>44632</v>
      </c>
      <c r="C7753" s="640">
        <v>4.7300000000000004</v>
      </c>
      <c r="E7753" s="640">
        <v>4.2949999999999999</v>
      </c>
      <c r="G7753" s="640">
        <v>3.8653946193005004</v>
      </c>
      <c r="I7753" s="640">
        <v>4.46</v>
      </c>
      <c r="J7753" s="661"/>
      <c r="K7753" s="699">
        <v>4.0999999999999996</v>
      </c>
      <c r="M7753" s="640">
        <v>4.1550000000000002</v>
      </c>
      <c r="O7753" s="640">
        <v>4.32</v>
      </c>
      <c r="Q7753" s="640">
        <v>4.4550000000000001</v>
      </c>
      <c r="S7753" s="640">
        <v>4.6749999999999998</v>
      </c>
      <c r="T7753" s="577">
        <v>0.78400400000000003</v>
      </c>
      <c r="U7753" s="640">
        <f t="shared" si="265"/>
        <v>3.8653946193005004</v>
      </c>
    </row>
    <row r="7754" spans="1:21" x14ac:dyDescent="0.2">
      <c r="A7754" s="597">
        <v>44632</v>
      </c>
      <c r="B7754" s="414">
        <f t="shared" si="264"/>
        <v>44633</v>
      </c>
      <c r="C7754" s="640">
        <v>4.7300000000000004</v>
      </c>
      <c r="E7754" s="640">
        <v>4.2949999999999999</v>
      </c>
      <c r="G7754" s="640">
        <v>3.8653946193005004</v>
      </c>
      <c r="I7754" s="640">
        <v>4.46</v>
      </c>
      <c r="J7754" s="661"/>
      <c r="K7754" s="699">
        <v>4.0999999999999996</v>
      </c>
      <c r="M7754" s="640">
        <v>4.1550000000000002</v>
      </c>
      <c r="O7754" s="640">
        <v>4.32</v>
      </c>
      <c r="Q7754" s="640">
        <v>4.4550000000000001</v>
      </c>
      <c r="S7754" s="640">
        <v>4.6749999999999998</v>
      </c>
      <c r="T7754" s="577">
        <v>0.78400400000000003</v>
      </c>
      <c r="U7754" s="640">
        <f t="shared" si="265"/>
        <v>3.8653946193005004</v>
      </c>
    </row>
    <row r="7755" spans="1:21" x14ac:dyDescent="0.2">
      <c r="A7755" s="597">
        <v>44633</v>
      </c>
      <c r="B7755" s="414">
        <f t="shared" si="264"/>
        <v>44634</v>
      </c>
      <c r="C7755" s="640">
        <v>4.7300000000000004</v>
      </c>
      <c r="E7755" s="640">
        <v>4.2949999999999999</v>
      </c>
      <c r="G7755" s="640">
        <v>3.8653946193005004</v>
      </c>
      <c r="I7755" s="640">
        <v>4.46</v>
      </c>
      <c r="J7755" s="661"/>
      <c r="K7755" s="699">
        <v>4.0999999999999996</v>
      </c>
      <c r="M7755" s="640">
        <v>4.1550000000000002</v>
      </c>
      <c r="O7755" s="640">
        <v>4.32</v>
      </c>
      <c r="Q7755" s="640">
        <v>4.4550000000000001</v>
      </c>
      <c r="S7755" s="640">
        <v>4.6749999999999998</v>
      </c>
      <c r="T7755" s="577">
        <v>0.78400400000000003</v>
      </c>
      <c r="U7755" s="640">
        <f t="shared" si="265"/>
        <v>3.8653946193005004</v>
      </c>
    </row>
    <row r="7756" spans="1:21" x14ac:dyDescent="0.2">
      <c r="A7756" s="597">
        <v>44634</v>
      </c>
      <c r="B7756" s="414">
        <f t="shared" si="264"/>
        <v>44635</v>
      </c>
      <c r="C7756" s="636">
        <v>4.5750000000000002</v>
      </c>
      <c r="E7756" s="636">
        <v>4.04</v>
      </c>
      <c r="G7756" s="636">
        <v>3.7258320958178248</v>
      </c>
      <c r="I7756" s="636">
        <v>4.2949999999999999</v>
      </c>
      <c r="J7756" s="660"/>
      <c r="K7756" s="698">
        <v>3.87</v>
      </c>
      <c r="M7756" s="636">
        <v>3.9449999999999998</v>
      </c>
      <c r="O7756" s="636">
        <v>4.09</v>
      </c>
      <c r="Q7756" s="636">
        <v>3.86</v>
      </c>
      <c r="S7756" s="636">
        <v>4.5149999999999997</v>
      </c>
      <c r="T7756" s="554">
        <v>0.78247699999999998</v>
      </c>
      <c r="U7756" s="636">
        <f t="shared" si="265"/>
        <v>3.7258320958178248</v>
      </c>
    </row>
    <row r="7757" spans="1:21" x14ac:dyDescent="0.2">
      <c r="A7757" s="597">
        <v>44635</v>
      </c>
      <c r="B7757" s="414">
        <f t="shared" si="264"/>
        <v>44636</v>
      </c>
      <c r="C7757" s="636">
        <v>4.4649999999999999</v>
      </c>
      <c r="E7757" s="636">
        <v>3.855</v>
      </c>
      <c r="G7757" s="636">
        <v>3.6867585520640009</v>
      </c>
      <c r="I7757" s="636">
        <v>4.1050000000000004</v>
      </c>
      <c r="J7757" s="660"/>
      <c r="K7757" s="698">
        <v>3.76</v>
      </c>
      <c r="M7757" s="636">
        <v>3.7949999999999999</v>
      </c>
      <c r="O7757" s="636">
        <v>3.89</v>
      </c>
      <c r="Q7757" s="636">
        <v>3.6949999999999998</v>
      </c>
      <c r="S7757" s="636">
        <v>4.4800000000000004</v>
      </c>
      <c r="T7757" s="554">
        <v>0.78032000000000001</v>
      </c>
      <c r="U7757" s="636">
        <f t="shared" si="265"/>
        <v>3.6867585520640009</v>
      </c>
    </row>
    <row r="7758" spans="1:21" x14ac:dyDescent="0.2">
      <c r="A7758" s="597">
        <v>44636</v>
      </c>
      <c r="B7758" s="414">
        <f t="shared" si="264"/>
        <v>44637</v>
      </c>
      <c r="C7758" s="636">
        <v>4.67</v>
      </c>
      <c r="E7758" s="636">
        <v>4.0449999999999999</v>
      </c>
      <c r="G7758" s="636">
        <v>3.72450217884515</v>
      </c>
      <c r="I7758" s="636">
        <v>4.1500000000000004</v>
      </c>
      <c r="J7758" s="660"/>
      <c r="K7758" s="698">
        <v>3.6749999999999998</v>
      </c>
      <c r="M7758" s="636">
        <v>3.915</v>
      </c>
      <c r="O7758" s="636">
        <v>4.0650000000000004</v>
      </c>
      <c r="Q7758" s="636">
        <v>3.78</v>
      </c>
      <c r="S7758" s="636">
        <v>4.4950000000000001</v>
      </c>
      <c r="T7758" s="554">
        <v>0.78567799999999999</v>
      </c>
      <c r="U7758" s="636">
        <f t="shared" si="265"/>
        <v>3.72450217884515</v>
      </c>
    </row>
    <row r="7759" spans="1:21" x14ac:dyDescent="0.2">
      <c r="A7759" s="597">
        <v>44637</v>
      </c>
      <c r="B7759" s="414">
        <f t="shared" si="264"/>
        <v>44638</v>
      </c>
      <c r="C7759" s="636">
        <v>4.7949999999999999</v>
      </c>
      <c r="E7759" s="636">
        <v>4.1349999999999998</v>
      </c>
      <c r="G7759" s="636">
        <v>3.7905305061032504</v>
      </c>
      <c r="I7759" s="636">
        <v>4.4000000000000004</v>
      </c>
      <c r="J7759" s="660"/>
      <c r="K7759" s="698">
        <v>3.74</v>
      </c>
      <c r="M7759" s="636">
        <v>3.95</v>
      </c>
      <c r="O7759" s="636">
        <v>4.2649999999999997</v>
      </c>
      <c r="Q7759" s="636">
        <v>3.7949999999999999</v>
      </c>
      <c r="S7759" s="636">
        <v>4.55</v>
      </c>
      <c r="T7759" s="554">
        <v>0.789941</v>
      </c>
      <c r="U7759" s="636">
        <f t="shared" si="265"/>
        <v>3.7905305061032504</v>
      </c>
    </row>
    <row r="7760" spans="1:21" x14ac:dyDescent="0.2">
      <c r="A7760" s="597">
        <v>44638</v>
      </c>
      <c r="B7760" s="414">
        <f t="shared" si="264"/>
        <v>44639</v>
      </c>
      <c r="C7760" s="640">
        <v>4.87</v>
      </c>
      <c r="E7760" s="640">
        <v>4.0750000000000002</v>
      </c>
      <c r="G7760" s="640">
        <v>3.7620837956700002</v>
      </c>
      <c r="I7760" s="640">
        <v>4.26</v>
      </c>
      <c r="J7760" s="661"/>
      <c r="K7760" s="699">
        <v>3.5449999999999999</v>
      </c>
      <c r="M7760" s="640">
        <v>4.0750000000000002</v>
      </c>
      <c r="O7760" s="640">
        <v>4.165</v>
      </c>
      <c r="Q7760" s="640">
        <v>3.83</v>
      </c>
      <c r="S7760" s="640">
        <v>4.5</v>
      </c>
      <c r="T7760" s="577">
        <v>0.79272399999999998</v>
      </c>
      <c r="U7760" s="640">
        <f t="shared" si="265"/>
        <v>3.7620837956700002</v>
      </c>
    </row>
    <row r="7761" spans="1:21" x14ac:dyDescent="0.2">
      <c r="A7761" s="597">
        <v>44639</v>
      </c>
      <c r="B7761" s="414">
        <f t="shared" si="264"/>
        <v>44640</v>
      </c>
      <c r="C7761" s="640">
        <v>4.87</v>
      </c>
      <c r="E7761" s="640">
        <v>4.0750000000000002</v>
      </c>
      <c r="G7761" s="640">
        <v>3.7620837956700002</v>
      </c>
      <c r="I7761" s="640">
        <v>4.26</v>
      </c>
      <c r="J7761" s="661"/>
      <c r="K7761" s="699">
        <v>3.5449999999999999</v>
      </c>
      <c r="M7761" s="640">
        <v>4.0750000000000002</v>
      </c>
      <c r="O7761" s="640">
        <v>4.165</v>
      </c>
      <c r="Q7761" s="640">
        <v>3.83</v>
      </c>
      <c r="S7761" s="640">
        <v>4.5</v>
      </c>
      <c r="T7761" s="577">
        <v>0.79272399999999998</v>
      </c>
      <c r="U7761" s="640">
        <f t="shared" si="265"/>
        <v>3.7620837956700002</v>
      </c>
    </row>
    <row r="7762" spans="1:21" x14ac:dyDescent="0.2">
      <c r="A7762" s="597">
        <v>44640</v>
      </c>
      <c r="B7762" s="414">
        <f t="shared" si="264"/>
        <v>44641</v>
      </c>
      <c r="C7762" s="640">
        <v>4.87</v>
      </c>
      <c r="E7762" s="640">
        <v>4.0750000000000002</v>
      </c>
      <c r="G7762" s="640">
        <v>3.7620837956700002</v>
      </c>
      <c r="I7762" s="640">
        <v>4.26</v>
      </c>
      <c r="J7762" s="661"/>
      <c r="K7762" s="699">
        <v>3.5449999999999999</v>
      </c>
      <c r="M7762" s="640">
        <v>4.0750000000000002</v>
      </c>
      <c r="O7762" s="640">
        <v>4.165</v>
      </c>
      <c r="Q7762" s="640">
        <v>3.83</v>
      </c>
      <c r="S7762" s="640">
        <v>4.5</v>
      </c>
      <c r="T7762" s="577">
        <v>0.79272399999999998</v>
      </c>
      <c r="U7762" s="640">
        <f t="shared" si="265"/>
        <v>3.7620837956700002</v>
      </c>
    </row>
    <row r="7763" spans="1:21" x14ac:dyDescent="0.2">
      <c r="A7763" s="597">
        <v>44641</v>
      </c>
      <c r="B7763" s="414">
        <f t="shared" si="264"/>
        <v>44642</v>
      </c>
      <c r="C7763" s="636">
        <v>4.7750000000000004</v>
      </c>
      <c r="E7763" s="636">
        <v>4.09</v>
      </c>
      <c r="G7763" s="636">
        <v>3.8585381242472008</v>
      </c>
      <c r="I7763" s="636">
        <v>4.25</v>
      </c>
      <c r="J7763" s="660"/>
      <c r="K7763" s="698">
        <v>3.82</v>
      </c>
      <c r="M7763" s="636">
        <v>4.09</v>
      </c>
      <c r="O7763" s="636">
        <v>4.0650000000000004</v>
      </c>
      <c r="Q7763" s="636">
        <v>3.9049999999999998</v>
      </c>
      <c r="S7763" s="636">
        <v>4.6100000000000003</v>
      </c>
      <c r="T7763" s="554">
        <v>0.79364800000000002</v>
      </c>
      <c r="U7763" s="636">
        <f t="shared" si="265"/>
        <v>3.8585381242472008</v>
      </c>
    </row>
    <row r="7764" spans="1:21" x14ac:dyDescent="0.2">
      <c r="A7764" s="597">
        <v>44642</v>
      </c>
      <c r="B7764" s="414">
        <f t="shared" si="264"/>
        <v>44643</v>
      </c>
      <c r="C7764" s="636">
        <v>5.0049999999999999</v>
      </c>
      <c r="E7764" s="636">
        <v>4.32</v>
      </c>
      <c r="G7764" s="636">
        <v>3.9371438743645006</v>
      </c>
      <c r="I7764" s="636">
        <v>4.5350000000000001</v>
      </c>
      <c r="J7764" s="660"/>
      <c r="K7764" s="698">
        <v>4.2450000000000001</v>
      </c>
      <c r="M7764" s="636">
        <v>4.3150000000000004</v>
      </c>
      <c r="O7764" s="636">
        <v>4.3499999999999996</v>
      </c>
      <c r="Q7764" s="636">
        <v>4.05</v>
      </c>
      <c r="S7764" s="636">
        <v>4.7</v>
      </c>
      <c r="T7764" s="554">
        <v>0.79430900000000004</v>
      </c>
      <c r="U7764" s="636">
        <f t="shared" si="265"/>
        <v>3.9371438743645006</v>
      </c>
    </row>
    <row r="7765" spans="1:21" x14ac:dyDescent="0.2">
      <c r="A7765" s="597">
        <v>44643</v>
      </c>
      <c r="B7765" s="414">
        <f t="shared" si="264"/>
        <v>44644</v>
      </c>
      <c r="C7765" s="636">
        <v>5.26</v>
      </c>
      <c r="E7765" s="636">
        <v>4.5</v>
      </c>
      <c r="G7765" s="636">
        <v>4.0210986423079502</v>
      </c>
      <c r="I7765" s="636">
        <v>4.75</v>
      </c>
      <c r="J7765" s="660"/>
      <c r="K7765" s="698">
        <v>4.37</v>
      </c>
      <c r="M7765" s="636">
        <v>4.415</v>
      </c>
      <c r="O7765" s="636">
        <v>4.57</v>
      </c>
      <c r="Q7765" s="636">
        <v>4.375</v>
      </c>
      <c r="S7765" s="636">
        <v>4.7949999999999999</v>
      </c>
      <c r="T7765" s="554">
        <v>0.79517400000000005</v>
      </c>
      <c r="U7765" s="636">
        <f t="shared" si="265"/>
        <v>4.0210986423079502</v>
      </c>
    </row>
    <row r="7766" spans="1:21" x14ac:dyDescent="0.2">
      <c r="A7766" s="597">
        <v>44644</v>
      </c>
      <c r="B7766" s="414">
        <f t="shared" si="264"/>
        <v>44645</v>
      </c>
      <c r="C7766" s="636">
        <v>5.165</v>
      </c>
      <c r="E7766" s="636">
        <v>4.5</v>
      </c>
      <c r="G7766" s="636">
        <v>4.1911516515439002</v>
      </c>
      <c r="I7766" s="636">
        <v>4.7249999999999996</v>
      </c>
      <c r="J7766" s="660"/>
      <c r="K7766" s="698">
        <v>4.4550000000000001</v>
      </c>
      <c r="M7766" s="636">
        <v>4.4450000000000003</v>
      </c>
      <c r="O7766" s="636">
        <v>4.59</v>
      </c>
      <c r="Q7766" s="636">
        <v>4.415</v>
      </c>
      <c r="S7766" s="636">
        <v>4.99</v>
      </c>
      <c r="T7766" s="554">
        <v>0.79641399999999996</v>
      </c>
      <c r="U7766" s="636">
        <f t="shared" si="265"/>
        <v>4.1911516515439002</v>
      </c>
    </row>
    <row r="7767" spans="1:21" x14ac:dyDescent="0.2">
      <c r="A7767" s="597">
        <v>44645</v>
      </c>
      <c r="B7767" s="414">
        <f t="shared" si="264"/>
        <v>44646</v>
      </c>
      <c r="C7767" s="640">
        <v>5.4850000000000003</v>
      </c>
      <c r="E7767" s="640">
        <v>4.8949999999999996</v>
      </c>
      <c r="G7767" s="640">
        <v>4.4916338756126502</v>
      </c>
      <c r="I7767" s="640">
        <v>5</v>
      </c>
      <c r="J7767" s="661"/>
      <c r="K7767" s="699">
        <v>4.4649999999999999</v>
      </c>
      <c r="M7767" s="640">
        <v>4.57</v>
      </c>
      <c r="O7767" s="640">
        <v>4.9950000000000001</v>
      </c>
      <c r="Q7767" s="640">
        <v>5.0999999999999996</v>
      </c>
      <c r="S7767" s="640">
        <v>5.33</v>
      </c>
      <c r="T7767" s="577">
        <v>0.79906699999999997</v>
      </c>
      <c r="U7767" s="640">
        <f t="shared" si="265"/>
        <v>4.4916338756126502</v>
      </c>
    </row>
    <row r="7768" spans="1:21" x14ac:dyDescent="0.2">
      <c r="A7768" s="597">
        <v>44646</v>
      </c>
      <c r="B7768" s="414">
        <f t="shared" si="264"/>
        <v>44647</v>
      </c>
      <c r="C7768" s="640">
        <v>5.4850000000000003</v>
      </c>
      <c r="E7768" s="640">
        <v>4.8949999999999996</v>
      </c>
      <c r="G7768" s="640">
        <v>4.4916338756126502</v>
      </c>
      <c r="I7768" s="640">
        <v>5</v>
      </c>
      <c r="J7768" s="661"/>
      <c r="K7768" s="699">
        <v>4.4649999999999999</v>
      </c>
      <c r="M7768" s="640">
        <v>4.57</v>
      </c>
      <c r="O7768" s="640">
        <v>4.9950000000000001</v>
      </c>
      <c r="Q7768" s="640">
        <v>5.0999999999999996</v>
      </c>
      <c r="S7768" s="640">
        <v>5.33</v>
      </c>
      <c r="T7768" s="577">
        <v>0.79906699999999997</v>
      </c>
      <c r="U7768" s="640">
        <f t="shared" si="265"/>
        <v>4.4916338756126502</v>
      </c>
    </row>
    <row r="7769" spans="1:21" x14ac:dyDescent="0.2">
      <c r="A7769" s="597">
        <v>44647</v>
      </c>
      <c r="B7769" s="414">
        <f t="shared" si="264"/>
        <v>44648</v>
      </c>
      <c r="C7769" s="640">
        <v>5.4850000000000003</v>
      </c>
      <c r="E7769" s="640">
        <v>4.8949999999999996</v>
      </c>
      <c r="G7769" s="640">
        <v>4.4916338756126502</v>
      </c>
      <c r="I7769" s="640">
        <v>5</v>
      </c>
      <c r="J7769" s="661"/>
      <c r="K7769" s="699">
        <v>4.4649999999999999</v>
      </c>
      <c r="M7769" s="640">
        <v>4.57</v>
      </c>
      <c r="O7769" s="640">
        <v>4.9950000000000001</v>
      </c>
      <c r="Q7769" s="640">
        <v>5.0999999999999996</v>
      </c>
      <c r="S7769" s="640">
        <v>5.33</v>
      </c>
      <c r="T7769" s="577">
        <v>0.79906699999999997</v>
      </c>
      <c r="U7769" s="640">
        <f t="shared" si="265"/>
        <v>4.4916338756126502</v>
      </c>
    </row>
    <row r="7770" spans="1:21" x14ac:dyDescent="0.2">
      <c r="A7770" s="597">
        <v>44648</v>
      </c>
      <c r="B7770" s="414">
        <f t="shared" si="264"/>
        <v>44649</v>
      </c>
      <c r="C7770" s="636">
        <v>5.4349999999999996</v>
      </c>
      <c r="E7770" s="636">
        <v>4.83</v>
      </c>
      <c r="G7770" s="636">
        <v>4.3234926197179506</v>
      </c>
      <c r="I7770" s="636">
        <v>5.23</v>
      </c>
      <c r="J7770" s="660"/>
      <c r="K7770" s="698">
        <v>3.95</v>
      </c>
      <c r="M7770" s="636">
        <v>4.7350000000000003</v>
      </c>
      <c r="O7770" s="636">
        <v>4.9050000000000002</v>
      </c>
      <c r="Q7770" s="636">
        <v>5.1100000000000003</v>
      </c>
      <c r="S7770" s="636">
        <v>5.13</v>
      </c>
      <c r="T7770" s="554">
        <v>0.79914099999999999</v>
      </c>
      <c r="U7770" s="636">
        <f t="shared" si="265"/>
        <v>4.3234926197179506</v>
      </c>
    </row>
    <row r="7771" spans="1:21" x14ac:dyDescent="0.2">
      <c r="A7771" s="597">
        <v>44649</v>
      </c>
      <c r="B7771" s="414">
        <f t="shared" si="264"/>
        <v>44650</v>
      </c>
      <c r="C7771" s="636">
        <v>5.31</v>
      </c>
      <c r="E7771" s="636">
        <v>4.6749999999999998</v>
      </c>
      <c r="G7771" s="636">
        <v>4.2582000551607502</v>
      </c>
      <c r="I7771" s="636">
        <v>5.01</v>
      </c>
      <c r="J7771" s="660"/>
      <c r="K7771" s="698">
        <v>3.99</v>
      </c>
      <c r="M7771" s="636">
        <v>4.5949999999999998</v>
      </c>
      <c r="O7771" s="636">
        <v>4.7850000000000001</v>
      </c>
      <c r="Q7771" s="636">
        <v>4.68</v>
      </c>
      <c r="S7771" s="636">
        <v>5.05</v>
      </c>
      <c r="T7771" s="554">
        <v>0.79954099999999995</v>
      </c>
      <c r="U7771" s="636">
        <f t="shared" si="265"/>
        <v>4.2582000551607502</v>
      </c>
    </row>
    <row r="7772" spans="1:21" x14ac:dyDescent="0.2">
      <c r="A7772" s="597">
        <v>44650</v>
      </c>
      <c r="B7772" s="414">
        <f t="shared" si="264"/>
        <v>44651</v>
      </c>
      <c r="C7772" s="636">
        <v>5.335</v>
      </c>
      <c r="E7772" s="636">
        <v>4.9050000000000002</v>
      </c>
      <c r="G7772" s="636">
        <v>4.3640967420405001</v>
      </c>
      <c r="I7772" s="636">
        <v>5.0999999999999996</v>
      </c>
      <c r="J7772" s="660"/>
      <c r="K7772" s="698">
        <v>4.09</v>
      </c>
      <c r="M7772" s="636">
        <v>4.7699999999999996</v>
      </c>
      <c r="O7772" s="636">
        <v>5.0149999999999997</v>
      </c>
      <c r="Q7772" s="636">
        <v>4.59</v>
      </c>
      <c r="S7772" s="636">
        <v>5.165</v>
      </c>
      <c r="T7772" s="554">
        <v>0.80118</v>
      </c>
      <c r="U7772" s="636">
        <f t="shared" si="265"/>
        <v>4.3640967420405001</v>
      </c>
    </row>
    <row r="7773" spans="1:21" s="263" customFormat="1" x14ac:dyDescent="0.2">
      <c r="A7773" s="598">
        <v>44651</v>
      </c>
      <c r="B7773" s="556">
        <f t="shared" si="264"/>
        <v>44652</v>
      </c>
      <c r="C7773" s="620">
        <v>5.48</v>
      </c>
      <c r="E7773" s="620">
        <v>5.1100000000000003</v>
      </c>
      <c r="G7773" s="620">
        <v>4.4732572408761007</v>
      </c>
      <c r="I7773" s="620">
        <v>5.32</v>
      </c>
      <c r="J7773" s="786"/>
      <c r="K7773" s="700">
        <v>4.9050000000000002</v>
      </c>
      <c r="M7773" s="620">
        <v>4.84</v>
      </c>
      <c r="O7773" s="620">
        <v>5.22</v>
      </c>
      <c r="Q7773" s="620">
        <v>5.1749999999999998</v>
      </c>
      <c r="S7773" s="620">
        <v>5.3049999999999997</v>
      </c>
      <c r="T7773" s="689">
        <v>0.79954800000000004</v>
      </c>
      <c r="U7773" s="620">
        <f t="shared" si="265"/>
        <v>4.4732572408761007</v>
      </c>
    </row>
    <row r="7774" spans="1:21" x14ac:dyDescent="0.2">
      <c r="A7774" s="597">
        <v>44652</v>
      </c>
      <c r="B7774" s="414">
        <f t="shared" si="264"/>
        <v>44653</v>
      </c>
      <c r="C7774" s="640">
        <v>5.47</v>
      </c>
      <c r="E7774" s="640">
        <v>5.1050000000000004</v>
      </c>
      <c r="G7774" s="640">
        <v>4.6119320369094501</v>
      </c>
      <c r="I7774" s="640">
        <v>5.37</v>
      </c>
      <c r="J7774" s="661"/>
      <c r="K7774" s="699">
        <v>4.59</v>
      </c>
      <c r="M7774" s="640">
        <v>5.0199999999999996</v>
      </c>
      <c r="O7774" s="640">
        <v>5.2050000000000001</v>
      </c>
      <c r="Q7774" s="640">
        <v>5.1050000000000004</v>
      </c>
      <c r="S7774" s="640">
        <v>5.47</v>
      </c>
      <c r="T7774" s="577">
        <v>0.79946899999999999</v>
      </c>
      <c r="U7774" s="640">
        <f t="shared" si="265"/>
        <v>4.6119320369094501</v>
      </c>
    </row>
    <row r="7775" spans="1:21" x14ac:dyDescent="0.2">
      <c r="A7775" s="597">
        <v>44653</v>
      </c>
      <c r="B7775" s="414">
        <f t="shared" si="264"/>
        <v>44654</v>
      </c>
      <c r="C7775" s="640">
        <v>5.47</v>
      </c>
      <c r="E7775" s="640">
        <v>5.1050000000000004</v>
      </c>
      <c r="G7775" s="640">
        <v>4.6119320369094501</v>
      </c>
      <c r="I7775" s="640">
        <v>5.37</v>
      </c>
      <c r="J7775" s="661"/>
      <c r="K7775" s="699">
        <v>4.59</v>
      </c>
      <c r="M7775" s="640">
        <v>5.0199999999999996</v>
      </c>
      <c r="O7775" s="640">
        <v>5.2050000000000001</v>
      </c>
      <c r="Q7775" s="640">
        <v>5.1050000000000004</v>
      </c>
      <c r="S7775" s="640">
        <v>5.47</v>
      </c>
      <c r="T7775" s="577">
        <v>0.79946899999999999</v>
      </c>
      <c r="U7775" s="640">
        <f t="shared" si="265"/>
        <v>4.6119320369094501</v>
      </c>
    </row>
    <row r="7776" spans="1:21" x14ac:dyDescent="0.2">
      <c r="A7776" s="597">
        <v>44654</v>
      </c>
      <c r="B7776" s="414">
        <f t="shared" si="264"/>
        <v>44655</v>
      </c>
      <c r="C7776" s="640">
        <v>5.47</v>
      </c>
      <c r="E7776" s="640">
        <v>5.1050000000000004</v>
      </c>
      <c r="G7776" s="640">
        <v>4.6119320369094501</v>
      </c>
      <c r="I7776" s="640">
        <v>5.37</v>
      </c>
      <c r="J7776" s="661"/>
      <c r="K7776" s="699">
        <v>4.59</v>
      </c>
      <c r="M7776" s="640">
        <v>5.0199999999999996</v>
      </c>
      <c r="O7776" s="640">
        <v>5.2050000000000001</v>
      </c>
      <c r="Q7776" s="640">
        <v>5.1050000000000004</v>
      </c>
      <c r="S7776" s="640">
        <v>5.47</v>
      </c>
      <c r="T7776" s="577">
        <v>0.79946899999999999</v>
      </c>
      <c r="U7776" s="640">
        <f t="shared" si="265"/>
        <v>4.6119320369094501</v>
      </c>
    </row>
    <row r="7777" spans="1:21" x14ac:dyDescent="0.2">
      <c r="A7777" s="597">
        <v>44655</v>
      </c>
      <c r="B7777" s="414">
        <f t="shared" si="264"/>
        <v>44656</v>
      </c>
      <c r="C7777" s="636">
        <v>5.6550000000000002</v>
      </c>
      <c r="E7777" s="636">
        <v>5.3250000000000002</v>
      </c>
      <c r="G7777" s="658">
        <v>4.7760906130796998</v>
      </c>
      <c r="I7777" s="636">
        <v>5.6</v>
      </c>
      <c r="J7777" s="660"/>
      <c r="K7777" s="698">
        <v>5.19</v>
      </c>
      <c r="M7777" s="636">
        <v>5.4749999999999996</v>
      </c>
      <c r="O7777" s="636">
        <v>5.37</v>
      </c>
      <c r="Q7777" s="636">
        <v>5.2</v>
      </c>
      <c r="S7777" s="636">
        <v>5.66</v>
      </c>
      <c r="T7777" s="554">
        <v>0.80013299999999998</v>
      </c>
      <c r="U7777" s="658">
        <f t="shared" si="265"/>
        <v>4.7760906130796998</v>
      </c>
    </row>
    <row r="7778" spans="1:21" x14ac:dyDescent="0.2">
      <c r="A7778" s="597">
        <v>44656</v>
      </c>
      <c r="B7778" s="414">
        <f t="shared" ref="B7778:B7841" si="266">A7778+1</f>
        <v>44657</v>
      </c>
      <c r="C7778" s="636">
        <v>5.9550000000000001</v>
      </c>
      <c r="E7778" s="636">
        <v>5.68</v>
      </c>
      <c r="G7778" s="658">
        <v>5.0408621917028</v>
      </c>
      <c r="I7778" s="636">
        <v>5.9</v>
      </c>
      <c r="J7778" s="660"/>
      <c r="K7778" s="698">
        <v>5.33</v>
      </c>
      <c r="M7778" s="636">
        <v>5.6449999999999996</v>
      </c>
      <c r="O7778" s="636">
        <v>5.69</v>
      </c>
      <c r="Q7778" s="636">
        <v>5.5350000000000001</v>
      </c>
      <c r="S7778" s="636">
        <v>5.96</v>
      </c>
      <c r="T7778" s="554">
        <v>0.80198199999999997</v>
      </c>
      <c r="U7778" s="658">
        <f t="shared" si="265"/>
        <v>5.0408621917028</v>
      </c>
    </row>
    <row r="7779" spans="1:21" x14ac:dyDescent="0.2">
      <c r="A7779" s="597">
        <v>44657</v>
      </c>
      <c r="B7779" s="414">
        <f t="shared" si="266"/>
        <v>44658</v>
      </c>
      <c r="C7779" s="636">
        <v>6.2450000000000001</v>
      </c>
      <c r="E7779" s="636">
        <v>5.915</v>
      </c>
      <c r="G7779" s="658">
        <v>5.1084787902432005</v>
      </c>
      <c r="I7779" s="636">
        <v>6.2149999999999999</v>
      </c>
      <c r="J7779" s="660"/>
      <c r="K7779" s="698">
        <v>5.71</v>
      </c>
      <c r="M7779" s="636">
        <v>5.87</v>
      </c>
      <c r="O7779" s="636">
        <v>5.9249999999999998</v>
      </c>
      <c r="Q7779" s="636">
        <v>5.9450000000000003</v>
      </c>
      <c r="S7779" s="636">
        <v>6.06</v>
      </c>
      <c r="T7779" s="554">
        <v>0.79932800000000004</v>
      </c>
      <c r="U7779" s="658">
        <f t="shared" si="265"/>
        <v>5.1084787902432005</v>
      </c>
    </row>
    <row r="7780" spans="1:21" x14ac:dyDescent="0.2">
      <c r="A7780" s="597">
        <v>44658</v>
      </c>
      <c r="B7780" s="414">
        <f t="shared" si="266"/>
        <v>44659</v>
      </c>
      <c r="C7780" s="636">
        <v>6.03</v>
      </c>
      <c r="E7780" s="636">
        <v>5.7850000000000001</v>
      </c>
      <c r="G7780" s="658">
        <v>5.1041920755604</v>
      </c>
      <c r="I7780" s="636">
        <v>5.9349999999999996</v>
      </c>
      <c r="J7780" s="660"/>
      <c r="K7780" s="698">
        <v>5.68</v>
      </c>
      <c r="M7780" s="636">
        <v>5.7450000000000001</v>
      </c>
      <c r="O7780" s="636">
        <v>5.83</v>
      </c>
      <c r="Q7780" s="636">
        <v>5.6349999999999998</v>
      </c>
      <c r="S7780" s="636">
        <v>6.085</v>
      </c>
      <c r="T7780" s="554">
        <v>0.79537599999999997</v>
      </c>
      <c r="U7780" s="658">
        <f t="shared" si="265"/>
        <v>5.1041920755604</v>
      </c>
    </row>
    <row r="7781" spans="1:21" x14ac:dyDescent="0.2">
      <c r="A7781" s="597">
        <v>44659</v>
      </c>
      <c r="B7781" s="414">
        <f t="shared" si="266"/>
        <v>44660</v>
      </c>
      <c r="C7781" s="640">
        <v>6.2949999999999999</v>
      </c>
      <c r="E7781" s="640">
        <v>5.7949999999999999</v>
      </c>
      <c r="G7781" s="640">
        <v>5.3370605801877007</v>
      </c>
      <c r="I7781" s="640">
        <v>6.1</v>
      </c>
      <c r="J7781" s="661"/>
      <c r="K7781" s="699">
        <v>5.6150000000000002</v>
      </c>
      <c r="M7781" s="640">
        <v>5.6349999999999998</v>
      </c>
      <c r="O7781" s="640">
        <v>5.8650000000000002</v>
      </c>
      <c r="Q7781" s="640">
        <v>5.7649999999999997</v>
      </c>
      <c r="S7781" s="640">
        <v>6.37</v>
      </c>
      <c r="T7781" s="577">
        <v>0.79445399999999999</v>
      </c>
      <c r="U7781" s="640">
        <f t="shared" si="265"/>
        <v>5.3370605801877007</v>
      </c>
    </row>
    <row r="7782" spans="1:21" x14ac:dyDescent="0.2">
      <c r="A7782" s="597">
        <v>44660</v>
      </c>
      <c r="B7782" s="414">
        <f t="shared" si="266"/>
        <v>44661</v>
      </c>
      <c r="C7782" s="640">
        <v>6.2949999999999999</v>
      </c>
      <c r="E7782" s="640">
        <v>5.7949999999999999</v>
      </c>
      <c r="G7782" s="640">
        <v>5.3370605801877007</v>
      </c>
      <c r="I7782" s="640">
        <v>6.1</v>
      </c>
      <c r="J7782" s="661"/>
      <c r="K7782" s="699">
        <v>5.6150000000000002</v>
      </c>
      <c r="M7782" s="640">
        <v>5.6349999999999998</v>
      </c>
      <c r="O7782" s="640">
        <v>5.8650000000000002</v>
      </c>
      <c r="Q7782" s="640">
        <v>5.7649999999999997</v>
      </c>
      <c r="S7782" s="640">
        <v>6.37</v>
      </c>
      <c r="T7782" s="577">
        <v>0.79445399999999999</v>
      </c>
      <c r="U7782" s="640">
        <f t="shared" si="265"/>
        <v>5.3370605801877007</v>
      </c>
    </row>
    <row r="7783" spans="1:21" x14ac:dyDescent="0.2">
      <c r="A7783" s="597">
        <v>44661</v>
      </c>
      <c r="B7783" s="414">
        <f t="shared" si="266"/>
        <v>44662</v>
      </c>
      <c r="C7783" s="640">
        <v>6.2949999999999999</v>
      </c>
      <c r="E7783" s="640">
        <v>5.7949999999999999</v>
      </c>
      <c r="G7783" s="640">
        <v>5.3370605801877007</v>
      </c>
      <c r="I7783" s="640">
        <v>6.1</v>
      </c>
      <c r="J7783" s="661"/>
      <c r="K7783" s="699">
        <v>5.6150000000000002</v>
      </c>
      <c r="M7783" s="640">
        <v>5.6349999999999998</v>
      </c>
      <c r="O7783" s="640">
        <v>5.8650000000000002</v>
      </c>
      <c r="Q7783" s="640">
        <v>5.7649999999999997</v>
      </c>
      <c r="S7783" s="640">
        <v>6.37</v>
      </c>
      <c r="T7783" s="577">
        <v>0.79445399999999999</v>
      </c>
      <c r="U7783" s="640">
        <f t="shared" si="265"/>
        <v>5.3370605801877007</v>
      </c>
    </row>
    <row r="7784" spans="1:21" x14ac:dyDescent="0.2">
      <c r="A7784" s="597">
        <v>44662</v>
      </c>
      <c r="B7784" s="414">
        <f t="shared" si="266"/>
        <v>44663</v>
      </c>
      <c r="C7784" s="636">
        <v>6.36</v>
      </c>
      <c r="E7784" s="636">
        <v>6.2149999999999999</v>
      </c>
      <c r="G7784" s="658">
        <v>5.6061271205829</v>
      </c>
      <c r="I7784" s="636">
        <v>6.2</v>
      </c>
      <c r="J7784" s="660"/>
      <c r="K7784" s="698">
        <v>5.63</v>
      </c>
      <c r="M7784" s="636">
        <v>6.28</v>
      </c>
      <c r="O7784" s="636">
        <v>6.02</v>
      </c>
      <c r="Q7784" s="636">
        <v>5.85</v>
      </c>
      <c r="S7784" s="636">
        <v>6.7050000000000001</v>
      </c>
      <c r="T7784" s="554">
        <v>0.79281199999999996</v>
      </c>
      <c r="U7784" s="658">
        <f t="shared" si="265"/>
        <v>5.6061271205829</v>
      </c>
    </row>
    <row r="7785" spans="1:21" x14ac:dyDescent="0.2">
      <c r="A7785" s="597">
        <v>44663</v>
      </c>
      <c r="B7785" s="414">
        <f t="shared" si="266"/>
        <v>44664</v>
      </c>
      <c r="C7785" s="636">
        <v>6.56</v>
      </c>
      <c r="E7785" s="636">
        <v>6.2350000000000003</v>
      </c>
      <c r="G7785" s="658">
        <v>5.6830956547357507</v>
      </c>
      <c r="I7785" s="636">
        <v>6.41</v>
      </c>
      <c r="J7785" s="660"/>
      <c r="K7785" s="698">
        <v>5.7549999999999999</v>
      </c>
      <c r="M7785" s="636">
        <v>6.37</v>
      </c>
      <c r="O7785" s="636">
        <v>6.13</v>
      </c>
      <c r="Q7785" s="636">
        <v>5.9649999999999999</v>
      </c>
      <c r="S7785" s="636">
        <v>6.81</v>
      </c>
      <c r="T7785" s="554">
        <v>0.79130500000000004</v>
      </c>
      <c r="U7785" s="658">
        <f t="shared" si="265"/>
        <v>5.6830956547357507</v>
      </c>
    </row>
    <row r="7786" spans="1:21" x14ac:dyDescent="0.2">
      <c r="A7786" s="597">
        <v>44664</v>
      </c>
      <c r="B7786" s="414">
        <f t="shared" si="266"/>
        <v>44665</v>
      </c>
      <c r="C7786" s="636">
        <v>6.7</v>
      </c>
      <c r="E7786" s="636">
        <v>6.46</v>
      </c>
      <c r="G7786" s="658">
        <v>6.0527442762720005</v>
      </c>
      <c r="I7786" s="636">
        <v>6.5250000000000004</v>
      </c>
      <c r="J7786" s="660"/>
      <c r="K7786" s="698">
        <v>6.0449999999999999</v>
      </c>
      <c r="M7786" s="636">
        <v>6.39</v>
      </c>
      <c r="O7786" s="636">
        <v>6.43</v>
      </c>
      <c r="Q7786" s="636">
        <v>6.085</v>
      </c>
      <c r="S7786" s="636">
        <v>7.24</v>
      </c>
      <c r="T7786" s="554">
        <v>0.79271999999999998</v>
      </c>
      <c r="U7786" s="658">
        <f t="shared" si="265"/>
        <v>6.0527442762720005</v>
      </c>
    </row>
    <row r="7787" spans="1:21" x14ac:dyDescent="0.2">
      <c r="A7787" s="597">
        <v>44665</v>
      </c>
      <c r="B7787" s="414">
        <f t="shared" si="266"/>
        <v>44666</v>
      </c>
      <c r="C7787" s="640">
        <v>6.93</v>
      </c>
      <c r="E7787" s="640">
        <v>6.7350000000000003</v>
      </c>
      <c r="G7787" s="640">
        <v>6.3259105744758752</v>
      </c>
      <c r="I7787" s="640">
        <v>6.74</v>
      </c>
      <c r="J7787" s="661"/>
      <c r="K7787" s="699">
        <v>6.25</v>
      </c>
      <c r="M7787" s="640">
        <v>6.585</v>
      </c>
      <c r="O7787" s="640">
        <v>6.6950000000000003</v>
      </c>
      <c r="Q7787" s="640">
        <v>6.61</v>
      </c>
      <c r="S7787" s="640">
        <v>7.5449999999999999</v>
      </c>
      <c r="T7787" s="577">
        <v>0.79500499999999996</v>
      </c>
      <c r="U7787" s="640">
        <f t="shared" si="265"/>
        <v>6.3259105744758752</v>
      </c>
    </row>
    <row r="7788" spans="1:21" x14ac:dyDescent="0.2">
      <c r="A7788" s="597">
        <v>44666</v>
      </c>
      <c r="B7788" s="414">
        <f t="shared" si="266"/>
        <v>44667</v>
      </c>
      <c r="C7788" s="640">
        <v>6.93</v>
      </c>
      <c r="E7788" s="640">
        <v>6.7350000000000003</v>
      </c>
      <c r="G7788" s="640">
        <v>6.3259105744758752</v>
      </c>
      <c r="I7788" s="640">
        <v>6.74</v>
      </c>
      <c r="J7788" s="661"/>
      <c r="K7788" s="699">
        <v>6.25</v>
      </c>
      <c r="M7788" s="640">
        <v>6.585</v>
      </c>
      <c r="O7788" s="640">
        <v>6.6950000000000003</v>
      </c>
      <c r="Q7788" s="640">
        <v>6.61</v>
      </c>
      <c r="S7788" s="640">
        <v>7.5449999999999999</v>
      </c>
      <c r="T7788" s="577">
        <v>0.79500499999999996</v>
      </c>
      <c r="U7788" s="640">
        <f t="shared" si="265"/>
        <v>6.3259105744758752</v>
      </c>
    </row>
    <row r="7789" spans="1:21" x14ac:dyDescent="0.2">
      <c r="A7789" s="597">
        <v>44667</v>
      </c>
      <c r="B7789" s="414">
        <f t="shared" si="266"/>
        <v>44668</v>
      </c>
      <c r="C7789" s="640">
        <v>6.93</v>
      </c>
      <c r="E7789" s="640">
        <v>6.7350000000000003</v>
      </c>
      <c r="G7789" s="640">
        <v>6.3259105744758752</v>
      </c>
      <c r="I7789" s="640">
        <v>6.74</v>
      </c>
      <c r="J7789" s="661"/>
      <c r="K7789" s="699">
        <v>6.25</v>
      </c>
      <c r="M7789" s="640">
        <v>6.585</v>
      </c>
      <c r="O7789" s="640">
        <v>6.6950000000000003</v>
      </c>
      <c r="Q7789" s="640">
        <v>6.61</v>
      </c>
      <c r="S7789" s="640">
        <v>7.5449999999999999</v>
      </c>
      <c r="T7789" s="577">
        <v>0.79500499999999996</v>
      </c>
      <c r="U7789" s="640">
        <f t="shared" si="265"/>
        <v>6.3259105744758752</v>
      </c>
    </row>
    <row r="7790" spans="1:21" x14ac:dyDescent="0.2">
      <c r="A7790" s="597">
        <v>44668</v>
      </c>
      <c r="B7790" s="414">
        <f t="shared" si="266"/>
        <v>44669</v>
      </c>
      <c r="C7790" s="640">
        <v>6.93</v>
      </c>
      <c r="E7790" s="640">
        <v>6.7350000000000003</v>
      </c>
      <c r="G7790" s="640">
        <v>6.3259105744758752</v>
      </c>
      <c r="I7790" s="640">
        <v>6.74</v>
      </c>
      <c r="J7790" s="661"/>
      <c r="K7790" s="699">
        <v>6.25</v>
      </c>
      <c r="M7790" s="640">
        <v>6.585</v>
      </c>
      <c r="O7790" s="640">
        <v>6.6950000000000003</v>
      </c>
      <c r="Q7790" s="640">
        <v>6.61</v>
      </c>
      <c r="S7790" s="640">
        <v>7.5449999999999999</v>
      </c>
      <c r="T7790" s="577">
        <v>0.79500499999999996</v>
      </c>
      <c r="U7790" s="640">
        <f t="shared" si="265"/>
        <v>6.3259105744758752</v>
      </c>
    </row>
    <row r="7791" spans="1:21" x14ac:dyDescent="0.2">
      <c r="A7791" s="597">
        <v>44669</v>
      </c>
      <c r="B7791" s="414">
        <f t="shared" si="266"/>
        <v>44670</v>
      </c>
      <c r="C7791" s="636">
        <v>7.5549999999999997</v>
      </c>
      <c r="E7791" s="636">
        <v>7.4</v>
      </c>
      <c r="G7791" s="658">
        <v>6.2312546544928002</v>
      </c>
      <c r="I7791" s="636">
        <v>7.4</v>
      </c>
      <c r="J7791" s="660"/>
      <c r="K7791" s="698">
        <v>7.1</v>
      </c>
      <c r="M7791" s="636">
        <v>7.14</v>
      </c>
      <c r="O7791" s="636">
        <v>7.23</v>
      </c>
      <c r="Q7791" s="636">
        <v>7.23</v>
      </c>
      <c r="S7791" s="636">
        <v>7.46</v>
      </c>
      <c r="T7791" s="18">
        <v>0.79203199999999996</v>
      </c>
      <c r="U7791" s="658">
        <f t="shared" si="265"/>
        <v>6.2312546544928002</v>
      </c>
    </row>
    <row r="7792" spans="1:21" x14ac:dyDescent="0.2">
      <c r="A7792" s="597">
        <v>44670</v>
      </c>
      <c r="B7792" s="414">
        <f t="shared" si="266"/>
        <v>44671</v>
      </c>
      <c r="C7792" s="636">
        <v>7.3849999999999998</v>
      </c>
      <c r="E7792" s="636">
        <v>6.79</v>
      </c>
      <c r="G7792" s="658">
        <v>5.8474781573089514</v>
      </c>
      <c r="I7792" s="636">
        <v>6.8</v>
      </c>
      <c r="J7792" s="660"/>
      <c r="K7792" s="698">
        <v>6.76</v>
      </c>
      <c r="M7792" s="636">
        <v>6.89</v>
      </c>
      <c r="O7792" s="636">
        <v>6.7750000000000004</v>
      </c>
      <c r="Q7792" s="636">
        <v>6.6550000000000002</v>
      </c>
      <c r="S7792" s="636">
        <v>6.99</v>
      </c>
      <c r="T7792" s="18">
        <v>0.79322700000000002</v>
      </c>
      <c r="U7792" s="658">
        <f t="shared" si="265"/>
        <v>5.8474781573089514</v>
      </c>
    </row>
    <row r="7793" spans="1:22" x14ac:dyDescent="0.2">
      <c r="A7793" s="597">
        <v>44671</v>
      </c>
      <c r="B7793" s="414">
        <f t="shared" si="266"/>
        <v>44672</v>
      </c>
      <c r="C7793" s="636">
        <v>7.0350000000000001</v>
      </c>
      <c r="E7793" s="636">
        <v>6.4550000000000001</v>
      </c>
      <c r="G7793" s="658">
        <v>5.2979318537040001</v>
      </c>
      <c r="I7793" s="636">
        <v>6.55</v>
      </c>
      <c r="J7793" s="660"/>
      <c r="K7793" s="698">
        <v>6.4850000000000003</v>
      </c>
      <c r="M7793" s="636">
        <v>6.66</v>
      </c>
      <c r="O7793" s="636">
        <v>6.42</v>
      </c>
      <c r="Q7793" s="636">
        <v>6.2050000000000001</v>
      </c>
      <c r="S7793" s="636">
        <v>6.3</v>
      </c>
      <c r="T7793" s="18">
        <v>0.79739199999999999</v>
      </c>
      <c r="U7793" s="658">
        <f t="shared" si="265"/>
        <v>5.2979318537040001</v>
      </c>
    </row>
    <row r="7794" spans="1:22" x14ac:dyDescent="0.2">
      <c r="A7794" s="597">
        <v>44672</v>
      </c>
      <c r="B7794" s="414">
        <f t="shared" si="266"/>
        <v>44673</v>
      </c>
      <c r="C7794" s="636">
        <v>6.875</v>
      </c>
      <c r="E7794" s="636">
        <v>6.34</v>
      </c>
      <c r="G7794" s="658">
        <v>5.0683179700628251</v>
      </c>
      <c r="I7794" s="636">
        <v>6.5</v>
      </c>
      <c r="J7794" s="660"/>
      <c r="K7794" s="698">
        <v>6.2149999999999999</v>
      </c>
      <c r="M7794" s="636">
        <v>6.4249999999999998</v>
      </c>
      <c r="O7794" s="636">
        <v>6.4</v>
      </c>
      <c r="Q7794" s="636">
        <v>6</v>
      </c>
      <c r="S7794" s="636">
        <v>6.0149999999999997</v>
      </c>
      <c r="T7794" s="18">
        <v>0.79897700000000005</v>
      </c>
      <c r="U7794" s="658">
        <f t="shared" ref="U7794:U7857" si="267">S7794*T7794*1.054615</f>
        <v>5.0683179700628251</v>
      </c>
    </row>
    <row r="7795" spans="1:22" x14ac:dyDescent="0.2">
      <c r="A7795" s="597">
        <v>44673</v>
      </c>
      <c r="B7795" s="414">
        <f t="shared" si="266"/>
        <v>44674</v>
      </c>
      <c r="C7795" s="640">
        <v>6.55</v>
      </c>
      <c r="E7795" s="640">
        <v>6.14</v>
      </c>
      <c r="G7795" s="640">
        <v>5.1377964861126504</v>
      </c>
      <c r="I7795" s="640">
        <v>6.2</v>
      </c>
      <c r="J7795" s="661"/>
      <c r="K7795" s="699">
        <v>5.81</v>
      </c>
      <c r="M7795" s="640">
        <v>6.07</v>
      </c>
      <c r="O7795" s="640">
        <v>5.9850000000000003</v>
      </c>
      <c r="Q7795" s="640">
        <v>5.585</v>
      </c>
      <c r="S7795" s="640">
        <v>6.17</v>
      </c>
      <c r="T7795" s="375">
        <v>0.78958300000000003</v>
      </c>
      <c r="U7795" s="640">
        <f t="shared" si="267"/>
        <v>5.1377964861126504</v>
      </c>
    </row>
    <row r="7796" spans="1:22" x14ac:dyDescent="0.2">
      <c r="A7796" s="597">
        <v>44674</v>
      </c>
      <c r="B7796" s="414">
        <f t="shared" si="266"/>
        <v>44675</v>
      </c>
      <c r="C7796" s="640">
        <v>6.55</v>
      </c>
      <c r="E7796" s="640">
        <v>6.14</v>
      </c>
      <c r="G7796" s="640">
        <v>5.1377964861126504</v>
      </c>
      <c r="I7796" s="640">
        <v>6.2</v>
      </c>
      <c r="J7796" s="661"/>
      <c r="K7796" s="699">
        <v>5.81</v>
      </c>
      <c r="M7796" s="640">
        <v>6.07</v>
      </c>
      <c r="O7796" s="640">
        <v>5.9850000000000003</v>
      </c>
      <c r="Q7796" s="640">
        <v>5.585</v>
      </c>
      <c r="S7796" s="640">
        <v>6.17</v>
      </c>
      <c r="T7796" s="375">
        <v>0.78958300000000003</v>
      </c>
      <c r="U7796" s="640">
        <f t="shared" si="267"/>
        <v>5.1377964861126504</v>
      </c>
    </row>
    <row r="7797" spans="1:22" x14ac:dyDescent="0.2">
      <c r="A7797" s="597">
        <v>44675</v>
      </c>
      <c r="B7797" s="414">
        <f t="shared" si="266"/>
        <v>44676</v>
      </c>
      <c r="C7797" s="640">
        <v>6.55</v>
      </c>
      <c r="E7797" s="640">
        <v>6.14</v>
      </c>
      <c r="G7797" s="640">
        <v>5.1377964861126504</v>
      </c>
      <c r="I7797" s="640">
        <v>6.2</v>
      </c>
      <c r="J7797" s="661"/>
      <c r="K7797" s="699">
        <v>5.81</v>
      </c>
      <c r="M7797" s="640">
        <v>6.07</v>
      </c>
      <c r="O7797" s="640">
        <v>5.9850000000000003</v>
      </c>
      <c r="Q7797" s="640">
        <v>5.585</v>
      </c>
      <c r="S7797" s="640">
        <v>6.17</v>
      </c>
      <c r="T7797" s="375">
        <v>0.78958300000000003</v>
      </c>
      <c r="U7797" s="640">
        <f t="shared" si="267"/>
        <v>5.1377964861126504</v>
      </c>
    </row>
    <row r="7798" spans="1:22" x14ac:dyDescent="0.2">
      <c r="A7798" s="597">
        <v>44676</v>
      </c>
      <c r="B7798" s="414">
        <f t="shared" si="266"/>
        <v>44677</v>
      </c>
      <c r="C7798" s="636">
        <v>6.3949999999999996</v>
      </c>
      <c r="E7798" s="636">
        <v>6.39</v>
      </c>
      <c r="G7798" s="658">
        <v>5.486223406388401</v>
      </c>
      <c r="I7798" s="636">
        <v>6.3</v>
      </c>
      <c r="J7798" s="660"/>
      <c r="K7798" s="698">
        <v>6.125</v>
      </c>
      <c r="M7798" s="636">
        <v>6.375</v>
      </c>
      <c r="O7798" s="636">
        <v>6.17</v>
      </c>
      <c r="Q7798" s="636">
        <v>5.7549999999999999</v>
      </c>
      <c r="S7798" s="636">
        <v>6.63</v>
      </c>
      <c r="T7798" s="18">
        <v>0.784632</v>
      </c>
      <c r="U7798" s="658">
        <f t="shared" si="267"/>
        <v>5.486223406388401</v>
      </c>
    </row>
    <row r="7799" spans="1:22" x14ac:dyDescent="0.2">
      <c r="A7799" s="597">
        <v>44677</v>
      </c>
      <c r="B7799" s="414">
        <f t="shared" si="266"/>
        <v>44678</v>
      </c>
      <c r="C7799" s="636">
        <v>6.8150000000000004</v>
      </c>
      <c r="E7799" s="636">
        <v>6.66</v>
      </c>
      <c r="G7799" s="658">
        <v>5.7460607156264008</v>
      </c>
      <c r="I7799" s="636">
        <v>6.7</v>
      </c>
      <c r="J7799" s="660"/>
      <c r="K7799" s="698">
        <v>6.5049999999999999</v>
      </c>
      <c r="M7799" s="636">
        <v>6.78</v>
      </c>
      <c r="O7799" s="636">
        <v>6.55</v>
      </c>
      <c r="Q7799" s="636">
        <v>6.42</v>
      </c>
      <c r="S7799" s="636">
        <v>6.9550000000000001</v>
      </c>
      <c r="T7799" s="18">
        <v>0.78339199999999998</v>
      </c>
      <c r="U7799" s="658">
        <f t="shared" si="267"/>
        <v>5.7460607156264008</v>
      </c>
    </row>
    <row r="7800" spans="1:22" x14ac:dyDescent="0.2">
      <c r="A7800" s="597">
        <v>44678</v>
      </c>
      <c r="B7800" s="414">
        <f t="shared" si="266"/>
        <v>44679</v>
      </c>
      <c r="C7800" s="636">
        <v>6.9349999999999996</v>
      </c>
      <c r="E7800" s="636">
        <v>6.8049999999999997</v>
      </c>
      <c r="G7800" s="658">
        <v>5.7997442470019998</v>
      </c>
      <c r="I7800" s="636">
        <v>6.82</v>
      </c>
      <c r="J7800" s="660"/>
      <c r="K7800" s="698">
        <v>6.51</v>
      </c>
      <c r="M7800" s="636">
        <v>6.7949999999999999</v>
      </c>
      <c r="O7800" s="636">
        <v>6.665</v>
      </c>
      <c r="Q7800" s="636">
        <v>6.4249999999999998</v>
      </c>
      <c r="S7800" s="636">
        <v>7.05</v>
      </c>
      <c r="T7800" s="18">
        <v>0.78005599999999997</v>
      </c>
      <c r="U7800" s="658">
        <f t="shared" si="267"/>
        <v>5.7997442470019998</v>
      </c>
    </row>
    <row r="7801" spans="1:22" x14ac:dyDescent="0.2">
      <c r="A7801" s="597">
        <v>44679</v>
      </c>
      <c r="B7801" s="414">
        <f t="shared" si="266"/>
        <v>44680</v>
      </c>
      <c r="C7801" s="640">
        <v>6.79</v>
      </c>
      <c r="E7801" s="640">
        <v>6.4249999999999998</v>
      </c>
      <c r="G7801" s="640">
        <v>5.6483691021850504</v>
      </c>
      <c r="I7801" s="640">
        <v>6.62</v>
      </c>
      <c r="J7801" s="661"/>
      <c r="K7801" s="699">
        <v>6.3250000000000002</v>
      </c>
      <c r="M7801" s="640">
        <v>6.4450000000000003</v>
      </c>
      <c r="O7801" s="640">
        <v>6.48</v>
      </c>
      <c r="Q7801" s="640">
        <v>6.05</v>
      </c>
      <c r="S7801" s="640">
        <v>6.87</v>
      </c>
      <c r="T7801" s="375">
        <v>0.77960099999999999</v>
      </c>
      <c r="U7801" s="640">
        <f t="shared" si="267"/>
        <v>5.6483691021850504</v>
      </c>
      <c r="V7801" s="712" t="s">
        <v>3407</v>
      </c>
    </row>
    <row r="7802" spans="1:22" x14ac:dyDescent="0.2">
      <c r="A7802" s="597">
        <v>44680</v>
      </c>
      <c r="B7802" s="414">
        <f t="shared" si="266"/>
        <v>44681</v>
      </c>
      <c r="C7802" s="640">
        <v>6.79</v>
      </c>
      <c r="E7802" s="640">
        <v>6.4249999999999998</v>
      </c>
      <c r="G7802" s="640">
        <v>5.6483691021850504</v>
      </c>
      <c r="I7802" s="640">
        <v>6.62</v>
      </c>
      <c r="J7802" s="661"/>
      <c r="K7802" s="699">
        <v>6.3250000000000002</v>
      </c>
      <c r="M7802" s="640">
        <v>6.4450000000000003</v>
      </c>
      <c r="O7802" s="640">
        <v>6.48</v>
      </c>
      <c r="Q7802" s="640">
        <v>6.05</v>
      </c>
      <c r="S7802" s="640">
        <v>6.87</v>
      </c>
      <c r="T7802" s="375">
        <v>0.77960099999999999</v>
      </c>
      <c r="U7802" s="640">
        <f t="shared" si="267"/>
        <v>5.6483691021850504</v>
      </c>
      <c r="V7802" s="712" t="s">
        <v>3407</v>
      </c>
    </row>
    <row r="7803" spans="1:22" s="263" customFormat="1" x14ac:dyDescent="0.2">
      <c r="A7803" s="598">
        <v>44681</v>
      </c>
      <c r="B7803" s="556">
        <f t="shared" si="266"/>
        <v>44682</v>
      </c>
      <c r="C7803" s="649">
        <v>6.835</v>
      </c>
      <c r="E7803" s="649">
        <v>6.4649999999999999</v>
      </c>
      <c r="G7803" s="649">
        <v>5.7195831559557755</v>
      </c>
      <c r="I7803" s="649">
        <v>6.5350000000000001</v>
      </c>
      <c r="J7803" s="788"/>
      <c r="K7803" s="710">
        <v>6.15</v>
      </c>
      <c r="M7803" s="649">
        <v>6.4450000000000003</v>
      </c>
      <c r="O7803" s="649">
        <v>6.4950000000000001</v>
      </c>
      <c r="Q7803" s="649">
        <v>5.9450000000000003</v>
      </c>
      <c r="S7803" s="649">
        <v>6.9349999999999996</v>
      </c>
      <c r="T7803" s="432">
        <v>0.78203100000000003</v>
      </c>
      <c r="U7803" s="649">
        <f t="shared" si="267"/>
        <v>5.7195831559557755</v>
      </c>
      <c r="V7803" s="712" t="s">
        <v>3408</v>
      </c>
    </row>
    <row r="7804" spans="1:22" x14ac:dyDescent="0.2">
      <c r="A7804" s="597">
        <v>44682</v>
      </c>
      <c r="B7804" s="414">
        <f t="shared" si="266"/>
        <v>44683</v>
      </c>
      <c r="C7804" s="640">
        <v>6.835</v>
      </c>
      <c r="E7804" s="640">
        <v>6.4649999999999999</v>
      </c>
      <c r="G7804" s="640">
        <v>5.7195831559557755</v>
      </c>
      <c r="I7804" s="640">
        <v>6.5350000000000001</v>
      </c>
      <c r="J7804" s="661"/>
      <c r="K7804" s="792">
        <v>6.15</v>
      </c>
      <c r="M7804" s="640">
        <v>6.4450000000000003</v>
      </c>
      <c r="O7804" s="640">
        <v>6.4950000000000001</v>
      </c>
      <c r="Q7804" s="640">
        <v>5.9450000000000003</v>
      </c>
      <c r="S7804" s="640">
        <v>6.9349999999999996</v>
      </c>
      <c r="T7804" s="375">
        <v>0.78203100000000003</v>
      </c>
      <c r="U7804" s="640">
        <f t="shared" si="267"/>
        <v>5.7195831559557755</v>
      </c>
    </row>
    <row r="7805" spans="1:22" x14ac:dyDescent="0.2">
      <c r="A7805" s="597">
        <v>44683</v>
      </c>
      <c r="B7805" s="414">
        <f t="shared" si="266"/>
        <v>44684</v>
      </c>
      <c r="C7805" s="636">
        <v>7.3</v>
      </c>
      <c r="E7805" s="636">
        <v>6.93</v>
      </c>
      <c r="G7805" s="636">
        <v>6.0473592433436005</v>
      </c>
      <c r="I7805" s="636">
        <v>7.2149999999999999</v>
      </c>
      <c r="J7805" s="660"/>
      <c r="K7805" s="698">
        <v>5.43</v>
      </c>
      <c r="M7805" s="660">
        <v>6.93</v>
      </c>
      <c r="O7805" s="636">
        <v>6.81</v>
      </c>
      <c r="Q7805" s="636">
        <v>6.7</v>
      </c>
      <c r="S7805" s="636">
        <v>7.3849999999999998</v>
      </c>
      <c r="T7805" s="18">
        <v>0.77646400000000004</v>
      </c>
      <c r="U7805" s="636">
        <f t="shared" si="267"/>
        <v>6.0473592433436005</v>
      </c>
    </row>
    <row r="7806" spans="1:22" x14ac:dyDescent="0.2">
      <c r="A7806" s="597">
        <v>44684</v>
      </c>
      <c r="B7806" s="414">
        <f t="shared" si="266"/>
        <v>44685</v>
      </c>
      <c r="C7806" s="636">
        <v>7.8550000000000004</v>
      </c>
      <c r="E7806" s="636">
        <v>7.85</v>
      </c>
      <c r="G7806" s="636">
        <v>6.5557441344215501</v>
      </c>
      <c r="I7806" s="636">
        <v>7.8</v>
      </c>
      <c r="J7806" s="660"/>
      <c r="K7806" s="698">
        <v>6.29</v>
      </c>
      <c r="M7806" s="660">
        <v>7.72</v>
      </c>
      <c r="O7806" s="636">
        <v>7.74</v>
      </c>
      <c r="Q7806" s="636">
        <v>7.35</v>
      </c>
      <c r="S7806" s="636">
        <v>7.99</v>
      </c>
      <c r="T7806" s="18">
        <v>0.778003</v>
      </c>
      <c r="U7806" s="636">
        <f t="shared" si="267"/>
        <v>6.5557441344215501</v>
      </c>
    </row>
    <row r="7807" spans="1:22" x14ac:dyDescent="0.2">
      <c r="A7807" s="597">
        <v>44685</v>
      </c>
      <c r="B7807" s="414">
        <f t="shared" si="266"/>
        <v>44686</v>
      </c>
      <c r="C7807" s="636">
        <v>8.2949999999999999</v>
      </c>
      <c r="E7807" s="636">
        <v>8.0350000000000001</v>
      </c>
      <c r="G7807" s="636">
        <v>6.8515228388672007</v>
      </c>
      <c r="I7807" s="636">
        <v>8.2200000000000006</v>
      </c>
      <c r="J7807" s="660"/>
      <c r="K7807" s="698">
        <v>7.7649999999999997</v>
      </c>
      <c r="M7807" s="660">
        <v>8.375</v>
      </c>
      <c r="O7807" s="636">
        <v>8.01</v>
      </c>
      <c r="Q7807" s="636">
        <v>7.52</v>
      </c>
      <c r="S7807" s="636">
        <v>8.32</v>
      </c>
      <c r="T7807" s="18">
        <v>0.78085400000000005</v>
      </c>
      <c r="U7807" s="636">
        <f t="shared" si="267"/>
        <v>6.8515228388672007</v>
      </c>
    </row>
    <row r="7808" spans="1:22" x14ac:dyDescent="0.2">
      <c r="A7808" s="597">
        <v>44686</v>
      </c>
      <c r="B7808" s="414">
        <f t="shared" si="266"/>
        <v>44687</v>
      </c>
      <c r="C7808" s="636">
        <v>8.4049999999999994</v>
      </c>
      <c r="E7808" s="636">
        <v>7.8949999999999996</v>
      </c>
      <c r="G7808" s="636">
        <v>6.7233632504297507</v>
      </c>
      <c r="I7808" s="636">
        <v>8.15</v>
      </c>
      <c r="J7808" s="660"/>
      <c r="K7808" s="698">
        <v>7.77</v>
      </c>
      <c r="M7808" s="660">
        <v>8.07</v>
      </c>
      <c r="O7808" s="636">
        <v>7.91</v>
      </c>
      <c r="Q7808" s="636">
        <v>7.35</v>
      </c>
      <c r="S7808" s="636">
        <v>8.15</v>
      </c>
      <c r="T7808" s="18">
        <v>0.78223100000000001</v>
      </c>
      <c r="U7808" s="636">
        <f t="shared" si="267"/>
        <v>6.7233632504297507</v>
      </c>
    </row>
    <row r="7809" spans="1:21" x14ac:dyDescent="0.2">
      <c r="A7809" s="597">
        <v>44687</v>
      </c>
      <c r="B7809" s="414">
        <f t="shared" si="266"/>
        <v>44688</v>
      </c>
      <c r="C7809" s="640">
        <v>8.3650000000000002</v>
      </c>
      <c r="E7809" s="640">
        <v>7.82</v>
      </c>
      <c r="G7809" s="640">
        <v>6.7750866480009764</v>
      </c>
      <c r="I7809" s="640">
        <v>8.1999999999999993</v>
      </c>
      <c r="J7809" s="661"/>
      <c r="K7809" s="699">
        <v>7.6150000000000002</v>
      </c>
      <c r="M7809" s="661">
        <v>7.7750000000000004</v>
      </c>
      <c r="O7809" s="640">
        <v>7.8650000000000002</v>
      </c>
      <c r="Q7809" s="640">
        <v>7.55</v>
      </c>
      <c r="S7809" s="640">
        <v>8.2650000000000006</v>
      </c>
      <c r="T7809" s="375">
        <v>0.777281</v>
      </c>
      <c r="U7809" s="640">
        <f t="shared" si="267"/>
        <v>6.7750866480009764</v>
      </c>
    </row>
    <row r="7810" spans="1:21" x14ac:dyDescent="0.2">
      <c r="A7810" s="597">
        <v>44688</v>
      </c>
      <c r="B7810" s="414">
        <f t="shared" si="266"/>
        <v>44689</v>
      </c>
      <c r="C7810" s="640">
        <v>8.3650000000000002</v>
      </c>
      <c r="E7810" s="640">
        <v>7.82</v>
      </c>
      <c r="G7810" s="640">
        <v>6.7750866480009764</v>
      </c>
      <c r="I7810" s="640">
        <v>8.1999999999999993</v>
      </c>
      <c r="J7810" s="661"/>
      <c r="K7810" s="699">
        <v>7.6150000000000002</v>
      </c>
      <c r="M7810" s="661">
        <v>7.7750000000000004</v>
      </c>
      <c r="O7810" s="640">
        <v>7.8650000000000002</v>
      </c>
      <c r="Q7810" s="640">
        <v>7.55</v>
      </c>
      <c r="S7810" s="640">
        <v>8.2650000000000006</v>
      </c>
      <c r="T7810" s="375">
        <v>0.777281</v>
      </c>
      <c r="U7810" s="640">
        <f t="shared" si="267"/>
        <v>6.7750866480009764</v>
      </c>
    </row>
    <row r="7811" spans="1:21" x14ac:dyDescent="0.2">
      <c r="A7811" s="597">
        <v>44689</v>
      </c>
      <c r="B7811" s="414">
        <f t="shared" si="266"/>
        <v>44690</v>
      </c>
      <c r="C7811" s="640">
        <v>8.3650000000000002</v>
      </c>
      <c r="E7811" s="640">
        <v>7.82</v>
      </c>
      <c r="G7811" s="640">
        <v>6.7750866480009764</v>
      </c>
      <c r="I7811" s="640">
        <v>8.1999999999999993</v>
      </c>
      <c r="J7811" s="661"/>
      <c r="K7811" s="699">
        <v>7.6150000000000002</v>
      </c>
      <c r="M7811" s="661">
        <v>7.7750000000000004</v>
      </c>
      <c r="O7811" s="640">
        <v>7.8650000000000002</v>
      </c>
      <c r="Q7811" s="640">
        <v>7.55</v>
      </c>
      <c r="S7811" s="640">
        <v>8.2650000000000006</v>
      </c>
      <c r="T7811" s="375">
        <v>0.777281</v>
      </c>
      <c r="U7811" s="640">
        <f t="shared" si="267"/>
        <v>6.7750866480009764</v>
      </c>
    </row>
    <row r="7812" spans="1:21" x14ac:dyDescent="0.2">
      <c r="A7812" s="597">
        <v>44690</v>
      </c>
      <c r="B7812" s="414">
        <f t="shared" si="266"/>
        <v>44691</v>
      </c>
      <c r="C7812" s="636">
        <v>7.84</v>
      </c>
      <c r="E7812" s="636">
        <v>7.1150000000000002</v>
      </c>
      <c r="G7812" s="636">
        <v>5.9647442372038508</v>
      </c>
      <c r="I7812" s="636">
        <v>7.25</v>
      </c>
      <c r="J7812" s="660"/>
      <c r="K7812" s="698">
        <v>6.9249999999999998</v>
      </c>
      <c r="M7812" s="660">
        <v>7.38</v>
      </c>
      <c r="O7812" s="636">
        <v>7.09</v>
      </c>
      <c r="Q7812" s="636">
        <v>6.7149999999999999</v>
      </c>
      <c r="S7812" s="636">
        <v>7.33</v>
      </c>
      <c r="T7812" s="18">
        <v>0.77160300000000004</v>
      </c>
      <c r="U7812" s="636">
        <f t="shared" si="267"/>
        <v>5.9647442372038508</v>
      </c>
    </row>
    <row r="7813" spans="1:21" x14ac:dyDescent="0.2">
      <c r="A7813" s="597">
        <v>44691</v>
      </c>
      <c r="B7813" s="414">
        <f t="shared" si="266"/>
        <v>44692</v>
      </c>
      <c r="C7813" s="636">
        <v>6.4850000000000003</v>
      </c>
      <c r="E7813" s="636">
        <v>6.4349999999999996</v>
      </c>
      <c r="G7813" s="636">
        <v>5.2924692538423503</v>
      </c>
      <c r="I7813" s="636">
        <v>6.7350000000000003</v>
      </c>
      <c r="J7813" s="660"/>
      <c r="K7813" s="698">
        <v>5.85</v>
      </c>
      <c r="M7813" s="660">
        <v>6.1349999999999998</v>
      </c>
      <c r="O7813" s="636">
        <v>6.4349999999999996</v>
      </c>
      <c r="Q7813" s="636">
        <v>6.1449999999999996</v>
      </c>
      <c r="S7813" s="636">
        <v>6.53</v>
      </c>
      <c r="T7813" s="18">
        <v>0.768513</v>
      </c>
      <c r="U7813" s="636">
        <f t="shared" si="267"/>
        <v>5.2924692538423503</v>
      </c>
    </row>
    <row r="7814" spans="1:21" x14ac:dyDescent="0.2">
      <c r="A7814" s="597">
        <v>44692</v>
      </c>
      <c r="B7814" s="414">
        <f t="shared" si="266"/>
        <v>44693</v>
      </c>
      <c r="C7814" s="636">
        <v>7.51</v>
      </c>
      <c r="E7814" s="636">
        <v>7.2249999999999996</v>
      </c>
      <c r="G7814" s="636">
        <v>6.0329780280807004</v>
      </c>
      <c r="I7814" s="636">
        <v>7.36</v>
      </c>
      <c r="J7814" s="660"/>
      <c r="K7814" s="698">
        <v>6.9550000000000001</v>
      </c>
      <c r="M7814" s="660">
        <v>7.2649999999999997</v>
      </c>
      <c r="O7814" s="636">
        <v>7.2249999999999996</v>
      </c>
      <c r="Q7814" s="636">
        <v>6.6950000000000003</v>
      </c>
      <c r="S7814" s="636">
        <v>7.43</v>
      </c>
      <c r="T7814" s="18">
        <v>0.769926</v>
      </c>
      <c r="U7814" s="636">
        <f t="shared" si="267"/>
        <v>6.0329780280807004</v>
      </c>
    </row>
    <row r="7815" spans="1:21" x14ac:dyDescent="0.2">
      <c r="A7815" s="597">
        <v>44693</v>
      </c>
      <c r="B7815" s="414">
        <f t="shared" si="266"/>
        <v>44694</v>
      </c>
      <c r="C7815" s="636">
        <v>7.3049999999999997</v>
      </c>
      <c r="E7815" s="636">
        <v>7.08</v>
      </c>
      <c r="G7815" s="636">
        <v>5.8809126113808761</v>
      </c>
      <c r="I7815" s="636">
        <v>7.43</v>
      </c>
      <c r="J7815" s="660"/>
      <c r="K7815" s="698">
        <v>6.7149999999999999</v>
      </c>
      <c r="M7815" s="660">
        <v>7.1</v>
      </c>
      <c r="O7815" s="636">
        <v>7.07</v>
      </c>
      <c r="Q7815" s="636">
        <v>6.6349999999999998</v>
      </c>
      <c r="S7815" s="636">
        <v>7.2649999999999997</v>
      </c>
      <c r="T7815" s="18">
        <v>0.76756500000000005</v>
      </c>
      <c r="U7815" s="636">
        <f t="shared" si="267"/>
        <v>5.8809126113808761</v>
      </c>
    </row>
    <row r="7816" spans="1:21" x14ac:dyDescent="0.2">
      <c r="A7816" s="597">
        <v>44694</v>
      </c>
      <c r="B7816" s="414">
        <f t="shared" si="266"/>
        <v>44695</v>
      </c>
      <c r="C7816" s="640">
        <v>7.7</v>
      </c>
      <c r="E7816" s="640">
        <v>7.1849999999999996</v>
      </c>
      <c r="G7816" s="640">
        <v>5.8314934843077504</v>
      </c>
      <c r="I7816" s="640">
        <v>7.53</v>
      </c>
      <c r="J7816" s="661"/>
      <c r="K7816" s="699">
        <v>7.2450000000000001</v>
      </c>
      <c r="M7816" s="661">
        <v>7.44</v>
      </c>
      <c r="O7816" s="640">
        <v>7.22</v>
      </c>
      <c r="Q7816" s="640">
        <v>6.76</v>
      </c>
      <c r="S7816" s="640">
        <v>7.1749999999999998</v>
      </c>
      <c r="T7816" s="375">
        <v>0.77066199999999996</v>
      </c>
      <c r="U7816" s="640">
        <f t="shared" si="267"/>
        <v>5.8314934843077504</v>
      </c>
    </row>
    <row r="7817" spans="1:21" x14ac:dyDescent="0.2">
      <c r="A7817" s="597">
        <v>44695</v>
      </c>
      <c r="B7817" s="414">
        <f t="shared" si="266"/>
        <v>44696</v>
      </c>
      <c r="C7817" s="640">
        <v>7.7</v>
      </c>
      <c r="E7817" s="640">
        <v>7.1849999999999996</v>
      </c>
      <c r="G7817" s="640">
        <v>5.8314934843077504</v>
      </c>
      <c r="I7817" s="640">
        <v>7.53</v>
      </c>
      <c r="J7817" s="661"/>
      <c r="K7817" s="699">
        <v>7.2450000000000001</v>
      </c>
      <c r="M7817" s="661">
        <v>7.44</v>
      </c>
      <c r="O7817" s="640">
        <v>7.22</v>
      </c>
      <c r="Q7817" s="640">
        <v>6.76</v>
      </c>
      <c r="S7817" s="640">
        <v>7.1749999999999998</v>
      </c>
      <c r="T7817" s="375">
        <v>0.77066199999999996</v>
      </c>
      <c r="U7817" s="640">
        <f t="shared" si="267"/>
        <v>5.8314934843077504</v>
      </c>
    </row>
    <row r="7818" spans="1:21" x14ac:dyDescent="0.2">
      <c r="A7818" s="597">
        <v>44696</v>
      </c>
      <c r="B7818" s="414">
        <f t="shared" si="266"/>
        <v>44697</v>
      </c>
      <c r="C7818" s="640">
        <v>7.7</v>
      </c>
      <c r="E7818" s="640">
        <v>7.1849999999999996</v>
      </c>
      <c r="G7818" s="640">
        <v>5.8314934843077504</v>
      </c>
      <c r="I7818" s="640">
        <v>7.53</v>
      </c>
      <c r="J7818" s="661"/>
      <c r="K7818" s="699">
        <v>7.2450000000000001</v>
      </c>
      <c r="M7818" s="661">
        <v>7.44</v>
      </c>
      <c r="O7818" s="640">
        <v>7.22</v>
      </c>
      <c r="Q7818" s="640">
        <v>6.76</v>
      </c>
      <c r="S7818" s="640">
        <v>7.1749999999999998</v>
      </c>
      <c r="T7818" s="375">
        <v>0.77066199999999996</v>
      </c>
      <c r="U7818" s="640">
        <f t="shared" si="267"/>
        <v>5.8314934843077504</v>
      </c>
    </row>
    <row r="7819" spans="1:21" x14ac:dyDescent="0.2">
      <c r="A7819" s="597">
        <v>44697</v>
      </c>
      <c r="B7819" s="414">
        <f t="shared" si="266"/>
        <v>44698</v>
      </c>
      <c r="C7819" s="636">
        <v>7.9749999999999996</v>
      </c>
      <c r="E7819" s="636">
        <v>7.5949999999999998</v>
      </c>
      <c r="G7819" s="636">
        <v>6.2901586777645004</v>
      </c>
      <c r="I7819" s="636">
        <v>7.8</v>
      </c>
      <c r="J7819" s="660"/>
      <c r="K7819" s="698">
        <v>7.19</v>
      </c>
      <c r="M7819" s="660">
        <v>7.42</v>
      </c>
      <c r="O7819" s="636">
        <v>7.585</v>
      </c>
      <c r="Q7819" s="636">
        <v>7.375</v>
      </c>
      <c r="S7819" s="636">
        <v>7.7</v>
      </c>
      <c r="T7819" s="18">
        <v>0.77459900000000004</v>
      </c>
      <c r="U7819" s="636">
        <f t="shared" si="267"/>
        <v>6.2901586777645004</v>
      </c>
    </row>
    <row r="7820" spans="1:21" x14ac:dyDescent="0.2">
      <c r="A7820" s="597">
        <v>44698</v>
      </c>
      <c r="B7820" s="414">
        <f t="shared" si="266"/>
        <v>44699</v>
      </c>
      <c r="C7820" s="636">
        <v>8.2249999999999996</v>
      </c>
      <c r="E7820" s="636">
        <v>7.9</v>
      </c>
      <c r="G7820" s="636">
        <v>6.2443767227225999</v>
      </c>
      <c r="I7820" s="636">
        <v>8.1549999999999994</v>
      </c>
      <c r="J7820" s="660"/>
      <c r="K7820" s="698">
        <v>7.8049999999999997</v>
      </c>
      <c r="M7820" s="660">
        <v>8.0350000000000001</v>
      </c>
      <c r="O7820" s="636">
        <v>7.91</v>
      </c>
      <c r="Q7820" s="636">
        <v>7.46</v>
      </c>
      <c r="S7820" s="636">
        <v>7.5949999999999998</v>
      </c>
      <c r="T7820" s="18">
        <v>0.77959199999999995</v>
      </c>
      <c r="U7820" s="636">
        <f t="shared" si="267"/>
        <v>6.2443767227225999</v>
      </c>
    </row>
    <row r="7821" spans="1:21" x14ac:dyDescent="0.2">
      <c r="A7821" s="597">
        <v>44699</v>
      </c>
      <c r="B7821" s="414">
        <f t="shared" si="266"/>
        <v>44700</v>
      </c>
      <c r="C7821" s="636">
        <v>8.4450000000000003</v>
      </c>
      <c r="E7821" s="636">
        <v>7.8949999999999996</v>
      </c>
      <c r="G7821" s="636">
        <v>6.4214228945697007</v>
      </c>
      <c r="I7821" s="636">
        <v>8.1950000000000003</v>
      </c>
      <c r="J7821" s="660"/>
      <c r="K7821" s="698">
        <v>7.9749999999999996</v>
      </c>
      <c r="M7821" s="660">
        <v>8.17</v>
      </c>
      <c r="O7821" s="636">
        <v>7.9649999999999999</v>
      </c>
      <c r="Q7821" s="636">
        <v>7.5650000000000004</v>
      </c>
      <c r="S7821" s="636">
        <v>7.82</v>
      </c>
      <c r="T7821" s="18">
        <v>0.77862900000000002</v>
      </c>
      <c r="U7821" s="636">
        <f t="shared" si="267"/>
        <v>6.4214228945697007</v>
      </c>
    </row>
    <row r="7822" spans="1:21" x14ac:dyDescent="0.2">
      <c r="A7822" s="597">
        <v>44700</v>
      </c>
      <c r="B7822" s="414">
        <f t="shared" si="266"/>
        <v>44701</v>
      </c>
      <c r="C7822" s="636">
        <v>8.17</v>
      </c>
      <c r="E7822" s="636">
        <v>7.79</v>
      </c>
      <c r="G7822" s="636">
        <v>4.5505384420110753</v>
      </c>
      <c r="I7822" s="636">
        <v>8</v>
      </c>
      <c r="J7822" s="660"/>
      <c r="K7822" s="698">
        <v>7.5149999999999997</v>
      </c>
      <c r="M7822" s="660">
        <v>7.5149999999999997</v>
      </c>
      <c r="O7822" s="636">
        <v>7.7949999999999999</v>
      </c>
      <c r="Q7822" s="636">
        <v>7.59</v>
      </c>
      <c r="S7822" s="636">
        <v>5.5350000000000001</v>
      </c>
      <c r="T7822" s="18">
        <v>0.77956300000000001</v>
      </c>
      <c r="U7822" s="636">
        <f t="shared" si="267"/>
        <v>4.5505384420110753</v>
      </c>
    </row>
    <row r="7823" spans="1:21" x14ac:dyDescent="0.2">
      <c r="A7823" s="597">
        <v>44701</v>
      </c>
      <c r="B7823" s="414">
        <f t="shared" si="266"/>
        <v>44702</v>
      </c>
      <c r="C7823" s="640">
        <v>7.9749999999999996</v>
      </c>
      <c r="E7823" s="640">
        <v>7.56</v>
      </c>
      <c r="G7823" s="640">
        <v>4.5779257916768259</v>
      </c>
      <c r="I7823" s="640">
        <v>7.78</v>
      </c>
      <c r="J7823" s="661"/>
      <c r="K7823" s="699">
        <v>7.2350000000000003</v>
      </c>
      <c r="M7823" s="661">
        <v>7.3</v>
      </c>
      <c r="O7823" s="640">
        <v>7.585</v>
      </c>
      <c r="Q7823" s="640">
        <v>7.42</v>
      </c>
      <c r="S7823" s="640">
        <v>5.5650000000000004</v>
      </c>
      <c r="T7823" s="375">
        <v>0.78002700000000003</v>
      </c>
      <c r="U7823" s="640">
        <f t="shared" si="267"/>
        <v>4.5779257916768259</v>
      </c>
    </row>
    <row r="7824" spans="1:21" x14ac:dyDescent="0.2">
      <c r="A7824" s="597">
        <v>44702</v>
      </c>
      <c r="B7824" s="414">
        <f t="shared" si="266"/>
        <v>44703</v>
      </c>
      <c r="C7824" s="640">
        <v>7.9749999999999996</v>
      </c>
      <c r="E7824" s="640">
        <v>7.56</v>
      </c>
      <c r="G7824" s="640">
        <v>4.5779257916768259</v>
      </c>
      <c r="I7824" s="640">
        <v>7.78</v>
      </c>
      <c r="J7824" s="661"/>
      <c r="K7824" s="699">
        <v>7.2350000000000003</v>
      </c>
      <c r="M7824" s="661">
        <v>7.3</v>
      </c>
      <c r="O7824" s="640">
        <v>7.585</v>
      </c>
      <c r="Q7824" s="640">
        <v>7.42</v>
      </c>
      <c r="S7824" s="640">
        <v>5.5650000000000004</v>
      </c>
      <c r="T7824" s="375">
        <v>0.78002700000000003</v>
      </c>
      <c r="U7824" s="640">
        <f t="shared" si="267"/>
        <v>4.5779257916768259</v>
      </c>
    </row>
    <row r="7825" spans="1:21" x14ac:dyDescent="0.2">
      <c r="A7825" s="597">
        <v>44703</v>
      </c>
      <c r="B7825" s="414">
        <f t="shared" si="266"/>
        <v>44704</v>
      </c>
      <c r="C7825" s="640">
        <v>7.9749999999999996</v>
      </c>
      <c r="E7825" s="640">
        <v>7.56</v>
      </c>
      <c r="G7825" s="640">
        <v>4.5779257916768259</v>
      </c>
      <c r="I7825" s="640">
        <v>7.78</v>
      </c>
      <c r="J7825" s="661"/>
      <c r="K7825" s="699">
        <v>7.2350000000000003</v>
      </c>
      <c r="M7825" s="661">
        <v>7.3</v>
      </c>
      <c r="O7825" s="640">
        <v>7.585</v>
      </c>
      <c r="Q7825" s="640">
        <v>7.42</v>
      </c>
      <c r="S7825" s="640">
        <v>5.5650000000000004</v>
      </c>
      <c r="T7825" s="375">
        <v>0.78002700000000003</v>
      </c>
      <c r="U7825" s="640">
        <f t="shared" si="267"/>
        <v>4.5779257916768259</v>
      </c>
    </row>
    <row r="7826" spans="1:21" x14ac:dyDescent="0.2">
      <c r="A7826" s="597">
        <v>44704</v>
      </c>
      <c r="B7826" s="414">
        <f t="shared" si="266"/>
        <v>44705</v>
      </c>
      <c r="C7826" s="636">
        <v>8.1449999999999996</v>
      </c>
      <c r="E7826" s="636">
        <v>7.79</v>
      </c>
      <c r="G7826" s="636">
        <v>5.1204011389951498</v>
      </c>
      <c r="I7826" s="636">
        <v>7.9050000000000002</v>
      </c>
      <c r="J7826" s="660"/>
      <c r="K7826" s="698">
        <v>7.3049999999999997</v>
      </c>
      <c r="M7826" s="660">
        <v>7.5549999999999997</v>
      </c>
      <c r="O7826" s="636">
        <v>7.8650000000000002</v>
      </c>
      <c r="Q7826" s="636">
        <v>7.2750000000000004</v>
      </c>
      <c r="S7826" s="636">
        <v>6.21</v>
      </c>
      <c r="T7826" s="18">
        <v>0.78184100000000001</v>
      </c>
      <c r="U7826" s="636">
        <f t="shared" si="267"/>
        <v>5.1204011389951498</v>
      </c>
    </row>
    <row r="7827" spans="1:21" x14ac:dyDescent="0.2">
      <c r="A7827" s="597">
        <v>44705</v>
      </c>
      <c r="B7827" s="414">
        <f t="shared" si="266"/>
        <v>44706</v>
      </c>
      <c r="C7827" s="636">
        <v>8.77</v>
      </c>
      <c r="E7827" s="636">
        <v>8.2899999999999991</v>
      </c>
      <c r="G7827" s="636">
        <v>5.3175026606435001</v>
      </c>
      <c r="I7827" s="636">
        <v>8.65</v>
      </c>
      <c r="J7827" s="660"/>
      <c r="K7827" s="698">
        <v>8.2349999999999994</v>
      </c>
      <c r="M7827" s="660">
        <v>8.4949999999999992</v>
      </c>
      <c r="O7827" s="636">
        <v>8.3149999999999995</v>
      </c>
      <c r="Q7827" s="636">
        <v>7.6</v>
      </c>
      <c r="S7827" s="636">
        <v>6.46</v>
      </c>
      <c r="T7827" s="18">
        <v>0.78051499999999996</v>
      </c>
      <c r="U7827" s="636">
        <f t="shared" si="267"/>
        <v>5.3175026606435001</v>
      </c>
    </row>
    <row r="7828" spans="1:21" x14ac:dyDescent="0.2">
      <c r="A7828" s="597">
        <v>44706</v>
      </c>
      <c r="B7828" s="414">
        <f t="shared" si="266"/>
        <v>44707</v>
      </c>
      <c r="C7828" s="636">
        <v>9.2949999999999999</v>
      </c>
      <c r="E7828" s="636">
        <v>8.7449999999999992</v>
      </c>
      <c r="G7828" s="636">
        <v>6.1022196143246248</v>
      </c>
      <c r="I7828" s="636">
        <v>9.0399999999999991</v>
      </c>
      <c r="J7828" s="660"/>
      <c r="K7828" s="698">
        <v>8.7249999999999996</v>
      </c>
      <c r="M7828" s="660">
        <v>8.7949999999999999</v>
      </c>
      <c r="O7828" s="636">
        <v>8.7550000000000008</v>
      </c>
      <c r="Q7828" s="636">
        <v>8.11</v>
      </c>
      <c r="S7828" s="636">
        <v>7.4249999999999998</v>
      </c>
      <c r="T7828" s="18">
        <v>0.77928699999999995</v>
      </c>
      <c r="U7828" s="636">
        <f t="shared" si="267"/>
        <v>6.1022196143246248</v>
      </c>
    </row>
    <row r="7829" spans="1:21" x14ac:dyDescent="0.2">
      <c r="A7829" s="597">
        <v>44707</v>
      </c>
      <c r="B7829" s="414">
        <f t="shared" si="266"/>
        <v>44708</v>
      </c>
      <c r="C7829" s="636">
        <v>9.0649999999999995</v>
      </c>
      <c r="E7829" s="636">
        <v>8.3699999999999992</v>
      </c>
      <c r="G7829" s="636">
        <v>6.0321322743083758</v>
      </c>
      <c r="I7829" s="636">
        <v>8.85</v>
      </c>
      <c r="J7829" s="660"/>
      <c r="K7829" s="698">
        <v>8.56</v>
      </c>
      <c r="M7829" s="660">
        <v>8.4700000000000006</v>
      </c>
      <c r="O7829" s="636">
        <v>8.4350000000000005</v>
      </c>
      <c r="Q7829" s="636">
        <v>7.9749999999999996</v>
      </c>
      <c r="S7829" s="636">
        <v>7.3250000000000002</v>
      </c>
      <c r="T7829" s="18">
        <v>0.78085300000000002</v>
      </c>
      <c r="U7829" s="636">
        <f t="shared" si="267"/>
        <v>6.0321322743083758</v>
      </c>
    </row>
    <row r="7830" spans="1:21" x14ac:dyDescent="0.2">
      <c r="A7830" s="597">
        <v>44708</v>
      </c>
      <c r="B7830" s="414">
        <f t="shared" si="266"/>
        <v>44709</v>
      </c>
      <c r="C7830" s="640">
        <v>8.2650000000000006</v>
      </c>
      <c r="E7830" s="640">
        <v>7.5949999999999998</v>
      </c>
      <c r="G7830" s="640">
        <v>4.9942646290583506</v>
      </c>
      <c r="I7830" s="640">
        <v>8.07</v>
      </c>
      <c r="J7830" s="661"/>
      <c r="K7830" s="699">
        <v>7.3849999999999998</v>
      </c>
      <c r="M7830" s="661">
        <v>7.4950000000000001</v>
      </c>
      <c r="O7830" s="640">
        <v>7.5650000000000004</v>
      </c>
      <c r="Q7830" s="640">
        <v>7.46</v>
      </c>
      <c r="S7830" s="640">
        <v>6.0350000000000001</v>
      </c>
      <c r="T7830" s="375">
        <v>0.784694</v>
      </c>
      <c r="U7830" s="640">
        <f t="shared" si="267"/>
        <v>4.9942646290583506</v>
      </c>
    </row>
    <row r="7831" spans="1:21" x14ac:dyDescent="0.2">
      <c r="A7831" s="597">
        <v>44709</v>
      </c>
      <c r="B7831" s="414">
        <f t="shared" si="266"/>
        <v>44710</v>
      </c>
      <c r="C7831" s="640">
        <v>8.2650000000000006</v>
      </c>
      <c r="E7831" s="640">
        <v>7.5949999999999998</v>
      </c>
      <c r="G7831" s="640">
        <v>4.9942646290583506</v>
      </c>
      <c r="I7831" s="640">
        <v>8.07</v>
      </c>
      <c r="J7831" s="661"/>
      <c r="K7831" s="699">
        <v>7.3849999999999998</v>
      </c>
      <c r="M7831" s="661">
        <v>7.4950000000000001</v>
      </c>
      <c r="O7831" s="640">
        <v>7.5650000000000004</v>
      </c>
      <c r="Q7831" s="640">
        <v>7.46</v>
      </c>
      <c r="S7831" s="640">
        <v>6.0350000000000001</v>
      </c>
      <c r="T7831" s="375">
        <v>0.784694</v>
      </c>
      <c r="U7831" s="640">
        <f t="shared" si="267"/>
        <v>4.9942646290583506</v>
      </c>
    </row>
    <row r="7832" spans="1:21" x14ac:dyDescent="0.2">
      <c r="A7832" s="597">
        <v>44710</v>
      </c>
      <c r="B7832" s="414">
        <f t="shared" si="266"/>
        <v>44711</v>
      </c>
      <c r="C7832" s="640">
        <v>8.2650000000000006</v>
      </c>
      <c r="E7832" s="640">
        <v>7.5949999999999998</v>
      </c>
      <c r="G7832" s="640">
        <v>4.9942646290583506</v>
      </c>
      <c r="I7832" s="640">
        <v>8.07</v>
      </c>
      <c r="J7832" s="661"/>
      <c r="K7832" s="699">
        <v>7.3849999999999998</v>
      </c>
      <c r="M7832" s="661">
        <v>7.4950000000000001</v>
      </c>
      <c r="O7832" s="640">
        <v>7.5650000000000004</v>
      </c>
      <c r="Q7832" s="640">
        <v>7.46</v>
      </c>
      <c r="S7832" s="640">
        <v>6.0350000000000001</v>
      </c>
      <c r="T7832" s="375">
        <v>0.784694</v>
      </c>
      <c r="U7832" s="640">
        <f t="shared" si="267"/>
        <v>4.9942646290583506</v>
      </c>
    </row>
    <row r="7833" spans="1:21" x14ac:dyDescent="0.2">
      <c r="A7833" s="597">
        <v>44711</v>
      </c>
      <c r="B7833" s="414">
        <f t="shared" si="266"/>
        <v>44712</v>
      </c>
      <c r="C7833" s="640">
        <v>8.2650000000000006</v>
      </c>
      <c r="E7833" s="640">
        <v>7.5949999999999998</v>
      </c>
      <c r="G7833" s="640">
        <v>4.9942646290583506</v>
      </c>
      <c r="I7833" s="640">
        <v>8.07</v>
      </c>
      <c r="J7833" s="661"/>
      <c r="K7833" s="699">
        <v>7.3849999999999998</v>
      </c>
      <c r="M7833" s="661">
        <v>7.4950000000000001</v>
      </c>
      <c r="O7833" s="640">
        <v>7.5650000000000004</v>
      </c>
      <c r="Q7833" s="640">
        <v>7.46</v>
      </c>
      <c r="S7833" s="640">
        <v>6.0350000000000001</v>
      </c>
      <c r="T7833" s="375">
        <v>0.784694</v>
      </c>
      <c r="U7833" s="640">
        <f t="shared" si="267"/>
        <v>4.9942646290583506</v>
      </c>
    </row>
    <row r="7834" spans="1:21" x14ac:dyDescent="0.2">
      <c r="A7834" s="598">
        <v>44712</v>
      </c>
      <c r="B7834" s="556">
        <f t="shared" si="266"/>
        <v>44713</v>
      </c>
      <c r="C7834" s="620">
        <v>8.4550000000000001</v>
      </c>
      <c r="E7834" s="620">
        <v>7.9850000000000003</v>
      </c>
      <c r="G7834" s="620">
        <v>5.8974928834764011</v>
      </c>
      <c r="I7834" s="620">
        <v>8.11</v>
      </c>
      <c r="J7834" s="786"/>
      <c r="K7834" s="700">
        <v>7.5049999999999999</v>
      </c>
      <c r="M7834" s="620">
        <v>8.08</v>
      </c>
      <c r="O7834" s="620">
        <v>7.93</v>
      </c>
      <c r="Q7834" s="620">
        <v>7.5949999999999998</v>
      </c>
      <c r="S7834" s="620">
        <v>7.08</v>
      </c>
      <c r="T7834" s="263">
        <v>0.78984200000000004</v>
      </c>
      <c r="U7834" s="620">
        <f t="shared" si="267"/>
        <v>5.8974928834764011</v>
      </c>
    </row>
    <row r="7835" spans="1:21" s="263" customFormat="1" x14ac:dyDescent="0.2">
      <c r="A7835" s="597">
        <v>44713</v>
      </c>
      <c r="B7835" s="414">
        <f t="shared" si="266"/>
        <v>44714</v>
      </c>
      <c r="C7835" s="636">
        <v>8.42</v>
      </c>
      <c r="E7835" s="636">
        <v>8</v>
      </c>
      <c r="G7835" s="636">
        <v>5.7483363955118492</v>
      </c>
      <c r="I7835" s="636">
        <v>8.25</v>
      </c>
      <c r="J7835" s="660"/>
      <c r="K7835" s="698">
        <v>7.54</v>
      </c>
      <c r="M7835" s="636">
        <v>7.93</v>
      </c>
      <c r="O7835" s="636">
        <v>7.9649999999999999</v>
      </c>
      <c r="Q7835" s="636">
        <v>7.6150000000000002</v>
      </c>
      <c r="S7835" s="636">
        <v>6.8949999999999996</v>
      </c>
      <c r="T7835" s="18">
        <v>0.79052199999999995</v>
      </c>
      <c r="U7835" s="636">
        <f t="shared" si="267"/>
        <v>5.7483363955118492</v>
      </c>
    </row>
    <row r="7836" spans="1:21" x14ac:dyDescent="0.2">
      <c r="A7836" s="597">
        <v>44714</v>
      </c>
      <c r="B7836" s="414">
        <f t="shared" si="266"/>
        <v>44715</v>
      </c>
      <c r="C7836" s="636">
        <v>8.86</v>
      </c>
      <c r="E7836" s="636">
        <v>8.2899999999999991</v>
      </c>
      <c r="G7836" s="636">
        <v>6.3976257602023008</v>
      </c>
      <c r="I7836" s="636">
        <v>8.4049999999999994</v>
      </c>
      <c r="J7836" s="660"/>
      <c r="K7836" s="698">
        <v>8.0950000000000006</v>
      </c>
      <c r="M7836" s="636">
        <v>8.43</v>
      </c>
      <c r="O7836" s="636">
        <v>8.31</v>
      </c>
      <c r="Q7836" s="636">
        <v>7.6</v>
      </c>
      <c r="S7836" s="636">
        <v>7.66</v>
      </c>
      <c r="T7836" s="18">
        <v>0.79194699999999996</v>
      </c>
      <c r="U7836" s="636">
        <f t="shared" si="267"/>
        <v>6.3976257602023008</v>
      </c>
    </row>
    <row r="7837" spans="1:21" x14ac:dyDescent="0.2">
      <c r="A7837" s="597">
        <v>44715</v>
      </c>
      <c r="B7837" s="414">
        <f t="shared" si="266"/>
        <v>44716</v>
      </c>
      <c r="C7837" s="640">
        <v>8.36</v>
      </c>
      <c r="E7837" s="640">
        <v>7.585</v>
      </c>
      <c r="G7837" s="640">
        <v>6.1628364325447498</v>
      </c>
      <c r="I7837" s="640">
        <v>8.0850000000000009</v>
      </c>
      <c r="J7837" s="661"/>
      <c r="K7837" s="699">
        <v>7.6849999999999996</v>
      </c>
      <c r="M7837" s="640">
        <v>7.915</v>
      </c>
      <c r="O7837" s="640">
        <v>7.73</v>
      </c>
      <c r="Q7837" s="640">
        <v>7.2</v>
      </c>
      <c r="S7837" s="640">
        <v>7.35</v>
      </c>
      <c r="T7837" s="375">
        <v>0.79505899999999996</v>
      </c>
      <c r="U7837" s="640">
        <f t="shared" si="267"/>
        <v>6.1628364325447498</v>
      </c>
    </row>
    <row r="7838" spans="1:21" x14ac:dyDescent="0.2">
      <c r="A7838" s="597">
        <v>44716</v>
      </c>
      <c r="B7838" s="414">
        <f t="shared" si="266"/>
        <v>44717</v>
      </c>
      <c r="C7838" s="640">
        <v>8.36</v>
      </c>
      <c r="E7838" s="640">
        <v>7.585</v>
      </c>
      <c r="G7838" s="640">
        <v>6.1628364325447498</v>
      </c>
      <c r="I7838" s="640">
        <v>8.0850000000000009</v>
      </c>
      <c r="J7838" s="661"/>
      <c r="K7838" s="699">
        <v>7.6849999999999996</v>
      </c>
      <c r="M7838" s="640">
        <v>7.915</v>
      </c>
      <c r="O7838" s="640">
        <v>7.73</v>
      </c>
      <c r="Q7838" s="640">
        <v>7.2</v>
      </c>
      <c r="S7838" s="640">
        <v>7.35</v>
      </c>
      <c r="T7838" s="375">
        <v>0.79505899999999996</v>
      </c>
      <c r="U7838" s="640">
        <f t="shared" si="267"/>
        <v>6.1628364325447498</v>
      </c>
    </row>
    <row r="7839" spans="1:21" x14ac:dyDescent="0.2">
      <c r="A7839" s="597">
        <v>44717</v>
      </c>
      <c r="B7839" s="414">
        <f t="shared" si="266"/>
        <v>44718</v>
      </c>
      <c r="C7839" s="640">
        <v>8.36</v>
      </c>
      <c r="E7839" s="640">
        <v>7.585</v>
      </c>
      <c r="G7839" s="640">
        <v>6.1628364325447498</v>
      </c>
      <c r="I7839" s="640">
        <v>8.0850000000000009</v>
      </c>
      <c r="J7839" s="661"/>
      <c r="K7839" s="699">
        <v>7.6849999999999996</v>
      </c>
      <c r="M7839" s="640">
        <v>7.915</v>
      </c>
      <c r="O7839" s="640">
        <v>7.73</v>
      </c>
      <c r="Q7839" s="640">
        <v>7.2</v>
      </c>
      <c r="S7839" s="640">
        <v>7.35</v>
      </c>
      <c r="T7839" s="375">
        <v>0.79505899999999996</v>
      </c>
      <c r="U7839" s="640">
        <f t="shared" si="267"/>
        <v>6.1628364325447498</v>
      </c>
    </row>
    <row r="7840" spans="1:21" x14ac:dyDescent="0.2">
      <c r="A7840" s="597">
        <v>44718</v>
      </c>
      <c r="B7840" s="414">
        <f t="shared" si="266"/>
        <v>44719</v>
      </c>
      <c r="C7840" s="636">
        <v>9</v>
      </c>
      <c r="E7840" s="636">
        <v>8.43</v>
      </c>
      <c r="G7840" s="636">
        <v>6.6934612345734008</v>
      </c>
      <c r="I7840" s="636">
        <v>8.7949999999999999</v>
      </c>
      <c r="J7840" s="660"/>
      <c r="K7840" s="698">
        <v>8.0050000000000008</v>
      </c>
      <c r="M7840" s="636">
        <v>8.6050000000000004</v>
      </c>
      <c r="O7840" s="636">
        <v>8.4649999999999999</v>
      </c>
      <c r="Q7840" s="636">
        <v>7.8449999999999998</v>
      </c>
      <c r="S7840" s="636">
        <v>7.98</v>
      </c>
      <c r="T7840" s="18">
        <v>0.79534199999999999</v>
      </c>
      <c r="U7840" s="636">
        <f t="shared" si="267"/>
        <v>6.6934612345734008</v>
      </c>
    </row>
    <row r="7841" spans="1:21" x14ac:dyDescent="0.2">
      <c r="A7841" s="597">
        <v>44719</v>
      </c>
      <c r="B7841" s="414">
        <f t="shared" si="266"/>
        <v>44720</v>
      </c>
      <c r="C7841" s="636">
        <v>9.26</v>
      </c>
      <c r="E7841" s="636">
        <v>8.65</v>
      </c>
      <c r="G7841" s="636">
        <v>6.6056302239243756</v>
      </c>
      <c r="I7841" s="636">
        <v>9.06</v>
      </c>
      <c r="J7841" s="660"/>
      <c r="K7841" s="698">
        <v>8.4949999999999992</v>
      </c>
      <c r="M7841" s="636">
        <v>8.9450000000000003</v>
      </c>
      <c r="O7841" s="636">
        <v>8.7100000000000009</v>
      </c>
      <c r="Q7841" s="636">
        <v>8.15</v>
      </c>
      <c r="S7841" s="636">
        <v>7.875</v>
      </c>
      <c r="T7841" s="18">
        <v>0.79537100000000005</v>
      </c>
      <c r="U7841" s="636">
        <f t="shared" si="267"/>
        <v>6.6056302239243756</v>
      </c>
    </row>
    <row r="7842" spans="1:21" x14ac:dyDescent="0.2">
      <c r="A7842" s="597">
        <v>44720</v>
      </c>
      <c r="B7842" s="414">
        <f t="shared" ref="B7842:B7905" si="268">A7842+1</f>
        <v>44721</v>
      </c>
      <c r="C7842" s="636">
        <v>9.4600000000000009</v>
      </c>
      <c r="E7842" s="636">
        <v>8.7799999999999994</v>
      </c>
      <c r="G7842" s="636">
        <v>6.7590080035301998</v>
      </c>
      <c r="I7842" s="636">
        <v>9.2550000000000008</v>
      </c>
      <c r="J7842" s="660"/>
      <c r="K7842" s="698">
        <v>8.75</v>
      </c>
      <c r="M7842" s="636">
        <v>9.17</v>
      </c>
      <c r="O7842" s="636">
        <v>8.8550000000000004</v>
      </c>
      <c r="Q7842" s="636">
        <v>8.24</v>
      </c>
      <c r="S7842" s="636">
        <v>8.0399999999999991</v>
      </c>
      <c r="T7842" s="18">
        <v>0.79713699999999998</v>
      </c>
      <c r="U7842" s="636">
        <f t="shared" si="267"/>
        <v>6.7590080035301998</v>
      </c>
    </row>
    <row r="7843" spans="1:21" x14ac:dyDescent="0.2">
      <c r="A7843" s="597">
        <v>44721</v>
      </c>
      <c r="B7843" s="414">
        <f t="shared" si="268"/>
        <v>44722</v>
      </c>
      <c r="C7843" s="636">
        <v>8.2550000000000008</v>
      </c>
      <c r="E7843" s="636">
        <v>7.69</v>
      </c>
      <c r="G7843" s="636">
        <v>5.9987514157707498</v>
      </c>
      <c r="I7843" s="636">
        <v>7.72</v>
      </c>
      <c r="J7843" s="660"/>
      <c r="K7843" s="698">
        <v>7.5</v>
      </c>
      <c r="M7843" s="636">
        <v>7.9749999999999996</v>
      </c>
      <c r="O7843" s="636">
        <v>7.63</v>
      </c>
      <c r="Q7843" s="636">
        <v>7.26</v>
      </c>
      <c r="S7843" s="636">
        <v>7.1749999999999998</v>
      </c>
      <c r="T7843" s="18">
        <v>0.79276599999999997</v>
      </c>
      <c r="U7843" s="636">
        <f t="shared" si="267"/>
        <v>5.9987514157707498</v>
      </c>
    </row>
    <row r="7844" spans="1:21" x14ac:dyDescent="0.2">
      <c r="A7844" s="597">
        <v>44722</v>
      </c>
      <c r="B7844" s="414">
        <f t="shared" si="268"/>
        <v>44723</v>
      </c>
      <c r="C7844" s="640">
        <v>8.67</v>
      </c>
      <c r="E7844" s="640">
        <v>8.02</v>
      </c>
      <c r="G7844" s="640">
        <v>6.3216606394912001</v>
      </c>
      <c r="I7844" s="640">
        <v>8.2850000000000001</v>
      </c>
      <c r="J7844" s="661"/>
      <c r="K7844" s="699">
        <v>7.875</v>
      </c>
      <c r="M7844" s="640">
        <v>8.19</v>
      </c>
      <c r="O7844" s="640">
        <v>8.06</v>
      </c>
      <c r="Q7844" s="640">
        <v>7.52</v>
      </c>
      <c r="S7844" s="640">
        <v>7.64</v>
      </c>
      <c r="T7844" s="375">
        <v>0.78459199999999996</v>
      </c>
      <c r="U7844" s="640">
        <f t="shared" si="267"/>
        <v>6.3216606394912001</v>
      </c>
    </row>
    <row r="7845" spans="1:21" x14ac:dyDescent="0.2">
      <c r="A7845" s="597">
        <v>44723</v>
      </c>
      <c r="B7845" s="414">
        <f t="shared" si="268"/>
        <v>44724</v>
      </c>
      <c r="C7845" s="640">
        <v>8.67</v>
      </c>
      <c r="E7845" s="640">
        <v>8.02</v>
      </c>
      <c r="G7845" s="640">
        <v>6.3216606394912001</v>
      </c>
      <c r="I7845" s="640">
        <v>8.2850000000000001</v>
      </c>
      <c r="J7845" s="661"/>
      <c r="K7845" s="699">
        <v>7.875</v>
      </c>
      <c r="M7845" s="640">
        <v>8.19</v>
      </c>
      <c r="O7845" s="640">
        <v>8.06</v>
      </c>
      <c r="Q7845" s="640">
        <v>7.52</v>
      </c>
      <c r="S7845" s="640">
        <v>7.64</v>
      </c>
      <c r="T7845" s="375">
        <v>0.78459199999999996</v>
      </c>
      <c r="U7845" s="640">
        <f t="shared" si="267"/>
        <v>6.3216606394912001</v>
      </c>
    </row>
    <row r="7846" spans="1:21" x14ac:dyDescent="0.2">
      <c r="A7846" s="597">
        <v>44724</v>
      </c>
      <c r="B7846" s="414">
        <f t="shared" si="268"/>
        <v>44725</v>
      </c>
      <c r="C7846" s="640">
        <v>8.67</v>
      </c>
      <c r="E7846" s="640">
        <v>8.02</v>
      </c>
      <c r="G7846" s="640">
        <v>6.3216606394912001</v>
      </c>
      <c r="I7846" s="640">
        <v>8.2850000000000001</v>
      </c>
      <c r="J7846" s="661"/>
      <c r="K7846" s="699">
        <v>7.875</v>
      </c>
      <c r="M7846" s="640">
        <v>8.19</v>
      </c>
      <c r="O7846" s="640">
        <v>8.06</v>
      </c>
      <c r="Q7846" s="640">
        <v>7.52</v>
      </c>
      <c r="S7846" s="640">
        <v>7.64</v>
      </c>
      <c r="T7846" s="375">
        <v>0.78459199999999996</v>
      </c>
      <c r="U7846" s="640">
        <f t="shared" si="267"/>
        <v>6.3216606394912001</v>
      </c>
    </row>
    <row r="7847" spans="1:21" x14ac:dyDescent="0.2">
      <c r="A7847" s="597">
        <v>44725</v>
      </c>
      <c r="B7847" s="414">
        <f t="shared" si="268"/>
        <v>44726</v>
      </c>
      <c r="C7847" s="636">
        <v>8.8699999999999992</v>
      </c>
      <c r="E7847" s="636">
        <v>8.14</v>
      </c>
      <c r="G7847" s="636">
        <v>6.6030348005901507</v>
      </c>
      <c r="I7847" s="636">
        <v>8.18</v>
      </c>
      <c r="J7847" s="660"/>
      <c r="K7847" s="698">
        <v>7.93</v>
      </c>
      <c r="M7847" s="636">
        <v>8.3699999999999992</v>
      </c>
      <c r="O7847" s="636">
        <v>8.17</v>
      </c>
      <c r="Q7847" s="636">
        <v>7.84</v>
      </c>
      <c r="S7847" s="636">
        <v>8.0449999999999999</v>
      </c>
      <c r="T7847" s="18">
        <v>0.77825800000000001</v>
      </c>
      <c r="U7847" s="636">
        <f t="shared" si="267"/>
        <v>6.6030348005901507</v>
      </c>
    </row>
    <row r="7848" spans="1:21" x14ac:dyDescent="0.2">
      <c r="A7848" s="597">
        <v>44726</v>
      </c>
      <c r="B7848" s="414">
        <f t="shared" si="268"/>
        <v>44727</v>
      </c>
      <c r="C7848" s="636">
        <v>7.59</v>
      </c>
      <c r="E7848" s="636">
        <v>7</v>
      </c>
      <c r="G7848" s="636">
        <v>5.7291412107969002</v>
      </c>
      <c r="I7848" s="636">
        <v>7.48</v>
      </c>
      <c r="J7848" s="660"/>
      <c r="K7848" s="698">
        <v>7.7450000000000001</v>
      </c>
      <c r="M7848" s="636">
        <v>7.3049999999999997</v>
      </c>
      <c r="O7848" s="636">
        <v>7.0750000000000002</v>
      </c>
      <c r="Q7848" s="636">
        <v>6.65</v>
      </c>
      <c r="S7848" s="636">
        <v>7.02</v>
      </c>
      <c r="T7848" s="18">
        <v>0.77385300000000001</v>
      </c>
      <c r="U7848" s="636">
        <f t="shared" si="267"/>
        <v>5.7291412107969002</v>
      </c>
    </row>
    <row r="7849" spans="1:21" x14ac:dyDescent="0.2">
      <c r="A7849" s="597">
        <v>44727</v>
      </c>
      <c r="B7849" s="414">
        <f t="shared" si="268"/>
        <v>44728</v>
      </c>
      <c r="C7849" s="636">
        <v>7.7149999999999999</v>
      </c>
      <c r="E7849" s="636">
        <v>7.05</v>
      </c>
      <c r="G7849" s="636">
        <v>5.9622583567296754</v>
      </c>
      <c r="I7849" s="636">
        <v>7.1950000000000003</v>
      </c>
      <c r="J7849" s="660"/>
      <c r="K7849" s="698">
        <v>6.7050000000000001</v>
      </c>
      <c r="M7849" s="636">
        <v>7.15</v>
      </c>
      <c r="O7849" s="636">
        <v>7.1150000000000002</v>
      </c>
      <c r="Q7849" s="636">
        <v>6.9749999999999996</v>
      </c>
      <c r="S7849" s="636">
        <v>7.3150000000000004</v>
      </c>
      <c r="T7849" s="18">
        <v>0.77286299999999997</v>
      </c>
      <c r="U7849" s="636">
        <f t="shared" si="267"/>
        <v>5.9622583567296754</v>
      </c>
    </row>
    <row r="7850" spans="1:21" x14ac:dyDescent="0.2">
      <c r="A7850" s="597">
        <v>44728</v>
      </c>
      <c r="B7850" s="414">
        <f t="shared" si="268"/>
        <v>44729</v>
      </c>
      <c r="C7850" s="636">
        <v>7.89</v>
      </c>
      <c r="E7850" s="636">
        <v>7.25</v>
      </c>
      <c r="G7850" s="636">
        <v>6.2188676529180009</v>
      </c>
      <c r="I7850" s="636">
        <v>7.6150000000000002</v>
      </c>
      <c r="J7850" s="660"/>
      <c r="K7850" s="698">
        <v>6.9</v>
      </c>
      <c r="M7850" s="636">
        <v>7.335</v>
      </c>
      <c r="O7850" s="636">
        <v>7.36</v>
      </c>
      <c r="Q7850" s="636">
        <v>7.26</v>
      </c>
      <c r="S7850" s="636">
        <v>7.62</v>
      </c>
      <c r="T7850" s="18">
        <v>0.77385999999999999</v>
      </c>
      <c r="U7850" s="636">
        <f t="shared" si="267"/>
        <v>6.2188676529180009</v>
      </c>
    </row>
    <row r="7851" spans="1:21" x14ac:dyDescent="0.2">
      <c r="A7851" s="597">
        <v>44729</v>
      </c>
      <c r="B7851" s="414">
        <f t="shared" si="268"/>
        <v>44730</v>
      </c>
      <c r="C7851" s="640">
        <v>7.335</v>
      </c>
      <c r="E7851" s="640">
        <v>6.5049999999999999</v>
      </c>
      <c r="G7851" s="640">
        <v>5.6833524640344004</v>
      </c>
      <c r="I7851" s="640">
        <v>6.7249999999999996</v>
      </c>
      <c r="J7851" s="661"/>
      <c r="K7851" s="699">
        <v>6.2050000000000001</v>
      </c>
      <c r="M7851" s="640">
        <v>6.3849999999999998</v>
      </c>
      <c r="O7851" s="640">
        <v>6.7</v>
      </c>
      <c r="Q7851" s="640">
        <v>6.41</v>
      </c>
      <c r="S7851" s="640">
        <v>7.0049999999999999</v>
      </c>
      <c r="T7851" s="375">
        <v>0.769312</v>
      </c>
      <c r="U7851" s="640">
        <f t="shared" si="267"/>
        <v>5.6833524640344004</v>
      </c>
    </row>
    <row r="7852" spans="1:21" x14ac:dyDescent="0.2">
      <c r="A7852" s="597">
        <v>44730</v>
      </c>
      <c r="B7852" s="414">
        <f t="shared" si="268"/>
        <v>44731</v>
      </c>
      <c r="C7852" s="640">
        <v>7.335</v>
      </c>
      <c r="E7852" s="640">
        <v>6.5049999999999999</v>
      </c>
      <c r="G7852" s="640">
        <v>5.6833524640344004</v>
      </c>
      <c r="I7852" s="640">
        <v>6.7249999999999996</v>
      </c>
      <c r="J7852" s="661"/>
      <c r="K7852" s="699">
        <v>6.2050000000000001</v>
      </c>
      <c r="M7852" s="640">
        <v>6.3849999999999998</v>
      </c>
      <c r="O7852" s="640">
        <v>6.7</v>
      </c>
      <c r="Q7852" s="640">
        <v>6.41</v>
      </c>
      <c r="S7852" s="640">
        <v>7.0049999999999999</v>
      </c>
      <c r="T7852" s="375">
        <v>0.769312</v>
      </c>
      <c r="U7852" s="640">
        <f t="shared" si="267"/>
        <v>5.6833524640344004</v>
      </c>
    </row>
    <row r="7853" spans="1:21" x14ac:dyDescent="0.2">
      <c r="A7853" s="597">
        <v>44731</v>
      </c>
      <c r="B7853" s="414">
        <f t="shared" si="268"/>
        <v>44732</v>
      </c>
      <c r="C7853" s="640">
        <v>7.335</v>
      </c>
      <c r="E7853" s="640">
        <v>6.5049999999999999</v>
      </c>
      <c r="G7853" s="640">
        <v>5.6833524640344004</v>
      </c>
      <c r="I7853" s="640">
        <v>6.7249999999999996</v>
      </c>
      <c r="J7853" s="661"/>
      <c r="K7853" s="699">
        <v>6.2050000000000001</v>
      </c>
      <c r="M7853" s="640">
        <v>6.3849999999999998</v>
      </c>
      <c r="O7853" s="640">
        <v>6.7</v>
      </c>
      <c r="Q7853" s="640">
        <v>6.41</v>
      </c>
      <c r="S7853" s="640">
        <v>7.0049999999999999</v>
      </c>
      <c r="T7853" s="375">
        <v>0.769312</v>
      </c>
      <c r="U7853" s="640">
        <f t="shared" si="267"/>
        <v>5.6833524640344004</v>
      </c>
    </row>
    <row r="7854" spans="1:21" x14ac:dyDescent="0.2">
      <c r="A7854" s="597">
        <v>44732</v>
      </c>
      <c r="B7854" s="414">
        <f t="shared" si="268"/>
        <v>44733</v>
      </c>
      <c r="C7854" s="640">
        <v>7.335</v>
      </c>
      <c r="E7854" s="640">
        <v>6.5049999999999999</v>
      </c>
      <c r="G7854" s="640">
        <v>5.6833524640344004</v>
      </c>
      <c r="I7854" s="640">
        <v>6.7249999999999996</v>
      </c>
      <c r="J7854" s="661"/>
      <c r="K7854" s="699">
        <v>6.2050000000000001</v>
      </c>
      <c r="M7854" s="640">
        <v>6.3849999999999998</v>
      </c>
      <c r="O7854" s="640">
        <v>6.7</v>
      </c>
      <c r="Q7854" s="640">
        <v>6.41</v>
      </c>
      <c r="S7854" s="640">
        <v>7.0049999999999999</v>
      </c>
      <c r="T7854" s="375">
        <v>0.769312</v>
      </c>
      <c r="U7854" s="640">
        <f t="shared" si="267"/>
        <v>5.6833524640344004</v>
      </c>
    </row>
    <row r="7855" spans="1:21" x14ac:dyDescent="0.2">
      <c r="A7855" s="597">
        <v>44733</v>
      </c>
      <c r="B7855" s="414">
        <f t="shared" si="268"/>
        <v>44734</v>
      </c>
      <c r="C7855" s="636">
        <v>6.6150000000000002</v>
      </c>
      <c r="E7855" s="636">
        <v>6.13</v>
      </c>
      <c r="G7855" s="636">
        <v>5.2628273482296013</v>
      </c>
      <c r="I7855" s="636">
        <v>6.2450000000000001</v>
      </c>
      <c r="J7855" s="660"/>
      <c r="K7855" s="698">
        <v>5.915</v>
      </c>
      <c r="M7855" s="636">
        <v>6.1550000000000002</v>
      </c>
      <c r="O7855" s="636">
        <v>6.2549999999999999</v>
      </c>
      <c r="Q7855" s="636">
        <v>5.7350000000000003</v>
      </c>
      <c r="S7855" s="636">
        <v>6.4550000000000001</v>
      </c>
      <c r="T7855" s="18">
        <v>0.773088</v>
      </c>
      <c r="U7855" s="636">
        <f t="shared" si="267"/>
        <v>5.2628273482296013</v>
      </c>
    </row>
    <row r="7856" spans="1:21" x14ac:dyDescent="0.2">
      <c r="A7856" s="597">
        <v>44734</v>
      </c>
      <c r="B7856" s="414">
        <f t="shared" si="268"/>
        <v>44735</v>
      </c>
      <c r="C7856" s="636">
        <v>6.59</v>
      </c>
      <c r="E7856" s="636">
        <v>6.2649999999999997</v>
      </c>
      <c r="G7856" s="636">
        <v>5.1966112467707504</v>
      </c>
      <c r="I7856" s="636">
        <v>6.1749999999999998</v>
      </c>
      <c r="J7856" s="660"/>
      <c r="K7856" s="698">
        <v>6.0350000000000001</v>
      </c>
      <c r="M7856" s="636">
        <v>6.4850000000000003</v>
      </c>
      <c r="O7856" s="636">
        <v>6.34</v>
      </c>
      <c r="Q7856" s="636">
        <v>5.7649999999999997</v>
      </c>
      <c r="S7856" s="636">
        <v>6.3849999999999998</v>
      </c>
      <c r="T7856" s="18">
        <v>0.77173000000000003</v>
      </c>
      <c r="U7856" s="636">
        <f t="shared" si="267"/>
        <v>5.1966112467707504</v>
      </c>
    </row>
    <row r="7857" spans="1:21" x14ac:dyDescent="0.2">
      <c r="A7857" s="597">
        <v>44735</v>
      </c>
      <c r="B7857" s="414">
        <f t="shared" si="268"/>
        <v>44736</v>
      </c>
      <c r="C7857" s="636">
        <v>6.47</v>
      </c>
      <c r="E7857" s="636">
        <v>6.2750000000000004</v>
      </c>
      <c r="G7857" s="636">
        <v>5.0270715028360744</v>
      </c>
      <c r="I7857" s="636">
        <v>6.3849999999999998</v>
      </c>
      <c r="J7857" s="660"/>
      <c r="K7857" s="698">
        <v>6.1550000000000002</v>
      </c>
      <c r="M7857" s="636">
        <v>6.7350000000000003</v>
      </c>
      <c r="O7857" s="636">
        <v>6.24</v>
      </c>
      <c r="Q7857" s="636">
        <v>5.62</v>
      </c>
      <c r="S7857" s="636">
        <v>6.1849999999999996</v>
      </c>
      <c r="T7857" s="18">
        <v>0.77069299999999996</v>
      </c>
      <c r="U7857" s="636">
        <f t="shared" si="267"/>
        <v>5.0270715028360744</v>
      </c>
    </row>
    <row r="7858" spans="1:21" x14ac:dyDescent="0.2">
      <c r="A7858" s="597">
        <v>44736</v>
      </c>
      <c r="B7858" s="414">
        <f t="shared" si="268"/>
        <v>44737</v>
      </c>
      <c r="C7858" s="640">
        <v>5.8849999999999998</v>
      </c>
      <c r="E7858" s="640">
        <v>5.62</v>
      </c>
      <c r="G7858" s="640">
        <v>4.6335043343805511</v>
      </c>
      <c r="I7858" s="640">
        <v>5.93</v>
      </c>
      <c r="J7858" s="661"/>
      <c r="K7858" s="699">
        <v>5.6150000000000002</v>
      </c>
      <c r="M7858" s="640">
        <v>5.8550000000000004</v>
      </c>
      <c r="O7858" s="640">
        <v>5.7</v>
      </c>
      <c r="Q7858" s="640">
        <v>5.47</v>
      </c>
      <c r="S7858" s="640">
        <v>5.69</v>
      </c>
      <c r="T7858" s="375">
        <v>0.77215299999999998</v>
      </c>
      <c r="U7858" s="640">
        <f t="shared" ref="U7858:U7921" si="269">S7858*T7858*1.054615</f>
        <v>4.6335043343805511</v>
      </c>
    </row>
    <row r="7859" spans="1:21" x14ac:dyDescent="0.2">
      <c r="A7859" s="597">
        <v>44737</v>
      </c>
      <c r="B7859" s="414">
        <f t="shared" si="268"/>
        <v>44738</v>
      </c>
      <c r="C7859" s="640">
        <v>5.8849999999999998</v>
      </c>
      <c r="E7859" s="640">
        <v>5.62</v>
      </c>
      <c r="G7859" s="640">
        <v>4.6335043343805511</v>
      </c>
      <c r="I7859" s="640">
        <v>5.93</v>
      </c>
      <c r="J7859" s="661"/>
      <c r="K7859" s="699">
        <v>5.6150000000000002</v>
      </c>
      <c r="M7859" s="640">
        <v>5.8550000000000004</v>
      </c>
      <c r="O7859" s="640">
        <v>5.7</v>
      </c>
      <c r="Q7859" s="640">
        <v>5.47</v>
      </c>
      <c r="S7859" s="640">
        <v>5.69</v>
      </c>
      <c r="T7859" s="375">
        <v>0.77215299999999998</v>
      </c>
      <c r="U7859" s="640">
        <f t="shared" si="269"/>
        <v>4.6335043343805511</v>
      </c>
    </row>
    <row r="7860" spans="1:21" x14ac:dyDescent="0.2">
      <c r="A7860" s="597">
        <v>44738</v>
      </c>
      <c r="B7860" s="414">
        <f t="shared" si="268"/>
        <v>44739</v>
      </c>
      <c r="C7860" s="640">
        <v>5.8849999999999998</v>
      </c>
      <c r="E7860" s="640">
        <v>5.62</v>
      </c>
      <c r="G7860" s="640">
        <v>4.6335043343805511</v>
      </c>
      <c r="I7860" s="640">
        <v>5.93</v>
      </c>
      <c r="J7860" s="661"/>
      <c r="K7860" s="699">
        <v>5.6150000000000002</v>
      </c>
      <c r="M7860" s="640">
        <v>5.8550000000000004</v>
      </c>
      <c r="O7860" s="640">
        <v>5.7</v>
      </c>
      <c r="Q7860" s="640">
        <v>5.47</v>
      </c>
      <c r="S7860" s="640">
        <v>5.69</v>
      </c>
      <c r="T7860" s="375">
        <v>0.77215299999999998</v>
      </c>
      <c r="U7860" s="640">
        <f t="shared" si="269"/>
        <v>4.6335043343805511</v>
      </c>
    </row>
    <row r="7861" spans="1:21" x14ac:dyDescent="0.2">
      <c r="A7861" s="597">
        <v>44739</v>
      </c>
      <c r="B7861" s="414">
        <f t="shared" si="268"/>
        <v>44740</v>
      </c>
      <c r="C7861" s="636">
        <v>6.0650000000000004</v>
      </c>
      <c r="E7861" s="636">
        <v>5.79</v>
      </c>
      <c r="G7861" s="636">
        <v>4.5221273722917505</v>
      </c>
      <c r="I7861" s="636">
        <v>5.89</v>
      </c>
      <c r="J7861" s="660"/>
      <c r="K7861" s="698">
        <v>5.5449999999999999</v>
      </c>
      <c r="M7861" s="636">
        <v>6.05</v>
      </c>
      <c r="O7861" s="636">
        <v>5.7649999999999997</v>
      </c>
      <c r="Q7861" s="636">
        <v>5.4249999999999998</v>
      </c>
      <c r="S7861" s="636">
        <v>5.5250000000000004</v>
      </c>
      <c r="T7861" s="18">
        <v>0.77609799999999995</v>
      </c>
      <c r="U7861" s="636">
        <f t="shared" si="269"/>
        <v>4.5221273722917505</v>
      </c>
    </row>
    <row r="7862" spans="1:21" x14ac:dyDescent="0.2">
      <c r="A7862" s="597">
        <v>44740</v>
      </c>
      <c r="B7862" s="414">
        <f t="shared" si="268"/>
        <v>44741</v>
      </c>
      <c r="C7862" s="636">
        <v>6.5449999999999999</v>
      </c>
      <c r="E7862" s="636">
        <v>6.28</v>
      </c>
      <c r="G7862" s="636">
        <v>4.8920427534191759</v>
      </c>
      <c r="I7862" s="636">
        <v>6.41</v>
      </c>
      <c r="J7862" s="660"/>
      <c r="K7862" s="698">
        <v>5.94</v>
      </c>
      <c r="M7862" s="636">
        <v>6.49</v>
      </c>
      <c r="O7862" s="636">
        <v>6.2850000000000001</v>
      </c>
      <c r="Q7862" s="636">
        <v>5.8250000000000002</v>
      </c>
      <c r="S7862" s="636">
        <v>5.9649999999999999</v>
      </c>
      <c r="T7862" s="18">
        <v>0.77765300000000004</v>
      </c>
      <c r="U7862" s="636">
        <f t="shared" si="269"/>
        <v>4.8920427534191759</v>
      </c>
    </row>
    <row r="7863" spans="1:21" x14ac:dyDescent="0.2">
      <c r="A7863" s="597">
        <v>44741</v>
      </c>
      <c r="B7863" s="414">
        <f t="shared" si="268"/>
        <v>44742</v>
      </c>
      <c r="C7863" s="636">
        <v>6.665</v>
      </c>
      <c r="E7863" s="636">
        <v>6.3449999999999998</v>
      </c>
      <c r="G7863" s="636">
        <v>4.8524455511332496</v>
      </c>
      <c r="I7863" s="636">
        <v>6.54</v>
      </c>
      <c r="J7863" s="660"/>
      <c r="K7863" s="698">
        <v>6.1950000000000003</v>
      </c>
      <c r="M7863" s="636">
        <v>6.4749999999999996</v>
      </c>
      <c r="O7863" s="636">
        <v>6.31</v>
      </c>
      <c r="Q7863" s="636">
        <v>6.165</v>
      </c>
      <c r="S7863" s="636">
        <v>5.9249999999999998</v>
      </c>
      <c r="T7863" s="18">
        <v>0.77656599999999998</v>
      </c>
      <c r="U7863" s="636">
        <f t="shared" si="269"/>
        <v>4.8524455511332496</v>
      </c>
    </row>
    <row r="7864" spans="1:21" s="263" customFormat="1" x14ac:dyDescent="0.2">
      <c r="A7864" s="598">
        <v>44742</v>
      </c>
      <c r="B7864" s="556">
        <f t="shared" si="268"/>
        <v>44743</v>
      </c>
      <c r="C7864" s="620">
        <v>6.46</v>
      </c>
      <c r="E7864" s="620">
        <v>6.09</v>
      </c>
      <c r="G7864" s="620">
        <v>4.3597291911179497</v>
      </c>
      <c r="I7864" s="620">
        <v>6.33</v>
      </c>
      <c r="J7864" s="786"/>
      <c r="K7864" s="700">
        <v>5.9550000000000001</v>
      </c>
      <c r="M7864" s="620">
        <v>6.0250000000000004</v>
      </c>
      <c r="O7864" s="620">
        <v>5.92</v>
      </c>
      <c r="Q7864" s="620">
        <v>5.5549999999999997</v>
      </c>
      <c r="S7864" s="620">
        <v>5.33</v>
      </c>
      <c r="T7864" s="263">
        <v>0.77560099999999998</v>
      </c>
      <c r="U7864" s="620">
        <f t="shared" si="269"/>
        <v>4.3597291911179497</v>
      </c>
    </row>
    <row r="7865" spans="1:21" x14ac:dyDescent="0.2">
      <c r="A7865" s="597">
        <v>44743</v>
      </c>
      <c r="B7865" s="414">
        <f t="shared" si="268"/>
        <v>44744</v>
      </c>
      <c r="C7865" s="640">
        <v>5.73</v>
      </c>
      <c r="E7865" s="640">
        <v>5.16</v>
      </c>
      <c r="G7865" s="640">
        <v>4.0969308446175248</v>
      </c>
      <c r="I7865" s="640">
        <v>5.36</v>
      </c>
      <c r="J7865" s="661"/>
      <c r="K7865" s="699">
        <v>5.13</v>
      </c>
      <c r="M7865" s="640">
        <v>5.2050000000000001</v>
      </c>
      <c r="O7865" s="640">
        <v>5.2649999999999997</v>
      </c>
      <c r="Q7865" s="640">
        <v>5.01</v>
      </c>
      <c r="S7865" s="640">
        <v>5.0149999999999997</v>
      </c>
      <c r="T7865" s="375">
        <v>0.77462900000000001</v>
      </c>
      <c r="U7865" s="640">
        <f t="shared" si="269"/>
        <v>4.0969308446175248</v>
      </c>
    </row>
    <row r="7866" spans="1:21" x14ac:dyDescent="0.2">
      <c r="A7866" s="597">
        <v>44744</v>
      </c>
      <c r="B7866" s="414">
        <f t="shared" si="268"/>
        <v>44745</v>
      </c>
      <c r="C7866" s="640">
        <v>5.73</v>
      </c>
      <c r="E7866" s="640">
        <v>5.16</v>
      </c>
      <c r="G7866" s="640">
        <v>4.0969308446175248</v>
      </c>
      <c r="I7866" s="640">
        <v>5.36</v>
      </c>
      <c r="J7866" s="661"/>
      <c r="K7866" s="699">
        <v>5.13</v>
      </c>
      <c r="M7866" s="640">
        <v>5.2050000000000001</v>
      </c>
      <c r="O7866" s="640">
        <v>5.2649999999999997</v>
      </c>
      <c r="Q7866" s="640">
        <v>5.01</v>
      </c>
      <c r="S7866" s="640">
        <v>5.0149999999999997</v>
      </c>
      <c r="T7866" s="375">
        <v>0.77462900000000001</v>
      </c>
      <c r="U7866" s="640">
        <f t="shared" si="269"/>
        <v>4.0969308446175248</v>
      </c>
    </row>
    <row r="7867" spans="1:21" x14ac:dyDescent="0.2">
      <c r="A7867" s="597">
        <v>44745</v>
      </c>
      <c r="B7867" s="414">
        <f t="shared" si="268"/>
        <v>44746</v>
      </c>
      <c r="C7867" s="640">
        <v>5.73</v>
      </c>
      <c r="E7867" s="640">
        <v>5.16</v>
      </c>
      <c r="G7867" s="640">
        <v>4.0969308446175248</v>
      </c>
      <c r="I7867" s="640">
        <v>5.36</v>
      </c>
      <c r="J7867" s="661"/>
      <c r="K7867" s="699">
        <v>5.13</v>
      </c>
      <c r="M7867" s="640">
        <v>5.2050000000000001</v>
      </c>
      <c r="O7867" s="640">
        <v>5.2649999999999997</v>
      </c>
      <c r="Q7867" s="640">
        <v>5.01</v>
      </c>
      <c r="S7867" s="640">
        <v>5.0149999999999997</v>
      </c>
      <c r="T7867" s="375">
        <v>0.77462900000000001</v>
      </c>
      <c r="U7867" s="640">
        <f t="shared" si="269"/>
        <v>4.0969308446175248</v>
      </c>
    </row>
    <row r="7868" spans="1:21" x14ac:dyDescent="0.2">
      <c r="A7868" s="597">
        <v>44746</v>
      </c>
      <c r="B7868" s="414">
        <f t="shared" si="268"/>
        <v>44747</v>
      </c>
      <c r="C7868" s="640">
        <v>5.73</v>
      </c>
      <c r="E7868" s="640">
        <v>5.16</v>
      </c>
      <c r="G7868" s="640">
        <v>4.0969308446175248</v>
      </c>
      <c r="I7868" s="640">
        <v>5.36</v>
      </c>
      <c r="J7868" s="661"/>
      <c r="K7868" s="699">
        <v>5.13</v>
      </c>
      <c r="M7868" s="640">
        <v>5.2050000000000001</v>
      </c>
      <c r="O7868" s="640">
        <v>5.2649999999999997</v>
      </c>
      <c r="Q7868" s="640">
        <v>5.01</v>
      </c>
      <c r="S7868" s="640">
        <v>5.0149999999999997</v>
      </c>
      <c r="T7868" s="375">
        <v>0.77462900000000001</v>
      </c>
      <c r="U7868" s="640">
        <f t="shared" si="269"/>
        <v>4.0969308446175248</v>
      </c>
    </row>
    <row r="7869" spans="1:21" x14ac:dyDescent="0.2">
      <c r="A7869" s="597">
        <v>44747</v>
      </c>
      <c r="B7869" s="414">
        <f t="shared" si="268"/>
        <v>44748</v>
      </c>
      <c r="C7869" s="636">
        <v>5.6849999999999996</v>
      </c>
      <c r="E7869" s="636">
        <v>5.2350000000000003</v>
      </c>
      <c r="G7869" s="636">
        <v>3.7560811960168254</v>
      </c>
      <c r="I7869" s="636">
        <v>5.49</v>
      </c>
      <c r="J7869" s="660"/>
      <c r="K7869" s="698">
        <v>4.99</v>
      </c>
      <c r="M7869" s="636">
        <v>5.2</v>
      </c>
      <c r="O7869" s="636">
        <v>5.3250000000000002</v>
      </c>
      <c r="Q7869" s="636">
        <v>5.04</v>
      </c>
      <c r="S7869" s="636">
        <v>4.6150000000000002</v>
      </c>
      <c r="T7869" s="18">
        <v>0.77173700000000001</v>
      </c>
      <c r="U7869" s="636">
        <f t="shared" si="269"/>
        <v>3.7560811960168254</v>
      </c>
    </row>
    <row r="7870" spans="1:21" x14ac:dyDescent="0.2">
      <c r="A7870" s="597">
        <v>44748</v>
      </c>
      <c r="B7870" s="414">
        <f t="shared" si="268"/>
        <v>44749</v>
      </c>
      <c r="C7870" s="636">
        <v>5.625</v>
      </c>
      <c r="E7870" s="636">
        <v>5.1100000000000003</v>
      </c>
      <c r="G7870" s="636">
        <v>3.8372258579235754</v>
      </c>
      <c r="I7870" s="636">
        <v>5.53</v>
      </c>
      <c r="J7870" s="660"/>
      <c r="K7870" s="698">
        <v>5.28</v>
      </c>
      <c r="M7870" s="636">
        <v>5.37</v>
      </c>
      <c r="O7870" s="636">
        <v>5.31</v>
      </c>
      <c r="Q7870" s="636">
        <v>5</v>
      </c>
      <c r="S7870" s="636">
        <v>4.7450000000000001</v>
      </c>
      <c r="T7870" s="18">
        <v>0.76680899999999996</v>
      </c>
      <c r="U7870" s="636">
        <f t="shared" si="269"/>
        <v>3.8372258579235754</v>
      </c>
    </row>
    <row r="7871" spans="1:21" x14ac:dyDescent="0.2">
      <c r="A7871" s="597">
        <v>44749</v>
      </c>
      <c r="B7871" s="414">
        <f t="shared" si="268"/>
        <v>44750</v>
      </c>
      <c r="C7871" s="636">
        <v>5.86</v>
      </c>
      <c r="E7871" s="636">
        <v>5.51</v>
      </c>
      <c r="G7871" s="636">
        <v>4.0036068981063755</v>
      </c>
      <c r="I7871" s="636">
        <v>5.6849999999999996</v>
      </c>
      <c r="J7871" s="660"/>
      <c r="K7871" s="698">
        <v>5.415</v>
      </c>
      <c r="M7871" s="636">
        <v>5.4349999999999996</v>
      </c>
      <c r="O7871" s="636">
        <v>5.8049999999999997</v>
      </c>
      <c r="Q7871" s="636">
        <v>5.16</v>
      </c>
      <c r="S7871" s="636">
        <v>4.9349999999999996</v>
      </c>
      <c r="T7871" s="18">
        <v>0.76925500000000002</v>
      </c>
      <c r="U7871" s="636">
        <f t="shared" si="269"/>
        <v>4.0036068981063755</v>
      </c>
    </row>
    <row r="7872" spans="1:21" x14ac:dyDescent="0.2">
      <c r="A7872" s="597">
        <v>44750</v>
      </c>
      <c r="B7872" s="414">
        <f t="shared" si="268"/>
        <v>44751</v>
      </c>
      <c r="C7872" s="640">
        <v>6.3849999999999998</v>
      </c>
      <c r="E7872" s="640">
        <v>5.82</v>
      </c>
      <c r="G7872" s="640">
        <v>3.6161772303817505</v>
      </c>
      <c r="I7872" s="640">
        <v>5.9550000000000001</v>
      </c>
      <c r="J7872" s="661"/>
      <c r="K7872" s="699">
        <v>5.78</v>
      </c>
      <c r="M7872" s="640">
        <v>5.96</v>
      </c>
      <c r="O7872" s="640">
        <v>5.83</v>
      </c>
      <c r="Q7872" s="640">
        <v>5.1749999999999998</v>
      </c>
      <c r="S7872" s="640">
        <v>4.45</v>
      </c>
      <c r="T7872" s="375">
        <v>0.77054100000000003</v>
      </c>
      <c r="U7872" s="640">
        <f t="shared" si="269"/>
        <v>3.6161772303817505</v>
      </c>
    </row>
    <row r="7873" spans="1:21" x14ac:dyDescent="0.2">
      <c r="A7873" s="597">
        <v>44751</v>
      </c>
      <c r="B7873" s="414">
        <f t="shared" si="268"/>
        <v>44752</v>
      </c>
      <c r="C7873" s="640">
        <v>6.3849999999999998</v>
      </c>
      <c r="E7873" s="640">
        <v>5.82</v>
      </c>
      <c r="G7873" s="640">
        <v>3.6161772303817505</v>
      </c>
      <c r="I7873" s="640">
        <v>5.9550000000000001</v>
      </c>
      <c r="J7873" s="661"/>
      <c r="K7873" s="699">
        <v>5.78</v>
      </c>
      <c r="M7873" s="640">
        <v>5.96</v>
      </c>
      <c r="O7873" s="640">
        <v>5.83</v>
      </c>
      <c r="Q7873" s="640">
        <v>5.1749999999999998</v>
      </c>
      <c r="S7873" s="640">
        <v>4.45</v>
      </c>
      <c r="T7873" s="375">
        <v>0.77054100000000003</v>
      </c>
      <c r="U7873" s="640">
        <f t="shared" si="269"/>
        <v>3.6161772303817505</v>
      </c>
    </row>
    <row r="7874" spans="1:21" x14ac:dyDescent="0.2">
      <c r="A7874" s="597">
        <v>44752</v>
      </c>
      <c r="B7874" s="414">
        <f t="shared" si="268"/>
        <v>44753</v>
      </c>
      <c r="C7874" s="640">
        <v>6.3849999999999998</v>
      </c>
      <c r="E7874" s="640">
        <v>5.82</v>
      </c>
      <c r="G7874" s="640">
        <v>3.6161772303817505</v>
      </c>
      <c r="I7874" s="640">
        <v>5.9550000000000001</v>
      </c>
      <c r="J7874" s="661"/>
      <c r="K7874" s="699">
        <v>5.78</v>
      </c>
      <c r="M7874" s="640">
        <v>5.96</v>
      </c>
      <c r="O7874" s="640">
        <v>5.83</v>
      </c>
      <c r="Q7874" s="640">
        <v>5.1749999999999998</v>
      </c>
      <c r="S7874" s="640">
        <v>4.45</v>
      </c>
      <c r="T7874" s="375">
        <v>0.77054100000000003</v>
      </c>
      <c r="U7874" s="640">
        <f t="shared" si="269"/>
        <v>3.6161772303817505</v>
      </c>
    </row>
    <row r="7875" spans="1:21" x14ac:dyDescent="0.2">
      <c r="A7875" s="597">
        <v>44753</v>
      </c>
      <c r="B7875" s="414">
        <f t="shared" si="268"/>
        <v>44754</v>
      </c>
      <c r="C7875" s="636">
        <v>6.76</v>
      </c>
      <c r="E7875" s="636">
        <v>6.2549999999999999</v>
      </c>
      <c r="G7875" s="636">
        <v>3.1939243019109251</v>
      </c>
      <c r="I7875" s="636">
        <v>6.46</v>
      </c>
      <c r="J7875" s="660"/>
      <c r="K7875" s="698">
        <v>6.3550000000000004</v>
      </c>
      <c r="M7875" s="636">
        <v>6.3949999999999996</v>
      </c>
      <c r="O7875" s="636">
        <v>6.33</v>
      </c>
      <c r="Q7875" s="636">
        <v>5.8250000000000002</v>
      </c>
      <c r="S7875" s="636">
        <v>3.9350000000000001</v>
      </c>
      <c r="T7875" s="18">
        <v>0.76963700000000002</v>
      </c>
      <c r="U7875" s="636">
        <f t="shared" si="269"/>
        <v>3.1939243019109251</v>
      </c>
    </row>
    <row r="7876" spans="1:21" x14ac:dyDescent="0.2">
      <c r="A7876" s="597">
        <v>44754</v>
      </c>
      <c r="B7876" s="414">
        <f t="shared" si="268"/>
        <v>44755</v>
      </c>
      <c r="C7876" s="636">
        <v>6.7850000000000001</v>
      </c>
      <c r="E7876" s="636">
        <v>6.25</v>
      </c>
      <c r="G7876" s="636">
        <v>3.4173063600556</v>
      </c>
      <c r="I7876" s="636">
        <v>6.51</v>
      </c>
      <c r="J7876" s="660"/>
      <c r="K7876" s="698">
        <v>6.5</v>
      </c>
      <c r="M7876" s="636">
        <v>6.7850000000000001</v>
      </c>
      <c r="O7876" s="636">
        <v>6.33</v>
      </c>
      <c r="Q7876" s="636">
        <v>5.8550000000000004</v>
      </c>
      <c r="S7876" s="636">
        <v>4.22</v>
      </c>
      <c r="T7876" s="18">
        <v>0.76785199999999998</v>
      </c>
      <c r="U7876" s="636">
        <f t="shared" si="269"/>
        <v>3.4173063600556</v>
      </c>
    </row>
    <row r="7877" spans="1:21" x14ac:dyDescent="0.2">
      <c r="A7877" s="597">
        <v>44755</v>
      </c>
      <c r="B7877" s="414">
        <f t="shared" si="268"/>
        <v>44756</v>
      </c>
      <c r="C7877" s="636">
        <v>6.63</v>
      </c>
      <c r="E7877" s="636">
        <v>6.18</v>
      </c>
      <c r="G7877" s="636">
        <v>3.9756207644090003</v>
      </c>
      <c r="I7877" s="636">
        <v>6.2949999999999999</v>
      </c>
      <c r="J7877" s="660"/>
      <c r="K7877" s="698">
        <v>6.2649999999999997</v>
      </c>
      <c r="M7877" s="636">
        <v>6.53</v>
      </c>
      <c r="O7877" s="636">
        <v>6.24</v>
      </c>
      <c r="Q7877" s="636">
        <v>5.77</v>
      </c>
      <c r="S7877" s="636">
        <v>4.9000000000000004</v>
      </c>
      <c r="T7877" s="18">
        <v>0.76933399999999996</v>
      </c>
      <c r="U7877" s="636">
        <f t="shared" si="269"/>
        <v>3.9756207644090003</v>
      </c>
    </row>
    <row r="7878" spans="1:21" x14ac:dyDescent="0.2">
      <c r="A7878" s="597">
        <v>44756</v>
      </c>
      <c r="B7878" s="414">
        <f t="shared" si="268"/>
        <v>44757</v>
      </c>
      <c r="C7878" s="636">
        <v>6.8550000000000004</v>
      </c>
      <c r="E7878" s="636">
        <v>6.4649999999999999</v>
      </c>
      <c r="G7878" s="636">
        <v>4.4752669784970003</v>
      </c>
      <c r="I7878" s="636">
        <v>6.5750000000000002</v>
      </c>
      <c r="J7878" s="660"/>
      <c r="K7878" s="698">
        <v>6.375</v>
      </c>
      <c r="M7878" s="636">
        <v>6.625</v>
      </c>
      <c r="O7878" s="636">
        <v>6.45</v>
      </c>
      <c r="Q7878" s="636">
        <v>5.8849999999999998</v>
      </c>
      <c r="S7878" s="636">
        <v>5.55</v>
      </c>
      <c r="T7878" s="18">
        <v>0.76459600000000005</v>
      </c>
      <c r="U7878" s="636">
        <f t="shared" si="269"/>
        <v>4.4752669784970003</v>
      </c>
    </row>
    <row r="7879" spans="1:21" x14ac:dyDescent="0.2">
      <c r="A7879" s="597">
        <v>44757</v>
      </c>
      <c r="B7879" s="414">
        <f t="shared" si="268"/>
        <v>44758</v>
      </c>
      <c r="C7879" s="640">
        <v>6.6050000000000004</v>
      </c>
      <c r="E7879" s="640">
        <v>6.3449999999999998</v>
      </c>
      <c r="G7879" s="640">
        <v>3.7193552252530009</v>
      </c>
      <c r="I7879" s="640">
        <v>6.29</v>
      </c>
      <c r="J7879" s="661"/>
      <c r="K7879" s="699">
        <v>6.0549999999999997</v>
      </c>
      <c r="M7879" s="640">
        <v>6.5549999999999997</v>
      </c>
      <c r="O7879" s="640">
        <v>6.34</v>
      </c>
      <c r="Q7879" s="640">
        <v>5.8550000000000004</v>
      </c>
      <c r="S7879" s="640">
        <v>4.6100000000000003</v>
      </c>
      <c r="T7879" s="375">
        <v>0.76502000000000003</v>
      </c>
      <c r="U7879" s="640">
        <f t="shared" si="269"/>
        <v>3.7193552252530009</v>
      </c>
    </row>
    <row r="7880" spans="1:21" x14ac:dyDescent="0.2">
      <c r="A7880" s="597">
        <v>44758</v>
      </c>
      <c r="B7880" s="414">
        <f t="shared" si="268"/>
        <v>44759</v>
      </c>
      <c r="C7880" s="640">
        <v>6.6050000000000004</v>
      </c>
      <c r="E7880" s="640">
        <v>6.3449999999999998</v>
      </c>
      <c r="G7880" s="640">
        <v>3.7193552252530009</v>
      </c>
      <c r="I7880" s="640">
        <v>6.29</v>
      </c>
      <c r="J7880" s="661"/>
      <c r="K7880" s="699">
        <v>6.0549999999999997</v>
      </c>
      <c r="M7880" s="640">
        <v>6.5549999999999997</v>
      </c>
      <c r="O7880" s="640">
        <v>6.34</v>
      </c>
      <c r="Q7880" s="640">
        <v>5.8550000000000004</v>
      </c>
      <c r="S7880" s="640">
        <v>4.6100000000000003</v>
      </c>
      <c r="T7880" s="375">
        <v>0.76502000000000003</v>
      </c>
      <c r="U7880" s="640">
        <f t="shared" si="269"/>
        <v>3.7193552252530009</v>
      </c>
    </row>
    <row r="7881" spans="1:21" x14ac:dyDescent="0.2">
      <c r="A7881" s="597">
        <v>44759</v>
      </c>
      <c r="B7881" s="414">
        <f t="shared" si="268"/>
        <v>44760</v>
      </c>
      <c r="C7881" s="640">
        <v>6.6050000000000004</v>
      </c>
      <c r="E7881" s="640">
        <v>6.3449999999999998</v>
      </c>
      <c r="G7881" s="640">
        <v>3.7193552252530009</v>
      </c>
      <c r="I7881" s="640">
        <v>6.29</v>
      </c>
      <c r="J7881" s="661"/>
      <c r="K7881" s="699">
        <v>6.0549999999999997</v>
      </c>
      <c r="M7881" s="640">
        <v>6.5549999999999997</v>
      </c>
      <c r="O7881" s="640">
        <v>6.34</v>
      </c>
      <c r="Q7881" s="640">
        <v>5.8550000000000004</v>
      </c>
      <c r="S7881" s="640">
        <v>4.6100000000000003</v>
      </c>
      <c r="T7881" s="375">
        <v>0.76502000000000003</v>
      </c>
      <c r="U7881" s="640">
        <f t="shared" si="269"/>
        <v>3.7193552252530009</v>
      </c>
    </row>
    <row r="7882" spans="1:21" x14ac:dyDescent="0.2">
      <c r="A7882" s="597">
        <v>44760</v>
      </c>
      <c r="B7882" s="414">
        <f t="shared" si="268"/>
        <v>44761</v>
      </c>
      <c r="C7882" s="636">
        <v>7.5350000000000001</v>
      </c>
      <c r="E7882" s="636">
        <v>7.2450000000000001</v>
      </c>
      <c r="G7882" s="636">
        <v>4.1084918559051005</v>
      </c>
      <c r="I7882" s="636">
        <v>7.11</v>
      </c>
      <c r="J7882" s="660"/>
      <c r="K7882" s="698">
        <v>6.915</v>
      </c>
      <c r="M7882" s="636">
        <v>7.335</v>
      </c>
      <c r="O7882" s="636">
        <v>7.17</v>
      </c>
      <c r="Q7882" s="636">
        <v>6.93</v>
      </c>
      <c r="S7882" s="636">
        <v>5.0549999999999997</v>
      </c>
      <c r="T7882" s="18">
        <v>0.77066800000000002</v>
      </c>
      <c r="U7882" s="636">
        <f t="shared" si="269"/>
        <v>4.1084918559051005</v>
      </c>
    </row>
    <row r="7883" spans="1:21" x14ac:dyDescent="0.2">
      <c r="A7883" s="597">
        <v>44761</v>
      </c>
      <c r="B7883" s="414">
        <f t="shared" si="268"/>
        <v>44762</v>
      </c>
      <c r="C7883" s="636">
        <v>7.3849999999999998</v>
      </c>
      <c r="E7883" s="636">
        <v>7.12</v>
      </c>
      <c r="G7883" s="636">
        <v>3.9605531740656508</v>
      </c>
      <c r="I7883" s="636">
        <v>6.9649999999999999</v>
      </c>
      <c r="J7883" s="660"/>
      <c r="K7883" s="698">
        <v>6.9850000000000003</v>
      </c>
      <c r="M7883" s="636">
        <v>7.33</v>
      </c>
      <c r="O7883" s="636">
        <v>7.02</v>
      </c>
      <c r="Q7883" s="636">
        <v>6.835</v>
      </c>
      <c r="S7883" s="636">
        <v>4.8550000000000004</v>
      </c>
      <c r="T7883" s="18">
        <v>0.77352200000000004</v>
      </c>
      <c r="U7883" s="636">
        <f t="shared" si="269"/>
        <v>3.9605531740656508</v>
      </c>
    </row>
    <row r="7884" spans="1:21" x14ac:dyDescent="0.2">
      <c r="A7884" s="597">
        <v>44762</v>
      </c>
      <c r="B7884" s="414">
        <f t="shared" si="268"/>
        <v>44763</v>
      </c>
      <c r="C7884" s="636">
        <v>7.56</v>
      </c>
      <c r="E7884" s="636">
        <v>7.2549999999999999</v>
      </c>
      <c r="G7884" s="636">
        <v>4.0745107474210007</v>
      </c>
      <c r="I7884" s="636">
        <v>7.25</v>
      </c>
      <c r="J7884" s="660"/>
      <c r="K7884" s="698">
        <v>7.1550000000000002</v>
      </c>
      <c r="M7884" s="636">
        <v>7.42</v>
      </c>
      <c r="O7884" s="636">
        <v>7.25</v>
      </c>
      <c r="Q7884" s="636">
        <v>6.87</v>
      </c>
      <c r="S7884" s="636">
        <v>4.9749999999999996</v>
      </c>
      <c r="T7884" s="18">
        <v>0.77658400000000005</v>
      </c>
      <c r="U7884" s="636">
        <f t="shared" si="269"/>
        <v>4.0745107474210007</v>
      </c>
    </row>
    <row r="7885" spans="1:21" x14ac:dyDescent="0.2">
      <c r="A7885" s="597">
        <v>44763</v>
      </c>
      <c r="B7885" s="414">
        <f t="shared" si="268"/>
        <v>44764</v>
      </c>
      <c r="C7885" s="636">
        <v>7.9450000000000003</v>
      </c>
      <c r="E7885" s="636">
        <v>7.55</v>
      </c>
      <c r="G7885" s="636">
        <v>4.2344025094935001</v>
      </c>
      <c r="I7885" s="636">
        <v>7.625</v>
      </c>
      <c r="J7885" s="660"/>
      <c r="K7885" s="698">
        <v>7.54</v>
      </c>
      <c r="M7885" s="636">
        <v>7.62</v>
      </c>
      <c r="O7885" s="636">
        <v>7.5650000000000004</v>
      </c>
      <c r="Q7885" s="636">
        <v>7.39</v>
      </c>
      <c r="S7885" s="636">
        <v>5.1749999999999998</v>
      </c>
      <c r="T7885" s="18">
        <v>0.775868</v>
      </c>
      <c r="U7885" s="636">
        <f t="shared" si="269"/>
        <v>4.2344025094935001</v>
      </c>
    </row>
    <row r="7886" spans="1:21" x14ac:dyDescent="0.2">
      <c r="A7886" s="597">
        <v>44764</v>
      </c>
      <c r="B7886" s="414">
        <f t="shared" si="268"/>
        <v>44765</v>
      </c>
      <c r="C7886" s="640">
        <v>8.2449999999999992</v>
      </c>
      <c r="E7886" s="640">
        <v>7.86</v>
      </c>
      <c r="G7886" s="640">
        <v>3.9531888924360001</v>
      </c>
      <c r="I7886" s="640">
        <v>7.91</v>
      </c>
      <c r="J7886" s="661"/>
      <c r="K7886" s="699">
        <v>7.7</v>
      </c>
      <c r="M7886" s="640">
        <v>7.86</v>
      </c>
      <c r="O7886" s="640">
        <v>7.915</v>
      </c>
      <c r="Q7886" s="640">
        <v>7.7</v>
      </c>
      <c r="S7886" s="640">
        <v>4.83</v>
      </c>
      <c r="T7886" s="375">
        <v>0.77607999999999999</v>
      </c>
      <c r="U7886" s="640">
        <f t="shared" si="269"/>
        <v>3.9531888924360001</v>
      </c>
    </row>
    <row r="7887" spans="1:21" x14ac:dyDescent="0.2">
      <c r="A7887" s="597">
        <v>44765</v>
      </c>
      <c r="B7887" s="414">
        <f t="shared" si="268"/>
        <v>44766</v>
      </c>
      <c r="C7887" s="640">
        <v>8.2449999999999992</v>
      </c>
      <c r="E7887" s="640">
        <v>7.86</v>
      </c>
      <c r="G7887" s="640">
        <v>3.9531888924360001</v>
      </c>
      <c r="I7887" s="640">
        <v>7.91</v>
      </c>
      <c r="J7887" s="661"/>
      <c r="K7887" s="699">
        <v>7.7</v>
      </c>
      <c r="M7887" s="640">
        <v>7.86</v>
      </c>
      <c r="O7887" s="640">
        <v>7.915</v>
      </c>
      <c r="Q7887" s="640">
        <v>7.7</v>
      </c>
      <c r="S7887" s="640">
        <v>4.83</v>
      </c>
      <c r="T7887" s="375">
        <v>0.77607999999999999</v>
      </c>
      <c r="U7887" s="640">
        <f t="shared" si="269"/>
        <v>3.9531888924360001</v>
      </c>
    </row>
    <row r="7888" spans="1:21" x14ac:dyDescent="0.2">
      <c r="A7888" s="597">
        <v>44766</v>
      </c>
      <c r="B7888" s="414">
        <f t="shared" si="268"/>
        <v>44767</v>
      </c>
      <c r="C7888" s="640">
        <v>8.2449999999999992</v>
      </c>
      <c r="E7888" s="640">
        <v>7.86</v>
      </c>
      <c r="G7888" s="640">
        <v>3.9531888924360001</v>
      </c>
      <c r="I7888" s="640">
        <v>7.91</v>
      </c>
      <c r="J7888" s="661"/>
      <c r="K7888" s="699">
        <v>7.7</v>
      </c>
      <c r="M7888" s="640">
        <v>7.86</v>
      </c>
      <c r="O7888" s="640">
        <v>7.915</v>
      </c>
      <c r="Q7888" s="640">
        <v>7.7</v>
      </c>
      <c r="S7888" s="640">
        <v>4.83</v>
      </c>
      <c r="T7888" s="375">
        <v>0.77607999999999999</v>
      </c>
      <c r="U7888" s="640">
        <f t="shared" si="269"/>
        <v>3.9531888924360001</v>
      </c>
    </row>
    <row r="7889" spans="1:22" x14ac:dyDescent="0.2">
      <c r="A7889" s="597">
        <v>44767</v>
      </c>
      <c r="B7889" s="414">
        <f t="shared" si="268"/>
        <v>44768</v>
      </c>
      <c r="C7889" s="636">
        <v>8.5250000000000004</v>
      </c>
      <c r="E7889" s="636">
        <v>8.08</v>
      </c>
      <c r="G7889" s="636">
        <v>4.6329690012603999</v>
      </c>
      <c r="I7889" s="636">
        <v>8.1999999999999993</v>
      </c>
      <c r="J7889" s="660"/>
      <c r="K7889" s="698">
        <v>7.84</v>
      </c>
      <c r="M7889" s="636">
        <v>8.1549999999999994</v>
      </c>
      <c r="O7889" s="636">
        <v>8.1300000000000008</v>
      </c>
      <c r="Q7889" s="636">
        <v>7.69</v>
      </c>
      <c r="S7889" s="636">
        <v>5.66</v>
      </c>
      <c r="T7889" s="18">
        <v>0.77615599999999996</v>
      </c>
      <c r="U7889" s="636">
        <f t="shared" si="269"/>
        <v>4.6329690012603999</v>
      </c>
    </row>
    <row r="7890" spans="1:22" x14ac:dyDescent="0.2">
      <c r="A7890" s="597">
        <v>44768</v>
      </c>
      <c r="B7890" s="414">
        <f t="shared" si="268"/>
        <v>44769</v>
      </c>
      <c r="C7890" s="636">
        <v>9.32</v>
      </c>
      <c r="E7890" s="636">
        <v>8.5350000000000001</v>
      </c>
      <c r="G7890" s="636">
        <v>5.402952598457051</v>
      </c>
      <c r="I7890" s="636">
        <v>8.7550000000000008</v>
      </c>
      <c r="J7890" s="660"/>
      <c r="K7890" s="698">
        <v>8.36</v>
      </c>
      <c r="M7890" s="636">
        <v>8.9649999999999999</v>
      </c>
      <c r="O7890" s="636">
        <v>8.57</v>
      </c>
      <c r="Q7890" s="636">
        <v>8.2050000000000001</v>
      </c>
      <c r="S7890" s="636">
        <v>6.59</v>
      </c>
      <c r="T7890" s="18">
        <v>0.77741300000000002</v>
      </c>
      <c r="U7890" s="636">
        <f t="shared" si="269"/>
        <v>5.402952598457051</v>
      </c>
    </row>
    <row r="7891" spans="1:22" x14ac:dyDescent="0.2">
      <c r="A7891" s="597">
        <v>44769</v>
      </c>
      <c r="B7891" s="414">
        <f t="shared" si="268"/>
        <v>44770</v>
      </c>
      <c r="C7891" s="636">
        <v>8.68</v>
      </c>
      <c r="E7891" s="636">
        <v>8.1449999999999996</v>
      </c>
      <c r="G7891" s="636">
        <v>5.1339728845148001</v>
      </c>
      <c r="I7891" s="636">
        <v>8.2650000000000006</v>
      </c>
      <c r="J7891" s="660"/>
      <c r="K7891" s="698">
        <v>7.9550000000000001</v>
      </c>
      <c r="M7891" s="636">
        <v>8.2449999999999992</v>
      </c>
      <c r="O7891" s="636">
        <v>8.1549999999999994</v>
      </c>
      <c r="Q7891" s="636">
        <v>7.82</v>
      </c>
      <c r="S7891" s="636">
        <v>6.26</v>
      </c>
      <c r="T7891" s="18">
        <v>0.77765200000000001</v>
      </c>
      <c r="U7891" s="636">
        <f t="shared" si="269"/>
        <v>5.1339728845148001</v>
      </c>
    </row>
    <row r="7892" spans="1:22" x14ac:dyDescent="0.2">
      <c r="A7892" s="597">
        <v>44770</v>
      </c>
      <c r="B7892" s="414">
        <f t="shared" si="268"/>
        <v>44771</v>
      </c>
      <c r="C7892" s="640">
        <v>8.66</v>
      </c>
      <c r="E7892" s="640">
        <v>7.9349999999999996</v>
      </c>
      <c r="G7892" s="640">
        <v>5.2715526210629013</v>
      </c>
      <c r="I7892" s="640">
        <v>8.18</v>
      </c>
      <c r="J7892" s="661"/>
      <c r="K7892" s="699">
        <v>7.8949999999999996</v>
      </c>
      <c r="M7892" s="640">
        <v>7.9349999999999996</v>
      </c>
      <c r="O7892" s="640">
        <v>8.01</v>
      </c>
      <c r="Q7892" s="640">
        <v>7.45</v>
      </c>
      <c r="S7892" s="640">
        <v>6.41</v>
      </c>
      <c r="T7892" s="375">
        <v>0.779806</v>
      </c>
      <c r="U7892" s="640">
        <f t="shared" si="269"/>
        <v>5.2715526210629013</v>
      </c>
      <c r="V7892" s="688" t="s">
        <v>3415</v>
      </c>
    </row>
    <row r="7893" spans="1:22" x14ac:dyDescent="0.2">
      <c r="A7893" s="597">
        <v>44771</v>
      </c>
      <c r="B7893" s="414">
        <f t="shared" si="268"/>
        <v>44772</v>
      </c>
      <c r="C7893" s="640">
        <v>8.66</v>
      </c>
      <c r="E7893" s="640">
        <v>7.9349999999999996</v>
      </c>
      <c r="G7893" s="640">
        <v>5.2715526210629013</v>
      </c>
      <c r="I7893" s="640">
        <v>8.18</v>
      </c>
      <c r="J7893" s="661"/>
      <c r="K7893" s="699">
        <v>7.8949999999999996</v>
      </c>
      <c r="M7893" s="640">
        <v>7.9349999999999996</v>
      </c>
      <c r="O7893" s="640">
        <v>8.01</v>
      </c>
      <c r="Q7893" s="640">
        <v>7.45</v>
      </c>
      <c r="S7893" s="640">
        <v>6.41</v>
      </c>
      <c r="T7893" s="375">
        <v>0.779806</v>
      </c>
      <c r="U7893" s="640">
        <f t="shared" si="269"/>
        <v>5.2715526210629013</v>
      </c>
    </row>
    <row r="7894" spans="1:22" x14ac:dyDescent="0.2">
      <c r="A7894" s="597">
        <v>44772</v>
      </c>
      <c r="B7894" s="414">
        <f t="shared" si="268"/>
        <v>44773</v>
      </c>
      <c r="C7894" s="640">
        <v>8.66</v>
      </c>
      <c r="E7894" s="640">
        <v>7.9349999999999996</v>
      </c>
      <c r="G7894" s="640">
        <v>5.2715526210629013</v>
      </c>
      <c r="I7894" s="640">
        <v>8.18</v>
      </c>
      <c r="J7894" s="661"/>
      <c r="K7894" s="699">
        <v>7.8949999999999996</v>
      </c>
      <c r="M7894" s="640">
        <v>7.9349999999999996</v>
      </c>
      <c r="O7894" s="640">
        <v>8.01</v>
      </c>
      <c r="Q7894" s="640">
        <v>7.45</v>
      </c>
      <c r="S7894" s="640">
        <v>6.41</v>
      </c>
      <c r="T7894" s="375">
        <v>0.779806</v>
      </c>
      <c r="U7894" s="640">
        <f t="shared" si="269"/>
        <v>5.2715526210629013</v>
      </c>
    </row>
    <row r="7895" spans="1:22" s="263" customFormat="1" x14ac:dyDescent="0.2">
      <c r="A7895" s="598">
        <v>44773</v>
      </c>
      <c r="B7895" s="556">
        <f t="shared" si="268"/>
        <v>44774</v>
      </c>
      <c r="C7895" s="620">
        <v>8.3650000000000002</v>
      </c>
      <c r="E7895" s="620">
        <v>7.75</v>
      </c>
      <c r="G7895" s="620">
        <v>5.0407550480918752</v>
      </c>
      <c r="I7895" s="620">
        <v>7.9550000000000001</v>
      </c>
      <c r="J7895" s="786"/>
      <c r="K7895" s="700">
        <v>7.73</v>
      </c>
      <c r="M7895" s="620">
        <v>7.875</v>
      </c>
      <c r="O7895" s="620">
        <v>7.76</v>
      </c>
      <c r="Q7895" s="620">
        <v>7.4450000000000003</v>
      </c>
      <c r="S7895" s="620">
        <v>6.125</v>
      </c>
      <c r="T7895" s="263">
        <v>0.78036099999999997</v>
      </c>
      <c r="U7895" s="620">
        <f t="shared" si="269"/>
        <v>5.0407550480918752</v>
      </c>
      <c r="V7895" s="688" t="s">
        <v>3414</v>
      </c>
    </row>
    <row r="7896" spans="1:22" x14ac:dyDescent="0.2">
      <c r="A7896" s="597">
        <v>44774</v>
      </c>
      <c r="B7896" s="414">
        <f t="shared" si="268"/>
        <v>44775</v>
      </c>
      <c r="C7896" s="636">
        <v>8.1649999999999991</v>
      </c>
      <c r="E7896" s="636">
        <v>7.5049999999999999</v>
      </c>
      <c r="G7896" s="636">
        <v>4.5764688885120002</v>
      </c>
      <c r="I7896" s="636">
        <v>7.56</v>
      </c>
      <c r="J7896" s="660"/>
      <c r="K7896" s="698">
        <v>7.3949999999999996</v>
      </c>
      <c r="M7896" s="636">
        <v>7.5250000000000004</v>
      </c>
      <c r="O7896" s="636">
        <v>7.5</v>
      </c>
      <c r="Q7896" s="636">
        <v>7.15</v>
      </c>
      <c r="S7896" s="636">
        <v>5.56</v>
      </c>
      <c r="T7896" s="18">
        <v>0.78047999999999995</v>
      </c>
      <c r="U7896" s="636">
        <f t="shared" si="269"/>
        <v>4.5764688885120002</v>
      </c>
    </row>
    <row r="7897" spans="1:22" x14ac:dyDescent="0.2">
      <c r="A7897" s="597">
        <v>44775</v>
      </c>
      <c r="B7897" s="414">
        <f t="shared" si="268"/>
        <v>44776</v>
      </c>
      <c r="C7897" s="636">
        <v>7.9749999999999996</v>
      </c>
      <c r="E7897" s="636">
        <v>7.3</v>
      </c>
      <c r="G7897" s="636">
        <v>4.3743403071777758</v>
      </c>
      <c r="I7897" s="636">
        <v>7.2350000000000003</v>
      </c>
      <c r="J7897" s="660"/>
      <c r="K7897" s="698">
        <v>6.88</v>
      </c>
      <c r="M7897" s="636">
        <v>7.2549999999999999</v>
      </c>
      <c r="O7897" s="636">
        <v>7.2850000000000001</v>
      </c>
      <c r="Q7897" s="636">
        <v>7.0049999999999999</v>
      </c>
      <c r="S7897" s="636">
        <v>5.335</v>
      </c>
      <c r="T7897" s="18">
        <v>0.77747100000000002</v>
      </c>
      <c r="U7897" s="636">
        <f t="shared" si="269"/>
        <v>4.3743403071777758</v>
      </c>
    </row>
    <row r="7898" spans="1:22" x14ac:dyDescent="0.2">
      <c r="A7898" s="597">
        <v>44776</v>
      </c>
      <c r="B7898" s="414">
        <f t="shared" si="268"/>
        <v>44777</v>
      </c>
      <c r="C7898" s="636">
        <v>7.8250000000000002</v>
      </c>
      <c r="E7898" s="636">
        <v>7.28</v>
      </c>
      <c r="G7898" s="636">
        <v>4.0150928629905493</v>
      </c>
      <c r="I7898" s="636">
        <v>7.2750000000000004</v>
      </c>
      <c r="J7898" s="660"/>
      <c r="K7898" s="698">
        <v>6.7949999999999999</v>
      </c>
      <c r="M7898" s="636">
        <v>7.3150000000000004</v>
      </c>
      <c r="O7898" s="636">
        <v>7.27</v>
      </c>
      <c r="Q7898" s="636">
        <v>7.14</v>
      </c>
      <c r="S7898" s="636">
        <v>4.8949999999999996</v>
      </c>
      <c r="T7898" s="18">
        <v>0.77776599999999996</v>
      </c>
      <c r="U7898" s="636">
        <f t="shared" si="269"/>
        <v>4.0150928629905493</v>
      </c>
    </row>
    <row r="7899" spans="1:22" x14ac:dyDescent="0.2">
      <c r="A7899" s="597">
        <v>44777</v>
      </c>
      <c r="B7899" s="414">
        <f t="shared" si="268"/>
        <v>44778</v>
      </c>
      <c r="C7899" s="636">
        <v>8.3650000000000002</v>
      </c>
      <c r="E7899" s="636">
        <v>7.65</v>
      </c>
      <c r="G7899" s="636">
        <v>3.6559193156763756</v>
      </c>
      <c r="I7899" s="636">
        <v>7.7050000000000001</v>
      </c>
      <c r="J7899" s="660"/>
      <c r="K7899" s="698">
        <v>7.18</v>
      </c>
      <c r="M7899" s="636">
        <v>7.9550000000000001</v>
      </c>
      <c r="O7899" s="636">
        <v>7.66</v>
      </c>
      <c r="Q7899" s="636">
        <v>7.51</v>
      </c>
      <c r="S7899" s="636">
        <v>4.4550000000000001</v>
      </c>
      <c r="T7899" s="18">
        <v>0.77813500000000002</v>
      </c>
      <c r="U7899" s="636">
        <f t="shared" si="269"/>
        <v>3.6559193156763756</v>
      </c>
    </row>
    <row r="7900" spans="1:22" x14ac:dyDescent="0.2">
      <c r="A7900" s="597">
        <v>44778</v>
      </c>
      <c r="B7900" s="414">
        <f t="shared" si="268"/>
        <v>44779</v>
      </c>
      <c r="C7900" s="640">
        <v>8.1850000000000005</v>
      </c>
      <c r="E7900" s="640">
        <v>7.6550000000000002</v>
      </c>
      <c r="G7900" s="640">
        <v>2.6147466230240002</v>
      </c>
      <c r="I7900" s="640">
        <v>7.7350000000000003</v>
      </c>
      <c r="J7900" s="661"/>
      <c r="K7900" s="699">
        <v>6.835</v>
      </c>
      <c r="M7900" s="640">
        <v>7.59</v>
      </c>
      <c r="O7900" s="640">
        <v>7.665</v>
      </c>
      <c r="Q7900" s="640">
        <v>7.3449999999999998</v>
      </c>
      <c r="S7900" s="640">
        <v>3.2</v>
      </c>
      <c r="T7900" s="577">
        <v>0.77479299999999995</v>
      </c>
      <c r="U7900" s="640">
        <f t="shared" si="269"/>
        <v>2.6147466230240002</v>
      </c>
    </row>
    <row r="7901" spans="1:22" x14ac:dyDescent="0.2">
      <c r="A7901" s="597">
        <v>44779</v>
      </c>
      <c r="B7901" s="414">
        <f t="shared" si="268"/>
        <v>44780</v>
      </c>
      <c r="C7901" s="640">
        <v>8.1850000000000005</v>
      </c>
      <c r="E7901" s="640">
        <v>7.6550000000000002</v>
      </c>
      <c r="G7901" s="640">
        <v>2.6147466230240002</v>
      </c>
      <c r="I7901" s="640">
        <v>7.7350000000000003</v>
      </c>
      <c r="J7901" s="661"/>
      <c r="K7901" s="699">
        <v>6.835</v>
      </c>
      <c r="M7901" s="640">
        <v>7.59</v>
      </c>
      <c r="O7901" s="640">
        <v>7.665</v>
      </c>
      <c r="Q7901" s="640">
        <v>7.3449999999999998</v>
      </c>
      <c r="S7901" s="640">
        <v>3.2</v>
      </c>
      <c r="T7901" s="577">
        <v>0.77479299999999995</v>
      </c>
      <c r="U7901" s="640">
        <f t="shared" si="269"/>
        <v>2.6147466230240002</v>
      </c>
    </row>
    <row r="7902" spans="1:22" x14ac:dyDescent="0.2">
      <c r="A7902" s="597">
        <v>44780</v>
      </c>
      <c r="B7902" s="414">
        <f t="shared" si="268"/>
        <v>44781</v>
      </c>
      <c r="C7902" s="640">
        <v>8.1850000000000005</v>
      </c>
      <c r="E7902" s="640">
        <v>7.6550000000000002</v>
      </c>
      <c r="G7902" s="640">
        <v>2.6147466230240002</v>
      </c>
      <c r="I7902" s="640">
        <v>7.7350000000000003</v>
      </c>
      <c r="J7902" s="661"/>
      <c r="K7902" s="699">
        <v>6.835</v>
      </c>
      <c r="M7902" s="640">
        <v>7.59</v>
      </c>
      <c r="O7902" s="640">
        <v>7.665</v>
      </c>
      <c r="Q7902" s="640">
        <v>7.3449999999999998</v>
      </c>
      <c r="S7902" s="640">
        <v>3.2</v>
      </c>
      <c r="T7902" s="577">
        <v>0.77479299999999995</v>
      </c>
      <c r="U7902" s="640">
        <f t="shared" si="269"/>
        <v>2.6147466230240002</v>
      </c>
    </row>
    <row r="7903" spans="1:22" x14ac:dyDescent="0.2">
      <c r="A7903" s="597">
        <v>44781</v>
      </c>
      <c r="B7903" s="414">
        <f t="shared" si="268"/>
        <v>44782</v>
      </c>
      <c r="C7903" s="636">
        <v>7.77</v>
      </c>
      <c r="E7903" s="636">
        <v>7.31</v>
      </c>
      <c r="G7903" s="636">
        <v>3.3053100858542006</v>
      </c>
      <c r="I7903" s="636">
        <v>7.32</v>
      </c>
      <c r="J7903" s="660"/>
      <c r="K7903" s="698">
        <v>6.7649999999999997</v>
      </c>
      <c r="M7903" s="636">
        <v>7.56</v>
      </c>
      <c r="O7903" s="636">
        <v>7.2</v>
      </c>
      <c r="Q7903" s="636">
        <v>7.1</v>
      </c>
      <c r="S7903" s="636">
        <v>4.04</v>
      </c>
      <c r="T7903" s="554">
        <v>0.77577700000000005</v>
      </c>
      <c r="U7903" s="636">
        <f t="shared" si="269"/>
        <v>3.3053100858542006</v>
      </c>
    </row>
    <row r="7904" spans="1:22" x14ac:dyDescent="0.2">
      <c r="A7904" s="597">
        <v>44782</v>
      </c>
      <c r="B7904" s="414">
        <f t="shared" si="268"/>
        <v>44783</v>
      </c>
      <c r="C7904" s="636">
        <v>7.875</v>
      </c>
      <c r="E7904" s="636">
        <v>7.55</v>
      </c>
      <c r="G7904" s="636">
        <v>3.3756281861786004</v>
      </c>
      <c r="I7904" s="636">
        <v>7.59</v>
      </c>
      <c r="J7904" s="660"/>
      <c r="K7904" s="698">
        <v>6.92</v>
      </c>
      <c r="M7904" s="636">
        <v>7.5449999999999999</v>
      </c>
      <c r="O7904" s="636">
        <v>7.4749999999999996</v>
      </c>
      <c r="Q7904" s="636">
        <v>7.2549999999999999</v>
      </c>
      <c r="S7904" s="636">
        <v>4.12</v>
      </c>
      <c r="T7904" s="554">
        <v>0.77689699999999995</v>
      </c>
      <c r="U7904" s="636">
        <f t="shared" si="269"/>
        <v>3.3756281861786004</v>
      </c>
    </row>
    <row r="7905" spans="1:21" x14ac:dyDescent="0.2">
      <c r="A7905" s="597">
        <v>44783</v>
      </c>
      <c r="B7905" s="414">
        <f t="shared" si="268"/>
        <v>44784</v>
      </c>
      <c r="C7905" s="636">
        <v>7.89</v>
      </c>
      <c r="E7905" s="636">
        <v>7.6</v>
      </c>
      <c r="G7905" s="636">
        <v>3.3810789796253258</v>
      </c>
      <c r="I7905" s="636">
        <v>7.5149999999999997</v>
      </c>
      <c r="J7905" s="660"/>
      <c r="K7905" s="698">
        <v>7.2</v>
      </c>
      <c r="M7905" s="636">
        <v>7.72</v>
      </c>
      <c r="O7905" s="636">
        <v>7.6050000000000004</v>
      </c>
      <c r="Q7905" s="636">
        <v>7.2</v>
      </c>
      <c r="S7905" s="636">
        <v>4.1150000000000002</v>
      </c>
      <c r="T7905" s="554">
        <v>0.77909700000000004</v>
      </c>
      <c r="U7905" s="636">
        <f t="shared" si="269"/>
        <v>3.3810789796253258</v>
      </c>
    </row>
    <row r="7906" spans="1:21" x14ac:dyDescent="0.2">
      <c r="A7906" s="597">
        <v>44784</v>
      </c>
      <c r="B7906" s="414">
        <f t="shared" ref="B7906:B7970" si="270">A7906+1</f>
        <v>44785</v>
      </c>
      <c r="C7906" s="636">
        <v>8.5350000000000001</v>
      </c>
      <c r="E7906" s="636">
        <v>8.0299999999999994</v>
      </c>
      <c r="G7906" s="636">
        <v>3.2792651767142504</v>
      </c>
      <c r="I7906" s="636">
        <v>8</v>
      </c>
      <c r="J7906" s="660"/>
      <c r="K7906" s="698">
        <v>7.4450000000000003</v>
      </c>
      <c r="M7906" s="636">
        <v>8.2550000000000008</v>
      </c>
      <c r="O7906" s="636">
        <v>8.0649999999999995</v>
      </c>
      <c r="Q7906" s="636">
        <v>7.3949999999999996</v>
      </c>
      <c r="S7906" s="636">
        <v>3.97</v>
      </c>
      <c r="T7906" s="554">
        <v>0.78323500000000001</v>
      </c>
      <c r="U7906" s="636">
        <f t="shared" si="269"/>
        <v>3.2792651767142504</v>
      </c>
    </row>
    <row r="7907" spans="1:21" x14ac:dyDescent="0.2">
      <c r="A7907" s="597">
        <v>44785</v>
      </c>
      <c r="B7907" s="414">
        <f t="shared" si="270"/>
        <v>44786</v>
      </c>
      <c r="C7907" s="640">
        <v>8.75</v>
      </c>
      <c r="E7907" s="640">
        <v>8.1549999999999994</v>
      </c>
      <c r="G7907" s="640">
        <v>2.7995743771101003</v>
      </c>
      <c r="I7907" s="640">
        <v>8.3000000000000007</v>
      </c>
      <c r="J7907" s="661"/>
      <c r="K7907" s="699">
        <v>7.59</v>
      </c>
      <c r="M7907" s="640">
        <v>8.24</v>
      </c>
      <c r="O7907" s="640">
        <v>8.1349999999999998</v>
      </c>
      <c r="Q7907" s="640">
        <v>7.4349999999999996</v>
      </c>
      <c r="S7907" s="640">
        <v>3.39</v>
      </c>
      <c r="T7907" s="577">
        <v>0.78306600000000004</v>
      </c>
      <c r="U7907" s="640">
        <f t="shared" si="269"/>
        <v>2.7995743771101003</v>
      </c>
    </row>
    <row r="7908" spans="1:21" x14ac:dyDescent="0.2">
      <c r="A7908" s="597">
        <v>44786</v>
      </c>
      <c r="B7908" s="414">
        <f t="shared" si="270"/>
        <v>44787</v>
      </c>
      <c r="C7908" s="640">
        <v>8.75</v>
      </c>
      <c r="E7908" s="640">
        <v>8.1549999999999994</v>
      </c>
      <c r="G7908" s="640">
        <v>2.7995743771101003</v>
      </c>
      <c r="I7908" s="640">
        <v>8.3000000000000007</v>
      </c>
      <c r="J7908" s="661"/>
      <c r="K7908" s="699">
        <v>7.59</v>
      </c>
      <c r="M7908" s="640">
        <v>8.24</v>
      </c>
      <c r="O7908" s="640">
        <v>8.1349999999999998</v>
      </c>
      <c r="Q7908" s="640">
        <v>7.4349999999999996</v>
      </c>
      <c r="S7908" s="640">
        <v>3.39</v>
      </c>
      <c r="T7908" s="577">
        <v>0.78306600000000004</v>
      </c>
      <c r="U7908" s="640">
        <f t="shared" si="269"/>
        <v>2.7995743771101003</v>
      </c>
    </row>
    <row r="7909" spans="1:21" x14ac:dyDescent="0.2">
      <c r="A7909" s="597">
        <v>44787</v>
      </c>
      <c r="B7909" s="414">
        <f t="shared" si="270"/>
        <v>44788</v>
      </c>
      <c r="C7909" s="640">
        <v>8.75</v>
      </c>
      <c r="E7909" s="640">
        <v>8.1549999999999994</v>
      </c>
      <c r="G7909" s="640">
        <v>2.7995743771101003</v>
      </c>
      <c r="I7909" s="640">
        <v>8.3000000000000007</v>
      </c>
      <c r="J7909" s="661"/>
      <c r="K7909" s="699">
        <v>7.59</v>
      </c>
      <c r="M7909" s="640">
        <v>8.24</v>
      </c>
      <c r="O7909" s="640">
        <v>8.1349999999999998</v>
      </c>
      <c r="Q7909" s="640">
        <v>7.4349999999999996</v>
      </c>
      <c r="S7909" s="640">
        <v>3.39</v>
      </c>
      <c r="T7909" s="577">
        <v>0.78306600000000004</v>
      </c>
      <c r="U7909" s="640">
        <f t="shared" si="269"/>
        <v>2.7995743771101003</v>
      </c>
    </row>
    <row r="7910" spans="1:21" x14ac:dyDescent="0.2">
      <c r="A7910" s="597">
        <v>44788</v>
      </c>
      <c r="B7910" s="414">
        <f t="shared" si="270"/>
        <v>44789</v>
      </c>
      <c r="C7910" s="636">
        <v>8.5500000000000007</v>
      </c>
      <c r="E7910" s="636">
        <v>7.9950000000000001</v>
      </c>
      <c r="G7910" s="636">
        <v>2.7415526711127751</v>
      </c>
      <c r="I7910" s="636">
        <v>8.0399999999999991</v>
      </c>
      <c r="J7910" s="660"/>
      <c r="K7910" s="698">
        <v>7.5949999999999998</v>
      </c>
      <c r="M7910" s="636">
        <v>8.0150000000000006</v>
      </c>
      <c r="O7910" s="636">
        <v>7.93</v>
      </c>
      <c r="Q7910" s="636">
        <v>7.41</v>
      </c>
      <c r="S7910" s="636">
        <v>3.3450000000000002</v>
      </c>
      <c r="T7910" s="554">
        <v>0.77715299999999998</v>
      </c>
      <c r="U7910" s="636">
        <f t="shared" si="269"/>
        <v>2.7415526711127751</v>
      </c>
    </row>
    <row r="7911" spans="1:21" x14ac:dyDescent="0.2">
      <c r="A7911" s="597">
        <v>44789</v>
      </c>
      <c r="B7911" s="414">
        <f t="shared" si="270"/>
        <v>44790</v>
      </c>
      <c r="C7911" s="636">
        <v>9.2449999999999992</v>
      </c>
      <c r="E7911" s="636">
        <v>8.6199999999999992</v>
      </c>
      <c r="G7911" s="636">
        <v>3.0818128742976749</v>
      </c>
      <c r="I7911" s="636">
        <v>8.7750000000000004</v>
      </c>
      <c r="J7911" s="660"/>
      <c r="K7911" s="698">
        <v>8.4700000000000006</v>
      </c>
      <c r="M7911" s="636">
        <v>8.875</v>
      </c>
      <c r="O7911" s="636">
        <v>8.5299999999999994</v>
      </c>
      <c r="Q7911" s="636">
        <v>8.1750000000000007</v>
      </c>
      <c r="S7911" s="636">
        <v>3.7650000000000001</v>
      </c>
      <c r="T7911" s="554">
        <v>0.77615299999999998</v>
      </c>
      <c r="U7911" s="636">
        <f t="shared" si="269"/>
        <v>3.0818128742976749</v>
      </c>
    </row>
    <row r="7912" spans="1:21" x14ac:dyDescent="0.2">
      <c r="A7912" s="597">
        <v>44790</v>
      </c>
      <c r="B7912" s="414">
        <f t="shared" si="270"/>
        <v>44791</v>
      </c>
      <c r="C7912" s="636">
        <v>9.5050000000000008</v>
      </c>
      <c r="E7912" s="636">
        <v>8.6050000000000004</v>
      </c>
      <c r="G7912" s="636">
        <v>2.7290833726564503</v>
      </c>
      <c r="I7912" s="636">
        <v>8.9149999999999991</v>
      </c>
      <c r="J7912" s="660"/>
      <c r="K7912" s="698">
        <v>8.5850000000000009</v>
      </c>
      <c r="M7912" s="636">
        <v>9.0299999999999994</v>
      </c>
      <c r="O7912" s="636">
        <v>8.5950000000000006</v>
      </c>
      <c r="Q7912" s="636">
        <v>8.2650000000000006</v>
      </c>
      <c r="S7912" s="636">
        <v>3.335</v>
      </c>
      <c r="T7912" s="554">
        <v>0.77593800000000002</v>
      </c>
      <c r="U7912" s="636">
        <f t="shared" si="269"/>
        <v>2.7290833726564503</v>
      </c>
    </row>
    <row r="7913" spans="1:21" x14ac:dyDescent="0.2">
      <c r="A7913" s="597">
        <v>44791</v>
      </c>
      <c r="B7913" s="414">
        <f t="shared" si="270"/>
        <v>44792</v>
      </c>
      <c r="C7913" s="636">
        <v>9.42</v>
      </c>
      <c r="E7913" s="636">
        <v>8.51</v>
      </c>
      <c r="G7913" s="636">
        <v>0.66085998879375007</v>
      </c>
      <c r="I7913" s="636">
        <v>8.8000000000000007</v>
      </c>
      <c r="J7913" s="660"/>
      <c r="K7913" s="698">
        <v>8.3249999999999993</v>
      </c>
      <c r="M7913" s="636">
        <v>8.5050000000000008</v>
      </c>
      <c r="O7913" s="636">
        <v>8.4949999999999992</v>
      </c>
      <c r="Q7913" s="636">
        <v>8.36</v>
      </c>
      <c r="S7913" s="636">
        <v>0.81</v>
      </c>
      <c r="T7913" s="554">
        <v>0.77362500000000001</v>
      </c>
      <c r="U7913" s="636">
        <f t="shared" si="269"/>
        <v>0.66085998879375007</v>
      </c>
    </row>
    <row r="7914" spans="1:21" x14ac:dyDescent="0.2">
      <c r="A7914" s="597">
        <v>44792</v>
      </c>
      <c r="B7914" s="414">
        <f t="shared" si="270"/>
        <v>44793</v>
      </c>
      <c r="C7914" s="640">
        <v>9.1300000000000008</v>
      </c>
      <c r="E7914" s="640">
        <v>8.1150000000000002</v>
      </c>
      <c r="G7914" s="640">
        <v>0.69871523602649999</v>
      </c>
      <c r="I7914" s="640">
        <v>8.5</v>
      </c>
      <c r="J7914" s="661"/>
      <c r="K7914" s="699">
        <v>7.49</v>
      </c>
      <c r="M7914" s="640">
        <v>7.9050000000000002</v>
      </c>
      <c r="O7914" s="640">
        <v>8.2149999999999999</v>
      </c>
      <c r="Q7914" s="640">
        <v>8.0050000000000008</v>
      </c>
      <c r="S7914" s="640">
        <v>0.86</v>
      </c>
      <c r="T7914" s="577">
        <v>0.77038499999999999</v>
      </c>
      <c r="U7914" s="640">
        <f t="shared" si="269"/>
        <v>0.69871523602649999</v>
      </c>
    </row>
    <row r="7915" spans="1:21" x14ac:dyDescent="0.2">
      <c r="A7915" s="597">
        <v>44793</v>
      </c>
      <c r="B7915" s="414">
        <f t="shared" si="270"/>
        <v>44794</v>
      </c>
      <c r="C7915" s="640">
        <v>9.1300000000000008</v>
      </c>
      <c r="E7915" s="640">
        <v>8.1150000000000002</v>
      </c>
      <c r="G7915" s="640">
        <v>0.69871523602649999</v>
      </c>
      <c r="I7915" s="640">
        <v>8.5</v>
      </c>
      <c r="J7915" s="661"/>
      <c r="K7915" s="699">
        <v>7.49</v>
      </c>
      <c r="M7915" s="640">
        <v>7.9050000000000002</v>
      </c>
      <c r="O7915" s="640">
        <v>8.2149999999999999</v>
      </c>
      <c r="Q7915" s="640">
        <v>8.0050000000000008</v>
      </c>
      <c r="S7915" s="640">
        <v>0.86</v>
      </c>
      <c r="T7915" s="577">
        <v>0.77038499999999999</v>
      </c>
      <c r="U7915" s="640">
        <f t="shared" si="269"/>
        <v>0.69871523602649999</v>
      </c>
    </row>
    <row r="7916" spans="1:21" x14ac:dyDescent="0.2">
      <c r="A7916" s="597">
        <v>44794</v>
      </c>
      <c r="B7916" s="414">
        <f t="shared" si="270"/>
        <v>44795</v>
      </c>
      <c r="C7916" s="640">
        <v>9.1300000000000008</v>
      </c>
      <c r="E7916" s="640">
        <v>8.1150000000000002</v>
      </c>
      <c r="G7916" s="640">
        <v>0.69871523602649999</v>
      </c>
      <c r="I7916" s="640">
        <v>8.5</v>
      </c>
      <c r="J7916" s="661"/>
      <c r="K7916" s="699">
        <v>7.49</v>
      </c>
      <c r="M7916" s="640">
        <v>7.9050000000000002</v>
      </c>
      <c r="O7916" s="640">
        <v>8.2149999999999999</v>
      </c>
      <c r="Q7916" s="640">
        <v>8.0050000000000008</v>
      </c>
      <c r="S7916" s="640">
        <v>0.86</v>
      </c>
      <c r="T7916" s="577">
        <v>0.77038499999999999</v>
      </c>
      <c r="U7916" s="640">
        <f t="shared" si="269"/>
        <v>0.69871523602649999</v>
      </c>
    </row>
    <row r="7917" spans="1:21" x14ac:dyDescent="0.2">
      <c r="A7917" s="597">
        <v>44795</v>
      </c>
      <c r="B7917" s="414">
        <f t="shared" si="270"/>
        <v>44796</v>
      </c>
      <c r="C7917" s="636">
        <v>9.85</v>
      </c>
      <c r="E7917" s="636">
        <v>8.6850000000000005</v>
      </c>
      <c r="G7917" s="636">
        <v>3.2403214613399997E-2</v>
      </c>
      <c r="I7917" s="636">
        <v>8.9600000000000009</v>
      </c>
      <c r="J7917" s="660"/>
      <c r="K7917" s="698">
        <v>8.6050000000000004</v>
      </c>
      <c r="M7917" s="636">
        <v>9.1150000000000002</v>
      </c>
      <c r="O7917" s="636">
        <v>8.7100000000000009</v>
      </c>
      <c r="Q7917" s="636">
        <v>8.61</v>
      </c>
      <c r="S7917" s="636">
        <v>0.04</v>
      </c>
      <c r="T7917" s="554">
        <v>0.76812899999999995</v>
      </c>
      <c r="U7917" s="636">
        <f t="shared" si="269"/>
        <v>3.2403214613399997E-2</v>
      </c>
    </row>
    <row r="7918" spans="1:21" x14ac:dyDescent="0.2">
      <c r="A7918" s="597">
        <v>44796</v>
      </c>
      <c r="B7918" s="414">
        <f t="shared" si="270"/>
        <v>44797</v>
      </c>
      <c r="C7918" s="636">
        <v>9.76</v>
      </c>
      <c r="E7918" s="636">
        <v>9</v>
      </c>
      <c r="G7918" s="636">
        <v>1.4318244886749751</v>
      </c>
      <c r="I7918" s="636">
        <v>8.9649999999999999</v>
      </c>
      <c r="J7918" s="660"/>
      <c r="K7918" s="698">
        <v>8.34</v>
      </c>
      <c r="M7918" s="636">
        <v>8.98</v>
      </c>
      <c r="O7918" s="636">
        <v>8.9250000000000007</v>
      </c>
      <c r="Q7918" s="636">
        <v>9</v>
      </c>
      <c r="S7918" s="636">
        <v>1.7649999999999999</v>
      </c>
      <c r="T7918" s="554">
        <v>0.76922100000000004</v>
      </c>
      <c r="U7918" s="636">
        <f t="shared" si="269"/>
        <v>1.4318244886749751</v>
      </c>
    </row>
    <row r="7919" spans="1:21" x14ac:dyDescent="0.2">
      <c r="A7919" s="597">
        <v>44797</v>
      </c>
      <c r="B7919" s="414">
        <f t="shared" si="270"/>
        <v>44798</v>
      </c>
      <c r="C7919" s="636">
        <v>9.2850000000000001</v>
      </c>
      <c r="E7919" s="636">
        <v>8.49</v>
      </c>
      <c r="G7919" s="636">
        <v>1.767333545823375</v>
      </c>
      <c r="I7919" s="636">
        <v>8.6050000000000004</v>
      </c>
      <c r="J7919" s="660"/>
      <c r="K7919" s="698">
        <v>8.0950000000000006</v>
      </c>
      <c r="M7919" s="636">
        <v>8.6449999999999996</v>
      </c>
      <c r="O7919" s="636">
        <v>8.5</v>
      </c>
      <c r="Q7919" s="636">
        <v>8.48</v>
      </c>
      <c r="S7919" s="636">
        <v>2.1749999999999998</v>
      </c>
      <c r="T7919" s="554">
        <v>0.77048700000000003</v>
      </c>
      <c r="U7919" s="636">
        <f t="shared" si="269"/>
        <v>1.767333545823375</v>
      </c>
    </row>
    <row r="7920" spans="1:21" x14ac:dyDescent="0.2">
      <c r="A7920" s="597">
        <v>44798</v>
      </c>
      <c r="B7920" s="414">
        <f t="shared" si="270"/>
        <v>44799</v>
      </c>
      <c r="C7920" s="636">
        <v>9.33</v>
      </c>
      <c r="E7920" s="636">
        <v>8.5649999999999995</v>
      </c>
      <c r="G7920" s="636">
        <v>2.1933035914155004</v>
      </c>
      <c r="I7920" s="636">
        <v>8.7850000000000001</v>
      </c>
      <c r="J7920" s="660"/>
      <c r="K7920" s="698">
        <v>8.0950000000000006</v>
      </c>
      <c r="M7920" s="636">
        <v>8.64</v>
      </c>
      <c r="O7920" s="636">
        <v>8.4949999999999992</v>
      </c>
      <c r="Q7920" s="636">
        <v>8.3650000000000002</v>
      </c>
      <c r="S7920" s="636">
        <v>2.69</v>
      </c>
      <c r="T7920" s="554">
        <v>0.77312999999999998</v>
      </c>
      <c r="U7920" s="636">
        <f t="shared" si="269"/>
        <v>2.1933035914155004</v>
      </c>
    </row>
    <row r="7921" spans="1:21" x14ac:dyDescent="0.2">
      <c r="A7921" s="597">
        <v>44799</v>
      </c>
      <c r="B7921" s="414">
        <f t="shared" si="270"/>
        <v>44800</v>
      </c>
      <c r="C7921" s="640">
        <v>9.5</v>
      </c>
      <c r="E7921" s="640">
        <v>8.49</v>
      </c>
      <c r="G7921" s="640">
        <v>2.6290129485288003</v>
      </c>
      <c r="I7921" s="640">
        <v>8.8000000000000007</v>
      </c>
      <c r="J7921" s="661"/>
      <c r="K7921" s="699">
        <v>7.74</v>
      </c>
      <c r="M7921" s="640">
        <v>8.57</v>
      </c>
      <c r="O7921" s="640">
        <v>8.56</v>
      </c>
      <c r="Q7921" s="640">
        <v>8.5299999999999994</v>
      </c>
      <c r="S7921" s="640">
        <v>3.2349999999999999</v>
      </c>
      <c r="T7921" s="577">
        <v>0.77059200000000005</v>
      </c>
      <c r="U7921" s="640">
        <f t="shared" si="269"/>
        <v>2.6290129485288003</v>
      </c>
    </row>
    <row r="7922" spans="1:21" x14ac:dyDescent="0.2">
      <c r="A7922" s="597">
        <v>44800</v>
      </c>
      <c r="B7922" s="414">
        <f t="shared" si="270"/>
        <v>44801</v>
      </c>
      <c r="C7922" s="640">
        <v>9.5</v>
      </c>
      <c r="E7922" s="640">
        <v>8.49</v>
      </c>
      <c r="G7922" s="640">
        <v>2.6290129485288003</v>
      </c>
      <c r="I7922" s="640">
        <v>8.8000000000000007</v>
      </c>
      <c r="J7922" s="661"/>
      <c r="K7922" s="699">
        <v>7.74</v>
      </c>
      <c r="M7922" s="640">
        <v>8.57</v>
      </c>
      <c r="O7922" s="640">
        <v>8.56</v>
      </c>
      <c r="Q7922" s="640">
        <v>8.5299999999999994</v>
      </c>
      <c r="S7922" s="640">
        <v>3.2349999999999999</v>
      </c>
      <c r="T7922" s="577">
        <v>0.77059200000000005</v>
      </c>
      <c r="U7922" s="640">
        <f t="shared" ref="U7922:U7985" si="271">S7922*T7922*1.054615</f>
        <v>2.6290129485288003</v>
      </c>
    </row>
    <row r="7923" spans="1:21" x14ac:dyDescent="0.2">
      <c r="A7923" s="597">
        <v>44801</v>
      </c>
      <c r="B7923" s="414">
        <f t="shared" si="270"/>
        <v>44802</v>
      </c>
      <c r="C7923" s="640">
        <v>9.5</v>
      </c>
      <c r="E7923" s="640">
        <v>8.49</v>
      </c>
      <c r="G7923" s="640">
        <v>2.6290129485288003</v>
      </c>
      <c r="I7923" s="640">
        <v>8.8000000000000007</v>
      </c>
      <c r="J7923" s="661"/>
      <c r="K7923" s="699">
        <v>7.74</v>
      </c>
      <c r="M7923" s="640">
        <v>8.57</v>
      </c>
      <c r="O7923" s="640">
        <v>8.56</v>
      </c>
      <c r="Q7923" s="640">
        <v>8.5299999999999994</v>
      </c>
      <c r="S7923" s="640">
        <v>3.2349999999999999</v>
      </c>
      <c r="T7923" s="577">
        <v>0.77059200000000005</v>
      </c>
      <c r="U7923" s="640">
        <f t="shared" si="271"/>
        <v>2.6290129485288003</v>
      </c>
    </row>
    <row r="7924" spans="1:21" x14ac:dyDescent="0.2">
      <c r="A7924" s="597">
        <v>44802</v>
      </c>
      <c r="B7924" s="414">
        <f t="shared" si="270"/>
        <v>44803</v>
      </c>
      <c r="C7924" s="636">
        <v>9.25</v>
      </c>
      <c r="E7924" s="636">
        <v>8.6349999999999998</v>
      </c>
      <c r="G7924" s="636">
        <v>0.57026798552857505</v>
      </c>
      <c r="I7924" s="636">
        <v>8.5850000000000009</v>
      </c>
      <c r="J7924" s="660"/>
      <c r="K7924" s="698">
        <v>7.76</v>
      </c>
      <c r="M7924" s="636">
        <v>8.8650000000000002</v>
      </c>
      <c r="O7924" s="636">
        <v>8.5850000000000009</v>
      </c>
      <c r="Q7924" s="636">
        <v>8.5449999999999999</v>
      </c>
      <c r="S7924" s="636">
        <v>0.70499999999999996</v>
      </c>
      <c r="T7924" s="554">
        <v>0.76700100000000004</v>
      </c>
      <c r="U7924" s="636">
        <f t="shared" si="271"/>
        <v>0.57026798552857505</v>
      </c>
    </row>
    <row r="7925" spans="1:21" x14ac:dyDescent="0.2">
      <c r="A7925" s="597">
        <v>44803</v>
      </c>
      <c r="B7925" s="414">
        <f t="shared" si="270"/>
        <v>44804</v>
      </c>
      <c r="C7925" s="636">
        <v>8.9600000000000009</v>
      </c>
      <c r="E7925" s="636">
        <v>8.39</v>
      </c>
      <c r="G7925" s="636">
        <v>1.346357107529325</v>
      </c>
      <c r="I7925" s="636">
        <v>8.3450000000000006</v>
      </c>
      <c r="J7925" s="660"/>
      <c r="K7925" s="698">
        <v>7.8049999999999997</v>
      </c>
      <c r="M7925" s="636">
        <v>8.7850000000000001</v>
      </c>
      <c r="O7925" s="636">
        <v>8.1349999999999998</v>
      </c>
      <c r="Q7925" s="636">
        <v>8.2750000000000004</v>
      </c>
      <c r="S7925" s="636">
        <v>1.665</v>
      </c>
      <c r="T7925" s="554">
        <v>0.76674699999999996</v>
      </c>
      <c r="U7925" s="636">
        <f t="shared" si="271"/>
        <v>1.346357107529325</v>
      </c>
    </row>
    <row r="7926" spans="1:21" s="263" customFormat="1" x14ac:dyDescent="0.2">
      <c r="A7926" s="598">
        <v>44804</v>
      </c>
      <c r="B7926" s="556">
        <f t="shared" si="270"/>
        <v>44805</v>
      </c>
      <c r="C7926" s="620">
        <v>8.9499999999999993</v>
      </c>
      <c r="E7926" s="620">
        <v>8.3699999999999992</v>
      </c>
      <c r="G7926" s="620">
        <v>2.5227633769239</v>
      </c>
      <c r="I7926" s="620">
        <v>8.3000000000000007</v>
      </c>
      <c r="J7926" s="786"/>
      <c r="K7926" s="700">
        <v>7.76</v>
      </c>
      <c r="M7926" s="620">
        <v>8.6999999999999993</v>
      </c>
      <c r="O7926" s="620">
        <v>8.27</v>
      </c>
      <c r="Q7926" s="620">
        <v>8.0950000000000006</v>
      </c>
      <c r="S7926" s="620">
        <v>3.1349999999999998</v>
      </c>
      <c r="T7926" s="689">
        <v>0.76303600000000005</v>
      </c>
      <c r="U7926" s="620">
        <f t="shared" si="271"/>
        <v>2.5227633769239</v>
      </c>
    </row>
    <row r="7927" spans="1:21" x14ac:dyDescent="0.2">
      <c r="A7927" s="597">
        <v>44805</v>
      </c>
      <c r="B7927" s="414">
        <f t="shared" si="270"/>
        <v>44806</v>
      </c>
      <c r="C7927" s="636">
        <v>9.2449999999999992</v>
      </c>
      <c r="E7927" s="636">
        <v>8.6300000000000008</v>
      </c>
      <c r="G7927" s="636">
        <v>2.6754566744832</v>
      </c>
      <c r="I7927" s="636">
        <v>8.75</v>
      </c>
      <c r="J7927" s="660"/>
      <c r="K7927" s="698">
        <v>8.2200000000000006</v>
      </c>
      <c r="M7927" s="636">
        <v>8.94</v>
      </c>
      <c r="O7927" s="636">
        <v>8.6</v>
      </c>
      <c r="Q7927" s="636">
        <v>8.0050000000000008</v>
      </c>
      <c r="S7927" s="636">
        <v>3.34</v>
      </c>
      <c r="T7927" s="554">
        <v>0.759552</v>
      </c>
      <c r="U7927" s="636">
        <f t="shared" si="271"/>
        <v>2.6754566744832</v>
      </c>
    </row>
    <row r="7928" spans="1:21" x14ac:dyDescent="0.2">
      <c r="A7928" s="597">
        <v>44806</v>
      </c>
      <c r="B7928" s="414">
        <f t="shared" si="270"/>
        <v>44807</v>
      </c>
      <c r="C7928" s="640">
        <v>8.98</v>
      </c>
      <c r="E7928" s="640">
        <v>8.2100000000000009</v>
      </c>
      <c r="G7928" s="640">
        <v>1.489065547557</v>
      </c>
      <c r="I7928" s="640">
        <v>8.3550000000000004</v>
      </c>
      <c r="J7928" s="661"/>
      <c r="K7928" s="699">
        <v>8.09</v>
      </c>
      <c r="M7928" s="640">
        <v>8.59</v>
      </c>
      <c r="O7928" s="640">
        <v>8.1850000000000005</v>
      </c>
      <c r="Q7928" s="640">
        <v>7.7350000000000003</v>
      </c>
      <c r="S7928" s="640">
        <v>1.855</v>
      </c>
      <c r="T7928" s="577">
        <v>0.76115999999999995</v>
      </c>
      <c r="U7928" s="640">
        <f t="shared" si="271"/>
        <v>1.489065547557</v>
      </c>
    </row>
    <row r="7929" spans="1:21" x14ac:dyDescent="0.2">
      <c r="A7929" s="597">
        <v>44807</v>
      </c>
      <c r="B7929" s="414">
        <f t="shared" si="270"/>
        <v>44808</v>
      </c>
      <c r="C7929" s="640">
        <v>8.98</v>
      </c>
      <c r="E7929" s="640">
        <v>8.2100000000000009</v>
      </c>
      <c r="G7929" s="640">
        <v>1.489065547557</v>
      </c>
      <c r="I7929" s="640">
        <v>8.3550000000000004</v>
      </c>
      <c r="J7929" s="661"/>
      <c r="K7929" s="699">
        <v>8.09</v>
      </c>
      <c r="M7929" s="640">
        <v>8.59</v>
      </c>
      <c r="O7929" s="640">
        <v>8.1850000000000005</v>
      </c>
      <c r="Q7929" s="640">
        <v>7.7350000000000003</v>
      </c>
      <c r="S7929" s="640">
        <v>1.855</v>
      </c>
      <c r="T7929" s="577">
        <v>0.76115999999999995</v>
      </c>
      <c r="U7929" s="640">
        <f t="shared" si="271"/>
        <v>1.489065547557</v>
      </c>
    </row>
    <row r="7930" spans="1:21" x14ac:dyDescent="0.2">
      <c r="A7930" s="597">
        <v>44808</v>
      </c>
      <c r="B7930" s="414">
        <f t="shared" si="270"/>
        <v>44809</v>
      </c>
      <c r="C7930" s="640">
        <v>8.98</v>
      </c>
      <c r="E7930" s="640">
        <v>8.2100000000000009</v>
      </c>
      <c r="G7930" s="640">
        <v>1.489065547557</v>
      </c>
      <c r="I7930" s="640">
        <v>8.3550000000000004</v>
      </c>
      <c r="J7930" s="661"/>
      <c r="K7930" s="699">
        <v>8.09</v>
      </c>
      <c r="M7930" s="640">
        <v>8.59</v>
      </c>
      <c r="O7930" s="640">
        <v>8.1850000000000005</v>
      </c>
      <c r="Q7930" s="640">
        <v>7.7350000000000003</v>
      </c>
      <c r="S7930" s="640">
        <v>1.855</v>
      </c>
      <c r="T7930" s="577">
        <v>0.76115999999999995</v>
      </c>
      <c r="U7930" s="640">
        <f t="shared" si="271"/>
        <v>1.489065547557</v>
      </c>
    </row>
    <row r="7931" spans="1:21" x14ac:dyDescent="0.2">
      <c r="A7931" s="597">
        <v>44809</v>
      </c>
      <c r="B7931" s="414">
        <f t="shared" si="270"/>
        <v>44810</v>
      </c>
      <c r="C7931" s="640">
        <v>8.98</v>
      </c>
      <c r="E7931" s="640">
        <v>8.2100000000000009</v>
      </c>
      <c r="G7931" s="640">
        <v>1.489065547557</v>
      </c>
      <c r="I7931" s="640">
        <v>8.3550000000000004</v>
      </c>
      <c r="J7931" s="661"/>
      <c r="K7931" s="699">
        <v>8.09</v>
      </c>
      <c r="M7931" s="640">
        <v>8.59</v>
      </c>
      <c r="O7931" s="640">
        <v>8.1850000000000005</v>
      </c>
      <c r="Q7931" s="640">
        <v>7.7350000000000003</v>
      </c>
      <c r="S7931" s="640">
        <v>1.855</v>
      </c>
      <c r="T7931" s="577">
        <v>0.76115999999999995</v>
      </c>
      <c r="U7931" s="640">
        <f t="shared" si="271"/>
        <v>1.489065547557</v>
      </c>
    </row>
    <row r="7932" spans="1:21" x14ac:dyDescent="0.2">
      <c r="A7932" s="597">
        <v>44810</v>
      </c>
      <c r="B7932" s="414">
        <f t="shared" si="270"/>
        <v>44811</v>
      </c>
      <c r="C7932" s="636">
        <v>8.4700000000000006</v>
      </c>
      <c r="E7932" s="636">
        <v>7.7</v>
      </c>
      <c r="G7932" s="636">
        <v>3.1562570872596001</v>
      </c>
      <c r="I7932" s="636">
        <v>7.84</v>
      </c>
      <c r="J7932" s="660"/>
      <c r="K7932" s="698">
        <v>7.36</v>
      </c>
      <c r="M7932" s="636">
        <v>8.3000000000000007</v>
      </c>
      <c r="O7932" s="636">
        <v>7.63</v>
      </c>
      <c r="Q7932" s="636">
        <v>7.63</v>
      </c>
      <c r="S7932" s="636">
        <v>3.93</v>
      </c>
      <c r="T7932" s="554">
        <v>0.76152799999999998</v>
      </c>
      <c r="U7932" s="636">
        <f t="shared" si="271"/>
        <v>3.1562570872596001</v>
      </c>
    </row>
    <row r="7933" spans="1:21" x14ac:dyDescent="0.2">
      <c r="A7933" s="597">
        <v>44811</v>
      </c>
      <c r="B7933" s="414">
        <f t="shared" si="270"/>
        <v>44812</v>
      </c>
      <c r="C7933" s="698">
        <v>8.125</v>
      </c>
      <c r="D7933" s="698"/>
      <c r="E7933" s="698">
        <v>7.4050000000000002</v>
      </c>
      <c r="F7933" s="698"/>
      <c r="G7933" s="698">
        <v>3.2522831788698996</v>
      </c>
      <c r="H7933" s="698"/>
      <c r="I7933" s="698">
        <v>7.5149999999999997</v>
      </c>
      <c r="J7933" s="791"/>
      <c r="K7933" s="698">
        <v>6.7249999999999996</v>
      </c>
      <c r="L7933" s="698"/>
      <c r="M7933" s="698">
        <v>7.7750000000000004</v>
      </c>
      <c r="N7933" s="698"/>
      <c r="O7933" s="698">
        <v>7.36</v>
      </c>
      <c r="P7933" s="698"/>
      <c r="Q7933" s="698">
        <v>7.2850000000000001</v>
      </c>
      <c r="R7933" s="698"/>
      <c r="S7933" s="698">
        <v>4.0599999999999996</v>
      </c>
      <c r="T7933" s="554">
        <v>0.759571</v>
      </c>
      <c r="U7933" s="636">
        <f t="shared" si="271"/>
        <v>3.2522831788698996</v>
      </c>
    </row>
    <row r="7934" spans="1:21" x14ac:dyDescent="0.2">
      <c r="A7934" s="597">
        <v>44812</v>
      </c>
      <c r="B7934" s="414">
        <f t="shared" si="270"/>
        <v>44813</v>
      </c>
      <c r="C7934" s="698">
        <v>8.125</v>
      </c>
      <c r="D7934" s="698"/>
      <c r="E7934" s="698">
        <v>7.3</v>
      </c>
      <c r="F7934" s="698"/>
      <c r="G7934" s="698">
        <v>3.7664360546750499</v>
      </c>
      <c r="H7934" s="698"/>
      <c r="I7934" s="698">
        <v>7.42</v>
      </c>
      <c r="J7934" s="791"/>
      <c r="K7934" s="698">
        <v>6.96</v>
      </c>
      <c r="L7934" s="698"/>
      <c r="M7934" s="698">
        <v>7.7549999999999999</v>
      </c>
      <c r="N7934" s="698"/>
      <c r="O7934" s="698">
        <v>7.27</v>
      </c>
      <c r="P7934" s="698"/>
      <c r="Q7934" s="698">
        <v>7.1449999999999996</v>
      </c>
      <c r="R7934" s="698"/>
      <c r="S7934" s="698">
        <v>4.6849999999999996</v>
      </c>
      <c r="T7934" s="554">
        <v>0.76230200000000004</v>
      </c>
      <c r="U7934" s="636">
        <f t="shared" si="271"/>
        <v>3.7664360546750499</v>
      </c>
    </row>
    <row r="7935" spans="1:21" x14ac:dyDescent="0.2">
      <c r="A7935" s="597">
        <v>44813</v>
      </c>
      <c r="B7935" s="414">
        <f t="shared" si="270"/>
        <v>44814</v>
      </c>
      <c r="C7935" s="699">
        <v>8.1449999999999996</v>
      </c>
      <c r="D7935" s="698"/>
      <c r="E7935" s="699">
        <v>7.1749999999999998</v>
      </c>
      <c r="F7935" s="698"/>
      <c r="G7935" s="699">
        <v>2.3557533643551003</v>
      </c>
      <c r="H7935" s="698"/>
      <c r="I7935" s="699">
        <v>7.3049999999999997</v>
      </c>
      <c r="J7935" s="792"/>
      <c r="K7935" s="699">
        <v>6.6749999999999998</v>
      </c>
      <c r="L7935" s="698"/>
      <c r="M7935" s="699">
        <v>7.31</v>
      </c>
      <c r="N7935" s="698"/>
      <c r="O7935" s="699">
        <v>7.11</v>
      </c>
      <c r="P7935" s="698"/>
      <c r="Q7935" s="699">
        <v>7.0549999999999997</v>
      </c>
      <c r="R7935" s="698"/>
      <c r="S7935" s="699">
        <v>2.91</v>
      </c>
      <c r="T7935" s="577">
        <v>0.76761400000000002</v>
      </c>
      <c r="U7935" s="640">
        <f t="shared" si="271"/>
        <v>2.3557533643551003</v>
      </c>
    </row>
    <row r="7936" spans="1:21" x14ac:dyDescent="0.2">
      <c r="A7936" s="597">
        <v>44814</v>
      </c>
      <c r="B7936" s="414">
        <f t="shared" si="270"/>
        <v>44815</v>
      </c>
      <c r="C7936" s="699">
        <v>8.1449999999999996</v>
      </c>
      <c r="D7936" s="698"/>
      <c r="E7936" s="699">
        <v>7.1749999999999998</v>
      </c>
      <c r="F7936" s="698"/>
      <c r="G7936" s="699">
        <v>2.3557533643551003</v>
      </c>
      <c r="H7936" s="698"/>
      <c r="I7936" s="699">
        <v>7.3049999999999997</v>
      </c>
      <c r="J7936" s="792"/>
      <c r="K7936" s="699">
        <v>6.6749999999999998</v>
      </c>
      <c r="L7936" s="698"/>
      <c r="M7936" s="699">
        <v>7.31</v>
      </c>
      <c r="N7936" s="698"/>
      <c r="O7936" s="699">
        <v>7.11</v>
      </c>
      <c r="P7936" s="698"/>
      <c r="Q7936" s="699">
        <v>7.0549999999999997</v>
      </c>
      <c r="R7936" s="698"/>
      <c r="S7936" s="699">
        <v>2.91</v>
      </c>
      <c r="T7936" s="577">
        <v>0.76761400000000002</v>
      </c>
      <c r="U7936" s="640">
        <f t="shared" si="271"/>
        <v>2.3557533643551003</v>
      </c>
    </row>
    <row r="7937" spans="1:21" x14ac:dyDescent="0.2">
      <c r="A7937" s="597">
        <v>44815</v>
      </c>
      <c r="B7937" s="414">
        <f t="shared" si="270"/>
        <v>44816</v>
      </c>
      <c r="C7937" s="699">
        <v>8.1449999999999996</v>
      </c>
      <c r="D7937" s="698"/>
      <c r="E7937" s="699">
        <v>7.1749999999999998</v>
      </c>
      <c r="F7937" s="698"/>
      <c r="G7937" s="699">
        <v>2.3557533643551003</v>
      </c>
      <c r="H7937" s="698"/>
      <c r="I7937" s="699">
        <v>7.3049999999999997</v>
      </c>
      <c r="J7937" s="792"/>
      <c r="K7937" s="699">
        <v>6.6749999999999998</v>
      </c>
      <c r="L7937" s="698"/>
      <c r="M7937" s="699">
        <v>7.31</v>
      </c>
      <c r="N7937" s="698"/>
      <c r="O7937" s="699">
        <v>7.11</v>
      </c>
      <c r="P7937" s="698"/>
      <c r="Q7937" s="699">
        <v>7.0549999999999997</v>
      </c>
      <c r="R7937" s="698"/>
      <c r="S7937" s="699">
        <v>2.91</v>
      </c>
      <c r="T7937" s="577">
        <v>0.76761400000000002</v>
      </c>
      <c r="U7937" s="640">
        <f t="shared" si="271"/>
        <v>2.3557533643551003</v>
      </c>
    </row>
    <row r="7938" spans="1:21" x14ac:dyDescent="0.2">
      <c r="A7938" s="597">
        <v>44816</v>
      </c>
      <c r="B7938" s="414">
        <f t="shared" si="270"/>
        <v>44817</v>
      </c>
      <c r="C7938" s="698">
        <v>8.1150000000000002</v>
      </c>
      <c r="D7938" s="698"/>
      <c r="E7938" s="698">
        <v>7.375</v>
      </c>
      <c r="F7938" s="698"/>
      <c r="G7938" s="698">
        <v>3.5500212841625003</v>
      </c>
      <c r="H7938" s="698"/>
      <c r="I7938" s="698">
        <v>7.55</v>
      </c>
      <c r="J7938" s="791"/>
      <c r="K7938" s="698">
        <v>6.37</v>
      </c>
      <c r="L7938" s="698"/>
      <c r="M7938" s="698">
        <v>7.35</v>
      </c>
      <c r="N7938" s="698"/>
      <c r="O7938" s="698">
        <v>7.1449999999999996</v>
      </c>
      <c r="P7938" s="698"/>
      <c r="Q7938" s="698">
        <v>7.19</v>
      </c>
      <c r="R7938" s="698"/>
      <c r="S7938" s="698">
        <v>4.375</v>
      </c>
      <c r="T7938" s="554">
        <v>0.76941199999999998</v>
      </c>
      <c r="U7938" s="636">
        <f t="shared" si="271"/>
        <v>3.5500212841625003</v>
      </c>
    </row>
    <row r="7939" spans="1:21" x14ac:dyDescent="0.2">
      <c r="A7939" s="597">
        <v>44817</v>
      </c>
      <c r="B7939" s="414">
        <f t="shared" si="270"/>
        <v>44818</v>
      </c>
      <c r="C7939" s="698">
        <v>8.39</v>
      </c>
      <c r="D7939" s="698"/>
      <c r="E7939" s="698">
        <v>7.5350000000000001</v>
      </c>
      <c r="F7939" s="698"/>
      <c r="G7939" s="698">
        <v>4.7014283637396002</v>
      </c>
      <c r="H7939" s="698"/>
      <c r="I7939" s="698">
        <v>7.6349999999999998</v>
      </c>
      <c r="J7939" s="791"/>
      <c r="K7939" s="698">
        <v>7.0049999999999999</v>
      </c>
      <c r="L7939" s="698"/>
      <c r="M7939" s="698">
        <v>7.7649999999999997</v>
      </c>
      <c r="N7939" s="698"/>
      <c r="O7939" s="698">
        <v>7.49</v>
      </c>
      <c r="P7939" s="698"/>
      <c r="Q7939" s="698">
        <v>7.4950000000000001</v>
      </c>
      <c r="R7939" s="698"/>
      <c r="S7939" s="698">
        <v>5.82</v>
      </c>
      <c r="T7939" s="554">
        <v>0.76597199999999999</v>
      </c>
      <c r="U7939" s="636">
        <f t="shared" si="271"/>
        <v>4.7014283637396002</v>
      </c>
    </row>
    <row r="7940" spans="1:21" x14ac:dyDescent="0.2">
      <c r="A7940" s="597">
        <v>44818</v>
      </c>
      <c r="B7940" s="414">
        <f t="shared" si="270"/>
        <v>44819</v>
      </c>
      <c r="C7940" s="698">
        <v>8.6850000000000005</v>
      </c>
      <c r="D7940" s="698"/>
      <c r="E7940" s="698">
        <v>7.85</v>
      </c>
      <c r="F7940" s="698"/>
      <c r="G7940" s="698">
        <v>4.7089816007387997</v>
      </c>
      <c r="H7940" s="698"/>
      <c r="I7940" s="698">
        <v>7.89</v>
      </c>
      <c r="J7940" s="791"/>
      <c r="K7940" s="698">
        <v>7.2750000000000004</v>
      </c>
      <c r="L7940" s="698"/>
      <c r="M7940" s="698">
        <v>8.1850000000000005</v>
      </c>
      <c r="N7940" s="698"/>
      <c r="O7940" s="698">
        <v>7.85</v>
      </c>
      <c r="P7940" s="698"/>
      <c r="Q7940" s="698">
        <v>7.6950000000000003</v>
      </c>
      <c r="R7940" s="698"/>
      <c r="S7940" s="698">
        <v>5.88</v>
      </c>
      <c r="T7940" s="554">
        <v>0.75937399999999999</v>
      </c>
      <c r="U7940" s="636">
        <f t="shared" si="271"/>
        <v>4.7089816007387997</v>
      </c>
    </row>
    <row r="7941" spans="1:21" x14ac:dyDescent="0.2">
      <c r="A7941" s="597">
        <v>44819</v>
      </c>
      <c r="B7941" s="414">
        <f t="shared" si="270"/>
        <v>44820</v>
      </c>
      <c r="C7941" s="698">
        <v>8.5050000000000008</v>
      </c>
      <c r="D7941" s="698"/>
      <c r="E7941" s="698">
        <v>7.4450000000000003</v>
      </c>
      <c r="F7941" s="698"/>
      <c r="G7941" s="698">
        <v>2.8219499959190002</v>
      </c>
      <c r="H7941" s="698"/>
      <c r="I7941" s="698">
        <v>7.45</v>
      </c>
      <c r="J7941" s="791"/>
      <c r="K7941" s="698">
        <v>6.85</v>
      </c>
      <c r="L7941" s="698"/>
      <c r="M7941" s="698">
        <v>7.54</v>
      </c>
      <c r="N7941" s="698"/>
      <c r="O7941" s="698">
        <v>7.36</v>
      </c>
      <c r="P7941" s="698"/>
      <c r="Q7941" s="698">
        <v>7.4249999999999998</v>
      </c>
      <c r="R7941" s="698"/>
      <c r="S7941" s="698">
        <v>3.53</v>
      </c>
      <c r="T7941" s="554">
        <v>0.75802000000000003</v>
      </c>
      <c r="U7941" s="636">
        <f t="shared" si="271"/>
        <v>2.8219499959190002</v>
      </c>
    </row>
    <row r="7942" spans="1:21" x14ac:dyDescent="0.2">
      <c r="A7942" s="597">
        <v>44820</v>
      </c>
      <c r="B7942" s="414">
        <f t="shared" si="270"/>
        <v>44821</v>
      </c>
      <c r="C7942" s="699">
        <v>8.07</v>
      </c>
      <c r="D7942" s="698"/>
      <c r="E7942" s="699">
        <v>6.8</v>
      </c>
      <c r="F7942" s="698"/>
      <c r="G7942" s="699">
        <v>2.8373759338931999</v>
      </c>
      <c r="H7942" s="698"/>
      <c r="I7942" s="699">
        <v>7</v>
      </c>
      <c r="J7942" s="792"/>
      <c r="K7942" s="699">
        <v>6.09</v>
      </c>
      <c r="L7942" s="698"/>
      <c r="M7942" s="699">
        <v>6.5549999999999997</v>
      </c>
      <c r="N7942" s="698"/>
      <c r="O7942" s="699">
        <v>6.79</v>
      </c>
      <c r="P7942" s="698"/>
      <c r="Q7942" s="699">
        <v>6.8</v>
      </c>
      <c r="R7942" s="698"/>
      <c r="S7942" s="699">
        <v>3.57</v>
      </c>
      <c r="T7942" s="577">
        <v>0.75362399999999996</v>
      </c>
      <c r="U7942" s="640">
        <f t="shared" si="271"/>
        <v>2.8373759338931999</v>
      </c>
    </row>
    <row r="7943" spans="1:21" x14ac:dyDescent="0.2">
      <c r="A7943" s="597">
        <v>44821</v>
      </c>
      <c r="B7943" s="414">
        <f t="shared" si="270"/>
        <v>44822</v>
      </c>
      <c r="C7943" s="699">
        <v>8.07</v>
      </c>
      <c r="D7943" s="698"/>
      <c r="E7943" s="699">
        <v>6.8</v>
      </c>
      <c r="F7943" s="698"/>
      <c r="G7943" s="699">
        <v>2.8373759338931999</v>
      </c>
      <c r="H7943" s="698"/>
      <c r="I7943" s="699">
        <v>7</v>
      </c>
      <c r="J7943" s="792"/>
      <c r="K7943" s="699">
        <v>6.09</v>
      </c>
      <c r="L7943" s="698"/>
      <c r="M7943" s="699">
        <v>6.5549999999999997</v>
      </c>
      <c r="N7943" s="698"/>
      <c r="O7943" s="699">
        <v>6.79</v>
      </c>
      <c r="P7943" s="698"/>
      <c r="Q7943" s="699">
        <v>6.8</v>
      </c>
      <c r="R7943" s="698"/>
      <c r="S7943" s="699">
        <v>3.57</v>
      </c>
      <c r="T7943" s="577">
        <v>0.75362399999999996</v>
      </c>
      <c r="U7943" s="640">
        <f t="shared" si="271"/>
        <v>2.8373759338931999</v>
      </c>
    </row>
    <row r="7944" spans="1:21" x14ac:dyDescent="0.2">
      <c r="A7944" s="597">
        <v>44822</v>
      </c>
      <c r="B7944" s="414">
        <f t="shared" si="270"/>
        <v>44823</v>
      </c>
      <c r="C7944" s="699">
        <v>8.07</v>
      </c>
      <c r="D7944" s="698"/>
      <c r="E7944" s="699">
        <v>6.8</v>
      </c>
      <c r="F7944" s="698"/>
      <c r="G7944" s="699">
        <v>2.8373759338931999</v>
      </c>
      <c r="H7944" s="698"/>
      <c r="I7944" s="699">
        <v>7</v>
      </c>
      <c r="J7944" s="792"/>
      <c r="K7944" s="699">
        <v>6.09</v>
      </c>
      <c r="L7944" s="698"/>
      <c r="M7944" s="699">
        <v>6.5549999999999997</v>
      </c>
      <c r="N7944" s="698"/>
      <c r="O7944" s="699">
        <v>6.79</v>
      </c>
      <c r="P7944" s="698"/>
      <c r="Q7944" s="699">
        <v>6.8</v>
      </c>
      <c r="R7944" s="698"/>
      <c r="S7944" s="699">
        <v>3.57</v>
      </c>
      <c r="T7944" s="577">
        <v>0.75362399999999996</v>
      </c>
      <c r="U7944" s="640">
        <f t="shared" si="271"/>
        <v>2.8373759338931999</v>
      </c>
    </row>
    <row r="7945" spans="1:21" x14ac:dyDescent="0.2">
      <c r="A7945" s="597">
        <v>44823</v>
      </c>
      <c r="B7945" s="414">
        <f t="shared" si="270"/>
        <v>44824</v>
      </c>
      <c r="C7945" s="698">
        <v>7.85</v>
      </c>
      <c r="D7945" s="698"/>
      <c r="E7945" s="698">
        <v>6.8449999999999998</v>
      </c>
      <c r="F7945" s="698"/>
      <c r="G7945" s="698">
        <v>3.2270210366214003</v>
      </c>
      <c r="H7945" s="698"/>
      <c r="I7945" s="698">
        <v>6.8</v>
      </c>
      <c r="J7945" s="791"/>
      <c r="K7945" s="698">
        <v>5.16</v>
      </c>
      <c r="L7945" s="698"/>
      <c r="M7945" s="698">
        <v>6.8049999999999997</v>
      </c>
      <c r="N7945" s="698"/>
      <c r="O7945" s="698">
        <v>6.77</v>
      </c>
      <c r="P7945" s="698"/>
      <c r="Q7945" s="698">
        <v>6.82</v>
      </c>
      <c r="R7945" s="698"/>
      <c r="S7945" s="698">
        <v>4.0650000000000004</v>
      </c>
      <c r="T7945" s="18">
        <v>0.75274399999999997</v>
      </c>
      <c r="U7945" s="636">
        <f t="shared" si="271"/>
        <v>3.2270210366214003</v>
      </c>
    </row>
    <row r="7946" spans="1:21" x14ac:dyDescent="0.2">
      <c r="A7946" s="597">
        <v>44824</v>
      </c>
      <c r="B7946" s="414">
        <f t="shared" si="270"/>
        <v>44825</v>
      </c>
      <c r="C7946" s="698">
        <v>7.95</v>
      </c>
      <c r="D7946" s="698"/>
      <c r="E7946" s="698">
        <v>6.7649999999999997</v>
      </c>
      <c r="F7946" s="698"/>
      <c r="G7946" s="698">
        <v>3.5264557537952501</v>
      </c>
      <c r="H7946" s="698"/>
      <c r="I7946" s="698">
        <v>6.9</v>
      </c>
      <c r="J7946" s="791"/>
      <c r="K7946" s="698">
        <v>5.3150000000000004</v>
      </c>
      <c r="L7946" s="698"/>
      <c r="M7946" s="698">
        <v>6.8250000000000002</v>
      </c>
      <c r="N7946" s="698"/>
      <c r="O7946" s="698">
        <v>6.7850000000000001</v>
      </c>
      <c r="P7946" s="698"/>
      <c r="Q7946" s="698">
        <v>6.79</v>
      </c>
      <c r="R7946" s="698"/>
      <c r="S7946" s="698">
        <v>4.45</v>
      </c>
      <c r="T7946" s="18">
        <v>0.75142299999999995</v>
      </c>
      <c r="U7946" s="636">
        <f t="shared" si="271"/>
        <v>3.5264557537952501</v>
      </c>
    </row>
    <row r="7947" spans="1:21" x14ac:dyDescent="0.2">
      <c r="A7947" s="597">
        <v>44825</v>
      </c>
      <c r="B7947" s="414">
        <f t="shared" si="270"/>
        <v>44826</v>
      </c>
      <c r="C7947" s="698">
        <v>7.99</v>
      </c>
      <c r="D7947" s="698"/>
      <c r="E7947" s="698">
        <v>6.5949999999999998</v>
      </c>
      <c r="F7947" s="698"/>
      <c r="G7947" s="698">
        <v>3.6014470799268752</v>
      </c>
      <c r="H7947" s="698"/>
      <c r="I7947" s="698">
        <v>6.95</v>
      </c>
      <c r="J7947" s="791"/>
      <c r="K7947" s="698">
        <v>5.24</v>
      </c>
      <c r="L7947" s="698"/>
      <c r="M7947" s="698">
        <v>6.9050000000000002</v>
      </c>
      <c r="N7947" s="698"/>
      <c r="O7947" s="698">
        <v>6.6150000000000002</v>
      </c>
      <c r="P7947" s="698"/>
      <c r="Q7947" s="698">
        <v>6.1</v>
      </c>
      <c r="R7947" s="698"/>
      <c r="S7947" s="698">
        <v>4.5750000000000002</v>
      </c>
      <c r="T7947" s="18">
        <v>0.74643499999999996</v>
      </c>
      <c r="U7947" s="636">
        <f t="shared" si="271"/>
        <v>3.6014470799268752</v>
      </c>
    </row>
    <row r="7948" spans="1:21" x14ac:dyDescent="0.2">
      <c r="A7948" s="597">
        <v>44826</v>
      </c>
      <c r="B7948" s="414">
        <f t="shared" si="270"/>
        <v>44827</v>
      </c>
      <c r="C7948" s="698">
        <v>7.75</v>
      </c>
      <c r="D7948" s="698"/>
      <c r="E7948" s="698">
        <v>6.2549999999999999</v>
      </c>
      <c r="F7948" s="698"/>
      <c r="G7948" s="698">
        <v>4.2648042546676006</v>
      </c>
      <c r="H7948" s="698"/>
      <c r="I7948" s="698">
        <v>6.65</v>
      </c>
      <c r="J7948" s="791"/>
      <c r="K7948" s="698">
        <v>4.5949999999999998</v>
      </c>
      <c r="L7948" s="698"/>
      <c r="M7948" s="698">
        <v>6.3150000000000004</v>
      </c>
      <c r="N7948" s="698"/>
      <c r="O7948" s="698">
        <v>6.26</v>
      </c>
      <c r="P7948" s="698"/>
      <c r="Q7948" s="698">
        <v>5.4550000000000001</v>
      </c>
      <c r="R7948" s="698"/>
      <c r="S7948" s="698">
        <v>5.4550000000000001</v>
      </c>
      <c r="T7948" s="18">
        <v>0.74132799999999999</v>
      </c>
      <c r="U7948" s="636">
        <f t="shared" si="271"/>
        <v>4.2648042546676006</v>
      </c>
    </row>
    <row r="7949" spans="1:21" x14ac:dyDescent="0.2">
      <c r="A7949" s="597">
        <v>44827</v>
      </c>
      <c r="B7949" s="414">
        <f t="shared" si="270"/>
        <v>44828</v>
      </c>
      <c r="C7949" s="699">
        <v>6.73</v>
      </c>
      <c r="D7949" s="698"/>
      <c r="E7949" s="699">
        <v>4.7450000000000001</v>
      </c>
      <c r="F7949" s="698"/>
      <c r="G7949" s="699">
        <v>3.1273454814420498</v>
      </c>
      <c r="H7949" s="698"/>
      <c r="I7949" s="699">
        <v>5.25</v>
      </c>
      <c r="J7949" s="792"/>
      <c r="K7949" s="699">
        <v>3.9</v>
      </c>
      <c r="L7949" s="698"/>
      <c r="M7949" s="699">
        <v>4.9749999999999996</v>
      </c>
      <c r="N7949" s="698"/>
      <c r="O7949" s="699">
        <v>4.8049999999999997</v>
      </c>
      <c r="P7949" s="698"/>
      <c r="Q7949" s="699">
        <v>3.8250000000000002</v>
      </c>
      <c r="R7949" s="698"/>
      <c r="S7949" s="699">
        <v>4.0149999999999997</v>
      </c>
      <c r="T7949" s="375">
        <v>0.73857799999999996</v>
      </c>
      <c r="U7949" s="640">
        <f t="shared" si="271"/>
        <v>3.1273454814420498</v>
      </c>
    </row>
    <row r="7950" spans="1:21" x14ac:dyDescent="0.2">
      <c r="A7950" s="597">
        <v>44828</v>
      </c>
      <c r="B7950" s="414">
        <f t="shared" si="270"/>
        <v>44829</v>
      </c>
      <c r="C7950" s="699">
        <v>6.73</v>
      </c>
      <c r="D7950" s="698"/>
      <c r="E7950" s="699">
        <v>4.7450000000000001</v>
      </c>
      <c r="F7950" s="698"/>
      <c r="G7950" s="699">
        <v>3.1273454814420498</v>
      </c>
      <c r="H7950" s="698"/>
      <c r="I7950" s="699">
        <v>5.25</v>
      </c>
      <c r="J7950" s="792"/>
      <c r="K7950" s="699">
        <v>3.9</v>
      </c>
      <c r="L7950" s="698"/>
      <c r="M7950" s="699">
        <v>4.9749999999999996</v>
      </c>
      <c r="N7950" s="698"/>
      <c r="O7950" s="699">
        <v>4.8049999999999997</v>
      </c>
      <c r="P7950" s="698"/>
      <c r="Q7950" s="699">
        <v>3.8250000000000002</v>
      </c>
      <c r="R7950" s="698"/>
      <c r="S7950" s="699">
        <v>4.0149999999999997</v>
      </c>
      <c r="T7950" s="375">
        <v>0.73857799999999996</v>
      </c>
      <c r="U7950" s="640">
        <f t="shared" si="271"/>
        <v>3.1273454814420498</v>
      </c>
    </row>
    <row r="7951" spans="1:21" x14ac:dyDescent="0.2">
      <c r="A7951" s="597">
        <v>44829</v>
      </c>
      <c r="B7951" s="414">
        <f t="shared" si="270"/>
        <v>44830</v>
      </c>
      <c r="C7951" s="699">
        <v>6.73</v>
      </c>
      <c r="D7951" s="698"/>
      <c r="E7951" s="699">
        <v>4.7450000000000001</v>
      </c>
      <c r="F7951" s="698"/>
      <c r="G7951" s="699">
        <v>3.1273454814420498</v>
      </c>
      <c r="H7951" s="698"/>
      <c r="I7951" s="699">
        <v>5.25</v>
      </c>
      <c r="J7951" s="792"/>
      <c r="K7951" s="699">
        <v>3.9</v>
      </c>
      <c r="L7951" s="698"/>
      <c r="M7951" s="699">
        <v>4.9749999999999996</v>
      </c>
      <c r="N7951" s="698"/>
      <c r="O7951" s="699">
        <v>4.8049999999999997</v>
      </c>
      <c r="P7951" s="698"/>
      <c r="Q7951" s="699">
        <v>3.8250000000000002</v>
      </c>
      <c r="R7951" s="698"/>
      <c r="S7951" s="699">
        <v>4.0149999999999997</v>
      </c>
      <c r="T7951" s="375">
        <v>0.73857799999999996</v>
      </c>
      <c r="U7951" s="640">
        <f t="shared" si="271"/>
        <v>3.1273454814420498</v>
      </c>
    </row>
    <row r="7952" spans="1:21" x14ac:dyDescent="0.2">
      <c r="A7952" s="597">
        <v>44830</v>
      </c>
      <c r="B7952" s="414">
        <f t="shared" si="270"/>
        <v>44831</v>
      </c>
      <c r="C7952" s="698">
        <v>6.74</v>
      </c>
      <c r="D7952" s="698"/>
      <c r="E7952" s="698">
        <v>4.9950000000000001</v>
      </c>
      <c r="F7952" s="698"/>
      <c r="G7952" s="698">
        <v>3.6724374709484002</v>
      </c>
      <c r="H7952" s="698"/>
      <c r="I7952" s="698">
        <v>5.5</v>
      </c>
      <c r="J7952" s="791"/>
      <c r="K7952" s="698">
        <v>1.95</v>
      </c>
      <c r="L7952" s="698"/>
      <c r="M7952" s="698">
        <v>5.4550000000000001</v>
      </c>
      <c r="N7952" s="698"/>
      <c r="O7952" s="698">
        <v>4.7850000000000001</v>
      </c>
      <c r="P7952" s="698"/>
      <c r="Q7952" s="698">
        <v>4.165</v>
      </c>
      <c r="R7952" s="698"/>
      <c r="S7952" s="698">
        <v>4.76</v>
      </c>
      <c r="T7952" s="18">
        <v>0.73156600000000005</v>
      </c>
      <c r="U7952" s="636">
        <f t="shared" si="271"/>
        <v>3.6724374709484002</v>
      </c>
    </row>
    <row r="7953" spans="1:21" x14ac:dyDescent="0.2">
      <c r="A7953" s="597">
        <v>44831</v>
      </c>
      <c r="B7953" s="414">
        <f t="shared" si="270"/>
        <v>44832</v>
      </c>
      <c r="C7953" s="698">
        <v>6.8150000000000004</v>
      </c>
      <c r="D7953" s="698"/>
      <c r="E7953" s="698">
        <v>5.13</v>
      </c>
      <c r="F7953" s="698"/>
      <c r="G7953" s="698">
        <v>4.0007136409500008</v>
      </c>
      <c r="H7953" s="698"/>
      <c r="I7953" s="698">
        <v>5.5</v>
      </c>
      <c r="J7953" s="791"/>
      <c r="K7953" s="698">
        <v>3.27</v>
      </c>
      <c r="L7953" s="698"/>
      <c r="M7953" s="698">
        <v>5.26</v>
      </c>
      <c r="N7953" s="698"/>
      <c r="O7953" s="698">
        <v>5.1950000000000003</v>
      </c>
      <c r="P7953" s="698"/>
      <c r="Q7953" s="698">
        <v>4.92</v>
      </c>
      <c r="R7953" s="698"/>
      <c r="S7953" s="698">
        <v>5.2</v>
      </c>
      <c r="T7953" s="18">
        <v>0.72952499999999998</v>
      </c>
      <c r="U7953" s="636">
        <f t="shared" si="271"/>
        <v>4.0007136409500008</v>
      </c>
    </row>
    <row r="7954" spans="1:21" x14ac:dyDescent="0.2">
      <c r="A7954" s="597">
        <v>44832</v>
      </c>
      <c r="B7954" s="414">
        <f t="shared" si="270"/>
        <v>44833</v>
      </c>
      <c r="C7954" s="698">
        <v>6.6050000000000004</v>
      </c>
      <c r="D7954" s="698"/>
      <c r="E7954" s="698">
        <v>5.03</v>
      </c>
      <c r="F7954" s="698"/>
      <c r="G7954" s="698">
        <v>4.184530082528001</v>
      </c>
      <c r="H7954" s="698"/>
      <c r="I7954" s="698">
        <v>5.34</v>
      </c>
      <c r="J7954" s="791"/>
      <c r="K7954" s="698">
        <v>3.95</v>
      </c>
      <c r="L7954" s="698"/>
      <c r="M7954" s="698">
        <v>5.07</v>
      </c>
      <c r="N7954" s="698"/>
      <c r="O7954" s="698">
        <v>5.01</v>
      </c>
      <c r="P7954" s="698"/>
      <c r="Q7954" s="698">
        <v>4.75</v>
      </c>
      <c r="R7954" s="698"/>
      <c r="S7954" s="698">
        <v>5.44</v>
      </c>
      <c r="T7954" s="554">
        <v>0.72938000000000003</v>
      </c>
      <c r="U7954" s="636">
        <f t="shared" si="271"/>
        <v>4.184530082528001</v>
      </c>
    </row>
    <row r="7955" spans="1:21" x14ac:dyDescent="0.2">
      <c r="A7955" s="597">
        <v>44833</v>
      </c>
      <c r="B7955" s="414">
        <f t="shared" si="270"/>
        <v>44834</v>
      </c>
      <c r="C7955" s="698">
        <v>6.585</v>
      </c>
      <c r="D7955" s="698"/>
      <c r="E7955" s="698">
        <v>4.88</v>
      </c>
      <c r="F7955" s="698"/>
      <c r="G7955" s="698">
        <v>3.69339266045225</v>
      </c>
      <c r="H7955" s="698"/>
      <c r="I7955" s="698">
        <v>5</v>
      </c>
      <c r="J7955" s="791"/>
      <c r="K7955" s="698">
        <v>3.99</v>
      </c>
      <c r="L7955" s="698"/>
      <c r="M7955" s="698">
        <v>4.92</v>
      </c>
      <c r="N7955" s="698"/>
      <c r="O7955" s="698">
        <v>4.9400000000000004</v>
      </c>
      <c r="P7955" s="698"/>
      <c r="Q7955" s="698">
        <v>4.4749999999999996</v>
      </c>
      <c r="R7955" s="698"/>
      <c r="S7955" s="698">
        <v>4.7949999999999999</v>
      </c>
      <c r="T7955" s="554">
        <v>0.73036999999999996</v>
      </c>
      <c r="U7955" s="636">
        <f t="shared" si="271"/>
        <v>3.69339266045225</v>
      </c>
    </row>
    <row r="7956" spans="1:21" s="263" customFormat="1" x14ac:dyDescent="0.2">
      <c r="A7956" s="598">
        <v>44834</v>
      </c>
      <c r="B7956" s="556">
        <f t="shared" si="270"/>
        <v>44835</v>
      </c>
      <c r="C7956" s="710">
        <v>6.29</v>
      </c>
      <c r="D7956" s="701"/>
      <c r="E7956" s="710">
        <v>4.2750000000000004</v>
      </c>
      <c r="F7956" s="701"/>
      <c r="G7956" s="710">
        <v>3.1773944193201</v>
      </c>
      <c r="H7956" s="701"/>
      <c r="I7956" s="710">
        <v>4.335</v>
      </c>
      <c r="J7956" s="795"/>
      <c r="K7956" s="710">
        <v>3.33</v>
      </c>
      <c r="L7956" s="701"/>
      <c r="M7956" s="710">
        <v>4.1349999999999998</v>
      </c>
      <c r="N7956" s="701"/>
      <c r="O7956" s="710">
        <v>4.45</v>
      </c>
      <c r="P7956" s="701"/>
      <c r="Q7956" s="710">
        <v>3.91</v>
      </c>
      <c r="R7956" s="701"/>
      <c r="S7956" s="710">
        <v>4.1399999999999997</v>
      </c>
      <c r="T7956" s="432">
        <v>0.72774099999999997</v>
      </c>
      <c r="U7956" s="649">
        <f t="shared" si="271"/>
        <v>3.1773944193201</v>
      </c>
    </row>
    <row r="7957" spans="1:21" x14ac:dyDescent="0.2">
      <c r="A7957" s="597">
        <v>44835</v>
      </c>
      <c r="B7957" s="414">
        <f t="shared" si="270"/>
        <v>44836</v>
      </c>
      <c r="C7957" s="699">
        <v>6.29</v>
      </c>
      <c r="D7957" s="698"/>
      <c r="E7957" s="699">
        <v>4.2750000000000004</v>
      </c>
      <c r="F7957" s="698"/>
      <c r="G7957" s="699">
        <v>3.1773944193201</v>
      </c>
      <c r="H7957" s="698"/>
      <c r="I7957" s="699">
        <v>4.335</v>
      </c>
      <c r="J7957" s="792"/>
      <c r="K7957" s="792">
        <v>3.33</v>
      </c>
      <c r="L7957" s="698"/>
      <c r="M7957" s="699">
        <v>4.1349999999999998</v>
      </c>
      <c r="N7957" s="698"/>
      <c r="O7957" s="699">
        <v>4.45</v>
      </c>
      <c r="P7957" s="698"/>
      <c r="Q7957" s="699">
        <v>3.91</v>
      </c>
      <c r="R7957" s="698"/>
      <c r="S7957" s="699">
        <v>4.1399999999999997</v>
      </c>
      <c r="T7957" s="375">
        <v>0.72774099999999997</v>
      </c>
      <c r="U7957" s="640">
        <f t="shared" si="271"/>
        <v>3.1773944193201</v>
      </c>
    </row>
    <row r="7958" spans="1:21" x14ac:dyDescent="0.2">
      <c r="A7958" s="597">
        <v>44836</v>
      </c>
      <c r="B7958" s="414">
        <f t="shared" si="270"/>
        <v>44837</v>
      </c>
      <c r="C7958" s="699">
        <v>6.29</v>
      </c>
      <c r="D7958" s="698"/>
      <c r="E7958" s="699">
        <v>4.2750000000000004</v>
      </c>
      <c r="F7958" s="698"/>
      <c r="G7958" s="699">
        <v>3.1773944193201</v>
      </c>
      <c r="H7958" s="698"/>
      <c r="I7958" s="699">
        <v>4.335</v>
      </c>
      <c r="J7958" s="792"/>
      <c r="K7958" s="792">
        <v>3.33</v>
      </c>
      <c r="L7958" s="698"/>
      <c r="M7958" s="699">
        <v>4.1349999999999998</v>
      </c>
      <c r="N7958" s="698"/>
      <c r="O7958" s="699">
        <v>4.45</v>
      </c>
      <c r="P7958" s="698"/>
      <c r="Q7958" s="699">
        <v>3.91</v>
      </c>
      <c r="R7958" s="698"/>
      <c r="S7958" s="699">
        <v>4.1399999999999997</v>
      </c>
      <c r="T7958" s="375">
        <v>0.72774099999999997</v>
      </c>
      <c r="U7958" s="640">
        <f t="shared" si="271"/>
        <v>3.1773944193201</v>
      </c>
    </row>
    <row r="7959" spans="1:21" x14ac:dyDescent="0.2">
      <c r="A7959" s="597">
        <v>44837</v>
      </c>
      <c r="B7959" s="414">
        <f t="shared" si="270"/>
        <v>44838</v>
      </c>
      <c r="C7959" s="636">
        <v>5.6349999999999998</v>
      </c>
      <c r="D7959" s="636"/>
      <c r="E7959" s="636">
        <v>4.5350000000000001</v>
      </c>
      <c r="F7959" s="636"/>
      <c r="G7959" s="636">
        <v>3.2658373650498005</v>
      </c>
      <c r="H7959" s="636"/>
      <c r="I7959" s="636">
        <v>4.6449999999999996</v>
      </c>
      <c r="J7959" s="660"/>
      <c r="K7959" s="698">
        <v>2.8849999999999998</v>
      </c>
      <c r="L7959" s="636"/>
      <c r="M7959" s="636">
        <v>4.6349999999999998</v>
      </c>
      <c r="N7959" s="636"/>
      <c r="O7959" s="636">
        <v>4.3849999999999998</v>
      </c>
      <c r="P7959" s="636"/>
      <c r="Q7959" s="636">
        <v>4.7</v>
      </c>
      <c r="R7959" s="636"/>
      <c r="S7959" s="636">
        <v>4.2450000000000001</v>
      </c>
      <c r="T7959" s="18">
        <v>0.72949600000000003</v>
      </c>
      <c r="U7959" s="658">
        <f t="shared" si="271"/>
        <v>3.2658373650498005</v>
      </c>
    </row>
    <row r="7960" spans="1:21" x14ac:dyDescent="0.2">
      <c r="A7960" s="597">
        <v>44838</v>
      </c>
      <c r="B7960" s="414">
        <f t="shared" si="270"/>
        <v>44839</v>
      </c>
      <c r="C7960" s="636">
        <v>5.4</v>
      </c>
      <c r="D7960" s="636"/>
      <c r="E7960" s="636">
        <v>4.96</v>
      </c>
      <c r="F7960" s="636"/>
      <c r="G7960" s="636">
        <v>4.1135794874035003</v>
      </c>
      <c r="H7960" s="636"/>
      <c r="I7960" s="636">
        <v>5.0149999999999997</v>
      </c>
      <c r="J7960" s="660"/>
      <c r="K7960" s="698">
        <v>3.25</v>
      </c>
      <c r="L7960" s="636"/>
      <c r="M7960" s="636">
        <v>5.1349999999999998</v>
      </c>
      <c r="N7960" s="636"/>
      <c r="O7960" s="636">
        <v>5.0599999999999996</v>
      </c>
      <c r="P7960" s="636"/>
      <c r="Q7960" s="636">
        <v>5.0149999999999997</v>
      </c>
      <c r="R7960" s="636"/>
      <c r="S7960" s="636">
        <v>5.3</v>
      </c>
      <c r="T7960" s="18">
        <v>0.73595299999999997</v>
      </c>
      <c r="U7960" s="658">
        <f t="shared" si="271"/>
        <v>4.1135794874035003</v>
      </c>
    </row>
    <row r="7961" spans="1:21" x14ac:dyDescent="0.2">
      <c r="A7961" s="597">
        <v>44839</v>
      </c>
      <c r="B7961" s="414">
        <f t="shared" si="270"/>
        <v>44840</v>
      </c>
      <c r="C7961" s="636">
        <v>6.0549999999999997</v>
      </c>
      <c r="D7961" s="636"/>
      <c r="E7961" s="636">
        <v>6.0449999999999999</v>
      </c>
      <c r="F7961" s="636"/>
      <c r="G7961" s="636">
        <v>4.1943111040724252</v>
      </c>
      <c r="H7961" s="636"/>
      <c r="I7961" s="636">
        <v>5.8250000000000002</v>
      </c>
      <c r="J7961" s="660"/>
      <c r="K7961" s="698">
        <v>3.335</v>
      </c>
      <c r="L7961" s="636"/>
      <c r="M7961" s="636">
        <v>6.12</v>
      </c>
      <c r="N7961" s="636"/>
      <c r="O7961" s="636">
        <v>5.7050000000000001</v>
      </c>
      <c r="P7961" s="636"/>
      <c r="Q7961" s="636">
        <v>5.67</v>
      </c>
      <c r="R7961" s="636"/>
      <c r="S7961" s="636">
        <v>5.4050000000000002</v>
      </c>
      <c r="T7961" s="18">
        <v>0.735819</v>
      </c>
      <c r="U7961" s="658">
        <f t="shared" si="271"/>
        <v>4.1943111040724252</v>
      </c>
    </row>
    <row r="7962" spans="1:21" x14ac:dyDescent="0.2">
      <c r="A7962" s="597">
        <v>44840</v>
      </c>
      <c r="B7962" s="414">
        <f t="shared" si="270"/>
        <v>44841</v>
      </c>
      <c r="C7962" s="636">
        <v>6.9050000000000002</v>
      </c>
      <c r="D7962" s="636"/>
      <c r="E7962" s="636">
        <v>6.13</v>
      </c>
      <c r="F7962" s="636"/>
      <c r="G7962" s="636">
        <v>3.8804933735171008</v>
      </c>
      <c r="H7962" s="636"/>
      <c r="I7962" s="636">
        <v>6.08</v>
      </c>
      <c r="J7962" s="660"/>
      <c r="K7962" s="698">
        <v>4.0549999999999997</v>
      </c>
      <c r="L7962" s="636"/>
      <c r="M7962" s="636">
        <v>6.165</v>
      </c>
      <c r="N7962" s="636"/>
      <c r="O7962" s="636">
        <v>6.13</v>
      </c>
      <c r="P7962" s="636"/>
      <c r="Q7962" s="636">
        <v>5.94</v>
      </c>
      <c r="R7962" s="636"/>
      <c r="S7962" s="636">
        <v>5.03</v>
      </c>
      <c r="T7962" s="18">
        <v>0.731518</v>
      </c>
      <c r="U7962" s="658">
        <f t="shared" si="271"/>
        <v>3.8804933735171008</v>
      </c>
    </row>
    <row r="7963" spans="1:21" x14ac:dyDescent="0.2">
      <c r="A7963" s="597">
        <v>44841</v>
      </c>
      <c r="B7963" s="414">
        <f t="shared" si="270"/>
        <v>44842</v>
      </c>
      <c r="C7963" s="640">
        <v>6.22</v>
      </c>
      <c r="D7963" s="636"/>
      <c r="E7963" s="640">
        <v>5.335</v>
      </c>
      <c r="F7963" s="636"/>
      <c r="G7963" s="640">
        <v>3.3381383999548753</v>
      </c>
      <c r="H7963" s="636"/>
      <c r="I7963" s="640">
        <v>5.65</v>
      </c>
      <c r="J7963" s="661"/>
      <c r="K7963" s="699">
        <v>3.4849999999999999</v>
      </c>
      <c r="L7963" s="636"/>
      <c r="M7963" s="640">
        <v>5.415</v>
      </c>
      <c r="N7963" s="636"/>
      <c r="O7963" s="640">
        <v>5.47</v>
      </c>
      <c r="P7963" s="636"/>
      <c r="Q7963" s="640">
        <v>5.18</v>
      </c>
      <c r="R7963" s="636"/>
      <c r="S7963" s="640">
        <v>4.3449999999999998</v>
      </c>
      <c r="T7963" s="375">
        <v>0.72848500000000005</v>
      </c>
      <c r="U7963" s="640">
        <f t="shared" si="271"/>
        <v>3.3381383999548753</v>
      </c>
    </row>
    <row r="7964" spans="1:21" x14ac:dyDescent="0.2">
      <c r="A7964" s="597">
        <v>44842</v>
      </c>
      <c r="B7964" s="414">
        <f t="shared" si="270"/>
        <v>44843</v>
      </c>
      <c r="C7964" s="640">
        <v>6.22</v>
      </c>
      <c r="D7964" s="636"/>
      <c r="E7964" s="640">
        <v>5.335</v>
      </c>
      <c r="F7964" s="636"/>
      <c r="G7964" s="640">
        <v>3.3381383999548753</v>
      </c>
      <c r="H7964" s="636"/>
      <c r="I7964" s="640">
        <v>5.65</v>
      </c>
      <c r="J7964" s="661"/>
      <c r="K7964" s="699">
        <v>3.4849999999999999</v>
      </c>
      <c r="L7964" s="636"/>
      <c r="M7964" s="640">
        <v>5.415</v>
      </c>
      <c r="N7964" s="636"/>
      <c r="O7964" s="640">
        <v>5.47</v>
      </c>
      <c r="P7964" s="636"/>
      <c r="Q7964" s="640">
        <v>5.18</v>
      </c>
      <c r="R7964" s="636"/>
      <c r="S7964" s="640">
        <v>4.3449999999999998</v>
      </c>
      <c r="T7964" s="375">
        <v>0.72848500000000005</v>
      </c>
      <c r="U7964" s="640">
        <f t="shared" si="271"/>
        <v>3.3381383999548753</v>
      </c>
    </row>
    <row r="7965" spans="1:21" x14ac:dyDescent="0.2">
      <c r="A7965" s="597">
        <v>44843</v>
      </c>
      <c r="B7965" s="414">
        <f t="shared" si="270"/>
        <v>44844</v>
      </c>
      <c r="C7965" s="640">
        <v>6.22</v>
      </c>
      <c r="D7965" s="636"/>
      <c r="E7965" s="640">
        <v>5.335</v>
      </c>
      <c r="F7965" s="636"/>
      <c r="G7965" s="640">
        <v>3.3381383999548753</v>
      </c>
      <c r="H7965" s="636"/>
      <c r="I7965" s="640">
        <v>5.65</v>
      </c>
      <c r="J7965" s="661"/>
      <c r="K7965" s="699">
        <v>3.4849999999999999</v>
      </c>
      <c r="L7965" s="636"/>
      <c r="M7965" s="640">
        <v>5.415</v>
      </c>
      <c r="N7965" s="636"/>
      <c r="O7965" s="640">
        <v>5.47</v>
      </c>
      <c r="P7965" s="636"/>
      <c r="Q7965" s="640">
        <v>5.18</v>
      </c>
      <c r="R7965" s="636"/>
      <c r="S7965" s="640">
        <v>4.3449999999999998</v>
      </c>
      <c r="T7965" s="577">
        <v>0.72848500000000005</v>
      </c>
      <c r="U7965" s="640">
        <f t="shared" si="271"/>
        <v>3.3381383999548753</v>
      </c>
    </row>
    <row r="7966" spans="1:21" x14ac:dyDescent="0.2">
      <c r="A7966" s="597">
        <v>44844</v>
      </c>
      <c r="B7966" s="414">
        <f t="shared" si="270"/>
        <v>44845</v>
      </c>
      <c r="C7966" s="636">
        <v>6.2450000000000001</v>
      </c>
      <c r="D7966" s="636"/>
      <c r="E7966" s="636">
        <v>5.2</v>
      </c>
      <c r="F7966" s="636"/>
      <c r="G7966" s="636">
        <v>2.0560698107720001</v>
      </c>
      <c r="H7966" s="636"/>
      <c r="I7966" s="636">
        <v>5.5</v>
      </c>
      <c r="J7966" s="660"/>
      <c r="K7966" s="698">
        <v>3.49</v>
      </c>
      <c r="L7966" s="636"/>
      <c r="M7966" s="636">
        <v>5.21</v>
      </c>
      <c r="N7966" s="636"/>
      <c r="O7966" s="636">
        <v>5.3650000000000002</v>
      </c>
      <c r="P7966" s="636"/>
      <c r="Q7966" s="636">
        <v>5.2450000000000001</v>
      </c>
      <c r="R7966" s="636"/>
      <c r="S7966" s="636">
        <v>2.68</v>
      </c>
      <c r="T7966" s="554">
        <v>0.72746</v>
      </c>
      <c r="U7966" s="658">
        <f t="shared" si="271"/>
        <v>2.0560698107720001</v>
      </c>
    </row>
    <row r="7967" spans="1:21" x14ac:dyDescent="0.2">
      <c r="A7967" s="597">
        <v>44845</v>
      </c>
      <c r="B7967" s="414">
        <f t="shared" si="270"/>
        <v>44846</v>
      </c>
      <c r="C7967" s="636">
        <v>6.3049999999999997</v>
      </c>
      <c r="D7967" s="636"/>
      <c r="E7967" s="636">
        <v>5.18</v>
      </c>
      <c r="F7967" s="636"/>
      <c r="G7967" s="636">
        <v>1.5814669379584498</v>
      </c>
      <c r="H7967" s="636"/>
      <c r="I7967" s="636">
        <v>5.4950000000000001</v>
      </c>
      <c r="J7967" s="660"/>
      <c r="K7967" s="698">
        <v>3.5049999999999999</v>
      </c>
      <c r="L7967" s="636"/>
      <c r="M7967" s="636">
        <v>5.47</v>
      </c>
      <c r="N7967" s="636"/>
      <c r="O7967" s="636">
        <v>5.1100000000000003</v>
      </c>
      <c r="P7967" s="636"/>
      <c r="Q7967" s="636">
        <v>4.8849999999999998</v>
      </c>
      <c r="R7967" s="636"/>
      <c r="S7967" s="636">
        <v>2.0699999999999998</v>
      </c>
      <c r="T7967" s="554">
        <v>0.72442899999999999</v>
      </c>
      <c r="U7967" s="658">
        <f t="shared" si="271"/>
        <v>1.5814669379584498</v>
      </c>
    </row>
    <row r="7968" spans="1:21" x14ac:dyDescent="0.2">
      <c r="A7968" s="597">
        <v>44846</v>
      </c>
      <c r="B7968" s="414">
        <f t="shared" si="270"/>
        <v>44847</v>
      </c>
      <c r="C7968" s="636">
        <v>6.4649999999999999</v>
      </c>
      <c r="D7968" s="636"/>
      <c r="E7968" s="636">
        <v>5.61</v>
      </c>
      <c r="F7968" s="636"/>
      <c r="G7968" s="636">
        <v>1.1459699697600001</v>
      </c>
      <c r="H7968" s="636"/>
      <c r="I7968" s="636">
        <v>5.6550000000000002</v>
      </c>
      <c r="J7968" s="660"/>
      <c r="K7968" s="698">
        <v>4.13</v>
      </c>
      <c r="L7968" s="636"/>
      <c r="M7968" s="636">
        <v>5.6749999999999998</v>
      </c>
      <c r="N7968" s="636"/>
      <c r="O7968" s="636">
        <v>5.5650000000000004</v>
      </c>
      <c r="P7968" s="636"/>
      <c r="Q7968" s="636">
        <v>5.24</v>
      </c>
      <c r="R7968" s="636"/>
      <c r="S7968" s="636">
        <v>1.5</v>
      </c>
      <c r="T7968" s="554">
        <v>0.72441599999999995</v>
      </c>
      <c r="U7968" s="658">
        <f t="shared" si="271"/>
        <v>1.1459699697600001</v>
      </c>
    </row>
    <row r="7969" spans="1:21" x14ac:dyDescent="0.2">
      <c r="A7969" s="597">
        <v>44847</v>
      </c>
      <c r="B7969" s="414">
        <f t="shared" si="270"/>
        <v>44848</v>
      </c>
      <c r="C7969" s="636">
        <v>6.28</v>
      </c>
      <c r="D7969" s="636"/>
      <c r="E7969" s="636">
        <v>5.28</v>
      </c>
      <c r="F7969" s="636"/>
      <c r="G7969" s="636">
        <v>3.1631303506913997</v>
      </c>
      <c r="H7969" s="636"/>
      <c r="I7969" s="636">
        <v>5.4</v>
      </c>
      <c r="J7969" s="660"/>
      <c r="K7969" s="698">
        <v>4.0199999999999996</v>
      </c>
      <c r="L7969" s="636"/>
      <c r="M7969" s="636">
        <v>5.2949999999999999</v>
      </c>
      <c r="N7969" s="636"/>
      <c r="O7969" s="636">
        <v>5.3849999999999998</v>
      </c>
      <c r="P7969" s="636"/>
      <c r="Q7969" s="636">
        <v>5.18</v>
      </c>
      <c r="R7969" s="636"/>
      <c r="S7969" s="636">
        <v>4.1399999999999997</v>
      </c>
      <c r="T7969" s="554">
        <v>0.72447399999999995</v>
      </c>
      <c r="U7969" s="658">
        <f t="shared" si="271"/>
        <v>3.1631303506913997</v>
      </c>
    </row>
    <row r="7970" spans="1:21" x14ac:dyDescent="0.2">
      <c r="A7970" s="597">
        <v>44848</v>
      </c>
      <c r="B7970" s="414">
        <f t="shared" si="270"/>
        <v>44849</v>
      </c>
      <c r="C7970" s="640">
        <v>6.0750000000000002</v>
      </c>
      <c r="D7970" s="636"/>
      <c r="E7970" s="640">
        <v>5.1050000000000004</v>
      </c>
      <c r="F7970" s="636"/>
      <c r="G7970" s="640">
        <v>2.6120829608262004</v>
      </c>
      <c r="H7970" s="636"/>
      <c r="I7970" s="640">
        <v>5.18</v>
      </c>
      <c r="J7970" s="661"/>
      <c r="K7970" s="699">
        <v>3.74</v>
      </c>
      <c r="L7970" s="636"/>
      <c r="M7970" s="640">
        <v>5.03</v>
      </c>
      <c r="N7970" s="636"/>
      <c r="O7970" s="640">
        <v>5.2450000000000001</v>
      </c>
      <c r="P7970" s="636"/>
      <c r="Q7970" s="640">
        <v>5.0049999999999999</v>
      </c>
      <c r="R7970" s="636"/>
      <c r="S7970" s="640">
        <v>3.42</v>
      </c>
      <c r="T7970" s="577">
        <v>0.72421400000000002</v>
      </c>
      <c r="U7970" s="640">
        <f t="shared" si="271"/>
        <v>2.6120829608262004</v>
      </c>
    </row>
    <row r="7971" spans="1:21" x14ac:dyDescent="0.2">
      <c r="A7971" s="597">
        <v>44849</v>
      </c>
      <c r="B7971" s="414">
        <f t="shared" ref="B7971:B8034" si="272">A7971+1</f>
        <v>44850</v>
      </c>
      <c r="C7971" s="640">
        <v>6.0750000000000002</v>
      </c>
      <c r="D7971" s="636"/>
      <c r="E7971" s="640">
        <v>5.1050000000000004</v>
      </c>
      <c r="F7971" s="636"/>
      <c r="G7971" s="640">
        <v>2.6120829608262004</v>
      </c>
      <c r="H7971" s="636"/>
      <c r="I7971" s="640">
        <v>5.18</v>
      </c>
      <c r="J7971" s="661"/>
      <c r="K7971" s="699">
        <v>3.74</v>
      </c>
      <c r="L7971" s="636"/>
      <c r="M7971" s="640">
        <v>5.03</v>
      </c>
      <c r="N7971" s="636"/>
      <c r="O7971" s="640">
        <v>5.2450000000000001</v>
      </c>
      <c r="P7971" s="636"/>
      <c r="Q7971" s="640">
        <v>5.0049999999999999</v>
      </c>
      <c r="R7971" s="636"/>
      <c r="S7971" s="640">
        <v>3.42</v>
      </c>
      <c r="T7971" s="577">
        <v>0.72421400000000002</v>
      </c>
      <c r="U7971" s="640">
        <f t="shared" si="271"/>
        <v>2.6120829608262004</v>
      </c>
    </row>
    <row r="7972" spans="1:21" x14ac:dyDescent="0.2">
      <c r="A7972" s="597">
        <v>44850</v>
      </c>
      <c r="B7972" s="414">
        <f t="shared" si="272"/>
        <v>44851</v>
      </c>
      <c r="C7972" s="640">
        <v>6.0750000000000002</v>
      </c>
      <c r="D7972" s="636"/>
      <c r="E7972" s="640">
        <v>5.1050000000000004</v>
      </c>
      <c r="F7972" s="636"/>
      <c r="G7972" s="640">
        <v>2.6120829608262004</v>
      </c>
      <c r="H7972" s="636"/>
      <c r="I7972" s="640">
        <v>5.18</v>
      </c>
      <c r="J7972" s="661"/>
      <c r="K7972" s="699">
        <v>3.74</v>
      </c>
      <c r="L7972" s="636"/>
      <c r="M7972" s="640">
        <v>5.03</v>
      </c>
      <c r="N7972" s="636"/>
      <c r="O7972" s="640">
        <v>5.2450000000000001</v>
      </c>
      <c r="P7972" s="636"/>
      <c r="Q7972" s="640">
        <v>5.0049999999999999</v>
      </c>
      <c r="R7972" s="636"/>
      <c r="S7972" s="640">
        <v>3.42</v>
      </c>
      <c r="T7972" s="577">
        <v>0.72421400000000002</v>
      </c>
      <c r="U7972" s="640">
        <f t="shared" si="271"/>
        <v>2.6120829608262004</v>
      </c>
    </row>
    <row r="7973" spans="1:21" x14ac:dyDescent="0.2">
      <c r="A7973" s="597">
        <v>44851</v>
      </c>
      <c r="B7973" s="414">
        <f t="shared" si="272"/>
        <v>44852</v>
      </c>
      <c r="C7973" s="636">
        <v>6.02</v>
      </c>
      <c r="D7973" s="636"/>
      <c r="E7973" s="636">
        <v>5.34</v>
      </c>
      <c r="F7973" s="636"/>
      <c r="G7973" s="636">
        <v>1.1252426720115001</v>
      </c>
      <c r="H7973" s="636"/>
      <c r="I7973" s="636">
        <v>5.27</v>
      </c>
      <c r="J7973" s="660"/>
      <c r="K7973" s="698">
        <v>4.07</v>
      </c>
      <c r="L7973" s="636"/>
      <c r="M7973" s="636">
        <v>5.335</v>
      </c>
      <c r="N7973" s="636"/>
      <c r="O7973" s="636">
        <v>5.3949999999999996</v>
      </c>
      <c r="P7973" s="636"/>
      <c r="Q7973" s="636">
        <v>5.2649999999999997</v>
      </c>
      <c r="R7973" s="636"/>
      <c r="S7973" s="636">
        <v>1.47</v>
      </c>
      <c r="T7973" s="554">
        <v>0.72582999999999998</v>
      </c>
      <c r="U7973" s="658">
        <f t="shared" si="271"/>
        <v>1.1252426720115001</v>
      </c>
    </row>
    <row r="7974" spans="1:21" x14ac:dyDescent="0.2">
      <c r="A7974" s="597">
        <v>44852</v>
      </c>
      <c r="B7974" s="414">
        <f t="shared" si="272"/>
        <v>44853</v>
      </c>
      <c r="C7974" s="636">
        <v>6</v>
      </c>
      <c r="D7974" s="636"/>
      <c r="E7974" s="636">
        <v>5.4850000000000003</v>
      </c>
      <c r="F7974" s="636"/>
      <c r="G7974" s="636">
        <v>2.8985397756407498</v>
      </c>
      <c r="H7974" s="636"/>
      <c r="I7974" s="636">
        <v>5.3</v>
      </c>
      <c r="J7974" s="660"/>
      <c r="K7974" s="698">
        <v>5.0350000000000001</v>
      </c>
      <c r="L7974" s="636"/>
      <c r="M7974" s="636">
        <v>5.4749999999999996</v>
      </c>
      <c r="N7974" s="636"/>
      <c r="O7974" s="636">
        <v>5.49</v>
      </c>
      <c r="P7974" s="636"/>
      <c r="Q7974" s="636">
        <v>5.47</v>
      </c>
      <c r="R7974" s="636"/>
      <c r="S7974" s="636">
        <v>3.7749999999999999</v>
      </c>
      <c r="T7974" s="554">
        <v>0.72806199999999999</v>
      </c>
      <c r="U7974" s="658">
        <f t="shared" si="271"/>
        <v>2.8985397756407498</v>
      </c>
    </row>
    <row r="7975" spans="1:21" x14ac:dyDescent="0.2">
      <c r="A7975" s="597">
        <v>44853</v>
      </c>
      <c r="B7975" s="414">
        <f t="shared" si="272"/>
        <v>44854</v>
      </c>
      <c r="C7975" s="636">
        <v>5.4950000000000001</v>
      </c>
      <c r="D7975" s="636"/>
      <c r="E7975" s="636">
        <v>4.9950000000000001</v>
      </c>
      <c r="F7975" s="636"/>
      <c r="G7975" s="636">
        <v>2.3638179261639753</v>
      </c>
      <c r="H7975" s="636"/>
      <c r="I7975" s="636">
        <v>4.8949999999999996</v>
      </c>
      <c r="J7975" s="660"/>
      <c r="K7975" s="698">
        <v>4.8899999999999997</v>
      </c>
      <c r="L7975" s="636"/>
      <c r="M7975" s="636">
        <v>5.13</v>
      </c>
      <c r="N7975" s="636"/>
      <c r="O7975" s="636">
        <v>4.9950000000000001</v>
      </c>
      <c r="P7975" s="636"/>
      <c r="Q7975" s="636">
        <v>4.875</v>
      </c>
      <c r="R7975" s="636"/>
      <c r="S7975" s="636">
        <v>3.085</v>
      </c>
      <c r="T7975" s="554">
        <v>0.726549</v>
      </c>
      <c r="U7975" s="658">
        <f t="shared" si="271"/>
        <v>2.3638179261639753</v>
      </c>
    </row>
    <row r="7976" spans="1:21" x14ac:dyDescent="0.2">
      <c r="A7976" s="597">
        <v>44854</v>
      </c>
      <c r="B7976" s="414">
        <f t="shared" si="272"/>
        <v>44855</v>
      </c>
      <c r="C7976" s="636">
        <v>5.05</v>
      </c>
      <c r="D7976" s="636"/>
      <c r="E7976" s="636">
        <v>4.5049999999999999</v>
      </c>
      <c r="F7976" s="636"/>
      <c r="G7976" s="636">
        <v>1.39152765479805</v>
      </c>
      <c r="H7976" s="636"/>
      <c r="I7976" s="636">
        <v>4.3650000000000002</v>
      </c>
      <c r="J7976" s="660"/>
      <c r="K7976" s="698">
        <v>3.97</v>
      </c>
      <c r="L7976" s="636"/>
      <c r="M7976" s="636">
        <v>4.59</v>
      </c>
      <c r="N7976" s="636"/>
      <c r="O7976" s="636">
        <v>4.46</v>
      </c>
      <c r="P7976" s="636"/>
      <c r="Q7976" s="636">
        <v>4.3650000000000002</v>
      </c>
      <c r="R7976" s="636"/>
      <c r="S7976" s="636">
        <v>1.8149999999999999</v>
      </c>
      <c r="T7976" s="554">
        <v>0.72697800000000001</v>
      </c>
      <c r="U7976" s="658">
        <f t="shared" si="271"/>
        <v>1.39152765479805</v>
      </c>
    </row>
    <row r="7977" spans="1:21" x14ac:dyDescent="0.2">
      <c r="A7977" s="597">
        <v>44855</v>
      </c>
      <c r="B7977" s="414">
        <f t="shared" si="272"/>
        <v>44856</v>
      </c>
      <c r="C7977" s="640">
        <v>4.43</v>
      </c>
      <c r="D7977" s="636"/>
      <c r="E7977" s="640">
        <v>3.76</v>
      </c>
      <c r="F7977" s="636"/>
      <c r="G7977" s="640">
        <v>1.2315603611992501</v>
      </c>
      <c r="H7977" s="636"/>
      <c r="I7977" s="640">
        <v>3.5</v>
      </c>
      <c r="J7977" s="661"/>
      <c r="K7977" s="699">
        <v>2.84</v>
      </c>
      <c r="L7977" s="636"/>
      <c r="M7977" s="640">
        <v>3.27</v>
      </c>
      <c r="N7977" s="636"/>
      <c r="O7977" s="640">
        <v>3.645</v>
      </c>
      <c r="P7977" s="636"/>
      <c r="Q7977" s="640">
        <v>3.5249999999999999</v>
      </c>
      <c r="R7977" s="636"/>
      <c r="S7977" s="640">
        <v>1.605</v>
      </c>
      <c r="T7977" s="577">
        <v>0.72758999999999996</v>
      </c>
      <c r="U7977" s="640">
        <f t="shared" si="271"/>
        <v>1.2315603611992501</v>
      </c>
    </row>
    <row r="7978" spans="1:21" x14ac:dyDescent="0.2">
      <c r="A7978" s="597">
        <v>44856</v>
      </c>
      <c r="B7978" s="414">
        <f t="shared" si="272"/>
        <v>44857</v>
      </c>
      <c r="C7978" s="640">
        <v>4.43</v>
      </c>
      <c r="D7978" s="636"/>
      <c r="E7978" s="640">
        <v>3.76</v>
      </c>
      <c r="F7978" s="636"/>
      <c r="G7978" s="640">
        <v>1.2315603611992501</v>
      </c>
      <c r="H7978" s="636"/>
      <c r="I7978" s="640">
        <v>3.5</v>
      </c>
      <c r="J7978" s="661"/>
      <c r="K7978" s="699">
        <v>2.84</v>
      </c>
      <c r="L7978" s="636"/>
      <c r="M7978" s="640">
        <v>3.27</v>
      </c>
      <c r="N7978" s="636"/>
      <c r="O7978" s="640">
        <v>3.645</v>
      </c>
      <c r="P7978" s="636"/>
      <c r="Q7978" s="640">
        <v>3.5249999999999999</v>
      </c>
      <c r="R7978" s="636"/>
      <c r="S7978" s="640">
        <v>1.605</v>
      </c>
      <c r="T7978" s="577">
        <v>0.72758999999999996</v>
      </c>
      <c r="U7978" s="640">
        <f t="shared" si="271"/>
        <v>1.2315603611992501</v>
      </c>
    </row>
    <row r="7979" spans="1:21" x14ac:dyDescent="0.2">
      <c r="A7979" s="597">
        <v>44857</v>
      </c>
      <c r="B7979" s="414">
        <f t="shared" si="272"/>
        <v>44858</v>
      </c>
      <c r="C7979" s="640">
        <v>4.43</v>
      </c>
      <c r="D7979" s="636"/>
      <c r="E7979" s="640">
        <v>3.76</v>
      </c>
      <c r="F7979" s="636"/>
      <c r="G7979" s="640">
        <v>1.2315603611992501</v>
      </c>
      <c r="H7979" s="636"/>
      <c r="I7979" s="640">
        <v>3.5</v>
      </c>
      <c r="J7979" s="661"/>
      <c r="K7979" s="699">
        <v>2.84</v>
      </c>
      <c r="L7979" s="636"/>
      <c r="M7979" s="640">
        <v>3.27</v>
      </c>
      <c r="N7979" s="636"/>
      <c r="O7979" s="640">
        <v>3.645</v>
      </c>
      <c r="P7979" s="636"/>
      <c r="Q7979" s="640">
        <v>3.5249999999999999</v>
      </c>
      <c r="R7979" s="636"/>
      <c r="S7979" s="640">
        <v>1.605</v>
      </c>
      <c r="T7979" s="577">
        <v>0.72758999999999996</v>
      </c>
      <c r="U7979" s="640">
        <f t="shared" si="271"/>
        <v>1.2315603611992501</v>
      </c>
    </row>
    <row r="7980" spans="1:21" x14ac:dyDescent="0.2">
      <c r="A7980" s="597">
        <v>44858</v>
      </c>
      <c r="B7980" s="414">
        <f t="shared" si="272"/>
        <v>44859</v>
      </c>
      <c r="C7980" s="636">
        <v>4.8099999999999996</v>
      </c>
      <c r="D7980" s="636"/>
      <c r="E7980" s="636">
        <v>4.26</v>
      </c>
      <c r="F7980" s="636"/>
      <c r="G7980" s="636">
        <v>0.33849686581260002</v>
      </c>
      <c r="H7980" s="636"/>
      <c r="I7980" s="636">
        <v>4.1500000000000004</v>
      </c>
      <c r="J7980" s="660"/>
      <c r="K7980" s="698">
        <v>0.67</v>
      </c>
      <c r="L7980" s="636"/>
      <c r="M7980" s="636">
        <v>3.7949999999999999</v>
      </c>
      <c r="N7980" s="636"/>
      <c r="O7980" s="636">
        <v>3.9950000000000001</v>
      </c>
      <c r="P7980" s="636"/>
      <c r="Q7980" s="636">
        <v>3.89</v>
      </c>
      <c r="R7980" s="636"/>
      <c r="S7980" s="636">
        <v>0.44</v>
      </c>
      <c r="T7980" s="554">
        <v>0.72947099999999998</v>
      </c>
      <c r="U7980" s="658">
        <f t="shared" si="271"/>
        <v>0.33849686581260002</v>
      </c>
    </row>
    <row r="7981" spans="1:21" x14ac:dyDescent="0.2">
      <c r="A7981" s="597">
        <v>44859</v>
      </c>
      <c r="B7981" s="414">
        <f t="shared" si="272"/>
        <v>44860</v>
      </c>
      <c r="C7981" s="636">
        <v>5.2</v>
      </c>
      <c r="D7981" s="636"/>
      <c r="E7981" s="636">
        <v>4.76</v>
      </c>
      <c r="F7981" s="636"/>
      <c r="G7981" s="636">
        <v>1.118456962717</v>
      </c>
      <c r="H7981" s="636"/>
      <c r="I7981" s="636">
        <v>4.6150000000000002</v>
      </c>
      <c r="J7981" s="660"/>
      <c r="K7981" s="698">
        <v>-1.2450000000000001</v>
      </c>
      <c r="L7981" s="636"/>
      <c r="M7981" s="636">
        <v>4.4800000000000004</v>
      </c>
      <c r="N7981" s="636"/>
      <c r="O7981" s="636">
        <v>4.6550000000000002</v>
      </c>
      <c r="P7981" s="636"/>
      <c r="Q7981" s="636">
        <v>4.1749999999999998</v>
      </c>
      <c r="R7981" s="636"/>
      <c r="S7981" s="636">
        <v>1.45</v>
      </c>
      <c r="T7981" s="554">
        <v>0.73140400000000005</v>
      </c>
      <c r="U7981" s="658">
        <f t="shared" si="271"/>
        <v>1.118456962717</v>
      </c>
    </row>
    <row r="7982" spans="1:21" x14ac:dyDescent="0.2">
      <c r="A7982" s="597">
        <v>44860</v>
      </c>
      <c r="B7982" s="414">
        <f t="shared" si="272"/>
        <v>44861</v>
      </c>
      <c r="C7982" s="636">
        <v>5.26</v>
      </c>
      <c r="D7982" s="636"/>
      <c r="E7982" s="636">
        <v>4.8</v>
      </c>
      <c r="F7982" s="636"/>
      <c r="G7982" s="636">
        <v>3.0067746810754499</v>
      </c>
      <c r="H7982" s="636"/>
      <c r="I7982" s="636">
        <v>4.55</v>
      </c>
      <c r="J7982" s="660"/>
      <c r="K7982" s="698">
        <v>-0.89</v>
      </c>
      <c r="L7982" s="636"/>
      <c r="M7982" s="636">
        <v>5.1550000000000002</v>
      </c>
      <c r="N7982" s="636"/>
      <c r="O7982" s="636">
        <v>4.7300000000000004</v>
      </c>
      <c r="P7982" s="636"/>
      <c r="Q7982" s="636">
        <v>4.32</v>
      </c>
      <c r="R7982" s="636"/>
      <c r="S7982" s="636">
        <v>3.87</v>
      </c>
      <c r="T7982" s="554">
        <v>0.73670899999999995</v>
      </c>
      <c r="U7982" s="658">
        <f t="shared" si="271"/>
        <v>3.0067746810754499</v>
      </c>
    </row>
    <row r="7983" spans="1:21" x14ac:dyDescent="0.2">
      <c r="A7983" s="597">
        <v>44861</v>
      </c>
      <c r="B7983" s="414">
        <f t="shared" si="272"/>
        <v>44862</v>
      </c>
      <c r="C7983" s="636">
        <v>5.2949999999999999</v>
      </c>
      <c r="D7983" s="636"/>
      <c r="E7983" s="636">
        <v>4.8</v>
      </c>
      <c r="F7983" s="636"/>
      <c r="G7983" s="636">
        <v>0.88632611909759995</v>
      </c>
      <c r="H7983" s="636"/>
      <c r="I7983" s="636">
        <v>4.55</v>
      </c>
      <c r="J7983" s="660"/>
      <c r="K7983" s="698">
        <v>0.88</v>
      </c>
      <c r="L7983" s="636"/>
      <c r="M7983" s="636">
        <v>4.6550000000000002</v>
      </c>
      <c r="N7983" s="636"/>
      <c r="O7983" s="636">
        <v>4.57</v>
      </c>
      <c r="P7983" s="636"/>
      <c r="Q7983" s="636">
        <v>4.3499999999999996</v>
      </c>
      <c r="R7983" s="636"/>
      <c r="S7983" s="636">
        <v>1.1399999999999999</v>
      </c>
      <c r="T7983" s="554">
        <v>0.73721599999999998</v>
      </c>
      <c r="U7983" s="658">
        <f t="shared" si="271"/>
        <v>0.88632611909759995</v>
      </c>
    </row>
    <row r="7984" spans="1:21" x14ac:dyDescent="0.2">
      <c r="A7984" s="597">
        <v>44862</v>
      </c>
      <c r="B7984" s="414">
        <f t="shared" si="272"/>
        <v>44863</v>
      </c>
      <c r="C7984" s="640">
        <v>4.9450000000000003</v>
      </c>
      <c r="D7984" s="636"/>
      <c r="E7984" s="640">
        <v>4.4400000000000004</v>
      </c>
      <c r="F7984" s="636"/>
      <c r="G7984" s="640">
        <v>1.7223136924920004</v>
      </c>
      <c r="H7984" s="636"/>
      <c r="I7984" s="640">
        <v>4.1500000000000004</v>
      </c>
      <c r="J7984" s="661"/>
      <c r="K7984" s="699">
        <v>3.01</v>
      </c>
      <c r="L7984" s="636"/>
      <c r="M7984" s="640">
        <v>4.32</v>
      </c>
      <c r="N7984" s="636"/>
      <c r="O7984" s="640">
        <v>4.3150000000000004</v>
      </c>
      <c r="P7984" s="636"/>
      <c r="Q7984" s="640">
        <v>3.2050000000000001</v>
      </c>
      <c r="R7984" s="636"/>
      <c r="S7984" s="640">
        <v>2.2200000000000002</v>
      </c>
      <c r="T7984" s="577">
        <v>0.73563999999999996</v>
      </c>
      <c r="U7984" s="640">
        <f t="shared" si="271"/>
        <v>1.7223136924920004</v>
      </c>
    </row>
    <row r="7985" spans="1:21" x14ac:dyDescent="0.2">
      <c r="A7985" s="597">
        <v>44863</v>
      </c>
      <c r="B7985" s="414">
        <f t="shared" si="272"/>
        <v>44864</v>
      </c>
      <c r="C7985" s="640">
        <v>4.9450000000000003</v>
      </c>
      <c r="D7985" s="636"/>
      <c r="E7985" s="640">
        <v>4.4400000000000004</v>
      </c>
      <c r="F7985" s="636"/>
      <c r="G7985" s="640">
        <v>1.7223136924920004</v>
      </c>
      <c r="H7985" s="636"/>
      <c r="I7985" s="640">
        <v>4.1500000000000004</v>
      </c>
      <c r="J7985" s="661"/>
      <c r="K7985" s="699">
        <v>3.01</v>
      </c>
      <c r="L7985" s="636"/>
      <c r="M7985" s="640">
        <v>4.32</v>
      </c>
      <c r="N7985" s="636"/>
      <c r="O7985" s="640">
        <v>4.3150000000000004</v>
      </c>
      <c r="P7985" s="636"/>
      <c r="Q7985" s="640">
        <v>3.2050000000000001</v>
      </c>
      <c r="R7985" s="636"/>
      <c r="S7985" s="640">
        <v>2.2200000000000002</v>
      </c>
      <c r="T7985" s="577">
        <v>0.73563999999999996</v>
      </c>
      <c r="U7985" s="640">
        <f t="shared" si="271"/>
        <v>1.7223136924920004</v>
      </c>
    </row>
    <row r="7986" spans="1:21" x14ac:dyDescent="0.2">
      <c r="A7986" s="597">
        <v>44864</v>
      </c>
      <c r="B7986" s="414">
        <f t="shared" si="272"/>
        <v>44865</v>
      </c>
      <c r="C7986" s="640">
        <v>4.9450000000000003</v>
      </c>
      <c r="D7986" s="636"/>
      <c r="E7986" s="640">
        <v>4.4400000000000004</v>
      </c>
      <c r="F7986" s="636"/>
      <c r="G7986" s="640">
        <v>1.7223136924920004</v>
      </c>
      <c r="H7986" s="636"/>
      <c r="I7986" s="640">
        <v>4.1500000000000004</v>
      </c>
      <c r="J7986" s="661"/>
      <c r="K7986" s="699">
        <v>3.01</v>
      </c>
      <c r="L7986" s="636"/>
      <c r="M7986" s="640">
        <v>4.32</v>
      </c>
      <c r="N7986" s="636"/>
      <c r="O7986" s="640">
        <v>4.3150000000000004</v>
      </c>
      <c r="P7986" s="636"/>
      <c r="Q7986" s="640">
        <v>3.2050000000000001</v>
      </c>
      <c r="R7986" s="636"/>
      <c r="S7986" s="640">
        <v>2.2200000000000002</v>
      </c>
      <c r="T7986" s="577">
        <v>0.73563999999999996</v>
      </c>
      <c r="U7986" s="640">
        <f t="shared" ref="U7986:U8049" si="273">S7986*T7986*1.054615</f>
        <v>1.7223136924920004</v>
      </c>
    </row>
    <row r="7987" spans="1:21" s="263" customFormat="1" x14ac:dyDescent="0.2">
      <c r="A7987" s="598">
        <v>44865</v>
      </c>
      <c r="B7987" s="556">
        <f t="shared" si="272"/>
        <v>44866</v>
      </c>
      <c r="C7987" s="620">
        <v>5.08</v>
      </c>
      <c r="D7987" s="639"/>
      <c r="E7987" s="620">
        <v>4.1849999999999996</v>
      </c>
      <c r="F7987" s="639"/>
      <c r="G7987" s="620">
        <v>4.4629732365266497</v>
      </c>
      <c r="H7987" s="639"/>
      <c r="I7987" s="620">
        <v>3.72</v>
      </c>
      <c r="J7987" s="786"/>
      <c r="K7987" s="700">
        <v>3.48</v>
      </c>
      <c r="L7987" s="639"/>
      <c r="M7987" s="620">
        <v>4.71</v>
      </c>
      <c r="N7987" s="639"/>
      <c r="O7987" s="620">
        <v>3.9</v>
      </c>
      <c r="P7987" s="639"/>
      <c r="Q7987" s="620">
        <v>2.89</v>
      </c>
      <c r="R7987" s="639"/>
      <c r="S7987" s="620">
        <v>5.77</v>
      </c>
      <c r="T7987" s="689">
        <v>0.73342300000000005</v>
      </c>
      <c r="U7987" s="622">
        <f t="shared" si="273"/>
        <v>4.4629732365266497</v>
      </c>
    </row>
    <row r="7988" spans="1:21" x14ac:dyDescent="0.2">
      <c r="A7988" s="597">
        <v>44866</v>
      </c>
      <c r="B7988" s="414">
        <f t="shared" si="272"/>
        <v>44867</v>
      </c>
      <c r="C7988" s="636">
        <v>4.46</v>
      </c>
      <c r="D7988" s="636"/>
      <c r="E7988" s="636">
        <v>3.68</v>
      </c>
      <c r="F7988" s="636"/>
      <c r="G7988" s="636">
        <v>4.0136358121796247</v>
      </c>
      <c r="H7988" s="636"/>
      <c r="I7988" s="636">
        <v>2.66</v>
      </c>
      <c r="J7988" s="660"/>
      <c r="K7988" s="698">
        <v>2.4700000000000002</v>
      </c>
      <c r="L7988" s="636"/>
      <c r="M7988" s="636">
        <v>5.88</v>
      </c>
      <c r="N7988" s="636"/>
      <c r="O7988" s="636">
        <v>2.64</v>
      </c>
      <c r="P7988" s="636"/>
      <c r="Q7988" s="636">
        <v>2.9449999999999998</v>
      </c>
      <c r="R7988" s="636"/>
      <c r="S7988" s="636">
        <v>5.1749999999999998</v>
      </c>
      <c r="T7988" s="554">
        <v>0.73541699999999999</v>
      </c>
      <c r="U7988" s="658">
        <f t="shared" si="273"/>
        <v>4.0136358121796247</v>
      </c>
    </row>
    <row r="7989" spans="1:21" x14ac:dyDescent="0.2">
      <c r="A7989" s="597">
        <v>44867</v>
      </c>
      <c r="B7989" s="414">
        <f t="shared" si="272"/>
        <v>44868</v>
      </c>
      <c r="C7989" s="636">
        <v>4.51</v>
      </c>
      <c r="D7989" s="636"/>
      <c r="E7989" s="636">
        <v>3.605</v>
      </c>
      <c r="F7989" s="636"/>
      <c r="G7989" s="636">
        <v>4.03472091443225</v>
      </c>
      <c r="H7989" s="636"/>
      <c r="I7989" s="636">
        <v>2.2949999999999999</v>
      </c>
      <c r="J7989" s="660"/>
      <c r="K7989" s="698">
        <v>2.14</v>
      </c>
      <c r="L7989" s="636"/>
      <c r="M7989" s="636">
        <v>6.23</v>
      </c>
      <c r="N7989" s="636"/>
      <c r="O7989" s="636">
        <v>2.605</v>
      </c>
      <c r="P7989" s="636"/>
      <c r="Q7989" s="636">
        <v>3.0249999999999999</v>
      </c>
      <c r="R7989" s="636"/>
      <c r="S7989" s="636">
        <v>5.2149999999999999</v>
      </c>
      <c r="T7989" s="554">
        <v>0.73360999999999998</v>
      </c>
      <c r="U7989" s="658">
        <f t="shared" si="273"/>
        <v>4.03472091443225</v>
      </c>
    </row>
    <row r="7990" spans="1:21" x14ac:dyDescent="0.2">
      <c r="A7990" s="597">
        <v>44868</v>
      </c>
      <c r="B7990" s="414">
        <f t="shared" si="272"/>
        <v>44869</v>
      </c>
      <c r="C7990" s="636">
        <v>4.6500000000000004</v>
      </c>
      <c r="D7990" s="636"/>
      <c r="E7990" s="636">
        <v>3.5449999999999999</v>
      </c>
      <c r="F7990" s="636"/>
      <c r="G7990" s="636">
        <v>3.7925089954817004</v>
      </c>
      <c r="H7990" s="636"/>
      <c r="I7990" s="636">
        <v>2.6549999999999998</v>
      </c>
      <c r="J7990" s="660"/>
      <c r="K7990" s="698">
        <v>1.85</v>
      </c>
      <c r="L7990" s="636"/>
      <c r="M7990" s="636">
        <v>6.38</v>
      </c>
      <c r="N7990" s="636"/>
      <c r="O7990" s="636">
        <v>3.1949999999999998</v>
      </c>
      <c r="P7990" s="636"/>
      <c r="Q7990" s="636">
        <v>1.0349999999999999</v>
      </c>
      <c r="R7990" s="636"/>
      <c r="S7990" s="636">
        <v>4.9400000000000004</v>
      </c>
      <c r="T7990" s="554">
        <v>0.72795699999999997</v>
      </c>
      <c r="U7990" s="658">
        <f t="shared" si="273"/>
        <v>3.7925089954817004</v>
      </c>
    </row>
    <row r="7991" spans="1:21" x14ac:dyDescent="0.2">
      <c r="A7991" s="597">
        <v>44869</v>
      </c>
      <c r="B7991" s="414">
        <f t="shared" si="272"/>
        <v>44870</v>
      </c>
      <c r="C7991" s="640">
        <v>3.9350000000000001</v>
      </c>
      <c r="E7991" s="640">
        <v>1.415</v>
      </c>
      <c r="G7991" s="636">
        <v>2.5876239606309501</v>
      </c>
      <c r="I7991" s="640">
        <v>1.2150000000000001</v>
      </c>
      <c r="J7991" s="661"/>
      <c r="K7991" s="699">
        <v>1.34</v>
      </c>
      <c r="M7991" s="640">
        <v>6.2050000000000001</v>
      </c>
      <c r="O7991" s="640">
        <v>1.46</v>
      </c>
      <c r="Q7991" s="640">
        <v>0.63</v>
      </c>
      <c r="S7991" s="640">
        <v>3.335</v>
      </c>
      <c r="T7991" s="577">
        <v>0.73571799999999998</v>
      </c>
      <c r="U7991" s="640">
        <f t="shared" si="273"/>
        <v>2.5876239606309501</v>
      </c>
    </row>
    <row r="7992" spans="1:21" x14ac:dyDescent="0.2">
      <c r="A7992" s="597">
        <v>44870</v>
      </c>
      <c r="B7992" s="414">
        <f t="shared" si="272"/>
        <v>44871</v>
      </c>
      <c r="C7992" s="640">
        <v>3.9350000000000001</v>
      </c>
      <c r="E7992" s="640">
        <v>1.415</v>
      </c>
      <c r="G7992" s="636">
        <v>2.5876239606309501</v>
      </c>
      <c r="I7992" s="640">
        <v>1.2150000000000001</v>
      </c>
      <c r="J7992" s="661"/>
      <c r="K7992" s="699">
        <v>1.34</v>
      </c>
      <c r="M7992" s="640">
        <v>6.2050000000000001</v>
      </c>
      <c r="O7992" s="640">
        <v>1.46</v>
      </c>
      <c r="Q7992" s="640">
        <v>0.63</v>
      </c>
      <c r="S7992" s="640">
        <v>3.335</v>
      </c>
      <c r="T7992" s="577">
        <v>0.73571799999999998</v>
      </c>
      <c r="U7992" s="640">
        <f t="shared" si="273"/>
        <v>2.5876239606309501</v>
      </c>
    </row>
    <row r="7993" spans="1:21" x14ac:dyDescent="0.2">
      <c r="A7993" s="597">
        <v>44871</v>
      </c>
      <c r="B7993" s="414">
        <f t="shared" si="272"/>
        <v>44872</v>
      </c>
      <c r="C7993" s="640">
        <v>3.9350000000000001</v>
      </c>
      <c r="E7993" s="640">
        <v>1.415</v>
      </c>
      <c r="G7993" s="636">
        <v>2.5876239606309501</v>
      </c>
      <c r="I7993" s="640">
        <v>1.2150000000000001</v>
      </c>
      <c r="J7993" s="661"/>
      <c r="K7993" s="699">
        <v>1.34</v>
      </c>
      <c r="M7993" s="640">
        <v>6.2050000000000001</v>
      </c>
      <c r="O7993" s="640">
        <v>1.46</v>
      </c>
      <c r="Q7993" s="640">
        <v>0.63</v>
      </c>
      <c r="S7993" s="640">
        <v>3.335</v>
      </c>
      <c r="T7993" s="577">
        <v>0.73571799999999998</v>
      </c>
      <c r="U7993" s="640">
        <f t="shared" si="273"/>
        <v>2.5876239606309501</v>
      </c>
    </row>
    <row r="7994" spans="1:21" x14ac:dyDescent="0.2">
      <c r="A7994" s="597">
        <v>44872</v>
      </c>
      <c r="B7994" s="414">
        <f t="shared" si="272"/>
        <v>44873</v>
      </c>
      <c r="C7994" s="636">
        <v>4.7450000000000001</v>
      </c>
      <c r="E7994" s="636">
        <v>3.39</v>
      </c>
      <c r="G7994" s="636">
        <v>4.0998202946137505</v>
      </c>
      <c r="I7994" s="636">
        <v>2.35</v>
      </c>
      <c r="J7994" s="660"/>
      <c r="K7994" s="698">
        <v>1.79</v>
      </c>
      <c r="M7994" s="636">
        <v>7.29</v>
      </c>
      <c r="O7994" s="636">
        <v>2.7</v>
      </c>
      <c r="Q7994" s="636">
        <v>2.9</v>
      </c>
      <c r="S7994" s="636">
        <v>5.25</v>
      </c>
      <c r="T7994" s="18">
        <v>0.74047700000000005</v>
      </c>
      <c r="U7994" s="636">
        <f t="shared" si="273"/>
        <v>4.0998202946137505</v>
      </c>
    </row>
    <row r="7995" spans="1:21" x14ac:dyDescent="0.2">
      <c r="A7995" s="597">
        <v>44873</v>
      </c>
      <c r="B7995" s="414">
        <f t="shared" si="272"/>
        <v>44874</v>
      </c>
      <c r="C7995" s="636">
        <v>3.9</v>
      </c>
      <c r="E7995" s="636">
        <v>3.0550000000000002</v>
      </c>
      <c r="G7995" s="636">
        <v>3.9641320680719758</v>
      </c>
      <c r="I7995" s="636">
        <v>2.855</v>
      </c>
      <c r="J7995" s="660"/>
      <c r="K7995" s="698">
        <v>2.77</v>
      </c>
      <c r="M7995" s="636">
        <v>2.96</v>
      </c>
      <c r="O7995" s="636">
        <v>2.835</v>
      </c>
      <c r="Q7995" s="636">
        <v>2.93</v>
      </c>
      <c r="S7995" s="636">
        <v>5.0650000000000004</v>
      </c>
      <c r="T7995" s="18">
        <v>0.74212100000000003</v>
      </c>
      <c r="U7995" s="636">
        <f t="shared" si="273"/>
        <v>3.9641320680719758</v>
      </c>
    </row>
    <row r="7996" spans="1:21" x14ac:dyDescent="0.2">
      <c r="A7996" s="597">
        <v>44874</v>
      </c>
      <c r="B7996" s="414">
        <f t="shared" si="272"/>
        <v>44875</v>
      </c>
      <c r="C7996" s="636">
        <v>3.45</v>
      </c>
      <c r="E7996" s="636">
        <v>3.7050000000000001</v>
      </c>
      <c r="G7996" s="636">
        <v>3.9161862487000003</v>
      </c>
      <c r="I7996" s="636">
        <v>2.35</v>
      </c>
      <c r="J7996" s="660"/>
      <c r="K7996" s="698">
        <v>2.41</v>
      </c>
      <c r="M7996" s="636">
        <v>4.4950000000000001</v>
      </c>
      <c r="O7996" s="636">
        <v>2.8650000000000002</v>
      </c>
      <c r="Q7996" s="636">
        <v>1.88</v>
      </c>
      <c r="S7996" s="636">
        <v>5</v>
      </c>
      <c r="T7996" s="18">
        <v>0.742676</v>
      </c>
      <c r="U7996" s="636">
        <f t="shared" si="273"/>
        <v>3.9161862487000003</v>
      </c>
    </row>
    <row r="7997" spans="1:21" x14ac:dyDescent="0.2">
      <c r="A7997" s="597">
        <v>44875</v>
      </c>
      <c r="B7997" s="414">
        <f t="shared" si="272"/>
        <v>44876</v>
      </c>
      <c r="C7997" s="640">
        <v>4.625</v>
      </c>
      <c r="E7997" s="640">
        <v>5.62</v>
      </c>
      <c r="G7997" s="636">
        <v>4.0232554776290499</v>
      </c>
      <c r="I7997" s="640">
        <v>3.5950000000000002</v>
      </c>
      <c r="J7997" s="661"/>
      <c r="K7997" s="699">
        <v>3.5249999999999999</v>
      </c>
      <c r="M7997" s="640">
        <v>6.4</v>
      </c>
      <c r="O7997" s="640">
        <v>4.33</v>
      </c>
      <c r="Q7997" s="640">
        <v>2.8050000000000002</v>
      </c>
      <c r="S7997" s="640">
        <v>5.1349999999999998</v>
      </c>
      <c r="T7997" s="375">
        <v>0.74292199999999997</v>
      </c>
      <c r="U7997" s="640">
        <f t="shared" si="273"/>
        <v>4.0232554776290499</v>
      </c>
    </row>
    <row r="7998" spans="1:21" x14ac:dyDescent="0.2">
      <c r="A7998" s="597">
        <v>44876</v>
      </c>
      <c r="B7998" s="414">
        <f t="shared" si="272"/>
        <v>44877</v>
      </c>
      <c r="C7998" s="640">
        <v>4.625</v>
      </c>
      <c r="E7998" s="640">
        <v>5.62</v>
      </c>
      <c r="G7998" s="636">
        <v>4.0232554776290499</v>
      </c>
      <c r="I7998" s="640">
        <v>3.5950000000000002</v>
      </c>
      <c r="J7998" s="661"/>
      <c r="K7998" s="699">
        <v>3.5249999999999999</v>
      </c>
      <c r="M7998" s="640">
        <v>6.4</v>
      </c>
      <c r="O7998" s="640">
        <v>4.33</v>
      </c>
      <c r="Q7998" s="640">
        <v>2.8050000000000002</v>
      </c>
      <c r="S7998" s="640">
        <v>5.1349999999999998</v>
      </c>
      <c r="T7998" s="375">
        <v>0.74292199999999997</v>
      </c>
      <c r="U7998" s="640">
        <f t="shared" si="273"/>
        <v>4.0232554776290499</v>
      </c>
    </row>
    <row r="7999" spans="1:21" x14ac:dyDescent="0.2">
      <c r="A7999" s="597">
        <v>44877</v>
      </c>
      <c r="B7999" s="414">
        <f t="shared" si="272"/>
        <v>44878</v>
      </c>
      <c r="C7999" s="640">
        <v>4.625</v>
      </c>
      <c r="E7999" s="640">
        <v>5.62</v>
      </c>
      <c r="G7999" s="636">
        <v>4.0232554776290499</v>
      </c>
      <c r="I7999" s="640">
        <v>3.5950000000000002</v>
      </c>
      <c r="J7999" s="661"/>
      <c r="K7999" s="699">
        <v>3.5249999999999999</v>
      </c>
      <c r="M7999" s="640">
        <v>6.4</v>
      </c>
      <c r="O7999" s="640">
        <v>4.33</v>
      </c>
      <c r="Q7999" s="640">
        <v>2.8050000000000002</v>
      </c>
      <c r="S7999" s="640">
        <v>5.1349999999999998</v>
      </c>
      <c r="T7999" s="375">
        <v>0.74292199999999997</v>
      </c>
      <c r="U7999" s="640">
        <f t="shared" si="273"/>
        <v>4.0232554776290499</v>
      </c>
    </row>
    <row r="8000" spans="1:21" x14ac:dyDescent="0.2">
      <c r="A8000" s="597">
        <v>44878</v>
      </c>
      <c r="B8000" s="414">
        <f t="shared" si="272"/>
        <v>44879</v>
      </c>
      <c r="C8000" s="640">
        <v>4.625</v>
      </c>
      <c r="E8000" s="640">
        <v>5.62</v>
      </c>
      <c r="G8000" s="636">
        <v>4.0232554776290499</v>
      </c>
      <c r="I8000" s="640">
        <v>3.5950000000000002</v>
      </c>
      <c r="J8000" s="661"/>
      <c r="K8000" s="699">
        <v>3.5249999999999999</v>
      </c>
      <c r="M8000" s="640">
        <v>6.4</v>
      </c>
      <c r="O8000" s="640">
        <v>4.33</v>
      </c>
      <c r="Q8000" s="640">
        <v>2.8050000000000002</v>
      </c>
      <c r="S8000" s="640">
        <v>5.1349999999999998</v>
      </c>
      <c r="T8000" s="375">
        <v>0.74292199999999997</v>
      </c>
      <c r="U8000" s="640">
        <f t="shared" si="273"/>
        <v>4.0232554776290499</v>
      </c>
    </row>
    <row r="8001" spans="1:21" x14ac:dyDescent="0.2">
      <c r="A8001" s="597">
        <v>44879</v>
      </c>
      <c r="B8001" s="414">
        <f t="shared" si="272"/>
        <v>44880</v>
      </c>
      <c r="C8001" s="636">
        <v>6.2</v>
      </c>
      <c r="E8001" s="636">
        <v>6.4850000000000003</v>
      </c>
      <c r="G8001" s="636">
        <v>4.6045125778229998</v>
      </c>
      <c r="I8001" s="636">
        <v>5.0449999999999999</v>
      </c>
      <c r="J8001" s="660"/>
      <c r="K8001" s="698">
        <v>5.0199999999999996</v>
      </c>
      <c r="M8001" s="636">
        <v>6.87</v>
      </c>
      <c r="O8001" s="636">
        <v>5.5949999999999998</v>
      </c>
      <c r="Q8001" s="636">
        <v>5.415</v>
      </c>
      <c r="S8001" s="636">
        <v>5.8</v>
      </c>
      <c r="T8001" s="18">
        <v>0.75276900000000002</v>
      </c>
      <c r="U8001" s="636">
        <f t="shared" si="273"/>
        <v>4.6045125778229998</v>
      </c>
    </row>
    <row r="8002" spans="1:21" x14ac:dyDescent="0.2">
      <c r="A8002" s="597">
        <v>44880</v>
      </c>
      <c r="B8002" s="414">
        <f t="shared" si="272"/>
        <v>44881</v>
      </c>
      <c r="C8002" s="636">
        <v>5.9</v>
      </c>
      <c r="E8002" s="636">
        <v>6.1</v>
      </c>
      <c r="G8002" s="636">
        <v>4.7015232632703752</v>
      </c>
      <c r="I8002" s="636">
        <v>5.33</v>
      </c>
      <c r="J8002" s="660"/>
      <c r="K8002" s="698">
        <v>5.4950000000000001</v>
      </c>
      <c r="M8002" s="636">
        <v>6.3</v>
      </c>
      <c r="O8002" s="636">
        <v>5.3949999999999996</v>
      </c>
      <c r="Q8002" s="636">
        <v>5.31</v>
      </c>
      <c r="S8002" s="636">
        <v>5.9249999999999998</v>
      </c>
      <c r="T8002" s="18">
        <v>0.752413</v>
      </c>
      <c r="U8002" s="636">
        <f t="shared" si="273"/>
        <v>4.7015232632703752</v>
      </c>
    </row>
    <row r="8003" spans="1:21" x14ac:dyDescent="0.2">
      <c r="A8003" s="597">
        <v>44881</v>
      </c>
      <c r="B8003" s="414">
        <f t="shared" si="272"/>
        <v>44882</v>
      </c>
      <c r="C8003" s="636">
        <v>5.74</v>
      </c>
      <c r="E8003" s="636">
        <v>5.85</v>
      </c>
      <c r="G8003" s="636">
        <v>4.5223411954830013</v>
      </c>
      <c r="I8003" s="636">
        <v>5.03</v>
      </c>
      <c r="J8003" s="660"/>
      <c r="K8003" s="698">
        <v>5.1050000000000004</v>
      </c>
      <c r="M8003" s="636">
        <v>5.7850000000000001</v>
      </c>
      <c r="O8003" s="636">
        <v>5.23</v>
      </c>
      <c r="Q8003" s="636">
        <v>5.2649999999999997</v>
      </c>
      <c r="S8003" s="636">
        <v>5.7</v>
      </c>
      <c r="T8003" s="18">
        <v>0.75230600000000003</v>
      </c>
      <c r="U8003" s="636">
        <f t="shared" si="273"/>
        <v>4.5223411954830013</v>
      </c>
    </row>
    <row r="8004" spans="1:21" x14ac:dyDescent="0.2">
      <c r="A8004" s="597">
        <v>44882</v>
      </c>
      <c r="B8004" s="414">
        <f t="shared" si="272"/>
        <v>44883</v>
      </c>
      <c r="C8004" s="636">
        <v>6.19</v>
      </c>
      <c r="E8004" s="636">
        <v>6.2050000000000001</v>
      </c>
      <c r="G8004" s="636">
        <v>4.9423370474769754</v>
      </c>
      <c r="I8004" s="636">
        <v>5.1100000000000003</v>
      </c>
      <c r="J8004" s="660"/>
      <c r="K8004" s="698">
        <v>5.0350000000000001</v>
      </c>
      <c r="M8004" s="636">
        <v>6.2649999999999997</v>
      </c>
      <c r="O8004" s="636">
        <v>5.8049999999999997</v>
      </c>
      <c r="Q8004" s="636">
        <v>5.81</v>
      </c>
      <c r="S8004" s="636">
        <v>6.2549999999999999</v>
      </c>
      <c r="T8004" s="18">
        <v>0.74922299999999997</v>
      </c>
      <c r="U8004" s="636">
        <f t="shared" si="273"/>
        <v>4.9423370474769754</v>
      </c>
    </row>
    <row r="8005" spans="1:21" x14ac:dyDescent="0.2">
      <c r="A8005" s="597">
        <v>44883</v>
      </c>
      <c r="B8005" s="414">
        <f t="shared" si="272"/>
        <v>44884</v>
      </c>
      <c r="C8005" s="640">
        <v>6.0650000000000004</v>
      </c>
      <c r="E8005" s="640">
        <v>5.8550000000000004</v>
      </c>
      <c r="G8005" s="636">
        <v>4.9045997958434997</v>
      </c>
      <c r="I8005" s="640">
        <v>5.0350000000000001</v>
      </c>
      <c r="J8005" s="661"/>
      <c r="K8005" s="699">
        <v>4.625</v>
      </c>
      <c r="M8005" s="640">
        <v>6.085</v>
      </c>
      <c r="O8005" s="640">
        <v>5.82</v>
      </c>
      <c r="Q8005" s="640">
        <v>5.77</v>
      </c>
      <c r="S8005" s="640">
        <v>6.21</v>
      </c>
      <c r="T8005" s="18">
        <v>0.74888999999999994</v>
      </c>
      <c r="U8005" s="636">
        <f t="shared" si="273"/>
        <v>4.9045997958434997</v>
      </c>
    </row>
    <row r="8006" spans="1:21" x14ac:dyDescent="0.2">
      <c r="A8006" s="597">
        <v>44884</v>
      </c>
      <c r="B8006" s="414">
        <f t="shared" si="272"/>
        <v>44885</v>
      </c>
      <c r="C8006" s="640">
        <v>6.0650000000000004</v>
      </c>
      <c r="E8006" s="640">
        <v>5.8550000000000004</v>
      </c>
      <c r="G8006" s="636">
        <v>4.9045997958434997</v>
      </c>
      <c r="I8006" s="640">
        <v>5.0350000000000001</v>
      </c>
      <c r="J8006" s="661"/>
      <c r="K8006" s="699">
        <v>4.625</v>
      </c>
      <c r="M8006" s="640">
        <v>6.085</v>
      </c>
      <c r="O8006" s="640">
        <v>5.82</v>
      </c>
      <c r="Q8006" s="640">
        <v>5.77</v>
      </c>
      <c r="S8006" s="640">
        <v>6.21</v>
      </c>
      <c r="T8006" s="18">
        <v>0.74888999999999994</v>
      </c>
      <c r="U8006" s="636">
        <f t="shared" si="273"/>
        <v>4.9045997958434997</v>
      </c>
    </row>
    <row r="8007" spans="1:21" x14ac:dyDescent="0.2">
      <c r="A8007" s="597">
        <v>44885</v>
      </c>
      <c r="B8007" s="414">
        <f t="shared" si="272"/>
        <v>44886</v>
      </c>
      <c r="C8007" s="640">
        <v>6.0650000000000004</v>
      </c>
      <c r="E8007" s="640">
        <v>5.8550000000000004</v>
      </c>
      <c r="G8007" s="636">
        <v>4.9045997958434997</v>
      </c>
      <c r="I8007" s="640">
        <v>5.0350000000000001</v>
      </c>
      <c r="J8007" s="661"/>
      <c r="K8007" s="699">
        <v>4.625</v>
      </c>
      <c r="M8007" s="640">
        <v>6.085</v>
      </c>
      <c r="O8007" s="640">
        <v>5.82</v>
      </c>
      <c r="Q8007" s="640">
        <v>5.77</v>
      </c>
      <c r="S8007" s="640">
        <v>6.21</v>
      </c>
      <c r="T8007" s="18">
        <v>0.74888999999999994</v>
      </c>
      <c r="U8007" s="636">
        <f t="shared" si="273"/>
        <v>4.9045997958434997</v>
      </c>
    </row>
    <row r="8008" spans="1:21" x14ac:dyDescent="0.2">
      <c r="A8008" s="597">
        <v>44886</v>
      </c>
      <c r="B8008" s="414">
        <f t="shared" si="272"/>
        <v>44887</v>
      </c>
      <c r="C8008" s="636">
        <v>6.2549999999999999</v>
      </c>
      <c r="E8008" s="636">
        <v>6.28</v>
      </c>
      <c r="G8008" s="636">
        <v>5.3852992186875008</v>
      </c>
      <c r="I8008" s="636">
        <v>5.25</v>
      </c>
      <c r="J8008" s="660"/>
      <c r="K8008" s="698">
        <v>4.9649999999999999</v>
      </c>
      <c r="M8008" s="636">
        <v>6.47</v>
      </c>
      <c r="O8008" s="636">
        <v>6</v>
      </c>
      <c r="Q8008" s="636">
        <v>5.9450000000000003</v>
      </c>
      <c r="S8008" s="636">
        <v>6.86</v>
      </c>
      <c r="T8008" s="18">
        <v>0.74437500000000001</v>
      </c>
      <c r="U8008" s="636">
        <f t="shared" si="273"/>
        <v>5.3852992186875008</v>
      </c>
    </row>
    <row r="8009" spans="1:21" x14ac:dyDescent="0.2">
      <c r="A8009" s="597">
        <v>44887</v>
      </c>
      <c r="B8009" s="414">
        <f t="shared" si="272"/>
        <v>44888</v>
      </c>
      <c r="C8009" s="636">
        <v>6.1749999999999998</v>
      </c>
      <c r="E8009" s="636">
        <v>5.9</v>
      </c>
      <c r="G8009" s="636">
        <v>5.0027048710956006</v>
      </c>
      <c r="I8009" s="636">
        <v>5.3</v>
      </c>
      <c r="J8009" s="660"/>
      <c r="K8009" s="698">
        <v>5.07</v>
      </c>
      <c r="M8009" s="636">
        <v>7.8949999999999996</v>
      </c>
      <c r="O8009" s="636">
        <v>5.65</v>
      </c>
      <c r="Q8009" s="636">
        <v>5.72</v>
      </c>
      <c r="S8009" s="636">
        <v>6.36</v>
      </c>
      <c r="T8009" s="18">
        <v>0.74585400000000002</v>
      </c>
      <c r="U8009" s="636">
        <f t="shared" si="273"/>
        <v>5.0027048710956006</v>
      </c>
    </row>
    <row r="8010" spans="1:21" x14ac:dyDescent="0.2">
      <c r="A8010" s="597">
        <v>44888</v>
      </c>
      <c r="B8010" s="414">
        <f t="shared" si="272"/>
        <v>44889</v>
      </c>
      <c r="C8010" s="640">
        <v>6.46</v>
      </c>
      <c r="E8010" s="640">
        <v>6.3550000000000004</v>
      </c>
      <c r="G8010" s="636">
        <v>5.2315699939059996</v>
      </c>
      <c r="I8010" s="640">
        <v>5.61</v>
      </c>
      <c r="J8010" s="661"/>
      <c r="K8010" s="699">
        <v>4.8949999999999996</v>
      </c>
      <c r="M8010" s="640">
        <v>7.09</v>
      </c>
      <c r="O8010" s="640">
        <v>5.97</v>
      </c>
      <c r="Q8010" s="640">
        <v>5.81</v>
      </c>
      <c r="S8010" s="640">
        <v>6.64</v>
      </c>
      <c r="T8010" s="375">
        <v>0.747085</v>
      </c>
      <c r="U8010" s="640">
        <f t="shared" si="273"/>
        <v>5.2315699939059996</v>
      </c>
    </row>
    <row r="8011" spans="1:21" x14ac:dyDescent="0.2">
      <c r="A8011" s="597">
        <v>44889</v>
      </c>
      <c r="B8011" s="414">
        <f t="shared" si="272"/>
        <v>44890</v>
      </c>
      <c r="C8011" s="640">
        <v>6.46</v>
      </c>
      <c r="E8011" s="640">
        <v>6.3550000000000004</v>
      </c>
      <c r="G8011" s="636">
        <v>5.2315699939059996</v>
      </c>
      <c r="I8011" s="640">
        <v>5.61</v>
      </c>
      <c r="J8011" s="661"/>
      <c r="K8011" s="699">
        <v>4.8949999999999996</v>
      </c>
      <c r="M8011" s="640">
        <v>7.09</v>
      </c>
      <c r="O8011" s="640">
        <v>5.97</v>
      </c>
      <c r="Q8011" s="640">
        <v>5.81</v>
      </c>
      <c r="S8011" s="640">
        <v>6.64</v>
      </c>
      <c r="T8011" s="375">
        <v>0.747085</v>
      </c>
      <c r="U8011" s="640">
        <f t="shared" si="273"/>
        <v>5.2315699939059996</v>
      </c>
    </row>
    <row r="8012" spans="1:21" x14ac:dyDescent="0.2">
      <c r="A8012" s="597">
        <v>44890</v>
      </c>
      <c r="B8012" s="414">
        <f t="shared" si="272"/>
        <v>44891</v>
      </c>
      <c r="C8012" s="640">
        <v>6.46</v>
      </c>
      <c r="E8012" s="640">
        <v>6.3550000000000004</v>
      </c>
      <c r="G8012" s="636">
        <v>5.2315699939059996</v>
      </c>
      <c r="I8012" s="640">
        <v>5.61</v>
      </c>
      <c r="J8012" s="661"/>
      <c r="K8012" s="699">
        <v>4.8949999999999996</v>
      </c>
      <c r="M8012" s="640">
        <v>7.09</v>
      </c>
      <c r="O8012" s="640">
        <v>5.97</v>
      </c>
      <c r="Q8012" s="640">
        <v>5.81</v>
      </c>
      <c r="S8012" s="640">
        <v>6.64</v>
      </c>
      <c r="T8012" s="375">
        <v>0.747085</v>
      </c>
      <c r="U8012" s="640">
        <f t="shared" si="273"/>
        <v>5.2315699939059996</v>
      </c>
    </row>
    <row r="8013" spans="1:21" x14ac:dyDescent="0.2">
      <c r="A8013" s="597">
        <v>44891</v>
      </c>
      <c r="B8013" s="414">
        <f t="shared" si="272"/>
        <v>44892</v>
      </c>
      <c r="C8013" s="640">
        <v>6.46</v>
      </c>
      <c r="E8013" s="640">
        <v>6.3550000000000004</v>
      </c>
      <c r="G8013" s="636">
        <v>5.2315699939059996</v>
      </c>
      <c r="I8013" s="640">
        <v>5.61</v>
      </c>
      <c r="J8013" s="661"/>
      <c r="K8013" s="699">
        <v>4.8949999999999996</v>
      </c>
      <c r="M8013" s="640">
        <v>7.09</v>
      </c>
      <c r="O8013" s="640">
        <v>5.97</v>
      </c>
      <c r="Q8013" s="640">
        <v>5.81</v>
      </c>
      <c r="S8013" s="640">
        <v>6.64</v>
      </c>
      <c r="T8013" s="375">
        <v>0.747085</v>
      </c>
      <c r="U8013" s="640">
        <f t="shared" si="273"/>
        <v>5.2315699939059996</v>
      </c>
    </row>
    <row r="8014" spans="1:21" x14ac:dyDescent="0.2">
      <c r="A8014" s="597">
        <v>44892</v>
      </c>
      <c r="B8014" s="414">
        <f t="shared" si="272"/>
        <v>44893</v>
      </c>
      <c r="C8014" s="640">
        <v>6.46</v>
      </c>
      <c r="E8014" s="640">
        <v>6.3550000000000004</v>
      </c>
      <c r="G8014" s="636">
        <v>5.2315699939059996</v>
      </c>
      <c r="I8014" s="640">
        <v>5.61</v>
      </c>
      <c r="J8014" s="661"/>
      <c r="K8014" s="699">
        <v>4.8949999999999996</v>
      </c>
      <c r="M8014" s="640">
        <v>7.09</v>
      </c>
      <c r="O8014" s="640">
        <v>5.97</v>
      </c>
      <c r="Q8014" s="640">
        <v>5.81</v>
      </c>
      <c r="S8014" s="640">
        <v>6.64</v>
      </c>
      <c r="T8014" s="375">
        <v>0.747085</v>
      </c>
      <c r="U8014" s="640">
        <f t="shared" si="273"/>
        <v>5.2315699939059996</v>
      </c>
    </row>
    <row r="8015" spans="1:21" x14ac:dyDescent="0.2">
      <c r="A8015" s="597">
        <v>44893</v>
      </c>
      <c r="B8015" s="414">
        <f t="shared" si="272"/>
        <v>44894</v>
      </c>
      <c r="C8015" s="636">
        <v>5.9850000000000003</v>
      </c>
      <c r="E8015" s="636">
        <v>5.7249999999999996</v>
      </c>
      <c r="G8015" s="636">
        <v>4.9938700659484008</v>
      </c>
      <c r="I8015" s="636">
        <v>5.4349999999999996</v>
      </c>
      <c r="J8015" s="660"/>
      <c r="K8015" s="698">
        <v>5.3049999999999997</v>
      </c>
      <c r="M8015" s="636">
        <v>9.8550000000000004</v>
      </c>
      <c r="O8015" s="636">
        <v>5.2949999999999999</v>
      </c>
      <c r="Q8015" s="636">
        <v>5.17</v>
      </c>
      <c r="S8015" s="636">
        <v>6.37</v>
      </c>
      <c r="T8015" s="18">
        <v>0.74336800000000003</v>
      </c>
      <c r="U8015" s="636">
        <f t="shared" si="273"/>
        <v>4.9938700659484008</v>
      </c>
    </row>
    <row r="8016" spans="1:21" x14ac:dyDescent="0.2">
      <c r="A8016" s="597">
        <v>44894</v>
      </c>
      <c r="B8016" s="414">
        <f t="shared" si="272"/>
        <v>44895</v>
      </c>
      <c r="C8016" s="636">
        <v>6.0250000000000004</v>
      </c>
      <c r="E8016" s="636">
        <v>6.3949999999999996</v>
      </c>
      <c r="G8016" s="636">
        <v>5.5309968911096252</v>
      </c>
      <c r="I8016" s="636">
        <v>5.4450000000000003</v>
      </c>
      <c r="J8016" s="660"/>
      <c r="K8016" s="698">
        <v>5.415</v>
      </c>
      <c r="M8016" s="636">
        <v>13.595000000000001</v>
      </c>
      <c r="O8016" s="636">
        <v>6.0449999999999999</v>
      </c>
      <c r="Q8016" s="636">
        <v>5.8949999999999996</v>
      </c>
      <c r="S8016" s="636">
        <v>7.085</v>
      </c>
      <c r="T8016" s="18">
        <v>0.74023499999999998</v>
      </c>
      <c r="U8016" s="636">
        <f t="shared" si="273"/>
        <v>5.5309968911096252</v>
      </c>
    </row>
    <row r="8017" spans="1:21" s="263" customFormat="1" x14ac:dyDescent="0.2">
      <c r="A8017" s="598">
        <v>44895</v>
      </c>
      <c r="B8017" s="556">
        <f t="shared" si="272"/>
        <v>44896</v>
      </c>
      <c r="C8017" s="620">
        <v>6.8</v>
      </c>
      <c r="E8017" s="620">
        <v>5.84</v>
      </c>
      <c r="G8017" s="620">
        <v>5.5083127710478506</v>
      </c>
      <c r="I8017" s="620">
        <v>5.41</v>
      </c>
      <c r="J8017" s="786"/>
      <c r="K8017" s="700">
        <v>5.05</v>
      </c>
      <c r="M8017" s="620">
        <v>8.0050000000000008</v>
      </c>
      <c r="O8017" s="620">
        <v>5.5549999999999997</v>
      </c>
      <c r="Q8017" s="620">
        <v>5.86</v>
      </c>
      <c r="S8017" s="620">
        <v>7.0650000000000004</v>
      </c>
      <c r="T8017" s="263">
        <v>0.739286</v>
      </c>
      <c r="U8017" s="620">
        <f t="shared" si="273"/>
        <v>5.5083127710478506</v>
      </c>
    </row>
    <row r="8018" spans="1:21" x14ac:dyDescent="0.2">
      <c r="A8018" s="597">
        <v>44896</v>
      </c>
      <c r="B8018" s="414">
        <f t="shared" si="272"/>
        <v>44897</v>
      </c>
      <c r="C8018" s="636">
        <v>6.2149999999999999</v>
      </c>
      <c r="E8018" s="636">
        <v>5.41</v>
      </c>
      <c r="G8018" s="636">
        <v>4.9407646850619509</v>
      </c>
      <c r="I8018" s="636">
        <v>5.2850000000000001</v>
      </c>
      <c r="J8018" s="660"/>
      <c r="K8018" s="698">
        <v>4.9649999999999999</v>
      </c>
      <c r="M8018" s="636">
        <v>10.324999999999999</v>
      </c>
      <c r="O8018" s="636">
        <v>5.2350000000000003</v>
      </c>
      <c r="Q8018" s="636">
        <v>5.18</v>
      </c>
      <c r="S8018" s="636">
        <v>6.29</v>
      </c>
      <c r="T8018" s="18">
        <v>0.74481699999999995</v>
      </c>
      <c r="U8018" s="636">
        <f t="shared" si="273"/>
        <v>4.9407646850619509</v>
      </c>
    </row>
    <row r="8019" spans="1:21" x14ac:dyDescent="0.2">
      <c r="A8019" s="597">
        <v>44897</v>
      </c>
      <c r="B8019" s="414">
        <f t="shared" si="272"/>
        <v>44898</v>
      </c>
      <c r="C8019" s="640">
        <v>4.8150000000000004</v>
      </c>
      <c r="E8019" s="640">
        <v>4.49</v>
      </c>
      <c r="G8019" s="636">
        <v>4.2798093801645001</v>
      </c>
      <c r="I8019" s="640">
        <v>4.13</v>
      </c>
      <c r="J8019" s="661"/>
      <c r="K8019" s="699">
        <v>3.2149999999999999</v>
      </c>
      <c r="M8019" s="640">
        <v>5.835</v>
      </c>
      <c r="O8019" s="640">
        <v>4.2699999999999996</v>
      </c>
      <c r="Q8019" s="640">
        <v>4.6100000000000003</v>
      </c>
      <c r="S8019" s="640">
        <v>5.46</v>
      </c>
      <c r="T8019" s="375">
        <v>0.743255</v>
      </c>
      <c r="U8019" s="640">
        <f t="shared" si="273"/>
        <v>4.2798093801645001</v>
      </c>
    </row>
    <row r="8020" spans="1:21" x14ac:dyDescent="0.2">
      <c r="A8020" s="597">
        <v>44898</v>
      </c>
      <c r="B8020" s="414">
        <f t="shared" si="272"/>
        <v>44899</v>
      </c>
      <c r="C8020" s="640">
        <v>4.8150000000000004</v>
      </c>
      <c r="E8020" s="640">
        <v>4.49</v>
      </c>
      <c r="G8020" s="636">
        <v>4.2798093801645001</v>
      </c>
      <c r="I8020" s="640">
        <v>4.13</v>
      </c>
      <c r="J8020" s="661"/>
      <c r="K8020" s="699">
        <v>3.2149999999999999</v>
      </c>
      <c r="M8020" s="640">
        <v>5.835</v>
      </c>
      <c r="O8020" s="640">
        <v>4.2699999999999996</v>
      </c>
      <c r="Q8020" s="640">
        <v>4.6100000000000003</v>
      </c>
      <c r="S8020" s="640">
        <v>5.46</v>
      </c>
      <c r="T8020" s="375">
        <v>0.743255</v>
      </c>
      <c r="U8020" s="640">
        <f t="shared" si="273"/>
        <v>4.2798093801645001</v>
      </c>
    </row>
    <row r="8021" spans="1:21" x14ac:dyDescent="0.2">
      <c r="A8021" s="597">
        <v>44899</v>
      </c>
      <c r="B8021" s="414">
        <f t="shared" si="272"/>
        <v>44900</v>
      </c>
      <c r="C8021" s="640">
        <v>4.8150000000000004</v>
      </c>
      <c r="E8021" s="640">
        <v>4.49</v>
      </c>
      <c r="G8021" s="636">
        <v>4.2798093801645001</v>
      </c>
      <c r="I8021" s="640">
        <v>4.13</v>
      </c>
      <c r="J8021" s="661"/>
      <c r="K8021" s="699">
        <v>3.2149999999999999</v>
      </c>
      <c r="M8021" s="640">
        <v>5.835</v>
      </c>
      <c r="O8021" s="640">
        <v>4.2699999999999996</v>
      </c>
      <c r="Q8021" s="640">
        <v>4.6100000000000003</v>
      </c>
      <c r="S8021" s="640">
        <v>5.46</v>
      </c>
      <c r="T8021" s="375">
        <v>0.743255</v>
      </c>
      <c r="U8021" s="640">
        <f t="shared" si="273"/>
        <v>4.2798093801645001</v>
      </c>
    </row>
    <row r="8022" spans="1:21" x14ac:dyDescent="0.2">
      <c r="A8022" s="597">
        <v>44900</v>
      </c>
      <c r="B8022" s="414">
        <f t="shared" si="272"/>
        <v>44901</v>
      </c>
      <c r="C8022" s="636">
        <v>4.1399999999999997</v>
      </c>
      <c r="E8022" s="636">
        <v>4.2300000000000004</v>
      </c>
      <c r="G8022" s="636">
        <v>3.88889957258215</v>
      </c>
      <c r="I8022" s="636">
        <v>4.0199999999999996</v>
      </c>
      <c r="J8022" s="660"/>
      <c r="K8022" s="698">
        <v>0.28000000000000003</v>
      </c>
      <c r="M8022" s="636">
        <v>5.5049999999999999</v>
      </c>
      <c r="O8022" s="636">
        <v>4.0650000000000004</v>
      </c>
      <c r="Q8022" s="636">
        <v>3.7</v>
      </c>
      <c r="S8022" s="636">
        <v>4.97</v>
      </c>
      <c r="T8022" s="18">
        <v>0.74195299999999997</v>
      </c>
      <c r="U8022" s="636">
        <f t="shared" si="273"/>
        <v>3.88889957258215</v>
      </c>
    </row>
    <row r="8023" spans="1:21" x14ac:dyDescent="0.2">
      <c r="A8023" s="597">
        <v>44901</v>
      </c>
      <c r="B8023" s="414">
        <f t="shared" si="272"/>
        <v>44902</v>
      </c>
      <c r="C8023" s="636">
        <v>4.46</v>
      </c>
      <c r="E8023" s="636">
        <v>4.21</v>
      </c>
      <c r="G8023" s="636">
        <v>3.8747667033325253</v>
      </c>
      <c r="I8023" s="636">
        <v>4</v>
      </c>
      <c r="J8023" s="660"/>
      <c r="K8023" s="698">
        <v>0.40500000000000003</v>
      </c>
      <c r="M8023" s="636">
        <v>6.6950000000000003</v>
      </c>
      <c r="O8023" s="636">
        <v>4.085</v>
      </c>
      <c r="Q8023" s="636">
        <v>3.8050000000000002</v>
      </c>
      <c r="S8023" s="636">
        <v>5.0049999999999999</v>
      </c>
      <c r="T8023" s="18">
        <v>0.73408700000000005</v>
      </c>
      <c r="U8023" s="636">
        <f t="shared" si="273"/>
        <v>3.8747667033325253</v>
      </c>
    </row>
    <row r="8024" spans="1:21" x14ac:dyDescent="0.2">
      <c r="A8024" s="597">
        <v>44902</v>
      </c>
      <c r="B8024" s="414">
        <f t="shared" si="272"/>
        <v>44903</v>
      </c>
      <c r="C8024" s="636">
        <v>4.5250000000000004</v>
      </c>
      <c r="E8024" s="636">
        <v>4.33</v>
      </c>
      <c r="G8024" s="636">
        <v>3.7652907480581255</v>
      </c>
      <c r="I8024" s="636">
        <v>3.9350000000000001</v>
      </c>
      <c r="J8024" s="660"/>
      <c r="K8024" s="698">
        <v>0.13</v>
      </c>
      <c r="M8024" s="636">
        <v>7.6150000000000002</v>
      </c>
      <c r="O8024" s="636">
        <v>4.0350000000000001</v>
      </c>
      <c r="Q8024" s="636">
        <v>3.9950000000000001</v>
      </c>
      <c r="S8024" s="636">
        <v>4.875</v>
      </c>
      <c r="T8024" s="18">
        <v>0.73236900000000005</v>
      </c>
      <c r="U8024" s="636">
        <f t="shared" si="273"/>
        <v>3.7652907480581255</v>
      </c>
    </row>
    <row r="8025" spans="1:21" x14ac:dyDescent="0.2">
      <c r="A8025" s="597">
        <v>44903</v>
      </c>
      <c r="B8025" s="414">
        <f t="shared" si="272"/>
        <v>44904</v>
      </c>
      <c r="C8025" s="636">
        <v>4.7649999999999997</v>
      </c>
      <c r="E8025" s="636">
        <v>4.5650000000000004</v>
      </c>
      <c r="G8025" s="636">
        <v>3.9536304280980503</v>
      </c>
      <c r="I8025" s="636">
        <v>4.2249999999999996</v>
      </c>
      <c r="J8025" s="660"/>
      <c r="K8025" s="698">
        <v>0.26</v>
      </c>
      <c r="M8025" s="636">
        <v>19.62</v>
      </c>
      <c r="O8025" s="636">
        <v>4.47</v>
      </c>
      <c r="Q8025" s="636">
        <v>4.42</v>
      </c>
      <c r="S8025" s="636">
        <v>5.1100000000000003</v>
      </c>
      <c r="T8025" s="18">
        <v>0.73363699999999998</v>
      </c>
      <c r="U8025" s="636">
        <f t="shared" si="273"/>
        <v>3.9536304280980503</v>
      </c>
    </row>
    <row r="8026" spans="1:21" x14ac:dyDescent="0.2">
      <c r="A8026" s="597">
        <v>44904</v>
      </c>
      <c r="B8026" s="414">
        <f t="shared" si="272"/>
        <v>44905</v>
      </c>
      <c r="C8026" s="640">
        <v>4.9950000000000001</v>
      </c>
      <c r="E8026" s="640">
        <v>4.8499999999999996</v>
      </c>
      <c r="G8026" s="640">
        <v>4.0346382748008507</v>
      </c>
      <c r="I8026" s="640">
        <v>4.2450000000000001</v>
      </c>
      <c r="J8026" s="661"/>
      <c r="K8026" s="699">
        <v>0.30499999999999999</v>
      </c>
      <c r="M8026" s="640">
        <v>10.79</v>
      </c>
      <c r="O8026" s="640">
        <v>4.6150000000000002</v>
      </c>
      <c r="Q8026" s="640">
        <v>4.67</v>
      </c>
      <c r="S8026" s="640">
        <v>5.21</v>
      </c>
      <c r="T8026" s="375">
        <v>0.73429900000000004</v>
      </c>
      <c r="U8026" s="640">
        <f t="shared" si="273"/>
        <v>4.0346382748008507</v>
      </c>
    </row>
    <row r="8027" spans="1:21" x14ac:dyDescent="0.2">
      <c r="A8027" s="597">
        <v>44905</v>
      </c>
      <c r="B8027" s="414">
        <f t="shared" si="272"/>
        <v>44906</v>
      </c>
      <c r="C8027" s="640">
        <v>4.9950000000000001</v>
      </c>
      <c r="E8027" s="640">
        <v>4.8499999999999996</v>
      </c>
      <c r="G8027" s="640">
        <v>4.0346382748008507</v>
      </c>
      <c r="I8027" s="640">
        <v>4.2450000000000001</v>
      </c>
      <c r="J8027" s="661"/>
      <c r="K8027" s="699">
        <v>0.30499999999999999</v>
      </c>
      <c r="M8027" s="640">
        <v>10.79</v>
      </c>
      <c r="O8027" s="640">
        <v>4.6150000000000002</v>
      </c>
      <c r="Q8027" s="640">
        <v>4.67</v>
      </c>
      <c r="S8027" s="640">
        <v>5.21</v>
      </c>
      <c r="T8027" s="375">
        <v>0.73429900000000004</v>
      </c>
      <c r="U8027" s="640">
        <f t="shared" si="273"/>
        <v>4.0346382748008507</v>
      </c>
    </row>
    <row r="8028" spans="1:21" x14ac:dyDescent="0.2">
      <c r="A8028" s="597">
        <v>44906</v>
      </c>
      <c r="B8028" s="414">
        <f t="shared" si="272"/>
        <v>44907</v>
      </c>
      <c r="C8028" s="640">
        <v>4.9950000000000001</v>
      </c>
      <c r="E8028" s="640">
        <v>4.8499999999999996</v>
      </c>
      <c r="G8028" s="640">
        <v>4.0346382748008507</v>
      </c>
      <c r="I8028" s="640">
        <v>4.2450000000000001</v>
      </c>
      <c r="J8028" s="661"/>
      <c r="K8028" s="699">
        <v>0.30499999999999999</v>
      </c>
      <c r="M8028" s="640">
        <v>10.79</v>
      </c>
      <c r="O8028" s="640">
        <v>4.6150000000000002</v>
      </c>
      <c r="Q8028" s="640">
        <v>4.67</v>
      </c>
      <c r="S8028" s="640">
        <v>5.21</v>
      </c>
      <c r="T8028" s="375">
        <v>0.73429900000000004</v>
      </c>
      <c r="U8028" s="640">
        <f t="shared" si="273"/>
        <v>4.0346382748008507</v>
      </c>
    </row>
    <row r="8029" spans="1:21" x14ac:dyDescent="0.2">
      <c r="A8029" s="597">
        <v>44907</v>
      </c>
      <c r="B8029" s="414">
        <f t="shared" si="272"/>
        <v>44908</v>
      </c>
      <c r="C8029" s="636">
        <v>6.7149999999999999</v>
      </c>
      <c r="E8029" s="636">
        <v>5.65</v>
      </c>
      <c r="G8029" s="636">
        <v>4.7993060270861747</v>
      </c>
      <c r="I8029" s="636">
        <v>4.92</v>
      </c>
      <c r="J8029" s="660"/>
      <c r="K8029" s="698">
        <v>0.05</v>
      </c>
      <c r="M8029" s="636">
        <v>17.655000000000001</v>
      </c>
      <c r="O8029" s="636">
        <v>5.27</v>
      </c>
      <c r="Q8029" s="636">
        <v>5.63</v>
      </c>
      <c r="S8029" s="636">
        <v>6.2149999999999999</v>
      </c>
      <c r="T8029" s="18">
        <v>0.73222299999999996</v>
      </c>
      <c r="U8029" s="636">
        <f t="shared" si="273"/>
        <v>4.7993060270861747</v>
      </c>
    </row>
    <row r="8030" spans="1:21" x14ac:dyDescent="0.2">
      <c r="A8030" s="597">
        <v>44908</v>
      </c>
      <c r="B8030" s="414">
        <f t="shared" si="272"/>
        <v>44909</v>
      </c>
      <c r="C8030" s="636">
        <v>7.16</v>
      </c>
      <c r="E8030" s="636">
        <v>6.085</v>
      </c>
      <c r="G8030" s="636">
        <v>5.0248557778133751</v>
      </c>
      <c r="I8030" s="636">
        <v>5.3949999999999996</v>
      </c>
      <c r="J8030" s="660"/>
      <c r="K8030" s="698">
        <v>3.145</v>
      </c>
      <c r="M8030" s="636">
        <v>20.635000000000002</v>
      </c>
      <c r="O8030" s="636">
        <v>5.66</v>
      </c>
      <c r="Q8030" s="636">
        <v>5.7149999999999999</v>
      </c>
      <c r="S8030" s="636">
        <v>6.4749999999999996</v>
      </c>
      <c r="T8030" s="18">
        <v>0.73585100000000003</v>
      </c>
      <c r="U8030" s="636">
        <f t="shared" si="273"/>
        <v>5.0248557778133751</v>
      </c>
    </row>
    <row r="8031" spans="1:21" x14ac:dyDescent="0.2">
      <c r="A8031" s="597">
        <v>44909</v>
      </c>
      <c r="B8031" s="414">
        <f t="shared" si="272"/>
        <v>44910</v>
      </c>
      <c r="C8031" s="636">
        <v>6.6</v>
      </c>
      <c r="E8031" s="636">
        <v>5.71</v>
      </c>
      <c r="G8031" s="636">
        <v>4.9348912230155255</v>
      </c>
      <c r="I8031" s="636">
        <v>4.9850000000000003</v>
      </c>
      <c r="J8031" s="660"/>
      <c r="K8031" s="698">
        <v>3.64</v>
      </c>
      <c r="M8031" s="636">
        <v>21.01</v>
      </c>
      <c r="O8031" s="636">
        <v>5.42</v>
      </c>
      <c r="Q8031" s="636">
        <v>5.35</v>
      </c>
      <c r="S8031" s="636">
        <v>6.3449999999999998</v>
      </c>
      <c r="T8031" s="18">
        <v>0.737483</v>
      </c>
      <c r="U8031" s="636">
        <f t="shared" si="273"/>
        <v>4.9348912230155255</v>
      </c>
    </row>
    <row r="8032" spans="1:21" x14ac:dyDescent="0.2">
      <c r="A8032" s="597">
        <v>44910</v>
      </c>
      <c r="B8032" s="414">
        <f t="shared" si="272"/>
        <v>44911</v>
      </c>
      <c r="C8032" s="636">
        <v>6.74</v>
      </c>
      <c r="E8032" s="636">
        <v>6.37</v>
      </c>
      <c r="G8032" s="636">
        <v>5.2752649027744249</v>
      </c>
      <c r="I8032" s="636">
        <v>5.4649999999999999</v>
      </c>
      <c r="J8032" s="660"/>
      <c r="K8032" s="698">
        <v>4.6500000000000004</v>
      </c>
      <c r="M8032" s="636">
        <v>31.07</v>
      </c>
      <c r="O8032" s="636">
        <v>5.6749999999999998</v>
      </c>
      <c r="Q8032" s="636">
        <v>5.71</v>
      </c>
      <c r="S8032" s="636">
        <v>6.8049999999999997</v>
      </c>
      <c r="T8032" s="18">
        <v>0.73505900000000002</v>
      </c>
      <c r="U8032" s="636">
        <f t="shared" si="273"/>
        <v>5.2752649027744249</v>
      </c>
    </row>
    <row r="8033" spans="1:21" x14ac:dyDescent="0.2">
      <c r="A8033" s="597">
        <v>44911</v>
      </c>
      <c r="B8033" s="414">
        <f t="shared" si="272"/>
        <v>44912</v>
      </c>
      <c r="C8033" s="640">
        <v>6.585</v>
      </c>
      <c r="E8033" s="640">
        <v>6.7649999999999997</v>
      </c>
      <c r="G8033" s="640">
        <v>5.3322340186325512</v>
      </c>
      <c r="I8033" s="640">
        <v>4.6399999999999997</v>
      </c>
      <c r="J8033" s="661"/>
      <c r="K8033" s="699">
        <v>3.08</v>
      </c>
      <c r="M8033" s="640">
        <v>16.245000000000001</v>
      </c>
      <c r="O8033" s="640">
        <v>5.15</v>
      </c>
      <c r="Q8033" s="640">
        <v>5.51</v>
      </c>
      <c r="S8033" s="640">
        <v>6.91</v>
      </c>
      <c r="T8033" s="375">
        <v>0.731707</v>
      </c>
      <c r="U8033" s="640">
        <f t="shared" si="273"/>
        <v>5.3322340186325512</v>
      </c>
    </row>
    <row r="8034" spans="1:21" x14ac:dyDescent="0.2">
      <c r="A8034" s="597">
        <v>44912</v>
      </c>
      <c r="B8034" s="414">
        <f t="shared" si="272"/>
        <v>44913</v>
      </c>
      <c r="C8034" s="640">
        <v>6.585</v>
      </c>
      <c r="E8034" s="640">
        <v>6.7649999999999997</v>
      </c>
      <c r="G8034" s="640">
        <v>5.3322340186325512</v>
      </c>
      <c r="I8034" s="640">
        <v>4.6399999999999997</v>
      </c>
      <c r="J8034" s="661"/>
      <c r="K8034" s="699">
        <v>3.08</v>
      </c>
      <c r="M8034" s="640">
        <v>16.245000000000001</v>
      </c>
      <c r="O8034" s="640">
        <v>5.15</v>
      </c>
      <c r="Q8034" s="640">
        <v>5.51</v>
      </c>
      <c r="S8034" s="640">
        <v>6.91</v>
      </c>
      <c r="T8034" s="375">
        <v>0.731707</v>
      </c>
      <c r="U8034" s="640">
        <f t="shared" si="273"/>
        <v>5.3322340186325512</v>
      </c>
    </row>
    <row r="8035" spans="1:21" x14ac:dyDescent="0.2">
      <c r="A8035" s="597">
        <v>44913</v>
      </c>
      <c r="B8035" s="414">
        <f t="shared" ref="B8035:B8098" si="274">A8035+1</f>
        <v>44914</v>
      </c>
      <c r="C8035" s="640">
        <v>6.585</v>
      </c>
      <c r="E8035" s="640">
        <v>6.7649999999999997</v>
      </c>
      <c r="G8035" s="640">
        <v>5.3322340186325512</v>
      </c>
      <c r="I8035" s="640">
        <v>4.6399999999999997</v>
      </c>
      <c r="J8035" s="661"/>
      <c r="K8035" s="699">
        <v>3.08</v>
      </c>
      <c r="M8035" s="640">
        <v>16.245000000000001</v>
      </c>
      <c r="O8035" s="640">
        <v>5.15</v>
      </c>
      <c r="Q8035" s="640">
        <v>5.51</v>
      </c>
      <c r="S8035" s="640">
        <v>6.91</v>
      </c>
      <c r="T8035" s="375">
        <v>0.731707</v>
      </c>
      <c r="U8035" s="640">
        <f t="shared" si="273"/>
        <v>5.3322340186325512</v>
      </c>
    </row>
    <row r="8036" spans="1:21" x14ac:dyDescent="0.2">
      <c r="A8036" s="597">
        <v>44914</v>
      </c>
      <c r="B8036" s="414">
        <f t="shared" si="274"/>
        <v>44915</v>
      </c>
      <c r="C8036" s="636">
        <v>5.98</v>
      </c>
      <c r="E8036" s="636">
        <v>6.7</v>
      </c>
      <c r="G8036" s="636">
        <v>5.6411572598805755</v>
      </c>
      <c r="I8036" s="636">
        <v>5.0049999999999999</v>
      </c>
      <c r="J8036" s="660"/>
      <c r="K8036" s="698">
        <v>5.0750000000000002</v>
      </c>
      <c r="M8036" s="636">
        <v>27.965</v>
      </c>
      <c r="O8036" s="636">
        <v>4.88</v>
      </c>
      <c r="Q8036" s="636">
        <v>4.9400000000000004</v>
      </c>
      <c r="S8036" s="636">
        <v>7.3049999999999997</v>
      </c>
      <c r="T8036" s="18">
        <v>0.73224100000000003</v>
      </c>
      <c r="U8036" s="636">
        <f t="shared" si="273"/>
        <v>5.6411572598805755</v>
      </c>
    </row>
    <row r="8037" spans="1:21" x14ac:dyDescent="0.2">
      <c r="A8037" s="597">
        <v>44915</v>
      </c>
      <c r="B8037" s="414">
        <f t="shared" si="274"/>
        <v>44916</v>
      </c>
      <c r="C8037" s="636">
        <v>5.2549999999999999</v>
      </c>
      <c r="E8037" s="636">
        <v>6.5250000000000004</v>
      </c>
      <c r="G8037" s="636">
        <v>5.1355427422192008</v>
      </c>
      <c r="I8037" s="636">
        <v>4.1150000000000002</v>
      </c>
      <c r="J8037" s="660"/>
      <c r="K8037" s="698">
        <v>4.0750000000000002</v>
      </c>
      <c r="M8037" s="636">
        <v>18.52</v>
      </c>
      <c r="O8037" s="636">
        <v>4.5650000000000004</v>
      </c>
      <c r="Q8037" s="636">
        <v>4.7249999999999996</v>
      </c>
      <c r="S8037" s="636">
        <v>6.64</v>
      </c>
      <c r="T8037" s="18">
        <v>0.73337200000000002</v>
      </c>
      <c r="U8037" s="636">
        <f t="shared" si="273"/>
        <v>5.1355427422192008</v>
      </c>
    </row>
    <row r="8038" spans="1:21" x14ac:dyDescent="0.2">
      <c r="A8038" s="597">
        <v>44916</v>
      </c>
      <c r="B8038" s="414">
        <f t="shared" si="274"/>
        <v>44917</v>
      </c>
      <c r="C8038" s="636">
        <v>6.14</v>
      </c>
      <c r="E8038" s="636">
        <v>44.61</v>
      </c>
      <c r="G8038" s="636">
        <v>5.4810706524137505</v>
      </c>
      <c r="I8038" s="636">
        <v>5.8150000000000004</v>
      </c>
      <c r="J8038" s="660"/>
      <c r="K8038" s="698">
        <v>7.0449999999999999</v>
      </c>
      <c r="M8038" s="636">
        <v>44.664999999999999</v>
      </c>
      <c r="O8038" s="636">
        <v>6.81</v>
      </c>
      <c r="Q8038" s="636">
        <v>4.7149999999999999</v>
      </c>
      <c r="S8038" s="636">
        <v>7.0750000000000002</v>
      </c>
      <c r="T8038" s="18">
        <v>0.73458999999999997</v>
      </c>
      <c r="U8038" s="636">
        <f t="shared" si="273"/>
        <v>5.4810706524137505</v>
      </c>
    </row>
    <row r="8039" spans="1:21" x14ac:dyDescent="0.2">
      <c r="A8039" s="597">
        <v>44917</v>
      </c>
      <c r="B8039" s="414">
        <f t="shared" si="274"/>
        <v>44918</v>
      </c>
      <c r="C8039" s="636">
        <v>7.2949999999999999</v>
      </c>
      <c r="E8039" s="636">
        <v>16.625</v>
      </c>
      <c r="G8039" s="636">
        <v>5.3643745919263504</v>
      </c>
      <c r="I8039" s="636">
        <v>6.04</v>
      </c>
      <c r="J8039" s="660"/>
      <c r="K8039" s="698">
        <v>8.35</v>
      </c>
      <c r="M8039" s="636">
        <v>24.25</v>
      </c>
      <c r="O8039" s="636">
        <v>7.1550000000000002</v>
      </c>
      <c r="Q8039" s="636">
        <v>5.1050000000000004</v>
      </c>
      <c r="S8039" s="636">
        <v>6.93</v>
      </c>
      <c r="T8039" s="18">
        <v>0.73399300000000001</v>
      </c>
      <c r="U8039" s="636">
        <f t="shared" si="273"/>
        <v>5.3643745919263504</v>
      </c>
    </row>
    <row r="8040" spans="1:21" x14ac:dyDescent="0.2">
      <c r="A8040" s="597">
        <v>44918</v>
      </c>
      <c r="B8040" s="414">
        <f t="shared" si="274"/>
        <v>44919</v>
      </c>
      <c r="C8040" s="640">
        <v>6.5549999999999997</v>
      </c>
      <c r="E8040" s="640">
        <v>15.05</v>
      </c>
      <c r="G8040" s="640">
        <v>4.6561760258045499</v>
      </c>
      <c r="I8040" s="640">
        <v>4.9800000000000004</v>
      </c>
      <c r="J8040" s="661"/>
      <c r="K8040" s="699">
        <v>5.5949999999999998</v>
      </c>
      <c r="M8040" s="640">
        <v>14.225</v>
      </c>
      <c r="O8040" s="640">
        <v>5.37</v>
      </c>
      <c r="Q8040" s="640">
        <v>4.2300000000000004</v>
      </c>
      <c r="S8040" s="640">
        <v>6.01</v>
      </c>
      <c r="T8040" s="375">
        <v>0.73461699999999996</v>
      </c>
      <c r="U8040" s="640">
        <f t="shared" si="273"/>
        <v>4.6561760258045499</v>
      </c>
    </row>
    <row r="8041" spans="1:21" x14ac:dyDescent="0.2">
      <c r="A8041" s="597">
        <v>44919</v>
      </c>
      <c r="B8041" s="414">
        <f t="shared" si="274"/>
        <v>44920</v>
      </c>
      <c r="C8041" s="640">
        <v>6.5549999999999997</v>
      </c>
      <c r="E8041" s="640">
        <v>15.05</v>
      </c>
      <c r="G8041" s="640">
        <v>4.6561760258045499</v>
      </c>
      <c r="I8041" s="640">
        <v>4.9800000000000004</v>
      </c>
      <c r="J8041" s="661"/>
      <c r="K8041" s="699">
        <v>5.5949999999999998</v>
      </c>
      <c r="M8041" s="640">
        <v>14.225</v>
      </c>
      <c r="O8041" s="640">
        <v>5.37</v>
      </c>
      <c r="Q8041" s="640">
        <v>4.2300000000000004</v>
      </c>
      <c r="S8041" s="640">
        <v>6.01</v>
      </c>
      <c r="T8041" s="375">
        <v>0.73461699999999996</v>
      </c>
      <c r="U8041" s="640">
        <f t="shared" si="273"/>
        <v>4.6561760258045499</v>
      </c>
    </row>
    <row r="8042" spans="1:21" x14ac:dyDescent="0.2">
      <c r="A8042" s="597">
        <v>44920</v>
      </c>
      <c r="B8042" s="414">
        <f t="shared" si="274"/>
        <v>44921</v>
      </c>
      <c r="C8042" s="640">
        <v>6.5549999999999997</v>
      </c>
      <c r="E8042" s="640">
        <v>15.05</v>
      </c>
      <c r="G8042" s="640">
        <v>4.6561760258045499</v>
      </c>
      <c r="I8042" s="640">
        <v>4.9800000000000004</v>
      </c>
      <c r="J8042" s="661"/>
      <c r="K8042" s="699">
        <v>5.5949999999999998</v>
      </c>
      <c r="M8042" s="640">
        <v>14.225</v>
      </c>
      <c r="O8042" s="640">
        <v>5.37</v>
      </c>
      <c r="Q8042" s="640">
        <v>4.2300000000000004</v>
      </c>
      <c r="S8042" s="640">
        <v>6.01</v>
      </c>
      <c r="T8042" s="375">
        <v>0.73461699999999996</v>
      </c>
      <c r="U8042" s="640">
        <f t="shared" si="273"/>
        <v>4.6561760258045499</v>
      </c>
    </row>
    <row r="8043" spans="1:21" x14ac:dyDescent="0.2">
      <c r="A8043" s="597">
        <v>44921</v>
      </c>
      <c r="B8043" s="414">
        <f t="shared" si="274"/>
        <v>44922</v>
      </c>
      <c r="C8043" s="640">
        <v>6.5549999999999997</v>
      </c>
      <c r="E8043" s="640">
        <v>15.05</v>
      </c>
      <c r="G8043" s="640">
        <v>4.6561760258045499</v>
      </c>
      <c r="I8043" s="640">
        <v>4.9800000000000004</v>
      </c>
      <c r="J8043" s="661"/>
      <c r="K8043" s="699">
        <v>5.5949999999999998</v>
      </c>
      <c r="M8043" s="640">
        <v>14.225</v>
      </c>
      <c r="O8043" s="640">
        <v>5.37</v>
      </c>
      <c r="Q8043" s="640">
        <v>4.2300000000000004</v>
      </c>
      <c r="S8043" s="640">
        <v>6.01</v>
      </c>
      <c r="T8043" s="375">
        <v>0.73461699999999996</v>
      </c>
      <c r="U8043" s="640">
        <f t="shared" si="273"/>
        <v>4.6561760258045499</v>
      </c>
    </row>
    <row r="8044" spans="1:21" x14ac:dyDescent="0.2">
      <c r="A8044" s="597">
        <v>44922</v>
      </c>
      <c r="B8044" s="414">
        <f t="shared" si="274"/>
        <v>44923</v>
      </c>
      <c r="C8044" s="636">
        <v>4.9000000000000004</v>
      </c>
      <c r="E8044" s="636">
        <v>5.0149999999999997</v>
      </c>
      <c r="G8044" s="636">
        <v>4.4649379104486009</v>
      </c>
      <c r="I8044" s="636">
        <v>2.8650000000000002</v>
      </c>
      <c r="J8044" s="660"/>
      <c r="K8044" s="698">
        <v>1.1599999999999999</v>
      </c>
      <c r="M8044" s="636">
        <v>11.74</v>
      </c>
      <c r="O8044" s="636">
        <v>3.25</v>
      </c>
      <c r="Q8044" s="636">
        <v>4.71</v>
      </c>
      <c r="S8044" s="636">
        <v>5.73</v>
      </c>
      <c r="T8044" s="18">
        <v>0.73886799999999997</v>
      </c>
      <c r="U8044" s="636">
        <f t="shared" si="273"/>
        <v>4.4649379104486009</v>
      </c>
    </row>
    <row r="8045" spans="1:21" x14ac:dyDescent="0.2">
      <c r="A8045" s="597">
        <v>44923</v>
      </c>
      <c r="B8045" s="414">
        <f t="shared" si="274"/>
        <v>44924</v>
      </c>
      <c r="C8045" s="636">
        <v>4.1150000000000002</v>
      </c>
      <c r="E8045" s="636">
        <v>4</v>
      </c>
      <c r="G8045" s="636">
        <v>3.7398509190013498</v>
      </c>
      <c r="I8045" s="636">
        <v>2.2050000000000001</v>
      </c>
      <c r="J8045" s="660"/>
      <c r="K8045" s="698">
        <v>0.66500000000000004</v>
      </c>
      <c r="M8045" s="636">
        <v>4.9000000000000004</v>
      </c>
      <c r="O8045" s="636">
        <v>3.1150000000000002</v>
      </c>
      <c r="Q8045" s="636">
        <v>3.63</v>
      </c>
      <c r="S8045" s="636">
        <v>4.8049999999999997</v>
      </c>
      <c r="T8045" s="18">
        <v>0.73801799999999995</v>
      </c>
      <c r="U8045" s="636">
        <f t="shared" si="273"/>
        <v>3.7398509190013498</v>
      </c>
    </row>
    <row r="8046" spans="1:21" x14ac:dyDescent="0.2">
      <c r="A8046" s="597">
        <v>44924</v>
      </c>
      <c r="B8046" s="414">
        <f t="shared" si="274"/>
        <v>44925</v>
      </c>
      <c r="C8046" s="640">
        <v>3.6949999999999998</v>
      </c>
      <c r="E8046" s="640">
        <v>3.57</v>
      </c>
      <c r="G8046" s="640">
        <v>3.4954570859850005</v>
      </c>
      <c r="I8046" s="640">
        <v>2.2000000000000002</v>
      </c>
      <c r="J8046" s="661"/>
      <c r="K8046" s="699">
        <v>-0.77500000000000002</v>
      </c>
      <c r="M8046" s="640">
        <v>3.895</v>
      </c>
      <c r="O8046" s="640">
        <v>2.67</v>
      </c>
      <c r="Q8046" s="640">
        <v>2.98</v>
      </c>
      <c r="S8046" s="640">
        <v>4.5</v>
      </c>
      <c r="T8046" s="375">
        <v>0.73654200000000003</v>
      </c>
      <c r="U8046" s="640">
        <f t="shared" si="273"/>
        <v>3.4954570859850005</v>
      </c>
    </row>
    <row r="8047" spans="1:21" x14ac:dyDescent="0.2">
      <c r="A8047" s="597">
        <v>44925</v>
      </c>
      <c r="B8047" s="414">
        <f t="shared" si="274"/>
        <v>44926</v>
      </c>
      <c r="C8047" s="640">
        <v>3.6949999999999998</v>
      </c>
      <c r="E8047" s="640">
        <v>3.57</v>
      </c>
      <c r="G8047" s="640">
        <v>3.4954570859850005</v>
      </c>
      <c r="I8047" s="640">
        <v>2.2000000000000002</v>
      </c>
      <c r="J8047" s="661"/>
      <c r="K8047" s="699">
        <v>-0.77500000000000002</v>
      </c>
      <c r="M8047" s="640">
        <v>3.895</v>
      </c>
      <c r="O8047" s="640">
        <v>2.67</v>
      </c>
      <c r="Q8047" s="640">
        <v>2.98</v>
      </c>
      <c r="S8047" s="640">
        <v>4.5</v>
      </c>
      <c r="T8047" s="375">
        <v>0.73654200000000003</v>
      </c>
      <c r="U8047" s="640">
        <f t="shared" si="273"/>
        <v>3.4954570859850005</v>
      </c>
    </row>
    <row r="8048" spans="1:21" s="263" customFormat="1" x14ac:dyDescent="0.2">
      <c r="A8048" s="598">
        <v>44926</v>
      </c>
      <c r="B8048" s="556">
        <f t="shared" si="274"/>
        <v>44927</v>
      </c>
      <c r="C8048" s="649">
        <v>3.55</v>
      </c>
      <c r="E8048" s="649">
        <v>3.2949999999999999</v>
      </c>
      <c r="G8048" s="649">
        <v>3.2387088284512009</v>
      </c>
      <c r="I8048" s="649">
        <v>2</v>
      </c>
      <c r="J8048" s="788"/>
      <c r="K8048" s="710">
        <v>-3.8</v>
      </c>
      <c r="M8048" s="649">
        <v>13.18</v>
      </c>
      <c r="O8048" s="649">
        <v>2.67</v>
      </c>
      <c r="Q8048" s="649">
        <v>2.2850000000000001</v>
      </c>
      <c r="S8048" s="649">
        <v>4.16</v>
      </c>
      <c r="T8048" s="432">
        <v>0.73821800000000004</v>
      </c>
      <c r="U8048" s="649">
        <f t="shared" si="273"/>
        <v>3.2387088284512009</v>
      </c>
    </row>
    <row r="8049" spans="1:21" x14ac:dyDescent="0.2">
      <c r="A8049" s="597">
        <v>44927</v>
      </c>
      <c r="B8049" s="414">
        <f t="shared" si="274"/>
        <v>44928</v>
      </c>
      <c r="C8049" s="640">
        <v>3.55</v>
      </c>
      <c r="E8049" s="640">
        <v>3.2949999999999999</v>
      </c>
      <c r="G8049" s="640">
        <v>3.2387088284512009</v>
      </c>
      <c r="I8049" s="640">
        <v>2</v>
      </c>
      <c r="J8049" s="661"/>
      <c r="K8049" s="792">
        <v>-3.8</v>
      </c>
      <c r="M8049" s="640">
        <v>13.18</v>
      </c>
      <c r="O8049" s="640">
        <v>2.67</v>
      </c>
      <c r="Q8049" s="640">
        <v>2.2850000000000001</v>
      </c>
      <c r="S8049" s="640">
        <v>4.16</v>
      </c>
      <c r="T8049" s="375">
        <v>0.73821800000000004</v>
      </c>
      <c r="U8049" s="640">
        <f t="shared" si="273"/>
        <v>3.2387088284512009</v>
      </c>
    </row>
    <row r="8050" spans="1:21" x14ac:dyDescent="0.2">
      <c r="A8050" s="597">
        <v>44928</v>
      </c>
      <c r="B8050" s="414">
        <f t="shared" si="274"/>
        <v>44929</v>
      </c>
      <c r="C8050" s="640">
        <v>3.55</v>
      </c>
      <c r="E8050" s="640">
        <v>3.2949999999999999</v>
      </c>
      <c r="G8050" s="640">
        <v>3.2387088284512009</v>
      </c>
      <c r="I8050" s="640">
        <v>2</v>
      </c>
      <c r="J8050" s="661"/>
      <c r="K8050" s="792">
        <v>-3.8</v>
      </c>
      <c r="M8050" s="640">
        <v>13.18</v>
      </c>
      <c r="O8050" s="640">
        <v>2.67</v>
      </c>
      <c r="Q8050" s="640">
        <v>2.2850000000000001</v>
      </c>
      <c r="S8050" s="640">
        <v>4.16</v>
      </c>
      <c r="T8050" s="375">
        <v>0.73821800000000004</v>
      </c>
      <c r="U8050" s="640">
        <f t="shared" ref="U8050:U8118" si="275">S8050*T8050*1.054615</f>
        <v>3.2387088284512009</v>
      </c>
    </row>
    <row r="8051" spans="1:21" x14ac:dyDescent="0.2">
      <c r="A8051" s="597">
        <v>44929</v>
      </c>
      <c r="B8051" s="414">
        <f t="shared" si="274"/>
        <v>44930</v>
      </c>
      <c r="C8051" s="696">
        <v>3.65</v>
      </c>
      <c r="E8051" s="696">
        <v>3.36</v>
      </c>
      <c r="G8051" s="658">
        <v>2.9574449695350999</v>
      </c>
      <c r="I8051" s="696">
        <v>2.7549999999999999</v>
      </c>
      <c r="J8051" s="789"/>
      <c r="K8051" s="698">
        <v>2.71</v>
      </c>
      <c r="M8051" s="696">
        <v>15.35</v>
      </c>
      <c r="O8051" s="696">
        <v>2.9550000000000001</v>
      </c>
      <c r="Q8051" s="696">
        <v>2.2850000000000001</v>
      </c>
      <c r="S8051" s="696">
        <v>3.82</v>
      </c>
      <c r="T8051" s="18">
        <v>0.73410699999999995</v>
      </c>
      <c r="U8051" s="636">
        <f t="shared" si="275"/>
        <v>2.9574449695350999</v>
      </c>
    </row>
    <row r="8052" spans="1:21" x14ac:dyDescent="0.2">
      <c r="A8052" s="597">
        <v>44930</v>
      </c>
      <c r="B8052" s="414">
        <f t="shared" si="274"/>
        <v>44931</v>
      </c>
      <c r="C8052" s="696">
        <v>3.81</v>
      </c>
      <c r="E8052" s="696">
        <v>3.4750000000000001</v>
      </c>
      <c r="G8052" s="658">
        <v>3.1845540740013001</v>
      </c>
      <c r="I8052" s="696">
        <v>3</v>
      </c>
      <c r="J8052" s="789"/>
      <c r="K8052" s="698">
        <v>1.835</v>
      </c>
      <c r="M8052" s="696">
        <v>5.3250000000000002</v>
      </c>
      <c r="O8052" s="696">
        <v>3.105</v>
      </c>
      <c r="Q8052" s="696">
        <v>2.8650000000000002</v>
      </c>
      <c r="S8052" s="696">
        <v>4.0949999999999998</v>
      </c>
      <c r="T8052" s="18">
        <v>0.73739600000000005</v>
      </c>
      <c r="U8052" s="636">
        <f t="shared" si="275"/>
        <v>3.1845540740013001</v>
      </c>
    </row>
    <row r="8053" spans="1:21" x14ac:dyDescent="0.2">
      <c r="A8053" s="597">
        <v>44931</v>
      </c>
      <c r="B8053" s="414">
        <f t="shared" si="274"/>
        <v>44932</v>
      </c>
      <c r="C8053" s="696">
        <v>3.7549999999999999</v>
      </c>
      <c r="E8053" s="696">
        <v>3.34</v>
      </c>
      <c r="G8053" s="658">
        <v>3.0626546063808004</v>
      </c>
      <c r="I8053" s="696">
        <v>2.82</v>
      </c>
      <c r="J8053" s="789"/>
      <c r="K8053" s="698">
        <v>1.64</v>
      </c>
      <c r="M8053" s="696">
        <v>4.1349999999999998</v>
      </c>
      <c r="O8053" s="696">
        <v>2.83</v>
      </c>
      <c r="Q8053" s="696">
        <v>2.76</v>
      </c>
      <c r="S8053" s="696">
        <v>3.93</v>
      </c>
      <c r="T8053" s="18">
        <v>0.73894400000000005</v>
      </c>
      <c r="U8053" s="636">
        <f t="shared" si="275"/>
        <v>3.0626546063808004</v>
      </c>
    </row>
    <row r="8054" spans="1:21" x14ac:dyDescent="0.2">
      <c r="A8054" s="597">
        <v>44932</v>
      </c>
      <c r="B8054" s="414">
        <f t="shared" si="274"/>
        <v>44933</v>
      </c>
      <c r="C8054" s="640">
        <v>3.415</v>
      </c>
      <c r="E8054" s="640">
        <v>3.3</v>
      </c>
      <c r="G8054" s="640">
        <v>2.8788017594929998</v>
      </c>
      <c r="I8054" s="640">
        <v>2.73</v>
      </c>
      <c r="J8054" s="661"/>
      <c r="K8054" s="699">
        <v>1.38</v>
      </c>
      <c r="M8054" s="640">
        <v>5.9249999999999998</v>
      </c>
      <c r="O8054" s="640">
        <v>2.9249999999999998</v>
      </c>
      <c r="Q8054" s="640">
        <v>2.6549999999999998</v>
      </c>
      <c r="S8054" s="640">
        <v>3.6949999999999998</v>
      </c>
      <c r="T8054" s="375">
        <v>0.73875999999999997</v>
      </c>
      <c r="U8054" s="640">
        <f t="shared" si="275"/>
        <v>2.8788017594929998</v>
      </c>
    </row>
    <row r="8055" spans="1:21" x14ac:dyDescent="0.2">
      <c r="A8055" s="597">
        <v>44933</v>
      </c>
      <c r="B8055" s="414">
        <f t="shared" si="274"/>
        <v>44934</v>
      </c>
      <c r="C8055" s="640">
        <v>3.415</v>
      </c>
      <c r="E8055" s="640">
        <v>3.3</v>
      </c>
      <c r="G8055" s="640">
        <v>2.8788017594929998</v>
      </c>
      <c r="I8055" s="640">
        <v>2.73</v>
      </c>
      <c r="J8055" s="661"/>
      <c r="K8055" s="699">
        <v>1.38</v>
      </c>
      <c r="M8055" s="640">
        <v>5.9249999999999998</v>
      </c>
      <c r="O8055" s="640">
        <v>2.9249999999999998</v>
      </c>
      <c r="Q8055" s="640">
        <v>2.6549999999999998</v>
      </c>
      <c r="S8055" s="640">
        <v>3.6949999999999998</v>
      </c>
      <c r="T8055" s="375">
        <v>0.73875999999999997</v>
      </c>
      <c r="U8055" s="640">
        <f t="shared" si="275"/>
        <v>2.8788017594929998</v>
      </c>
    </row>
    <row r="8056" spans="1:21" x14ac:dyDescent="0.2">
      <c r="A8056" s="597">
        <v>44934</v>
      </c>
      <c r="B8056" s="414">
        <f t="shared" si="274"/>
        <v>44935</v>
      </c>
      <c r="C8056" s="640">
        <v>3.415</v>
      </c>
      <c r="E8056" s="640">
        <v>3.3</v>
      </c>
      <c r="G8056" s="640">
        <v>2.8788017594929998</v>
      </c>
      <c r="I8056" s="640">
        <v>2.73</v>
      </c>
      <c r="J8056" s="661"/>
      <c r="K8056" s="699">
        <v>1.38</v>
      </c>
      <c r="M8056" s="640">
        <v>5.9249999999999998</v>
      </c>
      <c r="O8056" s="640">
        <v>2.9249999999999998</v>
      </c>
      <c r="Q8056" s="640">
        <v>2.6549999999999998</v>
      </c>
      <c r="S8056" s="640">
        <v>3.6949999999999998</v>
      </c>
      <c r="T8056" s="375">
        <v>0.73875999999999997</v>
      </c>
      <c r="U8056" s="640">
        <f t="shared" si="275"/>
        <v>2.8788017594929998</v>
      </c>
    </row>
    <row r="8057" spans="1:21" x14ac:dyDescent="0.2">
      <c r="A8057" s="597">
        <v>44935</v>
      </c>
      <c r="B8057" s="414">
        <f t="shared" si="274"/>
        <v>44936</v>
      </c>
      <c r="C8057" s="636">
        <v>3.665</v>
      </c>
      <c r="E8057" s="636">
        <v>3.355</v>
      </c>
      <c r="G8057" s="658">
        <v>3.0748580522148505</v>
      </c>
      <c r="I8057" s="636">
        <v>3.04</v>
      </c>
      <c r="J8057" s="660"/>
      <c r="K8057" s="698">
        <v>1.7350000000000001</v>
      </c>
      <c r="M8057" s="636">
        <v>7.82</v>
      </c>
      <c r="O8057" s="636">
        <v>3.1150000000000002</v>
      </c>
      <c r="Q8057" s="636">
        <v>3.0150000000000001</v>
      </c>
      <c r="S8057" s="636">
        <v>3.9049999999999998</v>
      </c>
      <c r="T8057" s="18">
        <v>0.74663800000000002</v>
      </c>
      <c r="U8057" s="636">
        <f t="shared" si="275"/>
        <v>3.0748580522148505</v>
      </c>
    </row>
    <row r="8058" spans="1:21" x14ac:dyDescent="0.2">
      <c r="A8058" s="597">
        <v>44936</v>
      </c>
      <c r="B8058" s="414">
        <f t="shared" si="274"/>
        <v>44937</v>
      </c>
      <c r="C8058" s="636">
        <v>3.32</v>
      </c>
      <c r="E8058" s="636">
        <v>2.99</v>
      </c>
      <c r="G8058" s="658">
        <v>2.8870015704025498</v>
      </c>
      <c r="I8058" s="636">
        <v>2.7</v>
      </c>
      <c r="J8058" s="660"/>
      <c r="K8058" s="698">
        <v>1.2050000000000001</v>
      </c>
      <c r="M8058" s="636">
        <v>7.1749999999999998</v>
      </c>
      <c r="O8058" s="636">
        <v>2.7349999999999999</v>
      </c>
      <c r="Q8058" s="636">
        <v>2.59</v>
      </c>
      <c r="S8058" s="636">
        <v>3.67</v>
      </c>
      <c r="T8058" s="18">
        <v>0.74591099999999999</v>
      </c>
      <c r="U8058" s="636">
        <f t="shared" si="275"/>
        <v>2.8870015704025498</v>
      </c>
    </row>
    <row r="8059" spans="1:21" x14ac:dyDescent="0.2">
      <c r="A8059" s="597">
        <v>44937</v>
      </c>
      <c r="B8059" s="414">
        <f t="shared" si="274"/>
        <v>44938</v>
      </c>
      <c r="C8059" s="636">
        <v>3.35</v>
      </c>
      <c r="E8059" s="636">
        <v>3.07</v>
      </c>
      <c r="G8059" s="658">
        <v>2.85497213243745</v>
      </c>
      <c r="I8059" s="636">
        <v>2.95</v>
      </c>
      <c r="J8059" s="660"/>
      <c r="K8059" s="698">
        <v>1.625</v>
      </c>
      <c r="M8059" s="636">
        <v>9.2149999999999999</v>
      </c>
      <c r="O8059" s="636">
        <v>2.875</v>
      </c>
      <c r="Q8059" s="636">
        <v>2.48</v>
      </c>
      <c r="S8059" s="636">
        <v>3.6349999999999998</v>
      </c>
      <c r="T8059" s="18">
        <v>0.74473800000000001</v>
      </c>
      <c r="U8059" s="636">
        <f t="shared" si="275"/>
        <v>2.85497213243745</v>
      </c>
    </row>
    <row r="8060" spans="1:21" x14ac:dyDescent="0.2">
      <c r="A8060" s="597">
        <v>44938</v>
      </c>
      <c r="B8060" s="414">
        <f t="shared" si="274"/>
        <v>44939</v>
      </c>
      <c r="C8060" s="636">
        <v>3.55</v>
      </c>
      <c r="E8060" s="636">
        <v>3.2</v>
      </c>
      <c r="G8060" s="658">
        <v>3.0248841027363751</v>
      </c>
      <c r="I8060" s="636">
        <v>3.2250000000000001</v>
      </c>
      <c r="J8060" s="660"/>
      <c r="K8060" s="698">
        <v>2.02</v>
      </c>
      <c r="M8060" s="636">
        <v>14.795</v>
      </c>
      <c r="O8060" s="636">
        <v>3.17</v>
      </c>
      <c r="Q8060" s="636">
        <v>2.86</v>
      </c>
      <c r="S8060" s="636">
        <v>3.8450000000000002</v>
      </c>
      <c r="T8060" s="18">
        <v>0.74596499999999999</v>
      </c>
      <c r="U8060" s="636">
        <f t="shared" si="275"/>
        <v>3.0248841027363751</v>
      </c>
    </row>
    <row r="8061" spans="1:21" x14ac:dyDescent="0.2">
      <c r="A8061" s="597">
        <v>44939</v>
      </c>
      <c r="B8061" s="414">
        <f t="shared" si="274"/>
        <v>44940</v>
      </c>
      <c r="C8061" s="640">
        <v>3.4350000000000001</v>
      </c>
      <c r="E8061" s="640">
        <v>2.9550000000000001</v>
      </c>
      <c r="G8061" s="640">
        <v>2.7768520219815001</v>
      </c>
      <c r="I8061" s="640">
        <v>2.7</v>
      </c>
      <c r="J8061" s="661"/>
      <c r="K8061" s="699">
        <v>-2.69</v>
      </c>
      <c r="M8061" s="640">
        <v>7.75</v>
      </c>
      <c r="O8061" s="640">
        <v>2.75</v>
      </c>
      <c r="Q8061" s="640">
        <v>2.5750000000000002</v>
      </c>
      <c r="S8061" s="640">
        <v>3.5249999999999999</v>
      </c>
      <c r="T8061" s="375">
        <v>0.74696399999999996</v>
      </c>
      <c r="U8061" s="640">
        <f t="shared" si="275"/>
        <v>2.7768520219815001</v>
      </c>
    </row>
    <row r="8062" spans="1:21" x14ac:dyDescent="0.2">
      <c r="A8062" s="597">
        <v>44940</v>
      </c>
      <c r="B8062" s="414">
        <f t="shared" si="274"/>
        <v>44941</v>
      </c>
      <c r="C8062" s="640">
        <v>3.4350000000000001</v>
      </c>
      <c r="E8062" s="640">
        <v>2.9550000000000001</v>
      </c>
      <c r="G8062" s="640">
        <v>2.7768520219815001</v>
      </c>
      <c r="I8062" s="640">
        <v>2.7</v>
      </c>
      <c r="J8062" s="661"/>
      <c r="K8062" s="699">
        <v>-2.69</v>
      </c>
      <c r="M8062" s="640">
        <v>7.75</v>
      </c>
      <c r="O8062" s="640">
        <v>2.75</v>
      </c>
      <c r="Q8062" s="640">
        <v>2.5750000000000002</v>
      </c>
      <c r="S8062" s="640">
        <v>3.5249999999999999</v>
      </c>
      <c r="T8062" s="375">
        <v>0.74696399999999996</v>
      </c>
      <c r="U8062" s="640">
        <f t="shared" si="275"/>
        <v>2.7768520219815001</v>
      </c>
    </row>
    <row r="8063" spans="1:21" x14ac:dyDescent="0.2">
      <c r="A8063" s="597">
        <v>44941</v>
      </c>
      <c r="B8063" s="414">
        <f t="shared" si="274"/>
        <v>44942</v>
      </c>
      <c r="C8063" s="640">
        <v>3.4350000000000001</v>
      </c>
      <c r="E8063" s="640">
        <v>2.9550000000000001</v>
      </c>
      <c r="G8063" s="640">
        <v>2.7768520219815001</v>
      </c>
      <c r="I8063" s="640">
        <v>2.7</v>
      </c>
      <c r="J8063" s="661"/>
      <c r="K8063" s="699">
        <v>-2.69</v>
      </c>
      <c r="M8063" s="640">
        <v>7.75</v>
      </c>
      <c r="O8063" s="640">
        <v>2.75</v>
      </c>
      <c r="Q8063" s="640">
        <v>2.5750000000000002</v>
      </c>
      <c r="S8063" s="640">
        <v>3.5249999999999999</v>
      </c>
      <c r="T8063" s="375">
        <v>0.74696399999999996</v>
      </c>
      <c r="U8063" s="640">
        <f t="shared" si="275"/>
        <v>2.7768520219815001</v>
      </c>
    </row>
    <row r="8064" spans="1:21" x14ac:dyDescent="0.2">
      <c r="A8064" s="597">
        <v>44942</v>
      </c>
      <c r="B8064" s="414">
        <f t="shared" si="274"/>
        <v>44943</v>
      </c>
      <c r="C8064" s="640">
        <v>3.4350000000000001</v>
      </c>
      <c r="E8064" s="640">
        <v>2.9550000000000001</v>
      </c>
      <c r="G8064" s="640">
        <v>2.7768520219815001</v>
      </c>
      <c r="I8064" s="640">
        <v>2.7</v>
      </c>
      <c r="J8064" s="661"/>
      <c r="K8064" s="699">
        <v>-2.69</v>
      </c>
      <c r="M8064" s="640">
        <v>7.75</v>
      </c>
      <c r="O8064" s="640">
        <v>2.75</v>
      </c>
      <c r="Q8064" s="640">
        <v>2.5750000000000002</v>
      </c>
      <c r="S8064" s="640">
        <v>3.5249999999999999</v>
      </c>
      <c r="T8064" s="375">
        <v>0.74696399999999996</v>
      </c>
      <c r="U8064" s="640">
        <f t="shared" si="275"/>
        <v>2.7768520219815001</v>
      </c>
    </row>
    <row r="8065" spans="1:21" x14ac:dyDescent="0.2">
      <c r="A8065" s="597">
        <v>44943</v>
      </c>
      <c r="B8065" s="414">
        <f t="shared" si="274"/>
        <v>44944</v>
      </c>
      <c r="C8065" s="636">
        <v>3.415</v>
      </c>
      <c r="E8065" s="636">
        <v>3.1850000000000001</v>
      </c>
      <c r="G8065" s="658">
        <v>2.9980686338736007</v>
      </c>
      <c r="I8065" s="636">
        <v>2.71</v>
      </c>
      <c r="J8065" s="660"/>
      <c r="K8065" s="698">
        <v>1.73</v>
      </c>
      <c r="M8065" s="636">
        <v>19.66</v>
      </c>
      <c r="O8065" s="636">
        <v>2.8149999999999999</v>
      </c>
      <c r="Q8065" s="636">
        <v>2.585</v>
      </c>
      <c r="S8065" s="636">
        <v>3.81</v>
      </c>
      <c r="T8065" s="18">
        <v>0.74614400000000003</v>
      </c>
      <c r="U8065" s="636">
        <f t="shared" si="275"/>
        <v>2.9980686338736007</v>
      </c>
    </row>
    <row r="8066" spans="1:21" x14ac:dyDescent="0.2">
      <c r="A8066" s="597">
        <v>44944</v>
      </c>
      <c r="B8066" s="414">
        <f t="shared" si="274"/>
        <v>44945</v>
      </c>
      <c r="C8066" s="636">
        <v>3.105</v>
      </c>
      <c r="E8066" s="636">
        <v>2.9750000000000001</v>
      </c>
      <c r="G8066" s="658">
        <v>2.8146589783934006</v>
      </c>
      <c r="I8066" s="636">
        <v>2.62</v>
      </c>
      <c r="J8066" s="660"/>
      <c r="K8066" s="698">
        <v>2.2400000000000002</v>
      </c>
      <c r="M8066" s="636">
        <v>19.305</v>
      </c>
      <c r="O8066" s="636">
        <v>2.77</v>
      </c>
      <c r="Q8066" s="636">
        <v>2.4249999999999998</v>
      </c>
      <c r="S8066" s="636">
        <v>3.58</v>
      </c>
      <c r="T8066" s="18">
        <v>0.745502</v>
      </c>
      <c r="U8066" s="636">
        <f t="shared" si="275"/>
        <v>2.8146589783934006</v>
      </c>
    </row>
    <row r="8067" spans="1:21" x14ac:dyDescent="0.2">
      <c r="A8067" s="597">
        <v>44945</v>
      </c>
      <c r="B8067" s="414">
        <f t="shared" si="274"/>
        <v>44946</v>
      </c>
      <c r="C8067" s="636">
        <v>2.93</v>
      </c>
      <c r="E8067" s="636">
        <v>2.9750000000000001</v>
      </c>
      <c r="G8067" s="658">
        <v>2.7559261138631248</v>
      </c>
      <c r="I8067" s="636">
        <v>2.2749999999999999</v>
      </c>
      <c r="J8067" s="660"/>
      <c r="K8067" s="698">
        <v>1.9450000000000001</v>
      </c>
      <c r="M8067" s="636">
        <v>14.25</v>
      </c>
      <c r="O8067" s="636">
        <v>2.6749999999999998</v>
      </c>
      <c r="Q8067" s="636">
        <v>2.4700000000000002</v>
      </c>
      <c r="S8067" s="636">
        <v>3.5249999999999999</v>
      </c>
      <c r="T8067" s="18">
        <v>0.74133499999999997</v>
      </c>
      <c r="U8067" s="636">
        <f t="shared" si="275"/>
        <v>2.7559261138631248</v>
      </c>
    </row>
    <row r="8068" spans="1:21" x14ac:dyDescent="0.2">
      <c r="A8068" s="597">
        <v>44946</v>
      </c>
      <c r="B8068" s="414">
        <f t="shared" si="274"/>
        <v>44947</v>
      </c>
      <c r="C8068" s="640">
        <v>3.13</v>
      </c>
      <c r="E8068" s="640">
        <v>3.14</v>
      </c>
      <c r="G8068" s="640">
        <v>2.7661195478763752</v>
      </c>
      <c r="I8068" s="640">
        <v>2.68</v>
      </c>
      <c r="J8068" s="661"/>
      <c r="K8068" s="699">
        <v>0.35</v>
      </c>
      <c r="M8068" s="640">
        <v>14.005000000000001</v>
      </c>
      <c r="O8068" s="640">
        <v>2.875</v>
      </c>
      <c r="Q8068" s="640">
        <v>2.6549999999999998</v>
      </c>
      <c r="S8068" s="640">
        <v>3.5249999999999999</v>
      </c>
      <c r="T8068" s="375">
        <v>0.74407699999999999</v>
      </c>
      <c r="U8068" s="640">
        <f t="shared" si="275"/>
        <v>2.7661195478763752</v>
      </c>
    </row>
    <row r="8069" spans="1:21" x14ac:dyDescent="0.2">
      <c r="A8069" s="597">
        <v>44947</v>
      </c>
      <c r="B8069" s="414">
        <f t="shared" si="274"/>
        <v>44948</v>
      </c>
      <c r="C8069" s="640">
        <v>3.13</v>
      </c>
      <c r="E8069" s="640">
        <v>3.14</v>
      </c>
      <c r="G8069" s="640">
        <v>2.7661195478763752</v>
      </c>
      <c r="I8069" s="640">
        <v>2.68</v>
      </c>
      <c r="J8069" s="661"/>
      <c r="K8069" s="699">
        <v>0.35</v>
      </c>
      <c r="M8069" s="640">
        <v>14.005000000000001</v>
      </c>
      <c r="O8069" s="640">
        <v>2.875</v>
      </c>
      <c r="Q8069" s="640">
        <v>2.6549999999999998</v>
      </c>
      <c r="S8069" s="640">
        <v>3.5249999999999999</v>
      </c>
      <c r="T8069" s="375">
        <v>0.74407699999999999</v>
      </c>
      <c r="U8069" s="640">
        <f t="shared" si="275"/>
        <v>2.7661195478763752</v>
      </c>
    </row>
    <row r="8070" spans="1:21" x14ac:dyDescent="0.2">
      <c r="A8070" s="597">
        <v>44948</v>
      </c>
      <c r="B8070" s="414">
        <f t="shared" si="274"/>
        <v>44949</v>
      </c>
      <c r="C8070" s="640">
        <v>3.13</v>
      </c>
      <c r="E8070" s="640">
        <v>3.14</v>
      </c>
      <c r="G8070" s="640">
        <v>2.7661195478763752</v>
      </c>
      <c r="I8070" s="640">
        <v>2.68</v>
      </c>
      <c r="J8070" s="661"/>
      <c r="K8070" s="699">
        <v>0.35</v>
      </c>
      <c r="M8070" s="640">
        <v>14.005000000000001</v>
      </c>
      <c r="O8070" s="640">
        <v>2.875</v>
      </c>
      <c r="Q8070" s="640">
        <v>2.6549999999999998</v>
      </c>
      <c r="S8070" s="640">
        <v>3.5249999999999999</v>
      </c>
      <c r="T8070" s="375">
        <v>0.74407699999999999</v>
      </c>
      <c r="U8070" s="640">
        <f t="shared" si="275"/>
        <v>2.7661195478763752</v>
      </c>
    </row>
    <row r="8071" spans="1:21" x14ac:dyDescent="0.2">
      <c r="A8071" s="597">
        <v>44949</v>
      </c>
      <c r="B8071" s="414">
        <f t="shared" si="274"/>
        <v>44950</v>
      </c>
      <c r="C8071" s="636">
        <v>3.3849999999999998</v>
      </c>
      <c r="E8071" s="636">
        <v>3.14</v>
      </c>
      <c r="G8071" s="658">
        <v>2.7953663050678501</v>
      </c>
      <c r="I8071" s="636">
        <v>2.8</v>
      </c>
      <c r="J8071" s="660"/>
      <c r="K8071" s="698">
        <v>2.5099999999999998</v>
      </c>
      <c r="M8071" s="636">
        <v>15.29</v>
      </c>
      <c r="O8071" s="636">
        <v>2.98</v>
      </c>
      <c r="Q8071" s="636">
        <v>2.7050000000000001</v>
      </c>
      <c r="S8071" s="636">
        <v>3.5449999999999999</v>
      </c>
      <c r="T8071" s="18">
        <v>0.74770199999999998</v>
      </c>
      <c r="U8071" s="636">
        <f t="shared" si="275"/>
        <v>2.7953663050678501</v>
      </c>
    </row>
    <row r="8072" spans="1:21" x14ac:dyDescent="0.2">
      <c r="A8072" s="597">
        <v>44950</v>
      </c>
      <c r="B8072" s="414">
        <f t="shared" si="274"/>
        <v>44951</v>
      </c>
      <c r="C8072" s="636">
        <v>3.335</v>
      </c>
      <c r="E8072" s="636">
        <v>3.13</v>
      </c>
      <c r="G8072" s="658">
        <v>2.7850199096950004</v>
      </c>
      <c r="I8072" s="636">
        <v>2.99</v>
      </c>
      <c r="J8072" s="660"/>
      <c r="K8072" s="698">
        <v>2.99</v>
      </c>
      <c r="M8072" s="636">
        <v>17.934999999999999</v>
      </c>
      <c r="O8072" s="636">
        <v>2.9750000000000001</v>
      </c>
      <c r="Q8072" s="636">
        <v>2.64</v>
      </c>
      <c r="S8072" s="636">
        <v>3.53</v>
      </c>
      <c r="T8072" s="18">
        <v>0.74809999999999999</v>
      </c>
      <c r="U8072" s="636">
        <f t="shared" si="275"/>
        <v>2.7850199096950004</v>
      </c>
    </row>
    <row r="8073" spans="1:21" x14ac:dyDescent="0.2">
      <c r="A8073" s="597">
        <v>44951</v>
      </c>
      <c r="B8073" s="414">
        <f t="shared" si="274"/>
        <v>44952</v>
      </c>
      <c r="C8073" s="636">
        <v>3.08</v>
      </c>
      <c r="E8073" s="636">
        <v>2.95</v>
      </c>
      <c r="G8073" s="658">
        <v>2.6567822270168002</v>
      </c>
      <c r="I8073" s="636">
        <v>2.73</v>
      </c>
      <c r="J8073" s="660"/>
      <c r="K8073" s="698">
        <v>2.42</v>
      </c>
      <c r="M8073" s="636">
        <v>17.425000000000001</v>
      </c>
      <c r="O8073" s="636">
        <v>2.7549999999999999</v>
      </c>
      <c r="Q8073" s="636">
        <v>2.6</v>
      </c>
      <c r="S8073" s="636">
        <v>3.37</v>
      </c>
      <c r="T8073" s="18">
        <v>0.74753599999999998</v>
      </c>
      <c r="U8073" s="636">
        <f t="shared" si="275"/>
        <v>2.6567822270168002</v>
      </c>
    </row>
    <row r="8074" spans="1:21" x14ac:dyDescent="0.2">
      <c r="A8074" s="597">
        <v>44952</v>
      </c>
      <c r="B8074" s="414">
        <f t="shared" si="274"/>
        <v>44953</v>
      </c>
      <c r="C8074" s="636">
        <v>2.7050000000000001</v>
      </c>
      <c r="E8074" s="636">
        <v>2.71</v>
      </c>
      <c r="G8074" s="658">
        <v>2.417420927138175</v>
      </c>
      <c r="I8074" s="636">
        <v>2.23</v>
      </c>
      <c r="J8074" s="660"/>
      <c r="K8074" s="698">
        <v>1.9350000000000001</v>
      </c>
      <c r="M8074" s="636">
        <v>7.98</v>
      </c>
      <c r="O8074" s="636">
        <v>2.2949999999999999</v>
      </c>
      <c r="Q8074" s="636">
        <v>2.25</v>
      </c>
      <c r="S8074" s="636">
        <v>3.0649999999999999</v>
      </c>
      <c r="T8074" s="18">
        <v>0.74787300000000001</v>
      </c>
      <c r="U8074" s="636">
        <f t="shared" si="275"/>
        <v>2.417420927138175</v>
      </c>
    </row>
    <row r="8075" spans="1:21" x14ac:dyDescent="0.2">
      <c r="A8075" s="597">
        <v>44953</v>
      </c>
      <c r="B8075" s="414">
        <f t="shared" si="274"/>
        <v>44954</v>
      </c>
      <c r="C8075" s="640">
        <v>2.7850000000000001</v>
      </c>
      <c r="E8075" s="640">
        <v>7.8550000000000004</v>
      </c>
      <c r="G8075" s="640">
        <v>2.6954207262638996</v>
      </c>
      <c r="I8075" s="640">
        <v>2.1</v>
      </c>
      <c r="J8075" s="661"/>
      <c r="K8075" s="699">
        <v>1.645</v>
      </c>
      <c r="M8075" s="640">
        <v>9.7050000000000001</v>
      </c>
      <c r="O8075" s="640">
        <v>2.4550000000000001</v>
      </c>
      <c r="Q8075" s="640">
        <v>2.33</v>
      </c>
      <c r="S8075" s="640">
        <v>3.4049999999999998</v>
      </c>
      <c r="T8075" s="375">
        <v>0.75061199999999995</v>
      </c>
      <c r="U8075" s="640">
        <f t="shared" si="275"/>
        <v>2.6954207262638996</v>
      </c>
    </row>
    <row r="8076" spans="1:21" x14ac:dyDescent="0.2">
      <c r="A8076" s="597">
        <v>44954</v>
      </c>
      <c r="B8076" s="414">
        <f t="shared" si="274"/>
        <v>44955</v>
      </c>
      <c r="C8076" s="640">
        <v>2.7850000000000001</v>
      </c>
      <c r="E8076" s="640">
        <v>7.8550000000000004</v>
      </c>
      <c r="G8076" s="640">
        <v>2.6954207262638996</v>
      </c>
      <c r="I8076" s="640">
        <v>2.1</v>
      </c>
      <c r="J8076" s="661"/>
      <c r="K8076" s="699">
        <v>1.645</v>
      </c>
      <c r="M8076" s="640">
        <v>9.7050000000000001</v>
      </c>
      <c r="O8076" s="640">
        <v>2.4550000000000001</v>
      </c>
      <c r="Q8076" s="640">
        <v>2.33</v>
      </c>
      <c r="S8076" s="640">
        <v>3.4049999999999998</v>
      </c>
      <c r="T8076" s="375">
        <v>0.75061199999999995</v>
      </c>
      <c r="U8076" s="640">
        <f t="shared" si="275"/>
        <v>2.6954207262638996</v>
      </c>
    </row>
    <row r="8077" spans="1:21" x14ac:dyDescent="0.2">
      <c r="A8077" s="597">
        <v>44955</v>
      </c>
      <c r="B8077" s="414">
        <f t="shared" si="274"/>
        <v>44956</v>
      </c>
      <c r="C8077" s="640">
        <v>2.7850000000000001</v>
      </c>
      <c r="E8077" s="640">
        <v>7.8550000000000004</v>
      </c>
      <c r="G8077" s="640">
        <v>2.6954207262638996</v>
      </c>
      <c r="I8077" s="640">
        <v>2.1</v>
      </c>
      <c r="J8077" s="661"/>
      <c r="K8077" s="699">
        <v>1.645</v>
      </c>
      <c r="M8077" s="640">
        <v>9.7050000000000001</v>
      </c>
      <c r="O8077" s="640">
        <v>2.4550000000000001</v>
      </c>
      <c r="Q8077" s="640">
        <v>2.33</v>
      </c>
      <c r="S8077" s="640">
        <v>3.4049999999999998</v>
      </c>
      <c r="T8077" s="375">
        <v>0.75061199999999995</v>
      </c>
      <c r="U8077" s="640">
        <f t="shared" si="275"/>
        <v>2.6954207262638996</v>
      </c>
    </row>
    <row r="8078" spans="1:21" x14ac:dyDescent="0.2">
      <c r="A8078" s="597">
        <v>44956</v>
      </c>
      <c r="B8078" s="414">
        <f t="shared" si="274"/>
        <v>44957</v>
      </c>
      <c r="C8078" s="636">
        <v>2.8050000000000002</v>
      </c>
      <c r="E8078" s="636">
        <v>4.1950000000000003</v>
      </c>
      <c r="G8078" s="658">
        <v>2.4104504018380002</v>
      </c>
      <c r="I8078" s="636">
        <v>3.03</v>
      </c>
      <c r="J8078" s="660"/>
      <c r="K8078" s="798">
        <v>3.2149999999999999</v>
      </c>
      <c r="M8078" s="636">
        <v>7.94</v>
      </c>
      <c r="O8078" s="636">
        <v>2.8250000000000002</v>
      </c>
      <c r="Q8078" s="636">
        <v>2.5</v>
      </c>
      <c r="S8078" s="636">
        <v>3.05</v>
      </c>
      <c r="T8078" s="18">
        <v>0.74938400000000005</v>
      </c>
      <c r="U8078" s="636">
        <f t="shared" si="275"/>
        <v>2.4104504018380002</v>
      </c>
    </row>
    <row r="8079" spans="1:21" s="263" customFormat="1" x14ac:dyDescent="0.2">
      <c r="A8079" s="598">
        <v>44957</v>
      </c>
      <c r="B8079" s="556">
        <f t="shared" si="274"/>
        <v>44958</v>
      </c>
      <c r="C8079" s="620">
        <v>2.6749999999999998</v>
      </c>
      <c r="E8079" s="620">
        <v>2.8250000000000002</v>
      </c>
      <c r="G8079" s="622">
        <v>2.3441616268595005</v>
      </c>
      <c r="I8079" s="620">
        <v>2.35</v>
      </c>
      <c r="J8079" s="786"/>
      <c r="K8079" s="700">
        <v>2.73</v>
      </c>
      <c r="M8079" s="620">
        <v>11.01</v>
      </c>
      <c r="O8079" s="620">
        <v>2.7349999999999999</v>
      </c>
      <c r="Q8079" s="620">
        <v>2.5299999999999998</v>
      </c>
      <c r="S8079" s="620">
        <v>2.9750000000000001</v>
      </c>
      <c r="T8079" s="263">
        <v>0.74714800000000003</v>
      </c>
      <c r="U8079" s="620">
        <f t="shared" si="275"/>
        <v>2.3441616268595005</v>
      </c>
    </row>
    <row r="8080" spans="1:21" x14ac:dyDescent="0.2">
      <c r="A8080" s="597">
        <v>44958</v>
      </c>
      <c r="B8080" s="414">
        <f t="shared" si="274"/>
        <v>44959</v>
      </c>
      <c r="C8080" s="636">
        <v>2.66</v>
      </c>
      <c r="E8080" s="636">
        <v>2.87</v>
      </c>
      <c r="G8080" s="658">
        <v>2.2223854648248005</v>
      </c>
      <c r="I8080" s="636">
        <v>2.3250000000000002</v>
      </c>
      <c r="J8080" s="660"/>
      <c r="K8080" s="698">
        <v>2.39</v>
      </c>
      <c r="M8080" s="636">
        <v>12.72</v>
      </c>
      <c r="O8080" s="636">
        <v>2.5550000000000002</v>
      </c>
      <c r="Q8080" s="636">
        <v>2.46</v>
      </c>
      <c r="S8080" s="636">
        <v>2.8050000000000002</v>
      </c>
      <c r="T8080" s="18">
        <v>0.75126400000000004</v>
      </c>
      <c r="U8080" s="636">
        <f t="shared" si="275"/>
        <v>2.2223854648248005</v>
      </c>
    </row>
    <row r="8081" spans="1:21" x14ac:dyDescent="0.2">
      <c r="A8081" s="597">
        <v>44959</v>
      </c>
      <c r="B8081" s="414">
        <f t="shared" si="274"/>
        <v>44960</v>
      </c>
      <c r="C8081" s="636">
        <v>2.645</v>
      </c>
      <c r="E8081" s="636">
        <v>2.665</v>
      </c>
      <c r="G8081" s="658">
        <v>2.2324369951167253</v>
      </c>
      <c r="I8081" s="636">
        <v>2.2999999999999998</v>
      </c>
      <c r="J8081" s="660"/>
      <c r="K8081" s="698">
        <v>2.27</v>
      </c>
      <c r="M8081" s="636">
        <v>3.8050000000000002</v>
      </c>
      <c r="O8081" s="636">
        <v>2.4300000000000002</v>
      </c>
      <c r="Q8081" s="636">
        <v>2.62</v>
      </c>
      <c r="S8081" s="636">
        <v>2.8149999999999999</v>
      </c>
      <c r="T8081" s="18">
        <v>0.75198100000000001</v>
      </c>
      <c r="U8081" s="636">
        <f t="shared" si="275"/>
        <v>2.2324369951167253</v>
      </c>
    </row>
    <row r="8082" spans="1:21" x14ac:dyDescent="0.2">
      <c r="A8082" s="597">
        <v>44960</v>
      </c>
      <c r="B8082" s="414">
        <f t="shared" si="274"/>
        <v>44961</v>
      </c>
      <c r="C8082" s="640">
        <v>2.395</v>
      </c>
      <c r="E8082" s="640">
        <v>2.35</v>
      </c>
      <c r="G8082" s="640">
        <v>1.9963639320773501</v>
      </c>
      <c r="I8082" s="640">
        <v>1.85</v>
      </c>
      <c r="J8082" s="661"/>
      <c r="K8082" s="699">
        <v>1.4650000000000001</v>
      </c>
      <c r="M8082" s="640">
        <v>1.875</v>
      </c>
      <c r="O8082" s="640">
        <v>2.02</v>
      </c>
      <c r="Q8082" s="640">
        <v>2.0649999999999999</v>
      </c>
      <c r="S8082" s="640">
        <v>2.5299999999999998</v>
      </c>
      <c r="T8082" s="375">
        <v>0.74821300000000002</v>
      </c>
      <c r="U8082" s="640">
        <f t="shared" si="275"/>
        <v>1.9963639320773501</v>
      </c>
    </row>
    <row r="8083" spans="1:21" x14ac:dyDescent="0.2">
      <c r="A8083" s="597">
        <v>44961</v>
      </c>
      <c r="B8083" s="414">
        <f t="shared" si="274"/>
        <v>44962</v>
      </c>
      <c r="C8083" s="640">
        <v>2.395</v>
      </c>
      <c r="E8083" s="640">
        <v>2.35</v>
      </c>
      <c r="G8083" s="640">
        <v>1.9963639320773501</v>
      </c>
      <c r="I8083" s="640">
        <v>1.85</v>
      </c>
      <c r="J8083" s="661"/>
      <c r="K8083" s="699">
        <v>1.4650000000000001</v>
      </c>
      <c r="M8083" s="640">
        <v>1.875</v>
      </c>
      <c r="O8083" s="640">
        <v>2.02</v>
      </c>
      <c r="Q8083" s="640">
        <v>2.0649999999999999</v>
      </c>
      <c r="S8083" s="640">
        <v>2.5299999999999998</v>
      </c>
      <c r="T8083" s="375">
        <v>0.74821300000000002</v>
      </c>
      <c r="U8083" s="640">
        <f t="shared" si="275"/>
        <v>1.9963639320773501</v>
      </c>
    </row>
    <row r="8084" spans="1:21" x14ac:dyDescent="0.2">
      <c r="A8084" s="597">
        <v>44962</v>
      </c>
      <c r="B8084" s="414">
        <f t="shared" si="274"/>
        <v>44963</v>
      </c>
      <c r="C8084" s="640">
        <v>2.395</v>
      </c>
      <c r="E8084" s="640">
        <v>2.35</v>
      </c>
      <c r="G8084" s="640">
        <v>1.9963639320773501</v>
      </c>
      <c r="I8084" s="640">
        <v>1.85</v>
      </c>
      <c r="J8084" s="661"/>
      <c r="K8084" s="699">
        <v>1.4650000000000001</v>
      </c>
      <c r="M8084" s="640">
        <v>1.875</v>
      </c>
      <c r="O8084" s="640">
        <v>2.02</v>
      </c>
      <c r="Q8084" s="640">
        <v>2.0649999999999999</v>
      </c>
      <c r="S8084" s="640">
        <v>2.5299999999999998</v>
      </c>
      <c r="T8084" s="375">
        <v>0.74821300000000002</v>
      </c>
      <c r="U8084" s="640">
        <f t="shared" si="275"/>
        <v>1.9963639320773501</v>
      </c>
    </row>
    <row r="8085" spans="1:21" x14ac:dyDescent="0.2">
      <c r="A8085" s="597">
        <v>44963</v>
      </c>
      <c r="B8085" s="414">
        <f t="shared" si="274"/>
        <v>44964</v>
      </c>
      <c r="C8085" s="636">
        <v>2.1850000000000001</v>
      </c>
      <c r="E8085" s="636">
        <v>2.17</v>
      </c>
      <c r="G8085" s="636">
        <v>2.0576906696577999</v>
      </c>
      <c r="I8085" s="636">
        <v>1.8149999999999999</v>
      </c>
      <c r="J8085" s="660"/>
      <c r="K8085" s="698">
        <v>1.32</v>
      </c>
      <c r="M8085" s="636">
        <v>2.6850000000000001</v>
      </c>
      <c r="O8085" s="636">
        <v>1.9450000000000001</v>
      </c>
      <c r="Q8085" s="636">
        <v>1.925</v>
      </c>
      <c r="S8085" s="636">
        <v>2.62</v>
      </c>
      <c r="T8085" s="18">
        <v>0.74470599999999998</v>
      </c>
      <c r="U8085" s="636">
        <f t="shared" si="275"/>
        <v>2.0576906696577999</v>
      </c>
    </row>
    <row r="8086" spans="1:21" x14ac:dyDescent="0.2">
      <c r="A8086" s="597">
        <v>44964</v>
      </c>
      <c r="B8086" s="414">
        <f t="shared" si="274"/>
        <v>44965</v>
      </c>
      <c r="C8086" s="636">
        <v>2.35</v>
      </c>
      <c r="E8086" s="636">
        <v>2.3650000000000002</v>
      </c>
      <c r="G8086" s="636">
        <v>2.14855141519035</v>
      </c>
      <c r="I8086" s="636">
        <v>1.87</v>
      </c>
      <c r="J8086" s="660"/>
      <c r="K8086" s="698">
        <v>1.665</v>
      </c>
      <c r="M8086" s="636">
        <v>3.8250000000000002</v>
      </c>
      <c r="O8086" s="636">
        <v>2.145</v>
      </c>
      <c r="Q8086" s="636">
        <v>2.04</v>
      </c>
      <c r="S8086" s="636">
        <v>2.7349999999999999</v>
      </c>
      <c r="T8086" s="18">
        <v>0.74489399999999995</v>
      </c>
      <c r="U8086" s="636">
        <f t="shared" si="275"/>
        <v>2.14855141519035</v>
      </c>
    </row>
    <row r="8087" spans="1:21" x14ac:dyDescent="0.2">
      <c r="A8087" s="597">
        <v>44965</v>
      </c>
      <c r="B8087" s="414">
        <f t="shared" si="274"/>
        <v>44966</v>
      </c>
      <c r="C8087" s="636">
        <v>2.415</v>
      </c>
      <c r="E8087" s="636">
        <v>2.355</v>
      </c>
      <c r="G8087" s="636">
        <v>2.1117332921678251</v>
      </c>
      <c r="I8087" s="636">
        <v>1.9950000000000001</v>
      </c>
      <c r="J8087" s="660"/>
      <c r="K8087" s="698">
        <v>1.885</v>
      </c>
      <c r="M8087" s="636">
        <v>4.59</v>
      </c>
      <c r="O8087" s="636">
        <v>2.16</v>
      </c>
      <c r="Q8087" s="636">
        <v>1.9550000000000001</v>
      </c>
      <c r="S8087" s="636">
        <v>2.6850000000000001</v>
      </c>
      <c r="T8087" s="18">
        <v>0.74576299999999995</v>
      </c>
      <c r="U8087" s="636">
        <f t="shared" si="275"/>
        <v>2.1117332921678251</v>
      </c>
    </row>
    <row r="8088" spans="1:21" x14ac:dyDescent="0.2">
      <c r="A8088" s="597">
        <v>44966</v>
      </c>
      <c r="B8088" s="414">
        <f t="shared" si="274"/>
        <v>44967</v>
      </c>
      <c r="C8088" s="636">
        <v>2.4</v>
      </c>
      <c r="E8088" s="636">
        <v>2.2650000000000001</v>
      </c>
      <c r="G8088" s="636">
        <v>2.0533942314247002</v>
      </c>
      <c r="I8088" s="636">
        <v>2.0049999999999999</v>
      </c>
      <c r="J8088" s="660"/>
      <c r="K8088" s="698">
        <v>1.85</v>
      </c>
      <c r="M8088" s="636">
        <v>5.2050000000000001</v>
      </c>
      <c r="O8088" s="636">
        <v>2.1949999999999998</v>
      </c>
      <c r="Q8088" s="636">
        <v>1.9</v>
      </c>
      <c r="S8088" s="636">
        <v>2.6150000000000002</v>
      </c>
      <c r="T8088" s="18">
        <v>0.74457200000000001</v>
      </c>
      <c r="U8088" s="636">
        <f t="shared" si="275"/>
        <v>2.0533942314247002</v>
      </c>
    </row>
    <row r="8089" spans="1:21" x14ac:dyDescent="0.2">
      <c r="A8089" s="597">
        <v>44967</v>
      </c>
      <c r="B8089" s="414">
        <f t="shared" si="274"/>
        <v>44968</v>
      </c>
      <c r="C8089" s="640">
        <v>2.37</v>
      </c>
      <c r="E8089" s="640">
        <v>2.2450000000000001</v>
      </c>
      <c r="G8089" s="640">
        <v>2.0330158530489499</v>
      </c>
      <c r="I8089" s="640">
        <v>2.0499999999999998</v>
      </c>
      <c r="J8089" s="661"/>
      <c r="K8089" s="699">
        <v>1.3049999999999999</v>
      </c>
      <c r="M8089" s="640">
        <v>4.8949999999999996</v>
      </c>
      <c r="O8089" s="640">
        <v>2.16</v>
      </c>
      <c r="Q8089" s="640">
        <v>1.91</v>
      </c>
      <c r="S8089" s="640">
        <v>2.585</v>
      </c>
      <c r="T8089" s="375">
        <v>0.74573800000000001</v>
      </c>
      <c r="U8089" s="640">
        <f t="shared" si="275"/>
        <v>2.0330158530489499</v>
      </c>
    </row>
    <row r="8090" spans="1:21" x14ac:dyDescent="0.2">
      <c r="A8090" s="597">
        <v>44968</v>
      </c>
      <c r="B8090" s="414">
        <f t="shared" si="274"/>
        <v>44969</v>
      </c>
      <c r="C8090" s="640">
        <v>2.37</v>
      </c>
      <c r="E8090" s="640">
        <v>2.2450000000000001</v>
      </c>
      <c r="G8090" s="640">
        <v>2.0330158530489499</v>
      </c>
      <c r="I8090" s="640">
        <v>2.0499999999999998</v>
      </c>
      <c r="J8090" s="661"/>
      <c r="K8090" s="699">
        <v>1.3049999999999999</v>
      </c>
      <c r="M8090" s="640">
        <v>4.8949999999999996</v>
      </c>
      <c r="O8090" s="640">
        <v>2.16</v>
      </c>
      <c r="Q8090" s="640">
        <v>1.91</v>
      </c>
      <c r="S8090" s="640">
        <v>2.585</v>
      </c>
      <c r="T8090" s="375">
        <v>0.74573800000000001</v>
      </c>
      <c r="U8090" s="640">
        <f t="shared" si="275"/>
        <v>2.0330158530489499</v>
      </c>
    </row>
    <row r="8091" spans="1:21" x14ac:dyDescent="0.2">
      <c r="A8091" s="597">
        <v>44969</v>
      </c>
      <c r="B8091" s="414">
        <f t="shared" si="274"/>
        <v>44970</v>
      </c>
      <c r="C8091" s="640">
        <v>2.37</v>
      </c>
      <c r="E8091" s="640">
        <v>2.2450000000000001</v>
      </c>
      <c r="G8091" s="640">
        <v>2.0330158530489499</v>
      </c>
      <c r="I8091" s="640">
        <v>2.0499999999999998</v>
      </c>
      <c r="J8091" s="661"/>
      <c r="K8091" s="699">
        <v>1.3049999999999999</v>
      </c>
      <c r="M8091" s="640">
        <v>4.8949999999999996</v>
      </c>
      <c r="O8091" s="640">
        <v>2.16</v>
      </c>
      <c r="Q8091" s="640">
        <v>1.91</v>
      </c>
      <c r="S8091" s="640">
        <v>2.585</v>
      </c>
      <c r="T8091" s="375">
        <v>0.74573800000000001</v>
      </c>
      <c r="U8091" s="640">
        <f t="shared" si="275"/>
        <v>2.0330158530489499</v>
      </c>
    </row>
    <row r="8092" spans="1:21" x14ac:dyDescent="0.2">
      <c r="A8092" s="597">
        <v>44970</v>
      </c>
      <c r="B8092" s="414">
        <f t="shared" si="274"/>
        <v>44971</v>
      </c>
      <c r="C8092" s="636">
        <v>2.4</v>
      </c>
      <c r="E8092" s="636">
        <v>2.2250000000000001</v>
      </c>
      <c r="G8092" s="636">
        <v>2.053249981185</v>
      </c>
      <c r="I8092" s="636">
        <v>1.9550000000000001</v>
      </c>
      <c r="J8092" s="660"/>
      <c r="K8092" s="698">
        <v>1.575</v>
      </c>
      <c r="M8092" s="636">
        <v>5.6449999999999996</v>
      </c>
      <c r="O8092" s="636">
        <v>2.1</v>
      </c>
      <c r="Q8092" s="636">
        <v>1.915</v>
      </c>
      <c r="S8092" s="636">
        <v>2.6</v>
      </c>
      <c r="T8092" s="18">
        <v>0.74881500000000001</v>
      </c>
      <c r="U8092" s="636">
        <f t="shared" si="275"/>
        <v>2.053249981185</v>
      </c>
    </row>
    <row r="8093" spans="1:21" x14ac:dyDescent="0.2">
      <c r="A8093" s="597">
        <v>44971</v>
      </c>
      <c r="B8093" s="414">
        <f t="shared" si="274"/>
        <v>44972</v>
      </c>
      <c r="C8093" s="636">
        <v>2.4249999999999998</v>
      </c>
      <c r="E8093" s="636">
        <v>2.355</v>
      </c>
      <c r="G8093" s="636">
        <v>2.1262956744685</v>
      </c>
      <c r="I8093" s="636">
        <v>2.09</v>
      </c>
      <c r="J8093" s="660"/>
      <c r="K8093" s="698">
        <v>1.98</v>
      </c>
      <c r="M8093" s="636">
        <v>5.05</v>
      </c>
      <c r="O8093" s="636">
        <v>2.2050000000000001</v>
      </c>
      <c r="Q8093" s="636">
        <v>1.8</v>
      </c>
      <c r="S8093" s="636">
        <v>2.69</v>
      </c>
      <c r="T8093" s="554">
        <v>0.74951000000000001</v>
      </c>
      <c r="U8093" s="636">
        <f t="shared" si="275"/>
        <v>2.1262956744685</v>
      </c>
    </row>
    <row r="8094" spans="1:21" x14ac:dyDescent="0.2">
      <c r="A8094" s="597">
        <v>44972</v>
      </c>
      <c r="B8094" s="414">
        <f t="shared" si="274"/>
        <v>44973</v>
      </c>
      <c r="C8094" s="636">
        <v>2.44</v>
      </c>
      <c r="E8094" s="636">
        <v>2.39</v>
      </c>
      <c r="G8094" s="636">
        <v>2.0596682678865754</v>
      </c>
      <c r="I8094" s="636">
        <v>2.1349999999999998</v>
      </c>
      <c r="J8094" s="660"/>
      <c r="K8094" s="698">
        <v>2.2050000000000001</v>
      </c>
      <c r="M8094" s="636">
        <v>5.6349999999999998</v>
      </c>
      <c r="O8094" s="636">
        <v>2.2799999999999998</v>
      </c>
      <c r="Q8094" s="636">
        <v>1.885</v>
      </c>
      <c r="S8094" s="636">
        <v>2.6150000000000002</v>
      </c>
      <c r="T8094" s="18">
        <v>0.74684700000000004</v>
      </c>
      <c r="U8094" s="636">
        <f t="shared" si="275"/>
        <v>2.0596682678865754</v>
      </c>
    </row>
    <row r="8095" spans="1:21" x14ac:dyDescent="0.2">
      <c r="A8095" s="597">
        <v>44973</v>
      </c>
      <c r="B8095" s="414">
        <f t="shared" si="274"/>
        <v>44974</v>
      </c>
      <c r="C8095" s="636">
        <v>2.4849999999999999</v>
      </c>
      <c r="E8095" s="636">
        <v>2.34</v>
      </c>
      <c r="G8095" s="636">
        <v>2.1033041446803749</v>
      </c>
      <c r="I8095" s="636">
        <v>2.2549999999999999</v>
      </c>
      <c r="J8095" s="660"/>
      <c r="K8095" s="698">
        <v>2.2250000000000001</v>
      </c>
      <c r="M8095" s="636">
        <v>4.91</v>
      </c>
      <c r="O8095" s="636">
        <v>2.2749999999999999</v>
      </c>
      <c r="Q8095" s="636">
        <v>2.0449999999999999</v>
      </c>
      <c r="S8095" s="636">
        <v>2.6749999999999998</v>
      </c>
      <c r="T8095" s="18">
        <v>0.74556299999999998</v>
      </c>
      <c r="U8095" s="636">
        <f t="shared" si="275"/>
        <v>2.1033041446803749</v>
      </c>
    </row>
    <row r="8096" spans="1:21" x14ac:dyDescent="0.2">
      <c r="A8096" s="597">
        <v>44974</v>
      </c>
      <c r="B8096" s="414">
        <f t="shared" si="274"/>
        <v>44975</v>
      </c>
      <c r="C8096" s="640">
        <v>2.2599999999999998</v>
      </c>
      <c r="E8096" s="640">
        <v>2.105</v>
      </c>
      <c r="G8096" s="640">
        <v>1.9816192332085505</v>
      </c>
      <c r="I8096" s="640">
        <v>1.7450000000000001</v>
      </c>
      <c r="J8096" s="661"/>
      <c r="K8096" s="699">
        <v>1.65</v>
      </c>
      <c r="M8096" s="640">
        <v>2.2599999999999998</v>
      </c>
      <c r="O8096" s="640">
        <v>2.0299999999999998</v>
      </c>
      <c r="Q8096" s="640">
        <v>1.81</v>
      </c>
      <c r="S8096" s="640">
        <v>2.5350000000000001</v>
      </c>
      <c r="T8096" s="375">
        <v>0.74122200000000005</v>
      </c>
      <c r="U8096" s="640">
        <f t="shared" si="275"/>
        <v>1.9816192332085505</v>
      </c>
    </row>
    <row r="8097" spans="1:21" x14ac:dyDescent="0.2">
      <c r="A8097" s="597">
        <v>44975</v>
      </c>
      <c r="B8097" s="414">
        <f t="shared" si="274"/>
        <v>44976</v>
      </c>
      <c r="C8097" s="640">
        <v>2.2599999999999998</v>
      </c>
      <c r="E8097" s="640">
        <v>2.105</v>
      </c>
      <c r="G8097" s="640">
        <v>1.9816192332085505</v>
      </c>
      <c r="I8097" s="640">
        <v>1.7450000000000001</v>
      </c>
      <c r="J8097" s="661"/>
      <c r="K8097" s="699">
        <v>1.65</v>
      </c>
      <c r="M8097" s="640">
        <v>2.2599999999999998</v>
      </c>
      <c r="O8097" s="640">
        <v>2.0299999999999998</v>
      </c>
      <c r="Q8097" s="640">
        <v>1.81</v>
      </c>
      <c r="S8097" s="640">
        <v>2.5350000000000001</v>
      </c>
      <c r="T8097" s="375">
        <v>0.74122200000000005</v>
      </c>
      <c r="U8097" s="640">
        <f t="shared" si="275"/>
        <v>1.9816192332085505</v>
      </c>
    </row>
    <row r="8098" spans="1:21" x14ac:dyDescent="0.2">
      <c r="A8098" s="597">
        <v>44976</v>
      </c>
      <c r="B8098" s="414">
        <f t="shared" si="274"/>
        <v>44977</v>
      </c>
      <c r="C8098" s="640">
        <v>2.2599999999999998</v>
      </c>
      <c r="E8098" s="640">
        <v>2.105</v>
      </c>
      <c r="G8098" s="640">
        <v>1.9816192332085505</v>
      </c>
      <c r="I8098" s="640">
        <v>1.7450000000000001</v>
      </c>
      <c r="J8098" s="661"/>
      <c r="K8098" s="699">
        <v>1.65</v>
      </c>
      <c r="M8098" s="640">
        <v>2.2599999999999998</v>
      </c>
      <c r="O8098" s="640">
        <v>2.0299999999999998</v>
      </c>
      <c r="Q8098" s="640">
        <v>1.81</v>
      </c>
      <c r="S8098" s="640">
        <v>2.5350000000000001</v>
      </c>
      <c r="T8098" s="375">
        <v>0.74122200000000005</v>
      </c>
      <c r="U8098" s="640">
        <f t="shared" si="275"/>
        <v>1.9816192332085505</v>
      </c>
    </row>
    <row r="8099" spans="1:21" x14ac:dyDescent="0.2">
      <c r="A8099" s="597">
        <v>44977</v>
      </c>
      <c r="B8099" s="414">
        <f t="shared" ref="B8099:B8162" si="276">A8099+1</f>
        <v>44978</v>
      </c>
      <c r="C8099" s="640">
        <v>2.2599999999999998</v>
      </c>
      <c r="E8099" s="640">
        <v>2.105</v>
      </c>
      <c r="G8099" s="640">
        <v>1.9816192332085505</v>
      </c>
      <c r="I8099" s="640">
        <v>1.7450000000000001</v>
      </c>
      <c r="J8099" s="661"/>
      <c r="K8099" s="699">
        <v>1.65</v>
      </c>
      <c r="M8099" s="640">
        <v>2.2599999999999998</v>
      </c>
      <c r="O8099" s="640">
        <v>2.0299999999999998</v>
      </c>
      <c r="Q8099" s="640">
        <v>1.81</v>
      </c>
      <c r="S8099" s="640">
        <v>2.5350000000000001</v>
      </c>
      <c r="T8099" s="375">
        <v>0.74122200000000005</v>
      </c>
      <c r="U8099" s="640">
        <f t="shared" si="275"/>
        <v>1.9816192332085505</v>
      </c>
    </row>
    <row r="8100" spans="1:21" x14ac:dyDescent="0.2">
      <c r="A8100" s="597">
        <v>44978</v>
      </c>
      <c r="B8100" s="414">
        <f t="shared" si="276"/>
        <v>44979</v>
      </c>
      <c r="C8100" s="636">
        <v>2.0950000000000002</v>
      </c>
      <c r="E8100" s="636">
        <v>2.19</v>
      </c>
      <c r="G8100" s="636">
        <v>1.9772411150436999</v>
      </c>
      <c r="I8100" s="636">
        <v>1.655</v>
      </c>
      <c r="J8100" s="660"/>
      <c r="K8100" s="698">
        <v>1.49</v>
      </c>
      <c r="M8100" s="636">
        <v>4.3849999999999998</v>
      </c>
      <c r="O8100" s="636">
        <v>1.88</v>
      </c>
      <c r="Q8100" s="636">
        <v>1.63</v>
      </c>
      <c r="S8100" s="636">
        <v>2.5299999999999998</v>
      </c>
      <c r="T8100" s="18">
        <v>0.74104599999999998</v>
      </c>
      <c r="U8100" s="636">
        <f t="shared" si="275"/>
        <v>1.9772411150436999</v>
      </c>
    </row>
    <row r="8101" spans="1:21" x14ac:dyDescent="0.2">
      <c r="A8101" s="597">
        <v>44979</v>
      </c>
      <c r="B8101" s="414">
        <f t="shared" si="276"/>
        <v>44980</v>
      </c>
      <c r="C8101" s="636">
        <v>2.0750000000000002</v>
      </c>
      <c r="E8101" s="636">
        <v>2.23</v>
      </c>
      <c r="G8101" s="636">
        <v>2.1295549410337</v>
      </c>
      <c r="I8101" s="636">
        <v>1.59</v>
      </c>
      <c r="J8101" s="660"/>
      <c r="K8101" s="698">
        <v>1.4550000000000001</v>
      </c>
      <c r="M8101" s="636">
        <v>3.7450000000000001</v>
      </c>
      <c r="O8101" s="636">
        <v>1.885</v>
      </c>
      <c r="Q8101" s="636">
        <v>1.79</v>
      </c>
      <c r="S8101" s="636">
        <v>2.7349999999999999</v>
      </c>
      <c r="T8101" s="18">
        <v>0.73830799999999996</v>
      </c>
      <c r="U8101" s="636">
        <f t="shared" si="275"/>
        <v>2.1295549410337</v>
      </c>
    </row>
    <row r="8102" spans="1:21" x14ac:dyDescent="0.2">
      <c r="A8102" s="597">
        <v>44980</v>
      </c>
      <c r="B8102" s="414">
        <f t="shared" si="276"/>
        <v>44981</v>
      </c>
      <c r="C8102" s="636">
        <v>2.1850000000000001</v>
      </c>
      <c r="E8102" s="636">
        <v>2.29</v>
      </c>
      <c r="G8102" s="636">
        <v>2.1966634682517001</v>
      </c>
      <c r="I8102" s="636">
        <v>1.7350000000000001</v>
      </c>
      <c r="J8102" s="660"/>
      <c r="K8102" s="698">
        <v>1.7</v>
      </c>
      <c r="M8102" s="636">
        <v>4.085</v>
      </c>
      <c r="O8102" s="636">
        <v>2.0299999999999998</v>
      </c>
      <c r="Q8102" s="636">
        <v>1.97</v>
      </c>
      <c r="S8102" s="636">
        <v>2.82</v>
      </c>
      <c r="T8102" s="18">
        <v>0.73861900000000003</v>
      </c>
      <c r="U8102" s="636">
        <f t="shared" si="275"/>
        <v>2.1966634682517001</v>
      </c>
    </row>
    <row r="8103" spans="1:21" x14ac:dyDescent="0.2">
      <c r="A8103" s="597">
        <v>44981</v>
      </c>
      <c r="B8103" s="414">
        <f t="shared" si="276"/>
        <v>44982</v>
      </c>
      <c r="C8103" s="640">
        <v>2.3450000000000002</v>
      </c>
      <c r="E8103" s="640">
        <v>2.21</v>
      </c>
      <c r="G8103" s="640">
        <v>2.0456227313050999</v>
      </c>
      <c r="I8103" s="640">
        <v>1.885</v>
      </c>
      <c r="J8103" s="661"/>
      <c r="K8103" s="699">
        <v>1.7350000000000001</v>
      </c>
      <c r="M8103" s="640">
        <v>2.5649999999999999</v>
      </c>
      <c r="O8103" s="640">
        <v>2.09</v>
      </c>
      <c r="Q8103" s="640">
        <v>1.9950000000000001</v>
      </c>
      <c r="S8103" s="640">
        <v>2.6349999999999998</v>
      </c>
      <c r="T8103" s="375">
        <v>0.736124</v>
      </c>
      <c r="U8103" s="640">
        <f t="shared" si="275"/>
        <v>2.0456227313050999</v>
      </c>
    </row>
    <row r="8104" spans="1:21" x14ac:dyDescent="0.2">
      <c r="A8104" s="597">
        <v>44982</v>
      </c>
      <c r="B8104" s="414">
        <f t="shared" si="276"/>
        <v>44983</v>
      </c>
      <c r="C8104" s="640">
        <v>2.3450000000000002</v>
      </c>
      <c r="E8104" s="640">
        <v>2.21</v>
      </c>
      <c r="G8104" s="640">
        <v>2.0456227313050999</v>
      </c>
      <c r="I8104" s="640">
        <v>1.885</v>
      </c>
      <c r="J8104" s="661"/>
      <c r="K8104" s="699">
        <v>1.7350000000000001</v>
      </c>
      <c r="M8104" s="640">
        <v>2.5649999999999999</v>
      </c>
      <c r="O8104" s="640">
        <v>2.09</v>
      </c>
      <c r="Q8104" s="640">
        <v>1.9950000000000001</v>
      </c>
      <c r="S8104" s="640">
        <v>2.6349999999999998</v>
      </c>
      <c r="T8104" s="375">
        <v>0.736124</v>
      </c>
      <c r="U8104" s="640">
        <f t="shared" si="275"/>
        <v>2.0456227313050999</v>
      </c>
    </row>
    <row r="8105" spans="1:21" x14ac:dyDescent="0.2">
      <c r="A8105" s="597">
        <v>44983</v>
      </c>
      <c r="B8105" s="414">
        <f t="shared" si="276"/>
        <v>44984</v>
      </c>
      <c r="C8105" s="640">
        <v>2.3450000000000002</v>
      </c>
      <c r="E8105" s="640">
        <v>2.21</v>
      </c>
      <c r="G8105" s="640">
        <v>2.0456227313050999</v>
      </c>
      <c r="I8105" s="640">
        <v>1.885</v>
      </c>
      <c r="J8105" s="661"/>
      <c r="K8105" s="699">
        <v>1.7350000000000001</v>
      </c>
      <c r="M8105" s="640">
        <v>2.5649999999999999</v>
      </c>
      <c r="O8105" s="640">
        <v>2.09</v>
      </c>
      <c r="Q8105" s="640">
        <v>1.9950000000000001</v>
      </c>
      <c r="S8105" s="640">
        <v>2.6349999999999998</v>
      </c>
      <c r="T8105" s="375">
        <v>0.736124</v>
      </c>
      <c r="U8105" s="640">
        <f t="shared" si="275"/>
        <v>2.0456227313050999</v>
      </c>
    </row>
    <row r="8106" spans="1:21" x14ac:dyDescent="0.2">
      <c r="A8106" s="597">
        <v>44984</v>
      </c>
      <c r="B8106" s="414">
        <f t="shared" si="276"/>
        <v>44985</v>
      </c>
      <c r="C8106" s="636">
        <v>2.56</v>
      </c>
      <c r="E8106" s="636">
        <v>2.2599999999999998</v>
      </c>
      <c r="G8106" s="636">
        <v>2.2115112030060002</v>
      </c>
      <c r="I8106" s="636">
        <v>2.09</v>
      </c>
      <c r="J8106" s="660"/>
      <c r="K8106" s="698">
        <v>1.87</v>
      </c>
      <c r="M8106" s="636">
        <v>2.4750000000000001</v>
      </c>
      <c r="O8106" s="636">
        <v>2.29</v>
      </c>
      <c r="Q8106" s="636">
        <v>2.11</v>
      </c>
      <c r="S8106" s="636">
        <v>2.85</v>
      </c>
      <c r="T8106" s="18">
        <v>0.73578399999999999</v>
      </c>
      <c r="U8106" s="636">
        <f t="shared" si="275"/>
        <v>2.2115112030060002</v>
      </c>
    </row>
    <row r="8107" spans="1:21" s="263" customFormat="1" x14ac:dyDescent="0.2">
      <c r="A8107" s="598">
        <v>44985</v>
      </c>
      <c r="B8107" s="556">
        <f t="shared" si="276"/>
        <v>44986</v>
      </c>
      <c r="C8107" s="620">
        <v>2.5099999999999998</v>
      </c>
      <c r="E8107" s="620">
        <v>2.4049999999999998</v>
      </c>
      <c r="G8107" s="620">
        <v>2.2490220657104998</v>
      </c>
      <c r="I8107" s="620">
        <v>2.3250000000000002</v>
      </c>
      <c r="J8107" s="786"/>
      <c r="K8107" s="700">
        <v>2.0350000000000001</v>
      </c>
      <c r="M8107" s="620">
        <v>2.29</v>
      </c>
      <c r="O8107" s="620">
        <v>2.2799999999999998</v>
      </c>
      <c r="Q8107" s="620">
        <v>2.15</v>
      </c>
      <c r="S8107" s="620">
        <v>2.9</v>
      </c>
      <c r="T8107" s="263">
        <v>0.73536299999999999</v>
      </c>
      <c r="U8107" s="620">
        <f t="shared" si="275"/>
        <v>2.2490220657104998</v>
      </c>
    </row>
    <row r="8108" spans="1:21" x14ac:dyDescent="0.2">
      <c r="A8108" s="597">
        <v>44986</v>
      </c>
      <c r="B8108" s="414">
        <f t="shared" si="276"/>
        <v>44987</v>
      </c>
      <c r="C8108" s="636">
        <v>2.59</v>
      </c>
      <c r="E8108" s="636">
        <v>2.5099999999999998</v>
      </c>
      <c r="G8108" s="636">
        <v>2.2930843233488001</v>
      </c>
      <c r="I8108" s="636">
        <v>2.3650000000000002</v>
      </c>
      <c r="J8108" s="660"/>
      <c r="K8108" s="698">
        <v>2.27</v>
      </c>
      <c r="M8108" s="636">
        <v>4.0250000000000004</v>
      </c>
      <c r="O8108" s="636">
        <v>2.395</v>
      </c>
      <c r="Q8108" s="636">
        <v>2.2999999999999998</v>
      </c>
      <c r="S8108" s="636">
        <v>2.96</v>
      </c>
      <c r="T8108" s="18">
        <v>0.734572</v>
      </c>
      <c r="U8108" s="636">
        <f t="shared" si="275"/>
        <v>2.2930843233488001</v>
      </c>
    </row>
    <row r="8109" spans="1:21" x14ac:dyDescent="0.2">
      <c r="A8109" s="597">
        <v>44987</v>
      </c>
      <c r="B8109" s="414">
        <f t="shared" si="276"/>
        <v>44988</v>
      </c>
      <c r="C8109" s="636">
        <v>2.6749999999999998</v>
      </c>
      <c r="E8109" s="636">
        <v>2.59</v>
      </c>
      <c r="G8109" s="636">
        <v>2.4058237900137756</v>
      </c>
      <c r="I8109" s="636">
        <v>2.5150000000000001</v>
      </c>
      <c r="J8109" s="660"/>
      <c r="K8109" s="698">
        <v>2.415</v>
      </c>
      <c r="M8109" s="636">
        <v>3.145</v>
      </c>
      <c r="O8109" s="636">
        <v>2.52</v>
      </c>
      <c r="Q8109" s="636">
        <v>2.4300000000000002</v>
      </c>
      <c r="S8109" s="636">
        <v>3.105</v>
      </c>
      <c r="T8109" s="18">
        <v>0.73469700000000004</v>
      </c>
      <c r="U8109" s="636">
        <f t="shared" si="275"/>
        <v>2.4058237900137756</v>
      </c>
    </row>
    <row r="8110" spans="1:21" x14ac:dyDescent="0.2">
      <c r="A8110" s="597">
        <v>44988</v>
      </c>
      <c r="B8110" s="414">
        <f t="shared" si="276"/>
        <v>44989</v>
      </c>
      <c r="C8110" s="640">
        <v>2.665</v>
      </c>
      <c r="E8110" s="640">
        <v>2.58</v>
      </c>
      <c r="G8110" s="640">
        <v>2.5176424512299507</v>
      </c>
      <c r="I8110" s="640">
        <v>2.4350000000000001</v>
      </c>
      <c r="J8110" s="661"/>
      <c r="K8110" s="699">
        <v>2.2250000000000001</v>
      </c>
      <c r="M8110" s="640">
        <v>2.6150000000000002</v>
      </c>
      <c r="O8110" s="640">
        <v>2.415</v>
      </c>
      <c r="Q8110" s="640">
        <v>2.33</v>
      </c>
      <c r="S8110" s="640">
        <v>3.2450000000000001</v>
      </c>
      <c r="T8110" s="375">
        <v>0.73567400000000005</v>
      </c>
      <c r="U8110" s="640">
        <f t="shared" si="275"/>
        <v>2.5176424512299507</v>
      </c>
    </row>
    <row r="8111" spans="1:21" x14ac:dyDescent="0.2">
      <c r="A8111" s="597">
        <v>44989</v>
      </c>
      <c r="B8111" s="414">
        <f t="shared" si="276"/>
        <v>44990</v>
      </c>
      <c r="C8111" s="640">
        <v>2.665</v>
      </c>
      <c r="E8111" s="640">
        <v>2.58</v>
      </c>
      <c r="G8111" s="640">
        <v>2.5176424512299507</v>
      </c>
      <c r="I8111" s="640">
        <v>2.4350000000000001</v>
      </c>
      <c r="J8111" s="661"/>
      <c r="K8111" s="699">
        <v>2.2250000000000001</v>
      </c>
      <c r="M8111" s="640">
        <v>2.6150000000000002</v>
      </c>
      <c r="O8111" s="640">
        <v>2.415</v>
      </c>
      <c r="Q8111" s="640">
        <v>2.33</v>
      </c>
      <c r="S8111" s="640">
        <v>3.2450000000000001</v>
      </c>
      <c r="T8111" s="375">
        <v>0.73567400000000005</v>
      </c>
      <c r="U8111" s="640">
        <f t="shared" si="275"/>
        <v>2.5176424512299507</v>
      </c>
    </row>
    <row r="8112" spans="1:21" x14ac:dyDescent="0.2">
      <c r="A8112" s="597">
        <v>44990</v>
      </c>
      <c r="B8112" s="414">
        <f t="shared" si="276"/>
        <v>44991</v>
      </c>
      <c r="C8112" s="640">
        <v>2.665</v>
      </c>
      <c r="E8112" s="640">
        <v>2.58</v>
      </c>
      <c r="G8112" s="640">
        <v>2.5176424512299507</v>
      </c>
      <c r="I8112" s="640">
        <v>2.4350000000000001</v>
      </c>
      <c r="J8112" s="661"/>
      <c r="K8112" s="699">
        <v>2.2250000000000001</v>
      </c>
      <c r="M8112" s="640">
        <v>2.6150000000000002</v>
      </c>
      <c r="O8112" s="640">
        <v>2.415</v>
      </c>
      <c r="Q8112" s="640">
        <v>2.33</v>
      </c>
      <c r="S8112" s="640">
        <v>3.2450000000000001</v>
      </c>
      <c r="T8112" s="375">
        <v>0.73567400000000005</v>
      </c>
      <c r="U8112" s="640">
        <f t="shared" si="275"/>
        <v>2.5176424512299507</v>
      </c>
    </row>
    <row r="8113" spans="1:21" x14ac:dyDescent="0.2">
      <c r="A8113" s="597">
        <v>44991</v>
      </c>
      <c r="B8113" s="414">
        <f t="shared" si="276"/>
        <v>44992</v>
      </c>
      <c r="C8113" s="636">
        <v>2.46</v>
      </c>
      <c r="E8113" s="636">
        <v>2.4249999999999998</v>
      </c>
      <c r="G8113" s="636">
        <v>2.34430057238575</v>
      </c>
      <c r="I8113" s="636">
        <v>2.3250000000000002</v>
      </c>
      <c r="J8113" s="660"/>
      <c r="K8113" s="698">
        <v>1.825</v>
      </c>
      <c r="M8113" s="636">
        <v>2.375</v>
      </c>
      <c r="O8113" s="636">
        <v>2.2850000000000001</v>
      </c>
      <c r="Q8113" s="636">
        <v>2.2999999999999998</v>
      </c>
      <c r="S8113" s="636">
        <v>3.0249999999999999</v>
      </c>
      <c r="T8113" s="18">
        <v>0.734842</v>
      </c>
      <c r="U8113" s="636">
        <f t="shared" si="275"/>
        <v>2.34430057238575</v>
      </c>
    </row>
    <row r="8114" spans="1:21" x14ac:dyDescent="0.2">
      <c r="A8114" s="597">
        <v>44992</v>
      </c>
      <c r="B8114" s="414">
        <f t="shared" si="276"/>
        <v>44993</v>
      </c>
      <c r="C8114" s="636">
        <v>2.52</v>
      </c>
      <c r="E8114" s="636">
        <v>2.5350000000000001</v>
      </c>
      <c r="G8114" s="636">
        <v>2.41114650046875</v>
      </c>
      <c r="I8114" s="636">
        <v>2.4</v>
      </c>
      <c r="J8114" s="660"/>
      <c r="K8114" s="698">
        <v>1.77</v>
      </c>
      <c r="M8114" s="636">
        <v>2.16</v>
      </c>
      <c r="O8114" s="636">
        <v>2.36</v>
      </c>
      <c r="Q8114" s="636">
        <v>2.37</v>
      </c>
      <c r="S8114" s="636">
        <v>3.125</v>
      </c>
      <c r="T8114" s="18">
        <v>0.73160999999999998</v>
      </c>
      <c r="U8114" s="636">
        <f t="shared" si="275"/>
        <v>2.41114650046875</v>
      </c>
    </row>
    <row r="8115" spans="1:21" x14ac:dyDescent="0.2">
      <c r="A8115" s="597">
        <v>44993</v>
      </c>
      <c r="B8115" s="414">
        <f t="shared" si="276"/>
        <v>44994</v>
      </c>
      <c r="C8115" s="636">
        <v>2.4950000000000001</v>
      </c>
      <c r="E8115" s="636">
        <v>2.4550000000000001</v>
      </c>
      <c r="G8115" s="636">
        <v>2.4693384687847502</v>
      </c>
      <c r="I8115" s="636">
        <v>2.34</v>
      </c>
      <c r="J8115" s="660"/>
      <c r="K8115" s="698">
        <v>1.68</v>
      </c>
      <c r="M8115" s="636">
        <v>2.4750000000000001</v>
      </c>
      <c r="O8115" s="636">
        <v>2.3199999999999998</v>
      </c>
      <c r="Q8115" s="636">
        <v>2.2749999999999999</v>
      </c>
      <c r="S8115" s="636">
        <v>3.2250000000000001</v>
      </c>
      <c r="T8115" s="18">
        <v>0.72603399999999996</v>
      </c>
      <c r="U8115" s="636">
        <f t="shared" si="275"/>
        <v>2.4693384687847502</v>
      </c>
    </row>
    <row r="8116" spans="1:21" x14ac:dyDescent="0.2">
      <c r="A8116" s="597">
        <v>44994</v>
      </c>
      <c r="B8116" s="414">
        <f t="shared" si="276"/>
        <v>44995</v>
      </c>
      <c r="C8116" s="636">
        <v>2.5049999999999999</v>
      </c>
      <c r="E8116" s="636">
        <v>2.4300000000000002</v>
      </c>
      <c r="G8116" s="636">
        <v>2.3457099282333003</v>
      </c>
      <c r="I8116" s="636">
        <v>2.29</v>
      </c>
      <c r="J8116" s="660"/>
      <c r="K8116" s="698">
        <v>1.5649999999999999</v>
      </c>
      <c r="M8116" s="636">
        <v>2.06</v>
      </c>
      <c r="O8116" s="636">
        <v>2.3250000000000002</v>
      </c>
      <c r="Q8116" s="636">
        <v>2.31</v>
      </c>
      <c r="S8116" s="636">
        <v>3.07</v>
      </c>
      <c r="T8116" s="18">
        <v>0.72450599999999998</v>
      </c>
      <c r="U8116" s="636">
        <f t="shared" si="275"/>
        <v>2.3457099282333003</v>
      </c>
    </row>
    <row r="8117" spans="1:21" x14ac:dyDescent="0.2">
      <c r="A8117" s="597">
        <v>44995</v>
      </c>
      <c r="B8117" s="414">
        <f t="shared" si="276"/>
        <v>44996</v>
      </c>
      <c r="C8117" s="640">
        <v>2.375</v>
      </c>
      <c r="E8117" s="640">
        <v>2.3199999999999998</v>
      </c>
      <c r="G8117" s="640">
        <v>2.2690597770758751</v>
      </c>
      <c r="I8117" s="640">
        <v>2.11</v>
      </c>
      <c r="J8117" s="661"/>
      <c r="K8117" s="699">
        <v>1.39</v>
      </c>
      <c r="M8117" s="640">
        <v>1.925</v>
      </c>
      <c r="O8117" s="640">
        <v>2.1949999999999998</v>
      </c>
      <c r="Q8117" s="640">
        <v>2.2149999999999999</v>
      </c>
      <c r="S8117" s="640">
        <v>2.9750000000000001</v>
      </c>
      <c r="T8117" s="375">
        <v>0.72321100000000005</v>
      </c>
      <c r="U8117" s="640">
        <f t="shared" si="275"/>
        <v>2.2690597770758751</v>
      </c>
    </row>
    <row r="8118" spans="1:21" x14ac:dyDescent="0.2">
      <c r="A8118" s="597">
        <v>44996</v>
      </c>
      <c r="B8118" s="414">
        <f t="shared" si="276"/>
        <v>44997</v>
      </c>
      <c r="C8118" s="640">
        <v>2.375</v>
      </c>
      <c r="E8118" s="640">
        <v>2.3199999999999998</v>
      </c>
      <c r="G8118" s="640">
        <v>2.2690597770758751</v>
      </c>
      <c r="I8118" s="640">
        <v>2.11</v>
      </c>
      <c r="J8118" s="661"/>
      <c r="K8118" s="699">
        <v>1.39</v>
      </c>
      <c r="M8118" s="640">
        <v>1.925</v>
      </c>
      <c r="O8118" s="640">
        <v>2.1949999999999998</v>
      </c>
      <c r="Q8118" s="640">
        <v>2.2149999999999999</v>
      </c>
      <c r="S8118" s="640">
        <v>2.9750000000000001</v>
      </c>
      <c r="T8118" s="375">
        <v>0.72321100000000005</v>
      </c>
      <c r="U8118" s="640">
        <f t="shared" si="275"/>
        <v>2.2690597770758751</v>
      </c>
    </row>
    <row r="8119" spans="1:21" x14ac:dyDescent="0.2">
      <c r="A8119" s="597">
        <v>44997</v>
      </c>
      <c r="B8119" s="414">
        <f t="shared" si="276"/>
        <v>44998</v>
      </c>
      <c r="C8119" s="640">
        <v>2.375</v>
      </c>
      <c r="E8119" s="640">
        <v>2.3199999999999998</v>
      </c>
      <c r="G8119" s="640">
        <v>2.2690597770758751</v>
      </c>
      <c r="I8119" s="640">
        <v>2.11</v>
      </c>
      <c r="J8119" s="661"/>
      <c r="K8119" s="699">
        <v>1.39</v>
      </c>
      <c r="M8119" s="640">
        <v>1.925</v>
      </c>
      <c r="O8119" s="640">
        <v>2.1949999999999998</v>
      </c>
      <c r="Q8119" s="640">
        <v>2.2149999999999999</v>
      </c>
      <c r="S8119" s="640">
        <v>2.9750000000000001</v>
      </c>
      <c r="T8119" s="375">
        <v>0.72321100000000005</v>
      </c>
      <c r="U8119" s="640">
        <f t="shared" ref="U8119:U8182" si="277">S8119*T8119*1.054615</f>
        <v>2.2690597770758751</v>
      </c>
    </row>
    <row r="8120" spans="1:21" x14ac:dyDescent="0.2">
      <c r="A8120" s="597">
        <v>44998</v>
      </c>
      <c r="B8120" s="414">
        <f t="shared" si="276"/>
        <v>44999</v>
      </c>
      <c r="C8120" s="636">
        <v>2.4449999999999998</v>
      </c>
      <c r="E8120" s="636">
        <v>2.5049999999999999</v>
      </c>
      <c r="G8120" s="636">
        <v>2.444364125696675</v>
      </c>
      <c r="I8120" s="636">
        <v>2.2549999999999999</v>
      </c>
      <c r="J8120" s="660"/>
      <c r="K8120" s="698">
        <v>1.365</v>
      </c>
      <c r="M8120" s="636">
        <v>2.5150000000000001</v>
      </c>
      <c r="O8120" s="636">
        <v>2.3250000000000002</v>
      </c>
      <c r="Q8120" s="636">
        <v>2.34</v>
      </c>
      <c r="S8120" s="636">
        <v>3.1850000000000001</v>
      </c>
      <c r="T8120" s="18">
        <v>0.72771699999999995</v>
      </c>
      <c r="U8120" s="636">
        <f t="shared" si="277"/>
        <v>2.444364125696675</v>
      </c>
    </row>
    <row r="8121" spans="1:21" x14ac:dyDescent="0.2">
      <c r="A8121" s="597">
        <v>44999</v>
      </c>
      <c r="B8121" s="414">
        <f t="shared" si="276"/>
        <v>45000</v>
      </c>
      <c r="C8121" s="636">
        <v>2.63</v>
      </c>
      <c r="E8121" s="636">
        <v>2.39</v>
      </c>
      <c r="G8121" s="636">
        <v>2.4121703839876498</v>
      </c>
      <c r="I8121" s="636">
        <v>2.25</v>
      </c>
      <c r="J8121" s="660"/>
      <c r="K8121" s="698">
        <v>1.2649999999999999</v>
      </c>
      <c r="M8121" s="636">
        <v>2.8650000000000002</v>
      </c>
      <c r="O8121" s="636">
        <v>2.2549999999999999</v>
      </c>
      <c r="Q8121" s="636">
        <v>2.4300000000000002</v>
      </c>
      <c r="S8121" s="636">
        <v>3.1349999999999998</v>
      </c>
      <c r="T8121" s="18">
        <v>0.72958599999999996</v>
      </c>
      <c r="U8121" s="636">
        <f t="shared" si="277"/>
        <v>2.4121703839876498</v>
      </c>
    </row>
    <row r="8122" spans="1:21" x14ac:dyDescent="0.2">
      <c r="A8122" s="597">
        <v>45000</v>
      </c>
      <c r="B8122" s="414">
        <f t="shared" si="276"/>
        <v>45001</v>
      </c>
      <c r="C8122" s="636">
        <v>2.44</v>
      </c>
      <c r="E8122" s="636">
        <v>2.41</v>
      </c>
      <c r="G8122" s="636">
        <v>2.3304452198003003</v>
      </c>
      <c r="I8122" s="636">
        <v>2.13</v>
      </c>
      <c r="J8122" s="660"/>
      <c r="K8122" s="698">
        <v>1.26</v>
      </c>
      <c r="M8122" s="636">
        <v>3.1749999999999998</v>
      </c>
      <c r="O8122" s="636">
        <v>2.13</v>
      </c>
      <c r="Q8122" s="636">
        <v>2.16</v>
      </c>
      <c r="S8122" s="636">
        <v>3.0350000000000001</v>
      </c>
      <c r="T8122" s="18">
        <v>0.72809199999999996</v>
      </c>
      <c r="U8122" s="636">
        <f t="shared" si="277"/>
        <v>2.3304452198003003</v>
      </c>
    </row>
    <row r="8123" spans="1:21" x14ac:dyDescent="0.2">
      <c r="A8123" s="597">
        <v>45001</v>
      </c>
      <c r="B8123" s="414">
        <f t="shared" si="276"/>
        <v>45002</v>
      </c>
      <c r="C8123" s="636">
        <v>2.4449999999999998</v>
      </c>
      <c r="E8123" s="636">
        <v>2.4500000000000002</v>
      </c>
      <c r="G8123" s="636">
        <v>2.2405095719996004</v>
      </c>
      <c r="I8123" s="636">
        <v>2.2450000000000001</v>
      </c>
      <c r="J8123" s="660"/>
      <c r="K8123" s="698">
        <v>1.4850000000000001</v>
      </c>
      <c r="M8123" s="636">
        <v>2.63</v>
      </c>
      <c r="O8123" s="636">
        <v>2.2549999999999999</v>
      </c>
      <c r="Q8123" s="636">
        <v>2.165</v>
      </c>
      <c r="S8123" s="636">
        <v>2.92</v>
      </c>
      <c r="T8123" s="18">
        <v>0.72756200000000004</v>
      </c>
      <c r="U8123" s="636">
        <f t="shared" si="277"/>
        <v>2.2405095719996004</v>
      </c>
    </row>
    <row r="8124" spans="1:21" x14ac:dyDescent="0.2">
      <c r="A8124" s="597">
        <v>45002</v>
      </c>
      <c r="B8124" s="414">
        <f t="shared" si="276"/>
        <v>45003</v>
      </c>
      <c r="C8124" s="640">
        <v>2.41</v>
      </c>
      <c r="E8124" s="640">
        <v>2.2749999999999999</v>
      </c>
      <c r="G8124" s="640">
        <v>2.2408509245097252</v>
      </c>
      <c r="I8124" s="640">
        <v>2.1949999999999998</v>
      </c>
      <c r="J8124" s="661"/>
      <c r="K8124" s="699">
        <v>1.145</v>
      </c>
      <c r="M8124" s="640">
        <v>2.56</v>
      </c>
      <c r="O8124" s="640">
        <v>2.2200000000000002</v>
      </c>
      <c r="Q8124" s="640">
        <v>2.2149999999999999</v>
      </c>
      <c r="S8124" s="640">
        <v>2.915</v>
      </c>
      <c r="T8124" s="375">
        <v>0.72892100000000004</v>
      </c>
      <c r="U8124" s="640">
        <f t="shared" si="277"/>
        <v>2.2408509245097252</v>
      </c>
    </row>
    <row r="8125" spans="1:21" x14ac:dyDescent="0.2">
      <c r="A8125" s="597">
        <v>45003</v>
      </c>
      <c r="B8125" s="414">
        <f t="shared" si="276"/>
        <v>45004</v>
      </c>
      <c r="C8125" s="640">
        <v>2.41</v>
      </c>
      <c r="E8125" s="640">
        <v>2.2749999999999999</v>
      </c>
      <c r="G8125" s="640">
        <v>2.2408509245097252</v>
      </c>
      <c r="I8125" s="640">
        <v>2.1949999999999998</v>
      </c>
      <c r="J8125" s="661"/>
      <c r="K8125" s="699">
        <v>1.145</v>
      </c>
      <c r="M8125" s="640">
        <v>2.56</v>
      </c>
      <c r="O8125" s="640">
        <v>2.2200000000000002</v>
      </c>
      <c r="Q8125" s="640">
        <v>2.2149999999999999</v>
      </c>
      <c r="S8125" s="640">
        <v>2.915</v>
      </c>
      <c r="T8125" s="375">
        <v>0.72892100000000004</v>
      </c>
      <c r="U8125" s="640">
        <f t="shared" si="277"/>
        <v>2.2408509245097252</v>
      </c>
    </row>
    <row r="8126" spans="1:21" x14ac:dyDescent="0.2">
      <c r="A8126" s="597">
        <v>45004</v>
      </c>
      <c r="B8126" s="414">
        <f t="shared" si="276"/>
        <v>45005</v>
      </c>
      <c r="C8126" s="640">
        <v>2.41</v>
      </c>
      <c r="E8126" s="640">
        <v>2.2749999999999999</v>
      </c>
      <c r="G8126" s="640">
        <v>2.2408509245097252</v>
      </c>
      <c r="I8126" s="640">
        <v>2.1949999999999998</v>
      </c>
      <c r="J8126" s="661"/>
      <c r="K8126" s="699">
        <v>1.145</v>
      </c>
      <c r="M8126" s="640">
        <v>2.56</v>
      </c>
      <c r="O8126" s="640">
        <v>2.2200000000000002</v>
      </c>
      <c r="Q8126" s="640">
        <v>2.2149999999999999</v>
      </c>
      <c r="S8126" s="640">
        <v>2.915</v>
      </c>
      <c r="T8126" s="375">
        <v>0.72892100000000004</v>
      </c>
      <c r="U8126" s="640">
        <f t="shared" si="277"/>
        <v>2.2408509245097252</v>
      </c>
    </row>
    <row r="8127" spans="1:21" x14ac:dyDescent="0.2">
      <c r="A8127" s="597">
        <v>45005</v>
      </c>
      <c r="B8127" s="414">
        <f t="shared" si="276"/>
        <v>45006</v>
      </c>
      <c r="C8127" s="636">
        <v>2.165</v>
      </c>
      <c r="E8127" s="636">
        <v>2.125</v>
      </c>
      <c r="G8127" s="636">
        <v>2.1677451550827502</v>
      </c>
      <c r="I8127" s="636">
        <v>1.885</v>
      </c>
      <c r="J8127" s="660"/>
      <c r="K8127" s="698">
        <v>0.91</v>
      </c>
      <c r="M8127" s="636">
        <v>2.63</v>
      </c>
      <c r="O8127" s="636">
        <v>1.98</v>
      </c>
      <c r="Q8127" s="636">
        <v>1.915</v>
      </c>
      <c r="S8127" s="636">
        <v>2.8149999999999999</v>
      </c>
      <c r="T8127" s="554">
        <v>0.73019000000000001</v>
      </c>
      <c r="U8127" s="636">
        <f t="shared" si="277"/>
        <v>2.1677451550827502</v>
      </c>
    </row>
    <row r="8128" spans="1:21" x14ac:dyDescent="0.2">
      <c r="A8128" s="597">
        <v>45006</v>
      </c>
      <c r="B8128" s="414">
        <f t="shared" si="276"/>
        <v>45007</v>
      </c>
      <c r="C8128" s="636">
        <v>1.925</v>
      </c>
      <c r="E8128" s="636">
        <v>2.0299999999999998</v>
      </c>
      <c r="G8128" s="636">
        <v>2.0062146636732754</v>
      </c>
      <c r="I8128" s="636">
        <v>1.49</v>
      </c>
      <c r="J8128" s="660"/>
      <c r="K8128" s="698">
        <v>0.96499999999999997</v>
      </c>
      <c r="M8128" s="636">
        <v>2.8849999999999998</v>
      </c>
      <c r="O8128" s="636">
        <v>1.73</v>
      </c>
      <c r="Q8128" s="636">
        <v>1.6950000000000001</v>
      </c>
      <c r="S8128" s="636">
        <v>2.605</v>
      </c>
      <c r="T8128" s="554">
        <v>0.73025700000000004</v>
      </c>
      <c r="U8128" s="636">
        <f t="shared" si="277"/>
        <v>2.0062146636732754</v>
      </c>
    </row>
    <row r="8129" spans="1:21" x14ac:dyDescent="0.2">
      <c r="A8129" s="597">
        <v>45007</v>
      </c>
      <c r="B8129" s="414">
        <f t="shared" si="276"/>
        <v>45008</v>
      </c>
      <c r="C8129" s="636">
        <v>2.0350000000000001</v>
      </c>
      <c r="E8129" s="636">
        <v>2.15</v>
      </c>
      <c r="G8129" s="636">
        <v>2.0689729831124</v>
      </c>
      <c r="I8129" s="636">
        <v>1.74</v>
      </c>
      <c r="J8129" s="660"/>
      <c r="K8129" s="698">
        <v>0.92500000000000004</v>
      </c>
      <c r="M8129" s="636">
        <v>2.7050000000000001</v>
      </c>
      <c r="O8129" s="636">
        <v>1.99</v>
      </c>
      <c r="Q8129" s="636">
        <v>1.7949999999999999</v>
      </c>
      <c r="S8129" s="636">
        <v>2.69</v>
      </c>
      <c r="T8129" s="554">
        <v>0.72930399999999995</v>
      </c>
      <c r="U8129" s="636">
        <f t="shared" si="277"/>
        <v>2.0689729831124</v>
      </c>
    </row>
    <row r="8130" spans="1:21" x14ac:dyDescent="0.2">
      <c r="A8130" s="597">
        <v>45008</v>
      </c>
      <c r="B8130" s="414">
        <f t="shared" si="276"/>
        <v>45009</v>
      </c>
      <c r="C8130" s="636">
        <v>2.0750000000000002</v>
      </c>
      <c r="E8130" s="636">
        <v>1.9950000000000001</v>
      </c>
      <c r="G8130" s="636">
        <v>2.0807589806910003</v>
      </c>
      <c r="I8130" s="636">
        <v>1.8149999999999999</v>
      </c>
      <c r="J8130" s="660"/>
      <c r="K8130" s="698">
        <v>0.92500000000000004</v>
      </c>
      <c r="M8130" s="636">
        <v>1.8049999999999999</v>
      </c>
      <c r="O8130" s="636">
        <v>1.9750000000000001</v>
      </c>
      <c r="Q8130" s="636">
        <v>1.78</v>
      </c>
      <c r="S8130" s="636">
        <v>2.7</v>
      </c>
      <c r="T8130" s="554">
        <v>0.730742</v>
      </c>
      <c r="U8130" s="636">
        <f t="shared" si="277"/>
        <v>2.0807589806910003</v>
      </c>
    </row>
    <row r="8131" spans="1:21" x14ac:dyDescent="0.2">
      <c r="A8131" s="597">
        <v>45009</v>
      </c>
      <c r="B8131" s="414">
        <f t="shared" si="276"/>
        <v>45010</v>
      </c>
      <c r="C8131" s="640">
        <v>2.0449999999999999</v>
      </c>
      <c r="E8131" s="640">
        <v>2.1349999999999998</v>
      </c>
      <c r="G8131" s="640">
        <v>2.1094309041575001</v>
      </c>
      <c r="I8131" s="640">
        <v>1.78</v>
      </c>
      <c r="J8131" s="661"/>
      <c r="K8131" s="699">
        <v>0.67500000000000004</v>
      </c>
      <c r="M8131" s="640">
        <v>2.52</v>
      </c>
      <c r="O8131" s="640">
        <v>2.0099999999999998</v>
      </c>
      <c r="Q8131" s="640">
        <v>1.71</v>
      </c>
      <c r="S8131" s="640">
        <v>2.75</v>
      </c>
      <c r="T8131" s="577">
        <v>0.72734200000000004</v>
      </c>
      <c r="U8131" s="640">
        <f t="shared" si="277"/>
        <v>2.1094309041575001</v>
      </c>
    </row>
    <row r="8132" spans="1:21" x14ac:dyDescent="0.2">
      <c r="A8132" s="597">
        <v>45010</v>
      </c>
      <c r="B8132" s="414">
        <f t="shared" si="276"/>
        <v>45011</v>
      </c>
      <c r="C8132" s="640">
        <v>2.0449999999999999</v>
      </c>
      <c r="E8132" s="640">
        <v>2.1349999999999998</v>
      </c>
      <c r="G8132" s="640">
        <v>2.1094309041575001</v>
      </c>
      <c r="I8132" s="640">
        <v>1.78</v>
      </c>
      <c r="J8132" s="661"/>
      <c r="K8132" s="699">
        <v>0.67500000000000004</v>
      </c>
      <c r="M8132" s="640">
        <v>2.52</v>
      </c>
      <c r="O8132" s="640">
        <v>2.0099999999999998</v>
      </c>
      <c r="Q8132" s="640">
        <v>1.71</v>
      </c>
      <c r="S8132" s="640">
        <v>2.75</v>
      </c>
      <c r="T8132" s="577">
        <v>0.72734200000000004</v>
      </c>
      <c r="U8132" s="640">
        <f t="shared" si="277"/>
        <v>2.1094309041575001</v>
      </c>
    </row>
    <row r="8133" spans="1:21" x14ac:dyDescent="0.2">
      <c r="A8133" s="597">
        <v>45011</v>
      </c>
      <c r="B8133" s="414">
        <f t="shared" si="276"/>
        <v>45012</v>
      </c>
      <c r="C8133" s="640">
        <v>2.0449999999999999</v>
      </c>
      <c r="E8133" s="640">
        <v>2.1349999999999998</v>
      </c>
      <c r="G8133" s="640">
        <v>2.1094309041575001</v>
      </c>
      <c r="I8133" s="640">
        <v>1.78</v>
      </c>
      <c r="J8133" s="661"/>
      <c r="K8133" s="699">
        <v>0.67500000000000004</v>
      </c>
      <c r="M8133" s="640">
        <v>2.52</v>
      </c>
      <c r="O8133" s="640">
        <v>2.0099999999999998</v>
      </c>
      <c r="Q8133" s="640">
        <v>1.71</v>
      </c>
      <c r="S8133" s="640">
        <v>2.75</v>
      </c>
      <c r="T8133" s="577">
        <v>0.72734200000000004</v>
      </c>
      <c r="U8133" s="640">
        <f t="shared" si="277"/>
        <v>2.1094309041575001</v>
      </c>
    </row>
    <row r="8134" spans="1:21" x14ac:dyDescent="0.2">
      <c r="A8134" s="597">
        <v>45012</v>
      </c>
      <c r="B8134" s="414">
        <f t="shared" si="276"/>
        <v>45013</v>
      </c>
      <c r="C8134" s="636">
        <v>2.0350000000000001</v>
      </c>
      <c r="E8134" s="636">
        <v>2.1</v>
      </c>
      <c r="G8134" s="636">
        <v>2.0587703370371249</v>
      </c>
      <c r="I8134" s="636">
        <v>1.84</v>
      </c>
      <c r="J8134" s="660"/>
      <c r="K8134" s="698">
        <v>1.115</v>
      </c>
      <c r="M8134" s="636">
        <v>3.19</v>
      </c>
      <c r="O8134" s="636">
        <v>1.92</v>
      </c>
      <c r="Q8134" s="636">
        <v>1.7949999999999999</v>
      </c>
      <c r="S8134" s="636">
        <v>2.6749999999999998</v>
      </c>
      <c r="T8134" s="554">
        <v>0.72977700000000001</v>
      </c>
      <c r="U8134" s="636">
        <f t="shared" si="277"/>
        <v>2.0587703370371249</v>
      </c>
    </row>
    <row r="8135" spans="1:21" x14ac:dyDescent="0.2">
      <c r="A8135" s="597">
        <v>45013</v>
      </c>
      <c r="B8135" s="414">
        <f t="shared" si="276"/>
        <v>45014</v>
      </c>
      <c r="C8135" s="636">
        <v>2.0150000000000001</v>
      </c>
      <c r="E8135" s="636">
        <v>2.125</v>
      </c>
      <c r="G8135" s="636">
        <v>2.0883275307000004</v>
      </c>
      <c r="I8135" s="636">
        <v>1.77</v>
      </c>
      <c r="J8135" s="660"/>
      <c r="K8135" s="698">
        <v>1.375</v>
      </c>
      <c r="M8135" s="636">
        <v>2.8149999999999999</v>
      </c>
      <c r="O8135" s="636">
        <v>1.9350000000000001</v>
      </c>
      <c r="Q8135" s="636">
        <v>1.825</v>
      </c>
      <c r="S8135" s="636">
        <v>2.7</v>
      </c>
      <c r="T8135" s="554">
        <v>0.73340000000000005</v>
      </c>
      <c r="U8135" s="636">
        <f t="shared" si="277"/>
        <v>2.0883275307000004</v>
      </c>
    </row>
    <row r="8136" spans="1:21" x14ac:dyDescent="0.2">
      <c r="A8136" s="597">
        <v>45014</v>
      </c>
      <c r="B8136" s="414">
        <f t="shared" si="276"/>
        <v>45015</v>
      </c>
      <c r="C8136" s="636">
        <v>1.9450000000000001</v>
      </c>
      <c r="E8136" s="636">
        <v>1.94</v>
      </c>
      <c r="G8136" s="636">
        <v>2.0065364688943754</v>
      </c>
      <c r="I8136" s="636">
        <v>1.7849999999999999</v>
      </c>
      <c r="J8136" s="660"/>
      <c r="K8136" s="698">
        <v>1.6950000000000001</v>
      </c>
      <c r="M8136" s="636">
        <v>2.63</v>
      </c>
      <c r="O8136" s="636">
        <v>1.85</v>
      </c>
      <c r="Q8136" s="636">
        <v>1.7849999999999999</v>
      </c>
      <c r="S8136" s="636">
        <v>2.585</v>
      </c>
      <c r="T8136" s="554">
        <v>0.73602500000000004</v>
      </c>
      <c r="U8136" s="636">
        <f t="shared" si="277"/>
        <v>2.0065364688943754</v>
      </c>
    </row>
    <row r="8137" spans="1:21" x14ac:dyDescent="0.2">
      <c r="A8137" s="597">
        <v>45015</v>
      </c>
      <c r="B8137" s="414">
        <f t="shared" si="276"/>
        <v>45016</v>
      </c>
      <c r="C8137" s="636">
        <v>1.95</v>
      </c>
      <c r="E8137" s="636">
        <v>1.91</v>
      </c>
      <c r="G8137" s="636">
        <v>1.9738154355045754</v>
      </c>
      <c r="I8137" s="636">
        <v>1.8149999999999999</v>
      </c>
      <c r="J8137" s="660"/>
      <c r="K8137" s="698">
        <v>1.345</v>
      </c>
      <c r="M8137" s="636">
        <v>4.8550000000000004</v>
      </c>
      <c r="O8137" s="636">
        <v>1.82</v>
      </c>
      <c r="Q8137" s="636">
        <v>1.64</v>
      </c>
      <c r="S8137" s="636">
        <v>2.5350000000000001</v>
      </c>
      <c r="T8137" s="554">
        <v>0.73830300000000004</v>
      </c>
      <c r="U8137" s="636">
        <f t="shared" si="277"/>
        <v>1.9738154355045754</v>
      </c>
    </row>
    <row r="8138" spans="1:21" x14ac:dyDescent="0.2">
      <c r="A8138" s="598">
        <v>45016</v>
      </c>
      <c r="B8138" s="556">
        <f t="shared" si="276"/>
        <v>45017</v>
      </c>
      <c r="C8138" s="649">
        <v>2.0950000000000002</v>
      </c>
      <c r="E8138" s="649">
        <v>2.06</v>
      </c>
      <c r="G8138" s="649">
        <v>1.9756494215357254</v>
      </c>
      <c r="I8138" s="649">
        <v>1.875</v>
      </c>
      <c r="J8138" s="788"/>
      <c r="K8138" s="710">
        <v>0.37</v>
      </c>
      <c r="M8138" s="649">
        <v>2.14</v>
      </c>
      <c r="O8138" s="649">
        <v>1.895</v>
      </c>
      <c r="Q8138" s="649">
        <v>1.79</v>
      </c>
      <c r="S8138" s="649">
        <v>2.5350000000000001</v>
      </c>
      <c r="T8138" s="690">
        <v>0.73898900000000001</v>
      </c>
      <c r="U8138" s="649">
        <f t="shared" si="277"/>
        <v>1.9756494215357254</v>
      </c>
    </row>
    <row r="8139" spans="1:21" x14ac:dyDescent="0.2">
      <c r="A8139" s="597">
        <v>45017</v>
      </c>
      <c r="B8139" s="414">
        <f t="shared" si="276"/>
        <v>45018</v>
      </c>
      <c r="C8139" s="640">
        <v>2.0950000000000002</v>
      </c>
      <c r="E8139" s="640">
        <v>2.06</v>
      </c>
      <c r="G8139" s="640">
        <v>1.9756494215357254</v>
      </c>
      <c r="I8139" s="640">
        <v>1.875</v>
      </c>
      <c r="J8139" s="661"/>
      <c r="K8139" s="792">
        <v>0.37</v>
      </c>
      <c r="M8139" s="640">
        <v>2.14</v>
      </c>
      <c r="O8139" s="640">
        <v>1.895</v>
      </c>
      <c r="Q8139" s="640">
        <v>1.79</v>
      </c>
      <c r="S8139" s="640">
        <v>2.5350000000000001</v>
      </c>
      <c r="T8139" s="577">
        <v>0.73898900000000001</v>
      </c>
      <c r="U8139" s="640">
        <f t="shared" si="277"/>
        <v>1.9756494215357254</v>
      </c>
    </row>
    <row r="8140" spans="1:21" x14ac:dyDescent="0.2">
      <c r="A8140" s="597">
        <v>45018</v>
      </c>
      <c r="B8140" s="414">
        <f t="shared" si="276"/>
        <v>45019</v>
      </c>
      <c r="C8140" s="640">
        <v>2.0950000000000002</v>
      </c>
      <c r="E8140" s="640">
        <v>2.06</v>
      </c>
      <c r="G8140" s="640">
        <v>1.9756494215357254</v>
      </c>
      <c r="I8140" s="640">
        <v>1.875</v>
      </c>
      <c r="J8140" s="661"/>
      <c r="K8140" s="792">
        <v>0.37</v>
      </c>
      <c r="M8140" s="640">
        <v>2.14</v>
      </c>
      <c r="O8140" s="640">
        <v>1.895</v>
      </c>
      <c r="Q8140" s="640">
        <v>1.79</v>
      </c>
      <c r="S8140" s="640">
        <v>2.5350000000000001</v>
      </c>
      <c r="T8140" s="577">
        <v>0.73898900000000001</v>
      </c>
      <c r="U8140" s="640">
        <f t="shared" si="277"/>
        <v>1.9756494215357254</v>
      </c>
    </row>
    <row r="8141" spans="1:21" x14ac:dyDescent="0.2">
      <c r="A8141" s="597">
        <v>45019</v>
      </c>
      <c r="B8141" s="414">
        <f t="shared" si="276"/>
        <v>45020</v>
      </c>
      <c r="C8141" s="636">
        <v>2.09</v>
      </c>
      <c r="E8141" s="636">
        <v>2.0449999999999999</v>
      </c>
      <c r="G8141" s="636">
        <v>2.0472222342371502</v>
      </c>
      <c r="I8141" s="636">
        <v>1.7749999999999999</v>
      </c>
      <c r="J8141" s="660"/>
      <c r="K8141" s="698">
        <v>1.2549999999999999</v>
      </c>
      <c r="M8141" s="636">
        <v>2.835</v>
      </c>
      <c r="O8141" s="636">
        <v>1.865</v>
      </c>
      <c r="Q8141" s="636">
        <v>1.8049999999999999</v>
      </c>
      <c r="S8141" s="636">
        <v>2.6150000000000002</v>
      </c>
      <c r="T8141" s="554">
        <v>0.74233400000000005</v>
      </c>
      <c r="U8141" s="636">
        <f t="shared" si="277"/>
        <v>2.0472222342371502</v>
      </c>
    </row>
    <row r="8142" spans="1:21" x14ac:dyDescent="0.2">
      <c r="A8142" s="597">
        <v>45020</v>
      </c>
      <c r="B8142" s="414">
        <f t="shared" si="276"/>
        <v>45021</v>
      </c>
      <c r="C8142" s="636">
        <v>2.125</v>
      </c>
      <c r="E8142" s="636">
        <v>2.2549999999999999</v>
      </c>
      <c r="G8142" s="636">
        <v>1.9775370189204002</v>
      </c>
      <c r="I8142" s="636">
        <v>1.835</v>
      </c>
      <c r="J8142" s="660"/>
      <c r="K8142" s="698">
        <v>1.53</v>
      </c>
      <c r="M8142" s="636">
        <v>3.145</v>
      </c>
      <c r="O8142" s="636">
        <v>1.905</v>
      </c>
      <c r="Q8142" s="636">
        <v>1.6950000000000001</v>
      </c>
      <c r="S8142" s="636">
        <v>2.52</v>
      </c>
      <c r="T8142" s="554">
        <v>0.74409800000000004</v>
      </c>
      <c r="U8142" s="636">
        <f t="shared" si="277"/>
        <v>1.9775370189204002</v>
      </c>
    </row>
    <row r="8143" spans="1:21" x14ac:dyDescent="0.2">
      <c r="A8143" s="597">
        <v>45021</v>
      </c>
      <c r="B8143" s="414">
        <f t="shared" si="276"/>
        <v>45022</v>
      </c>
      <c r="C8143" s="636">
        <v>2.17</v>
      </c>
      <c r="E8143" s="636">
        <v>2.2650000000000001</v>
      </c>
      <c r="G8143" s="636">
        <v>2.0416846934336004</v>
      </c>
      <c r="I8143" s="636">
        <v>1.895</v>
      </c>
      <c r="J8143" s="660"/>
      <c r="K8143" s="698">
        <v>1.71</v>
      </c>
      <c r="M8143" s="636">
        <v>2.89</v>
      </c>
      <c r="O8143" s="636">
        <v>1.95</v>
      </c>
      <c r="Q8143" s="636">
        <v>1.76</v>
      </c>
      <c r="S8143" s="636">
        <v>2.605</v>
      </c>
      <c r="T8143" s="554">
        <v>0.74316800000000005</v>
      </c>
      <c r="U8143" s="636">
        <f t="shared" si="277"/>
        <v>2.0416846934336004</v>
      </c>
    </row>
    <row r="8144" spans="1:21" x14ac:dyDescent="0.2">
      <c r="A8144" s="597">
        <v>45022</v>
      </c>
      <c r="B8144" s="414">
        <f t="shared" si="276"/>
        <v>45023</v>
      </c>
      <c r="C8144" s="640">
        <v>2.1749999999999998</v>
      </c>
      <c r="E8144" s="640">
        <v>1.95</v>
      </c>
      <c r="G8144" s="640">
        <v>1.9362622247347501</v>
      </c>
      <c r="I8144" s="640">
        <v>1.7849999999999999</v>
      </c>
      <c r="J8144" s="661"/>
      <c r="K8144" s="699">
        <v>1.45</v>
      </c>
      <c r="M8144" s="640">
        <v>1.875</v>
      </c>
      <c r="O8144" s="640">
        <v>1.895</v>
      </c>
      <c r="Q8144" s="640">
        <v>1.74</v>
      </c>
      <c r="S8144" s="640">
        <v>2.4750000000000001</v>
      </c>
      <c r="T8144" s="577">
        <v>0.74181399999999997</v>
      </c>
      <c r="U8144" s="640">
        <f t="shared" si="277"/>
        <v>1.9362622247347501</v>
      </c>
    </row>
    <row r="8145" spans="1:21" x14ac:dyDescent="0.2">
      <c r="A8145" s="597">
        <v>45023</v>
      </c>
      <c r="B8145" s="414">
        <f t="shared" si="276"/>
        <v>45024</v>
      </c>
      <c r="C8145" s="640">
        <v>2.1749999999999998</v>
      </c>
      <c r="E8145" s="640">
        <v>1.95</v>
      </c>
      <c r="G8145" s="640">
        <v>1.9362622247347501</v>
      </c>
      <c r="I8145" s="640">
        <v>1.7849999999999999</v>
      </c>
      <c r="J8145" s="661"/>
      <c r="K8145" s="699">
        <v>1.45</v>
      </c>
      <c r="M8145" s="640">
        <v>1.875</v>
      </c>
      <c r="O8145" s="640">
        <v>1.895</v>
      </c>
      <c r="Q8145" s="640">
        <v>1.74</v>
      </c>
      <c r="S8145" s="640">
        <v>2.4750000000000001</v>
      </c>
      <c r="T8145" s="577">
        <v>0.74181399999999997</v>
      </c>
      <c r="U8145" s="640">
        <f t="shared" si="277"/>
        <v>1.9362622247347501</v>
      </c>
    </row>
    <row r="8146" spans="1:21" x14ac:dyDescent="0.2">
      <c r="A8146" s="597">
        <v>45024</v>
      </c>
      <c r="B8146" s="414">
        <f t="shared" si="276"/>
        <v>45025</v>
      </c>
      <c r="C8146" s="640">
        <v>2.1749999999999998</v>
      </c>
      <c r="E8146" s="640">
        <v>1.95</v>
      </c>
      <c r="G8146" s="640">
        <v>1.9362622247347501</v>
      </c>
      <c r="I8146" s="640">
        <v>1.7849999999999999</v>
      </c>
      <c r="J8146" s="661"/>
      <c r="K8146" s="699">
        <v>1.45</v>
      </c>
      <c r="M8146" s="640">
        <v>1.875</v>
      </c>
      <c r="O8146" s="640">
        <v>1.895</v>
      </c>
      <c r="Q8146" s="640">
        <v>1.74</v>
      </c>
      <c r="S8146" s="640">
        <v>2.4750000000000001</v>
      </c>
      <c r="T8146" s="577">
        <v>0.74181399999999997</v>
      </c>
      <c r="U8146" s="640">
        <f t="shared" si="277"/>
        <v>1.9362622247347501</v>
      </c>
    </row>
    <row r="8147" spans="1:21" x14ac:dyDescent="0.2">
      <c r="A8147" s="597">
        <v>45025</v>
      </c>
      <c r="B8147" s="414">
        <f t="shared" si="276"/>
        <v>45026</v>
      </c>
      <c r="C8147" s="640">
        <v>2.1749999999999998</v>
      </c>
      <c r="E8147" s="640">
        <v>1.95</v>
      </c>
      <c r="G8147" s="640">
        <v>1.9362622247347501</v>
      </c>
      <c r="I8147" s="640">
        <v>1.7849999999999999</v>
      </c>
      <c r="J8147" s="661"/>
      <c r="K8147" s="699">
        <v>1.45</v>
      </c>
      <c r="M8147" s="640">
        <v>1.875</v>
      </c>
      <c r="O8147" s="640">
        <v>1.895</v>
      </c>
      <c r="Q8147" s="640">
        <v>1.74</v>
      </c>
      <c r="S8147" s="640">
        <v>2.4750000000000001</v>
      </c>
      <c r="T8147" s="577">
        <v>0.74181399999999997</v>
      </c>
      <c r="U8147" s="640">
        <f t="shared" si="277"/>
        <v>1.9362622247347501</v>
      </c>
    </row>
    <row r="8148" spans="1:21" x14ac:dyDescent="0.2">
      <c r="A8148" s="597">
        <v>45026</v>
      </c>
      <c r="B8148" s="414">
        <f t="shared" si="276"/>
        <v>45027</v>
      </c>
      <c r="C8148" s="636">
        <v>2.1549999999999998</v>
      </c>
      <c r="E8148" s="636">
        <v>1.915</v>
      </c>
      <c r="G8148" s="636">
        <v>1.841792080457</v>
      </c>
      <c r="I8148" s="636">
        <v>2.0150000000000001</v>
      </c>
      <c r="J8148" s="660"/>
      <c r="K8148" s="698">
        <v>0.45500000000000002</v>
      </c>
      <c r="M8148" s="636">
        <v>4.53</v>
      </c>
      <c r="O8148" s="636">
        <v>1.825</v>
      </c>
      <c r="Q8148" s="636">
        <v>1.5049999999999999</v>
      </c>
      <c r="S8148" s="636">
        <v>2.36</v>
      </c>
      <c r="T8148" s="554">
        <v>0.74000500000000002</v>
      </c>
      <c r="U8148" s="636">
        <f t="shared" si="277"/>
        <v>1.841792080457</v>
      </c>
    </row>
    <row r="8149" spans="1:21" x14ac:dyDescent="0.2">
      <c r="A8149" s="597">
        <v>45027</v>
      </c>
      <c r="B8149" s="414">
        <f t="shared" si="276"/>
        <v>45028</v>
      </c>
      <c r="C8149" s="636">
        <v>2.19</v>
      </c>
      <c r="E8149" s="636">
        <v>1.9</v>
      </c>
      <c r="G8149" s="636">
        <v>1.8256552317843751</v>
      </c>
      <c r="I8149" s="636">
        <v>2.0299999999999998</v>
      </c>
      <c r="J8149" s="660"/>
      <c r="K8149" s="698">
        <v>0.72499999999999998</v>
      </c>
      <c r="M8149" s="636">
        <v>4.9050000000000002</v>
      </c>
      <c r="O8149" s="636">
        <v>1.7549999999999999</v>
      </c>
      <c r="Q8149" s="636">
        <v>1.48</v>
      </c>
      <c r="S8149" s="636">
        <v>2.335</v>
      </c>
      <c r="T8149" s="554">
        <v>0.74137500000000001</v>
      </c>
      <c r="U8149" s="636">
        <f t="shared" si="277"/>
        <v>1.8256552317843751</v>
      </c>
    </row>
    <row r="8150" spans="1:21" x14ac:dyDescent="0.2">
      <c r="A8150" s="597">
        <v>45028</v>
      </c>
      <c r="B8150" s="414">
        <f t="shared" si="276"/>
        <v>45029</v>
      </c>
      <c r="C8150" s="636">
        <v>2.2050000000000001</v>
      </c>
      <c r="E8150" s="636">
        <v>1.88</v>
      </c>
      <c r="G8150" s="636">
        <v>1.7910152736713252</v>
      </c>
      <c r="I8150" s="636">
        <v>1.8049999999999999</v>
      </c>
      <c r="J8150" s="660"/>
      <c r="K8150" s="698">
        <v>1.01</v>
      </c>
      <c r="M8150" s="636">
        <v>4.5449999999999999</v>
      </c>
      <c r="O8150" s="636">
        <v>1.665</v>
      </c>
      <c r="Q8150" s="636">
        <v>1.4650000000000001</v>
      </c>
      <c r="S8150" s="636">
        <v>2.2850000000000001</v>
      </c>
      <c r="T8150" s="554">
        <v>0.74322299999999997</v>
      </c>
      <c r="U8150" s="636">
        <f t="shared" si="277"/>
        <v>1.7910152736713252</v>
      </c>
    </row>
    <row r="8151" spans="1:21" x14ac:dyDescent="0.2">
      <c r="A8151" s="597">
        <v>45029</v>
      </c>
      <c r="B8151" s="414">
        <f t="shared" si="276"/>
        <v>45030</v>
      </c>
      <c r="C8151" s="636">
        <v>1.9950000000000001</v>
      </c>
      <c r="E8151" s="636">
        <v>1.675</v>
      </c>
      <c r="G8151" s="636">
        <v>1.6582114191545503</v>
      </c>
      <c r="I8151" s="636">
        <v>1.595</v>
      </c>
      <c r="J8151" s="660"/>
      <c r="K8151" s="698">
        <v>0.92</v>
      </c>
      <c r="M8151" s="636">
        <v>3.2</v>
      </c>
      <c r="O8151" s="636">
        <v>1.44</v>
      </c>
      <c r="Q8151" s="636">
        <v>1.3149999999999999</v>
      </c>
      <c r="S8151" s="636">
        <v>2.105</v>
      </c>
      <c r="T8151" s="554">
        <v>0.74695400000000001</v>
      </c>
      <c r="U8151" s="636">
        <f t="shared" si="277"/>
        <v>1.6582114191545503</v>
      </c>
    </row>
    <row r="8152" spans="1:21" x14ac:dyDescent="0.2">
      <c r="A8152" s="597">
        <v>45030</v>
      </c>
      <c r="B8152" s="414">
        <f t="shared" si="276"/>
        <v>45031</v>
      </c>
      <c r="C8152" s="640">
        <v>1.87</v>
      </c>
      <c r="E8152" s="640">
        <v>1.625</v>
      </c>
      <c r="G8152" s="640">
        <v>1.60032547901925</v>
      </c>
      <c r="I8152" s="640">
        <v>1.385</v>
      </c>
      <c r="J8152" s="661"/>
      <c r="K8152" s="699">
        <v>0.82</v>
      </c>
      <c r="M8152" s="640">
        <v>2.4649999999999999</v>
      </c>
      <c r="O8152" s="640">
        <v>1.5649999999999999</v>
      </c>
      <c r="Q8152" s="640">
        <v>1.2649999999999999</v>
      </c>
      <c r="S8152" s="640">
        <v>2.0249999999999999</v>
      </c>
      <c r="T8152" s="577">
        <v>0.74935799999999997</v>
      </c>
      <c r="U8152" s="640">
        <f t="shared" si="277"/>
        <v>1.60032547901925</v>
      </c>
    </row>
    <row r="8153" spans="1:21" x14ac:dyDescent="0.2">
      <c r="A8153" s="597">
        <v>45031</v>
      </c>
      <c r="B8153" s="414">
        <f t="shared" si="276"/>
        <v>45032</v>
      </c>
      <c r="C8153" s="640">
        <v>1.87</v>
      </c>
      <c r="E8153" s="640">
        <v>1.625</v>
      </c>
      <c r="G8153" s="640">
        <v>1.60032547901925</v>
      </c>
      <c r="I8153" s="640">
        <v>1.385</v>
      </c>
      <c r="J8153" s="661"/>
      <c r="K8153" s="699">
        <v>0.82</v>
      </c>
      <c r="M8153" s="640">
        <v>2.4649999999999999</v>
      </c>
      <c r="O8153" s="640">
        <v>1.5649999999999999</v>
      </c>
      <c r="Q8153" s="640">
        <v>1.2649999999999999</v>
      </c>
      <c r="S8153" s="640">
        <v>2.0249999999999999</v>
      </c>
      <c r="T8153" s="577">
        <v>0.74935799999999997</v>
      </c>
      <c r="U8153" s="640">
        <f t="shared" si="277"/>
        <v>1.60032547901925</v>
      </c>
    </row>
    <row r="8154" spans="1:21" x14ac:dyDescent="0.2">
      <c r="A8154" s="597">
        <v>45032</v>
      </c>
      <c r="B8154" s="414">
        <f t="shared" si="276"/>
        <v>45033</v>
      </c>
      <c r="C8154" s="640">
        <v>1.87</v>
      </c>
      <c r="E8154" s="640">
        <v>1.625</v>
      </c>
      <c r="G8154" s="640">
        <v>1.60032547901925</v>
      </c>
      <c r="I8154" s="640">
        <v>1.385</v>
      </c>
      <c r="J8154" s="661"/>
      <c r="K8154" s="699">
        <v>0.82</v>
      </c>
      <c r="M8154" s="640">
        <v>2.4649999999999999</v>
      </c>
      <c r="O8154" s="640">
        <v>1.5649999999999999</v>
      </c>
      <c r="Q8154" s="640">
        <v>1.2649999999999999</v>
      </c>
      <c r="S8154" s="640">
        <v>2.0249999999999999</v>
      </c>
      <c r="T8154" s="577">
        <v>0.74935799999999997</v>
      </c>
      <c r="U8154" s="640">
        <f t="shared" si="277"/>
        <v>1.60032547901925</v>
      </c>
    </row>
    <row r="8155" spans="1:21" x14ac:dyDescent="0.2">
      <c r="A8155" s="597">
        <v>45033</v>
      </c>
      <c r="B8155" s="414">
        <f t="shared" si="276"/>
        <v>45034</v>
      </c>
      <c r="C8155" s="636">
        <v>2.21</v>
      </c>
      <c r="E8155" s="636">
        <v>2.0049999999999999</v>
      </c>
      <c r="G8155" s="636">
        <v>1.9075441829543001</v>
      </c>
      <c r="I8155" s="636">
        <v>1.89</v>
      </c>
      <c r="J8155" s="660"/>
      <c r="K8155" s="698">
        <v>1.53</v>
      </c>
      <c r="M8155" s="636">
        <v>1.915</v>
      </c>
      <c r="O8155" s="636">
        <v>1.96</v>
      </c>
      <c r="Q8155" s="636">
        <v>1.595</v>
      </c>
      <c r="S8155" s="636">
        <v>2.42</v>
      </c>
      <c r="T8155" s="554">
        <v>0.747421</v>
      </c>
      <c r="U8155" s="636">
        <f t="shared" si="277"/>
        <v>1.9075441829543001</v>
      </c>
    </row>
    <row r="8156" spans="1:21" x14ac:dyDescent="0.2">
      <c r="A8156" s="597">
        <v>45034</v>
      </c>
      <c r="B8156" s="414">
        <f t="shared" si="276"/>
        <v>45035</v>
      </c>
      <c r="C8156" s="636">
        <v>2.2200000000000002</v>
      </c>
      <c r="E8156" s="636">
        <v>1.97</v>
      </c>
      <c r="G8156" s="636">
        <v>1.9383059104125002</v>
      </c>
      <c r="I8156" s="636">
        <v>1.89</v>
      </c>
      <c r="J8156" s="660"/>
      <c r="K8156" s="698">
        <v>1.53</v>
      </c>
      <c r="M8156" s="636">
        <v>2.11</v>
      </c>
      <c r="O8156" s="636">
        <v>1.895</v>
      </c>
      <c r="Q8156" s="636">
        <v>1.67</v>
      </c>
      <c r="S8156" s="636">
        <v>2.46</v>
      </c>
      <c r="T8156" s="554">
        <v>0.74712500000000004</v>
      </c>
      <c r="U8156" s="636">
        <f t="shared" si="277"/>
        <v>1.9383059104125002</v>
      </c>
    </row>
    <row r="8157" spans="1:21" x14ac:dyDescent="0.2">
      <c r="A8157" s="597">
        <v>45035</v>
      </c>
      <c r="B8157" s="414">
        <f t="shared" si="276"/>
        <v>45036</v>
      </c>
      <c r="C8157" s="636">
        <v>2.1949999999999998</v>
      </c>
      <c r="E8157" s="636">
        <v>1.9350000000000001</v>
      </c>
      <c r="G8157" s="636">
        <v>1.8492078272986501</v>
      </c>
      <c r="I8157" s="636">
        <v>1.845</v>
      </c>
      <c r="J8157" s="660"/>
      <c r="K8157" s="698">
        <v>1.5649999999999999</v>
      </c>
      <c r="M8157" s="636">
        <v>2.23</v>
      </c>
      <c r="O8157" s="636">
        <v>1.875</v>
      </c>
      <c r="Q8157" s="636">
        <v>1.6</v>
      </c>
      <c r="S8157" s="636">
        <v>2.355</v>
      </c>
      <c r="T8157" s="554">
        <v>0.74456199999999995</v>
      </c>
      <c r="U8157" s="636">
        <f t="shared" si="277"/>
        <v>1.8492078272986501</v>
      </c>
    </row>
    <row r="8158" spans="1:21" x14ac:dyDescent="0.2">
      <c r="A8158" s="597">
        <v>45036</v>
      </c>
      <c r="B8158" s="414">
        <f t="shared" si="276"/>
        <v>45037</v>
      </c>
      <c r="C8158" s="636">
        <v>2.1800000000000002</v>
      </c>
      <c r="E8158" s="636">
        <v>2.0699999999999998</v>
      </c>
      <c r="G8158" s="636">
        <v>1.8984987026416249</v>
      </c>
      <c r="I8158" s="636">
        <v>1.885</v>
      </c>
      <c r="J8158" s="660"/>
      <c r="K8158" s="698">
        <v>1.405</v>
      </c>
      <c r="M8158" s="636">
        <v>2.14</v>
      </c>
      <c r="O8158" s="636">
        <v>1.94</v>
      </c>
      <c r="Q8158" s="636">
        <v>1.585</v>
      </c>
      <c r="S8158" s="636">
        <v>2.4249999999999998</v>
      </c>
      <c r="T8158" s="554">
        <v>0.74234299999999998</v>
      </c>
      <c r="U8158" s="636">
        <f t="shared" si="277"/>
        <v>1.8984987026416249</v>
      </c>
    </row>
    <row r="8159" spans="1:21" x14ac:dyDescent="0.2">
      <c r="A8159" s="597">
        <v>45037</v>
      </c>
      <c r="B8159" s="414">
        <f t="shared" si="276"/>
        <v>45038</v>
      </c>
      <c r="C8159" s="640">
        <v>2.19</v>
      </c>
      <c r="E8159" s="640">
        <v>2.0499999999999998</v>
      </c>
      <c r="G8159" s="640">
        <v>1.8908775273441252</v>
      </c>
      <c r="I8159" s="640">
        <v>1.85</v>
      </c>
      <c r="J8159" s="661"/>
      <c r="K8159" s="699">
        <v>1.1499999999999999</v>
      </c>
      <c r="M8159" s="640">
        <v>2.0150000000000001</v>
      </c>
      <c r="O8159" s="640">
        <v>2.0299999999999998</v>
      </c>
      <c r="Q8159" s="640">
        <v>1.59</v>
      </c>
      <c r="S8159" s="640">
        <v>2.4249999999999998</v>
      </c>
      <c r="T8159" s="577">
        <v>0.73936299999999999</v>
      </c>
      <c r="U8159" s="640">
        <f t="shared" si="277"/>
        <v>1.8908775273441252</v>
      </c>
    </row>
    <row r="8160" spans="1:21" x14ac:dyDescent="0.2">
      <c r="A8160" s="597">
        <v>45038</v>
      </c>
      <c r="B8160" s="414">
        <f t="shared" si="276"/>
        <v>45039</v>
      </c>
      <c r="C8160" s="640">
        <v>2.19</v>
      </c>
      <c r="E8160" s="640">
        <v>2.0499999999999998</v>
      </c>
      <c r="G8160" s="640">
        <v>1.8908775273441252</v>
      </c>
      <c r="I8160" s="640">
        <v>1.85</v>
      </c>
      <c r="J8160" s="661"/>
      <c r="K8160" s="699">
        <v>1.1499999999999999</v>
      </c>
      <c r="M8160" s="640">
        <v>2.0150000000000001</v>
      </c>
      <c r="O8160" s="640">
        <v>2.0299999999999998</v>
      </c>
      <c r="Q8160" s="640">
        <v>1.59</v>
      </c>
      <c r="S8160" s="640">
        <v>2.4249999999999998</v>
      </c>
      <c r="T8160" s="577">
        <v>0.73936299999999999</v>
      </c>
      <c r="U8160" s="640">
        <f t="shared" si="277"/>
        <v>1.8908775273441252</v>
      </c>
    </row>
    <row r="8161" spans="1:22" x14ac:dyDescent="0.2">
      <c r="A8161" s="597">
        <v>45039</v>
      </c>
      <c r="B8161" s="414">
        <f t="shared" si="276"/>
        <v>45040</v>
      </c>
      <c r="C8161" s="640">
        <v>2.19</v>
      </c>
      <c r="E8161" s="640">
        <v>2.0499999999999998</v>
      </c>
      <c r="G8161" s="640">
        <v>1.8908775273441252</v>
      </c>
      <c r="I8161" s="640">
        <v>1.85</v>
      </c>
      <c r="J8161" s="661"/>
      <c r="K8161" s="699">
        <v>1.1499999999999999</v>
      </c>
      <c r="M8161" s="640">
        <v>2.0150000000000001</v>
      </c>
      <c r="O8161" s="640">
        <v>2.0299999999999998</v>
      </c>
      <c r="Q8161" s="640">
        <v>1.59</v>
      </c>
      <c r="S8161" s="640">
        <v>2.4249999999999998</v>
      </c>
      <c r="T8161" s="577">
        <v>0.73936299999999999</v>
      </c>
      <c r="U8161" s="640">
        <f t="shared" si="277"/>
        <v>1.8908775273441252</v>
      </c>
    </row>
    <row r="8162" spans="1:22" x14ac:dyDescent="0.2">
      <c r="A8162" s="597">
        <v>45040</v>
      </c>
      <c r="B8162" s="414">
        <f t="shared" si="276"/>
        <v>45041</v>
      </c>
      <c r="C8162" s="636">
        <v>2.1949999999999998</v>
      </c>
      <c r="E8162" s="636">
        <v>2.09</v>
      </c>
      <c r="G8162" s="636">
        <v>1.911540936515925</v>
      </c>
      <c r="I8162" s="636">
        <v>1.925</v>
      </c>
      <c r="J8162" s="660"/>
      <c r="K8162" s="698">
        <v>1.5349999999999999</v>
      </c>
      <c r="M8162" s="636">
        <v>2.38</v>
      </c>
      <c r="O8162" s="636">
        <v>2.0750000000000002</v>
      </c>
      <c r="Q8162" s="636">
        <v>1.84</v>
      </c>
      <c r="S8162" s="636">
        <v>2.4550000000000001</v>
      </c>
      <c r="T8162" s="554">
        <v>0.73830899999999999</v>
      </c>
      <c r="U8162" s="636">
        <f t="shared" si="277"/>
        <v>1.911540936515925</v>
      </c>
    </row>
    <row r="8163" spans="1:22" x14ac:dyDescent="0.2">
      <c r="A8163" s="597">
        <v>45041</v>
      </c>
      <c r="B8163" s="414">
        <f t="shared" ref="B8163:B8226" si="278">A8163+1</f>
        <v>45042</v>
      </c>
      <c r="C8163" s="636">
        <v>2.21</v>
      </c>
      <c r="E8163" s="636">
        <v>2.0150000000000001</v>
      </c>
      <c r="G8163" s="636">
        <v>2.0174833462290001</v>
      </c>
      <c r="I8163" s="636">
        <v>1.9850000000000001</v>
      </c>
      <c r="J8163" s="660"/>
      <c r="K8163" s="698">
        <v>1.69</v>
      </c>
      <c r="M8163" s="636">
        <v>2.19</v>
      </c>
      <c r="O8163" s="636">
        <v>2.02</v>
      </c>
      <c r="Q8163" s="636">
        <v>1.7649999999999999</v>
      </c>
      <c r="S8163" s="636">
        <v>2.6</v>
      </c>
      <c r="T8163" s="554">
        <v>0.73577099999999995</v>
      </c>
      <c r="U8163" s="636">
        <f t="shared" si="277"/>
        <v>2.0174833462290001</v>
      </c>
    </row>
    <row r="8164" spans="1:22" x14ac:dyDescent="0.2">
      <c r="A8164" s="597">
        <v>45042</v>
      </c>
      <c r="B8164" s="414">
        <f t="shared" si="278"/>
        <v>45043</v>
      </c>
      <c r="C8164" s="636">
        <v>2.1850000000000001</v>
      </c>
      <c r="E8164" s="636">
        <v>1.85</v>
      </c>
      <c r="G8164" s="636">
        <v>1.8260996201799999</v>
      </c>
      <c r="I8164" s="636">
        <v>2</v>
      </c>
      <c r="J8164" s="660"/>
      <c r="K8164" s="698">
        <v>1.68</v>
      </c>
      <c r="M8164" s="636">
        <v>1.98</v>
      </c>
      <c r="O8164" s="636">
        <v>1.905</v>
      </c>
      <c r="Q8164" s="636">
        <v>1.6</v>
      </c>
      <c r="S8164" s="636">
        <v>2.36</v>
      </c>
      <c r="T8164" s="554">
        <v>0.73370000000000002</v>
      </c>
      <c r="U8164" s="636">
        <f t="shared" si="277"/>
        <v>1.8260996201799999</v>
      </c>
    </row>
    <row r="8165" spans="1:22" x14ac:dyDescent="0.2">
      <c r="A8165" s="597">
        <v>45043</v>
      </c>
      <c r="B8165" s="414">
        <f t="shared" si="278"/>
        <v>45044</v>
      </c>
      <c r="C8165" s="640">
        <v>2.165</v>
      </c>
      <c r="E8165" s="640">
        <v>1.86</v>
      </c>
      <c r="G8165" s="640">
        <v>1.7770630810635002</v>
      </c>
      <c r="I8165" s="640">
        <v>1.95</v>
      </c>
      <c r="J8165" s="661"/>
      <c r="K8165" s="699">
        <v>1.615</v>
      </c>
      <c r="M8165" s="640">
        <v>1.885</v>
      </c>
      <c r="O8165" s="640">
        <v>1.895</v>
      </c>
      <c r="Q8165" s="640">
        <v>1.54</v>
      </c>
      <c r="S8165" s="640">
        <v>2.2949999999999999</v>
      </c>
      <c r="T8165" s="577">
        <v>0.73421999999999998</v>
      </c>
      <c r="U8165" s="640">
        <f t="shared" si="277"/>
        <v>1.7770630810635002</v>
      </c>
    </row>
    <row r="8166" spans="1:22" x14ac:dyDescent="0.2">
      <c r="A8166" s="597">
        <v>45044</v>
      </c>
      <c r="B8166" s="414">
        <f t="shared" si="278"/>
        <v>45045</v>
      </c>
      <c r="C8166" s="640">
        <v>2.165</v>
      </c>
      <c r="E8166" s="640">
        <v>1.86</v>
      </c>
      <c r="G8166" s="640">
        <v>1.7770630810635002</v>
      </c>
      <c r="I8166" s="640">
        <v>1.95</v>
      </c>
      <c r="J8166" s="661"/>
      <c r="K8166" s="699">
        <v>1.615</v>
      </c>
      <c r="M8166" s="640">
        <v>1.885</v>
      </c>
      <c r="O8166" s="640">
        <v>1.895</v>
      </c>
      <c r="Q8166" s="640">
        <v>1.54</v>
      </c>
      <c r="S8166" s="640">
        <v>2.2949999999999999</v>
      </c>
      <c r="T8166" s="577">
        <v>0.73421999999999998</v>
      </c>
      <c r="U8166" s="640">
        <f t="shared" si="277"/>
        <v>1.7770630810635002</v>
      </c>
    </row>
    <row r="8167" spans="1:22" x14ac:dyDescent="0.2">
      <c r="A8167" s="597">
        <v>45045</v>
      </c>
      <c r="B8167" s="414">
        <f t="shared" si="278"/>
        <v>45046</v>
      </c>
      <c r="C8167" s="640">
        <v>2.165</v>
      </c>
      <c r="E8167" s="640">
        <v>1.86</v>
      </c>
      <c r="G8167" s="640">
        <v>1.7770630810635002</v>
      </c>
      <c r="I8167" s="640">
        <v>1.95</v>
      </c>
      <c r="J8167" s="661"/>
      <c r="K8167" s="699">
        <v>1.615</v>
      </c>
      <c r="M8167" s="640">
        <v>1.885</v>
      </c>
      <c r="O8167" s="640">
        <v>1.895</v>
      </c>
      <c r="Q8167" s="640">
        <v>1.54</v>
      </c>
      <c r="S8167" s="640">
        <v>2.2949999999999999</v>
      </c>
      <c r="T8167" s="577">
        <v>0.73421999999999998</v>
      </c>
      <c r="U8167" s="640">
        <f t="shared" si="277"/>
        <v>1.7770630810635002</v>
      </c>
    </row>
    <row r="8168" spans="1:22" s="263" customFormat="1" x14ac:dyDescent="0.2">
      <c r="A8168" s="598">
        <v>45046</v>
      </c>
      <c r="B8168" s="556">
        <f t="shared" si="278"/>
        <v>45047</v>
      </c>
      <c r="C8168" s="620">
        <v>2.2799999999999998</v>
      </c>
      <c r="E8168" s="620">
        <v>2.0249999999999999</v>
      </c>
      <c r="G8168" s="620">
        <v>1.6906763603839001</v>
      </c>
      <c r="I8168" s="620">
        <v>2</v>
      </c>
      <c r="J8168" s="786"/>
      <c r="K8168" s="620">
        <v>1.2250000000000001</v>
      </c>
      <c r="M8168" s="620">
        <v>2.1800000000000002</v>
      </c>
      <c r="O8168" s="620">
        <v>2.0350000000000001</v>
      </c>
      <c r="Q8168" s="620">
        <v>1.7150000000000001</v>
      </c>
      <c r="S8168" s="620">
        <v>2.1800000000000002</v>
      </c>
      <c r="T8168" s="689">
        <v>0.73537699999999995</v>
      </c>
      <c r="U8168" s="620">
        <f t="shared" si="277"/>
        <v>1.6906763603839001</v>
      </c>
      <c r="V8168" s="432" t="s">
        <v>3431</v>
      </c>
    </row>
    <row r="8169" spans="1:22" x14ac:dyDescent="0.2">
      <c r="A8169" s="597">
        <v>45047</v>
      </c>
      <c r="B8169" s="414">
        <f t="shared" si="278"/>
        <v>45048</v>
      </c>
      <c r="C8169" s="636">
        <v>2.21</v>
      </c>
      <c r="E8169" s="636">
        <v>1.96</v>
      </c>
      <c r="G8169" s="636">
        <v>1.7194499909209999</v>
      </c>
      <c r="I8169" s="636">
        <v>2</v>
      </c>
      <c r="J8169" s="660"/>
      <c r="K8169" s="636">
        <v>1.3149999999999999</v>
      </c>
      <c r="M8169" s="636">
        <v>2.0150000000000001</v>
      </c>
      <c r="O8169" s="636">
        <v>2.0499999999999998</v>
      </c>
      <c r="Q8169" s="636">
        <v>1.87</v>
      </c>
      <c r="S8169" s="636">
        <v>2.21</v>
      </c>
      <c r="T8169" s="554">
        <v>0.73773999999999995</v>
      </c>
      <c r="U8169" s="636">
        <f t="shared" si="277"/>
        <v>1.7194499909209999</v>
      </c>
    </row>
    <row r="8170" spans="1:22" x14ac:dyDescent="0.2">
      <c r="A8170" s="597">
        <v>45048</v>
      </c>
      <c r="B8170" s="414">
        <f t="shared" si="278"/>
        <v>45049</v>
      </c>
      <c r="C8170" s="636">
        <v>2.1</v>
      </c>
      <c r="E8170" s="636">
        <v>1.9450000000000001</v>
      </c>
      <c r="G8170" s="636">
        <v>1.6454943969078002</v>
      </c>
      <c r="I8170" s="636">
        <v>1.95</v>
      </c>
      <c r="J8170" s="660"/>
      <c r="K8170" s="636">
        <v>1.44</v>
      </c>
      <c r="M8170" s="636">
        <v>1.9650000000000001</v>
      </c>
      <c r="O8170" s="636">
        <v>1.9350000000000001</v>
      </c>
      <c r="Q8170" s="636">
        <v>1.6950000000000001</v>
      </c>
      <c r="S8170" s="636">
        <v>2.12</v>
      </c>
      <c r="T8170" s="554">
        <v>0.735981</v>
      </c>
      <c r="U8170" s="636">
        <f t="shared" si="277"/>
        <v>1.6454943969078002</v>
      </c>
    </row>
    <row r="8171" spans="1:22" x14ac:dyDescent="0.2">
      <c r="A8171" s="597">
        <v>45049</v>
      </c>
      <c r="B8171" s="414">
        <f t="shared" si="278"/>
        <v>45050</v>
      </c>
      <c r="C8171" s="636">
        <v>2.0249999999999999</v>
      </c>
      <c r="E8171" s="636">
        <v>1.68</v>
      </c>
      <c r="G8171" s="636">
        <v>1.4789903886160001</v>
      </c>
      <c r="I8171" s="636">
        <v>1.89</v>
      </c>
      <c r="J8171" s="660"/>
      <c r="K8171" s="636">
        <v>1.33</v>
      </c>
      <c r="M8171" s="636">
        <v>1.7050000000000001</v>
      </c>
      <c r="O8171" s="636">
        <v>1.7649999999999999</v>
      </c>
      <c r="Q8171" s="636">
        <v>1.5649999999999999</v>
      </c>
      <c r="S8171" s="636">
        <v>1.91</v>
      </c>
      <c r="T8171" s="554">
        <v>0.73424</v>
      </c>
      <c r="U8171" s="636">
        <f t="shared" si="277"/>
        <v>1.4789903886160001</v>
      </c>
    </row>
    <row r="8172" spans="1:22" x14ac:dyDescent="0.2">
      <c r="A8172" s="597">
        <v>45050</v>
      </c>
      <c r="B8172" s="414">
        <f t="shared" si="278"/>
        <v>45051</v>
      </c>
      <c r="C8172" s="636">
        <v>1.9350000000000001</v>
      </c>
      <c r="E8172" s="636">
        <v>1.645</v>
      </c>
      <c r="G8172" s="636">
        <v>1.424922687361275</v>
      </c>
      <c r="I8172" s="636">
        <v>1.835</v>
      </c>
      <c r="J8172" s="660"/>
      <c r="K8172" s="636">
        <v>1.1399999999999999</v>
      </c>
      <c r="M8172" s="636">
        <v>1.46</v>
      </c>
      <c r="O8172" s="636">
        <v>1.6850000000000001</v>
      </c>
      <c r="Q8172" s="636">
        <v>1.54</v>
      </c>
      <c r="S8172" s="636">
        <v>1.835</v>
      </c>
      <c r="T8172" s="18">
        <v>0.73631100000000005</v>
      </c>
      <c r="U8172" s="636">
        <f t="shared" si="277"/>
        <v>1.424922687361275</v>
      </c>
    </row>
    <row r="8173" spans="1:22" x14ac:dyDescent="0.2">
      <c r="A8173" s="597">
        <v>45051</v>
      </c>
      <c r="B8173" s="414">
        <f t="shared" si="278"/>
        <v>45052</v>
      </c>
      <c r="C8173" s="640">
        <v>1.85</v>
      </c>
      <c r="E8173" s="640">
        <v>1.4650000000000001</v>
      </c>
      <c r="G8173" s="640">
        <v>1.4494883776830003</v>
      </c>
      <c r="I8173" s="640">
        <v>1.7150000000000001</v>
      </c>
      <c r="J8173" s="661"/>
      <c r="K8173" s="640">
        <v>1.04</v>
      </c>
      <c r="M8173" s="640">
        <v>1.3049999999999999</v>
      </c>
      <c r="O8173" s="640">
        <v>1.595</v>
      </c>
      <c r="Q8173" s="640">
        <v>1.395</v>
      </c>
      <c r="S8173" s="640">
        <v>1.85</v>
      </c>
      <c r="T8173" s="375">
        <v>0.74293200000000004</v>
      </c>
      <c r="U8173" s="640">
        <f t="shared" si="277"/>
        <v>1.4494883776830003</v>
      </c>
    </row>
    <row r="8174" spans="1:22" x14ac:dyDescent="0.2">
      <c r="A8174" s="597">
        <v>45052</v>
      </c>
      <c r="B8174" s="414">
        <f t="shared" si="278"/>
        <v>45053</v>
      </c>
      <c r="C8174" s="640">
        <v>1.85</v>
      </c>
      <c r="E8174" s="640">
        <v>1.4650000000000001</v>
      </c>
      <c r="G8174" s="640">
        <v>1.4494883776830003</v>
      </c>
      <c r="I8174" s="640">
        <v>1.7150000000000001</v>
      </c>
      <c r="J8174" s="661"/>
      <c r="K8174" s="640">
        <v>1.04</v>
      </c>
      <c r="M8174" s="640">
        <v>1.3049999999999999</v>
      </c>
      <c r="O8174" s="640">
        <v>1.595</v>
      </c>
      <c r="Q8174" s="640">
        <v>1.395</v>
      </c>
      <c r="S8174" s="640">
        <v>1.85</v>
      </c>
      <c r="T8174" s="375">
        <v>0.74293200000000004</v>
      </c>
      <c r="U8174" s="640">
        <f t="shared" si="277"/>
        <v>1.4494883776830003</v>
      </c>
    </row>
    <row r="8175" spans="1:22" x14ac:dyDescent="0.2">
      <c r="A8175" s="597">
        <v>45053</v>
      </c>
      <c r="B8175" s="414">
        <f t="shared" si="278"/>
        <v>45054</v>
      </c>
      <c r="C8175" s="640">
        <v>1.85</v>
      </c>
      <c r="E8175" s="640">
        <v>1.4650000000000001</v>
      </c>
      <c r="G8175" s="640">
        <v>1.4494883776830003</v>
      </c>
      <c r="I8175" s="640">
        <v>1.7150000000000001</v>
      </c>
      <c r="J8175" s="661"/>
      <c r="K8175" s="640">
        <v>1.04</v>
      </c>
      <c r="M8175" s="640">
        <v>1.3049999999999999</v>
      </c>
      <c r="O8175" s="640">
        <v>1.595</v>
      </c>
      <c r="Q8175" s="640">
        <v>1.395</v>
      </c>
      <c r="S8175" s="640">
        <v>1.85</v>
      </c>
      <c r="T8175" s="375">
        <v>0.74293200000000004</v>
      </c>
      <c r="U8175" s="640">
        <f t="shared" si="277"/>
        <v>1.4494883776830003</v>
      </c>
    </row>
    <row r="8176" spans="1:22" x14ac:dyDescent="0.2">
      <c r="A8176" s="597">
        <v>45054</v>
      </c>
      <c r="B8176" s="414">
        <f t="shared" si="278"/>
        <v>45055</v>
      </c>
      <c r="C8176" s="636">
        <v>2.125</v>
      </c>
      <c r="E8176" s="636">
        <v>1.89</v>
      </c>
      <c r="G8176" s="636">
        <v>2.0086617290423749</v>
      </c>
      <c r="I8176" s="636">
        <v>1.9450000000000001</v>
      </c>
      <c r="J8176" s="660"/>
      <c r="K8176" s="636">
        <v>-0.28999999999999998</v>
      </c>
      <c r="M8176" s="636">
        <v>1.675</v>
      </c>
      <c r="O8176" s="636">
        <v>1.845</v>
      </c>
      <c r="Q8176" s="636">
        <v>1.375</v>
      </c>
      <c r="S8176" s="636">
        <v>2.5449999999999999</v>
      </c>
      <c r="T8176" s="18">
        <v>0.74838499999999997</v>
      </c>
      <c r="U8176" s="636">
        <f t="shared" si="277"/>
        <v>2.0086617290423749</v>
      </c>
    </row>
    <row r="8177" spans="1:21" x14ac:dyDescent="0.2">
      <c r="A8177" s="597">
        <v>45055</v>
      </c>
      <c r="B8177" s="414">
        <f t="shared" si="278"/>
        <v>45056</v>
      </c>
      <c r="C8177" s="636">
        <v>2.2149999999999999</v>
      </c>
      <c r="E8177" s="636">
        <v>1.75</v>
      </c>
      <c r="G8177" s="636">
        <v>1.7495470578216004</v>
      </c>
      <c r="I8177" s="636">
        <v>2.0249999999999999</v>
      </c>
      <c r="J8177" s="660"/>
      <c r="K8177" s="636">
        <v>-0.41499999999999998</v>
      </c>
      <c r="M8177" s="636">
        <v>1.7450000000000001</v>
      </c>
      <c r="O8177" s="636">
        <v>1.87</v>
      </c>
      <c r="Q8177" s="636">
        <v>1.31</v>
      </c>
      <c r="S8177" s="636">
        <v>2.2200000000000002</v>
      </c>
      <c r="T8177" s="18">
        <v>0.74727200000000005</v>
      </c>
      <c r="U8177" s="636">
        <f t="shared" si="277"/>
        <v>1.7495470578216004</v>
      </c>
    </row>
    <row r="8178" spans="1:21" x14ac:dyDescent="0.2">
      <c r="A8178" s="597">
        <v>45056</v>
      </c>
      <c r="B8178" s="414">
        <f t="shared" si="278"/>
        <v>45057</v>
      </c>
      <c r="C8178" s="636">
        <v>2.12</v>
      </c>
      <c r="E8178" s="636">
        <v>1.625</v>
      </c>
      <c r="G8178" s="636">
        <v>1.6236816894013002</v>
      </c>
      <c r="I8178" s="636">
        <v>1.83</v>
      </c>
      <c r="J8178" s="660"/>
      <c r="K8178" s="636">
        <v>0.30499999999999999</v>
      </c>
      <c r="M8178" s="636">
        <v>1.375</v>
      </c>
      <c r="O8178" s="636">
        <v>1.76</v>
      </c>
      <c r="Q8178" s="636">
        <v>1.145</v>
      </c>
      <c r="S8178" s="636">
        <v>2.06</v>
      </c>
      <c r="T8178" s="18">
        <v>0.74737699999999996</v>
      </c>
      <c r="U8178" s="636">
        <f t="shared" si="277"/>
        <v>1.6236816894013002</v>
      </c>
    </row>
    <row r="8179" spans="1:21" x14ac:dyDescent="0.2">
      <c r="A8179" s="597">
        <v>45057</v>
      </c>
      <c r="B8179" s="414">
        <f t="shared" si="278"/>
        <v>45058</v>
      </c>
      <c r="C8179" s="636">
        <v>2.06</v>
      </c>
      <c r="E8179" s="636">
        <v>1.61</v>
      </c>
      <c r="G8179" s="636">
        <v>1.6481711996085004</v>
      </c>
      <c r="I8179" s="636">
        <v>1.7749999999999999</v>
      </c>
      <c r="K8179" s="636">
        <v>0.95499999999999996</v>
      </c>
      <c r="M8179" s="636">
        <v>1.53</v>
      </c>
      <c r="O8179" s="636">
        <v>1.7150000000000001</v>
      </c>
      <c r="Q8179" s="636">
        <v>1.145</v>
      </c>
      <c r="S8179" s="636">
        <v>2.1</v>
      </c>
      <c r="T8179" s="18">
        <v>0.74419900000000005</v>
      </c>
      <c r="U8179" s="636">
        <f t="shared" si="277"/>
        <v>1.6481711996085004</v>
      </c>
    </row>
    <row r="8180" spans="1:21" x14ac:dyDescent="0.2">
      <c r="A8180" s="597">
        <v>45058</v>
      </c>
      <c r="B8180" s="414">
        <f t="shared" si="278"/>
        <v>45059</v>
      </c>
      <c r="C8180" s="640">
        <v>1.9750000000000001</v>
      </c>
      <c r="E8180" s="640">
        <v>1.5449999999999999</v>
      </c>
      <c r="G8180" s="640">
        <v>1.6190418368857502</v>
      </c>
      <c r="I8180" s="640">
        <v>1.75</v>
      </c>
      <c r="K8180" s="640">
        <v>0.95499999999999996</v>
      </c>
      <c r="M8180" s="640">
        <v>1.25</v>
      </c>
      <c r="O8180" s="640">
        <v>1.7450000000000001</v>
      </c>
      <c r="Q8180" s="640">
        <v>1.04</v>
      </c>
      <c r="S8180" s="640">
        <v>2.0750000000000002</v>
      </c>
      <c r="T8180" s="375">
        <v>0.73985400000000001</v>
      </c>
      <c r="U8180" s="640">
        <f t="shared" si="277"/>
        <v>1.6190418368857502</v>
      </c>
    </row>
    <row r="8181" spans="1:21" x14ac:dyDescent="0.2">
      <c r="A8181" s="597">
        <v>45059</v>
      </c>
      <c r="B8181" s="414">
        <f t="shared" si="278"/>
        <v>45060</v>
      </c>
      <c r="C8181" s="640">
        <v>1.9750000000000001</v>
      </c>
      <c r="E8181" s="640">
        <v>1.5449999999999999</v>
      </c>
      <c r="G8181" s="640">
        <v>1.6190418368857502</v>
      </c>
      <c r="I8181" s="640">
        <v>1.75</v>
      </c>
      <c r="K8181" s="640">
        <v>0.95499999999999996</v>
      </c>
      <c r="M8181" s="640">
        <v>1.25</v>
      </c>
      <c r="O8181" s="640">
        <v>1.7450000000000001</v>
      </c>
      <c r="Q8181" s="640">
        <v>1.04</v>
      </c>
      <c r="S8181" s="640">
        <v>2.0750000000000002</v>
      </c>
      <c r="T8181" s="375">
        <v>0.73985400000000001</v>
      </c>
      <c r="U8181" s="640">
        <f t="shared" si="277"/>
        <v>1.6190418368857502</v>
      </c>
    </row>
    <row r="8182" spans="1:21" x14ac:dyDescent="0.2">
      <c r="A8182" s="597">
        <v>45060</v>
      </c>
      <c r="B8182" s="414">
        <f t="shared" si="278"/>
        <v>45061</v>
      </c>
      <c r="C8182" s="640">
        <v>1.9750000000000001</v>
      </c>
      <c r="E8182" s="640">
        <v>1.5449999999999999</v>
      </c>
      <c r="G8182" s="640">
        <v>1.6190418368857502</v>
      </c>
      <c r="I8182" s="640">
        <v>1.75</v>
      </c>
      <c r="K8182" s="640">
        <v>0.95499999999999996</v>
      </c>
      <c r="M8182" s="640">
        <v>1.25</v>
      </c>
      <c r="O8182" s="640">
        <v>1.7450000000000001</v>
      </c>
      <c r="Q8182" s="640">
        <v>1.04</v>
      </c>
      <c r="S8182" s="640">
        <v>2.0750000000000002</v>
      </c>
      <c r="T8182" s="375">
        <v>0.73985400000000001</v>
      </c>
      <c r="U8182" s="640">
        <f t="shared" si="277"/>
        <v>1.6190418368857502</v>
      </c>
    </row>
    <row r="8183" spans="1:21" x14ac:dyDescent="0.2">
      <c r="A8183" s="597">
        <v>45061</v>
      </c>
      <c r="B8183" s="414">
        <f t="shared" si="278"/>
        <v>45062</v>
      </c>
      <c r="C8183" s="636">
        <v>2.2450000000000001</v>
      </c>
      <c r="E8183" s="636">
        <v>2.06</v>
      </c>
      <c r="G8183" s="636">
        <v>1.9753627191748999</v>
      </c>
      <c r="I8183" s="636">
        <v>2.1</v>
      </c>
      <c r="K8183" s="636">
        <v>1.46</v>
      </c>
      <c r="M8183" s="636">
        <v>2</v>
      </c>
      <c r="O8183" s="636">
        <v>2.0750000000000002</v>
      </c>
      <c r="Q8183" s="636">
        <v>1.34</v>
      </c>
      <c r="S8183" s="636">
        <v>2.5299999999999998</v>
      </c>
      <c r="T8183" s="18">
        <v>0.74034199999999994</v>
      </c>
      <c r="U8183" s="636">
        <f t="shared" ref="U8183:U8246" si="279">S8183*T8183*1.054615</f>
        <v>1.9753627191748999</v>
      </c>
    </row>
    <row r="8184" spans="1:21" x14ac:dyDescent="0.2">
      <c r="A8184" s="597">
        <v>45062</v>
      </c>
      <c r="B8184" s="414">
        <f t="shared" si="278"/>
        <v>45063</v>
      </c>
      <c r="C8184" s="636">
        <v>2.2999999999999998</v>
      </c>
      <c r="E8184" s="636">
        <v>2.2200000000000002</v>
      </c>
      <c r="G8184" s="636">
        <v>2.251573627606875</v>
      </c>
      <c r="I8184" s="636">
        <v>2.1850000000000001</v>
      </c>
      <c r="K8184" s="636">
        <v>1.5149999999999999</v>
      </c>
      <c r="M8184" s="636">
        <v>2.2749999999999999</v>
      </c>
      <c r="O8184" s="636">
        <v>2.2200000000000002</v>
      </c>
      <c r="Q8184" s="636">
        <v>1.4550000000000001</v>
      </c>
      <c r="S8184" s="636">
        <v>2.875</v>
      </c>
      <c r="T8184" s="18">
        <v>0.74259900000000001</v>
      </c>
      <c r="U8184" s="636">
        <f t="shared" si="279"/>
        <v>2.251573627606875</v>
      </c>
    </row>
    <row r="8185" spans="1:21" x14ac:dyDescent="0.2">
      <c r="A8185" s="597">
        <v>45063</v>
      </c>
      <c r="B8185" s="414">
        <f t="shared" si="278"/>
        <v>45064</v>
      </c>
      <c r="C8185" s="636">
        <v>2.25</v>
      </c>
      <c r="E8185" s="636">
        <v>1.905</v>
      </c>
      <c r="G8185" s="636">
        <v>1.9919162831455499</v>
      </c>
      <c r="I8185" s="636">
        <v>2.1</v>
      </c>
      <c r="K8185" s="636">
        <v>1.4750000000000001</v>
      </c>
      <c r="M8185" s="636">
        <v>2.25</v>
      </c>
      <c r="O8185" s="636">
        <v>2.0550000000000002</v>
      </c>
      <c r="Q8185" s="636">
        <v>1.39</v>
      </c>
      <c r="S8185" s="636">
        <v>2.5449999999999999</v>
      </c>
      <c r="T8185" s="18">
        <v>0.74214599999999997</v>
      </c>
      <c r="U8185" s="636">
        <f t="shared" si="279"/>
        <v>1.9919162831455499</v>
      </c>
    </row>
    <row r="8186" spans="1:21" x14ac:dyDescent="0.2">
      <c r="A8186" s="597">
        <v>45064</v>
      </c>
      <c r="B8186" s="414">
        <f t="shared" si="278"/>
        <v>45065</v>
      </c>
      <c r="C8186" s="636">
        <v>2.2949999999999999</v>
      </c>
      <c r="E8186" s="636">
        <v>1.89</v>
      </c>
      <c r="G8186" s="636">
        <v>1.8926395200823003</v>
      </c>
      <c r="I8186" s="636">
        <v>2.145</v>
      </c>
      <c r="K8186" s="636">
        <v>1.4950000000000001</v>
      </c>
      <c r="M8186" s="636">
        <v>1.89</v>
      </c>
      <c r="O8186" s="636">
        <v>2.0049999999999999</v>
      </c>
      <c r="Q8186" s="636">
        <v>1.31</v>
      </c>
      <c r="S8186" s="636">
        <v>2.42</v>
      </c>
      <c r="T8186" s="18">
        <v>0.74158100000000005</v>
      </c>
      <c r="U8186" s="636">
        <f t="shared" si="279"/>
        <v>1.8926395200823003</v>
      </c>
    </row>
    <row r="8187" spans="1:21" x14ac:dyDescent="0.2">
      <c r="A8187" s="597">
        <v>45065</v>
      </c>
      <c r="B8187" s="414">
        <f t="shared" si="278"/>
        <v>45066</v>
      </c>
      <c r="C8187" s="640">
        <v>2.3849999999999998</v>
      </c>
      <c r="E8187" s="640">
        <v>1.9650000000000001</v>
      </c>
      <c r="G8187" s="640">
        <v>2.03556926579465</v>
      </c>
      <c r="I8187" s="640">
        <v>2.2999999999999998</v>
      </c>
      <c r="K8187" s="640">
        <v>1.425</v>
      </c>
      <c r="M8187" s="640">
        <v>1.835</v>
      </c>
      <c r="O8187" s="640">
        <v>2.105</v>
      </c>
      <c r="Q8187" s="640">
        <v>1.375</v>
      </c>
      <c r="S8187" s="640">
        <v>2.605</v>
      </c>
      <c r="T8187" s="375">
        <v>0.74094199999999999</v>
      </c>
      <c r="U8187" s="640">
        <f t="shared" si="279"/>
        <v>2.03556926579465</v>
      </c>
    </row>
    <row r="8188" spans="1:21" x14ac:dyDescent="0.2">
      <c r="A8188" s="597">
        <v>45066</v>
      </c>
      <c r="B8188" s="414">
        <f t="shared" si="278"/>
        <v>45067</v>
      </c>
      <c r="C8188" s="640">
        <v>2.3849999999999998</v>
      </c>
      <c r="E8188" s="640">
        <v>1.9650000000000001</v>
      </c>
      <c r="G8188" s="640">
        <v>2.03556926579465</v>
      </c>
      <c r="I8188" s="640">
        <v>2.2999999999999998</v>
      </c>
      <c r="K8188" s="640">
        <v>1.425</v>
      </c>
      <c r="M8188" s="640">
        <v>1.835</v>
      </c>
      <c r="O8188" s="640">
        <v>2.105</v>
      </c>
      <c r="Q8188" s="640">
        <v>1.375</v>
      </c>
      <c r="S8188" s="640">
        <v>2.605</v>
      </c>
      <c r="T8188" s="375">
        <v>0.74094199999999999</v>
      </c>
      <c r="U8188" s="640">
        <f t="shared" si="279"/>
        <v>2.03556926579465</v>
      </c>
    </row>
    <row r="8189" spans="1:21" x14ac:dyDescent="0.2">
      <c r="A8189" s="597">
        <v>45067</v>
      </c>
      <c r="B8189" s="414">
        <f t="shared" si="278"/>
        <v>45068</v>
      </c>
      <c r="C8189" s="640">
        <v>2.3849999999999998</v>
      </c>
      <c r="E8189" s="640">
        <v>1.9650000000000001</v>
      </c>
      <c r="G8189" s="640">
        <v>2.03556926579465</v>
      </c>
      <c r="I8189" s="640">
        <v>2.2999999999999998</v>
      </c>
      <c r="K8189" s="640">
        <v>1.425</v>
      </c>
      <c r="M8189" s="640">
        <v>1.835</v>
      </c>
      <c r="O8189" s="640">
        <v>2.105</v>
      </c>
      <c r="Q8189" s="640">
        <v>1.375</v>
      </c>
      <c r="S8189" s="640">
        <v>2.605</v>
      </c>
      <c r="T8189" s="375">
        <v>0.74094199999999999</v>
      </c>
      <c r="U8189" s="640">
        <f t="shared" si="279"/>
        <v>2.03556926579465</v>
      </c>
    </row>
    <row r="8190" spans="1:21" x14ac:dyDescent="0.2">
      <c r="A8190" s="597">
        <v>45068</v>
      </c>
      <c r="B8190" s="414">
        <f t="shared" si="278"/>
        <v>45069</v>
      </c>
      <c r="C8190" s="636">
        <v>2.2999999999999998</v>
      </c>
      <c r="E8190" s="636">
        <v>1.895</v>
      </c>
      <c r="G8190" s="636">
        <v>1.8039331104333003</v>
      </c>
      <c r="I8190" s="636">
        <v>2.1949999999999998</v>
      </c>
      <c r="K8190" s="636">
        <v>1.89</v>
      </c>
      <c r="M8190" s="636">
        <v>2.1</v>
      </c>
      <c r="O8190" s="636">
        <v>2.0150000000000001</v>
      </c>
      <c r="Q8190" s="636">
        <v>1.41</v>
      </c>
      <c r="S8190" s="636">
        <v>2.31</v>
      </c>
      <c r="T8190" s="18">
        <v>0.74048199999999997</v>
      </c>
      <c r="U8190" s="636">
        <f t="shared" si="279"/>
        <v>1.8039331104333003</v>
      </c>
    </row>
    <row r="8191" spans="1:21" x14ac:dyDescent="0.2">
      <c r="A8191" s="597">
        <v>45069</v>
      </c>
      <c r="B8191" s="414">
        <f t="shared" si="278"/>
        <v>45070</v>
      </c>
      <c r="C8191" s="636">
        <v>2.2149999999999999</v>
      </c>
      <c r="E8191" s="636">
        <v>1.9350000000000001</v>
      </c>
      <c r="G8191" s="636">
        <v>1.7215640826961502</v>
      </c>
      <c r="I8191" s="636">
        <v>2.1800000000000002</v>
      </c>
      <c r="K8191" s="636">
        <v>1.875</v>
      </c>
      <c r="M8191" s="636">
        <v>1.97</v>
      </c>
      <c r="O8191" s="636">
        <v>2.0299999999999998</v>
      </c>
      <c r="Q8191" s="636">
        <v>1.405</v>
      </c>
      <c r="S8191" s="636">
        <v>2.2050000000000001</v>
      </c>
      <c r="T8191" s="18">
        <v>0.74032200000000004</v>
      </c>
      <c r="U8191" s="636">
        <f t="shared" si="279"/>
        <v>1.7215640826961502</v>
      </c>
    </row>
    <row r="8192" spans="1:21" x14ac:dyDescent="0.2">
      <c r="A8192" s="597">
        <v>45070</v>
      </c>
      <c r="B8192" s="414">
        <f t="shared" si="278"/>
        <v>45071</v>
      </c>
      <c r="C8192" s="636">
        <v>2.2400000000000002</v>
      </c>
      <c r="E8192" s="636">
        <v>1.885</v>
      </c>
      <c r="G8192" s="636">
        <v>1.7156156427963001</v>
      </c>
      <c r="I8192" s="636">
        <v>2.19</v>
      </c>
      <c r="K8192" s="636">
        <v>1.89</v>
      </c>
      <c r="M8192" s="636">
        <v>1.9450000000000001</v>
      </c>
      <c r="O8192" s="636">
        <v>2.04</v>
      </c>
      <c r="Q8192" s="636">
        <v>1.415</v>
      </c>
      <c r="S8192" s="636">
        <v>2.2050000000000001</v>
      </c>
      <c r="T8192" s="18">
        <v>0.73776399999999998</v>
      </c>
      <c r="U8192" s="636">
        <f t="shared" si="279"/>
        <v>1.7156156427963001</v>
      </c>
    </row>
    <row r="8193" spans="1:21" x14ac:dyDescent="0.2">
      <c r="A8193" s="597">
        <v>45071</v>
      </c>
      <c r="B8193" s="414">
        <f t="shared" si="278"/>
        <v>45072</v>
      </c>
      <c r="C8193" s="636">
        <v>2.2149999999999999</v>
      </c>
      <c r="E8193" s="636">
        <v>1.7250000000000001</v>
      </c>
      <c r="G8193" s="636">
        <v>1.5837312438211251</v>
      </c>
      <c r="I8193" s="636">
        <v>2.145</v>
      </c>
      <c r="K8193" s="636">
        <v>1.67</v>
      </c>
      <c r="M8193" s="636">
        <v>1.7350000000000001</v>
      </c>
      <c r="O8193" s="636">
        <v>1.89</v>
      </c>
      <c r="Q8193" s="636">
        <v>1.365</v>
      </c>
      <c r="S8193" s="636">
        <v>2.0449999999999999</v>
      </c>
      <c r="T8193" s="18">
        <v>0.73433499999999996</v>
      </c>
      <c r="U8193" s="636">
        <f t="shared" si="279"/>
        <v>1.5837312438211251</v>
      </c>
    </row>
    <row r="8194" spans="1:21" x14ac:dyDescent="0.2">
      <c r="A8194" s="597">
        <v>45072</v>
      </c>
      <c r="B8194" s="414">
        <f t="shared" si="278"/>
        <v>45073</v>
      </c>
      <c r="C8194" s="640">
        <v>1.88</v>
      </c>
      <c r="E8194" s="640">
        <v>1.41</v>
      </c>
      <c r="G8194" s="640">
        <v>1.4548084885120001</v>
      </c>
      <c r="I8194" s="640">
        <v>1.77</v>
      </c>
      <c r="K8194" s="640">
        <v>1.2949999999999999</v>
      </c>
      <c r="M8194" s="640">
        <v>1.395</v>
      </c>
      <c r="O8194" s="640">
        <v>1.55</v>
      </c>
      <c r="Q8194" s="640">
        <v>1.2350000000000001</v>
      </c>
      <c r="S8194" s="640">
        <v>1.88</v>
      </c>
      <c r="T8194" s="375">
        <v>0.73375999999999997</v>
      </c>
      <c r="U8194" s="640">
        <f t="shared" si="279"/>
        <v>1.4548084885120001</v>
      </c>
    </row>
    <row r="8195" spans="1:21" x14ac:dyDescent="0.2">
      <c r="A8195" s="597">
        <v>45073</v>
      </c>
      <c r="B8195" s="414">
        <f t="shared" si="278"/>
        <v>45074</v>
      </c>
      <c r="C8195" s="640">
        <v>1.88</v>
      </c>
      <c r="E8195" s="640">
        <v>1.41</v>
      </c>
      <c r="G8195" s="640">
        <v>1.4548084885120001</v>
      </c>
      <c r="I8195" s="640">
        <v>1.77</v>
      </c>
      <c r="K8195" s="640">
        <v>1.2949999999999999</v>
      </c>
      <c r="M8195" s="640">
        <v>1.395</v>
      </c>
      <c r="O8195" s="640">
        <v>1.55</v>
      </c>
      <c r="Q8195" s="640">
        <v>1.2350000000000001</v>
      </c>
      <c r="S8195" s="640">
        <v>1.88</v>
      </c>
      <c r="T8195" s="375">
        <v>0.73375999999999997</v>
      </c>
      <c r="U8195" s="640">
        <f>S8195*T8195*1.054615</f>
        <v>1.4548084885120001</v>
      </c>
    </row>
    <row r="8196" spans="1:21" x14ac:dyDescent="0.2">
      <c r="A8196" s="597">
        <v>45074</v>
      </c>
      <c r="B8196" s="414">
        <f t="shared" si="278"/>
        <v>45075</v>
      </c>
      <c r="C8196" s="640">
        <v>1.88</v>
      </c>
      <c r="E8196" s="640">
        <v>1.41</v>
      </c>
      <c r="G8196" s="640">
        <v>1.4548084885120001</v>
      </c>
      <c r="I8196" s="640">
        <v>1.77</v>
      </c>
      <c r="K8196" s="640">
        <v>1.2949999999999999</v>
      </c>
      <c r="M8196" s="640">
        <v>1.395</v>
      </c>
      <c r="O8196" s="640">
        <v>1.55</v>
      </c>
      <c r="Q8196" s="640">
        <v>1.2350000000000001</v>
      </c>
      <c r="S8196" s="640">
        <v>1.88</v>
      </c>
      <c r="T8196" s="375">
        <v>0.73375999999999997</v>
      </c>
      <c r="U8196" s="640">
        <f t="shared" si="279"/>
        <v>1.4548084885120001</v>
      </c>
    </row>
    <row r="8197" spans="1:21" x14ac:dyDescent="0.2">
      <c r="A8197" s="597">
        <v>45075</v>
      </c>
      <c r="B8197" s="414">
        <f t="shared" si="278"/>
        <v>45076</v>
      </c>
      <c r="C8197" s="640">
        <v>1.88</v>
      </c>
      <c r="E8197" s="640">
        <v>1.41</v>
      </c>
      <c r="G8197" s="640">
        <v>1.4548084885120001</v>
      </c>
      <c r="I8197" s="640">
        <v>1.77</v>
      </c>
      <c r="K8197" s="640">
        <v>1.2949999999999999</v>
      </c>
      <c r="M8197" s="640">
        <v>1.395</v>
      </c>
      <c r="O8197" s="640">
        <v>1.55</v>
      </c>
      <c r="Q8197" s="640">
        <v>1.2350000000000001</v>
      </c>
      <c r="S8197" s="640">
        <v>1.88</v>
      </c>
      <c r="T8197" s="375">
        <v>0.73375999999999997</v>
      </c>
      <c r="U8197" s="640">
        <f t="shared" si="279"/>
        <v>1.4548084885120001</v>
      </c>
    </row>
    <row r="8198" spans="1:21" x14ac:dyDescent="0.2">
      <c r="A8198" s="597">
        <v>45076</v>
      </c>
      <c r="B8198" s="414">
        <f t="shared" si="278"/>
        <v>45077</v>
      </c>
      <c r="C8198" s="636">
        <v>2.1</v>
      </c>
      <c r="E8198" s="636">
        <v>1.7949999999999999</v>
      </c>
      <c r="G8198" s="636">
        <v>1.51268064482925</v>
      </c>
      <c r="I8198" s="636">
        <v>2</v>
      </c>
      <c r="K8198" s="636">
        <v>1.73</v>
      </c>
      <c r="M8198" s="636">
        <v>1.845</v>
      </c>
      <c r="O8198" s="636">
        <v>1.855</v>
      </c>
      <c r="Q8198" s="636">
        <v>1.395</v>
      </c>
      <c r="S8198" s="636">
        <v>1.95</v>
      </c>
      <c r="T8198" s="18">
        <v>0.73556100000000002</v>
      </c>
      <c r="U8198" s="636">
        <f t="shared" si="279"/>
        <v>1.51268064482925</v>
      </c>
    </row>
    <row r="8199" spans="1:21" s="263" customFormat="1" x14ac:dyDescent="0.2">
      <c r="A8199" s="598">
        <v>45077</v>
      </c>
      <c r="B8199" s="556">
        <f t="shared" si="278"/>
        <v>45078</v>
      </c>
      <c r="C8199" s="620">
        <v>2.1</v>
      </c>
      <c r="E8199" s="620">
        <v>1.78</v>
      </c>
      <c r="G8199" s="620">
        <v>1.5879234175422501</v>
      </c>
      <c r="I8199" s="620">
        <v>1.9650000000000001</v>
      </c>
      <c r="J8199" s="356"/>
      <c r="K8199" s="620">
        <v>1.605</v>
      </c>
      <c r="M8199" s="620">
        <v>1.85</v>
      </c>
      <c r="O8199" s="620">
        <v>1.845</v>
      </c>
      <c r="Q8199" s="620">
        <v>1.42</v>
      </c>
      <c r="S8199" s="620">
        <v>2.0499999999999998</v>
      </c>
      <c r="T8199" s="263">
        <v>0.734483</v>
      </c>
      <c r="U8199" s="620">
        <f t="shared" si="279"/>
        <v>1.5879234175422501</v>
      </c>
    </row>
    <row r="8200" spans="1:21" x14ac:dyDescent="0.2">
      <c r="A8200" s="597">
        <v>45078</v>
      </c>
      <c r="B8200" s="414">
        <f t="shared" si="278"/>
        <v>45079</v>
      </c>
      <c r="C8200" s="636">
        <v>1.77</v>
      </c>
      <c r="E8200" s="636">
        <v>1.57</v>
      </c>
      <c r="G8200" s="636">
        <v>1.5013509949803752</v>
      </c>
      <c r="I8200" s="636">
        <v>1.7250000000000001</v>
      </c>
      <c r="K8200" s="636">
        <v>1.415</v>
      </c>
      <c r="M8200" s="636">
        <v>1.5649999999999999</v>
      </c>
      <c r="O8200" s="636">
        <v>1.63</v>
      </c>
      <c r="Q8200" s="636">
        <v>1.34</v>
      </c>
      <c r="S8200" s="636">
        <v>1.925</v>
      </c>
      <c r="T8200" s="18">
        <v>0.739533</v>
      </c>
      <c r="U8200" s="636">
        <f t="shared" si="279"/>
        <v>1.5013509949803752</v>
      </c>
    </row>
    <row r="8201" spans="1:21" x14ac:dyDescent="0.2">
      <c r="A8201" s="597">
        <v>45079</v>
      </c>
      <c r="B8201" s="414">
        <f t="shared" si="278"/>
        <v>45080</v>
      </c>
      <c r="C8201" s="640">
        <v>1.72</v>
      </c>
      <c r="D8201" s="375"/>
      <c r="E8201" s="640">
        <v>1.58</v>
      </c>
      <c r="F8201" s="375"/>
      <c r="G8201" s="640">
        <v>1.5193107667728001</v>
      </c>
      <c r="H8201" s="375"/>
      <c r="I8201" s="640">
        <v>1.56</v>
      </c>
      <c r="J8201" s="415"/>
      <c r="K8201" s="640">
        <v>1.38</v>
      </c>
      <c r="L8201" s="375"/>
      <c r="M8201" s="640">
        <v>1.5249999999999999</v>
      </c>
      <c r="N8201" s="375"/>
      <c r="O8201" s="640">
        <v>1.655</v>
      </c>
      <c r="P8201" s="375"/>
      <c r="Q8201" s="640">
        <v>1.28</v>
      </c>
      <c r="R8201" s="375"/>
      <c r="S8201" s="640">
        <v>1.9350000000000001</v>
      </c>
      <c r="T8201" s="375">
        <v>0.74451199999999995</v>
      </c>
      <c r="U8201" s="640">
        <f t="shared" si="279"/>
        <v>1.5193107667728001</v>
      </c>
    </row>
    <row r="8202" spans="1:21" x14ac:dyDescent="0.2">
      <c r="A8202" s="597">
        <v>45080</v>
      </c>
      <c r="B8202" s="414">
        <f t="shared" si="278"/>
        <v>45081</v>
      </c>
      <c r="C8202" s="640">
        <v>1.72</v>
      </c>
      <c r="E8202" s="640">
        <v>1.58</v>
      </c>
      <c r="G8202" s="640">
        <v>1.5193107667728001</v>
      </c>
      <c r="I8202" s="640">
        <v>1.56</v>
      </c>
      <c r="K8202" s="640">
        <v>1.38</v>
      </c>
      <c r="M8202" s="640">
        <v>1.5249999999999999</v>
      </c>
      <c r="O8202" s="640">
        <v>1.655</v>
      </c>
      <c r="Q8202" s="640">
        <v>1.28</v>
      </c>
      <c r="S8202" s="640">
        <v>1.9350000000000001</v>
      </c>
      <c r="T8202" s="375">
        <v>0.74451199999999995</v>
      </c>
      <c r="U8202" s="640">
        <f t="shared" si="279"/>
        <v>1.5193107667728001</v>
      </c>
    </row>
    <row r="8203" spans="1:21" x14ac:dyDescent="0.2">
      <c r="A8203" s="597">
        <v>45081</v>
      </c>
      <c r="B8203" s="414">
        <f t="shared" si="278"/>
        <v>45082</v>
      </c>
      <c r="C8203" s="640">
        <v>1.72</v>
      </c>
      <c r="E8203" s="640">
        <v>1.58</v>
      </c>
      <c r="G8203" s="640">
        <v>1.5193107667728001</v>
      </c>
      <c r="I8203" s="640">
        <v>1.56</v>
      </c>
      <c r="K8203" s="640">
        <v>1.38</v>
      </c>
      <c r="M8203" s="640">
        <v>1.5249999999999999</v>
      </c>
      <c r="O8203" s="640">
        <v>1.655</v>
      </c>
      <c r="Q8203" s="640">
        <v>1.28</v>
      </c>
      <c r="S8203" s="640">
        <v>1.9350000000000001</v>
      </c>
      <c r="T8203" s="375">
        <v>0.74451199999999995</v>
      </c>
      <c r="U8203" s="640">
        <f t="shared" si="279"/>
        <v>1.5193107667728001</v>
      </c>
    </row>
    <row r="8204" spans="1:21" x14ac:dyDescent="0.2">
      <c r="A8204" s="597">
        <v>45082</v>
      </c>
      <c r="B8204" s="414">
        <f t="shared" si="278"/>
        <v>45083</v>
      </c>
      <c r="C8204" s="636">
        <v>1.9550000000000001</v>
      </c>
      <c r="E8204" s="636">
        <v>1.7749999999999999</v>
      </c>
      <c r="G8204" s="636">
        <v>1.7265627363270004</v>
      </c>
      <c r="I8204" s="636">
        <v>1.8049999999999999</v>
      </c>
      <c r="K8204" s="636">
        <v>1.625</v>
      </c>
      <c r="M8204" s="636">
        <v>1.8</v>
      </c>
      <c r="O8204" s="636">
        <v>1.845</v>
      </c>
      <c r="Q8204" s="636">
        <v>1.42</v>
      </c>
      <c r="S8204" s="636">
        <v>2.2000000000000002</v>
      </c>
      <c r="T8204" s="18">
        <v>0.74415900000000001</v>
      </c>
      <c r="U8204" s="658">
        <f t="shared" si="279"/>
        <v>1.7265627363270004</v>
      </c>
    </row>
    <row r="8205" spans="1:21" x14ac:dyDescent="0.2">
      <c r="A8205" s="597">
        <v>45083</v>
      </c>
      <c r="B8205" s="414">
        <f t="shared" si="278"/>
        <v>45084</v>
      </c>
      <c r="C8205" s="636">
        <v>1.97</v>
      </c>
      <c r="E8205" s="636">
        <v>1.855</v>
      </c>
      <c r="G8205" s="636">
        <v>1.583661059192875</v>
      </c>
      <c r="I8205" s="636">
        <v>1.88</v>
      </c>
      <c r="K8205" s="636">
        <v>1.75</v>
      </c>
      <c r="M8205" s="636">
        <v>2.0750000000000002</v>
      </c>
      <c r="O8205" s="636">
        <v>1.85</v>
      </c>
      <c r="Q8205" s="636">
        <v>1.365</v>
      </c>
      <c r="S8205" s="636">
        <v>2.0150000000000001</v>
      </c>
      <c r="T8205" s="18">
        <v>0.74523499999999998</v>
      </c>
      <c r="U8205" s="658">
        <f t="shared" si="279"/>
        <v>1.583661059192875</v>
      </c>
    </row>
    <row r="8206" spans="1:21" x14ac:dyDescent="0.2">
      <c r="A8206" s="597">
        <v>45084</v>
      </c>
      <c r="B8206" s="414">
        <f t="shared" si="278"/>
        <v>45085</v>
      </c>
      <c r="C8206" s="636">
        <v>2.11</v>
      </c>
      <c r="E8206" s="636">
        <v>1.905</v>
      </c>
      <c r="G8206" s="636">
        <v>1.65812262057155</v>
      </c>
      <c r="I8206" s="636">
        <v>2.0550000000000002</v>
      </c>
      <c r="K8206" s="636">
        <v>1.905</v>
      </c>
      <c r="M8206" s="636">
        <v>2.11</v>
      </c>
      <c r="O8206" s="636">
        <v>1.95</v>
      </c>
      <c r="Q8206" s="636">
        <v>1.415</v>
      </c>
      <c r="S8206" s="636">
        <v>2.105</v>
      </c>
      <c r="T8206" s="18">
        <v>0.74691399999999997</v>
      </c>
      <c r="U8206" s="658">
        <f t="shared" si="279"/>
        <v>1.65812262057155</v>
      </c>
    </row>
    <row r="8207" spans="1:21" x14ac:dyDescent="0.2">
      <c r="A8207" s="597">
        <v>45085</v>
      </c>
      <c r="B8207" s="414">
        <f t="shared" si="278"/>
        <v>45086</v>
      </c>
      <c r="C8207" s="636">
        <v>2.0750000000000002</v>
      </c>
      <c r="E8207" s="636">
        <v>1.89</v>
      </c>
      <c r="G8207" s="636">
        <v>1.7527381751655005</v>
      </c>
      <c r="I8207" s="636">
        <v>2.02</v>
      </c>
      <c r="K8207" s="636">
        <v>1.82</v>
      </c>
      <c r="M8207" s="636">
        <v>1.91</v>
      </c>
      <c r="O8207" s="636">
        <v>1.875</v>
      </c>
      <c r="Q8207" s="636">
        <v>1.375</v>
      </c>
      <c r="S8207" s="636">
        <v>2.2200000000000002</v>
      </c>
      <c r="T8207" s="18">
        <v>0.74863500000000005</v>
      </c>
      <c r="U8207" s="658">
        <f t="shared" si="279"/>
        <v>1.7527381751655005</v>
      </c>
    </row>
    <row r="8208" spans="1:21" x14ac:dyDescent="0.2">
      <c r="A8208" s="597">
        <v>45086</v>
      </c>
      <c r="B8208" s="414">
        <f t="shared" si="278"/>
        <v>45087</v>
      </c>
      <c r="C8208" s="640">
        <v>1.86</v>
      </c>
      <c r="E8208" s="640">
        <v>1.6</v>
      </c>
      <c r="G8208" s="640">
        <v>1.6591693575975002</v>
      </c>
      <c r="I8208" s="640">
        <v>1.87</v>
      </c>
      <c r="K8208" s="640">
        <v>1.56</v>
      </c>
      <c r="M8208" s="640">
        <v>1.56</v>
      </c>
      <c r="O8208" s="640">
        <v>1.675</v>
      </c>
      <c r="Q8208" s="640">
        <v>1.21</v>
      </c>
      <c r="S8208" s="640">
        <v>2.1</v>
      </c>
      <c r="T8208" s="375">
        <v>0.74916499999999997</v>
      </c>
      <c r="U8208" s="640">
        <f t="shared" si="279"/>
        <v>1.6591693575975002</v>
      </c>
    </row>
    <row r="8209" spans="1:21" x14ac:dyDescent="0.2">
      <c r="A8209" s="597">
        <v>45087</v>
      </c>
      <c r="B8209" s="414">
        <f t="shared" si="278"/>
        <v>45088</v>
      </c>
      <c r="C8209" s="640">
        <v>1.86</v>
      </c>
      <c r="E8209" s="640">
        <v>1.6</v>
      </c>
      <c r="G8209" s="640">
        <v>1.6591693575975002</v>
      </c>
      <c r="I8209" s="640">
        <v>1.87</v>
      </c>
      <c r="K8209" s="640">
        <v>1.56</v>
      </c>
      <c r="M8209" s="640">
        <v>1.56</v>
      </c>
      <c r="O8209" s="640">
        <v>1.675</v>
      </c>
      <c r="Q8209" s="640">
        <v>1.21</v>
      </c>
      <c r="S8209" s="640">
        <v>2.1</v>
      </c>
      <c r="T8209" s="375">
        <v>0.74916499999999997</v>
      </c>
      <c r="U8209" s="640">
        <f t="shared" si="279"/>
        <v>1.6591693575975002</v>
      </c>
    </row>
    <row r="8210" spans="1:21" x14ac:dyDescent="0.2">
      <c r="A8210" s="597">
        <v>45088</v>
      </c>
      <c r="B8210" s="414">
        <f t="shared" si="278"/>
        <v>45089</v>
      </c>
      <c r="C8210" s="640">
        <v>1.86</v>
      </c>
      <c r="E8210" s="640">
        <v>1.6</v>
      </c>
      <c r="G8210" s="640">
        <v>1.6591693575975002</v>
      </c>
      <c r="I8210" s="640">
        <v>1.87</v>
      </c>
      <c r="K8210" s="640">
        <v>1.56</v>
      </c>
      <c r="M8210" s="640">
        <v>1.56</v>
      </c>
      <c r="O8210" s="640">
        <v>1.675</v>
      </c>
      <c r="Q8210" s="640">
        <v>1.21</v>
      </c>
      <c r="S8210" s="640">
        <v>2.1</v>
      </c>
      <c r="T8210" s="375">
        <v>0.74916499999999997</v>
      </c>
      <c r="U8210" s="640">
        <f t="shared" si="279"/>
        <v>1.6591693575975002</v>
      </c>
    </row>
    <row r="8211" spans="1:21" x14ac:dyDescent="0.2">
      <c r="A8211" s="597">
        <v>45089</v>
      </c>
      <c r="B8211" s="414">
        <f t="shared" si="278"/>
        <v>45090</v>
      </c>
      <c r="C8211" s="636">
        <v>1.95</v>
      </c>
      <c r="E8211" s="636">
        <v>1.855</v>
      </c>
      <c r="G8211" s="636">
        <v>1.8165111660614999</v>
      </c>
      <c r="I8211" s="636">
        <v>2.0150000000000001</v>
      </c>
      <c r="K8211" s="636">
        <v>1.7</v>
      </c>
      <c r="M8211" s="636">
        <v>1.9650000000000001</v>
      </c>
      <c r="O8211" s="636">
        <v>1.84</v>
      </c>
      <c r="Q8211" s="636">
        <v>1.34</v>
      </c>
      <c r="S8211" s="636">
        <v>2.2999999999999998</v>
      </c>
      <c r="T8211" s="18">
        <v>0.74888699999999997</v>
      </c>
      <c r="U8211" s="658">
        <f t="shared" si="279"/>
        <v>1.8165111660614999</v>
      </c>
    </row>
    <row r="8212" spans="1:21" x14ac:dyDescent="0.2">
      <c r="A8212" s="597">
        <v>45090</v>
      </c>
      <c r="B8212" s="414">
        <f t="shared" si="278"/>
        <v>45091</v>
      </c>
      <c r="C8212" s="636">
        <v>2.0249999999999999</v>
      </c>
      <c r="E8212" s="636">
        <v>1.94</v>
      </c>
      <c r="G8212" s="636">
        <v>1.949238550444625</v>
      </c>
      <c r="I8212" s="636">
        <v>2.08</v>
      </c>
      <c r="K8212" s="636">
        <v>1.9450000000000001</v>
      </c>
      <c r="M8212" s="636">
        <v>2.0299999999999998</v>
      </c>
      <c r="O8212" s="636">
        <v>1.9450000000000001</v>
      </c>
      <c r="Q8212" s="636">
        <v>1.36</v>
      </c>
      <c r="S8212" s="636">
        <v>2.4649999999999999</v>
      </c>
      <c r="T8212" s="18">
        <v>0.74981500000000001</v>
      </c>
      <c r="U8212" s="658">
        <f t="shared" si="279"/>
        <v>1.949238550444625</v>
      </c>
    </row>
    <row r="8213" spans="1:21" x14ac:dyDescent="0.2">
      <c r="A8213" s="597">
        <v>45091</v>
      </c>
      <c r="B8213" s="414">
        <f t="shared" si="278"/>
        <v>45092</v>
      </c>
      <c r="C8213" s="636">
        <v>2.08</v>
      </c>
      <c r="E8213" s="636">
        <v>1.87</v>
      </c>
      <c r="G8213" s="636">
        <v>1.8585607278838254</v>
      </c>
      <c r="I8213" s="636">
        <v>2.09</v>
      </c>
      <c r="K8213" s="636">
        <v>1.97</v>
      </c>
      <c r="M8213" s="636">
        <v>1.9850000000000001</v>
      </c>
      <c r="O8213" s="636">
        <v>1.94</v>
      </c>
      <c r="Q8213" s="636">
        <v>1.32</v>
      </c>
      <c r="S8213" s="636">
        <v>2.3450000000000002</v>
      </c>
      <c r="T8213" s="18">
        <v>0.75151900000000005</v>
      </c>
      <c r="U8213" s="658">
        <f t="shared" si="279"/>
        <v>1.8585607278838254</v>
      </c>
    </row>
    <row r="8214" spans="1:21" x14ac:dyDescent="0.2">
      <c r="A8214" s="597">
        <v>45092</v>
      </c>
      <c r="B8214" s="414">
        <f t="shared" si="278"/>
        <v>45093</v>
      </c>
      <c r="C8214" s="636">
        <v>2.17</v>
      </c>
      <c r="E8214" s="636">
        <v>1.9350000000000001</v>
      </c>
      <c r="G8214" s="636">
        <v>1.8410563388484</v>
      </c>
      <c r="I8214" s="636">
        <v>2.105</v>
      </c>
      <c r="K8214" s="636">
        <v>1.94</v>
      </c>
      <c r="M8214" s="636">
        <v>1.9650000000000001</v>
      </c>
      <c r="O8214" s="636">
        <v>1.9950000000000001</v>
      </c>
      <c r="Q8214" s="636">
        <v>1.31</v>
      </c>
      <c r="S8214" s="636">
        <v>2.3199999999999998</v>
      </c>
      <c r="T8214" s="18">
        <v>0.75246299999999999</v>
      </c>
      <c r="U8214" s="658">
        <f t="shared" si="279"/>
        <v>1.8410563388484</v>
      </c>
    </row>
    <row r="8215" spans="1:21" x14ac:dyDescent="0.2">
      <c r="A8215" s="597">
        <v>45093</v>
      </c>
      <c r="B8215" s="414">
        <f t="shared" si="278"/>
        <v>45094</v>
      </c>
      <c r="C8215" s="640">
        <v>2.1349999999999998</v>
      </c>
      <c r="E8215" s="640">
        <v>1.875</v>
      </c>
      <c r="G8215" s="640">
        <v>1.8515722846748</v>
      </c>
      <c r="I8215" s="640">
        <v>2.11</v>
      </c>
      <c r="K8215" s="640">
        <v>1.825</v>
      </c>
      <c r="M8215" s="640">
        <v>1.895</v>
      </c>
      <c r="O8215" s="640">
        <v>2</v>
      </c>
      <c r="Q8215" s="640">
        <v>1.325</v>
      </c>
      <c r="S8215" s="640">
        <v>2.3199999999999998</v>
      </c>
      <c r="T8215" s="375">
        <v>0.75676100000000002</v>
      </c>
      <c r="U8215" s="640">
        <f t="shared" si="279"/>
        <v>1.8515722846748</v>
      </c>
    </row>
    <row r="8216" spans="1:21" x14ac:dyDescent="0.2">
      <c r="A8216" s="597">
        <v>45094</v>
      </c>
      <c r="B8216" s="414">
        <f t="shared" si="278"/>
        <v>45095</v>
      </c>
      <c r="C8216" s="640">
        <v>2.1349999999999998</v>
      </c>
      <c r="E8216" s="640">
        <v>1.875</v>
      </c>
      <c r="G8216" s="640">
        <v>1.8515722846748</v>
      </c>
      <c r="I8216" s="640">
        <v>2.11</v>
      </c>
      <c r="K8216" s="640">
        <v>1.825</v>
      </c>
      <c r="M8216" s="640">
        <v>1.895</v>
      </c>
      <c r="O8216" s="640">
        <v>2</v>
      </c>
      <c r="Q8216" s="640">
        <v>1.325</v>
      </c>
      <c r="S8216" s="640">
        <v>2.3199999999999998</v>
      </c>
      <c r="T8216" s="375">
        <v>0.75676100000000002</v>
      </c>
      <c r="U8216" s="640">
        <f t="shared" si="279"/>
        <v>1.8515722846748</v>
      </c>
    </row>
    <row r="8217" spans="1:21" x14ac:dyDescent="0.2">
      <c r="A8217" s="597">
        <v>45095</v>
      </c>
      <c r="B8217" s="414">
        <f t="shared" si="278"/>
        <v>45096</v>
      </c>
      <c r="C8217" s="640">
        <v>2.1349999999999998</v>
      </c>
      <c r="E8217" s="640">
        <v>1.875</v>
      </c>
      <c r="G8217" s="640">
        <v>1.8515722846748</v>
      </c>
      <c r="I8217" s="640">
        <v>2.11</v>
      </c>
      <c r="K8217" s="640">
        <v>1.825</v>
      </c>
      <c r="M8217" s="640">
        <v>1.895</v>
      </c>
      <c r="O8217" s="640">
        <v>2</v>
      </c>
      <c r="Q8217" s="640">
        <v>1.325</v>
      </c>
      <c r="S8217" s="640">
        <v>2.3199999999999998</v>
      </c>
      <c r="T8217" s="375">
        <v>0.75676100000000002</v>
      </c>
      <c r="U8217" s="640">
        <f t="shared" si="279"/>
        <v>1.8515722846748</v>
      </c>
    </row>
    <row r="8218" spans="1:21" x14ac:dyDescent="0.2">
      <c r="A8218" s="597">
        <v>45096</v>
      </c>
      <c r="B8218" s="414">
        <f t="shared" si="278"/>
        <v>45097</v>
      </c>
      <c r="C8218" s="640">
        <v>2.1349999999999998</v>
      </c>
      <c r="E8218" s="640">
        <v>1.875</v>
      </c>
      <c r="G8218" s="640">
        <v>1.8515722846748</v>
      </c>
      <c r="I8218" s="640">
        <v>2.11</v>
      </c>
      <c r="K8218" s="640">
        <v>1.825</v>
      </c>
      <c r="M8218" s="640">
        <v>1.895</v>
      </c>
      <c r="O8218" s="640">
        <v>2</v>
      </c>
      <c r="Q8218" s="640">
        <v>1.325</v>
      </c>
      <c r="S8218" s="640">
        <v>2.3199999999999998</v>
      </c>
      <c r="T8218" s="375">
        <v>0.75676100000000002</v>
      </c>
      <c r="U8218" s="640">
        <f t="shared" si="279"/>
        <v>1.8515722846748</v>
      </c>
    </row>
    <row r="8219" spans="1:21" x14ac:dyDescent="0.2">
      <c r="A8219" s="597">
        <v>45097</v>
      </c>
      <c r="B8219" s="414">
        <f t="shared" si="278"/>
        <v>45098</v>
      </c>
      <c r="C8219" s="636">
        <v>2.39</v>
      </c>
      <c r="E8219" s="636">
        <v>2.0950000000000002</v>
      </c>
      <c r="G8219" s="636">
        <v>1.9968045976820252</v>
      </c>
      <c r="I8219" s="636">
        <v>2.3199999999999998</v>
      </c>
      <c r="K8219" s="636">
        <v>2.3250000000000002</v>
      </c>
      <c r="M8219" s="636">
        <v>2.335</v>
      </c>
      <c r="O8219" s="636">
        <v>2.2250000000000001</v>
      </c>
      <c r="Q8219" s="636">
        <v>1.2549999999999999</v>
      </c>
      <c r="S8219" s="636">
        <v>2.5049999999999999</v>
      </c>
      <c r="T8219" s="18">
        <v>0.75584700000000005</v>
      </c>
      <c r="U8219" s="658">
        <f t="shared" si="279"/>
        <v>1.9968045976820252</v>
      </c>
    </row>
    <row r="8220" spans="1:21" x14ac:dyDescent="0.2">
      <c r="A8220" s="597">
        <v>45098</v>
      </c>
      <c r="B8220" s="414">
        <f t="shared" si="278"/>
        <v>45099</v>
      </c>
      <c r="C8220" s="636">
        <v>2.23</v>
      </c>
      <c r="E8220" s="636">
        <v>2</v>
      </c>
      <c r="G8220" s="636">
        <v>1.8653240635211004</v>
      </c>
      <c r="I8220" s="636">
        <v>2.25</v>
      </c>
      <c r="K8220" s="636">
        <v>2.1</v>
      </c>
      <c r="M8220" s="636">
        <v>2.04</v>
      </c>
      <c r="O8220" s="636">
        <v>2.1150000000000002</v>
      </c>
      <c r="Q8220" s="636">
        <v>1.2749999999999999</v>
      </c>
      <c r="S8220" s="636">
        <v>2.335</v>
      </c>
      <c r="T8220" s="18">
        <v>0.75748400000000005</v>
      </c>
      <c r="U8220" s="658">
        <f t="shared" si="279"/>
        <v>1.8653240635211004</v>
      </c>
    </row>
    <row r="8221" spans="1:21" x14ac:dyDescent="0.2">
      <c r="A8221" s="597">
        <v>45099</v>
      </c>
      <c r="B8221" s="414">
        <f t="shared" si="278"/>
        <v>45100</v>
      </c>
      <c r="C8221" s="636">
        <v>2.2949999999999999</v>
      </c>
      <c r="E8221" s="636">
        <v>2.0499999999999998</v>
      </c>
      <c r="G8221" s="636">
        <v>1.9758093275351001</v>
      </c>
      <c r="I8221" s="636">
        <v>2.375</v>
      </c>
      <c r="K8221" s="636">
        <v>2.1850000000000001</v>
      </c>
      <c r="M8221" s="636">
        <v>2.1749999999999998</v>
      </c>
      <c r="O8221" s="636">
        <v>2.1549999999999998</v>
      </c>
      <c r="Q8221" s="636">
        <v>1.1000000000000001</v>
      </c>
      <c r="S8221" s="636">
        <v>2.4649999999999999</v>
      </c>
      <c r="T8221" s="18">
        <v>0.76003600000000004</v>
      </c>
      <c r="U8221" s="658">
        <f t="shared" si="279"/>
        <v>1.9758093275351001</v>
      </c>
    </row>
    <row r="8222" spans="1:21" x14ac:dyDescent="0.2">
      <c r="A8222" s="597">
        <v>45100</v>
      </c>
      <c r="B8222" s="414">
        <f t="shared" si="278"/>
        <v>45101</v>
      </c>
      <c r="C8222" s="640">
        <v>2.2349999999999999</v>
      </c>
      <c r="E8222" s="640">
        <v>2.06</v>
      </c>
      <c r="G8222" s="640">
        <v>1.9107985561059004</v>
      </c>
      <c r="I8222" s="640">
        <v>2.2850000000000001</v>
      </c>
      <c r="K8222" s="640">
        <v>2.125</v>
      </c>
      <c r="M8222" s="640">
        <v>2.14</v>
      </c>
      <c r="O8222" s="640">
        <v>2.1150000000000002</v>
      </c>
      <c r="Q8222" s="640">
        <v>1.145</v>
      </c>
      <c r="S8222" s="640">
        <v>2.39</v>
      </c>
      <c r="T8222" s="375">
        <v>0.75809400000000005</v>
      </c>
      <c r="U8222" s="640">
        <f t="shared" si="279"/>
        <v>1.9107985561059004</v>
      </c>
    </row>
    <row r="8223" spans="1:21" x14ac:dyDescent="0.2">
      <c r="A8223" s="597">
        <v>45101</v>
      </c>
      <c r="B8223" s="414">
        <f t="shared" si="278"/>
        <v>45102</v>
      </c>
      <c r="C8223" s="640">
        <v>2.2349999999999999</v>
      </c>
      <c r="E8223" s="640">
        <v>2.06</v>
      </c>
      <c r="G8223" s="640">
        <v>1.9107985561059004</v>
      </c>
      <c r="I8223" s="640">
        <v>2.2850000000000001</v>
      </c>
      <c r="K8223" s="640">
        <v>2.125</v>
      </c>
      <c r="M8223" s="640">
        <v>2.14</v>
      </c>
      <c r="O8223" s="640">
        <v>2.1150000000000002</v>
      </c>
      <c r="Q8223" s="640">
        <v>1.145</v>
      </c>
      <c r="S8223" s="640">
        <v>2.39</v>
      </c>
      <c r="T8223" s="375">
        <v>0.75809400000000005</v>
      </c>
      <c r="U8223" s="640">
        <f t="shared" si="279"/>
        <v>1.9107985561059004</v>
      </c>
    </row>
    <row r="8224" spans="1:21" x14ac:dyDescent="0.2">
      <c r="A8224" s="597">
        <v>45102</v>
      </c>
      <c r="B8224" s="414">
        <f t="shared" si="278"/>
        <v>45103</v>
      </c>
      <c r="C8224" s="640">
        <v>2.2349999999999999</v>
      </c>
      <c r="E8224" s="640">
        <v>2.06</v>
      </c>
      <c r="G8224" s="640">
        <v>1.9107985561059004</v>
      </c>
      <c r="I8224" s="640">
        <v>2.2850000000000001</v>
      </c>
      <c r="K8224" s="640">
        <v>2.125</v>
      </c>
      <c r="M8224" s="640">
        <v>2.14</v>
      </c>
      <c r="O8224" s="640">
        <v>2.1150000000000002</v>
      </c>
      <c r="Q8224" s="640">
        <v>1.145</v>
      </c>
      <c r="S8224" s="640">
        <v>2.39</v>
      </c>
      <c r="T8224" s="375">
        <v>0.75809400000000005</v>
      </c>
      <c r="U8224" s="640">
        <f t="shared" si="279"/>
        <v>1.9107985561059004</v>
      </c>
    </row>
    <row r="8225" spans="1:22" x14ac:dyDescent="0.2">
      <c r="A8225" s="597">
        <v>45103</v>
      </c>
      <c r="B8225" s="414">
        <f t="shared" si="278"/>
        <v>45104</v>
      </c>
      <c r="C8225" s="636">
        <v>2.6150000000000002</v>
      </c>
      <c r="E8225" s="636">
        <v>2.2999999999999998</v>
      </c>
      <c r="G8225" s="636">
        <v>1.9677265577982501</v>
      </c>
      <c r="I8225" s="636">
        <v>2.61</v>
      </c>
      <c r="K8225" s="636">
        <v>2.4500000000000002</v>
      </c>
      <c r="M8225" s="636">
        <v>2.4900000000000002</v>
      </c>
      <c r="O8225" s="636">
        <v>2.375</v>
      </c>
      <c r="Q8225" s="636">
        <v>1.5049999999999999</v>
      </c>
      <c r="S8225" s="636">
        <v>2.4550000000000001</v>
      </c>
      <c r="T8225" s="18">
        <v>0.76000999999999996</v>
      </c>
      <c r="U8225" s="658">
        <f t="shared" si="279"/>
        <v>1.9677265577982501</v>
      </c>
    </row>
    <row r="8226" spans="1:22" x14ac:dyDescent="0.2">
      <c r="A8226" s="597">
        <v>45104</v>
      </c>
      <c r="B8226" s="414">
        <f t="shared" si="278"/>
        <v>45105</v>
      </c>
      <c r="C8226" s="636">
        <v>2.69</v>
      </c>
      <c r="E8226" s="636">
        <v>2.3050000000000002</v>
      </c>
      <c r="G8226" s="636">
        <v>2.0957377724513502</v>
      </c>
      <c r="I8226" s="636">
        <v>2.5449999999999999</v>
      </c>
      <c r="K8226" s="636">
        <v>2.4300000000000002</v>
      </c>
      <c r="M8226" s="636">
        <v>2.42</v>
      </c>
      <c r="O8226" s="636">
        <v>2.41</v>
      </c>
      <c r="Q8226" s="636">
        <v>1.4750000000000001</v>
      </c>
      <c r="S8226" s="636">
        <v>2.6150000000000002</v>
      </c>
      <c r="T8226" s="18">
        <v>0.75992599999999999</v>
      </c>
      <c r="U8226" s="658">
        <f t="shared" si="279"/>
        <v>2.0957377724513502</v>
      </c>
    </row>
    <row r="8227" spans="1:22" x14ac:dyDescent="0.2">
      <c r="A8227" s="597">
        <v>45105</v>
      </c>
      <c r="B8227" s="414">
        <f t="shared" ref="B8227:B8235" si="280">A8227+1</f>
        <v>45106</v>
      </c>
      <c r="C8227" s="636">
        <v>2.7</v>
      </c>
      <c r="E8227" s="636">
        <v>2.375</v>
      </c>
      <c r="G8227" s="636">
        <v>2.039831270848</v>
      </c>
      <c r="I8227" s="636">
        <v>2.5049999999999999</v>
      </c>
      <c r="K8227" s="636">
        <v>2.44</v>
      </c>
      <c r="M8227" s="636">
        <v>2.6749999999999998</v>
      </c>
      <c r="O8227" s="636">
        <v>2.44</v>
      </c>
      <c r="Q8227" s="636">
        <v>1.4450000000000001</v>
      </c>
      <c r="S8227" s="636">
        <v>2.56</v>
      </c>
      <c r="T8227" s="18">
        <v>0.75554500000000002</v>
      </c>
      <c r="U8227" s="658">
        <f t="shared" si="279"/>
        <v>2.039831270848</v>
      </c>
    </row>
    <row r="8228" spans="1:22" x14ac:dyDescent="0.2">
      <c r="A8228" s="597">
        <v>45106</v>
      </c>
      <c r="B8228" s="414">
        <f t="shared" si="280"/>
        <v>45107</v>
      </c>
      <c r="C8228" s="636">
        <v>2.5</v>
      </c>
      <c r="E8228" s="636">
        <v>2.2549999999999999</v>
      </c>
      <c r="G8228" s="636">
        <v>1.9962293104726001</v>
      </c>
      <c r="I8228" s="636">
        <v>2.4</v>
      </c>
      <c r="K8228" s="636">
        <v>2.31</v>
      </c>
      <c r="M8228" s="636">
        <v>2.72</v>
      </c>
      <c r="O8228" s="636">
        <v>2.33</v>
      </c>
      <c r="Q8228" s="636">
        <v>1.4450000000000001</v>
      </c>
      <c r="S8228" s="636">
        <v>2.5099999999999998</v>
      </c>
      <c r="T8228" s="18">
        <v>0.75412400000000002</v>
      </c>
      <c r="U8228" s="658">
        <f t="shared" si="279"/>
        <v>1.9962293104726001</v>
      </c>
      <c r="V8228" s="554"/>
    </row>
    <row r="8229" spans="1:22" s="263" customFormat="1" x14ac:dyDescent="0.2">
      <c r="A8229" s="598">
        <v>45107</v>
      </c>
      <c r="B8229" s="556">
        <f t="shared" si="280"/>
        <v>45108</v>
      </c>
      <c r="C8229" s="649">
        <v>2.5150000000000001</v>
      </c>
      <c r="E8229" s="649">
        <v>2.0950000000000002</v>
      </c>
      <c r="G8229" s="649">
        <v>1.91413699261915</v>
      </c>
      <c r="I8229" s="649">
        <v>2.4049999999999998</v>
      </c>
      <c r="J8229" s="356"/>
      <c r="K8229" s="649">
        <v>2.13</v>
      </c>
      <c r="M8229" s="649">
        <v>2.2850000000000001</v>
      </c>
      <c r="O8229" s="649">
        <v>2.2149999999999999</v>
      </c>
      <c r="Q8229" s="649">
        <v>1.27</v>
      </c>
      <c r="S8229" s="649">
        <v>2.4049999999999998</v>
      </c>
      <c r="T8229" s="690">
        <v>0.75468199999999996</v>
      </c>
      <c r="U8229" s="649">
        <f t="shared" si="279"/>
        <v>1.91413699261915</v>
      </c>
    </row>
    <row r="8230" spans="1:22" x14ac:dyDescent="0.2">
      <c r="A8230" s="597">
        <v>45108</v>
      </c>
      <c r="B8230" s="414">
        <f t="shared" si="280"/>
        <v>45109</v>
      </c>
      <c r="C8230" s="640">
        <v>2.5150000000000001</v>
      </c>
      <c r="E8230" s="640">
        <v>2.0950000000000002</v>
      </c>
      <c r="G8230" s="640">
        <v>1.91413699261915</v>
      </c>
      <c r="I8230" s="640">
        <v>2.4049999999999998</v>
      </c>
      <c r="K8230" s="640">
        <v>2.13</v>
      </c>
      <c r="M8230" s="640">
        <v>2.2850000000000001</v>
      </c>
      <c r="O8230" s="640">
        <v>2.2149999999999999</v>
      </c>
      <c r="Q8230" s="640">
        <v>1.27</v>
      </c>
      <c r="S8230" s="640">
        <v>2.4049999999999998</v>
      </c>
      <c r="T8230" s="577">
        <v>0.75468199999999996</v>
      </c>
      <c r="U8230" s="640">
        <f t="shared" si="279"/>
        <v>1.91413699261915</v>
      </c>
    </row>
    <row r="8231" spans="1:22" x14ac:dyDescent="0.2">
      <c r="A8231" s="597">
        <v>45109</v>
      </c>
      <c r="B8231" s="414">
        <f t="shared" si="280"/>
        <v>45110</v>
      </c>
      <c r="C8231" s="640">
        <v>2.5150000000000001</v>
      </c>
      <c r="E8231" s="640">
        <v>2.0950000000000002</v>
      </c>
      <c r="G8231" s="640">
        <v>1.91413699261915</v>
      </c>
      <c r="I8231" s="640">
        <v>2.4049999999999998</v>
      </c>
      <c r="K8231" s="640">
        <v>2.13</v>
      </c>
      <c r="M8231" s="640">
        <v>2.2850000000000001</v>
      </c>
      <c r="O8231" s="640">
        <v>2.2149999999999999</v>
      </c>
      <c r="Q8231" s="640">
        <v>1.27</v>
      </c>
      <c r="S8231" s="640">
        <v>2.4049999999999998</v>
      </c>
      <c r="T8231" s="577">
        <v>0.75468199999999996</v>
      </c>
      <c r="U8231" s="640">
        <f t="shared" si="279"/>
        <v>1.91413699261915</v>
      </c>
    </row>
    <row r="8232" spans="1:22" x14ac:dyDescent="0.2">
      <c r="A8232" s="597">
        <v>45110</v>
      </c>
      <c r="B8232" s="414">
        <f t="shared" si="280"/>
        <v>45111</v>
      </c>
      <c r="C8232" s="640">
        <v>2.5150000000000001</v>
      </c>
      <c r="E8232" s="640">
        <v>2.0950000000000002</v>
      </c>
      <c r="G8232" s="640">
        <v>1.91413699261915</v>
      </c>
      <c r="I8232" s="640">
        <v>2.4049999999999998</v>
      </c>
      <c r="K8232" s="640">
        <v>2.13</v>
      </c>
      <c r="M8232" s="640">
        <v>2.2850000000000001</v>
      </c>
      <c r="O8232" s="640">
        <v>2.2149999999999999</v>
      </c>
      <c r="Q8232" s="640">
        <v>1.27</v>
      </c>
      <c r="S8232" s="640">
        <v>2.4049999999999998</v>
      </c>
      <c r="T8232" s="577">
        <v>0.75468199999999996</v>
      </c>
      <c r="U8232" s="640">
        <f t="shared" si="279"/>
        <v>1.91413699261915</v>
      </c>
    </row>
    <row r="8233" spans="1:22" x14ac:dyDescent="0.2">
      <c r="A8233" s="597">
        <v>45111</v>
      </c>
      <c r="B8233" s="414">
        <f t="shared" si="280"/>
        <v>45112</v>
      </c>
      <c r="C8233" s="640">
        <v>2.5150000000000001</v>
      </c>
      <c r="E8233" s="640">
        <v>2.0950000000000002</v>
      </c>
      <c r="G8233" s="640">
        <v>1.91413699261915</v>
      </c>
      <c r="I8233" s="640">
        <v>2.4049999999999998</v>
      </c>
      <c r="K8233" s="640">
        <v>2.13</v>
      </c>
      <c r="M8233" s="640">
        <v>2.2850000000000001</v>
      </c>
      <c r="O8233" s="640">
        <v>2.2149999999999999</v>
      </c>
      <c r="Q8233" s="640">
        <v>1.27</v>
      </c>
      <c r="S8233" s="640">
        <v>2.4049999999999998</v>
      </c>
      <c r="T8233" s="577">
        <v>0.75468199999999996</v>
      </c>
      <c r="U8233" s="640">
        <f t="shared" si="279"/>
        <v>1.91413699261915</v>
      </c>
    </row>
    <row r="8234" spans="1:22" x14ac:dyDescent="0.2">
      <c r="A8234" s="597">
        <v>45112</v>
      </c>
      <c r="B8234" s="414">
        <f t="shared" si="280"/>
        <v>45113</v>
      </c>
      <c r="C8234" s="636">
        <v>2.64</v>
      </c>
      <c r="E8234" s="636">
        <v>2.2450000000000001</v>
      </c>
      <c r="G8234" s="636">
        <v>1.9124173479463</v>
      </c>
      <c r="I8234" s="636">
        <v>2.4500000000000002</v>
      </c>
      <c r="K8234" s="636">
        <v>2.27</v>
      </c>
      <c r="M8234" s="636">
        <v>2.58</v>
      </c>
      <c r="O8234" s="636">
        <v>2.3149999999999999</v>
      </c>
      <c r="Q8234" s="636">
        <v>1.4350000000000001</v>
      </c>
      <c r="S8234" s="636">
        <v>2.4049999999999998</v>
      </c>
      <c r="T8234" s="554">
        <v>0.75400400000000001</v>
      </c>
      <c r="U8234" s="636">
        <f t="shared" si="279"/>
        <v>1.9124173479463</v>
      </c>
    </row>
    <row r="8235" spans="1:22" x14ac:dyDescent="0.2">
      <c r="A8235" s="597">
        <v>45113</v>
      </c>
      <c r="B8235" s="414">
        <f t="shared" si="280"/>
        <v>45114</v>
      </c>
      <c r="C8235" s="636">
        <v>2.5150000000000001</v>
      </c>
      <c r="E8235" s="636">
        <v>2.0550000000000002</v>
      </c>
      <c r="G8235" s="636">
        <v>1.9353416565743249</v>
      </c>
      <c r="I8235" s="636">
        <v>2.2000000000000002</v>
      </c>
      <c r="K8235" s="636">
        <v>2.09</v>
      </c>
      <c r="M8235" s="636">
        <v>2.3199999999999998</v>
      </c>
      <c r="O8235" s="636">
        <v>2.0699999999999998</v>
      </c>
      <c r="Q8235" s="636">
        <v>1.375</v>
      </c>
      <c r="S8235" s="636">
        <v>2.4449999999999998</v>
      </c>
      <c r="T8235" s="554">
        <v>0.75055899999999998</v>
      </c>
      <c r="U8235" s="636">
        <f t="shared" si="279"/>
        <v>1.9353416565743249</v>
      </c>
    </row>
    <row r="8236" spans="1:22" x14ac:dyDescent="0.2">
      <c r="A8236" s="597">
        <v>45114</v>
      </c>
      <c r="B8236" s="414">
        <f t="shared" ref="B8236:B8261" si="281">A8236+1</f>
        <v>45115</v>
      </c>
      <c r="C8236" s="640">
        <v>2.4849999999999999</v>
      </c>
      <c r="E8236" s="640">
        <v>1.9</v>
      </c>
      <c r="G8236" s="640">
        <v>1.8514070475965998</v>
      </c>
      <c r="I8236" s="640">
        <v>2.14</v>
      </c>
      <c r="K8236" s="640">
        <v>1.9750000000000001</v>
      </c>
      <c r="M8236" s="640">
        <v>2.14</v>
      </c>
      <c r="O8236" s="640">
        <v>2.0249999999999999</v>
      </c>
      <c r="Q8236" s="640">
        <v>1.355</v>
      </c>
      <c r="S8236" s="640">
        <v>2.34</v>
      </c>
      <c r="T8236" s="577">
        <v>0.75022599999999995</v>
      </c>
      <c r="U8236" s="640">
        <f t="shared" si="279"/>
        <v>1.8514070475965998</v>
      </c>
    </row>
    <row r="8237" spans="1:22" x14ac:dyDescent="0.2">
      <c r="A8237" s="597">
        <v>45115</v>
      </c>
      <c r="B8237" s="414">
        <f t="shared" si="281"/>
        <v>45116</v>
      </c>
      <c r="C8237" s="640">
        <v>2.4849999999999999</v>
      </c>
      <c r="E8237" s="640">
        <v>1.9</v>
      </c>
      <c r="G8237" s="640">
        <v>1.8514070475965998</v>
      </c>
      <c r="I8237" s="640">
        <v>2.14</v>
      </c>
      <c r="K8237" s="640">
        <v>1.9750000000000001</v>
      </c>
      <c r="M8237" s="640">
        <v>2.14</v>
      </c>
      <c r="O8237" s="640">
        <v>2.0249999999999999</v>
      </c>
      <c r="Q8237" s="640">
        <v>1.355</v>
      </c>
      <c r="S8237" s="640">
        <v>2.34</v>
      </c>
      <c r="T8237" s="577">
        <v>0.75022599999999995</v>
      </c>
      <c r="U8237" s="640">
        <f t="shared" si="279"/>
        <v>1.8514070475965998</v>
      </c>
    </row>
    <row r="8238" spans="1:22" x14ac:dyDescent="0.2">
      <c r="A8238" s="597">
        <v>45116</v>
      </c>
      <c r="B8238" s="414">
        <f t="shared" si="281"/>
        <v>45117</v>
      </c>
      <c r="C8238" s="640">
        <v>2.4849999999999999</v>
      </c>
      <c r="E8238" s="640">
        <v>1.9</v>
      </c>
      <c r="G8238" s="640">
        <v>1.8514070475965998</v>
      </c>
      <c r="I8238" s="640">
        <v>2.14</v>
      </c>
      <c r="K8238" s="640">
        <v>1.9750000000000001</v>
      </c>
      <c r="M8238" s="640">
        <v>2.14</v>
      </c>
      <c r="O8238" s="640">
        <v>2.0249999999999999</v>
      </c>
      <c r="Q8238" s="640">
        <v>1.355</v>
      </c>
      <c r="S8238" s="640">
        <v>2.34</v>
      </c>
      <c r="T8238" s="577">
        <v>0.75022599999999995</v>
      </c>
      <c r="U8238" s="640">
        <f t="shared" si="279"/>
        <v>1.8514070475965998</v>
      </c>
    </row>
    <row r="8239" spans="1:22" x14ac:dyDescent="0.2">
      <c r="A8239" s="597">
        <v>45117</v>
      </c>
      <c r="B8239" s="414">
        <f t="shared" si="281"/>
        <v>45118</v>
      </c>
      <c r="C8239" s="636">
        <v>2.57</v>
      </c>
      <c r="E8239" s="636">
        <v>2.23</v>
      </c>
      <c r="G8239" s="636">
        <v>2.00439362304125</v>
      </c>
      <c r="I8239" s="636">
        <v>2.29</v>
      </c>
      <c r="K8239" s="636">
        <v>2.165</v>
      </c>
      <c r="M8239" s="636">
        <v>2.35</v>
      </c>
      <c r="O8239" s="636">
        <v>2.2450000000000001</v>
      </c>
      <c r="Q8239" s="636">
        <v>1.5549999999999999</v>
      </c>
      <c r="S8239" s="636">
        <v>2.5249999999999999</v>
      </c>
      <c r="T8239" s="554">
        <v>0.75270999999999999</v>
      </c>
      <c r="U8239" s="636">
        <f t="shared" si="279"/>
        <v>2.00439362304125</v>
      </c>
    </row>
    <row r="8240" spans="1:22" x14ac:dyDescent="0.2">
      <c r="A8240" s="597">
        <v>45118</v>
      </c>
      <c r="B8240" s="414">
        <f t="shared" si="281"/>
        <v>45119</v>
      </c>
      <c r="C8240" s="636">
        <v>2.59</v>
      </c>
      <c r="E8240" s="636">
        <v>2.3050000000000002</v>
      </c>
      <c r="G8240" s="636">
        <v>1.936830119093025</v>
      </c>
      <c r="I8240" s="636">
        <v>2.4</v>
      </c>
      <c r="K8240" s="636">
        <v>2.3199999999999998</v>
      </c>
      <c r="M8240" s="636">
        <v>2.4849999999999999</v>
      </c>
      <c r="O8240" s="636">
        <v>2.34</v>
      </c>
      <c r="Q8240" s="636">
        <v>1.72</v>
      </c>
      <c r="S8240" s="636">
        <v>2.4350000000000001</v>
      </c>
      <c r="T8240" s="554">
        <v>0.75422100000000003</v>
      </c>
      <c r="U8240" s="636">
        <f t="shared" si="279"/>
        <v>1.936830119093025</v>
      </c>
    </row>
    <row r="8241" spans="1:21" x14ac:dyDescent="0.2">
      <c r="A8241" s="597">
        <v>45119</v>
      </c>
      <c r="B8241" s="414">
        <f t="shared" si="281"/>
        <v>45120</v>
      </c>
      <c r="C8241" s="636">
        <v>2.5499999999999998</v>
      </c>
      <c r="E8241" s="636">
        <v>2.29</v>
      </c>
      <c r="G8241" s="636">
        <v>1.8694022386338001</v>
      </c>
      <c r="I8241" s="636">
        <v>2.3450000000000002</v>
      </c>
      <c r="K8241" s="636">
        <v>2.335</v>
      </c>
      <c r="M8241" s="636">
        <v>2.75</v>
      </c>
      <c r="O8241" s="636">
        <v>2.3149999999999999</v>
      </c>
      <c r="Q8241" s="636">
        <v>1.635</v>
      </c>
      <c r="S8241" s="636">
        <v>2.34</v>
      </c>
      <c r="T8241" s="554">
        <v>0.75751800000000002</v>
      </c>
      <c r="U8241" s="636">
        <f t="shared" si="279"/>
        <v>1.8694022386338001</v>
      </c>
    </row>
    <row r="8242" spans="1:21" x14ac:dyDescent="0.2">
      <c r="A8242" s="597">
        <v>45120</v>
      </c>
      <c r="B8242" s="414">
        <f t="shared" si="281"/>
        <v>45121</v>
      </c>
      <c r="C8242" s="636">
        <v>2.5</v>
      </c>
      <c r="E8242" s="636">
        <v>2.19</v>
      </c>
      <c r="G8242" s="636">
        <v>1.8368792513948502</v>
      </c>
      <c r="I8242" s="636">
        <v>2.355</v>
      </c>
      <c r="K8242" s="636">
        <v>2.2850000000000001</v>
      </c>
      <c r="M8242" s="636">
        <v>2.97</v>
      </c>
      <c r="O8242" s="636">
        <v>2.23</v>
      </c>
      <c r="Q8242" s="636">
        <v>1.4850000000000001</v>
      </c>
      <c r="S8242" s="636">
        <v>2.29</v>
      </c>
      <c r="T8242" s="554">
        <v>0.76059100000000002</v>
      </c>
      <c r="U8242" s="636">
        <f t="shared" si="279"/>
        <v>1.8368792513948502</v>
      </c>
    </row>
    <row r="8243" spans="1:21" x14ac:dyDescent="0.2">
      <c r="A8243" s="597">
        <v>45121</v>
      </c>
      <c r="B8243" s="414">
        <f t="shared" si="281"/>
        <v>45122</v>
      </c>
      <c r="C8243" s="640">
        <v>2.4900000000000002</v>
      </c>
      <c r="E8243" s="640">
        <v>2.1549999999999998</v>
      </c>
      <c r="G8243" s="640">
        <v>1.5754428188862002</v>
      </c>
      <c r="I8243" s="640">
        <v>2.2949999999999999</v>
      </c>
      <c r="K8243" s="640">
        <v>2.25</v>
      </c>
      <c r="M8243" s="640">
        <v>2.9</v>
      </c>
      <c r="O8243" s="640">
        <v>2.2549999999999999</v>
      </c>
      <c r="Q8243" s="640">
        <v>1.39</v>
      </c>
      <c r="S8243" s="640">
        <v>1.9650000000000001</v>
      </c>
      <c r="T8243" s="577">
        <v>0.76023200000000002</v>
      </c>
      <c r="U8243" s="640">
        <f t="shared" si="279"/>
        <v>1.5754428188862002</v>
      </c>
    </row>
    <row r="8244" spans="1:21" x14ac:dyDescent="0.2">
      <c r="A8244" s="597">
        <v>45122</v>
      </c>
      <c r="B8244" s="414">
        <f t="shared" si="281"/>
        <v>45123</v>
      </c>
      <c r="C8244" s="640">
        <v>2.4900000000000002</v>
      </c>
      <c r="E8244" s="640">
        <v>2.1549999999999998</v>
      </c>
      <c r="G8244" s="640">
        <v>1.5754428188862002</v>
      </c>
      <c r="I8244" s="640">
        <v>2.2949999999999999</v>
      </c>
      <c r="K8244" s="640">
        <v>2.25</v>
      </c>
      <c r="M8244" s="640">
        <v>2.9</v>
      </c>
      <c r="O8244" s="640">
        <v>2.2549999999999999</v>
      </c>
      <c r="Q8244" s="640">
        <v>1.39</v>
      </c>
      <c r="S8244" s="640">
        <v>1.9650000000000001</v>
      </c>
      <c r="T8244" s="577">
        <v>0.76023200000000002</v>
      </c>
      <c r="U8244" s="640">
        <f t="shared" si="279"/>
        <v>1.5754428188862002</v>
      </c>
    </row>
    <row r="8245" spans="1:21" x14ac:dyDescent="0.2">
      <c r="A8245" s="597">
        <v>45123</v>
      </c>
      <c r="B8245" s="414">
        <f t="shared" si="281"/>
        <v>45124</v>
      </c>
      <c r="C8245" s="640">
        <v>2.4900000000000002</v>
      </c>
      <c r="E8245" s="640">
        <v>2.1549999999999998</v>
      </c>
      <c r="G8245" s="640">
        <v>1.5754428188862002</v>
      </c>
      <c r="I8245" s="640">
        <v>2.2949999999999999</v>
      </c>
      <c r="K8245" s="640">
        <v>2.25</v>
      </c>
      <c r="M8245" s="640">
        <v>2.9</v>
      </c>
      <c r="O8245" s="640">
        <v>2.2549999999999999</v>
      </c>
      <c r="Q8245" s="640">
        <v>1.39</v>
      </c>
      <c r="S8245" s="640">
        <v>1.9650000000000001</v>
      </c>
      <c r="T8245" s="577">
        <v>0.76023200000000002</v>
      </c>
      <c r="U8245" s="640">
        <f t="shared" si="279"/>
        <v>1.5754428188862002</v>
      </c>
    </row>
    <row r="8246" spans="1:21" x14ac:dyDescent="0.2">
      <c r="A8246" s="597">
        <v>45124</v>
      </c>
      <c r="B8246" s="414">
        <f t="shared" si="281"/>
        <v>45125</v>
      </c>
      <c r="C8246" s="636">
        <v>2.4300000000000002</v>
      </c>
      <c r="E8246" s="636">
        <v>2.11</v>
      </c>
      <c r="G8246" s="636">
        <v>1.7886368268272004</v>
      </c>
      <c r="I8246" s="636">
        <v>2.2200000000000002</v>
      </c>
      <c r="K8246" s="636">
        <v>2.08</v>
      </c>
      <c r="M8246" s="636">
        <v>3.7549999999999999</v>
      </c>
      <c r="O8246" s="636">
        <v>2.19</v>
      </c>
      <c r="Q8246" s="636">
        <v>1.49</v>
      </c>
      <c r="S8246" s="636">
        <v>2.2400000000000002</v>
      </c>
      <c r="T8246" s="554">
        <v>0.75714700000000001</v>
      </c>
      <c r="U8246" s="636">
        <f t="shared" si="279"/>
        <v>1.7886368268272004</v>
      </c>
    </row>
    <row r="8247" spans="1:21" x14ac:dyDescent="0.2">
      <c r="A8247" s="597">
        <v>45125</v>
      </c>
      <c r="B8247" s="414">
        <f t="shared" si="281"/>
        <v>45126</v>
      </c>
      <c r="C8247" s="636">
        <v>2.52</v>
      </c>
      <c r="E8247" s="636">
        <v>2.2450000000000001</v>
      </c>
      <c r="G8247" s="636">
        <v>1.9507013699996003</v>
      </c>
      <c r="I8247" s="636">
        <v>2.3050000000000002</v>
      </c>
      <c r="K8247" s="636">
        <v>2.2450000000000001</v>
      </c>
      <c r="M8247" s="636">
        <v>3.76</v>
      </c>
      <c r="O8247" s="636">
        <v>2.29</v>
      </c>
      <c r="Q8247" s="636">
        <v>1.57</v>
      </c>
      <c r="S8247" s="636">
        <v>2.44</v>
      </c>
      <c r="T8247" s="554">
        <v>0.75806600000000002</v>
      </c>
      <c r="U8247" s="636">
        <f t="shared" ref="U8247:U8290" si="282">S8247*T8247*1.054615</f>
        <v>1.9507013699996003</v>
      </c>
    </row>
    <row r="8248" spans="1:21" x14ac:dyDescent="0.2">
      <c r="A8248" s="597">
        <v>45126</v>
      </c>
      <c r="B8248" s="414">
        <f t="shared" si="281"/>
        <v>45127</v>
      </c>
      <c r="C8248" s="636">
        <v>2.5099999999999998</v>
      </c>
      <c r="E8248" s="636">
        <v>2.2000000000000002</v>
      </c>
      <c r="G8248" s="636">
        <v>1.9135812210603005</v>
      </c>
      <c r="I8248" s="636">
        <v>2.335</v>
      </c>
      <c r="K8248" s="636">
        <v>2.1800000000000002</v>
      </c>
      <c r="M8248" s="636">
        <v>3.51</v>
      </c>
      <c r="O8248" s="636">
        <v>2.2850000000000001</v>
      </c>
      <c r="Q8248" s="636">
        <v>1.4650000000000001</v>
      </c>
      <c r="S8248" s="636">
        <v>2.39</v>
      </c>
      <c r="T8248" s="554">
        <v>0.75919800000000004</v>
      </c>
      <c r="U8248" s="636">
        <f t="shared" si="282"/>
        <v>1.9135812210603005</v>
      </c>
    </row>
    <row r="8249" spans="1:21" x14ac:dyDescent="0.2">
      <c r="A8249" s="597">
        <v>45127</v>
      </c>
      <c r="B8249" s="414">
        <f t="shared" si="281"/>
        <v>45128</v>
      </c>
      <c r="C8249" s="636">
        <v>2.6150000000000002</v>
      </c>
      <c r="E8249" s="636">
        <v>2.2599999999999998</v>
      </c>
      <c r="G8249" s="636">
        <v>1.923815183928</v>
      </c>
      <c r="I8249" s="636">
        <v>2.44</v>
      </c>
      <c r="K8249" s="636">
        <v>2.2850000000000001</v>
      </c>
      <c r="M8249" s="636">
        <v>3.02</v>
      </c>
      <c r="O8249" s="636">
        <v>2.37</v>
      </c>
      <c r="Q8249" s="636">
        <v>1.5149999999999999</v>
      </c>
      <c r="S8249" s="636">
        <v>2.4</v>
      </c>
      <c r="T8249" s="554">
        <v>0.76007800000000003</v>
      </c>
      <c r="U8249" s="636">
        <f t="shared" si="282"/>
        <v>1.923815183928</v>
      </c>
    </row>
    <row r="8250" spans="1:21" x14ac:dyDescent="0.2">
      <c r="A8250" s="597">
        <v>45128</v>
      </c>
      <c r="B8250" s="414">
        <f t="shared" si="281"/>
        <v>45129</v>
      </c>
      <c r="C8250" s="640">
        <v>2.605</v>
      </c>
      <c r="E8250" s="640">
        <v>2.23</v>
      </c>
      <c r="G8250" s="640">
        <v>1.8064920915461999</v>
      </c>
      <c r="I8250" s="640">
        <v>2.46</v>
      </c>
      <c r="K8250" s="640">
        <v>2.33</v>
      </c>
      <c r="M8250" s="640">
        <v>2.5550000000000002</v>
      </c>
      <c r="O8250" s="640">
        <v>2.3849999999999998</v>
      </c>
      <c r="Q8250" s="640">
        <v>1.325</v>
      </c>
      <c r="S8250" s="640">
        <v>2.2599999999999998</v>
      </c>
      <c r="T8250" s="577">
        <v>0.757938</v>
      </c>
      <c r="U8250" s="640">
        <f t="shared" si="282"/>
        <v>1.8064920915461999</v>
      </c>
    </row>
    <row r="8251" spans="1:21" x14ac:dyDescent="0.2">
      <c r="A8251" s="597">
        <v>45129</v>
      </c>
      <c r="B8251" s="414">
        <f t="shared" si="281"/>
        <v>45130</v>
      </c>
      <c r="C8251" s="640">
        <v>2.605</v>
      </c>
      <c r="E8251" s="640">
        <v>2.23</v>
      </c>
      <c r="G8251" s="640">
        <v>1.8064920915461999</v>
      </c>
      <c r="I8251" s="640">
        <v>2.46</v>
      </c>
      <c r="K8251" s="640">
        <v>2.33</v>
      </c>
      <c r="M8251" s="640">
        <v>2.5550000000000002</v>
      </c>
      <c r="O8251" s="640">
        <v>2.3849999999999998</v>
      </c>
      <c r="Q8251" s="640">
        <v>1.325</v>
      </c>
      <c r="S8251" s="640">
        <v>2.2599999999999998</v>
      </c>
      <c r="T8251" s="577">
        <v>0.757938</v>
      </c>
      <c r="U8251" s="640">
        <f t="shared" si="282"/>
        <v>1.8064920915461999</v>
      </c>
    </row>
    <row r="8252" spans="1:21" x14ac:dyDescent="0.2">
      <c r="A8252" s="597">
        <v>45130</v>
      </c>
      <c r="B8252" s="414">
        <f t="shared" si="281"/>
        <v>45131</v>
      </c>
      <c r="C8252" s="640">
        <v>2.605</v>
      </c>
      <c r="E8252" s="640">
        <v>2.23</v>
      </c>
      <c r="G8252" s="640">
        <v>1.8064920915461999</v>
      </c>
      <c r="I8252" s="640">
        <v>2.46</v>
      </c>
      <c r="K8252" s="640">
        <v>2.33</v>
      </c>
      <c r="M8252" s="640">
        <v>2.5550000000000002</v>
      </c>
      <c r="O8252" s="640">
        <v>2.3849999999999998</v>
      </c>
      <c r="Q8252" s="640">
        <v>1.325</v>
      </c>
      <c r="S8252" s="640">
        <v>2.2599999999999998</v>
      </c>
      <c r="T8252" s="577">
        <v>0.757938</v>
      </c>
      <c r="U8252" s="640">
        <f t="shared" si="282"/>
        <v>1.8064920915461999</v>
      </c>
    </row>
    <row r="8253" spans="1:21" x14ac:dyDescent="0.2">
      <c r="A8253" s="597">
        <v>45131</v>
      </c>
      <c r="B8253" s="414">
        <f t="shared" si="281"/>
        <v>45132</v>
      </c>
      <c r="C8253" s="636">
        <v>2.67</v>
      </c>
      <c r="E8253" s="636">
        <v>2.35</v>
      </c>
      <c r="G8253" s="636">
        <v>2.0705286667912004</v>
      </c>
      <c r="I8253" s="636">
        <v>2.4700000000000002</v>
      </c>
      <c r="K8253" s="636">
        <v>2.33</v>
      </c>
      <c r="M8253" s="636">
        <v>3.13</v>
      </c>
      <c r="O8253" s="636">
        <v>2.395</v>
      </c>
      <c r="Q8253" s="636">
        <v>1.595</v>
      </c>
      <c r="S8253" s="636">
        <v>2.59</v>
      </c>
      <c r="T8253" s="554">
        <v>0.75803200000000004</v>
      </c>
      <c r="U8253" s="636">
        <f t="shared" si="282"/>
        <v>2.0705286667912004</v>
      </c>
    </row>
    <row r="8254" spans="1:21" x14ac:dyDescent="0.2">
      <c r="A8254" s="597">
        <v>45132</v>
      </c>
      <c r="B8254" s="414">
        <f t="shared" si="281"/>
        <v>45133</v>
      </c>
      <c r="C8254" s="636">
        <v>2.65</v>
      </c>
      <c r="E8254" s="636">
        <v>2.35</v>
      </c>
      <c r="G8254" s="636">
        <v>1.8411335788509999</v>
      </c>
      <c r="I8254" s="636">
        <v>2.37</v>
      </c>
      <c r="K8254" s="636">
        <v>2.3149999999999999</v>
      </c>
      <c r="M8254" s="636">
        <v>4.0549999999999997</v>
      </c>
      <c r="O8254" s="636">
        <v>2.355</v>
      </c>
      <c r="Q8254" s="636">
        <v>1.6</v>
      </c>
      <c r="S8254" s="636">
        <v>2.2999999999999998</v>
      </c>
      <c r="T8254" s="554">
        <v>0.75903799999999999</v>
      </c>
      <c r="U8254" s="636">
        <f t="shared" si="282"/>
        <v>1.8411335788509999</v>
      </c>
    </row>
    <row r="8255" spans="1:21" x14ac:dyDescent="0.2">
      <c r="A8255" s="597">
        <v>45133</v>
      </c>
      <c r="B8255" s="414">
        <f t="shared" si="281"/>
        <v>45134</v>
      </c>
      <c r="C8255" s="636">
        <v>2.605</v>
      </c>
      <c r="E8255" s="636">
        <v>2.37</v>
      </c>
      <c r="G8255" s="636">
        <v>1.8408285103699502</v>
      </c>
      <c r="I8255" s="636">
        <v>2.3149999999999999</v>
      </c>
      <c r="K8255" s="636">
        <v>2.27</v>
      </c>
      <c r="M8255" s="636">
        <v>4.0599999999999996</v>
      </c>
      <c r="O8255" s="636">
        <v>2.375</v>
      </c>
      <c r="Q8255" s="636">
        <v>1.43</v>
      </c>
      <c r="S8255" s="636">
        <v>2.3050000000000002</v>
      </c>
      <c r="T8255" s="554">
        <v>0.75726599999999999</v>
      </c>
      <c r="U8255" s="636">
        <f t="shared" si="282"/>
        <v>1.8408285103699502</v>
      </c>
    </row>
    <row r="8256" spans="1:21" x14ac:dyDescent="0.2">
      <c r="A8256" s="597">
        <v>45134</v>
      </c>
      <c r="B8256" s="414">
        <f t="shared" si="281"/>
        <v>45135</v>
      </c>
      <c r="C8256" s="636">
        <v>2.48</v>
      </c>
      <c r="E8256" s="636">
        <v>2.31</v>
      </c>
      <c r="G8256" s="636">
        <v>1.8183909118375001</v>
      </c>
      <c r="I8256" s="636">
        <v>2.2599999999999998</v>
      </c>
      <c r="K8256" s="636">
        <v>2.19</v>
      </c>
      <c r="M8256" s="636">
        <v>4.6900000000000004</v>
      </c>
      <c r="O8256" s="636">
        <v>2.2999999999999998</v>
      </c>
      <c r="Q8256" s="636">
        <v>1.3049999999999999</v>
      </c>
      <c r="S8256" s="636">
        <v>2.2749999999999999</v>
      </c>
      <c r="T8256" s="554">
        <v>0.75790000000000002</v>
      </c>
      <c r="U8256" s="636">
        <f t="shared" si="282"/>
        <v>1.8183909118375001</v>
      </c>
    </row>
    <row r="8257" spans="1:22" x14ac:dyDescent="0.2">
      <c r="A8257" s="597">
        <v>45135</v>
      </c>
      <c r="B8257" s="414">
        <f t="shared" si="281"/>
        <v>45136</v>
      </c>
      <c r="C8257" s="640">
        <v>2.5150000000000001</v>
      </c>
      <c r="E8257" s="640">
        <v>2.2549999999999999</v>
      </c>
      <c r="G8257" s="640">
        <v>1.9602022488885003</v>
      </c>
      <c r="I8257" s="640">
        <v>2.4249999999999998</v>
      </c>
      <c r="K8257" s="640">
        <v>-0.38500000000000001</v>
      </c>
      <c r="M8257" s="640">
        <v>3.29</v>
      </c>
      <c r="O8257" s="640">
        <v>2.2850000000000001</v>
      </c>
      <c r="Q8257" s="640">
        <v>1.175</v>
      </c>
      <c r="S8257" s="640">
        <v>2.46</v>
      </c>
      <c r="T8257" s="577">
        <v>0.75556500000000004</v>
      </c>
      <c r="U8257" s="640">
        <f t="shared" si="282"/>
        <v>1.9602022488885003</v>
      </c>
    </row>
    <row r="8258" spans="1:22" x14ac:dyDescent="0.2">
      <c r="A8258" s="597">
        <v>45136</v>
      </c>
      <c r="B8258" s="414">
        <f t="shared" si="281"/>
        <v>45137</v>
      </c>
      <c r="C8258" s="640">
        <v>2.5150000000000001</v>
      </c>
      <c r="E8258" s="640">
        <v>2.2549999999999999</v>
      </c>
      <c r="G8258" s="640">
        <v>1.9602022488885003</v>
      </c>
      <c r="I8258" s="640">
        <v>2.4249999999999998</v>
      </c>
      <c r="K8258" s="640">
        <v>-0.38500000000000001</v>
      </c>
      <c r="M8258" s="640">
        <v>3.29</v>
      </c>
      <c r="O8258" s="640">
        <v>2.2850000000000001</v>
      </c>
      <c r="Q8258" s="640">
        <v>1.175</v>
      </c>
      <c r="S8258" s="640">
        <v>2.46</v>
      </c>
      <c r="T8258" s="577">
        <v>0.75556500000000004</v>
      </c>
      <c r="U8258" s="640">
        <f t="shared" si="282"/>
        <v>1.9602022488885003</v>
      </c>
    </row>
    <row r="8259" spans="1:22" x14ac:dyDescent="0.2">
      <c r="A8259" s="597">
        <v>45137</v>
      </c>
      <c r="B8259" s="414">
        <f t="shared" si="281"/>
        <v>45138</v>
      </c>
      <c r="C8259" s="640">
        <v>2.5150000000000001</v>
      </c>
      <c r="E8259" s="640">
        <v>2.2549999999999999</v>
      </c>
      <c r="G8259" s="640">
        <v>1.9602022488885003</v>
      </c>
      <c r="I8259" s="640">
        <v>2.4249999999999998</v>
      </c>
      <c r="K8259" s="640">
        <v>-0.38500000000000001</v>
      </c>
      <c r="M8259" s="640">
        <v>3.29</v>
      </c>
      <c r="O8259" s="640">
        <v>2.2850000000000001</v>
      </c>
      <c r="Q8259" s="640">
        <v>1.175</v>
      </c>
      <c r="S8259" s="640">
        <v>2.46</v>
      </c>
      <c r="T8259" s="577">
        <v>0.75556500000000004</v>
      </c>
      <c r="U8259" s="640">
        <f t="shared" si="282"/>
        <v>1.9602022488885003</v>
      </c>
      <c r="V8259" s="554"/>
    </row>
    <row r="8260" spans="1:22" x14ac:dyDescent="0.2">
      <c r="A8260" s="597">
        <v>45138</v>
      </c>
      <c r="B8260" s="414">
        <f t="shared" si="281"/>
        <v>45139</v>
      </c>
      <c r="C8260" s="620">
        <v>2.57</v>
      </c>
      <c r="E8260" s="620">
        <v>2.27</v>
      </c>
      <c r="G8260" s="620">
        <v>1.9316825907357</v>
      </c>
      <c r="I8260" s="620">
        <v>2.36</v>
      </c>
      <c r="K8260" s="620">
        <v>0.91500000000000004</v>
      </c>
      <c r="M8260" s="620">
        <v>3.6</v>
      </c>
      <c r="O8260" s="620">
        <v>2.2799999999999998</v>
      </c>
      <c r="Q8260" s="620">
        <v>1.145</v>
      </c>
      <c r="S8260" s="620">
        <v>2.42</v>
      </c>
      <c r="T8260" s="689">
        <v>0.75687899999999997</v>
      </c>
      <c r="U8260" s="620">
        <f t="shared" si="282"/>
        <v>1.9316825907357</v>
      </c>
    </row>
    <row r="8261" spans="1:22" x14ac:dyDescent="0.2">
      <c r="A8261" s="597">
        <v>45139</v>
      </c>
      <c r="B8261" s="414">
        <f t="shared" si="281"/>
        <v>45140</v>
      </c>
      <c r="C8261" s="636">
        <v>2.4900000000000002</v>
      </c>
      <c r="E8261" s="636">
        <v>2.2149999999999999</v>
      </c>
      <c r="G8261" s="636">
        <v>1.8930071166867</v>
      </c>
      <c r="I8261" s="636">
        <v>2.2450000000000001</v>
      </c>
      <c r="K8261" s="636">
        <v>2.2149999999999999</v>
      </c>
      <c r="M8261" s="636">
        <v>2.9849999999999999</v>
      </c>
      <c r="O8261" s="636">
        <v>2.21</v>
      </c>
      <c r="Q8261" s="636">
        <v>1.0249999999999999</v>
      </c>
      <c r="S8261" s="636">
        <v>2.38</v>
      </c>
      <c r="T8261" s="554">
        <v>0.75419099999999994</v>
      </c>
      <c r="U8261" s="636">
        <f t="shared" si="282"/>
        <v>1.8930071166867</v>
      </c>
    </row>
    <row r="8262" spans="1:22" x14ac:dyDescent="0.2">
      <c r="A8262" s="597">
        <v>45140</v>
      </c>
      <c r="B8262" s="414">
        <f t="shared" ref="B8262:B8296" si="283">A8262+1</f>
        <v>45141</v>
      </c>
      <c r="C8262" s="660">
        <v>2.4300000000000002</v>
      </c>
      <c r="E8262" s="660">
        <v>2.17</v>
      </c>
      <c r="G8262" s="660">
        <v>1.9398936860257503</v>
      </c>
      <c r="I8262" s="660">
        <v>2.15</v>
      </c>
      <c r="K8262" s="660">
        <v>2.085</v>
      </c>
      <c r="M8262" s="660">
        <v>3.74</v>
      </c>
      <c r="O8262" s="660">
        <v>2.1749999999999998</v>
      </c>
      <c r="Q8262" s="660">
        <v>1.0449999999999999</v>
      </c>
      <c r="S8262" s="660">
        <v>2.4500000000000002</v>
      </c>
      <c r="T8262" s="554">
        <v>0.75078900000000004</v>
      </c>
      <c r="U8262" s="636">
        <f t="shared" si="282"/>
        <v>1.9398936860257503</v>
      </c>
    </row>
    <row r="8263" spans="1:22" x14ac:dyDescent="0.2">
      <c r="A8263" s="597">
        <v>45141</v>
      </c>
      <c r="B8263" s="414">
        <f t="shared" si="283"/>
        <v>45142</v>
      </c>
      <c r="C8263" s="660">
        <v>2.4700000000000002</v>
      </c>
      <c r="E8263" s="660">
        <v>2.17</v>
      </c>
      <c r="G8263" s="660">
        <v>1.9108824190907001</v>
      </c>
      <c r="I8263" s="660">
        <v>2.17</v>
      </c>
      <c r="K8263" s="660">
        <v>2.1150000000000002</v>
      </c>
      <c r="M8263" s="660">
        <v>3.645</v>
      </c>
      <c r="O8263" s="660">
        <v>2.2000000000000002</v>
      </c>
      <c r="Q8263" s="660">
        <v>1.1100000000000001</v>
      </c>
      <c r="S8263" s="660">
        <v>2.42</v>
      </c>
      <c r="T8263" s="554">
        <v>0.74872899999999998</v>
      </c>
      <c r="U8263" s="636">
        <f t="shared" si="282"/>
        <v>1.9108824190907001</v>
      </c>
    </row>
    <row r="8264" spans="1:22" x14ac:dyDescent="0.2">
      <c r="A8264" s="597">
        <v>45142</v>
      </c>
      <c r="B8264" s="414">
        <f t="shared" si="283"/>
        <v>45143</v>
      </c>
      <c r="C8264" s="661">
        <v>2.5249999999999999</v>
      </c>
      <c r="E8264" s="661">
        <v>2.1850000000000001</v>
      </c>
      <c r="G8264" s="661">
        <v>1.9415722007136003</v>
      </c>
      <c r="I8264" s="661">
        <v>2.2400000000000002</v>
      </c>
      <c r="K8264" s="661">
        <v>2.13</v>
      </c>
      <c r="M8264" s="661">
        <v>3.2250000000000001</v>
      </c>
      <c r="O8264" s="661">
        <v>2.2149999999999999</v>
      </c>
      <c r="Q8264" s="661">
        <v>1.085</v>
      </c>
      <c r="S8264" s="661">
        <v>2.46</v>
      </c>
      <c r="T8264" s="577">
        <v>0.74838400000000005</v>
      </c>
      <c r="U8264" s="640">
        <f t="shared" si="282"/>
        <v>1.9415722007136003</v>
      </c>
    </row>
    <row r="8265" spans="1:22" x14ac:dyDescent="0.2">
      <c r="A8265" s="597">
        <v>45143</v>
      </c>
      <c r="B8265" s="414">
        <f t="shared" si="283"/>
        <v>45144</v>
      </c>
      <c r="C8265" s="661">
        <v>2.5249999999999999</v>
      </c>
      <c r="E8265" s="661">
        <v>2.1850000000000001</v>
      </c>
      <c r="G8265" s="661">
        <v>1.9415722007136003</v>
      </c>
      <c r="I8265" s="661">
        <v>2.2400000000000002</v>
      </c>
      <c r="K8265" s="661">
        <v>2.13</v>
      </c>
      <c r="M8265" s="661">
        <v>3.2250000000000001</v>
      </c>
      <c r="O8265" s="661">
        <v>2.2149999999999999</v>
      </c>
      <c r="Q8265" s="661">
        <v>1.085</v>
      </c>
      <c r="S8265" s="661">
        <v>2.46</v>
      </c>
      <c r="T8265" s="577">
        <v>0.74838400000000005</v>
      </c>
      <c r="U8265" s="640">
        <f t="shared" si="282"/>
        <v>1.9415722007136003</v>
      </c>
    </row>
    <row r="8266" spans="1:22" x14ac:dyDescent="0.2">
      <c r="A8266" s="597">
        <v>45144</v>
      </c>
      <c r="B8266" s="414">
        <f t="shared" si="283"/>
        <v>45145</v>
      </c>
      <c r="C8266" s="661">
        <v>2.5249999999999999</v>
      </c>
      <c r="E8266" s="661">
        <v>2.1850000000000001</v>
      </c>
      <c r="G8266" s="661">
        <v>1.9415722007136003</v>
      </c>
      <c r="I8266" s="661">
        <v>2.2400000000000002</v>
      </c>
      <c r="K8266" s="661">
        <v>2.13</v>
      </c>
      <c r="M8266" s="661">
        <v>3.2250000000000001</v>
      </c>
      <c r="O8266" s="661">
        <v>2.2149999999999999</v>
      </c>
      <c r="Q8266" s="661">
        <v>1.085</v>
      </c>
      <c r="S8266" s="661">
        <v>2.46</v>
      </c>
      <c r="T8266" s="577">
        <v>0.74838400000000005</v>
      </c>
      <c r="U8266" s="640">
        <f t="shared" si="282"/>
        <v>1.9415722007136003</v>
      </c>
    </row>
    <row r="8267" spans="1:22" x14ac:dyDescent="0.2">
      <c r="A8267" s="597">
        <v>45145</v>
      </c>
      <c r="B8267" s="414">
        <f t="shared" si="283"/>
        <v>45146</v>
      </c>
      <c r="C8267" s="660">
        <v>2.65</v>
      </c>
      <c r="E8267" s="660">
        <v>2.3199999999999998</v>
      </c>
      <c r="G8267" s="660">
        <v>2.0302185605845007</v>
      </c>
      <c r="I8267" s="660">
        <v>2.41</v>
      </c>
      <c r="K8267" s="660">
        <v>2.2850000000000001</v>
      </c>
      <c r="M8267" s="660">
        <v>3.915</v>
      </c>
      <c r="O8267" s="660">
        <v>2.35</v>
      </c>
      <c r="Q8267" s="660">
        <v>1.1200000000000001</v>
      </c>
      <c r="S8267" s="660">
        <v>2.5750000000000002</v>
      </c>
      <c r="T8267" s="554">
        <v>0.74760400000000005</v>
      </c>
      <c r="U8267" s="636">
        <f t="shared" si="282"/>
        <v>2.0302185605845007</v>
      </c>
    </row>
    <row r="8268" spans="1:22" x14ac:dyDescent="0.2">
      <c r="A8268" s="597">
        <v>45146</v>
      </c>
      <c r="B8268" s="414">
        <f t="shared" si="283"/>
        <v>45147</v>
      </c>
      <c r="C8268" s="660">
        <v>2.77</v>
      </c>
      <c r="E8268" s="660">
        <v>2.3849999999999998</v>
      </c>
      <c r="G8268" s="660">
        <v>2.0890244413843004</v>
      </c>
      <c r="I8268" s="660">
        <v>2.4550000000000001</v>
      </c>
      <c r="K8268" s="660">
        <v>2.39</v>
      </c>
      <c r="M8268" s="660">
        <v>3.68</v>
      </c>
      <c r="O8268" s="660">
        <v>2.39</v>
      </c>
      <c r="Q8268" s="660">
        <v>1.19</v>
      </c>
      <c r="S8268" s="660">
        <v>2.66</v>
      </c>
      <c r="T8268" s="554">
        <v>0.74467700000000003</v>
      </c>
      <c r="U8268" s="636">
        <f t="shared" si="282"/>
        <v>2.0890244413843004</v>
      </c>
    </row>
    <row r="8269" spans="1:22" x14ac:dyDescent="0.2">
      <c r="A8269" s="597">
        <v>45147</v>
      </c>
      <c r="B8269" s="414">
        <f t="shared" si="283"/>
        <v>45148</v>
      </c>
      <c r="C8269" s="660">
        <v>2.9049999999999998</v>
      </c>
      <c r="E8269" s="660">
        <v>2.6</v>
      </c>
      <c r="G8269" s="660">
        <v>2.3175716715952501</v>
      </c>
      <c r="I8269" s="660">
        <v>2.68</v>
      </c>
      <c r="K8269" s="660">
        <v>2.5550000000000002</v>
      </c>
      <c r="M8269" s="660">
        <v>3.4849999999999999</v>
      </c>
      <c r="O8269" s="660">
        <v>2.6150000000000002</v>
      </c>
      <c r="Q8269" s="660">
        <v>1.31</v>
      </c>
      <c r="S8269" s="660">
        <v>2.95</v>
      </c>
      <c r="T8269" s="554">
        <v>0.74493299999999996</v>
      </c>
      <c r="U8269" s="636">
        <f t="shared" si="282"/>
        <v>2.3175716715952501</v>
      </c>
    </row>
    <row r="8270" spans="1:22" x14ac:dyDescent="0.2">
      <c r="A8270" s="597">
        <v>45148</v>
      </c>
      <c r="B8270" s="414">
        <f t="shared" si="283"/>
        <v>45149</v>
      </c>
      <c r="C8270" s="660">
        <v>2.81</v>
      </c>
      <c r="E8270" s="660">
        <v>2.5249999999999999</v>
      </c>
      <c r="G8270" s="660">
        <v>2.2756602801571502</v>
      </c>
      <c r="I8270" s="660">
        <v>2.63</v>
      </c>
      <c r="K8270" s="660">
        <v>2.5649999999999999</v>
      </c>
      <c r="M8270" s="660">
        <v>2.9449999999999998</v>
      </c>
      <c r="O8270" s="660">
        <v>2.54</v>
      </c>
      <c r="Q8270" s="660">
        <v>1.2</v>
      </c>
      <c r="S8270" s="660">
        <v>2.895</v>
      </c>
      <c r="T8270" s="554">
        <v>0.74535799999999997</v>
      </c>
      <c r="U8270" s="636">
        <f t="shared" si="282"/>
        <v>2.2756602801571502</v>
      </c>
    </row>
    <row r="8271" spans="1:22" x14ac:dyDescent="0.2">
      <c r="A8271" s="597">
        <v>45149</v>
      </c>
      <c r="B8271" s="414">
        <f t="shared" si="283"/>
        <v>45150</v>
      </c>
      <c r="C8271" s="661">
        <v>2.625</v>
      </c>
      <c r="E8271" s="661">
        <v>2.42</v>
      </c>
      <c r="G8271" s="661">
        <v>2.1965133121679998</v>
      </c>
      <c r="I8271" s="661">
        <v>2.4900000000000002</v>
      </c>
      <c r="K8271" s="661">
        <v>2.4049999999999998</v>
      </c>
      <c r="M8271" s="661">
        <v>2.8450000000000002</v>
      </c>
      <c r="O8271" s="661">
        <v>2.4449999999999998</v>
      </c>
      <c r="Q8271" s="661">
        <v>1.1599999999999999</v>
      </c>
      <c r="S8271" s="661">
        <v>2.8</v>
      </c>
      <c r="T8271" s="577">
        <v>0.74384399999999995</v>
      </c>
      <c r="U8271" s="640">
        <f t="shared" si="282"/>
        <v>2.1965133121679998</v>
      </c>
    </row>
    <row r="8272" spans="1:22" x14ac:dyDescent="0.2">
      <c r="A8272" s="597">
        <v>45150</v>
      </c>
      <c r="B8272" s="414">
        <f t="shared" si="283"/>
        <v>45151</v>
      </c>
      <c r="C8272" s="661">
        <v>2.625</v>
      </c>
      <c r="E8272" s="661">
        <v>2.42</v>
      </c>
      <c r="G8272" s="661">
        <v>2.1965133121679998</v>
      </c>
      <c r="I8272" s="661">
        <v>2.4900000000000002</v>
      </c>
      <c r="K8272" s="661">
        <v>2.4049999999999998</v>
      </c>
      <c r="M8272" s="661">
        <v>2.8450000000000002</v>
      </c>
      <c r="O8272" s="661">
        <v>2.4449999999999998</v>
      </c>
      <c r="Q8272" s="661">
        <v>1.1599999999999999</v>
      </c>
      <c r="S8272" s="661">
        <v>2.8</v>
      </c>
      <c r="T8272" s="577">
        <v>0.74384399999999995</v>
      </c>
      <c r="U8272" s="640">
        <f t="shared" si="282"/>
        <v>2.1965133121679998</v>
      </c>
    </row>
    <row r="8273" spans="1:21" x14ac:dyDescent="0.2">
      <c r="A8273" s="597">
        <v>45151</v>
      </c>
      <c r="B8273" s="414">
        <f t="shared" si="283"/>
        <v>45152</v>
      </c>
      <c r="C8273" s="661">
        <v>2.625</v>
      </c>
      <c r="E8273" s="661">
        <v>2.42</v>
      </c>
      <c r="G8273" s="661">
        <v>2.1965133121679998</v>
      </c>
      <c r="I8273" s="661">
        <v>2.4900000000000002</v>
      </c>
      <c r="K8273" s="661">
        <v>2.4049999999999998</v>
      </c>
      <c r="M8273" s="661">
        <v>2.8450000000000002</v>
      </c>
      <c r="O8273" s="661">
        <v>2.4449999999999998</v>
      </c>
      <c r="Q8273" s="661">
        <v>1.1599999999999999</v>
      </c>
      <c r="S8273" s="661">
        <v>2.8</v>
      </c>
      <c r="T8273" s="577">
        <v>0.74384399999999995</v>
      </c>
      <c r="U8273" s="640">
        <f t="shared" si="282"/>
        <v>2.1965133121679998</v>
      </c>
    </row>
    <row r="8274" spans="1:21" x14ac:dyDescent="0.2">
      <c r="A8274" s="597">
        <v>45152</v>
      </c>
      <c r="B8274" s="414">
        <f t="shared" si="283"/>
        <v>45153</v>
      </c>
      <c r="C8274" s="660">
        <v>2.7349999999999999</v>
      </c>
      <c r="E8274" s="660">
        <v>2.5099999999999998</v>
      </c>
      <c r="G8274" s="660">
        <v>2.1627593888472001</v>
      </c>
      <c r="I8274" s="660">
        <v>2.5099999999999998</v>
      </c>
      <c r="K8274" s="660">
        <v>2.4049999999999998</v>
      </c>
      <c r="M8274" s="660">
        <v>3.7949999999999999</v>
      </c>
      <c r="O8274" s="660">
        <v>2.4550000000000001</v>
      </c>
      <c r="Q8274" s="660">
        <v>1.29</v>
      </c>
      <c r="S8274" s="660">
        <v>2.76</v>
      </c>
      <c r="T8274" s="554">
        <v>0.74302800000000002</v>
      </c>
      <c r="U8274" s="636">
        <f t="shared" si="282"/>
        <v>2.1627593888472001</v>
      </c>
    </row>
    <row r="8275" spans="1:21" x14ac:dyDescent="0.2">
      <c r="A8275" s="597">
        <v>45153</v>
      </c>
      <c r="B8275" s="414">
        <f t="shared" si="283"/>
        <v>45154</v>
      </c>
      <c r="C8275" s="660">
        <v>2.6549999999999998</v>
      </c>
      <c r="E8275" s="660">
        <v>2.4249999999999998</v>
      </c>
      <c r="G8275" s="660">
        <v>2.1087410646667748</v>
      </c>
      <c r="I8275" s="660">
        <v>2.4750000000000001</v>
      </c>
      <c r="K8275" s="660">
        <v>2.3199999999999998</v>
      </c>
      <c r="M8275" s="660">
        <v>2.8250000000000002</v>
      </c>
      <c r="O8275" s="660">
        <v>2.415</v>
      </c>
      <c r="Q8275" s="660">
        <v>1.3049999999999999</v>
      </c>
      <c r="S8275" s="660">
        <v>2.6949999999999998</v>
      </c>
      <c r="T8275" s="554">
        <v>0.74194300000000002</v>
      </c>
      <c r="U8275" s="636">
        <f t="shared" si="282"/>
        <v>2.1087410646667748</v>
      </c>
    </row>
    <row r="8276" spans="1:21" x14ac:dyDescent="0.2">
      <c r="A8276" s="597">
        <v>45154</v>
      </c>
      <c r="B8276" s="414">
        <f t="shared" si="283"/>
        <v>45155</v>
      </c>
      <c r="C8276" s="660">
        <v>2.5449999999999999</v>
      </c>
      <c r="E8276" s="660">
        <v>2.37</v>
      </c>
      <c r="G8276" s="660">
        <v>1.9983918196224002</v>
      </c>
      <c r="I8276" s="660">
        <v>2.42</v>
      </c>
      <c r="K8276" s="660">
        <v>2.2599999999999998</v>
      </c>
      <c r="M8276" s="660">
        <v>2.7450000000000001</v>
      </c>
      <c r="O8276" s="660">
        <v>2.355</v>
      </c>
      <c r="Q8276" s="660">
        <v>1.24</v>
      </c>
      <c r="S8276" s="660">
        <v>2.56</v>
      </c>
      <c r="T8276" s="554">
        <v>0.74019599999999997</v>
      </c>
      <c r="U8276" s="636">
        <f t="shared" si="282"/>
        <v>1.9983918196224002</v>
      </c>
    </row>
    <row r="8277" spans="1:21" x14ac:dyDescent="0.2">
      <c r="A8277" s="597">
        <v>45155</v>
      </c>
      <c r="B8277" s="414">
        <f t="shared" si="283"/>
        <v>45156</v>
      </c>
      <c r="C8277" s="660">
        <v>2.5550000000000002</v>
      </c>
      <c r="E8277" s="660">
        <v>2.35</v>
      </c>
      <c r="G8277" s="660">
        <v>1.9874418469927499</v>
      </c>
      <c r="I8277" s="660">
        <v>2.4300000000000002</v>
      </c>
      <c r="K8277" s="660">
        <v>2.1349999999999998</v>
      </c>
      <c r="M8277" s="660">
        <v>2.375</v>
      </c>
      <c r="O8277" s="660">
        <v>2.3149999999999999</v>
      </c>
      <c r="Q8277" s="660">
        <v>1.1599999999999999</v>
      </c>
      <c r="S8277" s="660">
        <v>2.5499999999999998</v>
      </c>
      <c r="T8277" s="554">
        <v>0.73902699999999999</v>
      </c>
      <c r="U8277" s="636">
        <f t="shared" si="282"/>
        <v>1.9874418469927499</v>
      </c>
    </row>
    <row r="8278" spans="1:21" x14ac:dyDescent="0.2">
      <c r="A8278" s="597">
        <v>45156</v>
      </c>
      <c r="B8278" s="414">
        <f t="shared" si="283"/>
        <v>45157</v>
      </c>
      <c r="C8278" s="661">
        <v>2.4500000000000002</v>
      </c>
      <c r="E8278" s="661">
        <v>2.09</v>
      </c>
      <c r="G8278" s="661">
        <v>1.8953802324520002</v>
      </c>
      <c r="I8278" s="661">
        <v>2.36</v>
      </c>
      <c r="K8278" s="661">
        <v>1.96</v>
      </c>
      <c r="M8278" s="661">
        <v>2.19</v>
      </c>
      <c r="O8278" s="661">
        <v>2.2349999999999999</v>
      </c>
      <c r="Q8278" s="661">
        <v>1.1200000000000001</v>
      </c>
      <c r="S8278" s="661">
        <v>2.4350000000000001</v>
      </c>
      <c r="T8278" s="577">
        <v>0.73807999999999996</v>
      </c>
      <c r="U8278" s="640">
        <f t="shared" si="282"/>
        <v>1.8953802324520002</v>
      </c>
    </row>
    <row r="8279" spans="1:21" x14ac:dyDescent="0.2">
      <c r="A8279" s="597">
        <v>45157</v>
      </c>
      <c r="B8279" s="414">
        <f t="shared" si="283"/>
        <v>45158</v>
      </c>
      <c r="C8279" s="661">
        <v>2.4500000000000002</v>
      </c>
      <c r="E8279" s="661">
        <v>2.09</v>
      </c>
      <c r="G8279" s="661">
        <v>1.8953802324520002</v>
      </c>
      <c r="I8279" s="661">
        <v>2.36</v>
      </c>
      <c r="K8279" s="661">
        <v>1.96</v>
      </c>
      <c r="M8279" s="661">
        <v>2.19</v>
      </c>
      <c r="O8279" s="661">
        <v>2.2349999999999999</v>
      </c>
      <c r="Q8279" s="661">
        <v>1.1200000000000001</v>
      </c>
      <c r="S8279" s="661">
        <v>2.4350000000000001</v>
      </c>
      <c r="T8279" s="577">
        <v>0.73807999999999996</v>
      </c>
      <c r="U8279" s="640">
        <f t="shared" si="282"/>
        <v>1.8953802324520002</v>
      </c>
    </row>
    <row r="8280" spans="1:21" x14ac:dyDescent="0.2">
      <c r="A8280" s="597">
        <v>45158</v>
      </c>
      <c r="B8280" s="414">
        <f t="shared" si="283"/>
        <v>45159</v>
      </c>
      <c r="C8280" s="661">
        <v>2.4500000000000002</v>
      </c>
      <c r="E8280" s="661">
        <v>2.09</v>
      </c>
      <c r="G8280" s="661">
        <v>1.8953802324520002</v>
      </c>
      <c r="I8280" s="661">
        <v>2.36</v>
      </c>
      <c r="K8280" s="661">
        <v>1.96</v>
      </c>
      <c r="M8280" s="661">
        <v>2.19</v>
      </c>
      <c r="O8280" s="661">
        <v>2.2349999999999999</v>
      </c>
      <c r="Q8280" s="661">
        <v>1.1200000000000001</v>
      </c>
      <c r="S8280" s="661">
        <v>2.4350000000000001</v>
      </c>
      <c r="T8280" s="577">
        <v>0.73807999999999996</v>
      </c>
      <c r="U8280" s="640">
        <f t="shared" si="282"/>
        <v>1.8953802324520002</v>
      </c>
    </row>
    <row r="8281" spans="1:21" x14ac:dyDescent="0.2">
      <c r="A8281" s="597">
        <v>45159</v>
      </c>
      <c r="B8281" s="414">
        <f t="shared" si="283"/>
        <v>45160</v>
      </c>
      <c r="C8281" s="660">
        <v>2.5750000000000002</v>
      </c>
      <c r="E8281" s="660">
        <v>2.09</v>
      </c>
      <c r="G8281" s="660">
        <v>2.0288796582920252</v>
      </c>
      <c r="I8281" s="660">
        <v>2.4500000000000002</v>
      </c>
      <c r="K8281" s="660">
        <v>2.0299999999999998</v>
      </c>
      <c r="M8281" s="660">
        <v>2.4900000000000002</v>
      </c>
      <c r="O8281" s="660">
        <v>2.34</v>
      </c>
      <c r="Q8281" s="660">
        <v>1.19</v>
      </c>
      <c r="S8281" s="660">
        <v>2.605</v>
      </c>
      <c r="T8281" s="554">
        <v>0.73850700000000002</v>
      </c>
      <c r="U8281" s="636">
        <f t="shared" si="282"/>
        <v>2.0288796582920252</v>
      </c>
    </row>
    <row r="8282" spans="1:21" x14ac:dyDescent="0.2">
      <c r="A8282" s="597">
        <v>45160</v>
      </c>
      <c r="B8282" s="414">
        <f t="shared" si="283"/>
        <v>45161</v>
      </c>
      <c r="C8282" s="660">
        <v>2.605</v>
      </c>
      <c r="E8282" s="660">
        <v>2.335</v>
      </c>
      <c r="G8282" s="660">
        <v>2.0244452816900003</v>
      </c>
      <c r="I8282" s="660">
        <v>2.46</v>
      </c>
      <c r="K8282" s="660">
        <v>2.0550000000000002</v>
      </c>
      <c r="M8282" s="660">
        <v>2.42</v>
      </c>
      <c r="O8282" s="660">
        <v>2.35</v>
      </c>
      <c r="Q8282" s="660">
        <v>1.24</v>
      </c>
      <c r="S8282" s="660">
        <v>2.6</v>
      </c>
      <c r="T8282" s="554">
        <v>0.73831000000000002</v>
      </c>
      <c r="U8282" s="636">
        <f t="shared" si="282"/>
        <v>2.0244452816900003</v>
      </c>
    </row>
    <row r="8283" spans="1:21" x14ac:dyDescent="0.2">
      <c r="A8283" s="597">
        <v>45161</v>
      </c>
      <c r="B8283" s="414">
        <f t="shared" si="283"/>
        <v>45162</v>
      </c>
      <c r="C8283" s="660">
        <v>2.59</v>
      </c>
      <c r="E8283" s="660">
        <v>2.1800000000000002</v>
      </c>
      <c r="G8283" s="660">
        <v>1.9694286958621001</v>
      </c>
      <c r="I8283" s="660">
        <v>2.37</v>
      </c>
      <c r="K8283" s="660">
        <v>1.96</v>
      </c>
      <c r="M8283" s="660">
        <v>2.38</v>
      </c>
      <c r="O8283" s="660">
        <v>2.2650000000000001</v>
      </c>
      <c r="Q8283" s="660">
        <v>1.04</v>
      </c>
      <c r="S8283" s="660">
        <v>2.5299999999999998</v>
      </c>
      <c r="T8283" s="554">
        <v>0.73811800000000005</v>
      </c>
      <c r="U8283" s="636">
        <f t="shared" si="282"/>
        <v>1.9694286958621001</v>
      </c>
    </row>
    <row r="8284" spans="1:21" x14ac:dyDescent="0.2">
      <c r="A8284" s="597">
        <v>45162</v>
      </c>
      <c r="B8284" s="414">
        <f t="shared" si="283"/>
        <v>45163</v>
      </c>
      <c r="C8284" s="660">
        <v>2.4249999999999998</v>
      </c>
      <c r="E8284" s="660">
        <v>2.1349999999999998</v>
      </c>
      <c r="G8284" s="660">
        <v>1.8756281899247502</v>
      </c>
      <c r="I8284" s="660">
        <v>2.2850000000000001</v>
      </c>
      <c r="K8284" s="660">
        <v>1.96</v>
      </c>
      <c r="M8284" s="660">
        <v>2.31</v>
      </c>
      <c r="O8284" s="660">
        <v>2.17</v>
      </c>
      <c r="Q8284" s="660">
        <v>0.995</v>
      </c>
      <c r="S8284" s="660">
        <v>2.41</v>
      </c>
      <c r="T8284" s="554">
        <v>0.73796499999999998</v>
      </c>
      <c r="U8284" s="636">
        <f t="shared" si="282"/>
        <v>1.8756281899247502</v>
      </c>
    </row>
    <row r="8285" spans="1:21" x14ac:dyDescent="0.2">
      <c r="A8285" s="597">
        <v>45163</v>
      </c>
      <c r="B8285" s="414">
        <f t="shared" si="283"/>
        <v>45164</v>
      </c>
      <c r="C8285" s="661">
        <v>2.4649999999999999</v>
      </c>
      <c r="E8285" s="661">
        <v>2.06</v>
      </c>
      <c r="G8285" s="661">
        <v>1.8885057298475751</v>
      </c>
      <c r="I8285" s="661">
        <v>2.35</v>
      </c>
      <c r="K8285" s="661">
        <v>1.98</v>
      </c>
      <c r="M8285" s="661">
        <v>2.48</v>
      </c>
      <c r="O8285" s="661">
        <v>2.1549999999999998</v>
      </c>
      <c r="Q8285" s="661">
        <v>0.86499999999999999</v>
      </c>
      <c r="S8285" s="661">
        <v>2.4350000000000001</v>
      </c>
      <c r="T8285" s="577">
        <v>0.73540300000000003</v>
      </c>
      <c r="U8285" s="640">
        <f t="shared" si="282"/>
        <v>1.8885057298475751</v>
      </c>
    </row>
    <row r="8286" spans="1:21" x14ac:dyDescent="0.2">
      <c r="A8286" s="597">
        <v>45164</v>
      </c>
      <c r="B8286" s="414">
        <f t="shared" si="283"/>
        <v>45165</v>
      </c>
      <c r="C8286" s="661">
        <v>2.4649999999999999</v>
      </c>
      <c r="E8286" s="661">
        <v>2.06</v>
      </c>
      <c r="G8286" s="661">
        <v>1.8885057298475751</v>
      </c>
      <c r="I8286" s="661">
        <v>2.35</v>
      </c>
      <c r="K8286" s="661">
        <v>1.98</v>
      </c>
      <c r="M8286" s="661">
        <v>2.48</v>
      </c>
      <c r="O8286" s="661">
        <v>2.1549999999999998</v>
      </c>
      <c r="Q8286" s="661">
        <v>0.86499999999999999</v>
      </c>
      <c r="S8286" s="661">
        <v>2.4350000000000001</v>
      </c>
      <c r="T8286" s="577">
        <v>0.73540300000000003</v>
      </c>
      <c r="U8286" s="640">
        <f t="shared" si="282"/>
        <v>1.8885057298475751</v>
      </c>
    </row>
    <row r="8287" spans="1:21" x14ac:dyDescent="0.2">
      <c r="A8287" s="597">
        <v>45165</v>
      </c>
      <c r="B8287" s="414">
        <f t="shared" si="283"/>
        <v>45166</v>
      </c>
      <c r="C8287" s="661">
        <v>2.4649999999999999</v>
      </c>
      <c r="E8287" s="661">
        <v>2.06</v>
      </c>
      <c r="G8287" s="661">
        <v>1.8885057298475751</v>
      </c>
      <c r="I8287" s="661">
        <v>2.35</v>
      </c>
      <c r="K8287" s="661">
        <v>1.98</v>
      </c>
      <c r="M8287" s="661">
        <v>2.48</v>
      </c>
      <c r="O8287" s="661">
        <v>2.1549999999999998</v>
      </c>
      <c r="Q8287" s="661">
        <v>0.86499999999999999</v>
      </c>
      <c r="S8287" s="661">
        <v>2.4350000000000001</v>
      </c>
      <c r="T8287" s="577">
        <v>0.73540300000000003</v>
      </c>
      <c r="U8287" s="640">
        <f t="shared" si="282"/>
        <v>1.8885057298475751</v>
      </c>
    </row>
    <row r="8288" spans="1:21" x14ac:dyDescent="0.2">
      <c r="A8288" s="597">
        <v>45166</v>
      </c>
      <c r="B8288" s="414">
        <f t="shared" si="283"/>
        <v>45167</v>
      </c>
      <c r="C8288" s="660">
        <v>2.585</v>
      </c>
      <c r="E8288" s="660">
        <v>2.335</v>
      </c>
      <c r="G8288" s="660">
        <v>2.0166168745449999</v>
      </c>
      <c r="I8288" s="660">
        <v>2.4950000000000001</v>
      </c>
      <c r="K8288" s="660">
        <v>2.12</v>
      </c>
      <c r="M8288" s="660">
        <v>3.28</v>
      </c>
      <c r="O8288" s="660">
        <v>2.31</v>
      </c>
      <c r="Q8288" s="660">
        <v>1.175</v>
      </c>
      <c r="S8288" s="660">
        <v>2.6</v>
      </c>
      <c r="T8288" s="554">
        <v>0.73545499999999997</v>
      </c>
      <c r="U8288" s="636">
        <f t="shared" si="282"/>
        <v>2.0166168745449999</v>
      </c>
    </row>
    <row r="8289" spans="1:22" x14ac:dyDescent="0.2">
      <c r="A8289" s="597">
        <v>45167</v>
      </c>
      <c r="B8289" s="414">
        <f t="shared" si="283"/>
        <v>45168</v>
      </c>
      <c r="C8289" s="660">
        <v>2.5</v>
      </c>
      <c r="E8289" s="660">
        <v>2.2650000000000001</v>
      </c>
      <c r="G8289" s="660">
        <v>2.0290509699526256</v>
      </c>
      <c r="I8289" s="660">
        <v>2.4</v>
      </c>
      <c r="K8289" s="660">
        <v>2.23</v>
      </c>
      <c r="M8289" s="660">
        <v>2.91</v>
      </c>
      <c r="O8289" s="660">
        <v>2.2650000000000001</v>
      </c>
      <c r="Q8289" s="660">
        <v>1.2150000000000001</v>
      </c>
      <c r="S8289" s="660">
        <v>2.6150000000000002</v>
      </c>
      <c r="T8289" s="554">
        <v>0.73574499999999998</v>
      </c>
      <c r="U8289" s="636">
        <f t="shared" si="282"/>
        <v>2.0290509699526256</v>
      </c>
    </row>
    <row r="8290" spans="1:22" x14ac:dyDescent="0.2">
      <c r="A8290" s="597">
        <v>45168</v>
      </c>
      <c r="B8290" s="414">
        <f t="shared" si="283"/>
        <v>45169</v>
      </c>
      <c r="C8290" s="660">
        <v>2.4900000000000002</v>
      </c>
      <c r="E8290" s="660">
        <v>2.2799999999999998</v>
      </c>
      <c r="G8290" s="660">
        <v>2.0350354355008755</v>
      </c>
      <c r="I8290" s="660">
        <v>2.48</v>
      </c>
      <c r="K8290" s="660">
        <v>2.23</v>
      </c>
      <c r="M8290" s="660">
        <v>2.4900000000000002</v>
      </c>
      <c r="O8290" s="660">
        <v>2.2749999999999999</v>
      </c>
      <c r="Q8290" s="660">
        <v>1.26</v>
      </c>
      <c r="S8290" s="660">
        <v>2.6150000000000002</v>
      </c>
      <c r="T8290" s="554">
        <v>0.73791499999999999</v>
      </c>
      <c r="U8290" s="636">
        <f t="shared" si="282"/>
        <v>2.0350354355008755</v>
      </c>
      <c r="V8290" s="554"/>
    </row>
    <row r="8291" spans="1:22" x14ac:dyDescent="0.2">
      <c r="A8291" s="597">
        <v>45169</v>
      </c>
      <c r="B8291" s="414">
        <f t="shared" si="283"/>
        <v>45170</v>
      </c>
      <c r="C8291" s="620">
        <v>2.5649999999999999</v>
      </c>
      <c r="E8291" s="620">
        <v>2.2000000000000002</v>
      </c>
      <c r="G8291" s="620">
        <v>1.987207880655</v>
      </c>
      <c r="I8291" s="620">
        <v>2.5049999999999999</v>
      </c>
      <c r="K8291" s="620">
        <v>2.15</v>
      </c>
      <c r="M8291" s="620">
        <v>2.2349999999999999</v>
      </c>
      <c r="O8291" s="620">
        <v>2.2999999999999998</v>
      </c>
      <c r="Q8291" s="620">
        <v>1.35</v>
      </c>
      <c r="S8291" s="620">
        <v>2.5499999999999998</v>
      </c>
      <c r="T8291" s="689">
        <v>0.73894000000000004</v>
      </c>
      <c r="U8291" s="620">
        <f t="shared" ref="U8291:U8354" si="284">S8291*T8291*1.054615</f>
        <v>1.987207880655</v>
      </c>
    </row>
    <row r="8292" spans="1:22" x14ac:dyDescent="0.2">
      <c r="A8292" s="597">
        <v>45170</v>
      </c>
      <c r="B8292" s="414">
        <f t="shared" si="283"/>
        <v>45171</v>
      </c>
      <c r="C8292" s="661">
        <v>2.66</v>
      </c>
      <c r="E8292" s="661">
        <v>2.1150000000000002</v>
      </c>
      <c r="G8292" s="661">
        <v>1.9151824430148001</v>
      </c>
      <c r="I8292" s="661">
        <v>2.5299999999999998</v>
      </c>
      <c r="K8292" s="661">
        <v>1.92</v>
      </c>
      <c r="M8292" s="661">
        <v>2.11</v>
      </c>
      <c r="O8292" s="661">
        <v>2.2599999999999998</v>
      </c>
      <c r="Q8292" s="661">
        <v>1.59</v>
      </c>
      <c r="S8292" s="661">
        <v>2.46</v>
      </c>
      <c r="T8292" s="577">
        <v>0.73821199999999998</v>
      </c>
      <c r="U8292" s="640">
        <f t="shared" si="284"/>
        <v>1.9151824430148001</v>
      </c>
    </row>
    <row r="8293" spans="1:22" x14ac:dyDescent="0.2">
      <c r="A8293" s="597">
        <v>45171</v>
      </c>
      <c r="B8293" s="414">
        <f t="shared" si="283"/>
        <v>45172</v>
      </c>
      <c r="C8293" s="661">
        <v>2.66</v>
      </c>
      <c r="E8293" s="661">
        <v>2.1150000000000002</v>
      </c>
      <c r="G8293" s="661">
        <v>1.9151824430148001</v>
      </c>
      <c r="I8293" s="661">
        <v>2.5299999999999998</v>
      </c>
      <c r="K8293" s="661">
        <v>1.92</v>
      </c>
      <c r="M8293" s="661">
        <v>2.11</v>
      </c>
      <c r="O8293" s="661">
        <v>2.2599999999999998</v>
      </c>
      <c r="Q8293" s="661">
        <v>1.59</v>
      </c>
      <c r="S8293" s="661">
        <v>2.46</v>
      </c>
      <c r="T8293" s="577">
        <v>0.73821199999999998</v>
      </c>
      <c r="U8293" s="640">
        <f t="shared" si="284"/>
        <v>1.9151824430148001</v>
      </c>
    </row>
    <row r="8294" spans="1:22" x14ac:dyDescent="0.2">
      <c r="A8294" s="597">
        <v>45172</v>
      </c>
      <c r="B8294" s="414">
        <f t="shared" si="283"/>
        <v>45173</v>
      </c>
      <c r="C8294" s="661">
        <v>2.66</v>
      </c>
      <c r="E8294" s="661">
        <v>2.1150000000000002</v>
      </c>
      <c r="G8294" s="661">
        <v>1.9151824430148001</v>
      </c>
      <c r="I8294" s="661">
        <v>2.5299999999999998</v>
      </c>
      <c r="K8294" s="661">
        <v>1.92</v>
      </c>
      <c r="M8294" s="661">
        <v>2.11</v>
      </c>
      <c r="O8294" s="661">
        <v>2.2599999999999998</v>
      </c>
      <c r="Q8294" s="661">
        <v>1.59</v>
      </c>
      <c r="S8294" s="661">
        <v>2.46</v>
      </c>
      <c r="T8294" s="577">
        <v>0.73821199999999998</v>
      </c>
      <c r="U8294" s="640">
        <f t="shared" si="284"/>
        <v>1.9151824430148001</v>
      </c>
    </row>
    <row r="8295" spans="1:22" x14ac:dyDescent="0.2">
      <c r="A8295" s="597">
        <v>45173</v>
      </c>
      <c r="B8295" s="414">
        <f t="shared" si="283"/>
        <v>45174</v>
      </c>
      <c r="C8295" s="661">
        <v>2.66</v>
      </c>
      <c r="E8295" s="661">
        <v>2.1150000000000002</v>
      </c>
      <c r="G8295" s="661">
        <v>1.9151824430148001</v>
      </c>
      <c r="I8295" s="661">
        <v>2.5299999999999998</v>
      </c>
      <c r="K8295" s="661">
        <v>1.92</v>
      </c>
      <c r="M8295" s="661">
        <v>2.11</v>
      </c>
      <c r="O8295" s="661">
        <v>2.2599999999999998</v>
      </c>
      <c r="Q8295" s="661">
        <v>1.59</v>
      </c>
      <c r="S8295" s="661">
        <v>2.46</v>
      </c>
      <c r="T8295" s="577">
        <v>0.73821199999999998</v>
      </c>
      <c r="U8295" s="640">
        <f t="shared" si="284"/>
        <v>1.9151824430148001</v>
      </c>
    </row>
    <row r="8296" spans="1:22" x14ac:dyDescent="0.2">
      <c r="A8296" s="597">
        <v>45174</v>
      </c>
      <c r="B8296" s="414">
        <f t="shared" si="283"/>
        <v>45175</v>
      </c>
      <c r="C8296" s="660">
        <v>2.6</v>
      </c>
      <c r="E8296" s="660">
        <v>2.12</v>
      </c>
      <c r="G8296" s="636">
        <v>1.8528077872396</v>
      </c>
      <c r="I8296" s="660">
        <v>2.395</v>
      </c>
      <c r="K8296" s="660">
        <v>1.81</v>
      </c>
      <c r="M8296" s="660">
        <v>2.1549999999999998</v>
      </c>
      <c r="O8296" s="660">
        <v>2.2400000000000002</v>
      </c>
      <c r="Q8296" s="660">
        <v>1.595</v>
      </c>
      <c r="S8296" s="660">
        <v>2.395</v>
      </c>
      <c r="T8296" s="18">
        <v>0.73355199999999998</v>
      </c>
      <c r="U8296" s="636">
        <f t="shared" si="284"/>
        <v>1.8528077872396</v>
      </c>
    </row>
    <row r="8297" spans="1:22" x14ac:dyDescent="0.2">
      <c r="A8297" s="597">
        <v>45175</v>
      </c>
      <c r="B8297" s="414">
        <f t="shared" ref="B8297:B8324" si="285">A8297+1</f>
        <v>45176</v>
      </c>
      <c r="C8297" s="660">
        <v>2.4849999999999999</v>
      </c>
      <c r="E8297" s="660">
        <v>2.1800000000000002</v>
      </c>
      <c r="G8297" s="636">
        <v>1.8582307863079999</v>
      </c>
      <c r="I8297" s="660">
        <v>2.3250000000000002</v>
      </c>
      <c r="K8297" s="660">
        <v>1.9450000000000001</v>
      </c>
      <c r="M8297" s="660">
        <v>2.37</v>
      </c>
      <c r="O8297" s="660">
        <v>2.23</v>
      </c>
      <c r="Q8297" s="660">
        <v>1.55</v>
      </c>
      <c r="S8297" s="660">
        <v>2.4049999999999998</v>
      </c>
      <c r="T8297" s="18">
        <v>0.73263999999999996</v>
      </c>
      <c r="U8297" s="636">
        <f t="shared" si="284"/>
        <v>1.8582307863079999</v>
      </c>
    </row>
    <row r="8298" spans="1:22" x14ac:dyDescent="0.2">
      <c r="A8298" s="597">
        <v>45176</v>
      </c>
      <c r="B8298" s="414">
        <f t="shared" si="285"/>
        <v>45177</v>
      </c>
      <c r="C8298" s="660">
        <v>2.4449999999999998</v>
      </c>
      <c r="E8298" s="660">
        <v>2.19</v>
      </c>
      <c r="G8298" s="636">
        <v>1.85636910608695</v>
      </c>
      <c r="I8298" s="660">
        <v>2.34</v>
      </c>
      <c r="K8298" s="660">
        <v>2.1</v>
      </c>
      <c r="M8298" s="660">
        <v>2.56</v>
      </c>
      <c r="O8298" s="660">
        <v>2.2400000000000002</v>
      </c>
      <c r="Q8298" s="660">
        <v>1.5249999999999999</v>
      </c>
      <c r="S8298" s="660">
        <v>2.4049999999999998</v>
      </c>
      <c r="T8298" s="18">
        <v>0.73190599999999995</v>
      </c>
      <c r="U8298" s="636">
        <f t="shared" si="284"/>
        <v>1.85636910608695</v>
      </c>
    </row>
    <row r="8299" spans="1:22" x14ac:dyDescent="0.2">
      <c r="A8299" s="597">
        <v>45177</v>
      </c>
      <c r="B8299" s="414">
        <f t="shared" si="285"/>
        <v>45178</v>
      </c>
      <c r="C8299" s="661">
        <v>2.52</v>
      </c>
      <c r="E8299" s="661">
        <v>2.2050000000000001</v>
      </c>
      <c r="G8299" s="640">
        <v>1.8924343236417502</v>
      </c>
      <c r="I8299" s="661">
        <v>2.375</v>
      </c>
      <c r="K8299" s="661">
        <v>2.08</v>
      </c>
      <c r="M8299" s="661">
        <v>2.415</v>
      </c>
      <c r="O8299" s="661">
        <v>2.2749999999999999</v>
      </c>
      <c r="Q8299" s="661">
        <v>1.425</v>
      </c>
      <c r="S8299" s="661">
        <v>2.4500000000000002</v>
      </c>
      <c r="T8299" s="375">
        <v>0.73242099999999999</v>
      </c>
      <c r="U8299" s="640">
        <f t="shared" si="284"/>
        <v>1.8924343236417502</v>
      </c>
    </row>
    <row r="8300" spans="1:22" x14ac:dyDescent="0.2">
      <c r="A8300" s="597">
        <v>45178</v>
      </c>
      <c r="B8300" s="414">
        <f t="shared" si="285"/>
        <v>45179</v>
      </c>
      <c r="C8300" s="661">
        <v>2.52</v>
      </c>
      <c r="E8300" s="661">
        <v>2.2050000000000001</v>
      </c>
      <c r="G8300" s="640">
        <v>1.8924343236417502</v>
      </c>
      <c r="I8300" s="661">
        <v>2.375</v>
      </c>
      <c r="K8300" s="661">
        <v>2.08</v>
      </c>
      <c r="M8300" s="661">
        <v>2.415</v>
      </c>
      <c r="O8300" s="661">
        <v>2.2749999999999999</v>
      </c>
      <c r="Q8300" s="661">
        <v>1.425</v>
      </c>
      <c r="S8300" s="661">
        <v>2.4500000000000002</v>
      </c>
      <c r="T8300" s="375">
        <v>0.73242099999999999</v>
      </c>
      <c r="U8300" s="640">
        <f t="shared" si="284"/>
        <v>1.8924343236417502</v>
      </c>
    </row>
    <row r="8301" spans="1:22" x14ac:dyDescent="0.2">
      <c r="A8301" s="597">
        <v>45179</v>
      </c>
      <c r="B8301" s="414">
        <f t="shared" si="285"/>
        <v>45180</v>
      </c>
      <c r="C8301" s="661">
        <v>2.52</v>
      </c>
      <c r="E8301" s="661">
        <v>2.2050000000000001</v>
      </c>
      <c r="G8301" s="640">
        <v>1.8924343236417502</v>
      </c>
      <c r="I8301" s="661">
        <v>2.375</v>
      </c>
      <c r="K8301" s="661">
        <v>2.08</v>
      </c>
      <c r="M8301" s="661">
        <v>2.415</v>
      </c>
      <c r="O8301" s="661">
        <v>2.2749999999999999</v>
      </c>
      <c r="Q8301" s="661">
        <v>1.425</v>
      </c>
      <c r="S8301" s="661">
        <v>2.4500000000000002</v>
      </c>
      <c r="T8301" s="375">
        <v>0.73242099999999999</v>
      </c>
      <c r="U8301" s="640">
        <f t="shared" si="284"/>
        <v>1.8924343236417502</v>
      </c>
    </row>
    <row r="8302" spans="1:22" x14ac:dyDescent="0.2">
      <c r="A8302" s="597">
        <v>45180</v>
      </c>
      <c r="B8302" s="414">
        <f t="shared" si="285"/>
        <v>45181</v>
      </c>
      <c r="C8302" s="660">
        <v>2.5049999999999999</v>
      </c>
      <c r="E8302" s="660">
        <v>2.2650000000000001</v>
      </c>
      <c r="G8302" s="636">
        <v>1.9703902938191</v>
      </c>
      <c r="I8302" s="660">
        <v>2.2999999999999998</v>
      </c>
      <c r="K8302" s="660">
        <v>2.06</v>
      </c>
      <c r="M8302" s="660">
        <v>2.5249999999999999</v>
      </c>
      <c r="O8302" s="660">
        <v>2.2549999999999999</v>
      </c>
      <c r="Q8302" s="660">
        <v>1.54</v>
      </c>
      <c r="S8302" s="660">
        <v>2.54</v>
      </c>
      <c r="T8302" s="18">
        <v>0.73557099999999997</v>
      </c>
      <c r="U8302" s="636">
        <f t="shared" si="284"/>
        <v>1.9703902938191</v>
      </c>
    </row>
    <row r="8303" spans="1:22" x14ac:dyDescent="0.2">
      <c r="A8303" s="597">
        <v>45181</v>
      </c>
      <c r="B8303" s="414">
        <f t="shared" si="285"/>
        <v>45182</v>
      </c>
      <c r="C8303" s="660">
        <v>2.7050000000000001</v>
      </c>
      <c r="E8303" s="660">
        <v>2.2749999999999999</v>
      </c>
      <c r="G8303" s="636">
        <v>2.0787916491392502</v>
      </c>
      <c r="I8303" s="660">
        <v>2.2799999999999998</v>
      </c>
      <c r="K8303" s="660">
        <v>2.1949999999999998</v>
      </c>
      <c r="M8303" s="660">
        <v>2.66</v>
      </c>
      <c r="O8303" s="660">
        <v>2.2850000000000001</v>
      </c>
      <c r="Q8303" s="660">
        <v>1.6850000000000001</v>
      </c>
      <c r="S8303" s="660">
        <v>2.6749999999999998</v>
      </c>
      <c r="T8303" s="18">
        <v>0.73687400000000003</v>
      </c>
      <c r="U8303" s="636">
        <f t="shared" si="284"/>
        <v>2.0787916491392502</v>
      </c>
    </row>
    <row r="8304" spans="1:22" x14ac:dyDescent="0.2">
      <c r="A8304" s="597">
        <v>45182</v>
      </c>
      <c r="B8304" s="414">
        <f t="shared" si="285"/>
        <v>45183</v>
      </c>
      <c r="C8304" s="660">
        <v>2.7549999999999999</v>
      </c>
      <c r="E8304" s="660">
        <v>2.19</v>
      </c>
      <c r="G8304" s="636">
        <v>2.0575506642434749</v>
      </c>
      <c r="I8304" s="660">
        <v>2.2999999999999998</v>
      </c>
      <c r="K8304" s="660">
        <v>2.2349999999999999</v>
      </c>
      <c r="M8304" s="660">
        <v>2.5649999999999999</v>
      </c>
      <c r="O8304" s="660">
        <v>2.2749999999999999</v>
      </c>
      <c r="Q8304" s="660">
        <v>1.54</v>
      </c>
      <c r="S8304" s="660">
        <v>2.645</v>
      </c>
      <c r="T8304" s="18">
        <v>0.73761699999999997</v>
      </c>
      <c r="U8304" s="636">
        <f t="shared" si="284"/>
        <v>2.0575506642434749</v>
      </c>
    </row>
    <row r="8305" spans="1:22" x14ac:dyDescent="0.2">
      <c r="A8305" s="597">
        <v>45183</v>
      </c>
      <c r="B8305" s="414">
        <f t="shared" si="285"/>
        <v>45184</v>
      </c>
      <c r="C8305" s="660">
        <v>2.81</v>
      </c>
      <c r="E8305" s="660">
        <v>2.33</v>
      </c>
      <c r="G8305" s="636">
        <v>2.0624322134247253</v>
      </c>
      <c r="I8305" s="660">
        <v>2.4550000000000001</v>
      </c>
      <c r="K8305" s="660">
        <v>2.27</v>
      </c>
      <c r="M8305" s="660">
        <v>2.4900000000000002</v>
      </c>
      <c r="O8305" s="660">
        <v>2.335</v>
      </c>
      <c r="Q8305" s="660">
        <v>1.51</v>
      </c>
      <c r="S8305" s="660">
        <v>2.645</v>
      </c>
      <c r="T8305" s="18">
        <v>0.739367</v>
      </c>
      <c r="U8305" s="636">
        <f t="shared" si="284"/>
        <v>2.0624322134247253</v>
      </c>
    </row>
    <row r="8306" spans="1:22" x14ac:dyDescent="0.2">
      <c r="A8306" s="597">
        <v>45184</v>
      </c>
      <c r="B8306" s="414">
        <f t="shared" si="285"/>
        <v>45185</v>
      </c>
      <c r="C8306" s="661">
        <v>2.74</v>
      </c>
      <c r="E8306" s="661">
        <v>2.2450000000000001</v>
      </c>
      <c r="G8306" s="640">
        <v>1.9621604580205001</v>
      </c>
      <c r="I8306" s="661">
        <v>2.36</v>
      </c>
      <c r="K8306" s="661">
        <v>2.09</v>
      </c>
      <c r="M8306" s="661">
        <v>2.2749999999999999</v>
      </c>
      <c r="O8306" s="661">
        <v>2.2749999999999999</v>
      </c>
      <c r="Q8306" s="661">
        <v>1.115</v>
      </c>
      <c r="S8306" s="661">
        <v>2.5150000000000001</v>
      </c>
      <c r="T8306" s="577">
        <v>0.73977999999999999</v>
      </c>
      <c r="U8306" s="640">
        <f t="shared" si="284"/>
        <v>1.9621604580205001</v>
      </c>
    </row>
    <row r="8307" spans="1:22" x14ac:dyDescent="0.2">
      <c r="A8307" s="597">
        <v>45185</v>
      </c>
      <c r="B8307" s="414">
        <f t="shared" si="285"/>
        <v>45186</v>
      </c>
      <c r="C8307" s="661">
        <v>2.74</v>
      </c>
      <c r="E8307" s="661">
        <v>2.2450000000000001</v>
      </c>
      <c r="G8307" s="640">
        <v>1.9621604580205001</v>
      </c>
      <c r="I8307" s="661">
        <v>2.36</v>
      </c>
      <c r="K8307" s="661">
        <v>2.09</v>
      </c>
      <c r="M8307" s="661">
        <v>2.2749999999999999</v>
      </c>
      <c r="O8307" s="661">
        <v>2.2749999999999999</v>
      </c>
      <c r="Q8307" s="661">
        <v>1.115</v>
      </c>
      <c r="S8307" s="661">
        <v>2.5150000000000001</v>
      </c>
      <c r="T8307" s="577">
        <v>0.73977999999999999</v>
      </c>
      <c r="U8307" s="640">
        <f t="shared" si="284"/>
        <v>1.9621604580205001</v>
      </c>
    </row>
    <row r="8308" spans="1:22" x14ac:dyDescent="0.2">
      <c r="A8308" s="597">
        <v>45186</v>
      </c>
      <c r="B8308" s="414">
        <f t="shared" si="285"/>
        <v>45187</v>
      </c>
      <c r="C8308" s="661">
        <v>2.74</v>
      </c>
      <c r="E8308" s="661">
        <v>2.2450000000000001</v>
      </c>
      <c r="G8308" s="640">
        <v>1.9621604580205001</v>
      </c>
      <c r="I8308" s="661">
        <v>2.36</v>
      </c>
      <c r="K8308" s="661">
        <v>2.09</v>
      </c>
      <c r="M8308" s="661">
        <v>2.2749999999999999</v>
      </c>
      <c r="O8308" s="661">
        <v>2.2749999999999999</v>
      </c>
      <c r="Q8308" s="661">
        <v>1.115</v>
      </c>
      <c r="S8308" s="661">
        <v>2.5150000000000001</v>
      </c>
      <c r="T8308" s="577">
        <v>0.73977999999999999</v>
      </c>
      <c r="U8308" s="640">
        <f t="shared" si="284"/>
        <v>1.9621604580205001</v>
      </c>
    </row>
    <row r="8309" spans="1:22" x14ac:dyDescent="0.2">
      <c r="A8309" s="597">
        <v>45187</v>
      </c>
      <c r="B8309" s="414">
        <f t="shared" si="285"/>
        <v>45188</v>
      </c>
      <c r="C8309" s="660">
        <v>2.57</v>
      </c>
      <c r="E8309" s="660">
        <v>2.2250000000000001</v>
      </c>
      <c r="G8309" s="636">
        <v>1.9331639504223752</v>
      </c>
      <c r="I8309" s="660">
        <v>2.4049999999999998</v>
      </c>
      <c r="K8309" s="660">
        <v>1.7549999999999999</v>
      </c>
      <c r="M8309" s="660">
        <v>2.2149999999999999</v>
      </c>
      <c r="O8309" s="660">
        <v>2.2549999999999999</v>
      </c>
      <c r="Q8309" s="660">
        <v>1.1950000000000001</v>
      </c>
      <c r="S8309" s="660">
        <v>2.4750000000000001</v>
      </c>
      <c r="T8309" s="18">
        <v>0.74062700000000004</v>
      </c>
      <c r="U8309" s="636">
        <f t="shared" si="284"/>
        <v>1.9331639504223752</v>
      </c>
    </row>
    <row r="8310" spans="1:22" x14ac:dyDescent="0.2">
      <c r="A8310" s="597">
        <v>45188</v>
      </c>
      <c r="B8310" s="414">
        <f t="shared" si="285"/>
        <v>45189</v>
      </c>
      <c r="C8310" s="660">
        <v>2.7450000000000001</v>
      </c>
      <c r="E8310" s="660">
        <v>2.2400000000000002</v>
      </c>
      <c r="G8310" s="636">
        <v>2.0111053985511753</v>
      </c>
      <c r="I8310" s="660">
        <v>2.5249999999999999</v>
      </c>
      <c r="K8310" s="660">
        <v>1.9550000000000001</v>
      </c>
      <c r="M8310" s="660">
        <v>2.1749999999999998</v>
      </c>
      <c r="O8310" s="660">
        <v>2.27</v>
      </c>
      <c r="Q8310" s="660">
        <v>1.18</v>
      </c>
      <c r="S8310" s="660">
        <v>2.5649999999999999</v>
      </c>
      <c r="T8310" s="18">
        <v>0.74345300000000003</v>
      </c>
      <c r="U8310" s="636">
        <f t="shared" si="284"/>
        <v>2.0111053985511753</v>
      </c>
    </row>
    <row r="8311" spans="1:22" x14ac:dyDescent="0.2">
      <c r="A8311" s="597">
        <v>45189</v>
      </c>
      <c r="B8311" s="414">
        <f t="shared" si="285"/>
        <v>45190</v>
      </c>
      <c r="C8311" s="660">
        <v>2.7650000000000001</v>
      </c>
      <c r="E8311" s="660">
        <v>2.0550000000000002</v>
      </c>
      <c r="G8311" s="636">
        <v>1.9297419514896004</v>
      </c>
      <c r="I8311" s="660">
        <v>2.41</v>
      </c>
      <c r="K8311" s="660">
        <v>1.8149999999999999</v>
      </c>
      <c r="M8311" s="660">
        <v>2.15</v>
      </c>
      <c r="O8311" s="660">
        <v>2.13</v>
      </c>
      <c r="Q8311" s="660">
        <v>1.01</v>
      </c>
      <c r="S8311" s="660">
        <v>2.46</v>
      </c>
      <c r="T8311" s="18">
        <v>0.74382400000000004</v>
      </c>
      <c r="U8311" s="636">
        <f t="shared" si="284"/>
        <v>1.9297419514896004</v>
      </c>
    </row>
    <row r="8312" spans="1:22" x14ac:dyDescent="0.2">
      <c r="A8312" s="597">
        <v>45190</v>
      </c>
      <c r="B8312" s="414">
        <f t="shared" si="285"/>
        <v>45191</v>
      </c>
      <c r="C8312" s="660">
        <v>2.6949999999999998</v>
      </c>
      <c r="E8312" s="660">
        <v>2.0950000000000002</v>
      </c>
      <c r="G8312" s="636">
        <v>1.8685040652229004</v>
      </c>
      <c r="I8312" s="660">
        <v>2.4300000000000002</v>
      </c>
      <c r="K8312" s="660">
        <v>1.665</v>
      </c>
      <c r="M8312" s="660">
        <v>2.0099999999999998</v>
      </c>
      <c r="O8312" s="660">
        <v>2.0550000000000002</v>
      </c>
      <c r="Q8312" s="660">
        <v>0.9</v>
      </c>
      <c r="S8312" s="660">
        <v>2.39</v>
      </c>
      <c r="T8312" s="18">
        <v>0.74131400000000003</v>
      </c>
      <c r="U8312" s="636">
        <f t="shared" si="284"/>
        <v>1.8685040652229004</v>
      </c>
    </row>
    <row r="8313" spans="1:22" x14ac:dyDescent="0.2">
      <c r="A8313" s="597">
        <v>45191</v>
      </c>
      <c r="B8313" s="414">
        <f t="shared" si="285"/>
        <v>45192</v>
      </c>
      <c r="C8313" s="661">
        <v>2.61</v>
      </c>
      <c r="E8313" s="661">
        <v>1.9750000000000001</v>
      </c>
      <c r="G8313" s="640">
        <v>1.8283369226256003</v>
      </c>
      <c r="I8313" s="661">
        <v>2.29</v>
      </c>
      <c r="K8313" s="661">
        <v>1.62</v>
      </c>
      <c r="M8313" s="661">
        <v>1.7949999999999999</v>
      </c>
      <c r="O8313" s="661">
        <v>2.0049999999999999</v>
      </c>
      <c r="Q8313" s="661">
        <v>0.8</v>
      </c>
      <c r="S8313" s="661">
        <v>2.335</v>
      </c>
      <c r="T8313" s="375">
        <v>0.74246400000000001</v>
      </c>
      <c r="U8313" s="640">
        <f t="shared" si="284"/>
        <v>1.8283369226256003</v>
      </c>
    </row>
    <row r="8314" spans="1:22" x14ac:dyDescent="0.2">
      <c r="A8314" s="597">
        <v>45192</v>
      </c>
      <c r="B8314" s="414">
        <f t="shared" si="285"/>
        <v>45193</v>
      </c>
      <c r="C8314" s="661">
        <v>2.61</v>
      </c>
      <c r="E8314" s="661">
        <v>1.9750000000000001</v>
      </c>
      <c r="G8314" s="640">
        <v>1.8283369226256003</v>
      </c>
      <c r="I8314" s="661">
        <v>2.29</v>
      </c>
      <c r="K8314" s="661">
        <v>1.62</v>
      </c>
      <c r="M8314" s="661">
        <v>1.7949999999999999</v>
      </c>
      <c r="O8314" s="661">
        <v>2.0049999999999999</v>
      </c>
      <c r="Q8314" s="661">
        <v>0.8</v>
      </c>
      <c r="S8314" s="661">
        <v>2.335</v>
      </c>
      <c r="T8314" s="375">
        <v>0.74246400000000001</v>
      </c>
      <c r="U8314" s="640">
        <f t="shared" si="284"/>
        <v>1.8283369226256003</v>
      </c>
    </row>
    <row r="8315" spans="1:22" x14ac:dyDescent="0.2">
      <c r="A8315" s="597">
        <v>45193</v>
      </c>
      <c r="B8315" s="414">
        <f t="shared" si="285"/>
        <v>45194</v>
      </c>
      <c r="C8315" s="661">
        <v>2.61</v>
      </c>
      <c r="E8315" s="661">
        <v>1.9750000000000001</v>
      </c>
      <c r="G8315" s="640">
        <v>1.8283369226256003</v>
      </c>
      <c r="I8315" s="661">
        <v>2.29</v>
      </c>
      <c r="K8315" s="661">
        <v>1.62</v>
      </c>
      <c r="M8315" s="661">
        <v>1.7949999999999999</v>
      </c>
      <c r="O8315" s="661">
        <v>2.0049999999999999</v>
      </c>
      <c r="Q8315" s="661">
        <v>0.8</v>
      </c>
      <c r="S8315" s="661">
        <v>2.335</v>
      </c>
      <c r="T8315" s="375">
        <v>0.74246400000000001</v>
      </c>
      <c r="U8315" s="640">
        <f t="shared" si="284"/>
        <v>1.8283369226256003</v>
      </c>
    </row>
    <row r="8316" spans="1:22" x14ac:dyDescent="0.2">
      <c r="A8316" s="597">
        <v>45194</v>
      </c>
      <c r="B8316" s="414">
        <f t="shared" si="285"/>
        <v>45195</v>
      </c>
      <c r="C8316" s="660">
        <v>2.61</v>
      </c>
      <c r="E8316" s="660">
        <v>2.0699999999999998</v>
      </c>
      <c r="G8316" s="636">
        <v>1.8004220650829998</v>
      </c>
      <c r="I8316" s="660">
        <v>2.37</v>
      </c>
      <c r="K8316" s="660">
        <v>1.78</v>
      </c>
      <c r="M8316" s="660">
        <v>2.2599999999999998</v>
      </c>
      <c r="O8316" s="660">
        <v>2.0699999999999998</v>
      </c>
      <c r="Q8316" s="660">
        <v>1.22</v>
      </c>
      <c r="S8316" s="660">
        <v>2.2999999999999998</v>
      </c>
      <c r="T8316" s="18">
        <v>0.74225399999999997</v>
      </c>
      <c r="U8316" s="636">
        <f t="shared" si="284"/>
        <v>1.8004220650829998</v>
      </c>
    </row>
    <row r="8317" spans="1:22" x14ac:dyDescent="0.2">
      <c r="A8317" s="597">
        <v>45195</v>
      </c>
      <c r="B8317" s="414">
        <f t="shared" si="285"/>
        <v>45196</v>
      </c>
      <c r="C8317" s="660">
        <v>2.6</v>
      </c>
      <c r="E8317" s="660">
        <v>2.09</v>
      </c>
      <c r="G8317" s="636">
        <v>1.8401922927789003</v>
      </c>
      <c r="I8317" s="660">
        <v>2.4</v>
      </c>
      <c r="K8317" s="660">
        <v>1.865</v>
      </c>
      <c r="M8317" s="660">
        <v>2.145</v>
      </c>
      <c r="O8317" s="660">
        <v>2.0150000000000001</v>
      </c>
      <c r="Q8317" s="660">
        <v>1.27</v>
      </c>
      <c r="S8317" s="660">
        <v>2.355</v>
      </c>
      <c r="T8317" s="18">
        <v>0.74093200000000004</v>
      </c>
      <c r="U8317" s="636">
        <f t="shared" si="284"/>
        <v>1.8401922927789003</v>
      </c>
    </row>
    <row r="8318" spans="1:22" x14ac:dyDescent="0.2">
      <c r="A8318" s="597">
        <v>45196</v>
      </c>
      <c r="B8318" s="414">
        <f t="shared" si="285"/>
        <v>45197</v>
      </c>
      <c r="C8318" s="660">
        <v>2.71</v>
      </c>
      <c r="E8318" s="660">
        <v>1.9850000000000001</v>
      </c>
      <c r="G8318" s="636">
        <v>1.8881502560426</v>
      </c>
      <c r="I8318" s="660">
        <v>2.46</v>
      </c>
      <c r="K8318" s="660">
        <v>1.8149999999999999</v>
      </c>
      <c r="M8318" s="660">
        <v>2.1850000000000001</v>
      </c>
      <c r="O8318" s="660">
        <v>2.04</v>
      </c>
      <c r="Q8318" s="660">
        <v>1.28</v>
      </c>
      <c r="S8318" s="660">
        <v>2.42</v>
      </c>
      <c r="T8318" s="18">
        <v>0.73982199999999998</v>
      </c>
      <c r="U8318" s="636">
        <f t="shared" si="284"/>
        <v>1.8881502560426</v>
      </c>
    </row>
    <row r="8319" spans="1:22" x14ac:dyDescent="0.2">
      <c r="A8319" s="597">
        <v>45197</v>
      </c>
      <c r="B8319" s="414">
        <f t="shared" si="285"/>
        <v>45198</v>
      </c>
      <c r="C8319" s="661">
        <v>2.7450000000000001</v>
      </c>
      <c r="E8319" s="661">
        <v>2.0550000000000002</v>
      </c>
      <c r="G8319" s="640">
        <v>1.9069353537148002</v>
      </c>
      <c r="I8319" s="661">
        <v>2.46</v>
      </c>
      <c r="K8319" s="661">
        <v>1.7450000000000001</v>
      </c>
      <c r="M8319" s="661">
        <v>2.105</v>
      </c>
      <c r="O8319" s="661">
        <v>2.0249999999999999</v>
      </c>
      <c r="Q8319" s="661">
        <v>0.80500000000000005</v>
      </c>
      <c r="S8319" s="661">
        <v>2.44</v>
      </c>
      <c r="T8319" s="375">
        <v>0.74105799999999999</v>
      </c>
      <c r="U8319" s="640">
        <f t="shared" si="284"/>
        <v>1.9069353537148002</v>
      </c>
    </row>
    <row r="8320" spans="1:22" x14ac:dyDescent="0.2">
      <c r="A8320" s="597">
        <v>45198</v>
      </c>
      <c r="B8320" s="414">
        <f t="shared" si="285"/>
        <v>45199</v>
      </c>
      <c r="C8320" s="661">
        <v>2.7450000000000001</v>
      </c>
      <c r="E8320" s="661">
        <v>2.0550000000000002</v>
      </c>
      <c r="G8320" s="640">
        <v>1.9069353537148002</v>
      </c>
      <c r="I8320" s="661">
        <v>2.46</v>
      </c>
      <c r="K8320" s="661">
        <v>1.7450000000000001</v>
      </c>
      <c r="M8320" s="661">
        <v>2.105</v>
      </c>
      <c r="O8320" s="661">
        <v>2.0249999999999999</v>
      </c>
      <c r="Q8320" s="661">
        <v>0.80500000000000005</v>
      </c>
      <c r="S8320" s="661">
        <v>2.44</v>
      </c>
      <c r="T8320" s="375">
        <v>0.74105799999999999</v>
      </c>
      <c r="U8320" s="640">
        <f t="shared" si="284"/>
        <v>1.9069353537148002</v>
      </c>
      <c r="V8320" s="554"/>
    </row>
    <row r="8321" spans="1:21" x14ac:dyDescent="0.2">
      <c r="A8321" s="597">
        <v>45199</v>
      </c>
      <c r="B8321" s="414">
        <f t="shared" si="285"/>
        <v>45200</v>
      </c>
      <c r="C8321" s="649">
        <v>2.6949999999999998</v>
      </c>
      <c r="E8321" s="649">
        <v>1.96</v>
      </c>
      <c r="G8321" s="649">
        <v>1.8159461033445004</v>
      </c>
      <c r="I8321" s="649">
        <v>2.2999999999999998</v>
      </c>
      <c r="K8321" s="649">
        <v>1.54</v>
      </c>
      <c r="M8321" s="649">
        <v>1.885</v>
      </c>
      <c r="O8321" s="649">
        <v>2.0350000000000001</v>
      </c>
      <c r="Q8321" s="649">
        <v>0.91</v>
      </c>
      <c r="S8321" s="649">
        <v>2.3250000000000002</v>
      </c>
      <c r="T8321" s="432">
        <v>0.74060400000000004</v>
      </c>
      <c r="U8321" s="649">
        <f t="shared" si="284"/>
        <v>1.8159461033445004</v>
      </c>
    </row>
    <row r="8322" spans="1:21" x14ac:dyDescent="0.2">
      <c r="A8322" s="597">
        <v>45200</v>
      </c>
      <c r="B8322" s="414">
        <f t="shared" si="285"/>
        <v>45201</v>
      </c>
      <c r="C8322" s="661">
        <v>2.6949999999999998</v>
      </c>
      <c r="E8322" s="661">
        <v>1.96</v>
      </c>
      <c r="G8322" s="640">
        <v>1.8159461033445004</v>
      </c>
      <c r="I8322" s="661">
        <v>2.2999999999999998</v>
      </c>
      <c r="K8322" s="661">
        <v>1.54</v>
      </c>
      <c r="M8322" s="661">
        <v>1.885</v>
      </c>
      <c r="O8322" s="661">
        <v>2.0350000000000001</v>
      </c>
      <c r="Q8322" s="661">
        <v>0.91</v>
      </c>
      <c r="S8322" s="661">
        <v>2.3250000000000002</v>
      </c>
      <c r="T8322" s="375">
        <v>0.74060400000000004</v>
      </c>
      <c r="U8322" s="640">
        <f t="shared" si="284"/>
        <v>1.8159461033445004</v>
      </c>
    </row>
    <row r="8323" spans="1:21" x14ac:dyDescent="0.2">
      <c r="A8323" s="597">
        <v>45201</v>
      </c>
      <c r="B8323" s="414">
        <f t="shared" si="285"/>
        <v>45202</v>
      </c>
      <c r="C8323" s="660">
        <v>2.71</v>
      </c>
      <c r="E8323" s="660">
        <v>2.0950000000000002</v>
      </c>
      <c r="G8323" s="636">
        <v>1.8730312110334002</v>
      </c>
      <c r="I8323" s="660">
        <v>2.41</v>
      </c>
      <c r="K8323" s="660">
        <v>1.53</v>
      </c>
      <c r="M8323" s="660">
        <v>2.11</v>
      </c>
      <c r="O8323" s="660">
        <v>2.165</v>
      </c>
      <c r="Q8323" s="660">
        <v>1.115</v>
      </c>
      <c r="S8323" s="660">
        <v>2.42</v>
      </c>
      <c r="T8323" s="151">
        <v>0.73389800000000005</v>
      </c>
      <c r="U8323" s="636">
        <f t="shared" si="284"/>
        <v>1.8730312110334002</v>
      </c>
    </row>
    <row r="8324" spans="1:21" x14ac:dyDescent="0.2">
      <c r="A8324" s="597">
        <v>45202</v>
      </c>
      <c r="B8324" s="414">
        <f t="shared" si="285"/>
        <v>45203</v>
      </c>
      <c r="C8324" s="660">
        <v>2.73</v>
      </c>
      <c r="E8324" s="660">
        <v>2.1850000000000001</v>
      </c>
      <c r="G8324" s="636">
        <v>1.8196401402165252</v>
      </c>
      <c r="I8324" s="660">
        <v>2.6</v>
      </c>
      <c r="K8324" s="660">
        <v>1.885</v>
      </c>
      <c r="M8324" s="660">
        <v>2.3650000000000002</v>
      </c>
      <c r="O8324" s="660">
        <v>2.29</v>
      </c>
      <c r="Q8324" s="660">
        <v>1.2</v>
      </c>
      <c r="S8324" s="660">
        <v>2.3650000000000002</v>
      </c>
      <c r="T8324" s="151">
        <v>0.72955899999999996</v>
      </c>
      <c r="U8324" s="636">
        <f t="shared" si="284"/>
        <v>1.8196401402165252</v>
      </c>
    </row>
    <row r="8325" spans="1:21" x14ac:dyDescent="0.2">
      <c r="A8325" s="597">
        <v>45203</v>
      </c>
      <c r="B8325" s="414">
        <f t="shared" ref="B8325:B8358" si="286">A8325+1</f>
        <v>45204</v>
      </c>
      <c r="C8325" s="660">
        <v>2.91</v>
      </c>
      <c r="E8325" s="660">
        <v>2.4550000000000001</v>
      </c>
      <c r="G8325" s="636">
        <v>1.7709988338905001</v>
      </c>
      <c r="I8325" s="660">
        <v>2.68</v>
      </c>
      <c r="K8325" s="660">
        <v>2.4900000000000002</v>
      </c>
      <c r="M8325" s="660">
        <v>2.62</v>
      </c>
      <c r="O8325" s="660">
        <v>2.5150000000000001</v>
      </c>
      <c r="Q8325" s="660">
        <v>1.2250000000000001</v>
      </c>
      <c r="S8325" s="660">
        <v>2.3050000000000002</v>
      </c>
      <c r="T8325" s="819">
        <v>0.72853999999999997</v>
      </c>
      <c r="U8325" s="636">
        <f t="shared" si="284"/>
        <v>1.7709988338905001</v>
      </c>
    </row>
    <row r="8326" spans="1:21" x14ac:dyDescent="0.2">
      <c r="A8326" s="597">
        <v>45204</v>
      </c>
      <c r="B8326" s="414">
        <f t="shared" si="286"/>
        <v>45205</v>
      </c>
      <c r="C8326" s="660">
        <v>2.94</v>
      </c>
      <c r="E8326" s="660">
        <v>2.4350000000000001</v>
      </c>
      <c r="G8326" s="636">
        <v>1.26698276981925</v>
      </c>
      <c r="I8326" s="660">
        <v>2.67</v>
      </c>
      <c r="K8326" s="660">
        <v>2.48</v>
      </c>
      <c r="M8326" s="660">
        <v>2.66</v>
      </c>
      <c r="O8326" s="660">
        <v>2.5049999999999999</v>
      </c>
      <c r="Q8326" s="660">
        <v>1.0900000000000001</v>
      </c>
      <c r="S8326" s="660">
        <v>1.65</v>
      </c>
      <c r="T8326" s="151">
        <v>0.72810299999999994</v>
      </c>
      <c r="U8326" s="636">
        <f t="shared" si="284"/>
        <v>1.26698276981925</v>
      </c>
    </row>
    <row r="8327" spans="1:21" x14ac:dyDescent="0.2">
      <c r="A8327" s="597">
        <v>45205</v>
      </c>
      <c r="B8327" s="414">
        <f t="shared" si="286"/>
        <v>45206</v>
      </c>
      <c r="C8327" s="661">
        <v>3.15</v>
      </c>
      <c r="E8327" s="661">
        <v>2.44</v>
      </c>
      <c r="G8327" s="640">
        <v>1.351425397388625</v>
      </c>
      <c r="I8327" s="661">
        <v>2.7250000000000001</v>
      </c>
      <c r="K8327" s="661">
        <v>2.355</v>
      </c>
      <c r="M8327" s="661">
        <v>2.4649999999999999</v>
      </c>
      <c r="O8327" s="661">
        <v>2.5099999999999998</v>
      </c>
      <c r="Q8327" s="661">
        <v>0.88</v>
      </c>
      <c r="S8327" s="661">
        <v>1.7549999999999999</v>
      </c>
      <c r="T8327" s="820">
        <v>0.73016499999999995</v>
      </c>
      <c r="U8327" s="640">
        <f t="shared" si="284"/>
        <v>1.351425397388625</v>
      </c>
    </row>
    <row r="8328" spans="1:21" x14ac:dyDescent="0.2">
      <c r="A8328" s="597">
        <v>45206</v>
      </c>
      <c r="B8328" s="414">
        <f t="shared" si="286"/>
        <v>45207</v>
      </c>
      <c r="C8328" s="661">
        <v>3.15</v>
      </c>
      <c r="E8328" s="661">
        <v>2.44</v>
      </c>
      <c r="G8328" s="640">
        <v>1.351425397388625</v>
      </c>
      <c r="I8328" s="661">
        <v>2.7250000000000001</v>
      </c>
      <c r="K8328" s="661">
        <v>2.355</v>
      </c>
      <c r="M8328" s="661">
        <v>2.4649999999999999</v>
      </c>
      <c r="O8328" s="661">
        <v>2.5099999999999998</v>
      </c>
      <c r="Q8328" s="661">
        <v>0.88</v>
      </c>
      <c r="S8328" s="661">
        <v>1.7549999999999999</v>
      </c>
      <c r="T8328" s="820">
        <v>0.73016499999999995</v>
      </c>
      <c r="U8328" s="640">
        <f t="shared" si="284"/>
        <v>1.351425397388625</v>
      </c>
    </row>
    <row r="8329" spans="1:21" x14ac:dyDescent="0.2">
      <c r="A8329" s="597">
        <v>45207</v>
      </c>
      <c r="B8329" s="414">
        <f t="shared" si="286"/>
        <v>45208</v>
      </c>
      <c r="C8329" s="661">
        <v>3.15</v>
      </c>
      <c r="E8329" s="661">
        <v>2.44</v>
      </c>
      <c r="G8329" s="640">
        <v>1.351425397388625</v>
      </c>
      <c r="I8329" s="661">
        <v>2.7250000000000001</v>
      </c>
      <c r="K8329" s="661">
        <v>2.355</v>
      </c>
      <c r="M8329" s="661">
        <v>2.4649999999999999</v>
      </c>
      <c r="O8329" s="661">
        <v>2.5099999999999998</v>
      </c>
      <c r="Q8329" s="661">
        <v>0.88</v>
      </c>
      <c r="S8329" s="661">
        <v>1.7549999999999999</v>
      </c>
      <c r="T8329" s="820">
        <v>0.73016499999999995</v>
      </c>
      <c r="U8329" s="640">
        <f t="shared" si="284"/>
        <v>1.351425397388625</v>
      </c>
    </row>
    <row r="8330" spans="1:21" x14ac:dyDescent="0.2">
      <c r="A8330" s="597">
        <v>45208</v>
      </c>
      <c r="B8330" s="414">
        <f t="shared" si="286"/>
        <v>45209</v>
      </c>
      <c r="C8330" s="660">
        <v>3.3</v>
      </c>
      <c r="E8330" s="660">
        <v>2.33</v>
      </c>
      <c r="G8330" s="636">
        <v>1.8950801417537504</v>
      </c>
      <c r="I8330" s="660">
        <v>2.58</v>
      </c>
      <c r="K8330" s="660">
        <v>2.4700000000000002</v>
      </c>
      <c r="M8330" s="660">
        <v>2.4849999999999999</v>
      </c>
      <c r="O8330" s="660">
        <v>2.4449999999999998</v>
      </c>
      <c r="Q8330" s="660">
        <v>1.2150000000000001</v>
      </c>
      <c r="S8330" s="660">
        <v>2.4500000000000002</v>
      </c>
      <c r="T8330" s="819">
        <v>0.73344500000000001</v>
      </c>
      <c r="U8330" s="636">
        <f t="shared" si="284"/>
        <v>1.8950801417537504</v>
      </c>
    </row>
    <row r="8331" spans="1:21" x14ac:dyDescent="0.2">
      <c r="A8331" s="597">
        <v>45209</v>
      </c>
      <c r="B8331" s="414">
        <f t="shared" si="286"/>
        <v>45210</v>
      </c>
      <c r="C8331" s="660">
        <v>3.3</v>
      </c>
      <c r="E8331" s="660">
        <v>2.2949999999999999</v>
      </c>
      <c r="G8331" s="636">
        <v>1.84308129456375</v>
      </c>
      <c r="I8331" s="660">
        <v>2.5649999999999999</v>
      </c>
      <c r="K8331" s="660">
        <v>2.41</v>
      </c>
      <c r="M8331" s="660">
        <v>2.5449999999999999</v>
      </c>
      <c r="O8331" s="660">
        <v>2.4550000000000001</v>
      </c>
      <c r="Q8331" s="660">
        <v>1.26</v>
      </c>
      <c r="S8331" s="660">
        <v>2.375</v>
      </c>
      <c r="T8331" s="819">
        <v>0.735846</v>
      </c>
      <c r="U8331" s="636">
        <f t="shared" si="284"/>
        <v>1.84308129456375</v>
      </c>
    </row>
    <row r="8332" spans="1:21" x14ac:dyDescent="0.2">
      <c r="A8332" s="597">
        <v>45210</v>
      </c>
      <c r="B8332" s="414">
        <f t="shared" si="286"/>
        <v>45211</v>
      </c>
      <c r="C8332" s="660">
        <v>3.1749999999999998</v>
      </c>
      <c r="E8332" s="660">
        <v>2.2850000000000001</v>
      </c>
      <c r="G8332" s="636">
        <v>1.8809214080712497</v>
      </c>
      <c r="I8332" s="660">
        <v>2.5299999999999998</v>
      </c>
      <c r="K8332" s="660">
        <v>1.91</v>
      </c>
      <c r="M8332" s="660">
        <v>2.3250000000000002</v>
      </c>
      <c r="O8332" s="660">
        <v>2.3250000000000002</v>
      </c>
      <c r="Q8332" s="660">
        <v>1.1950000000000001</v>
      </c>
      <c r="S8332" s="660">
        <v>2.4249999999999998</v>
      </c>
      <c r="T8332" s="819">
        <v>0.73546999999999996</v>
      </c>
      <c r="U8332" s="636">
        <f t="shared" si="284"/>
        <v>1.8809214080712497</v>
      </c>
    </row>
    <row r="8333" spans="1:21" x14ac:dyDescent="0.2">
      <c r="A8333" s="597">
        <v>45211</v>
      </c>
      <c r="B8333" s="414">
        <f t="shared" si="286"/>
        <v>45212</v>
      </c>
      <c r="C8333" s="660">
        <v>3.1549999999999998</v>
      </c>
      <c r="E8333" s="660">
        <v>2.125</v>
      </c>
      <c r="G8333" s="636">
        <v>1.9383043443092249</v>
      </c>
      <c r="I8333" s="660">
        <v>2.4700000000000002</v>
      </c>
      <c r="K8333" s="660">
        <v>1.7749999999999999</v>
      </c>
      <c r="M8333" s="660">
        <v>2.15</v>
      </c>
      <c r="O8333" s="660">
        <v>2.2050000000000001</v>
      </c>
      <c r="Q8333" s="660">
        <v>1.135</v>
      </c>
      <c r="S8333" s="660">
        <v>2.5049999999999999</v>
      </c>
      <c r="T8333" s="819">
        <v>0.73370299999999999</v>
      </c>
      <c r="U8333" s="636">
        <f t="shared" si="284"/>
        <v>1.9383043443092249</v>
      </c>
    </row>
    <row r="8334" spans="1:21" x14ac:dyDescent="0.2">
      <c r="A8334" s="597">
        <v>45212</v>
      </c>
      <c r="B8334" s="414">
        <f t="shared" si="286"/>
        <v>45213</v>
      </c>
      <c r="C8334" s="661">
        <v>3.12</v>
      </c>
      <c r="E8334" s="661">
        <v>1.7050000000000001</v>
      </c>
      <c r="G8334" s="640">
        <v>1.7318101367248251</v>
      </c>
      <c r="I8334" s="661">
        <v>1.7450000000000001</v>
      </c>
      <c r="K8334" s="661">
        <v>1.0249999999999999</v>
      </c>
      <c r="M8334" s="661">
        <v>1.675</v>
      </c>
      <c r="O8334" s="661">
        <v>1.8</v>
      </c>
      <c r="Q8334" s="661">
        <v>0.89</v>
      </c>
      <c r="S8334" s="661">
        <v>2.2450000000000001</v>
      </c>
      <c r="T8334" s="820">
        <v>0.73145899999999997</v>
      </c>
      <c r="U8334" s="640">
        <f t="shared" si="284"/>
        <v>1.7318101367248251</v>
      </c>
    </row>
    <row r="8335" spans="1:21" x14ac:dyDescent="0.2">
      <c r="A8335" s="597">
        <v>45213</v>
      </c>
      <c r="B8335" s="414">
        <f t="shared" si="286"/>
        <v>45214</v>
      </c>
      <c r="C8335" s="661">
        <v>3.12</v>
      </c>
      <c r="E8335" s="661">
        <v>1.7050000000000001</v>
      </c>
      <c r="G8335" s="640">
        <v>1.7318101367248251</v>
      </c>
      <c r="I8335" s="661">
        <v>1.7450000000000001</v>
      </c>
      <c r="K8335" s="661">
        <v>1.0249999999999999</v>
      </c>
      <c r="M8335" s="661">
        <v>1.675</v>
      </c>
      <c r="O8335" s="661">
        <v>1.8</v>
      </c>
      <c r="Q8335" s="661">
        <v>0.89</v>
      </c>
      <c r="S8335" s="661">
        <v>2.2450000000000001</v>
      </c>
      <c r="T8335" s="820">
        <v>0.73145899999999997</v>
      </c>
      <c r="U8335" s="640">
        <f t="shared" si="284"/>
        <v>1.7318101367248251</v>
      </c>
    </row>
    <row r="8336" spans="1:21" x14ac:dyDescent="0.2">
      <c r="A8336" s="597">
        <v>45214</v>
      </c>
      <c r="B8336" s="414">
        <f t="shared" si="286"/>
        <v>45215</v>
      </c>
      <c r="C8336" s="661">
        <v>3.12</v>
      </c>
      <c r="E8336" s="661">
        <v>1.7050000000000001</v>
      </c>
      <c r="G8336" s="640">
        <v>1.7318101367248251</v>
      </c>
      <c r="I8336" s="661">
        <v>1.7450000000000001</v>
      </c>
      <c r="K8336" s="661">
        <v>1.0249999999999999</v>
      </c>
      <c r="M8336" s="661">
        <v>1.675</v>
      </c>
      <c r="O8336" s="661">
        <v>1.8</v>
      </c>
      <c r="Q8336" s="661">
        <v>0.89</v>
      </c>
      <c r="S8336" s="661">
        <v>2.2450000000000001</v>
      </c>
      <c r="T8336" s="820">
        <v>0.73145899999999997</v>
      </c>
      <c r="U8336" s="640">
        <f t="shared" si="284"/>
        <v>1.7318101367248251</v>
      </c>
    </row>
    <row r="8337" spans="1:22" x14ac:dyDescent="0.2">
      <c r="A8337" s="597">
        <v>45215</v>
      </c>
      <c r="B8337" s="414">
        <f t="shared" si="286"/>
        <v>45216</v>
      </c>
      <c r="C8337" s="660">
        <v>2.9950000000000001</v>
      </c>
      <c r="E8337" s="660">
        <v>1.7050000000000001</v>
      </c>
      <c r="G8337" s="636">
        <v>1.450696096415625</v>
      </c>
      <c r="I8337" s="660">
        <v>2.0649999999999999</v>
      </c>
      <c r="K8337" s="660">
        <v>1.5</v>
      </c>
      <c r="M8337" s="660">
        <v>1.825</v>
      </c>
      <c r="O8337" s="660">
        <v>1.825</v>
      </c>
      <c r="Q8337" s="660">
        <v>1.2649999999999999</v>
      </c>
      <c r="S8337" s="660">
        <v>1.875</v>
      </c>
      <c r="T8337" s="819">
        <v>0.73363699999999998</v>
      </c>
      <c r="U8337" s="636">
        <f t="shared" si="284"/>
        <v>1.450696096415625</v>
      </c>
    </row>
    <row r="8338" spans="1:22" x14ac:dyDescent="0.2">
      <c r="A8338" s="597">
        <v>45216</v>
      </c>
      <c r="B8338" s="414">
        <f t="shared" si="286"/>
        <v>45217</v>
      </c>
      <c r="C8338" s="660">
        <v>2.9249999999999998</v>
      </c>
      <c r="E8338" s="660">
        <v>1.7849999999999999</v>
      </c>
      <c r="G8338" s="636">
        <v>1.612215350902275</v>
      </c>
      <c r="I8338" s="660">
        <v>2.0499999999999998</v>
      </c>
      <c r="K8338" s="660">
        <v>1.77</v>
      </c>
      <c r="M8338" s="660">
        <v>1.94</v>
      </c>
      <c r="O8338" s="660">
        <v>1.9650000000000001</v>
      </c>
      <c r="Q8338" s="660">
        <v>1.36</v>
      </c>
      <c r="S8338" s="660">
        <v>2.085</v>
      </c>
      <c r="T8338" s="819">
        <v>0.73320099999999999</v>
      </c>
      <c r="U8338" s="636">
        <f t="shared" si="284"/>
        <v>1.612215350902275</v>
      </c>
    </row>
    <row r="8339" spans="1:22" x14ac:dyDescent="0.2">
      <c r="A8339" s="597">
        <v>45217</v>
      </c>
      <c r="B8339" s="414">
        <f t="shared" si="286"/>
        <v>45218</v>
      </c>
      <c r="C8339" s="660">
        <v>2.9</v>
      </c>
      <c r="E8339" s="660">
        <v>2.19</v>
      </c>
      <c r="G8339" s="636">
        <v>1.6821928264009003</v>
      </c>
      <c r="I8339" s="660">
        <v>2.395</v>
      </c>
      <c r="K8339" s="660">
        <v>2.02</v>
      </c>
      <c r="M8339" s="660">
        <v>2.2949999999999999</v>
      </c>
      <c r="O8339" s="660">
        <v>2.2749999999999999</v>
      </c>
      <c r="Q8339" s="660">
        <v>1.42</v>
      </c>
      <c r="S8339" s="660">
        <v>2.1800000000000002</v>
      </c>
      <c r="T8339" s="819">
        <v>0.73168699999999998</v>
      </c>
      <c r="U8339" s="636">
        <f t="shared" si="284"/>
        <v>1.6821928264009003</v>
      </c>
    </row>
    <row r="8340" spans="1:22" x14ac:dyDescent="0.2">
      <c r="A8340" s="597">
        <v>45218</v>
      </c>
      <c r="B8340" s="414">
        <f t="shared" si="286"/>
        <v>45219</v>
      </c>
      <c r="C8340" s="660">
        <v>2.82</v>
      </c>
      <c r="E8340" s="660">
        <v>2.1150000000000002</v>
      </c>
      <c r="G8340" s="636">
        <v>1.7138327423157502</v>
      </c>
      <c r="I8340" s="660">
        <v>2.4500000000000002</v>
      </c>
      <c r="K8340" s="660">
        <v>2.0099999999999998</v>
      </c>
      <c r="M8340" s="660">
        <v>2.1800000000000002</v>
      </c>
      <c r="O8340" s="660">
        <v>2.1850000000000001</v>
      </c>
      <c r="Q8340" s="660">
        <v>1.31</v>
      </c>
      <c r="S8340" s="660">
        <v>2.23</v>
      </c>
      <c r="T8340" s="819">
        <v>0.72873500000000002</v>
      </c>
      <c r="U8340" s="636">
        <f t="shared" si="284"/>
        <v>1.7138327423157502</v>
      </c>
    </row>
    <row r="8341" spans="1:22" x14ac:dyDescent="0.2">
      <c r="A8341" s="597">
        <v>45219</v>
      </c>
      <c r="B8341" s="414">
        <f t="shared" si="286"/>
        <v>45220</v>
      </c>
      <c r="C8341" s="661">
        <v>2.61</v>
      </c>
      <c r="E8341" s="661">
        <v>1.58</v>
      </c>
      <c r="G8341" s="640">
        <v>1.6311115997224002</v>
      </c>
      <c r="I8341" s="661">
        <v>1.865</v>
      </c>
      <c r="K8341" s="661">
        <v>1.38</v>
      </c>
      <c r="M8341" s="661">
        <v>1.7749999999999999</v>
      </c>
      <c r="O8341" s="661">
        <v>1.7250000000000001</v>
      </c>
      <c r="Q8341" s="661">
        <v>1.37</v>
      </c>
      <c r="S8341" s="661">
        <v>2.12</v>
      </c>
      <c r="T8341" s="820">
        <v>0.72954799999999997</v>
      </c>
      <c r="U8341" s="640">
        <f t="shared" si="284"/>
        <v>1.6311115997224002</v>
      </c>
    </row>
    <row r="8342" spans="1:22" x14ac:dyDescent="0.2">
      <c r="A8342" s="597">
        <v>45220</v>
      </c>
      <c r="B8342" s="414">
        <f t="shared" si="286"/>
        <v>45221</v>
      </c>
      <c r="C8342" s="661">
        <v>2.61</v>
      </c>
      <c r="E8342" s="661">
        <v>1.58</v>
      </c>
      <c r="G8342" s="640">
        <v>1.6311115997224002</v>
      </c>
      <c r="I8342" s="661">
        <v>1.865</v>
      </c>
      <c r="K8342" s="661">
        <v>1.38</v>
      </c>
      <c r="M8342" s="661">
        <v>1.7749999999999999</v>
      </c>
      <c r="O8342" s="661">
        <v>1.7250000000000001</v>
      </c>
      <c r="Q8342" s="661">
        <v>1.37</v>
      </c>
      <c r="S8342" s="661">
        <v>2.12</v>
      </c>
      <c r="T8342" s="820">
        <v>0.72954799999999997</v>
      </c>
      <c r="U8342" s="640">
        <f t="shared" si="284"/>
        <v>1.6311115997224002</v>
      </c>
    </row>
    <row r="8343" spans="1:22" x14ac:dyDescent="0.2">
      <c r="A8343" s="597">
        <v>45221</v>
      </c>
      <c r="B8343" s="414">
        <f t="shared" si="286"/>
        <v>45222</v>
      </c>
      <c r="C8343" s="661">
        <v>2.61</v>
      </c>
      <c r="E8343" s="661">
        <v>1.58</v>
      </c>
      <c r="G8343" s="640">
        <v>1.6311115997224002</v>
      </c>
      <c r="I8343" s="661">
        <v>1.865</v>
      </c>
      <c r="K8343" s="661">
        <v>1.38</v>
      </c>
      <c r="M8343" s="661">
        <v>1.7749999999999999</v>
      </c>
      <c r="O8343" s="661">
        <v>1.7250000000000001</v>
      </c>
      <c r="Q8343" s="661">
        <v>1.37</v>
      </c>
      <c r="S8343" s="661">
        <v>2.12</v>
      </c>
      <c r="T8343" s="820">
        <v>0.72954799999999997</v>
      </c>
      <c r="U8343" s="640">
        <f t="shared" si="284"/>
        <v>1.6311115997224002</v>
      </c>
    </row>
    <row r="8344" spans="1:22" x14ac:dyDescent="0.2">
      <c r="A8344" s="597">
        <v>45222</v>
      </c>
      <c r="B8344" s="414">
        <f t="shared" si="286"/>
        <v>45223</v>
      </c>
      <c r="C8344" s="660">
        <v>2.6549999999999998</v>
      </c>
      <c r="E8344" s="660">
        <v>1.905</v>
      </c>
      <c r="G8344" s="636">
        <v>1.7774885865775503</v>
      </c>
      <c r="I8344" s="660">
        <v>2.14</v>
      </c>
      <c r="K8344" s="660">
        <v>-3.5000000000000003E-2</v>
      </c>
      <c r="M8344" s="660">
        <v>2.145</v>
      </c>
      <c r="O8344" s="660">
        <v>1.895</v>
      </c>
      <c r="Q8344" s="660">
        <v>1.49</v>
      </c>
      <c r="S8344" s="660">
        <v>2.31</v>
      </c>
      <c r="T8344" s="819">
        <v>0.72962700000000003</v>
      </c>
      <c r="U8344" s="636">
        <f t="shared" si="284"/>
        <v>1.7774885865775503</v>
      </c>
    </row>
    <row r="8345" spans="1:22" x14ac:dyDescent="0.2">
      <c r="A8345" s="597">
        <v>45223</v>
      </c>
      <c r="B8345" s="414">
        <f t="shared" si="286"/>
        <v>45224</v>
      </c>
      <c r="C8345" s="660">
        <v>2.83</v>
      </c>
      <c r="E8345" s="660">
        <v>1.85</v>
      </c>
      <c r="G8345" s="636">
        <v>1.87325958791165</v>
      </c>
      <c r="I8345" s="660">
        <v>2.2000000000000002</v>
      </c>
      <c r="K8345" s="660">
        <v>-0.39</v>
      </c>
      <c r="M8345" s="660">
        <v>2.3849999999999998</v>
      </c>
      <c r="O8345" s="660">
        <v>1.89</v>
      </c>
      <c r="Q8345" s="660">
        <v>1.1950000000000001</v>
      </c>
      <c r="S8345" s="660">
        <v>2.4350000000000001</v>
      </c>
      <c r="T8345" s="819">
        <v>0.72946599999999995</v>
      </c>
      <c r="U8345" s="636">
        <f t="shared" si="284"/>
        <v>1.87325958791165</v>
      </c>
    </row>
    <row r="8346" spans="1:22" x14ac:dyDescent="0.2">
      <c r="A8346" s="597">
        <v>45224</v>
      </c>
      <c r="B8346" s="414">
        <f t="shared" si="286"/>
        <v>45225</v>
      </c>
      <c r="C8346" s="660">
        <v>2.855</v>
      </c>
      <c r="E8346" s="660">
        <v>1.9450000000000001</v>
      </c>
      <c r="G8346" s="636">
        <v>1.8915370255613</v>
      </c>
      <c r="I8346" s="660">
        <v>2.2650000000000001</v>
      </c>
      <c r="K8346" s="660">
        <v>0.53500000000000003</v>
      </c>
      <c r="M8346" s="660">
        <v>2.645</v>
      </c>
      <c r="O8346" s="660">
        <v>2.0049999999999999</v>
      </c>
      <c r="Q8346" s="660">
        <v>1.07</v>
      </c>
      <c r="S8346" s="660">
        <v>2.4700000000000002</v>
      </c>
      <c r="T8346" s="819">
        <v>0.72614599999999996</v>
      </c>
      <c r="U8346" s="636">
        <f t="shared" si="284"/>
        <v>1.8915370255613</v>
      </c>
    </row>
    <row r="8347" spans="1:22" x14ac:dyDescent="0.2">
      <c r="A8347" s="597">
        <v>45225</v>
      </c>
      <c r="B8347" s="414">
        <f t="shared" si="286"/>
        <v>45226</v>
      </c>
      <c r="C8347" s="660">
        <v>2.87</v>
      </c>
      <c r="E8347" s="660">
        <v>2.25</v>
      </c>
      <c r="G8347" s="636">
        <v>1.8470322725613</v>
      </c>
      <c r="I8347" s="660">
        <v>2.4049999999999998</v>
      </c>
      <c r="K8347" s="660">
        <v>0.85</v>
      </c>
      <c r="M8347" s="660">
        <v>2.58</v>
      </c>
      <c r="O8347" s="660">
        <v>2.2599999999999998</v>
      </c>
      <c r="Q8347" s="660">
        <v>1.0249999999999999</v>
      </c>
      <c r="S8347" s="660">
        <v>2.42</v>
      </c>
      <c r="T8347" s="819">
        <v>0.72371099999999999</v>
      </c>
      <c r="U8347" s="636">
        <f t="shared" si="284"/>
        <v>1.8470322725613</v>
      </c>
    </row>
    <row r="8348" spans="1:22" x14ac:dyDescent="0.2">
      <c r="A8348" s="597">
        <v>45226</v>
      </c>
      <c r="B8348" s="414">
        <f t="shared" si="286"/>
        <v>45227</v>
      </c>
      <c r="C8348" s="661">
        <v>3.2250000000000001</v>
      </c>
      <c r="E8348" s="661">
        <v>2.9049999999999998</v>
      </c>
      <c r="G8348" s="640">
        <v>2.0500337429118001</v>
      </c>
      <c r="I8348" s="661">
        <v>2.72</v>
      </c>
      <c r="K8348" s="661">
        <v>1.66</v>
      </c>
      <c r="M8348" s="661">
        <v>2.9750000000000001</v>
      </c>
      <c r="O8348" s="661">
        <v>2.8250000000000002</v>
      </c>
      <c r="Q8348" s="661">
        <v>1.085</v>
      </c>
      <c r="S8348" s="661">
        <v>2.69</v>
      </c>
      <c r="T8348" s="820">
        <v>0.72262800000000005</v>
      </c>
      <c r="U8348" s="640">
        <f t="shared" si="284"/>
        <v>2.0500337429118001</v>
      </c>
    </row>
    <row r="8349" spans="1:22" x14ac:dyDescent="0.2">
      <c r="A8349" s="597">
        <v>45227</v>
      </c>
      <c r="B8349" s="414">
        <f t="shared" si="286"/>
        <v>45228</v>
      </c>
      <c r="C8349" s="661">
        <v>3.2250000000000001</v>
      </c>
      <c r="E8349" s="661">
        <v>2.9049999999999998</v>
      </c>
      <c r="G8349" s="640">
        <v>2.0500337429118001</v>
      </c>
      <c r="I8349" s="661">
        <v>2.72</v>
      </c>
      <c r="K8349" s="661">
        <v>1.66</v>
      </c>
      <c r="M8349" s="661">
        <v>2.9750000000000001</v>
      </c>
      <c r="O8349" s="661">
        <v>2.8250000000000002</v>
      </c>
      <c r="Q8349" s="661">
        <v>1.085</v>
      </c>
      <c r="S8349" s="661">
        <v>2.69</v>
      </c>
      <c r="T8349" s="820">
        <v>0.72262800000000005</v>
      </c>
      <c r="U8349" s="640">
        <f t="shared" si="284"/>
        <v>2.0500337429118001</v>
      </c>
    </row>
    <row r="8350" spans="1:22" x14ac:dyDescent="0.2">
      <c r="A8350" s="597">
        <v>45228</v>
      </c>
      <c r="B8350" s="414">
        <f t="shared" si="286"/>
        <v>45229</v>
      </c>
      <c r="C8350" s="661">
        <v>3.2250000000000001</v>
      </c>
      <c r="E8350" s="661">
        <v>2.9049999999999998</v>
      </c>
      <c r="G8350" s="640">
        <v>2.0500337429118001</v>
      </c>
      <c r="I8350" s="661">
        <v>2.72</v>
      </c>
      <c r="K8350" s="661">
        <v>1.66</v>
      </c>
      <c r="M8350" s="661">
        <v>2.9750000000000001</v>
      </c>
      <c r="O8350" s="661">
        <v>2.8250000000000002</v>
      </c>
      <c r="Q8350" s="661">
        <v>1.085</v>
      </c>
      <c r="S8350" s="661">
        <v>2.69</v>
      </c>
      <c r="T8350" s="820">
        <v>0.72262800000000005</v>
      </c>
      <c r="U8350" s="640">
        <f t="shared" si="284"/>
        <v>2.0500337429118001</v>
      </c>
    </row>
    <row r="8351" spans="1:22" x14ac:dyDescent="0.2">
      <c r="A8351" s="597">
        <v>45229</v>
      </c>
      <c r="B8351" s="414">
        <f t="shared" si="286"/>
        <v>45230</v>
      </c>
      <c r="C8351" s="660">
        <v>3.17</v>
      </c>
      <c r="E8351" s="660">
        <v>3.085</v>
      </c>
      <c r="G8351" s="636">
        <v>1.9959024220072004</v>
      </c>
      <c r="I8351" s="660">
        <v>3.15</v>
      </c>
      <c r="K8351" s="660">
        <v>2.5499999999999998</v>
      </c>
      <c r="M8351" s="660">
        <v>3.5150000000000001</v>
      </c>
      <c r="O8351" s="660">
        <v>3.03</v>
      </c>
      <c r="Q8351" s="660">
        <v>2.145</v>
      </c>
      <c r="S8351" s="660">
        <v>2.62</v>
      </c>
      <c r="T8351" s="819">
        <v>0.72234399999999999</v>
      </c>
      <c r="U8351" s="636">
        <f t="shared" si="284"/>
        <v>1.9959024220072004</v>
      </c>
      <c r="V8351" s="554"/>
    </row>
    <row r="8352" spans="1:22" x14ac:dyDescent="0.2">
      <c r="A8352" s="597">
        <v>45230</v>
      </c>
      <c r="B8352" s="414">
        <f t="shared" si="286"/>
        <v>45231</v>
      </c>
      <c r="C8352" s="620">
        <v>3.32</v>
      </c>
      <c r="E8352" s="620">
        <v>2.855</v>
      </c>
      <c r="G8352" s="620">
        <v>2.005892647529175</v>
      </c>
      <c r="I8352" s="620">
        <v>2.9249999999999998</v>
      </c>
      <c r="K8352" s="620">
        <v>2.4750000000000001</v>
      </c>
      <c r="M8352" s="620">
        <v>2.89</v>
      </c>
      <c r="O8352" s="620">
        <v>2.8650000000000002</v>
      </c>
      <c r="Q8352" s="620">
        <v>2.165</v>
      </c>
      <c r="S8352" s="620">
        <v>2.6349999999999998</v>
      </c>
      <c r="T8352" s="821">
        <v>0.721827</v>
      </c>
      <c r="U8352" s="620">
        <f t="shared" si="284"/>
        <v>2.005892647529175</v>
      </c>
    </row>
    <row r="8353" spans="1:21" x14ac:dyDescent="0.2">
      <c r="A8353" s="597">
        <v>45231</v>
      </c>
      <c r="B8353" s="414">
        <f t="shared" si="286"/>
        <v>45232</v>
      </c>
      <c r="C8353" s="660">
        <v>3.1850000000000001</v>
      </c>
      <c r="E8353" s="660">
        <v>2.61</v>
      </c>
      <c r="G8353" s="636">
        <v>2.0066195883756004</v>
      </c>
      <c r="I8353" s="660">
        <v>2.6</v>
      </c>
      <c r="K8353" s="660">
        <v>2.1</v>
      </c>
      <c r="M8353" s="660">
        <v>2.915</v>
      </c>
      <c r="O8353" s="660">
        <v>2.61</v>
      </c>
      <c r="Q8353" s="660">
        <v>1.905</v>
      </c>
      <c r="S8353" s="660">
        <v>2.64</v>
      </c>
      <c r="T8353" s="819">
        <v>0.72072099999999995</v>
      </c>
      <c r="U8353" s="636">
        <f t="shared" si="284"/>
        <v>2.0066195883756004</v>
      </c>
    </row>
    <row r="8354" spans="1:21" x14ac:dyDescent="0.2">
      <c r="A8354" s="597">
        <v>45232</v>
      </c>
      <c r="B8354" s="414">
        <f t="shared" si="286"/>
        <v>45233</v>
      </c>
      <c r="C8354" s="660">
        <v>3.1150000000000002</v>
      </c>
      <c r="E8354" s="660">
        <v>2.375</v>
      </c>
      <c r="G8354" s="636">
        <v>1.9985963832939502</v>
      </c>
      <c r="I8354" s="660">
        <v>2.5499999999999998</v>
      </c>
      <c r="K8354" s="660">
        <v>1.86</v>
      </c>
      <c r="M8354" s="660">
        <v>2.4900000000000002</v>
      </c>
      <c r="O8354" s="660">
        <v>2.4</v>
      </c>
      <c r="Q8354" s="660">
        <v>1.57</v>
      </c>
      <c r="S8354" s="660">
        <v>2.6150000000000002</v>
      </c>
      <c r="T8354" s="819">
        <v>0.72470199999999996</v>
      </c>
      <c r="U8354" s="636">
        <f t="shared" si="284"/>
        <v>1.9985963832939502</v>
      </c>
    </row>
    <row r="8355" spans="1:21" x14ac:dyDescent="0.2">
      <c r="A8355" s="597">
        <v>45233</v>
      </c>
      <c r="B8355" s="414">
        <f t="shared" si="286"/>
        <v>45234</v>
      </c>
      <c r="C8355" s="661">
        <v>3.01</v>
      </c>
      <c r="E8355" s="661">
        <v>1.74</v>
      </c>
      <c r="G8355" s="640">
        <v>1.9691852274432</v>
      </c>
      <c r="I8355" s="661">
        <v>2.4</v>
      </c>
      <c r="K8355" s="661">
        <v>0.63</v>
      </c>
      <c r="M8355" s="661">
        <v>1.825</v>
      </c>
      <c r="O8355" s="661">
        <v>2.0049999999999999</v>
      </c>
      <c r="Q8355" s="661">
        <v>1.35</v>
      </c>
      <c r="S8355" s="661">
        <v>2.56</v>
      </c>
      <c r="T8355" s="820">
        <v>0.72937799999999997</v>
      </c>
      <c r="U8355" s="640">
        <f t="shared" ref="U8355:U8418" si="287">S8355*T8355*1.054615</f>
        <v>1.9691852274432</v>
      </c>
    </row>
    <row r="8356" spans="1:21" x14ac:dyDescent="0.2">
      <c r="A8356" s="597">
        <v>45234</v>
      </c>
      <c r="B8356" s="414">
        <f t="shared" si="286"/>
        <v>45235</v>
      </c>
      <c r="C8356" s="661">
        <v>3.01</v>
      </c>
      <c r="E8356" s="661">
        <v>1.74</v>
      </c>
      <c r="G8356" s="640">
        <v>1.9691852274432</v>
      </c>
      <c r="I8356" s="661">
        <v>2.4</v>
      </c>
      <c r="K8356" s="661">
        <v>0.63</v>
      </c>
      <c r="M8356" s="661">
        <v>1.825</v>
      </c>
      <c r="O8356" s="661">
        <v>2.0049999999999999</v>
      </c>
      <c r="Q8356" s="661">
        <v>1.35</v>
      </c>
      <c r="S8356" s="661">
        <v>2.56</v>
      </c>
      <c r="T8356" s="820">
        <v>0.72937799999999997</v>
      </c>
      <c r="U8356" s="640">
        <f t="shared" si="287"/>
        <v>1.9691852274432</v>
      </c>
    </row>
    <row r="8357" spans="1:21" x14ac:dyDescent="0.2">
      <c r="A8357" s="597">
        <v>45235</v>
      </c>
      <c r="B8357" s="414">
        <f t="shared" si="286"/>
        <v>45236</v>
      </c>
      <c r="C8357" s="661">
        <v>3.01</v>
      </c>
      <c r="E8357" s="661">
        <v>1.74</v>
      </c>
      <c r="G8357" s="640">
        <v>1.9691852274432</v>
      </c>
      <c r="I8357" s="661">
        <v>2.4</v>
      </c>
      <c r="K8357" s="661">
        <v>0.63</v>
      </c>
      <c r="M8357" s="661">
        <v>1.825</v>
      </c>
      <c r="O8357" s="661">
        <v>2.0049999999999999</v>
      </c>
      <c r="Q8357" s="661">
        <v>1.35</v>
      </c>
      <c r="S8357" s="661">
        <v>2.56</v>
      </c>
      <c r="T8357" s="820">
        <v>0.72937799999999997</v>
      </c>
      <c r="U8357" s="640">
        <f t="shared" si="287"/>
        <v>1.9691852274432</v>
      </c>
    </row>
    <row r="8358" spans="1:21" x14ac:dyDescent="0.2">
      <c r="A8358" s="597">
        <v>45236</v>
      </c>
      <c r="B8358" s="414">
        <f t="shared" si="286"/>
        <v>45237</v>
      </c>
      <c r="C8358" s="636">
        <v>2.67</v>
      </c>
      <c r="E8358" s="636">
        <v>1.6850000000000001</v>
      </c>
      <c r="G8358" s="636">
        <v>1.7904902494128001</v>
      </c>
      <c r="I8358" s="636">
        <v>1.76</v>
      </c>
      <c r="K8358" s="636">
        <v>7.4999999999999997E-2</v>
      </c>
      <c r="M8358" s="636">
        <v>1.2549999999999999</v>
      </c>
      <c r="O8358" s="636">
        <v>1.74</v>
      </c>
      <c r="Q8358" s="636">
        <v>1.4450000000000001</v>
      </c>
      <c r="S8358" s="636">
        <v>2.3199999999999998</v>
      </c>
      <c r="T8358" s="819">
        <v>0.731796</v>
      </c>
      <c r="U8358" s="636">
        <f t="shared" si="287"/>
        <v>1.7904902494128001</v>
      </c>
    </row>
    <row r="8359" spans="1:21" x14ac:dyDescent="0.2">
      <c r="A8359" s="597">
        <v>45237</v>
      </c>
      <c r="B8359" s="414">
        <f t="shared" ref="B8359:B8388" si="288">A8359+1</f>
        <v>45238</v>
      </c>
      <c r="C8359" s="636">
        <v>2.0350000000000001</v>
      </c>
      <c r="E8359" s="636">
        <v>1.615</v>
      </c>
      <c r="G8359" s="636">
        <v>1.5731204722869998</v>
      </c>
      <c r="I8359" s="636">
        <v>1.385</v>
      </c>
      <c r="K8359" s="636">
        <v>0.12</v>
      </c>
      <c r="M8359" s="636">
        <v>1.2749999999999999</v>
      </c>
      <c r="O8359" s="636">
        <v>1.5</v>
      </c>
      <c r="Q8359" s="636">
        <v>1.49</v>
      </c>
      <c r="S8359" s="636">
        <v>2.0499999999999998</v>
      </c>
      <c r="T8359" s="819">
        <v>0.72763599999999995</v>
      </c>
      <c r="U8359" s="636">
        <f t="shared" si="287"/>
        <v>1.5731204722869998</v>
      </c>
    </row>
    <row r="8360" spans="1:21" x14ac:dyDescent="0.2">
      <c r="A8360" s="597">
        <v>45238</v>
      </c>
      <c r="B8360" s="414">
        <f t="shared" si="288"/>
        <v>45239</v>
      </c>
      <c r="C8360" s="636">
        <v>2.21</v>
      </c>
      <c r="E8360" s="636">
        <v>2</v>
      </c>
      <c r="G8360" s="636">
        <v>1.8284175584885003</v>
      </c>
      <c r="I8360" s="636">
        <v>1.7949999999999999</v>
      </c>
      <c r="K8360" s="636">
        <v>1.1299999999999999</v>
      </c>
      <c r="M8360" s="636">
        <v>1.835</v>
      </c>
      <c r="O8360" s="636">
        <v>2.0550000000000002</v>
      </c>
      <c r="Q8360" s="636">
        <v>1.5549999999999999</v>
      </c>
      <c r="S8360" s="636">
        <v>2.39</v>
      </c>
      <c r="T8360" s="819">
        <v>0.72541</v>
      </c>
      <c r="U8360" s="636">
        <f t="shared" si="287"/>
        <v>1.8284175584885003</v>
      </c>
    </row>
    <row r="8361" spans="1:21" x14ac:dyDescent="0.2">
      <c r="A8361" s="597">
        <v>45239</v>
      </c>
      <c r="B8361" s="414">
        <f t="shared" si="288"/>
        <v>45240</v>
      </c>
      <c r="C8361" s="640">
        <v>2.645</v>
      </c>
      <c r="E8361" s="640">
        <v>1.99</v>
      </c>
      <c r="G8361" s="640">
        <v>1.8544391026331248</v>
      </c>
      <c r="I8361" s="640">
        <v>1.95</v>
      </c>
      <c r="K8361" s="640">
        <v>0.83499999999999996</v>
      </c>
      <c r="M8361" s="640">
        <v>2.0750000000000002</v>
      </c>
      <c r="O8361" s="640">
        <v>2.09</v>
      </c>
      <c r="Q8361" s="640">
        <v>1.73</v>
      </c>
      <c r="S8361" s="640">
        <v>2.4249999999999998</v>
      </c>
      <c r="T8361" s="820">
        <v>0.72511499999999995</v>
      </c>
      <c r="U8361" s="640">
        <f t="shared" si="287"/>
        <v>1.8544391026331248</v>
      </c>
    </row>
    <row r="8362" spans="1:21" x14ac:dyDescent="0.2">
      <c r="A8362" s="597">
        <v>45240</v>
      </c>
      <c r="B8362" s="414">
        <f t="shared" si="288"/>
        <v>45241</v>
      </c>
      <c r="C8362" s="640">
        <v>2.645</v>
      </c>
      <c r="E8362" s="640">
        <v>1.99</v>
      </c>
      <c r="G8362" s="640">
        <v>1.8544391026331248</v>
      </c>
      <c r="I8362" s="640">
        <v>1.95</v>
      </c>
      <c r="K8362" s="640">
        <v>0.83499999999999996</v>
      </c>
      <c r="M8362" s="640">
        <v>2.0750000000000002</v>
      </c>
      <c r="O8362" s="640">
        <v>2.09</v>
      </c>
      <c r="Q8362" s="640">
        <v>1.73</v>
      </c>
      <c r="S8362" s="640">
        <v>2.4249999999999998</v>
      </c>
      <c r="T8362" s="820">
        <v>0.72511499999999995</v>
      </c>
      <c r="U8362" s="640">
        <f t="shared" si="287"/>
        <v>1.8544391026331248</v>
      </c>
    </row>
    <row r="8363" spans="1:21" x14ac:dyDescent="0.2">
      <c r="A8363" s="597">
        <v>45241</v>
      </c>
      <c r="B8363" s="414">
        <f t="shared" si="288"/>
        <v>45242</v>
      </c>
      <c r="C8363" s="640">
        <v>2.645</v>
      </c>
      <c r="E8363" s="640">
        <v>1.99</v>
      </c>
      <c r="G8363" s="640">
        <v>1.8544391026331248</v>
      </c>
      <c r="I8363" s="640">
        <v>1.95</v>
      </c>
      <c r="K8363" s="640">
        <v>0.83499999999999996</v>
      </c>
      <c r="M8363" s="640">
        <v>2.0750000000000002</v>
      </c>
      <c r="O8363" s="640">
        <v>2.09</v>
      </c>
      <c r="Q8363" s="640">
        <v>1.73</v>
      </c>
      <c r="S8363" s="640">
        <v>2.4249999999999998</v>
      </c>
      <c r="T8363" s="820">
        <v>0.72511499999999995</v>
      </c>
      <c r="U8363" s="640">
        <f t="shared" si="287"/>
        <v>1.8544391026331248</v>
      </c>
    </row>
    <row r="8364" spans="1:21" x14ac:dyDescent="0.2">
      <c r="A8364" s="597">
        <v>45242</v>
      </c>
      <c r="B8364" s="414">
        <f t="shared" si="288"/>
        <v>45243</v>
      </c>
      <c r="C8364" s="640">
        <v>2.645</v>
      </c>
      <c r="E8364" s="640">
        <v>1.99</v>
      </c>
      <c r="G8364" s="640">
        <v>1.8544391026331248</v>
      </c>
      <c r="I8364" s="640">
        <v>1.95</v>
      </c>
      <c r="K8364" s="640">
        <v>0.83499999999999996</v>
      </c>
      <c r="M8364" s="640">
        <v>2.0750000000000002</v>
      </c>
      <c r="O8364" s="640">
        <v>2.09</v>
      </c>
      <c r="Q8364" s="640">
        <v>1.73</v>
      </c>
      <c r="S8364" s="640">
        <v>2.4249999999999998</v>
      </c>
      <c r="T8364" s="820">
        <v>0.72511499999999995</v>
      </c>
      <c r="U8364" s="640">
        <f t="shared" si="287"/>
        <v>1.8544391026331248</v>
      </c>
    </row>
    <row r="8365" spans="1:21" x14ac:dyDescent="0.2">
      <c r="A8365" s="597">
        <v>45243</v>
      </c>
      <c r="B8365" s="414">
        <f t="shared" si="288"/>
        <v>45244</v>
      </c>
      <c r="C8365" s="636">
        <v>2.605</v>
      </c>
      <c r="E8365" s="636">
        <v>2.2400000000000002</v>
      </c>
      <c r="G8365" s="636">
        <v>1.9896596021493251</v>
      </c>
      <c r="I8365" s="636">
        <v>2.2650000000000001</v>
      </c>
      <c r="K8365" s="636">
        <v>0.505</v>
      </c>
      <c r="M8365" s="636">
        <v>2.8149999999999999</v>
      </c>
      <c r="O8365" s="636">
        <v>2.2799999999999998</v>
      </c>
      <c r="Q8365" s="636">
        <v>1.99</v>
      </c>
      <c r="S8365" s="636">
        <v>2.605</v>
      </c>
      <c r="T8365" s="819">
        <v>0.72423099999999996</v>
      </c>
      <c r="U8365" s="636">
        <f t="shared" si="287"/>
        <v>1.9896596021493251</v>
      </c>
    </row>
    <row r="8366" spans="1:21" x14ac:dyDescent="0.2">
      <c r="A8366" s="597">
        <v>45244</v>
      </c>
      <c r="B8366" s="414">
        <f t="shared" si="288"/>
        <v>45245</v>
      </c>
      <c r="C8366" s="636">
        <v>2.7549999999999999</v>
      </c>
      <c r="E8366" s="636">
        <v>2.4900000000000002</v>
      </c>
      <c r="G8366" s="636">
        <v>2.0407649056882753</v>
      </c>
      <c r="I8366" s="636">
        <v>2.56</v>
      </c>
      <c r="K8366" s="636">
        <v>2.145</v>
      </c>
      <c r="M8366" s="636">
        <v>3.3149999999999999</v>
      </c>
      <c r="O8366" s="636">
        <v>2.5299999999999998</v>
      </c>
      <c r="Q8366" s="636">
        <v>2.15</v>
      </c>
      <c r="S8366" s="636">
        <v>2.665</v>
      </c>
      <c r="T8366" s="819">
        <v>0.726109</v>
      </c>
      <c r="U8366" s="636">
        <f t="shared" si="287"/>
        <v>2.0407649056882753</v>
      </c>
    </row>
    <row r="8367" spans="1:21" x14ac:dyDescent="0.2">
      <c r="A8367" s="597">
        <v>45245</v>
      </c>
      <c r="B8367" s="414">
        <f t="shared" si="288"/>
        <v>45246</v>
      </c>
      <c r="C8367" s="636">
        <v>2.87</v>
      </c>
      <c r="E8367" s="636">
        <v>2.2349999999999999</v>
      </c>
      <c r="G8367" s="636">
        <v>2.0459480642133752</v>
      </c>
      <c r="I8367" s="636">
        <v>2.7349999999999999</v>
      </c>
      <c r="K8367" s="636">
        <v>2.4049999999999998</v>
      </c>
      <c r="M8367" s="636">
        <v>2.9449999999999998</v>
      </c>
      <c r="O8367" s="636">
        <v>2.4300000000000002</v>
      </c>
      <c r="Q8367" s="636">
        <v>2.12</v>
      </c>
      <c r="S8367" s="636">
        <v>2.6549999999999998</v>
      </c>
      <c r="T8367" s="819">
        <v>0.73069499999999998</v>
      </c>
      <c r="U8367" s="636">
        <f t="shared" si="287"/>
        <v>2.0459480642133752</v>
      </c>
    </row>
    <row r="8368" spans="1:21" x14ac:dyDescent="0.2">
      <c r="A8368" s="597">
        <v>45246</v>
      </c>
      <c r="B8368" s="414">
        <f t="shared" si="288"/>
        <v>45247</v>
      </c>
      <c r="C8368" s="636">
        <v>2.895</v>
      </c>
      <c r="E8368" s="636">
        <v>2.3849999999999998</v>
      </c>
      <c r="G8368" s="636">
        <v>2.0323395548148251</v>
      </c>
      <c r="I8368" s="636">
        <v>2.7050000000000001</v>
      </c>
      <c r="K8368" s="636">
        <v>2.0750000000000002</v>
      </c>
      <c r="M8368" s="636">
        <v>2.5</v>
      </c>
      <c r="O8368" s="636">
        <v>2.4900000000000002</v>
      </c>
      <c r="Q8368" s="636">
        <v>2.0249999999999999</v>
      </c>
      <c r="S8368" s="636">
        <v>2.645</v>
      </c>
      <c r="T8368" s="819">
        <v>0.72857899999999998</v>
      </c>
      <c r="U8368" s="636">
        <f t="shared" si="287"/>
        <v>2.0323395548148251</v>
      </c>
    </row>
    <row r="8369" spans="1:21" x14ac:dyDescent="0.2">
      <c r="A8369" s="597">
        <v>45247</v>
      </c>
      <c r="B8369" s="414">
        <f t="shared" si="288"/>
        <v>45248</v>
      </c>
      <c r="C8369" s="640">
        <v>2.6150000000000002</v>
      </c>
      <c r="E8369" s="640">
        <v>2.2250000000000001</v>
      </c>
      <c r="G8369" s="640">
        <v>1.86947951027485</v>
      </c>
      <c r="I8369" s="640">
        <v>2.35</v>
      </c>
      <c r="K8369" s="640">
        <v>0.21</v>
      </c>
      <c r="M8369" s="640">
        <v>2.3250000000000002</v>
      </c>
      <c r="O8369" s="640">
        <v>2.2400000000000002</v>
      </c>
      <c r="Q8369" s="640">
        <v>2.2149999999999999</v>
      </c>
      <c r="S8369" s="640">
        <v>2.4350000000000001</v>
      </c>
      <c r="T8369" s="820">
        <v>0.72799400000000003</v>
      </c>
      <c r="U8369" s="640">
        <f t="shared" si="287"/>
        <v>1.86947951027485</v>
      </c>
    </row>
    <row r="8370" spans="1:21" x14ac:dyDescent="0.2">
      <c r="A8370" s="597">
        <v>45248</v>
      </c>
      <c r="B8370" s="414">
        <f t="shared" si="288"/>
        <v>45249</v>
      </c>
      <c r="C8370" s="640">
        <v>2.6150000000000002</v>
      </c>
      <c r="E8370" s="640">
        <v>2.2250000000000001</v>
      </c>
      <c r="G8370" s="640">
        <v>1.86947951027485</v>
      </c>
      <c r="I8370" s="640">
        <v>2.35</v>
      </c>
      <c r="K8370" s="640">
        <v>0.21</v>
      </c>
      <c r="M8370" s="640">
        <v>2.3250000000000002</v>
      </c>
      <c r="O8370" s="640">
        <v>2.2400000000000002</v>
      </c>
      <c r="Q8370" s="640">
        <v>2.2149999999999999</v>
      </c>
      <c r="S8370" s="640">
        <v>2.4350000000000001</v>
      </c>
      <c r="T8370" s="820">
        <v>0.72799400000000003</v>
      </c>
      <c r="U8370" s="640">
        <f t="shared" si="287"/>
        <v>1.86947951027485</v>
      </c>
    </row>
    <row r="8371" spans="1:21" x14ac:dyDescent="0.2">
      <c r="A8371" s="597">
        <v>45249</v>
      </c>
      <c r="B8371" s="414">
        <f t="shared" si="288"/>
        <v>45250</v>
      </c>
      <c r="C8371" s="640">
        <v>2.6150000000000002</v>
      </c>
      <c r="E8371" s="640">
        <v>2.2250000000000001</v>
      </c>
      <c r="G8371" s="640">
        <v>1.86947951027485</v>
      </c>
      <c r="I8371" s="640">
        <v>2.35</v>
      </c>
      <c r="K8371" s="640">
        <v>0.21</v>
      </c>
      <c r="M8371" s="640">
        <v>2.3250000000000002</v>
      </c>
      <c r="O8371" s="640">
        <v>2.2400000000000002</v>
      </c>
      <c r="Q8371" s="640">
        <v>2.2149999999999999</v>
      </c>
      <c r="S8371" s="640">
        <v>2.4350000000000001</v>
      </c>
      <c r="T8371" s="820">
        <v>0.72799400000000003</v>
      </c>
      <c r="U8371" s="640">
        <f t="shared" si="287"/>
        <v>1.86947951027485</v>
      </c>
    </row>
    <row r="8372" spans="1:21" x14ac:dyDescent="0.2">
      <c r="A8372" s="597">
        <v>45250</v>
      </c>
      <c r="B8372" s="414">
        <f t="shared" si="288"/>
        <v>45251</v>
      </c>
      <c r="C8372" s="636">
        <v>2.5</v>
      </c>
      <c r="E8372" s="636">
        <v>2.2200000000000002</v>
      </c>
      <c r="G8372" s="636">
        <v>1.8373956858142</v>
      </c>
      <c r="I8372" s="636">
        <v>2.1949999999999998</v>
      </c>
      <c r="K8372" s="636">
        <v>1.9450000000000001</v>
      </c>
      <c r="M8372" s="636">
        <v>2.5750000000000002</v>
      </c>
      <c r="O8372" s="636">
        <v>2.2450000000000001</v>
      </c>
      <c r="Q8372" s="636">
        <v>2.17</v>
      </c>
      <c r="S8372" s="636">
        <v>2.39</v>
      </c>
      <c r="T8372" s="819">
        <v>0.72897199999999995</v>
      </c>
      <c r="U8372" s="636">
        <f t="shared" si="287"/>
        <v>1.8373956858142</v>
      </c>
    </row>
    <row r="8373" spans="1:21" x14ac:dyDescent="0.2">
      <c r="A8373" s="597">
        <v>45251</v>
      </c>
      <c r="B8373" s="414">
        <f t="shared" si="288"/>
        <v>45252</v>
      </c>
      <c r="C8373" s="636">
        <v>2.625</v>
      </c>
      <c r="E8373" s="636">
        <v>2.19</v>
      </c>
      <c r="G8373" s="636">
        <v>1.8039231443215504</v>
      </c>
      <c r="I8373" s="636">
        <v>2.4300000000000002</v>
      </c>
      <c r="K8373" s="636">
        <v>2.1349999999999998</v>
      </c>
      <c r="M8373" s="636">
        <v>2.3199999999999998</v>
      </c>
      <c r="O8373" s="636">
        <v>2.34</v>
      </c>
      <c r="Q8373" s="636">
        <v>2.165</v>
      </c>
      <c r="S8373" s="636">
        <v>2.3450000000000002</v>
      </c>
      <c r="T8373" s="819">
        <v>0.72942600000000002</v>
      </c>
      <c r="U8373" s="636">
        <f t="shared" si="287"/>
        <v>1.8039231443215504</v>
      </c>
    </row>
    <row r="8374" spans="1:21" x14ac:dyDescent="0.2">
      <c r="A8374" s="597">
        <v>45252</v>
      </c>
      <c r="B8374" s="414">
        <f t="shared" si="288"/>
        <v>45253</v>
      </c>
      <c r="C8374" s="640">
        <v>2.7149999999999999</v>
      </c>
      <c r="E8374" s="640">
        <v>2.5150000000000001</v>
      </c>
      <c r="G8374" s="640">
        <v>1.9535384530880002</v>
      </c>
      <c r="I8374" s="640">
        <v>2.2999999999999998</v>
      </c>
      <c r="K8374" s="640">
        <v>1.9650000000000001</v>
      </c>
      <c r="M8374" s="640">
        <v>2.5449999999999999</v>
      </c>
      <c r="O8374" s="640">
        <v>2.4350000000000001</v>
      </c>
      <c r="Q8374" s="640">
        <v>2.27</v>
      </c>
      <c r="S8374" s="640">
        <v>2.54</v>
      </c>
      <c r="T8374" s="820">
        <v>0.72928000000000004</v>
      </c>
      <c r="U8374" s="640">
        <f t="shared" si="287"/>
        <v>1.9535384530880002</v>
      </c>
    </row>
    <row r="8375" spans="1:21" x14ac:dyDescent="0.2">
      <c r="A8375" s="597">
        <v>45253</v>
      </c>
      <c r="B8375" s="414">
        <f t="shared" si="288"/>
        <v>45254</v>
      </c>
      <c r="C8375" s="640">
        <v>2.7149999999999999</v>
      </c>
      <c r="E8375" s="640">
        <v>2.5150000000000001</v>
      </c>
      <c r="G8375" s="640">
        <v>1.9535384530880002</v>
      </c>
      <c r="I8375" s="640">
        <v>2.2999999999999998</v>
      </c>
      <c r="K8375" s="640">
        <v>1.9650000000000001</v>
      </c>
      <c r="M8375" s="640">
        <v>2.5449999999999999</v>
      </c>
      <c r="O8375" s="640">
        <v>2.4350000000000001</v>
      </c>
      <c r="Q8375" s="640">
        <v>2.27</v>
      </c>
      <c r="S8375" s="640">
        <v>2.54</v>
      </c>
      <c r="T8375" s="820">
        <v>0.72928000000000004</v>
      </c>
      <c r="U8375" s="640">
        <f t="shared" si="287"/>
        <v>1.9535384530880002</v>
      </c>
    </row>
    <row r="8376" spans="1:21" x14ac:dyDescent="0.2">
      <c r="A8376" s="597">
        <v>45254</v>
      </c>
      <c r="B8376" s="414">
        <f t="shared" si="288"/>
        <v>45255</v>
      </c>
      <c r="C8376" s="640">
        <v>2.7149999999999999</v>
      </c>
      <c r="E8376" s="640">
        <v>2.5150000000000001</v>
      </c>
      <c r="G8376" s="640">
        <v>1.9535384530880002</v>
      </c>
      <c r="I8376" s="640">
        <v>2.2999999999999998</v>
      </c>
      <c r="K8376" s="640">
        <v>1.9650000000000001</v>
      </c>
      <c r="M8376" s="640">
        <v>2.5449999999999999</v>
      </c>
      <c r="O8376" s="640">
        <v>2.4350000000000001</v>
      </c>
      <c r="Q8376" s="640">
        <v>2.27</v>
      </c>
      <c r="S8376" s="640">
        <v>2.54</v>
      </c>
      <c r="T8376" s="820">
        <v>0.72928000000000004</v>
      </c>
      <c r="U8376" s="640">
        <f t="shared" si="287"/>
        <v>1.9535384530880002</v>
      </c>
    </row>
    <row r="8377" spans="1:21" x14ac:dyDescent="0.2">
      <c r="A8377" s="597">
        <v>45255</v>
      </c>
      <c r="B8377" s="414">
        <f t="shared" si="288"/>
        <v>45256</v>
      </c>
      <c r="C8377" s="640">
        <v>2.7149999999999999</v>
      </c>
      <c r="E8377" s="640">
        <v>2.5150000000000001</v>
      </c>
      <c r="G8377" s="640">
        <v>1.9535384530880002</v>
      </c>
      <c r="I8377" s="640">
        <v>2.2999999999999998</v>
      </c>
      <c r="K8377" s="640">
        <v>1.9650000000000001</v>
      </c>
      <c r="M8377" s="640">
        <v>2.5449999999999999</v>
      </c>
      <c r="O8377" s="640">
        <v>2.4350000000000001</v>
      </c>
      <c r="Q8377" s="640">
        <v>2.27</v>
      </c>
      <c r="S8377" s="640">
        <v>2.54</v>
      </c>
      <c r="T8377" s="820">
        <v>0.72928000000000004</v>
      </c>
      <c r="U8377" s="640">
        <f t="shared" si="287"/>
        <v>1.9535384530880002</v>
      </c>
    </row>
    <row r="8378" spans="1:21" x14ac:dyDescent="0.2">
      <c r="A8378" s="597">
        <v>45256</v>
      </c>
      <c r="B8378" s="414">
        <f t="shared" si="288"/>
        <v>45257</v>
      </c>
      <c r="C8378" s="640">
        <v>2.7149999999999999</v>
      </c>
      <c r="E8378" s="640">
        <v>2.5150000000000001</v>
      </c>
      <c r="G8378" s="640">
        <v>1.9535384530880002</v>
      </c>
      <c r="I8378" s="640">
        <v>2.2999999999999998</v>
      </c>
      <c r="K8378" s="640">
        <v>1.9650000000000001</v>
      </c>
      <c r="M8378" s="640">
        <v>2.5449999999999999</v>
      </c>
      <c r="O8378" s="640">
        <v>2.4350000000000001</v>
      </c>
      <c r="Q8378" s="640">
        <v>2.27</v>
      </c>
      <c r="S8378" s="640">
        <v>2.54</v>
      </c>
      <c r="T8378" s="820">
        <v>0.72928000000000004</v>
      </c>
      <c r="U8378" s="640">
        <f t="shared" si="287"/>
        <v>1.9535384530880002</v>
      </c>
    </row>
    <row r="8379" spans="1:21" x14ac:dyDescent="0.2">
      <c r="A8379" s="597">
        <v>45257</v>
      </c>
      <c r="B8379" s="414">
        <f t="shared" si="288"/>
        <v>45258</v>
      </c>
      <c r="C8379" s="636">
        <v>2.7349999999999999</v>
      </c>
      <c r="E8379" s="636">
        <v>2.5299999999999998</v>
      </c>
      <c r="G8379" s="636">
        <v>1.8752822498393749</v>
      </c>
      <c r="I8379" s="636">
        <v>2.62</v>
      </c>
      <c r="K8379" s="636">
        <v>1.64</v>
      </c>
      <c r="M8379" s="636">
        <v>2.9550000000000001</v>
      </c>
      <c r="O8379" s="636">
        <v>2.6</v>
      </c>
      <c r="Q8379" s="636">
        <v>2.4</v>
      </c>
      <c r="S8379" s="636">
        <v>2.4249999999999998</v>
      </c>
      <c r="T8379" s="819">
        <v>0.73326499999999994</v>
      </c>
      <c r="U8379" s="636">
        <f t="shared" si="287"/>
        <v>1.8752822498393749</v>
      </c>
    </row>
    <row r="8380" spans="1:21" x14ac:dyDescent="0.2">
      <c r="A8380" s="597">
        <v>45258</v>
      </c>
      <c r="B8380" s="414">
        <f t="shared" si="288"/>
        <v>45259</v>
      </c>
      <c r="C8380" s="636">
        <v>2.7850000000000001</v>
      </c>
      <c r="E8380" s="636">
        <v>2.52</v>
      </c>
      <c r="G8380" s="636">
        <v>1.9283638175191251</v>
      </c>
      <c r="I8380" s="636">
        <v>2.56</v>
      </c>
      <c r="K8380" s="636">
        <v>1.615</v>
      </c>
      <c r="M8380" s="636">
        <v>3.1349999999999998</v>
      </c>
      <c r="O8380" s="636">
        <v>2.5249999999999999</v>
      </c>
      <c r="Q8380" s="636">
        <v>2.355</v>
      </c>
      <c r="S8380" s="636">
        <v>2.4849999999999999</v>
      </c>
      <c r="T8380" s="819">
        <v>0.735815</v>
      </c>
      <c r="U8380" s="636">
        <f t="shared" si="287"/>
        <v>1.9283638175191251</v>
      </c>
    </row>
    <row r="8381" spans="1:21" x14ac:dyDescent="0.2">
      <c r="A8381" s="597">
        <v>45259</v>
      </c>
      <c r="B8381" s="414">
        <f t="shared" si="288"/>
        <v>45260</v>
      </c>
      <c r="C8381" s="636">
        <v>2.7</v>
      </c>
      <c r="E8381" s="636">
        <v>2.52</v>
      </c>
      <c r="G8381" s="636">
        <v>1.8994845672897751</v>
      </c>
      <c r="I8381" s="636">
        <v>2.5</v>
      </c>
      <c r="K8381" s="636">
        <v>2.09</v>
      </c>
      <c r="M8381" s="636">
        <v>3.25</v>
      </c>
      <c r="O8381" s="636">
        <v>2.46</v>
      </c>
      <c r="Q8381" s="636">
        <v>2.2549999999999999</v>
      </c>
      <c r="S8381" s="636">
        <v>2.4449999999999998</v>
      </c>
      <c r="T8381" s="819">
        <v>0.736653</v>
      </c>
      <c r="U8381" s="636">
        <f t="shared" si="287"/>
        <v>1.8994845672897751</v>
      </c>
    </row>
    <row r="8382" spans="1:21" x14ac:dyDescent="0.2">
      <c r="A8382" s="597">
        <v>45260</v>
      </c>
      <c r="B8382" s="414">
        <f t="shared" si="288"/>
        <v>45261</v>
      </c>
      <c r="C8382" s="620">
        <v>2.7650000000000001</v>
      </c>
      <c r="E8382" s="620">
        <v>2.335</v>
      </c>
      <c r="G8382" s="620">
        <v>1.901898807767</v>
      </c>
      <c r="I8382" s="620">
        <v>2.4500000000000002</v>
      </c>
      <c r="K8382" s="620">
        <v>2.0249999999999999</v>
      </c>
      <c r="M8382" s="620">
        <v>3.01</v>
      </c>
      <c r="O8382" s="620">
        <v>2.3250000000000002</v>
      </c>
      <c r="Q8382" s="620">
        <v>2.0649999999999999</v>
      </c>
      <c r="S8382" s="620">
        <v>2.4500000000000002</v>
      </c>
      <c r="T8382" s="821">
        <v>0.73608399999999996</v>
      </c>
      <c r="U8382" s="620">
        <f t="shared" si="287"/>
        <v>1.901898807767</v>
      </c>
    </row>
    <row r="8383" spans="1:21" x14ac:dyDescent="0.2">
      <c r="A8383" s="597">
        <v>45261</v>
      </c>
      <c r="B8383" s="414">
        <f t="shared" si="288"/>
        <v>45262</v>
      </c>
      <c r="C8383" s="640">
        <v>2.5950000000000002</v>
      </c>
      <c r="D8383" s="375"/>
      <c r="E8383" s="640">
        <v>2.2050000000000001</v>
      </c>
      <c r="F8383" s="375"/>
      <c r="G8383" s="640">
        <v>1.8092711708095999</v>
      </c>
      <c r="H8383" s="375"/>
      <c r="I8383" s="640">
        <v>2.1850000000000001</v>
      </c>
      <c r="J8383" s="415"/>
      <c r="K8383" s="640">
        <v>1.75</v>
      </c>
      <c r="L8383" s="375"/>
      <c r="M8383" s="640">
        <v>2.3250000000000002</v>
      </c>
      <c r="N8383" s="375"/>
      <c r="O8383" s="640">
        <v>2.23</v>
      </c>
      <c r="P8383" s="375"/>
      <c r="Q8383" s="640">
        <v>1.895</v>
      </c>
      <c r="R8383" s="375"/>
      <c r="S8383" s="640">
        <v>2.3199999999999998</v>
      </c>
      <c r="T8383" s="820">
        <v>0.73947200000000002</v>
      </c>
      <c r="U8383" s="640">
        <f t="shared" si="287"/>
        <v>1.8092711708095999</v>
      </c>
    </row>
    <row r="8384" spans="1:21" x14ac:dyDescent="0.2">
      <c r="A8384" s="597">
        <v>45262</v>
      </c>
      <c r="B8384" s="414">
        <f t="shared" si="288"/>
        <v>45263</v>
      </c>
      <c r="C8384" s="640">
        <v>2.5950000000000002</v>
      </c>
      <c r="D8384" s="375"/>
      <c r="E8384" s="640">
        <v>2.2050000000000001</v>
      </c>
      <c r="F8384" s="375"/>
      <c r="G8384" s="640">
        <v>1.8092711708095999</v>
      </c>
      <c r="H8384" s="375"/>
      <c r="I8384" s="640">
        <v>2.1850000000000001</v>
      </c>
      <c r="J8384" s="415"/>
      <c r="K8384" s="640">
        <v>1.75</v>
      </c>
      <c r="L8384" s="375"/>
      <c r="M8384" s="640">
        <v>2.3250000000000002</v>
      </c>
      <c r="N8384" s="375"/>
      <c r="O8384" s="640">
        <v>2.23</v>
      </c>
      <c r="P8384" s="375"/>
      <c r="Q8384" s="640">
        <v>1.895</v>
      </c>
      <c r="R8384" s="375"/>
      <c r="S8384" s="640">
        <v>2.3199999999999998</v>
      </c>
      <c r="T8384" s="820">
        <v>0.73947200000000002</v>
      </c>
      <c r="U8384" s="640">
        <f t="shared" si="287"/>
        <v>1.8092711708095999</v>
      </c>
    </row>
    <row r="8385" spans="1:21" x14ac:dyDescent="0.2">
      <c r="A8385" s="597">
        <v>45263</v>
      </c>
      <c r="B8385" s="414">
        <f t="shared" si="288"/>
        <v>45264</v>
      </c>
      <c r="C8385" s="640">
        <v>2.5950000000000002</v>
      </c>
      <c r="D8385" s="375"/>
      <c r="E8385" s="640">
        <v>2.2050000000000001</v>
      </c>
      <c r="F8385" s="375"/>
      <c r="G8385" s="640">
        <v>1.8092711708095999</v>
      </c>
      <c r="H8385" s="375"/>
      <c r="I8385" s="640">
        <v>2.1850000000000001</v>
      </c>
      <c r="J8385" s="415"/>
      <c r="K8385" s="640">
        <v>1.75</v>
      </c>
      <c r="L8385" s="375"/>
      <c r="M8385" s="640">
        <v>2.3250000000000002</v>
      </c>
      <c r="N8385" s="375"/>
      <c r="O8385" s="640">
        <v>2.23</v>
      </c>
      <c r="P8385" s="375"/>
      <c r="Q8385" s="640">
        <v>1.895</v>
      </c>
      <c r="R8385" s="375"/>
      <c r="S8385" s="640">
        <v>2.3199999999999998</v>
      </c>
      <c r="T8385" s="820">
        <v>0.73947200000000002</v>
      </c>
      <c r="U8385" s="640">
        <f t="shared" si="287"/>
        <v>1.8092711708095999</v>
      </c>
    </row>
    <row r="8386" spans="1:21" x14ac:dyDescent="0.2">
      <c r="A8386" s="597">
        <v>45264</v>
      </c>
      <c r="B8386" s="414">
        <f t="shared" si="288"/>
        <v>45265</v>
      </c>
      <c r="C8386" s="660">
        <v>2.5449999999999999</v>
      </c>
      <c r="E8386" s="660">
        <v>2.2250000000000001</v>
      </c>
      <c r="G8386" s="636">
        <v>1.695028772308125</v>
      </c>
      <c r="I8386" s="660">
        <v>2.4350000000000001</v>
      </c>
      <c r="K8386" s="660">
        <v>1.83</v>
      </c>
      <c r="M8386" s="660">
        <v>2.2250000000000001</v>
      </c>
      <c r="O8386" s="660">
        <v>2.2850000000000001</v>
      </c>
      <c r="Q8386" s="660">
        <v>2.0499999999999998</v>
      </c>
      <c r="S8386" s="660">
        <v>2.1749999999999998</v>
      </c>
      <c r="T8386" s="819">
        <v>0.73896499999999998</v>
      </c>
      <c r="U8386" s="636">
        <f t="shared" si="287"/>
        <v>1.695028772308125</v>
      </c>
    </row>
    <row r="8387" spans="1:21" x14ac:dyDescent="0.2">
      <c r="A8387" s="597">
        <v>45265</v>
      </c>
      <c r="B8387" s="414">
        <f t="shared" si="288"/>
        <v>45266</v>
      </c>
      <c r="C8387" s="660">
        <v>2.73</v>
      </c>
      <c r="E8387" s="660">
        <v>2.3050000000000002</v>
      </c>
      <c r="G8387" s="636">
        <v>1.6436878888704753</v>
      </c>
      <c r="I8387" s="660">
        <v>2.4500000000000002</v>
      </c>
      <c r="K8387" s="660">
        <v>1.5249999999999999</v>
      </c>
      <c r="M8387" s="660">
        <v>2.415</v>
      </c>
      <c r="O8387" s="660">
        <v>2.3250000000000002</v>
      </c>
      <c r="Q8387" s="660">
        <v>2.2250000000000001</v>
      </c>
      <c r="S8387" s="660">
        <v>2.1150000000000002</v>
      </c>
      <c r="T8387" s="819">
        <v>0.73691099999999998</v>
      </c>
      <c r="U8387" s="636">
        <f t="shared" si="287"/>
        <v>1.6436878888704753</v>
      </c>
    </row>
    <row r="8388" spans="1:21" x14ac:dyDescent="0.2">
      <c r="A8388" s="597">
        <v>45266</v>
      </c>
      <c r="B8388" s="414">
        <f t="shared" si="288"/>
        <v>45267</v>
      </c>
      <c r="C8388" s="660">
        <v>2.73</v>
      </c>
      <c r="E8388" s="660">
        <v>2.11</v>
      </c>
      <c r="G8388" s="636">
        <v>1.6000209167534001</v>
      </c>
      <c r="I8388" s="660">
        <v>2.3849999999999998</v>
      </c>
      <c r="K8388" s="660">
        <v>0.66</v>
      </c>
      <c r="M8388" s="660">
        <v>2.0049999999999999</v>
      </c>
      <c r="O8388" s="660">
        <v>2.21</v>
      </c>
      <c r="Q8388" s="660">
        <v>2.0750000000000002</v>
      </c>
      <c r="S8388" s="660">
        <v>2.06</v>
      </c>
      <c r="T8388" s="819">
        <v>0.73648599999999997</v>
      </c>
      <c r="U8388" s="636">
        <f t="shared" si="287"/>
        <v>1.6000209167534001</v>
      </c>
    </row>
    <row r="8389" spans="1:21" x14ac:dyDescent="0.2">
      <c r="A8389" s="597">
        <v>45267</v>
      </c>
      <c r="B8389" s="414">
        <f t="shared" ref="B8389:B8447" si="289">A8389+1</f>
        <v>45268</v>
      </c>
      <c r="C8389" s="660">
        <v>2.52</v>
      </c>
      <c r="E8389" s="660">
        <v>2.0249999999999999</v>
      </c>
      <c r="G8389" s="636">
        <v>1.4774290838392501</v>
      </c>
      <c r="I8389" s="660">
        <v>2.0099999999999998</v>
      </c>
      <c r="K8389" s="660">
        <v>0.105</v>
      </c>
      <c r="M8389" s="660">
        <v>1.87</v>
      </c>
      <c r="O8389" s="660">
        <v>2.0099999999999998</v>
      </c>
      <c r="Q8389" s="660">
        <v>1.86</v>
      </c>
      <c r="S8389" s="660">
        <v>1.905</v>
      </c>
      <c r="T8389" s="819">
        <v>0.73538999999999999</v>
      </c>
      <c r="U8389" s="636">
        <f t="shared" si="287"/>
        <v>1.4774290838392501</v>
      </c>
    </row>
    <row r="8390" spans="1:21" x14ac:dyDescent="0.2">
      <c r="A8390" s="597">
        <v>45268</v>
      </c>
      <c r="B8390" s="414">
        <f t="shared" si="289"/>
        <v>45269</v>
      </c>
      <c r="C8390" s="661">
        <v>2.5750000000000002</v>
      </c>
      <c r="E8390" s="661">
        <v>2.1150000000000002</v>
      </c>
      <c r="G8390" s="640">
        <v>1.44785455757885</v>
      </c>
      <c r="I8390" s="661">
        <v>2.0249999999999999</v>
      </c>
      <c r="K8390" s="661">
        <v>1.1399999999999999</v>
      </c>
      <c r="M8390" s="661">
        <v>2.335</v>
      </c>
      <c r="O8390" s="661">
        <v>2.14</v>
      </c>
      <c r="Q8390" s="661">
        <v>1.8049999999999999</v>
      </c>
      <c r="S8390" s="661">
        <v>1.865</v>
      </c>
      <c r="T8390" s="820">
        <v>0.73612599999999995</v>
      </c>
      <c r="U8390" s="640">
        <f t="shared" si="287"/>
        <v>1.44785455757885</v>
      </c>
    </row>
    <row r="8391" spans="1:21" x14ac:dyDescent="0.2">
      <c r="A8391" s="597">
        <v>45269</v>
      </c>
      <c r="B8391" s="414">
        <f t="shared" si="289"/>
        <v>45270</v>
      </c>
      <c r="C8391" s="661">
        <v>2.5750000000000002</v>
      </c>
      <c r="E8391" s="661">
        <v>2.1150000000000002</v>
      </c>
      <c r="G8391" s="640">
        <v>1.44785455757885</v>
      </c>
      <c r="I8391" s="661">
        <v>2.0249999999999999</v>
      </c>
      <c r="K8391" s="661">
        <v>1.1399999999999999</v>
      </c>
      <c r="M8391" s="661">
        <v>2.335</v>
      </c>
      <c r="O8391" s="661">
        <v>2.14</v>
      </c>
      <c r="Q8391" s="661">
        <v>1.8049999999999999</v>
      </c>
      <c r="S8391" s="661">
        <v>1.865</v>
      </c>
      <c r="T8391" s="820">
        <v>0.73612599999999995</v>
      </c>
      <c r="U8391" s="640">
        <f t="shared" si="287"/>
        <v>1.44785455757885</v>
      </c>
    </row>
    <row r="8392" spans="1:21" x14ac:dyDescent="0.2">
      <c r="A8392" s="597">
        <v>45270</v>
      </c>
      <c r="B8392" s="414">
        <f t="shared" si="289"/>
        <v>45271</v>
      </c>
      <c r="C8392" s="661">
        <v>2.5750000000000002</v>
      </c>
      <c r="E8392" s="661">
        <v>2.1150000000000002</v>
      </c>
      <c r="G8392" s="640">
        <v>1.44785455757885</v>
      </c>
      <c r="I8392" s="661">
        <v>2.0249999999999999</v>
      </c>
      <c r="K8392" s="661">
        <v>1.1399999999999999</v>
      </c>
      <c r="M8392" s="661">
        <v>2.335</v>
      </c>
      <c r="O8392" s="661">
        <v>2.14</v>
      </c>
      <c r="Q8392" s="661">
        <v>1.8049999999999999</v>
      </c>
      <c r="S8392" s="661">
        <v>1.865</v>
      </c>
      <c r="T8392" s="820">
        <v>0.73612599999999995</v>
      </c>
      <c r="U8392" s="640">
        <f t="shared" si="287"/>
        <v>1.44785455757885</v>
      </c>
    </row>
    <row r="8393" spans="1:21" x14ac:dyDescent="0.2">
      <c r="A8393" s="597">
        <v>45271</v>
      </c>
      <c r="B8393" s="414">
        <f t="shared" si="289"/>
        <v>45272</v>
      </c>
      <c r="C8393" s="660">
        <v>2.38</v>
      </c>
      <c r="E8393" s="660">
        <v>2.0150000000000001</v>
      </c>
      <c r="G8393" s="636">
        <v>1.2343941222504</v>
      </c>
      <c r="I8393" s="660">
        <v>1.98</v>
      </c>
      <c r="K8393" s="660">
        <v>1.63</v>
      </c>
      <c r="M8393" s="660">
        <v>2.5950000000000002</v>
      </c>
      <c r="O8393" s="660">
        <v>2</v>
      </c>
      <c r="Q8393" s="660">
        <v>1.825</v>
      </c>
      <c r="S8393" s="660">
        <v>1.59</v>
      </c>
      <c r="T8393" s="819">
        <v>0.73614400000000002</v>
      </c>
      <c r="U8393" s="636">
        <f t="shared" si="287"/>
        <v>1.2343941222504</v>
      </c>
    </row>
    <row r="8394" spans="1:21" x14ac:dyDescent="0.2">
      <c r="A8394" s="597">
        <v>45272</v>
      </c>
      <c r="B8394" s="414">
        <f t="shared" si="289"/>
        <v>45273</v>
      </c>
      <c r="C8394" s="660">
        <v>2.375</v>
      </c>
      <c r="E8394" s="660">
        <v>2.11</v>
      </c>
      <c r="G8394" s="636">
        <v>1.3047651220631999</v>
      </c>
      <c r="I8394" s="660">
        <v>2.04</v>
      </c>
      <c r="K8394" s="660">
        <v>1.9650000000000001</v>
      </c>
      <c r="M8394" s="660">
        <v>3.47</v>
      </c>
      <c r="O8394" s="660">
        <v>2.0449999999999999</v>
      </c>
      <c r="Q8394" s="660">
        <v>1.85</v>
      </c>
      <c r="S8394" s="660">
        <v>1.68</v>
      </c>
      <c r="T8394" s="819">
        <v>0.73642600000000003</v>
      </c>
      <c r="U8394" s="636">
        <f t="shared" si="287"/>
        <v>1.3047651220631999</v>
      </c>
    </row>
    <row r="8395" spans="1:21" x14ac:dyDescent="0.2">
      <c r="A8395" s="597">
        <v>45273</v>
      </c>
      <c r="B8395" s="414">
        <f t="shared" si="289"/>
        <v>45274</v>
      </c>
      <c r="C8395" s="660">
        <v>2.33</v>
      </c>
      <c r="E8395" s="660">
        <v>1.95</v>
      </c>
      <c r="G8395" s="636">
        <v>1.2898449352583998</v>
      </c>
      <c r="I8395" s="660">
        <v>1.9650000000000001</v>
      </c>
      <c r="K8395" s="660">
        <v>1.9</v>
      </c>
      <c r="M8395" s="660">
        <v>3.61</v>
      </c>
      <c r="O8395" s="660">
        <v>1.9950000000000001</v>
      </c>
      <c r="Q8395" s="660">
        <v>1.75</v>
      </c>
      <c r="S8395" s="660">
        <v>1.66</v>
      </c>
      <c r="T8395" s="819">
        <v>0.73677599999999999</v>
      </c>
      <c r="U8395" s="636">
        <f t="shared" si="287"/>
        <v>1.2898449352583998</v>
      </c>
    </row>
    <row r="8396" spans="1:21" x14ac:dyDescent="0.2">
      <c r="A8396" s="597">
        <v>45274</v>
      </c>
      <c r="B8396" s="414">
        <f t="shared" si="289"/>
        <v>45275</v>
      </c>
      <c r="C8396" s="660">
        <v>2.38</v>
      </c>
      <c r="E8396" s="660">
        <v>1.92</v>
      </c>
      <c r="G8396" s="636">
        <v>1.3177396707468001</v>
      </c>
      <c r="I8396" s="660">
        <v>2</v>
      </c>
      <c r="K8396" s="660">
        <v>1.7849999999999999</v>
      </c>
      <c r="M8396" s="660">
        <v>2.7850000000000001</v>
      </c>
      <c r="O8396" s="660">
        <v>1.9850000000000001</v>
      </c>
      <c r="Q8396" s="660">
        <v>1.65</v>
      </c>
      <c r="S8396" s="660">
        <v>1.68</v>
      </c>
      <c r="T8396" s="819">
        <v>0.74374899999999999</v>
      </c>
      <c r="U8396" s="636">
        <f t="shared" si="287"/>
        <v>1.3177396707468001</v>
      </c>
    </row>
    <row r="8397" spans="1:21" x14ac:dyDescent="0.2">
      <c r="A8397" s="597">
        <v>45275</v>
      </c>
      <c r="B8397" s="414">
        <f t="shared" si="289"/>
        <v>45276</v>
      </c>
      <c r="C8397" s="661">
        <v>2.4350000000000001</v>
      </c>
      <c r="E8397" s="661">
        <v>1.94</v>
      </c>
      <c r="G8397" s="640">
        <v>1.382723259474375</v>
      </c>
      <c r="I8397" s="661">
        <v>2.11</v>
      </c>
      <c r="K8397" s="661">
        <v>1.7849999999999999</v>
      </c>
      <c r="M8397" s="661">
        <v>2.5099999999999998</v>
      </c>
      <c r="O8397" s="661">
        <v>2.09</v>
      </c>
      <c r="Q8397" s="661">
        <v>1.5649999999999999</v>
      </c>
      <c r="S8397" s="661">
        <v>1.7549999999999999</v>
      </c>
      <c r="T8397" s="820">
        <v>0.74707500000000004</v>
      </c>
      <c r="U8397" s="640">
        <f t="shared" si="287"/>
        <v>1.382723259474375</v>
      </c>
    </row>
    <row r="8398" spans="1:21" x14ac:dyDescent="0.2">
      <c r="A8398" s="597">
        <v>45276</v>
      </c>
      <c r="B8398" s="414">
        <f t="shared" si="289"/>
        <v>45277</v>
      </c>
      <c r="C8398" s="661">
        <v>2.4350000000000001</v>
      </c>
      <c r="E8398" s="661">
        <v>1.94</v>
      </c>
      <c r="G8398" s="640">
        <v>1.382723259474375</v>
      </c>
      <c r="I8398" s="661">
        <v>2.11</v>
      </c>
      <c r="K8398" s="661">
        <v>1.7849999999999999</v>
      </c>
      <c r="M8398" s="661">
        <v>2.5099999999999998</v>
      </c>
      <c r="O8398" s="661">
        <v>2.09</v>
      </c>
      <c r="Q8398" s="661">
        <v>1.5649999999999999</v>
      </c>
      <c r="S8398" s="661">
        <v>1.7549999999999999</v>
      </c>
      <c r="T8398" s="820">
        <v>0.74707500000000004</v>
      </c>
      <c r="U8398" s="640">
        <f t="shared" si="287"/>
        <v>1.382723259474375</v>
      </c>
    </row>
    <row r="8399" spans="1:21" x14ac:dyDescent="0.2">
      <c r="A8399" s="597">
        <v>45277</v>
      </c>
      <c r="B8399" s="414">
        <f t="shared" si="289"/>
        <v>45278</v>
      </c>
      <c r="C8399" s="661">
        <v>2.4350000000000001</v>
      </c>
      <c r="E8399" s="661">
        <v>1.94</v>
      </c>
      <c r="G8399" s="640">
        <v>1.382723259474375</v>
      </c>
      <c r="I8399" s="661">
        <v>2.11</v>
      </c>
      <c r="K8399" s="661">
        <v>1.7849999999999999</v>
      </c>
      <c r="M8399" s="661">
        <v>2.5099999999999998</v>
      </c>
      <c r="O8399" s="661">
        <v>2.09</v>
      </c>
      <c r="Q8399" s="661">
        <v>1.5649999999999999</v>
      </c>
      <c r="S8399" s="661">
        <v>1.7549999999999999</v>
      </c>
      <c r="T8399" s="820">
        <v>0.74707500000000004</v>
      </c>
      <c r="U8399" s="640">
        <f t="shared" si="287"/>
        <v>1.382723259474375</v>
      </c>
    </row>
    <row r="8400" spans="1:21" x14ac:dyDescent="0.2">
      <c r="A8400" s="597">
        <v>45278</v>
      </c>
      <c r="B8400" s="414">
        <f t="shared" si="289"/>
        <v>45279</v>
      </c>
      <c r="C8400" s="660">
        <v>2.585</v>
      </c>
      <c r="E8400" s="660">
        <v>2.105</v>
      </c>
      <c r="G8400" s="636">
        <v>1.453877310924675</v>
      </c>
      <c r="I8400" s="660">
        <v>2.1749999999999998</v>
      </c>
      <c r="K8400" s="660">
        <v>1.66</v>
      </c>
      <c r="M8400" s="660">
        <v>2.48</v>
      </c>
      <c r="O8400" s="660">
        <v>2.1349999999999998</v>
      </c>
      <c r="Q8400" s="660">
        <v>1.9350000000000001</v>
      </c>
      <c r="S8400" s="660">
        <v>1.845</v>
      </c>
      <c r="T8400" s="819">
        <v>0.747201</v>
      </c>
      <c r="U8400" s="636">
        <f t="shared" si="287"/>
        <v>1.453877310924675</v>
      </c>
    </row>
    <row r="8401" spans="1:21" x14ac:dyDescent="0.2">
      <c r="A8401" s="597">
        <v>45279</v>
      </c>
      <c r="B8401" s="414">
        <f t="shared" si="289"/>
        <v>45280</v>
      </c>
      <c r="C8401" s="660">
        <v>2.4500000000000002</v>
      </c>
      <c r="E8401" s="660">
        <v>1.98</v>
      </c>
      <c r="G8401" s="636">
        <v>1.3212600072552503</v>
      </c>
      <c r="I8401" s="660">
        <v>1.9650000000000001</v>
      </c>
      <c r="K8401" s="660">
        <v>1.325</v>
      </c>
      <c r="M8401" s="660">
        <v>3.01</v>
      </c>
      <c r="O8401" s="660">
        <v>1.9550000000000001</v>
      </c>
      <c r="Q8401" s="660">
        <v>1.84</v>
      </c>
      <c r="S8401" s="660">
        <v>1.675</v>
      </c>
      <c r="T8401" s="819">
        <v>0.74796200000000002</v>
      </c>
      <c r="U8401" s="636">
        <f t="shared" si="287"/>
        <v>1.3212600072552503</v>
      </c>
    </row>
    <row r="8402" spans="1:21" x14ac:dyDescent="0.2">
      <c r="A8402" s="597">
        <v>45280</v>
      </c>
      <c r="B8402" s="414">
        <f t="shared" si="289"/>
        <v>45281</v>
      </c>
      <c r="C8402" s="660">
        <v>2.4849999999999999</v>
      </c>
      <c r="E8402" s="660">
        <v>1.98</v>
      </c>
      <c r="G8402" s="636">
        <v>1.3279325669064002</v>
      </c>
      <c r="I8402" s="660">
        <v>2.09</v>
      </c>
      <c r="K8402" s="660">
        <v>1.5649999999999999</v>
      </c>
      <c r="M8402" s="660">
        <v>2.87</v>
      </c>
      <c r="O8402" s="660">
        <v>2.0299999999999998</v>
      </c>
      <c r="Q8402" s="660">
        <v>1.905</v>
      </c>
      <c r="S8402" s="660">
        <v>1.68</v>
      </c>
      <c r="T8402" s="819">
        <v>0.749502</v>
      </c>
      <c r="U8402" s="636">
        <f t="shared" si="287"/>
        <v>1.3279325669064002</v>
      </c>
    </row>
    <row r="8403" spans="1:21" x14ac:dyDescent="0.2">
      <c r="A8403" s="597">
        <v>45281</v>
      </c>
      <c r="B8403" s="414">
        <f t="shared" si="289"/>
        <v>45282</v>
      </c>
      <c r="C8403" s="660">
        <v>2.4750000000000001</v>
      </c>
      <c r="E8403" s="660">
        <v>1.865</v>
      </c>
      <c r="G8403" s="636">
        <v>1.3053940628107501</v>
      </c>
      <c r="I8403" s="660">
        <v>1.9750000000000001</v>
      </c>
      <c r="K8403" s="660">
        <v>1.2050000000000001</v>
      </c>
      <c r="M8403" s="660">
        <v>2.35</v>
      </c>
      <c r="O8403" s="660">
        <v>1.91</v>
      </c>
      <c r="Q8403" s="660">
        <v>1.84</v>
      </c>
      <c r="S8403" s="660">
        <v>1.65</v>
      </c>
      <c r="T8403" s="819">
        <v>0.75017699999999998</v>
      </c>
      <c r="U8403" s="636">
        <f t="shared" si="287"/>
        <v>1.3053940628107501</v>
      </c>
    </row>
    <row r="8404" spans="1:21" x14ac:dyDescent="0.2">
      <c r="A8404" s="597">
        <v>45282</v>
      </c>
      <c r="B8404" s="414">
        <f t="shared" si="289"/>
        <v>45283</v>
      </c>
      <c r="C8404" s="661">
        <v>2.4950000000000001</v>
      </c>
      <c r="E8404" s="661">
        <v>1.425</v>
      </c>
      <c r="G8404" s="640">
        <v>1.1798458276671002</v>
      </c>
      <c r="I8404" s="661">
        <v>1.5549999999999999</v>
      </c>
      <c r="K8404" s="661">
        <v>-5.0000000000000001E-3</v>
      </c>
      <c r="M8404" s="661">
        <v>2.0049999999999999</v>
      </c>
      <c r="O8404" s="661">
        <v>1.45</v>
      </c>
      <c r="Q8404" s="661">
        <v>1.68</v>
      </c>
      <c r="S8404" s="661">
        <v>1.4850000000000001</v>
      </c>
      <c r="T8404" s="820">
        <v>0.75336400000000003</v>
      </c>
      <c r="U8404" s="640">
        <f t="shared" si="287"/>
        <v>1.1798458276671002</v>
      </c>
    </row>
    <row r="8405" spans="1:21" x14ac:dyDescent="0.2">
      <c r="A8405" s="597">
        <v>45283</v>
      </c>
      <c r="B8405" s="414">
        <f t="shared" si="289"/>
        <v>45284</v>
      </c>
      <c r="C8405" s="661">
        <v>2.4950000000000001</v>
      </c>
      <c r="E8405" s="661">
        <v>1.425</v>
      </c>
      <c r="G8405" s="640">
        <v>1.1798458276671002</v>
      </c>
      <c r="I8405" s="661">
        <v>1.5549999999999999</v>
      </c>
      <c r="K8405" s="661">
        <v>-5.0000000000000001E-3</v>
      </c>
      <c r="M8405" s="661">
        <v>2.0049999999999999</v>
      </c>
      <c r="O8405" s="661">
        <v>1.45</v>
      </c>
      <c r="Q8405" s="661">
        <v>1.68</v>
      </c>
      <c r="S8405" s="661">
        <v>1.4850000000000001</v>
      </c>
      <c r="T8405" s="820">
        <v>0.75336400000000003</v>
      </c>
      <c r="U8405" s="640">
        <f t="shared" si="287"/>
        <v>1.1798458276671002</v>
      </c>
    </row>
    <row r="8406" spans="1:21" x14ac:dyDescent="0.2">
      <c r="A8406" s="597">
        <v>45284</v>
      </c>
      <c r="B8406" s="414">
        <f t="shared" si="289"/>
        <v>45285</v>
      </c>
      <c r="C8406" s="661">
        <v>2.4950000000000001</v>
      </c>
      <c r="E8406" s="661">
        <v>1.425</v>
      </c>
      <c r="G8406" s="640">
        <v>1.1798458276671002</v>
      </c>
      <c r="I8406" s="661">
        <v>1.5549999999999999</v>
      </c>
      <c r="K8406" s="661">
        <v>-5.0000000000000001E-3</v>
      </c>
      <c r="M8406" s="661">
        <v>2.0049999999999999</v>
      </c>
      <c r="O8406" s="661">
        <v>1.45</v>
      </c>
      <c r="Q8406" s="661">
        <v>1.68</v>
      </c>
      <c r="S8406" s="661">
        <v>1.4850000000000001</v>
      </c>
      <c r="T8406" s="820">
        <v>0.75336400000000003</v>
      </c>
      <c r="U8406" s="640">
        <f t="shared" si="287"/>
        <v>1.1798458276671002</v>
      </c>
    </row>
    <row r="8407" spans="1:21" x14ac:dyDescent="0.2">
      <c r="A8407" s="597">
        <v>45285</v>
      </c>
      <c r="B8407" s="414">
        <f t="shared" si="289"/>
        <v>45286</v>
      </c>
      <c r="C8407" s="661">
        <v>2.4950000000000001</v>
      </c>
      <c r="E8407" s="661">
        <v>1.425</v>
      </c>
      <c r="G8407" s="640">
        <v>1.1798458276671002</v>
      </c>
      <c r="I8407" s="661">
        <v>1.5549999999999999</v>
      </c>
      <c r="K8407" s="661">
        <v>-5.0000000000000001E-3</v>
      </c>
      <c r="M8407" s="661">
        <v>2.0049999999999999</v>
      </c>
      <c r="O8407" s="661">
        <v>1.45</v>
      </c>
      <c r="Q8407" s="661">
        <v>1.68</v>
      </c>
      <c r="S8407" s="661">
        <v>1.4850000000000001</v>
      </c>
      <c r="T8407" s="820">
        <v>0.75336400000000003</v>
      </c>
      <c r="U8407" s="640">
        <f t="shared" si="287"/>
        <v>1.1798458276671002</v>
      </c>
    </row>
    <row r="8408" spans="1:21" x14ac:dyDescent="0.2">
      <c r="A8408" s="597">
        <v>45286</v>
      </c>
      <c r="B8408" s="414">
        <f t="shared" si="289"/>
        <v>45287</v>
      </c>
      <c r="C8408" s="660">
        <v>2.48</v>
      </c>
      <c r="E8408" s="660">
        <v>1.78</v>
      </c>
      <c r="G8408" s="636">
        <v>1.2552317749125002</v>
      </c>
      <c r="I8408" s="660">
        <v>1.94</v>
      </c>
      <c r="K8408" s="660">
        <v>1.605</v>
      </c>
      <c r="M8408" s="660">
        <v>2.0499999999999998</v>
      </c>
      <c r="O8408" s="660">
        <v>1.82</v>
      </c>
      <c r="Q8408" s="660">
        <v>1.5349999999999999</v>
      </c>
      <c r="S8408" s="660">
        <v>1.575</v>
      </c>
      <c r="T8408" s="819">
        <v>0.75570000000000004</v>
      </c>
      <c r="U8408" s="636">
        <f t="shared" si="287"/>
        <v>1.2552317749125002</v>
      </c>
    </row>
    <row r="8409" spans="1:21" x14ac:dyDescent="0.2">
      <c r="A8409" s="597">
        <v>45287</v>
      </c>
      <c r="B8409" s="414">
        <f t="shared" si="289"/>
        <v>45288</v>
      </c>
      <c r="C8409" s="660">
        <v>2.625</v>
      </c>
      <c r="E8409" s="660">
        <v>2.0150000000000001</v>
      </c>
      <c r="G8409" s="636">
        <v>1.3060779911844003</v>
      </c>
      <c r="I8409" s="660">
        <v>2.2000000000000002</v>
      </c>
      <c r="K8409" s="660">
        <v>2.105</v>
      </c>
      <c r="M8409" s="660">
        <v>2.2549999999999999</v>
      </c>
      <c r="O8409" s="660">
        <v>2.0299999999999998</v>
      </c>
      <c r="Q8409" s="660">
        <v>1.61</v>
      </c>
      <c r="S8409" s="660">
        <v>1.635</v>
      </c>
      <c r="T8409" s="819">
        <v>0.75745600000000002</v>
      </c>
      <c r="U8409" s="636">
        <f t="shared" si="287"/>
        <v>1.3060779911844003</v>
      </c>
    </row>
    <row r="8410" spans="1:21" x14ac:dyDescent="0.2">
      <c r="A8410" s="597">
        <v>45288</v>
      </c>
      <c r="B8410" s="414">
        <f t="shared" si="289"/>
        <v>45289</v>
      </c>
      <c r="C8410" s="661">
        <v>2.5499999999999998</v>
      </c>
      <c r="E8410" s="661">
        <v>2</v>
      </c>
      <c r="G8410" s="640">
        <v>1.3211311702137751</v>
      </c>
      <c r="I8410" s="661">
        <v>2.0699999999999998</v>
      </c>
      <c r="K8410" s="661">
        <v>1.5</v>
      </c>
      <c r="M8410" s="661">
        <v>2.1949999999999998</v>
      </c>
      <c r="O8410" s="661">
        <v>2.0350000000000001</v>
      </c>
      <c r="Q8410" s="661">
        <v>1.69</v>
      </c>
      <c r="S8410" s="661">
        <v>1.655</v>
      </c>
      <c r="T8410" s="820">
        <v>0.75692700000000002</v>
      </c>
      <c r="U8410" s="640">
        <f t="shared" si="287"/>
        <v>1.3211311702137751</v>
      </c>
    </row>
    <row r="8411" spans="1:21" x14ac:dyDescent="0.2">
      <c r="A8411" s="597">
        <v>45289</v>
      </c>
      <c r="B8411" s="414">
        <f t="shared" si="289"/>
        <v>45290</v>
      </c>
      <c r="C8411" s="661">
        <v>2.5499999999999998</v>
      </c>
      <c r="E8411" s="661">
        <v>2</v>
      </c>
      <c r="G8411" s="640">
        <v>1.3211311702137751</v>
      </c>
      <c r="I8411" s="661">
        <v>2.0699999999999998</v>
      </c>
      <c r="K8411" s="661">
        <v>1.5</v>
      </c>
      <c r="M8411" s="661">
        <v>2.1949999999999998</v>
      </c>
      <c r="O8411" s="661">
        <v>2.0350000000000001</v>
      </c>
      <c r="Q8411" s="661">
        <v>1.69</v>
      </c>
      <c r="S8411" s="661">
        <v>1.655</v>
      </c>
      <c r="T8411" s="820">
        <v>0.75692700000000002</v>
      </c>
      <c r="U8411" s="640">
        <f t="shared" si="287"/>
        <v>1.3211311702137751</v>
      </c>
    </row>
    <row r="8412" spans="1:21" x14ac:dyDescent="0.2">
      <c r="A8412" s="597">
        <v>45290</v>
      </c>
      <c r="B8412" s="414">
        <f t="shared" si="289"/>
        <v>45291</v>
      </c>
      <c r="C8412" s="661">
        <v>2.5499999999999998</v>
      </c>
      <c r="E8412" s="661">
        <v>2</v>
      </c>
      <c r="G8412" s="640">
        <v>1.3211311702137751</v>
      </c>
      <c r="I8412" s="661">
        <v>2.0699999999999998</v>
      </c>
      <c r="K8412" s="661">
        <v>1.5</v>
      </c>
      <c r="M8412" s="661">
        <v>2.1949999999999998</v>
      </c>
      <c r="O8412" s="661">
        <v>2.0350000000000001</v>
      </c>
      <c r="Q8412" s="661">
        <v>1.69</v>
      </c>
      <c r="S8412" s="661">
        <v>1.655</v>
      </c>
      <c r="T8412" s="820">
        <v>0.75692700000000002</v>
      </c>
      <c r="U8412" s="640">
        <f t="shared" si="287"/>
        <v>1.3211311702137751</v>
      </c>
    </row>
    <row r="8413" spans="1:21" x14ac:dyDescent="0.2">
      <c r="A8413" s="597">
        <v>45291</v>
      </c>
      <c r="B8413" s="414">
        <f t="shared" si="289"/>
        <v>45292</v>
      </c>
      <c r="C8413" s="649">
        <v>2.56</v>
      </c>
      <c r="E8413" s="649">
        <v>1.99</v>
      </c>
      <c r="G8413" s="649">
        <v>1.2986802044362</v>
      </c>
      <c r="I8413" s="649">
        <v>1.76</v>
      </c>
      <c r="K8413" s="649">
        <v>1.375</v>
      </c>
      <c r="M8413" s="649">
        <v>2.2149999999999999</v>
      </c>
      <c r="O8413" s="649">
        <v>2.0550000000000002</v>
      </c>
      <c r="Q8413" s="649">
        <v>1.8</v>
      </c>
      <c r="S8413" s="649">
        <v>1.63</v>
      </c>
      <c r="T8413" s="826">
        <v>0.75547600000000004</v>
      </c>
      <c r="U8413" s="649">
        <f t="shared" si="287"/>
        <v>1.2986802044362</v>
      </c>
    </row>
    <row r="8414" spans="1:21" x14ac:dyDescent="0.2">
      <c r="A8414" s="597">
        <v>45292</v>
      </c>
      <c r="B8414" s="414">
        <f t="shared" si="289"/>
        <v>45293</v>
      </c>
      <c r="C8414" s="661">
        <v>2.56</v>
      </c>
      <c r="E8414" s="661">
        <v>1.99</v>
      </c>
      <c r="G8414" s="640">
        <v>1.2986802044362</v>
      </c>
      <c r="I8414" s="661">
        <v>1.76</v>
      </c>
      <c r="K8414" s="661">
        <v>1.375</v>
      </c>
      <c r="M8414" s="661">
        <v>2.2149999999999999</v>
      </c>
      <c r="O8414" s="661">
        <v>2.0550000000000002</v>
      </c>
      <c r="Q8414" s="661">
        <v>1.8</v>
      </c>
      <c r="S8414" s="661">
        <v>1.63</v>
      </c>
      <c r="T8414" s="820">
        <v>0.75547600000000004</v>
      </c>
      <c r="U8414" s="640">
        <f t="shared" si="287"/>
        <v>1.2986802044362</v>
      </c>
    </row>
    <row r="8415" spans="1:21" x14ac:dyDescent="0.2">
      <c r="A8415" s="597">
        <v>45293</v>
      </c>
      <c r="B8415" s="414">
        <f t="shared" si="289"/>
        <v>45294</v>
      </c>
      <c r="C8415" s="660">
        <v>2.56</v>
      </c>
      <c r="E8415" s="660">
        <v>2.17</v>
      </c>
      <c r="G8415" s="660">
        <v>1.381484060484</v>
      </c>
      <c r="I8415" s="660">
        <v>2.0699999999999998</v>
      </c>
      <c r="K8415" s="660">
        <v>1.5</v>
      </c>
      <c r="M8415" s="660">
        <v>2.78</v>
      </c>
      <c r="O8415" s="660">
        <v>2.17</v>
      </c>
      <c r="Q8415" s="660">
        <v>1.925</v>
      </c>
      <c r="S8415" s="660">
        <v>1.74</v>
      </c>
      <c r="T8415" s="819">
        <v>0.75283999999999995</v>
      </c>
      <c r="U8415" s="660">
        <f t="shared" si="287"/>
        <v>1.381484060484</v>
      </c>
    </row>
    <row r="8416" spans="1:21" x14ac:dyDescent="0.2">
      <c r="A8416" s="597">
        <v>45294</v>
      </c>
      <c r="B8416" s="414">
        <f t="shared" si="289"/>
        <v>45295</v>
      </c>
      <c r="C8416" s="660">
        <v>2.5950000000000002</v>
      </c>
      <c r="E8416" s="660">
        <v>2.2999999999999998</v>
      </c>
      <c r="G8416" s="660">
        <v>1.5255436152458501</v>
      </c>
      <c r="I8416" s="660">
        <v>2.33</v>
      </c>
      <c r="K8416" s="660">
        <v>1.78</v>
      </c>
      <c r="M8416" s="660">
        <v>3.39</v>
      </c>
      <c r="O8416" s="660">
        <v>2.3450000000000002</v>
      </c>
      <c r="Q8416" s="660">
        <v>2.1949999999999998</v>
      </c>
      <c r="S8416" s="660">
        <v>1.93</v>
      </c>
      <c r="T8416" s="819">
        <v>0.74950300000000003</v>
      </c>
      <c r="U8416" s="660">
        <f t="shared" si="287"/>
        <v>1.5255436152458501</v>
      </c>
    </row>
    <row r="8417" spans="1:21" x14ac:dyDescent="0.2">
      <c r="A8417" s="597">
        <v>45295</v>
      </c>
      <c r="B8417" s="414">
        <f t="shared" si="289"/>
        <v>45296</v>
      </c>
      <c r="C8417" s="660">
        <v>2.8450000000000002</v>
      </c>
      <c r="E8417" s="660">
        <v>2.4550000000000001</v>
      </c>
      <c r="G8417" s="660">
        <v>1.8927255766663003</v>
      </c>
      <c r="I8417" s="660">
        <v>2.4</v>
      </c>
      <c r="K8417" s="660">
        <v>2.4550000000000001</v>
      </c>
      <c r="M8417" s="660">
        <v>5.38</v>
      </c>
      <c r="O8417" s="660">
        <v>2.48</v>
      </c>
      <c r="Q8417" s="660">
        <v>2.1549999999999998</v>
      </c>
      <c r="S8417" s="660">
        <v>2.395</v>
      </c>
      <c r="T8417" s="819">
        <v>0.74935600000000002</v>
      </c>
      <c r="U8417" s="660">
        <f t="shared" si="287"/>
        <v>1.8927255766663003</v>
      </c>
    </row>
    <row r="8418" spans="1:21" x14ac:dyDescent="0.2">
      <c r="A8418" s="597">
        <v>45296</v>
      </c>
      <c r="B8418" s="414">
        <f t="shared" si="289"/>
        <v>45297</v>
      </c>
      <c r="C8418" s="661">
        <v>2.7450000000000001</v>
      </c>
      <c r="E8418" s="661">
        <v>2.4</v>
      </c>
      <c r="G8418" s="661">
        <v>1.7921041372934501</v>
      </c>
      <c r="I8418" s="661">
        <v>2.0950000000000002</v>
      </c>
      <c r="K8418" s="661">
        <v>1.5</v>
      </c>
      <c r="M8418" s="661">
        <v>5.23</v>
      </c>
      <c r="O8418" s="661">
        <v>2.335</v>
      </c>
      <c r="Q8418" s="661">
        <v>2.17</v>
      </c>
      <c r="S8418" s="661">
        <v>2.27</v>
      </c>
      <c r="T8418" s="820">
        <v>0.74858899999999995</v>
      </c>
      <c r="U8418" s="661">
        <f t="shared" si="287"/>
        <v>1.7921041372934501</v>
      </c>
    </row>
    <row r="8419" spans="1:21" x14ac:dyDescent="0.2">
      <c r="A8419" s="597">
        <v>45297</v>
      </c>
      <c r="B8419" s="414">
        <f t="shared" si="289"/>
        <v>45298</v>
      </c>
      <c r="C8419" s="661">
        <v>2.7450000000000001</v>
      </c>
      <c r="E8419" s="661">
        <v>2.4</v>
      </c>
      <c r="G8419" s="661">
        <v>1.7921041372934501</v>
      </c>
      <c r="I8419" s="661">
        <v>2.0950000000000002</v>
      </c>
      <c r="K8419" s="661">
        <v>1.5</v>
      </c>
      <c r="M8419" s="661">
        <v>5.23</v>
      </c>
      <c r="O8419" s="661">
        <v>2.335</v>
      </c>
      <c r="Q8419" s="661">
        <v>2.17</v>
      </c>
      <c r="S8419" s="661">
        <v>2.27</v>
      </c>
      <c r="T8419" s="820">
        <v>0.74858899999999995</v>
      </c>
      <c r="U8419" s="661">
        <f t="shared" ref="U8419:U8482" si="290">S8419*T8419*1.054615</f>
        <v>1.7921041372934501</v>
      </c>
    </row>
    <row r="8420" spans="1:21" x14ac:dyDescent="0.2">
      <c r="A8420" s="597">
        <v>45298</v>
      </c>
      <c r="B8420" s="414">
        <f t="shared" si="289"/>
        <v>45299</v>
      </c>
      <c r="C8420" s="661">
        <v>2.7450000000000001</v>
      </c>
      <c r="E8420" s="661">
        <v>2.4</v>
      </c>
      <c r="G8420" s="661">
        <v>1.7921041372934501</v>
      </c>
      <c r="I8420" s="661">
        <v>2.0950000000000002</v>
      </c>
      <c r="K8420" s="661">
        <v>1.5</v>
      </c>
      <c r="M8420" s="661">
        <v>5.23</v>
      </c>
      <c r="O8420" s="661">
        <v>2.335</v>
      </c>
      <c r="Q8420" s="661">
        <v>2.17</v>
      </c>
      <c r="S8420" s="661">
        <v>2.27</v>
      </c>
      <c r="T8420" s="820">
        <v>0.74858899999999995</v>
      </c>
      <c r="U8420" s="661">
        <f t="shared" si="290"/>
        <v>1.7921041372934501</v>
      </c>
    </row>
    <row r="8421" spans="1:21" x14ac:dyDescent="0.2">
      <c r="A8421" s="597">
        <v>45299</v>
      </c>
      <c r="B8421" s="414">
        <f t="shared" si="289"/>
        <v>45300</v>
      </c>
      <c r="C8421" s="660">
        <v>2.74</v>
      </c>
      <c r="E8421" s="660">
        <v>2.44</v>
      </c>
      <c r="G8421" s="660">
        <v>2.0350259808774003</v>
      </c>
      <c r="I8421" s="660">
        <v>2.19</v>
      </c>
      <c r="K8421" s="660">
        <v>1.9750000000000001</v>
      </c>
      <c r="M8421" s="660">
        <v>4.59</v>
      </c>
      <c r="O8421" s="660">
        <v>2.44</v>
      </c>
      <c r="Q8421" s="660">
        <v>2.31</v>
      </c>
      <c r="S8421" s="660">
        <v>2.58</v>
      </c>
      <c r="T8421" s="819">
        <v>0.74792199999999998</v>
      </c>
      <c r="U8421" s="660">
        <f t="shared" si="290"/>
        <v>2.0350259808774003</v>
      </c>
    </row>
    <row r="8422" spans="1:21" x14ac:dyDescent="0.2">
      <c r="A8422" s="597">
        <v>45300</v>
      </c>
      <c r="B8422" s="414">
        <f t="shared" si="289"/>
        <v>45301</v>
      </c>
      <c r="C8422" s="660">
        <v>3.29</v>
      </c>
      <c r="E8422" s="660">
        <v>3.13</v>
      </c>
      <c r="G8422" s="660">
        <v>2.5431430630222502</v>
      </c>
      <c r="I8422" s="660">
        <v>2.52</v>
      </c>
      <c r="K8422" s="660">
        <v>2.36</v>
      </c>
      <c r="M8422" s="660">
        <v>6.09</v>
      </c>
      <c r="O8422" s="660">
        <v>2.99</v>
      </c>
      <c r="Q8422" s="660">
        <v>2.74</v>
      </c>
      <c r="S8422" s="660">
        <v>3.2250000000000001</v>
      </c>
      <c r="T8422" s="819">
        <v>0.74773400000000001</v>
      </c>
      <c r="U8422" s="660">
        <f t="shared" si="290"/>
        <v>2.5431430630222502</v>
      </c>
    </row>
    <row r="8423" spans="1:21" x14ac:dyDescent="0.2">
      <c r="A8423" s="597">
        <v>45301</v>
      </c>
      <c r="B8423" s="414">
        <f t="shared" si="289"/>
        <v>45302</v>
      </c>
      <c r="C8423" s="660">
        <v>3.2250000000000001</v>
      </c>
      <c r="E8423" s="660">
        <v>2.915</v>
      </c>
      <c r="G8423" s="660">
        <v>2.730759467002875</v>
      </c>
      <c r="I8423" s="660">
        <v>2.7</v>
      </c>
      <c r="K8423" s="660">
        <v>2.6</v>
      </c>
      <c r="M8423" s="660">
        <v>6.4349999999999996</v>
      </c>
      <c r="O8423" s="660">
        <v>2.7949999999999999</v>
      </c>
      <c r="Q8423" s="660">
        <v>2.6150000000000002</v>
      </c>
      <c r="S8423" s="660">
        <v>3.4649999999999999</v>
      </c>
      <c r="T8423" s="819">
        <v>0.74728499999999998</v>
      </c>
      <c r="U8423" s="660">
        <f t="shared" si="290"/>
        <v>2.730759467002875</v>
      </c>
    </row>
    <row r="8424" spans="1:21" x14ac:dyDescent="0.2">
      <c r="A8424" s="597">
        <v>45302</v>
      </c>
      <c r="B8424" s="414">
        <f t="shared" si="289"/>
        <v>45303</v>
      </c>
      <c r="C8424" s="660">
        <v>3.13</v>
      </c>
      <c r="E8424" s="660">
        <v>3.0249999999999999</v>
      </c>
      <c r="G8424" s="660">
        <v>2.8365832008900003</v>
      </c>
      <c r="I8424" s="660">
        <v>2.6</v>
      </c>
      <c r="K8424" s="660">
        <v>2.2599999999999998</v>
      </c>
      <c r="M8424" s="660">
        <v>5.1449999999999996</v>
      </c>
      <c r="O8424" s="660">
        <v>2.625</v>
      </c>
      <c r="Q8424" s="660">
        <v>2.4700000000000002</v>
      </c>
      <c r="S8424" s="660">
        <v>3.6</v>
      </c>
      <c r="T8424" s="819">
        <v>0.74713499999999999</v>
      </c>
      <c r="U8424" s="660">
        <f t="shared" si="290"/>
        <v>2.8365832008900003</v>
      </c>
    </row>
    <row r="8425" spans="1:21" x14ac:dyDescent="0.2">
      <c r="A8425" s="597">
        <v>45303</v>
      </c>
      <c r="B8425" s="414">
        <f t="shared" si="289"/>
        <v>45304</v>
      </c>
      <c r="C8425" s="661">
        <v>13.08</v>
      </c>
      <c r="E8425" s="661">
        <v>24.07</v>
      </c>
      <c r="G8425" s="661">
        <v>10.095048652969352</v>
      </c>
      <c r="I8425" s="661">
        <v>8.7750000000000004</v>
      </c>
      <c r="K8425" s="661">
        <v>9.0449999999999999</v>
      </c>
      <c r="M8425" s="661">
        <v>20.46</v>
      </c>
      <c r="O8425" s="661">
        <v>13.335000000000001</v>
      </c>
      <c r="Q8425" s="661">
        <v>8.9649999999999999</v>
      </c>
      <c r="S8425" s="661">
        <v>12.81</v>
      </c>
      <c r="T8425" s="820">
        <v>0.74724900000000005</v>
      </c>
      <c r="U8425" s="661">
        <f t="shared" si="290"/>
        <v>10.095048652969352</v>
      </c>
    </row>
    <row r="8426" spans="1:21" x14ac:dyDescent="0.2">
      <c r="A8426" s="597">
        <v>45304</v>
      </c>
      <c r="B8426" s="414">
        <f t="shared" si="289"/>
        <v>45305</v>
      </c>
      <c r="C8426" s="661">
        <v>13.08</v>
      </c>
      <c r="E8426" s="661">
        <v>24.07</v>
      </c>
      <c r="G8426" s="661">
        <v>10.095048652969352</v>
      </c>
      <c r="I8426" s="661">
        <v>8.7750000000000004</v>
      </c>
      <c r="K8426" s="661">
        <v>9.0449999999999999</v>
      </c>
      <c r="M8426" s="661">
        <v>20.46</v>
      </c>
      <c r="O8426" s="661">
        <v>13.335000000000001</v>
      </c>
      <c r="Q8426" s="661">
        <v>8.9649999999999999</v>
      </c>
      <c r="S8426" s="661">
        <v>12.81</v>
      </c>
      <c r="T8426" s="820">
        <v>0.74724900000000005</v>
      </c>
      <c r="U8426" s="661">
        <f t="shared" si="290"/>
        <v>10.095048652969352</v>
      </c>
    </row>
    <row r="8427" spans="1:21" x14ac:dyDescent="0.2">
      <c r="A8427" s="597">
        <v>45305</v>
      </c>
      <c r="B8427" s="414">
        <f t="shared" si="289"/>
        <v>45306</v>
      </c>
      <c r="C8427" s="661">
        <v>13.08</v>
      </c>
      <c r="E8427" s="661">
        <v>24.07</v>
      </c>
      <c r="G8427" s="661">
        <v>10.095048652969352</v>
      </c>
      <c r="I8427" s="661">
        <v>8.7750000000000004</v>
      </c>
      <c r="K8427" s="661">
        <v>9.0449999999999999</v>
      </c>
      <c r="M8427" s="661">
        <v>20.46</v>
      </c>
      <c r="O8427" s="661">
        <v>13.335000000000001</v>
      </c>
      <c r="Q8427" s="661">
        <v>8.9649999999999999</v>
      </c>
      <c r="S8427" s="661">
        <v>12.81</v>
      </c>
      <c r="T8427" s="820">
        <v>0.74724900000000005</v>
      </c>
      <c r="U8427" s="661">
        <f t="shared" si="290"/>
        <v>10.095048652969352</v>
      </c>
    </row>
    <row r="8428" spans="1:21" x14ac:dyDescent="0.2">
      <c r="A8428" s="597">
        <v>45306</v>
      </c>
      <c r="B8428" s="414">
        <f t="shared" si="289"/>
        <v>45307</v>
      </c>
      <c r="C8428" s="661">
        <v>13.08</v>
      </c>
      <c r="E8428" s="661">
        <v>24.07</v>
      </c>
      <c r="G8428" s="661">
        <v>10.095048652969352</v>
      </c>
      <c r="I8428" s="661">
        <v>8.7750000000000004</v>
      </c>
      <c r="K8428" s="661">
        <v>9.0449999999999999</v>
      </c>
      <c r="M8428" s="661">
        <v>20.46</v>
      </c>
      <c r="O8428" s="661">
        <v>13.335000000000001</v>
      </c>
      <c r="Q8428" s="661">
        <v>8.9649999999999999</v>
      </c>
      <c r="S8428" s="661">
        <v>12.81</v>
      </c>
      <c r="T8428" s="820">
        <v>0.74724900000000005</v>
      </c>
      <c r="U8428" s="661">
        <f t="shared" si="290"/>
        <v>10.095048652969352</v>
      </c>
    </row>
    <row r="8429" spans="1:21" x14ac:dyDescent="0.2">
      <c r="A8429" s="597">
        <v>45307</v>
      </c>
      <c r="B8429" s="414">
        <f t="shared" si="289"/>
        <v>45308</v>
      </c>
      <c r="C8429" s="660">
        <v>4.1449999999999996</v>
      </c>
      <c r="E8429" s="660">
        <v>4.4400000000000004</v>
      </c>
      <c r="G8429" s="660">
        <v>1.7132086211587501</v>
      </c>
      <c r="I8429" s="660">
        <v>3.46</v>
      </c>
      <c r="K8429" s="660">
        <v>4.47</v>
      </c>
      <c r="M8429" s="660">
        <v>4.9349999999999996</v>
      </c>
      <c r="O8429" s="660">
        <v>3.66</v>
      </c>
      <c r="Q8429" s="660">
        <v>2.4849999999999999</v>
      </c>
      <c r="S8429" s="660">
        <v>2.19</v>
      </c>
      <c r="T8429" s="819">
        <v>0.74177499999999996</v>
      </c>
      <c r="U8429" s="660">
        <f t="shared" si="290"/>
        <v>1.7132086211587501</v>
      </c>
    </row>
    <row r="8430" spans="1:21" x14ac:dyDescent="0.2">
      <c r="A8430" s="597">
        <v>45308</v>
      </c>
      <c r="B8430" s="414">
        <f t="shared" si="289"/>
        <v>45309</v>
      </c>
      <c r="C8430" s="660">
        <v>2.87</v>
      </c>
      <c r="E8430" s="660">
        <v>2.82</v>
      </c>
      <c r="G8430" s="660">
        <v>2.0173703073202249</v>
      </c>
      <c r="I8430" s="660">
        <v>2.06</v>
      </c>
      <c r="K8430" s="660">
        <v>2.14</v>
      </c>
      <c r="M8430" s="660">
        <v>2.83</v>
      </c>
      <c r="O8430" s="660">
        <v>2.5</v>
      </c>
      <c r="Q8430" s="660">
        <v>2.2799999999999998</v>
      </c>
      <c r="S8430" s="660">
        <v>2.585</v>
      </c>
      <c r="T8430" s="819">
        <v>0.73999899999999996</v>
      </c>
      <c r="U8430" s="660">
        <f t="shared" si="290"/>
        <v>2.0173703073202249</v>
      </c>
    </row>
    <row r="8431" spans="1:21" x14ac:dyDescent="0.2">
      <c r="A8431" s="597">
        <v>45309</v>
      </c>
      <c r="B8431" s="414">
        <f t="shared" si="289"/>
        <v>45310</v>
      </c>
      <c r="C8431" s="660">
        <v>2.8849999999999998</v>
      </c>
      <c r="E8431" s="660">
        <v>3.0449999999999999</v>
      </c>
      <c r="G8431" s="660">
        <v>1.8595866837212001</v>
      </c>
      <c r="I8431" s="660">
        <v>2.16</v>
      </c>
      <c r="K8431" s="660">
        <v>2.33</v>
      </c>
      <c r="M8431" s="660">
        <v>3.12</v>
      </c>
      <c r="O8431" s="660">
        <v>2.625</v>
      </c>
      <c r="Q8431" s="660">
        <v>2.2149999999999999</v>
      </c>
      <c r="S8431" s="660">
        <v>2.38</v>
      </c>
      <c r="T8431" s="819">
        <v>0.74087599999999998</v>
      </c>
      <c r="U8431" s="660">
        <f t="shared" si="290"/>
        <v>1.8595866837212001</v>
      </c>
    </row>
    <row r="8432" spans="1:21" x14ac:dyDescent="0.2">
      <c r="A8432" s="597">
        <v>45310</v>
      </c>
      <c r="B8432" s="414">
        <f t="shared" si="289"/>
        <v>45311</v>
      </c>
      <c r="C8432" s="661">
        <v>2.665</v>
      </c>
      <c r="E8432" s="661">
        <v>2.5249999999999999</v>
      </c>
      <c r="G8432" s="661">
        <v>1.7732679857091003</v>
      </c>
      <c r="I8432" s="661">
        <v>2.0249999999999999</v>
      </c>
      <c r="K8432" s="661">
        <v>1.77</v>
      </c>
      <c r="M8432" s="661">
        <v>2.7250000000000001</v>
      </c>
      <c r="O8432" s="661">
        <v>2.25</v>
      </c>
      <c r="Q8432" s="661">
        <v>2.0049999999999999</v>
      </c>
      <c r="S8432" s="661">
        <v>2.2650000000000001</v>
      </c>
      <c r="T8432" s="820">
        <v>0.74235600000000002</v>
      </c>
      <c r="U8432" s="661">
        <f t="shared" si="290"/>
        <v>1.7732679857091003</v>
      </c>
    </row>
    <row r="8433" spans="1:21" x14ac:dyDescent="0.2">
      <c r="A8433" s="597">
        <v>45311</v>
      </c>
      <c r="B8433" s="414">
        <f t="shared" si="289"/>
        <v>45312</v>
      </c>
      <c r="C8433" s="661">
        <v>2.665</v>
      </c>
      <c r="E8433" s="661">
        <v>2.5249999999999999</v>
      </c>
      <c r="G8433" s="661">
        <v>1.7732679857091003</v>
      </c>
      <c r="I8433" s="661">
        <v>2.0249999999999999</v>
      </c>
      <c r="K8433" s="661">
        <v>1.77</v>
      </c>
      <c r="M8433" s="661">
        <v>2.7250000000000001</v>
      </c>
      <c r="O8433" s="661">
        <v>2.25</v>
      </c>
      <c r="Q8433" s="661">
        <v>2.0049999999999999</v>
      </c>
      <c r="S8433" s="661">
        <v>2.2650000000000001</v>
      </c>
      <c r="T8433" s="820">
        <v>0.74235600000000002</v>
      </c>
      <c r="U8433" s="661">
        <f t="shared" si="290"/>
        <v>1.7732679857091003</v>
      </c>
    </row>
    <row r="8434" spans="1:21" x14ac:dyDescent="0.2">
      <c r="A8434" s="597">
        <v>45312</v>
      </c>
      <c r="B8434" s="414">
        <f t="shared" si="289"/>
        <v>45313</v>
      </c>
      <c r="C8434" s="661">
        <v>2.665</v>
      </c>
      <c r="E8434" s="661">
        <v>2.5249999999999999</v>
      </c>
      <c r="G8434" s="661">
        <v>1.7732679857091003</v>
      </c>
      <c r="I8434" s="661">
        <v>2.0249999999999999</v>
      </c>
      <c r="K8434" s="661">
        <v>1.77</v>
      </c>
      <c r="M8434" s="661">
        <v>2.7250000000000001</v>
      </c>
      <c r="O8434" s="661">
        <v>2.25</v>
      </c>
      <c r="Q8434" s="661">
        <v>2.0049999999999999</v>
      </c>
      <c r="S8434" s="661">
        <v>2.2650000000000001</v>
      </c>
      <c r="T8434" s="820">
        <v>0.74235600000000002</v>
      </c>
      <c r="U8434" s="661">
        <f t="shared" si="290"/>
        <v>1.7732679857091003</v>
      </c>
    </row>
    <row r="8435" spans="1:21" x14ac:dyDescent="0.2">
      <c r="A8435" s="597">
        <v>45313</v>
      </c>
      <c r="B8435" s="414">
        <f t="shared" si="289"/>
        <v>45314</v>
      </c>
      <c r="C8435" s="660">
        <v>2.33</v>
      </c>
      <c r="E8435" s="660">
        <v>2.09</v>
      </c>
      <c r="G8435" s="660">
        <v>1.5020663508810252</v>
      </c>
      <c r="I8435" s="660">
        <v>1.74</v>
      </c>
      <c r="K8435" s="660">
        <v>1.7150000000000001</v>
      </c>
      <c r="M8435" s="660">
        <v>2.7749999999999999</v>
      </c>
      <c r="O8435" s="660">
        <v>2.0550000000000002</v>
      </c>
      <c r="Q8435" s="660">
        <v>1.7849999999999999</v>
      </c>
      <c r="S8435" s="660">
        <v>1.915</v>
      </c>
      <c r="T8435" s="819">
        <v>0.74374899999999999</v>
      </c>
      <c r="U8435" s="660">
        <f t="shared" si="290"/>
        <v>1.5020663508810252</v>
      </c>
    </row>
    <row r="8436" spans="1:21" x14ac:dyDescent="0.2">
      <c r="A8436" s="597">
        <v>45314</v>
      </c>
      <c r="B8436" s="414">
        <f t="shared" si="289"/>
        <v>45315</v>
      </c>
      <c r="C8436" s="660">
        <v>2.1549999999999998</v>
      </c>
      <c r="E8436" s="660">
        <v>1.96</v>
      </c>
      <c r="G8436" s="660">
        <v>1.4245608858663004</v>
      </c>
      <c r="I8436" s="660">
        <v>1.655</v>
      </c>
      <c r="K8436" s="660">
        <v>1.72</v>
      </c>
      <c r="M8436" s="660">
        <v>2.68</v>
      </c>
      <c r="O8436" s="660">
        <v>1.98</v>
      </c>
      <c r="Q8436" s="660">
        <v>1.585</v>
      </c>
      <c r="S8436" s="660">
        <v>1.82</v>
      </c>
      <c r="T8436" s="819">
        <v>0.74219100000000005</v>
      </c>
      <c r="U8436" s="660">
        <f t="shared" si="290"/>
        <v>1.4245608858663004</v>
      </c>
    </row>
    <row r="8437" spans="1:21" x14ac:dyDescent="0.2">
      <c r="A8437" s="597">
        <v>45315</v>
      </c>
      <c r="B8437" s="414">
        <f t="shared" si="289"/>
        <v>45316</v>
      </c>
      <c r="C8437" s="660">
        <v>2.4350000000000001</v>
      </c>
      <c r="E8437" s="660">
        <v>2.1349999999999998</v>
      </c>
      <c r="G8437" s="660">
        <v>1.5454647231037502</v>
      </c>
      <c r="I8437" s="660">
        <v>2.11</v>
      </c>
      <c r="K8437" s="660">
        <v>2.11</v>
      </c>
      <c r="M8437" s="660">
        <v>2.6150000000000002</v>
      </c>
      <c r="O8437" s="660">
        <v>2.1949999999999998</v>
      </c>
      <c r="Q8437" s="660">
        <v>1.59</v>
      </c>
      <c r="S8437" s="660">
        <v>1.9750000000000001</v>
      </c>
      <c r="T8437" s="819">
        <v>0.74199000000000004</v>
      </c>
      <c r="U8437" s="660">
        <f t="shared" si="290"/>
        <v>1.5454647231037502</v>
      </c>
    </row>
    <row r="8438" spans="1:21" x14ac:dyDescent="0.2">
      <c r="A8438" s="597">
        <v>45316</v>
      </c>
      <c r="B8438" s="414">
        <f t="shared" si="289"/>
        <v>45317</v>
      </c>
      <c r="C8438" s="660">
        <v>2.5499999999999998</v>
      </c>
      <c r="E8438" s="660">
        <v>2.1850000000000001</v>
      </c>
      <c r="G8438" s="660">
        <v>1.5577739151838503</v>
      </c>
      <c r="I8438" s="660">
        <v>2.2000000000000002</v>
      </c>
      <c r="K8438" s="660">
        <v>2.15</v>
      </c>
      <c r="M8438" s="660">
        <v>2.6850000000000001</v>
      </c>
      <c r="O8438" s="660">
        <v>2.1549999999999998</v>
      </c>
      <c r="Q8438" s="660">
        <v>1.5549999999999999</v>
      </c>
      <c r="S8438" s="660">
        <v>1.9950000000000001</v>
      </c>
      <c r="T8438" s="819">
        <v>0.740402</v>
      </c>
      <c r="U8438" s="660">
        <f t="shared" si="290"/>
        <v>1.5577739151838503</v>
      </c>
    </row>
    <row r="8439" spans="1:21" x14ac:dyDescent="0.2">
      <c r="A8439" s="597">
        <v>45317</v>
      </c>
      <c r="B8439" s="414">
        <f t="shared" si="289"/>
        <v>45318</v>
      </c>
      <c r="C8439" s="661">
        <v>2.38</v>
      </c>
      <c r="E8439" s="661">
        <v>2.0150000000000001</v>
      </c>
      <c r="G8439" s="661">
        <v>1.3869589993411502</v>
      </c>
      <c r="I8439" s="661">
        <v>2.0750000000000002</v>
      </c>
      <c r="K8439" s="661">
        <v>1.91</v>
      </c>
      <c r="M8439" s="661">
        <v>2.13</v>
      </c>
      <c r="O8439" s="661">
        <v>2.0499999999999998</v>
      </c>
      <c r="Q8439" s="661">
        <v>1.59</v>
      </c>
      <c r="S8439" s="661">
        <v>1.77</v>
      </c>
      <c r="T8439" s="820">
        <v>0.74301300000000003</v>
      </c>
      <c r="U8439" s="661">
        <f t="shared" si="290"/>
        <v>1.3869589993411502</v>
      </c>
    </row>
    <row r="8440" spans="1:21" x14ac:dyDescent="0.2">
      <c r="A8440" s="597">
        <v>45318</v>
      </c>
      <c r="B8440" s="414">
        <f t="shared" si="289"/>
        <v>45319</v>
      </c>
      <c r="C8440" s="661">
        <v>2.38</v>
      </c>
      <c r="E8440" s="661">
        <v>2.0150000000000001</v>
      </c>
      <c r="G8440" s="661">
        <v>1.3869589993411502</v>
      </c>
      <c r="I8440" s="661">
        <v>2.0750000000000002</v>
      </c>
      <c r="K8440" s="661">
        <v>1.91</v>
      </c>
      <c r="M8440" s="661">
        <v>2.13</v>
      </c>
      <c r="O8440" s="661">
        <v>2.0499999999999998</v>
      </c>
      <c r="Q8440" s="661">
        <v>1.59</v>
      </c>
      <c r="S8440" s="661">
        <v>1.77</v>
      </c>
      <c r="T8440" s="820">
        <v>0.74301300000000003</v>
      </c>
      <c r="U8440" s="661">
        <f t="shared" si="290"/>
        <v>1.3869589993411502</v>
      </c>
    </row>
    <row r="8441" spans="1:21" x14ac:dyDescent="0.2">
      <c r="A8441" s="597">
        <v>45319</v>
      </c>
      <c r="B8441" s="414">
        <f t="shared" si="289"/>
        <v>45320</v>
      </c>
      <c r="C8441" s="661">
        <v>2.38</v>
      </c>
      <c r="E8441" s="661">
        <v>2.0150000000000001</v>
      </c>
      <c r="G8441" s="661">
        <v>1.3869589993411502</v>
      </c>
      <c r="I8441" s="661">
        <v>2.0750000000000002</v>
      </c>
      <c r="K8441" s="661">
        <v>1.91</v>
      </c>
      <c r="M8441" s="661">
        <v>2.13</v>
      </c>
      <c r="O8441" s="661">
        <v>2.0499999999999998</v>
      </c>
      <c r="Q8441" s="661">
        <v>1.59</v>
      </c>
      <c r="S8441" s="661">
        <v>1.77</v>
      </c>
      <c r="T8441" s="820">
        <v>0.74301300000000003</v>
      </c>
      <c r="U8441" s="661">
        <f t="shared" si="290"/>
        <v>1.3869589993411502</v>
      </c>
    </row>
    <row r="8442" spans="1:21" x14ac:dyDescent="0.2">
      <c r="A8442" s="597">
        <v>45320</v>
      </c>
      <c r="B8442" s="414">
        <f t="shared" si="289"/>
        <v>45321</v>
      </c>
      <c r="C8442" s="660">
        <v>2.4350000000000001</v>
      </c>
      <c r="E8442" s="660">
        <v>1.91</v>
      </c>
      <c r="G8442" s="660">
        <v>1.3574780912542999</v>
      </c>
      <c r="I8442" s="660">
        <v>1.9450000000000001</v>
      </c>
      <c r="K8442" s="660">
        <v>1.84</v>
      </c>
      <c r="M8442" s="660">
        <v>2.02</v>
      </c>
      <c r="O8442" s="660">
        <v>2.0049999999999999</v>
      </c>
      <c r="Q8442" s="660">
        <v>1.5149999999999999</v>
      </c>
      <c r="S8442" s="660">
        <v>1.73</v>
      </c>
      <c r="T8442" s="819">
        <v>0.74403399999999997</v>
      </c>
      <c r="U8442" s="660">
        <f t="shared" si="290"/>
        <v>1.3574780912542999</v>
      </c>
    </row>
    <row r="8443" spans="1:21" x14ac:dyDescent="0.2">
      <c r="A8443" s="597">
        <v>45321</v>
      </c>
      <c r="B8443" s="414">
        <f t="shared" si="289"/>
        <v>45322</v>
      </c>
      <c r="C8443" s="660">
        <v>2.2650000000000001</v>
      </c>
      <c r="E8443" s="660">
        <v>1.82</v>
      </c>
      <c r="G8443" s="660">
        <v>1.3407850966345001</v>
      </c>
      <c r="I8443" s="660">
        <v>1.845</v>
      </c>
      <c r="K8443" s="660">
        <v>1.5649999999999999</v>
      </c>
      <c r="M8443" s="660">
        <v>1.9</v>
      </c>
      <c r="O8443" s="660">
        <v>1.87</v>
      </c>
      <c r="Q8443" s="660">
        <v>1.54</v>
      </c>
      <c r="S8443" s="660">
        <v>1.7050000000000001</v>
      </c>
      <c r="T8443" s="819">
        <v>0.74565999999999999</v>
      </c>
      <c r="U8443" s="660">
        <f t="shared" si="290"/>
        <v>1.3407850966345001</v>
      </c>
    </row>
    <row r="8444" spans="1:21" x14ac:dyDescent="0.2">
      <c r="A8444" s="597">
        <v>45322</v>
      </c>
      <c r="B8444" s="414">
        <f t="shared" si="289"/>
        <v>45323</v>
      </c>
      <c r="C8444" s="620">
        <v>2.23</v>
      </c>
      <c r="E8444" s="620">
        <v>1.6950000000000001</v>
      </c>
      <c r="G8444" s="620">
        <v>1.4347855153912499</v>
      </c>
      <c r="I8444" s="620">
        <v>2.0099999999999998</v>
      </c>
      <c r="K8444" s="620">
        <v>1.395</v>
      </c>
      <c r="M8444" s="620">
        <v>1.86</v>
      </c>
      <c r="O8444" s="620">
        <v>1.7749999999999999</v>
      </c>
      <c r="Q8444" s="620">
        <v>1.58</v>
      </c>
      <c r="S8444" s="620">
        <v>1.825</v>
      </c>
      <c r="T8444" s="821">
        <v>0.74546999999999997</v>
      </c>
      <c r="U8444" s="620">
        <f t="shared" si="290"/>
        <v>1.4347855153912499</v>
      </c>
    </row>
    <row r="8445" spans="1:21" x14ac:dyDescent="0.2">
      <c r="A8445" s="597">
        <v>45323</v>
      </c>
      <c r="B8445" s="414">
        <f t="shared" si="289"/>
        <v>45324</v>
      </c>
      <c r="C8445" s="660">
        <v>2.1349999999999998</v>
      </c>
      <c r="E8445" s="660">
        <v>1.69</v>
      </c>
      <c r="G8445" s="660">
        <v>1.4219944275330503</v>
      </c>
      <c r="I8445" s="660">
        <v>1.94</v>
      </c>
      <c r="K8445" s="660">
        <v>1.58</v>
      </c>
      <c r="M8445" s="660">
        <v>2.06</v>
      </c>
      <c r="O8445" s="660">
        <v>1.8</v>
      </c>
      <c r="Q8445" s="660">
        <v>1.58</v>
      </c>
      <c r="S8445" s="660">
        <v>1.81</v>
      </c>
      <c r="T8445" s="819">
        <v>0.74494700000000003</v>
      </c>
      <c r="U8445" s="660">
        <f t="shared" si="290"/>
        <v>1.4219944275330503</v>
      </c>
    </row>
    <row r="8446" spans="1:21" x14ac:dyDescent="0.2">
      <c r="A8446" s="597">
        <v>45324</v>
      </c>
      <c r="B8446" s="414">
        <f t="shared" si="289"/>
        <v>45325</v>
      </c>
      <c r="C8446" s="661">
        <v>2.0350000000000001</v>
      </c>
      <c r="E8446" s="661">
        <v>1.62</v>
      </c>
      <c r="G8446" s="661">
        <v>1.4073936730656</v>
      </c>
      <c r="I8446" s="661">
        <v>1.4350000000000001</v>
      </c>
      <c r="K8446" s="661">
        <v>0.77500000000000002</v>
      </c>
      <c r="M8446" s="661">
        <v>1.9</v>
      </c>
      <c r="O8446" s="661">
        <v>1.575</v>
      </c>
      <c r="Q8446" s="661">
        <v>1.6</v>
      </c>
      <c r="S8446" s="661">
        <v>1.79</v>
      </c>
      <c r="T8446" s="820">
        <v>0.74553599999999998</v>
      </c>
      <c r="U8446" s="661">
        <f t="shared" si="290"/>
        <v>1.4073936730656</v>
      </c>
    </row>
    <row r="8447" spans="1:21" x14ac:dyDescent="0.2">
      <c r="A8447" s="597">
        <v>45325</v>
      </c>
      <c r="B8447" s="414">
        <f t="shared" si="289"/>
        <v>45326</v>
      </c>
      <c r="C8447" s="661">
        <v>2.0350000000000001</v>
      </c>
      <c r="E8447" s="661">
        <v>1.62</v>
      </c>
      <c r="G8447" s="661">
        <v>1.4073936730656</v>
      </c>
      <c r="I8447" s="661">
        <v>1.4350000000000001</v>
      </c>
      <c r="K8447" s="661">
        <v>0.77500000000000002</v>
      </c>
      <c r="M8447" s="661">
        <v>1.9</v>
      </c>
      <c r="O8447" s="661">
        <v>1.575</v>
      </c>
      <c r="Q8447" s="661">
        <v>1.6</v>
      </c>
      <c r="S8447" s="661">
        <v>1.79</v>
      </c>
      <c r="T8447" s="820">
        <v>0.74553599999999998</v>
      </c>
      <c r="U8447" s="661">
        <f t="shared" si="290"/>
        <v>1.4073936730656</v>
      </c>
    </row>
    <row r="8448" spans="1:21" x14ac:dyDescent="0.2">
      <c r="A8448" s="597">
        <v>45326</v>
      </c>
      <c r="B8448" s="414">
        <f t="shared" ref="B8448:B8451" si="291">A8448+1</f>
        <v>45327</v>
      </c>
      <c r="C8448" s="661">
        <v>2.0350000000000001</v>
      </c>
      <c r="E8448" s="661">
        <v>1.62</v>
      </c>
      <c r="G8448" s="661">
        <v>1.4073936730656</v>
      </c>
      <c r="I8448" s="661">
        <v>1.4350000000000001</v>
      </c>
      <c r="K8448" s="661">
        <v>0.77500000000000002</v>
      </c>
      <c r="M8448" s="661">
        <v>1.9</v>
      </c>
      <c r="O8448" s="661">
        <v>1.575</v>
      </c>
      <c r="Q8448" s="661">
        <v>1.6</v>
      </c>
      <c r="S8448" s="661">
        <v>1.79</v>
      </c>
      <c r="T8448" s="820">
        <v>0.74553599999999998</v>
      </c>
      <c r="U8448" s="661">
        <f t="shared" si="290"/>
        <v>1.4073936730656</v>
      </c>
    </row>
    <row r="8449" spans="1:21" x14ac:dyDescent="0.2">
      <c r="A8449" s="597">
        <v>45327</v>
      </c>
      <c r="B8449" s="414">
        <f t="shared" si="291"/>
        <v>45328</v>
      </c>
      <c r="C8449" s="660">
        <v>2.1150000000000002</v>
      </c>
      <c r="E8449" s="660">
        <v>1.7350000000000001</v>
      </c>
      <c r="G8449" s="660">
        <v>1.5346347234765001</v>
      </c>
      <c r="I8449" s="660">
        <v>1.6</v>
      </c>
      <c r="K8449" s="660">
        <v>0.92500000000000004</v>
      </c>
      <c r="M8449" s="660">
        <v>2.14</v>
      </c>
      <c r="O8449" s="660">
        <v>1.7450000000000001</v>
      </c>
      <c r="Q8449" s="660">
        <v>1.5549999999999999</v>
      </c>
      <c r="S8449" s="660">
        <v>1.9650000000000001</v>
      </c>
      <c r="T8449" s="819">
        <v>0.74053999999999998</v>
      </c>
      <c r="U8449" s="660">
        <f t="shared" si="290"/>
        <v>1.5346347234765001</v>
      </c>
    </row>
    <row r="8450" spans="1:21" x14ac:dyDescent="0.2">
      <c r="A8450" s="597">
        <v>45328</v>
      </c>
      <c r="B8450" s="414">
        <f t="shared" si="291"/>
        <v>45329</v>
      </c>
      <c r="C8450" s="660">
        <v>2.09</v>
      </c>
      <c r="E8450" s="660">
        <v>1.62</v>
      </c>
      <c r="G8450" s="660">
        <v>1.5138518475175002</v>
      </c>
      <c r="I8450" s="660">
        <v>1.57</v>
      </c>
      <c r="K8450" s="660">
        <v>1.03</v>
      </c>
      <c r="M8450" s="660">
        <v>1.8</v>
      </c>
      <c r="O8450" s="660">
        <v>1.63</v>
      </c>
      <c r="Q8450" s="660">
        <v>1.49</v>
      </c>
      <c r="S8450" s="660">
        <v>1.94</v>
      </c>
      <c r="T8450" s="819">
        <v>0.73992500000000005</v>
      </c>
      <c r="U8450" s="660">
        <f t="shared" si="290"/>
        <v>1.5138518475175002</v>
      </c>
    </row>
    <row r="8451" spans="1:21" x14ac:dyDescent="0.2">
      <c r="A8451" s="597">
        <v>45329</v>
      </c>
      <c r="B8451" s="414">
        <f t="shared" si="291"/>
        <v>45330</v>
      </c>
      <c r="C8451" s="660">
        <v>1.97</v>
      </c>
      <c r="E8451" s="660">
        <v>1.655</v>
      </c>
      <c r="G8451" s="660">
        <v>1.4556188335857003</v>
      </c>
      <c r="I8451" s="660">
        <v>1.4850000000000001</v>
      </c>
      <c r="K8451" s="660">
        <v>1.2649999999999999</v>
      </c>
      <c r="M8451" s="660">
        <v>2.1349999999999998</v>
      </c>
      <c r="O8451" s="660">
        <v>1.5049999999999999</v>
      </c>
      <c r="Q8451" s="660">
        <v>1.42</v>
      </c>
      <c r="S8451" s="660">
        <v>1.86</v>
      </c>
      <c r="T8451" s="819">
        <v>0.74206300000000003</v>
      </c>
      <c r="U8451" s="660">
        <f t="shared" si="290"/>
        <v>1.4556188335857003</v>
      </c>
    </row>
    <row r="8452" spans="1:21" x14ac:dyDescent="0.2">
      <c r="A8452" s="597">
        <v>45330</v>
      </c>
      <c r="B8452" s="414">
        <f t="shared" ref="B8452:B8481" si="292">A8452+1</f>
        <v>45331</v>
      </c>
      <c r="C8452" s="660">
        <v>1.73</v>
      </c>
      <c r="E8452" s="660">
        <v>1.4750000000000001</v>
      </c>
      <c r="G8452" s="660">
        <v>1.3707740760437503</v>
      </c>
      <c r="I8452" s="660">
        <v>1.43</v>
      </c>
      <c r="K8452" s="660">
        <v>1.1200000000000001</v>
      </c>
      <c r="M8452" s="660">
        <v>1.915</v>
      </c>
      <c r="O8452" s="660">
        <v>1.4950000000000001</v>
      </c>
      <c r="Q8452" s="660">
        <v>1.33</v>
      </c>
      <c r="S8452" s="660">
        <v>1.75</v>
      </c>
      <c r="T8452" s="819">
        <v>0.74273500000000003</v>
      </c>
      <c r="U8452" s="660">
        <f t="shared" si="290"/>
        <v>1.3707740760437503</v>
      </c>
    </row>
    <row r="8453" spans="1:21" x14ac:dyDescent="0.2">
      <c r="A8453" s="597">
        <v>45331</v>
      </c>
      <c r="B8453" s="414">
        <f t="shared" si="292"/>
        <v>45332</v>
      </c>
      <c r="C8453" s="661">
        <v>1.7250000000000001</v>
      </c>
      <c r="E8453" s="661">
        <v>1.48</v>
      </c>
      <c r="G8453" s="661">
        <v>1.3319927713794999</v>
      </c>
      <c r="I8453" s="661">
        <v>1.42</v>
      </c>
      <c r="K8453" s="661">
        <v>1.02</v>
      </c>
      <c r="M8453" s="661">
        <v>2.0499999999999998</v>
      </c>
      <c r="O8453" s="661">
        <v>1.58</v>
      </c>
      <c r="Q8453" s="661">
        <v>1.3049999999999999</v>
      </c>
      <c r="S8453" s="661">
        <v>1.7</v>
      </c>
      <c r="T8453" s="820">
        <v>0.74294899999999997</v>
      </c>
      <c r="U8453" s="661">
        <f t="shared" si="290"/>
        <v>1.3319927713794999</v>
      </c>
    </row>
    <row r="8454" spans="1:21" x14ac:dyDescent="0.2">
      <c r="A8454" s="597">
        <v>45332</v>
      </c>
      <c r="B8454" s="414">
        <f t="shared" si="292"/>
        <v>45333</v>
      </c>
      <c r="C8454" s="661">
        <v>1.7250000000000001</v>
      </c>
      <c r="E8454" s="661">
        <v>1.48</v>
      </c>
      <c r="G8454" s="661">
        <v>1.3319927713794999</v>
      </c>
      <c r="I8454" s="661">
        <v>1.42</v>
      </c>
      <c r="K8454" s="661">
        <v>1.02</v>
      </c>
      <c r="M8454" s="661">
        <v>2.0499999999999998</v>
      </c>
      <c r="O8454" s="661">
        <v>1.58</v>
      </c>
      <c r="Q8454" s="661">
        <v>1.3049999999999999</v>
      </c>
      <c r="S8454" s="661">
        <v>1.7</v>
      </c>
      <c r="T8454" s="820">
        <v>0.74294899999999997</v>
      </c>
      <c r="U8454" s="661">
        <f t="shared" si="290"/>
        <v>1.3319927713794999</v>
      </c>
    </row>
    <row r="8455" spans="1:21" x14ac:dyDescent="0.2">
      <c r="A8455" s="597">
        <v>45333</v>
      </c>
      <c r="B8455" s="414">
        <f t="shared" si="292"/>
        <v>45334</v>
      </c>
      <c r="C8455" s="661">
        <v>1.7250000000000001</v>
      </c>
      <c r="E8455" s="661">
        <v>1.48</v>
      </c>
      <c r="G8455" s="661">
        <v>1.3319927713794999</v>
      </c>
      <c r="I8455" s="661">
        <v>1.42</v>
      </c>
      <c r="K8455" s="661">
        <v>1.02</v>
      </c>
      <c r="M8455" s="661">
        <v>2.0499999999999998</v>
      </c>
      <c r="O8455" s="661">
        <v>1.58</v>
      </c>
      <c r="Q8455" s="661">
        <v>1.3049999999999999</v>
      </c>
      <c r="S8455" s="661">
        <v>1.7</v>
      </c>
      <c r="T8455" s="820">
        <v>0.74294899999999997</v>
      </c>
      <c r="U8455" s="661">
        <f t="shared" si="290"/>
        <v>1.3319927713794999</v>
      </c>
    </row>
    <row r="8456" spans="1:21" x14ac:dyDescent="0.2">
      <c r="A8456" s="597">
        <v>45334</v>
      </c>
      <c r="B8456" s="414">
        <f t="shared" si="292"/>
        <v>45335</v>
      </c>
      <c r="C8456" s="660">
        <v>1.7849999999999999</v>
      </c>
      <c r="E8456" s="660">
        <v>1.5549999999999999</v>
      </c>
      <c r="G8456" s="660">
        <v>1.3557484804697002</v>
      </c>
      <c r="I8456" s="660">
        <v>1.5</v>
      </c>
      <c r="K8456" s="660">
        <v>0.92</v>
      </c>
      <c r="M8456" s="660">
        <v>2.06</v>
      </c>
      <c r="O8456" s="660">
        <v>1.5549999999999999</v>
      </c>
      <c r="Q8456" s="660">
        <v>1.385</v>
      </c>
      <c r="S8456" s="660">
        <v>1.73</v>
      </c>
      <c r="T8456" s="819">
        <v>0.74308600000000002</v>
      </c>
      <c r="U8456" s="660">
        <f t="shared" si="290"/>
        <v>1.3557484804697002</v>
      </c>
    </row>
    <row r="8457" spans="1:21" x14ac:dyDescent="0.2">
      <c r="A8457" s="597">
        <v>45335</v>
      </c>
      <c r="B8457" s="414">
        <f t="shared" si="292"/>
        <v>45336</v>
      </c>
      <c r="C8457" s="660">
        <v>1.665</v>
      </c>
      <c r="E8457" s="660">
        <v>1.42</v>
      </c>
      <c r="G8457" s="660">
        <v>1.3160745443963751</v>
      </c>
      <c r="I8457" s="660">
        <v>1.3049999999999999</v>
      </c>
      <c r="K8457" s="660">
        <v>1.145</v>
      </c>
      <c r="M8457" s="660">
        <v>1.625</v>
      </c>
      <c r="O8457" s="660">
        <v>1.39</v>
      </c>
      <c r="Q8457" s="660">
        <v>1.27</v>
      </c>
      <c r="S8457" s="660">
        <v>1.6850000000000001</v>
      </c>
      <c r="T8457" s="819">
        <v>0.74060499999999996</v>
      </c>
      <c r="U8457" s="660">
        <f t="shared" si="290"/>
        <v>1.3160745443963751</v>
      </c>
    </row>
    <row r="8458" spans="1:21" x14ac:dyDescent="0.2">
      <c r="A8458" s="597">
        <v>45336</v>
      </c>
      <c r="B8458" s="414">
        <f t="shared" si="292"/>
        <v>45337</v>
      </c>
      <c r="C8458" s="660">
        <v>1.51</v>
      </c>
      <c r="E8458" s="660">
        <v>1.36</v>
      </c>
      <c r="G8458" s="660">
        <v>1.2878605874936251</v>
      </c>
      <c r="I8458" s="660">
        <v>1.2949999999999999</v>
      </c>
      <c r="K8458" s="660">
        <v>0.93500000000000005</v>
      </c>
      <c r="M8458" s="660">
        <v>1.5</v>
      </c>
      <c r="O8458" s="660">
        <v>1.35</v>
      </c>
      <c r="Q8458" s="660">
        <v>1.19</v>
      </c>
      <c r="S8458" s="660">
        <v>1.655</v>
      </c>
      <c r="T8458" s="819">
        <v>0.73786499999999999</v>
      </c>
      <c r="U8458" s="660">
        <f t="shared" si="290"/>
        <v>1.2878605874936251</v>
      </c>
    </row>
    <row r="8459" spans="1:21" x14ac:dyDescent="0.2">
      <c r="A8459" s="597">
        <v>45337</v>
      </c>
      <c r="B8459" s="414">
        <f t="shared" si="292"/>
        <v>45338</v>
      </c>
      <c r="C8459" s="660">
        <v>1.5149999999999999</v>
      </c>
      <c r="E8459" s="660">
        <v>1.33</v>
      </c>
      <c r="G8459" s="660">
        <v>1.306879092557625</v>
      </c>
      <c r="I8459" s="660">
        <v>1.24</v>
      </c>
      <c r="K8459" s="660">
        <v>0.92</v>
      </c>
      <c r="M8459" s="660">
        <v>1.66</v>
      </c>
      <c r="O8459" s="660">
        <v>1.335</v>
      </c>
      <c r="Q8459" s="660">
        <v>1.135</v>
      </c>
      <c r="S8459" s="660">
        <v>1.675</v>
      </c>
      <c r="T8459" s="819">
        <v>0.73982099999999995</v>
      </c>
      <c r="U8459" s="660">
        <f t="shared" si="290"/>
        <v>1.306879092557625</v>
      </c>
    </row>
    <row r="8460" spans="1:21" x14ac:dyDescent="0.2">
      <c r="A8460" s="597">
        <v>45338</v>
      </c>
      <c r="B8460" s="414">
        <f t="shared" si="292"/>
        <v>45339</v>
      </c>
      <c r="C8460" s="661">
        <v>1.5449999999999999</v>
      </c>
      <c r="E8460" s="661">
        <v>1.29</v>
      </c>
      <c r="G8460" s="661">
        <v>1.2670829055135002</v>
      </c>
      <c r="I8460" s="661">
        <v>1.21</v>
      </c>
      <c r="K8460" s="661">
        <v>0.75</v>
      </c>
      <c r="M8460" s="661">
        <v>1.355</v>
      </c>
      <c r="O8460" s="661">
        <v>1.36</v>
      </c>
      <c r="Q8460" s="661">
        <v>1.23</v>
      </c>
      <c r="S8460" s="661">
        <v>1.62</v>
      </c>
      <c r="T8460" s="820">
        <v>0.741645</v>
      </c>
      <c r="U8460" s="661">
        <f t="shared" si="290"/>
        <v>1.2670829055135002</v>
      </c>
    </row>
    <row r="8461" spans="1:21" x14ac:dyDescent="0.2">
      <c r="A8461" s="597">
        <v>45339</v>
      </c>
      <c r="B8461" s="414">
        <f t="shared" si="292"/>
        <v>45340</v>
      </c>
      <c r="C8461" s="661">
        <v>1.5449999999999999</v>
      </c>
      <c r="E8461" s="661">
        <v>1.29</v>
      </c>
      <c r="G8461" s="661">
        <v>1.2670829055135002</v>
      </c>
      <c r="I8461" s="661">
        <v>1.21</v>
      </c>
      <c r="K8461" s="661">
        <v>0.75</v>
      </c>
      <c r="M8461" s="661">
        <v>1.355</v>
      </c>
      <c r="O8461" s="661">
        <v>1.36</v>
      </c>
      <c r="Q8461" s="661">
        <v>1.23</v>
      </c>
      <c r="S8461" s="661">
        <v>1.62</v>
      </c>
      <c r="T8461" s="820">
        <v>0.741645</v>
      </c>
      <c r="U8461" s="661">
        <f t="shared" si="290"/>
        <v>1.2670829055135002</v>
      </c>
    </row>
    <row r="8462" spans="1:21" x14ac:dyDescent="0.2">
      <c r="A8462" s="597">
        <v>45340</v>
      </c>
      <c r="B8462" s="414">
        <f t="shared" si="292"/>
        <v>45341</v>
      </c>
      <c r="C8462" s="661">
        <v>1.5449999999999999</v>
      </c>
      <c r="E8462" s="661">
        <v>1.29</v>
      </c>
      <c r="G8462" s="661">
        <v>1.2670829055135002</v>
      </c>
      <c r="I8462" s="661">
        <v>1.21</v>
      </c>
      <c r="K8462" s="661">
        <v>0.75</v>
      </c>
      <c r="M8462" s="661">
        <v>1.355</v>
      </c>
      <c r="O8462" s="661">
        <v>1.36</v>
      </c>
      <c r="Q8462" s="661">
        <v>1.23</v>
      </c>
      <c r="S8462" s="661">
        <v>1.62</v>
      </c>
      <c r="T8462" s="820">
        <v>0.741645</v>
      </c>
      <c r="U8462" s="661">
        <f t="shared" si="290"/>
        <v>1.2670829055135002</v>
      </c>
    </row>
    <row r="8463" spans="1:21" x14ac:dyDescent="0.2">
      <c r="A8463" s="597">
        <v>45341</v>
      </c>
      <c r="B8463" s="414">
        <f t="shared" si="292"/>
        <v>45342</v>
      </c>
      <c r="C8463" s="661">
        <v>1.5449999999999999</v>
      </c>
      <c r="E8463" s="661">
        <v>1.29</v>
      </c>
      <c r="G8463" s="661">
        <v>1.2670829055135002</v>
      </c>
      <c r="I8463" s="661">
        <v>1.21</v>
      </c>
      <c r="K8463" s="661">
        <v>0.75</v>
      </c>
      <c r="M8463" s="661">
        <v>1.355</v>
      </c>
      <c r="O8463" s="661">
        <v>1.36</v>
      </c>
      <c r="Q8463" s="661">
        <v>1.23</v>
      </c>
      <c r="S8463" s="661">
        <v>1.62</v>
      </c>
      <c r="T8463" s="820">
        <v>0.741645</v>
      </c>
      <c r="U8463" s="661">
        <f t="shared" si="290"/>
        <v>1.2670829055135002</v>
      </c>
    </row>
    <row r="8464" spans="1:21" x14ac:dyDescent="0.2">
      <c r="A8464" s="597">
        <v>45342</v>
      </c>
      <c r="B8464" s="414">
        <f t="shared" si="292"/>
        <v>45343</v>
      </c>
      <c r="C8464" s="660">
        <v>1.5049999999999999</v>
      </c>
      <c r="E8464" s="660">
        <v>1.24</v>
      </c>
      <c r="G8464" s="660">
        <v>1.213930863186375</v>
      </c>
      <c r="I8464" s="660">
        <v>1.25</v>
      </c>
      <c r="K8464" s="660">
        <v>0.43</v>
      </c>
      <c r="M8464" s="660">
        <v>1.585</v>
      </c>
      <c r="O8464" s="660">
        <v>1.25</v>
      </c>
      <c r="Q8464" s="660">
        <v>1.1850000000000001</v>
      </c>
      <c r="S8464" s="660">
        <v>1.5549999999999999</v>
      </c>
      <c r="T8464" s="819">
        <v>0.74023499999999998</v>
      </c>
      <c r="U8464" s="660">
        <f t="shared" si="290"/>
        <v>1.213930863186375</v>
      </c>
    </row>
    <row r="8465" spans="1:21" x14ac:dyDescent="0.2">
      <c r="A8465" s="597">
        <v>45343</v>
      </c>
      <c r="B8465" s="414">
        <f t="shared" si="292"/>
        <v>45344</v>
      </c>
      <c r="C8465" s="660">
        <v>1.6</v>
      </c>
      <c r="E8465" s="660">
        <v>1.35</v>
      </c>
      <c r="G8465" s="660">
        <v>1.3225515467880751</v>
      </c>
      <c r="I8465" s="660">
        <v>1.35</v>
      </c>
      <c r="K8465" s="660">
        <v>0.745</v>
      </c>
      <c r="M8465" s="660">
        <v>1.71</v>
      </c>
      <c r="O8465" s="660">
        <v>1.37</v>
      </c>
      <c r="Q8465" s="660">
        <v>1.2350000000000001</v>
      </c>
      <c r="S8465" s="660">
        <v>1.6950000000000001</v>
      </c>
      <c r="T8465" s="819">
        <v>0.73985900000000004</v>
      </c>
      <c r="U8465" s="660">
        <f t="shared" si="290"/>
        <v>1.3225515467880751</v>
      </c>
    </row>
    <row r="8466" spans="1:21" x14ac:dyDescent="0.2">
      <c r="A8466" s="597">
        <v>45344</v>
      </c>
      <c r="B8466" s="414">
        <f t="shared" si="292"/>
        <v>45345</v>
      </c>
      <c r="C8466" s="660">
        <v>1.605</v>
      </c>
      <c r="E8466" s="660">
        <v>1.25</v>
      </c>
      <c r="G8466" s="660">
        <v>1.2751433490508</v>
      </c>
      <c r="I8466" s="660">
        <v>1.32</v>
      </c>
      <c r="K8466" s="660">
        <v>0.88</v>
      </c>
      <c r="M8466" s="660">
        <v>1.365</v>
      </c>
      <c r="O8466" s="660">
        <v>1.33</v>
      </c>
      <c r="Q8466" s="660">
        <v>1.21</v>
      </c>
      <c r="S8466" s="660">
        <v>1.63</v>
      </c>
      <c r="T8466" s="819">
        <v>0.741784</v>
      </c>
      <c r="U8466" s="660">
        <f t="shared" si="290"/>
        <v>1.2751433490508</v>
      </c>
    </row>
    <row r="8467" spans="1:21" x14ac:dyDescent="0.2">
      <c r="A8467" s="597">
        <v>45345</v>
      </c>
      <c r="B8467" s="414">
        <f t="shared" si="292"/>
        <v>45346</v>
      </c>
      <c r="C8467" s="661">
        <v>1.52</v>
      </c>
      <c r="E8467" s="661">
        <v>1.115</v>
      </c>
      <c r="G8467" s="661">
        <v>1.2624806552957752</v>
      </c>
      <c r="I8467" s="661">
        <v>1.1000000000000001</v>
      </c>
      <c r="K8467" s="661">
        <v>0.2</v>
      </c>
      <c r="M8467" s="661">
        <v>1.125</v>
      </c>
      <c r="O8467" s="661">
        <v>1.155</v>
      </c>
      <c r="Q8467" s="661">
        <v>1.25</v>
      </c>
      <c r="S8467" s="661">
        <v>1.615</v>
      </c>
      <c r="T8467" s="820">
        <v>0.74123899999999998</v>
      </c>
      <c r="U8467" s="661">
        <f t="shared" si="290"/>
        <v>1.2624806552957752</v>
      </c>
    </row>
    <row r="8468" spans="1:21" x14ac:dyDescent="0.2">
      <c r="A8468" s="597">
        <v>45346</v>
      </c>
      <c r="B8468" s="414">
        <f t="shared" si="292"/>
        <v>45347</v>
      </c>
      <c r="C8468" s="661">
        <v>1.52</v>
      </c>
      <c r="E8468" s="661">
        <v>1.115</v>
      </c>
      <c r="G8468" s="661">
        <v>1.2624806552957752</v>
      </c>
      <c r="I8468" s="661">
        <v>1.1000000000000001</v>
      </c>
      <c r="K8468" s="661">
        <v>0.2</v>
      </c>
      <c r="M8468" s="661">
        <v>1.125</v>
      </c>
      <c r="O8468" s="661">
        <v>1.155</v>
      </c>
      <c r="Q8468" s="661">
        <v>1.25</v>
      </c>
      <c r="S8468" s="661">
        <v>1.615</v>
      </c>
      <c r="T8468" s="820">
        <v>0.74123899999999998</v>
      </c>
      <c r="U8468" s="661">
        <f t="shared" si="290"/>
        <v>1.2624806552957752</v>
      </c>
    </row>
    <row r="8469" spans="1:21" x14ac:dyDescent="0.2">
      <c r="A8469" s="597">
        <v>45347</v>
      </c>
      <c r="B8469" s="414">
        <f t="shared" si="292"/>
        <v>45348</v>
      </c>
      <c r="C8469" s="661">
        <v>1.52</v>
      </c>
      <c r="E8469" s="661">
        <v>1.115</v>
      </c>
      <c r="G8469" s="661">
        <v>1.2624806552957752</v>
      </c>
      <c r="I8469" s="661">
        <v>1.1000000000000001</v>
      </c>
      <c r="K8469" s="661">
        <v>0.2</v>
      </c>
      <c r="M8469" s="661">
        <v>1.125</v>
      </c>
      <c r="O8469" s="661">
        <v>1.155</v>
      </c>
      <c r="Q8469" s="661">
        <v>1.25</v>
      </c>
      <c r="S8469" s="661">
        <v>1.615</v>
      </c>
      <c r="T8469" s="820">
        <v>0.74123899999999998</v>
      </c>
      <c r="U8469" s="661">
        <f t="shared" si="290"/>
        <v>1.2624806552957752</v>
      </c>
    </row>
    <row r="8470" spans="1:21" x14ac:dyDescent="0.2">
      <c r="A8470" s="597">
        <v>45348</v>
      </c>
      <c r="B8470" s="414">
        <f t="shared" si="292"/>
        <v>45349</v>
      </c>
      <c r="C8470" s="660">
        <v>1.595</v>
      </c>
      <c r="E8470" s="660">
        <v>1.095</v>
      </c>
      <c r="G8470" s="660">
        <v>1.3538683286669253</v>
      </c>
      <c r="I8470" s="660">
        <v>1.1599999999999999</v>
      </c>
      <c r="K8470" s="660">
        <v>0.31</v>
      </c>
      <c r="M8470" s="660">
        <v>1.2150000000000001</v>
      </c>
      <c r="O8470" s="660">
        <v>1.2150000000000001</v>
      </c>
      <c r="Q8470" s="660">
        <v>1.2</v>
      </c>
      <c r="S8470" s="660">
        <v>1.7350000000000001</v>
      </c>
      <c r="T8470" s="819">
        <v>0.73991700000000005</v>
      </c>
      <c r="U8470" s="660">
        <f t="shared" si="290"/>
        <v>1.3538683286669253</v>
      </c>
    </row>
    <row r="8471" spans="1:21" x14ac:dyDescent="0.2">
      <c r="A8471" s="597">
        <v>45349</v>
      </c>
      <c r="B8471" s="414">
        <f t="shared" si="292"/>
        <v>45350</v>
      </c>
      <c r="C8471" s="660">
        <v>1.53</v>
      </c>
      <c r="E8471" s="660">
        <v>1.1850000000000001</v>
      </c>
      <c r="G8471" s="660">
        <v>1.326895711623</v>
      </c>
      <c r="I8471" s="660">
        <v>1.23</v>
      </c>
      <c r="K8471" s="660">
        <v>0.38500000000000001</v>
      </c>
      <c r="M8471" s="660">
        <v>1.29</v>
      </c>
      <c r="O8471" s="660">
        <v>1.29</v>
      </c>
      <c r="Q8471" s="660">
        <v>1.3</v>
      </c>
      <c r="S8471" s="660">
        <v>1.7</v>
      </c>
      <c r="T8471" s="819">
        <v>0.74010600000000004</v>
      </c>
      <c r="U8471" s="660">
        <f t="shared" si="290"/>
        <v>1.326895711623</v>
      </c>
    </row>
    <row r="8472" spans="1:21" x14ac:dyDescent="0.2">
      <c r="A8472" s="597">
        <v>45350</v>
      </c>
      <c r="B8472" s="414">
        <f t="shared" si="292"/>
        <v>45351</v>
      </c>
      <c r="C8472" s="660">
        <v>1.63</v>
      </c>
      <c r="E8472" s="660">
        <v>1.43</v>
      </c>
      <c r="G8472" s="660">
        <v>1.3254705207312252</v>
      </c>
      <c r="I8472" s="660">
        <v>1.45</v>
      </c>
      <c r="K8472" s="660">
        <v>0.48</v>
      </c>
      <c r="M8472" s="660">
        <v>1.38</v>
      </c>
      <c r="O8472" s="660">
        <v>1.42</v>
      </c>
      <c r="Q8472" s="660">
        <v>1.39</v>
      </c>
      <c r="S8472" s="660">
        <v>1.7050000000000001</v>
      </c>
      <c r="T8472" s="819">
        <v>0.73714299999999999</v>
      </c>
      <c r="U8472" s="660">
        <f t="shared" si="290"/>
        <v>1.3254705207312252</v>
      </c>
    </row>
    <row r="8473" spans="1:21" x14ac:dyDescent="0.2">
      <c r="A8473" s="597">
        <v>45351</v>
      </c>
      <c r="B8473" s="414">
        <f t="shared" si="292"/>
        <v>45352</v>
      </c>
      <c r="C8473" s="620">
        <v>1.66</v>
      </c>
      <c r="E8473" s="620">
        <v>1.335</v>
      </c>
      <c r="G8473" s="620">
        <v>1.3515675647637</v>
      </c>
      <c r="I8473" s="620">
        <v>1.4750000000000001</v>
      </c>
      <c r="K8473" s="620">
        <v>0.57499999999999996</v>
      </c>
      <c r="M8473" s="620">
        <v>1.3049999999999999</v>
      </c>
      <c r="O8473" s="620">
        <v>1.4</v>
      </c>
      <c r="Q8473" s="620">
        <v>1.37</v>
      </c>
      <c r="S8473" s="620">
        <v>1.74</v>
      </c>
      <c r="T8473" s="821">
        <v>0.736537</v>
      </c>
      <c r="U8473" s="620">
        <f t="shared" si="290"/>
        <v>1.3515675647637</v>
      </c>
    </row>
    <row r="8474" spans="1:21" x14ac:dyDescent="0.2">
      <c r="A8474" s="597">
        <v>45352</v>
      </c>
      <c r="B8474" s="414">
        <f t="shared" si="292"/>
        <v>45353</v>
      </c>
      <c r="C8474" s="661">
        <v>1.4650000000000001</v>
      </c>
      <c r="E8474" s="661">
        <v>1.3</v>
      </c>
      <c r="G8474" s="661">
        <v>1.34067473117475</v>
      </c>
      <c r="I8474" s="661">
        <v>1.3149999999999999</v>
      </c>
      <c r="K8474" s="661">
        <v>0.67</v>
      </c>
      <c r="M8474" s="661">
        <v>1.36</v>
      </c>
      <c r="O8474" s="661">
        <v>1.325</v>
      </c>
      <c r="Q8474" s="661">
        <v>1.3049999999999999</v>
      </c>
      <c r="S8474" s="661">
        <v>1.7250000000000001</v>
      </c>
      <c r="T8474" s="820">
        <v>0.736954</v>
      </c>
      <c r="U8474" s="661">
        <f t="shared" si="290"/>
        <v>1.34067473117475</v>
      </c>
    </row>
    <row r="8475" spans="1:21" x14ac:dyDescent="0.2">
      <c r="A8475" s="597">
        <v>45353</v>
      </c>
      <c r="B8475" s="414">
        <f t="shared" si="292"/>
        <v>45354</v>
      </c>
      <c r="C8475" s="661">
        <v>1.4650000000000001</v>
      </c>
      <c r="E8475" s="661">
        <v>1.3</v>
      </c>
      <c r="G8475" s="661">
        <v>1.34067473117475</v>
      </c>
      <c r="I8475" s="661">
        <v>1.3149999999999999</v>
      </c>
      <c r="K8475" s="661">
        <v>0.67</v>
      </c>
      <c r="M8475" s="661">
        <v>1.36</v>
      </c>
      <c r="O8475" s="661">
        <v>1.325</v>
      </c>
      <c r="Q8475" s="661">
        <v>1.3049999999999999</v>
      </c>
      <c r="S8475" s="661">
        <v>1.7250000000000001</v>
      </c>
      <c r="T8475" s="820">
        <v>0.736954</v>
      </c>
      <c r="U8475" s="661">
        <f t="shared" si="290"/>
        <v>1.34067473117475</v>
      </c>
    </row>
    <row r="8476" spans="1:21" x14ac:dyDescent="0.2">
      <c r="A8476" s="597">
        <v>45354</v>
      </c>
      <c r="B8476" s="414">
        <f t="shared" si="292"/>
        <v>45355</v>
      </c>
      <c r="C8476" s="661">
        <v>1.4650000000000001</v>
      </c>
      <c r="E8476" s="661">
        <v>1.3</v>
      </c>
      <c r="G8476" s="661">
        <v>1.34067473117475</v>
      </c>
      <c r="I8476" s="661">
        <v>1.3149999999999999</v>
      </c>
      <c r="K8476" s="661">
        <v>0.67</v>
      </c>
      <c r="M8476" s="661">
        <v>1.36</v>
      </c>
      <c r="O8476" s="661">
        <v>1.325</v>
      </c>
      <c r="Q8476" s="661">
        <v>1.3049999999999999</v>
      </c>
      <c r="S8476" s="661">
        <v>1.7250000000000001</v>
      </c>
      <c r="T8476" s="820">
        <v>0.736954</v>
      </c>
      <c r="U8476" s="661">
        <f t="shared" si="290"/>
        <v>1.34067473117475</v>
      </c>
    </row>
    <row r="8477" spans="1:21" x14ac:dyDescent="0.2">
      <c r="A8477" s="597">
        <v>45355</v>
      </c>
      <c r="B8477" s="414">
        <f t="shared" si="292"/>
        <v>45356</v>
      </c>
      <c r="C8477" s="660">
        <v>1.4850000000000001</v>
      </c>
      <c r="E8477" s="660">
        <v>1.38</v>
      </c>
      <c r="G8477" s="660">
        <v>1.4807520386043</v>
      </c>
      <c r="I8477" s="660">
        <v>1.48</v>
      </c>
      <c r="K8477" s="660">
        <v>0.29499999999999998</v>
      </c>
      <c r="M8477" s="660">
        <v>1.28</v>
      </c>
      <c r="O8477" s="660">
        <v>1.385</v>
      </c>
      <c r="Q8477" s="660">
        <v>1.365</v>
      </c>
      <c r="S8477" s="660">
        <v>1.905</v>
      </c>
      <c r="T8477" s="819">
        <v>0.73704400000000003</v>
      </c>
      <c r="U8477" s="660">
        <f t="shared" si="290"/>
        <v>1.4807520386043</v>
      </c>
    </row>
    <row r="8478" spans="1:21" x14ac:dyDescent="0.2">
      <c r="A8478" s="597">
        <v>45356</v>
      </c>
      <c r="B8478" s="414">
        <f t="shared" si="292"/>
        <v>45357</v>
      </c>
      <c r="C8478" s="660">
        <v>1.54</v>
      </c>
      <c r="E8478" s="660">
        <v>1.51</v>
      </c>
      <c r="G8478" s="660">
        <v>1.4554517509312501</v>
      </c>
      <c r="I8478" s="660">
        <v>1.58</v>
      </c>
      <c r="K8478" s="660">
        <v>-0.52</v>
      </c>
      <c r="M8478" s="660">
        <v>1.375</v>
      </c>
      <c r="O8478" s="660">
        <v>1.45</v>
      </c>
      <c r="Q8478" s="660">
        <v>1.425</v>
      </c>
      <c r="S8478" s="660">
        <v>1.875</v>
      </c>
      <c r="T8478" s="819">
        <v>0.73604199999999997</v>
      </c>
      <c r="U8478" s="660">
        <f t="shared" si="290"/>
        <v>1.4554517509312501</v>
      </c>
    </row>
    <row r="8479" spans="1:21" x14ac:dyDescent="0.2">
      <c r="A8479" s="597">
        <v>45357</v>
      </c>
      <c r="B8479" s="414">
        <f t="shared" si="292"/>
        <v>45358</v>
      </c>
      <c r="C8479" s="636">
        <v>1.655</v>
      </c>
      <c r="E8479" s="636">
        <v>1.4750000000000001</v>
      </c>
      <c r="G8479" s="636">
        <v>1.4700632730178502</v>
      </c>
      <c r="I8479" s="636">
        <v>1.58</v>
      </c>
      <c r="K8479" s="636">
        <v>0.245</v>
      </c>
      <c r="M8479" s="636">
        <v>1.45</v>
      </c>
      <c r="O8479" s="636">
        <v>1.5049999999999999</v>
      </c>
      <c r="Q8479" s="636">
        <v>1.47</v>
      </c>
      <c r="S8479" s="636">
        <v>1.89</v>
      </c>
      <c r="T8479" s="819">
        <v>0.73753100000000005</v>
      </c>
      <c r="U8479" s="636">
        <f t="shared" si="290"/>
        <v>1.4700632730178502</v>
      </c>
    </row>
    <row r="8480" spans="1:21" x14ac:dyDescent="0.2">
      <c r="A8480" s="597">
        <v>45358</v>
      </c>
      <c r="B8480" s="414">
        <f t="shared" si="292"/>
        <v>45359</v>
      </c>
      <c r="C8480" s="636">
        <v>1.55</v>
      </c>
      <c r="E8480" s="636">
        <v>1.42</v>
      </c>
      <c r="G8480" s="636">
        <v>1.3678709846025001</v>
      </c>
      <c r="I8480" s="636">
        <v>1.4350000000000001</v>
      </c>
      <c r="K8480" s="636">
        <v>0.245</v>
      </c>
      <c r="M8480" s="636">
        <v>1.52</v>
      </c>
      <c r="O8480" s="636">
        <v>1.42</v>
      </c>
      <c r="Q8480" s="636">
        <v>1.39</v>
      </c>
      <c r="S8480" s="636">
        <v>1.75</v>
      </c>
      <c r="T8480" s="819">
        <v>0.74116199999999999</v>
      </c>
      <c r="U8480" s="636">
        <f t="shared" si="290"/>
        <v>1.3678709846025001</v>
      </c>
    </row>
    <row r="8481" spans="1:21" x14ac:dyDescent="0.2">
      <c r="A8481" s="597">
        <v>45359</v>
      </c>
      <c r="B8481" s="414">
        <f t="shared" si="292"/>
        <v>45360</v>
      </c>
      <c r="C8481" s="640">
        <v>1.54</v>
      </c>
      <c r="E8481" s="640">
        <v>1.385</v>
      </c>
      <c r="G8481" s="640">
        <v>1.2927138466275001</v>
      </c>
      <c r="I8481" s="640">
        <v>1.355</v>
      </c>
      <c r="K8481" s="640">
        <v>0.15</v>
      </c>
      <c r="M8481" s="640">
        <v>1.385</v>
      </c>
      <c r="O8481" s="640">
        <v>1.405</v>
      </c>
      <c r="Q8481" s="640">
        <v>1.43</v>
      </c>
      <c r="S8481" s="640">
        <v>1.65</v>
      </c>
      <c r="T8481" s="820">
        <v>0.74289000000000005</v>
      </c>
      <c r="U8481" s="640">
        <f t="shared" si="290"/>
        <v>1.2927138466275001</v>
      </c>
    </row>
    <row r="8482" spans="1:21" x14ac:dyDescent="0.2">
      <c r="A8482" s="597">
        <v>45360</v>
      </c>
      <c r="B8482" s="414">
        <f t="shared" ref="B8482:B8507" si="293">A8482+1</f>
        <v>45361</v>
      </c>
      <c r="C8482" s="640">
        <v>1.54</v>
      </c>
      <c r="E8482" s="640">
        <v>1.385</v>
      </c>
      <c r="G8482" s="640">
        <v>1.2927138466275001</v>
      </c>
      <c r="I8482" s="640">
        <v>1.355</v>
      </c>
      <c r="K8482" s="640">
        <v>0.15</v>
      </c>
      <c r="M8482" s="640">
        <v>1.385</v>
      </c>
      <c r="O8482" s="640">
        <v>1.405</v>
      </c>
      <c r="Q8482" s="640">
        <v>1.43</v>
      </c>
      <c r="S8482" s="640">
        <v>1.65</v>
      </c>
      <c r="T8482" s="820">
        <v>0.74289000000000005</v>
      </c>
      <c r="U8482" s="640">
        <f t="shared" si="290"/>
        <v>1.2927138466275001</v>
      </c>
    </row>
    <row r="8483" spans="1:21" x14ac:dyDescent="0.2">
      <c r="A8483" s="597">
        <v>45361</v>
      </c>
      <c r="B8483" s="414">
        <f t="shared" si="293"/>
        <v>45362</v>
      </c>
      <c r="C8483" s="640">
        <v>1.54</v>
      </c>
      <c r="E8483" s="640">
        <v>1.385</v>
      </c>
      <c r="G8483" s="640">
        <v>1.2927138466275001</v>
      </c>
      <c r="I8483" s="640">
        <v>1.355</v>
      </c>
      <c r="K8483" s="640">
        <v>0.15</v>
      </c>
      <c r="M8483" s="640">
        <v>1.385</v>
      </c>
      <c r="O8483" s="640">
        <v>1.405</v>
      </c>
      <c r="Q8483" s="640">
        <v>1.43</v>
      </c>
      <c r="S8483" s="640">
        <v>1.65</v>
      </c>
      <c r="T8483" s="820">
        <v>0.74289000000000005</v>
      </c>
      <c r="U8483" s="640">
        <f t="shared" ref="U8483:U8546" si="294">S8483*T8483*1.054615</f>
        <v>1.2927138466275001</v>
      </c>
    </row>
    <row r="8484" spans="1:21" x14ac:dyDescent="0.2">
      <c r="A8484" s="597">
        <v>45362</v>
      </c>
      <c r="B8484" s="414">
        <f t="shared" si="293"/>
        <v>45363</v>
      </c>
      <c r="C8484" s="636">
        <v>1.5349999999999999</v>
      </c>
      <c r="E8484" s="636">
        <v>1.2649999999999999</v>
      </c>
      <c r="G8484" s="636">
        <v>1.263018867514875</v>
      </c>
      <c r="I8484" s="636">
        <v>1.335</v>
      </c>
      <c r="K8484" s="636">
        <v>-0.125</v>
      </c>
      <c r="M8484" s="636">
        <v>1.31</v>
      </c>
      <c r="O8484" s="636">
        <v>1.2949999999999999</v>
      </c>
      <c r="Q8484" s="636">
        <v>1.28</v>
      </c>
      <c r="S8484" s="636">
        <v>1.615</v>
      </c>
      <c r="T8484" s="819">
        <v>0.74155499999999996</v>
      </c>
      <c r="U8484" s="636">
        <f t="shared" si="294"/>
        <v>1.263018867514875</v>
      </c>
    </row>
    <row r="8485" spans="1:21" x14ac:dyDescent="0.2">
      <c r="A8485" s="597">
        <v>45363</v>
      </c>
      <c r="B8485" s="414">
        <f t="shared" si="293"/>
        <v>45364</v>
      </c>
      <c r="C8485" s="636">
        <v>1.5149999999999999</v>
      </c>
      <c r="E8485" s="636">
        <v>1.1950000000000001</v>
      </c>
      <c r="G8485" s="636">
        <v>1.2550527487431751</v>
      </c>
      <c r="I8485" s="636">
        <v>1.21</v>
      </c>
      <c r="K8485" s="636">
        <v>-0.14000000000000001</v>
      </c>
      <c r="M8485" s="636">
        <v>1.2649999999999999</v>
      </c>
      <c r="O8485" s="636">
        <v>1.17</v>
      </c>
      <c r="Q8485" s="636">
        <v>1.2350000000000001</v>
      </c>
      <c r="S8485" s="636">
        <v>1.605</v>
      </c>
      <c r="T8485" s="819">
        <v>0.74146900000000004</v>
      </c>
      <c r="U8485" s="636">
        <f t="shared" si="294"/>
        <v>1.2550527487431751</v>
      </c>
    </row>
    <row r="8486" spans="1:21" x14ac:dyDescent="0.2">
      <c r="A8486" s="597">
        <v>45364</v>
      </c>
      <c r="B8486" s="414">
        <f t="shared" si="293"/>
        <v>45365</v>
      </c>
      <c r="C8486" s="636">
        <v>1.24</v>
      </c>
      <c r="E8486" s="636">
        <v>1.08</v>
      </c>
      <c r="G8486" s="636">
        <v>1.2006260618155251</v>
      </c>
      <c r="I8486" s="636">
        <v>1.0900000000000001</v>
      </c>
      <c r="K8486" s="636">
        <v>-0.125</v>
      </c>
      <c r="M8486" s="636">
        <v>1.2</v>
      </c>
      <c r="O8486" s="636">
        <v>1.06</v>
      </c>
      <c r="Q8486" s="636">
        <v>1.03</v>
      </c>
      <c r="S8486" s="636">
        <v>1.5349999999999999</v>
      </c>
      <c r="T8486" s="819">
        <v>0.74166100000000001</v>
      </c>
      <c r="U8486" s="636">
        <f t="shared" si="294"/>
        <v>1.2006260618155251</v>
      </c>
    </row>
    <row r="8487" spans="1:21" x14ac:dyDescent="0.2">
      <c r="A8487" s="597">
        <v>45365</v>
      </c>
      <c r="B8487" s="414">
        <f t="shared" si="293"/>
        <v>45366</v>
      </c>
      <c r="C8487" s="636">
        <v>1.2450000000000001</v>
      </c>
      <c r="E8487" s="636">
        <v>1.21</v>
      </c>
      <c r="G8487" s="636">
        <v>1.2658767212457003</v>
      </c>
      <c r="I8487" s="636">
        <v>1.1200000000000001</v>
      </c>
      <c r="K8487" s="636">
        <v>-0.28000000000000003</v>
      </c>
      <c r="M8487" s="636">
        <v>1.2050000000000001</v>
      </c>
      <c r="O8487" s="636">
        <v>1.1599999999999999</v>
      </c>
      <c r="Q8487" s="636">
        <v>1.0900000000000001</v>
      </c>
      <c r="S8487" s="636">
        <v>1.62</v>
      </c>
      <c r="T8487" s="819">
        <v>0.74093900000000001</v>
      </c>
      <c r="U8487" s="636">
        <f t="shared" si="294"/>
        <v>1.2658767212457003</v>
      </c>
    </row>
    <row r="8488" spans="1:21" x14ac:dyDescent="0.2">
      <c r="A8488" s="597">
        <v>45366</v>
      </c>
      <c r="B8488" s="414">
        <f t="shared" si="293"/>
        <v>45367</v>
      </c>
      <c r="C8488" s="640">
        <v>1.37</v>
      </c>
      <c r="E8488" s="640">
        <v>1.2450000000000001</v>
      </c>
      <c r="G8488" s="640">
        <v>1.2346712328877998</v>
      </c>
      <c r="I8488" s="640">
        <v>1.22</v>
      </c>
      <c r="K8488" s="640">
        <v>-0.23499999999999999</v>
      </c>
      <c r="M8488" s="640">
        <v>1.1399999999999999</v>
      </c>
      <c r="O8488" s="640">
        <v>1.2450000000000001</v>
      </c>
      <c r="Q8488" s="640">
        <v>1.1850000000000001</v>
      </c>
      <c r="S8488" s="640">
        <v>1.585</v>
      </c>
      <c r="T8488" s="820">
        <v>0.73863199999999996</v>
      </c>
      <c r="U8488" s="640">
        <f t="shared" si="294"/>
        <v>1.2346712328877998</v>
      </c>
    </row>
    <row r="8489" spans="1:21" x14ac:dyDescent="0.2">
      <c r="A8489" s="597">
        <v>45367</v>
      </c>
      <c r="B8489" s="414">
        <f t="shared" si="293"/>
        <v>45368</v>
      </c>
      <c r="C8489" s="640">
        <v>1.37</v>
      </c>
      <c r="E8489" s="640">
        <v>1.2450000000000001</v>
      </c>
      <c r="G8489" s="640">
        <v>1.2346712328877998</v>
      </c>
      <c r="I8489" s="640">
        <v>1.22</v>
      </c>
      <c r="K8489" s="640">
        <v>-0.23499999999999999</v>
      </c>
      <c r="M8489" s="640">
        <v>1.1399999999999999</v>
      </c>
      <c r="O8489" s="640">
        <v>1.2450000000000001</v>
      </c>
      <c r="Q8489" s="640">
        <v>1.1850000000000001</v>
      </c>
      <c r="S8489" s="640">
        <v>1.585</v>
      </c>
      <c r="T8489" s="820">
        <v>0.73863199999999996</v>
      </c>
      <c r="U8489" s="640">
        <f t="shared" si="294"/>
        <v>1.2346712328877998</v>
      </c>
    </row>
    <row r="8490" spans="1:21" x14ac:dyDescent="0.2">
      <c r="A8490" s="597">
        <v>45368</v>
      </c>
      <c r="B8490" s="414">
        <f t="shared" si="293"/>
        <v>45369</v>
      </c>
      <c r="C8490" s="640">
        <v>1.37</v>
      </c>
      <c r="E8490" s="640">
        <v>1.2450000000000001</v>
      </c>
      <c r="G8490" s="640">
        <v>1.2346712328877998</v>
      </c>
      <c r="I8490" s="640">
        <v>1.22</v>
      </c>
      <c r="K8490" s="640">
        <v>-0.23499999999999999</v>
      </c>
      <c r="M8490" s="640">
        <v>1.1399999999999999</v>
      </c>
      <c r="O8490" s="640">
        <v>1.2450000000000001</v>
      </c>
      <c r="Q8490" s="640">
        <v>1.1850000000000001</v>
      </c>
      <c r="S8490" s="640">
        <v>1.585</v>
      </c>
      <c r="T8490" s="820">
        <v>0.73863199999999996</v>
      </c>
      <c r="U8490" s="640">
        <f t="shared" si="294"/>
        <v>1.2346712328877998</v>
      </c>
    </row>
    <row r="8491" spans="1:21" x14ac:dyDescent="0.2">
      <c r="A8491" s="597">
        <v>45369</v>
      </c>
      <c r="B8491" s="414">
        <f t="shared" si="293"/>
        <v>45370</v>
      </c>
      <c r="C8491" s="636">
        <v>1.5349999999999999</v>
      </c>
      <c r="E8491" s="640">
        <v>1.3</v>
      </c>
      <c r="G8491" s="636">
        <v>1.3319976964315501</v>
      </c>
      <c r="I8491" s="636">
        <v>1.425</v>
      </c>
      <c r="K8491" s="636">
        <v>-1.33</v>
      </c>
      <c r="M8491" s="636">
        <v>1.325</v>
      </c>
      <c r="O8491" s="636">
        <v>1.395</v>
      </c>
      <c r="Q8491" s="636">
        <v>1.395</v>
      </c>
      <c r="S8491" s="636">
        <v>1.71</v>
      </c>
      <c r="T8491" s="819">
        <v>0.73860700000000001</v>
      </c>
      <c r="U8491" s="636">
        <f t="shared" si="294"/>
        <v>1.3319976964315501</v>
      </c>
    </row>
    <row r="8492" spans="1:21" x14ac:dyDescent="0.2">
      <c r="A8492" s="597">
        <v>45370</v>
      </c>
      <c r="B8492" s="414">
        <f t="shared" si="293"/>
        <v>45371</v>
      </c>
      <c r="C8492" s="636">
        <v>1.575</v>
      </c>
      <c r="E8492" s="640">
        <v>1.3</v>
      </c>
      <c r="G8492" s="636">
        <v>1.3757757880581001</v>
      </c>
      <c r="I8492" s="636">
        <v>1.43</v>
      </c>
      <c r="K8492" s="636">
        <v>-0.23</v>
      </c>
      <c r="M8492" s="636">
        <v>1.2849999999999999</v>
      </c>
      <c r="O8492" s="636">
        <v>1.4350000000000001</v>
      </c>
      <c r="Q8492" s="636">
        <v>1.4750000000000001</v>
      </c>
      <c r="S8492" s="636">
        <v>1.77</v>
      </c>
      <c r="T8492" s="819">
        <v>0.73702199999999995</v>
      </c>
      <c r="U8492" s="636">
        <f t="shared" si="294"/>
        <v>1.3757757880581001</v>
      </c>
    </row>
    <row r="8493" spans="1:21" x14ac:dyDescent="0.2">
      <c r="A8493" s="597">
        <v>45371</v>
      </c>
      <c r="B8493" s="414">
        <f t="shared" si="293"/>
        <v>45372</v>
      </c>
      <c r="C8493" s="636">
        <v>1.5649999999999999</v>
      </c>
      <c r="E8493" s="636">
        <v>1.2949999999999999</v>
      </c>
      <c r="G8493" s="636">
        <v>1.3922085247882001</v>
      </c>
      <c r="I8493" s="636">
        <v>1.375</v>
      </c>
      <c r="K8493" s="636">
        <v>-0.36499999999999999</v>
      </c>
      <c r="M8493" s="636">
        <v>1.18</v>
      </c>
      <c r="O8493" s="636">
        <v>1.4</v>
      </c>
      <c r="Q8493" s="636">
        <v>1.5</v>
      </c>
      <c r="S8493" s="636">
        <v>1.79</v>
      </c>
      <c r="T8493" s="819">
        <v>0.73749200000000004</v>
      </c>
      <c r="U8493" s="636">
        <f t="shared" si="294"/>
        <v>1.3922085247882001</v>
      </c>
    </row>
    <row r="8494" spans="1:21" x14ac:dyDescent="0.2">
      <c r="A8494" s="597">
        <v>45372</v>
      </c>
      <c r="B8494" s="414">
        <f t="shared" si="293"/>
        <v>45373</v>
      </c>
      <c r="C8494" s="636">
        <v>1.5449999999999999</v>
      </c>
      <c r="E8494" s="636">
        <v>1.2</v>
      </c>
      <c r="G8494" s="636">
        <v>1.3083417381011253</v>
      </c>
      <c r="I8494" s="636">
        <v>1.3149999999999999</v>
      </c>
      <c r="K8494" s="636">
        <v>-0.34499999999999997</v>
      </c>
      <c r="M8494" s="636">
        <v>1.0649999999999999</v>
      </c>
      <c r="O8494" s="636">
        <v>1.375</v>
      </c>
      <c r="Q8494" s="636">
        <v>1.365</v>
      </c>
      <c r="S8494" s="636">
        <v>1.675</v>
      </c>
      <c r="T8494" s="819">
        <v>0.740649</v>
      </c>
      <c r="U8494" s="636">
        <f t="shared" si="294"/>
        <v>1.3083417381011253</v>
      </c>
    </row>
    <row r="8495" spans="1:21" x14ac:dyDescent="0.2">
      <c r="A8495" s="597">
        <v>45373</v>
      </c>
      <c r="B8495" s="414">
        <f t="shared" si="293"/>
        <v>45374</v>
      </c>
      <c r="C8495" s="640">
        <v>1.53</v>
      </c>
      <c r="E8495" s="640">
        <v>1.2250000000000001</v>
      </c>
      <c r="G8495" s="640">
        <v>1.2736785310004002</v>
      </c>
      <c r="I8495" s="640">
        <v>1.2050000000000001</v>
      </c>
      <c r="K8495" s="640">
        <v>-0.6</v>
      </c>
      <c r="M8495" s="640">
        <v>1.115</v>
      </c>
      <c r="O8495" s="640">
        <v>1.32</v>
      </c>
      <c r="Q8495" s="640">
        <v>1.36</v>
      </c>
      <c r="S8495" s="640">
        <v>1.64</v>
      </c>
      <c r="T8495" s="820">
        <v>0.73641400000000001</v>
      </c>
      <c r="U8495" s="640">
        <f t="shared" si="294"/>
        <v>1.2736785310004002</v>
      </c>
    </row>
    <row r="8496" spans="1:21" x14ac:dyDescent="0.2">
      <c r="A8496" s="597">
        <v>45374</v>
      </c>
      <c r="B8496" s="414">
        <f t="shared" si="293"/>
        <v>45375</v>
      </c>
      <c r="C8496" s="640">
        <v>1.53</v>
      </c>
      <c r="E8496" s="640">
        <v>1.2250000000000001</v>
      </c>
      <c r="G8496" s="640">
        <v>1.2736785310004002</v>
      </c>
      <c r="I8496" s="640">
        <v>1.2050000000000001</v>
      </c>
      <c r="K8496" s="640">
        <v>-0.6</v>
      </c>
      <c r="M8496" s="640">
        <v>1.115</v>
      </c>
      <c r="O8496" s="640">
        <v>1.32</v>
      </c>
      <c r="Q8496" s="640">
        <v>1.36</v>
      </c>
      <c r="S8496" s="640">
        <v>1.64</v>
      </c>
      <c r="T8496" s="820">
        <v>0.73641400000000001</v>
      </c>
      <c r="U8496" s="640">
        <f t="shared" si="294"/>
        <v>1.2736785310004002</v>
      </c>
    </row>
    <row r="8497" spans="1:21" x14ac:dyDescent="0.2">
      <c r="A8497" s="597">
        <v>45375</v>
      </c>
      <c r="B8497" s="414">
        <f t="shared" si="293"/>
        <v>45376</v>
      </c>
      <c r="C8497" s="640">
        <v>1.53</v>
      </c>
      <c r="E8497" s="640">
        <v>1.2250000000000001</v>
      </c>
      <c r="G8497" s="640">
        <v>1.2736785310004002</v>
      </c>
      <c r="I8497" s="640">
        <v>1.2050000000000001</v>
      </c>
      <c r="K8497" s="640">
        <v>-0.6</v>
      </c>
      <c r="M8497" s="640">
        <v>1.115</v>
      </c>
      <c r="O8497" s="640">
        <v>1.32</v>
      </c>
      <c r="Q8497" s="640">
        <v>1.36</v>
      </c>
      <c r="S8497" s="640">
        <v>1.64</v>
      </c>
      <c r="T8497" s="820">
        <v>0.73641400000000001</v>
      </c>
      <c r="U8497" s="640">
        <f t="shared" si="294"/>
        <v>1.2736785310004002</v>
      </c>
    </row>
    <row r="8498" spans="1:21" x14ac:dyDescent="0.2">
      <c r="A8498" s="597">
        <v>45376</v>
      </c>
      <c r="B8498" s="414">
        <f t="shared" si="293"/>
        <v>45377</v>
      </c>
      <c r="C8498" s="636">
        <v>1.46</v>
      </c>
      <c r="E8498" s="636">
        <v>1.3149999999999999</v>
      </c>
      <c r="G8498" s="636">
        <v>1.2376164772906002</v>
      </c>
      <c r="I8498" s="636">
        <v>1.2350000000000001</v>
      </c>
      <c r="K8498" s="636">
        <v>-0.68500000000000005</v>
      </c>
      <c r="M8498" s="636">
        <v>1.2649999999999999</v>
      </c>
      <c r="O8498" s="636">
        <v>1.325</v>
      </c>
      <c r="Q8498" s="636">
        <v>1.39</v>
      </c>
      <c r="S8498" s="636">
        <v>1.595</v>
      </c>
      <c r="T8498" s="819">
        <v>0.73575199999999996</v>
      </c>
      <c r="U8498" s="636">
        <f t="shared" si="294"/>
        <v>1.2376164772906002</v>
      </c>
    </row>
    <row r="8499" spans="1:21" x14ac:dyDescent="0.2">
      <c r="A8499" s="597">
        <v>45377</v>
      </c>
      <c r="B8499" s="414">
        <f t="shared" si="293"/>
        <v>45378</v>
      </c>
      <c r="C8499" s="636">
        <v>1.4750000000000001</v>
      </c>
      <c r="E8499" s="636">
        <v>1.2749999999999999</v>
      </c>
      <c r="G8499" s="636">
        <v>1.2854938416029249</v>
      </c>
      <c r="I8499" s="636">
        <v>1.26</v>
      </c>
      <c r="K8499" s="636">
        <v>0.02</v>
      </c>
      <c r="M8499" s="636">
        <v>1.2849999999999999</v>
      </c>
      <c r="O8499" s="636">
        <v>1.34</v>
      </c>
      <c r="Q8499" s="636">
        <v>1.375</v>
      </c>
      <c r="S8499" s="636">
        <v>1.655</v>
      </c>
      <c r="T8499" s="819">
        <v>0.73650899999999997</v>
      </c>
      <c r="U8499" s="636">
        <f t="shared" si="294"/>
        <v>1.2854938416029249</v>
      </c>
    </row>
    <row r="8500" spans="1:21" x14ac:dyDescent="0.2">
      <c r="A8500" s="597">
        <v>45378</v>
      </c>
      <c r="B8500" s="414">
        <f t="shared" si="293"/>
        <v>45379</v>
      </c>
      <c r="C8500" s="640">
        <v>1.4350000000000001</v>
      </c>
      <c r="E8500" s="640">
        <v>1.155</v>
      </c>
      <c r="G8500" s="640">
        <v>1.2455434012958251</v>
      </c>
      <c r="I8500" s="640">
        <v>1.17</v>
      </c>
      <c r="K8500" s="640">
        <v>-7.4999999999999997E-2</v>
      </c>
      <c r="M8500" s="640">
        <v>1.125</v>
      </c>
      <c r="O8500" s="640">
        <v>1.2</v>
      </c>
      <c r="Q8500" s="640">
        <v>1.26</v>
      </c>
      <c r="S8500" s="640">
        <v>1.605</v>
      </c>
      <c r="T8500" s="820">
        <v>0.73585100000000003</v>
      </c>
      <c r="U8500" s="640">
        <f t="shared" si="294"/>
        <v>1.2455434012958251</v>
      </c>
    </row>
    <row r="8501" spans="1:21" x14ac:dyDescent="0.2">
      <c r="A8501" s="597">
        <v>45379</v>
      </c>
      <c r="B8501" s="414">
        <f t="shared" si="293"/>
        <v>45380</v>
      </c>
      <c r="C8501" s="640">
        <v>1.4350000000000001</v>
      </c>
      <c r="E8501" s="640">
        <v>1.155</v>
      </c>
      <c r="G8501" s="640">
        <v>1.2455434012958251</v>
      </c>
      <c r="I8501" s="640">
        <v>1.17</v>
      </c>
      <c r="K8501" s="640">
        <v>-7.4999999999999997E-2</v>
      </c>
      <c r="M8501" s="640">
        <v>1.125</v>
      </c>
      <c r="O8501" s="640">
        <v>1.2</v>
      </c>
      <c r="Q8501" s="640">
        <v>1.26</v>
      </c>
      <c r="S8501" s="640">
        <v>1.605</v>
      </c>
      <c r="T8501" s="820">
        <v>0.73585100000000003</v>
      </c>
      <c r="U8501" s="640">
        <f t="shared" si="294"/>
        <v>1.2455434012958251</v>
      </c>
    </row>
    <row r="8502" spans="1:21" x14ac:dyDescent="0.2">
      <c r="A8502" s="597">
        <v>45380</v>
      </c>
      <c r="B8502" s="414">
        <f t="shared" si="293"/>
        <v>45381</v>
      </c>
      <c r="C8502" s="640">
        <v>1.4350000000000001</v>
      </c>
      <c r="E8502" s="640">
        <v>1.155</v>
      </c>
      <c r="G8502" s="640">
        <v>1.2455434012958251</v>
      </c>
      <c r="I8502" s="640">
        <v>1.17</v>
      </c>
      <c r="K8502" s="640">
        <v>-7.4999999999999997E-2</v>
      </c>
      <c r="M8502" s="640">
        <v>1.125</v>
      </c>
      <c r="O8502" s="640">
        <v>1.2</v>
      </c>
      <c r="Q8502" s="640">
        <v>1.26</v>
      </c>
      <c r="S8502" s="640">
        <v>1.605</v>
      </c>
      <c r="T8502" s="820">
        <v>0.73585100000000003</v>
      </c>
      <c r="U8502" s="640">
        <f t="shared" si="294"/>
        <v>1.2455434012958251</v>
      </c>
    </row>
    <row r="8503" spans="1:21" x14ac:dyDescent="0.2">
      <c r="A8503" s="597">
        <v>45381</v>
      </c>
      <c r="B8503" s="414">
        <f t="shared" si="293"/>
        <v>45382</v>
      </c>
      <c r="C8503" s="640">
        <v>1.4350000000000001</v>
      </c>
      <c r="E8503" s="640">
        <v>1.155</v>
      </c>
      <c r="G8503" s="640">
        <v>1.2455434012958251</v>
      </c>
      <c r="I8503" s="640">
        <v>1.17</v>
      </c>
      <c r="K8503" s="640">
        <v>-7.4999999999999997E-2</v>
      </c>
      <c r="M8503" s="640">
        <v>1.125</v>
      </c>
      <c r="O8503" s="640">
        <v>1.2</v>
      </c>
      <c r="Q8503" s="640">
        <v>1.26</v>
      </c>
      <c r="S8503" s="640">
        <v>1.605</v>
      </c>
      <c r="T8503" s="820">
        <v>0.73585100000000003</v>
      </c>
      <c r="U8503" s="640">
        <f t="shared" si="294"/>
        <v>1.2455434012958251</v>
      </c>
    </row>
    <row r="8504" spans="1:21" x14ac:dyDescent="0.2">
      <c r="A8504" s="597">
        <v>45382</v>
      </c>
      <c r="B8504" s="414">
        <f t="shared" si="293"/>
        <v>45383</v>
      </c>
      <c r="C8504" s="620">
        <v>1.56</v>
      </c>
      <c r="E8504" s="620">
        <v>1.23</v>
      </c>
      <c r="G8504" s="620">
        <v>1.2397308907233253</v>
      </c>
      <c r="I8504" s="620">
        <v>1.01</v>
      </c>
      <c r="K8504" s="620">
        <v>9.5000000000000001E-2</v>
      </c>
      <c r="M8504" s="620">
        <v>1.135</v>
      </c>
      <c r="O8504" s="620">
        <v>1.19</v>
      </c>
      <c r="Q8504" s="620">
        <v>1.355</v>
      </c>
      <c r="S8504" s="620">
        <v>1.595</v>
      </c>
      <c r="T8504" s="821">
        <v>0.73700900000000003</v>
      </c>
      <c r="U8504" s="620">
        <f t="shared" si="294"/>
        <v>1.2397308907233253</v>
      </c>
    </row>
    <row r="8505" spans="1:21" x14ac:dyDescent="0.2">
      <c r="A8505" s="597">
        <v>45383</v>
      </c>
      <c r="B8505" s="414">
        <f t="shared" si="293"/>
        <v>45384</v>
      </c>
      <c r="C8505" s="636">
        <v>1.655</v>
      </c>
      <c r="E8505" s="636">
        <v>1.36</v>
      </c>
      <c r="G8505" s="636">
        <v>1.2411505923440251</v>
      </c>
      <c r="I8505" s="636">
        <v>1.1299999999999999</v>
      </c>
      <c r="K8505" s="636">
        <v>0.13500000000000001</v>
      </c>
      <c r="M8505" s="636">
        <v>1.35</v>
      </c>
      <c r="O8505" s="636">
        <v>1.2549999999999999</v>
      </c>
      <c r="Q8505" s="636">
        <v>1.4850000000000001</v>
      </c>
      <c r="S8505" s="636">
        <v>1.595</v>
      </c>
      <c r="T8505" s="819">
        <v>0.73785299999999998</v>
      </c>
      <c r="U8505" s="636">
        <f t="shared" si="294"/>
        <v>1.2411505923440251</v>
      </c>
    </row>
    <row r="8506" spans="1:21" x14ac:dyDescent="0.2">
      <c r="A8506" s="597">
        <v>45384</v>
      </c>
      <c r="B8506" s="414">
        <f t="shared" si="293"/>
        <v>45385</v>
      </c>
      <c r="C8506" s="636">
        <v>1.675</v>
      </c>
      <c r="E8506" s="636">
        <v>1.375</v>
      </c>
      <c r="G8506" s="636">
        <v>1.2510621014024004</v>
      </c>
      <c r="I8506" s="636">
        <v>1.175</v>
      </c>
      <c r="K8506" s="636">
        <v>-0.03</v>
      </c>
      <c r="M8506" s="636">
        <v>1.3</v>
      </c>
      <c r="O8506" s="636">
        <v>1.41</v>
      </c>
      <c r="Q8506" s="636">
        <v>1.55</v>
      </c>
      <c r="S8506" s="636">
        <v>1.61</v>
      </c>
      <c r="T8506" s="819">
        <v>0.73681600000000003</v>
      </c>
      <c r="U8506" s="636">
        <f t="shared" si="294"/>
        <v>1.2510621014024004</v>
      </c>
    </row>
    <row r="8507" spans="1:21" x14ac:dyDescent="0.2">
      <c r="A8507" s="597">
        <v>45385</v>
      </c>
      <c r="B8507" s="414">
        <f t="shared" si="293"/>
        <v>45386</v>
      </c>
      <c r="C8507" s="636">
        <v>1.86</v>
      </c>
      <c r="E8507" s="636">
        <v>1.4950000000000001</v>
      </c>
      <c r="G8507" s="636">
        <v>1.3110864316424502</v>
      </c>
      <c r="I8507" s="636">
        <v>1.42</v>
      </c>
      <c r="K8507" s="636">
        <v>-6.5000000000000002E-2</v>
      </c>
      <c r="M8507" s="636">
        <v>1.38</v>
      </c>
      <c r="O8507" s="636">
        <v>1.6</v>
      </c>
      <c r="Q8507" s="636">
        <v>1.63</v>
      </c>
      <c r="S8507" s="636">
        <v>1.6850000000000001</v>
      </c>
      <c r="T8507" s="819">
        <v>0.73779799999999995</v>
      </c>
      <c r="U8507" s="636">
        <f t="shared" si="294"/>
        <v>1.3110864316424502</v>
      </c>
    </row>
    <row r="8508" spans="1:21" x14ac:dyDescent="0.2">
      <c r="A8508" s="597">
        <v>45386</v>
      </c>
      <c r="B8508" s="414">
        <f t="shared" ref="B8508:B8544" si="295">A8508+1</f>
        <v>45387</v>
      </c>
      <c r="C8508" s="636">
        <v>1.72</v>
      </c>
      <c r="E8508" s="636">
        <v>1.5049999999999999</v>
      </c>
      <c r="G8508" s="636">
        <v>1.2757959131743501</v>
      </c>
      <c r="I8508" s="636">
        <v>1.1100000000000001</v>
      </c>
      <c r="K8508" s="636">
        <v>-0.38</v>
      </c>
      <c r="M8508" s="636">
        <v>1.575</v>
      </c>
      <c r="O8508" s="636">
        <v>1.425</v>
      </c>
      <c r="Q8508" s="636">
        <v>1.4850000000000001</v>
      </c>
      <c r="S8508" s="636">
        <v>1.635</v>
      </c>
      <c r="T8508" s="819">
        <v>0.73989400000000005</v>
      </c>
      <c r="U8508" s="636">
        <f t="shared" si="294"/>
        <v>1.2757959131743501</v>
      </c>
    </row>
    <row r="8509" spans="1:21" x14ac:dyDescent="0.2">
      <c r="A8509" s="597">
        <v>45387</v>
      </c>
      <c r="B8509" s="414">
        <f t="shared" si="295"/>
        <v>45388</v>
      </c>
      <c r="C8509" s="640">
        <v>1.575</v>
      </c>
      <c r="E8509" s="640">
        <v>1.2150000000000001</v>
      </c>
      <c r="G8509" s="640">
        <v>1.1920316719768</v>
      </c>
      <c r="I8509" s="640">
        <v>0.86</v>
      </c>
      <c r="K8509" s="640">
        <v>-1.02</v>
      </c>
      <c r="M8509" s="640">
        <v>1.23</v>
      </c>
      <c r="O8509" s="640">
        <v>1.27</v>
      </c>
      <c r="Q8509" s="640">
        <v>1.42</v>
      </c>
      <c r="S8509" s="640">
        <v>1.5349999999999999</v>
      </c>
      <c r="T8509" s="820">
        <v>0.73635200000000001</v>
      </c>
      <c r="U8509" s="640">
        <f t="shared" si="294"/>
        <v>1.1920316719768</v>
      </c>
    </row>
    <row r="8510" spans="1:21" x14ac:dyDescent="0.2">
      <c r="A8510" s="597">
        <v>45388</v>
      </c>
      <c r="B8510" s="414">
        <f t="shared" si="295"/>
        <v>45389</v>
      </c>
      <c r="C8510" s="640">
        <v>1.575</v>
      </c>
      <c r="E8510" s="640">
        <v>1.2150000000000001</v>
      </c>
      <c r="G8510" s="640">
        <v>1.1920316719768</v>
      </c>
      <c r="I8510" s="640">
        <v>0.86</v>
      </c>
      <c r="K8510" s="640">
        <v>-1.02</v>
      </c>
      <c r="M8510" s="640">
        <v>1.23</v>
      </c>
      <c r="O8510" s="640">
        <v>1.27</v>
      </c>
      <c r="Q8510" s="640">
        <v>1.42</v>
      </c>
      <c r="S8510" s="640">
        <v>1.5349999999999999</v>
      </c>
      <c r="T8510" s="820">
        <v>0.73635200000000001</v>
      </c>
      <c r="U8510" s="640">
        <f t="shared" si="294"/>
        <v>1.1920316719768</v>
      </c>
    </row>
    <row r="8511" spans="1:21" x14ac:dyDescent="0.2">
      <c r="A8511" s="597">
        <v>45389</v>
      </c>
      <c r="B8511" s="414">
        <f t="shared" si="295"/>
        <v>45390</v>
      </c>
      <c r="C8511" s="640">
        <v>1.575</v>
      </c>
      <c r="E8511" s="640">
        <v>1.2150000000000001</v>
      </c>
      <c r="G8511" s="640">
        <v>1.1920316719768</v>
      </c>
      <c r="I8511" s="640">
        <v>0.86</v>
      </c>
      <c r="K8511" s="640">
        <v>-1.02</v>
      </c>
      <c r="M8511" s="640">
        <v>1.23</v>
      </c>
      <c r="O8511" s="640">
        <v>1.27</v>
      </c>
      <c r="Q8511" s="640">
        <v>1.42</v>
      </c>
      <c r="S8511" s="640">
        <v>1.5349999999999999</v>
      </c>
      <c r="T8511" s="820">
        <v>0.73635200000000001</v>
      </c>
      <c r="U8511" s="640">
        <f t="shared" si="294"/>
        <v>1.1920316719768</v>
      </c>
    </row>
    <row r="8512" spans="1:21" x14ac:dyDescent="0.2">
      <c r="A8512" s="597">
        <v>45390</v>
      </c>
      <c r="B8512" s="414">
        <f t="shared" si="295"/>
        <v>45391</v>
      </c>
      <c r="C8512" s="636">
        <v>1.72</v>
      </c>
      <c r="E8512" s="636">
        <v>1.35</v>
      </c>
      <c r="G8512" s="636">
        <v>1.1252404573200003</v>
      </c>
      <c r="I8512" s="636">
        <v>1.25</v>
      </c>
      <c r="K8512" s="636">
        <v>-1.605</v>
      </c>
      <c r="M8512" s="636">
        <v>1.34</v>
      </c>
      <c r="O8512" s="636">
        <v>1.31</v>
      </c>
      <c r="Q8512" s="636">
        <v>1.27</v>
      </c>
      <c r="S8512" s="636">
        <v>1.45</v>
      </c>
      <c r="T8512" s="819">
        <v>0.73584000000000005</v>
      </c>
      <c r="U8512" s="636">
        <f t="shared" si="294"/>
        <v>1.1252404573200003</v>
      </c>
    </row>
    <row r="8513" spans="1:21" x14ac:dyDescent="0.2">
      <c r="A8513" s="597">
        <v>45391</v>
      </c>
      <c r="B8513" s="414">
        <f t="shared" si="295"/>
        <v>45392</v>
      </c>
      <c r="C8513" s="636">
        <v>1.83</v>
      </c>
      <c r="E8513" s="636">
        <v>1.3</v>
      </c>
      <c r="G8513" s="636">
        <v>1.0758503057940001</v>
      </c>
      <c r="I8513" s="636">
        <v>1.47</v>
      </c>
      <c r="K8513" s="636">
        <v>-1.855</v>
      </c>
      <c r="M8513" s="636">
        <v>1.37</v>
      </c>
      <c r="O8513" s="636">
        <v>1.4</v>
      </c>
      <c r="Q8513" s="636">
        <v>1.39</v>
      </c>
      <c r="S8513" s="636">
        <v>1.385</v>
      </c>
      <c r="T8513" s="819">
        <v>0.73655999999999999</v>
      </c>
      <c r="U8513" s="636">
        <f t="shared" si="294"/>
        <v>1.0758503057940001</v>
      </c>
    </row>
    <row r="8514" spans="1:21" x14ac:dyDescent="0.2">
      <c r="A8514" s="597">
        <v>45392</v>
      </c>
      <c r="B8514" s="414">
        <f t="shared" si="295"/>
        <v>45393</v>
      </c>
      <c r="C8514" s="636">
        <v>1.88</v>
      </c>
      <c r="E8514" s="636">
        <v>1.3049999999999999</v>
      </c>
      <c r="G8514" s="636">
        <v>1.06459930385875</v>
      </c>
      <c r="I8514" s="636">
        <v>1.2549999999999999</v>
      </c>
      <c r="K8514" s="636">
        <v>-2.0649999999999999</v>
      </c>
      <c r="M8514" s="636">
        <v>1.375</v>
      </c>
      <c r="O8514" s="636">
        <v>1.29</v>
      </c>
      <c r="Q8514" s="636">
        <v>1.385</v>
      </c>
      <c r="S8514" s="636">
        <v>1.375</v>
      </c>
      <c r="T8514" s="819">
        <v>0.73415799999999998</v>
      </c>
      <c r="U8514" s="636">
        <f t="shared" si="294"/>
        <v>1.06459930385875</v>
      </c>
    </row>
    <row r="8515" spans="1:21" x14ac:dyDescent="0.2">
      <c r="A8515" s="597">
        <v>45393</v>
      </c>
      <c r="B8515" s="414">
        <f t="shared" si="295"/>
        <v>45394</v>
      </c>
      <c r="C8515" s="636">
        <v>1.605</v>
      </c>
      <c r="E8515" s="636">
        <v>1.165</v>
      </c>
      <c r="G8515" s="636">
        <v>1.0594021611387499</v>
      </c>
      <c r="I8515" s="636">
        <v>1.0449999999999999</v>
      </c>
      <c r="K8515" s="636">
        <v>-1.94</v>
      </c>
      <c r="M8515" s="636">
        <v>1.3</v>
      </c>
      <c r="O8515" s="636">
        <v>1.1299999999999999</v>
      </c>
      <c r="Q8515" s="636">
        <v>1.345</v>
      </c>
      <c r="S8515" s="636">
        <v>1.375</v>
      </c>
      <c r="T8515" s="819">
        <v>0.73057399999999995</v>
      </c>
      <c r="U8515" s="636">
        <f t="shared" si="294"/>
        <v>1.0594021611387499</v>
      </c>
    </row>
    <row r="8516" spans="1:21" x14ac:dyDescent="0.2">
      <c r="A8516" s="597">
        <v>45394</v>
      </c>
      <c r="B8516" s="414">
        <f t="shared" si="295"/>
        <v>45395</v>
      </c>
      <c r="C8516" s="640">
        <v>1.335</v>
      </c>
      <c r="E8516" s="640">
        <v>0.9</v>
      </c>
      <c r="G8516" s="640">
        <v>0.94013100502125013</v>
      </c>
      <c r="I8516" s="640">
        <v>0.38500000000000001</v>
      </c>
      <c r="K8516" s="640">
        <v>-2.5099999999999998</v>
      </c>
      <c r="M8516" s="640">
        <v>1.05</v>
      </c>
      <c r="O8516" s="640">
        <v>1</v>
      </c>
      <c r="Q8516" s="640">
        <v>1.115</v>
      </c>
      <c r="S8516" s="640">
        <v>1.2250000000000001</v>
      </c>
      <c r="T8516" s="820">
        <v>0.72770999999999997</v>
      </c>
      <c r="U8516" s="640">
        <f t="shared" si="294"/>
        <v>0.94013100502125013</v>
      </c>
    </row>
    <row r="8517" spans="1:21" x14ac:dyDescent="0.2">
      <c r="A8517" s="597">
        <v>45395</v>
      </c>
      <c r="B8517" s="414">
        <f t="shared" si="295"/>
        <v>45396</v>
      </c>
      <c r="C8517" s="640">
        <v>1.335</v>
      </c>
      <c r="E8517" s="640">
        <v>0.9</v>
      </c>
      <c r="G8517" s="640">
        <v>0.94013100502125013</v>
      </c>
      <c r="I8517" s="640">
        <v>0.38500000000000001</v>
      </c>
      <c r="K8517" s="640">
        <v>-2.5099999999999998</v>
      </c>
      <c r="M8517" s="640">
        <v>1.05</v>
      </c>
      <c r="O8517" s="640">
        <v>1</v>
      </c>
      <c r="Q8517" s="640">
        <v>1.115</v>
      </c>
      <c r="S8517" s="640">
        <v>1.2250000000000001</v>
      </c>
      <c r="T8517" s="820">
        <v>0.72770999999999997</v>
      </c>
      <c r="U8517" s="640">
        <f t="shared" si="294"/>
        <v>0.94013100502125013</v>
      </c>
    </row>
    <row r="8518" spans="1:21" x14ac:dyDescent="0.2">
      <c r="A8518" s="597">
        <v>45396</v>
      </c>
      <c r="B8518" s="414">
        <f t="shared" si="295"/>
        <v>45397</v>
      </c>
      <c r="C8518" s="640">
        <v>1.335</v>
      </c>
      <c r="E8518" s="640">
        <v>0.9</v>
      </c>
      <c r="G8518" s="640">
        <v>0.94013100502125013</v>
      </c>
      <c r="I8518" s="640">
        <v>0.38500000000000001</v>
      </c>
      <c r="K8518" s="640">
        <v>-2.5099999999999998</v>
      </c>
      <c r="M8518" s="640">
        <v>1.05</v>
      </c>
      <c r="O8518" s="640">
        <v>1</v>
      </c>
      <c r="Q8518" s="640">
        <v>1.115</v>
      </c>
      <c r="S8518" s="640">
        <v>1.2250000000000001</v>
      </c>
      <c r="T8518" s="820">
        <v>0.72770999999999997</v>
      </c>
      <c r="U8518" s="640">
        <f t="shared" si="294"/>
        <v>0.94013100502125013</v>
      </c>
    </row>
    <row r="8519" spans="1:21" x14ac:dyDescent="0.2">
      <c r="A8519" s="597">
        <v>45397</v>
      </c>
      <c r="B8519" s="414">
        <f t="shared" si="295"/>
        <v>45398</v>
      </c>
      <c r="C8519" s="636">
        <v>1.355</v>
      </c>
      <c r="E8519" s="636">
        <v>0.875</v>
      </c>
      <c r="G8519" s="636">
        <v>0.90039893856912512</v>
      </c>
      <c r="I8519" s="636">
        <v>1.01</v>
      </c>
      <c r="K8519" s="636">
        <v>-3.55</v>
      </c>
      <c r="M8519" s="636">
        <v>0.97499999999999998</v>
      </c>
      <c r="O8519" s="636">
        <v>0.97499999999999998</v>
      </c>
      <c r="Q8519" s="636">
        <v>1.1850000000000001</v>
      </c>
      <c r="S8519" s="636">
        <v>1.175</v>
      </c>
      <c r="T8519" s="819">
        <v>0.72661299999999995</v>
      </c>
      <c r="U8519" s="636">
        <f t="shared" si="294"/>
        <v>0.90039893856912512</v>
      </c>
    </row>
    <row r="8520" spans="1:21" x14ac:dyDescent="0.2">
      <c r="A8520" s="597">
        <v>45398</v>
      </c>
      <c r="B8520" s="414">
        <f t="shared" si="295"/>
        <v>45399</v>
      </c>
      <c r="C8520" s="636">
        <v>1.39</v>
      </c>
      <c r="E8520" s="636">
        <v>0.97</v>
      </c>
      <c r="G8520" s="636">
        <v>0.91631785105200003</v>
      </c>
      <c r="I8520" s="636">
        <v>1.2150000000000001</v>
      </c>
      <c r="K8520" s="636">
        <v>-1.84</v>
      </c>
      <c r="M8520" s="636">
        <v>0.28499999999999998</v>
      </c>
      <c r="O8520" s="636">
        <v>1.01</v>
      </c>
      <c r="Q8520" s="636">
        <v>1.22</v>
      </c>
      <c r="S8520" s="636">
        <v>1.2</v>
      </c>
      <c r="T8520" s="819">
        <v>0.72405399999999998</v>
      </c>
      <c r="U8520" s="636">
        <f t="shared" si="294"/>
        <v>0.91631785105200003</v>
      </c>
    </row>
    <row r="8521" spans="1:21" x14ac:dyDescent="0.2">
      <c r="A8521" s="597">
        <v>45399</v>
      </c>
      <c r="B8521" s="414">
        <f t="shared" si="295"/>
        <v>45400</v>
      </c>
      <c r="C8521" s="636">
        <v>1.5</v>
      </c>
      <c r="E8521" s="636">
        <v>1.1850000000000001</v>
      </c>
      <c r="G8521" s="636">
        <v>0.9398717912004001</v>
      </c>
      <c r="I8521" s="636">
        <v>1.27</v>
      </c>
      <c r="K8521" s="636">
        <v>-1.1850000000000001</v>
      </c>
      <c r="M8521" s="636">
        <v>0.31</v>
      </c>
      <c r="O8521" s="636">
        <v>1.1399999999999999</v>
      </c>
      <c r="Q8521" s="636">
        <v>1.2849999999999999</v>
      </c>
      <c r="S8521" s="636">
        <v>1.23</v>
      </c>
      <c r="T8521" s="819">
        <v>0.72455199999999997</v>
      </c>
      <c r="U8521" s="636">
        <f t="shared" si="294"/>
        <v>0.9398717912004001</v>
      </c>
    </row>
    <row r="8522" spans="1:21" x14ac:dyDescent="0.2">
      <c r="A8522" s="597">
        <v>45400</v>
      </c>
      <c r="B8522" s="414">
        <f t="shared" si="295"/>
        <v>45401</v>
      </c>
      <c r="C8522" s="636">
        <v>1.57</v>
      </c>
      <c r="E8522" s="636">
        <v>1.22</v>
      </c>
      <c r="G8522" s="636">
        <v>0.98088306873600006</v>
      </c>
      <c r="I8522" s="636">
        <v>1.3149999999999999</v>
      </c>
      <c r="K8522" s="636">
        <v>-1.125</v>
      </c>
      <c r="M8522" s="636">
        <v>0.625</v>
      </c>
      <c r="O8522" s="636">
        <v>1.2250000000000001</v>
      </c>
      <c r="Q8522" s="636">
        <v>1.2849999999999999</v>
      </c>
      <c r="S8522" s="636">
        <v>1.28</v>
      </c>
      <c r="T8522" s="819">
        <v>0.72663</v>
      </c>
      <c r="U8522" s="636">
        <f t="shared" si="294"/>
        <v>0.98088306873600006</v>
      </c>
    </row>
    <row r="8523" spans="1:21" x14ac:dyDescent="0.2">
      <c r="A8523" s="597">
        <v>45401</v>
      </c>
      <c r="B8523" s="414">
        <f t="shared" si="295"/>
        <v>45402</v>
      </c>
      <c r="C8523" s="640">
        <v>1.45</v>
      </c>
      <c r="E8523" s="640">
        <v>1.21</v>
      </c>
      <c r="G8523" s="640">
        <v>1.1226760449398501</v>
      </c>
      <c r="I8523" s="640">
        <v>1.2</v>
      </c>
      <c r="K8523" s="640">
        <v>-1.4950000000000001</v>
      </c>
      <c r="M8523" s="640">
        <v>1.155</v>
      </c>
      <c r="O8523" s="640">
        <v>1.2849999999999999</v>
      </c>
      <c r="Q8523" s="640">
        <v>1.345</v>
      </c>
      <c r="S8523" s="640">
        <v>1.4650000000000001</v>
      </c>
      <c r="T8523" s="820">
        <v>0.72664600000000001</v>
      </c>
      <c r="U8523" s="640">
        <f t="shared" si="294"/>
        <v>1.1226760449398501</v>
      </c>
    </row>
    <row r="8524" spans="1:21" x14ac:dyDescent="0.2">
      <c r="A8524" s="597">
        <v>45402</v>
      </c>
      <c r="B8524" s="414">
        <f t="shared" si="295"/>
        <v>45403</v>
      </c>
      <c r="C8524" s="640">
        <v>1.45</v>
      </c>
      <c r="E8524" s="640">
        <v>1.21</v>
      </c>
      <c r="G8524" s="640">
        <v>1.1226760449398501</v>
      </c>
      <c r="I8524" s="640">
        <v>1.2</v>
      </c>
      <c r="K8524" s="640">
        <v>-1.4950000000000001</v>
      </c>
      <c r="M8524" s="640">
        <v>1.155</v>
      </c>
      <c r="O8524" s="640">
        <v>1.2849999999999999</v>
      </c>
      <c r="Q8524" s="640">
        <v>1.345</v>
      </c>
      <c r="S8524" s="640">
        <v>1.4650000000000001</v>
      </c>
      <c r="T8524" s="820">
        <v>0.72664600000000001</v>
      </c>
      <c r="U8524" s="640">
        <f t="shared" si="294"/>
        <v>1.1226760449398501</v>
      </c>
    </row>
    <row r="8525" spans="1:21" x14ac:dyDescent="0.2">
      <c r="A8525" s="597">
        <v>45403</v>
      </c>
      <c r="B8525" s="414">
        <f t="shared" si="295"/>
        <v>45404</v>
      </c>
      <c r="C8525" s="640">
        <v>1.45</v>
      </c>
      <c r="E8525" s="640">
        <v>1.21</v>
      </c>
      <c r="G8525" s="640">
        <v>1.1226760449398501</v>
      </c>
      <c r="I8525" s="640">
        <v>1.2</v>
      </c>
      <c r="K8525" s="640">
        <v>-1.4950000000000001</v>
      </c>
      <c r="M8525" s="640">
        <v>1.155</v>
      </c>
      <c r="O8525" s="640">
        <v>1.2849999999999999</v>
      </c>
      <c r="Q8525" s="640">
        <v>1.345</v>
      </c>
      <c r="S8525" s="640">
        <v>1.4650000000000001</v>
      </c>
      <c r="T8525" s="820">
        <v>0.72664600000000001</v>
      </c>
      <c r="U8525" s="640">
        <f t="shared" si="294"/>
        <v>1.1226760449398501</v>
      </c>
    </row>
    <row r="8526" spans="1:21" x14ac:dyDescent="0.2">
      <c r="A8526" s="597">
        <v>45404</v>
      </c>
      <c r="B8526" s="414">
        <f t="shared" si="295"/>
        <v>45405</v>
      </c>
      <c r="C8526" s="636">
        <v>1.63</v>
      </c>
      <c r="E8526" s="636">
        <v>1.2549999999999999</v>
      </c>
      <c r="G8526" s="636">
        <v>0.93783769197299993</v>
      </c>
      <c r="I8526" s="636">
        <v>1.45</v>
      </c>
      <c r="K8526" s="636">
        <v>-0.77500000000000002</v>
      </c>
      <c r="M8526" s="636">
        <v>1.27</v>
      </c>
      <c r="O8526" s="636">
        <v>1.36</v>
      </c>
      <c r="Q8526" s="636">
        <v>1.335</v>
      </c>
      <c r="S8526" s="636">
        <v>1.22</v>
      </c>
      <c r="T8526" s="819">
        <v>0.72890999999999995</v>
      </c>
      <c r="U8526" s="636">
        <f t="shared" si="294"/>
        <v>0.93783769197299993</v>
      </c>
    </row>
    <row r="8527" spans="1:21" x14ac:dyDescent="0.2">
      <c r="A8527" s="597">
        <v>45405</v>
      </c>
      <c r="B8527" s="414">
        <f t="shared" si="295"/>
        <v>45406</v>
      </c>
      <c r="C8527" s="636">
        <v>1.59</v>
      </c>
      <c r="E8527" s="636">
        <v>1.18</v>
      </c>
      <c r="G8527" s="636">
        <v>0.8514719897703501</v>
      </c>
      <c r="I8527" s="636">
        <v>1.415</v>
      </c>
      <c r="K8527" s="636">
        <v>-0.01</v>
      </c>
      <c r="M8527" s="636">
        <v>1.2250000000000001</v>
      </c>
      <c r="O8527" s="636">
        <v>1.345</v>
      </c>
      <c r="Q8527" s="636">
        <v>1.365</v>
      </c>
      <c r="S8527" s="636">
        <v>1.105</v>
      </c>
      <c r="T8527" s="819">
        <v>0.73065800000000003</v>
      </c>
      <c r="U8527" s="636">
        <f t="shared" si="294"/>
        <v>0.8514719897703501</v>
      </c>
    </row>
    <row r="8528" spans="1:21" x14ac:dyDescent="0.2">
      <c r="A8528" s="597">
        <v>45406</v>
      </c>
      <c r="B8528" s="414">
        <f t="shared" si="295"/>
        <v>45407</v>
      </c>
      <c r="C8528" s="636">
        <v>1.59</v>
      </c>
      <c r="E8528" s="636">
        <v>1.1299999999999999</v>
      </c>
      <c r="G8528" s="636">
        <v>0.8011737198140001</v>
      </c>
      <c r="I8528" s="636">
        <v>1.175</v>
      </c>
      <c r="K8528" s="636">
        <v>0.04</v>
      </c>
      <c r="M8528" s="636">
        <v>1.1399999999999999</v>
      </c>
      <c r="O8528" s="636">
        <v>1.1950000000000001</v>
      </c>
      <c r="Q8528" s="636">
        <v>1.35</v>
      </c>
      <c r="S8528" s="636">
        <v>1.04</v>
      </c>
      <c r="T8528" s="819">
        <v>0.73046500000000003</v>
      </c>
      <c r="U8528" s="636">
        <f t="shared" si="294"/>
        <v>0.8011737198140001</v>
      </c>
    </row>
    <row r="8529" spans="1:21" x14ac:dyDescent="0.2">
      <c r="A8529" s="597">
        <v>45407</v>
      </c>
      <c r="B8529" s="414">
        <f t="shared" si="295"/>
        <v>45408</v>
      </c>
      <c r="C8529" s="636">
        <v>1.4550000000000001</v>
      </c>
      <c r="E8529" s="636">
        <v>0.995</v>
      </c>
      <c r="G8529" s="636">
        <v>0.75145202369737496</v>
      </c>
      <c r="I8529" s="636">
        <v>1.1499999999999999</v>
      </c>
      <c r="K8529" s="636">
        <v>-0.40500000000000003</v>
      </c>
      <c r="M8529" s="636">
        <v>0.93</v>
      </c>
      <c r="O8529" s="636">
        <v>1.115</v>
      </c>
      <c r="Q8529" s="636">
        <v>1.23</v>
      </c>
      <c r="S8529" s="636">
        <v>0.97499999999999998</v>
      </c>
      <c r="T8529" s="819">
        <v>0.73080699999999998</v>
      </c>
      <c r="U8529" s="636">
        <f t="shared" si="294"/>
        <v>0.75145202369737496</v>
      </c>
    </row>
    <row r="8530" spans="1:21" x14ac:dyDescent="0.2">
      <c r="A8530" s="597">
        <v>45408</v>
      </c>
      <c r="B8530" s="414">
        <f t="shared" si="295"/>
        <v>45409</v>
      </c>
      <c r="C8530" s="640">
        <v>1.405</v>
      </c>
      <c r="E8530" s="640">
        <v>0.94</v>
      </c>
      <c r="G8530" s="640">
        <v>0.72951738687765</v>
      </c>
      <c r="I8530" s="640">
        <v>1.1399999999999999</v>
      </c>
      <c r="K8530" s="640">
        <v>-2.395</v>
      </c>
      <c r="M8530" s="640">
        <v>0.69</v>
      </c>
      <c r="O8530" s="640">
        <v>1.135</v>
      </c>
      <c r="Q8530" s="640">
        <v>1.0349999999999999</v>
      </c>
      <c r="S8530" s="640">
        <v>0.94499999999999995</v>
      </c>
      <c r="T8530" s="820">
        <v>0.73199800000000004</v>
      </c>
      <c r="U8530" s="640">
        <f t="shared" si="294"/>
        <v>0.72951738687765</v>
      </c>
    </row>
    <row r="8531" spans="1:21" x14ac:dyDescent="0.2">
      <c r="A8531" s="597">
        <v>45409</v>
      </c>
      <c r="B8531" s="414">
        <f t="shared" si="295"/>
        <v>45410</v>
      </c>
      <c r="C8531" s="640">
        <v>1.405</v>
      </c>
      <c r="E8531" s="640">
        <v>0.94</v>
      </c>
      <c r="G8531" s="640">
        <v>0.72951738687765</v>
      </c>
      <c r="I8531" s="640">
        <v>1.1399999999999999</v>
      </c>
      <c r="K8531" s="640">
        <v>-2.395</v>
      </c>
      <c r="M8531" s="640">
        <v>0.69</v>
      </c>
      <c r="O8531" s="640">
        <v>1.135</v>
      </c>
      <c r="Q8531" s="640">
        <v>1.0349999999999999</v>
      </c>
      <c r="S8531" s="640">
        <v>0.94499999999999995</v>
      </c>
      <c r="T8531" s="820">
        <v>0.73199800000000004</v>
      </c>
      <c r="U8531" s="640">
        <f t="shared" si="294"/>
        <v>0.72951738687765</v>
      </c>
    </row>
    <row r="8532" spans="1:21" x14ac:dyDescent="0.2">
      <c r="A8532" s="597">
        <v>45410</v>
      </c>
      <c r="B8532" s="414">
        <f t="shared" si="295"/>
        <v>45411</v>
      </c>
      <c r="C8532" s="640">
        <v>1.405</v>
      </c>
      <c r="E8532" s="640">
        <v>0.94</v>
      </c>
      <c r="G8532" s="640">
        <v>0.72951738687765</v>
      </c>
      <c r="I8532" s="640">
        <v>1.1399999999999999</v>
      </c>
      <c r="K8532" s="640">
        <v>-2.395</v>
      </c>
      <c r="M8532" s="640">
        <v>0.69</v>
      </c>
      <c r="O8532" s="640">
        <v>1.135</v>
      </c>
      <c r="Q8532" s="640">
        <v>1.0349999999999999</v>
      </c>
      <c r="S8532" s="640">
        <v>0.94499999999999995</v>
      </c>
      <c r="T8532" s="820">
        <v>0.73199800000000004</v>
      </c>
      <c r="U8532" s="640">
        <f t="shared" si="294"/>
        <v>0.72951738687765</v>
      </c>
    </row>
    <row r="8533" spans="1:21" x14ac:dyDescent="0.2">
      <c r="A8533" s="597">
        <v>45411</v>
      </c>
      <c r="B8533" s="414">
        <f t="shared" si="295"/>
        <v>45412</v>
      </c>
      <c r="C8533" s="636">
        <v>1.5549999999999999</v>
      </c>
      <c r="E8533" s="636">
        <v>1.2050000000000001</v>
      </c>
      <c r="G8533" s="636">
        <v>0.91127274163040006</v>
      </c>
      <c r="I8533" s="636">
        <v>1.4</v>
      </c>
      <c r="K8533" s="636">
        <v>-0.18</v>
      </c>
      <c r="M8533" s="636">
        <v>1.1499999999999999</v>
      </c>
      <c r="O8533" s="636">
        <v>1.24</v>
      </c>
      <c r="Q8533" s="636">
        <v>1.35</v>
      </c>
      <c r="S8533" s="636">
        <v>1.18</v>
      </c>
      <c r="T8533" s="819">
        <v>0.73227200000000003</v>
      </c>
      <c r="U8533" s="636">
        <f t="shared" si="294"/>
        <v>0.91127274163040006</v>
      </c>
    </row>
    <row r="8534" spans="1:21" x14ac:dyDescent="0.2">
      <c r="A8534" s="597">
        <v>45412</v>
      </c>
      <c r="B8534" s="414">
        <f t="shared" si="295"/>
        <v>45413</v>
      </c>
      <c r="C8534" s="620">
        <v>1.68</v>
      </c>
      <c r="E8534" s="620">
        <v>1.355</v>
      </c>
      <c r="G8534" s="620">
        <v>0.97235135466672507</v>
      </c>
      <c r="I8534" s="620">
        <v>1.38</v>
      </c>
      <c r="K8534" s="620">
        <v>-0.21</v>
      </c>
      <c r="M8534" s="620">
        <v>1.2949999999999999</v>
      </c>
      <c r="O8534" s="620">
        <v>1.39</v>
      </c>
      <c r="Q8534" s="620">
        <v>1.425</v>
      </c>
      <c r="S8534" s="620">
        <v>1.2649999999999999</v>
      </c>
      <c r="T8534" s="821">
        <v>0.72885100000000003</v>
      </c>
      <c r="U8534" s="620">
        <f t="shared" si="294"/>
        <v>0.97235135466672507</v>
      </c>
    </row>
    <row r="8535" spans="1:21" x14ac:dyDescent="0.2">
      <c r="A8535" s="597">
        <v>45413</v>
      </c>
      <c r="B8535" s="414">
        <f t="shared" si="295"/>
        <v>45414</v>
      </c>
      <c r="C8535" s="636">
        <v>1.625</v>
      </c>
      <c r="E8535" s="660">
        <v>1.26</v>
      </c>
      <c r="G8535" s="636">
        <v>1.01521632371475</v>
      </c>
      <c r="I8535" s="636">
        <v>1.34</v>
      </c>
      <c r="K8535" s="636">
        <v>-0.15</v>
      </c>
      <c r="M8535" s="636">
        <v>1.24</v>
      </c>
      <c r="O8535" s="636">
        <v>1.33</v>
      </c>
      <c r="Q8535" s="660">
        <v>1.36</v>
      </c>
      <c r="S8535" s="636">
        <v>1.325</v>
      </c>
      <c r="T8535" s="819">
        <v>0.726522</v>
      </c>
      <c r="U8535" s="636">
        <f t="shared" si="294"/>
        <v>1.01521632371475</v>
      </c>
    </row>
    <row r="8536" spans="1:21" x14ac:dyDescent="0.2">
      <c r="A8536" s="597">
        <v>45414</v>
      </c>
      <c r="B8536" s="414">
        <f t="shared" si="295"/>
        <v>45415</v>
      </c>
      <c r="C8536" s="636">
        <v>1.665</v>
      </c>
      <c r="E8536" s="660">
        <v>1.25</v>
      </c>
      <c r="G8536" s="636">
        <v>1.0195020417863752</v>
      </c>
      <c r="I8536" s="636">
        <v>1.425</v>
      </c>
      <c r="K8536" s="636">
        <v>0.45</v>
      </c>
      <c r="M8536" s="636">
        <v>1.29</v>
      </c>
      <c r="O8536" s="636">
        <v>1.345</v>
      </c>
      <c r="Q8536" s="660">
        <v>1.32</v>
      </c>
      <c r="S8536" s="636">
        <v>1.325</v>
      </c>
      <c r="T8536" s="819">
        <v>0.72958900000000004</v>
      </c>
      <c r="U8536" s="636">
        <f t="shared" si="294"/>
        <v>1.0195020417863752</v>
      </c>
    </row>
    <row r="8537" spans="1:21" x14ac:dyDescent="0.2">
      <c r="A8537" s="597">
        <v>45415</v>
      </c>
      <c r="B8537" s="414">
        <f t="shared" si="295"/>
        <v>45416</v>
      </c>
      <c r="C8537" s="640">
        <v>1.7050000000000001</v>
      </c>
      <c r="E8537" s="661">
        <v>1.2450000000000001</v>
      </c>
      <c r="G8537" s="640">
        <v>0.97582798792957504</v>
      </c>
      <c r="I8537" s="640">
        <v>1.405</v>
      </c>
      <c r="K8537" s="640">
        <v>0.27500000000000002</v>
      </c>
      <c r="M8537" s="640">
        <v>1.19</v>
      </c>
      <c r="O8537" s="640">
        <v>1.365</v>
      </c>
      <c r="Q8537" s="661">
        <v>1.325</v>
      </c>
      <c r="S8537" s="640">
        <v>1.2649999999999999</v>
      </c>
      <c r="T8537" s="820">
        <v>0.73145700000000002</v>
      </c>
      <c r="U8537" s="640">
        <f t="shared" si="294"/>
        <v>0.97582798792957504</v>
      </c>
    </row>
    <row r="8538" spans="1:21" x14ac:dyDescent="0.2">
      <c r="A8538" s="597">
        <v>45416</v>
      </c>
      <c r="B8538" s="414">
        <f t="shared" si="295"/>
        <v>45417</v>
      </c>
      <c r="C8538" s="640">
        <v>1.7050000000000001</v>
      </c>
      <c r="E8538" s="661">
        <v>1.2450000000000001</v>
      </c>
      <c r="G8538" s="640">
        <v>0.97582798792957504</v>
      </c>
      <c r="I8538" s="640">
        <v>1.405</v>
      </c>
      <c r="K8538" s="640">
        <v>0.27500000000000002</v>
      </c>
      <c r="M8538" s="640">
        <v>1.19</v>
      </c>
      <c r="O8538" s="640">
        <v>1.365</v>
      </c>
      <c r="Q8538" s="661">
        <v>1.325</v>
      </c>
      <c r="S8538" s="640">
        <v>1.2649999999999999</v>
      </c>
      <c r="T8538" s="820">
        <v>0.73145700000000002</v>
      </c>
      <c r="U8538" s="640">
        <f t="shared" si="294"/>
        <v>0.97582798792957504</v>
      </c>
    </row>
    <row r="8539" spans="1:21" x14ac:dyDescent="0.2">
      <c r="A8539" s="597">
        <v>45417</v>
      </c>
      <c r="B8539" s="414">
        <f t="shared" si="295"/>
        <v>45418</v>
      </c>
      <c r="C8539" s="640">
        <v>1.7050000000000001</v>
      </c>
      <c r="E8539" s="661">
        <v>1.2450000000000001</v>
      </c>
      <c r="G8539" s="640">
        <v>0.97582798792957504</v>
      </c>
      <c r="I8539" s="640">
        <v>1.405</v>
      </c>
      <c r="K8539" s="640">
        <v>0.27500000000000002</v>
      </c>
      <c r="M8539" s="640">
        <v>1.19</v>
      </c>
      <c r="O8539" s="640">
        <v>1.365</v>
      </c>
      <c r="Q8539" s="661">
        <v>1.325</v>
      </c>
      <c r="S8539" s="640">
        <v>1.2649999999999999</v>
      </c>
      <c r="T8539" s="820">
        <v>0.73145700000000002</v>
      </c>
      <c r="U8539" s="640">
        <f t="shared" si="294"/>
        <v>0.97582798792957504</v>
      </c>
    </row>
    <row r="8540" spans="1:21" x14ac:dyDescent="0.2">
      <c r="A8540" s="597">
        <v>45418</v>
      </c>
      <c r="B8540" s="414">
        <f t="shared" si="295"/>
        <v>45419</v>
      </c>
      <c r="C8540" s="636">
        <v>1.895</v>
      </c>
      <c r="E8540" s="660">
        <v>1.32</v>
      </c>
      <c r="G8540" s="636">
        <v>1.037424116365625</v>
      </c>
      <c r="I8540" s="636">
        <v>1.675</v>
      </c>
      <c r="K8540" s="636">
        <v>-3.8849999999999998</v>
      </c>
      <c r="M8540" s="636">
        <v>1.2</v>
      </c>
      <c r="O8540" s="636">
        <v>1.45</v>
      </c>
      <c r="Q8540" s="660">
        <v>1.575</v>
      </c>
      <c r="S8540" s="636">
        <v>1.345</v>
      </c>
      <c r="T8540" s="819">
        <v>0.731375</v>
      </c>
      <c r="U8540" s="636">
        <f t="shared" si="294"/>
        <v>1.037424116365625</v>
      </c>
    </row>
    <row r="8541" spans="1:21" x14ac:dyDescent="0.2">
      <c r="A8541" s="597">
        <v>45419</v>
      </c>
      <c r="B8541" s="414">
        <f t="shared" si="295"/>
        <v>45420</v>
      </c>
      <c r="C8541" s="636">
        <v>1.95</v>
      </c>
      <c r="E8541" s="660">
        <v>1.4</v>
      </c>
      <c r="G8541" s="636">
        <v>1.0702878866226</v>
      </c>
      <c r="I8541" s="636">
        <v>1.595</v>
      </c>
      <c r="K8541" s="636">
        <v>-2.98</v>
      </c>
      <c r="M8541" s="636">
        <v>1.36</v>
      </c>
      <c r="O8541" s="636">
        <v>1.57</v>
      </c>
      <c r="Q8541" s="660">
        <v>1.53</v>
      </c>
      <c r="S8541" s="636">
        <v>1.39</v>
      </c>
      <c r="T8541" s="819">
        <v>0.73011599999999999</v>
      </c>
      <c r="U8541" s="636">
        <f t="shared" si="294"/>
        <v>1.0702878866226</v>
      </c>
    </row>
    <row r="8542" spans="1:21" x14ac:dyDescent="0.2">
      <c r="A8542" s="597">
        <v>45420</v>
      </c>
      <c r="B8542" s="414">
        <f t="shared" si="295"/>
        <v>45421</v>
      </c>
      <c r="C8542" s="636">
        <v>2.0049999999999999</v>
      </c>
      <c r="E8542" s="660">
        <v>1.53</v>
      </c>
      <c r="G8542" s="636">
        <v>1.0705849242104253</v>
      </c>
      <c r="I8542" s="636">
        <v>1.67</v>
      </c>
      <c r="K8542" s="636">
        <v>-2.2949999999999999</v>
      </c>
      <c r="M8542" s="636">
        <v>1.425</v>
      </c>
      <c r="O8542" s="636">
        <v>1.625</v>
      </c>
      <c r="Q8542" s="660">
        <v>1.54</v>
      </c>
      <c r="S8542" s="636">
        <v>1.395</v>
      </c>
      <c r="T8542" s="819">
        <v>0.72770100000000004</v>
      </c>
      <c r="U8542" s="636">
        <f t="shared" si="294"/>
        <v>1.0705849242104253</v>
      </c>
    </row>
    <row r="8543" spans="1:21" x14ac:dyDescent="0.2">
      <c r="A8543" s="597">
        <v>45421</v>
      </c>
      <c r="B8543" s="414">
        <f t="shared" si="295"/>
        <v>45422</v>
      </c>
      <c r="C8543" s="636">
        <v>2.0649999999999999</v>
      </c>
      <c r="E8543" s="660">
        <v>1.54</v>
      </c>
      <c r="G8543" s="636">
        <v>1.0385599630860003</v>
      </c>
      <c r="I8543" s="636">
        <v>1.63</v>
      </c>
      <c r="K8543" s="636">
        <v>-4.1050000000000004</v>
      </c>
      <c r="M8543" s="636">
        <v>1.46</v>
      </c>
      <c r="O8543" s="636">
        <v>1.63</v>
      </c>
      <c r="Q8543" s="660">
        <v>1.52</v>
      </c>
      <c r="S8543" s="636">
        <v>1.35</v>
      </c>
      <c r="T8543" s="819">
        <v>0.729464</v>
      </c>
      <c r="U8543" s="636">
        <f t="shared" si="294"/>
        <v>1.0385599630860003</v>
      </c>
    </row>
    <row r="8544" spans="1:21" x14ac:dyDescent="0.2">
      <c r="A8544" s="597">
        <v>45422</v>
      </c>
      <c r="B8544" s="414">
        <f t="shared" si="295"/>
        <v>45423</v>
      </c>
      <c r="C8544" s="640">
        <v>2.1549999999999998</v>
      </c>
      <c r="E8544" s="661">
        <v>1.4950000000000001</v>
      </c>
      <c r="G8544" s="640">
        <v>1.0063291305674251</v>
      </c>
      <c r="I8544" s="640">
        <v>1.62</v>
      </c>
      <c r="K8544" s="640">
        <v>-2.79</v>
      </c>
      <c r="M8544" s="640">
        <v>1.3</v>
      </c>
      <c r="O8544" s="640">
        <v>1.61</v>
      </c>
      <c r="Q8544" s="661">
        <v>1.4450000000000001</v>
      </c>
      <c r="S8544" s="640">
        <v>1.3049999999999999</v>
      </c>
      <c r="T8544" s="820">
        <v>0.73119900000000004</v>
      </c>
      <c r="U8544" s="640">
        <f t="shared" si="294"/>
        <v>1.0063291305674251</v>
      </c>
    </row>
    <row r="8545" spans="1:21" x14ac:dyDescent="0.2">
      <c r="A8545" s="597">
        <v>45423</v>
      </c>
      <c r="B8545" s="414">
        <f t="shared" ref="B8545:B8549" si="296">A8545+1</f>
        <v>45424</v>
      </c>
      <c r="C8545" s="640">
        <v>2.1549999999999998</v>
      </c>
      <c r="E8545" s="661">
        <v>1.4950000000000001</v>
      </c>
      <c r="G8545" s="640">
        <v>1.0063291305674251</v>
      </c>
      <c r="I8545" s="640">
        <v>1.62</v>
      </c>
      <c r="K8545" s="640">
        <v>-2.79</v>
      </c>
      <c r="M8545" s="640">
        <v>1.3</v>
      </c>
      <c r="O8545" s="640">
        <v>1.61</v>
      </c>
      <c r="Q8545" s="661">
        <v>1.4450000000000001</v>
      </c>
      <c r="S8545" s="640">
        <v>1.3049999999999999</v>
      </c>
      <c r="T8545" s="820">
        <v>0.73119900000000004</v>
      </c>
      <c r="U8545" s="640">
        <f t="shared" si="294"/>
        <v>1.0063291305674251</v>
      </c>
    </row>
    <row r="8546" spans="1:21" x14ac:dyDescent="0.2">
      <c r="A8546" s="597">
        <v>45424</v>
      </c>
      <c r="B8546" s="414">
        <f t="shared" si="296"/>
        <v>45425</v>
      </c>
      <c r="C8546" s="640">
        <v>2.1549999999999998</v>
      </c>
      <c r="E8546" s="661">
        <v>1.4950000000000001</v>
      </c>
      <c r="G8546" s="640">
        <v>1.0063291305674251</v>
      </c>
      <c r="I8546" s="640">
        <v>1.62</v>
      </c>
      <c r="K8546" s="640">
        <v>-2.79</v>
      </c>
      <c r="M8546" s="640">
        <v>1.3</v>
      </c>
      <c r="O8546" s="640">
        <v>1.61</v>
      </c>
      <c r="Q8546" s="661">
        <v>1.4450000000000001</v>
      </c>
      <c r="S8546" s="640">
        <v>1.3049999999999999</v>
      </c>
      <c r="T8546" s="820">
        <v>0.73119900000000004</v>
      </c>
      <c r="U8546" s="640">
        <f t="shared" si="294"/>
        <v>1.0063291305674251</v>
      </c>
    </row>
    <row r="8547" spans="1:21" x14ac:dyDescent="0.2">
      <c r="A8547" s="597">
        <v>45425</v>
      </c>
      <c r="B8547" s="414">
        <f t="shared" si="296"/>
        <v>45426</v>
      </c>
      <c r="C8547" s="636">
        <v>2.125</v>
      </c>
      <c r="E8547" s="660">
        <v>1.4450000000000001</v>
      </c>
      <c r="G8547" s="636">
        <v>0.85979731568412499</v>
      </c>
      <c r="I8547" s="636">
        <v>1.65</v>
      </c>
      <c r="K8547" s="636">
        <v>-0.96499999999999997</v>
      </c>
      <c r="M8547" s="636">
        <v>0.82499999999999996</v>
      </c>
      <c r="O8547" s="636">
        <v>1.55</v>
      </c>
      <c r="Q8547" s="660">
        <v>1.375</v>
      </c>
      <c r="S8547" s="636">
        <v>1.115</v>
      </c>
      <c r="T8547" s="819">
        <v>0.73118499999999997</v>
      </c>
      <c r="U8547" s="636">
        <f t="shared" ref="U8547:U8610" si="297">S8547*T8547*1.054615</f>
        <v>0.85979731568412499</v>
      </c>
    </row>
    <row r="8548" spans="1:21" x14ac:dyDescent="0.2">
      <c r="A8548" s="597">
        <v>45426</v>
      </c>
      <c r="B8548" s="414">
        <f t="shared" si="296"/>
        <v>45427</v>
      </c>
      <c r="C8548" s="636">
        <v>2.13</v>
      </c>
      <c r="E8548" s="660">
        <v>1.5149999999999999</v>
      </c>
      <c r="G8548" s="636">
        <v>0.80263246328200011</v>
      </c>
      <c r="I8548" s="636">
        <v>1.79</v>
      </c>
      <c r="K8548" s="636">
        <v>0.11</v>
      </c>
      <c r="M8548" s="636">
        <v>1.1599999999999999</v>
      </c>
      <c r="O8548" s="636">
        <v>1.625</v>
      </c>
      <c r="Q8548" s="660">
        <v>1.43</v>
      </c>
      <c r="S8548" s="636">
        <v>1.04</v>
      </c>
      <c r="T8548" s="819">
        <v>0.73179499999999997</v>
      </c>
      <c r="U8548" s="636">
        <f t="shared" si="297"/>
        <v>0.80263246328200011</v>
      </c>
    </row>
    <row r="8549" spans="1:21" x14ac:dyDescent="0.2">
      <c r="A8549" s="597">
        <v>45427</v>
      </c>
      <c r="B8549" s="414">
        <f t="shared" si="296"/>
        <v>45428</v>
      </c>
      <c r="C8549" s="636">
        <v>2.145</v>
      </c>
      <c r="E8549" s="660">
        <v>1.66</v>
      </c>
      <c r="G8549" s="636">
        <v>0.79333257819287495</v>
      </c>
      <c r="I8549" s="636">
        <v>1.91</v>
      </c>
      <c r="K8549" s="636">
        <v>0.47</v>
      </c>
      <c r="M8549" s="636">
        <v>1.59</v>
      </c>
      <c r="O8549" s="636">
        <v>1.7050000000000001</v>
      </c>
      <c r="Q8549" s="660">
        <v>1.48</v>
      </c>
      <c r="S8549" s="636">
        <v>1.0249999999999999</v>
      </c>
      <c r="T8549" s="819">
        <v>0.73390100000000003</v>
      </c>
      <c r="U8549" s="636">
        <f t="shared" si="297"/>
        <v>0.79333257819287495</v>
      </c>
    </row>
    <row r="8550" spans="1:21" x14ac:dyDescent="0.2">
      <c r="A8550" s="597">
        <v>45428</v>
      </c>
      <c r="B8550" s="414">
        <f t="shared" ref="B8550:B8567" si="298">A8550+1</f>
        <v>45429</v>
      </c>
      <c r="C8550" s="636">
        <v>2.34</v>
      </c>
      <c r="E8550" s="660">
        <v>1.625</v>
      </c>
      <c r="G8550" s="636">
        <v>0.8480472172001251</v>
      </c>
      <c r="I8550" s="636">
        <v>2.0249999999999999</v>
      </c>
      <c r="K8550" s="636">
        <v>0.09</v>
      </c>
      <c r="M8550" s="636">
        <v>1.385</v>
      </c>
      <c r="O8550" s="636">
        <v>1.75</v>
      </c>
      <c r="Q8550" s="660">
        <v>1.57</v>
      </c>
      <c r="S8550" s="636">
        <v>1.095</v>
      </c>
      <c r="T8550" s="819">
        <v>0.73436500000000005</v>
      </c>
      <c r="U8550" s="636">
        <f t="shared" si="297"/>
        <v>0.8480472172001251</v>
      </c>
    </row>
    <row r="8551" spans="1:21" x14ac:dyDescent="0.2">
      <c r="A8551" s="597">
        <v>45429</v>
      </c>
      <c r="B8551" s="414">
        <f t="shared" si="298"/>
        <v>45430</v>
      </c>
      <c r="C8551" s="640">
        <v>2.44</v>
      </c>
      <c r="E8551" s="661">
        <v>0.97</v>
      </c>
      <c r="G8551" s="640">
        <v>0.9096530797326251</v>
      </c>
      <c r="I8551" s="640">
        <v>1.9750000000000001</v>
      </c>
      <c r="K8551" s="640">
        <v>-0.01</v>
      </c>
      <c r="M8551" s="640">
        <v>0.84499999999999997</v>
      </c>
      <c r="O8551" s="640">
        <v>1.6</v>
      </c>
      <c r="Q8551" s="661">
        <v>1.4650000000000001</v>
      </c>
      <c r="S8551" s="640">
        <v>1.175</v>
      </c>
      <c r="T8551" s="820">
        <v>0.73408099999999998</v>
      </c>
      <c r="U8551" s="640">
        <f t="shared" si="297"/>
        <v>0.9096530797326251</v>
      </c>
    </row>
    <row r="8552" spans="1:21" x14ac:dyDescent="0.2">
      <c r="A8552" s="597">
        <v>45430</v>
      </c>
      <c r="B8552" s="414">
        <f t="shared" si="298"/>
        <v>45431</v>
      </c>
      <c r="C8552" s="640">
        <v>2.44</v>
      </c>
      <c r="E8552" s="661">
        <v>0.97</v>
      </c>
      <c r="G8552" s="640">
        <v>0.9096530797326251</v>
      </c>
      <c r="I8552" s="640">
        <v>1.9750000000000001</v>
      </c>
      <c r="K8552" s="640">
        <v>-0.01</v>
      </c>
      <c r="M8552" s="640">
        <v>0.84499999999999997</v>
      </c>
      <c r="O8552" s="640">
        <v>1.6</v>
      </c>
      <c r="Q8552" s="661">
        <v>1.4650000000000001</v>
      </c>
      <c r="S8552" s="640">
        <v>1.175</v>
      </c>
      <c r="T8552" s="820">
        <v>0.73408099999999998</v>
      </c>
      <c r="U8552" s="640">
        <f t="shared" si="297"/>
        <v>0.9096530797326251</v>
      </c>
    </row>
    <row r="8553" spans="1:21" x14ac:dyDescent="0.2">
      <c r="A8553" s="597">
        <v>45431</v>
      </c>
      <c r="B8553" s="414">
        <f t="shared" si="298"/>
        <v>45432</v>
      </c>
      <c r="C8553" s="640">
        <v>2.44</v>
      </c>
      <c r="E8553" s="661">
        <v>0.97</v>
      </c>
      <c r="G8553" s="640">
        <v>0.9096530797326251</v>
      </c>
      <c r="I8553" s="640">
        <v>1.9750000000000001</v>
      </c>
      <c r="K8553" s="640">
        <v>-0.01</v>
      </c>
      <c r="M8553" s="640">
        <v>0.84499999999999997</v>
      </c>
      <c r="O8553" s="640">
        <v>1.6</v>
      </c>
      <c r="Q8553" s="661">
        <v>1.4650000000000001</v>
      </c>
      <c r="S8553" s="640">
        <v>1.175</v>
      </c>
      <c r="T8553" s="820">
        <v>0.73408099999999998</v>
      </c>
      <c r="U8553" s="640">
        <f t="shared" si="297"/>
        <v>0.9096530797326251</v>
      </c>
    </row>
    <row r="8554" spans="1:21" x14ac:dyDescent="0.2">
      <c r="A8554" s="597">
        <v>45432</v>
      </c>
      <c r="B8554" s="414">
        <f t="shared" si="298"/>
        <v>45433</v>
      </c>
      <c r="C8554" s="636">
        <v>2.5950000000000002</v>
      </c>
      <c r="E8554" s="660">
        <v>1.4550000000000001</v>
      </c>
      <c r="G8554" s="636">
        <v>0.98365488170205007</v>
      </c>
      <c r="I8554" s="636">
        <v>2.145</v>
      </c>
      <c r="K8554" s="636">
        <v>0.05</v>
      </c>
      <c r="M8554" s="636">
        <v>1.415</v>
      </c>
      <c r="O8554" s="636">
        <v>1.595</v>
      </c>
      <c r="Q8554" s="660">
        <v>1.69</v>
      </c>
      <c r="S8554" s="636">
        <v>1.27</v>
      </c>
      <c r="T8554" s="819">
        <v>0.73442099999999999</v>
      </c>
      <c r="U8554" s="636">
        <f t="shared" si="297"/>
        <v>0.98365488170205007</v>
      </c>
    </row>
    <row r="8555" spans="1:21" x14ac:dyDescent="0.2">
      <c r="A8555" s="597">
        <v>45433</v>
      </c>
      <c r="B8555" s="414">
        <f t="shared" si="298"/>
        <v>45434</v>
      </c>
      <c r="C8555" s="636">
        <v>2.5049999999999999</v>
      </c>
      <c r="E8555" s="660">
        <v>1.21</v>
      </c>
      <c r="G8555" s="636">
        <v>0.94323510608150007</v>
      </c>
      <c r="I8555" s="636">
        <v>2.13</v>
      </c>
      <c r="K8555" s="636">
        <v>0.06</v>
      </c>
      <c r="M8555" s="636">
        <v>1.32</v>
      </c>
      <c r="O8555" s="636">
        <v>1.5149999999999999</v>
      </c>
      <c r="Q8555" s="660">
        <v>1.75</v>
      </c>
      <c r="S8555" s="636">
        <v>1.22</v>
      </c>
      <c r="T8555" s="819">
        <v>0.73310500000000001</v>
      </c>
      <c r="U8555" s="636">
        <f t="shared" si="297"/>
        <v>0.94323510608150007</v>
      </c>
    </row>
    <row r="8556" spans="1:21" x14ac:dyDescent="0.2">
      <c r="A8556" s="597">
        <v>45434</v>
      </c>
      <c r="B8556" s="414">
        <f t="shared" si="298"/>
        <v>45435</v>
      </c>
      <c r="C8556" s="636">
        <v>2.5049999999999999</v>
      </c>
      <c r="E8556" s="660">
        <v>1.02</v>
      </c>
      <c r="G8556" s="636">
        <v>0.98403148999162515</v>
      </c>
      <c r="I8556" s="636">
        <v>2.12</v>
      </c>
      <c r="K8556" s="636">
        <v>0.18</v>
      </c>
      <c r="M8556" s="636">
        <v>0.94499999999999995</v>
      </c>
      <c r="O8556" s="636">
        <v>1.53</v>
      </c>
      <c r="Q8556" s="660">
        <v>1.78</v>
      </c>
      <c r="S8556" s="636">
        <v>1.2749999999999999</v>
      </c>
      <c r="T8556" s="819">
        <v>0.73182100000000005</v>
      </c>
      <c r="U8556" s="636">
        <f t="shared" si="297"/>
        <v>0.98403148999162515</v>
      </c>
    </row>
    <row r="8557" spans="1:21" x14ac:dyDescent="0.2">
      <c r="A8557" s="597">
        <v>45435</v>
      </c>
      <c r="B8557" s="414">
        <f t="shared" si="298"/>
        <v>45436</v>
      </c>
      <c r="C8557" s="636">
        <v>2.605</v>
      </c>
      <c r="E8557" s="660">
        <v>1.075</v>
      </c>
      <c r="G8557" s="636">
        <v>1.0240351092601001</v>
      </c>
      <c r="I8557" s="636">
        <v>2.13</v>
      </c>
      <c r="K8557" s="636">
        <v>0.17</v>
      </c>
      <c r="M8557" s="636">
        <v>0.94</v>
      </c>
      <c r="O8557" s="636">
        <v>1.4850000000000001</v>
      </c>
      <c r="Q8557" s="660">
        <v>1.8049999999999999</v>
      </c>
      <c r="S8557" s="636">
        <v>1.33</v>
      </c>
      <c r="T8557" s="819">
        <v>0.730078</v>
      </c>
      <c r="U8557" s="636">
        <f t="shared" si="297"/>
        <v>1.0240351092601001</v>
      </c>
    </row>
    <row r="8558" spans="1:21" x14ac:dyDescent="0.2">
      <c r="A8558" s="597">
        <v>45436</v>
      </c>
      <c r="B8558" s="414">
        <f t="shared" si="298"/>
        <v>45437</v>
      </c>
      <c r="C8558" s="640">
        <v>2.2250000000000001</v>
      </c>
      <c r="E8558" s="661">
        <v>0.7</v>
      </c>
      <c r="G8558" s="640">
        <v>0.91984972504855023</v>
      </c>
      <c r="I8558" s="640">
        <v>1.9</v>
      </c>
      <c r="K8558" s="640">
        <v>0.15</v>
      </c>
      <c r="M8558" s="640">
        <v>0.58499999999999996</v>
      </c>
      <c r="O8558" s="640">
        <v>1.5149999999999999</v>
      </c>
      <c r="Q8558" s="661">
        <v>1.395</v>
      </c>
      <c r="S8558" s="640">
        <v>1.1950000000000001</v>
      </c>
      <c r="T8558" s="820">
        <v>0.72988600000000003</v>
      </c>
      <c r="U8558" s="640">
        <f t="shared" si="297"/>
        <v>0.91984972504855023</v>
      </c>
    </row>
    <row r="8559" spans="1:21" x14ac:dyDescent="0.2">
      <c r="A8559" s="597">
        <v>45437</v>
      </c>
      <c r="B8559" s="414">
        <f t="shared" si="298"/>
        <v>45438</v>
      </c>
      <c r="C8559" s="640">
        <v>2.2250000000000001</v>
      </c>
      <c r="E8559" s="661">
        <v>0.7</v>
      </c>
      <c r="G8559" s="640">
        <v>0.91984972504855023</v>
      </c>
      <c r="I8559" s="640">
        <v>1.9</v>
      </c>
      <c r="K8559" s="640">
        <v>0.15</v>
      </c>
      <c r="M8559" s="640">
        <v>0.58499999999999996</v>
      </c>
      <c r="O8559" s="640">
        <v>1.5149999999999999</v>
      </c>
      <c r="Q8559" s="661">
        <v>1.395</v>
      </c>
      <c r="S8559" s="640">
        <v>1.1950000000000001</v>
      </c>
      <c r="T8559" s="820">
        <v>0.72988600000000003</v>
      </c>
      <c r="U8559" s="640">
        <f t="shared" si="297"/>
        <v>0.91984972504855023</v>
      </c>
    </row>
    <row r="8560" spans="1:21" x14ac:dyDescent="0.2">
      <c r="A8560" s="597">
        <v>45438</v>
      </c>
      <c r="B8560" s="414">
        <f t="shared" si="298"/>
        <v>45439</v>
      </c>
      <c r="C8560" s="640">
        <v>2.2250000000000001</v>
      </c>
      <c r="E8560" s="661">
        <v>0.7</v>
      </c>
      <c r="G8560" s="640">
        <v>0.91984972504855023</v>
      </c>
      <c r="I8560" s="640">
        <v>1.9</v>
      </c>
      <c r="K8560" s="640">
        <v>0.15</v>
      </c>
      <c r="M8560" s="640">
        <v>0.58499999999999996</v>
      </c>
      <c r="O8560" s="640">
        <v>1.5149999999999999</v>
      </c>
      <c r="Q8560" s="661">
        <v>1.395</v>
      </c>
      <c r="S8560" s="640">
        <v>1.1950000000000001</v>
      </c>
      <c r="T8560" s="820">
        <v>0.72988600000000003</v>
      </c>
      <c r="U8560" s="640">
        <f t="shared" si="297"/>
        <v>0.91984972504855023</v>
      </c>
    </row>
    <row r="8561" spans="1:21" x14ac:dyDescent="0.2">
      <c r="A8561" s="597">
        <v>45439</v>
      </c>
      <c r="B8561" s="414">
        <f t="shared" si="298"/>
        <v>45440</v>
      </c>
      <c r="C8561" s="640">
        <v>2.2250000000000001</v>
      </c>
      <c r="E8561" s="661">
        <v>0.7</v>
      </c>
      <c r="G8561" s="640">
        <v>0.91984972504855023</v>
      </c>
      <c r="I8561" s="640">
        <v>1.9</v>
      </c>
      <c r="K8561" s="640">
        <v>0.15</v>
      </c>
      <c r="M8561" s="640">
        <v>0.58499999999999996</v>
      </c>
      <c r="O8561" s="640">
        <v>1.5149999999999999</v>
      </c>
      <c r="Q8561" s="661">
        <v>1.395</v>
      </c>
      <c r="S8561" s="640">
        <v>1.1950000000000001</v>
      </c>
      <c r="T8561" s="820">
        <v>0.72988600000000003</v>
      </c>
      <c r="U8561" s="640">
        <f t="shared" si="297"/>
        <v>0.91984972504855023</v>
      </c>
    </row>
    <row r="8562" spans="1:21" x14ac:dyDescent="0.2">
      <c r="A8562" s="597">
        <v>45440</v>
      </c>
      <c r="B8562" s="414">
        <f t="shared" si="298"/>
        <v>45441</v>
      </c>
      <c r="C8562" s="636">
        <v>2.2749999999999999</v>
      </c>
      <c r="E8562" s="660">
        <v>1.18</v>
      </c>
      <c r="G8562" s="636">
        <v>0.91282332097259999</v>
      </c>
      <c r="I8562" s="636">
        <v>2.0350000000000001</v>
      </c>
      <c r="K8562" s="636">
        <v>0.36</v>
      </c>
      <c r="M8562" s="636">
        <v>1.1599999999999999</v>
      </c>
      <c r="O8562" s="636">
        <v>1.5149999999999999</v>
      </c>
      <c r="Q8562" s="660">
        <v>1.355</v>
      </c>
      <c r="S8562" s="636">
        <v>1.18</v>
      </c>
      <c r="T8562" s="819">
        <v>0.733518</v>
      </c>
      <c r="U8562" s="636">
        <f t="shared" si="297"/>
        <v>0.91282332097259999</v>
      </c>
    </row>
    <row r="8563" spans="1:21" x14ac:dyDescent="0.2">
      <c r="A8563" s="597">
        <v>45441</v>
      </c>
      <c r="B8563" s="414">
        <f t="shared" si="298"/>
        <v>45442</v>
      </c>
      <c r="C8563" s="636">
        <v>2.21</v>
      </c>
      <c r="E8563" s="660">
        <v>1.21</v>
      </c>
      <c r="G8563" s="636">
        <v>0.90939736196050003</v>
      </c>
      <c r="I8563" s="636">
        <v>1.865</v>
      </c>
      <c r="K8563" s="636">
        <v>0.36499999999999999</v>
      </c>
      <c r="M8563" s="636">
        <v>1.2050000000000001</v>
      </c>
      <c r="O8563" s="636">
        <v>1.4</v>
      </c>
      <c r="Q8563" s="660">
        <v>1.2749999999999999</v>
      </c>
      <c r="S8563" s="636">
        <v>1.18</v>
      </c>
      <c r="T8563" s="819">
        <v>0.730765</v>
      </c>
      <c r="U8563" s="636">
        <f t="shared" si="297"/>
        <v>0.90939736196050003</v>
      </c>
    </row>
    <row r="8564" spans="1:21" x14ac:dyDescent="0.2">
      <c r="A8564" s="597">
        <v>45442</v>
      </c>
      <c r="B8564" s="414">
        <f t="shared" si="298"/>
        <v>45443</v>
      </c>
      <c r="C8564" s="636">
        <v>1.9</v>
      </c>
      <c r="E8564" s="660">
        <v>1.18</v>
      </c>
      <c r="G8564" s="636">
        <v>0.88132727036297509</v>
      </c>
      <c r="I8564" s="636">
        <v>1.4950000000000001</v>
      </c>
      <c r="K8564" s="636">
        <v>0.24</v>
      </c>
      <c r="M8564" s="636">
        <v>1.175</v>
      </c>
      <c r="O8564" s="636">
        <v>1.3049999999999999</v>
      </c>
      <c r="Q8564" s="660">
        <v>1.145</v>
      </c>
      <c r="S8564" s="636">
        <v>1.145</v>
      </c>
      <c r="T8564" s="819">
        <v>0.72985699999999998</v>
      </c>
      <c r="U8564" s="636">
        <f t="shared" si="297"/>
        <v>0.88132727036297509</v>
      </c>
    </row>
    <row r="8565" spans="1:21" x14ac:dyDescent="0.2">
      <c r="A8565" s="597">
        <v>45443</v>
      </c>
      <c r="B8565" s="414">
        <f t="shared" si="298"/>
        <v>45444</v>
      </c>
      <c r="C8565" s="649">
        <v>1.77</v>
      </c>
      <c r="E8565" s="649">
        <v>0.88</v>
      </c>
      <c r="G8565" s="649">
        <v>0.77641676978895002</v>
      </c>
      <c r="I8565" s="649">
        <v>1.65</v>
      </c>
      <c r="K8565" s="649">
        <v>-0.17499999999999999</v>
      </c>
      <c r="M8565" s="649">
        <v>0.82</v>
      </c>
      <c r="O8565" s="649">
        <v>1.0449999999999999</v>
      </c>
      <c r="Q8565" s="649">
        <v>1.1299999999999999</v>
      </c>
      <c r="S8565" s="649">
        <v>1.0049999999999999</v>
      </c>
      <c r="T8565" s="826">
        <v>0.73254600000000003</v>
      </c>
      <c r="U8565" s="649">
        <f t="shared" si="297"/>
        <v>0.77641676978895002</v>
      </c>
    </row>
    <row r="8566" spans="1:21" x14ac:dyDescent="0.2">
      <c r="A8566" s="597">
        <v>45444</v>
      </c>
      <c r="B8566" s="414">
        <f t="shared" si="298"/>
        <v>45445</v>
      </c>
      <c r="C8566" s="640">
        <v>1.77</v>
      </c>
      <c r="E8566" s="640">
        <v>0.88</v>
      </c>
      <c r="G8566" s="640">
        <v>0.77641676978895002</v>
      </c>
      <c r="I8566" s="640">
        <v>1.65</v>
      </c>
      <c r="K8566" s="640">
        <v>-0.17499999999999999</v>
      </c>
      <c r="M8566" s="640">
        <v>0.82</v>
      </c>
      <c r="O8566" s="640">
        <v>1.0449999999999999</v>
      </c>
      <c r="Q8566" s="640">
        <v>1.1299999999999999</v>
      </c>
      <c r="S8566" s="640">
        <v>1.0049999999999999</v>
      </c>
      <c r="T8566" s="820">
        <v>0.73254600000000003</v>
      </c>
      <c r="U8566" s="640">
        <f t="shared" si="297"/>
        <v>0.77641676978895002</v>
      </c>
    </row>
    <row r="8567" spans="1:21" x14ac:dyDescent="0.2">
      <c r="A8567" s="597">
        <v>45445</v>
      </c>
      <c r="B8567" s="414">
        <f t="shared" si="298"/>
        <v>45446</v>
      </c>
      <c r="C8567" s="640">
        <v>1.77</v>
      </c>
      <c r="E8567" s="640">
        <v>0.88</v>
      </c>
      <c r="G8567" s="640">
        <v>0.77641676978895002</v>
      </c>
      <c r="I8567" s="640">
        <v>1.65</v>
      </c>
      <c r="K8567" s="640">
        <v>-0.17499999999999999</v>
      </c>
      <c r="M8567" s="640">
        <v>0.82</v>
      </c>
      <c r="O8567" s="640">
        <v>1.0449999999999999</v>
      </c>
      <c r="Q8567" s="640">
        <v>1.1299999999999999</v>
      </c>
      <c r="S8567" s="640">
        <v>1.0049999999999999</v>
      </c>
      <c r="T8567" s="820">
        <v>0.73254600000000003</v>
      </c>
      <c r="U8567" s="640">
        <f t="shared" si="297"/>
        <v>0.77641676978895002</v>
      </c>
    </row>
    <row r="8568" spans="1:21" x14ac:dyDescent="0.2">
      <c r="A8568" s="597">
        <v>45446</v>
      </c>
      <c r="B8568" s="414">
        <f t="shared" ref="B8568:B8600" si="299">A8568+1</f>
        <v>45447</v>
      </c>
      <c r="C8568" s="636">
        <v>2.6349999999999998</v>
      </c>
      <c r="E8568" s="636">
        <v>1.2549999999999999</v>
      </c>
      <c r="G8568" s="636">
        <v>0.89717190631139998</v>
      </c>
      <c r="I8568" s="636">
        <v>2.15</v>
      </c>
      <c r="K8568" s="636">
        <v>0.115</v>
      </c>
      <c r="M8568" s="636">
        <v>1.1850000000000001</v>
      </c>
      <c r="O8568" s="636">
        <v>1.45</v>
      </c>
      <c r="Q8568" s="636">
        <v>1.415</v>
      </c>
      <c r="S8568" s="636">
        <v>1.1599999999999999</v>
      </c>
      <c r="T8568" s="554">
        <v>0.733371</v>
      </c>
      <c r="U8568" s="636">
        <f t="shared" si="297"/>
        <v>0.89717190631139998</v>
      </c>
    </row>
    <row r="8569" spans="1:21" x14ac:dyDescent="0.2">
      <c r="A8569" s="597">
        <v>45447</v>
      </c>
      <c r="B8569" s="414">
        <f t="shared" si="299"/>
        <v>45448</v>
      </c>
      <c r="C8569" s="636">
        <v>2.57</v>
      </c>
      <c r="E8569" s="636">
        <v>1.45</v>
      </c>
      <c r="G8569" s="636">
        <v>0.85642636011735018</v>
      </c>
      <c r="I8569" s="636">
        <v>2.2200000000000002</v>
      </c>
      <c r="K8569" s="636">
        <v>0.39</v>
      </c>
      <c r="M8569" s="636">
        <v>1.5149999999999999</v>
      </c>
      <c r="O8569" s="636">
        <v>1.55</v>
      </c>
      <c r="Q8569" s="636">
        <v>1.43</v>
      </c>
      <c r="S8569" s="636">
        <v>1.1100000000000001</v>
      </c>
      <c r="T8569" s="554">
        <v>0.731599</v>
      </c>
      <c r="U8569" s="636">
        <f t="shared" si="297"/>
        <v>0.85642636011735018</v>
      </c>
    </row>
    <row r="8570" spans="1:21" x14ac:dyDescent="0.2">
      <c r="A8570" s="597">
        <v>45448</v>
      </c>
      <c r="B8570" s="414">
        <f t="shared" si="299"/>
        <v>45449</v>
      </c>
      <c r="C8570" s="636">
        <v>2.2149999999999999</v>
      </c>
      <c r="E8570" s="636">
        <v>1.425</v>
      </c>
      <c r="G8570" s="636">
        <v>0.7859504788428</v>
      </c>
      <c r="I8570" s="636">
        <v>2.09</v>
      </c>
      <c r="K8570" s="636">
        <v>0.67</v>
      </c>
      <c r="M8570" s="636">
        <v>1.5249999999999999</v>
      </c>
      <c r="O8570" s="636">
        <v>1.58</v>
      </c>
      <c r="Q8570" s="636">
        <v>1.365</v>
      </c>
      <c r="S8570" s="636">
        <v>1.02</v>
      </c>
      <c r="T8570" s="554">
        <v>0.73063599999999995</v>
      </c>
      <c r="U8570" s="636">
        <f t="shared" si="297"/>
        <v>0.7859504788428</v>
      </c>
    </row>
    <row r="8571" spans="1:21" x14ac:dyDescent="0.2">
      <c r="A8571" s="597">
        <v>45449</v>
      </c>
      <c r="B8571" s="414">
        <f t="shared" si="299"/>
        <v>45450</v>
      </c>
      <c r="C8571" s="636">
        <v>2.2850000000000001</v>
      </c>
      <c r="E8571" s="636">
        <v>1.5</v>
      </c>
      <c r="G8571" s="636">
        <v>0.75922570687002511</v>
      </c>
      <c r="I8571" s="636">
        <v>2.11</v>
      </c>
      <c r="K8571" s="636">
        <v>0.8</v>
      </c>
      <c r="M8571" s="636">
        <v>1.4950000000000001</v>
      </c>
      <c r="O8571" s="636">
        <v>1.625</v>
      </c>
      <c r="Q8571" s="636">
        <v>1.2849999999999999</v>
      </c>
      <c r="S8571" s="636">
        <v>0.98499999999999999</v>
      </c>
      <c r="T8571" s="554">
        <v>0.73087100000000005</v>
      </c>
      <c r="U8571" s="636">
        <f t="shared" si="297"/>
        <v>0.75922570687002511</v>
      </c>
    </row>
    <row r="8572" spans="1:21" x14ac:dyDescent="0.2">
      <c r="A8572" s="597">
        <v>45450</v>
      </c>
      <c r="B8572" s="414">
        <f t="shared" si="299"/>
        <v>45451</v>
      </c>
      <c r="C8572" s="640">
        <v>2.4350000000000001</v>
      </c>
      <c r="E8572" s="640">
        <v>1.355</v>
      </c>
      <c r="G8572" s="640">
        <v>0.63455720519400005</v>
      </c>
      <c r="I8572" s="640">
        <v>1.915</v>
      </c>
      <c r="K8572" s="640">
        <v>0.38</v>
      </c>
      <c r="M8572" s="640">
        <v>1.325</v>
      </c>
      <c r="O8572" s="640">
        <v>1.4650000000000001</v>
      </c>
      <c r="Q8572" s="640">
        <v>1.115</v>
      </c>
      <c r="S8572" s="640">
        <v>0.82499999999999996</v>
      </c>
      <c r="T8572" s="577">
        <v>0.72932799999999998</v>
      </c>
      <c r="U8572" s="640">
        <f t="shared" si="297"/>
        <v>0.63455720519400005</v>
      </c>
    </row>
    <row r="8573" spans="1:21" x14ac:dyDescent="0.2">
      <c r="A8573" s="597">
        <v>45451</v>
      </c>
      <c r="B8573" s="414">
        <f t="shared" si="299"/>
        <v>45452</v>
      </c>
      <c r="C8573" s="640">
        <v>2.4350000000000001</v>
      </c>
      <c r="E8573" s="640">
        <v>1.355</v>
      </c>
      <c r="G8573" s="640">
        <v>0.63455720519400005</v>
      </c>
      <c r="I8573" s="640">
        <v>1.915</v>
      </c>
      <c r="K8573" s="640">
        <v>0.38</v>
      </c>
      <c r="M8573" s="640">
        <v>1.325</v>
      </c>
      <c r="O8573" s="640">
        <v>1.4650000000000001</v>
      </c>
      <c r="Q8573" s="640">
        <v>1.115</v>
      </c>
      <c r="S8573" s="640">
        <v>0.82499999999999996</v>
      </c>
      <c r="T8573" s="577">
        <v>0.72932799999999998</v>
      </c>
      <c r="U8573" s="640">
        <f t="shared" si="297"/>
        <v>0.63455720519400005</v>
      </c>
    </row>
    <row r="8574" spans="1:21" x14ac:dyDescent="0.2">
      <c r="A8574" s="597">
        <v>45452</v>
      </c>
      <c r="B8574" s="414">
        <f t="shared" si="299"/>
        <v>45453</v>
      </c>
      <c r="C8574" s="640">
        <v>2.4350000000000001</v>
      </c>
      <c r="E8574" s="640">
        <v>1.355</v>
      </c>
      <c r="G8574" s="640">
        <v>0.63455720519400005</v>
      </c>
      <c r="I8574" s="640">
        <v>1.915</v>
      </c>
      <c r="K8574" s="640">
        <v>0.38</v>
      </c>
      <c r="M8574" s="640">
        <v>1.325</v>
      </c>
      <c r="O8574" s="640">
        <v>1.4650000000000001</v>
      </c>
      <c r="Q8574" s="640">
        <v>1.115</v>
      </c>
      <c r="S8574" s="640">
        <v>0.82499999999999996</v>
      </c>
      <c r="T8574" s="577">
        <v>0.72932799999999998</v>
      </c>
      <c r="U8574" s="640">
        <f t="shared" si="297"/>
        <v>0.63455720519400005</v>
      </c>
    </row>
    <row r="8575" spans="1:21" x14ac:dyDescent="0.2">
      <c r="A8575" s="597">
        <v>45453</v>
      </c>
      <c r="B8575" s="414">
        <f t="shared" si="299"/>
        <v>45454</v>
      </c>
      <c r="C8575" s="636">
        <v>2.625</v>
      </c>
      <c r="E8575" s="636">
        <v>1.56</v>
      </c>
      <c r="G8575" s="636">
        <v>0.62433004459304997</v>
      </c>
      <c r="I8575" s="636">
        <v>2.38</v>
      </c>
      <c r="K8575" s="636">
        <v>1.1950000000000001</v>
      </c>
      <c r="M8575" s="636">
        <v>1.5449999999999999</v>
      </c>
      <c r="O8575" s="636">
        <v>1.63</v>
      </c>
      <c r="Q8575" s="636">
        <v>1.24</v>
      </c>
      <c r="S8575" s="636">
        <v>0.81499999999999995</v>
      </c>
      <c r="T8575" s="554">
        <v>0.72637799999999997</v>
      </c>
      <c r="U8575" s="636">
        <f t="shared" si="297"/>
        <v>0.62433004459304997</v>
      </c>
    </row>
    <row r="8576" spans="1:21" x14ac:dyDescent="0.2">
      <c r="A8576" s="597">
        <v>45454</v>
      </c>
      <c r="B8576" s="414">
        <f t="shared" si="299"/>
        <v>45455</v>
      </c>
      <c r="C8576" s="636">
        <v>2.7149999999999999</v>
      </c>
      <c r="E8576" s="636">
        <v>1.575</v>
      </c>
      <c r="G8576" s="636">
        <v>0.6358592961499</v>
      </c>
      <c r="I8576" s="636">
        <v>2.3450000000000002</v>
      </c>
      <c r="K8576" s="636">
        <v>1.37</v>
      </c>
      <c r="M8576" s="636">
        <v>1.5</v>
      </c>
      <c r="O8576" s="636">
        <v>1.7</v>
      </c>
      <c r="Q8576" s="636">
        <v>1.2949999999999999</v>
      </c>
      <c r="S8576" s="636">
        <v>0.83</v>
      </c>
      <c r="T8576" s="554">
        <v>0.72642200000000001</v>
      </c>
      <c r="U8576" s="636">
        <f t="shared" si="297"/>
        <v>0.6358592961499</v>
      </c>
    </row>
    <row r="8577" spans="1:21" x14ac:dyDescent="0.2">
      <c r="A8577" s="597">
        <v>45455</v>
      </c>
      <c r="B8577" s="414">
        <f t="shared" si="299"/>
        <v>45456</v>
      </c>
      <c r="C8577" s="636">
        <v>2.8</v>
      </c>
      <c r="E8577" s="636">
        <v>1.595</v>
      </c>
      <c r="G8577" s="636">
        <v>0.51465126576185005</v>
      </c>
      <c r="I8577" s="636">
        <v>2.48</v>
      </c>
      <c r="K8577" s="636">
        <v>1.31</v>
      </c>
      <c r="M8577" s="636">
        <v>1.625</v>
      </c>
      <c r="O8577" s="636">
        <v>1.69</v>
      </c>
      <c r="Q8577" s="636">
        <v>1.65</v>
      </c>
      <c r="S8577" s="636">
        <v>0.67</v>
      </c>
      <c r="T8577" s="554">
        <v>0.72835700000000003</v>
      </c>
      <c r="U8577" s="636">
        <f t="shared" si="297"/>
        <v>0.51465126576185005</v>
      </c>
    </row>
    <row r="8578" spans="1:21" x14ac:dyDescent="0.2">
      <c r="A8578" s="597">
        <v>45456</v>
      </c>
      <c r="B8578" s="414">
        <f t="shared" si="299"/>
        <v>45457</v>
      </c>
      <c r="C8578" s="636">
        <v>2.79</v>
      </c>
      <c r="E8578" s="636">
        <v>1.615</v>
      </c>
      <c r="G8578" s="636">
        <v>0.38752746217357503</v>
      </c>
      <c r="I8578" s="636">
        <v>2.58</v>
      </c>
      <c r="K8578" s="636">
        <v>1.2250000000000001</v>
      </c>
      <c r="M8578" s="636">
        <v>1.6</v>
      </c>
      <c r="O8578" s="636">
        <v>1.885</v>
      </c>
      <c r="Q8578" s="636">
        <v>1.645</v>
      </c>
      <c r="S8578" s="636">
        <v>0.505</v>
      </c>
      <c r="T8578" s="554">
        <v>0.72764099999999998</v>
      </c>
      <c r="U8578" s="636">
        <f t="shared" si="297"/>
        <v>0.38752746217357503</v>
      </c>
    </row>
    <row r="8579" spans="1:21" x14ac:dyDescent="0.2">
      <c r="A8579" s="597">
        <v>45457</v>
      </c>
      <c r="B8579" s="414">
        <f t="shared" si="299"/>
        <v>45458</v>
      </c>
      <c r="C8579" s="640">
        <v>2.7349999999999999</v>
      </c>
      <c r="E8579" s="640">
        <v>1.5</v>
      </c>
      <c r="G8579" s="640">
        <v>0.44109011357787498</v>
      </c>
      <c r="I8579" s="640">
        <v>2.29</v>
      </c>
      <c r="K8579" s="640">
        <v>1.085</v>
      </c>
      <c r="M8579" s="640">
        <v>1.4950000000000001</v>
      </c>
      <c r="O8579" s="640">
        <v>1.835</v>
      </c>
      <c r="Q8579" s="640">
        <v>1.64</v>
      </c>
      <c r="S8579" s="640">
        <v>0.57499999999999996</v>
      </c>
      <c r="T8579" s="577">
        <v>0.72738700000000001</v>
      </c>
      <c r="U8579" s="640">
        <f t="shared" si="297"/>
        <v>0.44109011357787498</v>
      </c>
    </row>
    <row r="8580" spans="1:21" x14ac:dyDescent="0.2">
      <c r="A8580" s="597">
        <v>45458</v>
      </c>
      <c r="B8580" s="414">
        <f t="shared" si="299"/>
        <v>45459</v>
      </c>
      <c r="C8580" s="640">
        <v>2.7349999999999999</v>
      </c>
      <c r="E8580" s="640">
        <v>1.5</v>
      </c>
      <c r="G8580" s="640">
        <v>0.44109011357787498</v>
      </c>
      <c r="I8580" s="640">
        <v>2.29</v>
      </c>
      <c r="K8580" s="640">
        <v>1.085</v>
      </c>
      <c r="M8580" s="640">
        <v>1.4950000000000001</v>
      </c>
      <c r="O8580" s="640">
        <v>1.835</v>
      </c>
      <c r="Q8580" s="640">
        <v>1.64</v>
      </c>
      <c r="S8580" s="640">
        <v>0.57499999999999996</v>
      </c>
      <c r="T8580" s="577">
        <v>0.72738700000000001</v>
      </c>
      <c r="U8580" s="640">
        <f t="shared" si="297"/>
        <v>0.44109011357787498</v>
      </c>
    </row>
    <row r="8581" spans="1:21" x14ac:dyDescent="0.2">
      <c r="A8581" s="597">
        <v>45459</v>
      </c>
      <c r="B8581" s="414">
        <f t="shared" si="299"/>
        <v>45460</v>
      </c>
      <c r="C8581" s="640">
        <v>2.7349999999999999</v>
      </c>
      <c r="E8581" s="640">
        <v>1.5</v>
      </c>
      <c r="G8581" s="640">
        <v>0.44109011357787498</v>
      </c>
      <c r="I8581" s="640">
        <v>2.29</v>
      </c>
      <c r="K8581" s="640">
        <v>1.085</v>
      </c>
      <c r="M8581" s="640">
        <v>1.4950000000000001</v>
      </c>
      <c r="O8581" s="640">
        <v>1.835</v>
      </c>
      <c r="Q8581" s="640">
        <v>1.64</v>
      </c>
      <c r="S8581" s="640">
        <v>0.57499999999999996</v>
      </c>
      <c r="T8581" s="577">
        <v>0.72738700000000001</v>
      </c>
      <c r="U8581" s="640">
        <f t="shared" si="297"/>
        <v>0.44109011357787498</v>
      </c>
    </row>
    <row r="8582" spans="1:21" x14ac:dyDescent="0.2">
      <c r="A8582" s="597">
        <v>45460</v>
      </c>
      <c r="B8582" s="414">
        <f t="shared" si="299"/>
        <v>45461</v>
      </c>
      <c r="C8582" s="636">
        <v>2.4500000000000002</v>
      </c>
      <c r="E8582" s="636">
        <v>1.4350000000000001</v>
      </c>
      <c r="G8582" s="636">
        <v>0.59104343172490004</v>
      </c>
      <c r="I8582" s="636">
        <v>2.17</v>
      </c>
      <c r="K8582" s="636">
        <v>0.755</v>
      </c>
      <c r="M8582" s="636">
        <v>1.425</v>
      </c>
      <c r="O8582" s="636">
        <v>1.51</v>
      </c>
      <c r="Q8582" s="636">
        <v>1.9650000000000001</v>
      </c>
      <c r="S8582" s="636">
        <v>0.77</v>
      </c>
      <c r="T8582" s="554">
        <v>0.72783799999999998</v>
      </c>
      <c r="U8582" s="636">
        <f t="shared" si="297"/>
        <v>0.59104343172490004</v>
      </c>
    </row>
    <row r="8583" spans="1:21" x14ac:dyDescent="0.2">
      <c r="A8583" s="597">
        <v>45461</v>
      </c>
      <c r="B8583" s="414">
        <f t="shared" si="299"/>
        <v>45462</v>
      </c>
      <c r="C8583" s="640">
        <v>2.415</v>
      </c>
      <c r="E8583" s="640">
        <v>1.39</v>
      </c>
      <c r="G8583" s="640">
        <v>0.53765696430249998</v>
      </c>
      <c r="I8583" s="640">
        <v>2.09</v>
      </c>
      <c r="K8583" s="640">
        <v>0.76</v>
      </c>
      <c r="M8583" s="640">
        <v>1.355</v>
      </c>
      <c r="O8583" s="640">
        <v>1.5349999999999999</v>
      </c>
      <c r="Q8583" s="640">
        <v>1.9550000000000001</v>
      </c>
      <c r="S8583" s="640">
        <v>0.7</v>
      </c>
      <c r="T8583" s="577">
        <v>0.72830499999999998</v>
      </c>
      <c r="U8583" s="640">
        <f t="shared" si="297"/>
        <v>0.53765696430249998</v>
      </c>
    </row>
    <row r="8584" spans="1:21" x14ac:dyDescent="0.2">
      <c r="A8584" s="597">
        <v>45462</v>
      </c>
      <c r="B8584" s="414">
        <f t="shared" si="299"/>
        <v>45463</v>
      </c>
      <c r="C8584" s="640">
        <v>2.415</v>
      </c>
      <c r="E8584" s="640">
        <v>1.39</v>
      </c>
      <c r="G8584" s="640">
        <v>0.53765696430249998</v>
      </c>
      <c r="I8584" s="640">
        <v>2.09</v>
      </c>
      <c r="K8584" s="640">
        <v>0.76</v>
      </c>
      <c r="M8584" s="640">
        <v>1.355</v>
      </c>
      <c r="O8584" s="640">
        <v>1.5349999999999999</v>
      </c>
      <c r="Q8584" s="640">
        <v>1.9550000000000001</v>
      </c>
      <c r="S8584" s="640">
        <v>0.7</v>
      </c>
      <c r="T8584" s="577">
        <v>0.72830499999999998</v>
      </c>
      <c r="U8584" s="640">
        <f t="shared" si="297"/>
        <v>0.53765696430249998</v>
      </c>
    </row>
    <row r="8585" spans="1:21" x14ac:dyDescent="0.2">
      <c r="A8585" s="597">
        <v>45463</v>
      </c>
      <c r="B8585" s="414">
        <f t="shared" si="299"/>
        <v>45464</v>
      </c>
      <c r="C8585" s="636">
        <v>2.3849999999999998</v>
      </c>
      <c r="E8585" s="636">
        <v>1.62</v>
      </c>
      <c r="G8585" s="636">
        <v>0.61945330972927504</v>
      </c>
      <c r="I8585" s="636">
        <v>2.17</v>
      </c>
      <c r="K8585" s="636">
        <v>0.78</v>
      </c>
      <c r="M8585" s="636">
        <v>1.64</v>
      </c>
      <c r="O8585" s="636">
        <v>1.865</v>
      </c>
      <c r="Q8585" s="636">
        <v>1.9950000000000001</v>
      </c>
      <c r="S8585" s="636">
        <v>0.80500000000000005</v>
      </c>
      <c r="T8585" s="554">
        <v>0.729657</v>
      </c>
      <c r="U8585" s="636">
        <f t="shared" si="297"/>
        <v>0.61945330972927504</v>
      </c>
    </row>
    <row r="8586" spans="1:21" x14ac:dyDescent="0.2">
      <c r="A8586" s="597">
        <v>45464</v>
      </c>
      <c r="B8586" s="414">
        <f t="shared" si="299"/>
        <v>45465</v>
      </c>
      <c r="C8586" s="640">
        <v>2.4249999999999998</v>
      </c>
      <c r="E8586" s="640">
        <v>1.885</v>
      </c>
      <c r="G8586" s="640">
        <v>0.6007108343223001</v>
      </c>
      <c r="I8586" s="640">
        <v>2.13</v>
      </c>
      <c r="K8586" s="640">
        <v>0.35</v>
      </c>
      <c r="M8586" s="640">
        <v>1.875</v>
      </c>
      <c r="O8586" s="640">
        <v>2</v>
      </c>
      <c r="Q8586" s="640">
        <v>2.0299999999999998</v>
      </c>
      <c r="S8586" s="640">
        <v>0.78</v>
      </c>
      <c r="T8586" s="577">
        <v>0.73025899999999999</v>
      </c>
      <c r="U8586" s="640">
        <f t="shared" si="297"/>
        <v>0.6007108343223001</v>
      </c>
    </row>
    <row r="8587" spans="1:21" x14ac:dyDescent="0.2">
      <c r="A8587" s="597">
        <v>45465</v>
      </c>
      <c r="B8587" s="414">
        <f t="shared" si="299"/>
        <v>45466</v>
      </c>
      <c r="C8587" s="640">
        <v>2.4249999999999998</v>
      </c>
      <c r="E8587" s="640">
        <v>1.885</v>
      </c>
      <c r="G8587" s="640">
        <v>0.6007108343223001</v>
      </c>
      <c r="I8587" s="640">
        <v>2.13</v>
      </c>
      <c r="K8587" s="640">
        <v>0.35</v>
      </c>
      <c r="M8587" s="640">
        <v>1.875</v>
      </c>
      <c r="O8587" s="640">
        <v>2</v>
      </c>
      <c r="Q8587" s="640">
        <v>2.0299999999999998</v>
      </c>
      <c r="S8587" s="640">
        <v>0.78</v>
      </c>
      <c r="T8587" s="577">
        <v>0.73025899999999999</v>
      </c>
      <c r="U8587" s="640">
        <f t="shared" si="297"/>
        <v>0.6007108343223001</v>
      </c>
    </row>
    <row r="8588" spans="1:21" x14ac:dyDescent="0.2">
      <c r="A8588" s="597">
        <v>45466</v>
      </c>
      <c r="B8588" s="414">
        <f t="shared" si="299"/>
        <v>45467</v>
      </c>
      <c r="C8588" s="640">
        <v>2.4249999999999998</v>
      </c>
      <c r="E8588" s="640">
        <v>1.885</v>
      </c>
      <c r="G8588" s="640">
        <v>0.6007108343223001</v>
      </c>
      <c r="I8588" s="640">
        <v>2.13</v>
      </c>
      <c r="K8588" s="640">
        <v>0.35</v>
      </c>
      <c r="M8588" s="640">
        <v>1.875</v>
      </c>
      <c r="O8588" s="640">
        <v>2</v>
      </c>
      <c r="Q8588" s="640">
        <v>2.0299999999999998</v>
      </c>
      <c r="S8588" s="640">
        <v>0.78</v>
      </c>
      <c r="T8588" s="577">
        <v>0.73025899999999999</v>
      </c>
      <c r="U8588" s="640">
        <f t="shared" si="297"/>
        <v>0.6007108343223001</v>
      </c>
    </row>
    <row r="8589" spans="1:21" x14ac:dyDescent="0.2">
      <c r="A8589" s="597">
        <v>45467</v>
      </c>
      <c r="B8589" s="414">
        <f t="shared" si="299"/>
        <v>45468</v>
      </c>
      <c r="C8589" s="636">
        <v>2.57</v>
      </c>
      <c r="E8589" s="636">
        <v>2.1</v>
      </c>
      <c r="G8589" s="636">
        <v>0.56292355702630004</v>
      </c>
      <c r="I8589" s="636">
        <v>2.2149999999999999</v>
      </c>
      <c r="K8589" s="636">
        <v>-1.04</v>
      </c>
      <c r="M8589" s="636">
        <v>2.41</v>
      </c>
      <c r="O8589" s="636">
        <v>2.1850000000000001</v>
      </c>
      <c r="Q8589" s="636">
        <v>2.06</v>
      </c>
      <c r="S8589" s="636">
        <v>0.73</v>
      </c>
      <c r="T8589" s="554">
        <v>0.73119400000000001</v>
      </c>
      <c r="U8589" s="636">
        <f t="shared" si="297"/>
        <v>0.56292355702630004</v>
      </c>
    </row>
    <row r="8590" spans="1:21" x14ac:dyDescent="0.2">
      <c r="A8590" s="597">
        <v>45468</v>
      </c>
      <c r="B8590" s="414">
        <f t="shared" si="299"/>
        <v>45469</v>
      </c>
      <c r="C8590" s="636">
        <v>2.6150000000000002</v>
      </c>
      <c r="E8590" s="636">
        <v>2.12</v>
      </c>
      <c r="G8590" s="636">
        <v>0.60621397885762507</v>
      </c>
      <c r="I8590" s="636">
        <v>2.2949999999999999</v>
      </c>
      <c r="K8590" s="636">
        <v>-0.68500000000000005</v>
      </c>
      <c r="M8590" s="636">
        <v>2.2949999999999999</v>
      </c>
      <c r="O8590" s="636">
        <v>2.2400000000000002</v>
      </c>
      <c r="Q8590" s="636">
        <v>2.02</v>
      </c>
      <c r="S8590" s="636">
        <v>0.78500000000000003</v>
      </c>
      <c r="T8590" s="554">
        <v>0.73225499999999999</v>
      </c>
      <c r="U8590" s="636">
        <f t="shared" si="297"/>
        <v>0.60621397885762507</v>
      </c>
    </row>
    <row r="8591" spans="1:21" x14ac:dyDescent="0.2">
      <c r="A8591" s="597">
        <v>45469</v>
      </c>
      <c r="B8591" s="414">
        <f t="shared" si="299"/>
        <v>45470</v>
      </c>
      <c r="C8591" s="636">
        <v>2.4449999999999998</v>
      </c>
      <c r="E8591" s="636">
        <v>2.09</v>
      </c>
      <c r="G8591" s="636">
        <v>0.57036403458970009</v>
      </c>
      <c r="I8591" s="636">
        <v>2.2149999999999999</v>
      </c>
      <c r="K8591" s="636">
        <v>-7.4999999999999997E-2</v>
      </c>
      <c r="M8591" s="636">
        <v>2.1749999999999998</v>
      </c>
      <c r="O8591" s="636">
        <v>2.0550000000000002</v>
      </c>
      <c r="Q8591" s="636">
        <v>1.875</v>
      </c>
      <c r="S8591" s="636">
        <v>0.74</v>
      </c>
      <c r="T8591" s="554">
        <v>0.73084700000000002</v>
      </c>
      <c r="U8591" s="636">
        <f t="shared" si="297"/>
        <v>0.57036403458970009</v>
      </c>
    </row>
    <row r="8592" spans="1:21" x14ac:dyDescent="0.2">
      <c r="A8592" s="597">
        <v>45470</v>
      </c>
      <c r="B8592" s="414">
        <f t="shared" si="299"/>
        <v>45471</v>
      </c>
      <c r="C8592" s="640">
        <v>2.5299999999999998</v>
      </c>
      <c r="E8592" s="640">
        <v>1.86</v>
      </c>
      <c r="G8592" s="640">
        <v>0.53138130900659997</v>
      </c>
      <c r="I8592" s="640">
        <v>2.1549999999999998</v>
      </c>
      <c r="K8592" s="640">
        <v>-3.19</v>
      </c>
      <c r="M8592" s="640">
        <v>1.9</v>
      </c>
      <c r="O8592" s="640">
        <v>1.875</v>
      </c>
      <c r="Q8592" s="640">
        <v>1.605</v>
      </c>
      <c r="S8592" s="640">
        <v>0.69</v>
      </c>
      <c r="T8592" s="577">
        <v>0.730236</v>
      </c>
      <c r="U8592" s="640">
        <f t="shared" si="297"/>
        <v>0.53138130900659997</v>
      </c>
    </row>
    <row r="8593" spans="1:21" x14ac:dyDescent="0.2">
      <c r="A8593" s="597">
        <v>45471</v>
      </c>
      <c r="B8593" s="414">
        <f t="shared" si="299"/>
        <v>45472</v>
      </c>
      <c r="C8593" s="640">
        <v>2.5299999999999998</v>
      </c>
      <c r="E8593" s="640">
        <v>1.86</v>
      </c>
      <c r="G8593" s="640">
        <v>0.53138130900659997</v>
      </c>
      <c r="I8593" s="640">
        <v>2.1549999999999998</v>
      </c>
      <c r="K8593" s="640">
        <v>-3.19</v>
      </c>
      <c r="M8593" s="640">
        <v>1.9</v>
      </c>
      <c r="O8593" s="640">
        <v>1.875</v>
      </c>
      <c r="Q8593" s="640">
        <v>1.605</v>
      </c>
      <c r="S8593" s="640">
        <v>0.69</v>
      </c>
      <c r="T8593" s="577">
        <v>0.730236</v>
      </c>
      <c r="U8593" s="640">
        <f t="shared" si="297"/>
        <v>0.53138130900659997</v>
      </c>
    </row>
    <row r="8594" spans="1:21" x14ac:dyDescent="0.2">
      <c r="A8594" s="597">
        <v>45472</v>
      </c>
      <c r="B8594" s="414">
        <f t="shared" si="299"/>
        <v>45473</v>
      </c>
      <c r="C8594" s="640">
        <v>2.5299999999999998</v>
      </c>
      <c r="E8594" s="640">
        <v>1.86</v>
      </c>
      <c r="G8594" s="640">
        <v>0.53138130900659997</v>
      </c>
      <c r="I8594" s="640">
        <v>2.1549999999999998</v>
      </c>
      <c r="K8594" s="640">
        <v>-3.19</v>
      </c>
      <c r="M8594" s="640">
        <v>1.9</v>
      </c>
      <c r="O8594" s="640">
        <v>1.875</v>
      </c>
      <c r="Q8594" s="640">
        <v>1.605</v>
      </c>
      <c r="S8594" s="640">
        <v>0.69</v>
      </c>
      <c r="T8594" s="577">
        <v>0.730236</v>
      </c>
      <c r="U8594" s="640">
        <f t="shared" si="297"/>
        <v>0.53138130900659997</v>
      </c>
    </row>
    <row r="8595" spans="1:21" x14ac:dyDescent="0.2">
      <c r="A8595" s="597">
        <v>45473</v>
      </c>
      <c r="B8595" s="414">
        <f t="shared" si="299"/>
        <v>45474</v>
      </c>
      <c r="C8595" s="620">
        <v>2.39</v>
      </c>
      <c r="E8595" s="620">
        <v>1.79</v>
      </c>
      <c r="G8595" s="620">
        <v>0.52731182919457509</v>
      </c>
      <c r="I8595" s="620">
        <v>2.1949999999999998</v>
      </c>
      <c r="K8595" s="620">
        <v>-1.905</v>
      </c>
      <c r="M8595" s="620">
        <v>2.14</v>
      </c>
      <c r="O8595" s="620">
        <v>1.7649999999999999</v>
      </c>
      <c r="Q8595" s="620">
        <v>1.405</v>
      </c>
      <c r="S8595" s="620">
        <v>0.68500000000000005</v>
      </c>
      <c r="T8595" s="821">
        <v>0.72993300000000005</v>
      </c>
      <c r="U8595" s="620">
        <f t="shared" si="297"/>
        <v>0.52731182919457509</v>
      </c>
    </row>
    <row r="8596" spans="1:21" x14ac:dyDescent="0.2">
      <c r="A8596" s="597">
        <v>45474</v>
      </c>
      <c r="B8596" s="414">
        <f t="shared" si="299"/>
        <v>45475</v>
      </c>
      <c r="C8596" s="636">
        <v>2.2050000000000001</v>
      </c>
      <c r="E8596" s="636">
        <v>1.595</v>
      </c>
      <c r="G8596" s="636">
        <v>0.58485754525780009</v>
      </c>
      <c r="I8596" s="636">
        <v>1.925</v>
      </c>
      <c r="K8596" s="636">
        <v>-2.02</v>
      </c>
      <c r="M8596" s="636">
        <v>1.9</v>
      </c>
      <c r="O8596" s="636">
        <v>1.64</v>
      </c>
      <c r="Q8596" s="636">
        <v>1.54</v>
      </c>
      <c r="S8596" s="636">
        <v>0.76</v>
      </c>
      <c r="T8596" s="554">
        <v>0.72969700000000004</v>
      </c>
      <c r="U8596" s="636">
        <f t="shared" si="297"/>
        <v>0.58485754525780009</v>
      </c>
    </row>
    <row r="8597" spans="1:21" x14ac:dyDescent="0.2">
      <c r="A8597" s="597">
        <v>45475</v>
      </c>
      <c r="B8597" s="414">
        <f t="shared" si="299"/>
        <v>45476</v>
      </c>
      <c r="C8597" s="636">
        <v>2.085</v>
      </c>
      <c r="E8597" s="636">
        <v>1.405</v>
      </c>
      <c r="G8597" s="636">
        <v>0.56511109219004996</v>
      </c>
      <c r="I8597" s="636">
        <v>1.87</v>
      </c>
      <c r="K8597" s="636">
        <v>-1.81</v>
      </c>
      <c r="M8597" s="636">
        <v>1.645</v>
      </c>
      <c r="O8597" s="636">
        <v>1.48</v>
      </c>
      <c r="Q8597" s="636">
        <v>1.2949999999999999</v>
      </c>
      <c r="S8597" s="636">
        <v>0.73499999999999999</v>
      </c>
      <c r="T8597" s="554">
        <v>0.72904199999999997</v>
      </c>
      <c r="U8597" s="636">
        <f t="shared" si="297"/>
        <v>0.56511109219004996</v>
      </c>
    </row>
    <row r="8598" spans="1:21" x14ac:dyDescent="0.2">
      <c r="A8598" s="597">
        <v>45476</v>
      </c>
      <c r="B8598" s="414">
        <f t="shared" si="299"/>
        <v>45477</v>
      </c>
      <c r="C8598" s="640">
        <v>2.0499999999999998</v>
      </c>
      <c r="E8598" s="640">
        <v>1.34</v>
      </c>
      <c r="G8598" s="640">
        <v>0.47870624267860007</v>
      </c>
      <c r="I8598" s="640">
        <v>1.4450000000000001</v>
      </c>
      <c r="K8598" s="640">
        <v>-3.7949999999999999</v>
      </c>
      <c r="M8598" s="640">
        <v>1.54</v>
      </c>
      <c r="O8598" s="640">
        <v>1.4650000000000001</v>
      </c>
      <c r="Q8598" s="640">
        <v>1.2649999999999999</v>
      </c>
      <c r="S8598" s="640">
        <v>0.62</v>
      </c>
      <c r="T8598" s="577">
        <v>0.73212200000000005</v>
      </c>
      <c r="U8598" s="640">
        <f t="shared" si="297"/>
        <v>0.47870624267860007</v>
      </c>
    </row>
    <row r="8599" spans="1:21" x14ac:dyDescent="0.2">
      <c r="A8599" s="597">
        <v>45477</v>
      </c>
      <c r="B8599" s="414">
        <f t="shared" si="299"/>
        <v>45478</v>
      </c>
      <c r="C8599" s="640">
        <v>2.0499999999999998</v>
      </c>
      <c r="E8599" s="640">
        <v>1.34</v>
      </c>
      <c r="G8599" s="640">
        <v>0.47870624267860007</v>
      </c>
      <c r="I8599" s="640">
        <v>1.4450000000000001</v>
      </c>
      <c r="K8599" s="640">
        <v>-3.7949999999999999</v>
      </c>
      <c r="M8599" s="640">
        <v>1.54</v>
      </c>
      <c r="O8599" s="640">
        <v>1.4650000000000001</v>
      </c>
      <c r="Q8599" s="640">
        <v>1.2649999999999999</v>
      </c>
      <c r="S8599" s="640">
        <v>0.62</v>
      </c>
      <c r="T8599" s="577">
        <v>0.73212200000000005</v>
      </c>
      <c r="U8599" s="640">
        <f t="shared" si="297"/>
        <v>0.47870624267860007</v>
      </c>
    </row>
    <row r="8600" spans="1:21" x14ac:dyDescent="0.2">
      <c r="A8600" s="597">
        <v>45478</v>
      </c>
      <c r="B8600" s="414">
        <f t="shared" si="299"/>
        <v>45479</v>
      </c>
      <c r="C8600" s="640">
        <v>2.0499999999999998</v>
      </c>
      <c r="E8600" s="640">
        <v>1.34</v>
      </c>
      <c r="G8600" s="640">
        <v>0.47870624267860007</v>
      </c>
      <c r="I8600" s="640">
        <v>1.4450000000000001</v>
      </c>
      <c r="K8600" s="640">
        <v>-3.7949999999999999</v>
      </c>
      <c r="M8600" s="640">
        <v>1.54</v>
      </c>
      <c r="O8600" s="640">
        <v>1.4650000000000001</v>
      </c>
      <c r="Q8600" s="640">
        <v>1.2649999999999999</v>
      </c>
      <c r="S8600" s="640">
        <v>0.62</v>
      </c>
      <c r="T8600" s="577">
        <v>0.73212200000000005</v>
      </c>
      <c r="U8600" s="640">
        <f t="shared" si="297"/>
        <v>0.47870624267860007</v>
      </c>
    </row>
    <row r="8601" spans="1:21" x14ac:dyDescent="0.2">
      <c r="A8601" s="597">
        <v>45479</v>
      </c>
      <c r="B8601" s="414">
        <f t="shared" ref="B8601:B8602" si="300">A8601+1</f>
        <v>45480</v>
      </c>
      <c r="C8601" s="640">
        <v>2.0499999999999998</v>
      </c>
      <c r="E8601" s="640">
        <v>1.34</v>
      </c>
      <c r="G8601" s="640">
        <v>0.47870624267860007</v>
      </c>
      <c r="I8601" s="640">
        <v>1.4450000000000001</v>
      </c>
      <c r="K8601" s="640">
        <v>-3.7949999999999999</v>
      </c>
      <c r="M8601" s="640">
        <v>1.54</v>
      </c>
      <c r="O8601" s="640">
        <v>1.4650000000000001</v>
      </c>
      <c r="Q8601" s="640">
        <v>1.2649999999999999</v>
      </c>
      <c r="S8601" s="640">
        <v>0.62</v>
      </c>
      <c r="T8601" s="577">
        <v>0.73212200000000005</v>
      </c>
      <c r="U8601" s="640">
        <f t="shared" si="297"/>
        <v>0.47870624267860007</v>
      </c>
    </row>
    <row r="8602" spans="1:21" x14ac:dyDescent="0.2">
      <c r="A8602" s="597">
        <v>45480</v>
      </c>
      <c r="B8602" s="414">
        <f t="shared" si="300"/>
        <v>45481</v>
      </c>
      <c r="C8602" s="640">
        <v>2.0499999999999998</v>
      </c>
      <c r="E8602" s="640">
        <v>1.34</v>
      </c>
      <c r="G8602" s="640">
        <v>0.47870624267860007</v>
      </c>
      <c r="I8602" s="640">
        <v>1.4450000000000001</v>
      </c>
      <c r="K8602" s="640">
        <v>-3.7949999999999999</v>
      </c>
      <c r="M8602" s="640">
        <v>1.54</v>
      </c>
      <c r="O8602" s="640">
        <v>1.4650000000000001</v>
      </c>
      <c r="Q8602" s="640">
        <v>1.2649999999999999</v>
      </c>
      <c r="S8602" s="640">
        <v>0.62</v>
      </c>
      <c r="T8602" s="577">
        <v>0.73212200000000005</v>
      </c>
      <c r="U8602" s="640">
        <f t="shared" si="297"/>
        <v>0.47870624267860007</v>
      </c>
    </row>
    <row r="8603" spans="1:21" x14ac:dyDescent="0.2">
      <c r="A8603" s="597">
        <v>45481</v>
      </c>
      <c r="B8603" s="414">
        <f t="shared" ref="B8603:B8616" si="301">A8603+1</f>
        <v>45482</v>
      </c>
      <c r="C8603" s="636">
        <v>2.0449999999999999</v>
      </c>
      <c r="E8603" s="636">
        <v>1.29</v>
      </c>
      <c r="G8603" s="636">
        <v>0.56453720234550009</v>
      </c>
      <c r="I8603" s="636">
        <v>1.52</v>
      </c>
      <c r="K8603" s="636">
        <v>0.57999999999999996</v>
      </c>
      <c r="M8603" s="636">
        <v>1.66</v>
      </c>
      <c r="O8603" s="636">
        <v>1.63</v>
      </c>
      <c r="Q8603" s="636">
        <v>1.585</v>
      </c>
      <c r="S8603" s="636">
        <v>0.73</v>
      </c>
      <c r="T8603" s="554">
        <v>0.73329</v>
      </c>
      <c r="U8603" s="636">
        <f t="shared" si="297"/>
        <v>0.56453720234550009</v>
      </c>
    </row>
    <row r="8604" spans="1:21" x14ac:dyDescent="0.2">
      <c r="A8604" s="597">
        <v>45482</v>
      </c>
      <c r="B8604" s="414">
        <f t="shared" si="301"/>
        <v>45483</v>
      </c>
      <c r="C8604" s="636">
        <v>2.395</v>
      </c>
      <c r="E8604" s="636">
        <v>1.93</v>
      </c>
      <c r="G8604" s="636">
        <v>0.81197234464500012</v>
      </c>
      <c r="I8604" s="636">
        <v>1.8</v>
      </c>
      <c r="K8604" s="636">
        <v>1.355</v>
      </c>
      <c r="M8604" s="636">
        <v>2.0550000000000002</v>
      </c>
      <c r="O8604" s="636">
        <v>1.85</v>
      </c>
      <c r="Q8604" s="636">
        <v>1.6</v>
      </c>
      <c r="S8604" s="636">
        <v>1.05</v>
      </c>
      <c r="T8604" s="554">
        <v>0.73326000000000002</v>
      </c>
      <c r="U8604" s="636">
        <f t="shared" si="297"/>
        <v>0.81197234464500012</v>
      </c>
    </row>
    <row r="8605" spans="1:21" x14ac:dyDescent="0.2">
      <c r="A8605" s="597">
        <v>45483</v>
      </c>
      <c r="B8605" s="414">
        <f t="shared" si="301"/>
        <v>45484</v>
      </c>
      <c r="C8605" s="636">
        <v>2.37</v>
      </c>
      <c r="E8605" s="636">
        <v>1.79</v>
      </c>
      <c r="G8605" s="636">
        <v>0.9170273907509251</v>
      </c>
      <c r="I8605" s="636">
        <v>1.9450000000000001</v>
      </c>
      <c r="K8605" s="636">
        <v>1.4650000000000001</v>
      </c>
      <c r="M8605" s="636">
        <v>1.915</v>
      </c>
      <c r="O8605" s="636">
        <v>1.7849999999999999</v>
      </c>
      <c r="Q8605" s="636">
        <v>1.55</v>
      </c>
      <c r="S8605" s="636">
        <v>1.1850000000000001</v>
      </c>
      <c r="T8605" s="554">
        <v>0.73378699999999997</v>
      </c>
      <c r="U8605" s="636">
        <f t="shared" si="297"/>
        <v>0.9170273907509251</v>
      </c>
    </row>
    <row r="8606" spans="1:21" x14ac:dyDescent="0.2">
      <c r="A8606" s="597">
        <v>45484</v>
      </c>
      <c r="B8606" s="414">
        <f t="shared" si="301"/>
        <v>45485</v>
      </c>
      <c r="C8606" s="636">
        <v>2.23</v>
      </c>
      <c r="E8606" s="636">
        <v>1.6850000000000001</v>
      </c>
      <c r="G8606" s="636">
        <v>0.80875162425805003</v>
      </c>
      <c r="I8606" s="636">
        <v>1.7150000000000001</v>
      </c>
      <c r="K8606" s="636">
        <v>0.97499999999999998</v>
      </c>
      <c r="M8606" s="636">
        <v>1.82</v>
      </c>
      <c r="O8606" s="636">
        <v>1.6850000000000001</v>
      </c>
      <c r="Q8606" s="636">
        <v>1.46</v>
      </c>
      <c r="S8606" s="636">
        <v>1.0449999999999999</v>
      </c>
      <c r="T8606" s="554">
        <v>0.733846</v>
      </c>
      <c r="U8606" s="636">
        <f t="shared" si="297"/>
        <v>0.80875162425805003</v>
      </c>
    </row>
    <row r="8607" spans="1:21" x14ac:dyDescent="0.2">
      <c r="A8607" s="597">
        <v>45485</v>
      </c>
      <c r="B8607" s="414">
        <f t="shared" si="301"/>
        <v>45486</v>
      </c>
      <c r="C8607" s="640">
        <v>2.15</v>
      </c>
      <c r="E8607" s="640">
        <v>1.77</v>
      </c>
      <c r="G8607" s="640">
        <v>0.4875408579951</v>
      </c>
      <c r="I8607" s="640">
        <v>1.6950000000000001</v>
      </c>
      <c r="K8607" s="640">
        <v>0.26</v>
      </c>
      <c r="M8607" s="640">
        <v>1.75</v>
      </c>
      <c r="O8607" s="640">
        <v>1.8049999999999999</v>
      </c>
      <c r="Q8607" s="640">
        <v>1.625</v>
      </c>
      <c r="S8607" s="640">
        <v>0.63</v>
      </c>
      <c r="T8607" s="577">
        <v>0.73379799999999995</v>
      </c>
      <c r="U8607" s="640">
        <f t="shared" si="297"/>
        <v>0.4875408579951</v>
      </c>
    </row>
    <row r="8608" spans="1:21" x14ac:dyDescent="0.2">
      <c r="A8608" s="597">
        <v>45486</v>
      </c>
      <c r="B8608" s="414">
        <f t="shared" si="301"/>
        <v>45487</v>
      </c>
      <c r="C8608" s="640">
        <v>2.15</v>
      </c>
      <c r="E8608" s="640">
        <v>1.77</v>
      </c>
      <c r="G8608" s="640">
        <v>0.4875408579951</v>
      </c>
      <c r="I8608" s="640">
        <v>1.6950000000000001</v>
      </c>
      <c r="K8608" s="640">
        <v>0.26</v>
      </c>
      <c r="M8608" s="640">
        <v>1.75</v>
      </c>
      <c r="O8608" s="640">
        <v>1.8049999999999999</v>
      </c>
      <c r="Q8608" s="640">
        <v>1.625</v>
      </c>
      <c r="S8608" s="640">
        <v>0.63</v>
      </c>
      <c r="T8608" s="577">
        <v>0.73379799999999995</v>
      </c>
      <c r="U8608" s="640">
        <f t="shared" si="297"/>
        <v>0.4875408579951</v>
      </c>
    </row>
    <row r="8609" spans="1:21" x14ac:dyDescent="0.2">
      <c r="A8609" s="597">
        <v>45487</v>
      </c>
      <c r="B8609" s="414">
        <f t="shared" si="301"/>
        <v>45488</v>
      </c>
      <c r="C8609" s="640">
        <v>2.15</v>
      </c>
      <c r="E8609" s="640">
        <v>1.77</v>
      </c>
      <c r="G8609" s="640">
        <v>0.4875408579951</v>
      </c>
      <c r="I8609" s="640">
        <v>1.6950000000000001</v>
      </c>
      <c r="K8609" s="640">
        <v>0.26</v>
      </c>
      <c r="M8609" s="640">
        <v>1.75</v>
      </c>
      <c r="O8609" s="640">
        <v>1.8049999999999999</v>
      </c>
      <c r="Q8609" s="640">
        <v>1.625</v>
      </c>
      <c r="S8609" s="640">
        <v>0.63</v>
      </c>
      <c r="T8609" s="577">
        <v>0.73379799999999995</v>
      </c>
      <c r="U8609" s="640">
        <f t="shared" si="297"/>
        <v>0.4875408579951</v>
      </c>
    </row>
    <row r="8610" spans="1:21" x14ac:dyDescent="0.2">
      <c r="A8610" s="597">
        <v>45488</v>
      </c>
      <c r="B8610" s="414">
        <f t="shared" si="301"/>
        <v>45489</v>
      </c>
      <c r="C8610" s="636">
        <v>2.12</v>
      </c>
      <c r="E8610" s="636">
        <v>1.7849999999999999</v>
      </c>
      <c r="G8610" s="636">
        <v>0.6986602958580751</v>
      </c>
      <c r="I8610" s="636">
        <v>1.605</v>
      </c>
      <c r="K8610" s="636">
        <v>0.26500000000000001</v>
      </c>
      <c r="M8610" s="636">
        <v>2.19</v>
      </c>
      <c r="O8610" s="636">
        <v>1.7849999999999999</v>
      </c>
      <c r="Q8610" s="636">
        <v>1.4950000000000001</v>
      </c>
      <c r="S8610" s="636">
        <v>0.90500000000000003</v>
      </c>
      <c r="T8610" s="554">
        <v>0.73202100000000003</v>
      </c>
      <c r="U8610" s="636">
        <f t="shared" si="297"/>
        <v>0.6986602958580751</v>
      </c>
    </row>
    <row r="8611" spans="1:21" x14ac:dyDescent="0.2">
      <c r="A8611" s="597">
        <v>45489</v>
      </c>
      <c r="B8611" s="414">
        <f t="shared" si="301"/>
        <v>45490</v>
      </c>
      <c r="C8611" s="636">
        <v>2.08</v>
      </c>
      <c r="E8611" s="636">
        <v>1.71</v>
      </c>
      <c r="G8611" s="636">
        <v>0.82081682588482496</v>
      </c>
      <c r="I8611" s="636">
        <v>1.63</v>
      </c>
      <c r="K8611" s="636">
        <v>0.22500000000000001</v>
      </c>
      <c r="M8611" s="636">
        <v>2.1549999999999998</v>
      </c>
      <c r="O8611" s="636">
        <v>1.72</v>
      </c>
      <c r="Q8611" s="636">
        <v>1.45</v>
      </c>
      <c r="S8611" s="636">
        <v>1.0649999999999999</v>
      </c>
      <c r="T8611" s="554">
        <v>0.73080699999999998</v>
      </c>
      <c r="U8611" s="636">
        <f t="shared" ref="U8611:U8674" si="302">S8611*T8611*1.054615</f>
        <v>0.82081682588482496</v>
      </c>
    </row>
    <row r="8612" spans="1:21" x14ac:dyDescent="0.2">
      <c r="A8612" s="597">
        <v>45490</v>
      </c>
      <c r="B8612" s="414">
        <f t="shared" si="301"/>
        <v>45491</v>
      </c>
      <c r="C8612" s="636">
        <v>1.98</v>
      </c>
      <c r="E8612" s="636">
        <v>1.51</v>
      </c>
      <c r="G8612" s="636">
        <v>0.80949078281925013</v>
      </c>
      <c r="I8612" s="636">
        <v>1.64</v>
      </c>
      <c r="K8612" s="636">
        <v>0.26500000000000001</v>
      </c>
      <c r="M8612" s="636">
        <v>2.21</v>
      </c>
      <c r="O8612" s="636">
        <v>1.59</v>
      </c>
      <c r="Q8612" s="636">
        <v>1.28</v>
      </c>
      <c r="S8612" s="636">
        <v>1.05</v>
      </c>
      <c r="T8612" s="554">
        <v>0.73101899999999997</v>
      </c>
      <c r="U8612" s="636">
        <f t="shared" si="302"/>
        <v>0.80949078281925013</v>
      </c>
    </row>
    <row r="8613" spans="1:21" x14ac:dyDescent="0.2">
      <c r="A8613" s="597">
        <v>45491</v>
      </c>
      <c r="B8613" s="414">
        <f t="shared" si="301"/>
        <v>45492</v>
      </c>
      <c r="C8613" s="636">
        <v>2</v>
      </c>
      <c r="E8613" s="636">
        <v>1.57</v>
      </c>
      <c r="G8613" s="636">
        <v>0.8473964406490001</v>
      </c>
      <c r="I8613" s="636">
        <v>1.575</v>
      </c>
      <c r="K8613" s="636">
        <v>0.51</v>
      </c>
      <c r="M8613" s="636">
        <v>1.83</v>
      </c>
      <c r="O8613" s="636">
        <v>1.57</v>
      </c>
      <c r="Q8613" s="636">
        <v>1.2350000000000001</v>
      </c>
      <c r="S8613" s="636">
        <v>1.1000000000000001</v>
      </c>
      <c r="T8613" s="554">
        <v>0.73046599999999995</v>
      </c>
      <c r="U8613" s="636">
        <f t="shared" si="302"/>
        <v>0.8473964406490001</v>
      </c>
    </row>
    <row r="8614" spans="1:21" x14ac:dyDescent="0.2">
      <c r="A8614" s="597">
        <v>45492</v>
      </c>
      <c r="B8614" s="414">
        <f t="shared" si="301"/>
        <v>45493</v>
      </c>
      <c r="C8614" s="640">
        <v>1.885</v>
      </c>
      <c r="E8614" s="640">
        <v>1.51</v>
      </c>
      <c r="G8614" s="640">
        <v>0.87627882308490002</v>
      </c>
      <c r="I8614" s="640">
        <v>1.32</v>
      </c>
      <c r="K8614" s="640">
        <v>-7.4999999999999997E-2</v>
      </c>
      <c r="M8614" s="640">
        <v>1.73</v>
      </c>
      <c r="O8614" s="640">
        <v>1.5649999999999999</v>
      </c>
      <c r="Q8614" s="640">
        <v>1.19</v>
      </c>
      <c r="S8614" s="640">
        <v>1.1399999999999999</v>
      </c>
      <c r="T8614" s="577">
        <v>0.72885900000000003</v>
      </c>
      <c r="U8614" s="640">
        <f t="shared" si="302"/>
        <v>0.87627882308490002</v>
      </c>
    </row>
    <row r="8615" spans="1:21" x14ac:dyDescent="0.2">
      <c r="A8615" s="597">
        <v>45493</v>
      </c>
      <c r="B8615" s="414">
        <f t="shared" si="301"/>
        <v>45494</v>
      </c>
      <c r="C8615" s="640">
        <v>1.885</v>
      </c>
      <c r="E8615" s="640">
        <v>1.51</v>
      </c>
      <c r="G8615" s="640">
        <v>0.87627882308490002</v>
      </c>
      <c r="I8615" s="640">
        <v>1.32</v>
      </c>
      <c r="K8615" s="640">
        <v>-7.4999999999999997E-2</v>
      </c>
      <c r="M8615" s="640">
        <v>1.73</v>
      </c>
      <c r="O8615" s="640">
        <v>1.5649999999999999</v>
      </c>
      <c r="Q8615" s="640">
        <v>1.19</v>
      </c>
      <c r="S8615" s="640">
        <v>1.1399999999999999</v>
      </c>
      <c r="T8615" s="577">
        <v>0.72885900000000003</v>
      </c>
      <c r="U8615" s="640">
        <f t="shared" si="302"/>
        <v>0.87627882308490002</v>
      </c>
    </row>
    <row r="8616" spans="1:21" x14ac:dyDescent="0.2">
      <c r="A8616" s="597">
        <v>45494</v>
      </c>
      <c r="B8616" s="414">
        <f t="shared" si="301"/>
        <v>45495</v>
      </c>
      <c r="C8616" s="640">
        <v>1.885</v>
      </c>
      <c r="E8616" s="640">
        <v>1.51</v>
      </c>
      <c r="G8616" s="640">
        <v>0.87627882308490002</v>
      </c>
      <c r="I8616" s="640">
        <v>1.32</v>
      </c>
      <c r="K8616" s="640">
        <v>-7.4999999999999997E-2</v>
      </c>
      <c r="M8616" s="640">
        <v>1.73</v>
      </c>
      <c r="O8616" s="640">
        <v>1.5649999999999999</v>
      </c>
      <c r="Q8616" s="640">
        <v>1.19</v>
      </c>
      <c r="S8616" s="640">
        <v>1.1399999999999999</v>
      </c>
      <c r="T8616" s="577">
        <v>0.72885900000000003</v>
      </c>
      <c r="U8616" s="640">
        <f t="shared" si="302"/>
        <v>0.87627882308490002</v>
      </c>
    </row>
    <row r="8617" spans="1:21" x14ac:dyDescent="0.2">
      <c r="A8617" s="597">
        <v>45495</v>
      </c>
      <c r="B8617" s="414">
        <f t="shared" ref="B8617:B8637" si="303">A8617+1</f>
        <v>45496</v>
      </c>
      <c r="C8617" s="636">
        <v>2.1949999999999998</v>
      </c>
      <c r="E8617" s="636">
        <v>1.7450000000000001</v>
      </c>
      <c r="G8617" s="636">
        <v>0.78256953079890001</v>
      </c>
      <c r="I8617" s="636">
        <v>1.7150000000000001</v>
      </c>
      <c r="K8617" s="636">
        <v>0.34</v>
      </c>
      <c r="M8617" s="636">
        <v>2.0649999999999999</v>
      </c>
      <c r="O8617" s="636">
        <v>1.7649999999999999</v>
      </c>
      <c r="Q8617" s="636">
        <v>1.395</v>
      </c>
      <c r="S8617" s="636">
        <v>1.02</v>
      </c>
      <c r="T8617" s="554">
        <v>0.72749299999999995</v>
      </c>
      <c r="U8617" s="636">
        <f t="shared" si="302"/>
        <v>0.78256953079890001</v>
      </c>
    </row>
    <row r="8618" spans="1:21" x14ac:dyDescent="0.2">
      <c r="A8618" s="597">
        <v>45496</v>
      </c>
      <c r="B8618" s="414">
        <f t="shared" si="303"/>
        <v>45497</v>
      </c>
      <c r="C8618" s="636">
        <v>2.1150000000000002</v>
      </c>
      <c r="E8618" s="636">
        <v>1.76</v>
      </c>
      <c r="G8618" s="636">
        <v>0.82716677353440005</v>
      </c>
      <c r="I8618" s="636">
        <v>1.7150000000000001</v>
      </c>
      <c r="K8618" s="636">
        <v>0.35</v>
      </c>
      <c r="M8618" s="636">
        <v>2.21</v>
      </c>
      <c r="O8618" s="636">
        <v>1.7649999999999999</v>
      </c>
      <c r="Q8618" s="636">
        <v>1.39</v>
      </c>
      <c r="S8618" s="636">
        <v>1.08</v>
      </c>
      <c r="T8618" s="554">
        <v>0.72623199999999999</v>
      </c>
      <c r="U8618" s="636">
        <f t="shared" si="302"/>
        <v>0.82716677353440005</v>
      </c>
    </row>
    <row r="8619" spans="1:21" x14ac:dyDescent="0.2">
      <c r="A8619" s="597">
        <v>45497</v>
      </c>
      <c r="B8619" s="414">
        <f t="shared" si="303"/>
        <v>45498</v>
      </c>
      <c r="C8619" s="636">
        <v>2.0299999999999998</v>
      </c>
      <c r="E8619" s="636">
        <v>1.71</v>
      </c>
      <c r="G8619" s="636">
        <v>0.69563829130249999</v>
      </c>
      <c r="I8619" s="636">
        <v>1.625</v>
      </c>
      <c r="K8619" s="636">
        <v>0.39</v>
      </c>
      <c r="M8619" s="636">
        <v>2.3050000000000002</v>
      </c>
      <c r="O8619" s="636">
        <v>1.7250000000000001</v>
      </c>
      <c r="Q8619" s="636">
        <v>1.36</v>
      </c>
      <c r="S8619" s="636">
        <v>0.91</v>
      </c>
      <c r="T8619" s="554">
        <v>0.72484999999999999</v>
      </c>
      <c r="U8619" s="636">
        <f t="shared" si="302"/>
        <v>0.69563829130249999</v>
      </c>
    </row>
    <row r="8620" spans="1:21" x14ac:dyDescent="0.2">
      <c r="A8620" s="597">
        <v>45498</v>
      </c>
      <c r="B8620" s="414">
        <f t="shared" si="303"/>
        <v>45499</v>
      </c>
      <c r="C8620" s="636">
        <v>2</v>
      </c>
      <c r="E8620" s="636">
        <v>1.7050000000000001</v>
      </c>
      <c r="G8620" s="636">
        <v>0.69425440440720021</v>
      </c>
      <c r="I8620" s="636">
        <v>1.625</v>
      </c>
      <c r="K8620" s="636">
        <v>0.28000000000000003</v>
      </c>
      <c r="M8620" s="636">
        <v>2.25</v>
      </c>
      <c r="O8620" s="636">
        <v>1.63</v>
      </c>
      <c r="Q8620" s="636">
        <v>1.2549999999999999</v>
      </c>
      <c r="S8620" s="636">
        <v>0.91</v>
      </c>
      <c r="T8620" s="554">
        <v>0.72340800000000005</v>
      </c>
      <c r="U8620" s="636">
        <f t="shared" si="302"/>
        <v>0.69425440440720021</v>
      </c>
    </row>
    <row r="8621" spans="1:21" x14ac:dyDescent="0.2">
      <c r="A8621" s="597">
        <v>45499</v>
      </c>
      <c r="B8621" s="414">
        <f t="shared" si="303"/>
        <v>45500</v>
      </c>
      <c r="C8621" s="640">
        <v>1.9850000000000001</v>
      </c>
      <c r="E8621" s="640">
        <v>1.57</v>
      </c>
      <c r="G8621" s="640">
        <v>0.71326619157365012</v>
      </c>
      <c r="I8621" s="640">
        <v>1.48</v>
      </c>
      <c r="K8621" s="640">
        <v>-1.0900000000000001</v>
      </c>
      <c r="M8621" s="640">
        <v>1.71</v>
      </c>
      <c r="O8621" s="640">
        <v>1.615</v>
      </c>
      <c r="Q8621" s="640">
        <v>1.22</v>
      </c>
      <c r="S8621" s="640">
        <v>0.93500000000000005</v>
      </c>
      <c r="T8621" s="577">
        <v>0.72334600000000004</v>
      </c>
      <c r="U8621" s="640">
        <f t="shared" si="302"/>
        <v>0.71326619157365012</v>
      </c>
    </row>
    <row r="8622" spans="1:21" x14ac:dyDescent="0.2">
      <c r="A8622" s="597">
        <v>45500</v>
      </c>
      <c r="B8622" s="414">
        <f t="shared" si="303"/>
        <v>45501</v>
      </c>
      <c r="C8622" s="640">
        <v>1.9850000000000001</v>
      </c>
      <c r="E8622" s="640">
        <v>1.57</v>
      </c>
      <c r="G8622" s="640">
        <v>0.71326619157365012</v>
      </c>
      <c r="I8622" s="640">
        <v>1.48</v>
      </c>
      <c r="K8622" s="640">
        <v>-1.0900000000000001</v>
      </c>
      <c r="M8622" s="640">
        <v>1.71</v>
      </c>
      <c r="O8622" s="640">
        <v>1.615</v>
      </c>
      <c r="Q8622" s="640">
        <v>1.22</v>
      </c>
      <c r="S8622" s="640">
        <v>0.93500000000000005</v>
      </c>
      <c r="T8622" s="577">
        <v>0.72334600000000004</v>
      </c>
      <c r="U8622" s="640">
        <f t="shared" si="302"/>
        <v>0.71326619157365012</v>
      </c>
    </row>
    <row r="8623" spans="1:21" x14ac:dyDescent="0.2">
      <c r="A8623" s="597">
        <v>45501</v>
      </c>
      <c r="B8623" s="414">
        <f t="shared" si="303"/>
        <v>45502</v>
      </c>
      <c r="C8623" s="640">
        <v>1.9850000000000001</v>
      </c>
      <c r="E8623" s="640">
        <v>1.57</v>
      </c>
      <c r="G8623" s="640">
        <v>0.71326619157365012</v>
      </c>
      <c r="I8623" s="640">
        <v>1.48</v>
      </c>
      <c r="K8623" s="640">
        <v>-1.0900000000000001</v>
      </c>
      <c r="M8623" s="640">
        <v>1.71</v>
      </c>
      <c r="O8623" s="640">
        <v>1.615</v>
      </c>
      <c r="Q8623" s="640">
        <v>1.22</v>
      </c>
      <c r="S8623" s="640">
        <v>0.93500000000000005</v>
      </c>
      <c r="T8623" s="577">
        <v>0.72334600000000004</v>
      </c>
      <c r="U8623" s="640">
        <f t="shared" si="302"/>
        <v>0.71326619157365012</v>
      </c>
    </row>
    <row r="8624" spans="1:21" x14ac:dyDescent="0.2">
      <c r="A8624" s="597">
        <v>45502</v>
      </c>
      <c r="B8624" s="414">
        <f t="shared" si="303"/>
        <v>45503</v>
      </c>
      <c r="C8624" s="636">
        <v>1.87</v>
      </c>
      <c r="E8624" s="636">
        <v>1.575</v>
      </c>
      <c r="G8624" s="636">
        <v>0.71240634287185001</v>
      </c>
      <c r="I8624" s="636">
        <v>1.665</v>
      </c>
      <c r="K8624" s="636">
        <v>-0.22500000000000001</v>
      </c>
      <c r="M8624" s="636">
        <v>1.615</v>
      </c>
      <c r="O8624" s="636">
        <v>1.63</v>
      </c>
      <c r="Q8624" s="636">
        <v>1.31</v>
      </c>
      <c r="S8624" s="636">
        <v>0.93500000000000005</v>
      </c>
      <c r="T8624" s="554">
        <v>0.72247399999999995</v>
      </c>
      <c r="U8624" s="636">
        <f t="shared" si="302"/>
        <v>0.71240634287185001</v>
      </c>
    </row>
    <row r="8625" spans="1:21" x14ac:dyDescent="0.2">
      <c r="A8625" s="597">
        <v>45503</v>
      </c>
      <c r="B8625" s="414">
        <f t="shared" si="303"/>
        <v>45504</v>
      </c>
      <c r="C8625" s="636">
        <v>1.8</v>
      </c>
      <c r="E8625" s="636">
        <v>1.63</v>
      </c>
      <c r="G8625" s="636">
        <v>0.67004626548200008</v>
      </c>
      <c r="I8625" s="636">
        <v>1.605</v>
      </c>
      <c r="K8625" s="636">
        <v>-1.08</v>
      </c>
      <c r="M8625" s="636">
        <v>1.69</v>
      </c>
      <c r="O8625" s="636">
        <v>1.7050000000000001</v>
      </c>
      <c r="Q8625" s="636">
        <v>1.38</v>
      </c>
      <c r="S8625" s="636">
        <v>0.88</v>
      </c>
      <c r="T8625" s="554">
        <v>0.72198499999999999</v>
      </c>
      <c r="U8625" s="636">
        <f t="shared" si="302"/>
        <v>0.67004626548200008</v>
      </c>
    </row>
    <row r="8626" spans="1:21" x14ac:dyDescent="0.2">
      <c r="A8626" s="597">
        <v>45504</v>
      </c>
      <c r="B8626" s="414">
        <f t="shared" si="303"/>
        <v>45505</v>
      </c>
      <c r="C8626" s="620">
        <v>1.93</v>
      </c>
      <c r="E8626" s="620">
        <v>1.73</v>
      </c>
      <c r="G8626" s="620">
        <v>0.59875070579100009</v>
      </c>
      <c r="I8626" s="620">
        <v>1.73</v>
      </c>
      <c r="K8626" s="620">
        <v>-0.30499999999999999</v>
      </c>
      <c r="M8626" s="620">
        <v>1.915</v>
      </c>
      <c r="O8626" s="620">
        <v>1.75</v>
      </c>
      <c r="Q8626" s="620">
        <v>1.47</v>
      </c>
      <c r="S8626" s="620">
        <v>0.78500000000000003</v>
      </c>
      <c r="T8626" s="821">
        <v>0.72323999999999999</v>
      </c>
      <c r="U8626" s="620">
        <f t="shared" si="302"/>
        <v>0.59875070579100009</v>
      </c>
    </row>
    <row r="8627" spans="1:21" x14ac:dyDescent="0.2">
      <c r="A8627" s="597">
        <v>45505</v>
      </c>
      <c r="B8627" s="414">
        <f t="shared" si="303"/>
        <v>45506</v>
      </c>
      <c r="C8627" s="636">
        <v>1.95</v>
      </c>
      <c r="E8627" s="636">
        <v>1.77</v>
      </c>
      <c r="G8627" s="636">
        <v>0.56017963862700004</v>
      </c>
      <c r="I8627" s="636">
        <v>1.7450000000000001</v>
      </c>
      <c r="K8627" s="636">
        <v>-0.215</v>
      </c>
      <c r="M8627" s="636">
        <v>1.9350000000000001</v>
      </c>
      <c r="O8627" s="636">
        <v>1.73</v>
      </c>
      <c r="Q8627" s="636">
        <v>1.45</v>
      </c>
      <c r="S8627" s="636">
        <v>0.73499999999999999</v>
      </c>
      <c r="T8627" s="554">
        <v>0.72267999999999999</v>
      </c>
      <c r="U8627" s="636">
        <f t="shared" si="302"/>
        <v>0.56017963862700004</v>
      </c>
    </row>
    <row r="8628" spans="1:21" x14ac:dyDescent="0.2">
      <c r="A8628" s="597">
        <v>45506</v>
      </c>
      <c r="B8628" s="414">
        <f t="shared" si="303"/>
        <v>45507</v>
      </c>
      <c r="C8628" s="640">
        <v>1.89</v>
      </c>
      <c r="E8628" s="640">
        <v>1.6850000000000001</v>
      </c>
      <c r="G8628" s="640">
        <v>0.59699313188967507</v>
      </c>
      <c r="I8628" s="640">
        <v>1.68</v>
      </c>
      <c r="K8628" s="640">
        <v>-1.2050000000000001</v>
      </c>
      <c r="M8628" s="640">
        <v>1.7649999999999999</v>
      </c>
      <c r="O8628" s="640">
        <v>1.7</v>
      </c>
      <c r="Q8628" s="640">
        <v>1.4350000000000001</v>
      </c>
      <c r="S8628" s="640">
        <v>0.78500000000000003</v>
      </c>
      <c r="T8628" s="577">
        <v>0.72111700000000001</v>
      </c>
      <c r="U8628" s="640">
        <f t="shared" si="302"/>
        <v>0.59699313188967507</v>
      </c>
    </row>
    <row r="8629" spans="1:21" x14ac:dyDescent="0.2">
      <c r="A8629" s="597">
        <v>45507</v>
      </c>
      <c r="B8629" s="414">
        <f t="shared" si="303"/>
        <v>45508</v>
      </c>
      <c r="C8629" s="640">
        <v>1.89</v>
      </c>
      <c r="E8629" s="640">
        <v>1.6850000000000001</v>
      </c>
      <c r="G8629" s="640">
        <v>0.59699313188967507</v>
      </c>
      <c r="I8629" s="640">
        <v>1.68</v>
      </c>
      <c r="K8629" s="640">
        <v>-1.2050000000000001</v>
      </c>
      <c r="M8629" s="640">
        <v>1.7649999999999999</v>
      </c>
      <c r="O8629" s="640">
        <v>1.7</v>
      </c>
      <c r="Q8629" s="640">
        <v>1.4350000000000001</v>
      </c>
      <c r="S8629" s="640">
        <v>0.78500000000000003</v>
      </c>
      <c r="T8629" s="577">
        <v>0.72111700000000001</v>
      </c>
      <c r="U8629" s="640">
        <f t="shared" si="302"/>
        <v>0.59699313188967507</v>
      </c>
    </row>
    <row r="8630" spans="1:21" x14ac:dyDescent="0.2">
      <c r="A8630" s="597">
        <v>45508</v>
      </c>
      <c r="B8630" s="414">
        <f t="shared" si="303"/>
        <v>45509</v>
      </c>
      <c r="C8630" s="640">
        <v>1.89</v>
      </c>
      <c r="E8630" s="640">
        <v>1.6850000000000001</v>
      </c>
      <c r="G8630" s="640">
        <v>0.59699313188967507</v>
      </c>
      <c r="I8630" s="640">
        <v>1.68</v>
      </c>
      <c r="K8630" s="640">
        <v>-1.2050000000000001</v>
      </c>
      <c r="M8630" s="640">
        <v>1.7649999999999999</v>
      </c>
      <c r="O8630" s="640">
        <v>1.7</v>
      </c>
      <c r="Q8630" s="640">
        <v>1.4350000000000001</v>
      </c>
      <c r="S8630" s="640">
        <v>0.78500000000000003</v>
      </c>
      <c r="T8630" s="577">
        <v>0.72111700000000001</v>
      </c>
      <c r="U8630" s="640">
        <f t="shared" si="302"/>
        <v>0.59699313188967507</v>
      </c>
    </row>
    <row r="8631" spans="1:21" x14ac:dyDescent="0.2">
      <c r="A8631" s="597">
        <v>45509</v>
      </c>
      <c r="B8631" s="414">
        <f t="shared" si="303"/>
        <v>45510</v>
      </c>
      <c r="C8631" s="636">
        <v>1.8149999999999999</v>
      </c>
      <c r="E8631" s="636">
        <v>1.5449999999999999</v>
      </c>
      <c r="G8631" s="636">
        <v>0.49103591010892506</v>
      </c>
      <c r="I8631" s="636">
        <v>1.7150000000000001</v>
      </c>
      <c r="K8631" s="636">
        <v>-0.23</v>
      </c>
      <c r="M8631" s="636">
        <v>1.46</v>
      </c>
      <c r="O8631" s="636">
        <v>1.6</v>
      </c>
      <c r="Q8631" s="636">
        <v>1.27</v>
      </c>
      <c r="S8631" s="636">
        <v>0.64500000000000002</v>
      </c>
      <c r="T8631" s="554">
        <v>0.72187100000000004</v>
      </c>
      <c r="U8631" s="636">
        <f t="shared" si="302"/>
        <v>0.49103591010892506</v>
      </c>
    </row>
    <row r="8632" spans="1:21" x14ac:dyDescent="0.2">
      <c r="A8632" s="597">
        <v>45510</v>
      </c>
      <c r="B8632" s="414">
        <f t="shared" si="303"/>
        <v>45511</v>
      </c>
      <c r="C8632" s="636">
        <v>1.84</v>
      </c>
      <c r="E8632" s="636">
        <v>1.62</v>
      </c>
      <c r="G8632" s="636">
        <v>0.49643754795050005</v>
      </c>
      <c r="I8632" s="636">
        <v>1.7549999999999999</v>
      </c>
      <c r="K8632" s="636">
        <v>-0.14499999999999999</v>
      </c>
      <c r="M8632" s="636">
        <v>1.6</v>
      </c>
      <c r="O8632" s="636">
        <v>1.68</v>
      </c>
      <c r="Q8632" s="636">
        <v>1.2849999999999999</v>
      </c>
      <c r="S8632" s="636">
        <v>0.65</v>
      </c>
      <c r="T8632" s="554">
        <v>0.72419800000000001</v>
      </c>
      <c r="U8632" s="636">
        <f t="shared" si="302"/>
        <v>0.49643754795050005</v>
      </c>
    </row>
    <row r="8633" spans="1:21" x14ac:dyDescent="0.2">
      <c r="A8633" s="597">
        <v>45511</v>
      </c>
      <c r="B8633" s="414">
        <f t="shared" si="303"/>
        <v>45512</v>
      </c>
      <c r="C8633" s="636">
        <v>1.9850000000000001</v>
      </c>
      <c r="E8633" s="636">
        <v>1.635</v>
      </c>
      <c r="G8633" s="636">
        <v>0.57495922416</v>
      </c>
      <c r="I8633" s="636">
        <v>1.84</v>
      </c>
      <c r="K8633" s="636">
        <v>-0.42499999999999999</v>
      </c>
      <c r="M8633" s="636">
        <v>1.585</v>
      </c>
      <c r="O8633" s="636">
        <v>1.7050000000000001</v>
      </c>
      <c r="Q8633" s="636">
        <v>1.34</v>
      </c>
      <c r="S8633" s="636">
        <v>0.75</v>
      </c>
      <c r="T8633" s="554">
        <v>0.726912</v>
      </c>
      <c r="U8633" s="636">
        <f t="shared" si="302"/>
        <v>0.57495922416</v>
      </c>
    </row>
    <row r="8634" spans="1:21" x14ac:dyDescent="0.2">
      <c r="A8634" s="597">
        <v>45512</v>
      </c>
      <c r="B8634" s="414">
        <f t="shared" si="303"/>
        <v>45513</v>
      </c>
      <c r="C8634" s="636">
        <v>1.87</v>
      </c>
      <c r="E8634" s="636">
        <v>1.5549999999999999</v>
      </c>
      <c r="G8634" s="636">
        <v>0.62171025437925009</v>
      </c>
      <c r="I8634" s="636">
        <v>1.8</v>
      </c>
      <c r="K8634" s="636">
        <v>-1.175</v>
      </c>
      <c r="M8634" s="636">
        <v>1.56</v>
      </c>
      <c r="O8634" s="636">
        <v>1.62</v>
      </c>
      <c r="Q8634" s="636">
        <v>1.2849999999999999</v>
      </c>
      <c r="S8634" s="636">
        <v>0.81</v>
      </c>
      <c r="T8634" s="554">
        <v>0.72779499999999997</v>
      </c>
      <c r="U8634" s="636">
        <f t="shared" si="302"/>
        <v>0.62171025437925009</v>
      </c>
    </row>
    <row r="8635" spans="1:21" x14ac:dyDescent="0.2">
      <c r="A8635" s="597">
        <v>45513</v>
      </c>
      <c r="B8635" s="414">
        <f t="shared" si="303"/>
        <v>45514</v>
      </c>
      <c r="C8635" s="640">
        <v>1.9550000000000001</v>
      </c>
      <c r="E8635" s="640">
        <v>1.59</v>
      </c>
      <c r="G8635" s="640">
        <v>0.59897103595680012</v>
      </c>
      <c r="I8635" s="640">
        <v>1.79</v>
      </c>
      <c r="K8635" s="640">
        <v>-4.46</v>
      </c>
      <c r="M8635" s="640">
        <v>1.63</v>
      </c>
      <c r="O8635" s="640">
        <v>1.6950000000000001</v>
      </c>
      <c r="Q8635" s="640">
        <v>1.335</v>
      </c>
      <c r="S8635" s="640">
        <v>0.78</v>
      </c>
      <c r="T8635" s="577">
        <v>0.72814400000000001</v>
      </c>
      <c r="U8635" s="640">
        <f t="shared" si="302"/>
        <v>0.59897103595680012</v>
      </c>
    </row>
    <row r="8636" spans="1:21" x14ac:dyDescent="0.2">
      <c r="A8636" s="597">
        <v>45514</v>
      </c>
      <c r="B8636" s="414">
        <f t="shared" si="303"/>
        <v>45515</v>
      </c>
      <c r="C8636" s="640">
        <v>1.9550000000000001</v>
      </c>
      <c r="E8636" s="640">
        <v>1.59</v>
      </c>
      <c r="G8636" s="640">
        <v>0.59897103595680012</v>
      </c>
      <c r="I8636" s="640">
        <v>1.79</v>
      </c>
      <c r="K8636" s="640">
        <v>-4.46</v>
      </c>
      <c r="M8636" s="640">
        <v>1.63</v>
      </c>
      <c r="O8636" s="640">
        <v>1.6950000000000001</v>
      </c>
      <c r="Q8636" s="640">
        <v>1.335</v>
      </c>
      <c r="S8636" s="640">
        <v>0.78</v>
      </c>
      <c r="T8636" s="577">
        <v>0.72814400000000001</v>
      </c>
      <c r="U8636" s="640">
        <f t="shared" si="302"/>
        <v>0.59897103595680012</v>
      </c>
    </row>
    <row r="8637" spans="1:21" x14ac:dyDescent="0.2">
      <c r="A8637" s="597">
        <v>45515</v>
      </c>
      <c r="B8637" s="414">
        <f t="shared" si="303"/>
        <v>45516</v>
      </c>
      <c r="C8637" s="640">
        <v>1.9550000000000001</v>
      </c>
      <c r="E8637" s="640">
        <v>1.59</v>
      </c>
      <c r="G8637" s="640">
        <v>0.59897103595680012</v>
      </c>
      <c r="I8637" s="640">
        <v>1.79</v>
      </c>
      <c r="K8637" s="640">
        <v>-4.46</v>
      </c>
      <c r="M8637" s="640">
        <v>1.63</v>
      </c>
      <c r="O8637" s="640">
        <v>1.6950000000000001</v>
      </c>
      <c r="Q8637" s="640">
        <v>1.335</v>
      </c>
      <c r="S8637" s="640">
        <v>0.78</v>
      </c>
      <c r="T8637" s="577">
        <v>0.72814400000000001</v>
      </c>
      <c r="U8637" s="640">
        <f t="shared" si="302"/>
        <v>0.59897103595680012</v>
      </c>
    </row>
    <row r="8638" spans="1:21" x14ac:dyDescent="0.2">
      <c r="A8638" s="597">
        <v>45516</v>
      </c>
      <c r="B8638" s="414">
        <f t="shared" ref="B8638:B8640" si="304">A8638+1</f>
        <v>45517</v>
      </c>
      <c r="C8638" s="636">
        <v>2.145</v>
      </c>
      <c r="E8638" s="636">
        <v>1.6850000000000001</v>
      </c>
      <c r="G8638" s="636">
        <v>0.58352543995899997</v>
      </c>
      <c r="I8638" s="636">
        <v>1.885</v>
      </c>
      <c r="K8638" s="636">
        <v>-0.96499999999999997</v>
      </c>
      <c r="M8638" s="636">
        <v>1.72</v>
      </c>
      <c r="O8638" s="636">
        <v>1.7</v>
      </c>
      <c r="Q8638" s="636">
        <v>1.425</v>
      </c>
      <c r="S8638" s="636">
        <v>0.76</v>
      </c>
      <c r="T8638" s="554">
        <v>0.72803499999999999</v>
      </c>
      <c r="U8638" s="636">
        <f t="shared" si="302"/>
        <v>0.58352543995899997</v>
      </c>
    </row>
    <row r="8639" spans="1:21" x14ac:dyDescent="0.2">
      <c r="A8639" s="597">
        <v>45517</v>
      </c>
      <c r="B8639" s="414">
        <f t="shared" si="304"/>
        <v>45518</v>
      </c>
      <c r="C8639" s="636">
        <v>2.15</v>
      </c>
      <c r="E8639" s="636">
        <v>1.5649999999999999</v>
      </c>
      <c r="G8639" s="636">
        <v>0.55308237496919999</v>
      </c>
      <c r="I8639" s="636">
        <v>1.855</v>
      </c>
      <c r="K8639" s="636">
        <v>-0.42</v>
      </c>
      <c r="M8639" s="636">
        <v>1.635</v>
      </c>
      <c r="O8639" s="636">
        <v>1.635</v>
      </c>
      <c r="Q8639" s="636">
        <v>1.4950000000000001</v>
      </c>
      <c r="S8639" s="636">
        <v>0.72</v>
      </c>
      <c r="T8639" s="554">
        <v>0.72838899999999995</v>
      </c>
      <c r="U8639" s="636">
        <f t="shared" si="302"/>
        <v>0.55308237496919999</v>
      </c>
    </row>
    <row r="8640" spans="1:21" x14ac:dyDescent="0.2">
      <c r="A8640" s="597">
        <v>45518</v>
      </c>
      <c r="B8640" s="414">
        <f t="shared" si="304"/>
        <v>45519</v>
      </c>
      <c r="C8640" s="636">
        <v>2.17</v>
      </c>
      <c r="E8640" s="636">
        <v>1.615</v>
      </c>
      <c r="G8640" s="636">
        <v>0.5268046964795251</v>
      </c>
      <c r="I8640" s="636">
        <v>1.8149999999999999</v>
      </c>
      <c r="K8640" s="636">
        <v>-0.54500000000000004</v>
      </c>
      <c r="M8640" s="636">
        <v>1.64</v>
      </c>
      <c r="O8640" s="636">
        <v>1.7150000000000001</v>
      </c>
      <c r="Q8640" s="636">
        <v>1.5649999999999999</v>
      </c>
      <c r="S8640" s="636">
        <v>0.68500000000000005</v>
      </c>
      <c r="T8640" s="554">
        <v>0.72923099999999996</v>
      </c>
      <c r="U8640" s="636">
        <f t="shared" si="302"/>
        <v>0.5268046964795251</v>
      </c>
    </row>
    <row r="8641" spans="1:21" x14ac:dyDescent="0.2">
      <c r="A8641" s="597">
        <v>45519</v>
      </c>
      <c r="B8641" s="414">
        <f t="shared" ref="B8641:B8663" si="305">A8641+1</f>
        <v>45520</v>
      </c>
      <c r="C8641" s="636">
        <v>2.1800000000000002</v>
      </c>
      <c r="E8641" s="636">
        <v>1.66</v>
      </c>
      <c r="G8641" s="636">
        <v>0.60739248475475005</v>
      </c>
      <c r="I8641" s="636">
        <v>1.875</v>
      </c>
      <c r="K8641" s="636">
        <v>-1.51</v>
      </c>
      <c r="M8641" s="636">
        <v>1.65</v>
      </c>
      <c r="O8641" s="636">
        <v>1.7549999999999999</v>
      </c>
      <c r="Q8641" s="636">
        <v>1.61</v>
      </c>
      <c r="S8641" s="636">
        <v>0.79</v>
      </c>
      <c r="T8641" s="554">
        <v>0.72903499999999999</v>
      </c>
      <c r="U8641" s="636">
        <f t="shared" si="302"/>
        <v>0.60739248475475005</v>
      </c>
    </row>
    <row r="8642" spans="1:21" x14ac:dyDescent="0.2">
      <c r="A8642" s="597">
        <v>45520</v>
      </c>
      <c r="B8642" s="414">
        <f t="shared" si="305"/>
        <v>45521</v>
      </c>
      <c r="C8642" s="640">
        <v>2.02</v>
      </c>
      <c r="E8642" s="640">
        <v>1.57</v>
      </c>
      <c r="G8642" s="640">
        <v>0.42683652782227505</v>
      </c>
      <c r="I8642" s="640">
        <v>1.8149999999999999</v>
      </c>
      <c r="K8642" s="640">
        <v>-2.36</v>
      </c>
      <c r="M8642" s="640">
        <v>1.51</v>
      </c>
      <c r="O8642" s="640">
        <v>1.7</v>
      </c>
      <c r="Q8642" s="640">
        <v>1.46</v>
      </c>
      <c r="S8642" s="640">
        <v>0.55500000000000005</v>
      </c>
      <c r="T8642" s="577">
        <v>0.72924699999999998</v>
      </c>
      <c r="U8642" s="640">
        <f t="shared" si="302"/>
        <v>0.42683652782227505</v>
      </c>
    </row>
    <row r="8643" spans="1:21" x14ac:dyDescent="0.2">
      <c r="A8643" s="597">
        <v>45521</v>
      </c>
      <c r="B8643" s="414">
        <f t="shared" si="305"/>
        <v>45522</v>
      </c>
      <c r="C8643" s="640">
        <v>2.02</v>
      </c>
      <c r="E8643" s="640">
        <v>1.57</v>
      </c>
      <c r="G8643" s="640">
        <v>0.42683652782227505</v>
      </c>
      <c r="I8643" s="640">
        <v>1.8149999999999999</v>
      </c>
      <c r="K8643" s="640">
        <v>-2.36</v>
      </c>
      <c r="M8643" s="640">
        <v>1.51</v>
      </c>
      <c r="O8643" s="640">
        <v>1.7</v>
      </c>
      <c r="Q8643" s="640">
        <v>1.46</v>
      </c>
      <c r="S8643" s="640">
        <v>0.55500000000000005</v>
      </c>
      <c r="T8643" s="577">
        <v>0.72924699999999998</v>
      </c>
      <c r="U8643" s="640">
        <f t="shared" si="302"/>
        <v>0.42683652782227505</v>
      </c>
    </row>
    <row r="8644" spans="1:21" x14ac:dyDescent="0.2">
      <c r="A8644" s="597">
        <v>45522</v>
      </c>
      <c r="B8644" s="414">
        <f t="shared" si="305"/>
        <v>45523</v>
      </c>
      <c r="C8644" s="640">
        <v>2.02</v>
      </c>
      <c r="E8644" s="640">
        <v>1.57</v>
      </c>
      <c r="G8644" s="640">
        <v>0.42683652782227505</v>
      </c>
      <c r="I8644" s="640">
        <v>1.8149999999999999</v>
      </c>
      <c r="K8644" s="640">
        <v>-2.36</v>
      </c>
      <c r="M8644" s="640">
        <v>1.51</v>
      </c>
      <c r="O8644" s="640">
        <v>1.7</v>
      </c>
      <c r="Q8644" s="640">
        <v>1.46</v>
      </c>
      <c r="S8644" s="640">
        <v>0.55500000000000005</v>
      </c>
      <c r="T8644" s="577">
        <v>0.72924699999999998</v>
      </c>
      <c r="U8644" s="640">
        <f t="shared" si="302"/>
        <v>0.42683652782227505</v>
      </c>
    </row>
    <row r="8645" spans="1:21" x14ac:dyDescent="0.2">
      <c r="A8645" s="597">
        <v>45523</v>
      </c>
      <c r="B8645" s="414">
        <f t="shared" si="305"/>
        <v>45524</v>
      </c>
      <c r="C8645" s="636">
        <v>2.1</v>
      </c>
      <c r="E8645" s="636">
        <v>1.6950000000000001</v>
      </c>
      <c r="G8645" s="636">
        <v>0.38604023882750005</v>
      </c>
      <c r="I8645" s="636">
        <v>1.84</v>
      </c>
      <c r="K8645" s="636">
        <v>-0.78</v>
      </c>
      <c r="M8645" s="636">
        <v>1.72</v>
      </c>
      <c r="O8645" s="636">
        <v>1.7350000000000001</v>
      </c>
      <c r="Q8645" s="636">
        <v>1.38</v>
      </c>
      <c r="S8645" s="636">
        <v>0.5</v>
      </c>
      <c r="T8645" s="554">
        <v>0.732097</v>
      </c>
      <c r="U8645" s="636">
        <f t="shared" si="302"/>
        <v>0.38604023882750005</v>
      </c>
    </row>
    <row r="8646" spans="1:21" x14ac:dyDescent="0.2">
      <c r="A8646" s="597">
        <v>45524</v>
      </c>
      <c r="B8646" s="414">
        <f t="shared" si="305"/>
        <v>45525</v>
      </c>
      <c r="C8646" s="636">
        <v>2.16</v>
      </c>
      <c r="E8646" s="636">
        <v>1.59</v>
      </c>
      <c r="G8646" s="636">
        <v>0.37921291442510002</v>
      </c>
      <c r="I8646" s="636">
        <v>1.895</v>
      </c>
      <c r="K8646" s="636">
        <v>-0.64500000000000002</v>
      </c>
      <c r="M8646" s="636">
        <v>1.61</v>
      </c>
      <c r="O8646" s="636">
        <v>1.65</v>
      </c>
      <c r="Q8646" s="636">
        <v>1.415</v>
      </c>
      <c r="S8646" s="636">
        <v>0.49</v>
      </c>
      <c r="T8646" s="554">
        <v>0.73382599999999998</v>
      </c>
      <c r="U8646" s="636">
        <f t="shared" si="302"/>
        <v>0.37921291442510002</v>
      </c>
    </row>
    <row r="8647" spans="1:21" x14ac:dyDescent="0.2">
      <c r="A8647" s="597">
        <v>45525</v>
      </c>
      <c r="B8647" s="414">
        <f t="shared" si="305"/>
        <v>45526</v>
      </c>
      <c r="C8647" s="636">
        <v>2.12</v>
      </c>
      <c r="E8647" s="636">
        <v>1.47</v>
      </c>
      <c r="G8647" s="636">
        <v>0.35661093305260005</v>
      </c>
      <c r="I8647" s="636">
        <v>1.8149999999999999</v>
      </c>
      <c r="K8647" s="636">
        <v>-0.88500000000000001</v>
      </c>
      <c r="M8647" s="636">
        <v>1.4350000000000001</v>
      </c>
      <c r="O8647" s="636">
        <v>1.55</v>
      </c>
      <c r="Q8647" s="636">
        <v>1.375</v>
      </c>
      <c r="S8647" s="636">
        <v>0.46</v>
      </c>
      <c r="T8647" s="554">
        <v>0.73509400000000003</v>
      </c>
      <c r="U8647" s="636">
        <f t="shared" si="302"/>
        <v>0.35661093305260005</v>
      </c>
    </row>
    <row r="8648" spans="1:21" x14ac:dyDescent="0.2">
      <c r="A8648" s="597">
        <v>45526</v>
      </c>
      <c r="B8648" s="414">
        <f t="shared" si="305"/>
        <v>45527</v>
      </c>
      <c r="C8648" s="636">
        <v>1.92</v>
      </c>
      <c r="E8648" s="636">
        <v>1.37</v>
      </c>
      <c r="G8648" s="636">
        <v>0.26761901803080002</v>
      </c>
      <c r="I8648" s="636">
        <v>1.73</v>
      </c>
      <c r="K8648" s="636">
        <v>-1.4650000000000001</v>
      </c>
      <c r="M8648" s="636">
        <v>1.365</v>
      </c>
      <c r="O8648" s="636">
        <v>1.4350000000000001</v>
      </c>
      <c r="Q8648" s="636">
        <v>1.2649999999999999</v>
      </c>
      <c r="S8648" s="636">
        <v>0.34499999999999997</v>
      </c>
      <c r="T8648" s="554">
        <v>0.73553599999999997</v>
      </c>
      <c r="U8648" s="636">
        <f t="shared" si="302"/>
        <v>0.26761901803080002</v>
      </c>
    </row>
    <row r="8649" spans="1:21" x14ac:dyDescent="0.2">
      <c r="A8649" s="597">
        <v>45527</v>
      </c>
      <c r="B8649" s="414">
        <f t="shared" si="305"/>
        <v>45528</v>
      </c>
      <c r="C8649" s="640">
        <v>1.825</v>
      </c>
      <c r="E8649" s="640">
        <v>1.08</v>
      </c>
      <c r="G8649" s="640">
        <v>0.2255588415085</v>
      </c>
      <c r="I8649" s="640">
        <v>1.4950000000000001</v>
      </c>
      <c r="K8649" s="640">
        <v>-2.0699999999999998</v>
      </c>
      <c r="M8649" s="640">
        <v>1.0149999999999999</v>
      </c>
      <c r="O8649" s="640">
        <v>1.3049999999999999</v>
      </c>
      <c r="Q8649" s="640">
        <v>1.335</v>
      </c>
      <c r="S8649" s="640">
        <v>0.28999999999999998</v>
      </c>
      <c r="T8649" s="577">
        <v>0.73751</v>
      </c>
      <c r="U8649" s="640">
        <f t="shared" si="302"/>
        <v>0.2255588415085</v>
      </c>
    </row>
    <row r="8650" spans="1:21" x14ac:dyDescent="0.2">
      <c r="A8650" s="597">
        <v>45528</v>
      </c>
      <c r="B8650" s="414">
        <f t="shared" si="305"/>
        <v>45529</v>
      </c>
      <c r="C8650" s="640">
        <v>1.825</v>
      </c>
      <c r="E8650" s="640">
        <v>1.08</v>
      </c>
      <c r="G8650" s="640">
        <v>0.2255588415085</v>
      </c>
      <c r="I8650" s="640">
        <v>1.4950000000000001</v>
      </c>
      <c r="K8650" s="640">
        <v>-2.0699999999999998</v>
      </c>
      <c r="M8650" s="640">
        <v>1.0149999999999999</v>
      </c>
      <c r="O8650" s="640">
        <v>1.3049999999999999</v>
      </c>
      <c r="Q8650" s="640">
        <v>1.335</v>
      </c>
      <c r="S8650" s="640">
        <v>0.28999999999999998</v>
      </c>
      <c r="T8650" s="577">
        <v>0.73751</v>
      </c>
      <c r="U8650" s="640">
        <f t="shared" si="302"/>
        <v>0.2255588415085</v>
      </c>
    </row>
    <row r="8651" spans="1:21" x14ac:dyDescent="0.2">
      <c r="A8651" s="597">
        <v>45529</v>
      </c>
      <c r="B8651" s="414">
        <f t="shared" si="305"/>
        <v>45530</v>
      </c>
      <c r="C8651" s="640">
        <v>1.825</v>
      </c>
      <c r="E8651" s="640">
        <v>1.08</v>
      </c>
      <c r="G8651" s="640">
        <v>0.2255588415085</v>
      </c>
      <c r="I8651" s="640">
        <v>1.4950000000000001</v>
      </c>
      <c r="K8651" s="640">
        <v>-2.0699999999999998</v>
      </c>
      <c r="M8651" s="640">
        <v>1.0149999999999999</v>
      </c>
      <c r="O8651" s="640">
        <v>1.3049999999999999</v>
      </c>
      <c r="Q8651" s="640">
        <v>1.335</v>
      </c>
      <c r="S8651" s="640">
        <v>0.28999999999999998</v>
      </c>
      <c r="T8651" s="577">
        <v>0.73751</v>
      </c>
      <c r="U8651" s="640">
        <f t="shared" si="302"/>
        <v>0.2255588415085</v>
      </c>
    </row>
    <row r="8652" spans="1:21" x14ac:dyDescent="0.2">
      <c r="A8652" s="597">
        <v>45530</v>
      </c>
      <c r="B8652" s="414">
        <f t="shared" si="305"/>
        <v>45531</v>
      </c>
      <c r="C8652" s="636">
        <v>1.93</v>
      </c>
      <c r="E8652" s="636">
        <v>1.42</v>
      </c>
      <c r="G8652" s="636">
        <v>0.32429505110735002</v>
      </c>
      <c r="I8652" s="636">
        <v>1.73</v>
      </c>
      <c r="K8652" s="636">
        <v>-1.56</v>
      </c>
      <c r="M8652" s="636">
        <v>1.3049999999999999</v>
      </c>
      <c r="O8652" s="636">
        <v>1.58</v>
      </c>
      <c r="Q8652" s="636">
        <v>1.58</v>
      </c>
      <c r="S8652" s="636">
        <v>0.41499999999999998</v>
      </c>
      <c r="T8652" s="554">
        <v>0.74096600000000001</v>
      </c>
      <c r="U8652" s="636">
        <f t="shared" si="302"/>
        <v>0.32429505110735002</v>
      </c>
    </row>
    <row r="8653" spans="1:21" x14ac:dyDescent="0.2">
      <c r="A8653" s="597">
        <v>45531</v>
      </c>
      <c r="B8653" s="414">
        <f t="shared" si="305"/>
        <v>45532</v>
      </c>
      <c r="C8653" s="636">
        <v>1.91</v>
      </c>
      <c r="E8653" s="636">
        <v>1.345</v>
      </c>
      <c r="G8653" s="636">
        <v>0.32106889945314998</v>
      </c>
      <c r="I8653" s="636">
        <v>1.7150000000000001</v>
      </c>
      <c r="K8653" s="636">
        <v>-1.52</v>
      </c>
      <c r="M8653" s="636">
        <v>1.39</v>
      </c>
      <c r="O8653" s="636">
        <v>1.5</v>
      </c>
      <c r="Q8653" s="636">
        <v>1.59</v>
      </c>
      <c r="S8653" s="636">
        <v>0.41</v>
      </c>
      <c r="T8653" s="554">
        <v>0.74254100000000001</v>
      </c>
      <c r="U8653" s="636">
        <f t="shared" si="302"/>
        <v>0.32106889945314998</v>
      </c>
    </row>
    <row r="8654" spans="1:21" x14ac:dyDescent="0.2">
      <c r="A8654" s="597">
        <v>45532</v>
      </c>
      <c r="B8654" s="414">
        <f t="shared" si="305"/>
        <v>45533</v>
      </c>
      <c r="C8654" s="636">
        <v>1.89</v>
      </c>
      <c r="E8654" s="636">
        <v>1.25</v>
      </c>
      <c r="G8654" s="636">
        <v>0.42293900298600007</v>
      </c>
      <c r="I8654" s="636">
        <v>1.71</v>
      </c>
      <c r="K8654" s="636">
        <v>-3.54</v>
      </c>
      <c r="M8654" s="636">
        <v>1.335</v>
      </c>
      <c r="O8654" s="636">
        <v>1.39</v>
      </c>
      <c r="Q8654" s="636">
        <v>1.36</v>
      </c>
      <c r="S8654" s="636">
        <v>0.54</v>
      </c>
      <c r="T8654" s="554">
        <v>0.74265999999999999</v>
      </c>
      <c r="U8654" s="636">
        <f t="shared" si="302"/>
        <v>0.42293900298600007</v>
      </c>
    </row>
    <row r="8655" spans="1:21" x14ac:dyDescent="0.2">
      <c r="A8655" s="597">
        <v>45533</v>
      </c>
      <c r="B8655" s="414">
        <f t="shared" si="305"/>
        <v>45534</v>
      </c>
      <c r="C8655" s="640">
        <v>1.845</v>
      </c>
      <c r="E8655" s="640">
        <v>1.21</v>
      </c>
      <c r="G8655" s="640">
        <v>0.56758322048462506</v>
      </c>
      <c r="I8655" s="640">
        <v>1.4850000000000001</v>
      </c>
      <c r="K8655" s="640">
        <v>-5.9749999999999996</v>
      </c>
      <c r="M8655" s="640">
        <v>1.3049999999999999</v>
      </c>
      <c r="O8655" s="640">
        <v>1.41</v>
      </c>
      <c r="Q8655" s="640">
        <v>1.2649999999999999</v>
      </c>
      <c r="S8655" s="640">
        <v>0.72499999999999998</v>
      </c>
      <c r="T8655" s="577">
        <v>0.74233099999999996</v>
      </c>
      <c r="U8655" s="640">
        <f t="shared" si="302"/>
        <v>0.56758322048462506</v>
      </c>
    </row>
    <row r="8656" spans="1:21" x14ac:dyDescent="0.2">
      <c r="A8656" s="597">
        <v>45534</v>
      </c>
      <c r="B8656" s="414">
        <f t="shared" si="305"/>
        <v>45535</v>
      </c>
      <c r="C8656" s="640">
        <v>1.845</v>
      </c>
      <c r="E8656" s="640">
        <v>1.21</v>
      </c>
      <c r="G8656" s="640">
        <v>0.56758322048462506</v>
      </c>
      <c r="I8656" s="640">
        <v>1.4850000000000001</v>
      </c>
      <c r="K8656" s="640">
        <v>-5.9749999999999996</v>
      </c>
      <c r="M8656" s="640">
        <v>1.3049999999999999</v>
      </c>
      <c r="O8656" s="640">
        <v>1.41</v>
      </c>
      <c r="Q8656" s="640">
        <v>1.2649999999999999</v>
      </c>
      <c r="S8656" s="640">
        <v>0.72499999999999998</v>
      </c>
      <c r="T8656" s="577">
        <v>0.74233099999999996</v>
      </c>
      <c r="U8656" s="640">
        <f t="shared" si="302"/>
        <v>0.56758322048462506</v>
      </c>
    </row>
    <row r="8657" spans="1:21" x14ac:dyDescent="0.2">
      <c r="A8657" s="597">
        <v>45535</v>
      </c>
      <c r="B8657" s="414">
        <f t="shared" si="305"/>
        <v>45536</v>
      </c>
      <c r="C8657" s="649">
        <v>1.91</v>
      </c>
      <c r="E8657" s="649">
        <v>1.395</v>
      </c>
      <c r="G8657" s="649">
        <v>0.46524681365645004</v>
      </c>
      <c r="I8657" s="649">
        <v>1.67</v>
      </c>
      <c r="K8657" s="649">
        <v>-4.87</v>
      </c>
      <c r="M8657" s="649">
        <v>1.405</v>
      </c>
      <c r="O8657" s="649">
        <v>1.54</v>
      </c>
      <c r="Q8657" s="649">
        <v>1.4350000000000001</v>
      </c>
      <c r="S8657" s="649">
        <v>0.59499999999999997</v>
      </c>
      <c r="T8657" s="826">
        <v>0.74143400000000004</v>
      </c>
      <c r="U8657" s="649">
        <f t="shared" si="302"/>
        <v>0.46524681365645004</v>
      </c>
    </row>
    <row r="8658" spans="1:21" x14ac:dyDescent="0.2">
      <c r="A8658" s="597">
        <v>45536</v>
      </c>
      <c r="B8658" s="414">
        <f t="shared" si="305"/>
        <v>45537</v>
      </c>
      <c r="C8658" s="640">
        <v>1.91</v>
      </c>
      <c r="E8658" s="640">
        <v>1.395</v>
      </c>
      <c r="G8658" s="640">
        <v>0.46524681365645004</v>
      </c>
      <c r="I8658" s="640">
        <v>1.67</v>
      </c>
      <c r="K8658" s="640">
        <v>-4.87</v>
      </c>
      <c r="M8658" s="640">
        <v>1.405</v>
      </c>
      <c r="O8658" s="640">
        <v>1.54</v>
      </c>
      <c r="Q8658" s="640">
        <v>1.4350000000000001</v>
      </c>
      <c r="S8658" s="640">
        <v>0.59499999999999997</v>
      </c>
      <c r="T8658" s="577">
        <v>0.74143400000000004</v>
      </c>
      <c r="U8658" s="640">
        <f t="shared" si="302"/>
        <v>0.46524681365645004</v>
      </c>
    </row>
    <row r="8659" spans="1:21" x14ac:dyDescent="0.2">
      <c r="A8659" s="597">
        <v>45537</v>
      </c>
      <c r="B8659" s="414">
        <f t="shared" si="305"/>
        <v>45538</v>
      </c>
      <c r="C8659" s="640">
        <v>1.91</v>
      </c>
      <c r="E8659" s="640">
        <v>1.395</v>
      </c>
      <c r="G8659" s="640">
        <v>0.46524681365645004</v>
      </c>
      <c r="I8659" s="640">
        <v>1.67</v>
      </c>
      <c r="K8659" s="640">
        <v>-4.87</v>
      </c>
      <c r="M8659" s="640">
        <v>1.405</v>
      </c>
      <c r="O8659" s="640">
        <v>1.54</v>
      </c>
      <c r="Q8659" s="640">
        <v>1.4350000000000001</v>
      </c>
      <c r="S8659" s="640">
        <v>0.59499999999999997</v>
      </c>
      <c r="T8659" s="577">
        <v>0.74143400000000004</v>
      </c>
      <c r="U8659" s="640">
        <f t="shared" si="302"/>
        <v>0.46524681365645004</v>
      </c>
    </row>
    <row r="8660" spans="1:21" x14ac:dyDescent="0.2">
      <c r="A8660" s="597">
        <v>45538</v>
      </c>
      <c r="B8660" s="414">
        <f t="shared" si="305"/>
        <v>45539</v>
      </c>
      <c r="C8660" s="636">
        <v>1.9850000000000001</v>
      </c>
      <c r="E8660" s="636">
        <v>1.605</v>
      </c>
      <c r="G8660" s="636">
        <v>0.57271058460315005</v>
      </c>
      <c r="I8660" s="636">
        <v>1.7749999999999999</v>
      </c>
      <c r="K8660" s="636">
        <v>-2.12</v>
      </c>
      <c r="M8660" s="636">
        <v>1.665</v>
      </c>
      <c r="O8660" s="636">
        <v>1.625</v>
      </c>
      <c r="Q8660" s="636">
        <v>1.4450000000000001</v>
      </c>
      <c r="S8660" s="636">
        <v>0.73499999999999999</v>
      </c>
      <c r="T8660" s="554">
        <v>0.738846</v>
      </c>
      <c r="U8660" s="636">
        <f t="shared" si="302"/>
        <v>0.57271058460315005</v>
      </c>
    </row>
    <row r="8661" spans="1:21" x14ac:dyDescent="0.2">
      <c r="A8661" s="597">
        <v>45539</v>
      </c>
      <c r="B8661" s="414">
        <f t="shared" si="305"/>
        <v>45540</v>
      </c>
      <c r="C8661" s="636">
        <v>2.0550000000000002</v>
      </c>
      <c r="E8661" s="636">
        <v>1.67</v>
      </c>
      <c r="G8661" s="636">
        <v>0.65457599149319989</v>
      </c>
      <c r="I8661" s="636">
        <v>1.9750000000000001</v>
      </c>
      <c r="K8661" s="636">
        <v>-9.5000000000000001E-2</v>
      </c>
      <c r="M8661" s="636">
        <v>1.76</v>
      </c>
      <c r="O8661" s="636">
        <v>1.75</v>
      </c>
      <c r="Q8661" s="636">
        <v>1.5349999999999999</v>
      </c>
      <c r="S8661" s="636">
        <v>0.84</v>
      </c>
      <c r="T8661" s="554">
        <v>0.73890199999999995</v>
      </c>
      <c r="U8661" s="636">
        <f t="shared" si="302"/>
        <v>0.65457599149319989</v>
      </c>
    </row>
    <row r="8662" spans="1:21" x14ac:dyDescent="0.2">
      <c r="A8662" s="597">
        <v>45540</v>
      </c>
      <c r="B8662" s="414">
        <f t="shared" si="305"/>
        <v>45541</v>
      </c>
      <c r="C8662" s="636">
        <v>2.0299999999999998</v>
      </c>
      <c r="E8662" s="636">
        <v>1.65</v>
      </c>
      <c r="G8662" s="636">
        <v>0.65176108695825008</v>
      </c>
      <c r="I8662" s="636">
        <v>1.8149999999999999</v>
      </c>
      <c r="K8662" s="636">
        <v>0.24</v>
      </c>
      <c r="M8662" s="636">
        <v>1.71</v>
      </c>
      <c r="O8662" s="636">
        <v>1.7150000000000001</v>
      </c>
      <c r="Q8662" s="636">
        <v>1.54</v>
      </c>
      <c r="S8662" s="636">
        <v>0.83499999999999996</v>
      </c>
      <c r="T8662" s="554">
        <v>0.74012999999999995</v>
      </c>
      <c r="U8662" s="636">
        <f t="shared" si="302"/>
        <v>0.65176108695825008</v>
      </c>
    </row>
    <row r="8663" spans="1:21" x14ac:dyDescent="0.2">
      <c r="A8663" s="597">
        <v>45541</v>
      </c>
      <c r="B8663" s="414">
        <f t="shared" si="305"/>
        <v>45542</v>
      </c>
      <c r="C8663" s="640">
        <v>2.0950000000000002</v>
      </c>
      <c r="E8663" s="640">
        <v>1.675</v>
      </c>
      <c r="G8663" s="640">
        <v>0.72898505413717518</v>
      </c>
      <c r="I8663" s="640">
        <v>1.92</v>
      </c>
      <c r="K8663" s="640">
        <v>7.4999999999999997E-2</v>
      </c>
      <c r="M8663" s="640">
        <v>1.77</v>
      </c>
      <c r="O8663" s="640">
        <v>1.74</v>
      </c>
      <c r="Q8663" s="640">
        <v>1.42</v>
      </c>
      <c r="S8663" s="640">
        <v>0.93500000000000005</v>
      </c>
      <c r="T8663" s="577">
        <v>0.73928700000000003</v>
      </c>
      <c r="U8663" s="640">
        <f t="shared" si="302"/>
        <v>0.72898505413717518</v>
      </c>
    </row>
    <row r="8664" spans="1:21" x14ac:dyDescent="0.2">
      <c r="A8664" s="597">
        <v>45542</v>
      </c>
      <c r="B8664" s="414">
        <f t="shared" ref="B8664:B8671" si="306">A8664+1</f>
        <v>45543</v>
      </c>
      <c r="C8664" s="640">
        <v>2.0950000000000002</v>
      </c>
      <c r="E8664" s="640">
        <v>1.675</v>
      </c>
      <c r="G8664" s="640">
        <v>0.72898505413717518</v>
      </c>
      <c r="I8664" s="640">
        <v>1.92</v>
      </c>
      <c r="K8664" s="640">
        <v>7.4999999999999997E-2</v>
      </c>
      <c r="M8664" s="640">
        <v>1.77</v>
      </c>
      <c r="O8664" s="640">
        <v>1.74</v>
      </c>
      <c r="Q8664" s="640">
        <v>1.42</v>
      </c>
      <c r="S8664" s="640">
        <v>0.93500000000000005</v>
      </c>
      <c r="T8664" s="577">
        <v>0.73928700000000003</v>
      </c>
      <c r="U8664" s="640">
        <f t="shared" si="302"/>
        <v>0.72898505413717518</v>
      </c>
    </row>
    <row r="8665" spans="1:21" x14ac:dyDescent="0.2">
      <c r="A8665" s="597">
        <v>45543</v>
      </c>
      <c r="B8665" s="414">
        <f t="shared" si="306"/>
        <v>45544</v>
      </c>
      <c r="C8665" s="640">
        <v>2.0950000000000002</v>
      </c>
      <c r="E8665" s="640">
        <v>1.675</v>
      </c>
      <c r="G8665" s="640">
        <v>0.72898505413717518</v>
      </c>
      <c r="I8665" s="640">
        <v>1.92</v>
      </c>
      <c r="K8665" s="640">
        <v>7.4999999999999997E-2</v>
      </c>
      <c r="M8665" s="640">
        <v>1.77</v>
      </c>
      <c r="O8665" s="640">
        <v>1.74</v>
      </c>
      <c r="Q8665" s="640">
        <v>1.42</v>
      </c>
      <c r="S8665" s="640">
        <v>0.93500000000000005</v>
      </c>
      <c r="T8665" s="577">
        <v>0.73928700000000003</v>
      </c>
      <c r="U8665" s="640">
        <f t="shared" si="302"/>
        <v>0.72898505413717518</v>
      </c>
    </row>
    <row r="8666" spans="1:21" x14ac:dyDescent="0.2">
      <c r="A8666" s="597">
        <v>45544</v>
      </c>
      <c r="B8666" s="414">
        <f t="shared" si="306"/>
        <v>45545</v>
      </c>
      <c r="C8666" s="636">
        <v>2.0350000000000001</v>
      </c>
      <c r="E8666" s="636">
        <v>1.7</v>
      </c>
      <c r="G8666" s="636">
        <v>0.54433204448350003</v>
      </c>
      <c r="I8666" s="636">
        <v>1.885</v>
      </c>
      <c r="K8666" s="636">
        <v>-0.75</v>
      </c>
      <c r="M8666" s="636">
        <v>1.72</v>
      </c>
      <c r="O8666" s="636">
        <v>1.72</v>
      </c>
      <c r="Q8666" s="636">
        <v>1.5</v>
      </c>
      <c r="S8666" s="636">
        <v>0.7</v>
      </c>
      <c r="T8666" s="554">
        <v>0.73734699999999997</v>
      </c>
      <c r="U8666" s="636">
        <f t="shared" si="302"/>
        <v>0.54433204448350003</v>
      </c>
    </row>
    <row r="8667" spans="1:21" x14ac:dyDescent="0.2">
      <c r="A8667" s="597">
        <v>45545</v>
      </c>
      <c r="B8667" s="414">
        <f t="shared" si="306"/>
        <v>45546</v>
      </c>
      <c r="C8667" s="636">
        <v>2.125</v>
      </c>
      <c r="E8667" s="636">
        <v>1.605</v>
      </c>
      <c r="G8667" s="636">
        <v>0.51232667283270006</v>
      </c>
      <c r="I8667" s="636">
        <v>1.875</v>
      </c>
      <c r="K8667" s="636">
        <v>-1.9550000000000001</v>
      </c>
      <c r="M8667" s="636">
        <v>1.6950000000000001</v>
      </c>
      <c r="O8667" s="636">
        <v>1.71</v>
      </c>
      <c r="Q8667" s="636">
        <v>1.575</v>
      </c>
      <c r="S8667" s="636">
        <v>0.66</v>
      </c>
      <c r="T8667" s="554">
        <v>0.73605299999999996</v>
      </c>
      <c r="U8667" s="636">
        <f t="shared" si="302"/>
        <v>0.51232667283270006</v>
      </c>
    </row>
    <row r="8668" spans="1:21" x14ac:dyDescent="0.2">
      <c r="A8668" s="597">
        <v>45546</v>
      </c>
      <c r="B8668" s="414">
        <f t="shared" si="306"/>
        <v>45547</v>
      </c>
      <c r="C8668" s="636">
        <v>2.14</v>
      </c>
      <c r="E8668" s="636">
        <v>1.54</v>
      </c>
      <c r="G8668" s="636">
        <v>0.446164499111875</v>
      </c>
      <c r="I8668" s="636">
        <v>1.895</v>
      </c>
      <c r="K8668" s="636">
        <v>-0.99</v>
      </c>
      <c r="M8668" s="636">
        <v>1.43</v>
      </c>
      <c r="O8668" s="636">
        <v>1.65</v>
      </c>
      <c r="Q8668" s="636">
        <v>1.605</v>
      </c>
      <c r="S8668" s="636">
        <v>0.57499999999999996</v>
      </c>
      <c r="T8668" s="554">
        <v>0.73575500000000005</v>
      </c>
      <c r="U8668" s="636">
        <f t="shared" si="302"/>
        <v>0.446164499111875</v>
      </c>
    </row>
    <row r="8669" spans="1:21" x14ac:dyDescent="0.2">
      <c r="A8669" s="597">
        <v>45547</v>
      </c>
      <c r="B8669" s="414">
        <f t="shared" si="306"/>
        <v>45548</v>
      </c>
      <c r="C8669" s="636">
        <v>2.1150000000000002</v>
      </c>
      <c r="E8669" s="636">
        <v>1.41</v>
      </c>
      <c r="G8669" s="636">
        <v>0.39212096963295001</v>
      </c>
      <c r="I8669" s="636">
        <v>1.925</v>
      </c>
      <c r="K8669" s="636">
        <v>0.09</v>
      </c>
      <c r="M8669" s="636">
        <v>1.28</v>
      </c>
      <c r="O8669" s="636">
        <v>1.63</v>
      </c>
      <c r="Q8669" s="636">
        <v>1.585</v>
      </c>
      <c r="S8669" s="636">
        <v>0.505</v>
      </c>
      <c r="T8669" s="554">
        <v>0.73626599999999998</v>
      </c>
      <c r="U8669" s="636">
        <f t="shared" si="302"/>
        <v>0.39212096963295001</v>
      </c>
    </row>
    <row r="8670" spans="1:21" x14ac:dyDescent="0.2">
      <c r="A8670" s="597">
        <v>45548</v>
      </c>
      <c r="B8670" s="414">
        <f t="shared" si="306"/>
        <v>45549</v>
      </c>
      <c r="C8670" s="640">
        <v>2.21</v>
      </c>
      <c r="E8670" s="640">
        <v>1.39</v>
      </c>
      <c r="G8670" s="640">
        <v>0.35717464586240005</v>
      </c>
      <c r="I8670" s="640">
        <v>2.0150000000000001</v>
      </c>
      <c r="K8670" s="640">
        <v>0.03</v>
      </c>
      <c r="M8670" s="640">
        <v>1.2150000000000001</v>
      </c>
      <c r="O8670" s="640">
        <v>1.7649999999999999</v>
      </c>
      <c r="Q8670" s="640">
        <v>1.5549999999999999</v>
      </c>
      <c r="S8670" s="640">
        <v>0.46</v>
      </c>
      <c r="T8670" s="577">
        <v>0.73625600000000002</v>
      </c>
      <c r="U8670" s="640">
        <f t="shared" si="302"/>
        <v>0.35717464586240005</v>
      </c>
    </row>
    <row r="8671" spans="1:21" x14ac:dyDescent="0.2">
      <c r="A8671" s="597">
        <v>45549</v>
      </c>
      <c r="B8671" s="414">
        <f t="shared" si="306"/>
        <v>45550</v>
      </c>
      <c r="C8671" s="640">
        <v>2.21</v>
      </c>
      <c r="E8671" s="640">
        <v>1.39</v>
      </c>
      <c r="G8671" s="640">
        <v>0.35717464586240005</v>
      </c>
      <c r="I8671" s="640">
        <v>2.0150000000000001</v>
      </c>
      <c r="K8671" s="640">
        <v>0.03</v>
      </c>
      <c r="M8671" s="640">
        <v>1.2150000000000001</v>
      </c>
      <c r="O8671" s="640">
        <v>1.7649999999999999</v>
      </c>
      <c r="Q8671" s="640">
        <v>1.5549999999999999</v>
      </c>
      <c r="S8671" s="640">
        <v>0.46</v>
      </c>
      <c r="T8671" s="577">
        <v>0.73625600000000002</v>
      </c>
      <c r="U8671" s="640">
        <f t="shared" si="302"/>
        <v>0.35717464586240005</v>
      </c>
    </row>
    <row r="8672" spans="1:21" x14ac:dyDescent="0.2">
      <c r="A8672" s="597">
        <v>45550</v>
      </c>
      <c r="B8672" s="414">
        <f t="shared" ref="B8672:B8700" si="307">A8672+1</f>
        <v>45551</v>
      </c>
      <c r="C8672" s="640">
        <v>2.21</v>
      </c>
      <c r="E8672" s="640">
        <v>1.39</v>
      </c>
      <c r="G8672" s="640">
        <v>0.35717464586240005</v>
      </c>
      <c r="I8672" s="640">
        <v>2.0150000000000001</v>
      </c>
      <c r="K8672" s="640">
        <v>0.03</v>
      </c>
      <c r="M8672" s="640">
        <v>1.2150000000000001</v>
      </c>
      <c r="O8672" s="640">
        <v>1.7649999999999999</v>
      </c>
      <c r="Q8672" s="640">
        <v>1.5549999999999999</v>
      </c>
      <c r="S8672" s="640">
        <v>0.46</v>
      </c>
      <c r="T8672" s="577">
        <v>0.73625600000000002</v>
      </c>
      <c r="U8672" s="640">
        <f t="shared" si="302"/>
        <v>0.35717464586240005</v>
      </c>
    </row>
    <row r="8673" spans="1:21" x14ac:dyDescent="0.2">
      <c r="A8673" s="597">
        <v>45551</v>
      </c>
      <c r="B8673" s="414">
        <f t="shared" si="307"/>
        <v>45552</v>
      </c>
      <c r="C8673" s="636">
        <v>2.2050000000000001</v>
      </c>
      <c r="E8673" s="636">
        <v>1.66</v>
      </c>
      <c r="G8673" s="636">
        <v>0.32994363232425</v>
      </c>
      <c r="I8673" s="636">
        <v>1.9650000000000001</v>
      </c>
      <c r="K8673" s="636">
        <v>0.67500000000000004</v>
      </c>
      <c r="M8673" s="636">
        <v>1.56</v>
      </c>
      <c r="O8673" s="636">
        <v>1.8</v>
      </c>
      <c r="Q8673" s="636">
        <v>1.74</v>
      </c>
      <c r="S8673" s="636">
        <v>0.42499999999999999</v>
      </c>
      <c r="T8673" s="554">
        <v>0.73613399999999996</v>
      </c>
      <c r="U8673" s="636">
        <f t="shared" si="302"/>
        <v>0.32994363232425</v>
      </c>
    </row>
    <row r="8674" spans="1:21" x14ac:dyDescent="0.2">
      <c r="A8674" s="597">
        <v>45552</v>
      </c>
      <c r="B8674" s="414">
        <f t="shared" si="307"/>
        <v>45553</v>
      </c>
      <c r="C8674" s="636">
        <v>2.3250000000000002</v>
      </c>
      <c r="E8674" s="636">
        <v>1.7</v>
      </c>
      <c r="G8674" s="636">
        <v>0.35299096706510003</v>
      </c>
      <c r="I8674" s="636">
        <v>2.21</v>
      </c>
      <c r="K8674" s="636">
        <v>0.58499999999999996</v>
      </c>
      <c r="M8674" s="636">
        <v>1.59</v>
      </c>
      <c r="O8674" s="636">
        <v>1.82</v>
      </c>
      <c r="Q8674" s="636">
        <v>1.7649999999999999</v>
      </c>
      <c r="S8674" s="636">
        <v>0.45500000000000002</v>
      </c>
      <c r="T8674" s="554">
        <v>0.73562799999999995</v>
      </c>
      <c r="U8674" s="636">
        <f t="shared" si="302"/>
        <v>0.35299096706510003</v>
      </c>
    </row>
    <row r="8675" spans="1:21" x14ac:dyDescent="0.2">
      <c r="A8675" s="597">
        <v>45553</v>
      </c>
      <c r="B8675" s="414">
        <f t="shared" si="307"/>
        <v>45554</v>
      </c>
      <c r="C8675" s="636">
        <v>2.3250000000000002</v>
      </c>
      <c r="E8675" s="636">
        <v>1.75</v>
      </c>
      <c r="G8675" s="636">
        <v>0.36853410440425</v>
      </c>
      <c r="I8675" s="636">
        <v>2.1800000000000002</v>
      </c>
      <c r="K8675" s="636">
        <v>0.64500000000000002</v>
      </c>
      <c r="M8675" s="636">
        <v>1.67</v>
      </c>
      <c r="O8675" s="636">
        <v>1.8</v>
      </c>
      <c r="Q8675" s="636">
        <v>1.6</v>
      </c>
      <c r="S8675" s="636">
        <v>0.47499999999999998</v>
      </c>
      <c r="T8675" s="554">
        <v>0.73568199999999995</v>
      </c>
      <c r="U8675" s="636">
        <f t="shared" ref="U8675:U8738" si="308">S8675*T8675*1.054615</f>
        <v>0.36853410440425</v>
      </c>
    </row>
    <row r="8676" spans="1:21" x14ac:dyDescent="0.2">
      <c r="A8676" s="597">
        <v>45554</v>
      </c>
      <c r="B8676" s="414">
        <f t="shared" si="307"/>
        <v>45555</v>
      </c>
      <c r="C8676" s="636">
        <v>2.2149999999999999</v>
      </c>
      <c r="E8676" s="636">
        <v>1.5449999999999999</v>
      </c>
      <c r="G8676" s="636">
        <v>0.248612409024</v>
      </c>
      <c r="I8676" s="636">
        <v>1.915</v>
      </c>
      <c r="K8676" s="636">
        <v>0.81499999999999995</v>
      </c>
      <c r="M8676" s="636">
        <v>1.44</v>
      </c>
      <c r="O8676" s="636">
        <v>1.665</v>
      </c>
      <c r="Q8676" s="636">
        <v>1.47</v>
      </c>
      <c r="S8676" s="636">
        <v>0.32</v>
      </c>
      <c r="T8676" s="554">
        <v>0.73668</v>
      </c>
      <c r="U8676" s="636">
        <f t="shared" si="308"/>
        <v>0.248612409024</v>
      </c>
    </row>
    <row r="8677" spans="1:21" x14ac:dyDescent="0.2">
      <c r="A8677" s="597">
        <v>45555</v>
      </c>
      <c r="B8677" s="414">
        <f t="shared" si="307"/>
        <v>45556</v>
      </c>
      <c r="C8677" s="640">
        <v>2.21</v>
      </c>
      <c r="E8677" s="640">
        <v>1.605</v>
      </c>
      <c r="G8677" s="640">
        <v>5.4413641340100009E-2</v>
      </c>
      <c r="I8677" s="640">
        <v>1.9650000000000001</v>
      </c>
      <c r="K8677" s="640">
        <v>0.19500000000000001</v>
      </c>
      <c r="M8677" s="640">
        <v>1.5049999999999999</v>
      </c>
      <c r="O8677" s="640">
        <v>1.7250000000000001</v>
      </c>
      <c r="Q8677" s="640">
        <v>1.1950000000000001</v>
      </c>
      <c r="S8677" s="640">
        <v>7.0000000000000007E-2</v>
      </c>
      <c r="T8677" s="577">
        <v>0.73708200000000001</v>
      </c>
      <c r="U8677" s="640">
        <f t="shared" si="308"/>
        <v>5.4413641340100009E-2</v>
      </c>
    </row>
    <row r="8678" spans="1:21" x14ac:dyDescent="0.2">
      <c r="A8678" s="597">
        <v>45556</v>
      </c>
      <c r="B8678" s="414">
        <f t="shared" si="307"/>
        <v>45557</v>
      </c>
      <c r="C8678" s="640">
        <v>2.21</v>
      </c>
      <c r="E8678" s="640">
        <v>1.605</v>
      </c>
      <c r="G8678" s="640">
        <v>5.4413641340100009E-2</v>
      </c>
      <c r="I8678" s="640">
        <v>1.9650000000000001</v>
      </c>
      <c r="K8678" s="640">
        <v>0.19500000000000001</v>
      </c>
      <c r="M8678" s="640">
        <v>1.5049999999999999</v>
      </c>
      <c r="O8678" s="640">
        <v>1.7250000000000001</v>
      </c>
      <c r="Q8678" s="640">
        <v>1.1950000000000001</v>
      </c>
      <c r="S8678" s="640">
        <v>7.0000000000000007E-2</v>
      </c>
      <c r="T8678" s="577">
        <v>0.73708200000000001</v>
      </c>
      <c r="U8678" s="640">
        <f t="shared" si="308"/>
        <v>5.4413641340100009E-2</v>
      </c>
    </row>
    <row r="8679" spans="1:21" x14ac:dyDescent="0.2">
      <c r="A8679" s="597">
        <v>45557</v>
      </c>
      <c r="B8679" s="414">
        <f t="shared" si="307"/>
        <v>45558</v>
      </c>
      <c r="C8679" s="640">
        <v>2.21</v>
      </c>
      <c r="E8679" s="640">
        <v>1.605</v>
      </c>
      <c r="G8679" s="640">
        <v>5.4413641340100009E-2</v>
      </c>
      <c r="I8679" s="640">
        <v>1.9650000000000001</v>
      </c>
      <c r="K8679" s="640">
        <v>0.19500000000000001</v>
      </c>
      <c r="M8679" s="640">
        <v>1.5049999999999999</v>
      </c>
      <c r="O8679" s="640">
        <v>1.7250000000000001</v>
      </c>
      <c r="Q8679" s="640">
        <v>1.1950000000000001</v>
      </c>
      <c r="S8679" s="640">
        <v>7.0000000000000007E-2</v>
      </c>
      <c r="T8679" s="577">
        <v>0.73708200000000001</v>
      </c>
      <c r="U8679" s="640">
        <f t="shared" si="308"/>
        <v>5.4413641340100009E-2</v>
      </c>
    </row>
    <row r="8680" spans="1:21" x14ac:dyDescent="0.2">
      <c r="A8680" s="597">
        <v>45558</v>
      </c>
      <c r="B8680" s="414">
        <f t="shared" si="307"/>
        <v>45559</v>
      </c>
      <c r="C8680" s="636">
        <v>2.4049999999999998</v>
      </c>
      <c r="E8680" s="636">
        <v>2.0350000000000001</v>
      </c>
      <c r="G8680" s="636">
        <v>0.15576937749899999</v>
      </c>
      <c r="I8680" s="636">
        <v>2.1949999999999998</v>
      </c>
      <c r="K8680" s="636">
        <v>1.155</v>
      </c>
      <c r="M8680" s="636">
        <v>2.11</v>
      </c>
      <c r="O8680" s="636">
        <v>2.0299999999999998</v>
      </c>
      <c r="Q8680" s="636">
        <v>1.57</v>
      </c>
      <c r="S8680" s="636">
        <v>0.2</v>
      </c>
      <c r="T8680" s="554">
        <v>0.73851299999999998</v>
      </c>
      <c r="U8680" s="636">
        <f t="shared" si="308"/>
        <v>0.15576937749899999</v>
      </c>
    </row>
    <row r="8681" spans="1:21" x14ac:dyDescent="0.2">
      <c r="A8681" s="597">
        <v>45559</v>
      </c>
      <c r="B8681" s="414">
        <f t="shared" si="307"/>
        <v>45560</v>
      </c>
      <c r="C8681" s="636">
        <v>2.6150000000000002</v>
      </c>
      <c r="E8681" s="636">
        <v>2.15</v>
      </c>
      <c r="G8681" s="636">
        <v>0.16419966397065003</v>
      </c>
      <c r="I8681" s="636">
        <v>2.39</v>
      </c>
      <c r="K8681" s="636">
        <v>0.83</v>
      </c>
      <c r="M8681" s="636">
        <v>2.2149999999999999</v>
      </c>
      <c r="O8681" s="636">
        <v>2.125</v>
      </c>
      <c r="Q8681" s="636">
        <v>1.4</v>
      </c>
      <c r="S8681" s="636">
        <v>0.21</v>
      </c>
      <c r="T8681" s="554">
        <v>0.74141100000000004</v>
      </c>
      <c r="U8681" s="636">
        <f t="shared" si="308"/>
        <v>0.16419966397065003</v>
      </c>
    </row>
    <row r="8682" spans="1:21" x14ac:dyDescent="0.2">
      <c r="A8682" s="597">
        <v>45560</v>
      </c>
      <c r="B8682" s="414">
        <f t="shared" si="307"/>
        <v>45561</v>
      </c>
      <c r="C8682" s="636">
        <v>2.62</v>
      </c>
      <c r="E8682" s="636">
        <v>2.16</v>
      </c>
      <c r="G8682" s="636">
        <v>0.1646468101845</v>
      </c>
      <c r="I8682" s="636">
        <v>2.5299999999999998</v>
      </c>
      <c r="K8682" s="636">
        <v>-0.13</v>
      </c>
      <c r="M8682" s="636">
        <v>2.16</v>
      </c>
      <c r="O8682" s="636">
        <v>2.1749999999999998</v>
      </c>
      <c r="Q8682" s="636">
        <v>1.5549999999999999</v>
      </c>
      <c r="S8682" s="636">
        <v>0.21</v>
      </c>
      <c r="T8682" s="554">
        <v>0.74343000000000004</v>
      </c>
      <c r="U8682" s="636">
        <f t="shared" si="308"/>
        <v>0.1646468101845</v>
      </c>
    </row>
    <row r="8683" spans="1:21" x14ac:dyDescent="0.2">
      <c r="A8683" s="597">
        <v>45561</v>
      </c>
      <c r="B8683" s="414">
        <f t="shared" si="307"/>
        <v>45562</v>
      </c>
      <c r="C8683" s="636">
        <v>2.6349999999999998</v>
      </c>
      <c r="E8683" s="636">
        <v>2.1850000000000001</v>
      </c>
      <c r="G8683" s="636">
        <v>9.785034354500001E-2</v>
      </c>
      <c r="I8683" s="636">
        <v>2.5350000000000001</v>
      </c>
      <c r="K8683" s="636">
        <v>0.56000000000000005</v>
      </c>
      <c r="M8683" s="636">
        <v>2.2349999999999999</v>
      </c>
      <c r="O8683" s="636">
        <v>2.1749999999999998</v>
      </c>
      <c r="Q8683" s="636">
        <v>1.3</v>
      </c>
      <c r="S8683" s="636">
        <v>0.125</v>
      </c>
      <c r="T8683" s="554">
        <v>0.74226400000000003</v>
      </c>
      <c r="U8683" s="636">
        <f t="shared" si="308"/>
        <v>9.785034354500001E-2</v>
      </c>
    </row>
    <row r="8684" spans="1:21" x14ac:dyDescent="0.2">
      <c r="A8684" s="597">
        <v>45562</v>
      </c>
      <c r="B8684" s="414">
        <f t="shared" si="307"/>
        <v>45563</v>
      </c>
      <c r="C8684" s="640">
        <v>2.5249999999999999</v>
      </c>
      <c r="E8684" s="640">
        <v>2.06</v>
      </c>
      <c r="G8684" s="640">
        <v>6.2515721077600006E-2</v>
      </c>
      <c r="I8684" s="640">
        <v>2.3849999999999998</v>
      </c>
      <c r="K8684" s="640">
        <v>0.25</v>
      </c>
      <c r="M8684" s="640">
        <v>2.12</v>
      </c>
      <c r="O8684" s="640">
        <v>2.14</v>
      </c>
      <c r="Q8684" s="640">
        <v>1.2949999999999999</v>
      </c>
      <c r="S8684" s="640">
        <v>0.08</v>
      </c>
      <c r="T8684" s="577">
        <v>0.74097800000000003</v>
      </c>
      <c r="U8684" s="640">
        <f t="shared" si="308"/>
        <v>6.2515721077600006E-2</v>
      </c>
    </row>
    <row r="8685" spans="1:21" x14ac:dyDescent="0.2">
      <c r="A8685" s="597">
        <v>45563</v>
      </c>
      <c r="B8685" s="414">
        <f t="shared" si="307"/>
        <v>45564</v>
      </c>
      <c r="C8685" s="640">
        <v>2.5249999999999999</v>
      </c>
      <c r="E8685" s="640">
        <v>2.06</v>
      </c>
      <c r="G8685" s="640">
        <v>6.2515721077600006E-2</v>
      </c>
      <c r="I8685" s="640">
        <v>2.3849999999999998</v>
      </c>
      <c r="K8685" s="640">
        <v>0.25</v>
      </c>
      <c r="M8685" s="640">
        <v>2.12</v>
      </c>
      <c r="O8685" s="640">
        <v>2.14</v>
      </c>
      <c r="Q8685" s="640">
        <v>1.2949999999999999</v>
      </c>
      <c r="S8685" s="640">
        <v>0.08</v>
      </c>
      <c r="T8685" s="577">
        <v>0.74097800000000003</v>
      </c>
      <c r="U8685" s="640">
        <f t="shared" si="308"/>
        <v>6.2515721077600006E-2</v>
      </c>
    </row>
    <row r="8686" spans="1:21" x14ac:dyDescent="0.2">
      <c r="A8686" s="597">
        <v>45564</v>
      </c>
      <c r="B8686" s="414">
        <f t="shared" si="307"/>
        <v>45565</v>
      </c>
      <c r="C8686" s="640">
        <v>2.5249999999999999</v>
      </c>
      <c r="E8686" s="640">
        <v>2.06</v>
      </c>
      <c r="G8686" s="640">
        <v>6.2515721077600006E-2</v>
      </c>
      <c r="I8686" s="640">
        <v>2.3849999999999998</v>
      </c>
      <c r="K8686" s="640">
        <v>0.25</v>
      </c>
      <c r="M8686" s="640">
        <v>2.12</v>
      </c>
      <c r="O8686" s="640">
        <v>2.14</v>
      </c>
      <c r="Q8686" s="640">
        <v>1.2949999999999999</v>
      </c>
      <c r="S8686" s="640">
        <v>0.08</v>
      </c>
      <c r="T8686" s="577">
        <v>0.74097800000000003</v>
      </c>
      <c r="U8686" s="640">
        <f t="shared" si="308"/>
        <v>6.2515721077600006E-2</v>
      </c>
    </row>
    <row r="8687" spans="1:21" x14ac:dyDescent="0.2">
      <c r="A8687" s="597">
        <v>45565</v>
      </c>
      <c r="B8687" s="414">
        <f t="shared" si="307"/>
        <v>45566</v>
      </c>
      <c r="C8687" s="620">
        <v>2.6549999999999998</v>
      </c>
      <c r="E8687" s="620">
        <v>2.2200000000000002</v>
      </c>
      <c r="G8687" s="620">
        <v>9.7528422316250002E-2</v>
      </c>
      <c r="I8687" s="620">
        <v>2.52</v>
      </c>
      <c r="K8687" s="620">
        <v>0.505</v>
      </c>
      <c r="M8687" s="620">
        <v>1.95</v>
      </c>
      <c r="O8687" s="620">
        <v>2.2599999999999998</v>
      </c>
      <c r="Q8687" s="620">
        <v>1.335</v>
      </c>
      <c r="S8687" s="620">
        <v>0.125</v>
      </c>
      <c r="T8687" s="689">
        <v>0.73982199999999998</v>
      </c>
      <c r="U8687" s="620">
        <f t="shared" si="308"/>
        <v>9.7528422316250002E-2</v>
      </c>
    </row>
    <row r="8688" spans="1:21" x14ac:dyDescent="0.2">
      <c r="A8688" s="597">
        <v>45566</v>
      </c>
      <c r="B8688" s="414">
        <f t="shared" si="307"/>
        <v>45567</v>
      </c>
      <c r="C8688" s="636">
        <v>2.67</v>
      </c>
      <c r="E8688" s="636">
        <v>2.355</v>
      </c>
      <c r="G8688" s="636">
        <v>0.28871729769785004</v>
      </c>
      <c r="I8688" s="636">
        <v>2.59</v>
      </c>
      <c r="K8688" s="636">
        <v>0.69499999999999995</v>
      </c>
      <c r="M8688" s="636">
        <v>2.67</v>
      </c>
      <c r="O8688" s="636">
        <v>2.3650000000000002</v>
      </c>
      <c r="Q8688" s="636">
        <v>1.365</v>
      </c>
      <c r="S8688" s="636">
        <v>0.37</v>
      </c>
      <c r="T8688" s="554">
        <v>0.73990699999999998</v>
      </c>
      <c r="U8688" s="636">
        <f t="shared" si="308"/>
        <v>0.28871729769785004</v>
      </c>
    </row>
    <row r="8689" spans="1:21" x14ac:dyDescent="0.2">
      <c r="A8689" s="597">
        <v>45567</v>
      </c>
      <c r="B8689" s="414">
        <f t="shared" si="307"/>
        <v>45568</v>
      </c>
      <c r="C8689" s="636">
        <v>2.76</v>
      </c>
      <c r="E8689" s="636">
        <v>2.355</v>
      </c>
      <c r="G8689" s="636">
        <v>0.28924993100360002</v>
      </c>
      <c r="I8689" s="636">
        <v>2.65</v>
      </c>
      <c r="K8689" s="636">
        <v>1.48</v>
      </c>
      <c r="M8689" s="636">
        <v>2.8450000000000002</v>
      </c>
      <c r="O8689" s="636">
        <v>2.4049999999999998</v>
      </c>
      <c r="Q8689" s="636">
        <v>1.44</v>
      </c>
      <c r="S8689" s="636">
        <v>0.37</v>
      </c>
      <c r="T8689" s="554">
        <v>0.74127200000000004</v>
      </c>
      <c r="U8689" s="636">
        <f t="shared" si="308"/>
        <v>0.28924993100360002</v>
      </c>
    </row>
    <row r="8690" spans="1:21" x14ac:dyDescent="0.2">
      <c r="A8690" s="597">
        <v>45568</v>
      </c>
      <c r="B8690" s="414">
        <f t="shared" si="307"/>
        <v>45569</v>
      </c>
      <c r="C8690" s="636">
        <v>2.74</v>
      </c>
      <c r="E8690" s="636">
        <v>2.1800000000000002</v>
      </c>
      <c r="G8690" s="636">
        <v>0.52988839601260007</v>
      </c>
      <c r="I8690" s="636">
        <v>2.6</v>
      </c>
      <c r="K8690" s="636">
        <v>1.75</v>
      </c>
      <c r="M8690" s="636">
        <v>2.23</v>
      </c>
      <c r="O8690" s="636">
        <v>2.2599999999999998</v>
      </c>
      <c r="Q8690" s="636">
        <v>1.51</v>
      </c>
      <c r="S8690" s="636">
        <v>0.68</v>
      </c>
      <c r="T8690" s="554">
        <v>0.73889300000000002</v>
      </c>
      <c r="U8690" s="636">
        <f t="shared" si="308"/>
        <v>0.52988839601260007</v>
      </c>
    </row>
    <row r="8691" spans="1:21" x14ac:dyDescent="0.2">
      <c r="A8691" s="597">
        <v>45569</v>
      </c>
      <c r="B8691" s="414">
        <f t="shared" si="307"/>
        <v>45570</v>
      </c>
      <c r="C8691" s="640">
        <v>2.5499999999999998</v>
      </c>
      <c r="E8691" s="640">
        <v>2.02</v>
      </c>
      <c r="G8691" s="640">
        <v>0.63742472447130005</v>
      </c>
      <c r="I8691" s="640">
        <v>2.44</v>
      </c>
      <c r="K8691" s="640">
        <v>1.5049999999999999</v>
      </c>
      <c r="M8691" s="640">
        <v>1.9950000000000001</v>
      </c>
      <c r="O8691" s="640">
        <v>2.1150000000000002</v>
      </c>
      <c r="Q8691" s="640">
        <v>1.1850000000000001</v>
      </c>
      <c r="S8691" s="640">
        <v>0.82</v>
      </c>
      <c r="T8691" s="577">
        <v>0.73709100000000005</v>
      </c>
      <c r="U8691" s="640">
        <f t="shared" si="308"/>
        <v>0.63742472447130005</v>
      </c>
    </row>
    <row r="8692" spans="1:21" x14ac:dyDescent="0.2">
      <c r="A8692" s="597">
        <v>45570</v>
      </c>
      <c r="B8692" s="414">
        <f t="shared" si="307"/>
        <v>45571</v>
      </c>
      <c r="C8692" s="640">
        <v>2.5499999999999998</v>
      </c>
      <c r="E8692" s="640">
        <v>2.02</v>
      </c>
      <c r="G8692" s="640">
        <v>0.63742472447130005</v>
      </c>
      <c r="I8692" s="640">
        <v>2.44</v>
      </c>
      <c r="K8692" s="640">
        <v>1.5049999999999999</v>
      </c>
      <c r="M8692" s="640">
        <v>1.9950000000000001</v>
      </c>
      <c r="O8692" s="640">
        <v>2.1150000000000002</v>
      </c>
      <c r="Q8692" s="640">
        <v>1.1850000000000001</v>
      </c>
      <c r="S8692" s="640">
        <v>0.82</v>
      </c>
      <c r="T8692" s="577">
        <v>0.73709100000000005</v>
      </c>
      <c r="U8692" s="640">
        <f t="shared" si="308"/>
        <v>0.63742472447130005</v>
      </c>
    </row>
    <row r="8693" spans="1:21" x14ac:dyDescent="0.2">
      <c r="A8693" s="597">
        <v>45571</v>
      </c>
      <c r="B8693" s="414">
        <f t="shared" si="307"/>
        <v>45572</v>
      </c>
      <c r="C8693" s="640">
        <v>2.5499999999999998</v>
      </c>
      <c r="E8693" s="640">
        <v>2.02</v>
      </c>
      <c r="G8693" s="640">
        <v>0.63742472447130005</v>
      </c>
      <c r="I8693" s="640">
        <v>2.44</v>
      </c>
      <c r="K8693" s="640">
        <v>1.5049999999999999</v>
      </c>
      <c r="M8693" s="640">
        <v>1.9950000000000001</v>
      </c>
      <c r="O8693" s="640">
        <v>2.1150000000000002</v>
      </c>
      <c r="Q8693" s="640">
        <v>1.1850000000000001</v>
      </c>
      <c r="S8693" s="640">
        <v>0.82</v>
      </c>
      <c r="T8693" s="577">
        <v>0.73709100000000005</v>
      </c>
      <c r="U8693" s="640">
        <f t="shared" si="308"/>
        <v>0.63742472447130005</v>
      </c>
    </row>
    <row r="8694" spans="1:21" x14ac:dyDescent="0.2">
      <c r="A8694" s="597">
        <v>45572</v>
      </c>
      <c r="B8694" s="414">
        <f t="shared" si="307"/>
        <v>45573</v>
      </c>
      <c r="C8694" s="18">
        <v>2.5249999999999999</v>
      </c>
      <c r="E8694" s="636">
        <v>2.2149999999999999</v>
      </c>
      <c r="G8694" s="636">
        <v>0.99260296304640006</v>
      </c>
      <c r="I8694" s="636">
        <v>2.35</v>
      </c>
      <c r="K8694" s="636">
        <v>4.4999999999999998E-2</v>
      </c>
      <c r="M8694" s="636">
        <v>2.87</v>
      </c>
      <c r="O8694" s="636">
        <v>2.2999999999999998</v>
      </c>
      <c r="Q8694" s="636">
        <v>1.5349999999999999</v>
      </c>
      <c r="S8694" s="636">
        <v>1.28</v>
      </c>
      <c r="T8694" s="554">
        <v>0.73531199999999997</v>
      </c>
      <c r="U8694" s="636">
        <f t="shared" si="308"/>
        <v>0.99260296304640006</v>
      </c>
    </row>
    <row r="8695" spans="1:21" x14ac:dyDescent="0.2">
      <c r="A8695" s="597">
        <v>45573</v>
      </c>
      <c r="B8695" s="414">
        <f t="shared" si="307"/>
        <v>45574</v>
      </c>
      <c r="C8695" s="18">
        <v>2.395</v>
      </c>
      <c r="E8695" s="636">
        <v>2.23</v>
      </c>
      <c r="G8695" s="636">
        <v>1.27928200633375</v>
      </c>
      <c r="I8695" s="636">
        <v>2.25</v>
      </c>
      <c r="K8695" s="636">
        <v>-0.84</v>
      </c>
      <c r="M8695" s="636">
        <v>2.84</v>
      </c>
      <c r="O8695" s="636">
        <v>2.31</v>
      </c>
      <c r="Q8695" s="636">
        <v>1.6</v>
      </c>
      <c r="S8695" s="636">
        <v>1.655</v>
      </c>
      <c r="T8695" s="554">
        <v>0.73294999999999999</v>
      </c>
      <c r="U8695" s="636">
        <f t="shared" si="308"/>
        <v>1.27928200633375</v>
      </c>
    </row>
    <row r="8696" spans="1:21" x14ac:dyDescent="0.2">
      <c r="A8696" s="597">
        <v>45574</v>
      </c>
      <c r="B8696" s="414">
        <f t="shared" si="307"/>
        <v>45575</v>
      </c>
      <c r="C8696" s="18">
        <v>2.415</v>
      </c>
      <c r="E8696" s="636">
        <v>2.1800000000000002</v>
      </c>
      <c r="G8696" s="636">
        <v>1.345153043037675</v>
      </c>
      <c r="I8696" s="636">
        <v>2.27</v>
      </c>
      <c r="K8696" s="636">
        <v>-0.93</v>
      </c>
      <c r="M8696" s="636">
        <v>2.4649999999999999</v>
      </c>
      <c r="O8696" s="636">
        <v>2.2200000000000002</v>
      </c>
      <c r="Q8696" s="636">
        <v>1.61</v>
      </c>
      <c r="S8696" s="636">
        <v>1.7450000000000001</v>
      </c>
      <c r="T8696" s="554">
        <v>0.73094099999999995</v>
      </c>
      <c r="U8696" s="636">
        <f t="shared" si="308"/>
        <v>1.345153043037675</v>
      </c>
    </row>
    <row r="8697" spans="1:21" x14ac:dyDescent="0.2">
      <c r="A8697" s="597">
        <v>45575</v>
      </c>
      <c r="B8697" s="414">
        <f t="shared" si="307"/>
        <v>45576</v>
      </c>
      <c r="C8697" s="636">
        <v>2.2599999999999998</v>
      </c>
      <c r="E8697" s="636">
        <v>2.0649999999999999</v>
      </c>
      <c r="G8697" s="636">
        <v>1.2092315251117502</v>
      </c>
      <c r="I8697" s="636">
        <v>2.21</v>
      </c>
      <c r="K8697" s="636">
        <v>-0.495</v>
      </c>
      <c r="M8697" s="636">
        <v>2.3050000000000002</v>
      </c>
      <c r="O8697" s="636">
        <v>2.11</v>
      </c>
      <c r="Q8697" s="636">
        <v>1.41</v>
      </c>
      <c r="S8697" s="636">
        <v>1.575</v>
      </c>
      <c r="T8697" s="554">
        <v>0.72800600000000004</v>
      </c>
      <c r="U8697" s="636">
        <f t="shared" si="308"/>
        <v>1.2092315251117502</v>
      </c>
    </row>
    <row r="8698" spans="1:21" x14ac:dyDescent="0.2">
      <c r="A8698" s="597">
        <v>45576</v>
      </c>
      <c r="B8698" s="414">
        <f t="shared" si="307"/>
        <v>45577</v>
      </c>
      <c r="C8698" s="640">
        <v>2.2949999999999999</v>
      </c>
      <c r="E8698" s="640">
        <v>1.9550000000000001</v>
      </c>
      <c r="G8698" s="640">
        <v>1.1994099008898251</v>
      </c>
      <c r="I8698" s="640">
        <v>2.31</v>
      </c>
      <c r="K8698" s="640">
        <v>-0.03</v>
      </c>
      <c r="M8698" s="640">
        <v>2.0249999999999999</v>
      </c>
      <c r="O8698" s="640">
        <v>2.0699999999999998</v>
      </c>
      <c r="Q8698" s="640">
        <v>1.325</v>
      </c>
      <c r="S8698" s="640">
        <v>1.5649999999999999</v>
      </c>
      <c r="T8698" s="577">
        <v>0.72670699999999999</v>
      </c>
      <c r="U8698" s="640">
        <f t="shared" si="308"/>
        <v>1.1994099008898251</v>
      </c>
    </row>
    <row r="8699" spans="1:21" x14ac:dyDescent="0.2">
      <c r="A8699" s="597">
        <v>45577</v>
      </c>
      <c r="B8699" s="414">
        <f t="shared" si="307"/>
        <v>45578</v>
      </c>
      <c r="C8699" s="640">
        <v>2.2949999999999999</v>
      </c>
      <c r="E8699" s="640">
        <v>1.9550000000000001</v>
      </c>
      <c r="G8699" s="640">
        <v>1.1994099008898251</v>
      </c>
      <c r="I8699" s="640">
        <v>2.31</v>
      </c>
      <c r="K8699" s="640">
        <v>-0.03</v>
      </c>
      <c r="M8699" s="640">
        <v>2.0249999999999999</v>
      </c>
      <c r="O8699" s="640">
        <v>2.0699999999999998</v>
      </c>
      <c r="Q8699" s="640">
        <v>1.325</v>
      </c>
      <c r="S8699" s="640">
        <v>1.5649999999999999</v>
      </c>
      <c r="T8699" s="577">
        <v>0.72670699999999999</v>
      </c>
      <c r="U8699" s="640">
        <f t="shared" si="308"/>
        <v>1.1994099008898251</v>
      </c>
    </row>
    <row r="8700" spans="1:21" x14ac:dyDescent="0.2">
      <c r="A8700" s="597">
        <v>45578</v>
      </c>
      <c r="B8700" s="414">
        <f t="shared" si="307"/>
        <v>45579</v>
      </c>
      <c r="C8700" s="640">
        <v>2.2949999999999999</v>
      </c>
      <c r="E8700" s="640">
        <v>1.9550000000000001</v>
      </c>
      <c r="G8700" s="640">
        <v>1.1994099008898251</v>
      </c>
      <c r="I8700" s="640">
        <v>2.31</v>
      </c>
      <c r="K8700" s="640">
        <v>-0.03</v>
      </c>
      <c r="M8700" s="640">
        <v>2.0249999999999999</v>
      </c>
      <c r="O8700" s="640">
        <v>2.0699999999999998</v>
      </c>
      <c r="Q8700" s="640">
        <v>1.325</v>
      </c>
      <c r="S8700" s="640">
        <v>1.5649999999999999</v>
      </c>
      <c r="T8700" s="577">
        <v>0.72670699999999999</v>
      </c>
      <c r="U8700" s="640">
        <f t="shared" si="308"/>
        <v>1.1994099008898251</v>
      </c>
    </row>
    <row r="8701" spans="1:21" x14ac:dyDescent="0.2">
      <c r="A8701" s="597">
        <v>45579</v>
      </c>
      <c r="B8701" s="414">
        <f t="shared" ref="B8701:B8706" si="309">A8701+1</f>
        <v>45580</v>
      </c>
      <c r="C8701" s="640">
        <v>2.2949999999999999</v>
      </c>
      <c r="E8701" s="640">
        <v>1.9550000000000001</v>
      </c>
      <c r="G8701" s="640">
        <v>1.1994099008898251</v>
      </c>
      <c r="I8701" s="640">
        <v>2.31</v>
      </c>
      <c r="K8701" s="640">
        <v>-0.03</v>
      </c>
      <c r="M8701" s="640">
        <v>2.0249999999999999</v>
      </c>
      <c r="O8701" s="640">
        <v>2.0699999999999998</v>
      </c>
      <c r="Q8701" s="640">
        <v>1.325</v>
      </c>
      <c r="S8701" s="640">
        <v>1.5649999999999999</v>
      </c>
      <c r="T8701" s="577">
        <v>0.72670699999999999</v>
      </c>
      <c r="U8701" s="640">
        <f t="shared" si="308"/>
        <v>1.1994099008898251</v>
      </c>
    </row>
    <row r="8702" spans="1:21" x14ac:dyDescent="0.2">
      <c r="A8702" s="597">
        <v>45580</v>
      </c>
      <c r="B8702" s="414">
        <f t="shared" si="309"/>
        <v>45581</v>
      </c>
      <c r="C8702" s="636">
        <v>2.37</v>
      </c>
      <c r="E8702" s="636">
        <v>1.75</v>
      </c>
      <c r="G8702" s="636">
        <v>1.0086067034868</v>
      </c>
      <c r="I8702" s="636">
        <v>2.2149999999999999</v>
      </c>
      <c r="K8702" s="636">
        <v>-0.56999999999999995</v>
      </c>
      <c r="M8702" s="636">
        <v>1.9950000000000001</v>
      </c>
      <c r="O8702" s="636">
        <v>1.85</v>
      </c>
      <c r="Q8702" s="636">
        <v>1.86</v>
      </c>
      <c r="S8702" s="636">
        <v>1.32</v>
      </c>
      <c r="T8702" s="554">
        <v>0.724526</v>
      </c>
      <c r="U8702" s="636">
        <f t="shared" si="308"/>
        <v>1.0086067034868</v>
      </c>
    </row>
    <row r="8703" spans="1:21" x14ac:dyDescent="0.2">
      <c r="A8703" s="597">
        <v>45581</v>
      </c>
      <c r="B8703" s="414">
        <f t="shared" si="309"/>
        <v>45582</v>
      </c>
      <c r="C8703" s="636">
        <v>2.21</v>
      </c>
      <c r="E8703" s="636">
        <v>1.74</v>
      </c>
      <c r="G8703" s="636">
        <v>1.1024865902952001</v>
      </c>
      <c r="I8703" s="636">
        <v>1.7050000000000001</v>
      </c>
      <c r="K8703" s="636">
        <v>-0.66500000000000004</v>
      </c>
      <c r="M8703" s="636">
        <v>1.94</v>
      </c>
      <c r="O8703" s="636">
        <v>1.865</v>
      </c>
      <c r="Q8703" s="636">
        <v>1.7350000000000001</v>
      </c>
      <c r="S8703" s="636">
        <v>1.44</v>
      </c>
      <c r="T8703" s="554">
        <v>0.72596700000000003</v>
      </c>
      <c r="U8703" s="636">
        <f t="shared" si="308"/>
        <v>1.1024865902952001</v>
      </c>
    </row>
    <row r="8704" spans="1:21" x14ac:dyDescent="0.2">
      <c r="A8704" s="597">
        <v>45582</v>
      </c>
      <c r="B8704" s="414">
        <f t="shared" si="309"/>
        <v>45583</v>
      </c>
      <c r="C8704" s="636">
        <v>2.19</v>
      </c>
      <c r="E8704" s="636">
        <v>1.65</v>
      </c>
      <c r="G8704" s="636">
        <v>1.013976861070625</v>
      </c>
      <c r="I8704" s="636">
        <v>1.71</v>
      </c>
      <c r="K8704" s="636">
        <v>0.45</v>
      </c>
      <c r="M8704" s="636">
        <v>1.645</v>
      </c>
      <c r="O8704" s="636">
        <v>1.71</v>
      </c>
      <c r="Q8704" s="636">
        <v>1.5649999999999999</v>
      </c>
      <c r="S8704" s="636">
        <v>1.325</v>
      </c>
      <c r="T8704" s="554">
        <v>0.72563500000000003</v>
      </c>
      <c r="U8704" s="636">
        <f t="shared" si="308"/>
        <v>1.013976861070625</v>
      </c>
    </row>
    <row r="8705" spans="1:21" x14ac:dyDescent="0.2">
      <c r="A8705" s="597">
        <v>45583</v>
      </c>
      <c r="B8705" s="414">
        <f t="shared" si="309"/>
        <v>45584</v>
      </c>
      <c r="C8705" s="640">
        <v>1.825</v>
      </c>
      <c r="E8705" s="640">
        <v>1.2</v>
      </c>
      <c r="G8705" s="640">
        <v>0.54262645782860008</v>
      </c>
      <c r="I8705" s="640">
        <v>1.38</v>
      </c>
      <c r="K8705" s="640">
        <v>0.245</v>
      </c>
      <c r="M8705" s="640">
        <v>1.19</v>
      </c>
      <c r="O8705" s="640">
        <v>1.3</v>
      </c>
      <c r="Q8705" s="640">
        <v>1.3</v>
      </c>
      <c r="S8705" s="640">
        <v>0.71</v>
      </c>
      <c r="T8705" s="577">
        <v>0.72468399999999999</v>
      </c>
      <c r="U8705" s="640">
        <f t="shared" si="308"/>
        <v>0.54262645782860008</v>
      </c>
    </row>
    <row r="8706" spans="1:21" x14ac:dyDescent="0.2">
      <c r="A8706" s="597">
        <v>45584</v>
      </c>
      <c r="B8706" s="414">
        <f t="shared" si="309"/>
        <v>45585</v>
      </c>
      <c r="C8706" s="640">
        <v>1.825</v>
      </c>
      <c r="E8706" s="640">
        <v>1.2</v>
      </c>
      <c r="G8706" s="640">
        <v>0.54262645782860008</v>
      </c>
      <c r="I8706" s="640">
        <v>1.38</v>
      </c>
      <c r="K8706" s="640">
        <v>0.245</v>
      </c>
      <c r="M8706" s="640">
        <v>1.19</v>
      </c>
      <c r="O8706" s="640">
        <v>1.3</v>
      </c>
      <c r="Q8706" s="640">
        <v>1.3</v>
      </c>
      <c r="S8706" s="640">
        <v>0.71</v>
      </c>
      <c r="T8706" s="577">
        <v>0.72468399999999999</v>
      </c>
      <c r="U8706" s="640">
        <f t="shared" si="308"/>
        <v>0.54262645782860008</v>
      </c>
    </row>
    <row r="8707" spans="1:21" x14ac:dyDescent="0.2">
      <c r="A8707" s="597">
        <v>45585</v>
      </c>
      <c r="B8707" s="414">
        <f t="shared" ref="B8707:B8732" si="310">A8707+1</f>
        <v>45586</v>
      </c>
      <c r="C8707" s="640">
        <v>1.825</v>
      </c>
      <c r="E8707" s="640">
        <v>1.2</v>
      </c>
      <c r="G8707" s="640">
        <v>0.54262645782860008</v>
      </c>
      <c r="I8707" s="640">
        <v>1.38</v>
      </c>
      <c r="K8707" s="640">
        <v>0.245</v>
      </c>
      <c r="M8707" s="640">
        <v>1.19</v>
      </c>
      <c r="O8707" s="640">
        <v>1.3</v>
      </c>
      <c r="Q8707" s="640">
        <v>1.3</v>
      </c>
      <c r="S8707" s="640">
        <v>0.71</v>
      </c>
      <c r="T8707" s="577">
        <v>0.72468399999999999</v>
      </c>
      <c r="U8707" s="640">
        <f t="shared" si="308"/>
        <v>0.54262645782860008</v>
      </c>
    </row>
    <row r="8708" spans="1:21" x14ac:dyDescent="0.2">
      <c r="A8708" s="597">
        <v>45586</v>
      </c>
      <c r="B8708" s="414">
        <f t="shared" si="310"/>
        <v>45587</v>
      </c>
      <c r="C8708" s="636">
        <v>1.7649999999999999</v>
      </c>
      <c r="E8708" s="636">
        <v>1.1299999999999999</v>
      </c>
      <c r="G8708" s="636">
        <v>0.9497764294420501</v>
      </c>
      <c r="I8708" s="636">
        <v>1.2949999999999999</v>
      </c>
      <c r="K8708" s="636">
        <v>-0.77500000000000002</v>
      </c>
      <c r="M8708" s="636">
        <v>1.4350000000000001</v>
      </c>
      <c r="O8708" s="636">
        <v>1.2</v>
      </c>
      <c r="Q8708" s="636">
        <v>1.335</v>
      </c>
      <c r="S8708" s="636">
        <v>1.2450000000000001</v>
      </c>
      <c r="T8708" s="554">
        <v>0.72336599999999995</v>
      </c>
      <c r="U8708" s="636">
        <f t="shared" si="308"/>
        <v>0.9497764294420501</v>
      </c>
    </row>
    <row r="8709" spans="1:21" x14ac:dyDescent="0.2">
      <c r="A8709" s="597">
        <v>45587</v>
      </c>
      <c r="B8709" s="414">
        <f t="shared" si="310"/>
        <v>45588</v>
      </c>
      <c r="C8709" s="636">
        <v>1.7150000000000001</v>
      </c>
      <c r="E8709" s="636">
        <v>1.37</v>
      </c>
      <c r="G8709" s="636">
        <v>1.0220119147518001</v>
      </c>
      <c r="I8709" s="636">
        <v>1.61</v>
      </c>
      <c r="K8709" s="636">
        <v>-0.47499999999999998</v>
      </c>
      <c r="M8709" s="636">
        <v>1.4450000000000001</v>
      </c>
      <c r="O8709" s="636">
        <v>1.585</v>
      </c>
      <c r="Q8709" s="636">
        <v>1.54</v>
      </c>
      <c r="S8709" s="636">
        <v>1.34</v>
      </c>
      <c r="T8709" s="554">
        <v>0.72319800000000001</v>
      </c>
      <c r="U8709" s="636">
        <f t="shared" si="308"/>
        <v>1.0220119147518001</v>
      </c>
    </row>
    <row r="8710" spans="1:21" x14ac:dyDescent="0.2">
      <c r="A8710" s="597">
        <v>45588</v>
      </c>
      <c r="B8710" s="414">
        <f t="shared" si="310"/>
        <v>45589</v>
      </c>
      <c r="C8710" s="636">
        <v>1.91</v>
      </c>
      <c r="E8710" s="636">
        <v>1.7549999999999999</v>
      </c>
      <c r="G8710" s="636">
        <v>0.95677912049972502</v>
      </c>
      <c r="I8710" s="636">
        <v>1.81</v>
      </c>
      <c r="K8710" s="636">
        <v>-0.91</v>
      </c>
      <c r="M8710" s="636">
        <v>1.9350000000000001</v>
      </c>
      <c r="O8710" s="636">
        <v>1.7749999999999999</v>
      </c>
      <c r="Q8710" s="636">
        <v>1.7150000000000001</v>
      </c>
      <c r="S8710" s="636">
        <v>1.2549999999999999</v>
      </c>
      <c r="T8710" s="554">
        <v>0.72289300000000001</v>
      </c>
      <c r="U8710" s="636">
        <f t="shared" si="308"/>
        <v>0.95677912049972502</v>
      </c>
    </row>
    <row r="8711" spans="1:21" x14ac:dyDescent="0.2">
      <c r="A8711" s="597">
        <v>45589</v>
      </c>
      <c r="B8711" s="414">
        <f t="shared" si="310"/>
        <v>45590</v>
      </c>
      <c r="C8711" s="636">
        <v>2.0499999999999998</v>
      </c>
      <c r="E8711" s="636">
        <v>1.77</v>
      </c>
      <c r="G8711" s="636">
        <v>0.62882091692062503</v>
      </c>
      <c r="I8711" s="636">
        <v>1.905</v>
      </c>
      <c r="K8711" s="636">
        <v>-0.29499999999999998</v>
      </c>
      <c r="M8711" s="636">
        <v>1.88</v>
      </c>
      <c r="O8711" s="636">
        <v>1.835</v>
      </c>
      <c r="Q8711" s="636">
        <v>1.7749999999999999</v>
      </c>
      <c r="S8711" s="636">
        <v>0.82499999999999996</v>
      </c>
      <c r="T8711" s="554">
        <v>0.72273500000000002</v>
      </c>
      <c r="U8711" s="636">
        <f t="shared" si="308"/>
        <v>0.62882091692062503</v>
      </c>
    </row>
    <row r="8712" spans="1:21" x14ac:dyDescent="0.2">
      <c r="A8712" s="597">
        <v>45590</v>
      </c>
      <c r="B8712" s="414">
        <f t="shared" si="310"/>
        <v>45591</v>
      </c>
      <c r="C8712" s="640">
        <v>1.95</v>
      </c>
      <c r="E8712" s="640">
        <v>1.7350000000000001</v>
      </c>
      <c r="G8712" s="640">
        <v>0.52861255969712495</v>
      </c>
      <c r="I8712" s="640">
        <v>1.665</v>
      </c>
      <c r="K8712" s="640">
        <v>-0.745</v>
      </c>
      <c r="M8712" s="640">
        <v>1.81</v>
      </c>
      <c r="O8712" s="640">
        <v>1.835</v>
      </c>
      <c r="Q8712" s="640">
        <v>1.8</v>
      </c>
      <c r="S8712" s="640">
        <v>0.69499999999999995</v>
      </c>
      <c r="T8712" s="577">
        <v>0.72120499999999998</v>
      </c>
      <c r="U8712" s="640">
        <f t="shared" si="308"/>
        <v>0.52861255969712495</v>
      </c>
    </row>
    <row r="8713" spans="1:21" x14ac:dyDescent="0.2">
      <c r="A8713" s="597">
        <v>45591</v>
      </c>
      <c r="B8713" s="414">
        <f t="shared" si="310"/>
        <v>45592</v>
      </c>
      <c r="C8713" s="640">
        <v>1.95</v>
      </c>
      <c r="E8713" s="640">
        <v>1.7350000000000001</v>
      </c>
      <c r="G8713" s="640">
        <v>0.52861255969712495</v>
      </c>
      <c r="I8713" s="640">
        <v>1.665</v>
      </c>
      <c r="K8713" s="640">
        <v>-0.745</v>
      </c>
      <c r="M8713" s="640">
        <v>1.81</v>
      </c>
      <c r="O8713" s="640">
        <v>1.835</v>
      </c>
      <c r="Q8713" s="640">
        <v>1.8</v>
      </c>
      <c r="S8713" s="640">
        <v>0.69499999999999995</v>
      </c>
      <c r="T8713" s="577">
        <v>0.72120499999999998</v>
      </c>
      <c r="U8713" s="640">
        <f t="shared" si="308"/>
        <v>0.52861255969712495</v>
      </c>
    </row>
    <row r="8714" spans="1:21" x14ac:dyDescent="0.2">
      <c r="A8714" s="597">
        <v>45592</v>
      </c>
      <c r="B8714" s="414">
        <f t="shared" si="310"/>
        <v>45593</v>
      </c>
      <c r="C8714" s="640">
        <v>1.95</v>
      </c>
      <c r="E8714" s="640">
        <v>1.7350000000000001</v>
      </c>
      <c r="G8714" s="640">
        <v>0.52861255969712495</v>
      </c>
      <c r="I8714" s="640">
        <v>1.665</v>
      </c>
      <c r="K8714" s="640">
        <v>-0.745</v>
      </c>
      <c r="M8714" s="640">
        <v>1.81</v>
      </c>
      <c r="O8714" s="640">
        <v>1.835</v>
      </c>
      <c r="Q8714" s="640">
        <v>1.8</v>
      </c>
      <c r="S8714" s="640">
        <v>0.69499999999999995</v>
      </c>
      <c r="T8714" s="577">
        <v>0.72120499999999998</v>
      </c>
      <c r="U8714" s="640">
        <f t="shared" si="308"/>
        <v>0.52861255969712495</v>
      </c>
    </row>
    <row r="8715" spans="1:21" x14ac:dyDescent="0.2">
      <c r="A8715" s="597">
        <v>45593</v>
      </c>
      <c r="B8715" s="414">
        <f t="shared" si="310"/>
        <v>45594</v>
      </c>
      <c r="C8715" s="636">
        <v>1.99</v>
      </c>
      <c r="E8715" s="636">
        <v>1.7350000000000001</v>
      </c>
      <c r="G8715" s="636">
        <v>0.717228174478725</v>
      </c>
      <c r="I8715" s="636">
        <v>1.835</v>
      </c>
      <c r="K8715" s="636">
        <v>-3.4049999999999998</v>
      </c>
      <c r="M8715" s="636">
        <v>1.91</v>
      </c>
      <c r="O8715" s="636">
        <v>1.8</v>
      </c>
      <c r="Q8715" s="636">
        <v>1.68</v>
      </c>
      <c r="S8715" s="636">
        <v>0.94499999999999995</v>
      </c>
      <c r="T8715" s="554">
        <v>0.71966699999999995</v>
      </c>
      <c r="U8715" s="636">
        <f t="shared" si="308"/>
        <v>0.717228174478725</v>
      </c>
    </row>
    <row r="8716" spans="1:21" x14ac:dyDescent="0.2">
      <c r="A8716" s="597">
        <v>45594</v>
      </c>
      <c r="B8716" s="414">
        <f t="shared" si="310"/>
        <v>45595</v>
      </c>
      <c r="C8716" s="636">
        <v>1.9</v>
      </c>
      <c r="E8716" s="636">
        <v>1.65</v>
      </c>
      <c r="G8716" s="636">
        <v>0.87998501439479992</v>
      </c>
      <c r="I8716" s="636">
        <v>1.865</v>
      </c>
      <c r="K8716" s="636">
        <v>-1.345</v>
      </c>
      <c r="M8716" s="636">
        <v>1.825</v>
      </c>
      <c r="O8716" s="636">
        <v>1.7</v>
      </c>
      <c r="Q8716" s="636">
        <v>1.5649999999999999</v>
      </c>
      <c r="S8716" s="636">
        <v>1.1599999999999999</v>
      </c>
      <c r="T8716" s="554">
        <v>0.71932200000000002</v>
      </c>
      <c r="U8716" s="636">
        <f t="shared" si="308"/>
        <v>0.87998501439479992</v>
      </c>
    </row>
    <row r="8717" spans="1:21" x14ac:dyDescent="0.2">
      <c r="A8717" s="597">
        <v>45595</v>
      </c>
      <c r="B8717" s="414">
        <f t="shared" si="310"/>
        <v>45596</v>
      </c>
      <c r="C8717" s="636">
        <v>1.94</v>
      </c>
      <c r="E8717" s="636">
        <v>1.68</v>
      </c>
      <c r="G8717" s="636">
        <v>0.73895159300625013</v>
      </c>
      <c r="I8717" s="636">
        <v>1.835</v>
      </c>
      <c r="K8717" s="636">
        <v>8.5000000000000006E-2</v>
      </c>
      <c r="M8717" s="636">
        <v>1.6</v>
      </c>
      <c r="O8717" s="636">
        <v>1.7350000000000001</v>
      </c>
      <c r="Q8717" s="636">
        <v>1.6</v>
      </c>
      <c r="S8717" s="636">
        <v>0.97499999999999998</v>
      </c>
      <c r="T8717" s="554">
        <v>0.71865000000000001</v>
      </c>
      <c r="U8717" s="636">
        <f t="shared" si="308"/>
        <v>0.73895159300625013</v>
      </c>
    </row>
    <row r="8718" spans="1:21" x14ac:dyDescent="0.2">
      <c r="A8718" s="597">
        <v>45596</v>
      </c>
      <c r="B8718" s="414">
        <f t="shared" si="310"/>
        <v>45597</v>
      </c>
      <c r="C8718" s="620">
        <v>1.87</v>
      </c>
      <c r="E8718" s="620">
        <v>1.46</v>
      </c>
      <c r="G8718" s="620">
        <v>0.56443681354365005</v>
      </c>
      <c r="I8718" s="620">
        <v>1.92</v>
      </c>
      <c r="K8718" s="620">
        <v>-0.42499999999999999</v>
      </c>
      <c r="M8718" s="620">
        <v>1.62</v>
      </c>
      <c r="O8718" s="620">
        <v>1.57</v>
      </c>
      <c r="Q8718" s="620">
        <v>1.48</v>
      </c>
      <c r="S8718" s="620">
        <v>0.745</v>
      </c>
      <c r="T8718" s="689">
        <v>0.71839799999999998</v>
      </c>
      <c r="U8718" s="620">
        <f t="shared" si="308"/>
        <v>0.56443681354365005</v>
      </c>
    </row>
    <row r="8719" spans="1:21" x14ac:dyDescent="0.2">
      <c r="A8719" s="597">
        <v>45597</v>
      </c>
      <c r="B8719" s="414">
        <f t="shared" si="310"/>
        <v>45598</v>
      </c>
      <c r="C8719" s="640">
        <v>1.48</v>
      </c>
      <c r="E8719" s="640">
        <v>1.1299999999999999</v>
      </c>
      <c r="G8719" s="640">
        <v>0.44267195170867496</v>
      </c>
      <c r="I8719" s="640">
        <v>1.47</v>
      </c>
      <c r="K8719" s="640">
        <v>-0.98499999999999999</v>
      </c>
      <c r="M8719" s="640">
        <v>0.89500000000000002</v>
      </c>
      <c r="O8719" s="640">
        <v>0.995</v>
      </c>
      <c r="Q8719" s="640">
        <v>1.085</v>
      </c>
      <c r="S8719" s="640">
        <v>0.58499999999999996</v>
      </c>
      <c r="T8719" s="577">
        <v>0.71751699999999996</v>
      </c>
      <c r="U8719" s="640">
        <f t="shared" si="308"/>
        <v>0.44267195170867496</v>
      </c>
    </row>
    <row r="8720" spans="1:21" x14ac:dyDescent="0.2">
      <c r="A8720" s="597">
        <v>45598</v>
      </c>
      <c r="B8720" s="414">
        <f t="shared" si="310"/>
        <v>45599</v>
      </c>
      <c r="C8720" s="640">
        <v>1.48</v>
      </c>
      <c r="E8720" s="640">
        <v>1.1299999999999999</v>
      </c>
      <c r="G8720" s="640">
        <v>0.44267195170867496</v>
      </c>
      <c r="I8720" s="640">
        <v>1.47</v>
      </c>
      <c r="K8720" s="640">
        <v>-0.98499999999999999</v>
      </c>
      <c r="M8720" s="640">
        <v>0.89500000000000002</v>
      </c>
      <c r="O8720" s="640">
        <v>0.995</v>
      </c>
      <c r="Q8720" s="640">
        <v>1.085</v>
      </c>
      <c r="S8720" s="640">
        <v>0.58499999999999996</v>
      </c>
      <c r="T8720" s="577">
        <v>0.71751699999999996</v>
      </c>
      <c r="U8720" s="640">
        <f t="shared" si="308"/>
        <v>0.44267195170867496</v>
      </c>
    </row>
    <row r="8721" spans="1:21" x14ac:dyDescent="0.2">
      <c r="A8721" s="597">
        <v>45599</v>
      </c>
      <c r="B8721" s="414">
        <f t="shared" si="310"/>
        <v>45600</v>
      </c>
      <c r="C8721" s="640">
        <v>1.48</v>
      </c>
      <c r="E8721" s="640">
        <v>1.1299999999999999</v>
      </c>
      <c r="G8721" s="640">
        <v>0.44267195170867496</v>
      </c>
      <c r="I8721" s="640">
        <v>1.47</v>
      </c>
      <c r="K8721" s="640">
        <v>-0.98499999999999999</v>
      </c>
      <c r="M8721" s="640">
        <v>0.89500000000000002</v>
      </c>
      <c r="O8721" s="640">
        <v>0.995</v>
      </c>
      <c r="Q8721" s="640">
        <v>1.085</v>
      </c>
      <c r="S8721" s="640">
        <v>0.58499999999999996</v>
      </c>
      <c r="T8721" s="577">
        <v>0.71751699999999996</v>
      </c>
      <c r="U8721" s="640">
        <f t="shared" si="308"/>
        <v>0.44267195170867496</v>
      </c>
    </row>
    <row r="8722" spans="1:21" x14ac:dyDescent="0.2">
      <c r="A8722" s="597">
        <v>45600</v>
      </c>
      <c r="B8722" s="414">
        <f t="shared" si="310"/>
        <v>45601</v>
      </c>
      <c r="C8722" s="636">
        <v>1.37</v>
      </c>
      <c r="E8722" s="636">
        <v>0.99</v>
      </c>
      <c r="G8722" s="636">
        <v>0.58026878883900002</v>
      </c>
      <c r="I8722" s="636">
        <v>1.24</v>
      </c>
      <c r="K8722" s="636">
        <v>-3.335</v>
      </c>
      <c r="M8722" s="636">
        <v>0.89500000000000002</v>
      </c>
      <c r="O8722" s="636">
        <v>1.0349999999999999</v>
      </c>
      <c r="Q8722" s="636">
        <v>1.08</v>
      </c>
      <c r="S8722" s="636">
        <v>0.76500000000000001</v>
      </c>
      <c r="T8722" s="554">
        <v>0.71923999999999999</v>
      </c>
      <c r="U8722" s="636">
        <f t="shared" si="308"/>
        <v>0.58026878883900002</v>
      </c>
    </row>
    <row r="8723" spans="1:21" x14ac:dyDescent="0.2">
      <c r="A8723" s="597">
        <v>45601</v>
      </c>
      <c r="B8723" s="414">
        <f t="shared" si="310"/>
        <v>45602</v>
      </c>
      <c r="C8723" s="636">
        <v>1.65</v>
      </c>
      <c r="E8723" s="636">
        <v>1.4450000000000001</v>
      </c>
      <c r="G8723" s="636">
        <v>0.87419874264349995</v>
      </c>
      <c r="I8723" s="636">
        <v>1.46</v>
      </c>
      <c r="K8723" s="636">
        <v>-2.76</v>
      </c>
      <c r="M8723" s="636">
        <v>1.36</v>
      </c>
      <c r="O8723" s="636">
        <v>1.43</v>
      </c>
      <c r="Q8723" s="636">
        <v>1.385</v>
      </c>
      <c r="S8723" s="636">
        <v>1.1499999999999999</v>
      </c>
      <c r="T8723" s="554">
        <v>0.72080599999999995</v>
      </c>
      <c r="U8723" s="636">
        <f t="shared" si="308"/>
        <v>0.87419874264349995</v>
      </c>
    </row>
    <row r="8724" spans="1:21" x14ac:dyDescent="0.2">
      <c r="A8724" s="597">
        <v>45602</v>
      </c>
      <c r="B8724" s="414">
        <f t="shared" si="310"/>
        <v>45603</v>
      </c>
      <c r="C8724" s="636">
        <v>1.8</v>
      </c>
      <c r="E8724" s="636">
        <v>1.66</v>
      </c>
      <c r="G8724" s="636">
        <v>0.67424765126515007</v>
      </c>
      <c r="I8724" s="636">
        <v>1.635</v>
      </c>
      <c r="K8724" s="636">
        <v>-2.665</v>
      </c>
      <c r="M8724" s="636">
        <v>2.0499999999999998</v>
      </c>
      <c r="O8724" s="636">
        <v>1.62</v>
      </c>
      <c r="Q8724" s="636">
        <v>1.47</v>
      </c>
      <c r="S8724" s="636">
        <v>0.89</v>
      </c>
      <c r="T8724" s="554">
        <v>0.71834900000000002</v>
      </c>
      <c r="U8724" s="636">
        <f t="shared" si="308"/>
        <v>0.67424765126515007</v>
      </c>
    </row>
    <row r="8725" spans="1:21" x14ac:dyDescent="0.2">
      <c r="A8725" s="597">
        <v>45603</v>
      </c>
      <c r="B8725" s="414">
        <f t="shared" si="310"/>
        <v>45604</v>
      </c>
      <c r="C8725" s="636">
        <v>1.5149999999999999</v>
      </c>
      <c r="E8725" s="636">
        <v>1.3149999999999999</v>
      </c>
      <c r="G8725" s="636">
        <v>0.39877181476125012</v>
      </c>
      <c r="I8725" s="636">
        <v>1.2949999999999999</v>
      </c>
      <c r="K8725" s="636">
        <v>-0.38500000000000001</v>
      </c>
      <c r="M8725" s="636">
        <v>1.5449999999999999</v>
      </c>
      <c r="O8725" s="636">
        <v>1.3049999999999999</v>
      </c>
      <c r="Q8725" s="636">
        <v>1.3</v>
      </c>
      <c r="S8725" s="636">
        <v>0.52500000000000002</v>
      </c>
      <c r="T8725" s="554">
        <v>0.72023000000000004</v>
      </c>
      <c r="U8725" s="636">
        <f t="shared" si="308"/>
        <v>0.39877181476125012</v>
      </c>
    </row>
    <row r="8726" spans="1:21" x14ac:dyDescent="0.2">
      <c r="A8726" s="597">
        <v>45604</v>
      </c>
      <c r="B8726" s="414">
        <f t="shared" si="310"/>
        <v>45605</v>
      </c>
      <c r="C8726" s="640">
        <v>1.23</v>
      </c>
      <c r="E8726" s="640">
        <v>1.0149999999999999</v>
      </c>
      <c r="G8726" s="640">
        <v>0.64117238851607505</v>
      </c>
      <c r="I8726" s="640">
        <v>1.0449999999999999</v>
      </c>
      <c r="K8726" s="640">
        <v>-1.37</v>
      </c>
      <c r="M8726" s="640">
        <v>0.81499999999999995</v>
      </c>
      <c r="O8726" s="640">
        <v>1.0249999999999999</v>
      </c>
      <c r="Q8726" s="640">
        <v>0.96499999999999997</v>
      </c>
      <c r="S8726" s="640">
        <v>0.84499999999999997</v>
      </c>
      <c r="T8726" s="577">
        <v>0.71948900000000005</v>
      </c>
      <c r="U8726" s="640">
        <f t="shared" si="308"/>
        <v>0.64117238851607505</v>
      </c>
    </row>
    <row r="8727" spans="1:21" x14ac:dyDescent="0.2">
      <c r="A8727" s="597">
        <v>45605</v>
      </c>
      <c r="B8727" s="414">
        <f t="shared" si="310"/>
        <v>45606</v>
      </c>
      <c r="C8727" s="640">
        <v>1.23</v>
      </c>
      <c r="E8727" s="640">
        <v>1.0149999999999999</v>
      </c>
      <c r="G8727" s="640">
        <v>0.64117238851607505</v>
      </c>
      <c r="I8727" s="640">
        <v>1.0449999999999999</v>
      </c>
      <c r="K8727" s="640">
        <v>-1.37</v>
      </c>
      <c r="M8727" s="640">
        <v>0.81499999999999995</v>
      </c>
      <c r="O8727" s="640">
        <v>1.0249999999999999</v>
      </c>
      <c r="Q8727" s="640">
        <v>0.96499999999999997</v>
      </c>
      <c r="S8727" s="640">
        <v>0.84499999999999997</v>
      </c>
      <c r="T8727" s="577">
        <v>0.71948900000000005</v>
      </c>
      <c r="U8727" s="640">
        <f t="shared" si="308"/>
        <v>0.64117238851607505</v>
      </c>
    </row>
    <row r="8728" spans="1:21" x14ac:dyDescent="0.2">
      <c r="A8728" s="597">
        <v>45606</v>
      </c>
      <c r="B8728" s="414">
        <f t="shared" si="310"/>
        <v>45607</v>
      </c>
      <c r="C8728" s="640">
        <v>1.23</v>
      </c>
      <c r="E8728" s="640">
        <v>1.0149999999999999</v>
      </c>
      <c r="G8728" s="640">
        <v>0.64117238851607505</v>
      </c>
      <c r="I8728" s="640">
        <v>1.0449999999999999</v>
      </c>
      <c r="K8728" s="640">
        <v>-1.37</v>
      </c>
      <c r="M8728" s="640">
        <v>0.81499999999999995</v>
      </c>
      <c r="O8728" s="640">
        <v>1.0249999999999999</v>
      </c>
      <c r="Q8728" s="640">
        <v>0.96499999999999997</v>
      </c>
      <c r="S8728" s="640">
        <v>0.84499999999999997</v>
      </c>
      <c r="T8728" s="577">
        <v>0.71948900000000005</v>
      </c>
      <c r="U8728" s="640">
        <f t="shared" si="308"/>
        <v>0.64117238851607505</v>
      </c>
    </row>
    <row r="8729" spans="1:21" x14ac:dyDescent="0.2">
      <c r="A8729" s="597">
        <v>45607</v>
      </c>
      <c r="B8729" s="414">
        <f t="shared" si="310"/>
        <v>45608</v>
      </c>
      <c r="C8729" s="640">
        <v>1.23</v>
      </c>
      <c r="E8729" s="640">
        <v>1.0149999999999999</v>
      </c>
      <c r="G8729" s="640">
        <v>0.64117238851607505</v>
      </c>
      <c r="I8729" s="640">
        <v>1.0449999999999999</v>
      </c>
      <c r="K8729" s="640">
        <v>-1.37</v>
      </c>
      <c r="M8729" s="640">
        <v>0.81499999999999995</v>
      </c>
      <c r="O8729" s="640">
        <v>1.0249999999999999</v>
      </c>
      <c r="Q8729" s="640">
        <v>0.96499999999999997</v>
      </c>
      <c r="S8729" s="640">
        <v>0.84499999999999997</v>
      </c>
      <c r="T8729" s="577">
        <v>0.71948900000000005</v>
      </c>
      <c r="U8729" s="640">
        <f t="shared" si="308"/>
        <v>0.64117238851607505</v>
      </c>
    </row>
    <row r="8730" spans="1:21" x14ac:dyDescent="0.2">
      <c r="A8730" s="597">
        <v>45608</v>
      </c>
      <c r="B8730" s="414">
        <f t="shared" si="310"/>
        <v>45609</v>
      </c>
      <c r="C8730" s="636">
        <v>1.9350000000000001</v>
      </c>
      <c r="E8730" s="636">
        <v>1.7050000000000001</v>
      </c>
      <c r="G8730" s="636">
        <v>0.69946751927137507</v>
      </c>
      <c r="I8730" s="636">
        <v>1.75</v>
      </c>
      <c r="K8730" s="636">
        <v>-1.415</v>
      </c>
      <c r="M8730" s="636">
        <v>1.81</v>
      </c>
      <c r="O8730" s="636">
        <v>1.72</v>
      </c>
      <c r="Q8730" s="636">
        <v>1.7250000000000001</v>
      </c>
      <c r="S8730" s="636">
        <v>0.92500000000000004</v>
      </c>
      <c r="T8730" s="554">
        <v>0.71702100000000002</v>
      </c>
      <c r="U8730" s="636">
        <f t="shared" si="308"/>
        <v>0.69946751927137507</v>
      </c>
    </row>
    <row r="8731" spans="1:21" x14ac:dyDescent="0.2">
      <c r="A8731" s="597">
        <v>45609</v>
      </c>
      <c r="B8731" s="414">
        <f t="shared" si="310"/>
        <v>45610</v>
      </c>
      <c r="C8731" s="636">
        <v>2.0950000000000002</v>
      </c>
      <c r="E8731" s="636">
        <v>1.9</v>
      </c>
      <c r="G8731" s="636">
        <v>0.80783977249060002</v>
      </c>
      <c r="I8731" s="636">
        <v>1.845</v>
      </c>
      <c r="K8731" s="636">
        <v>-0.47499999999999998</v>
      </c>
      <c r="M8731" s="636">
        <v>1.915</v>
      </c>
      <c r="O8731" s="636">
        <v>1.915</v>
      </c>
      <c r="Q8731" s="636">
        <v>1.81</v>
      </c>
      <c r="S8731" s="636">
        <v>1.07</v>
      </c>
      <c r="T8731" s="554">
        <v>0.71589199999999997</v>
      </c>
      <c r="U8731" s="636">
        <f t="shared" si="308"/>
        <v>0.80783977249060002</v>
      </c>
    </row>
    <row r="8732" spans="1:21" x14ac:dyDescent="0.2">
      <c r="A8732" s="597">
        <v>45610</v>
      </c>
      <c r="B8732" s="414">
        <f t="shared" si="310"/>
        <v>45611</v>
      </c>
      <c r="C8732" s="636">
        <v>2.0150000000000001</v>
      </c>
      <c r="E8732" s="636">
        <v>1.7050000000000001</v>
      </c>
      <c r="G8732" s="636">
        <v>0.62805788187582501</v>
      </c>
      <c r="I8732" s="636">
        <v>1.615</v>
      </c>
      <c r="K8732" s="636">
        <v>0.32500000000000001</v>
      </c>
      <c r="M8732" s="636">
        <v>2.0099999999999998</v>
      </c>
      <c r="O8732" s="636">
        <v>1.67</v>
      </c>
      <c r="Q8732" s="636">
        <v>1.71</v>
      </c>
      <c r="S8732" s="636">
        <v>0.83499999999999996</v>
      </c>
      <c r="T8732" s="554">
        <v>0.71321299999999999</v>
      </c>
      <c r="U8732" s="636">
        <f t="shared" si="308"/>
        <v>0.62805788187582501</v>
      </c>
    </row>
    <row r="8733" spans="1:21" x14ac:dyDescent="0.2">
      <c r="A8733" s="597">
        <v>45611</v>
      </c>
      <c r="B8733" s="414">
        <f t="shared" ref="B8733:B8760" si="311">A8733+1</f>
        <v>45612</v>
      </c>
      <c r="C8733" s="640">
        <v>1.7450000000000001</v>
      </c>
      <c r="E8733" s="640">
        <v>1.53</v>
      </c>
      <c r="G8733" s="640">
        <v>0.76837382231449991</v>
      </c>
      <c r="I8733" s="640">
        <v>1.0449999999999999</v>
      </c>
      <c r="K8733" s="640">
        <v>0.29499999999999998</v>
      </c>
      <c r="M8733" s="640">
        <v>1.665</v>
      </c>
      <c r="O8733" s="640">
        <v>1.5149999999999999</v>
      </c>
      <c r="Q8733" s="640">
        <v>1.4950000000000001</v>
      </c>
      <c r="S8733" s="640">
        <v>1.0249999999999999</v>
      </c>
      <c r="T8733" s="577">
        <v>0.710812</v>
      </c>
      <c r="U8733" s="640">
        <f t="shared" si="308"/>
        <v>0.76837382231449991</v>
      </c>
    </row>
    <row r="8734" spans="1:21" x14ac:dyDescent="0.2">
      <c r="A8734" s="597">
        <v>45612</v>
      </c>
      <c r="B8734" s="414">
        <f t="shared" si="311"/>
        <v>45613</v>
      </c>
      <c r="C8734" s="640">
        <v>1.7450000000000001</v>
      </c>
      <c r="E8734" s="640">
        <v>1.53</v>
      </c>
      <c r="G8734" s="640">
        <v>0.76837382231449991</v>
      </c>
      <c r="I8734" s="640">
        <v>1.0449999999999999</v>
      </c>
      <c r="K8734" s="640">
        <v>0.29499999999999998</v>
      </c>
      <c r="M8734" s="640">
        <v>1.665</v>
      </c>
      <c r="O8734" s="640">
        <v>1.5149999999999999</v>
      </c>
      <c r="Q8734" s="640">
        <v>1.4950000000000001</v>
      </c>
      <c r="S8734" s="640">
        <v>1.0249999999999999</v>
      </c>
      <c r="T8734" s="577">
        <v>0.710812</v>
      </c>
      <c r="U8734" s="640">
        <f t="shared" si="308"/>
        <v>0.76837382231449991</v>
      </c>
    </row>
    <row r="8735" spans="1:21" x14ac:dyDescent="0.2">
      <c r="A8735" s="597">
        <v>45613</v>
      </c>
      <c r="B8735" s="414">
        <f t="shared" si="311"/>
        <v>45614</v>
      </c>
      <c r="C8735" s="640">
        <v>1.7450000000000001</v>
      </c>
      <c r="E8735" s="640">
        <v>1.53</v>
      </c>
      <c r="G8735" s="640">
        <v>0.76837382231449991</v>
      </c>
      <c r="I8735" s="640">
        <v>1.0449999999999999</v>
      </c>
      <c r="K8735" s="640">
        <v>0.29499999999999998</v>
      </c>
      <c r="M8735" s="640">
        <v>1.665</v>
      </c>
      <c r="O8735" s="640">
        <v>1.5149999999999999</v>
      </c>
      <c r="Q8735" s="640">
        <v>1.4950000000000001</v>
      </c>
      <c r="S8735" s="640">
        <v>1.0249999999999999</v>
      </c>
      <c r="T8735" s="577">
        <v>0.710812</v>
      </c>
      <c r="U8735" s="640">
        <f t="shared" si="308"/>
        <v>0.76837382231449991</v>
      </c>
    </row>
    <row r="8736" spans="1:21" x14ac:dyDescent="0.2">
      <c r="A8736" s="597">
        <v>45614</v>
      </c>
      <c r="B8736" s="414">
        <f t="shared" si="311"/>
        <v>45615</v>
      </c>
      <c r="C8736" s="636">
        <v>2.0550000000000002</v>
      </c>
      <c r="E8736" s="636">
        <v>1.845</v>
      </c>
      <c r="G8736" s="636">
        <v>1.0797934690944</v>
      </c>
      <c r="I8736" s="636">
        <v>1.65</v>
      </c>
      <c r="K8736" s="636">
        <v>0.505</v>
      </c>
      <c r="M8736" s="636">
        <v>2.1850000000000001</v>
      </c>
      <c r="O8736" s="636">
        <v>1.77</v>
      </c>
      <c r="Q8736" s="636">
        <v>1.675</v>
      </c>
      <c r="S8736" s="636">
        <v>1.44</v>
      </c>
      <c r="T8736" s="554">
        <v>0.71102399999999999</v>
      </c>
      <c r="U8736" s="636">
        <f t="shared" si="308"/>
        <v>1.0797934690944</v>
      </c>
    </row>
    <row r="8737" spans="1:21" x14ac:dyDescent="0.2">
      <c r="A8737" s="597">
        <v>45615</v>
      </c>
      <c r="B8737" s="414">
        <f t="shared" si="311"/>
        <v>45616</v>
      </c>
      <c r="C8737" s="636">
        <v>2.0950000000000002</v>
      </c>
      <c r="E8737" s="636">
        <v>1.99</v>
      </c>
      <c r="G8737" s="636">
        <v>1.3408043539044001</v>
      </c>
      <c r="I8737" s="636">
        <v>1.835</v>
      </c>
      <c r="K8737" s="636">
        <v>1.2849999999999999</v>
      </c>
      <c r="M8737" s="636">
        <v>2.2200000000000002</v>
      </c>
      <c r="O8737" s="636">
        <v>1.91</v>
      </c>
      <c r="Q8737" s="636">
        <v>1.845</v>
      </c>
      <c r="S8737" s="636">
        <v>1.78</v>
      </c>
      <c r="T8737" s="554">
        <v>0.714252</v>
      </c>
      <c r="U8737" s="636">
        <f t="shared" si="308"/>
        <v>1.3408043539044001</v>
      </c>
    </row>
    <row r="8738" spans="1:21" x14ac:dyDescent="0.2">
      <c r="A8738" s="597">
        <v>45616</v>
      </c>
      <c r="B8738" s="414">
        <f t="shared" si="311"/>
        <v>45617</v>
      </c>
      <c r="C8738" s="636">
        <v>2.335</v>
      </c>
      <c r="E8738" s="636">
        <v>2.1949999999999998</v>
      </c>
      <c r="G8738" s="636">
        <v>1.4486218638143999</v>
      </c>
      <c r="I8738" s="636">
        <v>1.88</v>
      </c>
      <c r="K8738" s="636">
        <v>1.6</v>
      </c>
      <c r="M8738" s="636">
        <v>2.4900000000000002</v>
      </c>
      <c r="O8738" s="636">
        <v>2.1800000000000002</v>
      </c>
      <c r="Q8738" s="636">
        <v>2.1949999999999998</v>
      </c>
      <c r="S8738" s="636">
        <v>1.92</v>
      </c>
      <c r="T8738" s="554">
        <v>0.715418</v>
      </c>
      <c r="U8738" s="636">
        <f t="shared" si="308"/>
        <v>1.4486218638143999</v>
      </c>
    </row>
    <row r="8739" spans="1:21" x14ac:dyDescent="0.2">
      <c r="A8739" s="597">
        <v>45617</v>
      </c>
      <c r="B8739" s="414">
        <f t="shared" si="311"/>
        <v>45618</v>
      </c>
      <c r="C8739" s="636">
        <v>2.83</v>
      </c>
      <c r="E8739" s="636">
        <v>2.75</v>
      </c>
      <c r="G8739" s="636">
        <v>1.8424571628606001</v>
      </c>
      <c r="I8739" s="636">
        <v>2.3650000000000002</v>
      </c>
      <c r="K8739" s="636">
        <v>2.31</v>
      </c>
      <c r="M8739" s="636">
        <v>2.7749999999999999</v>
      </c>
      <c r="O8739" s="636">
        <v>2.67</v>
      </c>
      <c r="Q8739" s="636">
        <v>2.5</v>
      </c>
      <c r="S8739" s="636">
        <v>2.44</v>
      </c>
      <c r="T8739" s="554">
        <v>0.716001</v>
      </c>
      <c r="U8739" s="636">
        <f t="shared" ref="U8739:U8802" si="312">S8739*T8739*1.054615</f>
        <v>1.8424571628606001</v>
      </c>
    </row>
    <row r="8740" spans="1:21" x14ac:dyDescent="0.2">
      <c r="A8740" s="597">
        <v>45618</v>
      </c>
      <c r="B8740" s="414">
        <f t="shared" si="311"/>
        <v>45619</v>
      </c>
      <c r="C8740" s="640">
        <v>2.42</v>
      </c>
      <c r="E8740" s="640">
        <v>2.2599999999999998</v>
      </c>
      <c r="G8740" s="640">
        <v>1.6443456891575003</v>
      </c>
      <c r="I8740" s="640">
        <v>1.855</v>
      </c>
      <c r="K8740" s="640">
        <v>1.79</v>
      </c>
      <c r="M8740" s="640">
        <v>2.34</v>
      </c>
      <c r="O8740" s="640">
        <v>2.2400000000000002</v>
      </c>
      <c r="Q8740" s="640">
        <v>2.2650000000000001</v>
      </c>
      <c r="S8740" s="640">
        <v>2.1800000000000002</v>
      </c>
      <c r="T8740" s="577">
        <v>0.715225</v>
      </c>
      <c r="U8740" s="640">
        <f t="shared" si="312"/>
        <v>1.6443456891575003</v>
      </c>
    </row>
    <row r="8741" spans="1:21" x14ac:dyDescent="0.2">
      <c r="A8741" s="597">
        <v>45619</v>
      </c>
      <c r="B8741" s="414">
        <f t="shared" si="311"/>
        <v>45620</v>
      </c>
      <c r="C8741" s="640">
        <v>2.42</v>
      </c>
      <c r="E8741" s="640">
        <v>2.2599999999999998</v>
      </c>
      <c r="G8741" s="640">
        <v>1.6443456891575003</v>
      </c>
      <c r="I8741" s="640">
        <v>1.855</v>
      </c>
      <c r="K8741" s="640">
        <v>1.79</v>
      </c>
      <c r="M8741" s="640">
        <v>2.34</v>
      </c>
      <c r="O8741" s="640">
        <v>2.2400000000000002</v>
      </c>
      <c r="Q8741" s="640">
        <v>2.2650000000000001</v>
      </c>
      <c r="S8741" s="640">
        <v>2.1800000000000002</v>
      </c>
      <c r="T8741" s="577">
        <v>0.715225</v>
      </c>
      <c r="U8741" s="640">
        <f t="shared" si="312"/>
        <v>1.6443456891575003</v>
      </c>
    </row>
    <row r="8742" spans="1:21" x14ac:dyDescent="0.2">
      <c r="A8742" s="597">
        <v>45620</v>
      </c>
      <c r="B8742" s="414">
        <f t="shared" si="311"/>
        <v>45621</v>
      </c>
      <c r="C8742" s="640">
        <v>2.42</v>
      </c>
      <c r="E8742" s="640">
        <v>2.2599999999999998</v>
      </c>
      <c r="G8742" s="640">
        <v>1.6443456891575003</v>
      </c>
      <c r="I8742" s="640">
        <v>1.855</v>
      </c>
      <c r="K8742" s="640">
        <v>1.79</v>
      </c>
      <c r="M8742" s="640">
        <v>2.34</v>
      </c>
      <c r="O8742" s="640">
        <v>2.2400000000000002</v>
      </c>
      <c r="Q8742" s="640">
        <v>2.2650000000000001</v>
      </c>
      <c r="S8742" s="640">
        <v>2.1800000000000002</v>
      </c>
      <c r="T8742" s="577">
        <v>0.715225</v>
      </c>
      <c r="U8742" s="640">
        <f t="shared" si="312"/>
        <v>1.6443456891575003</v>
      </c>
    </row>
    <row r="8743" spans="1:21" x14ac:dyDescent="0.2">
      <c r="A8743" s="597">
        <v>45621</v>
      </c>
      <c r="B8743" s="414">
        <f t="shared" si="311"/>
        <v>45622</v>
      </c>
      <c r="C8743" s="636">
        <v>2.77</v>
      </c>
      <c r="E8743" s="636">
        <v>2.6150000000000002</v>
      </c>
      <c r="G8743" s="636">
        <v>1.6951216417050252</v>
      </c>
      <c r="I8743" s="636">
        <v>2.395</v>
      </c>
      <c r="K8743" s="636">
        <v>2.1349999999999998</v>
      </c>
      <c r="M8743" s="636">
        <v>2.5950000000000002</v>
      </c>
      <c r="O8743" s="636">
        <v>2.585</v>
      </c>
      <c r="Q8743" s="636">
        <v>2.68</v>
      </c>
      <c r="S8743" s="636">
        <v>2.2450000000000001</v>
      </c>
      <c r="T8743" s="554">
        <v>0.71596300000000002</v>
      </c>
      <c r="U8743" s="636">
        <f t="shared" si="312"/>
        <v>1.6951216417050252</v>
      </c>
    </row>
    <row r="8744" spans="1:21" x14ac:dyDescent="0.2">
      <c r="A8744" s="597">
        <v>45622</v>
      </c>
      <c r="B8744" s="414">
        <f t="shared" si="311"/>
        <v>45623</v>
      </c>
      <c r="C8744" s="640">
        <v>3.16</v>
      </c>
      <c r="E8744" s="640">
        <v>3.105</v>
      </c>
      <c r="G8744" s="640">
        <v>1.5674917863820752</v>
      </c>
      <c r="I8744" s="640">
        <v>2.5299999999999998</v>
      </c>
      <c r="K8744" s="640">
        <v>2.16</v>
      </c>
      <c r="M8744" s="640">
        <v>2.9750000000000001</v>
      </c>
      <c r="O8744" s="640">
        <v>3.0350000000000001</v>
      </c>
      <c r="Q8744" s="640">
        <v>2.98</v>
      </c>
      <c r="S8744" s="640">
        <v>2.0950000000000002</v>
      </c>
      <c r="T8744" s="577">
        <v>0.70945899999999995</v>
      </c>
      <c r="U8744" s="640">
        <f t="shared" si="312"/>
        <v>1.5674917863820752</v>
      </c>
    </row>
    <row r="8745" spans="1:21" x14ac:dyDescent="0.2">
      <c r="A8745" s="597">
        <v>45623</v>
      </c>
      <c r="B8745" s="414">
        <f t="shared" si="311"/>
        <v>45624</v>
      </c>
      <c r="C8745" s="640">
        <v>3.16</v>
      </c>
      <c r="E8745" s="640">
        <v>3.105</v>
      </c>
      <c r="G8745" s="640">
        <v>1.5674917863820752</v>
      </c>
      <c r="I8745" s="640">
        <v>2.5299999999999998</v>
      </c>
      <c r="K8745" s="640">
        <v>2.16</v>
      </c>
      <c r="M8745" s="640">
        <v>2.9750000000000001</v>
      </c>
      <c r="O8745" s="640">
        <v>3.0350000000000001</v>
      </c>
      <c r="Q8745" s="640">
        <v>2.98</v>
      </c>
      <c r="S8745" s="640">
        <v>2.0950000000000002</v>
      </c>
      <c r="T8745" s="577">
        <v>0.70945899999999995</v>
      </c>
      <c r="U8745" s="640">
        <f t="shared" si="312"/>
        <v>1.5674917863820752</v>
      </c>
    </row>
    <row r="8746" spans="1:21" x14ac:dyDescent="0.2">
      <c r="A8746" s="597">
        <v>45624</v>
      </c>
      <c r="B8746" s="414">
        <f t="shared" si="311"/>
        <v>45625</v>
      </c>
      <c r="C8746" s="640">
        <v>3.16</v>
      </c>
      <c r="E8746" s="640">
        <v>3.105</v>
      </c>
      <c r="G8746" s="640">
        <v>1.5674917863820752</v>
      </c>
      <c r="I8746" s="640">
        <v>2.5299999999999998</v>
      </c>
      <c r="K8746" s="640">
        <v>2.16</v>
      </c>
      <c r="M8746" s="640">
        <v>2.9750000000000001</v>
      </c>
      <c r="O8746" s="640">
        <v>3.0350000000000001</v>
      </c>
      <c r="Q8746" s="640">
        <v>2.98</v>
      </c>
      <c r="S8746" s="640">
        <v>2.0950000000000002</v>
      </c>
      <c r="T8746" s="577">
        <v>0.70945899999999995</v>
      </c>
      <c r="U8746" s="640">
        <f t="shared" si="312"/>
        <v>1.5674917863820752</v>
      </c>
    </row>
    <row r="8747" spans="1:21" x14ac:dyDescent="0.2">
      <c r="A8747" s="597">
        <v>45625</v>
      </c>
      <c r="B8747" s="414">
        <f t="shared" si="311"/>
        <v>45626</v>
      </c>
      <c r="C8747" s="640">
        <v>3.16</v>
      </c>
      <c r="E8747" s="640">
        <v>3.105</v>
      </c>
      <c r="G8747" s="640">
        <v>1.5674917863820752</v>
      </c>
      <c r="I8747" s="640">
        <v>2.5299999999999998</v>
      </c>
      <c r="K8747" s="640">
        <v>2.16</v>
      </c>
      <c r="M8747" s="640">
        <v>2.9750000000000001</v>
      </c>
      <c r="O8747" s="640">
        <v>3.0350000000000001</v>
      </c>
      <c r="Q8747" s="640">
        <v>2.98</v>
      </c>
      <c r="S8747" s="640">
        <v>2.0950000000000002</v>
      </c>
      <c r="T8747" s="577">
        <v>0.70945899999999995</v>
      </c>
      <c r="U8747" s="640">
        <f t="shared" si="312"/>
        <v>1.5674917863820752</v>
      </c>
    </row>
    <row r="8748" spans="1:21" x14ac:dyDescent="0.2">
      <c r="A8748" s="597">
        <v>45626</v>
      </c>
      <c r="B8748" s="414">
        <f t="shared" si="311"/>
        <v>45627</v>
      </c>
      <c r="C8748" s="649">
        <v>3.35</v>
      </c>
      <c r="E8748" s="649">
        <v>2.7850000000000001</v>
      </c>
      <c r="G8748" s="649">
        <v>1.46381616615</v>
      </c>
      <c r="I8748" s="649">
        <v>2.5499999999999998</v>
      </c>
      <c r="K8748" s="649">
        <v>1.95</v>
      </c>
      <c r="M8748" s="649">
        <v>2.875</v>
      </c>
      <c r="O8748" s="649">
        <v>2.78</v>
      </c>
      <c r="Q8748" s="649">
        <v>2.7650000000000001</v>
      </c>
      <c r="S8748" s="649">
        <v>1.95</v>
      </c>
      <c r="T8748" s="690">
        <v>0.71179999999999999</v>
      </c>
      <c r="U8748" s="649">
        <f t="shared" si="312"/>
        <v>1.46381616615</v>
      </c>
    </row>
    <row r="8749" spans="1:21" x14ac:dyDescent="0.2">
      <c r="A8749" s="597">
        <v>45627</v>
      </c>
      <c r="B8749" s="414">
        <f t="shared" si="311"/>
        <v>45628</v>
      </c>
      <c r="C8749" s="640">
        <v>3.35</v>
      </c>
      <c r="E8749" s="640">
        <v>2.7850000000000001</v>
      </c>
      <c r="G8749" s="640">
        <v>1.46381616615</v>
      </c>
      <c r="I8749" s="640">
        <v>2.5499999999999998</v>
      </c>
      <c r="K8749" s="640">
        <v>1.95</v>
      </c>
      <c r="M8749" s="640">
        <v>2.875</v>
      </c>
      <c r="O8749" s="640">
        <v>2.78</v>
      </c>
      <c r="Q8749" s="640">
        <v>2.7650000000000001</v>
      </c>
      <c r="S8749" s="640">
        <v>1.95</v>
      </c>
      <c r="T8749" s="577">
        <v>0.71179999999999999</v>
      </c>
      <c r="U8749" s="640">
        <f t="shared" si="312"/>
        <v>1.46381616615</v>
      </c>
    </row>
    <row r="8750" spans="1:21" x14ac:dyDescent="0.2">
      <c r="A8750" s="597">
        <v>45628</v>
      </c>
      <c r="B8750" s="414">
        <f t="shared" si="311"/>
        <v>45629</v>
      </c>
      <c r="C8750" s="636">
        <v>3.04</v>
      </c>
      <c r="E8750" s="636">
        <v>2.7549999999999999</v>
      </c>
      <c r="G8750" s="636">
        <v>1.3480446022638999</v>
      </c>
      <c r="I8750" s="636">
        <v>2.7</v>
      </c>
      <c r="K8750" s="636">
        <v>2.4750000000000001</v>
      </c>
      <c r="M8750" s="636">
        <v>2.9449999999999998</v>
      </c>
      <c r="O8750" s="636">
        <v>2.7749999999999999</v>
      </c>
      <c r="Q8750" s="636">
        <v>2.7650000000000001</v>
      </c>
      <c r="S8750" s="636">
        <v>1.7949999999999999</v>
      </c>
      <c r="T8750" s="554">
        <v>0.71210799999999996</v>
      </c>
      <c r="U8750" s="636">
        <f t="shared" si="312"/>
        <v>1.3480446022638999</v>
      </c>
    </row>
    <row r="8751" spans="1:21" x14ac:dyDescent="0.2">
      <c r="A8751" s="597">
        <v>45629</v>
      </c>
      <c r="B8751" s="414">
        <f t="shared" si="311"/>
        <v>45630</v>
      </c>
      <c r="C8751" s="636">
        <v>2.875</v>
      </c>
      <c r="E8751" s="636">
        <v>2.6749999999999998</v>
      </c>
      <c r="G8751" s="636">
        <v>1.306027622772</v>
      </c>
      <c r="I8751" s="636">
        <v>2.62</v>
      </c>
      <c r="K8751" s="636">
        <v>2.4950000000000001</v>
      </c>
      <c r="M8751" s="636">
        <v>2.7450000000000001</v>
      </c>
      <c r="O8751" s="636">
        <v>2.7250000000000001</v>
      </c>
      <c r="Q8751" s="636">
        <v>2.5249999999999999</v>
      </c>
      <c r="S8751" s="636">
        <v>1.74</v>
      </c>
      <c r="T8751" s="554">
        <v>0.71172000000000002</v>
      </c>
      <c r="U8751" s="636">
        <f t="shared" si="312"/>
        <v>1.306027622772</v>
      </c>
    </row>
    <row r="8752" spans="1:21" x14ac:dyDescent="0.2">
      <c r="A8752" s="597">
        <v>45630</v>
      </c>
      <c r="B8752" s="414">
        <f t="shared" si="311"/>
        <v>45631</v>
      </c>
      <c r="C8752" s="636">
        <v>2.83</v>
      </c>
      <c r="E8752" s="636">
        <v>2.59</v>
      </c>
      <c r="G8752" s="636">
        <v>1.2892943840438003</v>
      </c>
      <c r="I8752" s="636">
        <v>2.585</v>
      </c>
      <c r="K8752" s="636">
        <v>2.4500000000000002</v>
      </c>
      <c r="M8752" s="636">
        <v>2.6749999999999998</v>
      </c>
      <c r="O8752" s="636">
        <v>2.605</v>
      </c>
      <c r="Q8752" s="636">
        <v>2.5499999999999998</v>
      </c>
      <c r="S8752" s="636">
        <v>1.72</v>
      </c>
      <c r="T8752" s="554">
        <v>0.71077100000000004</v>
      </c>
      <c r="U8752" s="636">
        <f t="shared" si="312"/>
        <v>1.2892943840438003</v>
      </c>
    </row>
    <row r="8753" spans="1:21" x14ac:dyDescent="0.2">
      <c r="A8753" s="597">
        <v>45631</v>
      </c>
      <c r="B8753" s="414">
        <f t="shared" si="311"/>
        <v>45632</v>
      </c>
      <c r="C8753" s="636">
        <v>2.9649999999999999</v>
      </c>
      <c r="E8753" s="636">
        <v>2.6749999999999998</v>
      </c>
      <c r="G8753" s="636">
        <v>1.3170939932592001</v>
      </c>
      <c r="I8753" s="636">
        <v>2.7149999999999999</v>
      </c>
      <c r="K8753" s="636">
        <v>2.4700000000000002</v>
      </c>
      <c r="M8753" s="636">
        <v>2.7050000000000001</v>
      </c>
      <c r="O8753" s="636">
        <v>2.6850000000000001</v>
      </c>
      <c r="Q8753" s="636">
        <v>2.6549999999999998</v>
      </c>
      <c r="S8753" s="636">
        <v>1.7549999999999999</v>
      </c>
      <c r="T8753" s="554">
        <v>0.71161600000000003</v>
      </c>
      <c r="U8753" s="636">
        <f t="shared" si="312"/>
        <v>1.3170939932592001</v>
      </c>
    </row>
    <row r="8754" spans="1:21" x14ac:dyDescent="0.2">
      <c r="A8754" s="597">
        <v>45632</v>
      </c>
      <c r="B8754" s="414">
        <f t="shared" si="311"/>
        <v>45633</v>
      </c>
      <c r="C8754" s="640">
        <v>2.9</v>
      </c>
      <c r="E8754" s="640">
        <v>2.48</v>
      </c>
      <c r="G8754" s="640">
        <v>1.2615536012531001</v>
      </c>
      <c r="I8754" s="640">
        <v>2.5449999999999999</v>
      </c>
      <c r="K8754" s="640">
        <v>2.1549999999999998</v>
      </c>
      <c r="M8754" s="640">
        <v>2.5649999999999999</v>
      </c>
      <c r="O8754" s="640">
        <v>2.5049999999999999</v>
      </c>
      <c r="Q8754" s="640">
        <v>2.52</v>
      </c>
      <c r="S8754" s="640">
        <v>1.6850000000000001</v>
      </c>
      <c r="T8754" s="577">
        <v>0.709924</v>
      </c>
      <c r="U8754" s="640">
        <f t="shared" si="312"/>
        <v>1.2615536012531001</v>
      </c>
    </row>
    <row r="8755" spans="1:21" x14ac:dyDescent="0.2">
      <c r="A8755" s="597">
        <v>45633</v>
      </c>
      <c r="B8755" s="414">
        <f t="shared" si="311"/>
        <v>45634</v>
      </c>
      <c r="C8755" s="640">
        <v>2.9</v>
      </c>
      <c r="E8755" s="640">
        <v>2.48</v>
      </c>
      <c r="G8755" s="640">
        <v>1.2615536012531001</v>
      </c>
      <c r="I8755" s="640">
        <v>2.5449999999999999</v>
      </c>
      <c r="K8755" s="640">
        <v>2.1549999999999998</v>
      </c>
      <c r="M8755" s="640">
        <v>2.5649999999999999</v>
      </c>
      <c r="O8755" s="640">
        <v>2.5049999999999999</v>
      </c>
      <c r="Q8755" s="640">
        <v>2.52</v>
      </c>
      <c r="S8755" s="640">
        <v>1.6850000000000001</v>
      </c>
      <c r="T8755" s="577">
        <v>0.709924</v>
      </c>
      <c r="U8755" s="640">
        <f t="shared" si="312"/>
        <v>1.2615536012531001</v>
      </c>
    </row>
    <row r="8756" spans="1:21" x14ac:dyDescent="0.2">
      <c r="A8756" s="597">
        <v>45634</v>
      </c>
      <c r="B8756" s="414">
        <f t="shared" si="311"/>
        <v>45635</v>
      </c>
      <c r="C8756" s="640">
        <v>2.9</v>
      </c>
      <c r="E8756" s="640">
        <v>2.48</v>
      </c>
      <c r="G8756" s="640">
        <v>1.2615536012531001</v>
      </c>
      <c r="I8756" s="640">
        <v>2.5449999999999999</v>
      </c>
      <c r="K8756" s="640">
        <v>2.1549999999999998</v>
      </c>
      <c r="M8756" s="640">
        <v>2.5649999999999999</v>
      </c>
      <c r="O8756" s="640">
        <v>2.5049999999999999</v>
      </c>
      <c r="Q8756" s="640">
        <v>2.52</v>
      </c>
      <c r="S8756" s="640">
        <v>1.6850000000000001</v>
      </c>
      <c r="T8756" s="577">
        <v>0.709924</v>
      </c>
      <c r="U8756" s="640">
        <f t="shared" si="312"/>
        <v>1.2615536012531001</v>
      </c>
    </row>
    <row r="8757" spans="1:21" x14ac:dyDescent="0.2">
      <c r="A8757" s="597">
        <v>45635</v>
      </c>
      <c r="B8757" s="414">
        <f t="shared" si="311"/>
        <v>45636</v>
      </c>
      <c r="C8757" s="636">
        <v>3.0150000000000001</v>
      </c>
      <c r="E8757" s="636">
        <v>2.6749999999999998</v>
      </c>
      <c r="G8757" s="636">
        <v>1.30445513907625</v>
      </c>
      <c r="I8757" s="636">
        <v>2.835</v>
      </c>
      <c r="K8757" s="636">
        <v>2.68</v>
      </c>
      <c r="M8757" s="636">
        <v>2.8250000000000002</v>
      </c>
      <c r="O8757" s="636">
        <v>2.72</v>
      </c>
      <c r="Q8757" s="636">
        <v>2.56</v>
      </c>
      <c r="S8757" s="636">
        <v>1.75</v>
      </c>
      <c r="T8757" s="554">
        <v>0.70680100000000001</v>
      </c>
      <c r="U8757" s="636">
        <f t="shared" si="312"/>
        <v>1.30445513907625</v>
      </c>
    </row>
    <row r="8758" spans="1:21" x14ac:dyDescent="0.2">
      <c r="A8758" s="597">
        <v>45636</v>
      </c>
      <c r="B8758" s="414">
        <f t="shared" si="311"/>
        <v>45637</v>
      </c>
      <c r="C8758" s="636">
        <v>2.895</v>
      </c>
      <c r="E8758" s="636">
        <v>2.7149999999999999</v>
      </c>
      <c r="G8758" s="636">
        <v>1.2462481952272499</v>
      </c>
      <c r="I8758" s="636">
        <v>2.7250000000000001</v>
      </c>
      <c r="K8758" s="636">
        <v>2.605</v>
      </c>
      <c r="M8758" s="636">
        <v>2.75</v>
      </c>
      <c r="O8758" s="636">
        <v>2.68</v>
      </c>
      <c r="Q8758" s="636">
        <v>2.64</v>
      </c>
      <c r="S8758" s="636">
        <v>1.675</v>
      </c>
      <c r="T8758" s="554">
        <v>0.70549799999999996</v>
      </c>
      <c r="U8758" s="636">
        <f t="shared" si="312"/>
        <v>1.2462481952272499</v>
      </c>
    </row>
    <row r="8759" spans="1:21" x14ac:dyDescent="0.2">
      <c r="A8759" s="597">
        <v>45637</v>
      </c>
      <c r="B8759" s="414">
        <f t="shared" si="311"/>
        <v>45638</v>
      </c>
      <c r="C8759" s="636">
        <v>3.105</v>
      </c>
      <c r="E8759" s="636">
        <v>2.87</v>
      </c>
      <c r="G8759" s="636">
        <v>1.3176533294167501</v>
      </c>
      <c r="I8759" s="636">
        <v>2.8149999999999999</v>
      </c>
      <c r="K8759" s="636">
        <v>2.4900000000000002</v>
      </c>
      <c r="M8759" s="636">
        <v>2.9350000000000001</v>
      </c>
      <c r="O8759" s="636">
        <v>2.855</v>
      </c>
      <c r="Q8759" s="636">
        <v>2.8450000000000002</v>
      </c>
      <c r="S8759" s="636">
        <v>1.77</v>
      </c>
      <c r="T8759" s="554">
        <v>0.70588499999999998</v>
      </c>
      <c r="U8759" s="636">
        <f t="shared" si="312"/>
        <v>1.3176533294167501</v>
      </c>
    </row>
    <row r="8760" spans="1:21" x14ac:dyDescent="0.2">
      <c r="A8760" s="597">
        <v>45638</v>
      </c>
      <c r="B8760" s="414">
        <f t="shared" si="311"/>
        <v>45639</v>
      </c>
      <c r="C8760" s="636">
        <v>3.145</v>
      </c>
      <c r="E8760" s="636">
        <v>2.7149999999999999</v>
      </c>
      <c r="G8760" s="636">
        <v>1.2689142971917502</v>
      </c>
      <c r="I8760" s="636">
        <v>2.88</v>
      </c>
      <c r="K8760" s="636">
        <v>2.7050000000000001</v>
      </c>
      <c r="M8760" s="636">
        <v>2.93</v>
      </c>
      <c r="O8760" s="636">
        <v>2.76</v>
      </c>
      <c r="Q8760" s="636">
        <v>2.8450000000000002</v>
      </c>
      <c r="S8760" s="636">
        <v>1.7050000000000001</v>
      </c>
      <c r="T8760" s="554">
        <v>0.70569000000000004</v>
      </c>
      <c r="U8760" s="636">
        <f t="shared" si="312"/>
        <v>1.2689142971917502</v>
      </c>
    </row>
    <row r="8761" spans="1:21" x14ac:dyDescent="0.2">
      <c r="A8761" s="597">
        <v>45639</v>
      </c>
      <c r="B8761" s="414">
        <f t="shared" ref="B8761:B8764" si="313">A8761+1</f>
        <v>45640</v>
      </c>
      <c r="C8761" s="640">
        <v>3.12</v>
      </c>
      <c r="E8761" s="640">
        <v>2.6549999999999998</v>
      </c>
      <c r="G8761" s="640">
        <v>1.2263618474797502</v>
      </c>
      <c r="I8761" s="640">
        <v>2.7549999999999999</v>
      </c>
      <c r="K8761" s="640">
        <v>2.4900000000000002</v>
      </c>
      <c r="M8761" s="640">
        <v>2.7650000000000001</v>
      </c>
      <c r="O8761" s="640">
        <v>2.64</v>
      </c>
      <c r="Q8761" s="640">
        <v>2.7</v>
      </c>
      <c r="S8761" s="640">
        <v>1.655</v>
      </c>
      <c r="T8761" s="577">
        <v>0.70262999999999998</v>
      </c>
      <c r="U8761" s="640">
        <f t="shared" si="312"/>
        <v>1.2263618474797502</v>
      </c>
    </row>
    <row r="8762" spans="1:21" x14ac:dyDescent="0.2">
      <c r="A8762" s="597">
        <v>45640</v>
      </c>
      <c r="B8762" s="414">
        <f t="shared" si="313"/>
        <v>45641</v>
      </c>
      <c r="C8762" s="640">
        <v>3.12</v>
      </c>
      <c r="E8762" s="640">
        <v>2.6549999999999998</v>
      </c>
      <c r="G8762" s="640">
        <v>1.2263618474797502</v>
      </c>
      <c r="I8762" s="640">
        <v>2.7549999999999999</v>
      </c>
      <c r="K8762" s="640">
        <v>2.4900000000000002</v>
      </c>
      <c r="M8762" s="640">
        <v>2.7650000000000001</v>
      </c>
      <c r="O8762" s="640">
        <v>2.64</v>
      </c>
      <c r="Q8762" s="640">
        <v>2.7</v>
      </c>
      <c r="S8762" s="640">
        <v>1.655</v>
      </c>
      <c r="T8762" s="577">
        <v>0.70262999999999998</v>
      </c>
      <c r="U8762" s="640">
        <f t="shared" si="312"/>
        <v>1.2263618474797502</v>
      </c>
    </row>
    <row r="8763" spans="1:21" x14ac:dyDescent="0.2">
      <c r="A8763" s="597">
        <v>45641</v>
      </c>
      <c r="B8763" s="414">
        <f t="shared" si="313"/>
        <v>45642</v>
      </c>
      <c r="C8763" s="640">
        <v>3.12</v>
      </c>
      <c r="E8763" s="640">
        <v>2.6549999999999998</v>
      </c>
      <c r="G8763" s="640">
        <v>1.2263618474797502</v>
      </c>
      <c r="I8763" s="640">
        <v>2.7549999999999999</v>
      </c>
      <c r="K8763" s="640">
        <v>2.4900000000000002</v>
      </c>
      <c r="M8763" s="640">
        <v>2.7650000000000001</v>
      </c>
      <c r="O8763" s="640">
        <v>2.64</v>
      </c>
      <c r="Q8763" s="640">
        <v>2.7</v>
      </c>
      <c r="S8763" s="640">
        <v>1.655</v>
      </c>
      <c r="T8763" s="577">
        <v>0.70262999999999998</v>
      </c>
      <c r="U8763" s="640">
        <f t="shared" si="312"/>
        <v>1.2263618474797502</v>
      </c>
    </row>
    <row r="8764" spans="1:21" x14ac:dyDescent="0.2">
      <c r="A8764" s="597">
        <v>45642</v>
      </c>
      <c r="B8764" s="414">
        <f t="shared" si="313"/>
        <v>45643</v>
      </c>
      <c r="C8764" s="636">
        <v>2.88</v>
      </c>
      <c r="E8764" s="636">
        <v>2.5550000000000002</v>
      </c>
      <c r="G8764" s="636">
        <v>1.3261935278637</v>
      </c>
      <c r="I8764" s="636">
        <v>2.67</v>
      </c>
      <c r="K8764" s="636">
        <v>2.5649999999999999</v>
      </c>
      <c r="M8764" s="636">
        <v>2.7050000000000001</v>
      </c>
      <c r="O8764" s="636">
        <v>2.6150000000000002</v>
      </c>
      <c r="Q8764" s="636">
        <v>2.62</v>
      </c>
      <c r="S8764" s="636">
        <v>1.79</v>
      </c>
      <c r="T8764" s="554">
        <v>0.70252199999999998</v>
      </c>
      <c r="U8764" s="636">
        <f t="shared" si="312"/>
        <v>1.3261935278637</v>
      </c>
    </row>
    <row r="8765" spans="1:21" x14ac:dyDescent="0.2">
      <c r="A8765" s="597">
        <v>45643</v>
      </c>
      <c r="B8765" s="414">
        <f t="shared" ref="B8765:B8789" si="314">A8765+1</f>
        <v>45644</v>
      </c>
      <c r="C8765" s="636">
        <v>2.85</v>
      </c>
      <c r="E8765" s="636">
        <v>2.59</v>
      </c>
      <c r="G8765" s="636">
        <v>1.3031108529742002</v>
      </c>
      <c r="I8765" s="636">
        <v>2.7349999999999999</v>
      </c>
      <c r="K8765" s="636">
        <v>2.5550000000000002</v>
      </c>
      <c r="M8765" s="636">
        <v>2.63</v>
      </c>
      <c r="O8765" s="636">
        <v>2.645</v>
      </c>
      <c r="Q8765" s="636">
        <v>2.6150000000000002</v>
      </c>
      <c r="S8765" s="636">
        <v>1.7649999999999999</v>
      </c>
      <c r="T8765" s="554">
        <v>0.70007200000000003</v>
      </c>
      <c r="U8765" s="636">
        <f t="shared" si="312"/>
        <v>1.3031108529742002</v>
      </c>
    </row>
    <row r="8766" spans="1:21" x14ac:dyDescent="0.2">
      <c r="A8766" s="597">
        <v>45644</v>
      </c>
      <c r="B8766" s="414">
        <f t="shared" si="314"/>
        <v>45645</v>
      </c>
      <c r="C8766" s="636">
        <v>3.0150000000000001</v>
      </c>
      <c r="E8766" s="636">
        <v>2.7149999999999999</v>
      </c>
      <c r="G8766" s="636">
        <v>1.2534235056681251</v>
      </c>
      <c r="I8766" s="636">
        <v>2.8650000000000002</v>
      </c>
      <c r="K8766" s="636">
        <v>2.59</v>
      </c>
      <c r="M8766" s="636">
        <v>2.7850000000000001</v>
      </c>
      <c r="O8766" s="636">
        <v>2.7349999999999999</v>
      </c>
      <c r="Q8766" s="636">
        <v>2.78</v>
      </c>
      <c r="S8766" s="636">
        <v>1.7050000000000001</v>
      </c>
      <c r="T8766" s="554">
        <v>0.697075</v>
      </c>
      <c r="U8766" s="636">
        <f t="shared" si="312"/>
        <v>1.2534235056681251</v>
      </c>
    </row>
    <row r="8767" spans="1:21" x14ac:dyDescent="0.2">
      <c r="A8767" s="597">
        <v>45645</v>
      </c>
      <c r="B8767" s="414">
        <f t="shared" si="314"/>
        <v>45646</v>
      </c>
      <c r="C8767" s="636">
        <v>3.125</v>
      </c>
      <c r="E8767" s="636">
        <v>2.74</v>
      </c>
      <c r="G8767" s="636">
        <v>1.2742008607176001</v>
      </c>
      <c r="I8767" s="636">
        <v>2.86</v>
      </c>
      <c r="K8767" s="636">
        <v>2.605</v>
      </c>
      <c r="M8767" s="636">
        <v>2.8</v>
      </c>
      <c r="O8767" s="636">
        <v>2.81</v>
      </c>
      <c r="Q8767" s="636">
        <v>2.81</v>
      </c>
      <c r="S8767" s="636">
        <v>1.74</v>
      </c>
      <c r="T8767" s="554">
        <v>0.69437599999999999</v>
      </c>
      <c r="U8767" s="636">
        <f t="shared" si="312"/>
        <v>1.2742008607176001</v>
      </c>
    </row>
    <row r="8768" spans="1:21" x14ac:dyDescent="0.2">
      <c r="A8768" s="597">
        <v>45646</v>
      </c>
      <c r="B8768" s="414">
        <f t="shared" si="314"/>
        <v>45647</v>
      </c>
      <c r="C8768" s="640">
        <v>3.0950000000000002</v>
      </c>
      <c r="E8768" s="640">
        <v>2.625</v>
      </c>
      <c r="G8768" s="640">
        <v>1.2570310271986251</v>
      </c>
      <c r="I8768" s="640">
        <v>2.7</v>
      </c>
      <c r="K8768" s="640">
        <v>2.2799999999999998</v>
      </c>
      <c r="M8768" s="640">
        <v>2.62</v>
      </c>
      <c r="O8768" s="640">
        <v>2.72</v>
      </c>
      <c r="Q8768" s="640">
        <v>2.8050000000000002</v>
      </c>
      <c r="S8768" s="640">
        <v>1.7150000000000001</v>
      </c>
      <c r="T8768" s="577">
        <v>0.69500499999999998</v>
      </c>
      <c r="U8768" s="640">
        <f t="shared" si="312"/>
        <v>1.2570310271986251</v>
      </c>
    </row>
    <row r="8769" spans="1:21" x14ac:dyDescent="0.2">
      <c r="A8769" s="597">
        <v>45647</v>
      </c>
      <c r="B8769" s="414">
        <f t="shared" si="314"/>
        <v>45648</v>
      </c>
      <c r="C8769" s="640">
        <v>3.0950000000000002</v>
      </c>
      <c r="E8769" s="640">
        <v>2.625</v>
      </c>
      <c r="G8769" s="640">
        <v>1.2570310271986251</v>
      </c>
      <c r="I8769" s="640">
        <v>2.7</v>
      </c>
      <c r="K8769" s="640">
        <v>2.2799999999999998</v>
      </c>
      <c r="M8769" s="640">
        <v>2.62</v>
      </c>
      <c r="O8769" s="640">
        <v>2.72</v>
      </c>
      <c r="Q8769" s="640">
        <v>2.8050000000000002</v>
      </c>
      <c r="S8769" s="640">
        <v>1.7150000000000001</v>
      </c>
      <c r="T8769" s="577">
        <v>0.69500499999999998</v>
      </c>
      <c r="U8769" s="640">
        <f t="shared" si="312"/>
        <v>1.2570310271986251</v>
      </c>
    </row>
    <row r="8770" spans="1:21" x14ac:dyDescent="0.2">
      <c r="A8770" s="597">
        <v>45648</v>
      </c>
      <c r="B8770" s="414">
        <f t="shared" si="314"/>
        <v>45649</v>
      </c>
      <c r="C8770" s="640">
        <v>3.0950000000000002</v>
      </c>
      <c r="E8770" s="640">
        <v>2.625</v>
      </c>
      <c r="G8770" s="640">
        <v>1.2570310271986251</v>
      </c>
      <c r="I8770" s="640">
        <v>2.7</v>
      </c>
      <c r="K8770" s="640">
        <v>2.2799999999999998</v>
      </c>
      <c r="M8770" s="640">
        <v>2.62</v>
      </c>
      <c r="O8770" s="640">
        <v>2.72</v>
      </c>
      <c r="Q8770" s="640">
        <v>2.8050000000000002</v>
      </c>
      <c r="S8770" s="640">
        <v>1.7150000000000001</v>
      </c>
      <c r="T8770" s="577">
        <v>0.69500499999999998</v>
      </c>
      <c r="U8770" s="640">
        <f t="shared" si="312"/>
        <v>1.2570310271986251</v>
      </c>
    </row>
    <row r="8771" spans="1:21" x14ac:dyDescent="0.2">
      <c r="A8771" s="597">
        <v>45649</v>
      </c>
      <c r="B8771" s="414">
        <f t="shared" si="314"/>
        <v>45650</v>
      </c>
      <c r="C8771" s="636">
        <v>2.9350000000000001</v>
      </c>
      <c r="E8771" s="636">
        <v>2.41</v>
      </c>
      <c r="G8771" s="636">
        <v>1.2686622125683</v>
      </c>
      <c r="I8771" s="636">
        <v>2.61</v>
      </c>
      <c r="K8771" s="636">
        <v>2.2749999999999999</v>
      </c>
      <c r="M8771" s="636">
        <v>2.4500000000000002</v>
      </c>
      <c r="O8771" s="636">
        <v>2.5550000000000002</v>
      </c>
      <c r="Q8771" s="636">
        <v>2.7</v>
      </c>
      <c r="S8771" s="636">
        <v>1.73</v>
      </c>
      <c r="T8771" s="554">
        <v>0.69535400000000003</v>
      </c>
      <c r="U8771" s="636">
        <f t="shared" si="312"/>
        <v>1.2686622125683</v>
      </c>
    </row>
    <row r="8772" spans="1:21" x14ac:dyDescent="0.2">
      <c r="A8772" s="597">
        <v>45650</v>
      </c>
      <c r="B8772" s="414">
        <f t="shared" si="314"/>
        <v>45651</v>
      </c>
      <c r="C8772" s="640">
        <v>3.0049999999999999</v>
      </c>
      <c r="E8772" s="640">
        <v>2.5150000000000001</v>
      </c>
      <c r="G8772" s="640">
        <v>1.4152164169280499</v>
      </c>
      <c r="I8772" s="640">
        <v>2.415</v>
      </c>
      <c r="K8772" s="640">
        <v>2.0049999999999999</v>
      </c>
      <c r="M8772" s="640">
        <v>2.52</v>
      </c>
      <c r="O8772" s="640">
        <v>2.66</v>
      </c>
      <c r="Q8772" s="640">
        <v>2.78</v>
      </c>
      <c r="S8772" s="640">
        <v>1.93</v>
      </c>
      <c r="T8772" s="577">
        <v>0.695299</v>
      </c>
      <c r="U8772" s="640">
        <f t="shared" si="312"/>
        <v>1.4152164169280499</v>
      </c>
    </row>
    <row r="8773" spans="1:21" x14ac:dyDescent="0.2">
      <c r="A8773" s="597">
        <v>45651</v>
      </c>
      <c r="B8773" s="414">
        <f t="shared" si="314"/>
        <v>45652</v>
      </c>
      <c r="C8773" s="640">
        <v>3.0049999999999999</v>
      </c>
      <c r="E8773" s="640">
        <v>2.5150000000000001</v>
      </c>
      <c r="G8773" s="640">
        <v>1.4152164169280499</v>
      </c>
      <c r="I8773" s="640">
        <v>2.415</v>
      </c>
      <c r="K8773" s="640">
        <v>2.0049999999999999</v>
      </c>
      <c r="M8773" s="640">
        <v>2.52</v>
      </c>
      <c r="O8773" s="640">
        <v>2.66</v>
      </c>
      <c r="Q8773" s="640">
        <v>2.78</v>
      </c>
      <c r="S8773" s="640">
        <v>1.93</v>
      </c>
      <c r="T8773" s="577">
        <v>0.695299</v>
      </c>
      <c r="U8773" s="640">
        <f t="shared" si="312"/>
        <v>1.4152164169280499</v>
      </c>
    </row>
    <row r="8774" spans="1:21" x14ac:dyDescent="0.2">
      <c r="A8774" s="597">
        <v>45652</v>
      </c>
      <c r="B8774" s="414">
        <f t="shared" si="314"/>
        <v>45653</v>
      </c>
      <c r="C8774" s="636">
        <v>2.96</v>
      </c>
      <c r="E8774" s="636">
        <v>2.2650000000000001</v>
      </c>
      <c r="G8774" s="636">
        <v>1.249543165783275</v>
      </c>
      <c r="I8774" s="636">
        <v>2.3450000000000002</v>
      </c>
      <c r="K8774" s="636">
        <v>0.87</v>
      </c>
      <c r="M8774" s="636">
        <v>2.165</v>
      </c>
      <c r="O8774" s="636">
        <v>2.46</v>
      </c>
      <c r="Q8774" s="636">
        <v>2.6749999999999998</v>
      </c>
      <c r="S8774" s="636">
        <v>1.7050000000000001</v>
      </c>
      <c r="T8774" s="554">
        <v>0.69491700000000001</v>
      </c>
      <c r="U8774" s="636">
        <f t="shared" si="312"/>
        <v>1.249543165783275</v>
      </c>
    </row>
    <row r="8775" spans="1:21" x14ac:dyDescent="0.2">
      <c r="A8775" s="597">
        <v>45653</v>
      </c>
      <c r="B8775" s="414">
        <f t="shared" si="314"/>
        <v>45654</v>
      </c>
      <c r="C8775" s="640">
        <v>2.7949999999999999</v>
      </c>
      <c r="E8775" s="640">
        <v>2.0150000000000001</v>
      </c>
      <c r="G8775" s="640">
        <v>1.3026161752623002</v>
      </c>
      <c r="I8775" s="640">
        <v>2.105</v>
      </c>
      <c r="K8775" s="640">
        <v>0.42499999999999999</v>
      </c>
      <c r="M8775" s="640">
        <v>1.7749999999999999</v>
      </c>
      <c r="O8775" s="640">
        <v>2.2450000000000001</v>
      </c>
      <c r="Q8775" s="640">
        <v>2.1800000000000002</v>
      </c>
      <c r="S8775" s="640">
        <v>1.78</v>
      </c>
      <c r="T8775" s="577">
        <v>0.693909</v>
      </c>
      <c r="U8775" s="640">
        <f t="shared" si="312"/>
        <v>1.3026161752623002</v>
      </c>
    </row>
    <row r="8776" spans="1:21" x14ac:dyDescent="0.2">
      <c r="A8776" s="597">
        <v>45654</v>
      </c>
      <c r="B8776" s="414">
        <f t="shared" si="314"/>
        <v>45655</v>
      </c>
      <c r="C8776" s="640">
        <v>2.7949999999999999</v>
      </c>
      <c r="E8776" s="640">
        <v>2.0150000000000001</v>
      </c>
      <c r="G8776" s="640">
        <v>1.3026161752623002</v>
      </c>
      <c r="I8776" s="640">
        <v>2.105</v>
      </c>
      <c r="K8776" s="640">
        <v>0.42499999999999999</v>
      </c>
      <c r="M8776" s="640">
        <v>1.7749999999999999</v>
      </c>
      <c r="O8776" s="640">
        <v>2.2450000000000001</v>
      </c>
      <c r="Q8776" s="640">
        <v>2.1800000000000002</v>
      </c>
      <c r="S8776" s="640">
        <v>1.78</v>
      </c>
      <c r="T8776" s="577">
        <v>0.693909</v>
      </c>
      <c r="U8776" s="640">
        <f t="shared" si="312"/>
        <v>1.3026161752623002</v>
      </c>
    </row>
    <row r="8777" spans="1:21" x14ac:dyDescent="0.2">
      <c r="A8777" s="597">
        <v>45655</v>
      </c>
      <c r="B8777" s="414">
        <f t="shared" si="314"/>
        <v>45656</v>
      </c>
      <c r="C8777" s="640">
        <v>2.7949999999999999</v>
      </c>
      <c r="E8777" s="640">
        <v>2.0150000000000001</v>
      </c>
      <c r="G8777" s="640">
        <v>1.3026161752623002</v>
      </c>
      <c r="I8777" s="640">
        <v>2.105</v>
      </c>
      <c r="K8777" s="640">
        <v>0.42499999999999999</v>
      </c>
      <c r="M8777" s="640">
        <v>1.7749999999999999</v>
      </c>
      <c r="O8777" s="640">
        <v>2.2450000000000001</v>
      </c>
      <c r="Q8777" s="640">
        <v>2.1800000000000002</v>
      </c>
      <c r="S8777" s="640">
        <v>1.78</v>
      </c>
      <c r="T8777" s="577">
        <v>0.693909</v>
      </c>
      <c r="U8777" s="640">
        <f t="shared" si="312"/>
        <v>1.3026161752623002</v>
      </c>
    </row>
    <row r="8778" spans="1:21" x14ac:dyDescent="0.2">
      <c r="A8778" s="597">
        <v>45656</v>
      </c>
      <c r="B8778" s="414">
        <f t="shared" si="314"/>
        <v>45657</v>
      </c>
      <c r="C8778" s="636">
        <v>3.395</v>
      </c>
      <c r="E8778" s="636">
        <v>2.2850000000000001</v>
      </c>
      <c r="G8778" s="636">
        <v>1.6494911557425</v>
      </c>
      <c r="I8778" s="636">
        <v>2.84</v>
      </c>
      <c r="K8778" s="636">
        <v>1.575</v>
      </c>
      <c r="M8778" s="636">
        <v>2.8</v>
      </c>
      <c r="O8778" s="636">
        <v>2.78</v>
      </c>
      <c r="Q8778" s="636">
        <v>2.8</v>
      </c>
      <c r="S8778" s="636">
        <v>2.25</v>
      </c>
      <c r="T8778" s="554">
        <v>0.69514200000000004</v>
      </c>
      <c r="U8778" s="636">
        <f t="shared" si="312"/>
        <v>1.6494911557425</v>
      </c>
    </row>
    <row r="8779" spans="1:21" x14ac:dyDescent="0.2">
      <c r="A8779" s="597">
        <v>45657</v>
      </c>
      <c r="B8779" s="414">
        <f t="shared" si="314"/>
        <v>45658</v>
      </c>
      <c r="C8779" s="649">
        <v>3.39</v>
      </c>
      <c r="E8779" s="649">
        <v>2.8149999999999999</v>
      </c>
      <c r="G8779" s="649">
        <v>1.6912608596553502</v>
      </c>
      <c r="I8779" s="649">
        <v>2.585</v>
      </c>
      <c r="K8779" s="649">
        <v>7.4999999999999997E-2</v>
      </c>
      <c r="M8779" s="649">
        <v>2.74</v>
      </c>
      <c r="O8779" s="649">
        <v>2.96</v>
      </c>
      <c r="Q8779" s="649">
        <v>3.03</v>
      </c>
      <c r="S8779" s="649">
        <v>2.3050000000000002</v>
      </c>
      <c r="T8779" s="690">
        <v>0.69573799999999997</v>
      </c>
      <c r="U8779" s="649">
        <f t="shared" si="312"/>
        <v>1.6912608596553502</v>
      </c>
    </row>
    <row r="8780" spans="1:21" x14ac:dyDescent="0.2">
      <c r="A8780" s="597">
        <v>45658</v>
      </c>
      <c r="B8780" s="414">
        <f t="shared" si="314"/>
        <v>45659</v>
      </c>
      <c r="C8780" s="640">
        <v>3.39</v>
      </c>
      <c r="E8780" s="640">
        <v>2.8149999999999999</v>
      </c>
      <c r="G8780" s="640">
        <v>1.6912608596553502</v>
      </c>
      <c r="I8780" s="640">
        <v>2.585</v>
      </c>
      <c r="K8780" s="640">
        <v>7.4999999999999997E-2</v>
      </c>
      <c r="M8780" s="640">
        <v>2.74</v>
      </c>
      <c r="O8780" s="640">
        <v>2.96</v>
      </c>
      <c r="Q8780" s="640">
        <v>3.03</v>
      </c>
      <c r="S8780" s="640">
        <v>2.3050000000000002</v>
      </c>
      <c r="T8780" s="577">
        <v>0.69573799999999997</v>
      </c>
      <c r="U8780" s="640">
        <f t="shared" si="312"/>
        <v>1.6912608596553502</v>
      </c>
    </row>
    <row r="8781" spans="1:21" x14ac:dyDescent="0.2">
      <c r="A8781" s="597">
        <v>45659</v>
      </c>
      <c r="B8781" s="414">
        <f t="shared" si="314"/>
        <v>45660</v>
      </c>
      <c r="C8781" s="636">
        <v>3.6549999999999998</v>
      </c>
      <c r="E8781" s="636">
        <v>3.01</v>
      </c>
      <c r="G8781" s="636">
        <v>1.3215966350901751</v>
      </c>
      <c r="I8781" s="636">
        <v>3.0249999999999999</v>
      </c>
      <c r="K8781" s="636">
        <v>1.18</v>
      </c>
      <c r="M8781" s="636">
        <v>2.96</v>
      </c>
      <c r="O8781" s="636">
        <v>3.1549999999999998</v>
      </c>
      <c r="Q8781" s="636">
        <v>3.2549999999999999</v>
      </c>
      <c r="S8781" s="636">
        <v>1.8049999999999999</v>
      </c>
      <c r="T8781" s="554">
        <v>0.69426900000000002</v>
      </c>
      <c r="U8781" s="636">
        <f t="shared" si="312"/>
        <v>1.3215966350901751</v>
      </c>
    </row>
    <row r="8782" spans="1:21" x14ac:dyDescent="0.2">
      <c r="A8782" s="597">
        <v>45660</v>
      </c>
      <c r="B8782" s="414">
        <f t="shared" si="314"/>
        <v>45661</v>
      </c>
      <c r="C8782" s="640">
        <v>3.4649999999999999</v>
      </c>
      <c r="E8782" s="640">
        <v>2.99</v>
      </c>
      <c r="G8782" s="640">
        <v>1.2655058553348002</v>
      </c>
      <c r="I8782" s="640">
        <v>2.99</v>
      </c>
      <c r="K8782" s="640">
        <v>2.3149999999999999</v>
      </c>
      <c r="M8782" s="640">
        <v>3.0550000000000002</v>
      </c>
      <c r="O8782" s="640">
        <v>3.0350000000000001</v>
      </c>
      <c r="Q8782" s="640">
        <v>2.99</v>
      </c>
      <c r="S8782" s="640">
        <v>1.73</v>
      </c>
      <c r="T8782" s="577">
        <v>0.69362400000000002</v>
      </c>
      <c r="U8782" s="640">
        <f t="shared" si="312"/>
        <v>1.2655058553348002</v>
      </c>
    </row>
    <row r="8783" spans="1:21" x14ac:dyDescent="0.2">
      <c r="A8783" s="597">
        <v>45661</v>
      </c>
      <c r="B8783" s="414">
        <f t="shared" si="314"/>
        <v>45662</v>
      </c>
      <c r="C8783" s="640">
        <v>3.4649999999999999</v>
      </c>
      <c r="E8783" s="640">
        <v>2.99</v>
      </c>
      <c r="G8783" s="640">
        <v>1.2655058553348002</v>
      </c>
      <c r="I8783" s="640">
        <v>2.99</v>
      </c>
      <c r="K8783" s="640">
        <v>2.3149999999999999</v>
      </c>
      <c r="M8783" s="640">
        <v>3.0550000000000002</v>
      </c>
      <c r="O8783" s="640">
        <v>3.0350000000000001</v>
      </c>
      <c r="Q8783" s="640">
        <v>2.99</v>
      </c>
      <c r="S8783" s="640">
        <v>1.73</v>
      </c>
      <c r="T8783" s="577">
        <v>0.69362400000000002</v>
      </c>
      <c r="U8783" s="640">
        <f t="shared" si="312"/>
        <v>1.2655058553348002</v>
      </c>
    </row>
    <row r="8784" spans="1:21" x14ac:dyDescent="0.2">
      <c r="A8784" s="597">
        <v>45662</v>
      </c>
      <c r="B8784" s="414">
        <f t="shared" si="314"/>
        <v>45663</v>
      </c>
      <c r="C8784" s="640">
        <v>3.4649999999999999</v>
      </c>
      <c r="E8784" s="640">
        <v>2.99</v>
      </c>
      <c r="G8784" s="640">
        <v>1.2655058553348002</v>
      </c>
      <c r="I8784" s="640">
        <v>2.99</v>
      </c>
      <c r="K8784" s="640">
        <v>2.3149999999999999</v>
      </c>
      <c r="M8784" s="640">
        <v>3.0550000000000002</v>
      </c>
      <c r="O8784" s="640">
        <v>3.0350000000000001</v>
      </c>
      <c r="Q8784" s="640">
        <v>2.99</v>
      </c>
      <c r="S8784" s="640">
        <v>1.73</v>
      </c>
      <c r="T8784" s="577">
        <v>0.69362400000000002</v>
      </c>
      <c r="U8784" s="640">
        <f t="shared" si="312"/>
        <v>1.2655058553348002</v>
      </c>
    </row>
    <row r="8785" spans="1:21" x14ac:dyDescent="0.2">
      <c r="A8785" s="597">
        <v>45663</v>
      </c>
      <c r="B8785" s="414">
        <f t="shared" si="314"/>
        <v>45664</v>
      </c>
      <c r="C8785" s="636">
        <v>4.0599999999999996</v>
      </c>
      <c r="E8785" s="636">
        <v>3.895</v>
      </c>
      <c r="G8785" s="636">
        <v>1.2771717744495001</v>
      </c>
      <c r="I8785" s="636">
        <v>3.7949999999999999</v>
      </c>
      <c r="K8785" s="636">
        <v>3.8250000000000002</v>
      </c>
      <c r="M8785" s="636">
        <v>3.88</v>
      </c>
      <c r="O8785" s="636">
        <v>3.7250000000000001</v>
      </c>
      <c r="Q8785" s="636">
        <v>3.58</v>
      </c>
      <c r="S8785" s="636">
        <v>1.74</v>
      </c>
      <c r="T8785" s="554">
        <v>0.69599500000000003</v>
      </c>
      <c r="U8785" s="636">
        <f t="shared" si="312"/>
        <v>1.2771717744495001</v>
      </c>
    </row>
    <row r="8786" spans="1:21" x14ac:dyDescent="0.2">
      <c r="A8786" s="597">
        <v>45664</v>
      </c>
      <c r="B8786" s="414">
        <f t="shared" si="314"/>
        <v>45665</v>
      </c>
      <c r="C8786" s="636">
        <v>3.98</v>
      </c>
      <c r="E8786" s="636">
        <v>3.34</v>
      </c>
      <c r="G8786" s="636">
        <v>1.2839206354959001</v>
      </c>
      <c r="I8786" s="636">
        <v>3.6</v>
      </c>
      <c r="K8786" s="636">
        <v>3.2050000000000001</v>
      </c>
      <c r="M8786" s="636">
        <v>3.29</v>
      </c>
      <c r="O8786" s="636">
        <v>3.605</v>
      </c>
      <c r="Q8786" s="636">
        <v>3.52</v>
      </c>
      <c r="S8786" s="636">
        <v>1.7450000000000001</v>
      </c>
      <c r="T8786" s="554">
        <v>0.69766799999999995</v>
      </c>
      <c r="U8786" s="636">
        <f t="shared" si="312"/>
        <v>1.2839206354959001</v>
      </c>
    </row>
    <row r="8787" spans="1:21" x14ac:dyDescent="0.2">
      <c r="A8787" s="597">
        <v>45665</v>
      </c>
      <c r="B8787" s="414">
        <f t="shared" si="314"/>
        <v>45666</v>
      </c>
      <c r="C8787" s="636">
        <v>3.76</v>
      </c>
      <c r="E8787" s="636">
        <v>3.3450000000000002</v>
      </c>
      <c r="G8787" s="636">
        <v>1.2914045842896</v>
      </c>
      <c r="I8787" s="636">
        <v>3.51</v>
      </c>
      <c r="K8787" s="636">
        <v>3.0449999999999999</v>
      </c>
      <c r="M8787" s="636">
        <v>3.2650000000000001</v>
      </c>
      <c r="O8787" s="636">
        <v>3.4</v>
      </c>
      <c r="Q8787" s="636">
        <v>3.3149999999999999</v>
      </c>
      <c r="S8787" s="636">
        <v>1.76</v>
      </c>
      <c r="T8787" s="554">
        <v>0.69575399999999998</v>
      </c>
      <c r="U8787" s="636">
        <f t="shared" si="312"/>
        <v>1.2914045842896</v>
      </c>
    </row>
    <row r="8788" spans="1:21" x14ac:dyDescent="0.2">
      <c r="A8788" s="597">
        <v>45666</v>
      </c>
      <c r="B8788" s="414">
        <f t="shared" si="314"/>
        <v>45667</v>
      </c>
      <c r="C8788" s="636">
        <v>3.895</v>
      </c>
      <c r="E8788" s="636">
        <v>3.2349999999999999</v>
      </c>
      <c r="G8788" s="636">
        <v>1.3889223444482002</v>
      </c>
      <c r="I8788" s="636">
        <v>3.52</v>
      </c>
      <c r="K8788" s="636">
        <v>2.97</v>
      </c>
      <c r="M8788" s="636">
        <v>3.2250000000000001</v>
      </c>
      <c r="O8788" s="636">
        <v>3.395</v>
      </c>
      <c r="Q8788" s="636">
        <v>3.36</v>
      </c>
      <c r="S8788" s="636">
        <v>1.895</v>
      </c>
      <c r="T8788" s="554">
        <v>0.69498400000000005</v>
      </c>
      <c r="U8788" s="636">
        <f t="shared" si="312"/>
        <v>1.3889223444482002</v>
      </c>
    </row>
    <row r="8789" spans="1:21" x14ac:dyDescent="0.2">
      <c r="A8789" s="597">
        <v>45667</v>
      </c>
      <c r="B8789" s="414">
        <f t="shared" si="314"/>
        <v>45668</v>
      </c>
      <c r="C8789" s="640">
        <v>4.1349999999999998</v>
      </c>
      <c r="E8789" s="640">
        <v>3.625</v>
      </c>
      <c r="G8789" s="640">
        <v>1.4631770694600001</v>
      </c>
      <c r="I8789" s="640">
        <v>3.74</v>
      </c>
      <c r="K8789" s="640">
        <v>2.97</v>
      </c>
      <c r="M8789" s="640">
        <v>3.5649999999999999</v>
      </c>
      <c r="O8789" s="640">
        <v>3.79</v>
      </c>
      <c r="Q8789" s="640">
        <v>3.8450000000000002</v>
      </c>
      <c r="S8789" s="640">
        <v>2</v>
      </c>
      <c r="T8789" s="577">
        <v>0.69370200000000004</v>
      </c>
      <c r="U8789" s="640">
        <f t="shared" si="312"/>
        <v>1.4631770694600001</v>
      </c>
    </row>
    <row r="8790" spans="1:21" x14ac:dyDescent="0.2">
      <c r="A8790" s="597">
        <v>45668</v>
      </c>
      <c r="B8790" s="414">
        <f t="shared" ref="B8790:B8793" si="315">A8790+1</f>
        <v>45669</v>
      </c>
      <c r="C8790" s="640">
        <v>4.1349999999999998</v>
      </c>
      <c r="E8790" s="640">
        <v>3.625</v>
      </c>
      <c r="G8790" s="640">
        <v>1.4631770694600001</v>
      </c>
      <c r="I8790" s="640">
        <v>3.74</v>
      </c>
      <c r="K8790" s="640">
        <v>2.97</v>
      </c>
      <c r="M8790" s="640">
        <v>3.5649999999999999</v>
      </c>
      <c r="O8790" s="640">
        <v>3.79</v>
      </c>
      <c r="Q8790" s="640">
        <v>3.8450000000000002</v>
      </c>
      <c r="S8790" s="640">
        <v>2</v>
      </c>
      <c r="T8790" s="577">
        <v>0.69370200000000004</v>
      </c>
      <c r="U8790" s="640">
        <f t="shared" si="312"/>
        <v>1.4631770694600001</v>
      </c>
    </row>
    <row r="8791" spans="1:21" x14ac:dyDescent="0.2">
      <c r="A8791" s="597">
        <v>45669</v>
      </c>
      <c r="B8791" s="414">
        <f t="shared" si="315"/>
        <v>45670</v>
      </c>
      <c r="C8791" s="640">
        <v>4.1349999999999998</v>
      </c>
      <c r="E8791" s="640">
        <v>3.625</v>
      </c>
      <c r="G8791" s="640">
        <v>1.4631770694600001</v>
      </c>
      <c r="I8791" s="640">
        <v>3.74</v>
      </c>
      <c r="K8791" s="640">
        <v>2.97</v>
      </c>
      <c r="M8791" s="640">
        <v>3.5649999999999999</v>
      </c>
      <c r="O8791" s="640">
        <v>3.79</v>
      </c>
      <c r="Q8791" s="640">
        <v>3.8450000000000002</v>
      </c>
      <c r="S8791" s="640">
        <v>2</v>
      </c>
      <c r="T8791" s="577">
        <v>0.69370200000000004</v>
      </c>
      <c r="U8791" s="640">
        <f t="shared" si="312"/>
        <v>1.4631770694600001</v>
      </c>
    </row>
    <row r="8792" spans="1:21" x14ac:dyDescent="0.2">
      <c r="A8792" s="597">
        <v>45670</v>
      </c>
      <c r="B8792" s="414">
        <f t="shared" si="315"/>
        <v>45671</v>
      </c>
      <c r="C8792" s="636">
        <v>4.41</v>
      </c>
      <c r="E8792" s="636">
        <v>4.18</v>
      </c>
      <c r="G8792" s="636">
        <v>1.3861104613852251</v>
      </c>
      <c r="I8792" s="636">
        <v>3.7650000000000001</v>
      </c>
      <c r="K8792" s="636">
        <v>3.33</v>
      </c>
      <c r="M8792" s="636">
        <v>4.25</v>
      </c>
      <c r="O8792" s="636">
        <v>4.0650000000000004</v>
      </c>
      <c r="Q8792" s="636">
        <v>4.17</v>
      </c>
      <c r="S8792" s="636">
        <v>1.895</v>
      </c>
      <c r="T8792" s="554">
        <v>0.693577</v>
      </c>
      <c r="U8792" s="636">
        <f t="shared" si="312"/>
        <v>1.3861104613852251</v>
      </c>
    </row>
    <row r="8793" spans="1:21" x14ac:dyDescent="0.2">
      <c r="A8793" s="597">
        <v>45671</v>
      </c>
      <c r="B8793" s="414">
        <f t="shared" si="315"/>
        <v>45672</v>
      </c>
      <c r="C8793" s="636">
        <v>4.3499999999999996</v>
      </c>
      <c r="E8793" s="636">
        <v>4.0449999999999999</v>
      </c>
      <c r="G8793" s="636">
        <v>1.3610680428989002</v>
      </c>
      <c r="I8793" s="636">
        <v>3.87</v>
      </c>
      <c r="K8793" s="636">
        <v>3.6349999999999998</v>
      </c>
      <c r="M8793" s="636">
        <v>4.08</v>
      </c>
      <c r="O8793" s="636">
        <v>3.9249999999999998</v>
      </c>
      <c r="Q8793" s="636">
        <v>4.05</v>
      </c>
      <c r="S8793" s="636">
        <v>1.855</v>
      </c>
      <c r="T8793" s="554">
        <v>0.69573200000000002</v>
      </c>
      <c r="U8793" s="636">
        <f t="shared" si="312"/>
        <v>1.3610680428989002</v>
      </c>
    </row>
    <row r="8794" spans="1:21" x14ac:dyDescent="0.2">
      <c r="A8794" s="597">
        <v>45672</v>
      </c>
      <c r="B8794" s="414">
        <f>A8794+1</f>
        <v>45673</v>
      </c>
      <c r="C8794" s="636">
        <v>4.4249999999999998</v>
      </c>
      <c r="E8794" s="636">
        <v>4.07</v>
      </c>
      <c r="G8794" s="636">
        <v>1.4042250717519502</v>
      </c>
      <c r="I8794" s="636">
        <v>4.2149999999999999</v>
      </c>
      <c r="K8794" s="636">
        <v>3.8450000000000002</v>
      </c>
      <c r="M8794" s="636">
        <v>4.2549999999999999</v>
      </c>
      <c r="O8794" s="636">
        <v>4.0650000000000004</v>
      </c>
      <c r="Q8794" s="636">
        <v>4.0199999999999996</v>
      </c>
      <c r="S8794" s="636">
        <v>1.91</v>
      </c>
      <c r="T8794" s="554">
        <v>0.69712300000000005</v>
      </c>
      <c r="U8794" s="636">
        <f t="shared" si="312"/>
        <v>1.4042250717519502</v>
      </c>
    </row>
    <row r="8795" spans="1:21" x14ac:dyDescent="0.2">
      <c r="A8795" s="597">
        <v>45673</v>
      </c>
      <c r="B8795" s="414">
        <f>A8795+1</f>
        <v>45674</v>
      </c>
      <c r="C8795" s="636">
        <v>4.2750000000000004</v>
      </c>
      <c r="E8795" s="636">
        <v>3.87</v>
      </c>
      <c r="G8795" s="636">
        <v>1.3536334606333502</v>
      </c>
      <c r="I8795" s="636">
        <v>3.835</v>
      </c>
      <c r="K8795" s="636">
        <v>3.8149999999999999</v>
      </c>
      <c r="M8795" s="636">
        <v>3.93</v>
      </c>
      <c r="O8795" s="636">
        <v>3.77</v>
      </c>
      <c r="Q8795" s="636">
        <v>3.9950000000000001</v>
      </c>
      <c r="S8795" s="636">
        <v>1.845</v>
      </c>
      <c r="T8795" s="554">
        <v>0.69568200000000002</v>
      </c>
      <c r="U8795" s="636">
        <f t="shared" si="312"/>
        <v>1.3536334606333502</v>
      </c>
    </row>
    <row r="8796" spans="1:21" x14ac:dyDescent="0.2">
      <c r="A8796" s="597">
        <v>45674</v>
      </c>
      <c r="B8796" s="414">
        <f>A8796+1</f>
        <v>45675</v>
      </c>
      <c r="C8796" s="640">
        <v>10.07</v>
      </c>
      <c r="E8796" s="640">
        <v>8.5549999999999997</v>
      </c>
      <c r="G8796" s="640">
        <v>1.378068304872025</v>
      </c>
      <c r="I8796" s="640">
        <v>8.24</v>
      </c>
      <c r="K8796" s="640">
        <v>7.4850000000000003</v>
      </c>
      <c r="M8796" s="640">
        <v>7.72</v>
      </c>
      <c r="O8796" s="640">
        <v>8.9250000000000007</v>
      </c>
      <c r="Q8796" s="640">
        <v>8.6750000000000007</v>
      </c>
      <c r="S8796" s="640">
        <v>1.885</v>
      </c>
      <c r="T8796" s="577">
        <v>0.69321100000000002</v>
      </c>
      <c r="U8796" s="640">
        <f t="shared" si="312"/>
        <v>1.378068304872025</v>
      </c>
    </row>
    <row r="8797" spans="1:21" x14ac:dyDescent="0.2">
      <c r="A8797" s="597">
        <v>45675</v>
      </c>
      <c r="B8797" s="414">
        <f t="shared" ref="B8797:B8809" si="316">A8797+1</f>
        <v>45676</v>
      </c>
      <c r="C8797" s="640">
        <v>10.07</v>
      </c>
      <c r="E8797" s="640">
        <v>8.5549999999999997</v>
      </c>
      <c r="G8797" s="640">
        <v>1.378068304872025</v>
      </c>
      <c r="I8797" s="640">
        <v>8.24</v>
      </c>
      <c r="K8797" s="640">
        <v>7.4850000000000003</v>
      </c>
      <c r="M8797" s="640">
        <v>7.72</v>
      </c>
      <c r="O8797" s="640">
        <v>8.9250000000000007</v>
      </c>
      <c r="Q8797" s="640">
        <v>8.6750000000000007</v>
      </c>
      <c r="S8797" s="640">
        <v>1.885</v>
      </c>
      <c r="T8797" s="577">
        <v>0.69321100000000002</v>
      </c>
      <c r="U8797" s="640">
        <f t="shared" si="312"/>
        <v>1.378068304872025</v>
      </c>
    </row>
    <row r="8798" spans="1:21" x14ac:dyDescent="0.2">
      <c r="A8798" s="597">
        <v>45676</v>
      </c>
      <c r="B8798" s="414">
        <f t="shared" si="316"/>
        <v>45677</v>
      </c>
      <c r="C8798" s="640">
        <v>10.07</v>
      </c>
      <c r="E8798" s="640">
        <v>8.5549999999999997</v>
      </c>
      <c r="G8798" s="640">
        <v>1.378068304872025</v>
      </c>
      <c r="I8798" s="640">
        <v>8.24</v>
      </c>
      <c r="K8798" s="640">
        <v>7.4850000000000003</v>
      </c>
      <c r="M8798" s="640">
        <v>7.72</v>
      </c>
      <c r="O8798" s="640">
        <v>8.9250000000000007</v>
      </c>
      <c r="Q8798" s="640">
        <v>8.6750000000000007</v>
      </c>
      <c r="S8798" s="640">
        <v>1.885</v>
      </c>
      <c r="T8798" s="577">
        <v>0.69321100000000002</v>
      </c>
      <c r="U8798" s="640">
        <f t="shared" si="312"/>
        <v>1.378068304872025</v>
      </c>
    </row>
    <row r="8799" spans="1:21" x14ac:dyDescent="0.2">
      <c r="A8799" s="597">
        <v>45677</v>
      </c>
      <c r="B8799" s="414">
        <f t="shared" si="316"/>
        <v>45678</v>
      </c>
      <c r="C8799" s="640">
        <v>10.07</v>
      </c>
      <c r="E8799" s="640">
        <v>8.5549999999999997</v>
      </c>
      <c r="G8799" s="640">
        <v>1.378068304872025</v>
      </c>
      <c r="I8799" s="640">
        <v>8.24</v>
      </c>
      <c r="K8799" s="640">
        <v>7.4850000000000003</v>
      </c>
      <c r="M8799" s="640">
        <v>7.72</v>
      </c>
      <c r="O8799" s="640">
        <v>8.9250000000000007</v>
      </c>
      <c r="Q8799" s="640">
        <v>8.6750000000000007</v>
      </c>
      <c r="S8799" s="640">
        <v>1.885</v>
      </c>
      <c r="T8799" s="577">
        <v>0.69321100000000002</v>
      </c>
      <c r="U8799" s="640">
        <f t="shared" si="312"/>
        <v>1.378068304872025</v>
      </c>
    </row>
    <row r="8800" spans="1:21" x14ac:dyDescent="0.2">
      <c r="A8800" s="597">
        <v>45678</v>
      </c>
      <c r="B8800" s="414">
        <f t="shared" si="316"/>
        <v>45679</v>
      </c>
      <c r="C8800" s="636">
        <v>4.3899999999999997</v>
      </c>
      <c r="E8800" s="636">
        <v>3.875</v>
      </c>
      <c r="G8800" s="636">
        <v>1.110013488284775</v>
      </c>
      <c r="I8800" s="636">
        <v>3.4950000000000001</v>
      </c>
      <c r="K8800" s="636">
        <v>3.05</v>
      </c>
      <c r="M8800" s="636">
        <v>3.7549999999999999</v>
      </c>
      <c r="O8800" s="636">
        <v>3.95</v>
      </c>
      <c r="Q8800" s="636">
        <v>4.3949999999999996</v>
      </c>
      <c r="S8800" s="636">
        <v>1.5149999999999999</v>
      </c>
      <c r="T8800" s="554">
        <v>0.694739</v>
      </c>
      <c r="U8800" s="636">
        <f t="shared" si="312"/>
        <v>1.110013488284775</v>
      </c>
    </row>
    <row r="8801" spans="1:21" x14ac:dyDescent="0.2">
      <c r="A8801" s="597">
        <v>45679</v>
      </c>
      <c r="B8801" s="414">
        <f t="shared" si="316"/>
        <v>45680</v>
      </c>
      <c r="C8801" s="636">
        <v>3.89</v>
      </c>
      <c r="E8801" s="636">
        <v>3.5950000000000002</v>
      </c>
      <c r="G8801" s="636">
        <v>1.08016816325775</v>
      </c>
      <c r="I8801" s="636">
        <v>3.3050000000000002</v>
      </c>
      <c r="K8801" s="636">
        <v>3.0049999999999999</v>
      </c>
      <c r="M8801" s="636">
        <v>3.5449999999999999</v>
      </c>
      <c r="O8801" s="636">
        <v>3.5950000000000002</v>
      </c>
      <c r="Q8801" s="636">
        <v>3.66</v>
      </c>
      <c r="S8801" s="636">
        <v>1.47</v>
      </c>
      <c r="T8801" s="554">
        <v>0.69675500000000001</v>
      </c>
      <c r="U8801" s="636">
        <f t="shared" si="312"/>
        <v>1.08016816325775</v>
      </c>
    </row>
    <row r="8802" spans="1:21" x14ac:dyDescent="0.2">
      <c r="A8802" s="597">
        <v>45680</v>
      </c>
      <c r="B8802" s="414">
        <f t="shared" si="316"/>
        <v>45681</v>
      </c>
      <c r="C8802" s="636">
        <v>3.96</v>
      </c>
      <c r="E8802" s="636">
        <v>3.64</v>
      </c>
      <c r="G8802" s="636">
        <v>1.2133552174078501</v>
      </c>
      <c r="I8802" s="636">
        <v>3.2850000000000001</v>
      </c>
      <c r="K8802" s="636">
        <v>2.98</v>
      </c>
      <c r="M8802" s="636">
        <v>3.56</v>
      </c>
      <c r="O8802" s="636">
        <v>3.37</v>
      </c>
      <c r="Q8802" s="636">
        <v>3.5649999999999999</v>
      </c>
      <c r="S8802" s="636">
        <v>1.655</v>
      </c>
      <c r="T8802" s="554">
        <v>0.69517799999999996</v>
      </c>
      <c r="U8802" s="636">
        <f t="shared" si="312"/>
        <v>1.2133552174078501</v>
      </c>
    </row>
    <row r="8803" spans="1:21" x14ac:dyDescent="0.2">
      <c r="A8803" s="597">
        <v>45681</v>
      </c>
      <c r="B8803" s="414">
        <f t="shared" si="316"/>
        <v>45682</v>
      </c>
      <c r="C8803" s="640">
        <v>3.835</v>
      </c>
      <c r="E8803" s="640">
        <v>3.51</v>
      </c>
      <c r="G8803" s="640">
        <v>1.1251166877036001</v>
      </c>
      <c r="I8803" s="640">
        <v>3.0049999999999999</v>
      </c>
      <c r="K8803" s="640">
        <v>2.6850000000000001</v>
      </c>
      <c r="M8803" s="640">
        <v>3.59</v>
      </c>
      <c r="O8803" s="640">
        <v>3.25</v>
      </c>
      <c r="Q8803" s="640">
        <v>3.4550000000000001</v>
      </c>
      <c r="S8803" s="640">
        <v>1.53</v>
      </c>
      <c r="T8803" s="577">
        <v>0.69728800000000002</v>
      </c>
      <c r="U8803" s="640">
        <f t="shared" ref="U8803:U8866" si="317">S8803*T8803*1.054615</f>
        <v>1.1251166877036001</v>
      </c>
    </row>
    <row r="8804" spans="1:21" x14ac:dyDescent="0.2">
      <c r="A8804" s="597">
        <v>45682</v>
      </c>
      <c r="B8804" s="414">
        <f t="shared" si="316"/>
        <v>45683</v>
      </c>
      <c r="C8804" s="640">
        <v>3.835</v>
      </c>
      <c r="E8804" s="640">
        <v>3.51</v>
      </c>
      <c r="G8804" s="640">
        <v>1.1251166877036001</v>
      </c>
      <c r="I8804" s="640">
        <v>3.0049999999999999</v>
      </c>
      <c r="K8804" s="640">
        <v>2.6850000000000001</v>
      </c>
      <c r="M8804" s="640">
        <v>3.59</v>
      </c>
      <c r="O8804" s="640">
        <v>3.25</v>
      </c>
      <c r="Q8804" s="640">
        <v>3.4550000000000001</v>
      </c>
      <c r="S8804" s="640">
        <v>1.53</v>
      </c>
      <c r="T8804" s="577">
        <v>0.69728800000000002</v>
      </c>
      <c r="U8804" s="640">
        <f t="shared" si="317"/>
        <v>1.1251166877036001</v>
      </c>
    </row>
    <row r="8805" spans="1:21" x14ac:dyDescent="0.2">
      <c r="A8805" s="597">
        <v>45683</v>
      </c>
      <c r="B8805" s="414">
        <f t="shared" si="316"/>
        <v>45684</v>
      </c>
      <c r="C8805" s="640">
        <v>3.835</v>
      </c>
      <c r="E8805" s="640">
        <v>3.51</v>
      </c>
      <c r="G8805" s="640">
        <v>1.1251166877036001</v>
      </c>
      <c r="I8805" s="640">
        <v>3.0049999999999999</v>
      </c>
      <c r="K8805" s="640">
        <v>2.6850000000000001</v>
      </c>
      <c r="M8805" s="640">
        <v>3.59</v>
      </c>
      <c r="O8805" s="640">
        <v>3.25</v>
      </c>
      <c r="Q8805" s="640">
        <v>3.4550000000000001</v>
      </c>
      <c r="S8805" s="640">
        <v>1.53</v>
      </c>
      <c r="T8805" s="577">
        <v>0.69728800000000002</v>
      </c>
      <c r="U8805" s="640">
        <f t="shared" si="317"/>
        <v>1.1251166877036001</v>
      </c>
    </row>
    <row r="8806" spans="1:21" x14ac:dyDescent="0.2">
      <c r="A8806" s="597">
        <v>45684</v>
      </c>
      <c r="B8806" s="414">
        <f t="shared" si="316"/>
        <v>45685</v>
      </c>
      <c r="C8806" s="636">
        <v>3.7050000000000001</v>
      </c>
      <c r="E8806" s="636">
        <v>3.1749999999999998</v>
      </c>
      <c r="G8806" s="636">
        <v>1.0671113387849249</v>
      </c>
      <c r="I8806" s="636">
        <v>3.01</v>
      </c>
      <c r="K8806" s="636">
        <v>2.5750000000000002</v>
      </c>
      <c r="M8806" s="636">
        <v>3.3650000000000002</v>
      </c>
      <c r="O8806" s="636">
        <v>3.0750000000000002</v>
      </c>
      <c r="Q8806" s="636">
        <v>3.1850000000000001</v>
      </c>
      <c r="S8806" s="636">
        <v>1.4550000000000001</v>
      </c>
      <c r="T8806" s="554">
        <v>0.69542899999999996</v>
      </c>
      <c r="U8806" s="636">
        <f t="shared" si="317"/>
        <v>1.0671113387849249</v>
      </c>
    </row>
    <row r="8807" spans="1:21" x14ac:dyDescent="0.2">
      <c r="A8807" s="597">
        <v>45685</v>
      </c>
      <c r="B8807" s="414">
        <f t="shared" si="316"/>
        <v>45686</v>
      </c>
      <c r="C8807" s="636">
        <v>3.4249999999999998</v>
      </c>
      <c r="E8807" s="636">
        <v>3.08</v>
      </c>
      <c r="G8807" s="636">
        <v>1.1059678849563501</v>
      </c>
      <c r="I8807" s="636">
        <v>2.84</v>
      </c>
      <c r="K8807" s="636">
        <v>2.5550000000000002</v>
      </c>
      <c r="M8807" s="636">
        <v>3.15</v>
      </c>
      <c r="O8807" s="636">
        <v>3.01</v>
      </c>
      <c r="Q8807" s="636">
        <v>2.97</v>
      </c>
      <c r="S8807" s="636">
        <v>1.51</v>
      </c>
      <c r="T8807" s="554">
        <v>0.69449899999999998</v>
      </c>
      <c r="U8807" s="636">
        <f t="shared" si="317"/>
        <v>1.1059678849563501</v>
      </c>
    </row>
    <row r="8808" spans="1:21" x14ac:dyDescent="0.2">
      <c r="A8808" s="597">
        <v>45686</v>
      </c>
      <c r="B8808" s="414">
        <f t="shared" si="316"/>
        <v>45687</v>
      </c>
      <c r="C8808" s="636">
        <v>3.29</v>
      </c>
      <c r="E8808" s="636">
        <v>2.88</v>
      </c>
      <c r="G8808" s="636">
        <v>1.2140115570531</v>
      </c>
      <c r="I8808" s="636">
        <v>2.8050000000000002</v>
      </c>
      <c r="K8808" s="636">
        <v>2.36</v>
      </c>
      <c r="M8808" s="636">
        <v>3.1349999999999998</v>
      </c>
      <c r="O8808" s="636">
        <v>2.8849999999999998</v>
      </c>
      <c r="Q8808" s="636">
        <v>2.73</v>
      </c>
      <c r="S8808" s="636">
        <v>1.66</v>
      </c>
      <c r="T8808" s="554">
        <v>0.69345900000000005</v>
      </c>
      <c r="U8808" s="636">
        <f t="shared" si="317"/>
        <v>1.2140115570531</v>
      </c>
    </row>
    <row r="8809" spans="1:21" x14ac:dyDescent="0.2">
      <c r="A8809" s="597">
        <v>45687</v>
      </c>
      <c r="B8809" s="414">
        <f t="shared" si="316"/>
        <v>45688</v>
      </c>
      <c r="C8809" s="636">
        <v>3.1150000000000002</v>
      </c>
      <c r="E8809" s="636">
        <v>2.69</v>
      </c>
      <c r="G8809" s="636">
        <v>1.3888500189515003</v>
      </c>
      <c r="I8809" s="636">
        <v>2.72</v>
      </c>
      <c r="K8809" s="636">
        <v>2.2799999999999998</v>
      </c>
      <c r="M8809" s="636">
        <v>2.8849999999999998</v>
      </c>
      <c r="O8809" s="636">
        <v>2.77</v>
      </c>
      <c r="Q8809" s="636">
        <v>2.5499999999999998</v>
      </c>
      <c r="S8809" s="636">
        <v>1.9</v>
      </c>
      <c r="T8809" s="554">
        <v>0.69311900000000004</v>
      </c>
      <c r="U8809" s="636">
        <f t="shared" si="317"/>
        <v>1.3888500189515003</v>
      </c>
    </row>
    <row r="8810" spans="1:21" x14ac:dyDescent="0.2">
      <c r="A8810" s="597">
        <v>45688</v>
      </c>
      <c r="B8810" s="414">
        <f>A8810+1</f>
        <v>45689</v>
      </c>
      <c r="C8810" s="649">
        <v>2.92</v>
      </c>
      <c r="E8810" s="649">
        <v>2.5550000000000002</v>
      </c>
      <c r="G8810" s="649">
        <v>1.5686984030420248</v>
      </c>
      <c r="I8810" s="649">
        <v>2.23</v>
      </c>
      <c r="K8810" s="649">
        <v>1.02</v>
      </c>
      <c r="M8810" s="649">
        <v>2.585</v>
      </c>
      <c r="O8810" s="649">
        <v>2.62</v>
      </c>
      <c r="Q8810" s="649">
        <v>2.6949999999999998</v>
      </c>
      <c r="S8810" s="649">
        <v>2.1549999999999998</v>
      </c>
      <c r="T8810" s="690">
        <v>0.69023699999999999</v>
      </c>
      <c r="U8810" s="649">
        <f t="shared" si="317"/>
        <v>1.5686984030420248</v>
      </c>
    </row>
    <row r="8811" spans="1:21" x14ac:dyDescent="0.2">
      <c r="A8811" s="597">
        <v>45689</v>
      </c>
      <c r="B8811" s="414">
        <f t="shared" ref="B8811:B8831" si="318">A8811+1</f>
        <v>45690</v>
      </c>
      <c r="C8811" s="640">
        <v>2.92</v>
      </c>
      <c r="E8811" s="640">
        <v>2.5550000000000002</v>
      </c>
      <c r="G8811" s="640">
        <v>1.5686984030420248</v>
      </c>
      <c r="I8811" s="640">
        <v>2.23</v>
      </c>
      <c r="K8811" s="640">
        <v>1.02</v>
      </c>
      <c r="M8811" s="640">
        <v>2.585</v>
      </c>
      <c r="O8811" s="640">
        <v>2.62</v>
      </c>
      <c r="Q8811" s="640">
        <v>2.6949999999999998</v>
      </c>
      <c r="S8811" s="640">
        <v>2.1549999999999998</v>
      </c>
      <c r="T8811" s="577">
        <v>0.69023699999999999</v>
      </c>
      <c r="U8811" s="640">
        <f t="shared" si="317"/>
        <v>1.5686984030420248</v>
      </c>
    </row>
    <row r="8812" spans="1:21" x14ac:dyDescent="0.2">
      <c r="A8812" s="597">
        <v>45690</v>
      </c>
      <c r="B8812" s="414">
        <f t="shared" si="318"/>
        <v>45691</v>
      </c>
      <c r="C8812" s="640">
        <v>2.92</v>
      </c>
      <c r="E8812" s="640">
        <v>2.5550000000000002</v>
      </c>
      <c r="G8812" s="640">
        <v>1.5686984030420248</v>
      </c>
      <c r="I8812" s="640">
        <v>2.23</v>
      </c>
      <c r="K8812" s="640">
        <v>1.02</v>
      </c>
      <c r="M8812" s="640">
        <v>2.585</v>
      </c>
      <c r="O8812" s="640">
        <v>2.62</v>
      </c>
      <c r="Q8812" s="640">
        <v>2.6949999999999998</v>
      </c>
      <c r="S8812" s="640">
        <v>2.1549999999999998</v>
      </c>
      <c r="T8812" s="577">
        <v>0.69023699999999999</v>
      </c>
      <c r="U8812" s="640">
        <f t="shared" si="317"/>
        <v>1.5686984030420248</v>
      </c>
    </row>
    <row r="8813" spans="1:21" x14ac:dyDescent="0.2">
      <c r="A8813" s="597">
        <v>45691</v>
      </c>
      <c r="B8813" s="414">
        <f t="shared" si="318"/>
        <v>45692</v>
      </c>
      <c r="C8813" s="636">
        <v>3.3</v>
      </c>
      <c r="E8813" s="636">
        <v>2.9449999999999998</v>
      </c>
      <c r="G8813" s="636">
        <v>2.6315630075988001</v>
      </c>
      <c r="I8813" s="636">
        <v>2.5</v>
      </c>
      <c r="K8813" s="636">
        <v>2.0950000000000002</v>
      </c>
      <c r="M8813" s="636">
        <v>3.04</v>
      </c>
      <c r="O8813" s="636">
        <v>2.93</v>
      </c>
      <c r="Q8813" s="636">
        <v>3.07</v>
      </c>
      <c r="S8813" s="636">
        <v>3.6549999999999998</v>
      </c>
      <c r="T8813" s="554">
        <v>0.68270399999999998</v>
      </c>
      <c r="U8813" s="636">
        <f t="shared" si="317"/>
        <v>2.6315630075988001</v>
      </c>
    </row>
    <row r="8814" spans="1:21" x14ac:dyDescent="0.2">
      <c r="A8814" s="597">
        <v>45692</v>
      </c>
      <c r="B8814" s="414">
        <f t="shared" si="318"/>
        <v>45693</v>
      </c>
      <c r="C8814" s="636">
        <v>3.2349999999999999</v>
      </c>
      <c r="E8814" s="636">
        <v>2.83</v>
      </c>
      <c r="G8814" s="636">
        <v>2.1492800065092506</v>
      </c>
      <c r="I8814" s="636">
        <v>2.38</v>
      </c>
      <c r="K8814" s="636">
        <v>1.9950000000000001</v>
      </c>
      <c r="M8814" s="636">
        <v>3.06</v>
      </c>
      <c r="O8814" s="636">
        <v>2.81</v>
      </c>
      <c r="Q8814" s="636">
        <v>3.02</v>
      </c>
      <c r="S8814" s="636">
        <v>2.9350000000000001</v>
      </c>
      <c r="T8814" s="554">
        <v>0.69437000000000004</v>
      </c>
      <c r="U8814" s="636">
        <f t="shared" si="317"/>
        <v>2.1492800065092506</v>
      </c>
    </row>
    <row r="8815" spans="1:21" x14ac:dyDescent="0.2">
      <c r="A8815" s="597">
        <v>45693</v>
      </c>
      <c r="B8815" s="414">
        <f t="shared" si="318"/>
        <v>45694</v>
      </c>
      <c r="C8815" s="636">
        <v>3.22</v>
      </c>
      <c r="E8815" s="636">
        <v>2.9950000000000001</v>
      </c>
      <c r="G8815" s="636">
        <v>1.9127004857084251</v>
      </c>
      <c r="I8815" s="636">
        <v>2.4350000000000001</v>
      </c>
      <c r="K8815" s="636">
        <v>1.93</v>
      </c>
      <c r="M8815" s="636">
        <v>3.07</v>
      </c>
      <c r="O8815" s="636">
        <v>2.97</v>
      </c>
      <c r="Q8815" s="636">
        <v>2.9750000000000001</v>
      </c>
      <c r="S8815" s="636">
        <v>2.5950000000000002</v>
      </c>
      <c r="T8815" s="554">
        <v>0.69890099999999999</v>
      </c>
      <c r="U8815" s="636">
        <f t="shared" si="317"/>
        <v>1.9127004857084251</v>
      </c>
    </row>
    <row r="8816" spans="1:21" x14ac:dyDescent="0.2">
      <c r="A8816" s="597">
        <v>45694</v>
      </c>
      <c r="B8816" s="414">
        <f t="shared" si="318"/>
        <v>45695</v>
      </c>
      <c r="C8816" s="636">
        <v>3.31</v>
      </c>
      <c r="E8816" s="636">
        <v>3.04</v>
      </c>
      <c r="G8816" s="636">
        <v>1.618749866723</v>
      </c>
      <c r="I8816" s="636">
        <v>2.625</v>
      </c>
      <c r="K8816" s="636">
        <v>2.1</v>
      </c>
      <c r="M8816" s="636">
        <v>3.14</v>
      </c>
      <c r="O8816" s="636">
        <v>2.98</v>
      </c>
      <c r="Q8816" s="636">
        <v>3.125</v>
      </c>
      <c r="S8816" s="636">
        <v>2.2000000000000002</v>
      </c>
      <c r="T8816" s="554">
        <v>0.69769099999999995</v>
      </c>
      <c r="U8816" s="636">
        <f t="shared" si="317"/>
        <v>1.618749866723</v>
      </c>
    </row>
    <row r="8817" spans="1:21" x14ac:dyDescent="0.2">
      <c r="A8817" s="597">
        <v>45695</v>
      </c>
      <c r="B8817" s="414">
        <f t="shared" si="318"/>
        <v>45696</v>
      </c>
      <c r="C8817" s="640">
        <v>3.3250000000000002</v>
      </c>
      <c r="E8817" s="640">
        <v>3.21</v>
      </c>
      <c r="G8817" s="640">
        <v>1.9126129104788252</v>
      </c>
      <c r="I8817" s="640">
        <v>2.605</v>
      </c>
      <c r="K8817" s="640">
        <v>1.92</v>
      </c>
      <c r="M8817" s="640">
        <v>3.15</v>
      </c>
      <c r="O8817" s="640">
        <v>3.145</v>
      </c>
      <c r="Q8817" s="640">
        <v>3.24</v>
      </c>
      <c r="S8817" s="640">
        <v>2.5950000000000002</v>
      </c>
      <c r="T8817" s="577">
        <v>0.69886899999999996</v>
      </c>
      <c r="U8817" s="640">
        <f t="shared" si="317"/>
        <v>1.9126129104788252</v>
      </c>
    </row>
    <row r="8818" spans="1:21" x14ac:dyDescent="0.2">
      <c r="A8818" s="597">
        <v>45696</v>
      </c>
      <c r="B8818" s="414">
        <f t="shared" si="318"/>
        <v>45697</v>
      </c>
      <c r="C8818" s="640">
        <v>3.3250000000000002</v>
      </c>
      <c r="E8818" s="640">
        <v>3.21</v>
      </c>
      <c r="G8818" s="640">
        <v>1.9126129104788252</v>
      </c>
      <c r="I8818" s="640">
        <v>2.605</v>
      </c>
      <c r="K8818" s="640">
        <v>1.92</v>
      </c>
      <c r="M8818" s="640">
        <v>3.15</v>
      </c>
      <c r="O8818" s="640">
        <v>3.145</v>
      </c>
      <c r="Q8818" s="640">
        <v>3.24</v>
      </c>
      <c r="S8818" s="640">
        <v>2.5950000000000002</v>
      </c>
      <c r="T8818" s="577">
        <v>0.69886899999999996</v>
      </c>
      <c r="U8818" s="640">
        <f t="shared" si="317"/>
        <v>1.9126129104788252</v>
      </c>
    </row>
    <row r="8819" spans="1:21" x14ac:dyDescent="0.2">
      <c r="A8819" s="597">
        <v>45697</v>
      </c>
      <c r="B8819" s="414">
        <f t="shared" si="318"/>
        <v>45698</v>
      </c>
      <c r="C8819" s="640">
        <v>3.3250000000000002</v>
      </c>
      <c r="E8819" s="640">
        <v>3.21</v>
      </c>
      <c r="G8819" s="640">
        <v>1.9126129104788252</v>
      </c>
      <c r="I8819" s="640">
        <v>2.605</v>
      </c>
      <c r="K8819" s="640">
        <v>1.92</v>
      </c>
      <c r="M8819" s="640">
        <v>3.15</v>
      </c>
      <c r="O8819" s="640">
        <v>3.145</v>
      </c>
      <c r="Q8819" s="640">
        <v>3.24</v>
      </c>
      <c r="S8819" s="640">
        <v>2.5950000000000002</v>
      </c>
      <c r="T8819" s="577">
        <v>0.69886899999999996</v>
      </c>
      <c r="U8819" s="640">
        <f t="shared" si="317"/>
        <v>1.9126129104788252</v>
      </c>
    </row>
    <row r="8820" spans="1:21" x14ac:dyDescent="0.2">
      <c r="A8820" s="597">
        <v>45698</v>
      </c>
      <c r="B8820" s="414">
        <f t="shared" si="318"/>
        <v>45699</v>
      </c>
      <c r="C8820" s="636">
        <v>3.4849999999999999</v>
      </c>
      <c r="E8820" s="636">
        <v>3.3450000000000002</v>
      </c>
      <c r="G8820" s="636">
        <v>1.5672441891454498</v>
      </c>
      <c r="I8820" s="636">
        <v>2.75</v>
      </c>
      <c r="K8820" s="636">
        <v>2.4350000000000001</v>
      </c>
      <c r="M8820" s="636">
        <v>3.3250000000000002</v>
      </c>
      <c r="O8820" s="636">
        <v>3.2149999999999999</v>
      </c>
      <c r="Q8820" s="636">
        <v>3.37</v>
      </c>
      <c r="S8820" s="636">
        <v>2.13</v>
      </c>
      <c r="T8820" s="554">
        <v>0.69769099999999995</v>
      </c>
      <c r="U8820" s="636">
        <f t="shared" si="317"/>
        <v>1.5672441891454498</v>
      </c>
    </row>
    <row r="8821" spans="1:21" x14ac:dyDescent="0.2">
      <c r="A8821" s="597">
        <v>45699</v>
      </c>
      <c r="B8821" s="414">
        <f t="shared" si="318"/>
        <v>45700</v>
      </c>
      <c r="C8821" s="636">
        <v>3.68</v>
      </c>
      <c r="E8821" s="636">
        <v>3.59</v>
      </c>
      <c r="G8821" s="636">
        <v>1.6422771356580501</v>
      </c>
      <c r="I8821" s="636">
        <v>2.85</v>
      </c>
      <c r="K8821" s="636">
        <v>2.8250000000000002</v>
      </c>
      <c r="M8821" s="636">
        <v>3.5150000000000001</v>
      </c>
      <c r="O8821" s="636">
        <v>3.4049999999999998</v>
      </c>
      <c r="Q8821" s="636">
        <v>3.5150000000000001</v>
      </c>
      <c r="S8821" s="636">
        <v>2.23</v>
      </c>
      <c r="T8821" s="554">
        <v>0.69830899999999996</v>
      </c>
      <c r="U8821" s="636">
        <f t="shared" si="317"/>
        <v>1.6422771356580501</v>
      </c>
    </row>
    <row r="8822" spans="1:21" x14ac:dyDescent="0.2">
      <c r="A8822" s="597">
        <v>45700</v>
      </c>
      <c r="B8822" s="414">
        <f t="shared" si="318"/>
        <v>45701</v>
      </c>
      <c r="C8822" s="636">
        <v>3.94</v>
      </c>
      <c r="E8822" s="636">
        <v>3.68</v>
      </c>
      <c r="G8822" s="636">
        <v>1.5858192496942503</v>
      </c>
      <c r="I8822" s="636">
        <v>3.0049999999999999</v>
      </c>
      <c r="K8822" s="636">
        <v>3.0049999999999999</v>
      </c>
      <c r="M8822" s="636">
        <v>3.61</v>
      </c>
      <c r="O8822" s="636">
        <v>3.6150000000000002</v>
      </c>
      <c r="Q8822" s="636">
        <v>3.81</v>
      </c>
      <c r="S8822" s="636">
        <v>2.15</v>
      </c>
      <c r="T8822" s="554">
        <v>0.69939300000000004</v>
      </c>
      <c r="U8822" s="636">
        <f t="shared" si="317"/>
        <v>1.5858192496942503</v>
      </c>
    </row>
    <row r="8823" spans="1:21" x14ac:dyDescent="0.2">
      <c r="A8823" s="597">
        <v>45701</v>
      </c>
      <c r="B8823" s="414">
        <f t="shared" si="318"/>
        <v>45702</v>
      </c>
      <c r="C8823" s="636">
        <v>4.415</v>
      </c>
      <c r="E8823" s="636">
        <v>3.6349999999999998</v>
      </c>
      <c r="G8823" s="636">
        <v>1.7529880240051503</v>
      </c>
      <c r="I8823" s="636">
        <v>3.15</v>
      </c>
      <c r="K8823" s="636">
        <v>3.09</v>
      </c>
      <c r="M8823" s="636">
        <v>3.69</v>
      </c>
      <c r="O8823" s="636">
        <v>3.35</v>
      </c>
      <c r="Q8823" s="636">
        <v>3.85</v>
      </c>
      <c r="S8823" s="636">
        <v>2.37</v>
      </c>
      <c r="T8823" s="554">
        <v>0.701353</v>
      </c>
      <c r="U8823" s="636">
        <f t="shared" si="317"/>
        <v>1.7529880240051503</v>
      </c>
    </row>
    <row r="8824" spans="1:21" x14ac:dyDescent="0.2">
      <c r="A8824" s="597">
        <v>45702</v>
      </c>
      <c r="B8824" s="414">
        <f t="shared" si="318"/>
        <v>45703</v>
      </c>
      <c r="C8824" s="640">
        <v>4.63</v>
      </c>
      <c r="E8824" s="640">
        <v>4.085</v>
      </c>
      <c r="G8824" s="640">
        <v>1.9527377893800002</v>
      </c>
      <c r="I8824" s="640">
        <v>2.855</v>
      </c>
      <c r="K8824" s="640">
        <v>2.5249999999999999</v>
      </c>
      <c r="M8824" s="640">
        <v>3.78</v>
      </c>
      <c r="O8824" s="640">
        <v>3.855</v>
      </c>
      <c r="Q8824" s="640">
        <v>4.66</v>
      </c>
      <c r="S8824" s="640">
        <v>2.625</v>
      </c>
      <c r="T8824" s="577">
        <v>0.705376</v>
      </c>
      <c r="U8824" s="640">
        <f t="shared" si="317"/>
        <v>1.9527377893800002</v>
      </c>
    </row>
    <row r="8825" spans="1:21" x14ac:dyDescent="0.2">
      <c r="A8825" s="597">
        <v>45703</v>
      </c>
      <c r="B8825" s="414">
        <f t="shared" si="318"/>
        <v>45704</v>
      </c>
      <c r="C8825" s="640">
        <v>4.63</v>
      </c>
      <c r="E8825" s="640">
        <v>4.085</v>
      </c>
      <c r="G8825" s="640">
        <v>1.9527377893800002</v>
      </c>
      <c r="I8825" s="640">
        <v>2.855</v>
      </c>
      <c r="K8825" s="640">
        <v>2.5249999999999999</v>
      </c>
      <c r="M8825" s="640">
        <v>3.78</v>
      </c>
      <c r="O8825" s="640">
        <v>3.855</v>
      </c>
      <c r="Q8825" s="640">
        <v>4.66</v>
      </c>
      <c r="S8825" s="640">
        <v>2.625</v>
      </c>
      <c r="T8825" s="577">
        <v>0.705376</v>
      </c>
      <c r="U8825" s="640">
        <f t="shared" si="317"/>
        <v>1.9527377893800002</v>
      </c>
    </row>
    <row r="8826" spans="1:21" x14ac:dyDescent="0.2">
      <c r="A8826" s="597">
        <v>45704</v>
      </c>
      <c r="B8826" s="414">
        <f t="shared" si="318"/>
        <v>45705</v>
      </c>
      <c r="C8826" s="640">
        <v>4.63</v>
      </c>
      <c r="E8826" s="640">
        <v>4.085</v>
      </c>
      <c r="G8826" s="640">
        <v>1.9527377893800002</v>
      </c>
      <c r="I8826" s="640">
        <v>2.855</v>
      </c>
      <c r="K8826" s="640">
        <v>2.5249999999999999</v>
      </c>
      <c r="M8826" s="640">
        <v>3.78</v>
      </c>
      <c r="O8826" s="640">
        <v>3.855</v>
      </c>
      <c r="Q8826" s="640">
        <v>4.66</v>
      </c>
      <c r="S8826" s="640">
        <v>2.625</v>
      </c>
      <c r="T8826" s="577">
        <v>0.705376</v>
      </c>
      <c r="U8826" s="640">
        <f t="shared" si="317"/>
        <v>1.9527377893800002</v>
      </c>
    </row>
    <row r="8827" spans="1:21" x14ac:dyDescent="0.2">
      <c r="A8827" s="597">
        <v>45705</v>
      </c>
      <c r="B8827" s="414">
        <f t="shared" si="318"/>
        <v>45706</v>
      </c>
      <c r="C8827" s="640">
        <v>4.63</v>
      </c>
      <c r="E8827" s="640">
        <v>4.085</v>
      </c>
      <c r="G8827" s="640">
        <v>1.9527377893800002</v>
      </c>
      <c r="I8827" s="640">
        <v>2.855</v>
      </c>
      <c r="K8827" s="640">
        <v>2.5249999999999999</v>
      </c>
      <c r="M8827" s="640">
        <v>3.78</v>
      </c>
      <c r="O8827" s="640">
        <v>3.855</v>
      </c>
      <c r="Q8827" s="640">
        <v>4.66</v>
      </c>
      <c r="S8827" s="640">
        <v>2.625</v>
      </c>
      <c r="T8827" s="577">
        <v>0.705376</v>
      </c>
      <c r="U8827" s="640">
        <f t="shared" si="317"/>
        <v>1.9527377893800002</v>
      </c>
    </row>
    <row r="8828" spans="1:21" x14ac:dyDescent="0.2">
      <c r="A8828" s="597">
        <v>45706</v>
      </c>
      <c r="B8828" s="414">
        <f t="shared" si="318"/>
        <v>45707</v>
      </c>
      <c r="C8828" s="636">
        <v>6.46</v>
      </c>
      <c r="E8828" s="636">
        <v>4.1349999999999998</v>
      </c>
      <c r="G8828" s="636">
        <v>1.51928725940445</v>
      </c>
      <c r="I8828" s="636">
        <v>3.7949999999999999</v>
      </c>
      <c r="K8828" s="636">
        <v>3.7149999999999999</v>
      </c>
      <c r="M8828" s="636">
        <v>4.03</v>
      </c>
      <c r="O8828" s="636">
        <v>5.22</v>
      </c>
      <c r="Q8828" s="636">
        <v>6.2249999999999996</v>
      </c>
      <c r="S8828" s="636">
        <v>2.0449999999999999</v>
      </c>
      <c r="T8828" s="554">
        <v>0.70445400000000002</v>
      </c>
      <c r="U8828" s="636">
        <f t="shared" si="317"/>
        <v>1.51928725940445</v>
      </c>
    </row>
    <row r="8829" spans="1:21" x14ac:dyDescent="0.2">
      <c r="A8829" s="597">
        <v>45707</v>
      </c>
      <c r="B8829" s="414">
        <f t="shared" si="318"/>
        <v>45708</v>
      </c>
      <c r="C8829" s="636">
        <v>7.78</v>
      </c>
      <c r="E8829" s="636">
        <v>3.9750000000000001</v>
      </c>
      <c r="G8829" s="636">
        <v>1.4844887293800002</v>
      </c>
      <c r="I8829" s="636">
        <v>5.2149999999999999</v>
      </c>
      <c r="K8829" s="636">
        <v>3.94</v>
      </c>
      <c r="M8829" s="636">
        <v>3.9750000000000001</v>
      </c>
      <c r="O8829" s="636">
        <v>5.57</v>
      </c>
      <c r="Q8829" s="636">
        <v>7.98</v>
      </c>
      <c r="S8829" s="636">
        <v>2</v>
      </c>
      <c r="T8829" s="554">
        <v>0.70380600000000004</v>
      </c>
      <c r="U8829" s="636">
        <f t="shared" si="317"/>
        <v>1.4844887293800002</v>
      </c>
    </row>
    <row r="8830" spans="1:21" x14ac:dyDescent="0.2">
      <c r="A8830" s="597">
        <v>45708</v>
      </c>
      <c r="B8830" s="414">
        <f t="shared" si="318"/>
        <v>45709</v>
      </c>
      <c r="C8830" s="636">
        <v>5.7549999999999999</v>
      </c>
      <c r="E8830" s="636">
        <v>3.7450000000000001</v>
      </c>
      <c r="G8830" s="636">
        <v>1.4438909242013001</v>
      </c>
      <c r="I8830" s="636">
        <v>4.0599999999999996</v>
      </c>
      <c r="K8830" s="636">
        <v>3.6749999999999998</v>
      </c>
      <c r="M8830" s="636">
        <v>3.69</v>
      </c>
      <c r="O8830" s="636">
        <v>4.0350000000000001</v>
      </c>
      <c r="Q8830" s="636">
        <v>5.37</v>
      </c>
      <c r="S8830" s="636">
        <v>1.9450000000000001</v>
      </c>
      <c r="T8830" s="554">
        <v>0.70391599999999999</v>
      </c>
      <c r="U8830" s="636">
        <f t="shared" si="317"/>
        <v>1.4438909242013001</v>
      </c>
    </row>
    <row r="8831" spans="1:21" x14ac:dyDescent="0.2">
      <c r="A8831" s="597">
        <v>45709</v>
      </c>
      <c r="B8831" s="414">
        <f t="shared" si="318"/>
        <v>45710</v>
      </c>
      <c r="C8831" s="640">
        <v>4.43</v>
      </c>
      <c r="E8831" s="640">
        <v>3.42</v>
      </c>
      <c r="G8831" s="640">
        <v>1.3184103584291251</v>
      </c>
      <c r="I8831" s="640">
        <v>3.48</v>
      </c>
      <c r="K8831" s="640">
        <v>2.4</v>
      </c>
      <c r="M8831" s="640">
        <v>3.32</v>
      </c>
      <c r="O8831" s="640">
        <v>3.78</v>
      </c>
      <c r="Q8831" s="640">
        <v>4.0549999999999997</v>
      </c>
      <c r="S8831" s="640">
        <v>1.7749999999999999</v>
      </c>
      <c r="T8831" s="577">
        <v>0.70430099999999995</v>
      </c>
      <c r="U8831" s="640">
        <f t="shared" si="317"/>
        <v>1.3184103584291251</v>
      </c>
    </row>
    <row r="8832" spans="1:21" x14ac:dyDescent="0.2">
      <c r="A8832" s="597">
        <v>45710</v>
      </c>
      <c r="B8832" s="414">
        <f>A8832+1</f>
        <v>45711</v>
      </c>
      <c r="C8832" s="640">
        <v>4.43</v>
      </c>
      <c r="E8832" s="640">
        <v>3.42</v>
      </c>
      <c r="G8832" s="640">
        <v>1.3184103584291251</v>
      </c>
      <c r="I8832" s="640">
        <v>3.48</v>
      </c>
      <c r="K8832" s="640">
        <v>2.4</v>
      </c>
      <c r="M8832" s="640">
        <v>3.32</v>
      </c>
      <c r="O8832" s="640">
        <v>3.78</v>
      </c>
      <c r="Q8832" s="640">
        <v>4.0549999999999997</v>
      </c>
      <c r="S8832" s="640">
        <v>1.7749999999999999</v>
      </c>
      <c r="T8832" s="577">
        <v>0.70430099999999995</v>
      </c>
      <c r="U8832" s="640">
        <f t="shared" si="317"/>
        <v>1.3184103584291251</v>
      </c>
    </row>
    <row r="8833" spans="1:21" x14ac:dyDescent="0.2">
      <c r="A8833" s="597">
        <v>45711</v>
      </c>
      <c r="B8833" s="414">
        <f t="shared" ref="B8833:B8837" si="319">A8833+1</f>
        <v>45712</v>
      </c>
      <c r="C8833" s="640">
        <v>4.43</v>
      </c>
      <c r="E8833" s="640">
        <v>3.42</v>
      </c>
      <c r="G8833" s="640">
        <v>1.3184103584291251</v>
      </c>
      <c r="I8833" s="640">
        <v>3.48</v>
      </c>
      <c r="K8833" s="640">
        <v>2.4</v>
      </c>
      <c r="M8833" s="640">
        <v>3.32</v>
      </c>
      <c r="O8833" s="640">
        <v>3.78</v>
      </c>
      <c r="Q8833" s="640">
        <v>4.0549999999999997</v>
      </c>
      <c r="S8833" s="640">
        <v>1.7749999999999999</v>
      </c>
      <c r="T8833" s="577">
        <v>0.70430099999999995</v>
      </c>
      <c r="U8833" s="640">
        <f t="shared" si="317"/>
        <v>1.3184103584291251</v>
      </c>
    </row>
    <row r="8834" spans="1:21" x14ac:dyDescent="0.2">
      <c r="A8834" s="597">
        <v>45712</v>
      </c>
      <c r="B8834" s="414">
        <f t="shared" si="319"/>
        <v>45713</v>
      </c>
      <c r="C8834" s="636">
        <v>3.86</v>
      </c>
      <c r="E8834" s="636">
        <v>3.1150000000000002</v>
      </c>
      <c r="G8834" s="636">
        <v>1.20908647336465</v>
      </c>
      <c r="I8834" s="636">
        <v>3.2</v>
      </c>
      <c r="K8834" s="636">
        <v>1.82</v>
      </c>
      <c r="M8834" s="636">
        <v>2.9849999999999999</v>
      </c>
      <c r="O8834" s="636">
        <v>3.34</v>
      </c>
      <c r="Q8834" s="636">
        <v>3.49</v>
      </c>
      <c r="S8834" s="636">
        <v>1.63</v>
      </c>
      <c r="T8834" s="554">
        <v>0.70335700000000001</v>
      </c>
      <c r="U8834" s="636">
        <f t="shared" si="317"/>
        <v>1.20908647336465</v>
      </c>
    </row>
    <row r="8835" spans="1:21" x14ac:dyDescent="0.2">
      <c r="A8835" s="597">
        <v>45713</v>
      </c>
      <c r="B8835" s="414">
        <f t="shared" si="319"/>
        <v>45714</v>
      </c>
      <c r="C8835" s="636">
        <v>3.89</v>
      </c>
      <c r="E8835" s="636">
        <v>3.31</v>
      </c>
      <c r="G8835" s="636">
        <v>1.2559277153510002</v>
      </c>
      <c r="I8835" s="636">
        <v>3.2549999999999999</v>
      </c>
      <c r="K8835" s="636">
        <v>0.82499999999999996</v>
      </c>
      <c r="M8835" s="636">
        <v>3.2050000000000001</v>
      </c>
      <c r="O8835" s="636">
        <v>3.44</v>
      </c>
      <c r="Q8835" s="636">
        <v>3.5</v>
      </c>
      <c r="S8835" s="636">
        <v>1.7</v>
      </c>
      <c r="T8835" s="554">
        <v>0.70052199999999998</v>
      </c>
      <c r="U8835" s="636">
        <f t="shared" si="317"/>
        <v>1.2559277153510002</v>
      </c>
    </row>
    <row r="8836" spans="1:21" x14ac:dyDescent="0.2">
      <c r="A8836" s="597">
        <v>45714</v>
      </c>
      <c r="B8836" s="414">
        <f t="shared" si="319"/>
        <v>45715</v>
      </c>
      <c r="C8836" s="636">
        <v>3.9049999999999998</v>
      </c>
      <c r="E8836" s="636">
        <v>3.375</v>
      </c>
      <c r="G8836" s="636">
        <v>1.2214851284352002</v>
      </c>
      <c r="I8836" s="636">
        <v>3.2450000000000001</v>
      </c>
      <c r="K8836" s="636">
        <v>1.44</v>
      </c>
      <c r="M8836" s="636">
        <v>3.34</v>
      </c>
      <c r="O8836" s="636">
        <v>3.4649999999999999</v>
      </c>
      <c r="Q8836" s="636">
        <v>3.43</v>
      </c>
      <c r="S8836" s="636">
        <v>1.66</v>
      </c>
      <c r="T8836" s="554">
        <v>0.69772800000000001</v>
      </c>
      <c r="U8836" s="636">
        <f t="shared" si="317"/>
        <v>1.2214851284352002</v>
      </c>
    </row>
    <row r="8837" spans="1:21" x14ac:dyDescent="0.2">
      <c r="A8837" s="597">
        <v>45715</v>
      </c>
      <c r="B8837" s="414">
        <f t="shared" si="319"/>
        <v>45716</v>
      </c>
      <c r="C8837" s="636">
        <v>3.91</v>
      </c>
      <c r="E8837" s="636">
        <v>3.3</v>
      </c>
      <c r="G8837" s="636">
        <v>1.1951400442278</v>
      </c>
      <c r="I8837" s="636">
        <v>3.2949999999999999</v>
      </c>
      <c r="K8837" s="636">
        <v>1.095</v>
      </c>
      <c r="M8837" s="636">
        <v>3.3050000000000002</v>
      </c>
      <c r="O8837" s="636">
        <v>3.375</v>
      </c>
      <c r="Q8837" s="636">
        <v>3.395</v>
      </c>
      <c r="S8837" s="636">
        <v>1.63</v>
      </c>
      <c r="T8837" s="554">
        <v>0.69524399999999997</v>
      </c>
      <c r="U8837" s="636">
        <f t="shared" si="317"/>
        <v>1.1951400442278</v>
      </c>
    </row>
    <row r="8838" spans="1:21" x14ac:dyDescent="0.2">
      <c r="A8838" s="597">
        <v>45716</v>
      </c>
      <c r="B8838" s="414">
        <f>A8838+1</f>
        <v>45717</v>
      </c>
      <c r="C8838" s="649">
        <v>3.89</v>
      </c>
      <c r="E8838" s="649">
        <v>2.84</v>
      </c>
      <c r="G8838" s="649">
        <v>1.3105701026846002</v>
      </c>
      <c r="I8838" s="649">
        <v>3.16</v>
      </c>
      <c r="K8838" s="649">
        <v>-1.4999999999999999E-2</v>
      </c>
      <c r="M8838" s="649">
        <v>2.7749999999999999</v>
      </c>
      <c r="O8838" s="649">
        <v>3.4049999999999998</v>
      </c>
      <c r="Q8838" s="649">
        <v>3.4649999999999999</v>
      </c>
      <c r="S8838" s="649">
        <v>1.7949999999999999</v>
      </c>
      <c r="T8838" s="690">
        <v>0.69231200000000004</v>
      </c>
      <c r="U8838" s="649">
        <f t="shared" si="317"/>
        <v>1.3105701026846002</v>
      </c>
    </row>
    <row r="8839" spans="1:21" x14ac:dyDescent="0.2">
      <c r="A8839" s="597">
        <v>45717</v>
      </c>
      <c r="B8839" s="414">
        <f t="shared" ref="B8839:B8852" si="320">A8839+1</f>
        <v>45718</v>
      </c>
      <c r="C8839" s="640">
        <v>3.89</v>
      </c>
      <c r="E8839" s="640">
        <v>2.84</v>
      </c>
      <c r="G8839" s="640">
        <v>1.3105701026846002</v>
      </c>
      <c r="I8839" s="640">
        <v>3.16</v>
      </c>
      <c r="K8839" s="640">
        <v>-1.4999999999999999E-2</v>
      </c>
      <c r="M8839" s="640">
        <v>2.7749999999999999</v>
      </c>
      <c r="O8839" s="640">
        <v>3.4049999999999998</v>
      </c>
      <c r="Q8839" s="640">
        <v>3.4649999999999999</v>
      </c>
      <c r="S8839" s="640">
        <v>1.7949999999999999</v>
      </c>
      <c r="T8839" s="577">
        <v>0.69231200000000004</v>
      </c>
      <c r="U8839" s="640">
        <f t="shared" si="317"/>
        <v>1.3105701026846002</v>
      </c>
    </row>
    <row r="8840" spans="1:21" x14ac:dyDescent="0.2">
      <c r="A8840" s="597">
        <v>45718</v>
      </c>
      <c r="B8840" s="414">
        <f t="shared" si="320"/>
        <v>45719</v>
      </c>
      <c r="C8840" s="640">
        <v>3.89</v>
      </c>
      <c r="E8840" s="640">
        <v>2.84</v>
      </c>
      <c r="G8840" s="640">
        <v>1.3105701026846002</v>
      </c>
      <c r="I8840" s="640">
        <v>3.16</v>
      </c>
      <c r="K8840" s="640">
        <v>-1.4999999999999999E-2</v>
      </c>
      <c r="M8840" s="640">
        <v>2.7749999999999999</v>
      </c>
      <c r="O8840" s="640">
        <v>3.4049999999999998</v>
      </c>
      <c r="Q8840" s="640">
        <v>3.4649999999999999</v>
      </c>
      <c r="S8840" s="640">
        <v>1.7949999999999999</v>
      </c>
      <c r="T8840" s="577">
        <v>0.69231200000000004</v>
      </c>
      <c r="U8840" s="640">
        <f t="shared" si="317"/>
        <v>1.3105701026846002</v>
      </c>
    </row>
    <row r="8841" spans="1:21" x14ac:dyDescent="0.2">
      <c r="A8841" s="597">
        <v>45719</v>
      </c>
      <c r="B8841" s="414">
        <f t="shared" si="320"/>
        <v>45720</v>
      </c>
      <c r="C8841" s="636">
        <v>3.81</v>
      </c>
      <c r="E8841" s="636">
        <v>2.98</v>
      </c>
      <c r="G8841" s="636">
        <v>1.3508692725337501</v>
      </c>
      <c r="I8841" s="636">
        <v>3.0049999999999999</v>
      </c>
      <c r="K8841" s="636">
        <v>0.43</v>
      </c>
      <c r="M8841" s="636">
        <v>2.9</v>
      </c>
      <c r="O8841" s="636">
        <v>3.3</v>
      </c>
      <c r="Q8841" s="636">
        <v>3.33</v>
      </c>
      <c r="S8841" s="636">
        <v>1.85</v>
      </c>
      <c r="T8841" s="554">
        <v>0.69238500000000003</v>
      </c>
      <c r="U8841" s="636">
        <f t="shared" si="317"/>
        <v>1.3508692725337501</v>
      </c>
    </row>
    <row r="8842" spans="1:21" x14ac:dyDescent="0.2">
      <c r="A8842" s="597">
        <v>45720</v>
      </c>
      <c r="B8842" s="414">
        <f t="shared" si="320"/>
        <v>45721</v>
      </c>
      <c r="C8842" s="636">
        <v>4.3949999999999996</v>
      </c>
      <c r="E8842" s="636">
        <v>3.4249999999999998</v>
      </c>
      <c r="G8842" s="636">
        <v>1.417600358316325</v>
      </c>
      <c r="I8842" s="636">
        <v>4.0449999999999999</v>
      </c>
      <c r="K8842" s="636">
        <v>0.81499999999999995</v>
      </c>
      <c r="M8842" s="636">
        <v>3.2149999999999999</v>
      </c>
      <c r="O8842" s="636">
        <v>3.86</v>
      </c>
      <c r="Q8842" s="636">
        <v>3.8149999999999999</v>
      </c>
      <c r="S8842" s="636">
        <v>1.9450000000000001</v>
      </c>
      <c r="T8842" s="554">
        <v>0.69109900000000002</v>
      </c>
      <c r="U8842" s="636">
        <f t="shared" si="317"/>
        <v>1.417600358316325</v>
      </c>
    </row>
    <row r="8843" spans="1:21" x14ac:dyDescent="0.2">
      <c r="A8843" s="597">
        <v>45721</v>
      </c>
      <c r="B8843" s="414">
        <f t="shared" si="320"/>
        <v>45722</v>
      </c>
      <c r="C8843" s="636">
        <v>4.3949999999999996</v>
      </c>
      <c r="E8843" s="636">
        <v>3.53</v>
      </c>
      <c r="G8843" s="636">
        <v>1.4072742062784001</v>
      </c>
      <c r="I8843" s="636">
        <v>3.6850000000000001</v>
      </c>
      <c r="K8843" s="636">
        <v>1.105</v>
      </c>
      <c r="M8843" s="636">
        <v>3.4049999999999998</v>
      </c>
      <c r="O8843" s="636">
        <v>3.73</v>
      </c>
      <c r="Q8843" s="636">
        <v>3.8650000000000002</v>
      </c>
      <c r="S8843" s="636">
        <v>1.92</v>
      </c>
      <c r="T8843" s="554">
        <v>0.694998</v>
      </c>
      <c r="U8843" s="636">
        <f t="shared" si="317"/>
        <v>1.4072742062784001</v>
      </c>
    </row>
    <row r="8844" spans="1:21" x14ac:dyDescent="0.2">
      <c r="A8844" s="597">
        <v>45722</v>
      </c>
      <c r="B8844" s="414">
        <f t="shared" si="320"/>
        <v>45723</v>
      </c>
      <c r="C8844" s="636">
        <v>4.3899999999999997</v>
      </c>
      <c r="E8844" s="636">
        <v>3.5</v>
      </c>
      <c r="G8844" s="636">
        <v>1.4391377005732502</v>
      </c>
      <c r="I8844" s="636">
        <v>3.68</v>
      </c>
      <c r="K8844" s="636">
        <v>1.17</v>
      </c>
      <c r="M8844" s="636">
        <v>3.415</v>
      </c>
      <c r="O8844" s="636">
        <v>3.79</v>
      </c>
      <c r="Q8844" s="636">
        <v>3.8050000000000002</v>
      </c>
      <c r="S8844" s="636">
        <v>1.9550000000000001</v>
      </c>
      <c r="T8844" s="554">
        <v>0.69801000000000002</v>
      </c>
      <c r="U8844" s="636">
        <f t="shared" si="317"/>
        <v>1.4391377005732502</v>
      </c>
    </row>
    <row r="8845" spans="1:21" x14ac:dyDescent="0.2">
      <c r="A8845" s="597">
        <v>45723</v>
      </c>
      <c r="B8845" s="414">
        <f t="shared" si="320"/>
        <v>45724</v>
      </c>
      <c r="C8845" s="640">
        <v>4.22</v>
      </c>
      <c r="E8845" s="640">
        <v>3.09</v>
      </c>
      <c r="G8845" s="640">
        <v>1.4123930543807999</v>
      </c>
      <c r="I8845" s="640">
        <v>3.52</v>
      </c>
      <c r="K8845" s="640">
        <v>0.44500000000000001</v>
      </c>
      <c r="M8845" s="640">
        <v>3.01</v>
      </c>
      <c r="O8845" s="640">
        <v>3.62</v>
      </c>
      <c r="Q8845" s="640">
        <v>3.665</v>
      </c>
      <c r="S8845" s="640">
        <v>1.92</v>
      </c>
      <c r="T8845" s="577">
        <v>0.69752599999999998</v>
      </c>
      <c r="U8845" s="640">
        <f t="shared" si="317"/>
        <v>1.4123930543807999</v>
      </c>
    </row>
    <row r="8846" spans="1:21" x14ac:dyDescent="0.2">
      <c r="A8846" s="597">
        <v>45724</v>
      </c>
      <c r="B8846" s="414">
        <f t="shared" si="320"/>
        <v>45725</v>
      </c>
      <c r="C8846" s="640">
        <v>4.22</v>
      </c>
      <c r="E8846" s="640">
        <v>3.09</v>
      </c>
      <c r="G8846" s="640">
        <v>1.4123930543807999</v>
      </c>
      <c r="I8846" s="640">
        <v>3.52</v>
      </c>
      <c r="K8846" s="640">
        <v>0.44500000000000001</v>
      </c>
      <c r="M8846" s="640">
        <v>3.01</v>
      </c>
      <c r="O8846" s="640">
        <v>3.62</v>
      </c>
      <c r="Q8846" s="640">
        <v>3.665</v>
      </c>
      <c r="S8846" s="640">
        <v>1.92</v>
      </c>
      <c r="T8846" s="577">
        <v>0.69752599999999998</v>
      </c>
      <c r="U8846" s="640">
        <f t="shared" si="317"/>
        <v>1.4123930543807999</v>
      </c>
    </row>
    <row r="8847" spans="1:21" x14ac:dyDescent="0.2">
      <c r="A8847" s="597">
        <v>45725</v>
      </c>
      <c r="B8847" s="414">
        <f t="shared" si="320"/>
        <v>45726</v>
      </c>
      <c r="C8847" s="640">
        <v>4.22</v>
      </c>
      <c r="E8847" s="640">
        <v>3.09</v>
      </c>
      <c r="G8847" s="640">
        <v>1.4123930543807999</v>
      </c>
      <c r="I8847" s="640">
        <v>3.52</v>
      </c>
      <c r="K8847" s="640">
        <v>0.44500000000000001</v>
      </c>
      <c r="M8847" s="640">
        <v>3.01</v>
      </c>
      <c r="O8847" s="640">
        <v>3.62</v>
      </c>
      <c r="Q8847" s="640">
        <v>3.665</v>
      </c>
      <c r="S8847" s="640">
        <v>1.92</v>
      </c>
      <c r="T8847" s="577">
        <v>0.69752599999999998</v>
      </c>
      <c r="U8847" s="640">
        <f t="shared" si="317"/>
        <v>1.4123930543807999</v>
      </c>
    </row>
    <row r="8848" spans="1:21" x14ac:dyDescent="0.2">
      <c r="A8848" s="597">
        <v>45726</v>
      </c>
      <c r="B8848" s="414">
        <f t="shared" si="320"/>
        <v>45727</v>
      </c>
      <c r="C8848" s="636">
        <v>4.58</v>
      </c>
      <c r="E8848" s="636">
        <v>3.45</v>
      </c>
      <c r="G8848" s="636">
        <v>1.5744186506212501</v>
      </c>
      <c r="I8848" s="636">
        <v>4.05</v>
      </c>
      <c r="K8848" s="636">
        <v>0.30499999999999999</v>
      </c>
      <c r="M8848" s="636">
        <v>3.37</v>
      </c>
      <c r="O8848" s="636">
        <v>3.62</v>
      </c>
      <c r="Q8848" s="636">
        <v>3.67</v>
      </c>
      <c r="S8848" s="636">
        <v>2.15</v>
      </c>
      <c r="T8848" s="554">
        <v>0.69436500000000001</v>
      </c>
      <c r="U8848" s="636">
        <f t="shared" si="317"/>
        <v>1.5744186506212501</v>
      </c>
    </row>
    <row r="8849" spans="1:21" x14ac:dyDescent="0.2">
      <c r="A8849" s="597">
        <v>45727</v>
      </c>
      <c r="B8849" s="414">
        <f t="shared" si="320"/>
        <v>45728</v>
      </c>
      <c r="C8849" s="636">
        <v>4.5449999999999999</v>
      </c>
      <c r="E8849" s="636">
        <v>3.355</v>
      </c>
      <c r="G8849" s="636">
        <v>1.5999478108416001</v>
      </c>
      <c r="I8849" s="636">
        <v>4.0549999999999997</v>
      </c>
      <c r="K8849" s="636">
        <v>0.12</v>
      </c>
      <c r="M8849" s="636">
        <v>3.38</v>
      </c>
      <c r="O8849" s="636">
        <v>3.585</v>
      </c>
      <c r="Q8849" s="636">
        <v>3.56</v>
      </c>
      <c r="S8849" s="636">
        <v>2.19</v>
      </c>
      <c r="T8849" s="554">
        <v>0.69273600000000002</v>
      </c>
      <c r="U8849" s="636">
        <f t="shared" si="317"/>
        <v>1.5999478108416001</v>
      </c>
    </row>
    <row r="8850" spans="1:21" x14ac:dyDescent="0.2">
      <c r="A8850" s="597">
        <v>45728</v>
      </c>
      <c r="B8850" s="414">
        <f t="shared" si="320"/>
        <v>45729</v>
      </c>
      <c r="C8850" s="636">
        <v>4.1849999999999996</v>
      </c>
      <c r="E8850" s="636">
        <v>3.13</v>
      </c>
      <c r="G8850" s="636">
        <v>1.4816739355796251</v>
      </c>
      <c r="I8850" s="636">
        <v>3.59</v>
      </c>
      <c r="K8850" s="636">
        <v>0.40500000000000003</v>
      </c>
      <c r="M8850" s="636">
        <v>3.1150000000000002</v>
      </c>
      <c r="O8850" s="636">
        <v>3.2949999999999999</v>
      </c>
      <c r="Q8850" s="636">
        <v>3.4350000000000001</v>
      </c>
      <c r="S8850" s="636">
        <v>2.0249999999999999</v>
      </c>
      <c r="T8850" s="554">
        <v>0.69379900000000005</v>
      </c>
      <c r="U8850" s="636">
        <f t="shared" si="317"/>
        <v>1.4816739355796251</v>
      </c>
    </row>
    <row r="8851" spans="1:21" x14ac:dyDescent="0.2">
      <c r="A8851" s="597">
        <v>45729</v>
      </c>
      <c r="B8851" s="414">
        <f t="shared" si="320"/>
        <v>45730</v>
      </c>
      <c r="C8851" s="636">
        <v>3.89</v>
      </c>
      <c r="E8851" s="636">
        <v>3.12</v>
      </c>
      <c r="G8851" s="636">
        <v>1.6440593822773002</v>
      </c>
      <c r="I8851" s="636">
        <v>3.45</v>
      </c>
      <c r="K8851" s="636">
        <v>0.28499999999999998</v>
      </c>
      <c r="M8851" s="636">
        <v>3.12</v>
      </c>
      <c r="O8851" s="636">
        <v>3.1949999999999998</v>
      </c>
      <c r="Q8851" s="636">
        <v>3.16</v>
      </c>
      <c r="S8851" s="636">
        <v>2.2450000000000001</v>
      </c>
      <c r="T8851" s="554">
        <v>0.69439600000000001</v>
      </c>
      <c r="U8851" s="636">
        <f t="shared" si="317"/>
        <v>1.6440593822773002</v>
      </c>
    </row>
    <row r="8852" spans="1:21" x14ac:dyDescent="0.2">
      <c r="A8852" s="597">
        <v>45730</v>
      </c>
      <c r="B8852" s="414">
        <f t="shared" si="320"/>
        <v>45731</v>
      </c>
      <c r="C8852" s="640">
        <v>3.92</v>
      </c>
      <c r="E8852" s="640">
        <v>2.94</v>
      </c>
      <c r="G8852" s="640">
        <v>1.6984402461831998</v>
      </c>
      <c r="I8852" s="640">
        <v>3.2549999999999999</v>
      </c>
      <c r="K8852" s="640">
        <v>-0.87</v>
      </c>
      <c r="M8852" s="640">
        <v>2.895</v>
      </c>
      <c r="O8852" s="640">
        <v>3.1349999999999998</v>
      </c>
      <c r="Q8852" s="640">
        <v>2.7349999999999999</v>
      </c>
      <c r="S8852" s="640">
        <v>2.3199999999999998</v>
      </c>
      <c r="T8852" s="577">
        <v>0.69417399999999996</v>
      </c>
      <c r="U8852" s="640">
        <f t="shared" si="317"/>
        <v>1.6984402461831998</v>
      </c>
    </row>
    <row r="8853" spans="1:21" x14ac:dyDescent="0.2">
      <c r="A8853" s="597">
        <v>45731</v>
      </c>
      <c r="B8853" s="414">
        <f t="shared" ref="B8853:B8875" si="321">A8853+1</f>
        <v>45732</v>
      </c>
      <c r="C8853" s="640">
        <v>3.92</v>
      </c>
      <c r="E8853" s="640">
        <v>2.94</v>
      </c>
      <c r="G8853" s="640">
        <v>1.6984402461831998</v>
      </c>
      <c r="I8853" s="640">
        <v>3.2549999999999999</v>
      </c>
      <c r="K8853" s="640">
        <v>-0.87</v>
      </c>
      <c r="M8853" s="640">
        <v>2.895</v>
      </c>
      <c r="O8853" s="640">
        <v>3.1349999999999998</v>
      </c>
      <c r="Q8853" s="640">
        <v>2.7349999999999999</v>
      </c>
      <c r="S8853" s="640">
        <v>2.3199999999999998</v>
      </c>
      <c r="T8853" s="577">
        <v>0.69417399999999996</v>
      </c>
      <c r="U8853" s="640">
        <f t="shared" si="317"/>
        <v>1.6984402461831998</v>
      </c>
    </row>
    <row r="8854" spans="1:21" x14ac:dyDescent="0.2">
      <c r="A8854" s="597">
        <v>45732</v>
      </c>
      <c r="B8854" s="414">
        <f t="shared" si="321"/>
        <v>45733</v>
      </c>
      <c r="C8854" s="640">
        <v>3.92</v>
      </c>
      <c r="E8854" s="640">
        <v>2.94</v>
      </c>
      <c r="G8854" s="640">
        <v>1.6984402461831998</v>
      </c>
      <c r="I8854" s="640">
        <v>3.2549999999999999</v>
      </c>
      <c r="K8854" s="640">
        <v>-0.87</v>
      </c>
      <c r="M8854" s="640">
        <v>2.895</v>
      </c>
      <c r="O8854" s="640">
        <v>3.1349999999999998</v>
      </c>
      <c r="Q8854" s="640">
        <v>2.7349999999999999</v>
      </c>
      <c r="S8854" s="640">
        <v>2.3199999999999998</v>
      </c>
      <c r="T8854" s="577">
        <v>0.69417399999999996</v>
      </c>
      <c r="U8854" s="640">
        <f t="shared" si="317"/>
        <v>1.6984402461831998</v>
      </c>
    </row>
    <row r="8855" spans="1:21" x14ac:dyDescent="0.2">
      <c r="A8855" s="597">
        <v>45733</v>
      </c>
      <c r="B8855" s="414">
        <f t="shared" si="321"/>
        <v>45734</v>
      </c>
      <c r="C8855" s="636">
        <v>4.1449999999999996</v>
      </c>
      <c r="E8855" s="636">
        <v>2.96</v>
      </c>
      <c r="G8855" s="636">
        <v>1.6847323604132001</v>
      </c>
      <c r="I8855" s="636">
        <v>3.35</v>
      </c>
      <c r="K8855" s="636">
        <v>-0.125</v>
      </c>
      <c r="M8855" s="636">
        <v>2.92</v>
      </c>
      <c r="O8855" s="636">
        <v>3.16</v>
      </c>
      <c r="Q8855" s="636">
        <v>3.1349999999999998</v>
      </c>
      <c r="S8855" s="636">
        <v>2.29</v>
      </c>
      <c r="T8855" s="554">
        <v>0.69759199999999999</v>
      </c>
      <c r="U8855" s="636">
        <f t="shared" si="317"/>
        <v>1.6847323604132001</v>
      </c>
    </row>
    <row r="8856" spans="1:21" x14ac:dyDescent="0.2">
      <c r="A8856" s="597">
        <v>45734</v>
      </c>
      <c r="B8856" s="414">
        <f t="shared" si="321"/>
        <v>45735</v>
      </c>
      <c r="C8856" s="636">
        <v>4.17</v>
      </c>
      <c r="E8856" s="636">
        <v>3.0449999999999999</v>
      </c>
      <c r="G8856" s="636">
        <v>1.5636177583680002</v>
      </c>
      <c r="I8856" s="636">
        <v>3.29</v>
      </c>
      <c r="K8856" s="636">
        <v>-1.1200000000000001</v>
      </c>
      <c r="M8856" s="636">
        <v>2.9</v>
      </c>
      <c r="O8856" s="636">
        <v>3.2250000000000001</v>
      </c>
      <c r="Q8856" s="636">
        <v>3.04</v>
      </c>
      <c r="S8856" s="636">
        <v>2.12</v>
      </c>
      <c r="T8856" s="554">
        <v>0.69935999999999998</v>
      </c>
      <c r="U8856" s="636">
        <f t="shared" si="317"/>
        <v>1.5636177583680002</v>
      </c>
    </row>
    <row r="8857" spans="1:21" x14ac:dyDescent="0.2">
      <c r="A8857" s="597">
        <v>45735</v>
      </c>
      <c r="B8857" s="414">
        <f t="shared" si="321"/>
        <v>45736</v>
      </c>
      <c r="C8857" s="636">
        <v>4.2149999999999999</v>
      </c>
      <c r="E8857" s="636">
        <v>3.05</v>
      </c>
      <c r="G8857" s="636">
        <v>1.5354988960998002</v>
      </c>
      <c r="I8857" s="636">
        <v>3.355</v>
      </c>
      <c r="K8857" s="636">
        <v>-0.49</v>
      </c>
      <c r="M8857" s="636">
        <v>2.9950000000000001</v>
      </c>
      <c r="O8857" s="636">
        <v>3.33</v>
      </c>
      <c r="Q8857" s="636">
        <v>3.27</v>
      </c>
      <c r="S8857" s="636">
        <v>2.085</v>
      </c>
      <c r="T8857" s="554">
        <v>0.69831200000000004</v>
      </c>
      <c r="U8857" s="636">
        <f t="shared" si="317"/>
        <v>1.5354988960998002</v>
      </c>
    </row>
    <row r="8858" spans="1:21" x14ac:dyDescent="0.2">
      <c r="A8858" s="597">
        <v>45736</v>
      </c>
      <c r="B8858" s="414">
        <f t="shared" si="321"/>
        <v>45737</v>
      </c>
      <c r="C8858" s="636">
        <v>4.2050000000000001</v>
      </c>
      <c r="E8858" s="636">
        <v>2.75</v>
      </c>
      <c r="G8858" s="636">
        <v>1.5919193379580252</v>
      </c>
      <c r="I8858" s="636">
        <v>3.28</v>
      </c>
      <c r="K8858" s="636">
        <v>0.06</v>
      </c>
      <c r="M8858" s="636">
        <v>2.76</v>
      </c>
      <c r="O8858" s="636">
        <v>3.25</v>
      </c>
      <c r="Q8858" s="636">
        <v>3.26</v>
      </c>
      <c r="S8858" s="636">
        <v>2.165</v>
      </c>
      <c r="T8858" s="554">
        <v>0.69721900000000003</v>
      </c>
      <c r="U8858" s="636">
        <f t="shared" si="317"/>
        <v>1.5919193379580252</v>
      </c>
    </row>
    <row r="8859" spans="1:21" x14ac:dyDescent="0.2">
      <c r="A8859" s="597">
        <v>45737</v>
      </c>
      <c r="B8859" s="414">
        <f t="shared" si="321"/>
        <v>45738</v>
      </c>
      <c r="C8859" s="640">
        <v>3.9449999999999998</v>
      </c>
      <c r="E8859" s="640">
        <v>2.0550000000000002</v>
      </c>
      <c r="G8859" s="640">
        <v>1.6216033174362001</v>
      </c>
      <c r="I8859" s="640">
        <v>3.125</v>
      </c>
      <c r="K8859" s="640">
        <v>-1.4999999999999999E-2</v>
      </c>
      <c r="M8859" s="640">
        <v>2.0249999999999999</v>
      </c>
      <c r="O8859" s="640">
        <v>3.25</v>
      </c>
      <c r="Q8859" s="640">
        <v>3.25</v>
      </c>
      <c r="S8859" s="640">
        <v>2.2050000000000001</v>
      </c>
      <c r="T8859" s="577">
        <v>0.69733599999999996</v>
      </c>
      <c r="U8859" s="640">
        <f t="shared" si="317"/>
        <v>1.6216033174362001</v>
      </c>
    </row>
    <row r="8860" spans="1:21" x14ac:dyDescent="0.2">
      <c r="A8860" s="597">
        <v>45738</v>
      </c>
      <c r="B8860" s="414">
        <f t="shared" si="321"/>
        <v>45739</v>
      </c>
      <c r="C8860" s="640">
        <v>3.9449999999999998</v>
      </c>
      <c r="E8860" s="640">
        <v>2.0550000000000002</v>
      </c>
      <c r="G8860" s="640">
        <v>1.6216033174362001</v>
      </c>
      <c r="I8860" s="640">
        <v>3.125</v>
      </c>
      <c r="K8860" s="640">
        <v>-1.4999999999999999E-2</v>
      </c>
      <c r="M8860" s="640">
        <v>2.0249999999999999</v>
      </c>
      <c r="O8860" s="640">
        <v>3.25</v>
      </c>
      <c r="Q8860" s="640">
        <v>3.25</v>
      </c>
      <c r="S8860" s="640">
        <v>2.2050000000000001</v>
      </c>
      <c r="T8860" s="577">
        <v>0.69733599999999996</v>
      </c>
      <c r="U8860" s="640">
        <f t="shared" si="317"/>
        <v>1.6216033174362001</v>
      </c>
    </row>
    <row r="8861" spans="1:21" x14ac:dyDescent="0.2">
      <c r="A8861" s="597">
        <v>45739</v>
      </c>
      <c r="B8861" s="414">
        <f t="shared" si="321"/>
        <v>45740</v>
      </c>
      <c r="C8861" s="640">
        <v>3.9449999999999998</v>
      </c>
      <c r="E8861" s="640">
        <v>2.0550000000000002</v>
      </c>
      <c r="G8861" s="640">
        <v>1.6216033174362001</v>
      </c>
      <c r="I8861" s="640">
        <v>3.125</v>
      </c>
      <c r="K8861" s="640">
        <v>-1.4999999999999999E-2</v>
      </c>
      <c r="M8861" s="640">
        <v>2.0249999999999999</v>
      </c>
      <c r="O8861" s="640">
        <v>3.25</v>
      </c>
      <c r="Q8861" s="640">
        <v>3.25</v>
      </c>
      <c r="S8861" s="640">
        <v>2.2050000000000001</v>
      </c>
      <c r="T8861" s="577">
        <v>0.69733599999999996</v>
      </c>
      <c r="U8861" s="640">
        <f t="shared" si="317"/>
        <v>1.6216033174362001</v>
      </c>
    </row>
    <row r="8862" spans="1:21" x14ac:dyDescent="0.2">
      <c r="A8862" s="597">
        <v>45740</v>
      </c>
      <c r="B8862" s="414">
        <f t="shared" si="321"/>
        <v>45741</v>
      </c>
      <c r="C8862" s="636">
        <v>4.0250000000000004</v>
      </c>
      <c r="E8862" s="636">
        <v>1.86</v>
      </c>
      <c r="G8862" s="636">
        <v>1.4868435370289002</v>
      </c>
      <c r="I8862" s="636">
        <v>3.375</v>
      </c>
      <c r="K8862" s="636">
        <v>-5.5E-2</v>
      </c>
      <c r="M8862" s="636">
        <v>1.91</v>
      </c>
      <c r="O8862" s="636">
        <v>3.36</v>
      </c>
      <c r="Q8862" s="636">
        <v>3.29</v>
      </c>
      <c r="S8862" s="636">
        <v>2.02</v>
      </c>
      <c r="T8862" s="554">
        <v>0.69794299999999998</v>
      </c>
      <c r="U8862" s="636">
        <f t="shared" si="317"/>
        <v>1.4868435370289002</v>
      </c>
    </row>
    <row r="8863" spans="1:21" x14ac:dyDescent="0.2">
      <c r="A8863" s="597">
        <v>45741</v>
      </c>
      <c r="B8863" s="414">
        <f t="shared" si="321"/>
        <v>45742</v>
      </c>
      <c r="C8863" s="636">
        <v>3.9350000000000001</v>
      </c>
      <c r="E8863" s="636">
        <v>1.74</v>
      </c>
      <c r="G8863" s="636">
        <v>1.5187691586934</v>
      </c>
      <c r="I8863" s="636">
        <v>3.37</v>
      </c>
      <c r="K8863" s="636">
        <v>-0.21</v>
      </c>
      <c r="M8863" s="636">
        <v>1.7350000000000001</v>
      </c>
      <c r="O8863" s="636">
        <v>3.25</v>
      </c>
      <c r="Q8863" s="636">
        <v>3.28</v>
      </c>
      <c r="S8863" s="636">
        <v>2.06</v>
      </c>
      <c r="T8863" s="554">
        <v>0.69908599999999999</v>
      </c>
      <c r="U8863" s="636">
        <f t="shared" si="317"/>
        <v>1.5187691586934</v>
      </c>
    </row>
    <row r="8864" spans="1:21" x14ac:dyDescent="0.2">
      <c r="A8864" s="597">
        <v>45742</v>
      </c>
      <c r="B8864" s="414">
        <f t="shared" si="321"/>
        <v>45743</v>
      </c>
      <c r="C8864" s="636">
        <v>3.855</v>
      </c>
      <c r="E8864" s="636">
        <v>1.4850000000000001</v>
      </c>
      <c r="G8864" s="636">
        <v>1.5000487194668499</v>
      </c>
      <c r="I8864" s="636">
        <v>3.29</v>
      </c>
      <c r="K8864" s="636">
        <v>0</v>
      </c>
      <c r="M8864" s="636">
        <v>1.43</v>
      </c>
      <c r="O8864" s="636">
        <v>3.0750000000000002</v>
      </c>
      <c r="Q8864" s="636">
        <v>3.03</v>
      </c>
      <c r="S8864" s="636">
        <v>2.0299999999999998</v>
      </c>
      <c r="T8864" s="554">
        <v>0.70067299999999999</v>
      </c>
      <c r="U8864" s="636">
        <f t="shared" si="317"/>
        <v>1.5000487194668499</v>
      </c>
    </row>
    <row r="8865" spans="1:21" x14ac:dyDescent="0.2">
      <c r="A8865" s="597">
        <v>45743</v>
      </c>
      <c r="B8865" s="414">
        <f t="shared" si="321"/>
        <v>45744</v>
      </c>
      <c r="C8865" s="636">
        <v>3.87</v>
      </c>
      <c r="E8865" s="636">
        <v>1.425</v>
      </c>
      <c r="G8865" s="636">
        <v>1.4829021243893998</v>
      </c>
      <c r="I8865" s="636">
        <v>3.22</v>
      </c>
      <c r="K8865" s="636">
        <v>-5.0000000000000001E-3</v>
      </c>
      <c r="M8865" s="636">
        <v>1.31</v>
      </c>
      <c r="O8865" s="636">
        <v>2.7949999999999999</v>
      </c>
      <c r="Q8865" s="636">
        <v>2.7650000000000001</v>
      </c>
      <c r="S8865" s="636">
        <v>2.0099999999999998</v>
      </c>
      <c r="T8865" s="554">
        <v>0.69955599999999996</v>
      </c>
      <c r="U8865" s="636">
        <f t="shared" si="317"/>
        <v>1.4829021243893998</v>
      </c>
    </row>
    <row r="8866" spans="1:21" x14ac:dyDescent="0.2">
      <c r="A8866" s="597">
        <v>45744</v>
      </c>
      <c r="B8866" s="414">
        <f t="shared" si="321"/>
        <v>45745</v>
      </c>
      <c r="C8866" s="640">
        <v>3.89</v>
      </c>
      <c r="E8866" s="640">
        <v>1.66</v>
      </c>
      <c r="G8866" s="640">
        <v>1.6575518418412503</v>
      </c>
      <c r="I8866" s="640">
        <v>3.06</v>
      </c>
      <c r="K8866" s="640">
        <v>-0.19500000000000001</v>
      </c>
      <c r="M8866" s="640">
        <v>1.425</v>
      </c>
      <c r="O8866" s="640">
        <v>2.6949999999999998</v>
      </c>
      <c r="Q8866" s="640">
        <v>2.23</v>
      </c>
      <c r="S8866" s="640">
        <v>2.25</v>
      </c>
      <c r="T8866" s="577">
        <v>0.69853900000000002</v>
      </c>
      <c r="U8866" s="640">
        <f t="shared" si="317"/>
        <v>1.6575518418412503</v>
      </c>
    </row>
    <row r="8867" spans="1:21" x14ac:dyDescent="0.2">
      <c r="A8867" s="597">
        <v>45745</v>
      </c>
      <c r="B8867" s="414">
        <f t="shared" si="321"/>
        <v>45746</v>
      </c>
      <c r="C8867" s="640">
        <v>3.89</v>
      </c>
      <c r="E8867" s="640">
        <v>1.66</v>
      </c>
      <c r="G8867" s="640">
        <v>1.6575518418412503</v>
      </c>
      <c r="I8867" s="640">
        <v>3.06</v>
      </c>
      <c r="K8867" s="640">
        <v>-0.19500000000000001</v>
      </c>
      <c r="M8867" s="640">
        <v>1.425</v>
      </c>
      <c r="O8867" s="640">
        <v>2.6949999999999998</v>
      </c>
      <c r="Q8867" s="640">
        <v>2.23</v>
      </c>
      <c r="S8867" s="640">
        <v>2.25</v>
      </c>
      <c r="T8867" s="577">
        <v>0.69853900000000002</v>
      </c>
      <c r="U8867" s="640">
        <f t="shared" ref="U8867:U8930" si="322">S8867*T8867*1.054615</f>
        <v>1.6575518418412503</v>
      </c>
    </row>
    <row r="8868" spans="1:21" x14ac:dyDescent="0.2">
      <c r="A8868" s="597">
        <v>45746</v>
      </c>
      <c r="B8868" s="414">
        <f t="shared" si="321"/>
        <v>45747</v>
      </c>
      <c r="C8868" s="640">
        <v>3.89</v>
      </c>
      <c r="E8868" s="640">
        <v>1.66</v>
      </c>
      <c r="G8868" s="640">
        <v>1.6575518418412503</v>
      </c>
      <c r="I8868" s="640">
        <v>3.06</v>
      </c>
      <c r="K8868" s="640">
        <v>-0.19500000000000001</v>
      </c>
      <c r="M8868" s="640">
        <v>1.425</v>
      </c>
      <c r="O8868" s="640">
        <v>2.6949999999999998</v>
      </c>
      <c r="Q8868" s="640">
        <v>2.23</v>
      </c>
      <c r="S8868" s="640">
        <v>2.25</v>
      </c>
      <c r="T8868" s="577">
        <v>0.69853900000000002</v>
      </c>
      <c r="U8868" s="640">
        <f t="shared" si="322"/>
        <v>1.6575518418412503</v>
      </c>
    </row>
    <row r="8869" spans="1:21" x14ac:dyDescent="0.2">
      <c r="A8869" s="597">
        <v>45747</v>
      </c>
      <c r="B8869" s="414">
        <f t="shared" si="321"/>
        <v>45748</v>
      </c>
      <c r="C8869" s="620">
        <v>4.125</v>
      </c>
      <c r="E8869" s="620">
        <v>2.2650000000000001</v>
      </c>
      <c r="G8869" s="620">
        <v>1.9101203753840004</v>
      </c>
      <c r="I8869" s="620">
        <v>3.4750000000000001</v>
      </c>
      <c r="K8869" s="620">
        <v>-0.02</v>
      </c>
      <c r="M8869" s="620">
        <v>1.855</v>
      </c>
      <c r="O8869" s="620">
        <v>3.34</v>
      </c>
      <c r="Q8869" s="620">
        <v>3.36</v>
      </c>
      <c r="S8869" s="620">
        <v>2.6</v>
      </c>
      <c r="T8869" s="689">
        <v>0.69661600000000001</v>
      </c>
      <c r="U8869" s="620">
        <f t="shared" si="322"/>
        <v>1.9101203753840004</v>
      </c>
    </row>
    <row r="8870" spans="1:21" x14ac:dyDescent="0.2">
      <c r="A8870" s="597">
        <v>45748</v>
      </c>
      <c r="B8870" s="414">
        <f t="shared" si="321"/>
        <v>45749</v>
      </c>
      <c r="C8870" s="636">
        <v>3.96</v>
      </c>
      <c r="E8870" s="636">
        <v>2.2949999999999999</v>
      </c>
      <c r="G8870" s="636">
        <v>1.8983425721639502</v>
      </c>
      <c r="I8870" s="636">
        <v>3.4249999999999998</v>
      </c>
      <c r="K8870" s="636">
        <v>0.39</v>
      </c>
      <c r="M8870" s="636">
        <v>2.15</v>
      </c>
      <c r="O8870" s="636">
        <v>3.2149999999999999</v>
      </c>
      <c r="Q8870" s="636">
        <v>3.1850000000000001</v>
      </c>
      <c r="S8870" s="636">
        <v>2.585</v>
      </c>
      <c r="T8870" s="554">
        <v>0.69633800000000001</v>
      </c>
      <c r="U8870" s="636">
        <f t="shared" si="322"/>
        <v>1.8983425721639502</v>
      </c>
    </row>
    <row r="8871" spans="1:21" x14ac:dyDescent="0.2">
      <c r="A8871" s="597">
        <v>45749</v>
      </c>
      <c r="B8871" s="414">
        <f t="shared" si="321"/>
        <v>45750</v>
      </c>
      <c r="C8871" s="636">
        <v>4.0449999999999999</v>
      </c>
      <c r="E8871" s="636">
        <v>2.6349999999999998</v>
      </c>
      <c r="G8871" s="636">
        <v>2.0456689339882499</v>
      </c>
      <c r="I8871" s="636">
        <v>3.5750000000000002</v>
      </c>
      <c r="K8871" s="636">
        <v>1.2</v>
      </c>
      <c r="M8871" s="636">
        <v>2.4950000000000001</v>
      </c>
      <c r="O8871" s="636">
        <v>3.4550000000000001</v>
      </c>
      <c r="Q8871" s="636">
        <v>3.08</v>
      </c>
      <c r="S8871" s="636">
        <v>2.7749999999999999</v>
      </c>
      <c r="T8871" s="554">
        <v>0.69900200000000001</v>
      </c>
      <c r="U8871" s="636">
        <f t="shared" si="322"/>
        <v>2.0456689339882499</v>
      </c>
    </row>
    <row r="8872" spans="1:21" x14ac:dyDescent="0.2">
      <c r="A8872" s="597">
        <v>45750</v>
      </c>
      <c r="B8872" s="414">
        <f t="shared" si="321"/>
        <v>45751</v>
      </c>
      <c r="C8872" s="636">
        <v>4.2050000000000001</v>
      </c>
      <c r="E8872" s="636">
        <v>2.66</v>
      </c>
      <c r="G8872" s="636">
        <v>1.9618325993093002</v>
      </c>
      <c r="I8872" s="636">
        <v>3.69</v>
      </c>
      <c r="K8872" s="636">
        <v>2.0649999999999999</v>
      </c>
      <c r="M8872" s="636">
        <v>2.5449999999999999</v>
      </c>
      <c r="O8872" s="636">
        <v>3.5350000000000001</v>
      </c>
      <c r="Q8872" s="636">
        <v>3.2149999999999999</v>
      </c>
      <c r="S8872" s="636">
        <v>2.63</v>
      </c>
      <c r="T8872" s="554">
        <v>0.707314</v>
      </c>
      <c r="U8872" s="636">
        <f t="shared" si="322"/>
        <v>1.9618325993093002</v>
      </c>
    </row>
    <row r="8873" spans="1:21" x14ac:dyDescent="0.2">
      <c r="A8873" s="597">
        <v>45751</v>
      </c>
      <c r="B8873" s="414">
        <f t="shared" si="321"/>
        <v>45752</v>
      </c>
      <c r="C8873" s="640">
        <v>4.04</v>
      </c>
      <c r="E8873" s="640">
        <v>2.06</v>
      </c>
      <c r="G8873" s="640">
        <v>1.8013280426449001</v>
      </c>
      <c r="I8873" s="640">
        <v>3.37</v>
      </c>
      <c r="K8873" s="640">
        <v>1.92</v>
      </c>
      <c r="M8873" s="640">
        <v>2.0499999999999998</v>
      </c>
      <c r="O8873" s="640">
        <v>3.53</v>
      </c>
      <c r="Q8873" s="640">
        <v>3.165</v>
      </c>
      <c r="S8873" s="640">
        <v>2.42</v>
      </c>
      <c r="T8873" s="577">
        <v>0.70580299999999996</v>
      </c>
      <c r="U8873" s="640">
        <f t="shared" si="322"/>
        <v>1.8013280426449001</v>
      </c>
    </row>
    <row r="8874" spans="1:21" x14ac:dyDescent="0.2">
      <c r="A8874" s="597">
        <v>45752</v>
      </c>
      <c r="B8874" s="414">
        <f t="shared" si="321"/>
        <v>45753</v>
      </c>
      <c r="C8874" s="640">
        <v>4.04</v>
      </c>
      <c r="E8874" s="640">
        <v>2.06</v>
      </c>
      <c r="G8874" s="640">
        <v>1.8013280426449001</v>
      </c>
      <c r="I8874" s="640">
        <v>3.37</v>
      </c>
      <c r="K8874" s="640">
        <v>1.92</v>
      </c>
      <c r="M8874" s="640">
        <v>2.0499999999999998</v>
      </c>
      <c r="O8874" s="640">
        <v>3.53</v>
      </c>
      <c r="Q8874" s="640">
        <v>3.165</v>
      </c>
      <c r="S8874" s="640">
        <v>2.42</v>
      </c>
      <c r="T8874" s="577">
        <v>0.70580299999999996</v>
      </c>
      <c r="U8874" s="640">
        <f t="shared" si="322"/>
        <v>1.8013280426449001</v>
      </c>
    </row>
    <row r="8875" spans="1:21" x14ac:dyDescent="0.2">
      <c r="A8875" s="597">
        <v>45753</v>
      </c>
      <c r="B8875" s="414">
        <f t="shared" si="321"/>
        <v>45754</v>
      </c>
      <c r="C8875" s="640">
        <v>4.04</v>
      </c>
      <c r="E8875" s="640">
        <v>2.06</v>
      </c>
      <c r="G8875" s="640">
        <v>1.8013280426449001</v>
      </c>
      <c r="I8875" s="640">
        <v>3.37</v>
      </c>
      <c r="K8875" s="640">
        <v>1.92</v>
      </c>
      <c r="M8875" s="640">
        <v>2.0499999999999998</v>
      </c>
      <c r="O8875" s="640">
        <v>3.53</v>
      </c>
      <c r="Q8875" s="640">
        <v>3.165</v>
      </c>
      <c r="S8875" s="640">
        <v>2.42</v>
      </c>
      <c r="T8875" s="577">
        <v>0.70580299999999996</v>
      </c>
      <c r="U8875" s="640">
        <f t="shared" si="322"/>
        <v>1.8013280426449001</v>
      </c>
    </row>
    <row r="8876" spans="1:21" x14ac:dyDescent="0.2">
      <c r="A8876" s="597">
        <v>45754</v>
      </c>
      <c r="B8876" s="414">
        <f t="shared" ref="B8876:B8883" si="323">A8876+1</f>
        <v>45755</v>
      </c>
      <c r="C8876" s="636">
        <v>3.96</v>
      </c>
      <c r="E8876" s="636">
        <v>1.9750000000000001</v>
      </c>
      <c r="G8876" s="636">
        <v>1.7926328052468001</v>
      </c>
      <c r="I8876" s="636">
        <v>3.7</v>
      </c>
      <c r="K8876" s="636">
        <v>0.95499999999999996</v>
      </c>
      <c r="M8876" s="636">
        <v>2.12</v>
      </c>
      <c r="O8876" s="636">
        <v>3.3650000000000002</v>
      </c>
      <c r="Q8876" s="636">
        <v>3.4049999999999998</v>
      </c>
      <c r="S8876" s="636">
        <v>2.42</v>
      </c>
      <c r="T8876" s="554">
        <v>0.70239600000000002</v>
      </c>
      <c r="U8876" s="636">
        <f t="shared" si="322"/>
        <v>1.7926328052468001</v>
      </c>
    </row>
    <row r="8877" spans="1:21" x14ac:dyDescent="0.2">
      <c r="A8877" s="597">
        <v>45755</v>
      </c>
      <c r="B8877" s="414">
        <f t="shared" si="323"/>
        <v>45756</v>
      </c>
      <c r="C8877" s="636">
        <v>3.84</v>
      </c>
      <c r="E8877" s="636">
        <v>1.92</v>
      </c>
      <c r="G8877" s="636">
        <v>1.7637220431212501</v>
      </c>
      <c r="I8877" s="636">
        <v>3.41</v>
      </c>
      <c r="K8877" s="636">
        <v>1.2450000000000001</v>
      </c>
      <c r="M8877" s="636">
        <v>1.9750000000000001</v>
      </c>
      <c r="O8877" s="636">
        <v>3.2650000000000001</v>
      </c>
      <c r="Q8877" s="636">
        <v>3.16</v>
      </c>
      <c r="S8877" s="636">
        <v>2.375</v>
      </c>
      <c r="T8877" s="554">
        <v>0.70416199999999995</v>
      </c>
      <c r="U8877" s="636">
        <f t="shared" si="322"/>
        <v>1.7637220431212501</v>
      </c>
    </row>
    <row r="8878" spans="1:21" x14ac:dyDescent="0.2">
      <c r="A8878" s="597">
        <v>45756</v>
      </c>
      <c r="B8878" s="414">
        <f t="shared" si="323"/>
        <v>45757</v>
      </c>
      <c r="C8878" s="636">
        <v>3.4249999999999998</v>
      </c>
      <c r="E8878" s="636">
        <v>1.9450000000000001</v>
      </c>
      <c r="G8878" s="636">
        <v>1.7034853661509504</v>
      </c>
      <c r="I8878" s="636">
        <v>3.1150000000000002</v>
      </c>
      <c r="K8878" s="636">
        <v>0.875</v>
      </c>
      <c r="M8878" s="636">
        <v>1.82</v>
      </c>
      <c r="O8878" s="636">
        <v>3.0049999999999999</v>
      </c>
      <c r="Q8878" s="636">
        <v>2.9649999999999999</v>
      </c>
      <c r="S8878" s="636">
        <v>2.29</v>
      </c>
      <c r="T8878" s="554">
        <v>0.70535700000000001</v>
      </c>
      <c r="U8878" s="636">
        <f t="shared" si="322"/>
        <v>1.7034853661509504</v>
      </c>
    </row>
    <row r="8879" spans="1:21" x14ac:dyDescent="0.2">
      <c r="A8879" s="597">
        <v>45757</v>
      </c>
      <c r="B8879" s="414">
        <f t="shared" si="323"/>
        <v>45758</v>
      </c>
      <c r="C8879" s="636">
        <v>3.6949999999999998</v>
      </c>
      <c r="E8879" s="636">
        <v>1.9750000000000001</v>
      </c>
      <c r="G8879" s="636">
        <v>1.6260035666968251</v>
      </c>
      <c r="I8879" s="636">
        <v>3.35</v>
      </c>
      <c r="K8879" s="636">
        <v>1.2350000000000001</v>
      </c>
      <c r="M8879" s="636">
        <v>1.9650000000000001</v>
      </c>
      <c r="O8879" s="636">
        <v>3.21</v>
      </c>
      <c r="Q8879" s="636">
        <v>3.13</v>
      </c>
      <c r="S8879" s="636">
        <v>2.165</v>
      </c>
      <c r="T8879" s="554">
        <v>0.71214699999999997</v>
      </c>
      <c r="U8879" s="636">
        <f t="shared" si="322"/>
        <v>1.6260035666968251</v>
      </c>
    </row>
    <row r="8880" spans="1:21" x14ac:dyDescent="0.2">
      <c r="A8880" s="597">
        <v>45758</v>
      </c>
      <c r="B8880" s="414">
        <f t="shared" si="323"/>
        <v>45759</v>
      </c>
      <c r="C8880" s="640">
        <v>3.43</v>
      </c>
      <c r="E8880" s="640">
        <v>1.64</v>
      </c>
      <c r="G8880" s="640">
        <v>1.59607017077115</v>
      </c>
      <c r="I8880" s="640">
        <v>2.7749999999999999</v>
      </c>
      <c r="K8880" s="640">
        <v>0.82499999999999996</v>
      </c>
      <c r="M8880" s="640">
        <v>1.655</v>
      </c>
      <c r="O8880" s="640">
        <v>2.9449999999999998</v>
      </c>
      <c r="Q8880" s="640">
        <v>2.9849999999999999</v>
      </c>
      <c r="S8880" s="640">
        <v>2.105</v>
      </c>
      <c r="T8880" s="577">
        <v>0.71896199999999999</v>
      </c>
      <c r="U8880" s="640">
        <f t="shared" si="322"/>
        <v>1.59607017077115</v>
      </c>
    </row>
    <row r="8881" spans="1:21" x14ac:dyDescent="0.2">
      <c r="A8881" s="597">
        <v>45759</v>
      </c>
      <c r="B8881" s="414">
        <f t="shared" si="323"/>
        <v>45760</v>
      </c>
      <c r="C8881" s="640">
        <v>3.43</v>
      </c>
      <c r="E8881" s="640">
        <v>1.64</v>
      </c>
      <c r="G8881" s="640">
        <v>1.59607017077115</v>
      </c>
      <c r="I8881" s="640">
        <v>2.7749999999999999</v>
      </c>
      <c r="K8881" s="640">
        <v>0.82499999999999996</v>
      </c>
      <c r="M8881" s="640">
        <v>1.655</v>
      </c>
      <c r="O8881" s="640">
        <v>2.9449999999999998</v>
      </c>
      <c r="Q8881" s="640">
        <v>2.9849999999999999</v>
      </c>
      <c r="S8881" s="640">
        <v>2.105</v>
      </c>
      <c r="T8881" s="577">
        <v>0.71896199999999999</v>
      </c>
      <c r="U8881" s="640">
        <f t="shared" si="322"/>
        <v>1.59607017077115</v>
      </c>
    </row>
    <row r="8882" spans="1:21" x14ac:dyDescent="0.2">
      <c r="A8882" s="597">
        <v>45760</v>
      </c>
      <c r="B8882" s="414">
        <f t="shared" si="323"/>
        <v>45761</v>
      </c>
      <c r="C8882" s="640">
        <v>3.43</v>
      </c>
      <c r="E8882" s="640">
        <v>1.64</v>
      </c>
      <c r="G8882" s="640">
        <v>1.59607017077115</v>
      </c>
      <c r="I8882" s="640">
        <v>2.7749999999999999</v>
      </c>
      <c r="K8882" s="640">
        <v>0.82499999999999996</v>
      </c>
      <c r="M8882" s="640">
        <v>1.655</v>
      </c>
      <c r="O8882" s="640">
        <v>2.9449999999999998</v>
      </c>
      <c r="Q8882" s="640">
        <v>2.9849999999999999</v>
      </c>
      <c r="S8882" s="640">
        <v>2.105</v>
      </c>
      <c r="T8882" s="577">
        <v>0.71896199999999999</v>
      </c>
      <c r="U8882" s="640">
        <f t="shared" si="322"/>
        <v>1.59607017077115</v>
      </c>
    </row>
    <row r="8883" spans="1:21" x14ac:dyDescent="0.2">
      <c r="A8883" s="597">
        <v>45761</v>
      </c>
      <c r="B8883" s="414">
        <f t="shared" si="323"/>
        <v>45762</v>
      </c>
      <c r="C8883" s="636">
        <v>3.55</v>
      </c>
      <c r="E8883" s="636">
        <v>2.1749999999999998</v>
      </c>
      <c r="G8883" s="636">
        <v>1.5663383697758002</v>
      </c>
      <c r="I8883" s="636">
        <v>3.125</v>
      </c>
      <c r="K8883" s="636">
        <v>1.9950000000000001</v>
      </c>
      <c r="M8883" s="636">
        <v>2.0299999999999998</v>
      </c>
      <c r="O8883" s="636">
        <v>3.06</v>
      </c>
      <c r="Q8883" s="636">
        <v>3.03</v>
      </c>
      <c r="S8883" s="636">
        <v>2.06</v>
      </c>
      <c r="T8883" s="554">
        <v>0.72098200000000001</v>
      </c>
      <c r="U8883" s="636">
        <f t="shared" si="322"/>
        <v>1.5663383697758002</v>
      </c>
    </row>
    <row r="8884" spans="1:21" x14ac:dyDescent="0.2">
      <c r="A8884" s="597">
        <v>45762</v>
      </c>
      <c r="B8884" s="414">
        <f t="shared" ref="B8884:B8913" si="324">A8884+1</f>
        <v>45763</v>
      </c>
      <c r="C8884" s="636">
        <v>3.25</v>
      </c>
      <c r="E8884" s="636">
        <v>2</v>
      </c>
      <c r="G8884" s="636">
        <v>1.7781982475572005</v>
      </c>
      <c r="I8884" s="636">
        <v>2.895</v>
      </c>
      <c r="K8884" s="636">
        <v>1.895</v>
      </c>
      <c r="M8884" s="636">
        <v>2.0649999999999999</v>
      </c>
      <c r="O8884" s="636">
        <v>2.91</v>
      </c>
      <c r="Q8884" s="636">
        <v>2.9449999999999998</v>
      </c>
      <c r="S8884" s="636">
        <v>2.3450000000000002</v>
      </c>
      <c r="T8884" s="554">
        <v>0.719024</v>
      </c>
      <c r="U8884" s="636">
        <f t="shared" si="322"/>
        <v>1.7781982475572005</v>
      </c>
    </row>
    <row r="8885" spans="1:21" x14ac:dyDescent="0.2">
      <c r="A8885" s="597">
        <v>45763</v>
      </c>
      <c r="B8885" s="414">
        <f t="shared" si="324"/>
        <v>45764</v>
      </c>
      <c r="C8885" s="636">
        <v>3.2050000000000001</v>
      </c>
      <c r="E8885" s="636">
        <v>1.99</v>
      </c>
      <c r="G8885" s="636">
        <v>1.7934489190645502</v>
      </c>
      <c r="I8885" s="636">
        <v>2.5550000000000002</v>
      </c>
      <c r="K8885" s="636">
        <v>1.61</v>
      </c>
      <c r="M8885" s="636">
        <v>1.93</v>
      </c>
      <c r="O8885" s="636">
        <v>2.6949999999999998</v>
      </c>
      <c r="Q8885" s="636">
        <v>2.64</v>
      </c>
      <c r="S8885" s="636">
        <v>2.3650000000000002</v>
      </c>
      <c r="T8885" s="554">
        <v>0.71905799999999997</v>
      </c>
      <c r="U8885" s="636">
        <f t="shared" si="322"/>
        <v>1.7934489190645502</v>
      </c>
    </row>
    <row r="8886" spans="1:21" x14ac:dyDescent="0.2">
      <c r="A8886" s="597">
        <v>45764</v>
      </c>
      <c r="B8886" s="414">
        <f t="shared" si="324"/>
        <v>45765</v>
      </c>
      <c r="C8886" s="640">
        <v>2.9350000000000001</v>
      </c>
      <c r="E8886" s="640">
        <v>1.675</v>
      </c>
      <c r="G8886" s="640">
        <v>1.6692321353583999</v>
      </c>
      <c r="I8886" s="640">
        <v>1.27</v>
      </c>
      <c r="K8886" s="640">
        <v>0.14499999999999999</v>
      </c>
      <c r="M8886" s="640">
        <v>1.605</v>
      </c>
      <c r="O8886" s="640">
        <v>2.41</v>
      </c>
      <c r="Q8886" s="640">
        <v>2.0150000000000001</v>
      </c>
      <c r="S8886" s="640">
        <v>2.1949999999999998</v>
      </c>
      <c r="T8886" s="577">
        <v>0.72108799999999995</v>
      </c>
      <c r="U8886" s="640">
        <f t="shared" si="322"/>
        <v>1.6692321353583999</v>
      </c>
    </row>
    <row r="8887" spans="1:21" x14ac:dyDescent="0.2">
      <c r="A8887" s="597">
        <v>45765</v>
      </c>
      <c r="B8887" s="414">
        <f t="shared" si="324"/>
        <v>45766</v>
      </c>
      <c r="C8887" s="640">
        <v>2.9350000000000001</v>
      </c>
      <c r="E8887" s="640">
        <v>1.675</v>
      </c>
      <c r="G8887" s="640">
        <v>1.6692321353583999</v>
      </c>
      <c r="I8887" s="640">
        <v>1.27</v>
      </c>
      <c r="K8887" s="640">
        <v>0.14499999999999999</v>
      </c>
      <c r="M8887" s="640">
        <v>1.605</v>
      </c>
      <c r="O8887" s="640">
        <v>2.41</v>
      </c>
      <c r="Q8887" s="640">
        <v>2.0150000000000001</v>
      </c>
      <c r="S8887" s="640">
        <v>2.1949999999999998</v>
      </c>
      <c r="T8887" s="577">
        <v>0.72108799999999995</v>
      </c>
      <c r="U8887" s="640">
        <f t="shared" si="322"/>
        <v>1.6692321353583999</v>
      </c>
    </row>
    <row r="8888" spans="1:21" x14ac:dyDescent="0.2">
      <c r="A8888" s="597">
        <v>45766</v>
      </c>
      <c r="B8888" s="414">
        <f t="shared" si="324"/>
        <v>45767</v>
      </c>
      <c r="C8888" s="640">
        <v>2.9350000000000001</v>
      </c>
      <c r="E8888" s="640">
        <v>1.675</v>
      </c>
      <c r="G8888" s="640">
        <v>1.6692321353583999</v>
      </c>
      <c r="I8888" s="640">
        <v>1.27</v>
      </c>
      <c r="K8888" s="640">
        <v>0.14499999999999999</v>
      </c>
      <c r="M8888" s="640">
        <v>1.605</v>
      </c>
      <c r="O8888" s="640">
        <v>2.41</v>
      </c>
      <c r="Q8888" s="640">
        <v>2.0150000000000001</v>
      </c>
      <c r="S8888" s="640">
        <v>2.1949999999999998</v>
      </c>
      <c r="T8888" s="577">
        <v>0.72108799999999995</v>
      </c>
      <c r="U8888" s="640">
        <f t="shared" si="322"/>
        <v>1.6692321353583999</v>
      </c>
    </row>
    <row r="8889" spans="1:21" x14ac:dyDescent="0.2">
      <c r="A8889" s="597">
        <v>45767</v>
      </c>
      <c r="B8889" s="414">
        <f t="shared" si="324"/>
        <v>45768</v>
      </c>
      <c r="C8889" s="640">
        <v>2.9350000000000001</v>
      </c>
      <c r="E8889" s="640">
        <v>1.675</v>
      </c>
      <c r="G8889" s="640">
        <v>1.6692321353583999</v>
      </c>
      <c r="I8889" s="640">
        <v>1.27</v>
      </c>
      <c r="K8889" s="640">
        <v>0.14499999999999999</v>
      </c>
      <c r="M8889" s="640">
        <v>1.605</v>
      </c>
      <c r="O8889" s="640">
        <v>2.41</v>
      </c>
      <c r="Q8889" s="640">
        <v>2.0150000000000001</v>
      </c>
      <c r="S8889" s="640">
        <v>2.1949999999999998</v>
      </c>
      <c r="T8889" s="577">
        <v>0.72108799999999995</v>
      </c>
      <c r="U8889" s="640">
        <f t="shared" si="322"/>
        <v>1.6692321353583999</v>
      </c>
    </row>
    <row r="8890" spans="1:21" x14ac:dyDescent="0.2">
      <c r="A8890" s="597">
        <v>45768</v>
      </c>
      <c r="B8890" s="414">
        <f t="shared" si="324"/>
        <v>45769</v>
      </c>
      <c r="C8890" s="636">
        <v>3.145</v>
      </c>
      <c r="E8890" s="636">
        <v>1.83</v>
      </c>
      <c r="G8890" s="636">
        <v>1.6335855999586002</v>
      </c>
      <c r="I8890" s="636">
        <v>2.7</v>
      </c>
      <c r="K8890" s="636">
        <v>0.51</v>
      </c>
      <c r="M8890" s="636">
        <v>1.69</v>
      </c>
      <c r="O8890" s="636">
        <v>2.4500000000000002</v>
      </c>
      <c r="Q8890" s="636">
        <v>2.1949999999999998</v>
      </c>
      <c r="S8890" s="636">
        <v>2.14</v>
      </c>
      <c r="T8890" s="554">
        <v>0.72382599999999997</v>
      </c>
      <c r="U8890" s="636">
        <f t="shared" si="322"/>
        <v>1.6335855999586002</v>
      </c>
    </row>
    <row r="8891" spans="1:21" x14ac:dyDescent="0.2">
      <c r="A8891" s="597">
        <v>45769</v>
      </c>
      <c r="B8891" s="414">
        <f t="shared" si="324"/>
        <v>45770</v>
      </c>
      <c r="C8891" s="636">
        <v>3.0750000000000002</v>
      </c>
      <c r="E8891" s="636">
        <v>1.7150000000000001</v>
      </c>
      <c r="G8891" s="636">
        <v>1.5561074231070002</v>
      </c>
      <c r="I8891" s="636">
        <v>2.7949999999999999</v>
      </c>
      <c r="K8891" s="636">
        <v>1.145</v>
      </c>
      <c r="M8891" s="636">
        <v>1.64</v>
      </c>
      <c r="O8891" s="636">
        <v>2.355</v>
      </c>
      <c r="Q8891" s="636">
        <v>2.1549999999999998</v>
      </c>
      <c r="S8891" s="636">
        <v>2.04</v>
      </c>
      <c r="T8891" s="554">
        <v>0.72329500000000002</v>
      </c>
      <c r="U8891" s="636">
        <f t="shared" si="322"/>
        <v>1.5561074231070002</v>
      </c>
    </row>
    <row r="8892" spans="1:21" x14ac:dyDescent="0.2">
      <c r="A8892" s="597">
        <v>45770</v>
      </c>
      <c r="B8892" s="414">
        <f t="shared" si="324"/>
        <v>45771</v>
      </c>
      <c r="C8892" s="636">
        <v>2.9249999999999998</v>
      </c>
      <c r="E8892" s="636">
        <v>1.73</v>
      </c>
      <c r="G8892" s="636">
        <v>1.5418977251546249</v>
      </c>
      <c r="I8892" s="636">
        <v>2.665</v>
      </c>
      <c r="K8892" s="636">
        <v>0.39</v>
      </c>
      <c r="M8892" s="636">
        <v>1.635</v>
      </c>
      <c r="O8892" s="636">
        <v>2.2200000000000002</v>
      </c>
      <c r="Q8892" s="636">
        <v>1.99</v>
      </c>
      <c r="S8892" s="636">
        <v>2.0249999999999999</v>
      </c>
      <c r="T8892" s="554">
        <v>0.72199899999999995</v>
      </c>
      <c r="U8892" s="636">
        <f t="shared" si="322"/>
        <v>1.5418977251546249</v>
      </c>
    </row>
    <row r="8893" spans="1:21" x14ac:dyDescent="0.2">
      <c r="A8893" s="597">
        <v>45771</v>
      </c>
      <c r="B8893" s="414">
        <f t="shared" si="324"/>
        <v>45772</v>
      </c>
      <c r="C8893" s="636">
        <v>2.8650000000000002</v>
      </c>
      <c r="E8893" s="636">
        <v>1.82</v>
      </c>
      <c r="G8893" s="636">
        <v>1.4300508108026002</v>
      </c>
      <c r="I8893" s="636">
        <v>2.48</v>
      </c>
      <c r="K8893" s="636">
        <v>0.315</v>
      </c>
      <c r="M8893" s="636">
        <v>1.78</v>
      </c>
      <c r="O8893" s="636">
        <v>2.1800000000000002</v>
      </c>
      <c r="Q8893" s="636">
        <v>2.0099999999999998</v>
      </c>
      <c r="S8893" s="636">
        <v>1.88</v>
      </c>
      <c r="T8893" s="554">
        <v>0.72127300000000005</v>
      </c>
      <c r="U8893" s="636">
        <f t="shared" si="322"/>
        <v>1.4300508108026002</v>
      </c>
    </row>
    <row r="8894" spans="1:21" x14ac:dyDescent="0.2">
      <c r="A8894" s="597">
        <v>45772</v>
      </c>
      <c r="B8894" s="414">
        <f t="shared" si="324"/>
        <v>45773</v>
      </c>
      <c r="C8894" s="640">
        <v>2.7250000000000001</v>
      </c>
      <c r="E8894" s="640">
        <v>1.71</v>
      </c>
      <c r="G8894" s="640">
        <v>1.4257511559937504</v>
      </c>
      <c r="I8894" s="640">
        <v>2.165</v>
      </c>
      <c r="K8894" s="640">
        <v>0.88500000000000001</v>
      </c>
      <c r="M8894" s="640">
        <v>1.7749999999999999</v>
      </c>
      <c r="O8894" s="640">
        <v>2.2650000000000001</v>
      </c>
      <c r="Q8894" s="640">
        <v>2.08</v>
      </c>
      <c r="S8894" s="640">
        <v>1.875</v>
      </c>
      <c r="T8894" s="577">
        <v>0.72102200000000005</v>
      </c>
      <c r="U8894" s="640">
        <f t="shared" si="322"/>
        <v>1.4257511559937504</v>
      </c>
    </row>
    <row r="8895" spans="1:21" x14ac:dyDescent="0.2">
      <c r="A8895" s="597">
        <v>45773</v>
      </c>
      <c r="B8895" s="414">
        <f t="shared" si="324"/>
        <v>45774</v>
      </c>
      <c r="C8895" s="640">
        <v>2.7250000000000001</v>
      </c>
      <c r="E8895" s="640">
        <v>1.71</v>
      </c>
      <c r="G8895" s="640">
        <v>1.4257511559937504</v>
      </c>
      <c r="I8895" s="640">
        <v>2.165</v>
      </c>
      <c r="K8895" s="640">
        <v>0.88500000000000001</v>
      </c>
      <c r="M8895" s="640">
        <v>1.7749999999999999</v>
      </c>
      <c r="O8895" s="640">
        <v>2.2650000000000001</v>
      </c>
      <c r="Q8895" s="640">
        <v>2.08</v>
      </c>
      <c r="S8895" s="640">
        <v>1.875</v>
      </c>
      <c r="T8895" s="577">
        <v>0.72102200000000005</v>
      </c>
      <c r="U8895" s="640">
        <f t="shared" si="322"/>
        <v>1.4257511559937504</v>
      </c>
    </row>
    <row r="8896" spans="1:21" x14ac:dyDescent="0.2">
      <c r="A8896" s="597">
        <v>45774</v>
      </c>
      <c r="B8896" s="414">
        <f t="shared" si="324"/>
        <v>45775</v>
      </c>
      <c r="C8896" s="640">
        <v>2.7250000000000001</v>
      </c>
      <c r="E8896" s="640">
        <v>1.71</v>
      </c>
      <c r="G8896" s="640">
        <v>1.4257511559937504</v>
      </c>
      <c r="I8896" s="640">
        <v>2.165</v>
      </c>
      <c r="K8896" s="640">
        <v>0.88500000000000001</v>
      </c>
      <c r="M8896" s="640">
        <v>1.7749999999999999</v>
      </c>
      <c r="O8896" s="640">
        <v>2.2650000000000001</v>
      </c>
      <c r="Q8896" s="640">
        <v>2.08</v>
      </c>
      <c r="S8896" s="640">
        <v>1.875</v>
      </c>
      <c r="T8896" s="577">
        <v>0.72102200000000005</v>
      </c>
      <c r="U8896" s="640">
        <f t="shared" si="322"/>
        <v>1.4257511559937504</v>
      </c>
    </row>
    <row r="8897" spans="1:21" x14ac:dyDescent="0.2">
      <c r="A8897" s="597">
        <v>45775</v>
      </c>
      <c r="B8897" s="414">
        <f t="shared" si="324"/>
        <v>45776</v>
      </c>
      <c r="C8897" s="636">
        <v>2.9550000000000001</v>
      </c>
      <c r="E8897" s="636">
        <v>1.8</v>
      </c>
      <c r="G8897" s="636">
        <v>1.6397542223781501</v>
      </c>
      <c r="I8897" s="636">
        <v>2.5299999999999998</v>
      </c>
      <c r="K8897" s="636">
        <v>1.375</v>
      </c>
      <c r="M8897" s="636">
        <v>1.79</v>
      </c>
      <c r="O8897" s="636">
        <v>2.395</v>
      </c>
      <c r="Q8897" s="636">
        <v>2.3050000000000002</v>
      </c>
      <c r="S8897" s="636">
        <v>2.1549999999999998</v>
      </c>
      <c r="T8897" s="554">
        <v>0.72150199999999998</v>
      </c>
      <c r="U8897" s="636">
        <f t="shared" si="322"/>
        <v>1.6397542223781501</v>
      </c>
    </row>
    <row r="8898" spans="1:21" x14ac:dyDescent="0.2">
      <c r="A8898" s="597">
        <v>45776</v>
      </c>
      <c r="B8898" s="414">
        <f t="shared" si="324"/>
        <v>45777</v>
      </c>
      <c r="C8898" s="636">
        <v>3.165</v>
      </c>
      <c r="E8898" s="636">
        <v>1.96</v>
      </c>
      <c r="G8898" s="636">
        <v>1.6188610495093751</v>
      </c>
      <c r="I8898" s="636">
        <v>2.8</v>
      </c>
      <c r="K8898" s="636">
        <v>1.65</v>
      </c>
      <c r="M8898" s="636">
        <v>1.905</v>
      </c>
      <c r="O8898" s="636">
        <v>2.7749999999999999</v>
      </c>
      <c r="Q8898" s="636">
        <v>2.27</v>
      </c>
      <c r="S8898" s="636">
        <v>2.125</v>
      </c>
      <c r="T8898" s="554">
        <v>0.72236500000000003</v>
      </c>
      <c r="U8898" s="636">
        <f t="shared" si="322"/>
        <v>1.6188610495093751</v>
      </c>
    </row>
    <row r="8899" spans="1:21" x14ac:dyDescent="0.2">
      <c r="A8899" s="597">
        <v>45777</v>
      </c>
      <c r="B8899" s="414">
        <f t="shared" si="324"/>
        <v>45778</v>
      </c>
      <c r="C8899" s="620">
        <v>3.1150000000000002</v>
      </c>
      <c r="E8899" s="620">
        <v>1.8049999999999999</v>
      </c>
      <c r="G8899" s="620">
        <v>1.57955021738055</v>
      </c>
      <c r="I8899" s="620">
        <v>2.75</v>
      </c>
      <c r="K8899" s="620">
        <v>1.5149999999999999</v>
      </c>
      <c r="M8899" s="620">
        <v>1.7150000000000001</v>
      </c>
      <c r="O8899" s="620">
        <v>2.6949999999999998</v>
      </c>
      <c r="Q8899" s="620">
        <v>2.38</v>
      </c>
      <c r="S8899" s="620">
        <v>2.0699999999999998</v>
      </c>
      <c r="T8899" s="689">
        <v>0.72355100000000006</v>
      </c>
      <c r="U8899" s="620">
        <f t="shared" si="322"/>
        <v>1.57955021738055</v>
      </c>
    </row>
    <row r="8900" spans="1:21" x14ac:dyDescent="0.2">
      <c r="A8900" s="597">
        <v>45778</v>
      </c>
      <c r="B8900" s="414">
        <f t="shared" si="324"/>
        <v>45779</v>
      </c>
      <c r="C8900" s="636">
        <v>3.0750000000000002</v>
      </c>
      <c r="E8900" s="636">
        <v>1.8</v>
      </c>
      <c r="G8900" s="636">
        <v>1.5755083895738251</v>
      </c>
      <c r="I8900" s="636">
        <v>2.7949999999999999</v>
      </c>
      <c r="K8900" s="636">
        <v>1.66</v>
      </c>
      <c r="M8900" s="636">
        <v>1.825</v>
      </c>
      <c r="O8900" s="636">
        <v>2.7450000000000001</v>
      </c>
      <c r="Q8900" s="636">
        <v>2.5299999999999998</v>
      </c>
      <c r="S8900" s="636">
        <v>2.0649999999999999</v>
      </c>
      <c r="T8900" s="554">
        <v>0.72344699999999995</v>
      </c>
      <c r="U8900" s="636">
        <f t="shared" si="322"/>
        <v>1.5755083895738251</v>
      </c>
    </row>
    <row r="8901" spans="1:21" x14ac:dyDescent="0.2">
      <c r="A8901" s="597">
        <v>45779</v>
      </c>
      <c r="B8901" s="414">
        <f t="shared" si="324"/>
        <v>45780</v>
      </c>
      <c r="C8901" s="640">
        <v>3.09</v>
      </c>
      <c r="E8901" s="640">
        <v>1.73</v>
      </c>
      <c r="G8901" s="640">
        <v>1.5762031013858502</v>
      </c>
      <c r="I8901" s="640">
        <v>2.585</v>
      </c>
      <c r="K8901" s="640">
        <v>1.46</v>
      </c>
      <c r="M8901" s="640">
        <v>1.65</v>
      </c>
      <c r="O8901" s="640">
        <v>2.78</v>
      </c>
      <c r="Q8901" s="640">
        <v>2.48</v>
      </c>
      <c r="S8901" s="640">
        <v>2.0649999999999999</v>
      </c>
      <c r="T8901" s="577">
        <v>0.72376600000000002</v>
      </c>
      <c r="U8901" s="640">
        <f t="shared" si="322"/>
        <v>1.5762031013858502</v>
      </c>
    </row>
    <row r="8902" spans="1:21" x14ac:dyDescent="0.2">
      <c r="A8902" s="597">
        <v>45780</v>
      </c>
      <c r="B8902" s="414">
        <f t="shared" si="324"/>
        <v>45781</v>
      </c>
      <c r="C8902" s="640">
        <v>3.09</v>
      </c>
      <c r="E8902" s="640">
        <v>1.73</v>
      </c>
      <c r="G8902" s="640">
        <v>1.5762031013858502</v>
      </c>
      <c r="I8902" s="640">
        <v>2.585</v>
      </c>
      <c r="K8902" s="640">
        <v>1.46</v>
      </c>
      <c r="M8902" s="640">
        <v>1.65</v>
      </c>
      <c r="O8902" s="640">
        <v>2.78</v>
      </c>
      <c r="Q8902" s="640">
        <v>2.48</v>
      </c>
      <c r="S8902" s="640">
        <v>2.0649999999999999</v>
      </c>
      <c r="T8902" s="577">
        <v>0.72376600000000002</v>
      </c>
      <c r="U8902" s="640">
        <f t="shared" si="322"/>
        <v>1.5762031013858502</v>
      </c>
    </row>
    <row r="8903" spans="1:21" x14ac:dyDescent="0.2">
      <c r="A8903" s="597">
        <v>45781</v>
      </c>
      <c r="B8903" s="414">
        <f t="shared" si="324"/>
        <v>45782</v>
      </c>
      <c r="C8903" s="640">
        <v>3.09</v>
      </c>
      <c r="E8903" s="640">
        <v>1.73</v>
      </c>
      <c r="G8903" s="640">
        <v>1.5762031013858502</v>
      </c>
      <c r="I8903" s="640">
        <v>2.585</v>
      </c>
      <c r="K8903" s="640">
        <v>1.46</v>
      </c>
      <c r="M8903" s="640">
        <v>1.65</v>
      </c>
      <c r="O8903" s="640">
        <v>2.78</v>
      </c>
      <c r="Q8903" s="640">
        <v>2.48</v>
      </c>
      <c r="S8903" s="640">
        <v>2.0649999999999999</v>
      </c>
      <c r="T8903" s="577">
        <v>0.72376600000000002</v>
      </c>
      <c r="U8903" s="640">
        <f t="shared" si="322"/>
        <v>1.5762031013858502</v>
      </c>
    </row>
    <row r="8904" spans="1:21" x14ac:dyDescent="0.2">
      <c r="A8904" s="597">
        <v>45782</v>
      </c>
      <c r="B8904" s="414">
        <f t="shared" si="324"/>
        <v>45783</v>
      </c>
      <c r="C8904" s="636">
        <v>3.2450000000000001</v>
      </c>
      <c r="E8904" s="636">
        <v>2.2149999999999999</v>
      </c>
      <c r="G8904" s="636">
        <v>1.5118889558949002</v>
      </c>
      <c r="I8904" s="636">
        <v>3.085</v>
      </c>
      <c r="K8904" s="636">
        <v>1.7250000000000001</v>
      </c>
      <c r="M8904" s="636">
        <v>2.2599999999999998</v>
      </c>
      <c r="O8904" s="636">
        <v>2.9249999999999998</v>
      </c>
      <c r="Q8904" s="636">
        <v>2.7949999999999999</v>
      </c>
      <c r="S8904" s="636">
        <v>1.98</v>
      </c>
      <c r="T8904" s="554">
        <v>0.72403700000000004</v>
      </c>
      <c r="U8904" s="636">
        <f t="shared" si="322"/>
        <v>1.5118889558949002</v>
      </c>
    </row>
    <row r="8905" spans="1:21" x14ac:dyDescent="0.2">
      <c r="A8905" s="597">
        <v>45783</v>
      </c>
      <c r="B8905" s="414">
        <f t="shared" si="324"/>
        <v>45784</v>
      </c>
      <c r="C8905" s="636">
        <v>3.0950000000000002</v>
      </c>
      <c r="E8905" s="636">
        <v>2.7149999999999999</v>
      </c>
      <c r="G8905" s="636">
        <v>1.3294774724199001</v>
      </c>
      <c r="I8905" s="636">
        <v>2.8050000000000002</v>
      </c>
      <c r="K8905" s="636">
        <v>2.11</v>
      </c>
      <c r="M8905" s="636">
        <v>2.77</v>
      </c>
      <c r="O8905" s="636">
        <v>2.87</v>
      </c>
      <c r="Q8905" s="636">
        <v>2.79</v>
      </c>
      <c r="S8905" s="636">
        <v>1.74</v>
      </c>
      <c r="T8905" s="554">
        <v>0.724499</v>
      </c>
      <c r="U8905" s="636">
        <f t="shared" si="322"/>
        <v>1.3294774724199001</v>
      </c>
    </row>
    <row r="8906" spans="1:21" x14ac:dyDescent="0.2">
      <c r="A8906" s="597">
        <v>45784</v>
      </c>
      <c r="B8906" s="414">
        <f t="shared" si="324"/>
        <v>45785</v>
      </c>
      <c r="C8906" s="636">
        <v>3.165</v>
      </c>
      <c r="E8906" s="636">
        <v>2.78</v>
      </c>
      <c r="G8906" s="636">
        <v>1.2379516761222</v>
      </c>
      <c r="I8906" s="636">
        <v>2.9449999999999998</v>
      </c>
      <c r="K8906" s="636">
        <v>2.5550000000000002</v>
      </c>
      <c r="M8906" s="636">
        <v>2.87</v>
      </c>
      <c r="O8906" s="636">
        <v>2.855</v>
      </c>
      <c r="Q8906" s="636">
        <v>2.74</v>
      </c>
      <c r="S8906" s="636">
        <v>1.62</v>
      </c>
      <c r="T8906" s="554">
        <v>0.72459399999999996</v>
      </c>
      <c r="U8906" s="636">
        <f t="shared" si="322"/>
        <v>1.2379516761222</v>
      </c>
    </row>
    <row r="8907" spans="1:21" x14ac:dyDescent="0.2">
      <c r="A8907" s="597">
        <v>45785</v>
      </c>
      <c r="B8907" s="414">
        <f t="shared" si="324"/>
        <v>45786</v>
      </c>
      <c r="C8907" s="636">
        <v>3.23</v>
      </c>
      <c r="E8907" s="636">
        <v>2.7949999999999999</v>
      </c>
      <c r="G8907" s="636">
        <v>1.287665283341775</v>
      </c>
      <c r="I8907" s="636">
        <v>3.0950000000000002</v>
      </c>
      <c r="K8907" s="636">
        <v>2.415</v>
      </c>
      <c r="M8907" s="636">
        <v>2.85</v>
      </c>
      <c r="O8907" s="636">
        <v>2.82</v>
      </c>
      <c r="Q8907" s="636">
        <v>2.76</v>
      </c>
      <c r="S8907" s="636">
        <v>1.6950000000000001</v>
      </c>
      <c r="T8907" s="554">
        <v>0.72034299999999996</v>
      </c>
      <c r="U8907" s="636">
        <f t="shared" si="322"/>
        <v>1.287665283341775</v>
      </c>
    </row>
    <row r="8908" spans="1:21" x14ac:dyDescent="0.2">
      <c r="A8908" s="597">
        <v>45786</v>
      </c>
      <c r="B8908" s="414">
        <f t="shared" si="324"/>
        <v>45787</v>
      </c>
      <c r="C8908" s="640">
        <v>3.2149999999999999</v>
      </c>
      <c r="E8908" s="640">
        <v>2.585</v>
      </c>
      <c r="G8908" s="640">
        <v>1.3592589352356002</v>
      </c>
      <c r="I8908" s="640">
        <v>2.9</v>
      </c>
      <c r="K8908" s="640">
        <v>1.915</v>
      </c>
      <c r="M8908" s="640">
        <v>2.4350000000000001</v>
      </c>
      <c r="O8908" s="640">
        <v>2.7349999999999999</v>
      </c>
      <c r="Q8908" s="640">
        <v>2.5750000000000002</v>
      </c>
      <c r="S8908" s="640">
        <v>1.7949999999999999</v>
      </c>
      <c r="T8908" s="577">
        <v>0.718032</v>
      </c>
      <c r="U8908" s="640">
        <f t="shared" si="322"/>
        <v>1.3592589352356002</v>
      </c>
    </row>
    <row r="8909" spans="1:21" x14ac:dyDescent="0.2">
      <c r="A8909" s="597">
        <v>45787</v>
      </c>
      <c r="B8909" s="414">
        <f t="shared" si="324"/>
        <v>45788</v>
      </c>
      <c r="C8909" s="640">
        <v>3.2149999999999999</v>
      </c>
      <c r="E8909" s="640">
        <v>2.585</v>
      </c>
      <c r="G8909" s="640">
        <v>1.3592589352356002</v>
      </c>
      <c r="I8909" s="640">
        <v>2.9</v>
      </c>
      <c r="K8909" s="640">
        <v>1.915</v>
      </c>
      <c r="M8909" s="640">
        <v>2.4350000000000001</v>
      </c>
      <c r="O8909" s="640">
        <v>2.7349999999999999</v>
      </c>
      <c r="Q8909" s="640">
        <v>2.5750000000000002</v>
      </c>
      <c r="S8909" s="640">
        <v>1.7949999999999999</v>
      </c>
      <c r="T8909" s="577">
        <v>0.718032</v>
      </c>
      <c r="U8909" s="640">
        <f t="shared" si="322"/>
        <v>1.3592589352356002</v>
      </c>
    </row>
    <row r="8910" spans="1:21" x14ac:dyDescent="0.2">
      <c r="A8910" s="597">
        <v>45788</v>
      </c>
      <c r="B8910" s="414">
        <f t="shared" si="324"/>
        <v>45789</v>
      </c>
      <c r="C8910" s="640">
        <v>3.2149999999999999</v>
      </c>
      <c r="E8910" s="640">
        <v>2.585</v>
      </c>
      <c r="G8910" s="640">
        <v>1.3592589352356002</v>
      </c>
      <c r="I8910" s="640">
        <v>2.9</v>
      </c>
      <c r="K8910" s="640">
        <v>1.915</v>
      </c>
      <c r="M8910" s="640">
        <v>2.4350000000000001</v>
      </c>
      <c r="O8910" s="640">
        <v>2.7349999999999999</v>
      </c>
      <c r="Q8910" s="640">
        <v>2.5750000000000002</v>
      </c>
      <c r="S8910" s="640">
        <v>1.7949999999999999</v>
      </c>
      <c r="T8910" s="577">
        <v>0.718032</v>
      </c>
      <c r="U8910" s="640">
        <f t="shared" si="322"/>
        <v>1.3592589352356002</v>
      </c>
    </row>
    <row r="8911" spans="1:21" x14ac:dyDescent="0.2">
      <c r="A8911" s="597">
        <v>45789</v>
      </c>
      <c r="B8911" s="414">
        <f t="shared" si="324"/>
        <v>45790</v>
      </c>
      <c r="C8911" s="636">
        <v>3.2050000000000001</v>
      </c>
      <c r="E8911" s="636">
        <v>2.5499999999999998</v>
      </c>
      <c r="G8911" s="636">
        <v>1.419249190865</v>
      </c>
      <c r="I8911" s="636">
        <v>3.2450000000000001</v>
      </c>
      <c r="K8911" s="636">
        <v>1.04</v>
      </c>
      <c r="M8911" s="636">
        <v>2.52</v>
      </c>
      <c r="O8911" s="636">
        <v>2.65</v>
      </c>
      <c r="Q8911" s="636">
        <v>2.54</v>
      </c>
      <c r="S8911" s="636">
        <v>1.88</v>
      </c>
      <c r="T8911" s="554">
        <v>0.71582500000000004</v>
      </c>
      <c r="U8911" s="636">
        <f t="shared" si="322"/>
        <v>1.419249190865</v>
      </c>
    </row>
    <row r="8912" spans="1:21" x14ac:dyDescent="0.2">
      <c r="A8912" s="597">
        <v>45790</v>
      </c>
      <c r="B8912" s="414">
        <f t="shared" si="324"/>
        <v>45791</v>
      </c>
      <c r="C8912" s="636">
        <v>3.26</v>
      </c>
      <c r="E8912" s="636">
        <v>2.1800000000000002</v>
      </c>
      <c r="G8912" s="636">
        <v>1.5326434416181001</v>
      </c>
      <c r="I8912" s="636">
        <v>3.0350000000000001</v>
      </c>
      <c r="K8912" s="636">
        <v>1.07</v>
      </c>
      <c r="M8912" s="636">
        <v>2.2200000000000002</v>
      </c>
      <c r="O8912" s="636">
        <v>2.7250000000000001</v>
      </c>
      <c r="Q8912" s="636">
        <v>2.56</v>
      </c>
      <c r="S8912" s="636">
        <v>2.0299999999999998</v>
      </c>
      <c r="T8912" s="554">
        <v>0.71589800000000003</v>
      </c>
      <c r="U8912" s="636">
        <f t="shared" si="322"/>
        <v>1.5326434416181001</v>
      </c>
    </row>
    <row r="8913" spans="1:21" x14ac:dyDescent="0.2">
      <c r="A8913" s="597">
        <v>45791</v>
      </c>
      <c r="B8913" s="414">
        <f t="shared" si="324"/>
        <v>45792</v>
      </c>
      <c r="C8913" s="636">
        <v>3.2949999999999999</v>
      </c>
      <c r="E8913" s="636">
        <v>1.7450000000000001</v>
      </c>
      <c r="G8913" s="636">
        <v>1.5916036020462501</v>
      </c>
      <c r="I8913" s="636">
        <v>3.0750000000000002</v>
      </c>
      <c r="K8913" s="636">
        <v>1.1299999999999999</v>
      </c>
      <c r="M8913" s="636">
        <v>1.7050000000000001</v>
      </c>
      <c r="O8913" s="636">
        <v>2.6349999999999998</v>
      </c>
      <c r="Q8913" s="636">
        <v>2.5150000000000001</v>
      </c>
      <c r="S8913" s="636">
        <v>2.105</v>
      </c>
      <c r="T8913" s="554">
        <v>0.71694999999999998</v>
      </c>
      <c r="U8913" s="636">
        <f t="shared" si="322"/>
        <v>1.5916036020462501</v>
      </c>
    </row>
    <row r="8914" spans="1:21" x14ac:dyDescent="0.2">
      <c r="A8914" s="597">
        <v>45792</v>
      </c>
      <c r="B8914" s="414">
        <f t="shared" ref="B8914:B8940" si="325">A8914+1</f>
        <v>45793</v>
      </c>
      <c r="C8914" s="636">
        <v>3.2</v>
      </c>
      <c r="E8914" s="636">
        <v>1.49</v>
      </c>
      <c r="G8914" s="636">
        <v>1.437378840041625</v>
      </c>
      <c r="I8914" s="636">
        <v>2.94</v>
      </c>
      <c r="K8914" s="636">
        <v>0.83</v>
      </c>
      <c r="M8914" s="636">
        <v>1.365</v>
      </c>
      <c r="O8914" s="636">
        <v>2.65</v>
      </c>
      <c r="Q8914" s="636">
        <v>2.415</v>
      </c>
      <c r="S8914" s="636">
        <v>1.905</v>
      </c>
      <c r="T8914" s="554">
        <v>0.71545499999999995</v>
      </c>
      <c r="U8914" s="636">
        <f t="shared" si="322"/>
        <v>1.437378840041625</v>
      </c>
    </row>
    <row r="8915" spans="1:21" x14ac:dyDescent="0.2">
      <c r="A8915" s="597">
        <v>45793</v>
      </c>
      <c r="B8915" s="414">
        <f t="shared" si="325"/>
        <v>45794</v>
      </c>
      <c r="C8915" s="640">
        <v>3.0649999999999999</v>
      </c>
      <c r="E8915" s="640">
        <v>1.36</v>
      </c>
      <c r="G8915" s="640">
        <v>1.3555845563871751</v>
      </c>
      <c r="I8915" s="640">
        <v>2.7250000000000001</v>
      </c>
      <c r="K8915" s="640">
        <v>-1.4</v>
      </c>
      <c r="M8915" s="640">
        <v>1.27</v>
      </c>
      <c r="O8915" s="640">
        <v>2.7149999999999999</v>
      </c>
      <c r="Q8915" s="640">
        <v>1.865</v>
      </c>
      <c r="S8915" s="640">
        <v>1.7949999999999999</v>
      </c>
      <c r="T8915" s="577">
        <v>0.71609100000000003</v>
      </c>
      <c r="U8915" s="640">
        <f t="shared" si="322"/>
        <v>1.3555845563871751</v>
      </c>
    </row>
    <row r="8916" spans="1:21" x14ac:dyDescent="0.2">
      <c r="A8916" s="597">
        <v>45794</v>
      </c>
      <c r="B8916" s="414">
        <f t="shared" si="325"/>
        <v>45795</v>
      </c>
      <c r="C8916" s="640">
        <v>3.0649999999999999</v>
      </c>
      <c r="E8916" s="640">
        <v>1.36</v>
      </c>
      <c r="G8916" s="640">
        <v>1.3555845563871751</v>
      </c>
      <c r="I8916" s="640">
        <v>2.7250000000000001</v>
      </c>
      <c r="K8916" s="640">
        <v>-1.4</v>
      </c>
      <c r="M8916" s="640">
        <v>1.27</v>
      </c>
      <c r="O8916" s="640">
        <v>2.7149999999999999</v>
      </c>
      <c r="Q8916" s="640">
        <v>1.865</v>
      </c>
      <c r="S8916" s="640">
        <v>1.7949999999999999</v>
      </c>
      <c r="T8916" s="577">
        <v>0.71609100000000003</v>
      </c>
      <c r="U8916" s="640">
        <f t="shared" si="322"/>
        <v>1.3555845563871751</v>
      </c>
    </row>
    <row r="8917" spans="1:21" x14ac:dyDescent="0.2">
      <c r="A8917" s="597">
        <v>45795</v>
      </c>
      <c r="B8917" s="414">
        <f t="shared" si="325"/>
        <v>45796</v>
      </c>
      <c r="C8917" s="640">
        <v>3.0649999999999999</v>
      </c>
      <c r="E8917" s="640">
        <v>1.36</v>
      </c>
      <c r="G8917" s="640">
        <v>1.3555845563871751</v>
      </c>
      <c r="I8917" s="640">
        <v>2.7250000000000001</v>
      </c>
      <c r="K8917" s="640">
        <v>-1.4</v>
      </c>
      <c r="M8917" s="640">
        <v>1.27</v>
      </c>
      <c r="O8917" s="640">
        <v>2.7149999999999999</v>
      </c>
      <c r="Q8917" s="640">
        <v>1.865</v>
      </c>
      <c r="S8917" s="640">
        <v>1.7949999999999999</v>
      </c>
      <c r="T8917" s="577">
        <v>0.71609100000000003</v>
      </c>
      <c r="U8917" s="640">
        <f t="shared" si="322"/>
        <v>1.3555845563871751</v>
      </c>
    </row>
    <row r="8918" spans="1:21" x14ac:dyDescent="0.2">
      <c r="A8918" s="597">
        <v>45796</v>
      </c>
      <c r="B8918" s="414">
        <f t="shared" si="325"/>
        <v>45797</v>
      </c>
      <c r="C8918" s="636">
        <v>3.0049999999999999</v>
      </c>
      <c r="E8918" s="636">
        <v>1.77</v>
      </c>
      <c r="G8918" s="636">
        <v>1.3413659785765002</v>
      </c>
      <c r="I8918" s="636">
        <v>2.78</v>
      </c>
      <c r="K8918" s="636">
        <v>0.26</v>
      </c>
      <c r="M8918" s="636">
        <v>1.7450000000000001</v>
      </c>
      <c r="O8918" s="636">
        <v>2.6749999999999998</v>
      </c>
      <c r="Q8918" s="636">
        <v>1.915</v>
      </c>
      <c r="S8918" s="636">
        <v>1.7749999999999999</v>
      </c>
      <c r="T8918" s="554">
        <v>0.71656399999999998</v>
      </c>
      <c r="U8918" s="636">
        <f t="shared" si="322"/>
        <v>1.3413659785765002</v>
      </c>
    </row>
    <row r="8919" spans="1:21" x14ac:dyDescent="0.2">
      <c r="A8919" s="597">
        <v>45797</v>
      </c>
      <c r="B8919" s="414">
        <f t="shared" si="325"/>
        <v>45798</v>
      </c>
      <c r="C8919" s="636">
        <v>3.145</v>
      </c>
      <c r="E8919" s="636">
        <v>1.85</v>
      </c>
      <c r="G8919" s="636">
        <v>1.3276808513981999</v>
      </c>
      <c r="I8919" s="636">
        <v>2.8450000000000002</v>
      </c>
      <c r="K8919" s="636">
        <v>0.54</v>
      </c>
      <c r="M8919" s="636">
        <v>1.875</v>
      </c>
      <c r="O8919" s="636">
        <v>2.7349999999999999</v>
      </c>
      <c r="Q8919" s="636">
        <v>2.105</v>
      </c>
      <c r="S8919" s="636">
        <v>1.7549999999999999</v>
      </c>
      <c r="T8919" s="554">
        <v>0.71733599999999997</v>
      </c>
      <c r="U8919" s="636">
        <f t="shared" si="322"/>
        <v>1.3276808513981999</v>
      </c>
    </row>
    <row r="8920" spans="1:21" x14ac:dyDescent="0.2">
      <c r="A8920" s="597">
        <v>45798</v>
      </c>
      <c r="B8920" s="414">
        <f t="shared" si="325"/>
        <v>45799</v>
      </c>
      <c r="C8920" s="636">
        <v>3.19</v>
      </c>
      <c r="E8920" s="636">
        <v>2.1150000000000002</v>
      </c>
      <c r="G8920" s="636">
        <v>1.4139194830395003</v>
      </c>
      <c r="I8920" s="636">
        <v>2.9550000000000001</v>
      </c>
      <c r="K8920" s="636">
        <v>0.65</v>
      </c>
      <c r="M8920" s="636">
        <v>2.04</v>
      </c>
      <c r="O8920" s="636">
        <v>2.76</v>
      </c>
      <c r="Q8920" s="636">
        <v>2.3050000000000002</v>
      </c>
      <c r="S8920" s="636">
        <v>1.86</v>
      </c>
      <c r="T8920" s="554">
        <v>0.72080500000000003</v>
      </c>
      <c r="U8920" s="636">
        <f t="shared" si="322"/>
        <v>1.4139194830395003</v>
      </c>
    </row>
    <row r="8921" spans="1:21" x14ac:dyDescent="0.2">
      <c r="A8921" s="597">
        <v>45799</v>
      </c>
      <c r="B8921" s="414">
        <f t="shared" si="325"/>
        <v>45800</v>
      </c>
      <c r="C8921" s="636">
        <v>3.0150000000000001</v>
      </c>
      <c r="E8921" s="636">
        <v>2.12</v>
      </c>
      <c r="G8921" s="636">
        <v>1.4452621135320001</v>
      </c>
      <c r="I8921" s="636">
        <v>2.76</v>
      </c>
      <c r="K8921" s="636">
        <v>4.4999999999999998E-2</v>
      </c>
      <c r="M8921" s="636">
        <v>2.165</v>
      </c>
      <c r="O8921" s="636">
        <v>2.7</v>
      </c>
      <c r="Q8921" s="636">
        <v>2.02</v>
      </c>
      <c r="S8921" s="636">
        <v>1.9</v>
      </c>
      <c r="T8921" s="554">
        <v>0.72127200000000002</v>
      </c>
      <c r="U8921" s="636">
        <f t="shared" si="322"/>
        <v>1.4452621135320001</v>
      </c>
    </row>
    <row r="8922" spans="1:21" x14ac:dyDescent="0.2">
      <c r="A8922" s="597">
        <v>45800</v>
      </c>
      <c r="B8922" s="414">
        <f t="shared" si="325"/>
        <v>45801</v>
      </c>
      <c r="C8922" s="640">
        <v>2.92</v>
      </c>
      <c r="E8922" s="640">
        <v>1.72</v>
      </c>
      <c r="G8922" s="640">
        <v>1.3843652053871001</v>
      </c>
      <c r="I8922" s="640">
        <v>2.7949999999999999</v>
      </c>
      <c r="K8922" s="640">
        <v>-1.385</v>
      </c>
      <c r="M8922" s="640">
        <v>1.5449999999999999</v>
      </c>
      <c r="O8922" s="640">
        <v>2.6749999999999998</v>
      </c>
      <c r="Q8922" s="640">
        <v>1.5249999999999999</v>
      </c>
      <c r="S8922" s="640">
        <v>1.81</v>
      </c>
      <c r="T8922" s="577">
        <v>0.72523400000000005</v>
      </c>
      <c r="U8922" s="640">
        <f t="shared" si="322"/>
        <v>1.3843652053871001</v>
      </c>
    </row>
    <row r="8923" spans="1:21" x14ac:dyDescent="0.2">
      <c r="A8923" s="597">
        <v>45801</v>
      </c>
      <c r="B8923" s="414">
        <f t="shared" si="325"/>
        <v>45802</v>
      </c>
      <c r="C8923" s="640">
        <v>2.92</v>
      </c>
      <c r="E8923" s="640">
        <v>1.72</v>
      </c>
      <c r="G8923" s="640">
        <v>1.3843652053871001</v>
      </c>
      <c r="I8923" s="640">
        <v>2.7949999999999999</v>
      </c>
      <c r="K8923" s="640">
        <v>-1.385</v>
      </c>
      <c r="M8923" s="640">
        <v>1.5449999999999999</v>
      </c>
      <c r="O8923" s="640">
        <v>2.6749999999999998</v>
      </c>
      <c r="Q8923" s="640">
        <v>1.5249999999999999</v>
      </c>
      <c r="S8923" s="640">
        <v>1.81</v>
      </c>
      <c r="T8923" s="577">
        <v>0.72523400000000005</v>
      </c>
      <c r="U8923" s="640">
        <f t="shared" si="322"/>
        <v>1.3843652053871001</v>
      </c>
    </row>
    <row r="8924" spans="1:21" x14ac:dyDescent="0.2">
      <c r="A8924" s="597">
        <v>45802</v>
      </c>
      <c r="B8924" s="414">
        <f t="shared" si="325"/>
        <v>45803</v>
      </c>
      <c r="C8924" s="640">
        <v>2.92</v>
      </c>
      <c r="E8924" s="640">
        <v>1.72</v>
      </c>
      <c r="G8924" s="640">
        <v>1.3843652053871001</v>
      </c>
      <c r="I8924" s="640">
        <v>2.7949999999999999</v>
      </c>
      <c r="K8924" s="640">
        <v>-1.385</v>
      </c>
      <c r="M8924" s="640">
        <v>1.5449999999999999</v>
      </c>
      <c r="O8924" s="640">
        <v>2.6749999999999998</v>
      </c>
      <c r="Q8924" s="640">
        <v>1.5249999999999999</v>
      </c>
      <c r="S8924" s="640">
        <v>1.81</v>
      </c>
      <c r="T8924" s="577">
        <v>0.72523400000000005</v>
      </c>
      <c r="U8924" s="640">
        <f t="shared" si="322"/>
        <v>1.3843652053871001</v>
      </c>
    </row>
    <row r="8925" spans="1:21" x14ac:dyDescent="0.2">
      <c r="A8925" s="597">
        <v>45803</v>
      </c>
      <c r="B8925" s="414">
        <f t="shared" si="325"/>
        <v>45804</v>
      </c>
      <c r="C8925" s="640">
        <v>2.92</v>
      </c>
      <c r="E8925" s="640">
        <v>1.72</v>
      </c>
      <c r="G8925" s="640">
        <v>1.3843652053871001</v>
      </c>
      <c r="I8925" s="640">
        <v>2.7949999999999999</v>
      </c>
      <c r="K8925" s="640">
        <v>-1.385</v>
      </c>
      <c r="M8925" s="640">
        <v>1.5449999999999999</v>
      </c>
      <c r="O8925" s="640">
        <v>2.6749999999999998</v>
      </c>
      <c r="Q8925" s="640">
        <v>1.5249999999999999</v>
      </c>
      <c r="S8925" s="640">
        <v>1.81</v>
      </c>
      <c r="T8925" s="577">
        <v>0.72523400000000005</v>
      </c>
      <c r="U8925" s="640">
        <f t="shared" si="322"/>
        <v>1.3843652053871001</v>
      </c>
    </row>
    <row r="8926" spans="1:21" x14ac:dyDescent="0.2">
      <c r="A8926" s="597">
        <v>45804</v>
      </c>
      <c r="B8926" s="414">
        <f t="shared" si="325"/>
        <v>45805</v>
      </c>
      <c r="C8926" s="636">
        <v>3.2050000000000001</v>
      </c>
      <c r="E8926" s="636">
        <v>2.4849999999999999</v>
      </c>
      <c r="G8926" s="636">
        <v>1.4783812008074</v>
      </c>
      <c r="I8926" s="636">
        <v>2.91</v>
      </c>
      <c r="K8926" s="636">
        <v>1.1950000000000001</v>
      </c>
      <c r="M8926" s="636">
        <v>2.4300000000000002</v>
      </c>
      <c r="O8926" s="636">
        <v>2.6150000000000002</v>
      </c>
      <c r="Q8926" s="636">
        <v>1.75</v>
      </c>
      <c r="S8926" s="636">
        <v>1.93</v>
      </c>
      <c r="T8926" s="554">
        <v>0.72633199999999998</v>
      </c>
      <c r="U8926" s="636">
        <f t="shared" si="322"/>
        <v>1.4783812008074</v>
      </c>
    </row>
    <row r="8927" spans="1:21" x14ac:dyDescent="0.2">
      <c r="A8927" s="597">
        <v>45805</v>
      </c>
      <c r="B8927" s="414">
        <f t="shared" si="325"/>
        <v>45806</v>
      </c>
      <c r="C8927" s="636">
        <v>3.14</v>
      </c>
      <c r="E8927" s="636">
        <v>2.81</v>
      </c>
      <c r="G8927" s="636">
        <v>1.4338833238972002</v>
      </c>
      <c r="I8927" s="636">
        <v>3.0350000000000001</v>
      </c>
      <c r="K8927" s="636">
        <v>1.7250000000000001</v>
      </c>
      <c r="M8927" s="636">
        <v>2.875</v>
      </c>
      <c r="O8927" s="636">
        <v>2.8849999999999998</v>
      </c>
      <c r="Q8927" s="636">
        <v>1.855</v>
      </c>
      <c r="S8927" s="636">
        <v>1.88</v>
      </c>
      <c r="T8927" s="554">
        <v>0.72320600000000002</v>
      </c>
      <c r="U8927" s="636">
        <f t="shared" si="322"/>
        <v>1.4338833238972002</v>
      </c>
    </row>
    <row r="8928" spans="1:21" x14ac:dyDescent="0.2">
      <c r="A8928" s="597">
        <v>45806</v>
      </c>
      <c r="B8928" s="414">
        <f t="shared" si="325"/>
        <v>45807</v>
      </c>
      <c r="C8928" s="640">
        <v>2.94</v>
      </c>
      <c r="E8928" s="640">
        <v>2.5350000000000001</v>
      </c>
      <c r="G8928" s="640">
        <v>1.3236407426139252</v>
      </c>
      <c r="I8928" s="640">
        <v>2.7949999999999999</v>
      </c>
      <c r="K8928" s="640">
        <v>1.87</v>
      </c>
      <c r="M8928" s="640">
        <v>2.58</v>
      </c>
      <c r="O8928" s="640">
        <v>2.67</v>
      </c>
      <c r="Q8928" s="640">
        <v>1.6950000000000001</v>
      </c>
      <c r="S8928" s="640">
        <v>1.7350000000000001</v>
      </c>
      <c r="T8928" s="577">
        <v>0.72339699999999996</v>
      </c>
      <c r="U8928" s="640">
        <f t="shared" si="322"/>
        <v>1.3236407426139252</v>
      </c>
    </row>
    <row r="8929" spans="1:21" x14ac:dyDescent="0.2">
      <c r="A8929" s="597">
        <v>45807</v>
      </c>
      <c r="B8929" s="414">
        <f t="shared" si="325"/>
        <v>45808</v>
      </c>
      <c r="C8929" s="640">
        <v>2.94</v>
      </c>
      <c r="E8929" s="640">
        <v>2.5350000000000001</v>
      </c>
      <c r="G8929" s="640">
        <v>1.3236407426139252</v>
      </c>
      <c r="I8929" s="640">
        <v>2.7949999999999999</v>
      </c>
      <c r="K8929" s="640">
        <v>1.87</v>
      </c>
      <c r="M8929" s="640">
        <v>2.58</v>
      </c>
      <c r="O8929" s="640">
        <v>2.67</v>
      </c>
      <c r="Q8929" s="640">
        <v>1.6950000000000001</v>
      </c>
      <c r="S8929" s="640">
        <v>1.7350000000000001</v>
      </c>
      <c r="T8929" s="577">
        <v>0.72339699999999996</v>
      </c>
      <c r="U8929" s="640">
        <f t="shared" si="322"/>
        <v>1.3236407426139252</v>
      </c>
    </row>
    <row r="8930" spans="1:21" x14ac:dyDescent="0.2">
      <c r="A8930" s="597">
        <v>45808</v>
      </c>
      <c r="B8930" s="414">
        <f t="shared" si="325"/>
        <v>45809</v>
      </c>
      <c r="C8930" s="649">
        <v>2.8</v>
      </c>
      <c r="E8930" s="649">
        <v>2.3050000000000002</v>
      </c>
      <c r="G8930" s="649">
        <v>0.81475285818480014</v>
      </c>
      <c r="I8930" s="649">
        <v>2.645</v>
      </c>
      <c r="K8930" s="649">
        <v>1.5349999999999999</v>
      </c>
      <c r="M8930" s="649">
        <v>2.2450000000000001</v>
      </c>
      <c r="O8930" s="649">
        <v>2.355</v>
      </c>
      <c r="Q8930" s="649">
        <v>1.5649999999999999</v>
      </c>
      <c r="S8930" s="649">
        <v>1.0649999999999999</v>
      </c>
      <c r="T8930" s="690">
        <v>0.72540800000000005</v>
      </c>
      <c r="U8930" s="649">
        <f t="shared" si="322"/>
        <v>0.81475285818480014</v>
      </c>
    </row>
    <row r="8931" spans="1:21" x14ac:dyDescent="0.2">
      <c r="A8931" s="597">
        <v>45809</v>
      </c>
      <c r="B8931" s="414">
        <f t="shared" si="325"/>
        <v>45810</v>
      </c>
      <c r="C8931" s="640">
        <v>2.8</v>
      </c>
      <c r="E8931" s="640">
        <v>2.3050000000000002</v>
      </c>
      <c r="G8931" s="640">
        <v>0.81475285818480014</v>
      </c>
      <c r="I8931" s="640">
        <v>2.645</v>
      </c>
      <c r="K8931" s="640">
        <v>1.5349999999999999</v>
      </c>
      <c r="M8931" s="640">
        <v>2.2450000000000001</v>
      </c>
      <c r="O8931" s="640">
        <v>2.355</v>
      </c>
      <c r="Q8931" s="640">
        <v>1.5649999999999999</v>
      </c>
      <c r="S8931" s="640">
        <v>1.0649999999999999</v>
      </c>
      <c r="T8931" s="577">
        <v>0.72540800000000005</v>
      </c>
      <c r="U8931" s="640">
        <f t="shared" ref="U8931:U8994" si="326">S8931*T8931*1.054615</f>
        <v>0.81475285818480014</v>
      </c>
    </row>
    <row r="8932" spans="1:21" x14ac:dyDescent="0.2">
      <c r="A8932" s="597">
        <v>45810</v>
      </c>
      <c r="B8932" s="414">
        <f t="shared" si="325"/>
        <v>45811</v>
      </c>
      <c r="C8932" s="636">
        <v>2.98</v>
      </c>
      <c r="E8932" s="636">
        <v>2.3199999999999998</v>
      </c>
      <c r="G8932" s="636">
        <v>8.0775335733750009E-2</v>
      </c>
      <c r="I8932" s="636">
        <v>2.69</v>
      </c>
      <c r="K8932" s="636">
        <v>1.4750000000000001</v>
      </c>
      <c r="M8932" s="636">
        <v>2.5099999999999998</v>
      </c>
      <c r="O8932" s="636">
        <v>2.3450000000000002</v>
      </c>
      <c r="Q8932" s="636">
        <v>1.63</v>
      </c>
      <c r="S8932" s="636">
        <v>0.105</v>
      </c>
      <c r="T8932" s="554">
        <v>0.72945000000000004</v>
      </c>
      <c r="U8932" s="636">
        <f t="shared" si="326"/>
        <v>8.0775335733750009E-2</v>
      </c>
    </row>
    <row r="8933" spans="1:21" x14ac:dyDescent="0.2">
      <c r="A8933" s="597">
        <v>45811</v>
      </c>
      <c r="B8933" s="414">
        <f t="shared" si="325"/>
        <v>45812</v>
      </c>
      <c r="C8933" s="636">
        <v>2.82</v>
      </c>
      <c r="E8933" s="636">
        <v>2.38</v>
      </c>
      <c r="G8933" s="636">
        <v>0.14981453081302501</v>
      </c>
      <c r="I8933" s="636">
        <v>2.61</v>
      </c>
      <c r="K8933" s="636">
        <v>1.03</v>
      </c>
      <c r="M8933" s="636">
        <v>2.4750000000000001</v>
      </c>
      <c r="O8933" s="636">
        <v>2.41</v>
      </c>
      <c r="Q8933" s="636">
        <v>1.96</v>
      </c>
      <c r="S8933" s="636">
        <v>0.19500000000000001</v>
      </c>
      <c r="T8933" s="554">
        <v>0.72849299999999995</v>
      </c>
      <c r="U8933" s="636">
        <f t="shared" si="326"/>
        <v>0.14981453081302501</v>
      </c>
    </row>
    <row r="8934" spans="1:21" x14ac:dyDescent="0.2">
      <c r="A8934" s="597">
        <v>45812</v>
      </c>
      <c r="B8934" s="414">
        <f t="shared" si="325"/>
        <v>45813</v>
      </c>
      <c r="C8934" s="636">
        <v>2.8149999999999999</v>
      </c>
      <c r="E8934" s="636">
        <v>2.64</v>
      </c>
      <c r="G8934" s="636">
        <v>0.64673775533639999</v>
      </c>
      <c r="I8934" s="636">
        <v>2.65</v>
      </c>
      <c r="K8934" s="636">
        <v>1.2849999999999999</v>
      </c>
      <c r="M8934" s="636">
        <v>2.7050000000000001</v>
      </c>
      <c r="O8934" s="636">
        <v>2.585</v>
      </c>
      <c r="Q8934" s="636">
        <v>1.9950000000000001</v>
      </c>
      <c r="S8934" s="636">
        <v>0.84</v>
      </c>
      <c r="T8934" s="554">
        <v>0.73005399999999998</v>
      </c>
      <c r="U8934" s="636">
        <f t="shared" si="326"/>
        <v>0.64673775533639999</v>
      </c>
    </row>
    <row r="8935" spans="1:21" x14ac:dyDescent="0.2">
      <c r="A8935" s="597">
        <v>45813</v>
      </c>
      <c r="B8935" s="414">
        <f t="shared" si="325"/>
        <v>45814</v>
      </c>
      <c r="C8935" s="636">
        <v>2.85</v>
      </c>
      <c r="E8935" s="636">
        <v>2.56</v>
      </c>
      <c r="G8935" s="636">
        <v>0.99149325495879992</v>
      </c>
      <c r="I8935" s="636">
        <v>2.63</v>
      </c>
      <c r="K8935" s="636">
        <v>1.47</v>
      </c>
      <c r="M8935" s="636">
        <v>2.58</v>
      </c>
      <c r="O8935" s="636">
        <v>2.57</v>
      </c>
      <c r="Q8935" s="636">
        <v>1.74</v>
      </c>
      <c r="S8935" s="636">
        <v>1.2849999999999999</v>
      </c>
      <c r="T8935" s="554">
        <v>0.73163199999999995</v>
      </c>
      <c r="U8935" s="636">
        <f t="shared" si="326"/>
        <v>0.99149325495879992</v>
      </c>
    </row>
    <row r="8936" spans="1:21" x14ac:dyDescent="0.2">
      <c r="A8936" s="597">
        <v>45814</v>
      </c>
      <c r="B8936" s="414">
        <f t="shared" si="325"/>
        <v>45815</v>
      </c>
      <c r="C8936" s="640">
        <v>2.6749999999999998</v>
      </c>
      <c r="E8936" s="640">
        <v>2.4900000000000002</v>
      </c>
      <c r="G8936" s="640">
        <v>0.76311618687810001</v>
      </c>
      <c r="I8936" s="640">
        <v>2.52</v>
      </c>
      <c r="K8936" s="640">
        <v>0.94499999999999995</v>
      </c>
      <c r="M8936" s="640">
        <v>2.5</v>
      </c>
      <c r="O8936" s="640">
        <v>2.4350000000000001</v>
      </c>
      <c r="Q8936" s="640">
        <v>1.5149999999999999</v>
      </c>
      <c r="S8936" s="640">
        <v>0.99</v>
      </c>
      <c r="T8936" s="577">
        <v>0.73090599999999994</v>
      </c>
      <c r="U8936" s="640">
        <f t="shared" si="326"/>
        <v>0.76311618687810001</v>
      </c>
    </row>
    <row r="8937" spans="1:21" x14ac:dyDescent="0.2">
      <c r="A8937" s="597">
        <v>45815</v>
      </c>
      <c r="B8937" s="414">
        <f t="shared" si="325"/>
        <v>45816</v>
      </c>
      <c r="C8937" s="640">
        <v>2.6749999999999998</v>
      </c>
      <c r="E8937" s="640">
        <v>2.4900000000000002</v>
      </c>
      <c r="G8937" s="640">
        <v>0.76311618687810001</v>
      </c>
      <c r="I8937" s="640">
        <v>2.52</v>
      </c>
      <c r="K8937" s="640">
        <v>0.94499999999999995</v>
      </c>
      <c r="M8937" s="640">
        <v>2.5</v>
      </c>
      <c r="O8937" s="640">
        <v>2.4350000000000001</v>
      </c>
      <c r="Q8937" s="640">
        <v>1.5149999999999999</v>
      </c>
      <c r="S8937" s="640">
        <v>0.99</v>
      </c>
      <c r="T8937" s="577">
        <v>0.73090599999999994</v>
      </c>
      <c r="U8937" s="640">
        <f t="shared" si="326"/>
        <v>0.76311618687810001</v>
      </c>
    </row>
    <row r="8938" spans="1:21" x14ac:dyDescent="0.2">
      <c r="A8938" s="597">
        <v>45816</v>
      </c>
      <c r="B8938" s="414">
        <f t="shared" si="325"/>
        <v>45817</v>
      </c>
      <c r="C8938" s="640">
        <v>2.6749999999999998</v>
      </c>
      <c r="E8938" s="640">
        <v>2.4900000000000002</v>
      </c>
      <c r="G8938" s="640">
        <v>0.76311618687810001</v>
      </c>
      <c r="I8938" s="640">
        <v>2.52</v>
      </c>
      <c r="K8938" s="640">
        <v>0.94499999999999995</v>
      </c>
      <c r="M8938" s="640">
        <v>2.5</v>
      </c>
      <c r="O8938" s="640">
        <v>2.4350000000000001</v>
      </c>
      <c r="Q8938" s="640">
        <v>1.5149999999999999</v>
      </c>
      <c r="S8938" s="640">
        <v>0.99</v>
      </c>
      <c r="T8938" s="577">
        <v>0.73090599999999994</v>
      </c>
      <c r="U8938" s="640">
        <f t="shared" si="326"/>
        <v>0.76311618687810001</v>
      </c>
    </row>
    <row r="8939" spans="1:21" x14ac:dyDescent="0.2">
      <c r="A8939" s="597">
        <v>45817</v>
      </c>
      <c r="B8939" s="414">
        <f t="shared" si="325"/>
        <v>45818</v>
      </c>
      <c r="C8939" s="636">
        <v>3.09</v>
      </c>
      <c r="E8939" s="636">
        <v>2.5449999999999999</v>
      </c>
      <c r="G8939" s="636">
        <v>1.0171304815782001</v>
      </c>
      <c r="I8939" s="636">
        <v>2.81</v>
      </c>
      <c r="K8939" s="636">
        <v>1.39</v>
      </c>
      <c r="M8939" s="636">
        <v>2.57</v>
      </c>
      <c r="O8939" s="636">
        <v>2.5299999999999998</v>
      </c>
      <c r="Q8939" s="636">
        <v>1.7250000000000001</v>
      </c>
      <c r="S8939" s="636">
        <v>1.32</v>
      </c>
      <c r="T8939" s="554">
        <v>0.73064899999999999</v>
      </c>
      <c r="U8939" s="636">
        <f t="shared" si="326"/>
        <v>1.0171304815782001</v>
      </c>
    </row>
    <row r="8940" spans="1:21" x14ac:dyDescent="0.2">
      <c r="A8940" s="597">
        <v>45818</v>
      </c>
      <c r="B8940" s="414">
        <f t="shared" si="325"/>
        <v>45819</v>
      </c>
      <c r="C8940" s="636">
        <v>2.75</v>
      </c>
      <c r="E8940" s="636">
        <v>2.395</v>
      </c>
      <c r="G8940" s="636">
        <v>0.86253670451200015</v>
      </c>
      <c r="I8940" s="636">
        <v>2.5499999999999998</v>
      </c>
      <c r="K8940" s="636">
        <v>1.635</v>
      </c>
      <c r="M8940" s="636">
        <v>2.4700000000000002</v>
      </c>
      <c r="O8940" s="636">
        <v>2.46</v>
      </c>
      <c r="Q8940" s="636">
        <v>1.835</v>
      </c>
      <c r="S8940" s="636">
        <v>1.1200000000000001</v>
      </c>
      <c r="T8940" s="554">
        <v>0.73024</v>
      </c>
      <c r="U8940" s="636">
        <f t="shared" si="326"/>
        <v>0.86253670451200015</v>
      </c>
    </row>
    <row r="8941" spans="1:21" x14ac:dyDescent="0.2">
      <c r="A8941" s="597">
        <v>45819</v>
      </c>
      <c r="B8941" s="414">
        <f t="shared" ref="B8941:B8944" si="327">A8941+1</f>
        <v>45820</v>
      </c>
      <c r="C8941" s="636">
        <v>2.7349999999999999</v>
      </c>
      <c r="E8941" s="636">
        <v>2.5099999999999998</v>
      </c>
      <c r="G8941" s="636">
        <v>1.0103464385754002</v>
      </c>
      <c r="I8941" s="636">
        <v>2.58</v>
      </c>
      <c r="K8941" s="636">
        <v>1.9950000000000001</v>
      </c>
      <c r="M8941" s="636">
        <v>2.59</v>
      </c>
      <c r="O8941" s="636">
        <v>2.5499999999999998</v>
      </c>
      <c r="Q8941" s="636">
        <v>1.905</v>
      </c>
      <c r="S8941" s="636">
        <v>1.31</v>
      </c>
      <c r="T8941" s="554">
        <v>0.73131599999999997</v>
      </c>
      <c r="U8941" s="636">
        <f t="shared" si="326"/>
        <v>1.0103464385754002</v>
      </c>
    </row>
    <row r="8942" spans="1:21" x14ac:dyDescent="0.2">
      <c r="A8942" s="597">
        <v>45820</v>
      </c>
      <c r="B8942" s="414">
        <f t="shared" si="327"/>
        <v>45821</v>
      </c>
      <c r="C8942" s="636">
        <v>2.895</v>
      </c>
      <c r="E8942" s="636">
        <v>2.6</v>
      </c>
      <c r="G8942" s="636">
        <v>0.95915698730560006</v>
      </c>
      <c r="I8942" s="636">
        <v>2.6749999999999998</v>
      </c>
      <c r="K8942" s="636">
        <v>2.0699999999999998</v>
      </c>
      <c r="M8942" s="636">
        <v>2.645</v>
      </c>
      <c r="O8942" s="636">
        <v>2.605</v>
      </c>
      <c r="Q8942" s="636">
        <v>1.82</v>
      </c>
      <c r="S8942" s="636">
        <v>1.24</v>
      </c>
      <c r="T8942" s="554">
        <v>0.733456</v>
      </c>
      <c r="U8942" s="636">
        <f t="shared" si="326"/>
        <v>0.95915698730560006</v>
      </c>
    </row>
    <row r="8943" spans="1:21" x14ac:dyDescent="0.2">
      <c r="A8943" s="597">
        <v>45821</v>
      </c>
      <c r="B8943" s="414">
        <f t="shared" si="327"/>
        <v>45822</v>
      </c>
      <c r="C8943" s="640">
        <v>2.64</v>
      </c>
      <c r="E8943" s="640">
        <v>2.2999999999999998</v>
      </c>
      <c r="G8943" s="640">
        <v>0.45318477587467504</v>
      </c>
      <c r="I8943" s="640">
        <v>2.4449999999999998</v>
      </c>
      <c r="K8943" s="640">
        <v>1.66</v>
      </c>
      <c r="M8943" s="640">
        <v>2.3250000000000002</v>
      </c>
      <c r="O8943" s="640">
        <v>2.37</v>
      </c>
      <c r="Q8943" s="640">
        <v>1.57</v>
      </c>
      <c r="S8943" s="640">
        <v>0.58499999999999996</v>
      </c>
      <c r="T8943" s="577">
        <v>0.73455700000000002</v>
      </c>
      <c r="U8943" s="640">
        <f t="shared" si="326"/>
        <v>0.45318477587467504</v>
      </c>
    </row>
    <row r="8944" spans="1:21" x14ac:dyDescent="0.2">
      <c r="A8944" s="597">
        <v>45822</v>
      </c>
      <c r="B8944" s="414">
        <f t="shared" si="327"/>
        <v>45823</v>
      </c>
      <c r="C8944" s="640">
        <v>2.64</v>
      </c>
      <c r="E8944" s="640">
        <v>2.2999999999999998</v>
      </c>
      <c r="G8944" s="640">
        <v>0.45318477587467504</v>
      </c>
      <c r="I8944" s="640">
        <v>2.4449999999999998</v>
      </c>
      <c r="K8944" s="640">
        <v>1.66</v>
      </c>
      <c r="M8944" s="640">
        <v>2.3250000000000002</v>
      </c>
      <c r="O8944" s="640">
        <v>2.37</v>
      </c>
      <c r="Q8944" s="640">
        <v>1.57</v>
      </c>
      <c r="S8944" s="640">
        <v>0.58499999999999996</v>
      </c>
      <c r="T8944" s="577">
        <v>0.73455700000000002</v>
      </c>
      <c r="U8944" s="640">
        <f t="shared" si="326"/>
        <v>0.45318477587467504</v>
      </c>
    </row>
    <row r="8945" spans="1:21" x14ac:dyDescent="0.2">
      <c r="A8945" s="597">
        <v>45823</v>
      </c>
      <c r="B8945" s="414">
        <f t="shared" ref="B8945:B8974" si="328">A8945+1</f>
        <v>45824</v>
      </c>
      <c r="C8945" s="640">
        <v>2.64</v>
      </c>
      <c r="E8945" s="640">
        <v>2.2999999999999998</v>
      </c>
      <c r="G8945" s="640">
        <v>0.45318477587467504</v>
      </c>
      <c r="I8945" s="640">
        <v>2.4449999999999998</v>
      </c>
      <c r="K8945" s="640">
        <v>1.66</v>
      </c>
      <c r="M8945" s="640">
        <v>2.3250000000000002</v>
      </c>
      <c r="O8945" s="640">
        <v>2.37</v>
      </c>
      <c r="Q8945" s="640">
        <v>1.57</v>
      </c>
      <c r="S8945" s="640">
        <v>0.58499999999999996</v>
      </c>
      <c r="T8945" s="577">
        <v>0.73455700000000002</v>
      </c>
      <c r="U8945" s="640">
        <f t="shared" si="326"/>
        <v>0.45318477587467504</v>
      </c>
    </row>
    <row r="8946" spans="1:21" x14ac:dyDescent="0.2">
      <c r="A8946" s="597">
        <v>45824</v>
      </c>
      <c r="B8946" s="414">
        <f t="shared" si="328"/>
        <v>45825</v>
      </c>
      <c r="C8946" s="636">
        <v>2.89</v>
      </c>
      <c r="E8946" s="636">
        <v>2.42</v>
      </c>
      <c r="G8946" s="636">
        <v>0.75747653825025008</v>
      </c>
      <c r="I8946" s="636">
        <v>2.5150000000000001</v>
      </c>
      <c r="K8946" s="636">
        <v>1.7</v>
      </c>
      <c r="M8946" s="636">
        <v>2.5049999999999999</v>
      </c>
      <c r="O8946" s="636">
        <v>2.4500000000000002</v>
      </c>
      <c r="Q8946" s="636">
        <v>1.99</v>
      </c>
      <c r="S8946" s="636">
        <v>0.97499999999999998</v>
      </c>
      <c r="T8946" s="554">
        <v>0.73666600000000004</v>
      </c>
      <c r="U8946" s="636">
        <f t="shared" si="326"/>
        <v>0.75747653825025008</v>
      </c>
    </row>
    <row r="8947" spans="1:21" x14ac:dyDescent="0.2">
      <c r="A8947" s="597">
        <v>45825</v>
      </c>
      <c r="B8947" s="414">
        <f t="shared" si="328"/>
        <v>45826</v>
      </c>
      <c r="C8947" s="636">
        <v>2.895</v>
      </c>
      <c r="E8947" s="636">
        <v>2.38</v>
      </c>
      <c r="G8947" s="636">
        <v>1.0622797730816003</v>
      </c>
      <c r="I8947" s="636">
        <v>2.57</v>
      </c>
      <c r="K8947" s="636">
        <v>2.125</v>
      </c>
      <c r="M8947" s="636">
        <v>2.4700000000000002</v>
      </c>
      <c r="O8947" s="636">
        <v>2.5750000000000002</v>
      </c>
      <c r="Q8947" s="636">
        <v>2.4500000000000002</v>
      </c>
      <c r="S8947" s="636">
        <v>1.37</v>
      </c>
      <c r="T8947" s="554">
        <v>0.735232</v>
      </c>
      <c r="U8947" s="636">
        <f t="shared" si="326"/>
        <v>1.0622797730816003</v>
      </c>
    </row>
    <row r="8948" spans="1:21" x14ac:dyDescent="0.2">
      <c r="A8948" s="597">
        <v>45826</v>
      </c>
      <c r="B8948" s="414">
        <f t="shared" si="328"/>
        <v>45827</v>
      </c>
      <c r="C8948" s="640">
        <v>3.4750000000000001</v>
      </c>
      <c r="E8948" s="640">
        <v>2.8</v>
      </c>
      <c r="G8948" s="640">
        <v>0.95639376945179999</v>
      </c>
      <c r="I8948" s="640">
        <v>2.94</v>
      </c>
      <c r="K8948" s="640">
        <v>2.1949999999999998</v>
      </c>
      <c r="M8948" s="640">
        <v>2.835</v>
      </c>
      <c r="O8948" s="640">
        <v>2.99</v>
      </c>
      <c r="Q8948" s="640">
        <v>2.88</v>
      </c>
      <c r="S8948" s="640">
        <v>1.24</v>
      </c>
      <c r="T8948" s="577">
        <v>0.73134299999999997</v>
      </c>
      <c r="U8948" s="640">
        <f t="shared" si="326"/>
        <v>0.95639376945179999</v>
      </c>
    </row>
    <row r="8949" spans="1:21" x14ac:dyDescent="0.2">
      <c r="A8949" s="597">
        <v>45827</v>
      </c>
      <c r="B8949" s="414">
        <f t="shared" si="328"/>
        <v>45828</v>
      </c>
      <c r="C8949" s="640">
        <v>3.4750000000000001</v>
      </c>
      <c r="E8949" s="640">
        <v>2.8</v>
      </c>
      <c r="G8949" s="640">
        <v>0.95639376945179999</v>
      </c>
      <c r="I8949" s="640">
        <v>2.94</v>
      </c>
      <c r="K8949" s="640">
        <v>2.1949999999999998</v>
      </c>
      <c r="M8949" s="640">
        <v>2.835</v>
      </c>
      <c r="O8949" s="640">
        <v>2.99</v>
      </c>
      <c r="Q8949" s="640">
        <v>2.88</v>
      </c>
      <c r="S8949" s="640">
        <v>1.24</v>
      </c>
      <c r="T8949" s="577">
        <v>0.73134299999999997</v>
      </c>
      <c r="U8949" s="640">
        <f t="shared" si="326"/>
        <v>0.95639376945179999</v>
      </c>
    </row>
    <row r="8950" spans="1:21" x14ac:dyDescent="0.2">
      <c r="A8950" s="597">
        <v>45828</v>
      </c>
      <c r="B8950" s="414">
        <f t="shared" si="328"/>
        <v>45829</v>
      </c>
      <c r="C8950" s="640">
        <v>3.1</v>
      </c>
      <c r="E8950" s="640">
        <v>2.5249999999999999</v>
      </c>
      <c r="G8950" s="640">
        <v>0.24989996211212501</v>
      </c>
      <c r="I8950" s="640">
        <v>2.56</v>
      </c>
      <c r="K8950" s="640">
        <v>1.37</v>
      </c>
      <c r="M8950" s="640">
        <v>2.5</v>
      </c>
      <c r="O8950" s="640">
        <v>2.625</v>
      </c>
      <c r="Q8950" s="640">
        <v>2.855</v>
      </c>
      <c r="S8950" s="640">
        <v>0.32500000000000001</v>
      </c>
      <c r="T8950" s="577">
        <v>0.72910299999999995</v>
      </c>
      <c r="U8950" s="640">
        <f t="shared" si="326"/>
        <v>0.24989996211212501</v>
      </c>
    </row>
    <row r="8951" spans="1:21" x14ac:dyDescent="0.2">
      <c r="A8951" s="597">
        <v>45829</v>
      </c>
      <c r="B8951" s="414">
        <f t="shared" si="328"/>
        <v>45830</v>
      </c>
      <c r="C8951" s="640">
        <v>3.1</v>
      </c>
      <c r="E8951" s="640">
        <v>2.5249999999999999</v>
      </c>
      <c r="G8951" s="640">
        <v>0.24989996211212501</v>
      </c>
      <c r="I8951" s="640">
        <v>2.56</v>
      </c>
      <c r="K8951" s="640">
        <v>1.37</v>
      </c>
      <c r="M8951" s="640">
        <v>2.5</v>
      </c>
      <c r="O8951" s="640">
        <v>2.625</v>
      </c>
      <c r="Q8951" s="640">
        <v>2.855</v>
      </c>
      <c r="S8951" s="640">
        <v>0.32500000000000001</v>
      </c>
      <c r="T8951" s="577">
        <v>0.72910299999999995</v>
      </c>
      <c r="U8951" s="640">
        <f t="shared" si="326"/>
        <v>0.24989996211212501</v>
      </c>
    </row>
    <row r="8952" spans="1:21" x14ac:dyDescent="0.2">
      <c r="A8952" s="597">
        <v>45830</v>
      </c>
      <c r="B8952" s="414">
        <f t="shared" si="328"/>
        <v>45831</v>
      </c>
      <c r="C8952" s="640">
        <v>3.1</v>
      </c>
      <c r="E8952" s="640">
        <v>2.5249999999999999</v>
      </c>
      <c r="G8952" s="640">
        <v>0.24989996211212501</v>
      </c>
      <c r="I8952" s="640">
        <v>2.56</v>
      </c>
      <c r="K8952" s="640">
        <v>1.37</v>
      </c>
      <c r="M8952" s="640">
        <v>2.5</v>
      </c>
      <c r="O8952" s="640">
        <v>2.625</v>
      </c>
      <c r="Q8952" s="640">
        <v>2.855</v>
      </c>
      <c r="S8952" s="640">
        <v>0.32500000000000001</v>
      </c>
      <c r="T8952" s="577">
        <v>0.72910299999999995</v>
      </c>
      <c r="U8952" s="640">
        <f t="shared" si="326"/>
        <v>0.24989996211212501</v>
      </c>
    </row>
    <row r="8953" spans="1:21" x14ac:dyDescent="0.2">
      <c r="A8953" s="597">
        <v>45831</v>
      </c>
      <c r="B8953" s="414">
        <f t="shared" si="328"/>
        <v>45832</v>
      </c>
      <c r="C8953" s="636">
        <v>3.5150000000000001</v>
      </c>
      <c r="E8953" s="636">
        <v>2.57</v>
      </c>
      <c r="G8953" s="636">
        <v>0.25294934447310002</v>
      </c>
      <c r="I8953" s="636">
        <v>2.855</v>
      </c>
      <c r="K8953" s="636">
        <v>1.605</v>
      </c>
      <c r="M8953" s="636">
        <v>2.5649999999999999</v>
      </c>
      <c r="O8953" s="636">
        <v>2.6349999999999998</v>
      </c>
      <c r="Q8953" s="636">
        <v>2.645</v>
      </c>
      <c r="S8953" s="636">
        <v>0.33</v>
      </c>
      <c r="T8953" s="554">
        <v>0.72681799999999996</v>
      </c>
      <c r="U8953" s="636">
        <f t="shared" si="326"/>
        <v>0.25294934447310002</v>
      </c>
    </row>
    <row r="8954" spans="1:21" x14ac:dyDescent="0.2">
      <c r="A8954" s="597">
        <v>45832</v>
      </c>
      <c r="B8954" s="414">
        <f t="shared" si="328"/>
        <v>45833</v>
      </c>
      <c r="C8954" s="636">
        <v>3.3050000000000002</v>
      </c>
      <c r="E8954" s="636">
        <v>2.625</v>
      </c>
      <c r="G8954" s="636">
        <v>0.51120121934314999</v>
      </c>
      <c r="I8954" s="636">
        <v>2.75</v>
      </c>
      <c r="K8954" s="636">
        <v>1.5049999999999999</v>
      </c>
      <c r="M8954" s="636">
        <v>2.6</v>
      </c>
      <c r="O8954" s="636">
        <v>2.7749999999999999</v>
      </c>
      <c r="Q8954" s="636">
        <v>2.65</v>
      </c>
      <c r="S8954" s="636">
        <v>0.66500000000000004</v>
      </c>
      <c r="T8954" s="554">
        <v>0.72891399999999995</v>
      </c>
      <c r="U8954" s="636">
        <f t="shared" si="326"/>
        <v>0.51120121934314999</v>
      </c>
    </row>
    <row r="8955" spans="1:21" x14ac:dyDescent="0.2">
      <c r="A8955" s="597">
        <v>45833</v>
      </c>
      <c r="B8955" s="414">
        <f t="shared" si="328"/>
        <v>45834</v>
      </c>
      <c r="C8955" s="636">
        <v>3.2549999999999999</v>
      </c>
      <c r="E8955" s="636">
        <v>2.69</v>
      </c>
      <c r="G8955" s="636">
        <v>0.39169460988075</v>
      </c>
      <c r="I8955" s="636">
        <v>2.8149999999999999</v>
      </c>
      <c r="K8955" s="636">
        <v>1.635</v>
      </c>
      <c r="M8955" s="636">
        <v>2.7</v>
      </c>
      <c r="O8955" s="636">
        <v>2.7250000000000001</v>
      </c>
      <c r="Q8955" s="636">
        <v>2.355</v>
      </c>
      <c r="S8955" s="636">
        <v>0.51</v>
      </c>
      <c r="T8955" s="554">
        <v>0.72825499999999999</v>
      </c>
      <c r="U8955" s="636">
        <f t="shared" si="326"/>
        <v>0.39169460988075</v>
      </c>
    </row>
    <row r="8956" spans="1:21" x14ac:dyDescent="0.2">
      <c r="A8956" s="597">
        <v>45834</v>
      </c>
      <c r="B8956" s="414">
        <f t="shared" si="328"/>
        <v>45835</v>
      </c>
      <c r="C8956" s="636">
        <v>3.23</v>
      </c>
      <c r="E8956" s="636">
        <v>2.69</v>
      </c>
      <c r="G8956" s="636">
        <v>0.85994665444120011</v>
      </c>
      <c r="I8956" s="636">
        <v>2.9</v>
      </c>
      <c r="K8956" s="636">
        <v>1.58</v>
      </c>
      <c r="M8956" s="636">
        <v>2.645</v>
      </c>
      <c r="O8956" s="636">
        <v>2.67</v>
      </c>
      <c r="Q8956" s="636">
        <v>2.2949999999999999</v>
      </c>
      <c r="S8956" s="636">
        <v>1.115</v>
      </c>
      <c r="T8956" s="554">
        <v>0.73131199999999996</v>
      </c>
      <c r="U8956" s="636">
        <f t="shared" si="326"/>
        <v>0.85994665444120011</v>
      </c>
    </row>
    <row r="8957" spans="1:21" x14ac:dyDescent="0.2">
      <c r="A8957" s="597">
        <v>45835</v>
      </c>
      <c r="B8957" s="414">
        <f t="shared" si="328"/>
        <v>45836</v>
      </c>
      <c r="C8957" s="640">
        <v>3.2250000000000001</v>
      </c>
      <c r="E8957" s="640">
        <v>2.7250000000000001</v>
      </c>
      <c r="G8957" s="640">
        <v>0.70241281113185017</v>
      </c>
      <c r="I8957" s="640">
        <v>2.7450000000000001</v>
      </c>
      <c r="K8957" s="640">
        <v>1.34</v>
      </c>
      <c r="M8957" s="640">
        <v>2.66</v>
      </c>
      <c r="O8957" s="640">
        <v>2.83</v>
      </c>
      <c r="Q8957" s="640">
        <v>2.38</v>
      </c>
      <c r="S8957" s="640">
        <v>0.91</v>
      </c>
      <c r="T8957" s="577">
        <v>0.73190900000000003</v>
      </c>
      <c r="U8957" s="640">
        <f t="shared" si="326"/>
        <v>0.70241281113185017</v>
      </c>
    </row>
    <row r="8958" spans="1:21" x14ac:dyDescent="0.2">
      <c r="A8958" s="597">
        <v>45836</v>
      </c>
      <c r="B8958" s="414">
        <f t="shared" si="328"/>
        <v>45837</v>
      </c>
      <c r="C8958" s="640">
        <v>3.2250000000000001</v>
      </c>
      <c r="E8958" s="640">
        <v>2.7250000000000001</v>
      </c>
      <c r="G8958" s="640">
        <v>0.70241281113185017</v>
      </c>
      <c r="I8958" s="640">
        <v>2.7450000000000001</v>
      </c>
      <c r="K8958" s="640">
        <v>1.34</v>
      </c>
      <c r="M8958" s="640">
        <v>2.66</v>
      </c>
      <c r="O8958" s="640">
        <v>2.83</v>
      </c>
      <c r="Q8958" s="640">
        <v>2.38</v>
      </c>
      <c r="S8958" s="640">
        <v>0.91</v>
      </c>
      <c r="T8958" s="577">
        <v>0.73190900000000003</v>
      </c>
      <c r="U8958" s="640">
        <f t="shared" si="326"/>
        <v>0.70241281113185017</v>
      </c>
    </row>
    <row r="8959" spans="1:21" x14ac:dyDescent="0.2">
      <c r="A8959" s="597">
        <v>45837</v>
      </c>
      <c r="B8959" s="414">
        <f t="shared" si="328"/>
        <v>45838</v>
      </c>
      <c r="C8959" s="640">
        <v>3.2250000000000001</v>
      </c>
      <c r="E8959" s="640">
        <v>2.7250000000000001</v>
      </c>
      <c r="G8959" s="640">
        <v>0.70241281113185017</v>
      </c>
      <c r="I8959" s="640">
        <v>2.7450000000000001</v>
      </c>
      <c r="K8959" s="640">
        <v>1.34</v>
      </c>
      <c r="M8959" s="640">
        <v>2.66</v>
      </c>
      <c r="O8959" s="640">
        <v>2.83</v>
      </c>
      <c r="Q8959" s="640">
        <v>2.38</v>
      </c>
      <c r="S8959" s="640">
        <v>0.91</v>
      </c>
      <c r="T8959" s="577">
        <v>0.73190900000000003</v>
      </c>
      <c r="U8959" s="640">
        <f t="shared" si="326"/>
        <v>0.70241281113185017</v>
      </c>
    </row>
    <row r="8960" spans="1:21" x14ac:dyDescent="0.2">
      <c r="A8960" s="597">
        <v>45838</v>
      </c>
      <c r="B8960" s="414">
        <f t="shared" si="328"/>
        <v>45839</v>
      </c>
      <c r="C8960" s="620">
        <v>3.28</v>
      </c>
      <c r="E8960" s="620">
        <v>2.94</v>
      </c>
      <c r="G8960" s="620">
        <v>0.79169489292475004</v>
      </c>
      <c r="I8960" s="620">
        <v>3.0350000000000001</v>
      </c>
      <c r="K8960" s="620">
        <v>1.97</v>
      </c>
      <c r="M8960" s="620">
        <v>3.05</v>
      </c>
      <c r="O8960" s="620">
        <v>2.895</v>
      </c>
      <c r="Q8960" s="620">
        <v>2.665</v>
      </c>
      <c r="S8960" s="620">
        <v>1.0249999999999999</v>
      </c>
      <c r="T8960" s="689">
        <v>0.73238599999999998</v>
      </c>
      <c r="U8960" s="620">
        <f t="shared" si="326"/>
        <v>0.79169489292475004</v>
      </c>
    </row>
    <row r="8961" spans="1:21" x14ac:dyDescent="0.2">
      <c r="A8961" s="597">
        <v>45839</v>
      </c>
      <c r="B8961" s="414">
        <f t="shared" si="328"/>
        <v>45840</v>
      </c>
      <c r="C8961" s="636">
        <v>3.14</v>
      </c>
      <c r="E8961" s="636">
        <v>2.73</v>
      </c>
      <c r="G8961" s="636">
        <v>0.793254747605875</v>
      </c>
      <c r="I8961" s="636">
        <v>2.7949999999999999</v>
      </c>
      <c r="K8961" s="636">
        <v>1.96</v>
      </c>
      <c r="M8961" s="636">
        <v>2.7450000000000001</v>
      </c>
      <c r="O8961" s="636">
        <v>2.7149999999999999</v>
      </c>
      <c r="Q8961" s="636">
        <v>2.5249999999999999</v>
      </c>
      <c r="S8961" s="636">
        <v>1.0249999999999999</v>
      </c>
      <c r="T8961" s="554">
        <v>0.73382899999999995</v>
      </c>
      <c r="U8961" s="636">
        <f t="shared" si="326"/>
        <v>0.793254747605875</v>
      </c>
    </row>
    <row r="8962" spans="1:21" x14ac:dyDescent="0.2">
      <c r="A8962" s="597">
        <v>45840</v>
      </c>
      <c r="B8962" s="414">
        <f t="shared" si="328"/>
        <v>45841</v>
      </c>
      <c r="C8962" s="636">
        <v>3.13</v>
      </c>
      <c r="E8962" s="636">
        <v>2.62</v>
      </c>
      <c r="G8962" s="636">
        <v>0.87817984044545017</v>
      </c>
      <c r="I8962" s="636">
        <v>2.74</v>
      </c>
      <c r="K8962" s="636">
        <v>2.0099999999999998</v>
      </c>
      <c r="M8962" s="636">
        <v>2.59</v>
      </c>
      <c r="O8962" s="636">
        <v>2.6949999999999998</v>
      </c>
      <c r="Q8962" s="636">
        <v>2.66</v>
      </c>
      <c r="S8962" s="636">
        <v>1.135</v>
      </c>
      <c r="T8962" s="554">
        <v>0.73365800000000003</v>
      </c>
      <c r="U8962" s="636">
        <f t="shared" si="326"/>
        <v>0.87817984044545017</v>
      </c>
    </row>
    <row r="8963" spans="1:21" x14ac:dyDescent="0.2">
      <c r="A8963" s="597">
        <v>45841</v>
      </c>
      <c r="B8963" s="414">
        <f t="shared" si="328"/>
        <v>45842</v>
      </c>
      <c r="C8963" s="640">
        <v>3.22</v>
      </c>
      <c r="E8963" s="640">
        <v>2.71</v>
      </c>
      <c r="G8963" s="640">
        <v>0.95484120743339995</v>
      </c>
      <c r="I8963" s="640">
        <v>2.63</v>
      </c>
      <c r="K8963" s="640">
        <v>1.8</v>
      </c>
      <c r="M8963" s="640">
        <v>2.66</v>
      </c>
      <c r="O8963" s="640">
        <v>2.8050000000000002</v>
      </c>
      <c r="Q8963" s="640">
        <v>2.6850000000000001</v>
      </c>
      <c r="S8963" s="640">
        <v>1.23</v>
      </c>
      <c r="T8963" s="577">
        <v>0.73609199999999997</v>
      </c>
      <c r="U8963" s="640">
        <f t="shared" si="326"/>
        <v>0.95484120743339995</v>
      </c>
    </row>
    <row r="8964" spans="1:21" x14ac:dyDescent="0.2">
      <c r="A8964" s="597">
        <v>45842</v>
      </c>
      <c r="B8964" s="414">
        <f t="shared" si="328"/>
        <v>45843</v>
      </c>
      <c r="C8964" s="640">
        <v>3.22</v>
      </c>
      <c r="E8964" s="640">
        <v>2.71</v>
      </c>
      <c r="G8964" s="640">
        <v>0.95484120743339995</v>
      </c>
      <c r="I8964" s="640">
        <v>2.63</v>
      </c>
      <c r="K8964" s="640">
        <v>1.8</v>
      </c>
      <c r="M8964" s="640">
        <v>2.66</v>
      </c>
      <c r="O8964" s="640">
        <v>2.8050000000000002</v>
      </c>
      <c r="Q8964" s="640">
        <v>2.6850000000000001</v>
      </c>
      <c r="S8964" s="640">
        <v>1.23</v>
      </c>
      <c r="T8964" s="577">
        <v>0.73609199999999997</v>
      </c>
      <c r="U8964" s="640">
        <f t="shared" si="326"/>
        <v>0.95484120743339995</v>
      </c>
    </row>
    <row r="8965" spans="1:21" x14ac:dyDescent="0.2">
      <c r="A8965" s="597">
        <v>45843</v>
      </c>
      <c r="B8965" s="414">
        <f t="shared" si="328"/>
        <v>45844</v>
      </c>
      <c r="C8965" s="640">
        <v>3.22</v>
      </c>
      <c r="E8965" s="640">
        <v>2.71</v>
      </c>
      <c r="G8965" s="640">
        <v>0.95484120743339995</v>
      </c>
      <c r="I8965" s="640">
        <v>2.63</v>
      </c>
      <c r="K8965" s="640">
        <v>1.8</v>
      </c>
      <c r="M8965" s="640">
        <v>2.66</v>
      </c>
      <c r="O8965" s="640">
        <v>2.8050000000000002</v>
      </c>
      <c r="Q8965" s="640">
        <v>2.6850000000000001</v>
      </c>
      <c r="S8965" s="640">
        <v>1.23</v>
      </c>
      <c r="T8965" s="577">
        <v>0.73609199999999997</v>
      </c>
      <c r="U8965" s="640">
        <f t="shared" si="326"/>
        <v>0.95484120743339995</v>
      </c>
    </row>
    <row r="8966" spans="1:21" x14ac:dyDescent="0.2">
      <c r="A8966" s="597">
        <v>45844</v>
      </c>
      <c r="B8966" s="414">
        <f t="shared" si="328"/>
        <v>45845</v>
      </c>
      <c r="C8966" s="640">
        <v>3.22</v>
      </c>
      <c r="E8966" s="640">
        <v>2.71</v>
      </c>
      <c r="G8966" s="640">
        <v>0.95484120743339995</v>
      </c>
      <c r="I8966" s="640">
        <v>2.63</v>
      </c>
      <c r="K8966" s="640">
        <v>1.8</v>
      </c>
      <c r="M8966" s="640">
        <v>2.66</v>
      </c>
      <c r="O8966" s="640">
        <v>2.8050000000000002</v>
      </c>
      <c r="Q8966" s="640">
        <v>2.6850000000000001</v>
      </c>
      <c r="S8966" s="640">
        <v>1.23</v>
      </c>
      <c r="T8966" s="577">
        <v>0.73609199999999997</v>
      </c>
      <c r="U8966" s="640">
        <f t="shared" si="326"/>
        <v>0.95484120743339995</v>
      </c>
    </row>
    <row r="8967" spans="1:21" x14ac:dyDescent="0.2">
      <c r="A8967" s="597">
        <v>45845</v>
      </c>
      <c r="B8967" s="414">
        <f t="shared" si="328"/>
        <v>45846</v>
      </c>
      <c r="C8967" s="636">
        <v>3.24</v>
      </c>
      <c r="E8967" s="636">
        <v>2.73</v>
      </c>
      <c r="G8967" s="636">
        <v>0.84195626190225004</v>
      </c>
      <c r="I8967" s="636">
        <v>2.8450000000000002</v>
      </c>
      <c r="K8967" s="636">
        <v>1.77</v>
      </c>
      <c r="M8967" s="636">
        <v>2.855</v>
      </c>
      <c r="O8967" s="636">
        <v>2.835</v>
      </c>
      <c r="Q8967" s="636">
        <v>2.7</v>
      </c>
      <c r="S8967" s="636">
        <v>1.0900000000000001</v>
      </c>
      <c r="T8967" s="554">
        <v>0.73243499999999995</v>
      </c>
      <c r="U8967" s="636">
        <f t="shared" si="326"/>
        <v>0.84195626190225004</v>
      </c>
    </row>
    <row r="8968" spans="1:21" x14ac:dyDescent="0.2">
      <c r="A8968" s="597">
        <v>45846</v>
      </c>
      <c r="B8968" s="414">
        <f t="shared" si="328"/>
        <v>45847</v>
      </c>
      <c r="C8968" s="636">
        <v>3.2</v>
      </c>
      <c r="E8968" s="636">
        <v>2.6349999999999998</v>
      </c>
      <c r="G8968" s="636">
        <v>0.84128723523855009</v>
      </c>
      <c r="I8968" s="636">
        <v>2.8450000000000002</v>
      </c>
      <c r="K8968" s="636">
        <v>1.905</v>
      </c>
      <c r="M8968" s="636">
        <v>2.83</v>
      </c>
      <c r="O8968" s="636">
        <v>2.82</v>
      </c>
      <c r="Q8968" s="636">
        <v>2.66</v>
      </c>
      <c r="S8968" s="636">
        <v>1.0900000000000001</v>
      </c>
      <c r="T8968" s="554">
        <v>0.73185299999999998</v>
      </c>
      <c r="U8968" s="636">
        <f t="shared" si="326"/>
        <v>0.84128723523855009</v>
      </c>
    </row>
    <row r="8969" spans="1:21" x14ac:dyDescent="0.2">
      <c r="A8969" s="597">
        <v>45847</v>
      </c>
      <c r="B8969" s="414">
        <f t="shared" si="328"/>
        <v>45848</v>
      </c>
      <c r="C8969" s="636">
        <v>3.08</v>
      </c>
      <c r="E8969" s="636">
        <v>2.7349999999999999</v>
      </c>
      <c r="G8969" s="636">
        <v>0.8552463724861501</v>
      </c>
      <c r="I8969" s="636">
        <v>2.71</v>
      </c>
      <c r="K8969" s="636">
        <v>1.7150000000000001</v>
      </c>
      <c r="M8969" s="636">
        <v>2.82</v>
      </c>
      <c r="O8969" s="636">
        <v>2.7149999999999999</v>
      </c>
      <c r="Q8969" s="636">
        <v>2.5449999999999999</v>
      </c>
      <c r="S8969" s="636">
        <v>1.1100000000000001</v>
      </c>
      <c r="T8969" s="554">
        <v>0.73059099999999999</v>
      </c>
      <c r="U8969" s="636">
        <f t="shared" si="326"/>
        <v>0.8552463724861501</v>
      </c>
    </row>
    <row r="8970" spans="1:21" x14ac:dyDescent="0.2">
      <c r="A8970" s="597">
        <v>45848</v>
      </c>
      <c r="B8970" s="414">
        <f t="shared" si="328"/>
        <v>45849</v>
      </c>
      <c r="C8970" s="636">
        <v>3.11</v>
      </c>
      <c r="E8970" s="636">
        <v>2.75</v>
      </c>
      <c r="G8970" s="636">
        <v>0.86745985825500016</v>
      </c>
      <c r="I8970" s="636">
        <v>2.6749999999999998</v>
      </c>
      <c r="K8970" s="636">
        <v>1.71</v>
      </c>
      <c r="M8970" s="636">
        <v>2.7549999999999999</v>
      </c>
      <c r="O8970" s="636">
        <v>2.6949999999999998</v>
      </c>
      <c r="Q8970" s="636">
        <v>2.645</v>
      </c>
      <c r="S8970" s="636">
        <v>1.125</v>
      </c>
      <c r="T8970" s="554">
        <v>0.73114400000000002</v>
      </c>
      <c r="U8970" s="636">
        <f t="shared" si="326"/>
        <v>0.86745985825500016</v>
      </c>
    </row>
    <row r="8971" spans="1:21" x14ac:dyDescent="0.2">
      <c r="A8971" s="597">
        <v>45849</v>
      </c>
      <c r="B8971" s="414">
        <f t="shared" si="328"/>
        <v>45850</v>
      </c>
      <c r="C8971" s="640">
        <v>3.21</v>
      </c>
      <c r="E8971" s="640">
        <v>2.7450000000000001</v>
      </c>
      <c r="G8971" s="640">
        <v>0.80106842705240011</v>
      </c>
      <c r="I8971" s="640">
        <v>2.7</v>
      </c>
      <c r="K8971" s="640">
        <v>1.4350000000000001</v>
      </c>
      <c r="M8971" s="640">
        <v>2.7149999999999999</v>
      </c>
      <c r="O8971" s="640">
        <v>2.7450000000000001</v>
      </c>
      <c r="Q8971" s="640">
        <v>2.585</v>
      </c>
      <c r="S8971" s="640">
        <v>1.04</v>
      </c>
      <c r="T8971" s="577">
        <v>0.73036900000000005</v>
      </c>
      <c r="U8971" s="640">
        <f t="shared" si="326"/>
        <v>0.80106842705240011</v>
      </c>
    </row>
    <row r="8972" spans="1:21" x14ac:dyDescent="0.2">
      <c r="A8972" s="597">
        <v>45850</v>
      </c>
      <c r="B8972" s="414">
        <f t="shared" si="328"/>
        <v>45851</v>
      </c>
      <c r="C8972" s="640">
        <v>3.21</v>
      </c>
      <c r="E8972" s="640">
        <v>2.7450000000000001</v>
      </c>
      <c r="G8972" s="640">
        <v>0.80106842705240011</v>
      </c>
      <c r="I8972" s="640">
        <v>2.7</v>
      </c>
      <c r="K8972" s="640">
        <v>1.4350000000000001</v>
      </c>
      <c r="M8972" s="640">
        <v>2.7149999999999999</v>
      </c>
      <c r="O8972" s="640">
        <v>2.7450000000000001</v>
      </c>
      <c r="Q8972" s="640">
        <v>2.585</v>
      </c>
      <c r="S8972" s="640">
        <v>1.04</v>
      </c>
      <c r="T8972" s="577">
        <v>0.73036900000000005</v>
      </c>
      <c r="U8972" s="640">
        <f t="shared" si="326"/>
        <v>0.80106842705240011</v>
      </c>
    </row>
    <row r="8973" spans="1:21" x14ac:dyDescent="0.2">
      <c r="A8973" s="597">
        <v>45851</v>
      </c>
      <c r="B8973" s="414">
        <f t="shared" si="328"/>
        <v>45852</v>
      </c>
      <c r="C8973" s="640">
        <v>3.21</v>
      </c>
      <c r="E8973" s="640">
        <v>2.7450000000000001</v>
      </c>
      <c r="G8973" s="640">
        <v>0.80106842705240011</v>
      </c>
      <c r="I8973" s="640">
        <v>2.7</v>
      </c>
      <c r="K8973" s="640">
        <v>1.4350000000000001</v>
      </c>
      <c r="M8973" s="640">
        <v>2.7149999999999999</v>
      </c>
      <c r="O8973" s="640">
        <v>2.7450000000000001</v>
      </c>
      <c r="Q8973" s="640">
        <v>2.585</v>
      </c>
      <c r="S8973" s="640">
        <v>1.04</v>
      </c>
      <c r="T8973" s="577">
        <v>0.73036900000000005</v>
      </c>
      <c r="U8973" s="640">
        <f t="shared" si="326"/>
        <v>0.80106842705240011</v>
      </c>
    </row>
    <row r="8974" spans="1:21" x14ac:dyDescent="0.2">
      <c r="A8974" s="597">
        <v>45852</v>
      </c>
      <c r="B8974" s="414">
        <f t="shared" si="328"/>
        <v>45853</v>
      </c>
      <c r="C8974" s="636">
        <v>3.2250000000000001</v>
      </c>
      <c r="E8974" s="636">
        <v>2.85</v>
      </c>
      <c r="G8974" s="636">
        <v>0.71626745712525008</v>
      </c>
      <c r="I8974" s="636">
        <v>2.7450000000000001</v>
      </c>
      <c r="K8974" s="636">
        <v>1.53</v>
      </c>
      <c r="M8974" s="636">
        <v>2.92</v>
      </c>
      <c r="O8974" s="636">
        <v>2.8250000000000002</v>
      </c>
      <c r="Q8974" s="636">
        <v>2.7549999999999999</v>
      </c>
      <c r="S8974" s="636">
        <v>0.93</v>
      </c>
      <c r="T8974" s="554">
        <v>0.73029500000000003</v>
      </c>
      <c r="U8974" s="636">
        <f t="shared" si="326"/>
        <v>0.71626745712525008</v>
      </c>
    </row>
    <row r="8975" spans="1:21" x14ac:dyDescent="0.2">
      <c r="A8975" s="597">
        <v>45853</v>
      </c>
      <c r="B8975" s="414">
        <f t="shared" ref="B8975:B8994" si="329">A8975+1</f>
        <v>45854</v>
      </c>
      <c r="C8975" s="636">
        <v>3.2949999999999999</v>
      </c>
      <c r="E8975" s="636">
        <v>2.85</v>
      </c>
      <c r="G8975" s="636">
        <v>0.60022385529989997</v>
      </c>
      <c r="I8975" s="636">
        <v>2.835</v>
      </c>
      <c r="K8975" s="636">
        <v>1.64</v>
      </c>
      <c r="M8975" s="636">
        <v>2.92</v>
      </c>
      <c r="O8975" s="636">
        <v>2.9849999999999999</v>
      </c>
      <c r="Q8975" s="636">
        <v>2.8450000000000002</v>
      </c>
      <c r="S8975" s="636">
        <v>0.78</v>
      </c>
      <c r="T8975" s="554">
        <v>0.72966699999999995</v>
      </c>
      <c r="U8975" s="636">
        <f t="shared" si="326"/>
        <v>0.60022385529989997</v>
      </c>
    </row>
    <row r="8976" spans="1:21" x14ac:dyDescent="0.2">
      <c r="A8976" s="597">
        <v>45854</v>
      </c>
      <c r="B8976" s="414">
        <f t="shared" si="329"/>
        <v>45855</v>
      </c>
      <c r="C8976" s="636">
        <v>3.4249999999999998</v>
      </c>
      <c r="E8976" s="636">
        <v>3.08</v>
      </c>
      <c r="G8976" s="636">
        <v>0.3999501677392</v>
      </c>
      <c r="I8976" s="636">
        <v>2.91</v>
      </c>
      <c r="K8976" s="636">
        <v>1.835</v>
      </c>
      <c r="M8976" s="636">
        <v>3.0449999999999999</v>
      </c>
      <c r="O8976" s="636">
        <v>3.1549999999999998</v>
      </c>
      <c r="Q8976" s="636">
        <v>2.895</v>
      </c>
      <c r="S8976" s="636">
        <v>0.52</v>
      </c>
      <c r="T8976" s="554">
        <v>0.72930399999999995</v>
      </c>
      <c r="U8976" s="636">
        <f t="shared" si="326"/>
        <v>0.3999501677392</v>
      </c>
    </row>
    <row r="8977" spans="1:21" x14ac:dyDescent="0.2">
      <c r="A8977" s="597">
        <v>45855</v>
      </c>
      <c r="B8977" s="414">
        <f t="shared" si="329"/>
        <v>45856</v>
      </c>
      <c r="C8977" s="636">
        <v>3.5</v>
      </c>
      <c r="E8977" s="636">
        <v>3.14</v>
      </c>
      <c r="G8977" s="636">
        <v>0.18036702792830001</v>
      </c>
      <c r="I8977" s="636">
        <v>3.0649999999999999</v>
      </c>
      <c r="K8977" s="636">
        <v>1.8</v>
      </c>
      <c r="M8977" s="636">
        <v>3.09</v>
      </c>
      <c r="O8977" s="636">
        <v>3.17</v>
      </c>
      <c r="Q8977" s="636">
        <v>2.7949999999999999</v>
      </c>
      <c r="S8977" s="636">
        <v>0.23499999999999999</v>
      </c>
      <c r="T8977" s="554">
        <v>0.72777199999999997</v>
      </c>
      <c r="U8977" s="636">
        <f t="shared" si="326"/>
        <v>0.18036702792830001</v>
      </c>
    </row>
    <row r="8978" spans="1:21" x14ac:dyDescent="0.2">
      <c r="A8978" s="597">
        <v>45856</v>
      </c>
      <c r="B8978" s="414">
        <f t="shared" si="329"/>
        <v>45857</v>
      </c>
      <c r="C8978" s="640">
        <v>3.5049999999999999</v>
      </c>
      <c r="E8978" s="640">
        <v>2.99</v>
      </c>
      <c r="G8978" s="640">
        <v>0.50315754418434999</v>
      </c>
      <c r="I8978" s="640">
        <v>2.98</v>
      </c>
      <c r="K8978" s="640">
        <v>1.4350000000000001</v>
      </c>
      <c r="M8978" s="640">
        <v>2.98</v>
      </c>
      <c r="O8978" s="640">
        <v>3.0550000000000002</v>
      </c>
      <c r="Q8978" s="640">
        <v>2.56</v>
      </c>
      <c r="S8978" s="640">
        <v>0.65500000000000003</v>
      </c>
      <c r="T8978" s="577">
        <v>0.72839799999999999</v>
      </c>
      <c r="U8978" s="640">
        <f t="shared" si="326"/>
        <v>0.50315754418434999</v>
      </c>
    </row>
    <row r="8979" spans="1:21" x14ac:dyDescent="0.2">
      <c r="A8979" s="597">
        <v>45857</v>
      </c>
      <c r="B8979" s="414">
        <f t="shared" si="329"/>
        <v>45858</v>
      </c>
      <c r="C8979" s="640">
        <v>3.5049999999999999</v>
      </c>
      <c r="E8979" s="640">
        <v>2.99</v>
      </c>
      <c r="G8979" s="640">
        <v>0.50315754418434999</v>
      </c>
      <c r="I8979" s="640">
        <v>2.98</v>
      </c>
      <c r="K8979" s="640">
        <v>1.4350000000000001</v>
      </c>
      <c r="M8979" s="640">
        <v>2.98</v>
      </c>
      <c r="O8979" s="640">
        <v>3.0550000000000002</v>
      </c>
      <c r="Q8979" s="640">
        <v>2.56</v>
      </c>
      <c r="S8979" s="640">
        <v>0.65500000000000003</v>
      </c>
      <c r="T8979" s="577">
        <v>0.72839799999999999</v>
      </c>
      <c r="U8979" s="640">
        <f t="shared" si="326"/>
        <v>0.50315754418434999</v>
      </c>
    </row>
    <row r="8980" spans="1:21" x14ac:dyDescent="0.2">
      <c r="A8980" s="597">
        <v>45858</v>
      </c>
      <c r="B8980" s="414">
        <f t="shared" si="329"/>
        <v>45859</v>
      </c>
      <c r="C8980" s="640">
        <v>3.5049999999999999</v>
      </c>
      <c r="E8980" s="640">
        <v>2.99</v>
      </c>
      <c r="G8980" s="640">
        <v>0.50315754418434999</v>
      </c>
      <c r="I8980" s="640">
        <v>2.98</v>
      </c>
      <c r="K8980" s="640">
        <v>1.4350000000000001</v>
      </c>
      <c r="M8980" s="640">
        <v>2.98</v>
      </c>
      <c r="O8980" s="640">
        <v>3.0550000000000002</v>
      </c>
      <c r="Q8980" s="640">
        <v>2.56</v>
      </c>
      <c r="S8980" s="640">
        <v>0.65500000000000003</v>
      </c>
      <c r="T8980" s="577">
        <v>0.72839799999999999</v>
      </c>
      <c r="U8980" s="640">
        <f t="shared" si="326"/>
        <v>0.50315754418434999</v>
      </c>
    </row>
    <row r="8981" spans="1:21" x14ac:dyDescent="0.2">
      <c r="A8981" s="597">
        <v>45859</v>
      </c>
      <c r="B8981" s="414">
        <f t="shared" si="329"/>
        <v>45860</v>
      </c>
      <c r="C8981" s="636">
        <v>3.47</v>
      </c>
      <c r="E8981" s="636">
        <v>2.9249999999999998</v>
      </c>
      <c r="G8981" s="636">
        <v>0.3923771461626</v>
      </c>
      <c r="I8981" s="636">
        <v>2.8650000000000002</v>
      </c>
      <c r="K8981" s="636">
        <v>1.4650000000000001</v>
      </c>
      <c r="M8981" s="636">
        <v>2.91</v>
      </c>
      <c r="O8981" s="636">
        <v>2.95</v>
      </c>
      <c r="Q8981" s="636">
        <v>2.65</v>
      </c>
      <c r="S8981" s="636">
        <v>0.51</v>
      </c>
      <c r="T8981" s="554">
        <v>0.72952399999999995</v>
      </c>
      <c r="U8981" s="636">
        <f t="shared" si="326"/>
        <v>0.3923771461626</v>
      </c>
    </row>
    <row r="8982" spans="1:21" x14ac:dyDescent="0.2">
      <c r="A8982" s="597">
        <v>45860</v>
      </c>
      <c r="B8982" s="414">
        <f t="shared" si="329"/>
        <v>45861</v>
      </c>
      <c r="C8982" s="636">
        <v>3.2050000000000001</v>
      </c>
      <c r="E8982" s="636">
        <v>2.72</v>
      </c>
      <c r="G8982" s="636">
        <v>0.34364761601874999</v>
      </c>
      <c r="I8982" s="636">
        <v>2.5049999999999999</v>
      </c>
      <c r="K8982" s="636">
        <v>1.355</v>
      </c>
      <c r="M8982" s="636">
        <v>2.6349999999999998</v>
      </c>
      <c r="O8982" s="636">
        <v>2.74</v>
      </c>
      <c r="Q8982" s="636">
        <v>2.5649999999999999</v>
      </c>
      <c r="S8982" s="636">
        <v>0.44500000000000001</v>
      </c>
      <c r="T8982" s="554">
        <v>0.73224999999999996</v>
      </c>
      <c r="U8982" s="636">
        <f t="shared" si="326"/>
        <v>0.34364761601874999</v>
      </c>
    </row>
    <row r="8983" spans="1:21" x14ac:dyDescent="0.2">
      <c r="A8983" s="597">
        <v>45861</v>
      </c>
      <c r="B8983" s="414">
        <f t="shared" si="329"/>
        <v>45862</v>
      </c>
      <c r="C8983" s="636">
        <v>3.07</v>
      </c>
      <c r="E8983" s="636">
        <v>2.5299999999999998</v>
      </c>
      <c r="G8983" s="636">
        <v>0.26750440774567497</v>
      </c>
      <c r="I8983" s="636">
        <v>2.5049999999999999</v>
      </c>
      <c r="K8983" s="636">
        <v>1.38</v>
      </c>
      <c r="M8983" s="636">
        <v>2.39</v>
      </c>
      <c r="O8983" s="636">
        <v>2.64</v>
      </c>
      <c r="Q8983" s="636">
        <v>2.665</v>
      </c>
      <c r="S8983" s="636">
        <v>0.34499999999999997</v>
      </c>
      <c r="T8983" s="554">
        <v>0.73522100000000001</v>
      </c>
      <c r="U8983" s="636">
        <f t="shared" si="326"/>
        <v>0.26750440774567497</v>
      </c>
    </row>
    <row r="8984" spans="1:21" x14ac:dyDescent="0.2">
      <c r="A8984" s="597">
        <v>45862</v>
      </c>
      <c r="B8984" s="414">
        <f t="shared" si="329"/>
        <v>45863</v>
      </c>
      <c r="C8984" s="636">
        <v>3.1150000000000002</v>
      </c>
      <c r="E8984" s="636">
        <v>2.6</v>
      </c>
      <c r="G8984" s="636">
        <v>0.36774161396250005</v>
      </c>
      <c r="I8984" s="636">
        <v>2.61</v>
      </c>
      <c r="K8984" s="636">
        <v>1.375</v>
      </c>
      <c r="M8984" s="636">
        <v>2.5299999999999998</v>
      </c>
      <c r="O8984" s="636">
        <v>2.6549999999999998</v>
      </c>
      <c r="Q8984" s="636">
        <v>2.5150000000000001</v>
      </c>
      <c r="S8984" s="636">
        <v>0.47499999999999998</v>
      </c>
      <c r="T8984" s="554">
        <v>0.73409999999999997</v>
      </c>
      <c r="U8984" s="636">
        <f t="shared" si="326"/>
        <v>0.36774161396250005</v>
      </c>
    </row>
    <row r="8985" spans="1:21" x14ac:dyDescent="0.2">
      <c r="A8985" s="597">
        <v>45863</v>
      </c>
      <c r="B8985" s="414">
        <f t="shared" si="329"/>
        <v>45864</v>
      </c>
      <c r="C8985" s="640">
        <v>3.09</v>
      </c>
      <c r="E8985" s="640">
        <v>2.5249999999999999</v>
      </c>
      <c r="G8985" s="640">
        <v>0.32756318171162496</v>
      </c>
      <c r="I8985" s="640">
        <v>2.65</v>
      </c>
      <c r="K8985" s="640">
        <v>1.02</v>
      </c>
      <c r="M8985" s="640">
        <v>2.39</v>
      </c>
      <c r="O8985" s="640">
        <v>2.665</v>
      </c>
      <c r="Q8985" s="640">
        <v>2.46</v>
      </c>
      <c r="S8985" s="640">
        <v>0.42499999999999999</v>
      </c>
      <c r="T8985" s="577">
        <v>0.730823</v>
      </c>
      <c r="U8985" s="640">
        <f t="shared" si="326"/>
        <v>0.32756318171162496</v>
      </c>
    </row>
    <row r="8986" spans="1:21" x14ac:dyDescent="0.2">
      <c r="A8986" s="597">
        <v>45864</v>
      </c>
      <c r="B8986" s="414">
        <f t="shared" si="329"/>
        <v>45865</v>
      </c>
      <c r="C8986" s="640">
        <v>3.09</v>
      </c>
      <c r="E8986" s="640">
        <v>2.5249999999999999</v>
      </c>
      <c r="G8986" s="640">
        <v>0.32756318171162496</v>
      </c>
      <c r="I8986" s="640">
        <v>2.65</v>
      </c>
      <c r="K8986" s="640">
        <v>1.02</v>
      </c>
      <c r="M8986" s="640">
        <v>2.39</v>
      </c>
      <c r="O8986" s="640">
        <v>2.665</v>
      </c>
      <c r="Q8986" s="640">
        <v>2.46</v>
      </c>
      <c r="S8986" s="640">
        <v>0.42499999999999999</v>
      </c>
      <c r="T8986" s="577">
        <v>0.730823</v>
      </c>
      <c r="U8986" s="640">
        <f t="shared" si="326"/>
        <v>0.32756318171162496</v>
      </c>
    </row>
    <row r="8987" spans="1:21" x14ac:dyDescent="0.2">
      <c r="A8987" s="597">
        <v>45865</v>
      </c>
      <c r="B8987" s="414">
        <f t="shared" si="329"/>
        <v>45866</v>
      </c>
      <c r="C8987" s="640">
        <v>3.09</v>
      </c>
      <c r="E8987" s="640">
        <v>2.5249999999999999</v>
      </c>
      <c r="G8987" s="640">
        <v>0.32756318171162496</v>
      </c>
      <c r="I8987" s="640">
        <v>2.65</v>
      </c>
      <c r="K8987" s="640">
        <v>1.02</v>
      </c>
      <c r="M8987" s="640">
        <v>2.39</v>
      </c>
      <c r="O8987" s="640">
        <v>2.665</v>
      </c>
      <c r="Q8987" s="640">
        <v>2.46</v>
      </c>
      <c r="S8987" s="640">
        <v>0.42499999999999999</v>
      </c>
      <c r="T8987" s="577">
        <v>0.730823</v>
      </c>
      <c r="U8987" s="640">
        <f t="shared" si="326"/>
        <v>0.32756318171162496</v>
      </c>
    </row>
    <row r="8988" spans="1:21" x14ac:dyDescent="0.2">
      <c r="A8988" s="597">
        <v>45866</v>
      </c>
      <c r="B8988" s="414">
        <f t="shared" si="329"/>
        <v>45867</v>
      </c>
      <c r="C8988" s="636">
        <v>3.125</v>
      </c>
      <c r="E8988" s="636">
        <v>2.6549999999999998</v>
      </c>
      <c r="G8988" s="636">
        <v>0.14604526825305</v>
      </c>
      <c r="I8988" s="636">
        <v>2.79</v>
      </c>
      <c r="K8988" s="636">
        <v>1.125</v>
      </c>
      <c r="M8988" s="636">
        <v>2.42</v>
      </c>
      <c r="O8988" s="636">
        <v>2.71</v>
      </c>
      <c r="Q8988" s="636">
        <v>2.5299999999999998</v>
      </c>
      <c r="S8988" s="636">
        <v>0.19</v>
      </c>
      <c r="T8988" s="554">
        <v>0.72885299999999997</v>
      </c>
      <c r="U8988" s="636">
        <f t="shared" si="326"/>
        <v>0.14604526825305</v>
      </c>
    </row>
    <row r="8989" spans="1:21" x14ac:dyDescent="0.2">
      <c r="A8989" s="597">
        <v>45867</v>
      </c>
      <c r="B8989" s="414">
        <f t="shared" si="329"/>
        <v>45868</v>
      </c>
      <c r="C8989" s="636">
        <v>3.0750000000000002</v>
      </c>
      <c r="E8989" s="636">
        <v>2.68</v>
      </c>
      <c r="G8989" s="636">
        <v>0.18013505481290001</v>
      </c>
      <c r="I8989" s="636">
        <v>2.8250000000000002</v>
      </c>
      <c r="K8989" s="636">
        <v>0.93</v>
      </c>
      <c r="M8989" s="636">
        <v>2.625</v>
      </c>
      <c r="O8989" s="636">
        <v>2.7149999999999999</v>
      </c>
      <c r="Q8989" s="636">
        <v>2.4649999999999999</v>
      </c>
      <c r="S8989" s="636">
        <v>0.23499999999999999</v>
      </c>
      <c r="T8989" s="554">
        <v>0.72683600000000004</v>
      </c>
      <c r="U8989" s="636">
        <f t="shared" si="326"/>
        <v>0.18013505481290001</v>
      </c>
    </row>
    <row r="8990" spans="1:21" x14ac:dyDescent="0.2">
      <c r="A8990" s="597">
        <v>45868</v>
      </c>
      <c r="B8990" s="414">
        <f t="shared" si="329"/>
        <v>45869</v>
      </c>
      <c r="C8990" s="636">
        <v>2.9750000000000001</v>
      </c>
      <c r="E8990" s="636">
        <v>2.61</v>
      </c>
      <c r="G8990" s="636">
        <v>2.6755761834550001E-2</v>
      </c>
      <c r="I8990" s="636">
        <v>2.8</v>
      </c>
      <c r="K8990" s="636">
        <v>0.83</v>
      </c>
      <c r="M8990" s="636">
        <v>2.63</v>
      </c>
      <c r="O8990" s="636">
        <v>2.58</v>
      </c>
      <c r="Q8990" s="636">
        <v>2.3199999999999998</v>
      </c>
      <c r="S8990" s="636">
        <v>3.5000000000000003E-2</v>
      </c>
      <c r="T8990" s="554">
        <v>0.72486200000000001</v>
      </c>
      <c r="U8990" s="636">
        <f t="shared" si="326"/>
        <v>2.6755761834550001E-2</v>
      </c>
    </row>
    <row r="8991" spans="1:21" x14ac:dyDescent="0.2">
      <c r="A8991" s="597">
        <v>45869</v>
      </c>
      <c r="B8991" s="414">
        <f t="shared" si="329"/>
        <v>45870</v>
      </c>
      <c r="C8991" s="620">
        <v>2.95</v>
      </c>
      <c r="E8991" s="620">
        <v>2.37</v>
      </c>
      <c r="G8991" s="620">
        <v>0.26288397596535001</v>
      </c>
      <c r="I8991" s="620">
        <v>2.68</v>
      </c>
      <c r="K8991" s="620">
        <v>0.61499999999999999</v>
      </c>
      <c r="M8991" s="620">
        <v>2.3849999999999998</v>
      </c>
      <c r="O8991" s="620">
        <v>2.44</v>
      </c>
      <c r="Q8991" s="620">
        <v>2.2349999999999999</v>
      </c>
      <c r="S8991" s="620">
        <v>0.34499999999999997</v>
      </c>
      <c r="T8991" s="689">
        <v>0.722522</v>
      </c>
      <c r="U8991" s="620">
        <f t="shared" si="326"/>
        <v>0.26288397596535001</v>
      </c>
    </row>
    <row r="8992" spans="1:21" x14ac:dyDescent="0.2">
      <c r="A8992" s="597">
        <v>45870</v>
      </c>
      <c r="B8992" s="414">
        <f t="shared" si="329"/>
        <v>45871</v>
      </c>
      <c r="C8992" s="640">
        <v>2.99</v>
      </c>
      <c r="E8992" s="640">
        <v>2.375</v>
      </c>
      <c r="G8992" s="640">
        <v>0.49568349822550006</v>
      </c>
      <c r="I8992" s="640">
        <v>2.71</v>
      </c>
      <c r="K8992" s="640">
        <v>0.255</v>
      </c>
      <c r="M8992" s="640">
        <v>2.3149999999999999</v>
      </c>
      <c r="O8992" s="640">
        <v>2.4900000000000002</v>
      </c>
      <c r="Q8992" s="640">
        <v>2.1349999999999998</v>
      </c>
      <c r="S8992" s="640">
        <v>0.65</v>
      </c>
      <c r="T8992" s="577">
        <v>0.72309800000000002</v>
      </c>
      <c r="U8992" s="640">
        <f t="shared" si="326"/>
        <v>0.49568349822550006</v>
      </c>
    </row>
    <row r="8993" spans="1:21" x14ac:dyDescent="0.2">
      <c r="A8993" s="597">
        <v>45871</v>
      </c>
      <c r="B8993" s="414">
        <f t="shared" si="329"/>
        <v>45872</v>
      </c>
      <c r="C8993" s="640">
        <v>2.99</v>
      </c>
      <c r="E8993" s="640">
        <v>2.375</v>
      </c>
      <c r="G8993" s="640">
        <v>0.49568349822550006</v>
      </c>
      <c r="I8993" s="640">
        <v>2.71</v>
      </c>
      <c r="K8993" s="640">
        <v>0.255</v>
      </c>
      <c r="M8993" s="640">
        <v>2.3149999999999999</v>
      </c>
      <c r="O8993" s="640">
        <v>2.4900000000000002</v>
      </c>
      <c r="Q8993" s="640">
        <v>2.1349999999999998</v>
      </c>
      <c r="S8993" s="640">
        <v>0.65</v>
      </c>
      <c r="T8993" s="577">
        <v>0.72309800000000002</v>
      </c>
      <c r="U8993" s="640">
        <f t="shared" si="326"/>
        <v>0.49568349822550006</v>
      </c>
    </row>
    <row r="8994" spans="1:21" x14ac:dyDescent="0.2">
      <c r="A8994" s="597">
        <v>45872</v>
      </c>
      <c r="B8994" s="414">
        <f t="shared" si="329"/>
        <v>45873</v>
      </c>
      <c r="C8994" s="640">
        <v>2.99</v>
      </c>
      <c r="E8994" s="640">
        <v>2.375</v>
      </c>
      <c r="G8994" s="640">
        <v>0.49568349822550006</v>
      </c>
      <c r="I8994" s="640">
        <v>2.71</v>
      </c>
      <c r="K8994" s="640">
        <v>0.255</v>
      </c>
      <c r="M8994" s="640">
        <v>2.3149999999999999</v>
      </c>
      <c r="O8994" s="640">
        <v>2.4900000000000002</v>
      </c>
      <c r="Q8994" s="640">
        <v>2.1349999999999998</v>
      </c>
      <c r="S8994" s="640">
        <v>0.65</v>
      </c>
      <c r="T8994" s="577">
        <v>0.72309800000000002</v>
      </c>
      <c r="U8994" s="640">
        <f t="shared" si="326"/>
        <v>0.49568349822550006</v>
      </c>
    </row>
    <row r="8995" spans="1:21" x14ac:dyDescent="0.2">
      <c r="A8995" s="597">
        <v>45873</v>
      </c>
      <c r="B8995" s="414">
        <f t="shared" ref="B8995:B9005" si="330">A8995+1</f>
        <v>45874</v>
      </c>
      <c r="C8995" s="636">
        <v>2.8650000000000002</v>
      </c>
      <c r="E8995" s="636">
        <v>2.42</v>
      </c>
      <c r="G8995" s="636">
        <v>0.42098480139100003</v>
      </c>
      <c r="I8995" s="636">
        <v>2.5449999999999999</v>
      </c>
      <c r="K8995" s="636">
        <v>0.82</v>
      </c>
      <c r="M8995" s="636">
        <v>2.4500000000000002</v>
      </c>
      <c r="O8995" s="636">
        <v>2.4750000000000001</v>
      </c>
      <c r="Q8995" s="636">
        <v>2.2999999999999998</v>
      </c>
      <c r="S8995" s="636">
        <v>0.55000000000000004</v>
      </c>
      <c r="T8995" s="554">
        <v>0.72578799999999999</v>
      </c>
      <c r="U8995" s="636">
        <f t="shared" ref="U8995:U9058" si="331">S8995*T8995*1.054615</f>
        <v>0.42098480139100003</v>
      </c>
    </row>
    <row r="8996" spans="1:21" x14ac:dyDescent="0.2">
      <c r="A8996" s="597">
        <v>45874</v>
      </c>
      <c r="B8996" s="414">
        <f t="shared" si="330"/>
        <v>45875</v>
      </c>
      <c r="C8996" s="636">
        <v>2.9750000000000001</v>
      </c>
      <c r="E8996" s="636">
        <v>2.4649999999999999</v>
      </c>
      <c r="G8996" s="636">
        <v>0.28686345326625001</v>
      </c>
      <c r="I8996" s="636">
        <v>2.64</v>
      </c>
      <c r="K8996" s="636">
        <v>0.88</v>
      </c>
      <c r="M8996" s="636">
        <v>2.5499999999999998</v>
      </c>
      <c r="O8996" s="636">
        <v>2.5350000000000001</v>
      </c>
      <c r="Q8996" s="636">
        <v>2.4750000000000001</v>
      </c>
      <c r="S8996" s="636">
        <v>0.375</v>
      </c>
      <c r="T8996" s="554">
        <v>0.72535400000000005</v>
      </c>
      <c r="U8996" s="636">
        <f t="shared" si="331"/>
        <v>0.28686345326625001</v>
      </c>
    </row>
    <row r="8997" spans="1:21" x14ac:dyDescent="0.2">
      <c r="A8997" s="597">
        <v>45875</v>
      </c>
      <c r="B8997" s="414">
        <f t="shared" si="330"/>
        <v>45876</v>
      </c>
      <c r="C8997" s="636">
        <v>3.02</v>
      </c>
      <c r="E8997" s="636">
        <v>2.54</v>
      </c>
      <c r="G8997" s="636">
        <v>0.38328242060250006</v>
      </c>
      <c r="I8997" s="636">
        <v>2.7250000000000001</v>
      </c>
      <c r="K8997" s="636">
        <v>0.875</v>
      </c>
      <c r="M8997" s="636">
        <v>2.585</v>
      </c>
      <c r="O8997" s="636">
        <v>2.58</v>
      </c>
      <c r="Q8997" s="636">
        <v>2.61</v>
      </c>
      <c r="S8997" s="636">
        <v>0.5</v>
      </c>
      <c r="T8997" s="554">
        <v>0.72686700000000004</v>
      </c>
      <c r="U8997" s="636">
        <f t="shared" si="331"/>
        <v>0.38328242060250006</v>
      </c>
    </row>
    <row r="8998" spans="1:21" x14ac:dyDescent="0.2">
      <c r="A8998" s="597">
        <v>45876</v>
      </c>
      <c r="B8998" s="414">
        <f t="shared" si="330"/>
        <v>45877</v>
      </c>
      <c r="C8998" s="636">
        <v>3.0449999999999999</v>
      </c>
      <c r="E8998" s="636">
        <v>2.5299999999999998</v>
      </c>
      <c r="G8998" s="636">
        <v>0.28776989485875004</v>
      </c>
      <c r="I8998" s="636">
        <v>2.75</v>
      </c>
      <c r="K8998" s="636">
        <v>1.07</v>
      </c>
      <c r="M8998" s="636">
        <v>2.5299999999999998</v>
      </c>
      <c r="O8998" s="636">
        <v>2.625</v>
      </c>
      <c r="Q8998" s="636">
        <v>2.5350000000000001</v>
      </c>
      <c r="S8998" s="636">
        <v>0.375</v>
      </c>
      <c r="T8998" s="554">
        <v>0.72764600000000002</v>
      </c>
      <c r="U8998" s="636">
        <f t="shared" si="331"/>
        <v>0.28776989485875004</v>
      </c>
    </row>
    <row r="8999" spans="1:21" x14ac:dyDescent="0.2">
      <c r="A8999" s="597">
        <v>45877</v>
      </c>
      <c r="B8999" s="414">
        <f t="shared" si="330"/>
        <v>45878</v>
      </c>
      <c r="C8999" s="640">
        <v>3.04</v>
      </c>
      <c r="E8999" s="640">
        <v>2.3650000000000002</v>
      </c>
      <c r="G8999" s="640">
        <v>0.24166326076987502</v>
      </c>
      <c r="I8999" s="640">
        <v>2.64</v>
      </c>
      <c r="K8999" s="640">
        <v>0.54500000000000004</v>
      </c>
      <c r="M8999" s="640">
        <v>2.48</v>
      </c>
      <c r="O8999" s="640">
        <v>2.57</v>
      </c>
      <c r="Q8999" s="640">
        <v>2.61</v>
      </c>
      <c r="S8999" s="640">
        <v>0.315</v>
      </c>
      <c r="T8999" s="577">
        <v>0.72745499999999996</v>
      </c>
      <c r="U8999" s="640">
        <f t="shared" si="331"/>
        <v>0.24166326076987502</v>
      </c>
    </row>
    <row r="9000" spans="1:21" x14ac:dyDescent="0.2">
      <c r="A9000" s="597">
        <v>45878</v>
      </c>
      <c r="B9000" s="414">
        <f t="shared" si="330"/>
        <v>45879</v>
      </c>
      <c r="C9000" s="640">
        <v>3.04</v>
      </c>
      <c r="E9000" s="640">
        <v>2.3650000000000002</v>
      </c>
      <c r="G9000" s="640">
        <v>0.24166326076987502</v>
      </c>
      <c r="I9000" s="640">
        <v>2.64</v>
      </c>
      <c r="K9000" s="640">
        <v>0.54500000000000004</v>
      </c>
      <c r="M9000" s="640">
        <v>2.48</v>
      </c>
      <c r="O9000" s="640">
        <v>2.57</v>
      </c>
      <c r="Q9000" s="640">
        <v>2.61</v>
      </c>
      <c r="S9000" s="640">
        <v>0.315</v>
      </c>
      <c r="T9000" s="577">
        <v>0.72745499999999996</v>
      </c>
      <c r="U9000" s="640">
        <f t="shared" si="331"/>
        <v>0.24166326076987502</v>
      </c>
    </row>
    <row r="9001" spans="1:21" x14ac:dyDescent="0.2">
      <c r="A9001" s="597">
        <v>45879</v>
      </c>
      <c r="B9001" s="414">
        <f t="shared" si="330"/>
        <v>45880</v>
      </c>
      <c r="C9001" s="640">
        <v>3.04</v>
      </c>
      <c r="E9001" s="640">
        <v>2.3650000000000002</v>
      </c>
      <c r="G9001" s="640">
        <v>0.24166326076987502</v>
      </c>
      <c r="I9001" s="640">
        <v>2.64</v>
      </c>
      <c r="K9001" s="640">
        <v>0.54500000000000004</v>
      </c>
      <c r="M9001" s="640">
        <v>2.48</v>
      </c>
      <c r="O9001" s="640">
        <v>2.57</v>
      </c>
      <c r="Q9001" s="640">
        <v>2.61</v>
      </c>
      <c r="S9001" s="640">
        <v>0.315</v>
      </c>
      <c r="T9001" s="577">
        <v>0.72745499999999996</v>
      </c>
      <c r="U9001" s="640">
        <f t="shared" si="331"/>
        <v>0.24166326076987502</v>
      </c>
    </row>
    <row r="9002" spans="1:21" x14ac:dyDescent="0.2">
      <c r="A9002" s="597">
        <v>45880</v>
      </c>
      <c r="B9002" s="414">
        <f t="shared" si="330"/>
        <v>45881</v>
      </c>
      <c r="C9002" s="636">
        <v>3.01</v>
      </c>
      <c r="E9002" s="636">
        <v>2.5499999999999998</v>
      </c>
      <c r="G9002" s="636">
        <v>0.49008380896000003</v>
      </c>
      <c r="I9002" s="636">
        <v>2.6949999999999998</v>
      </c>
      <c r="K9002" s="636">
        <v>0.86</v>
      </c>
      <c r="M9002" s="636">
        <v>2.64</v>
      </c>
      <c r="O9002" s="636">
        <v>2.62</v>
      </c>
      <c r="Q9002" s="636">
        <v>2.625</v>
      </c>
      <c r="S9002" s="636">
        <v>0.64</v>
      </c>
      <c r="T9002" s="554">
        <v>0.72609999999999997</v>
      </c>
      <c r="U9002" s="636">
        <f t="shared" si="331"/>
        <v>0.49008380896000003</v>
      </c>
    </row>
    <row r="9003" spans="1:21" x14ac:dyDescent="0.2">
      <c r="A9003" s="597">
        <v>45881</v>
      </c>
      <c r="B9003" s="414">
        <f t="shared" si="330"/>
        <v>45882</v>
      </c>
      <c r="C9003" s="636">
        <v>2.93</v>
      </c>
      <c r="E9003" s="636">
        <v>2.5350000000000001</v>
      </c>
      <c r="G9003" s="636">
        <v>0.56254692237134996</v>
      </c>
      <c r="I9003" s="636">
        <v>2.63</v>
      </c>
      <c r="K9003" s="636">
        <v>0.80500000000000005</v>
      </c>
      <c r="M9003" s="636">
        <v>2.59</v>
      </c>
      <c r="O9003" s="636">
        <v>2.5750000000000002</v>
      </c>
      <c r="Q9003" s="636">
        <v>2.4950000000000001</v>
      </c>
      <c r="S9003" s="636">
        <v>0.73499999999999999</v>
      </c>
      <c r="T9003" s="554">
        <v>0.72573399999999999</v>
      </c>
      <c r="U9003" s="636">
        <f t="shared" si="331"/>
        <v>0.56254692237134996</v>
      </c>
    </row>
    <row r="9004" spans="1:21" x14ac:dyDescent="0.2">
      <c r="A9004" s="597">
        <v>45882</v>
      </c>
      <c r="B9004" s="414">
        <f t="shared" si="330"/>
        <v>45883</v>
      </c>
      <c r="C9004" s="636">
        <v>2.915</v>
      </c>
      <c r="E9004" s="636">
        <v>2.5550000000000002</v>
      </c>
      <c r="G9004" s="636">
        <v>0.58216047285680006</v>
      </c>
      <c r="I9004" s="636">
        <v>2.6150000000000002</v>
      </c>
      <c r="K9004" s="636">
        <v>0.83</v>
      </c>
      <c r="M9004" s="636">
        <v>2.5649999999999999</v>
      </c>
      <c r="O9004" s="636">
        <v>2.5649999999999999</v>
      </c>
      <c r="Q9004" s="636">
        <v>2.44</v>
      </c>
      <c r="S9004" s="636">
        <v>0.76</v>
      </c>
      <c r="T9004" s="554">
        <v>0.72633199999999998</v>
      </c>
      <c r="U9004" s="636">
        <f t="shared" si="331"/>
        <v>0.58216047285680006</v>
      </c>
    </row>
    <row r="9005" spans="1:21" x14ac:dyDescent="0.2">
      <c r="A9005" s="597">
        <v>45883</v>
      </c>
      <c r="B9005" s="414">
        <f t="shared" si="330"/>
        <v>45884</v>
      </c>
      <c r="C9005" s="636">
        <v>2.77</v>
      </c>
      <c r="E9005" s="636">
        <v>2.4550000000000001</v>
      </c>
      <c r="G9005" s="636">
        <v>0.35567095997617504</v>
      </c>
      <c r="I9005" s="636">
        <v>2.4700000000000002</v>
      </c>
      <c r="K9005" s="636">
        <v>0.85499999999999998</v>
      </c>
      <c r="M9005" s="636">
        <v>2.44</v>
      </c>
      <c r="O9005" s="636">
        <v>2.52</v>
      </c>
      <c r="Q9005" s="636">
        <v>2.375</v>
      </c>
      <c r="S9005" s="636">
        <v>0.46500000000000002</v>
      </c>
      <c r="T9005" s="554">
        <v>0.72527299999999995</v>
      </c>
      <c r="U9005" s="636">
        <f t="shared" si="331"/>
        <v>0.35567095997617504</v>
      </c>
    </row>
    <row r="9006" spans="1:21" x14ac:dyDescent="0.2">
      <c r="A9006" s="597">
        <v>45884</v>
      </c>
      <c r="B9006" s="414">
        <f t="shared" ref="B9006:B9035" si="332">A9006+1</f>
        <v>45885</v>
      </c>
      <c r="C9006" s="640">
        <v>2.97</v>
      </c>
      <c r="E9006" s="640">
        <v>2.52</v>
      </c>
      <c r="G9006" s="640">
        <v>0.49267593662235004</v>
      </c>
      <c r="I9006" s="640">
        <v>2.6549999999999998</v>
      </c>
      <c r="K9006" s="640">
        <v>0.63500000000000001</v>
      </c>
      <c r="M9006" s="640">
        <v>2.4049999999999998</v>
      </c>
      <c r="O9006" s="640">
        <v>2.65</v>
      </c>
      <c r="Q9006" s="640">
        <v>2.4750000000000001</v>
      </c>
      <c r="S9006" s="640">
        <v>0.64500000000000002</v>
      </c>
      <c r="T9006" s="577">
        <v>0.72428199999999998</v>
      </c>
      <c r="U9006" s="640">
        <f t="shared" si="331"/>
        <v>0.49267593662235004</v>
      </c>
    </row>
    <row r="9007" spans="1:21" x14ac:dyDescent="0.2">
      <c r="A9007" s="597">
        <v>45885</v>
      </c>
      <c r="B9007" s="414">
        <f t="shared" si="332"/>
        <v>45886</v>
      </c>
      <c r="C9007" s="640">
        <v>2.97</v>
      </c>
      <c r="E9007" s="640">
        <v>2.52</v>
      </c>
      <c r="G9007" s="640">
        <v>0.49267593662235004</v>
      </c>
      <c r="I9007" s="640">
        <v>2.6549999999999998</v>
      </c>
      <c r="K9007" s="640">
        <v>0.63500000000000001</v>
      </c>
      <c r="M9007" s="640">
        <v>2.4049999999999998</v>
      </c>
      <c r="O9007" s="640">
        <v>2.65</v>
      </c>
      <c r="Q9007" s="640">
        <v>2.4750000000000001</v>
      </c>
      <c r="S9007" s="640">
        <v>0.64500000000000002</v>
      </c>
      <c r="T9007" s="577">
        <v>0.72428199999999998</v>
      </c>
      <c r="U9007" s="640">
        <f t="shared" si="331"/>
        <v>0.49267593662235004</v>
      </c>
    </row>
    <row r="9008" spans="1:21" x14ac:dyDescent="0.2">
      <c r="A9008" s="597">
        <v>45886</v>
      </c>
      <c r="B9008" s="414">
        <f t="shared" si="332"/>
        <v>45887</v>
      </c>
      <c r="C9008" s="640">
        <v>2.97</v>
      </c>
      <c r="E9008" s="640">
        <v>2.52</v>
      </c>
      <c r="G9008" s="640">
        <v>0.49267593662235004</v>
      </c>
      <c r="I9008" s="640">
        <v>2.6549999999999998</v>
      </c>
      <c r="K9008" s="640">
        <v>0.63500000000000001</v>
      </c>
      <c r="M9008" s="640">
        <v>2.4049999999999998</v>
      </c>
      <c r="O9008" s="640">
        <v>2.65</v>
      </c>
      <c r="Q9008" s="640">
        <v>2.4750000000000001</v>
      </c>
      <c r="S9008" s="640">
        <v>0.64500000000000002</v>
      </c>
      <c r="T9008" s="577">
        <v>0.72428199999999998</v>
      </c>
      <c r="U9008" s="640">
        <f t="shared" si="331"/>
        <v>0.49267593662235004</v>
      </c>
    </row>
    <row r="9009" spans="1:21" x14ac:dyDescent="0.2">
      <c r="A9009" s="597">
        <v>45887</v>
      </c>
      <c r="B9009" s="414">
        <f t="shared" si="332"/>
        <v>45888</v>
      </c>
      <c r="C9009" s="636">
        <v>2.96</v>
      </c>
      <c r="E9009" s="636">
        <v>2.585</v>
      </c>
      <c r="G9009" s="636">
        <v>0.61495124793655009</v>
      </c>
      <c r="I9009" s="636">
        <v>2.7149999999999999</v>
      </c>
      <c r="K9009" s="636">
        <v>0.68</v>
      </c>
      <c r="M9009" s="636">
        <v>2.57</v>
      </c>
      <c r="O9009" s="636">
        <v>2.64</v>
      </c>
      <c r="Q9009" s="636">
        <v>2.21</v>
      </c>
      <c r="S9009" s="636">
        <v>0.80500000000000005</v>
      </c>
      <c r="T9009" s="554">
        <v>0.72435400000000005</v>
      </c>
      <c r="U9009" s="636">
        <f t="shared" si="331"/>
        <v>0.61495124793655009</v>
      </c>
    </row>
    <row r="9010" spans="1:21" x14ac:dyDescent="0.2">
      <c r="A9010" s="597">
        <v>45888</v>
      </c>
      <c r="B9010" s="414">
        <f t="shared" si="332"/>
        <v>45889</v>
      </c>
      <c r="C9010" s="636">
        <v>2.86</v>
      </c>
      <c r="E9010" s="636">
        <v>2.4449999999999998</v>
      </c>
      <c r="G9010" s="636">
        <v>0.62126674658714998</v>
      </c>
      <c r="I9010" s="636">
        <v>2.58</v>
      </c>
      <c r="K9010" s="636">
        <v>0.78500000000000003</v>
      </c>
      <c r="M9010" s="636">
        <v>2.62</v>
      </c>
      <c r="O9010" s="636">
        <v>2.4849999999999999</v>
      </c>
      <c r="Q9010" s="636">
        <v>2.17</v>
      </c>
      <c r="S9010" s="636">
        <v>0.81499999999999995</v>
      </c>
      <c r="T9010" s="554">
        <v>0.72281399999999996</v>
      </c>
      <c r="U9010" s="636">
        <f t="shared" si="331"/>
        <v>0.62126674658714998</v>
      </c>
    </row>
    <row r="9011" spans="1:21" x14ac:dyDescent="0.2">
      <c r="A9011" s="597">
        <v>45889</v>
      </c>
      <c r="B9011" s="414">
        <f t="shared" si="332"/>
        <v>45890</v>
      </c>
      <c r="C9011" s="636">
        <v>2.8050000000000002</v>
      </c>
      <c r="E9011" s="636">
        <v>2.4049999999999998</v>
      </c>
      <c r="G9011" s="636">
        <v>0.66519827942312504</v>
      </c>
      <c r="I9011" s="636">
        <v>2.5499999999999998</v>
      </c>
      <c r="K9011" s="636">
        <v>0.93500000000000005</v>
      </c>
      <c r="M9011" s="636">
        <v>2.65</v>
      </c>
      <c r="O9011" s="636">
        <v>2.4500000000000002</v>
      </c>
      <c r="Q9011" s="636">
        <v>1.94</v>
      </c>
      <c r="S9011" s="636">
        <v>0.875</v>
      </c>
      <c r="T9011" s="554">
        <v>0.72085699999999997</v>
      </c>
      <c r="U9011" s="636">
        <f t="shared" si="331"/>
        <v>0.66519827942312504</v>
      </c>
    </row>
    <row r="9012" spans="1:21" x14ac:dyDescent="0.2">
      <c r="A9012" s="597">
        <v>45890</v>
      </c>
      <c r="B9012" s="414">
        <f t="shared" si="332"/>
        <v>45891</v>
      </c>
      <c r="C9012" s="636">
        <v>2.88</v>
      </c>
      <c r="E9012" s="636">
        <v>2.38</v>
      </c>
      <c r="G9012" s="636">
        <v>0.57321227550480014</v>
      </c>
      <c r="I9012" s="636">
        <v>2.64</v>
      </c>
      <c r="K9012" s="636">
        <v>0.81</v>
      </c>
      <c r="M9012" s="636">
        <v>2.4449999999999998</v>
      </c>
      <c r="O9012" s="636">
        <v>2.4300000000000002</v>
      </c>
      <c r="Q9012" s="636">
        <v>1.92</v>
      </c>
      <c r="S9012" s="636">
        <v>0.755</v>
      </c>
      <c r="T9012" s="554">
        <v>0.71990399999999999</v>
      </c>
      <c r="U9012" s="636">
        <f t="shared" si="331"/>
        <v>0.57321227550480014</v>
      </c>
    </row>
    <row r="9013" spans="1:21" x14ac:dyDescent="0.2">
      <c r="A9013" s="597">
        <v>45891</v>
      </c>
      <c r="B9013" s="414">
        <f t="shared" si="332"/>
        <v>45892</v>
      </c>
      <c r="C9013" s="640">
        <v>2.79</v>
      </c>
      <c r="E9013" s="640">
        <v>2.3050000000000002</v>
      </c>
      <c r="G9013" s="640">
        <v>0.58505210063300006</v>
      </c>
      <c r="I9013" s="640">
        <v>2.585</v>
      </c>
      <c r="K9013" s="640">
        <v>0.68500000000000005</v>
      </c>
      <c r="M9013" s="640">
        <v>2.39</v>
      </c>
      <c r="O9013" s="640">
        <v>2.395</v>
      </c>
      <c r="Q9013" s="640">
        <v>1.66</v>
      </c>
      <c r="S9013" s="640">
        <v>0.77</v>
      </c>
      <c r="T9013" s="577">
        <v>0.72045999999999999</v>
      </c>
      <c r="U9013" s="640">
        <f t="shared" si="331"/>
        <v>0.58505210063300006</v>
      </c>
    </row>
    <row r="9014" spans="1:21" x14ac:dyDescent="0.2">
      <c r="A9014" s="597">
        <v>45892</v>
      </c>
      <c r="B9014" s="414">
        <f t="shared" si="332"/>
        <v>45893</v>
      </c>
      <c r="C9014" s="640">
        <v>2.79</v>
      </c>
      <c r="E9014" s="640">
        <v>2.3050000000000002</v>
      </c>
      <c r="G9014" s="640">
        <v>0.58505210063300006</v>
      </c>
      <c r="I9014" s="640">
        <v>2.585</v>
      </c>
      <c r="K9014" s="640">
        <v>0.68500000000000005</v>
      </c>
      <c r="M9014" s="640">
        <v>2.39</v>
      </c>
      <c r="O9014" s="640">
        <v>2.395</v>
      </c>
      <c r="Q9014" s="640">
        <v>1.66</v>
      </c>
      <c r="S9014" s="640">
        <v>0.77</v>
      </c>
      <c r="T9014" s="577">
        <v>0.72045999999999999</v>
      </c>
      <c r="U9014" s="640">
        <f t="shared" si="331"/>
        <v>0.58505210063300006</v>
      </c>
    </row>
    <row r="9015" spans="1:21" x14ac:dyDescent="0.2">
      <c r="A9015" s="597">
        <v>45893</v>
      </c>
      <c r="B9015" s="414">
        <f t="shared" si="332"/>
        <v>45894</v>
      </c>
      <c r="C9015" s="640">
        <v>2.79</v>
      </c>
      <c r="E9015" s="640">
        <v>2.3050000000000002</v>
      </c>
      <c r="G9015" s="640">
        <v>0.58505210063300006</v>
      </c>
      <c r="I9015" s="640">
        <v>2.585</v>
      </c>
      <c r="K9015" s="640">
        <v>0.68500000000000005</v>
      </c>
      <c r="M9015" s="640">
        <v>2.39</v>
      </c>
      <c r="O9015" s="640">
        <v>2.395</v>
      </c>
      <c r="Q9015" s="640">
        <v>1.66</v>
      </c>
      <c r="S9015" s="640">
        <v>0.77</v>
      </c>
      <c r="T9015" s="577">
        <v>0.72045999999999999</v>
      </c>
      <c r="U9015" s="640">
        <f t="shared" si="331"/>
        <v>0.58505210063300006</v>
      </c>
    </row>
    <row r="9016" spans="1:21" x14ac:dyDescent="0.2">
      <c r="A9016" s="597">
        <v>45894</v>
      </c>
      <c r="B9016" s="414">
        <f t="shared" si="332"/>
        <v>45895</v>
      </c>
      <c r="C9016" s="636">
        <v>2.7549999999999999</v>
      </c>
      <c r="E9016" s="636">
        <v>2.2999999999999998</v>
      </c>
      <c r="G9016" s="636">
        <v>0.72014824522147503</v>
      </c>
      <c r="I9016" s="636">
        <v>2.4649999999999999</v>
      </c>
      <c r="K9016" s="636">
        <v>1.075</v>
      </c>
      <c r="M9016" s="636">
        <v>2.4550000000000001</v>
      </c>
      <c r="O9016" s="636">
        <v>2.2749999999999999</v>
      </c>
      <c r="Q9016" s="636">
        <v>1.57</v>
      </c>
      <c r="S9016" s="636">
        <v>0.94499999999999995</v>
      </c>
      <c r="T9016" s="554">
        <v>0.72259700000000004</v>
      </c>
      <c r="U9016" s="636">
        <f t="shared" si="331"/>
        <v>0.72014824522147503</v>
      </c>
    </row>
    <row r="9017" spans="1:21" x14ac:dyDescent="0.2">
      <c r="A9017" s="597">
        <v>45895</v>
      </c>
      <c r="B9017" s="414">
        <f t="shared" si="332"/>
        <v>45896</v>
      </c>
      <c r="C9017" s="636">
        <v>2.82</v>
      </c>
      <c r="E9017" s="636">
        <v>2.2549999999999999</v>
      </c>
      <c r="G9017" s="636">
        <v>0.98257382750400013</v>
      </c>
      <c r="I9017" s="636">
        <v>2.4700000000000002</v>
      </c>
      <c r="K9017" s="636">
        <v>0.98</v>
      </c>
      <c r="M9017" s="636">
        <v>2.35</v>
      </c>
      <c r="O9017" s="636">
        <v>2.2599999999999998</v>
      </c>
      <c r="Q9017" s="636">
        <v>1.51</v>
      </c>
      <c r="S9017" s="636">
        <v>1.29</v>
      </c>
      <c r="T9017" s="554">
        <v>0.72223999999999999</v>
      </c>
      <c r="U9017" s="636">
        <f t="shared" si="331"/>
        <v>0.98257382750400013</v>
      </c>
    </row>
    <row r="9018" spans="1:21" x14ac:dyDescent="0.2">
      <c r="A9018" s="597">
        <v>45896</v>
      </c>
      <c r="B9018" s="414">
        <f t="shared" si="332"/>
        <v>45897</v>
      </c>
      <c r="C9018" s="636">
        <v>2.875</v>
      </c>
      <c r="E9018" s="636">
        <v>2.37</v>
      </c>
      <c r="G9018" s="636">
        <v>0.8389835658710002</v>
      </c>
      <c r="I9018" s="636">
        <v>2.57</v>
      </c>
      <c r="K9018" s="636">
        <v>0.89500000000000002</v>
      </c>
      <c r="M9018" s="636">
        <v>2.38</v>
      </c>
      <c r="O9018" s="636">
        <v>2.3849999999999998</v>
      </c>
      <c r="Q9018" s="636">
        <v>1.36</v>
      </c>
      <c r="S9018" s="636">
        <v>1.1000000000000001</v>
      </c>
      <c r="T9018" s="554">
        <v>0.72321400000000002</v>
      </c>
      <c r="U9018" s="636">
        <f t="shared" si="331"/>
        <v>0.8389835658710002</v>
      </c>
    </row>
    <row r="9019" spans="1:21" x14ac:dyDescent="0.2">
      <c r="A9019" s="597">
        <v>45897</v>
      </c>
      <c r="B9019" s="414">
        <f t="shared" si="332"/>
        <v>45898</v>
      </c>
      <c r="C9019" s="640">
        <v>2.895</v>
      </c>
      <c r="E9019" s="640">
        <v>2.35</v>
      </c>
      <c r="G9019" s="640">
        <v>0.70478072764520006</v>
      </c>
      <c r="I9019" s="640">
        <v>2.5499999999999998</v>
      </c>
      <c r="K9019" s="640">
        <v>0.77500000000000002</v>
      </c>
      <c r="M9019" s="640">
        <v>2.37</v>
      </c>
      <c r="O9019" s="640">
        <v>2.355</v>
      </c>
      <c r="Q9019" s="640">
        <v>1.2450000000000001</v>
      </c>
      <c r="S9019" s="640">
        <v>0.92</v>
      </c>
      <c r="T9019" s="577">
        <v>0.72639399999999998</v>
      </c>
      <c r="U9019" s="640">
        <f t="shared" si="331"/>
        <v>0.70478072764520006</v>
      </c>
    </row>
    <row r="9020" spans="1:21" x14ac:dyDescent="0.2">
      <c r="A9020" s="597">
        <v>45898</v>
      </c>
      <c r="B9020" s="414">
        <f t="shared" si="332"/>
        <v>45899</v>
      </c>
      <c r="C9020" s="640">
        <v>2.895</v>
      </c>
      <c r="E9020" s="640">
        <v>2.35</v>
      </c>
      <c r="G9020" s="640">
        <v>0.70478072764520006</v>
      </c>
      <c r="I9020" s="640">
        <v>2.5499999999999998</v>
      </c>
      <c r="K9020" s="640">
        <v>0.77500000000000002</v>
      </c>
      <c r="M9020" s="640">
        <v>2.37</v>
      </c>
      <c r="O9020" s="640">
        <v>2.355</v>
      </c>
      <c r="Q9020" s="640">
        <v>1.2450000000000001</v>
      </c>
      <c r="S9020" s="640">
        <v>0.92</v>
      </c>
      <c r="T9020" s="577">
        <v>0.72639399999999998</v>
      </c>
      <c r="U9020" s="640">
        <f t="shared" si="331"/>
        <v>0.70478072764520006</v>
      </c>
    </row>
    <row r="9021" spans="1:21" x14ac:dyDescent="0.2">
      <c r="A9021" s="597">
        <v>45899</v>
      </c>
      <c r="B9021" s="414">
        <f t="shared" si="332"/>
        <v>45900</v>
      </c>
      <c r="C9021" s="640">
        <v>2.895</v>
      </c>
      <c r="E9021" s="640">
        <v>2.35</v>
      </c>
      <c r="G9021" s="640">
        <v>0.70478072764520006</v>
      </c>
      <c r="I9021" s="640">
        <v>2.5499999999999998</v>
      </c>
      <c r="K9021" s="640">
        <v>0.77500000000000002</v>
      </c>
      <c r="M9021" s="640">
        <v>2.37</v>
      </c>
      <c r="O9021" s="640">
        <v>2.355</v>
      </c>
      <c r="Q9021" s="640">
        <v>1.2450000000000001</v>
      </c>
      <c r="S9021" s="640">
        <v>0.92</v>
      </c>
      <c r="T9021" s="577">
        <v>0.72639399999999998</v>
      </c>
      <c r="U9021" s="640">
        <f t="shared" si="331"/>
        <v>0.70478072764520006</v>
      </c>
    </row>
    <row r="9022" spans="1:21" x14ac:dyDescent="0.2">
      <c r="A9022" s="597">
        <v>45900</v>
      </c>
      <c r="B9022" s="414">
        <f t="shared" si="332"/>
        <v>45901</v>
      </c>
      <c r="C9022" s="649">
        <v>2.875</v>
      </c>
      <c r="E9022" s="649">
        <v>2.4500000000000002</v>
      </c>
      <c r="G9022" s="649">
        <v>0.58300285713420008</v>
      </c>
      <c r="I9022" s="649">
        <v>2.6</v>
      </c>
      <c r="K9022" s="649">
        <v>0.77500000000000002</v>
      </c>
      <c r="M9022" s="649">
        <v>2.5049999999999999</v>
      </c>
      <c r="O9022" s="649">
        <v>2.4750000000000001</v>
      </c>
      <c r="Q9022" s="649">
        <v>1.39</v>
      </c>
      <c r="S9022" s="649">
        <v>0.76</v>
      </c>
      <c r="T9022" s="690">
        <v>0.727383</v>
      </c>
      <c r="U9022" s="649">
        <f t="shared" si="331"/>
        <v>0.58300285713420008</v>
      </c>
    </row>
    <row r="9023" spans="1:21" x14ac:dyDescent="0.2">
      <c r="A9023" s="597">
        <v>45901</v>
      </c>
      <c r="B9023" s="414">
        <f t="shared" si="332"/>
        <v>45902</v>
      </c>
      <c r="C9023" s="640">
        <v>2.875</v>
      </c>
      <c r="E9023" s="640">
        <v>2.4500000000000002</v>
      </c>
      <c r="G9023" s="640">
        <v>0.58300285713420008</v>
      </c>
      <c r="I9023" s="640">
        <v>2.6</v>
      </c>
      <c r="K9023" s="640">
        <v>0.77500000000000002</v>
      </c>
      <c r="M9023" s="640">
        <v>2.5049999999999999</v>
      </c>
      <c r="O9023" s="640">
        <v>2.4750000000000001</v>
      </c>
      <c r="Q9023" s="640">
        <v>1.39</v>
      </c>
      <c r="S9023" s="640">
        <v>0.76</v>
      </c>
      <c r="T9023" s="577">
        <v>0.727383</v>
      </c>
      <c r="U9023" s="640">
        <f t="shared" si="331"/>
        <v>0.58300285713420008</v>
      </c>
    </row>
    <row r="9024" spans="1:21" x14ac:dyDescent="0.2">
      <c r="A9024" s="597">
        <v>45902</v>
      </c>
      <c r="B9024" s="414">
        <f t="shared" si="332"/>
        <v>45903</v>
      </c>
      <c r="C9024" s="636">
        <v>2.7250000000000001</v>
      </c>
      <c r="E9024" s="636">
        <v>2.5249999999999999</v>
      </c>
      <c r="G9024" s="636">
        <v>0.51293778004060009</v>
      </c>
      <c r="I9024" s="636">
        <v>2.57</v>
      </c>
      <c r="K9024" s="636">
        <v>0.995</v>
      </c>
      <c r="M9024" s="636">
        <v>2.6850000000000001</v>
      </c>
      <c r="O9024" s="636">
        <v>2.5649999999999999</v>
      </c>
      <c r="Q9024" s="636">
        <v>1.66</v>
      </c>
      <c r="S9024" s="636">
        <v>0.67</v>
      </c>
      <c r="T9024" s="554">
        <v>0.72593200000000002</v>
      </c>
      <c r="U9024" s="636">
        <f t="shared" si="331"/>
        <v>0.51293778004060009</v>
      </c>
    </row>
    <row r="9025" spans="1:21" x14ac:dyDescent="0.2">
      <c r="A9025" s="597">
        <v>45903</v>
      </c>
      <c r="B9025" s="414">
        <f t="shared" si="332"/>
        <v>45904</v>
      </c>
      <c r="C9025" s="636">
        <v>2.9950000000000001</v>
      </c>
      <c r="E9025" s="636">
        <v>2.78</v>
      </c>
      <c r="G9025" s="636">
        <v>0.24081049380780001</v>
      </c>
      <c r="I9025" s="636">
        <v>2.7250000000000001</v>
      </c>
      <c r="K9025" s="636">
        <v>0.79500000000000004</v>
      </c>
      <c r="M9025" s="636">
        <v>3.05</v>
      </c>
      <c r="O9025" s="636">
        <v>2.7050000000000001</v>
      </c>
      <c r="Q9025" s="636">
        <v>1.86</v>
      </c>
      <c r="S9025" s="636">
        <v>0.315</v>
      </c>
      <c r="T9025" s="554">
        <v>0.72488799999999998</v>
      </c>
      <c r="U9025" s="636">
        <f t="shared" si="331"/>
        <v>0.24081049380780001</v>
      </c>
    </row>
    <row r="9026" spans="1:21" x14ac:dyDescent="0.2">
      <c r="A9026" s="597">
        <v>45904</v>
      </c>
      <c r="B9026" s="414">
        <f t="shared" si="332"/>
        <v>45905</v>
      </c>
      <c r="C9026" s="636">
        <v>3.0950000000000002</v>
      </c>
      <c r="E9026" s="636">
        <v>2.7050000000000001</v>
      </c>
      <c r="G9026" s="636">
        <v>0.51896638122659999</v>
      </c>
      <c r="I9026" s="636">
        <v>2.7949999999999999</v>
      </c>
      <c r="K9026" s="636">
        <v>0.83</v>
      </c>
      <c r="M9026" s="636">
        <v>2.74</v>
      </c>
      <c r="O9026" s="636">
        <v>2.665</v>
      </c>
      <c r="Q9026" s="636">
        <v>1.8049999999999999</v>
      </c>
      <c r="S9026" s="636">
        <v>0.68</v>
      </c>
      <c r="T9026" s="554">
        <v>0.72366299999999995</v>
      </c>
      <c r="U9026" s="636">
        <f t="shared" si="331"/>
        <v>0.51896638122659999</v>
      </c>
    </row>
    <row r="9027" spans="1:21" x14ac:dyDescent="0.2">
      <c r="A9027" s="597">
        <v>45905</v>
      </c>
      <c r="B9027" s="414">
        <f t="shared" si="332"/>
        <v>45906</v>
      </c>
      <c r="C9027" s="640">
        <v>3.0449999999999999</v>
      </c>
      <c r="E9027" s="640">
        <v>2.4700000000000002</v>
      </c>
      <c r="G9027" s="640">
        <v>0.72510370709500005</v>
      </c>
      <c r="I9027" s="640">
        <v>2.7349999999999999</v>
      </c>
      <c r="K9027" s="640">
        <v>0.88500000000000001</v>
      </c>
      <c r="M9027" s="640">
        <v>2.59</v>
      </c>
      <c r="O9027" s="640">
        <v>2.59</v>
      </c>
      <c r="Q9027" s="640">
        <v>1.5549999999999999</v>
      </c>
      <c r="S9027" s="640">
        <v>0.95</v>
      </c>
      <c r="T9027" s="577">
        <v>0.72374000000000005</v>
      </c>
      <c r="U9027" s="640">
        <f t="shared" si="331"/>
        <v>0.72510370709500005</v>
      </c>
    </row>
    <row r="9028" spans="1:21" x14ac:dyDescent="0.2">
      <c r="A9028" s="597">
        <v>45906</v>
      </c>
      <c r="B9028" s="414">
        <f t="shared" si="332"/>
        <v>45907</v>
      </c>
      <c r="C9028" s="640">
        <v>3.0449999999999999</v>
      </c>
      <c r="E9028" s="640">
        <v>2.4700000000000002</v>
      </c>
      <c r="G9028" s="640">
        <v>0.72510370709500005</v>
      </c>
      <c r="I9028" s="640">
        <v>2.7349999999999999</v>
      </c>
      <c r="K9028" s="640">
        <v>0.88500000000000001</v>
      </c>
      <c r="M9028" s="640">
        <v>2.59</v>
      </c>
      <c r="O9028" s="640">
        <v>2.59</v>
      </c>
      <c r="Q9028" s="640">
        <v>1.5549999999999999</v>
      </c>
      <c r="S9028" s="640">
        <v>0.95</v>
      </c>
      <c r="T9028" s="577">
        <v>0.72374000000000005</v>
      </c>
      <c r="U9028" s="640">
        <f t="shared" si="331"/>
        <v>0.72510370709500005</v>
      </c>
    </row>
    <row r="9029" spans="1:21" x14ac:dyDescent="0.2">
      <c r="A9029" s="597">
        <v>45907</v>
      </c>
      <c r="B9029" s="414">
        <f t="shared" si="332"/>
        <v>45908</v>
      </c>
      <c r="C9029" s="640">
        <v>3.0449999999999999</v>
      </c>
      <c r="E9029" s="640">
        <v>2.4700000000000002</v>
      </c>
      <c r="G9029" s="640">
        <v>0.72510370709500005</v>
      </c>
      <c r="I9029" s="640">
        <v>2.7349999999999999</v>
      </c>
      <c r="K9029" s="640">
        <v>0.88500000000000001</v>
      </c>
      <c r="M9029" s="640">
        <v>2.59</v>
      </c>
      <c r="O9029" s="640">
        <v>2.59</v>
      </c>
      <c r="Q9029" s="640">
        <v>1.5549999999999999</v>
      </c>
      <c r="S9029" s="640">
        <v>0.95</v>
      </c>
      <c r="T9029" s="577">
        <v>0.72374000000000005</v>
      </c>
      <c r="U9029" s="640">
        <f t="shared" si="331"/>
        <v>0.72510370709500005</v>
      </c>
    </row>
    <row r="9030" spans="1:21" x14ac:dyDescent="0.2">
      <c r="A9030" s="597">
        <v>45908</v>
      </c>
      <c r="B9030" s="414">
        <f t="shared" si="332"/>
        <v>45909</v>
      </c>
      <c r="C9030" s="636">
        <v>3.11</v>
      </c>
      <c r="E9030" s="636">
        <v>2.645</v>
      </c>
      <c r="G9030" s="636">
        <v>0.79366502975240005</v>
      </c>
      <c r="I9030" s="636">
        <v>2.7149999999999999</v>
      </c>
      <c r="K9030" s="636">
        <v>0.76500000000000001</v>
      </c>
      <c r="M9030" s="636">
        <v>2.6749999999999998</v>
      </c>
      <c r="O9030" s="636">
        <v>2.63</v>
      </c>
      <c r="Q9030" s="636">
        <v>1.7549999999999999</v>
      </c>
      <c r="S9030" s="636">
        <v>1.04</v>
      </c>
      <c r="T9030" s="554">
        <v>0.72361900000000001</v>
      </c>
      <c r="U9030" s="636">
        <f t="shared" si="331"/>
        <v>0.79366502975240005</v>
      </c>
    </row>
    <row r="9031" spans="1:21" x14ac:dyDescent="0.2">
      <c r="A9031" s="597">
        <v>45909</v>
      </c>
      <c r="B9031" s="414">
        <f t="shared" si="332"/>
        <v>45910</v>
      </c>
      <c r="C9031" s="636">
        <v>3.1</v>
      </c>
      <c r="E9031" s="636">
        <v>2.7050000000000001</v>
      </c>
      <c r="G9031" s="636">
        <v>1.003370281631125</v>
      </c>
      <c r="I9031" s="636">
        <v>2.7</v>
      </c>
      <c r="K9031" s="636">
        <v>0.60499999999999998</v>
      </c>
      <c r="M9031" s="636">
        <v>2.8149999999999999</v>
      </c>
      <c r="O9031" s="636">
        <v>2.6949999999999998</v>
      </c>
      <c r="Q9031" s="636">
        <v>1.82</v>
      </c>
      <c r="S9031" s="636">
        <v>1.3149999999999999</v>
      </c>
      <c r="T9031" s="554">
        <v>0.72350499999999995</v>
      </c>
      <c r="U9031" s="636">
        <f t="shared" si="331"/>
        <v>1.003370281631125</v>
      </c>
    </row>
    <row r="9032" spans="1:21" x14ac:dyDescent="0.2">
      <c r="A9032" s="597">
        <v>45910</v>
      </c>
      <c r="B9032" s="414">
        <f t="shared" si="332"/>
        <v>45911</v>
      </c>
      <c r="C9032" s="636">
        <v>2.89</v>
      </c>
      <c r="E9032" s="636">
        <v>2.6</v>
      </c>
      <c r="G9032" s="636">
        <v>0.86770549918079998</v>
      </c>
      <c r="I9032" s="636">
        <v>2.61</v>
      </c>
      <c r="K9032" s="636">
        <v>7.4999999999999997E-2</v>
      </c>
      <c r="M9032" s="636">
        <v>2.68</v>
      </c>
      <c r="O9032" s="636">
        <v>2.61</v>
      </c>
      <c r="Q9032" s="636">
        <v>1.825</v>
      </c>
      <c r="S9032" s="636">
        <v>1.1399999999999999</v>
      </c>
      <c r="T9032" s="554">
        <v>0.72172800000000004</v>
      </c>
      <c r="U9032" s="636">
        <f t="shared" si="331"/>
        <v>0.86770549918079998</v>
      </c>
    </row>
    <row r="9033" spans="1:21" x14ac:dyDescent="0.2">
      <c r="A9033" s="597">
        <v>45911</v>
      </c>
      <c r="B9033" s="414">
        <f t="shared" si="332"/>
        <v>45912</v>
      </c>
      <c r="C9033" s="636">
        <v>2.8050000000000002</v>
      </c>
      <c r="E9033" s="636">
        <v>2.5249999999999999</v>
      </c>
      <c r="G9033" s="636">
        <v>0.53266062027849992</v>
      </c>
      <c r="I9033" s="636">
        <v>2.57</v>
      </c>
      <c r="K9033" s="636">
        <v>-0.82499999999999996</v>
      </c>
      <c r="M9033" s="636">
        <v>2.5449999999999999</v>
      </c>
      <c r="O9033" s="636">
        <v>2.57</v>
      </c>
      <c r="Q9033" s="636">
        <v>1.88</v>
      </c>
      <c r="S9033" s="636">
        <v>0.7</v>
      </c>
      <c r="T9033" s="554">
        <v>0.72153699999999998</v>
      </c>
      <c r="U9033" s="636">
        <f t="shared" si="331"/>
        <v>0.53266062027849992</v>
      </c>
    </row>
    <row r="9034" spans="1:21" x14ac:dyDescent="0.2">
      <c r="A9034" s="597">
        <v>45912</v>
      </c>
      <c r="B9034" s="414">
        <f t="shared" si="332"/>
        <v>45913</v>
      </c>
      <c r="C9034" s="640">
        <v>2.9</v>
      </c>
      <c r="E9034" s="640">
        <v>2.4649999999999999</v>
      </c>
      <c r="G9034" s="640">
        <v>0.45321646178234998</v>
      </c>
      <c r="I9034" s="640">
        <v>2.5150000000000001</v>
      </c>
      <c r="K9034" s="640">
        <v>-2.855</v>
      </c>
      <c r="M9034" s="640">
        <v>2.415</v>
      </c>
      <c r="O9034" s="640">
        <v>2.5550000000000002</v>
      </c>
      <c r="Q9034" s="640">
        <v>1.62</v>
      </c>
      <c r="S9034" s="640">
        <v>0.59499999999999997</v>
      </c>
      <c r="T9034" s="577">
        <v>0.72226199999999996</v>
      </c>
      <c r="U9034" s="640">
        <f t="shared" si="331"/>
        <v>0.45321646178234998</v>
      </c>
    </row>
    <row r="9035" spans="1:21" x14ac:dyDescent="0.2">
      <c r="A9035" s="597">
        <v>45913</v>
      </c>
      <c r="B9035" s="414">
        <f t="shared" si="332"/>
        <v>45914</v>
      </c>
      <c r="C9035" s="640">
        <v>2.9</v>
      </c>
      <c r="E9035" s="640">
        <v>2.4649999999999999</v>
      </c>
      <c r="G9035" s="640">
        <v>0.45321646178234998</v>
      </c>
      <c r="I9035" s="640">
        <v>2.5150000000000001</v>
      </c>
      <c r="K9035" s="640">
        <v>-2.855</v>
      </c>
      <c r="M9035" s="640">
        <v>2.415</v>
      </c>
      <c r="O9035" s="640">
        <v>2.5550000000000002</v>
      </c>
      <c r="Q9035" s="640">
        <v>1.62</v>
      </c>
      <c r="S9035" s="640">
        <v>0.59499999999999997</v>
      </c>
      <c r="T9035" s="577">
        <v>0.72226199999999996</v>
      </c>
      <c r="U9035" s="640">
        <f t="shared" si="331"/>
        <v>0.45321646178234998</v>
      </c>
    </row>
    <row r="9036" spans="1:21" x14ac:dyDescent="0.2">
      <c r="A9036" s="597">
        <v>45914</v>
      </c>
      <c r="B9036" s="414">
        <f t="shared" ref="B9036:B9038" si="333">A9036+1</f>
        <v>45915</v>
      </c>
      <c r="C9036" s="640">
        <v>2.9</v>
      </c>
      <c r="E9036" s="640">
        <v>2.4649999999999999</v>
      </c>
      <c r="G9036" s="640">
        <v>0.45321646178234998</v>
      </c>
      <c r="I9036" s="640">
        <v>2.5150000000000001</v>
      </c>
      <c r="K9036" s="640">
        <v>-2.855</v>
      </c>
      <c r="M9036" s="640">
        <v>2.415</v>
      </c>
      <c r="O9036" s="640">
        <v>2.5550000000000002</v>
      </c>
      <c r="Q9036" s="640">
        <v>1.62</v>
      </c>
      <c r="S9036" s="640">
        <v>0.59499999999999997</v>
      </c>
      <c r="T9036" s="577">
        <v>0.72226199999999996</v>
      </c>
      <c r="U9036" s="640">
        <f t="shared" si="331"/>
        <v>0.45321646178234998</v>
      </c>
    </row>
    <row r="9037" spans="1:21" x14ac:dyDescent="0.2">
      <c r="A9037" s="597">
        <v>45915</v>
      </c>
      <c r="B9037" s="414">
        <f t="shared" si="333"/>
        <v>45916</v>
      </c>
      <c r="C9037" s="636">
        <v>2.98</v>
      </c>
      <c r="E9037" s="636">
        <v>2.66</v>
      </c>
      <c r="G9037" s="636">
        <v>0.133578379592</v>
      </c>
      <c r="I9037" s="636">
        <v>2.6850000000000001</v>
      </c>
      <c r="K9037" s="636">
        <v>-1.34</v>
      </c>
      <c r="M9037" s="636">
        <v>2.8</v>
      </c>
      <c r="O9037" s="636">
        <v>2.68</v>
      </c>
      <c r="Q9037" s="636">
        <v>1.895</v>
      </c>
      <c r="S9037" s="636">
        <v>0.17499999999999999</v>
      </c>
      <c r="T9037" s="554">
        <v>0.72377599999999997</v>
      </c>
      <c r="U9037" s="636">
        <f t="shared" si="331"/>
        <v>0.133578379592</v>
      </c>
    </row>
    <row r="9038" spans="1:21" x14ac:dyDescent="0.2">
      <c r="A9038" s="597">
        <v>45916</v>
      </c>
      <c r="B9038" s="414">
        <f t="shared" si="333"/>
        <v>45917</v>
      </c>
      <c r="C9038" s="636">
        <v>3.07</v>
      </c>
      <c r="E9038" s="636">
        <v>2.7850000000000001</v>
      </c>
      <c r="G9038" s="636">
        <v>0.35260866912760003</v>
      </c>
      <c r="I9038" s="636">
        <v>2.88</v>
      </c>
      <c r="K9038" s="636">
        <v>-2.5</v>
      </c>
      <c r="M9038" s="636">
        <v>2.85</v>
      </c>
      <c r="O9038" s="636">
        <v>2.8149999999999999</v>
      </c>
      <c r="Q9038" s="636">
        <v>1.7549999999999999</v>
      </c>
      <c r="S9038" s="636">
        <v>0.46</v>
      </c>
      <c r="T9038" s="554">
        <v>0.72684400000000005</v>
      </c>
      <c r="U9038" s="636">
        <f t="shared" si="331"/>
        <v>0.35260866912760003</v>
      </c>
    </row>
    <row r="9039" spans="1:21" x14ac:dyDescent="0.2">
      <c r="A9039" s="597">
        <v>45917</v>
      </c>
      <c r="B9039" s="414">
        <f t="shared" ref="B9039:B9063" si="334">A9039+1</f>
        <v>45918</v>
      </c>
      <c r="C9039" s="636">
        <v>3.2</v>
      </c>
      <c r="E9039" s="636">
        <v>2.875</v>
      </c>
      <c r="G9039" s="636">
        <v>0.35258877908870001</v>
      </c>
      <c r="I9039" s="636">
        <v>2.95</v>
      </c>
      <c r="K9039" s="636">
        <v>-0.84</v>
      </c>
      <c r="M9039" s="636">
        <v>2.9249999999999998</v>
      </c>
      <c r="O9039" s="636">
        <v>2.8849999999999998</v>
      </c>
      <c r="Q9039" s="636">
        <v>1.84</v>
      </c>
      <c r="S9039" s="636">
        <v>0.46</v>
      </c>
      <c r="T9039" s="554">
        <v>0.72680299999999998</v>
      </c>
      <c r="U9039" s="636">
        <f t="shared" si="331"/>
        <v>0.35258877908870001</v>
      </c>
    </row>
    <row r="9040" spans="1:21" x14ac:dyDescent="0.2">
      <c r="A9040" s="597">
        <v>45918</v>
      </c>
      <c r="B9040" s="414">
        <f t="shared" si="334"/>
        <v>45919</v>
      </c>
      <c r="C9040" s="636">
        <v>3.08</v>
      </c>
      <c r="E9040" s="636">
        <v>2.7450000000000001</v>
      </c>
      <c r="G9040" s="636">
        <v>0.15296114867700003</v>
      </c>
      <c r="I9040" s="636">
        <v>2.7650000000000001</v>
      </c>
      <c r="K9040" s="636">
        <v>-0.03</v>
      </c>
      <c r="M9040" s="636">
        <v>2.7450000000000001</v>
      </c>
      <c r="O9040" s="636">
        <v>2.7749999999999999</v>
      </c>
      <c r="Q9040" s="636">
        <v>1.7350000000000001</v>
      </c>
      <c r="S9040" s="636">
        <v>0.2</v>
      </c>
      <c r="T9040" s="554">
        <v>0.72519900000000004</v>
      </c>
      <c r="U9040" s="636">
        <f t="shared" si="331"/>
        <v>0.15296114867700003</v>
      </c>
    </row>
    <row r="9041" spans="1:21" x14ac:dyDescent="0.2">
      <c r="A9041" s="597">
        <v>45919</v>
      </c>
      <c r="B9041" s="414">
        <f t="shared" si="334"/>
        <v>45920</v>
      </c>
      <c r="C9041" s="640">
        <v>2.89</v>
      </c>
      <c r="E9041" s="640">
        <v>2.5099999999999998</v>
      </c>
      <c r="G9041" s="640">
        <v>6.4974961976875009E-2</v>
      </c>
      <c r="I9041" s="640">
        <v>2.66</v>
      </c>
      <c r="K9041" s="640">
        <v>-2.12</v>
      </c>
      <c r="M9041" s="640">
        <v>2.3650000000000002</v>
      </c>
      <c r="O9041" s="640">
        <v>2.5649999999999999</v>
      </c>
      <c r="Q9041" s="640">
        <v>1.35</v>
      </c>
      <c r="S9041" s="640">
        <v>8.5000000000000006E-2</v>
      </c>
      <c r="T9041" s="577">
        <v>0.72482500000000005</v>
      </c>
      <c r="U9041" s="640">
        <f t="shared" si="331"/>
        <v>6.4974961976875009E-2</v>
      </c>
    </row>
    <row r="9042" spans="1:21" x14ac:dyDescent="0.2">
      <c r="A9042" s="597">
        <v>45920</v>
      </c>
      <c r="B9042" s="414">
        <f t="shared" si="334"/>
        <v>45921</v>
      </c>
      <c r="C9042" s="640">
        <v>2.89</v>
      </c>
      <c r="E9042" s="640">
        <v>2.5099999999999998</v>
      </c>
      <c r="G9042" s="640">
        <v>6.4974961976875009E-2</v>
      </c>
      <c r="I9042" s="640">
        <v>2.66</v>
      </c>
      <c r="K9042" s="640">
        <v>-2.12</v>
      </c>
      <c r="M9042" s="640">
        <v>2.3650000000000002</v>
      </c>
      <c r="O9042" s="640">
        <v>2.5649999999999999</v>
      </c>
      <c r="Q9042" s="640">
        <v>1.35</v>
      </c>
      <c r="S9042" s="640">
        <v>8.5000000000000006E-2</v>
      </c>
      <c r="T9042" s="577">
        <v>0.72482500000000005</v>
      </c>
      <c r="U9042" s="640">
        <f t="shared" si="331"/>
        <v>6.4974961976875009E-2</v>
      </c>
    </row>
    <row r="9043" spans="1:21" x14ac:dyDescent="0.2">
      <c r="A9043" s="597">
        <v>45921</v>
      </c>
      <c r="B9043" s="414">
        <f t="shared" si="334"/>
        <v>45922</v>
      </c>
      <c r="C9043" s="640">
        <v>2.89</v>
      </c>
      <c r="E9043" s="640">
        <v>2.5099999999999998</v>
      </c>
      <c r="G9043" s="640">
        <v>6.4974961976875009E-2</v>
      </c>
      <c r="I9043" s="640">
        <v>2.66</v>
      </c>
      <c r="K9043" s="640">
        <v>-2.12</v>
      </c>
      <c r="M9043" s="640">
        <v>2.3650000000000002</v>
      </c>
      <c r="O9043" s="640">
        <v>2.5649999999999999</v>
      </c>
      <c r="Q9043" s="640">
        <v>1.35</v>
      </c>
      <c r="S9043" s="640">
        <v>8.5000000000000006E-2</v>
      </c>
      <c r="T9043" s="577">
        <v>0.72482500000000005</v>
      </c>
      <c r="U9043" s="640">
        <f t="shared" si="331"/>
        <v>6.4974961976875009E-2</v>
      </c>
    </row>
    <row r="9044" spans="1:21" x14ac:dyDescent="0.2">
      <c r="A9044" s="597">
        <v>45922</v>
      </c>
      <c r="B9044" s="414">
        <f t="shared" si="334"/>
        <v>45923</v>
      </c>
      <c r="C9044" s="636">
        <v>2.9</v>
      </c>
      <c r="E9044" s="636">
        <v>2.5750000000000002</v>
      </c>
      <c r="G9044" s="636">
        <v>-4.2001555747525003E-2</v>
      </c>
      <c r="I9044" s="636">
        <v>2.6949999999999998</v>
      </c>
      <c r="K9044" s="636">
        <v>-2.6549999999999998</v>
      </c>
      <c r="M9044" s="636">
        <v>2.67</v>
      </c>
      <c r="O9044" s="636">
        <v>2.5499999999999998</v>
      </c>
      <c r="Q9044" s="636">
        <v>1.655</v>
      </c>
      <c r="S9044" s="636">
        <v>-5.5E-2</v>
      </c>
      <c r="T9044" s="554">
        <v>0.72411700000000001</v>
      </c>
      <c r="U9044" s="636">
        <f t="shared" si="331"/>
        <v>-4.2001555747525003E-2</v>
      </c>
    </row>
    <row r="9045" spans="1:21" x14ac:dyDescent="0.2">
      <c r="A9045" s="597">
        <v>45923</v>
      </c>
      <c r="B9045" s="414">
        <f t="shared" si="334"/>
        <v>45924</v>
      </c>
      <c r="C9045" s="636">
        <v>2.8650000000000002</v>
      </c>
      <c r="E9045" s="636">
        <v>2.5649999999999999</v>
      </c>
      <c r="G9045" s="636">
        <v>-0.10673587567370002</v>
      </c>
      <c r="I9045" s="636">
        <v>2.6549999999999998</v>
      </c>
      <c r="K9045" s="636">
        <v>-1.2250000000000001</v>
      </c>
      <c r="M9045" s="636">
        <v>2.69</v>
      </c>
      <c r="O9045" s="636">
        <v>2.5950000000000002</v>
      </c>
      <c r="Q9045" s="636">
        <v>1.67</v>
      </c>
      <c r="S9045" s="636">
        <v>-0.14000000000000001</v>
      </c>
      <c r="T9045" s="554">
        <v>0.72291700000000003</v>
      </c>
      <c r="U9045" s="636">
        <f t="shared" si="331"/>
        <v>-0.10673587567370002</v>
      </c>
    </row>
    <row r="9046" spans="1:21" x14ac:dyDescent="0.2">
      <c r="A9046" s="597">
        <v>45924</v>
      </c>
      <c r="B9046" s="414">
        <f t="shared" si="334"/>
        <v>45925</v>
      </c>
      <c r="C9046" s="636">
        <v>2.875</v>
      </c>
      <c r="E9046" s="636">
        <v>2.5150000000000001</v>
      </c>
      <c r="G9046" s="636">
        <v>-0.41423556068320005</v>
      </c>
      <c r="I9046" s="636">
        <v>2.73</v>
      </c>
      <c r="K9046" s="636">
        <v>-1.52</v>
      </c>
      <c r="M9046" s="636">
        <v>2.7050000000000001</v>
      </c>
      <c r="O9046" s="636">
        <v>2.62</v>
      </c>
      <c r="Q9046" s="636">
        <v>1.7849999999999999</v>
      </c>
      <c r="S9046" s="636">
        <v>-0.54500000000000004</v>
      </c>
      <c r="T9046" s="554">
        <v>0.72070400000000001</v>
      </c>
      <c r="U9046" s="636">
        <f t="shared" si="331"/>
        <v>-0.41423556068320005</v>
      </c>
    </row>
    <row r="9047" spans="1:21" x14ac:dyDescent="0.2">
      <c r="A9047" s="597">
        <v>45925</v>
      </c>
      <c r="B9047" s="414">
        <f t="shared" si="334"/>
        <v>45926</v>
      </c>
      <c r="C9047" s="636">
        <v>2.97</v>
      </c>
      <c r="E9047" s="636">
        <v>2.57</v>
      </c>
      <c r="G9047" s="636">
        <v>-0.52300857287549996</v>
      </c>
      <c r="I9047" s="636">
        <v>2.84</v>
      </c>
      <c r="K9047" s="636">
        <v>-0.80500000000000005</v>
      </c>
      <c r="M9047" s="636">
        <v>2.4950000000000001</v>
      </c>
      <c r="O9047" s="636">
        <v>2.64</v>
      </c>
      <c r="Q9047" s="636">
        <v>1.825</v>
      </c>
      <c r="S9047" s="636">
        <v>-0.69</v>
      </c>
      <c r="T9047" s="554">
        <v>0.71872999999999998</v>
      </c>
      <c r="U9047" s="636">
        <f t="shared" si="331"/>
        <v>-0.52300857287549996</v>
      </c>
    </row>
    <row r="9048" spans="1:21" x14ac:dyDescent="0.2">
      <c r="A9048" s="597">
        <v>45926</v>
      </c>
      <c r="B9048" s="414">
        <f t="shared" si="334"/>
        <v>45927</v>
      </c>
      <c r="C9048" s="640">
        <v>2.8849999999999998</v>
      </c>
      <c r="E9048" s="640">
        <v>2.29</v>
      </c>
      <c r="G9048" s="640">
        <v>-0.56346570295934995</v>
      </c>
      <c r="I9048" s="640">
        <v>2.6549999999999998</v>
      </c>
      <c r="K9048" s="640">
        <v>-1.7450000000000001</v>
      </c>
      <c r="M9048" s="640">
        <v>1.88</v>
      </c>
      <c r="O9048" s="640">
        <v>2.605</v>
      </c>
      <c r="Q9048" s="640">
        <v>1.635</v>
      </c>
      <c r="S9048" s="640">
        <v>-0.745</v>
      </c>
      <c r="T9048" s="577">
        <v>0.71716199999999997</v>
      </c>
      <c r="U9048" s="640">
        <f t="shared" si="331"/>
        <v>-0.56346570295934995</v>
      </c>
    </row>
    <row r="9049" spans="1:21" x14ac:dyDescent="0.2">
      <c r="A9049" s="597">
        <v>45927</v>
      </c>
      <c r="B9049" s="414">
        <f t="shared" si="334"/>
        <v>45928</v>
      </c>
      <c r="C9049" s="640">
        <v>2.8849999999999998</v>
      </c>
      <c r="E9049" s="640">
        <v>2.29</v>
      </c>
      <c r="G9049" s="640">
        <v>-0.56346570295934995</v>
      </c>
      <c r="I9049" s="640">
        <v>2.6549999999999998</v>
      </c>
      <c r="K9049" s="640">
        <v>-1.7450000000000001</v>
      </c>
      <c r="M9049" s="640">
        <v>1.88</v>
      </c>
      <c r="O9049" s="640">
        <v>2.605</v>
      </c>
      <c r="Q9049" s="640">
        <v>1.635</v>
      </c>
      <c r="S9049" s="640">
        <v>-0.745</v>
      </c>
      <c r="T9049" s="577">
        <v>0.71716199999999997</v>
      </c>
      <c r="U9049" s="640">
        <f t="shared" si="331"/>
        <v>-0.56346570295934995</v>
      </c>
    </row>
    <row r="9050" spans="1:21" x14ac:dyDescent="0.2">
      <c r="A9050" s="597">
        <v>45928</v>
      </c>
      <c r="B9050" s="414">
        <f t="shared" si="334"/>
        <v>45929</v>
      </c>
      <c r="C9050" s="640">
        <v>2.8849999999999998</v>
      </c>
      <c r="E9050" s="640">
        <v>2.29</v>
      </c>
      <c r="G9050" s="640">
        <v>-0.56346570295934995</v>
      </c>
      <c r="I9050" s="640">
        <v>2.6549999999999998</v>
      </c>
      <c r="K9050" s="640">
        <v>-1.7450000000000001</v>
      </c>
      <c r="M9050" s="640">
        <v>1.88</v>
      </c>
      <c r="O9050" s="640">
        <v>2.605</v>
      </c>
      <c r="Q9050" s="640">
        <v>1.635</v>
      </c>
      <c r="S9050" s="640">
        <v>-0.745</v>
      </c>
      <c r="T9050" s="577">
        <v>0.71716199999999997</v>
      </c>
      <c r="U9050" s="640">
        <f t="shared" si="331"/>
        <v>-0.56346570295934995</v>
      </c>
    </row>
    <row r="9051" spans="1:21" x14ac:dyDescent="0.2">
      <c r="A9051" s="597">
        <v>45929</v>
      </c>
      <c r="B9051" s="414">
        <f t="shared" si="334"/>
        <v>45930</v>
      </c>
      <c r="C9051" s="636">
        <v>2.9249999999999998</v>
      </c>
      <c r="E9051" s="636">
        <v>2.3050000000000002</v>
      </c>
      <c r="G9051" s="636">
        <v>0.18936772401500002</v>
      </c>
      <c r="I9051" s="636">
        <v>2.83</v>
      </c>
      <c r="K9051" s="636">
        <v>-1.105</v>
      </c>
      <c r="M9051" s="636">
        <v>2.1150000000000002</v>
      </c>
      <c r="O9051" s="636">
        <v>2.69</v>
      </c>
      <c r="Q9051" s="636">
        <v>1.81</v>
      </c>
      <c r="S9051" s="636">
        <v>0.25</v>
      </c>
      <c r="T9051" s="554">
        <v>0.71824399999999999</v>
      </c>
      <c r="U9051" s="636">
        <f t="shared" si="331"/>
        <v>0.18936772401500002</v>
      </c>
    </row>
    <row r="9052" spans="1:21" x14ac:dyDescent="0.2">
      <c r="A9052" s="597">
        <v>45930</v>
      </c>
      <c r="B9052" s="414">
        <f t="shared" si="334"/>
        <v>45931</v>
      </c>
      <c r="C9052" s="620">
        <v>3.13</v>
      </c>
      <c r="E9052" s="620">
        <v>2.4449999999999998</v>
      </c>
      <c r="G9052" s="620">
        <v>0.11744166274625002</v>
      </c>
      <c r="I9052" s="620">
        <v>2.9350000000000001</v>
      </c>
      <c r="K9052" s="620">
        <v>-1.27</v>
      </c>
      <c r="M9052" s="620">
        <v>2.2200000000000002</v>
      </c>
      <c r="O9052" s="620">
        <v>2.59</v>
      </c>
      <c r="Q9052" s="620">
        <v>1.7649999999999999</v>
      </c>
      <c r="S9052" s="620">
        <v>0.155</v>
      </c>
      <c r="T9052" s="689">
        <v>0.71845000000000003</v>
      </c>
      <c r="U9052" s="620">
        <f t="shared" si="331"/>
        <v>0.11744166274625002</v>
      </c>
    </row>
    <row r="9053" spans="1:21" x14ac:dyDescent="0.2">
      <c r="A9053" s="597">
        <v>45931</v>
      </c>
      <c r="B9053" s="414">
        <f t="shared" si="334"/>
        <v>45932</v>
      </c>
      <c r="C9053" s="636">
        <v>3.24</v>
      </c>
      <c r="E9053" s="636">
        <v>2.4649999999999999</v>
      </c>
      <c r="G9053" s="636">
        <v>0.27628594956230007</v>
      </c>
      <c r="I9053" s="636">
        <v>2.98</v>
      </c>
      <c r="K9053" s="636">
        <v>-2.665</v>
      </c>
      <c r="M9053" s="636">
        <v>2.3250000000000002</v>
      </c>
      <c r="O9053" s="636">
        <v>2.61</v>
      </c>
      <c r="Q9053" s="636">
        <v>1.575</v>
      </c>
      <c r="S9053" s="636">
        <v>0.36499999999999999</v>
      </c>
      <c r="T9053" s="554">
        <v>0.71774800000000005</v>
      </c>
      <c r="U9053" s="636">
        <f t="shared" si="331"/>
        <v>0.27628594956230007</v>
      </c>
    </row>
    <row r="9054" spans="1:21" x14ac:dyDescent="0.2">
      <c r="A9054" s="597">
        <v>45932</v>
      </c>
      <c r="B9054" s="414">
        <f t="shared" si="334"/>
        <v>45933</v>
      </c>
      <c r="C9054" s="636">
        <v>3.32</v>
      </c>
      <c r="E9054" s="636">
        <v>2.3199999999999998</v>
      </c>
      <c r="G9054" s="636">
        <v>0.40059264974335007</v>
      </c>
      <c r="I9054" s="636">
        <v>3.04</v>
      </c>
      <c r="K9054" s="636">
        <v>-8.8699999999999992</v>
      </c>
      <c r="M9054" s="636">
        <v>2.02</v>
      </c>
      <c r="O9054" s="636">
        <v>2.5950000000000002</v>
      </c>
      <c r="Q9054" s="636">
        <v>1.53</v>
      </c>
      <c r="S9054" s="636">
        <v>0.53</v>
      </c>
      <c r="T9054" s="554">
        <v>0.71669300000000002</v>
      </c>
      <c r="U9054" s="636">
        <f t="shared" si="331"/>
        <v>0.40059264974335007</v>
      </c>
    </row>
    <row r="9055" spans="1:21" x14ac:dyDescent="0.2">
      <c r="A9055" s="597">
        <v>45933</v>
      </c>
      <c r="B9055" s="414">
        <f t="shared" si="334"/>
        <v>45934</v>
      </c>
      <c r="C9055" s="640">
        <v>3.2149999999999999</v>
      </c>
      <c r="E9055" s="640">
        <v>1.2450000000000001</v>
      </c>
      <c r="G9055" s="640">
        <v>0.35884488182250002</v>
      </c>
      <c r="I9055" s="640">
        <v>2.81</v>
      </c>
      <c r="K9055" s="640">
        <v>-7.43</v>
      </c>
      <c r="M9055" s="640">
        <v>0.76500000000000001</v>
      </c>
      <c r="O9055" s="640">
        <v>2.3050000000000002</v>
      </c>
      <c r="Q9055" s="640">
        <v>1.48</v>
      </c>
      <c r="S9055" s="640">
        <v>0.47499999999999998</v>
      </c>
      <c r="T9055" s="577">
        <v>0.71633999999999998</v>
      </c>
      <c r="U9055" s="640">
        <f t="shared" si="331"/>
        <v>0.35884488182250002</v>
      </c>
    </row>
    <row r="9056" spans="1:21" x14ac:dyDescent="0.2">
      <c r="A9056" s="597">
        <v>45934</v>
      </c>
      <c r="B9056" s="414">
        <f t="shared" si="334"/>
        <v>45935</v>
      </c>
      <c r="C9056" s="640">
        <v>3.2149999999999999</v>
      </c>
      <c r="E9056" s="640">
        <v>1.2450000000000001</v>
      </c>
      <c r="G9056" s="640">
        <v>0.35884488182250002</v>
      </c>
      <c r="I9056" s="640">
        <v>2.81</v>
      </c>
      <c r="K9056" s="640">
        <v>-7.43</v>
      </c>
      <c r="M9056" s="640">
        <v>0.76500000000000001</v>
      </c>
      <c r="O9056" s="640">
        <v>2.3050000000000002</v>
      </c>
      <c r="Q9056" s="640">
        <v>1.48</v>
      </c>
      <c r="S9056" s="640">
        <v>0.47499999999999998</v>
      </c>
      <c r="T9056" s="577">
        <v>0.71633999999999998</v>
      </c>
      <c r="U9056" s="640">
        <f t="shared" si="331"/>
        <v>0.35884488182250002</v>
      </c>
    </row>
    <row r="9057" spans="1:21" x14ac:dyDescent="0.2">
      <c r="A9057" s="597">
        <v>45935</v>
      </c>
      <c r="B9057" s="414">
        <f t="shared" si="334"/>
        <v>45936</v>
      </c>
      <c r="C9057" s="640">
        <v>3.2149999999999999</v>
      </c>
      <c r="E9057" s="640">
        <v>1.2450000000000001</v>
      </c>
      <c r="G9057" s="640">
        <v>0.35884488182250002</v>
      </c>
      <c r="I9057" s="640">
        <v>2.81</v>
      </c>
      <c r="K9057" s="640">
        <v>-7.43</v>
      </c>
      <c r="M9057" s="640">
        <v>0.76500000000000001</v>
      </c>
      <c r="O9057" s="640">
        <v>2.3050000000000002</v>
      </c>
      <c r="Q9057" s="640">
        <v>1.48</v>
      </c>
      <c r="S9057" s="640">
        <v>0.47499999999999998</v>
      </c>
      <c r="T9057" s="577">
        <v>0.71633999999999998</v>
      </c>
      <c r="U9057" s="640">
        <f t="shared" si="331"/>
        <v>0.35884488182250002</v>
      </c>
    </row>
    <row r="9058" spans="1:21" x14ac:dyDescent="0.2">
      <c r="A9058" s="597">
        <v>45936</v>
      </c>
      <c r="B9058" s="414">
        <f t="shared" si="334"/>
        <v>45937</v>
      </c>
      <c r="C9058" s="636">
        <v>3.31</v>
      </c>
      <c r="E9058" s="636">
        <v>2.355</v>
      </c>
      <c r="G9058" s="636">
        <v>0.26075149697767497</v>
      </c>
      <c r="I9058" s="636">
        <v>3.0350000000000001</v>
      </c>
      <c r="K9058" s="636">
        <v>-2.39</v>
      </c>
      <c r="M9058" s="636">
        <v>2.2549999999999999</v>
      </c>
      <c r="O9058" s="636">
        <v>2.4950000000000001</v>
      </c>
      <c r="Q9058" s="636">
        <v>1.7050000000000001</v>
      </c>
      <c r="S9058" s="636">
        <v>0.34499999999999997</v>
      </c>
      <c r="T9058" s="554">
        <v>0.71666099999999999</v>
      </c>
      <c r="U9058" s="636">
        <f t="shared" si="331"/>
        <v>0.26075149697767497</v>
      </c>
    </row>
    <row r="9059" spans="1:21" x14ac:dyDescent="0.2">
      <c r="A9059" s="597">
        <v>45937</v>
      </c>
      <c r="B9059" s="414">
        <f t="shared" si="334"/>
        <v>45938</v>
      </c>
      <c r="C9059" s="636">
        <v>3.3149999999999999</v>
      </c>
      <c r="E9059" s="636">
        <v>2.4649999999999999</v>
      </c>
      <c r="G9059" s="636">
        <v>0.64246259923399995</v>
      </c>
      <c r="I9059" s="636">
        <v>2.9950000000000001</v>
      </c>
      <c r="K9059" s="636">
        <v>-1.855</v>
      </c>
      <c r="M9059" s="636">
        <v>2.44</v>
      </c>
      <c r="O9059" s="636">
        <v>2.8450000000000002</v>
      </c>
      <c r="Q9059" s="636">
        <v>1.625</v>
      </c>
      <c r="S9059" s="636">
        <v>0.85</v>
      </c>
      <c r="T9059" s="554">
        <v>0.716696</v>
      </c>
      <c r="U9059" s="636">
        <f t="shared" ref="U9059:U9122" si="335">S9059*T9059*1.054615</f>
        <v>0.64246259923399995</v>
      </c>
    </row>
    <row r="9060" spans="1:21" x14ac:dyDescent="0.2">
      <c r="A9060" s="597">
        <v>45938</v>
      </c>
      <c r="B9060" s="414">
        <f t="shared" si="334"/>
        <v>45939</v>
      </c>
      <c r="C9060" s="636">
        <v>3.33</v>
      </c>
      <c r="E9060" s="636">
        <v>2.5</v>
      </c>
      <c r="G9060" s="636">
        <v>0.66496327428960011</v>
      </c>
      <c r="I9060" s="636">
        <v>2.97</v>
      </c>
      <c r="K9060" s="636">
        <v>-1.66</v>
      </c>
      <c r="M9060" s="636">
        <v>2.5449999999999999</v>
      </c>
      <c r="O9060" s="636">
        <v>2.91</v>
      </c>
      <c r="Q9060" s="636">
        <v>1.72</v>
      </c>
      <c r="S9060" s="636">
        <v>0.88</v>
      </c>
      <c r="T9060" s="554">
        <v>0.71650800000000003</v>
      </c>
      <c r="U9060" s="636">
        <f t="shared" si="335"/>
        <v>0.66496327428960011</v>
      </c>
    </row>
    <row r="9061" spans="1:21" x14ac:dyDescent="0.2">
      <c r="A9061" s="597">
        <v>45939</v>
      </c>
      <c r="B9061" s="414">
        <f t="shared" si="334"/>
        <v>45940</v>
      </c>
      <c r="C9061" s="636">
        <v>3.23</v>
      </c>
      <c r="E9061" s="636">
        <v>2.6850000000000001</v>
      </c>
      <c r="G9061" s="636">
        <v>0.95064613879410009</v>
      </c>
      <c r="I9061" s="636">
        <v>2.915</v>
      </c>
      <c r="K9061" s="636">
        <v>-1.0549999999999999</v>
      </c>
      <c r="M9061" s="636">
        <v>2.7149999999999999</v>
      </c>
      <c r="O9061" s="636">
        <v>2.8149999999999999</v>
      </c>
      <c r="Q9061" s="636">
        <v>1.675</v>
      </c>
      <c r="S9061" s="636">
        <v>1.26</v>
      </c>
      <c r="T9061" s="554">
        <v>0.71540899999999996</v>
      </c>
      <c r="U9061" s="636">
        <f t="shared" si="335"/>
        <v>0.95064613879410009</v>
      </c>
    </row>
    <row r="9062" spans="1:21" x14ac:dyDescent="0.2">
      <c r="A9062" s="597">
        <v>45940</v>
      </c>
      <c r="B9062" s="414">
        <f t="shared" si="334"/>
        <v>45941</v>
      </c>
      <c r="C9062" s="640">
        <v>2.9</v>
      </c>
      <c r="E9062" s="640">
        <v>2.08</v>
      </c>
      <c r="G9062" s="640">
        <v>0.93712571611342521</v>
      </c>
      <c r="I9062" s="640">
        <v>2.625</v>
      </c>
      <c r="K9062" s="640">
        <v>-3.33</v>
      </c>
      <c r="M9062" s="640">
        <v>2</v>
      </c>
      <c r="O9062" s="640">
        <v>2.625</v>
      </c>
      <c r="Q9062" s="640">
        <v>1.32</v>
      </c>
      <c r="S9062" s="640">
        <v>1.2450000000000001</v>
      </c>
      <c r="T9062" s="577">
        <v>0.713731</v>
      </c>
      <c r="U9062" s="640">
        <f t="shared" si="335"/>
        <v>0.93712571611342521</v>
      </c>
    </row>
    <row r="9063" spans="1:21" x14ac:dyDescent="0.2">
      <c r="A9063" s="597">
        <v>45941</v>
      </c>
      <c r="B9063" s="414">
        <f t="shared" si="334"/>
        <v>45942</v>
      </c>
      <c r="C9063" s="640">
        <v>2.9</v>
      </c>
      <c r="E9063" s="640">
        <v>2.08</v>
      </c>
      <c r="G9063" s="640">
        <v>0.93712571611342521</v>
      </c>
      <c r="I9063" s="640">
        <v>2.625</v>
      </c>
      <c r="K9063" s="640">
        <v>-3.33</v>
      </c>
      <c r="M9063" s="640">
        <v>2</v>
      </c>
      <c r="O9063" s="640">
        <v>2.625</v>
      </c>
      <c r="Q9063" s="640">
        <v>1.32</v>
      </c>
      <c r="S9063" s="640">
        <v>1.2450000000000001</v>
      </c>
      <c r="T9063" s="577">
        <v>0.713731</v>
      </c>
      <c r="U9063" s="640">
        <f t="shared" si="335"/>
        <v>0.93712571611342521</v>
      </c>
    </row>
    <row r="9064" spans="1:21" x14ac:dyDescent="0.2">
      <c r="A9064" s="597">
        <v>45942</v>
      </c>
      <c r="B9064" s="414">
        <f t="shared" ref="B9064:B9066" si="336">A9064+1</f>
        <v>45943</v>
      </c>
      <c r="C9064" s="640">
        <v>2.9</v>
      </c>
      <c r="E9064" s="640">
        <v>2.08</v>
      </c>
      <c r="G9064" s="640">
        <v>0.93712571611342521</v>
      </c>
      <c r="I9064" s="640">
        <v>2.625</v>
      </c>
      <c r="K9064" s="640">
        <v>-3.33</v>
      </c>
      <c r="M9064" s="640">
        <v>2</v>
      </c>
      <c r="O9064" s="640">
        <v>2.625</v>
      </c>
      <c r="Q9064" s="640">
        <v>1.32</v>
      </c>
      <c r="S9064" s="640">
        <v>1.2450000000000001</v>
      </c>
      <c r="T9064" s="577">
        <v>0.713731</v>
      </c>
      <c r="U9064" s="640">
        <f t="shared" si="335"/>
        <v>0.93712571611342521</v>
      </c>
    </row>
    <row r="9065" spans="1:21" x14ac:dyDescent="0.2">
      <c r="A9065" s="597">
        <v>45943</v>
      </c>
      <c r="B9065" s="414">
        <f t="shared" si="336"/>
        <v>45944</v>
      </c>
      <c r="C9065" s="640">
        <v>2.9</v>
      </c>
      <c r="E9065" s="640">
        <v>2.08</v>
      </c>
      <c r="G9065" s="640">
        <v>0.93712571611342521</v>
      </c>
      <c r="I9065" s="640">
        <v>2.625</v>
      </c>
      <c r="K9065" s="640">
        <v>-3.33</v>
      </c>
      <c r="M9065" s="640">
        <v>2</v>
      </c>
      <c r="O9065" s="640">
        <v>2.625</v>
      </c>
      <c r="Q9065" s="640">
        <v>1.32</v>
      </c>
      <c r="S9065" s="640">
        <v>1.2450000000000001</v>
      </c>
      <c r="T9065" s="577">
        <v>0.713731</v>
      </c>
      <c r="U9065" s="640">
        <f t="shared" si="335"/>
        <v>0.93712571611342521</v>
      </c>
    </row>
    <row r="9066" spans="1:21" x14ac:dyDescent="0.2">
      <c r="A9066" s="597">
        <v>45944</v>
      </c>
      <c r="B9066" s="414">
        <f t="shared" si="336"/>
        <v>45945</v>
      </c>
      <c r="C9066" s="636">
        <v>2.835</v>
      </c>
      <c r="E9066" s="636">
        <v>2.57</v>
      </c>
      <c r="G9066" s="636">
        <v>1.2085340449353501</v>
      </c>
      <c r="I9066" s="636">
        <v>2.4500000000000002</v>
      </c>
      <c r="K9066" s="636">
        <v>0.69499999999999995</v>
      </c>
      <c r="M9066" s="636">
        <v>2.2749999999999999</v>
      </c>
      <c r="O9066" s="636">
        <v>2.59</v>
      </c>
      <c r="Q9066" s="636">
        <v>1.75</v>
      </c>
      <c r="S9066" s="636">
        <v>1.61</v>
      </c>
      <c r="T9066" s="554">
        <v>0.71176899999999999</v>
      </c>
      <c r="U9066" s="636">
        <f t="shared" si="335"/>
        <v>1.2085340449353501</v>
      </c>
    </row>
    <row r="9067" spans="1:21" x14ac:dyDescent="0.2">
      <c r="A9067" s="597">
        <v>45945</v>
      </c>
      <c r="B9067" s="414">
        <f t="shared" ref="B9067:B9094" si="337">A9067+1</f>
        <v>45946</v>
      </c>
      <c r="C9067" s="636">
        <v>2.8</v>
      </c>
      <c r="E9067" s="636">
        <v>2.4350000000000001</v>
      </c>
      <c r="G9067" s="636">
        <v>1.1452955698328751</v>
      </c>
      <c r="I9067" s="636">
        <v>2.35</v>
      </c>
      <c r="K9067" s="636">
        <v>1.08</v>
      </c>
      <c r="M9067" s="636">
        <v>2.2000000000000002</v>
      </c>
      <c r="O9067" s="636">
        <v>2.46</v>
      </c>
      <c r="Q9067" s="636">
        <v>1.93</v>
      </c>
      <c r="S9067" s="636">
        <v>1.5249999999999999</v>
      </c>
      <c r="T9067" s="554">
        <v>0.712121</v>
      </c>
      <c r="U9067" s="636">
        <f t="shared" si="335"/>
        <v>1.1452955698328751</v>
      </c>
    </row>
    <row r="9068" spans="1:21" x14ac:dyDescent="0.2">
      <c r="A9068" s="597">
        <v>45946</v>
      </c>
      <c r="B9068" s="414">
        <f t="shared" si="337"/>
        <v>45947</v>
      </c>
      <c r="C9068" s="636">
        <v>2.81</v>
      </c>
      <c r="E9068" s="636">
        <v>2.355</v>
      </c>
      <c r="G9068" s="636">
        <v>1.1752882456677001</v>
      </c>
      <c r="I9068" s="636">
        <v>2.4249999999999998</v>
      </c>
      <c r="K9068" s="636">
        <v>1.0449999999999999</v>
      </c>
      <c r="M9068" s="636">
        <v>2.1850000000000001</v>
      </c>
      <c r="O9068" s="636">
        <v>2.35</v>
      </c>
      <c r="Q9068" s="636">
        <v>1.85</v>
      </c>
      <c r="S9068" s="636">
        <v>1.5649999999999999</v>
      </c>
      <c r="T9068" s="554">
        <v>0.71209199999999995</v>
      </c>
      <c r="U9068" s="636">
        <f t="shared" si="335"/>
        <v>1.1752882456677001</v>
      </c>
    </row>
    <row r="9069" spans="1:21" x14ac:dyDescent="0.2">
      <c r="A9069" s="597">
        <v>45947</v>
      </c>
      <c r="B9069" s="414">
        <f t="shared" si="337"/>
        <v>45948</v>
      </c>
      <c r="C9069" s="640">
        <v>2.6549999999999998</v>
      </c>
      <c r="E9069" s="640">
        <v>1.7</v>
      </c>
      <c r="G9069" s="640">
        <v>0.70989112300837498</v>
      </c>
      <c r="I9069" s="640">
        <v>2.2549999999999999</v>
      </c>
      <c r="K9069" s="640">
        <v>0.46</v>
      </c>
      <c r="M9069" s="640">
        <v>1</v>
      </c>
      <c r="O9069" s="640">
        <v>2.0249999999999999</v>
      </c>
      <c r="Q9069" s="640">
        <v>1.67</v>
      </c>
      <c r="S9069" s="640">
        <v>0.94499999999999995</v>
      </c>
      <c r="T9069" s="577">
        <v>0.71230499999999997</v>
      </c>
      <c r="U9069" s="640">
        <f t="shared" si="335"/>
        <v>0.70989112300837498</v>
      </c>
    </row>
    <row r="9070" spans="1:21" x14ac:dyDescent="0.2">
      <c r="A9070" s="597">
        <v>45948</v>
      </c>
      <c r="B9070" s="414">
        <f t="shared" si="337"/>
        <v>45949</v>
      </c>
      <c r="C9070" s="640">
        <v>2.6549999999999998</v>
      </c>
      <c r="E9070" s="640">
        <v>1.7</v>
      </c>
      <c r="G9070" s="640">
        <v>0.70989112300837498</v>
      </c>
      <c r="I9070" s="640">
        <v>2.2549999999999999</v>
      </c>
      <c r="K9070" s="640">
        <v>0.46</v>
      </c>
      <c r="M9070" s="640">
        <v>1</v>
      </c>
      <c r="O9070" s="640">
        <v>2.0249999999999999</v>
      </c>
      <c r="Q9070" s="640">
        <v>1.67</v>
      </c>
      <c r="S9070" s="640">
        <v>0.94499999999999995</v>
      </c>
      <c r="T9070" s="577">
        <v>0.71230499999999997</v>
      </c>
      <c r="U9070" s="640">
        <f t="shared" si="335"/>
        <v>0.70989112300837498</v>
      </c>
    </row>
    <row r="9071" spans="1:21" x14ac:dyDescent="0.2">
      <c r="A9071" s="597">
        <v>45949</v>
      </c>
      <c r="B9071" s="414">
        <f t="shared" si="337"/>
        <v>45950</v>
      </c>
      <c r="C9071" s="640">
        <v>2.6549999999999998</v>
      </c>
      <c r="E9071" s="640">
        <v>1.7</v>
      </c>
      <c r="G9071" s="640">
        <v>0.70989112300837498</v>
      </c>
      <c r="I9071" s="640">
        <v>2.2549999999999999</v>
      </c>
      <c r="K9071" s="640">
        <v>0.46</v>
      </c>
      <c r="M9071" s="640">
        <v>1</v>
      </c>
      <c r="O9071" s="640">
        <v>2.0249999999999999</v>
      </c>
      <c r="Q9071" s="640">
        <v>1.67</v>
      </c>
      <c r="S9071" s="640">
        <v>0.94499999999999995</v>
      </c>
      <c r="T9071" s="577">
        <v>0.71230499999999997</v>
      </c>
      <c r="U9071" s="640">
        <f t="shared" si="335"/>
        <v>0.70989112300837498</v>
      </c>
    </row>
    <row r="9072" spans="1:21" x14ac:dyDescent="0.2">
      <c r="A9072" s="597">
        <v>45950</v>
      </c>
      <c r="B9072" s="414">
        <f t="shared" si="337"/>
        <v>45951</v>
      </c>
      <c r="C9072" s="636">
        <v>3.01</v>
      </c>
      <c r="E9072" s="636">
        <v>2.42</v>
      </c>
      <c r="G9072" s="636">
        <v>1.3944544434383501</v>
      </c>
      <c r="I9072" s="636">
        <v>2.6949999999999998</v>
      </c>
      <c r="K9072" s="636">
        <v>0.73499999999999999</v>
      </c>
      <c r="M9072" s="636">
        <v>2.2949999999999999</v>
      </c>
      <c r="O9072" s="636">
        <v>2.5950000000000002</v>
      </c>
      <c r="Q9072" s="636">
        <v>1.97</v>
      </c>
      <c r="S9072" s="636">
        <v>1.855</v>
      </c>
      <c r="T9072" s="554">
        <v>0.71279800000000004</v>
      </c>
      <c r="U9072" s="636">
        <f t="shared" si="335"/>
        <v>1.3944544434383501</v>
      </c>
    </row>
    <row r="9073" spans="1:21" x14ac:dyDescent="0.2">
      <c r="A9073" s="597">
        <v>45951</v>
      </c>
      <c r="B9073" s="414">
        <f t="shared" si="337"/>
        <v>45952</v>
      </c>
      <c r="C9073" s="636">
        <v>3.2749999999999999</v>
      </c>
      <c r="E9073" s="636">
        <v>2.4049999999999998</v>
      </c>
      <c r="G9073" s="636">
        <v>1.3598650752068502</v>
      </c>
      <c r="I9073" s="636">
        <v>2.93</v>
      </c>
      <c r="K9073" s="636">
        <v>1.5149999999999999</v>
      </c>
      <c r="M9073" s="636">
        <v>2.2149999999999999</v>
      </c>
      <c r="O9073" s="636">
        <v>2.87</v>
      </c>
      <c r="Q9073" s="636">
        <v>2.38</v>
      </c>
      <c r="S9073" s="636">
        <v>1.81</v>
      </c>
      <c r="T9073" s="554">
        <v>0.712399</v>
      </c>
      <c r="U9073" s="636">
        <f t="shared" si="335"/>
        <v>1.3598650752068502</v>
      </c>
    </row>
    <row r="9074" spans="1:21" x14ac:dyDescent="0.2">
      <c r="A9074" s="597">
        <v>45952</v>
      </c>
      <c r="B9074" s="414">
        <f t="shared" si="337"/>
        <v>45953</v>
      </c>
      <c r="C9074" s="636">
        <v>3.4449999999999998</v>
      </c>
      <c r="E9074" s="636">
        <v>2.4</v>
      </c>
      <c r="G9074" s="636">
        <v>1.4196999385890752</v>
      </c>
      <c r="I9074" s="636">
        <v>3.0350000000000001</v>
      </c>
      <c r="K9074" s="636">
        <v>1.855</v>
      </c>
      <c r="M9074" s="636">
        <v>2.4449999999999998</v>
      </c>
      <c r="O9074" s="636">
        <v>2.915</v>
      </c>
      <c r="Q9074" s="636">
        <v>2.7749999999999999</v>
      </c>
      <c r="S9074" s="636">
        <v>1.885</v>
      </c>
      <c r="T9074" s="554">
        <v>0.71415300000000004</v>
      </c>
      <c r="U9074" s="636">
        <f t="shared" si="335"/>
        <v>1.4196999385890752</v>
      </c>
    </row>
    <row r="9075" spans="1:21" x14ac:dyDescent="0.2">
      <c r="A9075" s="597">
        <v>45953</v>
      </c>
      <c r="B9075" s="414">
        <f t="shared" si="337"/>
        <v>45954</v>
      </c>
      <c r="C9075" s="636">
        <v>3.335</v>
      </c>
      <c r="E9075" s="636">
        <v>2.5099999999999998</v>
      </c>
      <c r="G9075" s="636">
        <v>1.4355887839983001</v>
      </c>
      <c r="I9075" s="636">
        <v>2.95</v>
      </c>
      <c r="K9075" s="636">
        <v>1.2849999999999999</v>
      </c>
      <c r="M9075" s="636">
        <v>2.4350000000000001</v>
      </c>
      <c r="O9075" s="636">
        <v>2.9</v>
      </c>
      <c r="Q9075" s="636">
        <v>2.8250000000000002</v>
      </c>
      <c r="S9075" s="636">
        <v>1.905</v>
      </c>
      <c r="T9075" s="554">
        <v>0.71456399999999998</v>
      </c>
      <c r="U9075" s="636">
        <f t="shared" si="335"/>
        <v>1.4355887839983001</v>
      </c>
    </row>
    <row r="9076" spans="1:21" x14ac:dyDescent="0.2">
      <c r="A9076" s="597">
        <v>45954</v>
      </c>
      <c r="B9076" s="414">
        <f t="shared" si="337"/>
        <v>45955</v>
      </c>
      <c r="C9076" s="640">
        <v>3.2050000000000001</v>
      </c>
      <c r="E9076" s="640">
        <v>2.3199999999999998</v>
      </c>
      <c r="G9076" s="640">
        <v>1.208105212110975</v>
      </c>
      <c r="I9076" s="640">
        <v>2.91</v>
      </c>
      <c r="K9076" s="640">
        <v>-0.29499999999999998</v>
      </c>
      <c r="M9076" s="640">
        <v>2.2650000000000001</v>
      </c>
      <c r="O9076" s="640">
        <v>2.8849999999999998</v>
      </c>
      <c r="Q9076" s="640">
        <v>2.7749999999999999</v>
      </c>
      <c r="S9076" s="640">
        <v>1.605</v>
      </c>
      <c r="T9076" s="577">
        <v>0.71373299999999995</v>
      </c>
      <c r="U9076" s="640">
        <f t="shared" si="335"/>
        <v>1.208105212110975</v>
      </c>
    </row>
    <row r="9077" spans="1:21" x14ac:dyDescent="0.2">
      <c r="A9077" s="597">
        <v>45955</v>
      </c>
      <c r="B9077" s="414">
        <f t="shared" si="337"/>
        <v>45956</v>
      </c>
      <c r="C9077" s="640">
        <v>3.2050000000000001</v>
      </c>
      <c r="E9077" s="640">
        <v>2.3199999999999998</v>
      </c>
      <c r="G9077" s="640">
        <v>1.208105212110975</v>
      </c>
      <c r="I9077" s="640">
        <v>2.91</v>
      </c>
      <c r="K9077" s="640">
        <v>-0.29499999999999998</v>
      </c>
      <c r="M9077" s="640">
        <v>2.2650000000000001</v>
      </c>
      <c r="O9077" s="640">
        <v>2.8849999999999998</v>
      </c>
      <c r="Q9077" s="640">
        <v>2.7749999999999999</v>
      </c>
      <c r="S9077" s="640">
        <v>1.605</v>
      </c>
      <c r="T9077" s="577">
        <v>0.71373299999999995</v>
      </c>
      <c r="U9077" s="640">
        <f t="shared" si="335"/>
        <v>1.208105212110975</v>
      </c>
    </row>
    <row r="9078" spans="1:21" x14ac:dyDescent="0.2">
      <c r="A9078" s="597">
        <v>45956</v>
      </c>
      <c r="B9078" s="414">
        <f t="shared" si="337"/>
        <v>45957</v>
      </c>
      <c r="C9078" s="640">
        <v>3.2050000000000001</v>
      </c>
      <c r="E9078" s="640">
        <v>2.3199999999999998</v>
      </c>
      <c r="G9078" s="640">
        <v>1.208105212110975</v>
      </c>
      <c r="I9078" s="640">
        <v>2.91</v>
      </c>
      <c r="K9078" s="640">
        <v>-0.29499999999999998</v>
      </c>
      <c r="M9078" s="640">
        <v>2.2650000000000001</v>
      </c>
      <c r="O9078" s="640">
        <v>2.8849999999999998</v>
      </c>
      <c r="Q9078" s="640">
        <v>2.7749999999999999</v>
      </c>
      <c r="S9078" s="640">
        <v>1.605</v>
      </c>
      <c r="T9078" s="577">
        <v>0.71373299999999995</v>
      </c>
      <c r="U9078" s="640">
        <f t="shared" si="335"/>
        <v>1.208105212110975</v>
      </c>
    </row>
    <row r="9079" spans="1:21" x14ac:dyDescent="0.2">
      <c r="A9079" s="597">
        <v>45957</v>
      </c>
      <c r="B9079" s="414">
        <f t="shared" si="337"/>
        <v>45958</v>
      </c>
      <c r="C9079" s="636">
        <v>3.3149999999999999</v>
      </c>
      <c r="E9079" s="636">
        <v>2.88</v>
      </c>
      <c r="G9079" s="636">
        <v>1.3570711996950002</v>
      </c>
      <c r="I9079" s="636">
        <v>2.8849999999999998</v>
      </c>
      <c r="K9079" s="636">
        <v>0.495</v>
      </c>
      <c r="M9079" s="636">
        <v>2.6850000000000001</v>
      </c>
      <c r="O9079" s="636">
        <v>3.05</v>
      </c>
      <c r="Q9079" s="636">
        <v>3.03</v>
      </c>
      <c r="S9079" s="636">
        <v>1.8</v>
      </c>
      <c r="T9079" s="554">
        <v>0.71488499999999999</v>
      </c>
      <c r="U9079" s="636">
        <f t="shared" si="335"/>
        <v>1.3570711996950002</v>
      </c>
    </row>
    <row r="9080" spans="1:21" x14ac:dyDescent="0.2">
      <c r="A9080" s="597">
        <v>45958</v>
      </c>
      <c r="B9080" s="414">
        <f t="shared" si="337"/>
        <v>45959</v>
      </c>
      <c r="C9080" s="636">
        <v>3.44</v>
      </c>
      <c r="E9080" s="636">
        <v>2.92</v>
      </c>
      <c r="G9080" s="636">
        <v>1.3696989593281501</v>
      </c>
      <c r="I9080" s="636">
        <v>3</v>
      </c>
      <c r="K9080" s="636">
        <v>0.89500000000000002</v>
      </c>
      <c r="M9080" s="636">
        <v>2.835</v>
      </c>
      <c r="O9080" s="636">
        <v>3.03</v>
      </c>
      <c r="Q9080" s="636">
        <v>3</v>
      </c>
      <c r="S9080" s="636">
        <v>1.8149999999999999</v>
      </c>
      <c r="T9080" s="554">
        <v>0.71557400000000004</v>
      </c>
      <c r="U9080" s="636">
        <f t="shared" si="335"/>
        <v>1.3696989593281501</v>
      </c>
    </row>
    <row r="9081" spans="1:21" x14ac:dyDescent="0.2">
      <c r="A9081" s="597">
        <v>45959</v>
      </c>
      <c r="B9081" s="414">
        <f t="shared" si="337"/>
        <v>45960</v>
      </c>
      <c r="C9081" s="636">
        <v>3.36</v>
      </c>
      <c r="E9081" s="636">
        <v>2.9649999999999999</v>
      </c>
      <c r="G9081" s="636">
        <v>1.3775701522037003</v>
      </c>
      <c r="I9081" s="636">
        <v>2.9550000000000001</v>
      </c>
      <c r="K9081" s="636">
        <v>0.77500000000000002</v>
      </c>
      <c r="M9081" s="636">
        <v>2.81</v>
      </c>
      <c r="O9081" s="636">
        <v>3.01</v>
      </c>
      <c r="Q9081" s="636">
        <v>2.8050000000000002</v>
      </c>
      <c r="S9081" s="636">
        <v>1.82</v>
      </c>
      <c r="T9081" s="554">
        <v>0.71770900000000004</v>
      </c>
      <c r="U9081" s="636">
        <f t="shared" si="335"/>
        <v>1.3775701522037003</v>
      </c>
    </row>
    <row r="9082" spans="1:21" x14ac:dyDescent="0.2">
      <c r="A9082" s="597">
        <v>45960</v>
      </c>
      <c r="B9082" s="414">
        <f t="shared" si="337"/>
        <v>45961</v>
      </c>
      <c r="C9082" s="636">
        <v>3.44</v>
      </c>
      <c r="E9082" s="636">
        <v>2.9350000000000001</v>
      </c>
      <c r="G9082" s="636">
        <v>1.3856977430780499</v>
      </c>
      <c r="I9082" s="636">
        <v>3.0550000000000002</v>
      </c>
      <c r="K9082" s="636">
        <v>0.38500000000000001</v>
      </c>
      <c r="M9082" s="636">
        <v>2.71</v>
      </c>
      <c r="O9082" s="636">
        <v>3.0649999999999999</v>
      </c>
      <c r="Q9082" s="636">
        <v>3.0150000000000001</v>
      </c>
      <c r="S9082" s="636">
        <v>1.835</v>
      </c>
      <c r="T9082" s="554">
        <v>0.71604199999999996</v>
      </c>
      <c r="U9082" s="636">
        <f t="shared" si="335"/>
        <v>1.3856977430780499</v>
      </c>
    </row>
    <row r="9083" spans="1:21" x14ac:dyDescent="0.2">
      <c r="A9083" s="597">
        <v>45961</v>
      </c>
      <c r="B9083" s="414">
        <f t="shared" si="337"/>
        <v>45962</v>
      </c>
      <c r="C9083" s="649">
        <v>3.58</v>
      </c>
      <c r="E9083" s="649">
        <v>2.68</v>
      </c>
      <c r="G9083" s="649">
        <v>1.4268377996513002</v>
      </c>
      <c r="I9083" s="649">
        <v>3.1349999999999998</v>
      </c>
      <c r="K9083" s="649">
        <v>0.37</v>
      </c>
      <c r="M9083" s="649">
        <v>2.37</v>
      </c>
      <c r="O9083" s="649">
        <v>2.9249999999999998</v>
      </c>
      <c r="Q9083" s="649">
        <v>3.01</v>
      </c>
      <c r="S9083" s="649">
        <v>1.895</v>
      </c>
      <c r="T9083" s="690">
        <v>0.71395600000000004</v>
      </c>
      <c r="U9083" s="649">
        <f>S9083*T9083*1.054615</f>
        <v>1.4268377996513002</v>
      </c>
    </row>
    <row r="9084" spans="1:21" x14ac:dyDescent="0.2">
      <c r="A9084" s="597">
        <v>45962</v>
      </c>
      <c r="B9084" s="414">
        <f t="shared" si="337"/>
        <v>45963</v>
      </c>
      <c r="C9084" s="640">
        <v>3.58</v>
      </c>
      <c r="E9084" s="640">
        <v>2.68</v>
      </c>
      <c r="G9084" s="640">
        <v>1.4268377996513002</v>
      </c>
      <c r="I9084" s="640">
        <v>3.1349999999999998</v>
      </c>
      <c r="K9084" s="640">
        <v>0.37</v>
      </c>
      <c r="M9084" s="640">
        <v>2.37</v>
      </c>
      <c r="O9084" s="640">
        <v>2.9249999999999998</v>
      </c>
      <c r="Q9084" s="640">
        <v>3.01</v>
      </c>
      <c r="S9084" s="640">
        <v>1.895</v>
      </c>
      <c r="T9084" s="577">
        <v>0.71395600000000004</v>
      </c>
      <c r="U9084" s="640">
        <f t="shared" si="335"/>
        <v>1.4268377996513002</v>
      </c>
    </row>
    <row r="9085" spans="1:21" x14ac:dyDescent="0.2">
      <c r="A9085" s="597">
        <v>45963</v>
      </c>
      <c r="B9085" s="414">
        <f t="shared" si="337"/>
        <v>45964</v>
      </c>
      <c r="C9085" s="640">
        <v>3.58</v>
      </c>
      <c r="E9085" s="640">
        <v>2.68</v>
      </c>
      <c r="G9085" s="640">
        <v>1.4268377996513002</v>
      </c>
      <c r="I9085" s="640">
        <v>3.1349999999999998</v>
      </c>
      <c r="K9085" s="640">
        <v>0.37</v>
      </c>
      <c r="M9085" s="640">
        <v>2.37</v>
      </c>
      <c r="O9085" s="640">
        <v>2.9249999999999998</v>
      </c>
      <c r="Q9085" s="640">
        <v>3.01</v>
      </c>
      <c r="S9085" s="640">
        <v>1.895</v>
      </c>
      <c r="T9085" s="577">
        <v>0.71395600000000004</v>
      </c>
      <c r="U9085" s="640">
        <f t="shared" si="335"/>
        <v>1.4268377996513002</v>
      </c>
    </row>
    <row r="9086" spans="1:21" x14ac:dyDescent="0.2">
      <c r="A9086" s="597">
        <v>45964</v>
      </c>
      <c r="B9086" s="414">
        <f t="shared" si="337"/>
        <v>45965</v>
      </c>
      <c r="C9086" s="636">
        <v>3.37</v>
      </c>
      <c r="E9086" s="636">
        <v>2.66</v>
      </c>
      <c r="G9086" s="636">
        <v>1.5061140212548501</v>
      </c>
      <c r="I9086" s="636">
        <v>2.9249999999999998</v>
      </c>
      <c r="K9086" s="636">
        <v>-0.19</v>
      </c>
      <c r="M9086" s="636">
        <v>2.2200000000000002</v>
      </c>
      <c r="O9086" s="636">
        <v>2.7149999999999999</v>
      </c>
      <c r="Q9086" s="636">
        <v>2.7149999999999999</v>
      </c>
      <c r="S9086" s="636">
        <v>2.0049999999999999</v>
      </c>
      <c r="T9086" s="554">
        <v>0.71227799999999997</v>
      </c>
      <c r="U9086" s="636">
        <f t="shared" si="335"/>
        <v>1.5061140212548501</v>
      </c>
    </row>
    <row r="9087" spans="1:21" x14ac:dyDescent="0.2">
      <c r="A9087" s="597">
        <v>45965</v>
      </c>
      <c r="B9087" s="414">
        <f t="shared" si="337"/>
        <v>45966</v>
      </c>
      <c r="C9087" s="636">
        <v>3.34</v>
      </c>
      <c r="E9087" s="636">
        <v>2.79</v>
      </c>
      <c r="G9087" s="636">
        <v>1.5691598972929504</v>
      </c>
      <c r="I9087" s="636">
        <v>2.6150000000000002</v>
      </c>
      <c r="K9087" s="636">
        <v>-1.0649999999999999</v>
      </c>
      <c r="M9087" s="636">
        <v>2.4900000000000002</v>
      </c>
      <c r="O9087" s="636">
        <v>2.88</v>
      </c>
      <c r="Q9087" s="636">
        <v>2.8250000000000002</v>
      </c>
      <c r="S9087" s="636">
        <v>2.0950000000000002</v>
      </c>
      <c r="T9087" s="554">
        <v>0.71021400000000001</v>
      </c>
      <c r="U9087" s="636">
        <f t="shared" si="335"/>
        <v>1.5691598972929504</v>
      </c>
    </row>
    <row r="9088" spans="1:21" x14ac:dyDescent="0.2">
      <c r="A9088" s="597">
        <v>45966</v>
      </c>
      <c r="B9088" s="414">
        <f t="shared" si="337"/>
        <v>45967</v>
      </c>
      <c r="C9088" s="636">
        <v>3.51</v>
      </c>
      <c r="E9088" s="636">
        <v>2.79</v>
      </c>
      <c r="G9088" s="636">
        <v>1.4080505558375751</v>
      </c>
      <c r="I9088" s="636">
        <v>2.94</v>
      </c>
      <c r="K9088" s="636">
        <v>-1.0449999999999999</v>
      </c>
      <c r="M9088" s="636">
        <v>2.4649999999999999</v>
      </c>
      <c r="O9088" s="636">
        <v>2.9550000000000001</v>
      </c>
      <c r="Q9088" s="636">
        <v>3.14</v>
      </c>
      <c r="S9088" s="636">
        <v>1.885</v>
      </c>
      <c r="T9088" s="554">
        <v>0.70829299999999995</v>
      </c>
      <c r="U9088" s="636">
        <f t="shared" si="335"/>
        <v>1.4080505558375751</v>
      </c>
    </row>
    <row r="9089" spans="1:21" x14ac:dyDescent="0.2">
      <c r="A9089" s="597">
        <v>45967</v>
      </c>
      <c r="B9089" s="414">
        <f t="shared" si="337"/>
        <v>45968</v>
      </c>
      <c r="C9089" s="636">
        <v>3.625</v>
      </c>
      <c r="E9089" s="636">
        <v>2.6949999999999998</v>
      </c>
      <c r="G9089" s="636">
        <v>1.4949441824900003</v>
      </c>
      <c r="I9089" s="636">
        <v>3.1549999999999998</v>
      </c>
      <c r="K9089" s="636">
        <v>-4.4999999999999998E-2</v>
      </c>
      <c r="M9089" s="636">
        <v>2.44</v>
      </c>
      <c r="O9089" s="636">
        <v>2.9049999999999998</v>
      </c>
      <c r="Q9089" s="636">
        <v>3.0350000000000001</v>
      </c>
      <c r="S9089" s="636">
        <v>2</v>
      </c>
      <c r="T9089" s="554">
        <v>0.70876300000000003</v>
      </c>
      <c r="U9089" s="636">
        <f t="shared" si="335"/>
        <v>1.4949441824900003</v>
      </c>
    </row>
    <row r="9090" spans="1:21" x14ac:dyDescent="0.2">
      <c r="A9090" s="597">
        <v>45968</v>
      </c>
      <c r="B9090" s="414">
        <f t="shared" si="337"/>
        <v>45969</v>
      </c>
      <c r="C9090" s="640">
        <v>3.7549999999999999</v>
      </c>
      <c r="E9090" s="640">
        <v>2.4500000000000002</v>
      </c>
      <c r="G9090" s="640">
        <v>1.388262719677225</v>
      </c>
      <c r="I9090" s="640">
        <v>3.125</v>
      </c>
      <c r="K9090" s="640">
        <v>-1.1599999999999999</v>
      </c>
      <c r="M9090" s="640">
        <v>1.65</v>
      </c>
      <c r="O9090" s="640">
        <v>3.1</v>
      </c>
      <c r="Q9090" s="640">
        <v>2.9350000000000001</v>
      </c>
      <c r="S9090" s="640">
        <v>1.855</v>
      </c>
      <c r="T9090" s="577">
        <v>0.70963299999999996</v>
      </c>
      <c r="U9090" s="640">
        <f t="shared" si="335"/>
        <v>1.388262719677225</v>
      </c>
    </row>
    <row r="9091" spans="1:21" x14ac:dyDescent="0.2">
      <c r="A9091" s="597">
        <v>45969</v>
      </c>
      <c r="B9091" s="414">
        <f t="shared" si="337"/>
        <v>45970</v>
      </c>
      <c r="C9091" s="640">
        <v>3.7549999999999999</v>
      </c>
      <c r="E9091" s="640">
        <v>2.4500000000000002</v>
      </c>
      <c r="G9091" s="640">
        <v>1.388262719677225</v>
      </c>
      <c r="I9091" s="640">
        <v>3.125</v>
      </c>
      <c r="K9091" s="640">
        <v>-1.1599999999999999</v>
      </c>
      <c r="M9091" s="640">
        <v>1.65</v>
      </c>
      <c r="O9091" s="640">
        <v>3.1</v>
      </c>
      <c r="Q9091" s="640">
        <v>2.9350000000000001</v>
      </c>
      <c r="S9091" s="640">
        <v>1.855</v>
      </c>
      <c r="T9091" s="577">
        <v>0.70963299999999996</v>
      </c>
      <c r="U9091" s="640">
        <f t="shared" si="335"/>
        <v>1.388262719677225</v>
      </c>
    </row>
    <row r="9092" spans="1:21" x14ac:dyDescent="0.2">
      <c r="A9092" s="597">
        <v>45970</v>
      </c>
      <c r="B9092" s="414">
        <f t="shared" si="337"/>
        <v>45971</v>
      </c>
      <c r="C9092" s="640">
        <v>3.7549999999999999</v>
      </c>
      <c r="E9092" s="640">
        <v>2.4500000000000002</v>
      </c>
      <c r="G9092" s="640">
        <v>1.388262719677225</v>
      </c>
      <c r="I9092" s="640">
        <v>3.125</v>
      </c>
      <c r="K9092" s="640">
        <v>-1.1599999999999999</v>
      </c>
      <c r="M9092" s="640">
        <v>1.65</v>
      </c>
      <c r="O9092" s="640">
        <v>3.1</v>
      </c>
      <c r="Q9092" s="640">
        <v>2.9350000000000001</v>
      </c>
      <c r="S9092" s="640">
        <v>1.855</v>
      </c>
      <c r="T9092" s="577">
        <v>0.70963299999999996</v>
      </c>
      <c r="U9092" s="640">
        <f t="shared" si="335"/>
        <v>1.388262719677225</v>
      </c>
    </row>
    <row r="9093" spans="1:21" x14ac:dyDescent="0.2">
      <c r="A9093" s="597">
        <v>45971</v>
      </c>
      <c r="B9093" s="414">
        <f t="shared" si="337"/>
        <v>45972</v>
      </c>
      <c r="C9093" s="640">
        <v>3.7850000000000001</v>
      </c>
      <c r="E9093" s="640">
        <v>2.91</v>
      </c>
      <c r="G9093" s="640">
        <v>0.77839485314062495</v>
      </c>
      <c r="I9093" s="640">
        <v>3.2850000000000001</v>
      </c>
      <c r="K9093" s="640">
        <v>-1.0149999999999999</v>
      </c>
      <c r="M9093" s="640">
        <v>2.8250000000000002</v>
      </c>
      <c r="O9093" s="640">
        <v>3.03</v>
      </c>
      <c r="Q9093" s="640">
        <v>3.15</v>
      </c>
      <c r="S9093" s="640">
        <v>1.0349999999999999</v>
      </c>
      <c r="T9093" s="577">
        <v>0.71312500000000001</v>
      </c>
      <c r="U9093" s="640">
        <f t="shared" si="335"/>
        <v>0.77839485314062495</v>
      </c>
    </row>
    <row r="9094" spans="1:21" x14ac:dyDescent="0.2">
      <c r="A9094" s="597">
        <v>45972</v>
      </c>
      <c r="B9094" s="414">
        <f t="shared" si="337"/>
        <v>45973</v>
      </c>
      <c r="C9094" s="640">
        <v>3.7850000000000001</v>
      </c>
      <c r="E9094" s="640">
        <v>2.91</v>
      </c>
      <c r="G9094" s="640">
        <v>0.77839485314062495</v>
      </c>
      <c r="I9094" s="640">
        <v>3.2850000000000001</v>
      </c>
      <c r="K9094" s="640">
        <v>-1.0149999999999999</v>
      </c>
      <c r="M9094" s="640">
        <v>2.8250000000000002</v>
      </c>
      <c r="O9094" s="640">
        <v>3.03</v>
      </c>
      <c r="Q9094" s="640">
        <v>3.15</v>
      </c>
      <c r="S9094" s="640">
        <v>1.0349999999999999</v>
      </c>
      <c r="T9094" s="577">
        <v>0.71312500000000001</v>
      </c>
      <c r="U9094" s="640">
        <f t="shared" si="335"/>
        <v>0.77839485314062495</v>
      </c>
    </row>
    <row r="9095" spans="1:21" x14ac:dyDescent="0.2">
      <c r="A9095" s="597">
        <v>45973</v>
      </c>
      <c r="B9095" s="414">
        <f t="shared" ref="B9095:B9097" si="338">A9095+1</f>
        <v>45974</v>
      </c>
      <c r="C9095" s="636">
        <v>3.6</v>
      </c>
      <c r="E9095" s="636">
        <v>3.105</v>
      </c>
      <c r="G9095" s="636">
        <v>1.2494922015134</v>
      </c>
      <c r="I9095" s="636">
        <v>3.21</v>
      </c>
      <c r="K9095" s="636">
        <v>1.075</v>
      </c>
      <c r="M9095" s="636">
        <v>3.15</v>
      </c>
      <c r="O9095" s="636">
        <v>3.1949999999999998</v>
      </c>
      <c r="Q9095" s="636">
        <v>3.0750000000000002</v>
      </c>
      <c r="S9095" s="636">
        <v>1.66</v>
      </c>
      <c r="T9095" s="554">
        <v>0.71372599999999997</v>
      </c>
      <c r="U9095" s="636">
        <f t="shared" si="335"/>
        <v>1.2494922015134</v>
      </c>
    </row>
    <row r="9096" spans="1:21" x14ac:dyDescent="0.2">
      <c r="A9096" s="597">
        <v>45974</v>
      </c>
      <c r="B9096" s="414">
        <f t="shared" si="338"/>
        <v>45975</v>
      </c>
      <c r="C9096" s="636">
        <v>3.58</v>
      </c>
      <c r="E9096" s="636">
        <v>2.88</v>
      </c>
      <c r="G9096" s="636">
        <v>1.4224511707434</v>
      </c>
      <c r="I9096" s="636">
        <v>3.25</v>
      </c>
      <c r="K9096" s="636">
        <v>-0.47</v>
      </c>
      <c r="M9096" s="636">
        <v>2.88</v>
      </c>
      <c r="O9096" s="636">
        <v>2.8849999999999998</v>
      </c>
      <c r="Q9096" s="636">
        <v>3.105</v>
      </c>
      <c r="S9096" s="636">
        <v>1.89</v>
      </c>
      <c r="T9096" s="554">
        <v>0.71364399999999995</v>
      </c>
      <c r="U9096" s="636">
        <f t="shared" si="335"/>
        <v>1.4224511707434</v>
      </c>
    </row>
    <row r="9097" spans="1:21" x14ac:dyDescent="0.2">
      <c r="A9097" s="597">
        <v>45975</v>
      </c>
      <c r="B9097" s="414">
        <f t="shared" si="338"/>
        <v>45976</v>
      </c>
      <c r="C9097" s="640">
        <v>3.49</v>
      </c>
      <c r="E9097" s="640">
        <v>2.9950000000000001</v>
      </c>
      <c r="G9097" s="640">
        <v>1.3906645895205003</v>
      </c>
      <c r="I9097" s="640">
        <v>3.165</v>
      </c>
      <c r="K9097" s="640">
        <v>-0.53</v>
      </c>
      <c r="M9097" s="640">
        <v>2.9249999999999998</v>
      </c>
      <c r="O9097" s="640">
        <v>2.9750000000000001</v>
      </c>
      <c r="Q9097" s="640">
        <v>2.93</v>
      </c>
      <c r="S9097" s="640">
        <v>1.85</v>
      </c>
      <c r="T9097" s="577">
        <v>0.71278200000000003</v>
      </c>
      <c r="U9097" s="640">
        <f t="shared" si="335"/>
        <v>1.3906645895205003</v>
      </c>
    </row>
    <row r="9098" spans="1:21" x14ac:dyDescent="0.2">
      <c r="A9098" s="597">
        <v>45976</v>
      </c>
      <c r="B9098" s="414">
        <f t="shared" ref="B9098:B9127" si="339">A9098+1</f>
        <v>45977</v>
      </c>
      <c r="C9098" s="640">
        <v>3.49</v>
      </c>
      <c r="E9098" s="640">
        <v>2.9950000000000001</v>
      </c>
      <c r="G9098" s="640">
        <v>1.3906645895205003</v>
      </c>
      <c r="I9098" s="640">
        <v>3.165</v>
      </c>
      <c r="K9098" s="640">
        <v>-0.53</v>
      </c>
      <c r="M9098" s="640">
        <v>2.9249999999999998</v>
      </c>
      <c r="O9098" s="640">
        <v>2.9750000000000001</v>
      </c>
      <c r="Q9098" s="640">
        <v>2.93</v>
      </c>
      <c r="S9098" s="640">
        <v>1.85</v>
      </c>
      <c r="T9098" s="577">
        <v>0.71278200000000003</v>
      </c>
      <c r="U9098" s="640">
        <f t="shared" si="335"/>
        <v>1.3906645895205003</v>
      </c>
    </row>
    <row r="9099" spans="1:21" x14ac:dyDescent="0.2">
      <c r="A9099" s="597">
        <v>45977</v>
      </c>
      <c r="B9099" s="414">
        <f t="shared" si="339"/>
        <v>45978</v>
      </c>
      <c r="C9099" s="640">
        <v>3.49</v>
      </c>
      <c r="E9099" s="640">
        <v>2.9950000000000001</v>
      </c>
      <c r="G9099" s="640">
        <v>1.3906645895205003</v>
      </c>
      <c r="I9099" s="640">
        <v>3.165</v>
      </c>
      <c r="K9099" s="640">
        <v>-0.53</v>
      </c>
      <c r="M9099" s="640">
        <v>2.9249999999999998</v>
      </c>
      <c r="O9099" s="640">
        <v>2.9750000000000001</v>
      </c>
      <c r="Q9099" s="640">
        <v>2.93</v>
      </c>
      <c r="S9099" s="640">
        <v>1.85</v>
      </c>
      <c r="T9099" s="577">
        <v>0.71278200000000003</v>
      </c>
      <c r="U9099" s="640">
        <f t="shared" si="335"/>
        <v>1.3906645895205003</v>
      </c>
    </row>
    <row r="9100" spans="1:21" x14ac:dyDescent="0.2">
      <c r="A9100" s="597">
        <v>45978</v>
      </c>
      <c r="B9100" s="414">
        <f t="shared" si="339"/>
        <v>45979</v>
      </c>
      <c r="C9100" s="636">
        <v>3.6949999999999998</v>
      </c>
      <c r="E9100" s="636">
        <v>3.26</v>
      </c>
      <c r="G9100" s="636">
        <v>1.341289482077475</v>
      </c>
      <c r="I9100" s="636">
        <v>3.4049999999999998</v>
      </c>
      <c r="K9100" s="636">
        <v>-1.4450000000000001</v>
      </c>
      <c r="M9100" s="636">
        <v>3.2549999999999999</v>
      </c>
      <c r="O9100" s="636">
        <v>3.29</v>
      </c>
      <c r="Q9100" s="636">
        <v>3.35</v>
      </c>
      <c r="S9100" s="636">
        <v>1.7849999999999999</v>
      </c>
      <c r="T9100" s="554">
        <v>0.71250899999999995</v>
      </c>
      <c r="U9100" s="636">
        <f t="shared" si="335"/>
        <v>1.341289482077475</v>
      </c>
    </row>
    <row r="9101" spans="1:21" x14ac:dyDescent="0.2">
      <c r="A9101" s="597">
        <v>45979</v>
      </c>
      <c r="B9101" s="414">
        <f t="shared" si="339"/>
        <v>45980</v>
      </c>
      <c r="C9101" s="636">
        <v>3.72</v>
      </c>
      <c r="E9101" s="636">
        <v>3.23</v>
      </c>
      <c r="G9101" s="636">
        <v>1.6507570786769752</v>
      </c>
      <c r="I9101" s="636">
        <v>3.43</v>
      </c>
      <c r="K9101" s="636">
        <v>0.93</v>
      </c>
      <c r="M9101" s="636">
        <v>3.09</v>
      </c>
      <c r="O9101" s="636">
        <v>3.28</v>
      </c>
      <c r="Q9101" s="636">
        <v>3.32</v>
      </c>
      <c r="S9101" s="636">
        <v>2.1949999999999998</v>
      </c>
      <c r="T9101" s="554">
        <v>0.71310700000000005</v>
      </c>
      <c r="U9101" s="636">
        <f t="shared" si="335"/>
        <v>1.6507570786769752</v>
      </c>
    </row>
    <row r="9102" spans="1:21" x14ac:dyDescent="0.2">
      <c r="A9102" s="597">
        <v>45980</v>
      </c>
      <c r="B9102" s="414">
        <f t="shared" si="339"/>
        <v>45981</v>
      </c>
      <c r="C9102" s="636">
        <v>3.93</v>
      </c>
      <c r="E9102" s="636">
        <v>3.4449999999999998</v>
      </c>
      <c r="G9102" s="636">
        <v>2.0048545214347002</v>
      </c>
      <c r="I9102" s="636">
        <v>3.7</v>
      </c>
      <c r="K9102" s="636">
        <v>0.24</v>
      </c>
      <c r="M9102" s="636">
        <v>3.375</v>
      </c>
      <c r="O9102" s="636">
        <v>3.38</v>
      </c>
      <c r="Q9102" s="636">
        <v>3.5449999999999999</v>
      </c>
      <c r="S9102" s="636">
        <v>2.665</v>
      </c>
      <c r="T9102" s="554">
        <v>0.71333199999999997</v>
      </c>
      <c r="U9102" s="636">
        <f t="shared" si="335"/>
        <v>2.0048545214347002</v>
      </c>
    </row>
    <row r="9103" spans="1:21" x14ac:dyDescent="0.2">
      <c r="A9103" s="597">
        <v>45981</v>
      </c>
      <c r="B9103" s="414">
        <f t="shared" si="339"/>
        <v>45982</v>
      </c>
      <c r="C9103" s="636">
        <v>3.9750000000000001</v>
      </c>
      <c r="E9103" s="636">
        <v>3.355</v>
      </c>
      <c r="G9103" s="636">
        <v>1.8550676004423752</v>
      </c>
      <c r="I9103" s="636">
        <v>3.8450000000000002</v>
      </c>
      <c r="K9103" s="636">
        <v>0.215</v>
      </c>
      <c r="M9103" s="636">
        <v>3.2650000000000001</v>
      </c>
      <c r="O9103" s="636">
        <v>3.38</v>
      </c>
      <c r="Q9103" s="636">
        <v>3.5750000000000002</v>
      </c>
      <c r="S9103" s="636">
        <v>2.4750000000000001</v>
      </c>
      <c r="T9103" s="554">
        <v>0.71070699999999998</v>
      </c>
      <c r="U9103" s="636">
        <f t="shared" si="335"/>
        <v>1.8550676004423752</v>
      </c>
    </row>
    <row r="9104" spans="1:21" x14ac:dyDescent="0.2">
      <c r="A9104" s="597">
        <v>45982</v>
      </c>
      <c r="B9104" s="414">
        <f t="shared" si="339"/>
        <v>45983</v>
      </c>
      <c r="C9104" s="640">
        <v>4.1449999999999996</v>
      </c>
      <c r="E9104" s="640">
        <v>3.31</v>
      </c>
      <c r="G9104" s="640">
        <v>1.918888966528425</v>
      </c>
      <c r="I9104" s="640">
        <v>3.895</v>
      </c>
      <c r="K9104" s="640">
        <v>-1.04</v>
      </c>
      <c r="M9104" s="640">
        <v>3.26</v>
      </c>
      <c r="O9104" s="640">
        <v>3.4049999999999998</v>
      </c>
      <c r="Q9104" s="640">
        <v>3.62</v>
      </c>
      <c r="S9104" s="640">
        <v>2.5649999999999999</v>
      </c>
      <c r="T9104" s="577">
        <v>0.70936299999999997</v>
      </c>
      <c r="U9104" s="640">
        <f t="shared" si="335"/>
        <v>1.918888966528425</v>
      </c>
    </row>
    <row r="9105" spans="1:21" x14ac:dyDescent="0.2">
      <c r="A9105" s="597">
        <v>45983</v>
      </c>
      <c r="B9105" s="414">
        <f t="shared" si="339"/>
        <v>45984</v>
      </c>
      <c r="C9105" s="640">
        <v>4.1449999999999996</v>
      </c>
      <c r="E9105" s="640">
        <v>3.31</v>
      </c>
      <c r="G9105" s="640">
        <v>1.918888966528425</v>
      </c>
      <c r="I9105" s="640">
        <v>3.895</v>
      </c>
      <c r="K9105" s="640">
        <v>-1.04</v>
      </c>
      <c r="M9105" s="640">
        <v>3.26</v>
      </c>
      <c r="O9105" s="640">
        <v>3.4049999999999998</v>
      </c>
      <c r="Q9105" s="640">
        <v>3.62</v>
      </c>
      <c r="S9105" s="640">
        <v>2.5649999999999999</v>
      </c>
      <c r="T9105" s="577">
        <v>0.70936299999999997</v>
      </c>
      <c r="U9105" s="640">
        <f t="shared" si="335"/>
        <v>1.918888966528425</v>
      </c>
    </row>
    <row r="9106" spans="1:21" x14ac:dyDescent="0.2">
      <c r="A9106" s="597">
        <v>45984</v>
      </c>
      <c r="B9106" s="414">
        <f t="shared" si="339"/>
        <v>45985</v>
      </c>
      <c r="C9106" s="640">
        <v>4.1449999999999996</v>
      </c>
      <c r="E9106" s="640">
        <v>3.31</v>
      </c>
      <c r="G9106" s="640">
        <v>1.918888966528425</v>
      </c>
      <c r="I9106" s="640">
        <v>3.895</v>
      </c>
      <c r="K9106" s="640">
        <v>-1.04</v>
      </c>
      <c r="M9106" s="640">
        <v>3.26</v>
      </c>
      <c r="O9106" s="640">
        <v>3.4049999999999998</v>
      </c>
      <c r="Q9106" s="640">
        <v>3.62</v>
      </c>
      <c r="S9106" s="640">
        <v>2.5649999999999999</v>
      </c>
      <c r="T9106" s="577">
        <v>0.70936299999999997</v>
      </c>
      <c r="U9106" s="640">
        <f t="shared" si="335"/>
        <v>1.918888966528425</v>
      </c>
    </row>
    <row r="9107" spans="1:21" x14ac:dyDescent="0.2">
      <c r="A9107" s="597">
        <v>45985</v>
      </c>
      <c r="B9107" s="414">
        <f t="shared" si="339"/>
        <v>45986</v>
      </c>
      <c r="C9107" s="636">
        <v>4.1150000000000002</v>
      </c>
      <c r="E9107" s="636">
        <v>3.49</v>
      </c>
      <c r="G9107" s="636">
        <v>2.3252548160701498</v>
      </c>
      <c r="I9107" s="636">
        <v>3.9350000000000001</v>
      </c>
      <c r="K9107" s="636">
        <v>0.28999999999999998</v>
      </c>
      <c r="M9107" s="636">
        <v>3.3450000000000002</v>
      </c>
      <c r="O9107" s="636">
        <v>3.5150000000000001</v>
      </c>
      <c r="Q9107" s="636">
        <v>3.605</v>
      </c>
      <c r="S9107" s="636">
        <v>3.11</v>
      </c>
      <c r="T9107" s="554">
        <v>0.708951</v>
      </c>
      <c r="U9107" s="636">
        <f t="shared" si="335"/>
        <v>2.3252548160701498</v>
      </c>
    </row>
    <row r="9108" spans="1:21" x14ac:dyDescent="0.2">
      <c r="A9108" s="597">
        <v>45986</v>
      </c>
      <c r="B9108" s="414">
        <f t="shared" si="339"/>
        <v>45987</v>
      </c>
      <c r="C9108" s="640">
        <v>4.1150000000000002</v>
      </c>
      <c r="E9108" s="640">
        <v>3.5249999999999999</v>
      </c>
      <c r="G9108" s="640">
        <v>2.3018924678288002</v>
      </c>
      <c r="I9108" s="640">
        <v>3.79</v>
      </c>
      <c r="K9108" s="640">
        <v>0.505</v>
      </c>
      <c r="M9108" s="640">
        <v>3.4849999999999999</v>
      </c>
      <c r="O9108" s="640">
        <v>3.625</v>
      </c>
      <c r="Q9108" s="640">
        <v>3.7250000000000001</v>
      </c>
      <c r="S9108" s="640">
        <v>3.08</v>
      </c>
      <c r="T9108" s="577">
        <v>0.70866399999999996</v>
      </c>
      <c r="U9108" s="640">
        <f t="shared" si="335"/>
        <v>2.3018924678288002</v>
      </c>
    </row>
    <row r="9109" spans="1:21" x14ac:dyDescent="0.2">
      <c r="A9109" s="597">
        <v>45987</v>
      </c>
      <c r="B9109" s="414">
        <f t="shared" si="339"/>
        <v>45988</v>
      </c>
      <c r="C9109" s="640">
        <v>4.1150000000000002</v>
      </c>
      <c r="E9109" s="640">
        <v>3.5249999999999999</v>
      </c>
      <c r="G9109" s="640">
        <v>2.3018924678288002</v>
      </c>
      <c r="I9109" s="640">
        <v>3.79</v>
      </c>
      <c r="K9109" s="640">
        <v>0.505</v>
      </c>
      <c r="M9109" s="640">
        <v>3.4849999999999999</v>
      </c>
      <c r="O9109" s="640">
        <v>3.625</v>
      </c>
      <c r="Q9109" s="640">
        <v>3.7250000000000001</v>
      </c>
      <c r="S9109" s="640">
        <v>3.08</v>
      </c>
      <c r="T9109" s="577">
        <v>0.70866399999999996</v>
      </c>
      <c r="U9109" s="640">
        <f t="shared" si="335"/>
        <v>2.3018924678288002</v>
      </c>
    </row>
    <row r="9110" spans="1:21" x14ac:dyDescent="0.2">
      <c r="A9110" s="597">
        <v>45988</v>
      </c>
      <c r="B9110" s="414">
        <f t="shared" si="339"/>
        <v>45989</v>
      </c>
      <c r="C9110" s="640">
        <v>4.1150000000000002</v>
      </c>
      <c r="E9110" s="640">
        <v>3.5249999999999999</v>
      </c>
      <c r="G9110" s="640">
        <v>2.3018924678288002</v>
      </c>
      <c r="I9110" s="640">
        <v>3.79</v>
      </c>
      <c r="K9110" s="640">
        <v>0.505</v>
      </c>
      <c r="M9110" s="640">
        <v>3.4849999999999999</v>
      </c>
      <c r="O9110" s="640">
        <v>3.625</v>
      </c>
      <c r="Q9110" s="640">
        <v>3.7250000000000001</v>
      </c>
      <c r="S9110" s="640">
        <v>3.08</v>
      </c>
      <c r="T9110" s="577">
        <v>0.70866399999999996</v>
      </c>
      <c r="U9110" s="640">
        <f t="shared" si="335"/>
        <v>2.3018924678288002</v>
      </c>
    </row>
    <row r="9111" spans="1:21" x14ac:dyDescent="0.2">
      <c r="A9111" s="597">
        <v>45989</v>
      </c>
      <c r="B9111" s="414">
        <f t="shared" si="339"/>
        <v>45990</v>
      </c>
      <c r="C9111" s="640">
        <v>4.1150000000000002</v>
      </c>
      <c r="E9111" s="640">
        <v>3.5249999999999999</v>
      </c>
      <c r="G9111" s="640">
        <v>2.3018924678288002</v>
      </c>
      <c r="I9111" s="640">
        <v>3.79</v>
      </c>
      <c r="K9111" s="640">
        <v>0.505</v>
      </c>
      <c r="M9111" s="640">
        <v>3.4849999999999999</v>
      </c>
      <c r="O9111" s="640">
        <v>3.625</v>
      </c>
      <c r="Q9111" s="640">
        <v>3.7250000000000001</v>
      </c>
      <c r="S9111" s="640">
        <v>3.08</v>
      </c>
      <c r="T9111" s="577">
        <v>0.70866399999999996</v>
      </c>
      <c r="U9111" s="640">
        <f t="shared" si="335"/>
        <v>2.3018924678288002</v>
      </c>
    </row>
    <row r="9112" spans="1:21" x14ac:dyDescent="0.2">
      <c r="A9112" s="597">
        <v>45990</v>
      </c>
      <c r="B9112" s="414">
        <f t="shared" si="339"/>
        <v>45991</v>
      </c>
      <c r="C9112" s="640">
        <v>4.1150000000000002</v>
      </c>
      <c r="E9112" s="640">
        <v>3.5249999999999999</v>
      </c>
      <c r="G9112" s="640">
        <v>2.3018924678288002</v>
      </c>
      <c r="I9112" s="640">
        <v>3.79</v>
      </c>
      <c r="K9112" s="640">
        <v>0.505</v>
      </c>
      <c r="M9112" s="640">
        <v>3.4849999999999999</v>
      </c>
      <c r="O9112" s="640">
        <v>3.625</v>
      </c>
      <c r="Q9112" s="640">
        <v>3.7250000000000001</v>
      </c>
      <c r="S9112" s="640">
        <v>3.08</v>
      </c>
      <c r="T9112" s="577">
        <v>0.70866399999999996</v>
      </c>
      <c r="U9112" s="640">
        <f t="shared" si="335"/>
        <v>2.3018924678288002</v>
      </c>
    </row>
    <row r="9113" spans="1:21" x14ac:dyDescent="0.2">
      <c r="A9113" s="597">
        <v>45991</v>
      </c>
      <c r="B9113" s="414">
        <f t="shared" si="339"/>
        <v>45992</v>
      </c>
      <c r="C9113" s="620">
        <v>4.585</v>
      </c>
      <c r="E9113" s="620">
        <v>4.03</v>
      </c>
      <c r="G9113" s="620">
        <v>2.2636336721663004</v>
      </c>
      <c r="I9113" s="620">
        <v>3.96</v>
      </c>
      <c r="K9113" s="620">
        <v>0.28999999999999998</v>
      </c>
      <c r="M9113" s="620">
        <v>4.0350000000000001</v>
      </c>
      <c r="O9113" s="620">
        <v>3.88</v>
      </c>
      <c r="Q9113" s="620">
        <v>3.855</v>
      </c>
      <c r="S9113" s="620">
        <v>3.02</v>
      </c>
      <c r="T9113" s="689">
        <v>0.710731</v>
      </c>
      <c r="U9113" s="620">
        <f t="shared" si="335"/>
        <v>2.2636336721663004</v>
      </c>
    </row>
    <row r="9114" spans="1:21" x14ac:dyDescent="0.2">
      <c r="A9114" s="597">
        <v>45992</v>
      </c>
      <c r="B9114" s="414">
        <f t="shared" si="339"/>
        <v>45993</v>
      </c>
      <c r="C9114" s="636">
        <v>5.0449999999999999</v>
      </c>
      <c r="E9114" s="636">
        <v>4.29</v>
      </c>
      <c r="G9114" s="636">
        <v>2.31162140721145</v>
      </c>
      <c r="I9114" s="636">
        <v>4.55</v>
      </c>
      <c r="K9114" s="636">
        <v>-0.19</v>
      </c>
      <c r="M9114" s="636">
        <v>4.29</v>
      </c>
      <c r="O9114" s="636">
        <v>4.085</v>
      </c>
      <c r="Q9114" s="636">
        <v>4.29</v>
      </c>
      <c r="S9114" s="636">
        <v>3.0649999999999999</v>
      </c>
      <c r="T9114" s="554">
        <v>0.71514200000000006</v>
      </c>
      <c r="U9114" s="636">
        <f t="shared" si="335"/>
        <v>2.31162140721145</v>
      </c>
    </row>
    <row r="9115" spans="1:21" x14ac:dyDescent="0.2">
      <c r="A9115" s="597">
        <v>45993</v>
      </c>
      <c r="B9115" s="414">
        <f t="shared" si="339"/>
        <v>45994</v>
      </c>
      <c r="C9115" s="636">
        <v>4.8099999999999996</v>
      </c>
      <c r="E9115" s="636">
        <v>4.0949999999999998</v>
      </c>
      <c r="G9115" s="636">
        <v>2.3060141774487004</v>
      </c>
      <c r="I9115" s="636">
        <v>4.24</v>
      </c>
      <c r="K9115" s="636">
        <v>0.55000000000000004</v>
      </c>
      <c r="M9115" s="636">
        <v>4.03</v>
      </c>
      <c r="O9115" s="636">
        <v>3.855</v>
      </c>
      <c r="Q9115" s="636">
        <v>4.24</v>
      </c>
      <c r="S9115" s="636">
        <v>3.06</v>
      </c>
      <c r="T9115" s="554">
        <v>0.71457300000000001</v>
      </c>
      <c r="U9115" s="636">
        <f t="shared" si="335"/>
        <v>2.3060141774487004</v>
      </c>
    </row>
    <row r="9116" spans="1:21" x14ac:dyDescent="0.2">
      <c r="A9116" s="597">
        <v>45994</v>
      </c>
      <c r="B9116" s="414">
        <f t="shared" si="339"/>
        <v>45995</v>
      </c>
      <c r="C9116" s="636">
        <v>4.87</v>
      </c>
      <c r="E9116" s="636">
        <v>4.2549999999999999</v>
      </c>
      <c r="G9116" s="636">
        <v>2.4406050612637502</v>
      </c>
      <c r="I9116" s="636">
        <v>4.3250000000000002</v>
      </c>
      <c r="K9116" s="636">
        <v>1.1100000000000001</v>
      </c>
      <c r="M9116" s="636">
        <v>4.3049999999999997</v>
      </c>
      <c r="O9116" s="636">
        <v>4.1100000000000003</v>
      </c>
      <c r="Q9116" s="636">
        <v>4.375</v>
      </c>
      <c r="S9116" s="636">
        <v>3.23</v>
      </c>
      <c r="T9116" s="554">
        <v>0.71647499999999997</v>
      </c>
      <c r="U9116" s="636">
        <f t="shared" si="335"/>
        <v>2.4406050612637502</v>
      </c>
    </row>
    <row r="9117" spans="1:21" x14ac:dyDescent="0.2">
      <c r="A9117" s="597">
        <v>45995</v>
      </c>
      <c r="B9117" s="414">
        <f t="shared" si="339"/>
        <v>45996</v>
      </c>
      <c r="C9117" s="636">
        <v>4.91</v>
      </c>
      <c r="E9117" s="636">
        <v>4.0999999999999996</v>
      </c>
      <c r="G9117" s="636">
        <v>2.3683696075924501</v>
      </c>
      <c r="I9117" s="636">
        <v>4.3899999999999997</v>
      </c>
      <c r="K9117" s="636">
        <v>0.21</v>
      </c>
      <c r="M9117" s="636">
        <v>4.08</v>
      </c>
      <c r="O9117" s="636">
        <v>4.08</v>
      </c>
      <c r="Q9117" s="636">
        <v>4.2850000000000001</v>
      </c>
      <c r="S9117" s="636">
        <v>3.1349999999999998</v>
      </c>
      <c r="T9117" s="554">
        <v>0.71633800000000003</v>
      </c>
      <c r="U9117" s="636">
        <f t="shared" si="335"/>
        <v>2.3683696075924501</v>
      </c>
    </row>
    <row r="9118" spans="1:21" x14ac:dyDescent="0.2">
      <c r="A9118" s="597">
        <v>45996</v>
      </c>
      <c r="B9118" s="414">
        <f t="shared" si="339"/>
        <v>45997</v>
      </c>
      <c r="C9118" s="640">
        <v>5.1950000000000003</v>
      </c>
      <c r="E9118" s="640">
        <v>4.05</v>
      </c>
      <c r="G9118" s="640">
        <v>2.44982279711745</v>
      </c>
      <c r="I9118" s="640">
        <v>4.4950000000000001</v>
      </c>
      <c r="K9118" s="640">
        <v>-0.05</v>
      </c>
      <c r="M9118" s="640">
        <v>3.9649999999999999</v>
      </c>
      <c r="O9118" s="640">
        <v>4.1150000000000002</v>
      </c>
      <c r="Q9118" s="640">
        <v>4.63</v>
      </c>
      <c r="S9118" s="640">
        <v>3.23</v>
      </c>
      <c r="T9118" s="577">
        <v>0.71918099999999996</v>
      </c>
      <c r="U9118" s="640">
        <f t="shared" si="335"/>
        <v>2.44982279711745</v>
      </c>
    </row>
    <row r="9119" spans="1:21" x14ac:dyDescent="0.2">
      <c r="A9119" s="597">
        <v>45997</v>
      </c>
      <c r="B9119" s="414">
        <f t="shared" si="339"/>
        <v>45998</v>
      </c>
      <c r="C9119" s="640">
        <v>5.1950000000000003</v>
      </c>
      <c r="E9119" s="640">
        <v>4.05</v>
      </c>
      <c r="G9119" s="640">
        <v>2.44982279711745</v>
      </c>
      <c r="I9119" s="640">
        <v>4.4950000000000001</v>
      </c>
      <c r="K9119" s="640">
        <v>-0.05</v>
      </c>
      <c r="M9119" s="640">
        <v>3.9649999999999999</v>
      </c>
      <c r="O9119" s="640">
        <v>4.1150000000000002</v>
      </c>
      <c r="Q9119" s="640">
        <v>4.63</v>
      </c>
      <c r="S9119" s="640">
        <v>3.23</v>
      </c>
      <c r="T9119" s="577">
        <v>0.71918099999999996</v>
      </c>
      <c r="U9119" s="640">
        <f t="shared" si="335"/>
        <v>2.44982279711745</v>
      </c>
    </row>
    <row r="9120" spans="1:21" x14ac:dyDescent="0.2">
      <c r="A9120" s="597">
        <v>45998</v>
      </c>
      <c r="B9120" s="414">
        <f t="shared" si="339"/>
        <v>45999</v>
      </c>
      <c r="C9120" s="640">
        <v>5.1950000000000003</v>
      </c>
      <c r="E9120" s="640">
        <v>4.05</v>
      </c>
      <c r="G9120" s="640">
        <v>2.44982279711745</v>
      </c>
      <c r="I9120" s="640">
        <v>4.4950000000000001</v>
      </c>
      <c r="K9120" s="640">
        <v>-0.05</v>
      </c>
      <c r="M9120" s="640">
        <v>3.9649999999999999</v>
      </c>
      <c r="O9120" s="640">
        <v>4.1150000000000002</v>
      </c>
      <c r="Q9120" s="640">
        <v>4.63</v>
      </c>
      <c r="S9120" s="640">
        <v>3.23</v>
      </c>
      <c r="T9120" s="577">
        <v>0.71918099999999996</v>
      </c>
      <c r="U9120" s="640">
        <f t="shared" si="335"/>
        <v>2.44982279711745</v>
      </c>
    </row>
    <row r="9121" spans="1:21" x14ac:dyDescent="0.2">
      <c r="A9121" s="597">
        <v>45999</v>
      </c>
      <c r="B9121" s="414">
        <f t="shared" si="339"/>
        <v>46000</v>
      </c>
      <c r="C9121" s="636">
        <v>5.0049999999999999</v>
      </c>
      <c r="E9121" s="636">
        <v>3.73</v>
      </c>
      <c r="G9121" s="636">
        <v>2.4742315185425752</v>
      </c>
      <c r="I9121" s="636">
        <v>4.415</v>
      </c>
      <c r="K9121" s="636">
        <v>-2.0649999999999999</v>
      </c>
      <c r="M9121" s="636">
        <v>3.69</v>
      </c>
      <c r="O9121" s="636">
        <v>3.78</v>
      </c>
      <c r="Q9121" s="636">
        <v>4.29</v>
      </c>
      <c r="S9121" s="636">
        <v>3.2450000000000001</v>
      </c>
      <c r="T9121" s="554">
        <v>0.72298899999999999</v>
      </c>
      <c r="U9121" s="636">
        <f t="shared" si="335"/>
        <v>2.4742315185425752</v>
      </c>
    </row>
    <row r="9122" spans="1:21" x14ac:dyDescent="0.2">
      <c r="A9122" s="597">
        <v>46000</v>
      </c>
      <c r="B9122" s="414">
        <f t="shared" si="339"/>
        <v>46001</v>
      </c>
      <c r="C9122" s="636">
        <v>4.7549999999999999</v>
      </c>
      <c r="E9122" s="636">
        <v>3.51</v>
      </c>
      <c r="G9122" s="636">
        <v>2.5588262110488005</v>
      </c>
      <c r="I9122" s="636">
        <v>4.09</v>
      </c>
      <c r="K9122" s="636">
        <v>-2.6349999999999998</v>
      </c>
      <c r="M9122" s="636">
        <v>3.395</v>
      </c>
      <c r="O9122" s="636">
        <v>3.7050000000000001</v>
      </c>
      <c r="Q9122" s="636">
        <v>4.1950000000000003</v>
      </c>
      <c r="S9122" s="636">
        <v>3.36</v>
      </c>
      <c r="T9122" s="554">
        <v>0.72211700000000001</v>
      </c>
      <c r="U9122" s="636">
        <f t="shared" si="335"/>
        <v>2.5588262110488005</v>
      </c>
    </row>
    <row r="9123" spans="1:21" x14ac:dyDescent="0.2">
      <c r="A9123" s="597">
        <v>46001</v>
      </c>
      <c r="B9123" s="414">
        <f t="shared" si="339"/>
        <v>46002</v>
      </c>
      <c r="C9123" s="636">
        <v>4.6100000000000003</v>
      </c>
      <c r="E9123" s="636">
        <v>2.9950000000000001</v>
      </c>
      <c r="G9123" s="636">
        <v>2.6784835408139251</v>
      </c>
      <c r="I9123" s="636">
        <v>3.9950000000000001</v>
      </c>
      <c r="K9123" s="636">
        <v>-3.2749999999999999</v>
      </c>
      <c r="M9123" s="636">
        <v>2.94</v>
      </c>
      <c r="O9123" s="636">
        <v>3.4950000000000001</v>
      </c>
      <c r="Q9123" s="636">
        <v>4.22</v>
      </c>
      <c r="S9123" s="636">
        <v>3.5150000000000001</v>
      </c>
      <c r="T9123" s="554">
        <v>0.722553</v>
      </c>
      <c r="U9123" s="636">
        <f t="shared" ref="U9123:U9186" si="340">S9123*T9123*1.054615</f>
        <v>2.6784835408139251</v>
      </c>
    </row>
    <row r="9124" spans="1:21" x14ac:dyDescent="0.2">
      <c r="A9124" s="597">
        <v>46002</v>
      </c>
      <c r="B9124" s="414">
        <f t="shared" si="339"/>
        <v>46003</v>
      </c>
      <c r="C9124" s="636">
        <v>4.3449999999999998</v>
      </c>
      <c r="E9124" s="636">
        <v>2.95</v>
      </c>
      <c r="G9124" s="636">
        <v>2.5232464327785</v>
      </c>
      <c r="I9124" s="636">
        <v>3.84</v>
      </c>
      <c r="K9124" s="636">
        <v>-6.3150000000000004</v>
      </c>
      <c r="M9124" s="636">
        <v>2.895</v>
      </c>
      <c r="O9124" s="636">
        <v>3.25</v>
      </c>
      <c r="Q9124" s="636">
        <v>3.8650000000000002</v>
      </c>
      <c r="S9124" s="636">
        <v>3.3</v>
      </c>
      <c r="T9124" s="554">
        <v>0.72502299999999997</v>
      </c>
      <c r="U9124" s="636">
        <f t="shared" si="340"/>
        <v>2.5232464327785</v>
      </c>
    </row>
    <row r="9125" spans="1:21" x14ac:dyDescent="0.2">
      <c r="A9125" s="597">
        <v>46003</v>
      </c>
      <c r="B9125" s="414">
        <f t="shared" si="339"/>
        <v>46004</v>
      </c>
      <c r="C9125" s="640">
        <v>4.0599999999999996</v>
      </c>
      <c r="E9125" s="640">
        <v>2.96</v>
      </c>
      <c r="G9125" s="640">
        <v>2.3359673737710001</v>
      </c>
      <c r="I9125" s="640">
        <v>3.4950000000000001</v>
      </c>
      <c r="K9125" s="640">
        <v>-0.62</v>
      </c>
      <c r="M9125" s="640">
        <v>2.95</v>
      </c>
      <c r="O9125" s="640">
        <v>3.105</v>
      </c>
      <c r="Q9125" s="640">
        <v>3.7349999999999999</v>
      </c>
      <c r="S9125" s="640">
        <v>3.05</v>
      </c>
      <c r="T9125" s="577">
        <v>0.72622799999999998</v>
      </c>
      <c r="U9125" s="640">
        <f t="shared" si="340"/>
        <v>2.3359673737710001</v>
      </c>
    </row>
    <row r="9126" spans="1:21" x14ac:dyDescent="0.2">
      <c r="A9126" s="597">
        <v>46004</v>
      </c>
      <c r="B9126" s="414">
        <f t="shared" si="339"/>
        <v>46005</v>
      </c>
      <c r="C9126" s="640">
        <v>4.0599999999999996</v>
      </c>
      <c r="E9126" s="640">
        <v>2.96</v>
      </c>
      <c r="G9126" s="640">
        <v>2.3359673737710001</v>
      </c>
      <c r="I9126" s="640">
        <v>3.4950000000000001</v>
      </c>
      <c r="K9126" s="640">
        <v>-0.62</v>
      </c>
      <c r="M9126" s="640">
        <v>2.95</v>
      </c>
      <c r="O9126" s="640">
        <v>3.105</v>
      </c>
      <c r="Q9126" s="640">
        <v>3.7349999999999999</v>
      </c>
      <c r="S9126" s="640">
        <v>3.05</v>
      </c>
      <c r="T9126" s="577">
        <v>0.72622799999999998</v>
      </c>
      <c r="U9126" s="640">
        <f t="shared" si="340"/>
        <v>2.3359673737710001</v>
      </c>
    </row>
    <row r="9127" spans="1:21" x14ac:dyDescent="0.2">
      <c r="A9127" s="597">
        <v>46005</v>
      </c>
      <c r="B9127" s="414">
        <f t="shared" si="339"/>
        <v>46006</v>
      </c>
      <c r="C9127" s="640">
        <v>4.0599999999999996</v>
      </c>
      <c r="E9127" s="640">
        <v>2.96</v>
      </c>
      <c r="G9127" s="640">
        <v>2.3359673737710001</v>
      </c>
      <c r="I9127" s="640">
        <v>3.4950000000000001</v>
      </c>
      <c r="K9127" s="640">
        <v>-0.62</v>
      </c>
      <c r="M9127" s="640">
        <v>2.95</v>
      </c>
      <c r="O9127" s="640">
        <v>3.105</v>
      </c>
      <c r="Q9127" s="640">
        <v>3.7349999999999999</v>
      </c>
      <c r="S9127" s="640">
        <v>3.05</v>
      </c>
      <c r="T9127" s="577">
        <v>0.72622799999999998</v>
      </c>
      <c r="U9127" s="640">
        <f t="shared" si="340"/>
        <v>2.3359673737710001</v>
      </c>
    </row>
    <row r="9128" spans="1:21" x14ac:dyDescent="0.2">
      <c r="A9128" s="597">
        <v>46006</v>
      </c>
      <c r="B9128" s="414">
        <f t="shared" ref="B9128:B9157" si="341">A9128+1</f>
        <v>46007</v>
      </c>
      <c r="C9128" s="636">
        <v>3.89</v>
      </c>
      <c r="E9128" s="636">
        <v>2.6549999999999998</v>
      </c>
      <c r="G9128" s="636">
        <v>1.98381323316225</v>
      </c>
      <c r="I9128" s="636">
        <v>3.3149999999999999</v>
      </c>
      <c r="K9128" s="636">
        <v>0.79</v>
      </c>
      <c r="M9128" s="636">
        <v>2.7349999999999999</v>
      </c>
      <c r="O9128" s="636">
        <v>2.7050000000000001</v>
      </c>
      <c r="Q9128" s="636">
        <v>3.25</v>
      </c>
      <c r="S9128" s="636">
        <v>2.59</v>
      </c>
      <c r="T9128" s="554">
        <v>0.72628499999999996</v>
      </c>
      <c r="U9128" s="636">
        <f t="shared" si="340"/>
        <v>1.98381323316225</v>
      </c>
    </row>
    <row r="9129" spans="1:21" x14ac:dyDescent="0.2">
      <c r="A9129" s="597">
        <v>46007</v>
      </c>
      <c r="B9129" s="414">
        <f t="shared" si="341"/>
        <v>46008</v>
      </c>
      <c r="C9129" s="636">
        <v>3.585</v>
      </c>
      <c r="E9129" s="636">
        <v>2.4900000000000002</v>
      </c>
      <c r="G9129" s="636">
        <v>2.0421167797452502</v>
      </c>
      <c r="I9129" s="636">
        <v>3.01</v>
      </c>
      <c r="K9129" s="636">
        <v>-0.31</v>
      </c>
      <c r="M9129" s="636">
        <v>2.4550000000000001</v>
      </c>
      <c r="O9129" s="636">
        <v>2.57</v>
      </c>
      <c r="Q9129" s="636">
        <v>3.1549999999999998</v>
      </c>
      <c r="S9129" s="636">
        <v>2.665</v>
      </c>
      <c r="T9129" s="554">
        <v>0.72658999999999996</v>
      </c>
      <c r="U9129" s="636">
        <f t="shared" si="340"/>
        <v>2.0421167797452502</v>
      </c>
    </row>
    <row r="9130" spans="1:21" x14ac:dyDescent="0.2">
      <c r="A9130" s="597">
        <v>46008</v>
      </c>
      <c r="B9130" s="414">
        <f t="shared" si="341"/>
        <v>46009</v>
      </c>
      <c r="C9130" s="636">
        <v>3.67</v>
      </c>
      <c r="E9130" s="636">
        <v>2.6</v>
      </c>
      <c r="G9130" s="636">
        <v>2.1812412741607501</v>
      </c>
      <c r="I9130" s="636">
        <v>2.98</v>
      </c>
      <c r="K9130" s="636">
        <v>0.35</v>
      </c>
      <c r="M9130" s="636">
        <v>2.585</v>
      </c>
      <c r="O9130" s="636">
        <v>2.7450000000000001</v>
      </c>
      <c r="Q9130" s="636">
        <v>3.2050000000000001</v>
      </c>
      <c r="S9130" s="636">
        <v>2.85</v>
      </c>
      <c r="T9130" s="554">
        <v>0.72571300000000005</v>
      </c>
      <c r="U9130" s="636">
        <f t="shared" si="340"/>
        <v>2.1812412741607501</v>
      </c>
    </row>
    <row r="9131" spans="1:21" x14ac:dyDescent="0.2">
      <c r="A9131" s="597">
        <v>46009</v>
      </c>
      <c r="B9131" s="414">
        <f t="shared" si="341"/>
        <v>46010</v>
      </c>
      <c r="C9131" s="636">
        <v>3.855</v>
      </c>
      <c r="E9131" s="636">
        <v>2.52</v>
      </c>
      <c r="G9131" s="636">
        <v>2.26159344562575</v>
      </c>
      <c r="I9131" s="636">
        <v>3.145</v>
      </c>
      <c r="K9131" s="636">
        <v>0.41</v>
      </c>
      <c r="M9131" s="636">
        <v>2.5</v>
      </c>
      <c r="O9131" s="636">
        <v>2.81</v>
      </c>
      <c r="Q9131" s="636">
        <v>3.4</v>
      </c>
      <c r="S9131" s="636">
        <v>2.9550000000000001</v>
      </c>
      <c r="T9131" s="554">
        <v>0.72570999999999997</v>
      </c>
      <c r="U9131" s="636">
        <f t="shared" si="340"/>
        <v>2.26159344562575</v>
      </c>
    </row>
    <row r="9132" spans="1:21" x14ac:dyDescent="0.2">
      <c r="A9132" s="597">
        <v>46010</v>
      </c>
      <c r="B9132" s="414">
        <f t="shared" si="341"/>
        <v>46011</v>
      </c>
      <c r="C9132" s="640">
        <v>3.5750000000000002</v>
      </c>
      <c r="E9132" s="640">
        <v>2.42</v>
      </c>
      <c r="G9132" s="640">
        <v>2.1645106825162004</v>
      </c>
      <c r="I9132" s="640">
        <v>2.8849999999999998</v>
      </c>
      <c r="K9132" s="640">
        <v>-0.65</v>
      </c>
      <c r="M9132" s="640">
        <v>2.2650000000000001</v>
      </c>
      <c r="O9132" s="640">
        <v>2.5649999999999999</v>
      </c>
      <c r="Q9132" s="640">
        <v>3.08</v>
      </c>
      <c r="S9132" s="640">
        <v>2.83</v>
      </c>
      <c r="T9132" s="577">
        <v>0.72523599999999999</v>
      </c>
      <c r="U9132" s="640">
        <f t="shared" si="340"/>
        <v>2.1645106825162004</v>
      </c>
    </row>
    <row r="9133" spans="1:21" x14ac:dyDescent="0.2">
      <c r="A9133" s="597">
        <v>46011</v>
      </c>
      <c r="B9133" s="414">
        <f t="shared" si="341"/>
        <v>46012</v>
      </c>
      <c r="C9133" s="640">
        <v>3.5750000000000002</v>
      </c>
      <c r="E9133" s="640">
        <v>2.42</v>
      </c>
      <c r="G9133" s="640">
        <v>2.1645106825162004</v>
      </c>
      <c r="I9133" s="640">
        <v>2.8849999999999998</v>
      </c>
      <c r="K9133" s="640">
        <v>-0.65</v>
      </c>
      <c r="M9133" s="640">
        <v>2.2650000000000001</v>
      </c>
      <c r="O9133" s="640">
        <v>2.5649999999999999</v>
      </c>
      <c r="Q9133" s="640">
        <v>3.08</v>
      </c>
      <c r="S9133" s="640">
        <v>2.83</v>
      </c>
      <c r="T9133" s="577">
        <v>0.72523599999999999</v>
      </c>
      <c r="U9133" s="640">
        <f t="shared" si="340"/>
        <v>2.1645106825162004</v>
      </c>
    </row>
    <row r="9134" spans="1:21" x14ac:dyDescent="0.2">
      <c r="A9134" s="597">
        <v>46012</v>
      </c>
      <c r="B9134" s="414">
        <f t="shared" si="341"/>
        <v>46013</v>
      </c>
      <c r="C9134" s="640">
        <v>3.5750000000000002</v>
      </c>
      <c r="E9134" s="640">
        <v>2.42</v>
      </c>
      <c r="G9134" s="640">
        <v>2.1645106825162004</v>
      </c>
      <c r="I9134" s="640">
        <v>2.8849999999999998</v>
      </c>
      <c r="K9134" s="640">
        <v>-0.65</v>
      </c>
      <c r="M9134" s="640">
        <v>2.2650000000000001</v>
      </c>
      <c r="O9134" s="640">
        <v>2.5649999999999999</v>
      </c>
      <c r="Q9134" s="640">
        <v>3.08</v>
      </c>
      <c r="S9134" s="640">
        <v>2.83</v>
      </c>
      <c r="T9134" s="577">
        <v>0.72523599999999999</v>
      </c>
      <c r="U9134" s="640">
        <f t="shared" si="340"/>
        <v>2.1645106825162004</v>
      </c>
    </row>
    <row r="9135" spans="1:21" x14ac:dyDescent="0.2">
      <c r="A9135" s="597">
        <v>46013</v>
      </c>
      <c r="B9135" s="414">
        <f t="shared" si="341"/>
        <v>46014</v>
      </c>
      <c r="C9135" s="636">
        <v>3.6749999999999998</v>
      </c>
      <c r="E9135" s="636">
        <v>2.2549999999999999</v>
      </c>
      <c r="G9135" s="636">
        <v>2.0526301206726001</v>
      </c>
      <c r="I9135" s="636">
        <v>2.97</v>
      </c>
      <c r="K9135" s="636">
        <v>-2.64</v>
      </c>
      <c r="M9135" s="636">
        <v>2.2250000000000001</v>
      </c>
      <c r="O9135" s="636">
        <v>2.3149999999999999</v>
      </c>
      <c r="Q9135" s="636">
        <v>2.82</v>
      </c>
      <c r="S9135" s="636">
        <v>2.68</v>
      </c>
      <c r="T9135" s="554">
        <v>0.72624299999999997</v>
      </c>
      <c r="U9135" s="636">
        <f t="shared" si="340"/>
        <v>2.0526301206726001</v>
      </c>
    </row>
    <row r="9136" spans="1:21" x14ac:dyDescent="0.2">
      <c r="A9136" s="597">
        <v>46014</v>
      </c>
      <c r="B9136" s="414">
        <f t="shared" si="341"/>
        <v>46015</v>
      </c>
      <c r="C9136" s="636">
        <v>3.3450000000000002</v>
      </c>
      <c r="E9136" s="636">
        <v>2.08</v>
      </c>
      <c r="G9136" s="636">
        <v>1.9990488869520004</v>
      </c>
      <c r="I9136" s="636">
        <v>2.7349999999999999</v>
      </c>
      <c r="K9136" s="636">
        <v>-3.7349999999999999</v>
      </c>
      <c r="M9136" s="636">
        <v>2.0099999999999998</v>
      </c>
      <c r="O9136" s="636">
        <v>2.145</v>
      </c>
      <c r="Q9136" s="636">
        <v>2.71</v>
      </c>
      <c r="S9136" s="636">
        <v>2.6</v>
      </c>
      <c r="T9136" s="554">
        <v>0.72904800000000003</v>
      </c>
      <c r="U9136" s="636">
        <f t="shared" si="340"/>
        <v>1.9990488869520004</v>
      </c>
    </row>
    <row r="9137" spans="1:21" x14ac:dyDescent="0.2">
      <c r="A9137" s="597">
        <v>46015</v>
      </c>
      <c r="B9137" s="414">
        <f t="shared" si="341"/>
        <v>46016</v>
      </c>
      <c r="C9137" s="640">
        <v>3.29</v>
      </c>
      <c r="E9137" s="640">
        <v>2.1850000000000001</v>
      </c>
      <c r="G9137" s="640">
        <v>2.0200103935997</v>
      </c>
      <c r="I9137" s="640">
        <v>2.0499999999999998</v>
      </c>
      <c r="K9137" s="640">
        <v>-1.7050000000000001</v>
      </c>
      <c r="M9137" s="640">
        <v>2.0049999999999999</v>
      </c>
      <c r="O9137" s="640">
        <v>2.38</v>
      </c>
      <c r="Q9137" s="640">
        <v>2.9249999999999998</v>
      </c>
      <c r="S9137" s="640">
        <v>2.62</v>
      </c>
      <c r="T9137" s="577">
        <v>0.73106899999999997</v>
      </c>
      <c r="U9137" s="640">
        <f t="shared" si="340"/>
        <v>2.0200103935997</v>
      </c>
    </row>
    <row r="9138" spans="1:21" x14ac:dyDescent="0.2">
      <c r="A9138" s="597">
        <v>46016</v>
      </c>
      <c r="B9138" s="414">
        <f t="shared" si="341"/>
        <v>46017</v>
      </c>
      <c r="C9138" s="640">
        <v>3.29</v>
      </c>
      <c r="E9138" s="640">
        <v>2.1850000000000001</v>
      </c>
      <c r="G9138" s="640">
        <v>2.0200103935997</v>
      </c>
      <c r="I9138" s="640">
        <v>2.0499999999999998</v>
      </c>
      <c r="K9138" s="640">
        <v>-1.7050000000000001</v>
      </c>
      <c r="M9138" s="640">
        <v>2.0049999999999999</v>
      </c>
      <c r="O9138" s="640">
        <v>2.38</v>
      </c>
      <c r="Q9138" s="640">
        <v>2.9249999999999998</v>
      </c>
      <c r="S9138" s="640">
        <v>2.62</v>
      </c>
      <c r="T9138" s="577">
        <v>0.73106899999999997</v>
      </c>
      <c r="U9138" s="640">
        <f t="shared" si="340"/>
        <v>2.0200103935997</v>
      </c>
    </row>
    <row r="9139" spans="1:21" x14ac:dyDescent="0.2">
      <c r="A9139" s="597">
        <v>46017</v>
      </c>
      <c r="B9139" s="414">
        <f t="shared" si="341"/>
        <v>46018</v>
      </c>
      <c r="C9139" s="640">
        <v>3.29</v>
      </c>
      <c r="E9139" s="640">
        <v>2.1850000000000001</v>
      </c>
      <c r="G9139" s="640">
        <v>2.0200103935997</v>
      </c>
      <c r="I9139" s="640">
        <v>2.0499999999999998</v>
      </c>
      <c r="K9139" s="640">
        <v>-1.7050000000000001</v>
      </c>
      <c r="M9139" s="640">
        <v>2.0049999999999999</v>
      </c>
      <c r="O9139" s="640">
        <v>2.38</v>
      </c>
      <c r="Q9139" s="640">
        <v>2.9249999999999998</v>
      </c>
      <c r="S9139" s="640">
        <v>2.62</v>
      </c>
      <c r="T9139" s="577">
        <v>0.73106899999999997</v>
      </c>
      <c r="U9139" s="640">
        <f t="shared" si="340"/>
        <v>2.0200103935997</v>
      </c>
    </row>
    <row r="9140" spans="1:21" x14ac:dyDescent="0.2">
      <c r="A9140" s="597">
        <v>46018</v>
      </c>
      <c r="B9140" s="414">
        <f t="shared" si="341"/>
        <v>46019</v>
      </c>
      <c r="C9140" s="640">
        <v>3.29</v>
      </c>
      <c r="E9140" s="640">
        <v>2.1850000000000001</v>
      </c>
      <c r="G9140" s="640">
        <v>2.0200103935997</v>
      </c>
      <c r="I9140" s="640">
        <v>2.0499999999999998</v>
      </c>
      <c r="K9140" s="640">
        <v>-1.7050000000000001</v>
      </c>
      <c r="M9140" s="640">
        <v>2.0049999999999999</v>
      </c>
      <c r="O9140" s="640">
        <v>2.38</v>
      </c>
      <c r="Q9140" s="640">
        <v>2.9249999999999998</v>
      </c>
      <c r="S9140" s="640">
        <v>2.62</v>
      </c>
      <c r="T9140" s="577">
        <v>0.73106899999999997</v>
      </c>
      <c r="U9140" s="640">
        <f t="shared" si="340"/>
        <v>2.0200103935997</v>
      </c>
    </row>
    <row r="9141" spans="1:21" x14ac:dyDescent="0.2">
      <c r="A9141" s="597">
        <v>46019</v>
      </c>
      <c r="B9141" s="414">
        <f t="shared" si="341"/>
        <v>46020</v>
      </c>
      <c r="C9141" s="640">
        <v>3.29</v>
      </c>
      <c r="E9141" s="640">
        <v>2.1850000000000001</v>
      </c>
      <c r="G9141" s="640">
        <v>2.0200103935997</v>
      </c>
      <c r="I9141" s="640">
        <v>2.0499999999999998</v>
      </c>
      <c r="K9141" s="640">
        <v>-1.7050000000000001</v>
      </c>
      <c r="M9141" s="640">
        <v>2.0049999999999999</v>
      </c>
      <c r="O9141" s="640">
        <v>2.38</v>
      </c>
      <c r="Q9141" s="640">
        <v>2.9249999999999998</v>
      </c>
      <c r="S9141" s="640">
        <v>2.62</v>
      </c>
      <c r="T9141" s="577">
        <v>0.73106899999999997</v>
      </c>
      <c r="U9141" s="640">
        <f t="shared" si="340"/>
        <v>2.0200103935997</v>
      </c>
    </row>
    <row r="9142" spans="1:21" x14ac:dyDescent="0.2">
      <c r="A9142" s="597">
        <v>46020</v>
      </c>
      <c r="B9142" s="414">
        <f t="shared" si="341"/>
        <v>46021</v>
      </c>
      <c r="C9142" s="636">
        <v>4.3449999999999998</v>
      </c>
      <c r="E9142" s="636">
        <v>2.6</v>
      </c>
      <c r="G9142" s="636">
        <v>1.9693405564134754</v>
      </c>
      <c r="I9142" s="636">
        <v>2.665</v>
      </c>
      <c r="K9142" s="636">
        <v>0.11</v>
      </c>
      <c r="M9142" s="636">
        <v>2.57</v>
      </c>
      <c r="O9142" s="636">
        <v>2.82</v>
      </c>
      <c r="Q9142" s="636">
        <v>3.73</v>
      </c>
      <c r="S9142" s="636">
        <v>2.5550000000000002</v>
      </c>
      <c r="T9142" s="554">
        <v>0.73086300000000004</v>
      </c>
      <c r="U9142" s="636">
        <f t="shared" si="340"/>
        <v>1.9693405564134754</v>
      </c>
    </row>
    <row r="9143" spans="1:21" x14ac:dyDescent="0.2">
      <c r="A9143" s="597">
        <v>46021</v>
      </c>
      <c r="B9143" s="414">
        <f t="shared" si="341"/>
        <v>46022</v>
      </c>
      <c r="C9143" s="636">
        <v>4.415</v>
      </c>
      <c r="E9143" s="636">
        <v>2.8849999999999998</v>
      </c>
      <c r="G9143" s="636">
        <v>1.9756876882410002</v>
      </c>
      <c r="I9143" s="636">
        <v>3</v>
      </c>
      <c r="K9143" s="636">
        <v>-0.43</v>
      </c>
      <c r="M9143" s="636">
        <v>2.8250000000000002</v>
      </c>
      <c r="O9143" s="636">
        <v>2.9350000000000001</v>
      </c>
      <c r="Q9143" s="636">
        <v>3.625</v>
      </c>
      <c r="S9143" s="636">
        <v>2.5649999999999999</v>
      </c>
      <c r="T9143" s="554">
        <v>0.73036000000000001</v>
      </c>
      <c r="U9143" s="636">
        <f t="shared" si="340"/>
        <v>1.9756876882410002</v>
      </c>
    </row>
    <row r="9144" spans="1:21" x14ac:dyDescent="0.2">
      <c r="A9144" s="597">
        <v>46022</v>
      </c>
      <c r="B9144" s="414">
        <f t="shared" si="341"/>
        <v>46023</v>
      </c>
      <c r="C9144" s="649">
        <v>3.96</v>
      </c>
      <c r="E9144" s="649">
        <v>2.57</v>
      </c>
      <c r="G9144" s="649">
        <v>1.9424252102371249</v>
      </c>
      <c r="I9144" s="649">
        <v>2.0950000000000002</v>
      </c>
      <c r="K9144" s="649">
        <v>-0.54500000000000004</v>
      </c>
      <c r="M9144" s="649">
        <v>2.5150000000000001</v>
      </c>
      <c r="O9144" s="649">
        <v>2.81</v>
      </c>
      <c r="Q9144" s="649">
        <v>3.1</v>
      </c>
      <c r="S9144" s="649">
        <v>2.5249999999999999</v>
      </c>
      <c r="T9144" s="690">
        <v>0.72943899999999995</v>
      </c>
      <c r="U9144" s="649">
        <f t="shared" si="340"/>
        <v>1.9424252102371249</v>
      </c>
    </row>
    <row r="9145" spans="1:21" x14ac:dyDescent="0.2">
      <c r="A9145" s="597">
        <v>46023</v>
      </c>
      <c r="B9145" s="414">
        <f t="shared" si="341"/>
        <v>46024</v>
      </c>
      <c r="C9145" s="640">
        <v>3.96</v>
      </c>
      <c r="E9145" s="640">
        <v>2.57</v>
      </c>
      <c r="G9145" s="640">
        <v>1.9424252102371249</v>
      </c>
      <c r="I9145" s="640">
        <v>2.0950000000000002</v>
      </c>
      <c r="K9145" s="640">
        <v>-0.54500000000000004</v>
      </c>
      <c r="M9145" s="640">
        <v>2.5150000000000001</v>
      </c>
      <c r="O9145" s="640">
        <v>2.81</v>
      </c>
      <c r="Q9145" s="640">
        <v>3.1</v>
      </c>
      <c r="S9145" s="640">
        <v>2.5249999999999999</v>
      </c>
      <c r="T9145" s="577">
        <v>0.72943899999999995</v>
      </c>
      <c r="U9145" s="640">
        <f t="shared" si="340"/>
        <v>1.9424252102371249</v>
      </c>
    </row>
    <row r="9146" spans="1:21" x14ac:dyDescent="0.2">
      <c r="A9146" s="597">
        <v>46024</v>
      </c>
      <c r="B9146" s="414">
        <f t="shared" si="341"/>
        <v>46025</v>
      </c>
      <c r="C9146" s="640">
        <v>3.96</v>
      </c>
      <c r="E9146" s="640">
        <v>2.57</v>
      </c>
      <c r="G9146" s="640">
        <v>1.9424252102371249</v>
      </c>
      <c r="I9146" s="640">
        <v>2.0950000000000002</v>
      </c>
      <c r="K9146" s="640">
        <v>-0.54500000000000004</v>
      </c>
      <c r="M9146" s="640">
        <v>2.5150000000000001</v>
      </c>
      <c r="O9146" s="640">
        <v>2.81</v>
      </c>
      <c r="Q9146" s="640">
        <v>3.1</v>
      </c>
      <c r="S9146" s="640">
        <v>2.5249999999999999</v>
      </c>
      <c r="T9146" s="577">
        <v>0.72943899999999995</v>
      </c>
      <c r="U9146" s="640">
        <f t="shared" si="340"/>
        <v>1.9424252102371249</v>
      </c>
    </row>
    <row r="9147" spans="1:21" x14ac:dyDescent="0.2">
      <c r="A9147" s="597">
        <v>46025</v>
      </c>
      <c r="B9147" s="414">
        <f t="shared" si="341"/>
        <v>46026</v>
      </c>
      <c r="C9147" s="640">
        <v>3.96</v>
      </c>
      <c r="E9147" s="640">
        <v>2.57</v>
      </c>
      <c r="G9147" s="640">
        <v>1.9424252102371249</v>
      </c>
      <c r="I9147" s="640">
        <v>2.0950000000000002</v>
      </c>
      <c r="K9147" s="640">
        <v>-0.54500000000000004</v>
      </c>
      <c r="M9147" s="640">
        <v>2.5150000000000001</v>
      </c>
      <c r="O9147" s="640">
        <v>2.81</v>
      </c>
      <c r="Q9147" s="640">
        <v>3.1</v>
      </c>
      <c r="S9147" s="640">
        <v>2.5249999999999999</v>
      </c>
      <c r="T9147" s="577">
        <v>0.72943899999999995</v>
      </c>
      <c r="U9147" s="640">
        <f t="shared" si="340"/>
        <v>1.9424252102371249</v>
      </c>
    </row>
    <row r="9148" spans="1:21" x14ac:dyDescent="0.2">
      <c r="A9148" s="597">
        <v>46026</v>
      </c>
      <c r="B9148" s="414">
        <f t="shared" si="341"/>
        <v>46027</v>
      </c>
      <c r="C9148" s="640">
        <v>3.96</v>
      </c>
      <c r="E9148" s="640">
        <v>2.57</v>
      </c>
      <c r="G9148" s="640">
        <v>1.9424252102371249</v>
      </c>
      <c r="I9148" s="640">
        <v>2.0950000000000002</v>
      </c>
      <c r="K9148" s="640">
        <v>-0.54500000000000004</v>
      </c>
      <c r="M9148" s="640">
        <v>2.5150000000000001</v>
      </c>
      <c r="O9148" s="640">
        <v>2.81</v>
      </c>
      <c r="Q9148" s="640">
        <v>3.1</v>
      </c>
      <c r="S9148" s="640">
        <v>2.5249999999999999</v>
      </c>
      <c r="T9148" s="577">
        <v>0.72943899999999995</v>
      </c>
      <c r="U9148" s="640">
        <f t="shared" si="340"/>
        <v>1.9424252102371249</v>
      </c>
    </row>
    <row r="9149" spans="1:21" x14ac:dyDescent="0.2">
      <c r="A9149" s="597">
        <v>46027</v>
      </c>
      <c r="B9149" s="414">
        <f t="shared" si="341"/>
        <v>46028</v>
      </c>
      <c r="C9149" s="636">
        <v>2.86</v>
      </c>
      <c r="E9149" s="636">
        <v>2.0750000000000002</v>
      </c>
      <c r="G9149" s="636">
        <v>1.972375564372</v>
      </c>
      <c r="I9149" s="636">
        <v>1.78</v>
      </c>
      <c r="K9149" s="636">
        <v>-1.7649999999999999</v>
      </c>
      <c r="M9149" s="636">
        <v>1.9950000000000001</v>
      </c>
      <c r="O9149" s="636">
        <v>2.1150000000000002</v>
      </c>
      <c r="Q9149" s="636">
        <v>2.38</v>
      </c>
      <c r="S9149" s="636">
        <v>2.5750000000000002</v>
      </c>
      <c r="T9149" s="554">
        <v>0.72630399999999995</v>
      </c>
      <c r="U9149" s="636">
        <f t="shared" si="340"/>
        <v>1.972375564372</v>
      </c>
    </row>
    <row r="9150" spans="1:21" x14ac:dyDescent="0.2">
      <c r="A9150" s="597">
        <v>46028</v>
      </c>
      <c r="B9150" s="414">
        <f t="shared" si="341"/>
        <v>46029</v>
      </c>
      <c r="C9150" s="636">
        <v>2.82</v>
      </c>
      <c r="E9150" s="636">
        <v>2.085</v>
      </c>
      <c r="G9150" s="636">
        <v>1.8099328520798252</v>
      </c>
      <c r="I9150" s="636">
        <v>1.9950000000000001</v>
      </c>
      <c r="K9150" s="636">
        <v>-0.25</v>
      </c>
      <c r="M9150" s="636">
        <v>2.0550000000000002</v>
      </c>
      <c r="O9150" s="636">
        <v>2.14</v>
      </c>
      <c r="Q9150" s="636">
        <v>2.5049999999999999</v>
      </c>
      <c r="S9150" s="636">
        <v>2.3650000000000002</v>
      </c>
      <c r="T9150" s="554">
        <v>0.72566699999999995</v>
      </c>
      <c r="U9150" s="636">
        <f t="shared" si="340"/>
        <v>1.8099328520798252</v>
      </c>
    </row>
    <row r="9151" spans="1:21" x14ac:dyDescent="0.2">
      <c r="A9151" s="597">
        <v>46029</v>
      </c>
      <c r="B9151" s="414">
        <f t="shared" si="341"/>
        <v>46030</v>
      </c>
      <c r="C9151" s="636">
        <v>3.11</v>
      </c>
      <c r="E9151" s="636">
        <v>2.3450000000000002</v>
      </c>
      <c r="G9151" s="636">
        <v>1.74697108686105</v>
      </c>
      <c r="I9151" s="636">
        <v>2.21</v>
      </c>
      <c r="K9151" s="636">
        <v>-0.98499999999999999</v>
      </c>
      <c r="M9151" s="636">
        <v>2.2999999999999998</v>
      </c>
      <c r="O9151" s="636">
        <v>2.4</v>
      </c>
      <c r="Q9151" s="636">
        <v>2.5499999999999998</v>
      </c>
      <c r="S9151" s="636">
        <v>2.29</v>
      </c>
      <c r="T9151" s="554">
        <v>0.72336299999999998</v>
      </c>
      <c r="U9151" s="636">
        <f t="shared" si="340"/>
        <v>1.74697108686105</v>
      </c>
    </row>
    <row r="9152" spans="1:21" x14ac:dyDescent="0.2">
      <c r="A9152" s="597">
        <v>46030</v>
      </c>
      <c r="B9152" s="414">
        <f t="shared" si="341"/>
        <v>46031</v>
      </c>
      <c r="C9152" s="636">
        <v>2.87</v>
      </c>
      <c r="E9152" s="636">
        <v>2.27</v>
      </c>
      <c r="G9152" s="636">
        <v>1.7528133639419252</v>
      </c>
      <c r="I9152" s="636">
        <v>2.4649999999999999</v>
      </c>
      <c r="K9152" s="636">
        <v>-0.42</v>
      </c>
      <c r="M9152" s="636">
        <v>2.25</v>
      </c>
      <c r="O9152" s="636">
        <v>2.3250000000000002</v>
      </c>
      <c r="Q9152" s="636">
        <v>2.2400000000000002</v>
      </c>
      <c r="S9152" s="636">
        <v>2.3050000000000002</v>
      </c>
      <c r="T9152" s="554">
        <v>0.72105900000000001</v>
      </c>
      <c r="U9152" s="636">
        <f t="shared" si="340"/>
        <v>1.7528133639419252</v>
      </c>
    </row>
    <row r="9153" spans="1:21" x14ac:dyDescent="0.2">
      <c r="A9153" s="597">
        <v>46031</v>
      </c>
      <c r="B9153" s="414">
        <f t="shared" si="341"/>
        <v>46032</v>
      </c>
      <c r="C9153" s="640">
        <v>2.84</v>
      </c>
      <c r="E9153" s="640">
        <v>2.02</v>
      </c>
      <c r="G9153" s="640">
        <v>1.5303138234484752</v>
      </c>
      <c r="I9153" s="640">
        <v>2.27</v>
      </c>
      <c r="K9153" s="640">
        <v>9.5000000000000001E-2</v>
      </c>
      <c r="M9153" s="640">
        <v>1.97</v>
      </c>
      <c r="O9153" s="640">
        <v>2.2349999999999999</v>
      </c>
      <c r="Q9153" s="640">
        <v>2.3199999999999998</v>
      </c>
      <c r="S9153" s="640">
        <v>2.0150000000000001</v>
      </c>
      <c r="T9153" s="577">
        <v>0.72013099999999997</v>
      </c>
      <c r="U9153" s="640">
        <f t="shared" si="340"/>
        <v>1.5303138234484752</v>
      </c>
    </row>
    <row r="9154" spans="1:21" x14ac:dyDescent="0.2">
      <c r="A9154" s="597">
        <v>46032</v>
      </c>
      <c r="B9154" s="414">
        <f t="shared" si="341"/>
        <v>46033</v>
      </c>
      <c r="C9154" s="640">
        <v>2.84</v>
      </c>
      <c r="E9154" s="640">
        <v>2.02</v>
      </c>
      <c r="G9154" s="640">
        <v>1.5303138234484752</v>
      </c>
      <c r="I9154" s="640">
        <v>2.27</v>
      </c>
      <c r="K9154" s="640">
        <v>9.5000000000000001E-2</v>
      </c>
      <c r="M9154" s="640">
        <v>1.97</v>
      </c>
      <c r="O9154" s="640">
        <v>2.2349999999999999</v>
      </c>
      <c r="Q9154" s="640">
        <v>2.3199999999999998</v>
      </c>
      <c r="S9154" s="640">
        <v>2.0150000000000001</v>
      </c>
      <c r="T9154" s="577">
        <v>0.72013099999999997</v>
      </c>
      <c r="U9154" s="640">
        <f t="shared" si="340"/>
        <v>1.5303138234484752</v>
      </c>
    </row>
    <row r="9155" spans="1:21" x14ac:dyDescent="0.2">
      <c r="A9155" s="597">
        <v>46033</v>
      </c>
      <c r="B9155" s="414">
        <f t="shared" si="341"/>
        <v>46034</v>
      </c>
      <c r="C9155" s="640">
        <v>2.84</v>
      </c>
      <c r="E9155" s="640">
        <v>2.02</v>
      </c>
      <c r="G9155" s="640">
        <v>1.5303138234484752</v>
      </c>
      <c r="I9155" s="640">
        <v>2.27</v>
      </c>
      <c r="K9155" s="640">
        <v>9.5000000000000001E-2</v>
      </c>
      <c r="M9155" s="640">
        <v>1.97</v>
      </c>
      <c r="O9155" s="640">
        <v>2.2349999999999999</v>
      </c>
      <c r="Q9155" s="640">
        <v>2.3199999999999998</v>
      </c>
      <c r="S9155" s="640">
        <v>2.0150000000000001</v>
      </c>
      <c r="T9155" s="577">
        <v>0.72013099999999997</v>
      </c>
      <c r="U9155" s="640">
        <f t="shared" si="340"/>
        <v>1.5303138234484752</v>
      </c>
    </row>
    <row r="9156" spans="1:21" x14ac:dyDescent="0.2">
      <c r="A9156" s="597">
        <v>46034</v>
      </c>
      <c r="B9156" s="414">
        <f t="shared" si="341"/>
        <v>46035</v>
      </c>
      <c r="C9156" s="636">
        <v>2.9</v>
      </c>
      <c r="E9156" s="636">
        <v>1.905</v>
      </c>
      <c r="G9156" s="636">
        <v>1.37499464527375</v>
      </c>
      <c r="I9156" s="636">
        <v>2.37</v>
      </c>
      <c r="K9156" s="636">
        <v>6.5000000000000002E-2</v>
      </c>
      <c r="M9156" s="636">
        <v>1.88</v>
      </c>
      <c r="O9156" s="636">
        <v>2.2450000000000001</v>
      </c>
      <c r="Q9156" s="636">
        <v>2.3149999999999999</v>
      </c>
      <c r="S9156" s="636">
        <v>1.81</v>
      </c>
      <c r="T9156" s="554">
        <v>0.72032499999999999</v>
      </c>
      <c r="U9156" s="636">
        <f t="shared" si="340"/>
        <v>1.37499464527375</v>
      </c>
    </row>
    <row r="9157" spans="1:21" x14ac:dyDescent="0.2">
      <c r="A9157" s="597">
        <v>46035</v>
      </c>
      <c r="B9157" s="414">
        <f t="shared" si="341"/>
        <v>46036</v>
      </c>
      <c r="C9157" s="636">
        <v>3.04</v>
      </c>
      <c r="E9157" s="636">
        <v>1.9</v>
      </c>
      <c r="G9157" s="636">
        <v>1.397871933892</v>
      </c>
      <c r="I9157" s="636">
        <v>2.66</v>
      </c>
      <c r="K9157" s="636">
        <v>-0.35499999999999998</v>
      </c>
      <c r="M9157" s="636">
        <v>1.865</v>
      </c>
      <c r="O9157" s="636">
        <v>2.34</v>
      </c>
      <c r="Q9157" s="636">
        <v>2.7</v>
      </c>
      <c r="S9157" s="636">
        <v>1.84</v>
      </c>
      <c r="T9157" s="554">
        <v>0.72036999999999995</v>
      </c>
      <c r="U9157" s="636">
        <f t="shared" si="340"/>
        <v>1.397871933892</v>
      </c>
    </row>
    <row r="9158" spans="1:21" x14ac:dyDescent="0.2">
      <c r="A9158" s="597">
        <v>46036</v>
      </c>
      <c r="B9158" s="414">
        <f t="shared" ref="B9158:B9165" si="342">A9158+1</f>
        <v>46037</v>
      </c>
      <c r="C9158" s="636">
        <v>3.1150000000000002</v>
      </c>
      <c r="E9158" s="636">
        <v>1.86</v>
      </c>
      <c r="G9158" s="636">
        <v>1.3975866816268001</v>
      </c>
      <c r="I9158" s="636">
        <v>2.4700000000000002</v>
      </c>
      <c r="K9158" s="636">
        <v>-0.38500000000000001</v>
      </c>
      <c r="M9158" s="636">
        <v>1.8</v>
      </c>
      <c r="O9158" s="636">
        <v>2.3149999999999999</v>
      </c>
      <c r="Q9158" s="636">
        <v>2.6150000000000002</v>
      </c>
      <c r="S9158" s="636">
        <v>1.84</v>
      </c>
      <c r="T9158" s="554">
        <v>0.72022299999999995</v>
      </c>
      <c r="U9158" s="636">
        <f t="shared" si="340"/>
        <v>1.3975866816268001</v>
      </c>
    </row>
    <row r="9159" spans="1:21" x14ac:dyDescent="0.2">
      <c r="A9159" s="597">
        <v>46037</v>
      </c>
      <c r="B9159" s="414">
        <f t="shared" si="342"/>
        <v>46038</v>
      </c>
      <c r="C9159" s="636">
        <v>2.9449999999999998</v>
      </c>
      <c r="E9159" s="636">
        <v>1.66</v>
      </c>
      <c r="G9159" s="636">
        <v>1.441679375454</v>
      </c>
      <c r="I9159" s="636">
        <v>2.42</v>
      </c>
      <c r="K9159" s="636">
        <v>-0.97499999999999998</v>
      </c>
      <c r="M9159" s="636">
        <v>1.65</v>
      </c>
      <c r="O9159" s="636">
        <v>2.1800000000000002</v>
      </c>
      <c r="Q9159" s="636">
        <v>2.5350000000000001</v>
      </c>
      <c r="S9159" s="636">
        <v>1.9</v>
      </c>
      <c r="T9159" s="554">
        <v>0.71948400000000001</v>
      </c>
      <c r="U9159" s="636">
        <f t="shared" si="340"/>
        <v>1.441679375454</v>
      </c>
    </row>
    <row r="9160" spans="1:21" x14ac:dyDescent="0.2">
      <c r="A9160" s="597">
        <v>46038</v>
      </c>
      <c r="B9160" s="414">
        <f t="shared" si="342"/>
        <v>46039</v>
      </c>
      <c r="C9160" s="640">
        <v>3.13</v>
      </c>
      <c r="E9160" s="640">
        <v>1.73</v>
      </c>
      <c r="G9160" s="640">
        <v>1.49818369611625</v>
      </c>
      <c r="I9160" s="640">
        <v>2.67</v>
      </c>
      <c r="K9160" s="640">
        <v>-0.35</v>
      </c>
      <c r="M9160" s="640">
        <v>1.64</v>
      </c>
      <c r="O9160" s="640">
        <v>2.2549999999999999</v>
      </c>
      <c r="Q9160" s="640">
        <v>2.645</v>
      </c>
      <c r="S9160" s="640">
        <v>1.9750000000000001</v>
      </c>
      <c r="T9160" s="577">
        <v>0.71928999999999998</v>
      </c>
      <c r="U9160" s="640">
        <f t="shared" si="340"/>
        <v>1.49818369611625</v>
      </c>
    </row>
    <row r="9161" spans="1:21" x14ac:dyDescent="0.2">
      <c r="A9161" s="597">
        <v>46039</v>
      </c>
      <c r="B9161" s="414">
        <f t="shared" si="342"/>
        <v>46040</v>
      </c>
      <c r="C9161" s="640">
        <v>3.13</v>
      </c>
      <c r="E9161" s="640">
        <v>1.73</v>
      </c>
      <c r="G9161" s="640">
        <v>1.49818369611625</v>
      </c>
      <c r="I9161" s="640">
        <v>2.67</v>
      </c>
      <c r="K9161" s="640">
        <v>-0.35</v>
      </c>
      <c r="M9161" s="640">
        <v>1.64</v>
      </c>
      <c r="O9161" s="640">
        <v>2.2549999999999999</v>
      </c>
      <c r="Q9161" s="640">
        <v>2.645</v>
      </c>
      <c r="S9161" s="640">
        <v>1.9750000000000001</v>
      </c>
      <c r="T9161" s="577">
        <v>0.71928999999999998</v>
      </c>
      <c r="U9161" s="640">
        <f t="shared" si="340"/>
        <v>1.49818369611625</v>
      </c>
    </row>
    <row r="9162" spans="1:21" x14ac:dyDescent="0.2">
      <c r="A9162" s="597">
        <v>46040</v>
      </c>
      <c r="B9162" s="414">
        <f t="shared" si="342"/>
        <v>46041</v>
      </c>
      <c r="C9162" s="640">
        <v>3.13</v>
      </c>
      <c r="E9162" s="640">
        <v>1.73</v>
      </c>
      <c r="G9162" s="640">
        <v>1.49818369611625</v>
      </c>
      <c r="I9162" s="640">
        <v>2.67</v>
      </c>
      <c r="K9162" s="640">
        <v>-0.35</v>
      </c>
      <c r="M9162" s="640">
        <v>1.64</v>
      </c>
      <c r="O9162" s="640">
        <v>2.2549999999999999</v>
      </c>
      <c r="Q9162" s="640">
        <v>2.645</v>
      </c>
      <c r="S9162" s="640">
        <v>1.9750000000000001</v>
      </c>
      <c r="T9162" s="577">
        <v>0.71928999999999998</v>
      </c>
      <c r="U9162" s="640">
        <f t="shared" si="340"/>
        <v>1.49818369611625</v>
      </c>
    </row>
    <row r="9163" spans="1:21" x14ac:dyDescent="0.2">
      <c r="A9163" s="597">
        <v>46041</v>
      </c>
      <c r="B9163" s="414">
        <f t="shared" si="342"/>
        <v>46042</v>
      </c>
      <c r="C9163" s="640">
        <v>3.13</v>
      </c>
      <c r="E9163" s="640">
        <v>1.73</v>
      </c>
      <c r="G9163" s="640">
        <v>1.49818369611625</v>
      </c>
      <c r="I9163" s="640">
        <v>2.67</v>
      </c>
      <c r="K9163" s="640">
        <v>-0.35</v>
      </c>
      <c r="M9163" s="640">
        <v>1.64</v>
      </c>
      <c r="O9163" s="640">
        <v>2.2549999999999999</v>
      </c>
      <c r="Q9163" s="640">
        <v>2.645</v>
      </c>
      <c r="S9163" s="640">
        <v>1.9750000000000001</v>
      </c>
      <c r="T9163" s="577">
        <v>0.71928999999999998</v>
      </c>
      <c r="U9163" s="640">
        <f t="shared" si="340"/>
        <v>1.49818369611625</v>
      </c>
    </row>
    <row r="9164" spans="1:21" x14ac:dyDescent="0.2">
      <c r="A9164" s="597">
        <v>46042</v>
      </c>
      <c r="B9164" s="414">
        <f t="shared" si="342"/>
        <v>46043</v>
      </c>
      <c r="C9164" s="636">
        <v>3.9750000000000001</v>
      </c>
      <c r="E9164" s="636">
        <v>2.3050000000000002</v>
      </c>
      <c r="G9164" s="636">
        <v>1.72580445759585</v>
      </c>
      <c r="I9164" s="636">
        <v>2.92</v>
      </c>
      <c r="K9164" s="636">
        <v>0.48</v>
      </c>
      <c r="M9164" s="636">
        <v>2.2200000000000002</v>
      </c>
      <c r="O9164" s="636">
        <v>3.02</v>
      </c>
      <c r="Q9164" s="636">
        <v>3.2349999999999999</v>
      </c>
      <c r="S9164" s="636">
        <v>2.2650000000000001</v>
      </c>
      <c r="T9164" s="554">
        <v>0.72248599999999996</v>
      </c>
      <c r="U9164" s="636">
        <f t="shared" si="340"/>
        <v>1.72580445759585</v>
      </c>
    </row>
    <row r="9165" spans="1:21" x14ac:dyDescent="0.2">
      <c r="A9165" s="597">
        <v>46043</v>
      </c>
      <c r="B9165" s="414">
        <f t="shared" si="342"/>
        <v>46044</v>
      </c>
      <c r="C9165" s="636">
        <v>4.9800000000000004</v>
      </c>
      <c r="E9165" s="636">
        <v>2.84</v>
      </c>
      <c r="G9165" s="636">
        <v>2.1240833558522501</v>
      </c>
      <c r="I9165" s="636">
        <v>4.55</v>
      </c>
      <c r="K9165" s="636">
        <v>0.82</v>
      </c>
      <c r="M9165" s="636">
        <v>2.7</v>
      </c>
      <c r="O9165" s="636">
        <v>4.1849999999999996</v>
      </c>
      <c r="Q9165" s="636">
        <v>4.5250000000000004</v>
      </c>
      <c r="S9165" s="636">
        <v>2.7850000000000001</v>
      </c>
      <c r="T9165" s="554">
        <v>0.72319</v>
      </c>
      <c r="U9165" s="636">
        <f t="shared" si="340"/>
        <v>2.1240833558522501</v>
      </c>
    </row>
    <row r="9166" spans="1:21" x14ac:dyDescent="0.2">
      <c r="A9166" s="597">
        <v>46044</v>
      </c>
      <c r="B9166" s="414">
        <f t="shared" ref="B9166:B9189" si="343">A9166+1</f>
        <v>46045</v>
      </c>
      <c r="C9166" s="636">
        <v>8.1349999999999998</v>
      </c>
      <c r="E9166" s="636">
        <v>4.2949999999999999</v>
      </c>
      <c r="G9166" s="636">
        <v>2.4128003793502</v>
      </c>
      <c r="I9166" s="636">
        <v>5.94</v>
      </c>
      <c r="K9166" s="636">
        <v>2.69</v>
      </c>
      <c r="M9166" s="636">
        <v>3.9449999999999998</v>
      </c>
      <c r="O9166" s="636">
        <v>6.92</v>
      </c>
      <c r="Q9166" s="636">
        <v>8.31</v>
      </c>
      <c r="S9166" s="636">
        <v>3.16</v>
      </c>
      <c r="T9166" s="554">
        <v>0.72400299999999995</v>
      </c>
      <c r="U9166" s="636">
        <f t="shared" si="340"/>
        <v>2.4128003793502</v>
      </c>
    </row>
    <row r="9167" spans="1:21" x14ac:dyDescent="0.2">
      <c r="A9167" s="597">
        <v>46045</v>
      </c>
      <c r="B9167" s="414">
        <f t="shared" si="343"/>
        <v>46046</v>
      </c>
      <c r="C9167" s="640">
        <v>28.28</v>
      </c>
      <c r="E9167" s="640">
        <v>17.82</v>
      </c>
      <c r="G9167" s="640">
        <v>2.2572073440253502</v>
      </c>
      <c r="I9167" s="640">
        <v>19.594999999999999</v>
      </c>
      <c r="K9167" s="640">
        <v>14.484999999999999</v>
      </c>
      <c r="M9167" s="640">
        <v>15.17</v>
      </c>
      <c r="O9167" s="640">
        <v>19.274999999999999</v>
      </c>
      <c r="Q9167" s="640">
        <v>33.57</v>
      </c>
      <c r="S9167" s="640">
        <v>2.9449999999999998</v>
      </c>
      <c r="T9167" s="577">
        <v>0.72676200000000002</v>
      </c>
      <c r="U9167" s="640">
        <f t="shared" si="340"/>
        <v>2.2572073440253502</v>
      </c>
    </row>
    <row r="9168" spans="1:21" x14ac:dyDescent="0.2">
      <c r="A9168" s="597">
        <v>46046</v>
      </c>
      <c r="B9168" s="414">
        <f t="shared" si="343"/>
        <v>46047</v>
      </c>
      <c r="C9168" s="640">
        <v>28.28</v>
      </c>
      <c r="E9168" s="640">
        <v>17.82</v>
      </c>
      <c r="G9168" s="640">
        <v>2.2572073440253502</v>
      </c>
      <c r="I9168" s="640">
        <v>19.594999999999999</v>
      </c>
      <c r="K9168" s="640">
        <v>14.484999999999999</v>
      </c>
      <c r="M9168" s="640">
        <v>15.17</v>
      </c>
      <c r="O9168" s="640">
        <v>19.274999999999999</v>
      </c>
      <c r="Q9168" s="640">
        <v>33.57</v>
      </c>
      <c r="S9168" s="640">
        <v>2.9449999999999998</v>
      </c>
      <c r="T9168" s="577">
        <v>0.72676200000000002</v>
      </c>
      <c r="U9168" s="640">
        <f t="shared" si="340"/>
        <v>2.2572073440253502</v>
      </c>
    </row>
    <row r="9169" spans="1:21" x14ac:dyDescent="0.2">
      <c r="A9169" s="597">
        <v>46047</v>
      </c>
      <c r="B9169" s="414">
        <f t="shared" si="343"/>
        <v>46048</v>
      </c>
      <c r="C9169" s="640">
        <v>28.28</v>
      </c>
      <c r="E9169" s="640">
        <v>17.82</v>
      </c>
      <c r="G9169" s="640">
        <v>2.2572073440253502</v>
      </c>
      <c r="I9169" s="640">
        <v>19.594999999999999</v>
      </c>
      <c r="K9169" s="640">
        <v>14.484999999999999</v>
      </c>
      <c r="M9169" s="640">
        <v>15.17</v>
      </c>
      <c r="O9169" s="640">
        <v>19.274999999999999</v>
      </c>
      <c r="Q9169" s="640">
        <v>33.57</v>
      </c>
      <c r="S9169" s="640">
        <v>2.9449999999999998</v>
      </c>
      <c r="T9169" s="577">
        <v>0.72676200000000002</v>
      </c>
      <c r="U9169" s="640">
        <f t="shared" si="340"/>
        <v>2.2572073440253502</v>
      </c>
    </row>
    <row r="9170" spans="1:21" x14ac:dyDescent="0.2">
      <c r="A9170" s="597">
        <v>46048</v>
      </c>
      <c r="B9170" s="414">
        <f t="shared" si="343"/>
        <v>46049</v>
      </c>
      <c r="C9170" s="636">
        <v>30.565000000000001</v>
      </c>
      <c r="E9170" s="636">
        <v>6.22</v>
      </c>
      <c r="G9170" s="636">
        <v>1.8058743982676251</v>
      </c>
      <c r="I9170" s="636">
        <v>10.185</v>
      </c>
      <c r="K9170" s="636">
        <v>10.035</v>
      </c>
      <c r="M9170" s="636">
        <v>7.1050000000000004</v>
      </c>
      <c r="O9170" s="636">
        <v>24.29</v>
      </c>
      <c r="Q9170" s="636">
        <v>58.98</v>
      </c>
      <c r="S9170" s="636">
        <v>2.3450000000000002</v>
      </c>
      <c r="T9170" s="554">
        <v>0.73021499999999995</v>
      </c>
      <c r="U9170" s="636">
        <f t="shared" si="340"/>
        <v>1.8058743982676251</v>
      </c>
    </row>
    <row r="9171" spans="1:21" x14ac:dyDescent="0.2">
      <c r="A9171" s="597">
        <v>46049</v>
      </c>
      <c r="B9171" s="414">
        <f t="shared" si="343"/>
        <v>46050</v>
      </c>
      <c r="C9171" s="636">
        <v>13.715</v>
      </c>
      <c r="E9171" s="636">
        <v>6.085</v>
      </c>
      <c r="G9171" s="636">
        <v>1.7125670883081003</v>
      </c>
      <c r="I9171" s="636">
        <v>12.06</v>
      </c>
      <c r="K9171" s="636">
        <v>6.99</v>
      </c>
      <c r="M9171" s="636">
        <v>6.66</v>
      </c>
      <c r="O9171" s="636">
        <v>11.984999999999999</v>
      </c>
      <c r="Q9171" s="636">
        <v>11.02</v>
      </c>
      <c r="S9171" s="636">
        <v>2.2200000000000002</v>
      </c>
      <c r="T9171" s="554">
        <v>0.73147700000000004</v>
      </c>
      <c r="U9171" s="636">
        <f t="shared" si="340"/>
        <v>1.7125670883081003</v>
      </c>
    </row>
    <row r="9172" spans="1:21" x14ac:dyDescent="0.2">
      <c r="A9172" s="597">
        <v>46050</v>
      </c>
      <c r="B9172" s="414">
        <f t="shared" si="343"/>
        <v>46051</v>
      </c>
      <c r="C9172" s="636">
        <v>9.0250000000000004</v>
      </c>
      <c r="E9172" s="636">
        <v>2.29</v>
      </c>
      <c r="G9172" s="636">
        <v>1.5923100359040001</v>
      </c>
      <c r="I9172" s="636">
        <v>3.625</v>
      </c>
      <c r="K9172" s="636">
        <v>2.4950000000000001</v>
      </c>
      <c r="M9172" s="636">
        <v>2.3199999999999998</v>
      </c>
      <c r="O9172" s="636">
        <v>5.46</v>
      </c>
      <c r="Q9172" s="636">
        <v>9.0250000000000004</v>
      </c>
      <c r="S9172" s="636">
        <v>2.0499999999999998</v>
      </c>
      <c r="T9172" s="554">
        <v>0.73651200000000006</v>
      </c>
      <c r="U9172" s="636">
        <f t="shared" si="340"/>
        <v>1.5923100359040001</v>
      </c>
    </row>
    <row r="9173" spans="1:21" x14ac:dyDescent="0.2">
      <c r="A9173" s="597">
        <v>46051</v>
      </c>
      <c r="B9173" s="414">
        <f t="shared" si="343"/>
        <v>46052</v>
      </c>
      <c r="C9173" s="640">
        <v>9.7149999999999999</v>
      </c>
      <c r="E9173" s="640">
        <v>2</v>
      </c>
      <c r="G9173" s="640">
        <v>1.5206619184185002</v>
      </c>
      <c r="I9173" s="640">
        <v>4.7949999999999999</v>
      </c>
      <c r="K9173" s="640">
        <v>1.1850000000000001</v>
      </c>
      <c r="M9173" s="640">
        <v>1.9</v>
      </c>
      <c r="O9173" s="640">
        <v>6.81</v>
      </c>
      <c r="Q9173" s="640">
        <v>7.8150000000000004</v>
      </c>
      <c r="S9173" s="640">
        <v>1.95</v>
      </c>
      <c r="T9173" s="577">
        <v>0.73944200000000004</v>
      </c>
      <c r="U9173" s="640">
        <f t="shared" si="340"/>
        <v>1.5206619184185002</v>
      </c>
    </row>
    <row r="9174" spans="1:21" x14ac:dyDescent="0.2">
      <c r="A9174" s="597">
        <v>46052</v>
      </c>
      <c r="B9174" s="414">
        <f t="shared" si="343"/>
        <v>46053</v>
      </c>
      <c r="C9174" s="640">
        <v>9.7149999999999999</v>
      </c>
      <c r="E9174" s="640">
        <v>2</v>
      </c>
      <c r="G9174" s="640">
        <v>1.5206619184185002</v>
      </c>
      <c r="I9174" s="640">
        <v>4.7949999999999999</v>
      </c>
      <c r="K9174" s="640">
        <v>1.1850000000000001</v>
      </c>
      <c r="M9174" s="640">
        <v>1.9</v>
      </c>
      <c r="O9174" s="640">
        <v>6.81</v>
      </c>
      <c r="Q9174" s="640">
        <v>7.8150000000000004</v>
      </c>
      <c r="S9174" s="640">
        <v>1.95</v>
      </c>
      <c r="T9174" s="577">
        <v>0.73944200000000004</v>
      </c>
      <c r="U9174" s="640">
        <f t="shared" si="340"/>
        <v>1.5206619184185002</v>
      </c>
    </row>
    <row r="9175" spans="1:21" x14ac:dyDescent="0.2">
      <c r="A9175" s="597">
        <v>46053</v>
      </c>
      <c r="B9175" s="414">
        <f t="shared" si="343"/>
        <v>46054</v>
      </c>
      <c r="C9175" s="649">
        <v>7.2649999999999997</v>
      </c>
      <c r="E9175" s="649">
        <v>2</v>
      </c>
      <c r="G9175" s="649">
        <v>1.5140202958983753</v>
      </c>
      <c r="I9175" s="649">
        <v>2.93</v>
      </c>
      <c r="K9175" s="649">
        <v>-1.135</v>
      </c>
      <c r="M9175" s="649">
        <v>1.5649999999999999</v>
      </c>
      <c r="O9175" s="649">
        <v>3.53</v>
      </c>
      <c r="Q9175" s="649">
        <v>6.02</v>
      </c>
      <c r="S9175" s="649">
        <v>1.9450000000000001</v>
      </c>
      <c r="T9175" s="690">
        <v>0.73810500000000001</v>
      </c>
      <c r="U9175" s="649">
        <f t="shared" si="340"/>
        <v>1.5140202958983753</v>
      </c>
    </row>
    <row r="9176" spans="1:21" x14ac:dyDescent="0.2">
      <c r="A9176" s="597">
        <v>46054</v>
      </c>
      <c r="B9176" s="414">
        <f t="shared" si="343"/>
        <v>46055</v>
      </c>
      <c r="C9176" s="640">
        <v>7.2649999999999997</v>
      </c>
      <c r="E9176" s="640">
        <v>2</v>
      </c>
      <c r="G9176" s="640">
        <v>1.5140202958983753</v>
      </c>
      <c r="I9176" s="640">
        <v>2.93</v>
      </c>
      <c r="K9176" s="640">
        <v>-1.135</v>
      </c>
      <c r="M9176" s="640">
        <v>1.5649999999999999</v>
      </c>
      <c r="O9176" s="640">
        <v>3.53</v>
      </c>
      <c r="Q9176" s="640">
        <v>6.02</v>
      </c>
      <c r="S9176" s="640">
        <v>1.9450000000000001</v>
      </c>
      <c r="T9176" s="577">
        <v>0.73810500000000001</v>
      </c>
      <c r="U9176" s="640">
        <f t="shared" si="340"/>
        <v>1.5140202958983753</v>
      </c>
    </row>
    <row r="9177" spans="1:21" x14ac:dyDescent="0.2">
      <c r="A9177" s="597">
        <v>46055</v>
      </c>
      <c r="B9177" s="414">
        <f t="shared" si="343"/>
        <v>46056</v>
      </c>
      <c r="C9177" s="636">
        <v>4.4400000000000004</v>
      </c>
      <c r="E9177" s="636">
        <v>1.7450000000000001</v>
      </c>
      <c r="G9177" s="636">
        <v>1.50181344893095</v>
      </c>
      <c r="I9177" s="636">
        <v>2.5</v>
      </c>
      <c r="K9177" s="636">
        <v>0.21</v>
      </c>
      <c r="M9177" s="636">
        <v>1.595</v>
      </c>
      <c r="O9177" s="636">
        <v>3.09</v>
      </c>
      <c r="Q9177" s="636">
        <v>3.7949999999999999</v>
      </c>
      <c r="S9177" s="636">
        <v>1.9450000000000001</v>
      </c>
      <c r="T9177" s="554">
        <v>0.73215399999999997</v>
      </c>
      <c r="U9177" s="636">
        <f t="shared" si="340"/>
        <v>1.50181344893095</v>
      </c>
    </row>
    <row r="9178" spans="1:21" x14ac:dyDescent="0.2">
      <c r="A9178" s="597">
        <v>46056</v>
      </c>
      <c r="B9178" s="414">
        <f t="shared" si="343"/>
        <v>46057</v>
      </c>
      <c r="C9178" s="636">
        <v>4.22</v>
      </c>
      <c r="E9178" s="636">
        <v>1.7150000000000001</v>
      </c>
      <c r="G9178" s="636">
        <v>1.4051000963636002</v>
      </c>
      <c r="I9178" s="636">
        <v>2.48</v>
      </c>
      <c r="K9178" s="636">
        <v>0.3</v>
      </c>
      <c r="M9178" s="636">
        <v>1.64</v>
      </c>
      <c r="O9178" s="636">
        <v>3.0449999999999999</v>
      </c>
      <c r="Q9178" s="636">
        <v>4.085</v>
      </c>
      <c r="S9178" s="636">
        <v>1.82</v>
      </c>
      <c r="T9178" s="554">
        <v>0.73205200000000004</v>
      </c>
      <c r="U9178" s="636">
        <f t="shared" si="340"/>
        <v>1.4051000963636002</v>
      </c>
    </row>
    <row r="9179" spans="1:21" x14ac:dyDescent="0.2">
      <c r="A9179" s="597">
        <v>46057</v>
      </c>
      <c r="B9179" s="414">
        <f t="shared" si="343"/>
        <v>46058</v>
      </c>
      <c r="C9179" s="636">
        <v>6.4349999999999996</v>
      </c>
      <c r="E9179" s="636">
        <v>1.8</v>
      </c>
      <c r="G9179" s="636">
        <v>1.4750584464192003</v>
      </c>
      <c r="I9179" s="636">
        <v>2.5049999999999999</v>
      </c>
      <c r="K9179" s="636">
        <v>-0.19</v>
      </c>
      <c r="M9179" s="636">
        <v>1.68</v>
      </c>
      <c r="O9179" s="636">
        <v>2.9249999999999998</v>
      </c>
      <c r="Q9179" s="636">
        <v>4.3949999999999996</v>
      </c>
      <c r="S9179" s="636">
        <v>1.91</v>
      </c>
      <c r="T9179" s="554">
        <v>0.73228800000000005</v>
      </c>
      <c r="U9179" s="636">
        <f t="shared" si="340"/>
        <v>1.4750584464192003</v>
      </c>
    </row>
    <row r="9180" spans="1:21" x14ac:dyDescent="0.2">
      <c r="A9180" s="597">
        <v>46058</v>
      </c>
      <c r="B9180" s="414">
        <f t="shared" si="343"/>
        <v>46059</v>
      </c>
      <c r="C9180" s="636">
        <v>4.9850000000000003</v>
      </c>
      <c r="E9180" s="636">
        <v>1.7549999999999999</v>
      </c>
      <c r="G9180" s="636">
        <v>1.3679138547022502</v>
      </c>
      <c r="I9180" s="636">
        <v>2.39</v>
      </c>
      <c r="K9180" s="636">
        <v>-8.5000000000000006E-2</v>
      </c>
      <c r="M9180" s="636">
        <v>1.655</v>
      </c>
      <c r="O9180" s="636">
        <v>2.75</v>
      </c>
      <c r="Q9180" s="636">
        <v>3.63</v>
      </c>
      <c r="S9180" s="636">
        <v>1.7749999999999999</v>
      </c>
      <c r="T9180" s="554">
        <v>0.73074600000000001</v>
      </c>
      <c r="U9180" s="636">
        <f t="shared" si="340"/>
        <v>1.3679138547022502</v>
      </c>
    </row>
    <row r="9181" spans="1:21" x14ac:dyDescent="0.2">
      <c r="A9181" s="597">
        <v>46059</v>
      </c>
      <c r="B9181" s="414">
        <f t="shared" si="343"/>
        <v>46060</v>
      </c>
      <c r="C9181" s="640">
        <v>4.415</v>
      </c>
      <c r="E9181" s="640">
        <v>1.9450000000000001</v>
      </c>
      <c r="G9181" s="640">
        <v>1.2646467237711998</v>
      </c>
      <c r="I9181" s="640">
        <v>2.2450000000000001</v>
      </c>
      <c r="K9181" s="640">
        <v>-0.84499999999999997</v>
      </c>
      <c r="M9181" s="640">
        <v>1.85</v>
      </c>
      <c r="O9181" s="640">
        <v>2.95</v>
      </c>
      <c r="Q9181" s="640">
        <v>3.9049999999999998</v>
      </c>
      <c r="S9181" s="640">
        <v>1.64</v>
      </c>
      <c r="T9181" s="577">
        <v>0.73119199999999995</v>
      </c>
      <c r="U9181" s="640">
        <f t="shared" si="340"/>
        <v>1.2646467237711998</v>
      </c>
    </row>
    <row r="9182" spans="1:21" x14ac:dyDescent="0.2">
      <c r="A9182" s="597">
        <v>46060</v>
      </c>
      <c r="B9182" s="414">
        <f t="shared" si="343"/>
        <v>46061</v>
      </c>
      <c r="C9182" s="640">
        <v>4.415</v>
      </c>
      <c r="E9182" s="640">
        <v>1.9450000000000001</v>
      </c>
      <c r="G9182" s="640">
        <v>1.2646467237711998</v>
      </c>
      <c r="I9182" s="640">
        <v>2.2450000000000001</v>
      </c>
      <c r="K9182" s="640">
        <v>-0.84499999999999997</v>
      </c>
      <c r="M9182" s="640">
        <v>1.85</v>
      </c>
      <c r="O9182" s="640">
        <v>2.95</v>
      </c>
      <c r="Q9182" s="640">
        <v>3.9049999999999998</v>
      </c>
      <c r="S9182" s="640">
        <v>1.64</v>
      </c>
      <c r="T9182" s="577">
        <v>0.73119199999999995</v>
      </c>
      <c r="U9182" s="640">
        <f t="shared" si="340"/>
        <v>1.2646467237711998</v>
      </c>
    </row>
    <row r="9183" spans="1:21" x14ac:dyDescent="0.2">
      <c r="A9183" s="597">
        <v>46061</v>
      </c>
      <c r="B9183" s="414">
        <f t="shared" si="343"/>
        <v>46062</v>
      </c>
      <c r="C9183" s="640">
        <v>4.415</v>
      </c>
      <c r="E9183" s="640">
        <v>1.9450000000000001</v>
      </c>
      <c r="G9183" s="640">
        <v>1.2646467237711998</v>
      </c>
      <c r="I9183" s="640">
        <v>2.2450000000000001</v>
      </c>
      <c r="K9183" s="640">
        <v>-0.84499999999999997</v>
      </c>
      <c r="M9183" s="640">
        <v>1.85</v>
      </c>
      <c r="O9183" s="640">
        <v>2.95</v>
      </c>
      <c r="Q9183" s="640">
        <v>3.9049999999999998</v>
      </c>
      <c r="S9183" s="640">
        <v>1.64</v>
      </c>
      <c r="T9183" s="577">
        <v>0.73119199999999995</v>
      </c>
      <c r="U9183" s="640">
        <f t="shared" si="340"/>
        <v>1.2646467237711998</v>
      </c>
    </row>
    <row r="9184" spans="1:21" x14ac:dyDescent="0.2">
      <c r="A9184" s="597">
        <v>46062</v>
      </c>
      <c r="B9184" s="414">
        <f t="shared" si="343"/>
        <v>46063</v>
      </c>
      <c r="C9184" s="636">
        <v>3.2250000000000001</v>
      </c>
      <c r="E9184" s="636">
        <v>1.835</v>
      </c>
      <c r="G9184" s="636">
        <v>1.1773999434668001</v>
      </c>
      <c r="I9184" s="636">
        <v>2.2349999999999999</v>
      </c>
      <c r="K9184" s="636">
        <v>-1.0449999999999999</v>
      </c>
      <c r="M9184" s="636">
        <v>1.7849999999999999</v>
      </c>
      <c r="O9184" s="636">
        <v>2.56</v>
      </c>
      <c r="Q9184" s="636">
        <v>2.94</v>
      </c>
      <c r="S9184" s="636">
        <v>1.52</v>
      </c>
      <c r="T9184" s="554">
        <v>0.734491</v>
      </c>
      <c r="U9184" s="636">
        <f t="shared" si="340"/>
        <v>1.1773999434668001</v>
      </c>
    </row>
    <row r="9185" spans="1:21" x14ac:dyDescent="0.2">
      <c r="A9185" s="597">
        <v>46063</v>
      </c>
      <c r="B9185" s="414">
        <f t="shared" si="343"/>
        <v>46064</v>
      </c>
      <c r="C9185" s="636">
        <v>3.2149999999999999</v>
      </c>
      <c r="E9185" s="636">
        <v>1.9650000000000001</v>
      </c>
      <c r="G9185" s="636">
        <v>1.2681778700834001</v>
      </c>
      <c r="I9185" s="636">
        <v>2.3450000000000002</v>
      </c>
      <c r="K9185" s="636">
        <v>-1.1599999999999999</v>
      </c>
      <c r="M9185" s="636">
        <v>1.86</v>
      </c>
      <c r="O9185" s="636">
        <v>2.5299999999999998</v>
      </c>
      <c r="Q9185" s="636">
        <v>2.9</v>
      </c>
      <c r="S9185" s="636">
        <v>1.63</v>
      </c>
      <c r="T9185" s="554">
        <v>0.73773200000000005</v>
      </c>
      <c r="U9185" s="636">
        <f t="shared" si="340"/>
        <v>1.2681778700834001</v>
      </c>
    </row>
    <row r="9186" spans="1:21" x14ac:dyDescent="0.2">
      <c r="A9186" s="597">
        <v>46064</v>
      </c>
      <c r="B9186" s="414">
        <f t="shared" si="343"/>
        <v>46065</v>
      </c>
      <c r="C9186" s="636">
        <v>3.2450000000000001</v>
      </c>
      <c r="E9186" s="636">
        <v>2.0150000000000001</v>
      </c>
      <c r="G9186" s="636">
        <v>1.2725197516768501</v>
      </c>
      <c r="I9186" s="636">
        <v>2.2549999999999999</v>
      </c>
      <c r="K9186" s="636">
        <v>-1.06</v>
      </c>
      <c r="M9186" s="636">
        <v>1.99</v>
      </c>
      <c r="O9186" s="636">
        <v>2.5150000000000001</v>
      </c>
      <c r="Q9186" s="636">
        <v>2.9249999999999998</v>
      </c>
      <c r="S9186" s="636">
        <v>1.635</v>
      </c>
      <c r="T9186" s="554">
        <v>0.73799400000000004</v>
      </c>
      <c r="U9186" s="636">
        <f t="shared" si="340"/>
        <v>1.2725197516768501</v>
      </c>
    </row>
    <row r="9187" spans="1:21" x14ac:dyDescent="0.2">
      <c r="A9187" s="597">
        <v>46065</v>
      </c>
      <c r="B9187" s="414">
        <f t="shared" si="343"/>
        <v>46066</v>
      </c>
      <c r="C9187" s="636">
        <v>3.4249999999999998</v>
      </c>
      <c r="E9187" s="636">
        <v>1.915</v>
      </c>
      <c r="G9187" s="636">
        <v>1.2726701925066</v>
      </c>
      <c r="I9187" s="636">
        <v>2.13</v>
      </c>
      <c r="K9187" s="636">
        <v>-1.02</v>
      </c>
      <c r="M9187" s="636">
        <v>1.82</v>
      </c>
      <c r="O9187" s="636">
        <v>2.63</v>
      </c>
      <c r="Q9187" s="636">
        <v>2.79</v>
      </c>
      <c r="S9187" s="636">
        <v>1.64</v>
      </c>
      <c r="T9187" s="554">
        <v>0.73583100000000001</v>
      </c>
      <c r="U9187" s="636">
        <f t="shared" ref="U9187:U9250" si="344">S9187*T9187*1.054615</f>
        <v>1.2726701925066</v>
      </c>
    </row>
    <row r="9188" spans="1:21" x14ac:dyDescent="0.2">
      <c r="A9188" s="597">
        <v>46066</v>
      </c>
      <c r="B9188" s="414">
        <f t="shared" si="343"/>
        <v>46067</v>
      </c>
      <c r="C9188" s="640">
        <v>3.24</v>
      </c>
      <c r="E9188" s="640">
        <v>1.6950000000000001</v>
      </c>
      <c r="G9188" s="640">
        <v>1.2081571149882002</v>
      </c>
      <c r="I9188" s="640">
        <v>1.7450000000000001</v>
      </c>
      <c r="K9188" s="640">
        <v>-1.5049999999999999</v>
      </c>
      <c r="M9188" s="640">
        <v>1.605</v>
      </c>
      <c r="O9188" s="640">
        <v>2.4750000000000001</v>
      </c>
      <c r="Q9188" s="640">
        <v>2.5750000000000002</v>
      </c>
      <c r="S9188" s="640">
        <v>1.56</v>
      </c>
      <c r="T9188" s="577">
        <v>0.73435300000000003</v>
      </c>
      <c r="U9188" s="640">
        <f t="shared" si="344"/>
        <v>1.2081571149882002</v>
      </c>
    </row>
    <row r="9189" spans="1:21" x14ac:dyDescent="0.2">
      <c r="A9189" s="597">
        <v>46067</v>
      </c>
      <c r="B9189" s="414">
        <f t="shared" si="343"/>
        <v>46068</v>
      </c>
      <c r="C9189" s="640">
        <v>3.24</v>
      </c>
      <c r="E9189" s="640">
        <v>1.6950000000000001</v>
      </c>
      <c r="G9189" s="640">
        <v>1.2081571149882002</v>
      </c>
      <c r="I9189" s="640">
        <v>1.7450000000000001</v>
      </c>
      <c r="K9189" s="640">
        <v>-1.5049999999999999</v>
      </c>
      <c r="M9189" s="640">
        <v>1.605</v>
      </c>
      <c r="O9189" s="640">
        <v>2.4750000000000001</v>
      </c>
      <c r="Q9189" s="640">
        <v>2.5750000000000002</v>
      </c>
      <c r="S9189" s="640">
        <v>1.56</v>
      </c>
      <c r="T9189" s="577">
        <v>0.73435300000000003</v>
      </c>
      <c r="U9189" s="640">
        <f t="shared" si="344"/>
        <v>1.2081571149882002</v>
      </c>
    </row>
    <row r="9190" spans="1:21" x14ac:dyDescent="0.2">
      <c r="A9190" s="597">
        <v>46068</v>
      </c>
      <c r="B9190" s="414">
        <f t="shared" ref="B9190:B9216" si="345">A9190+1</f>
        <v>46069</v>
      </c>
      <c r="C9190" s="640">
        <v>3.24</v>
      </c>
      <c r="E9190" s="640">
        <v>1.6950000000000001</v>
      </c>
      <c r="G9190" s="640">
        <v>1.2081571149882002</v>
      </c>
      <c r="I9190" s="640">
        <v>1.7450000000000001</v>
      </c>
      <c r="K9190" s="640">
        <v>-1.5049999999999999</v>
      </c>
      <c r="M9190" s="640">
        <v>1.605</v>
      </c>
      <c r="O9190" s="640">
        <v>2.4750000000000001</v>
      </c>
      <c r="Q9190" s="640">
        <v>2.5750000000000002</v>
      </c>
      <c r="S9190" s="640">
        <v>1.56</v>
      </c>
      <c r="T9190" s="577">
        <v>0.73435300000000003</v>
      </c>
      <c r="U9190" s="640">
        <f t="shared" si="344"/>
        <v>1.2081571149882002</v>
      </c>
    </row>
    <row r="9191" spans="1:21" x14ac:dyDescent="0.2">
      <c r="A9191" s="597">
        <v>46069</v>
      </c>
      <c r="B9191" s="414">
        <f t="shared" si="345"/>
        <v>46070</v>
      </c>
      <c r="C9191" s="640">
        <v>3.24</v>
      </c>
      <c r="E9191" s="640">
        <v>1.6950000000000001</v>
      </c>
      <c r="G9191" s="640">
        <v>1.2081571149882002</v>
      </c>
      <c r="I9191" s="640">
        <v>1.7450000000000001</v>
      </c>
      <c r="K9191" s="640">
        <v>-1.5049999999999999</v>
      </c>
      <c r="M9191" s="640">
        <v>1.605</v>
      </c>
      <c r="O9191" s="640">
        <v>2.4750000000000001</v>
      </c>
      <c r="Q9191" s="640">
        <v>2.5750000000000002</v>
      </c>
      <c r="S9191" s="640">
        <v>1.56</v>
      </c>
      <c r="T9191" s="577">
        <v>0.73435300000000003</v>
      </c>
      <c r="U9191" s="640">
        <f t="shared" si="344"/>
        <v>1.2081571149882002</v>
      </c>
    </row>
    <row r="9192" spans="1:21" x14ac:dyDescent="0.2">
      <c r="A9192" s="597">
        <v>46070</v>
      </c>
      <c r="B9192" s="414">
        <f t="shared" si="345"/>
        <v>46071</v>
      </c>
      <c r="C9192" s="636">
        <v>3.105</v>
      </c>
      <c r="E9192" s="636">
        <v>1.885</v>
      </c>
      <c r="G9192" s="636">
        <v>1.4334202424507001</v>
      </c>
      <c r="I9192" s="636">
        <v>2</v>
      </c>
      <c r="K9192" s="636">
        <v>-2.06</v>
      </c>
      <c r="M9192" s="636">
        <v>1.875</v>
      </c>
      <c r="O9192" s="636">
        <v>2.2949999999999999</v>
      </c>
      <c r="Q9192" s="636">
        <v>2.34</v>
      </c>
      <c r="S9192" s="636">
        <v>1.855</v>
      </c>
      <c r="T9192" s="554">
        <v>0.73271600000000003</v>
      </c>
      <c r="U9192" s="636">
        <f t="shared" si="344"/>
        <v>1.4334202424507001</v>
      </c>
    </row>
    <row r="9193" spans="1:21" x14ac:dyDescent="0.2">
      <c r="A9193" s="597">
        <v>46071</v>
      </c>
      <c r="B9193" s="414">
        <f t="shared" si="345"/>
        <v>46072</v>
      </c>
      <c r="C9193" s="636">
        <v>2.9750000000000001</v>
      </c>
      <c r="E9193" s="636">
        <v>1.81</v>
      </c>
      <c r="G9193" s="636">
        <v>1.6552168134966754</v>
      </c>
      <c r="I9193" s="636">
        <v>1.865</v>
      </c>
      <c r="K9193" s="636">
        <v>-2.605</v>
      </c>
      <c r="M9193" s="636">
        <v>1.73</v>
      </c>
      <c r="O9193" s="636">
        <v>2.2949999999999999</v>
      </c>
      <c r="Q9193" s="636">
        <v>2.5249999999999999</v>
      </c>
      <c r="S9193" s="636">
        <v>2.145</v>
      </c>
      <c r="T9193" s="554">
        <v>0.73170100000000005</v>
      </c>
      <c r="U9193" s="636">
        <f t="shared" si="344"/>
        <v>1.6552168134966754</v>
      </c>
    </row>
    <row r="9194" spans="1:21" x14ac:dyDescent="0.2">
      <c r="A9194" s="597">
        <v>46072</v>
      </c>
      <c r="B9194" s="414">
        <f t="shared" si="345"/>
        <v>46073</v>
      </c>
      <c r="C9194" s="636">
        <v>3.08</v>
      </c>
      <c r="E9194" s="636">
        <v>1.74</v>
      </c>
      <c r="G9194" s="636">
        <v>1.5173045832044503</v>
      </c>
      <c r="I9194" s="636">
        <v>1.85</v>
      </c>
      <c r="K9194" s="636">
        <v>-2.21</v>
      </c>
      <c r="M9194" s="636">
        <v>1.645</v>
      </c>
      <c r="O9194" s="636">
        <v>2.46</v>
      </c>
      <c r="Q9194" s="636">
        <v>2.5350000000000001</v>
      </c>
      <c r="S9194" s="636">
        <v>1.97</v>
      </c>
      <c r="T9194" s="554">
        <v>0.73031900000000005</v>
      </c>
      <c r="U9194" s="636">
        <f t="shared" si="344"/>
        <v>1.5173045832044503</v>
      </c>
    </row>
    <row r="9195" spans="1:21" x14ac:dyDescent="0.2">
      <c r="A9195" s="597">
        <v>46073</v>
      </c>
      <c r="B9195" s="414">
        <f t="shared" si="345"/>
        <v>46074</v>
      </c>
      <c r="C9195" s="640">
        <v>3.13</v>
      </c>
      <c r="E9195" s="640">
        <v>1.585</v>
      </c>
      <c r="G9195" s="640">
        <v>1.3481177819987502</v>
      </c>
      <c r="I9195" s="640">
        <v>1.825</v>
      </c>
      <c r="K9195" s="640">
        <v>-4.4749999999999996</v>
      </c>
      <c r="M9195" s="640">
        <v>1.48</v>
      </c>
      <c r="O9195" s="640">
        <v>2.5150000000000001</v>
      </c>
      <c r="Q9195" s="640">
        <v>2.5950000000000002</v>
      </c>
      <c r="S9195" s="640">
        <v>1.75</v>
      </c>
      <c r="T9195" s="577">
        <v>0.73045899999999997</v>
      </c>
      <c r="U9195" s="640">
        <f t="shared" si="344"/>
        <v>1.3481177819987502</v>
      </c>
    </row>
    <row r="9196" spans="1:21" x14ac:dyDescent="0.2">
      <c r="A9196" s="597">
        <v>46074</v>
      </c>
      <c r="B9196" s="414">
        <f t="shared" si="345"/>
        <v>46075</v>
      </c>
      <c r="C9196" s="640">
        <v>3.13</v>
      </c>
      <c r="E9196" s="640">
        <v>1.585</v>
      </c>
      <c r="G9196" s="640">
        <v>1.3481177819987502</v>
      </c>
      <c r="I9196" s="640">
        <v>1.825</v>
      </c>
      <c r="K9196" s="640">
        <v>-4.4749999999999996</v>
      </c>
      <c r="M9196" s="640">
        <v>1.48</v>
      </c>
      <c r="O9196" s="640">
        <v>2.5150000000000001</v>
      </c>
      <c r="Q9196" s="640">
        <v>2.5950000000000002</v>
      </c>
      <c r="S9196" s="640">
        <v>1.75</v>
      </c>
      <c r="T9196" s="577">
        <v>0.73045899999999997</v>
      </c>
      <c r="U9196" s="640">
        <f t="shared" si="344"/>
        <v>1.3481177819987502</v>
      </c>
    </row>
    <row r="9197" spans="1:21" x14ac:dyDescent="0.2">
      <c r="A9197" s="597">
        <v>46075</v>
      </c>
      <c r="B9197" s="414">
        <f t="shared" si="345"/>
        <v>46076</v>
      </c>
      <c r="C9197" s="640">
        <v>3.13</v>
      </c>
      <c r="E9197" s="640">
        <v>1.585</v>
      </c>
      <c r="G9197" s="640">
        <v>1.3481177819987502</v>
      </c>
      <c r="I9197" s="640">
        <v>1.825</v>
      </c>
      <c r="K9197" s="640">
        <v>-4.4749999999999996</v>
      </c>
      <c r="M9197" s="640">
        <v>1.48</v>
      </c>
      <c r="O9197" s="640">
        <v>2.5150000000000001</v>
      </c>
      <c r="Q9197" s="640">
        <v>2.5950000000000002</v>
      </c>
      <c r="S9197" s="640">
        <v>1.75</v>
      </c>
      <c r="T9197" s="577">
        <v>0.73045899999999997</v>
      </c>
      <c r="U9197" s="640">
        <f t="shared" si="344"/>
        <v>1.3481177819987502</v>
      </c>
    </row>
    <row r="9198" spans="1:21" x14ac:dyDescent="0.2">
      <c r="A9198" s="597">
        <v>46076</v>
      </c>
      <c r="B9198" s="414">
        <f t="shared" si="345"/>
        <v>46077</v>
      </c>
      <c r="C9198" s="636">
        <v>3.13</v>
      </c>
      <c r="E9198" s="636">
        <v>1.5</v>
      </c>
      <c r="G9198" s="636">
        <v>1.2642385455816001</v>
      </c>
      <c r="I9198" s="636">
        <v>2.0049999999999999</v>
      </c>
      <c r="K9198" s="636">
        <v>-3.7549999999999999</v>
      </c>
      <c r="M9198" s="636">
        <v>1.4750000000000001</v>
      </c>
      <c r="O9198" s="636">
        <v>2.4249999999999998</v>
      </c>
      <c r="Q9198" s="636">
        <v>2.59</v>
      </c>
      <c r="S9198" s="636">
        <v>1.64</v>
      </c>
      <c r="T9198" s="554">
        <v>0.73095600000000005</v>
      </c>
      <c r="U9198" s="636">
        <f t="shared" si="344"/>
        <v>1.2642385455816001</v>
      </c>
    </row>
    <row r="9199" spans="1:21" x14ac:dyDescent="0.2">
      <c r="A9199" s="597">
        <v>46077</v>
      </c>
      <c r="B9199" s="414">
        <f t="shared" si="345"/>
        <v>46078</v>
      </c>
      <c r="C9199" s="636">
        <v>2.9950000000000001</v>
      </c>
      <c r="E9199" s="636">
        <v>1.42</v>
      </c>
      <c r="G9199" s="636">
        <v>1.2388132333003001</v>
      </c>
      <c r="I9199" s="636">
        <v>1.9550000000000001</v>
      </c>
      <c r="K9199" s="636">
        <v>-3.2450000000000001</v>
      </c>
      <c r="M9199" s="636">
        <v>1.375</v>
      </c>
      <c r="O9199" s="636">
        <v>2.4249999999999998</v>
      </c>
      <c r="Q9199" s="636">
        <v>2.4950000000000001</v>
      </c>
      <c r="S9199" s="636">
        <v>1.61</v>
      </c>
      <c r="T9199" s="554">
        <v>0.72960199999999997</v>
      </c>
      <c r="U9199" s="636">
        <f t="shared" si="344"/>
        <v>1.2388132333003001</v>
      </c>
    </row>
    <row r="9200" spans="1:21" x14ac:dyDescent="0.2">
      <c r="A9200" s="597">
        <v>46078</v>
      </c>
      <c r="B9200" s="414">
        <f t="shared" si="345"/>
        <v>46079</v>
      </c>
      <c r="C9200" s="636">
        <v>3.01</v>
      </c>
      <c r="E9200" s="636">
        <v>1.31</v>
      </c>
      <c r="G9200" s="636">
        <v>1.1557146123599999</v>
      </c>
      <c r="I9200" s="636">
        <v>2.0499999999999998</v>
      </c>
      <c r="K9200" s="636">
        <v>-1.92</v>
      </c>
      <c r="M9200" s="636">
        <v>1.22</v>
      </c>
      <c r="O9200" s="636">
        <v>2.4500000000000002</v>
      </c>
      <c r="Q9200" s="636">
        <v>2.5249999999999999</v>
      </c>
      <c r="S9200" s="636">
        <v>1.5</v>
      </c>
      <c r="T9200" s="554">
        <v>0.730576</v>
      </c>
      <c r="U9200" s="636">
        <f t="shared" si="344"/>
        <v>1.1557146123599999</v>
      </c>
    </row>
    <row r="9201" spans="1:21" x14ac:dyDescent="0.2">
      <c r="A9201" s="597">
        <v>46079</v>
      </c>
      <c r="B9201" s="414">
        <f t="shared" si="345"/>
        <v>46080</v>
      </c>
      <c r="C9201" s="640">
        <v>2.93</v>
      </c>
      <c r="E9201" s="640">
        <v>1.03</v>
      </c>
      <c r="G9201" s="640">
        <v>1.0600199018750001</v>
      </c>
      <c r="I9201" s="640">
        <v>1.89</v>
      </c>
      <c r="K9201" s="640">
        <v>-1.8</v>
      </c>
      <c r="M9201" s="640">
        <v>0.90500000000000003</v>
      </c>
      <c r="O9201" s="640">
        <v>2.36</v>
      </c>
      <c r="Q9201" s="640">
        <v>2.3250000000000002</v>
      </c>
      <c r="S9201" s="640">
        <v>1.375</v>
      </c>
      <c r="T9201" s="577">
        <v>0.73099999999999998</v>
      </c>
      <c r="U9201" s="640">
        <f t="shared" si="344"/>
        <v>1.0600199018750001</v>
      </c>
    </row>
    <row r="9202" spans="1:21" x14ac:dyDescent="0.2">
      <c r="A9202" s="597">
        <v>46080</v>
      </c>
      <c r="B9202" s="414">
        <f t="shared" si="345"/>
        <v>46081</v>
      </c>
      <c r="C9202" s="640">
        <v>2.93</v>
      </c>
      <c r="E9202" s="640">
        <v>1.03</v>
      </c>
      <c r="G9202" s="640">
        <v>1.0600199018750001</v>
      </c>
      <c r="I9202" s="640">
        <v>1.89</v>
      </c>
      <c r="K9202" s="640">
        <v>-1.8</v>
      </c>
      <c r="M9202" s="640">
        <v>0.90500000000000003</v>
      </c>
      <c r="O9202" s="640">
        <v>2.36</v>
      </c>
      <c r="Q9202" s="640">
        <v>2.3250000000000002</v>
      </c>
      <c r="S9202" s="640">
        <v>1.375</v>
      </c>
      <c r="T9202" s="577">
        <v>0.73099999999999998</v>
      </c>
      <c r="U9202" s="640">
        <f t="shared" si="344"/>
        <v>1.0600199018750001</v>
      </c>
    </row>
    <row r="9203" spans="1:21" x14ac:dyDescent="0.2">
      <c r="A9203" s="597">
        <v>46081</v>
      </c>
      <c r="B9203" s="414">
        <f t="shared" si="345"/>
        <v>46082</v>
      </c>
      <c r="C9203" s="649">
        <v>2.98</v>
      </c>
      <c r="E9203" s="649">
        <v>0.85499999999999998</v>
      </c>
      <c r="G9203" s="649">
        <v>1.0731625456434499</v>
      </c>
      <c r="I9203" s="649">
        <v>2.14</v>
      </c>
      <c r="K9203" s="649">
        <v>-2.39</v>
      </c>
      <c r="M9203" s="649">
        <v>0.59</v>
      </c>
      <c r="O9203" s="649">
        <v>2.38</v>
      </c>
      <c r="Q9203" s="649">
        <v>2.5950000000000002</v>
      </c>
      <c r="S9203" s="649">
        <v>1.39</v>
      </c>
      <c r="T9203" s="690">
        <v>0.73207699999999998</v>
      </c>
      <c r="U9203" s="649">
        <f t="shared" si="344"/>
        <v>1.0731625456434499</v>
      </c>
    </row>
    <row r="9204" spans="1:21" x14ac:dyDescent="0.2">
      <c r="A9204" s="597">
        <v>46082</v>
      </c>
      <c r="B9204" s="414">
        <f t="shared" si="345"/>
        <v>46083</v>
      </c>
      <c r="C9204" s="640">
        <v>2.98</v>
      </c>
      <c r="E9204" s="640">
        <v>0.85499999999999998</v>
      </c>
      <c r="G9204" s="640">
        <v>1.0731625456434499</v>
      </c>
      <c r="I9204" s="640">
        <v>2.14</v>
      </c>
      <c r="K9204" s="640">
        <v>-2.39</v>
      </c>
      <c r="M9204" s="640">
        <v>0.59</v>
      </c>
      <c r="O9204" s="640">
        <v>2.38</v>
      </c>
      <c r="Q9204" s="640">
        <v>2.5950000000000002</v>
      </c>
      <c r="S9204" s="640">
        <v>1.39</v>
      </c>
      <c r="T9204" s="577">
        <v>0.73207699999999998</v>
      </c>
      <c r="U9204" s="640">
        <f t="shared" si="344"/>
        <v>1.0731625456434499</v>
      </c>
    </row>
    <row r="9205" spans="1:21" x14ac:dyDescent="0.2">
      <c r="A9205" s="597">
        <v>46083</v>
      </c>
      <c r="B9205" s="414">
        <f t="shared" si="345"/>
        <v>46084</v>
      </c>
      <c r="C9205" s="636">
        <v>2.9750000000000001</v>
      </c>
      <c r="E9205" s="636">
        <v>1.2849999999999999</v>
      </c>
      <c r="G9205" s="636">
        <v>1.2266840218161004</v>
      </c>
      <c r="I9205" s="636">
        <v>2.5150000000000001</v>
      </c>
      <c r="K9205" s="636">
        <v>-2.95</v>
      </c>
      <c r="M9205" s="636">
        <v>1.1299999999999999</v>
      </c>
      <c r="O9205" s="636">
        <v>2.31</v>
      </c>
      <c r="Q9205" s="636">
        <v>2.42</v>
      </c>
      <c r="S9205" s="636">
        <v>1.59</v>
      </c>
      <c r="T9205" s="554">
        <v>0.73154600000000003</v>
      </c>
      <c r="U9205" s="636">
        <f t="shared" si="344"/>
        <v>1.2266840218161004</v>
      </c>
    </row>
    <row r="9206" spans="1:21" x14ac:dyDescent="0.2">
      <c r="A9206" s="597">
        <v>46084</v>
      </c>
      <c r="B9206" s="414">
        <f t="shared" si="345"/>
        <v>46085</v>
      </c>
      <c r="C9206" s="636">
        <v>3.08</v>
      </c>
      <c r="E9206" s="636">
        <v>1.25</v>
      </c>
      <c r="G9206" s="636">
        <v>1.34492668574715</v>
      </c>
      <c r="I9206" s="636">
        <v>2.585</v>
      </c>
      <c r="K9206" s="636">
        <v>-1.85</v>
      </c>
      <c r="M9206" s="636">
        <v>1.04</v>
      </c>
      <c r="O9206" s="636">
        <v>2.5299999999999998</v>
      </c>
      <c r="Q9206" s="636">
        <v>2.4449999999999998</v>
      </c>
      <c r="S9206" s="636">
        <v>1.7450000000000001</v>
      </c>
      <c r="T9206" s="554">
        <v>0.73081799999999997</v>
      </c>
      <c r="U9206" s="636">
        <f t="shared" si="344"/>
        <v>1.34492668574715</v>
      </c>
    </row>
    <row r="9207" spans="1:21" x14ac:dyDescent="0.2">
      <c r="A9207" s="597">
        <v>46085</v>
      </c>
      <c r="B9207" s="414">
        <f t="shared" si="345"/>
        <v>46086</v>
      </c>
      <c r="C9207" s="636">
        <v>2.89</v>
      </c>
      <c r="E9207" s="636">
        <v>1.33</v>
      </c>
      <c r="G9207" s="636">
        <v>1.3386246228916501</v>
      </c>
      <c r="I9207" s="636">
        <v>2.64</v>
      </c>
      <c r="K9207" s="636">
        <v>-1.7250000000000001</v>
      </c>
      <c r="M9207" s="636">
        <v>1.0349999999999999</v>
      </c>
      <c r="O9207" s="636">
        <v>2.375</v>
      </c>
      <c r="Q9207" s="636">
        <v>2.3849999999999998</v>
      </c>
      <c r="S9207" s="636">
        <v>1.7350000000000001</v>
      </c>
      <c r="T9207" s="554">
        <v>0.73158599999999996</v>
      </c>
      <c r="U9207" s="636">
        <f t="shared" si="344"/>
        <v>1.3386246228916501</v>
      </c>
    </row>
    <row r="9208" spans="1:21" x14ac:dyDescent="0.2">
      <c r="A9208" s="597">
        <v>46086</v>
      </c>
      <c r="B9208" s="414">
        <f t="shared" si="345"/>
        <v>46087</v>
      </c>
      <c r="C9208" s="636">
        <v>2.8849999999999998</v>
      </c>
      <c r="E9208" s="636">
        <v>1.335</v>
      </c>
      <c r="G9208" s="636">
        <v>1.2969534622044001</v>
      </c>
      <c r="I9208" s="636">
        <v>2.5649999999999999</v>
      </c>
      <c r="K9208" s="636">
        <v>-1.865</v>
      </c>
      <c r="M9208" s="636">
        <v>1.07</v>
      </c>
      <c r="O9208" s="636">
        <v>2.2450000000000001</v>
      </c>
      <c r="Q9208" s="636">
        <v>2.25</v>
      </c>
      <c r="S9208" s="636">
        <v>1.68</v>
      </c>
      <c r="T9208" s="554">
        <v>0.73201700000000003</v>
      </c>
      <c r="U9208" s="636">
        <f t="shared" si="344"/>
        <v>1.2969534622044001</v>
      </c>
    </row>
    <row r="9209" spans="1:21" x14ac:dyDescent="0.2">
      <c r="A9209" s="597">
        <v>46087</v>
      </c>
      <c r="B9209" s="414">
        <f t="shared" si="345"/>
        <v>46088</v>
      </c>
      <c r="C9209" s="640">
        <v>3.1150000000000002</v>
      </c>
      <c r="E9209" s="640">
        <v>1.29</v>
      </c>
      <c r="G9209" s="640">
        <v>1.3381531572559002</v>
      </c>
      <c r="I9209" s="640">
        <v>2.63</v>
      </c>
      <c r="K9209" s="640">
        <v>-2.355</v>
      </c>
      <c r="M9209" s="640">
        <v>0.89500000000000002</v>
      </c>
      <c r="O9209" s="640">
        <v>2.37</v>
      </c>
      <c r="Q9209" s="640">
        <v>2.1800000000000002</v>
      </c>
      <c r="S9209" s="640">
        <v>1.73</v>
      </c>
      <c r="T9209" s="577">
        <v>0.73344200000000004</v>
      </c>
      <c r="U9209" s="640">
        <f t="shared" si="344"/>
        <v>1.3381531572559002</v>
      </c>
    </row>
    <row r="9210" spans="1:21" x14ac:dyDescent="0.2">
      <c r="A9210" s="597">
        <v>46088</v>
      </c>
      <c r="B9210" s="414">
        <f t="shared" si="345"/>
        <v>46089</v>
      </c>
      <c r="C9210" s="640">
        <v>3.1150000000000002</v>
      </c>
      <c r="E9210" s="640">
        <v>1.29</v>
      </c>
      <c r="G9210" s="640">
        <v>1.3381531572559002</v>
      </c>
      <c r="I9210" s="640">
        <v>2.63</v>
      </c>
      <c r="K9210" s="640">
        <v>-2.355</v>
      </c>
      <c r="M9210" s="640">
        <v>0.89500000000000002</v>
      </c>
      <c r="O9210" s="640">
        <v>2.37</v>
      </c>
      <c r="Q9210" s="640">
        <v>2.1800000000000002</v>
      </c>
      <c r="S9210" s="640">
        <v>1.73</v>
      </c>
      <c r="T9210" s="577">
        <v>0.73344200000000004</v>
      </c>
      <c r="U9210" s="640">
        <f t="shared" si="344"/>
        <v>1.3381531572559002</v>
      </c>
    </row>
    <row r="9211" spans="1:21" x14ac:dyDescent="0.2">
      <c r="A9211" s="597">
        <v>46089</v>
      </c>
      <c r="B9211" s="414">
        <f t="shared" si="345"/>
        <v>46090</v>
      </c>
      <c r="C9211" s="640">
        <v>3.1150000000000002</v>
      </c>
      <c r="E9211" s="640">
        <v>1.29</v>
      </c>
      <c r="G9211" s="640">
        <v>1.3381531572559002</v>
      </c>
      <c r="I9211" s="640">
        <v>2.63</v>
      </c>
      <c r="K9211" s="640">
        <v>-2.355</v>
      </c>
      <c r="M9211" s="640">
        <v>0.89500000000000002</v>
      </c>
      <c r="O9211" s="640">
        <v>2.37</v>
      </c>
      <c r="Q9211" s="640">
        <v>2.1800000000000002</v>
      </c>
      <c r="S9211" s="640">
        <v>1.73</v>
      </c>
      <c r="T9211" s="577">
        <v>0.73344200000000004</v>
      </c>
      <c r="U9211" s="640">
        <f t="shared" si="344"/>
        <v>1.3381531572559002</v>
      </c>
    </row>
    <row r="9212" spans="1:21" x14ac:dyDescent="0.2">
      <c r="A9212" s="597">
        <v>46090</v>
      </c>
      <c r="B9212" s="414">
        <f t="shared" si="345"/>
        <v>46091</v>
      </c>
      <c r="C9212" s="636">
        <v>3.2949999999999999</v>
      </c>
      <c r="E9212" s="636">
        <v>1.63</v>
      </c>
      <c r="G9212" s="636">
        <v>1.5464109975047999</v>
      </c>
      <c r="I9212" s="636">
        <v>2.81</v>
      </c>
      <c r="K9212" s="636">
        <v>-7.31</v>
      </c>
      <c r="M9212" s="636">
        <v>1.385</v>
      </c>
      <c r="O9212" s="636">
        <v>2.4449999999999998</v>
      </c>
      <c r="Q9212" s="636">
        <v>2.2149999999999999</v>
      </c>
      <c r="S9212" s="636">
        <v>1.99</v>
      </c>
      <c r="T9212" s="554">
        <v>0.73684799999999995</v>
      </c>
      <c r="U9212" s="636">
        <f t="shared" si="344"/>
        <v>1.5464109975047999</v>
      </c>
    </row>
    <row r="9213" spans="1:21" x14ac:dyDescent="0.2">
      <c r="A9213" s="597">
        <v>46091</v>
      </c>
      <c r="B9213" s="414">
        <f t="shared" si="345"/>
        <v>46092</v>
      </c>
      <c r="C9213" s="636">
        <v>3.07</v>
      </c>
      <c r="E9213" s="636">
        <v>1.38</v>
      </c>
      <c r="G9213" s="636">
        <v>1.3008483294108752</v>
      </c>
      <c r="I9213" s="636">
        <v>2.66</v>
      </c>
      <c r="K9213" s="636">
        <v>-6.9249999999999998</v>
      </c>
      <c r="M9213" s="636">
        <v>1.3049999999999999</v>
      </c>
      <c r="O9213" s="636">
        <v>2.415</v>
      </c>
      <c r="Q9213" s="636">
        <v>2.13</v>
      </c>
      <c r="S9213" s="636">
        <v>1.675</v>
      </c>
      <c r="T9213" s="554">
        <v>0.73640700000000003</v>
      </c>
      <c r="U9213" s="636">
        <f t="shared" si="344"/>
        <v>1.3008483294108752</v>
      </c>
    </row>
    <row r="9214" spans="1:21" x14ac:dyDescent="0.2">
      <c r="A9214" s="597">
        <v>46092</v>
      </c>
      <c r="B9214" s="414">
        <f t="shared" si="345"/>
        <v>46093</v>
      </c>
      <c r="C9214" s="636">
        <v>3.145</v>
      </c>
      <c r="E9214" s="636">
        <v>1.425</v>
      </c>
      <c r="G9214" s="636">
        <v>1.4056794596600002</v>
      </c>
      <c r="I9214" s="636">
        <v>2.6150000000000002</v>
      </c>
      <c r="K9214" s="636">
        <v>-7.6950000000000003</v>
      </c>
      <c r="M9214" s="636">
        <v>1.29</v>
      </c>
      <c r="O9214" s="636">
        <v>2.46</v>
      </c>
      <c r="Q9214" s="636">
        <v>2.48</v>
      </c>
      <c r="S9214" s="636">
        <v>1.81</v>
      </c>
      <c r="T9214" s="554">
        <v>0.73640000000000005</v>
      </c>
      <c r="U9214" s="636">
        <f t="shared" si="344"/>
        <v>1.4056794596600002</v>
      </c>
    </row>
    <row r="9215" spans="1:21" x14ac:dyDescent="0.2">
      <c r="A9215" s="597">
        <v>46093</v>
      </c>
      <c r="B9215" s="414">
        <f t="shared" si="345"/>
        <v>46094</v>
      </c>
      <c r="C9215" s="636">
        <v>3.27</v>
      </c>
      <c r="E9215" s="636">
        <v>1.415</v>
      </c>
      <c r="G9215" s="636">
        <v>1.3834722681396749</v>
      </c>
      <c r="I9215" s="636">
        <v>2.68</v>
      </c>
      <c r="K9215" s="636">
        <v>-6.9749999999999996</v>
      </c>
      <c r="M9215" s="636">
        <v>1.35</v>
      </c>
      <c r="O9215" s="636">
        <v>2.5499999999999998</v>
      </c>
      <c r="Q9215" s="636">
        <v>2.4550000000000001</v>
      </c>
      <c r="S9215" s="636">
        <v>1.7849999999999999</v>
      </c>
      <c r="T9215" s="554">
        <v>0.73491700000000004</v>
      </c>
      <c r="U9215" s="636">
        <f t="shared" si="344"/>
        <v>1.3834722681396749</v>
      </c>
    </row>
    <row r="9216" spans="1:21" x14ac:dyDescent="0.2">
      <c r="A9216" s="597">
        <v>46094</v>
      </c>
      <c r="B9216" s="414">
        <f t="shared" si="345"/>
        <v>46095</v>
      </c>
      <c r="C9216" s="640">
        <v>3.1850000000000001</v>
      </c>
      <c r="E9216" s="640">
        <v>1.385</v>
      </c>
      <c r="G9216" s="640">
        <v>1.4063946731876251</v>
      </c>
      <c r="I9216" s="640">
        <v>2.67</v>
      </c>
      <c r="K9216" s="640">
        <v>-2.57</v>
      </c>
      <c r="M9216" s="640">
        <v>0.96499999999999997</v>
      </c>
      <c r="O9216" s="640">
        <v>2.5649999999999999</v>
      </c>
      <c r="Q9216" s="640">
        <v>2.37</v>
      </c>
      <c r="S9216" s="640">
        <v>1.825</v>
      </c>
      <c r="T9216" s="577">
        <v>0.73071900000000001</v>
      </c>
      <c r="U9216" s="640">
        <f t="shared" si="344"/>
        <v>1.4063946731876251</v>
      </c>
    </row>
    <row r="9217" spans="1:21" x14ac:dyDescent="0.2">
      <c r="A9217" s="597">
        <v>46095</v>
      </c>
      <c r="B9217" s="414">
        <f t="shared" ref="B9217:B9243" si="346">A9217+1</f>
        <v>46096</v>
      </c>
      <c r="C9217" s="640">
        <v>3.1850000000000001</v>
      </c>
      <c r="E9217" s="640">
        <v>1.385</v>
      </c>
      <c r="G9217" s="640">
        <v>1.4063946731876251</v>
      </c>
      <c r="I9217" s="640">
        <v>2.67</v>
      </c>
      <c r="K9217" s="640">
        <v>-2.57</v>
      </c>
      <c r="M9217" s="640">
        <v>0.96499999999999997</v>
      </c>
      <c r="O9217" s="640">
        <v>2.5649999999999999</v>
      </c>
      <c r="Q9217" s="640">
        <v>2.37</v>
      </c>
      <c r="S9217" s="640">
        <v>1.825</v>
      </c>
      <c r="T9217" s="577">
        <v>0.73071900000000001</v>
      </c>
      <c r="U9217" s="640">
        <f t="shared" si="344"/>
        <v>1.4063946731876251</v>
      </c>
    </row>
    <row r="9218" spans="1:21" x14ac:dyDescent="0.2">
      <c r="A9218" s="597">
        <v>46096</v>
      </c>
      <c r="B9218" s="414">
        <f t="shared" si="346"/>
        <v>46097</v>
      </c>
      <c r="C9218" s="640">
        <v>3.1850000000000001</v>
      </c>
      <c r="E9218" s="640">
        <v>1.385</v>
      </c>
      <c r="G9218" s="640">
        <v>1.4063946731876251</v>
      </c>
      <c r="I9218" s="640">
        <v>2.67</v>
      </c>
      <c r="K9218" s="640">
        <v>-2.57</v>
      </c>
      <c r="M9218" s="640">
        <v>0.96499999999999997</v>
      </c>
      <c r="O9218" s="640">
        <v>2.5649999999999999</v>
      </c>
      <c r="Q9218" s="640">
        <v>2.37</v>
      </c>
      <c r="S9218" s="640">
        <v>1.825</v>
      </c>
      <c r="T9218" s="577">
        <v>0.73071900000000001</v>
      </c>
      <c r="U9218" s="640">
        <f t="shared" si="344"/>
        <v>1.4063946731876251</v>
      </c>
    </row>
    <row r="9219" spans="1:21" x14ac:dyDescent="0.2">
      <c r="A9219" s="597">
        <v>46097</v>
      </c>
      <c r="B9219" s="414">
        <f t="shared" si="346"/>
        <v>46098</v>
      </c>
      <c r="C9219" s="636">
        <v>3.105</v>
      </c>
      <c r="E9219" s="636">
        <v>1.3</v>
      </c>
      <c r="G9219" s="636">
        <v>1.3246425899523999</v>
      </c>
      <c r="I9219" s="636">
        <v>2.665</v>
      </c>
      <c r="K9219" s="636">
        <v>-3.71</v>
      </c>
      <c r="M9219" s="636">
        <v>1.165</v>
      </c>
      <c r="O9219" s="636">
        <v>2.5099999999999998</v>
      </c>
      <c r="Q9219" s="636">
        <v>2.7850000000000001</v>
      </c>
      <c r="S9219" s="636">
        <v>1.72</v>
      </c>
      <c r="T9219" s="554">
        <v>0.73025799999999996</v>
      </c>
      <c r="U9219" s="636">
        <f t="shared" si="344"/>
        <v>1.3246425899523999</v>
      </c>
    </row>
    <row r="9220" spans="1:21" x14ac:dyDescent="0.2">
      <c r="A9220" s="597">
        <v>46098</v>
      </c>
      <c r="B9220" s="414">
        <f t="shared" si="346"/>
        <v>46099</v>
      </c>
      <c r="C9220" s="636">
        <v>3.16</v>
      </c>
      <c r="E9220" s="636">
        <v>1.31</v>
      </c>
      <c r="G9220" s="636">
        <v>1.3014242915739003</v>
      </c>
      <c r="I9220" s="636">
        <v>2.6549999999999998</v>
      </c>
      <c r="K9220" s="636">
        <v>-3.4849999999999999</v>
      </c>
      <c r="M9220" s="636">
        <v>1.3</v>
      </c>
      <c r="O9220" s="636">
        <v>2.4500000000000002</v>
      </c>
      <c r="Q9220" s="636">
        <v>2.6</v>
      </c>
      <c r="S9220" s="636">
        <v>1.69</v>
      </c>
      <c r="T9220" s="554">
        <v>0.73019400000000001</v>
      </c>
      <c r="U9220" s="636">
        <f t="shared" si="344"/>
        <v>1.3014242915739003</v>
      </c>
    </row>
    <row r="9221" spans="1:21" x14ac:dyDescent="0.2">
      <c r="A9221" s="597">
        <v>46099</v>
      </c>
      <c r="B9221" s="414">
        <f t="shared" si="346"/>
        <v>46100</v>
      </c>
      <c r="C9221" s="636">
        <v>3.14</v>
      </c>
      <c r="E9221" s="636">
        <v>1.325</v>
      </c>
      <c r="G9221" s="636">
        <v>1.35795128645865</v>
      </c>
      <c r="I9221" s="636">
        <v>2.5550000000000002</v>
      </c>
      <c r="K9221" s="636">
        <v>-3.66</v>
      </c>
      <c r="M9221" s="636">
        <v>1.2350000000000001</v>
      </c>
      <c r="O9221" s="636">
        <v>2.4700000000000002</v>
      </c>
      <c r="Q9221" s="636">
        <v>2.4300000000000002</v>
      </c>
      <c r="S9221" s="636">
        <v>1.7649999999999999</v>
      </c>
      <c r="T9221" s="554">
        <v>0.72953400000000002</v>
      </c>
      <c r="U9221" s="636">
        <f t="shared" si="344"/>
        <v>1.35795128645865</v>
      </c>
    </row>
    <row r="9222" spans="1:21" x14ac:dyDescent="0.2">
      <c r="A9222" s="597">
        <v>46100</v>
      </c>
      <c r="B9222" s="414">
        <f t="shared" si="346"/>
        <v>46101</v>
      </c>
      <c r="C9222" s="636">
        <v>3.21</v>
      </c>
      <c r="E9222" s="636">
        <v>1.53</v>
      </c>
      <c r="G9222" s="636">
        <v>1.4861640011267254</v>
      </c>
      <c r="I9222" s="636">
        <v>2.7250000000000001</v>
      </c>
      <c r="K9222" s="636">
        <v>-4.1500000000000004</v>
      </c>
      <c r="M9222" s="636">
        <v>1.415</v>
      </c>
      <c r="O9222" s="636">
        <v>2.54</v>
      </c>
      <c r="Q9222" s="636">
        <v>2.4</v>
      </c>
      <c r="S9222" s="636">
        <v>1.9350000000000001</v>
      </c>
      <c r="T9222" s="554">
        <v>0.72826900000000006</v>
      </c>
      <c r="U9222" s="636">
        <f t="shared" si="344"/>
        <v>1.4861640011267254</v>
      </c>
    </row>
    <row r="9223" spans="1:21" x14ac:dyDescent="0.2">
      <c r="A9223" s="597">
        <v>46101</v>
      </c>
      <c r="B9223" s="414">
        <f t="shared" si="346"/>
        <v>46102</v>
      </c>
      <c r="C9223" s="640">
        <v>3.04</v>
      </c>
      <c r="E9223" s="640">
        <v>1.405</v>
      </c>
      <c r="G9223" s="640">
        <v>1.4560478087830999</v>
      </c>
      <c r="I9223" s="640">
        <v>2.65</v>
      </c>
      <c r="K9223" s="640">
        <v>-3.69</v>
      </c>
      <c r="M9223" s="640">
        <v>1.34</v>
      </c>
      <c r="O9223" s="640">
        <v>2.4300000000000002</v>
      </c>
      <c r="Q9223" s="640">
        <v>2.3149999999999999</v>
      </c>
      <c r="S9223" s="640">
        <v>1.895</v>
      </c>
      <c r="T9223" s="577">
        <v>0.728572</v>
      </c>
      <c r="U9223" s="640">
        <f t="shared" si="344"/>
        <v>1.4560478087830999</v>
      </c>
    </row>
    <row r="9224" spans="1:21" x14ac:dyDescent="0.2">
      <c r="A9224" s="597">
        <v>46102</v>
      </c>
      <c r="B9224" s="414">
        <f t="shared" si="346"/>
        <v>46103</v>
      </c>
      <c r="C9224" s="640">
        <v>3.04</v>
      </c>
      <c r="E9224" s="640">
        <v>1.405</v>
      </c>
      <c r="G9224" s="640">
        <v>1.4560478087830999</v>
      </c>
      <c r="I9224" s="640">
        <v>2.65</v>
      </c>
      <c r="K9224" s="640">
        <v>-3.69</v>
      </c>
      <c r="M9224" s="640">
        <v>1.34</v>
      </c>
      <c r="O9224" s="640">
        <v>2.4300000000000002</v>
      </c>
      <c r="Q9224" s="640">
        <v>2.3149999999999999</v>
      </c>
      <c r="S9224" s="640">
        <v>1.895</v>
      </c>
      <c r="T9224" s="577">
        <v>0.728572</v>
      </c>
      <c r="U9224" s="640">
        <f t="shared" si="344"/>
        <v>1.4560478087830999</v>
      </c>
    </row>
    <row r="9225" spans="1:21" x14ac:dyDescent="0.2">
      <c r="A9225" s="597">
        <v>46103</v>
      </c>
      <c r="B9225" s="414">
        <f t="shared" si="346"/>
        <v>46104</v>
      </c>
      <c r="C9225" s="640">
        <v>3.04</v>
      </c>
      <c r="E9225" s="640">
        <v>1.405</v>
      </c>
      <c r="G9225" s="640">
        <v>1.4560478087830999</v>
      </c>
      <c r="I9225" s="640">
        <v>2.65</v>
      </c>
      <c r="K9225" s="640">
        <v>-3.69</v>
      </c>
      <c r="M9225" s="640">
        <v>1.34</v>
      </c>
      <c r="O9225" s="640">
        <v>2.4300000000000002</v>
      </c>
      <c r="Q9225" s="640">
        <v>2.3149999999999999</v>
      </c>
      <c r="S9225" s="640">
        <v>1.895</v>
      </c>
      <c r="T9225" s="577">
        <v>0.728572</v>
      </c>
      <c r="U9225" s="640">
        <f t="shared" si="344"/>
        <v>1.4560478087830999</v>
      </c>
    </row>
    <row r="9226" spans="1:21" x14ac:dyDescent="0.2">
      <c r="A9226" s="597">
        <v>46104</v>
      </c>
      <c r="B9226" s="414">
        <f t="shared" si="346"/>
        <v>46105</v>
      </c>
      <c r="C9226" s="636">
        <v>2.9550000000000001</v>
      </c>
      <c r="E9226" s="636">
        <v>1.35</v>
      </c>
      <c r="G9226" s="636">
        <v>1.348641720003825</v>
      </c>
      <c r="I9226" s="636">
        <v>2.57</v>
      </c>
      <c r="K9226" s="636">
        <v>-3.14</v>
      </c>
      <c r="M9226" s="636">
        <v>1.34</v>
      </c>
      <c r="O9226" s="636">
        <v>2.415</v>
      </c>
      <c r="Q9226" s="636">
        <v>2.4350000000000001</v>
      </c>
      <c r="S9226" s="636">
        <v>1.7549999999999999</v>
      </c>
      <c r="T9226" s="554">
        <v>0.728661</v>
      </c>
      <c r="U9226" s="636">
        <f t="shared" si="344"/>
        <v>1.348641720003825</v>
      </c>
    </row>
    <row r="9227" spans="1:21" x14ac:dyDescent="0.2">
      <c r="A9227" s="597">
        <v>46105</v>
      </c>
      <c r="B9227" s="414">
        <f t="shared" si="346"/>
        <v>46106</v>
      </c>
      <c r="C9227" s="636">
        <v>2.9049999999999998</v>
      </c>
      <c r="E9227" s="636">
        <v>1.2849999999999999</v>
      </c>
      <c r="G9227" s="636">
        <v>1.284229284394875</v>
      </c>
      <c r="I9227" s="636">
        <v>2.5350000000000001</v>
      </c>
      <c r="K9227" s="636">
        <v>-2.09</v>
      </c>
      <c r="M9227" s="636">
        <v>1.25</v>
      </c>
      <c r="O9227" s="636">
        <v>2.2749999999999999</v>
      </c>
      <c r="Q9227" s="636">
        <v>2.23</v>
      </c>
      <c r="S9227" s="636">
        <v>1.675</v>
      </c>
      <c r="T9227" s="554">
        <v>0.72699899999999995</v>
      </c>
      <c r="U9227" s="636">
        <f t="shared" si="344"/>
        <v>1.284229284394875</v>
      </c>
    </row>
    <row r="9228" spans="1:21" x14ac:dyDescent="0.2">
      <c r="A9228" s="597">
        <v>46106</v>
      </c>
      <c r="B9228" s="414">
        <f t="shared" si="346"/>
        <v>46107</v>
      </c>
      <c r="C9228" s="636">
        <v>2.915</v>
      </c>
      <c r="E9228" s="636">
        <v>1.33</v>
      </c>
      <c r="G9228" s="636">
        <v>1.3840407003516002</v>
      </c>
      <c r="I9228" s="636">
        <v>2.4950000000000001</v>
      </c>
      <c r="K9228" s="636">
        <v>-3.09</v>
      </c>
      <c r="M9228" s="636">
        <v>1.2549999999999999</v>
      </c>
      <c r="O9228" s="636">
        <v>2.2549999999999999</v>
      </c>
      <c r="Q9228" s="636">
        <v>2.0550000000000002</v>
      </c>
      <c r="S9228" s="636">
        <v>1.81</v>
      </c>
      <c r="T9228" s="554">
        <v>0.72506400000000004</v>
      </c>
      <c r="U9228" s="636">
        <f t="shared" si="344"/>
        <v>1.3840407003516002</v>
      </c>
    </row>
    <row r="9229" spans="1:21" x14ac:dyDescent="0.2">
      <c r="A9229" s="597">
        <v>46107</v>
      </c>
      <c r="B9229" s="414">
        <f t="shared" si="346"/>
        <v>46108</v>
      </c>
      <c r="C9229" s="636">
        <v>2.9649999999999999</v>
      </c>
      <c r="E9229" s="636">
        <v>1.325</v>
      </c>
      <c r="G9229" s="636">
        <v>1.3908510190871253</v>
      </c>
      <c r="I9229" s="636">
        <v>2.4550000000000001</v>
      </c>
      <c r="K9229" s="636">
        <v>-2.8050000000000002</v>
      </c>
      <c r="M9229" s="636">
        <v>1.27</v>
      </c>
      <c r="O9229" s="636">
        <v>2.2650000000000001</v>
      </c>
      <c r="Q9229" s="636">
        <v>2.2050000000000001</v>
      </c>
      <c r="S9229" s="636">
        <v>1.825</v>
      </c>
      <c r="T9229" s="554">
        <v>0.72264300000000004</v>
      </c>
      <c r="U9229" s="636">
        <f t="shared" si="344"/>
        <v>1.3908510190871253</v>
      </c>
    </row>
    <row r="9230" spans="1:21" x14ac:dyDescent="0.2">
      <c r="A9230" s="597">
        <v>46108</v>
      </c>
      <c r="B9230" s="414">
        <f t="shared" si="346"/>
        <v>46109</v>
      </c>
      <c r="C9230" s="640">
        <v>2.99</v>
      </c>
      <c r="E9230" s="640">
        <v>1.2</v>
      </c>
      <c r="G9230" s="640">
        <v>1.3042208985386001</v>
      </c>
      <c r="I9230" s="640">
        <v>2.4550000000000001</v>
      </c>
      <c r="K9230" s="640">
        <v>-3.04</v>
      </c>
      <c r="M9230" s="640">
        <v>1.115</v>
      </c>
      <c r="O9230" s="640">
        <v>2.2149999999999999</v>
      </c>
      <c r="Q9230" s="640">
        <v>2.13</v>
      </c>
      <c r="S9230" s="640">
        <v>1.7150000000000001</v>
      </c>
      <c r="T9230" s="577">
        <v>0.72109599999999996</v>
      </c>
      <c r="U9230" s="640">
        <f t="shared" si="344"/>
        <v>1.3042208985386001</v>
      </c>
    </row>
    <row r="9231" spans="1:21" x14ac:dyDescent="0.2">
      <c r="A9231" s="597">
        <v>46109</v>
      </c>
      <c r="B9231" s="414">
        <f t="shared" si="346"/>
        <v>46110</v>
      </c>
      <c r="C9231" s="640">
        <v>2.99</v>
      </c>
      <c r="E9231" s="640">
        <v>1.2</v>
      </c>
      <c r="G9231" s="640">
        <v>1.3042208985386001</v>
      </c>
      <c r="I9231" s="640">
        <v>2.4550000000000001</v>
      </c>
      <c r="K9231" s="640">
        <v>-3.04</v>
      </c>
      <c r="M9231" s="640">
        <v>1.115</v>
      </c>
      <c r="O9231" s="640">
        <v>2.2149999999999999</v>
      </c>
      <c r="Q9231" s="640">
        <v>2.13</v>
      </c>
      <c r="S9231" s="640">
        <v>1.7150000000000001</v>
      </c>
      <c r="T9231" s="577">
        <v>0.72109599999999996</v>
      </c>
      <c r="U9231" s="640">
        <f t="shared" si="344"/>
        <v>1.3042208985386001</v>
      </c>
    </row>
    <row r="9232" spans="1:21" x14ac:dyDescent="0.2">
      <c r="A9232" s="597">
        <v>46110</v>
      </c>
      <c r="B9232" s="414">
        <f t="shared" si="346"/>
        <v>46111</v>
      </c>
      <c r="C9232" s="640">
        <v>2.99</v>
      </c>
      <c r="E9232" s="640">
        <v>1.2</v>
      </c>
      <c r="G9232" s="640">
        <v>1.3042208985386001</v>
      </c>
      <c r="I9232" s="640">
        <v>2.4550000000000001</v>
      </c>
      <c r="K9232" s="640">
        <v>-3.04</v>
      </c>
      <c r="M9232" s="640">
        <v>1.115</v>
      </c>
      <c r="O9232" s="640">
        <v>2.2149999999999999</v>
      </c>
      <c r="Q9232" s="640">
        <v>2.13</v>
      </c>
      <c r="S9232" s="640">
        <v>1.7150000000000001</v>
      </c>
      <c r="T9232" s="577">
        <v>0.72109599999999996</v>
      </c>
      <c r="U9232" s="640">
        <f t="shared" si="344"/>
        <v>1.3042208985386001</v>
      </c>
    </row>
    <row r="9233" spans="1:21" x14ac:dyDescent="0.2">
      <c r="A9233" s="597">
        <v>46111</v>
      </c>
      <c r="B9233" s="414">
        <f t="shared" si="346"/>
        <v>46112</v>
      </c>
      <c r="C9233" s="636">
        <v>2.89</v>
      </c>
      <c r="E9233" s="636">
        <v>1.1200000000000001</v>
      </c>
      <c r="G9233" s="636">
        <v>1.140687303036575</v>
      </c>
      <c r="I9233" s="636">
        <v>2.4350000000000001</v>
      </c>
      <c r="K9233" s="636">
        <v>-3.7149999999999999</v>
      </c>
      <c r="M9233" s="636">
        <v>1.075</v>
      </c>
      <c r="O9233" s="636">
        <v>2.0049999999999999</v>
      </c>
      <c r="Q9233" s="636">
        <v>1.825</v>
      </c>
      <c r="S9233" s="636">
        <v>1.5049999999999999</v>
      </c>
      <c r="T9233" s="554">
        <v>0.71868100000000001</v>
      </c>
      <c r="U9233" s="636">
        <f t="shared" si="344"/>
        <v>1.140687303036575</v>
      </c>
    </row>
    <row r="9234" spans="1:21" x14ac:dyDescent="0.2">
      <c r="A9234" s="597">
        <v>46112</v>
      </c>
      <c r="B9234" s="414">
        <f t="shared" si="346"/>
        <v>46113</v>
      </c>
      <c r="C9234" s="620">
        <v>3.145</v>
      </c>
      <c r="E9234" s="620">
        <v>0.88500000000000001</v>
      </c>
      <c r="G9234" s="620">
        <v>1.055931892477425</v>
      </c>
      <c r="I9234" s="620">
        <v>2.4300000000000002</v>
      </c>
      <c r="K9234" s="620">
        <v>-4.1900000000000004</v>
      </c>
      <c r="M9234" s="620">
        <v>0.9</v>
      </c>
      <c r="O9234" s="620">
        <v>2.19</v>
      </c>
      <c r="Q9234" s="620">
        <v>1.91</v>
      </c>
      <c r="S9234" s="620">
        <v>1.395</v>
      </c>
      <c r="T9234" s="689">
        <v>0.71774099999999996</v>
      </c>
      <c r="U9234" s="620">
        <f t="shared" si="344"/>
        <v>1.055931892477425</v>
      </c>
    </row>
    <row r="9235" spans="1:21" x14ac:dyDescent="0.2">
      <c r="A9235" s="597">
        <v>46113</v>
      </c>
      <c r="B9235" s="414">
        <f t="shared" si="346"/>
        <v>46114</v>
      </c>
      <c r="C9235" s="636">
        <v>2.9849999999999999</v>
      </c>
      <c r="E9235" s="636">
        <v>0.9</v>
      </c>
      <c r="G9235" s="636">
        <v>1.036130130126</v>
      </c>
      <c r="I9235" s="636">
        <v>2.38</v>
      </c>
      <c r="K9235" s="636">
        <v>-4.5350000000000001</v>
      </c>
      <c r="M9235" s="636">
        <v>0.8</v>
      </c>
      <c r="O9235" s="636">
        <v>2.1850000000000001</v>
      </c>
      <c r="Q9235" s="636">
        <v>2.105</v>
      </c>
      <c r="S9235" s="636">
        <v>1.365</v>
      </c>
      <c r="T9235" s="554">
        <v>0.71975999999999996</v>
      </c>
      <c r="U9235" s="636">
        <f t="shared" si="344"/>
        <v>1.036130130126</v>
      </c>
    </row>
    <row r="9236" spans="1:21" x14ac:dyDescent="0.2">
      <c r="A9236" s="597">
        <v>46114</v>
      </c>
      <c r="B9236" s="414">
        <f t="shared" si="346"/>
        <v>46115</v>
      </c>
      <c r="C9236" s="640">
        <v>2.895</v>
      </c>
      <c r="E9236" s="640">
        <v>0.85</v>
      </c>
      <c r="G9236" s="640">
        <v>1.0535090252495001</v>
      </c>
      <c r="I9236" s="640">
        <v>2.29</v>
      </c>
      <c r="K9236" s="640">
        <v>-6.125</v>
      </c>
      <c r="M9236" s="640">
        <v>0.55500000000000005</v>
      </c>
      <c r="O9236" s="640">
        <v>2.25</v>
      </c>
      <c r="Q9236" s="640">
        <v>1.92</v>
      </c>
      <c r="S9236" s="640">
        <v>1.39</v>
      </c>
      <c r="T9236" s="577">
        <v>0.71867000000000003</v>
      </c>
      <c r="U9236" s="640">
        <f t="shared" si="344"/>
        <v>1.0535090252495001</v>
      </c>
    </row>
    <row r="9237" spans="1:21" x14ac:dyDescent="0.2">
      <c r="A9237" s="597">
        <v>46115</v>
      </c>
      <c r="B9237" s="414">
        <f t="shared" si="346"/>
        <v>46116</v>
      </c>
      <c r="C9237" s="640">
        <v>2.895</v>
      </c>
      <c r="E9237" s="640">
        <v>0.85</v>
      </c>
      <c r="G9237" s="640">
        <v>1.0535090252495001</v>
      </c>
      <c r="I9237" s="640">
        <v>2.29</v>
      </c>
      <c r="K9237" s="640">
        <v>-6.125</v>
      </c>
      <c r="M9237" s="640">
        <v>0.55500000000000005</v>
      </c>
      <c r="O9237" s="640">
        <v>2.25</v>
      </c>
      <c r="Q9237" s="640">
        <v>1.92</v>
      </c>
      <c r="S9237" s="640">
        <v>1.39</v>
      </c>
      <c r="T9237" s="577">
        <v>0.71867000000000003</v>
      </c>
      <c r="U9237" s="640">
        <f t="shared" si="344"/>
        <v>1.0535090252495001</v>
      </c>
    </row>
    <row r="9238" spans="1:21" x14ac:dyDescent="0.2">
      <c r="A9238" s="597">
        <v>46116</v>
      </c>
      <c r="B9238" s="414">
        <f t="shared" si="346"/>
        <v>46117</v>
      </c>
      <c r="C9238" s="640">
        <v>2.895</v>
      </c>
      <c r="E9238" s="640">
        <v>0.85</v>
      </c>
      <c r="G9238" s="640">
        <v>1.0535090252495001</v>
      </c>
      <c r="I9238" s="640">
        <v>2.29</v>
      </c>
      <c r="K9238" s="640">
        <v>-6.125</v>
      </c>
      <c r="M9238" s="640">
        <v>0.55500000000000005</v>
      </c>
      <c r="O9238" s="640">
        <v>2.25</v>
      </c>
      <c r="Q9238" s="640">
        <v>1.92</v>
      </c>
      <c r="S9238" s="640">
        <v>1.39</v>
      </c>
      <c r="T9238" s="577">
        <v>0.71867000000000003</v>
      </c>
      <c r="U9238" s="640">
        <f t="shared" si="344"/>
        <v>1.0535090252495001</v>
      </c>
    </row>
    <row r="9239" spans="1:21" x14ac:dyDescent="0.2">
      <c r="A9239" s="597">
        <v>46117</v>
      </c>
      <c r="B9239" s="414">
        <f t="shared" si="346"/>
        <v>46118</v>
      </c>
      <c r="C9239" s="640">
        <v>2.895</v>
      </c>
      <c r="E9239" s="640">
        <v>0.85</v>
      </c>
      <c r="G9239" s="640">
        <v>1.0535090252495001</v>
      </c>
      <c r="I9239" s="640">
        <v>2.29</v>
      </c>
      <c r="K9239" s="640">
        <v>-6.125</v>
      </c>
      <c r="M9239" s="640">
        <v>0.55500000000000005</v>
      </c>
      <c r="O9239" s="640">
        <v>2.25</v>
      </c>
      <c r="Q9239" s="640">
        <v>1.92</v>
      </c>
      <c r="S9239" s="640">
        <v>1.39</v>
      </c>
      <c r="T9239" s="577">
        <v>0.71867000000000003</v>
      </c>
      <c r="U9239" s="640">
        <f t="shared" si="344"/>
        <v>1.0535090252495001</v>
      </c>
    </row>
    <row r="9240" spans="1:21" x14ac:dyDescent="0.2">
      <c r="A9240" s="597">
        <v>46118</v>
      </c>
      <c r="B9240" s="414">
        <f t="shared" si="346"/>
        <v>46119</v>
      </c>
      <c r="C9240" s="636">
        <v>3.07</v>
      </c>
      <c r="E9240" s="636">
        <v>0.88500000000000001</v>
      </c>
      <c r="G9240" s="636">
        <v>1.0375675281864001</v>
      </c>
      <c r="I9240" s="636">
        <v>2.3450000000000002</v>
      </c>
      <c r="K9240" s="636">
        <v>-6.8550000000000004</v>
      </c>
      <c r="M9240" s="636">
        <v>0.88</v>
      </c>
      <c r="O9240" s="636">
        <v>2.3250000000000002</v>
      </c>
      <c r="Q9240" s="636">
        <v>2.3050000000000002</v>
      </c>
      <c r="S9240" s="636">
        <v>1.37</v>
      </c>
      <c r="T9240" s="554">
        <v>0.71812799999999999</v>
      </c>
      <c r="U9240" s="636">
        <f t="shared" si="344"/>
        <v>1.0375675281864001</v>
      </c>
    </row>
    <row r="9241" spans="1:21" x14ac:dyDescent="0.2">
      <c r="A9241" s="597">
        <v>46119</v>
      </c>
      <c r="B9241" s="414">
        <f t="shared" si="346"/>
        <v>46120</v>
      </c>
      <c r="C9241" s="636">
        <v>2.9950000000000001</v>
      </c>
      <c r="E9241" s="636">
        <v>0.97499999999999998</v>
      </c>
      <c r="G9241" s="636">
        <v>1.0387074931783502</v>
      </c>
      <c r="I9241" s="636">
        <v>2.5099999999999998</v>
      </c>
      <c r="K9241" s="636">
        <v>-6.85</v>
      </c>
      <c r="M9241" s="636">
        <v>0.97</v>
      </c>
      <c r="O9241" s="636">
        <v>2.2799999999999998</v>
      </c>
      <c r="Q9241" s="636">
        <v>2.31</v>
      </c>
      <c r="S9241" s="636">
        <v>1.37</v>
      </c>
      <c r="T9241" s="554">
        <v>0.71891700000000003</v>
      </c>
      <c r="U9241" s="636">
        <f t="shared" si="344"/>
        <v>1.0387074931783502</v>
      </c>
    </row>
    <row r="9242" spans="1:21" x14ac:dyDescent="0.2">
      <c r="A9242" s="597">
        <v>46120</v>
      </c>
      <c r="B9242" s="414">
        <f t="shared" si="346"/>
        <v>46121</v>
      </c>
      <c r="C9242" s="636">
        <v>2.7949999999999999</v>
      </c>
      <c r="E9242" s="636">
        <v>0.98</v>
      </c>
      <c r="G9242" s="636">
        <v>1.04319511201865</v>
      </c>
      <c r="I9242" s="636">
        <v>2.4350000000000001</v>
      </c>
      <c r="K9242" s="636">
        <v>-5.0199999999999996</v>
      </c>
      <c r="M9242" s="636">
        <v>0.95499999999999996</v>
      </c>
      <c r="O9242" s="636">
        <v>2.2149999999999999</v>
      </c>
      <c r="Q9242" s="636">
        <v>2.085</v>
      </c>
      <c r="S9242" s="636">
        <v>1.37</v>
      </c>
      <c r="T9242" s="554">
        <v>0.72202299999999997</v>
      </c>
      <c r="U9242" s="636">
        <f t="shared" si="344"/>
        <v>1.04319511201865</v>
      </c>
    </row>
    <row r="9243" spans="1:21" x14ac:dyDescent="0.2">
      <c r="A9243" s="597">
        <v>46121</v>
      </c>
      <c r="B9243" s="414">
        <f t="shared" si="346"/>
        <v>46122</v>
      </c>
      <c r="C9243" s="636">
        <v>2.7850000000000001</v>
      </c>
      <c r="E9243" s="636">
        <v>0.97</v>
      </c>
      <c r="G9243" s="636">
        <v>0.98699683008325012</v>
      </c>
      <c r="I9243" s="636">
        <v>2.3849999999999998</v>
      </c>
      <c r="K9243" s="636">
        <v>-4.5250000000000004</v>
      </c>
      <c r="M9243" s="636">
        <v>0.95499999999999996</v>
      </c>
      <c r="O9243" s="636">
        <v>2.2349999999999999</v>
      </c>
      <c r="Q9243" s="636">
        <v>1.95</v>
      </c>
      <c r="S9243" s="636">
        <v>1.2949999999999999</v>
      </c>
      <c r="T9243" s="554">
        <v>0.72269000000000005</v>
      </c>
      <c r="U9243" s="636">
        <f t="shared" si="344"/>
        <v>0.98699683008325012</v>
      </c>
    </row>
    <row r="9244" spans="1:21" x14ac:dyDescent="0.2">
      <c r="A9244" s="597">
        <v>46122</v>
      </c>
      <c r="B9244" s="414">
        <f t="shared" ref="B9244:B9275" si="347">A9244+1</f>
        <v>46123</v>
      </c>
      <c r="C9244" s="640">
        <v>2.65</v>
      </c>
      <c r="E9244" s="640">
        <v>0.86</v>
      </c>
      <c r="G9244" s="640">
        <v>0.88828096928082523</v>
      </c>
      <c r="I9244" s="640">
        <v>2.2799999999999998</v>
      </c>
      <c r="K9244" s="640">
        <v>-5.5250000000000004</v>
      </c>
      <c r="M9244" s="640">
        <v>0.83</v>
      </c>
      <c r="O9244" s="640">
        <v>2.02</v>
      </c>
      <c r="Q9244" s="640">
        <v>1.7849999999999999</v>
      </c>
      <c r="S9244" s="640">
        <v>1.165</v>
      </c>
      <c r="T9244" s="577">
        <v>0.72298700000000005</v>
      </c>
      <c r="U9244" s="640">
        <f t="shared" si="344"/>
        <v>0.88828096928082523</v>
      </c>
    </row>
    <row r="9245" spans="1:21" x14ac:dyDescent="0.2">
      <c r="A9245" s="597">
        <v>46123</v>
      </c>
      <c r="B9245" s="414">
        <f t="shared" si="347"/>
        <v>46124</v>
      </c>
      <c r="C9245" s="640">
        <v>2.65</v>
      </c>
      <c r="E9245" s="640">
        <v>0.86</v>
      </c>
      <c r="G9245" s="640">
        <v>0.88828096928082523</v>
      </c>
      <c r="I9245" s="640">
        <v>2.2799999999999998</v>
      </c>
      <c r="K9245" s="640">
        <v>-5.5250000000000004</v>
      </c>
      <c r="M9245" s="640">
        <v>0.83</v>
      </c>
      <c r="O9245" s="640">
        <v>2.02</v>
      </c>
      <c r="Q9245" s="640">
        <v>1.7849999999999999</v>
      </c>
      <c r="S9245" s="640">
        <v>1.165</v>
      </c>
      <c r="T9245" s="577">
        <v>0.72298700000000005</v>
      </c>
      <c r="U9245" s="640">
        <f t="shared" si="344"/>
        <v>0.88828096928082523</v>
      </c>
    </row>
    <row r="9246" spans="1:21" x14ac:dyDescent="0.2">
      <c r="A9246" s="597">
        <v>46124</v>
      </c>
      <c r="B9246" s="414">
        <f t="shared" si="347"/>
        <v>46125</v>
      </c>
      <c r="C9246" s="640">
        <v>2.65</v>
      </c>
      <c r="E9246" s="640">
        <v>0.86</v>
      </c>
      <c r="G9246" s="640">
        <v>0.88828096928082523</v>
      </c>
      <c r="I9246" s="640">
        <v>2.2799999999999998</v>
      </c>
      <c r="K9246" s="640">
        <v>-5.5250000000000004</v>
      </c>
      <c r="M9246" s="640">
        <v>0.83</v>
      </c>
      <c r="O9246" s="640">
        <v>2.02</v>
      </c>
      <c r="Q9246" s="640">
        <v>1.7849999999999999</v>
      </c>
      <c r="S9246" s="640">
        <v>1.165</v>
      </c>
      <c r="T9246" s="577">
        <v>0.72298700000000005</v>
      </c>
      <c r="U9246" s="640">
        <f t="shared" si="344"/>
        <v>0.88828096928082523</v>
      </c>
    </row>
    <row r="9247" spans="1:21" x14ac:dyDescent="0.2">
      <c r="A9247" s="597">
        <v>46125</v>
      </c>
      <c r="B9247" s="414">
        <f t="shared" si="347"/>
        <v>46126</v>
      </c>
      <c r="C9247" s="636">
        <v>2.78</v>
      </c>
      <c r="E9247" s="636">
        <v>0.88</v>
      </c>
      <c r="G9247" s="636">
        <v>0.94552267147800007</v>
      </c>
      <c r="I9247" s="636">
        <v>2.335</v>
      </c>
      <c r="K9247" s="636">
        <v>-5.29</v>
      </c>
      <c r="M9247" s="636">
        <v>0.65</v>
      </c>
      <c r="O9247" s="636">
        <v>2.0649999999999999</v>
      </c>
      <c r="Q9247" s="636">
        <v>1.98</v>
      </c>
      <c r="S9247" s="636">
        <v>1.24</v>
      </c>
      <c r="T9247" s="554">
        <v>0.72302999999999995</v>
      </c>
      <c r="U9247" s="636">
        <f t="shared" si="344"/>
        <v>0.94552267147800007</v>
      </c>
    </row>
    <row r="9248" spans="1:21" x14ac:dyDescent="0.2">
      <c r="A9248" s="597">
        <v>46126</v>
      </c>
      <c r="B9248" s="414">
        <f t="shared" si="347"/>
        <v>46127</v>
      </c>
      <c r="C9248" s="636">
        <v>2.7850000000000001</v>
      </c>
      <c r="E9248" s="636">
        <v>0.84</v>
      </c>
      <c r="G9248" s="636">
        <v>0.8884738636374</v>
      </c>
      <c r="I9248" s="636">
        <v>2.2000000000000002</v>
      </c>
      <c r="K9248" s="636">
        <v>-6.0549999999999997</v>
      </c>
      <c r="M9248" s="636">
        <v>0.57999999999999996</v>
      </c>
      <c r="O9248" s="636">
        <v>2.0699999999999998</v>
      </c>
      <c r="Q9248" s="636">
        <v>2.08</v>
      </c>
      <c r="S9248" s="636">
        <v>1.1599999999999999</v>
      </c>
      <c r="T9248" s="554">
        <v>0.72626100000000005</v>
      </c>
      <c r="U9248" s="636">
        <f t="shared" si="344"/>
        <v>0.8884738636374</v>
      </c>
    </row>
    <row r="9249" spans="1:21" x14ac:dyDescent="0.2">
      <c r="A9249" s="597">
        <v>46127</v>
      </c>
      <c r="B9249" s="414">
        <f t="shared" si="347"/>
        <v>46128</v>
      </c>
      <c r="C9249" s="636">
        <v>2.75</v>
      </c>
      <c r="E9249" s="636">
        <v>0.81499999999999995</v>
      </c>
      <c r="G9249" s="636">
        <v>0.91977909748200004</v>
      </c>
      <c r="I9249" s="636">
        <v>2.34</v>
      </c>
      <c r="K9249" s="636">
        <v>-9.4949999999999992</v>
      </c>
      <c r="M9249" s="636">
        <v>0.51500000000000001</v>
      </c>
      <c r="O9249" s="636">
        <v>2.04</v>
      </c>
      <c r="Q9249" s="636">
        <v>2.09</v>
      </c>
      <c r="S9249" s="636">
        <v>1.2</v>
      </c>
      <c r="T9249" s="554">
        <v>0.72678900000000002</v>
      </c>
      <c r="U9249" s="636">
        <f t="shared" si="344"/>
        <v>0.91977909748200004</v>
      </c>
    </row>
    <row r="9250" spans="1:21" x14ac:dyDescent="0.2">
      <c r="A9250" s="597">
        <v>46128</v>
      </c>
      <c r="B9250" s="414">
        <f t="shared" si="347"/>
        <v>46129</v>
      </c>
      <c r="C9250" s="636">
        <v>2.8050000000000002</v>
      </c>
      <c r="E9250" s="636">
        <v>0.88500000000000001</v>
      </c>
      <c r="G9250" s="636">
        <v>0.94946486453260015</v>
      </c>
      <c r="I9250" s="636">
        <v>2.2999999999999998</v>
      </c>
      <c r="K9250" s="636">
        <v>-7.9</v>
      </c>
      <c r="M9250" s="636">
        <v>0.59499999999999997</v>
      </c>
      <c r="O9250" s="636">
        <v>1.88</v>
      </c>
      <c r="Q9250" s="636">
        <v>1.9850000000000001</v>
      </c>
      <c r="S9250" s="636">
        <v>1.2350000000000001</v>
      </c>
      <c r="T9250" s="554">
        <v>0.72898399999999997</v>
      </c>
      <c r="U9250" s="636">
        <f t="shared" si="344"/>
        <v>0.94946486453260015</v>
      </c>
    </row>
    <row r="9251" spans="1:21" x14ac:dyDescent="0.2">
      <c r="A9251" s="597">
        <v>46129</v>
      </c>
      <c r="B9251" s="414">
        <f t="shared" si="347"/>
        <v>46130</v>
      </c>
      <c r="C9251" s="640">
        <v>2.73</v>
      </c>
      <c r="E9251" s="640">
        <v>0.80500000000000005</v>
      </c>
      <c r="G9251" s="640">
        <v>0.87470618119690002</v>
      </c>
      <c r="I9251" s="640">
        <v>2.23</v>
      </c>
      <c r="K9251" s="640">
        <v>-6.02</v>
      </c>
      <c r="M9251" s="640">
        <v>0.65</v>
      </c>
      <c r="O9251" s="640">
        <v>2.0150000000000001</v>
      </c>
      <c r="Q9251" s="640">
        <v>1.865</v>
      </c>
      <c r="S9251" s="640">
        <v>1.135</v>
      </c>
      <c r="T9251" s="577">
        <v>0.73075599999999996</v>
      </c>
      <c r="U9251" s="640">
        <f t="shared" ref="U9251:U9314" si="348">S9251*T9251*1.054615</f>
        <v>0.87470618119690002</v>
      </c>
    </row>
    <row r="9252" spans="1:21" x14ac:dyDescent="0.2">
      <c r="A9252" s="597">
        <v>46130</v>
      </c>
      <c r="B9252" s="414">
        <f t="shared" si="347"/>
        <v>46131</v>
      </c>
      <c r="C9252" s="640">
        <v>2.73</v>
      </c>
      <c r="E9252" s="640">
        <v>0.80500000000000005</v>
      </c>
      <c r="G9252" s="640">
        <v>0.87470618119690002</v>
      </c>
      <c r="I9252" s="640">
        <v>2.23</v>
      </c>
      <c r="K9252" s="640">
        <v>-6.02</v>
      </c>
      <c r="M9252" s="640">
        <v>0.65</v>
      </c>
      <c r="O9252" s="640">
        <v>2.0150000000000001</v>
      </c>
      <c r="Q9252" s="640">
        <v>1.865</v>
      </c>
      <c r="S9252" s="640">
        <v>1.135</v>
      </c>
      <c r="T9252" s="577">
        <v>0.73075599999999996</v>
      </c>
      <c r="U9252" s="640">
        <f t="shared" si="348"/>
        <v>0.87470618119690002</v>
      </c>
    </row>
    <row r="9253" spans="1:21" x14ac:dyDescent="0.2">
      <c r="A9253" s="597">
        <v>46131</v>
      </c>
      <c r="B9253" s="414">
        <f t="shared" si="347"/>
        <v>46132</v>
      </c>
      <c r="C9253" s="640">
        <v>2.73</v>
      </c>
      <c r="E9253" s="640">
        <v>0.80500000000000005</v>
      </c>
      <c r="G9253" s="640">
        <v>0.87470618119690002</v>
      </c>
      <c r="I9253" s="640">
        <v>2.23</v>
      </c>
      <c r="K9253" s="640">
        <v>-6.02</v>
      </c>
      <c r="M9253" s="640">
        <v>0.65</v>
      </c>
      <c r="O9253" s="640">
        <v>2.0150000000000001</v>
      </c>
      <c r="Q9253" s="640">
        <v>1.865</v>
      </c>
      <c r="S9253" s="640">
        <v>1.135</v>
      </c>
      <c r="T9253" s="577">
        <v>0.73075599999999996</v>
      </c>
      <c r="U9253" s="640">
        <f t="shared" si="348"/>
        <v>0.87470618119690002</v>
      </c>
    </row>
    <row r="9254" spans="1:21" x14ac:dyDescent="0.2">
      <c r="A9254" s="597">
        <v>46132</v>
      </c>
      <c r="B9254" s="414">
        <f t="shared" si="347"/>
        <v>46133</v>
      </c>
      <c r="C9254" s="636">
        <v>2.8050000000000002</v>
      </c>
      <c r="E9254" s="636">
        <v>0.9</v>
      </c>
      <c r="G9254" s="636">
        <v>0.92150571316000007</v>
      </c>
      <c r="I9254" s="636">
        <v>2.2999999999999998</v>
      </c>
      <c r="K9254" s="636">
        <v>-4.375</v>
      </c>
      <c r="M9254" s="636">
        <v>0.87</v>
      </c>
      <c r="O9254" s="636">
        <v>1.94</v>
      </c>
      <c r="Q9254" s="636">
        <v>2.1850000000000001</v>
      </c>
      <c r="S9254" s="636">
        <v>1.1950000000000001</v>
      </c>
      <c r="T9254" s="554">
        <v>0.73119999999999996</v>
      </c>
      <c r="U9254" s="636">
        <f t="shared" si="348"/>
        <v>0.92150571316000007</v>
      </c>
    </row>
    <row r="9255" spans="1:21" x14ac:dyDescent="0.2">
      <c r="A9255" s="597">
        <v>46133</v>
      </c>
      <c r="B9255" s="414">
        <f t="shared" si="347"/>
        <v>46134</v>
      </c>
      <c r="C9255" s="636">
        <v>2.7549999999999999</v>
      </c>
      <c r="E9255" s="636">
        <v>0.88500000000000001</v>
      </c>
      <c r="G9255" s="636">
        <v>0.97318018186830002</v>
      </c>
      <c r="I9255" s="636">
        <v>2.2650000000000001</v>
      </c>
      <c r="K9255" s="636">
        <v>-4.12</v>
      </c>
      <c r="M9255" s="636">
        <v>0.875</v>
      </c>
      <c r="O9255" s="636">
        <v>2.0449999999999999</v>
      </c>
      <c r="Q9255" s="636">
        <v>1.9650000000000001</v>
      </c>
      <c r="S9255" s="636">
        <v>1.26</v>
      </c>
      <c r="T9255" s="554">
        <v>0.73236699999999999</v>
      </c>
      <c r="U9255" s="636">
        <f t="shared" si="348"/>
        <v>0.97318018186830002</v>
      </c>
    </row>
    <row r="9256" spans="1:21" x14ac:dyDescent="0.2">
      <c r="A9256" s="597">
        <v>46134</v>
      </c>
      <c r="B9256" s="414">
        <f t="shared" si="347"/>
        <v>46135</v>
      </c>
      <c r="C9256" s="636">
        <v>2.7549999999999999</v>
      </c>
      <c r="E9256" s="636">
        <v>0.94499999999999995</v>
      </c>
      <c r="G9256" s="636">
        <v>0.98426949023175003</v>
      </c>
      <c r="I9256" s="636">
        <v>2.31</v>
      </c>
      <c r="K9256" s="636">
        <v>-4.7750000000000004</v>
      </c>
      <c r="M9256" s="636">
        <v>0.83499999999999996</v>
      </c>
      <c r="O9256" s="636">
        <v>1.81</v>
      </c>
      <c r="Q9256" s="636">
        <v>1.915</v>
      </c>
      <c r="S9256" s="636">
        <v>1.2749999999999999</v>
      </c>
      <c r="T9256" s="554">
        <v>0.73199800000000004</v>
      </c>
      <c r="U9256" s="636">
        <f t="shared" si="348"/>
        <v>0.98426949023175003</v>
      </c>
    </row>
    <row r="9257" spans="1:21" x14ac:dyDescent="0.2">
      <c r="A9257" s="597">
        <v>46135</v>
      </c>
      <c r="B9257" s="414">
        <f t="shared" si="347"/>
        <v>46136</v>
      </c>
      <c r="C9257" s="636">
        <v>2.66</v>
      </c>
      <c r="E9257" s="636">
        <v>0.86</v>
      </c>
      <c r="G9257" s="636">
        <v>0.95966459987047514</v>
      </c>
      <c r="I9257" s="636">
        <v>2.3450000000000002</v>
      </c>
      <c r="K9257" s="636">
        <v>-7.69</v>
      </c>
      <c r="M9257" s="636">
        <v>0.72</v>
      </c>
      <c r="O9257" s="636">
        <v>2.0299999999999998</v>
      </c>
      <c r="Q9257" s="636">
        <v>1.875</v>
      </c>
      <c r="S9257" s="636">
        <v>1.2450000000000001</v>
      </c>
      <c r="T9257" s="554">
        <v>0.73089700000000002</v>
      </c>
      <c r="U9257" s="636">
        <f t="shared" si="348"/>
        <v>0.95966459987047514</v>
      </c>
    </row>
    <row r="9258" spans="1:21" x14ac:dyDescent="0.2">
      <c r="A9258" s="597">
        <v>46136</v>
      </c>
      <c r="B9258" s="414">
        <f t="shared" si="347"/>
        <v>46137</v>
      </c>
      <c r="C9258" s="640">
        <v>2.5299999999999998</v>
      </c>
      <c r="E9258" s="640">
        <v>0.84</v>
      </c>
      <c r="G9258" s="640">
        <v>0.95918010446640001</v>
      </c>
      <c r="I9258" s="640">
        <v>2.2000000000000002</v>
      </c>
      <c r="K9258" s="640">
        <v>-8.8000000000000007</v>
      </c>
      <c r="M9258" s="640">
        <v>0.6</v>
      </c>
      <c r="O9258" s="640">
        <v>1.855</v>
      </c>
      <c r="Q9258" s="640">
        <v>1.8</v>
      </c>
      <c r="S9258" s="640">
        <v>1.2450000000000001</v>
      </c>
      <c r="T9258" s="577">
        <v>0.73052799999999996</v>
      </c>
      <c r="U9258" s="640">
        <f t="shared" si="348"/>
        <v>0.95918010446640001</v>
      </c>
    </row>
    <row r="9259" spans="1:21" x14ac:dyDescent="0.2">
      <c r="A9259" s="597">
        <v>46137</v>
      </c>
      <c r="B9259" s="414">
        <f t="shared" si="347"/>
        <v>46138</v>
      </c>
      <c r="C9259" s="640">
        <v>2.5299999999999998</v>
      </c>
      <c r="E9259" s="640">
        <v>0.84</v>
      </c>
      <c r="G9259" s="640">
        <v>0.95918010446640001</v>
      </c>
      <c r="I9259" s="640">
        <v>2.2000000000000002</v>
      </c>
      <c r="K9259" s="640">
        <v>-8.8000000000000007</v>
      </c>
      <c r="M9259" s="640">
        <v>0.6</v>
      </c>
      <c r="O9259" s="640">
        <v>1.855</v>
      </c>
      <c r="Q9259" s="640">
        <v>1.8</v>
      </c>
      <c r="S9259" s="640">
        <v>1.2450000000000001</v>
      </c>
      <c r="T9259" s="577">
        <v>0.73052799999999996</v>
      </c>
      <c r="U9259" s="640">
        <f t="shared" si="348"/>
        <v>0.95918010446640001</v>
      </c>
    </row>
    <row r="9260" spans="1:21" x14ac:dyDescent="0.2">
      <c r="A9260" s="597">
        <v>46138</v>
      </c>
      <c r="B9260" s="414">
        <f t="shared" si="347"/>
        <v>46139</v>
      </c>
      <c r="C9260" s="640">
        <v>2.5299999999999998</v>
      </c>
      <c r="E9260" s="640">
        <v>0.84</v>
      </c>
      <c r="G9260" s="640">
        <v>0.95918010446640001</v>
      </c>
      <c r="I9260" s="640">
        <v>2.2000000000000002</v>
      </c>
      <c r="K9260" s="640">
        <v>-8.8000000000000007</v>
      </c>
      <c r="M9260" s="640">
        <v>0.6</v>
      </c>
      <c r="O9260" s="640">
        <v>1.855</v>
      </c>
      <c r="Q9260" s="640">
        <v>1.8</v>
      </c>
      <c r="S9260" s="640">
        <v>1.2450000000000001</v>
      </c>
      <c r="T9260" s="577">
        <v>0.73052799999999996</v>
      </c>
      <c r="U9260" s="640">
        <f t="shared" si="348"/>
        <v>0.95918010446640001</v>
      </c>
    </row>
    <row r="9261" spans="1:21" x14ac:dyDescent="0.2">
      <c r="A9261" s="597">
        <v>46139</v>
      </c>
      <c r="B9261" s="414">
        <f t="shared" si="347"/>
        <v>46140</v>
      </c>
      <c r="C9261" s="636">
        <v>2.7749999999999999</v>
      </c>
      <c r="E9261" s="636">
        <v>0.85</v>
      </c>
      <c r="G9261" s="636">
        <v>0.94757236846125004</v>
      </c>
      <c r="I9261" s="636">
        <v>2.2850000000000001</v>
      </c>
      <c r="K9261" s="636">
        <v>-7.04</v>
      </c>
      <c r="M9261" s="636">
        <v>0.70499999999999996</v>
      </c>
      <c r="O9261" s="636">
        <v>2.0750000000000002</v>
      </c>
      <c r="Q9261" s="636">
        <v>2.0350000000000001</v>
      </c>
      <c r="S9261" s="636">
        <v>1.2250000000000001</v>
      </c>
      <c r="T9261" s="554">
        <v>0.73346999999999996</v>
      </c>
      <c r="U9261" s="636">
        <f t="shared" si="348"/>
        <v>0.94757236846125004</v>
      </c>
    </row>
    <row r="9262" spans="1:21" x14ac:dyDescent="0.2">
      <c r="A9262" s="597">
        <v>46140</v>
      </c>
      <c r="B9262" s="414">
        <f t="shared" si="347"/>
        <v>46141</v>
      </c>
      <c r="C9262" s="636">
        <v>2.665</v>
      </c>
      <c r="E9262" s="636">
        <v>0.91500000000000004</v>
      </c>
      <c r="G9262" s="636">
        <v>0.89550325227380001</v>
      </c>
      <c r="I9262" s="636">
        <v>2.3849999999999998</v>
      </c>
      <c r="K9262" s="636">
        <v>-5.0199999999999996</v>
      </c>
      <c r="M9262" s="636">
        <v>0.79500000000000004</v>
      </c>
      <c r="O9262" s="636">
        <v>1.92</v>
      </c>
      <c r="Q9262" s="636">
        <v>1.9850000000000001</v>
      </c>
      <c r="S9262" s="636">
        <v>1.1599999999999999</v>
      </c>
      <c r="T9262" s="554">
        <v>0.73200699999999996</v>
      </c>
      <c r="U9262" s="636">
        <f t="shared" si="348"/>
        <v>0.89550325227380001</v>
      </c>
    </row>
    <row r="9263" spans="1:21" x14ac:dyDescent="0.2">
      <c r="A9263" s="597">
        <v>46141</v>
      </c>
      <c r="B9263" s="414">
        <f t="shared" si="347"/>
        <v>46142</v>
      </c>
      <c r="C9263" s="636">
        <v>2.6</v>
      </c>
      <c r="E9263" s="636">
        <v>0.9</v>
      </c>
      <c r="G9263" s="636">
        <v>0.84003654621775015</v>
      </c>
      <c r="I9263" s="636">
        <v>2.2050000000000001</v>
      </c>
      <c r="K9263" s="636">
        <v>-2.7749999999999999</v>
      </c>
      <c r="M9263" s="636">
        <v>0.77500000000000002</v>
      </c>
      <c r="O9263" s="636">
        <v>2.27</v>
      </c>
      <c r="Q9263" s="636">
        <v>1.9550000000000001</v>
      </c>
      <c r="S9263" s="636">
        <v>1.0900000000000001</v>
      </c>
      <c r="T9263" s="554">
        <v>0.730765</v>
      </c>
      <c r="U9263" s="636">
        <f t="shared" si="348"/>
        <v>0.84003654621775015</v>
      </c>
    </row>
    <row r="9264" spans="1:21" x14ac:dyDescent="0.2">
      <c r="A9264" s="597">
        <v>46142</v>
      </c>
      <c r="B9264" s="414">
        <f t="shared" si="347"/>
        <v>46143</v>
      </c>
      <c r="C9264" s="620">
        <v>2.6349999999999998</v>
      </c>
      <c r="E9264" s="620">
        <v>0.92</v>
      </c>
      <c r="G9264" s="620">
        <v>0.93147274769812516</v>
      </c>
      <c r="I9264" s="620">
        <v>1.9850000000000001</v>
      </c>
      <c r="K9264" s="620">
        <v>-3.29</v>
      </c>
      <c r="M9264" s="620">
        <v>0.78500000000000003</v>
      </c>
      <c r="O9264" s="620">
        <v>1.9950000000000001</v>
      </c>
      <c r="Q9264" s="620">
        <v>1.99</v>
      </c>
      <c r="S9264" s="620">
        <v>1.2050000000000001</v>
      </c>
      <c r="T9264" s="689">
        <v>0.73297500000000004</v>
      </c>
      <c r="U9264" s="620">
        <f t="shared" si="348"/>
        <v>0.93147274769812516</v>
      </c>
    </row>
    <row r="9265" spans="1:21" x14ac:dyDescent="0.2">
      <c r="A9265" s="597">
        <v>46143</v>
      </c>
      <c r="B9265" s="414">
        <f t="shared" si="347"/>
        <v>46144</v>
      </c>
      <c r="C9265" s="640">
        <v>2.605</v>
      </c>
      <c r="E9265" s="640">
        <v>1</v>
      </c>
      <c r="G9265" s="640">
        <v>1.0289049100302501</v>
      </c>
      <c r="I9265" s="640">
        <v>2.0299999999999998</v>
      </c>
      <c r="K9265" s="640">
        <v>-4.24</v>
      </c>
      <c r="M9265" s="640">
        <v>0.84</v>
      </c>
      <c r="O9265" s="640">
        <v>1.915</v>
      </c>
      <c r="Q9265" s="640">
        <v>1.875</v>
      </c>
      <c r="S9265" s="640">
        <v>1.325</v>
      </c>
      <c r="T9265" s="577">
        <v>0.73631800000000003</v>
      </c>
      <c r="U9265" s="640">
        <f t="shared" si="348"/>
        <v>1.0289049100302501</v>
      </c>
    </row>
    <row r="9266" spans="1:21" x14ac:dyDescent="0.2">
      <c r="A9266" s="597">
        <v>46144</v>
      </c>
      <c r="B9266" s="414">
        <f t="shared" si="347"/>
        <v>46145</v>
      </c>
      <c r="C9266" s="640">
        <v>2.605</v>
      </c>
      <c r="E9266" s="640">
        <v>1</v>
      </c>
      <c r="G9266" s="640">
        <v>1.0289049100302501</v>
      </c>
      <c r="I9266" s="640">
        <v>2.0299999999999998</v>
      </c>
      <c r="K9266" s="640">
        <v>-4.24</v>
      </c>
      <c r="M9266" s="640">
        <v>0.84</v>
      </c>
      <c r="O9266" s="640">
        <v>1.915</v>
      </c>
      <c r="Q9266" s="640">
        <v>1.875</v>
      </c>
      <c r="S9266" s="640">
        <v>1.325</v>
      </c>
      <c r="T9266" s="577">
        <v>0.73631800000000003</v>
      </c>
      <c r="U9266" s="640">
        <f t="shared" si="348"/>
        <v>1.0289049100302501</v>
      </c>
    </row>
    <row r="9267" spans="1:21" x14ac:dyDescent="0.2">
      <c r="A9267" s="597">
        <v>46145</v>
      </c>
      <c r="B9267" s="414">
        <f t="shared" si="347"/>
        <v>46146</v>
      </c>
      <c r="C9267" s="640">
        <v>2.605</v>
      </c>
      <c r="E9267" s="640">
        <v>1</v>
      </c>
      <c r="G9267" s="640">
        <v>1.0289049100302501</v>
      </c>
      <c r="I9267" s="640">
        <v>2.0299999999999998</v>
      </c>
      <c r="K9267" s="640">
        <v>-4.24</v>
      </c>
      <c r="M9267" s="640">
        <v>0.84</v>
      </c>
      <c r="O9267" s="640">
        <v>1.915</v>
      </c>
      <c r="Q9267" s="640">
        <v>1.875</v>
      </c>
      <c r="S9267" s="640">
        <v>1.325</v>
      </c>
      <c r="T9267" s="577">
        <v>0.73631800000000003</v>
      </c>
      <c r="U9267" s="640">
        <f t="shared" si="348"/>
        <v>1.0289049100302501</v>
      </c>
    </row>
    <row r="9268" spans="1:21" x14ac:dyDescent="0.2">
      <c r="A9268" s="597">
        <v>46146</v>
      </c>
      <c r="B9268" s="414">
        <f t="shared" si="347"/>
        <v>46147</v>
      </c>
      <c r="C9268" s="636">
        <v>2.6850000000000001</v>
      </c>
      <c r="E9268" s="636">
        <v>0.81</v>
      </c>
      <c r="G9268" s="636">
        <v>1.0502102686256252</v>
      </c>
      <c r="I9268" s="636">
        <v>1.825</v>
      </c>
      <c r="K9268" s="636">
        <v>-4.25</v>
      </c>
      <c r="M9268" s="636">
        <v>0.89500000000000002</v>
      </c>
      <c r="O9268" s="636">
        <v>2.2400000000000002</v>
      </c>
      <c r="Q9268" s="636">
        <v>1.82</v>
      </c>
      <c r="S9268" s="636">
        <v>1.355</v>
      </c>
      <c r="T9268" s="554">
        <v>0.73492500000000005</v>
      </c>
      <c r="U9268" s="636">
        <f t="shared" si="348"/>
        <v>1.0502102686256252</v>
      </c>
    </row>
    <row r="9269" spans="1:21" x14ac:dyDescent="0.2">
      <c r="A9269" s="597">
        <v>46147</v>
      </c>
      <c r="B9269" s="414">
        <f t="shared" si="347"/>
        <v>46148</v>
      </c>
      <c r="C9269" s="636">
        <v>2.8050000000000002</v>
      </c>
      <c r="E9269" s="636">
        <v>1.26</v>
      </c>
      <c r="G9269" s="636">
        <v>1.2312248987139001</v>
      </c>
      <c r="I9269" s="636">
        <v>2.11</v>
      </c>
      <c r="K9269" s="636">
        <v>-3.94</v>
      </c>
      <c r="M9269" s="636">
        <v>1.21</v>
      </c>
      <c r="O9269" s="636">
        <v>2.37</v>
      </c>
      <c r="Q9269" s="636">
        <v>1.885</v>
      </c>
      <c r="S9269" s="636">
        <v>1.59</v>
      </c>
      <c r="T9269" s="554">
        <v>0.73425399999999996</v>
      </c>
      <c r="U9269" s="636">
        <f t="shared" si="348"/>
        <v>1.2312248987139001</v>
      </c>
    </row>
    <row r="9270" spans="1:21" x14ac:dyDescent="0.2">
      <c r="A9270" s="597">
        <v>46148</v>
      </c>
      <c r="B9270" s="414">
        <f t="shared" si="347"/>
        <v>46149</v>
      </c>
      <c r="C9270" s="636">
        <v>2.7450000000000001</v>
      </c>
      <c r="E9270" s="636">
        <v>1.18</v>
      </c>
      <c r="G9270" s="636">
        <v>1.3092877963061</v>
      </c>
      <c r="I9270" s="636">
        <v>2.2400000000000002</v>
      </c>
      <c r="K9270" s="636">
        <v>-3.88</v>
      </c>
      <c r="M9270" s="636">
        <v>1.24</v>
      </c>
      <c r="O9270" s="636">
        <v>2.415</v>
      </c>
      <c r="Q9270" s="636">
        <v>1.9550000000000001</v>
      </c>
      <c r="S9270" s="636">
        <v>1.69</v>
      </c>
      <c r="T9270" s="554">
        <v>0.73460599999999998</v>
      </c>
      <c r="U9270" s="636">
        <f t="shared" si="348"/>
        <v>1.3092877963061</v>
      </c>
    </row>
    <row r="9271" spans="1:21" x14ac:dyDescent="0.2">
      <c r="A9271" s="597">
        <v>46149</v>
      </c>
      <c r="B9271" s="414">
        <f t="shared" si="347"/>
        <v>46150</v>
      </c>
      <c r="C9271" s="636">
        <v>2.6949999999999998</v>
      </c>
      <c r="E9271" s="636">
        <v>1.1399999999999999</v>
      </c>
      <c r="G9271" s="636">
        <v>1.07864850522735</v>
      </c>
      <c r="I9271" s="636">
        <v>2.25</v>
      </c>
      <c r="K9271" s="636">
        <v>-3.5249999999999999</v>
      </c>
      <c r="M9271" s="636">
        <v>1.165</v>
      </c>
      <c r="O9271" s="636">
        <v>2.2549999999999999</v>
      </c>
      <c r="Q9271" s="636">
        <v>1.9650000000000001</v>
      </c>
      <c r="S9271" s="636">
        <v>1.395</v>
      </c>
      <c r="T9271" s="554">
        <v>0.733182</v>
      </c>
      <c r="U9271" s="636">
        <f t="shared" si="348"/>
        <v>1.07864850522735</v>
      </c>
    </row>
    <row r="9272" spans="1:21" x14ac:dyDescent="0.2">
      <c r="A9272" s="597">
        <v>46150</v>
      </c>
      <c r="B9272" s="414">
        <f t="shared" si="347"/>
        <v>46151</v>
      </c>
      <c r="C9272" s="640">
        <v>2.7549999999999999</v>
      </c>
      <c r="E9272" s="640">
        <v>1.17</v>
      </c>
      <c r="G9272" s="640">
        <v>1.0530909020404502</v>
      </c>
      <c r="I9272" s="640">
        <v>2.415</v>
      </c>
      <c r="K9272" s="640">
        <v>-4.1500000000000004</v>
      </c>
      <c r="M9272" s="640">
        <v>1.165</v>
      </c>
      <c r="O9272" s="640">
        <v>2.3199999999999998</v>
      </c>
      <c r="Q9272" s="640">
        <v>1.865</v>
      </c>
      <c r="S9272" s="640">
        <v>1.365</v>
      </c>
      <c r="T9272" s="577">
        <v>0.73154200000000003</v>
      </c>
      <c r="U9272" s="640">
        <f t="shared" si="348"/>
        <v>1.0530909020404502</v>
      </c>
    </row>
    <row r="9273" spans="1:21" x14ac:dyDescent="0.2">
      <c r="A9273" s="597">
        <v>46151</v>
      </c>
      <c r="B9273" s="414">
        <f t="shared" si="347"/>
        <v>46152</v>
      </c>
      <c r="C9273" s="640">
        <v>2.7549999999999999</v>
      </c>
      <c r="E9273" s="640">
        <v>1.17</v>
      </c>
      <c r="G9273" s="640">
        <v>1.0530909020404502</v>
      </c>
      <c r="I9273" s="640">
        <v>2.415</v>
      </c>
      <c r="K9273" s="640">
        <v>-4.1500000000000004</v>
      </c>
      <c r="M9273" s="640">
        <v>1.165</v>
      </c>
      <c r="O9273" s="640">
        <v>2.3199999999999998</v>
      </c>
      <c r="Q9273" s="640">
        <v>1.865</v>
      </c>
      <c r="S9273" s="640">
        <v>1.365</v>
      </c>
      <c r="T9273" s="577">
        <v>0.73154200000000003</v>
      </c>
      <c r="U9273" s="640">
        <f t="shared" si="348"/>
        <v>1.0530909020404502</v>
      </c>
    </row>
    <row r="9274" spans="1:21" x14ac:dyDescent="0.2">
      <c r="A9274" s="597">
        <v>46152</v>
      </c>
      <c r="B9274" s="414">
        <f t="shared" si="347"/>
        <v>46153</v>
      </c>
      <c r="C9274" s="640">
        <v>2.7549999999999999</v>
      </c>
      <c r="E9274" s="640">
        <v>1.17</v>
      </c>
      <c r="G9274" s="640">
        <v>1.0530909020404502</v>
      </c>
      <c r="I9274" s="640">
        <v>2.415</v>
      </c>
      <c r="K9274" s="640">
        <v>-4.1500000000000004</v>
      </c>
      <c r="M9274" s="640">
        <v>1.165</v>
      </c>
      <c r="O9274" s="640">
        <v>2.3199999999999998</v>
      </c>
      <c r="Q9274" s="640">
        <v>1.865</v>
      </c>
      <c r="S9274" s="640">
        <v>1.365</v>
      </c>
      <c r="T9274" s="577">
        <v>0.73154200000000003</v>
      </c>
      <c r="U9274" s="640">
        <f t="shared" si="348"/>
        <v>1.0530909020404502</v>
      </c>
    </row>
    <row r="9275" spans="1:21" x14ac:dyDescent="0.2">
      <c r="A9275" s="597">
        <v>46153</v>
      </c>
      <c r="B9275" s="414">
        <f t="shared" si="347"/>
        <v>46154</v>
      </c>
      <c r="C9275" s="636">
        <v>2.835</v>
      </c>
      <c r="E9275" s="636">
        <v>1.385</v>
      </c>
      <c r="G9275" s="636">
        <v>1.2878421475503501</v>
      </c>
      <c r="I9275" s="636">
        <v>2.4300000000000002</v>
      </c>
      <c r="K9275" s="636">
        <v>-3.92</v>
      </c>
      <c r="M9275" s="636">
        <v>1.35</v>
      </c>
      <c r="O9275" s="636">
        <v>2.3149999999999999</v>
      </c>
      <c r="Q9275" s="636">
        <v>2</v>
      </c>
      <c r="S9275" s="636">
        <v>1.67</v>
      </c>
      <c r="T9275" s="554">
        <v>0.73122699999999996</v>
      </c>
      <c r="U9275" s="636">
        <f t="shared" si="348"/>
        <v>1.2878421475503501</v>
      </c>
    </row>
    <row r="9276" spans="1:21" x14ac:dyDescent="0.2">
      <c r="A9276" s="597">
        <v>46154</v>
      </c>
      <c r="B9276" s="414">
        <f t="shared" ref="B9276:B9278" si="349">A9276+1</f>
        <v>46155</v>
      </c>
      <c r="C9276" s="636">
        <v>2.9</v>
      </c>
      <c r="E9276" s="636">
        <v>1.2949999999999999</v>
      </c>
      <c r="G9276" s="636">
        <v>1.2584167385778753</v>
      </c>
      <c r="I9276" s="636">
        <v>2.4449999999999998</v>
      </c>
      <c r="K9276" s="636">
        <v>-3.02</v>
      </c>
      <c r="M9276" s="636">
        <v>1.22</v>
      </c>
      <c r="O9276" s="636">
        <v>2.4249999999999998</v>
      </c>
      <c r="Q9276" s="636">
        <v>2</v>
      </c>
      <c r="S9276" s="636">
        <v>1.635</v>
      </c>
      <c r="T9276" s="554">
        <v>0.72981499999999999</v>
      </c>
      <c r="U9276" s="636">
        <f t="shared" si="348"/>
        <v>1.2584167385778753</v>
      </c>
    </row>
    <row r="9277" spans="1:21" x14ac:dyDescent="0.2">
      <c r="A9277" s="597">
        <v>46155</v>
      </c>
      <c r="B9277" s="414">
        <f t="shared" si="349"/>
        <v>46156</v>
      </c>
      <c r="C9277" s="636">
        <v>2.875</v>
      </c>
      <c r="E9277" s="636">
        <v>1.3049999999999999</v>
      </c>
      <c r="G9277" s="636">
        <v>1.181510869648325</v>
      </c>
      <c r="I9277" s="636">
        <v>2.36</v>
      </c>
      <c r="K9277" s="636">
        <v>-3.5750000000000002</v>
      </c>
      <c r="M9277" s="636">
        <v>1.27</v>
      </c>
      <c r="O9277" s="636">
        <v>2.415</v>
      </c>
      <c r="Q9277" s="636">
        <v>2.0750000000000002</v>
      </c>
      <c r="S9277" s="636">
        <v>1.5349999999999999</v>
      </c>
      <c r="T9277" s="554">
        <v>0.72985299999999997</v>
      </c>
      <c r="U9277" s="636">
        <f t="shared" si="348"/>
        <v>1.181510869648325</v>
      </c>
    </row>
    <row r="9278" spans="1:21" x14ac:dyDescent="0.2">
      <c r="A9278" s="597">
        <v>46156</v>
      </c>
      <c r="B9278" s="414">
        <f t="shared" si="349"/>
        <v>46157</v>
      </c>
      <c r="C9278" s="636">
        <v>2.8050000000000002</v>
      </c>
      <c r="E9278" s="636">
        <v>1.1950000000000001</v>
      </c>
      <c r="G9278" s="636">
        <v>1.1109610967737999</v>
      </c>
      <c r="I9278" s="636">
        <v>2.44</v>
      </c>
      <c r="K9278" s="636">
        <v>-3.8450000000000002</v>
      </c>
      <c r="M9278" s="636">
        <v>1.1100000000000001</v>
      </c>
      <c r="O9278" s="636">
        <v>2.25</v>
      </c>
      <c r="Q9278" s="636">
        <v>2.0350000000000001</v>
      </c>
      <c r="S9278" s="636">
        <v>1.4450000000000001</v>
      </c>
      <c r="T9278" s="554">
        <v>0.729016</v>
      </c>
      <c r="U9278" s="636">
        <f t="shared" si="348"/>
        <v>1.1109610967737999</v>
      </c>
    </row>
    <row r="9279" spans="1:21" x14ac:dyDescent="0.2">
      <c r="A9279" s="597">
        <v>46157</v>
      </c>
      <c r="B9279" s="414">
        <f t="shared" ref="B9279:B9300" si="350">A9279+1</f>
        <v>46158</v>
      </c>
      <c r="C9279" s="640">
        <v>2.89</v>
      </c>
      <c r="E9279" s="640">
        <v>1.22</v>
      </c>
      <c r="G9279" s="640">
        <v>1.2196060892512501</v>
      </c>
      <c r="I9279" s="640">
        <v>2.415</v>
      </c>
      <c r="K9279" s="640">
        <v>-4.5049999999999999</v>
      </c>
      <c r="M9279" s="640">
        <v>1.0900000000000001</v>
      </c>
      <c r="O9279" s="640">
        <v>2.2549999999999999</v>
      </c>
      <c r="Q9279" s="640">
        <v>2.02</v>
      </c>
      <c r="S9279" s="640">
        <v>1.59</v>
      </c>
      <c r="T9279" s="577">
        <v>0.727325</v>
      </c>
      <c r="U9279" s="640">
        <f t="shared" si="348"/>
        <v>1.2196060892512501</v>
      </c>
    </row>
    <row r="9280" spans="1:21" x14ac:dyDescent="0.2">
      <c r="A9280" s="597">
        <v>46158</v>
      </c>
      <c r="B9280" s="414">
        <f t="shared" si="350"/>
        <v>46159</v>
      </c>
      <c r="C9280" s="640">
        <v>2.89</v>
      </c>
      <c r="E9280" s="640">
        <v>1.22</v>
      </c>
      <c r="G9280" s="640">
        <v>1.2196060892512501</v>
      </c>
      <c r="I9280" s="640">
        <v>2.415</v>
      </c>
      <c r="K9280" s="640">
        <v>-4.5049999999999999</v>
      </c>
      <c r="M9280" s="640">
        <v>1.0900000000000001</v>
      </c>
      <c r="O9280" s="640">
        <v>2.2549999999999999</v>
      </c>
      <c r="Q9280" s="640">
        <v>2.02</v>
      </c>
      <c r="S9280" s="640">
        <v>1.59</v>
      </c>
      <c r="T9280" s="577">
        <v>0.727325</v>
      </c>
      <c r="U9280" s="640">
        <f t="shared" si="348"/>
        <v>1.2196060892512501</v>
      </c>
    </row>
    <row r="9281" spans="1:21" x14ac:dyDescent="0.2">
      <c r="A9281" s="597">
        <v>46159</v>
      </c>
      <c r="B9281" s="414">
        <f t="shared" si="350"/>
        <v>46160</v>
      </c>
      <c r="C9281" s="640">
        <v>2.89</v>
      </c>
      <c r="E9281" s="640">
        <v>1.22</v>
      </c>
      <c r="G9281" s="640">
        <v>1.2196060892512501</v>
      </c>
      <c r="I9281" s="640">
        <v>2.415</v>
      </c>
      <c r="K9281" s="640">
        <v>-4.5049999999999999</v>
      </c>
      <c r="M9281" s="640">
        <v>1.0900000000000001</v>
      </c>
      <c r="O9281" s="640">
        <v>2.2549999999999999</v>
      </c>
      <c r="Q9281" s="640">
        <v>2.02</v>
      </c>
      <c r="S9281" s="640">
        <v>1.59</v>
      </c>
      <c r="T9281" s="577">
        <v>0.727325</v>
      </c>
      <c r="U9281" s="640">
        <f t="shared" si="348"/>
        <v>1.2196060892512501</v>
      </c>
    </row>
    <row r="9282" spans="1:21" x14ac:dyDescent="0.2">
      <c r="A9282" s="597">
        <v>46160</v>
      </c>
      <c r="B9282" s="414">
        <f t="shared" si="350"/>
        <v>46161</v>
      </c>
      <c r="C9282" s="636">
        <v>3.07</v>
      </c>
      <c r="E9282" s="636">
        <v>1.22</v>
      </c>
      <c r="G9282" s="636">
        <v>1.1699457980930001</v>
      </c>
      <c r="I9282" s="636">
        <v>2.4849999999999999</v>
      </c>
      <c r="K9282" s="636">
        <v>-3.335</v>
      </c>
      <c r="M9282" s="636">
        <v>0.96499999999999997</v>
      </c>
      <c r="O9282" s="636">
        <v>2.4449999999999998</v>
      </c>
      <c r="Q9282" s="636">
        <v>2.1549999999999998</v>
      </c>
      <c r="S9282" s="636">
        <v>1.5249999999999999</v>
      </c>
      <c r="T9282" s="554">
        <v>0.72744799999999998</v>
      </c>
      <c r="U9282" s="636">
        <f t="shared" si="348"/>
        <v>1.1699457980930001</v>
      </c>
    </row>
    <row r="9283" spans="1:21" x14ac:dyDescent="0.2">
      <c r="A9283" s="597">
        <v>46161</v>
      </c>
      <c r="B9283" s="414">
        <f t="shared" si="350"/>
        <v>46162</v>
      </c>
      <c r="C9283" s="636">
        <v>3.2050000000000001</v>
      </c>
      <c r="E9283" s="636">
        <v>1.28</v>
      </c>
      <c r="G9283" s="636">
        <v>1.2038876221683501</v>
      </c>
      <c r="I9283" s="636">
        <v>2.44</v>
      </c>
      <c r="K9283" s="636">
        <v>-2.97</v>
      </c>
      <c r="M9283" s="636">
        <v>1.075</v>
      </c>
      <c r="O9283" s="636">
        <v>2.6549999999999998</v>
      </c>
      <c r="Q9283" s="636">
        <v>2.29</v>
      </c>
      <c r="S9283" s="636">
        <v>1.57</v>
      </c>
      <c r="T9283" s="554">
        <v>0.72709699999999999</v>
      </c>
      <c r="U9283" s="636">
        <f t="shared" si="348"/>
        <v>1.2038876221683501</v>
      </c>
    </row>
    <row r="9284" spans="1:21" x14ac:dyDescent="0.2">
      <c r="A9284" s="597">
        <v>46162</v>
      </c>
      <c r="B9284" s="414">
        <f t="shared" si="350"/>
        <v>46163</v>
      </c>
      <c r="C9284" s="636">
        <v>3.1850000000000001</v>
      </c>
      <c r="E9284" s="636">
        <v>1.375</v>
      </c>
      <c r="G9284" s="636">
        <v>1.3032588365509998</v>
      </c>
      <c r="I9284" s="636">
        <v>2.5299999999999998</v>
      </c>
      <c r="K9284" s="636">
        <v>-3.2050000000000001</v>
      </c>
      <c r="M9284" s="636">
        <v>1.175</v>
      </c>
      <c r="O9284" s="636">
        <v>2.62</v>
      </c>
      <c r="Q9284" s="636">
        <v>2.085</v>
      </c>
      <c r="S9284" s="636">
        <v>1.7</v>
      </c>
      <c r="T9284" s="554">
        <v>0.72692199999999996</v>
      </c>
      <c r="U9284" s="636">
        <f t="shared" si="348"/>
        <v>1.3032588365509998</v>
      </c>
    </row>
    <row r="9285" spans="1:21" x14ac:dyDescent="0.2">
      <c r="A9285" s="597">
        <v>46163</v>
      </c>
      <c r="B9285" s="414">
        <f t="shared" si="350"/>
        <v>46164</v>
      </c>
      <c r="C9285" s="636">
        <v>3.14</v>
      </c>
      <c r="E9285" s="636">
        <v>1.335</v>
      </c>
      <c r="G9285" s="636">
        <v>1.2749204456244003</v>
      </c>
      <c r="I9285" s="636">
        <v>2.5049999999999999</v>
      </c>
      <c r="K9285" s="636">
        <v>-3.34</v>
      </c>
      <c r="M9285" s="636">
        <v>1.33</v>
      </c>
      <c r="O9285" s="636">
        <v>2.4950000000000001</v>
      </c>
      <c r="Q9285" s="636">
        <v>2.02</v>
      </c>
      <c r="S9285" s="636">
        <v>1.665</v>
      </c>
      <c r="T9285" s="554">
        <v>0.72606400000000004</v>
      </c>
      <c r="U9285" s="636">
        <f t="shared" si="348"/>
        <v>1.2749204456244003</v>
      </c>
    </row>
    <row r="9286" spans="1:21" x14ac:dyDescent="0.2">
      <c r="A9286" s="597">
        <v>46164</v>
      </c>
      <c r="B9286" s="414">
        <f t="shared" si="350"/>
        <v>46165</v>
      </c>
      <c r="C9286" s="640">
        <v>2.9350000000000001</v>
      </c>
      <c r="E9286" s="640">
        <v>1.2849999999999999</v>
      </c>
      <c r="G9286" s="640">
        <v>1.2568650360707001</v>
      </c>
      <c r="I9286" s="640">
        <v>2.4</v>
      </c>
      <c r="K9286" s="640">
        <v>-3.8250000000000002</v>
      </c>
      <c r="M9286" s="640">
        <v>1.28</v>
      </c>
      <c r="O9286" s="640">
        <v>2.4350000000000001</v>
      </c>
      <c r="Q9286" s="640">
        <v>1.855</v>
      </c>
      <c r="S9286" s="640">
        <v>1.645</v>
      </c>
      <c r="T9286" s="577">
        <v>0.72448400000000002</v>
      </c>
      <c r="U9286" s="640">
        <f t="shared" si="348"/>
        <v>1.2568650360707001</v>
      </c>
    </row>
    <row r="9287" spans="1:21" x14ac:dyDescent="0.2">
      <c r="A9287" s="597">
        <v>46165</v>
      </c>
      <c r="B9287" s="414">
        <f t="shared" si="350"/>
        <v>46166</v>
      </c>
      <c r="C9287" s="640">
        <v>2.9350000000000001</v>
      </c>
      <c r="E9287" s="640">
        <v>1.2849999999999999</v>
      </c>
      <c r="G9287" s="640">
        <v>1.2568650360707001</v>
      </c>
      <c r="I9287" s="640">
        <v>2.4</v>
      </c>
      <c r="K9287" s="640">
        <v>-3.8250000000000002</v>
      </c>
      <c r="M9287" s="640">
        <v>1.28</v>
      </c>
      <c r="O9287" s="640">
        <v>2.4350000000000001</v>
      </c>
      <c r="Q9287" s="640">
        <v>1.855</v>
      </c>
      <c r="S9287" s="640">
        <v>1.645</v>
      </c>
      <c r="T9287" s="577">
        <v>0.72448400000000002</v>
      </c>
      <c r="U9287" s="640">
        <f t="shared" si="348"/>
        <v>1.2568650360707001</v>
      </c>
    </row>
    <row r="9288" spans="1:21" x14ac:dyDescent="0.2">
      <c r="A9288" s="597">
        <v>46166</v>
      </c>
      <c r="B9288" s="414">
        <f t="shared" si="350"/>
        <v>46167</v>
      </c>
      <c r="C9288" s="640">
        <v>2.9350000000000001</v>
      </c>
      <c r="E9288" s="640">
        <v>1.2849999999999999</v>
      </c>
      <c r="G9288" s="640">
        <v>1.2568650360707001</v>
      </c>
      <c r="I9288" s="640">
        <v>2.4</v>
      </c>
      <c r="K9288" s="640">
        <v>-3.8250000000000002</v>
      </c>
      <c r="M9288" s="640">
        <v>1.28</v>
      </c>
      <c r="O9288" s="640">
        <v>2.4350000000000001</v>
      </c>
      <c r="Q9288" s="640">
        <v>1.855</v>
      </c>
      <c r="S9288" s="640">
        <v>1.645</v>
      </c>
      <c r="T9288" s="577">
        <v>0.72448400000000002</v>
      </c>
      <c r="U9288" s="640">
        <f t="shared" si="348"/>
        <v>1.2568650360707001</v>
      </c>
    </row>
    <row r="9289" spans="1:21" x14ac:dyDescent="0.2">
      <c r="A9289" s="597">
        <v>46167</v>
      </c>
      <c r="B9289" s="414">
        <f t="shared" si="350"/>
        <v>46168</v>
      </c>
      <c r="C9289" s="640">
        <v>2.9350000000000001</v>
      </c>
      <c r="E9289" s="640">
        <v>1.2849999999999999</v>
      </c>
      <c r="G9289" s="640">
        <v>1.2568650360707001</v>
      </c>
      <c r="I9289" s="640">
        <v>2.4</v>
      </c>
      <c r="K9289" s="640">
        <v>-3.8250000000000002</v>
      </c>
      <c r="M9289" s="640">
        <v>1.28</v>
      </c>
      <c r="O9289" s="640">
        <v>2.4350000000000001</v>
      </c>
      <c r="Q9289" s="640">
        <v>1.855</v>
      </c>
      <c r="S9289" s="640">
        <v>1.645</v>
      </c>
      <c r="T9289" s="577">
        <v>0.72448400000000002</v>
      </c>
      <c r="U9289" s="640">
        <f t="shared" si="348"/>
        <v>1.2568650360707001</v>
      </c>
    </row>
    <row r="9290" spans="1:21" x14ac:dyDescent="0.2">
      <c r="A9290" s="597">
        <v>46168</v>
      </c>
      <c r="B9290" s="414">
        <f t="shared" si="350"/>
        <v>46169</v>
      </c>
      <c r="C9290" s="636">
        <v>3.09</v>
      </c>
      <c r="E9290" s="636">
        <v>1.4350000000000001</v>
      </c>
      <c r="G9290" s="636">
        <v>1.355474802604125</v>
      </c>
      <c r="I9290" s="636">
        <v>2.4750000000000001</v>
      </c>
      <c r="K9290" s="636">
        <v>-2.12</v>
      </c>
      <c r="M9290" s="636">
        <v>1.38</v>
      </c>
      <c r="O9290" s="636">
        <v>2.4849999999999999</v>
      </c>
      <c r="Q9290" s="636">
        <v>2.12</v>
      </c>
      <c r="S9290" s="636">
        <v>1.7749999999999999</v>
      </c>
      <c r="T9290" s="554">
        <v>0.72410099999999999</v>
      </c>
      <c r="U9290" s="636">
        <f t="shared" si="348"/>
        <v>1.355474802604125</v>
      </c>
    </row>
    <row r="9291" spans="1:21" x14ac:dyDescent="0.2">
      <c r="A9291" s="597">
        <v>46169</v>
      </c>
      <c r="B9291" s="414">
        <f t="shared" si="350"/>
        <v>46170</v>
      </c>
      <c r="C9291" s="636">
        <v>3.15</v>
      </c>
      <c r="E9291" s="636">
        <v>1.39</v>
      </c>
      <c r="G9291" s="636">
        <v>1.3423941227400003</v>
      </c>
      <c r="I9291" s="636">
        <v>2.54</v>
      </c>
      <c r="K9291" s="636">
        <v>-0.64500000000000002</v>
      </c>
      <c r="M9291" s="636">
        <v>1.35</v>
      </c>
      <c r="O9291" s="636">
        <v>2.5049999999999999</v>
      </c>
      <c r="Q9291" s="636">
        <v>2.16</v>
      </c>
      <c r="S9291" s="636">
        <v>1.76</v>
      </c>
      <c r="T9291" s="554">
        <v>0.72322500000000001</v>
      </c>
      <c r="U9291" s="636">
        <f t="shared" si="348"/>
        <v>1.3423941227400003</v>
      </c>
    </row>
    <row r="9292" spans="1:21" x14ac:dyDescent="0.2">
      <c r="A9292" s="597">
        <v>46170</v>
      </c>
      <c r="B9292" s="414">
        <f t="shared" si="350"/>
        <v>46171</v>
      </c>
      <c r="C9292" s="640">
        <v>3.0750000000000002</v>
      </c>
      <c r="E9292" s="640">
        <v>1.37</v>
      </c>
      <c r="G9292" s="640">
        <v>1.3726240289460001</v>
      </c>
      <c r="I9292" s="640">
        <v>2.5350000000000001</v>
      </c>
      <c r="K9292" s="640">
        <v>-1.0449999999999999</v>
      </c>
      <c r="M9292" s="640">
        <v>1.3049999999999999</v>
      </c>
      <c r="O9292" s="640">
        <v>2.4049999999999998</v>
      </c>
      <c r="Q9292" s="640">
        <v>1.97</v>
      </c>
      <c r="S9292" s="640">
        <v>1.8</v>
      </c>
      <c r="T9292" s="577">
        <v>0.723078</v>
      </c>
      <c r="U9292" s="640">
        <f t="shared" si="348"/>
        <v>1.3726240289460001</v>
      </c>
    </row>
    <row r="9293" spans="1:21" x14ac:dyDescent="0.2">
      <c r="A9293" s="597">
        <v>46171</v>
      </c>
      <c r="B9293" s="414">
        <f t="shared" si="350"/>
        <v>46172</v>
      </c>
      <c r="C9293" s="640">
        <v>3.0750000000000002</v>
      </c>
      <c r="E9293" s="640">
        <v>1.37</v>
      </c>
      <c r="G9293" s="640">
        <v>1.3726240289460001</v>
      </c>
      <c r="I9293" s="640">
        <v>2.5350000000000001</v>
      </c>
      <c r="K9293" s="640">
        <v>-1.0449999999999999</v>
      </c>
      <c r="M9293" s="640">
        <v>1.3049999999999999</v>
      </c>
      <c r="O9293" s="640">
        <v>2.4049999999999998</v>
      </c>
      <c r="Q9293" s="640">
        <v>1.97</v>
      </c>
      <c r="S9293" s="640">
        <v>1.8</v>
      </c>
      <c r="T9293" s="577">
        <v>0.723078</v>
      </c>
      <c r="U9293" s="640">
        <f t="shared" si="348"/>
        <v>1.3726240289460001</v>
      </c>
    </row>
    <row r="9294" spans="1:21" x14ac:dyDescent="0.2">
      <c r="A9294" s="597">
        <v>46172</v>
      </c>
      <c r="B9294" s="414">
        <f t="shared" si="350"/>
        <v>46173</v>
      </c>
      <c r="C9294" s="640">
        <v>3.0750000000000002</v>
      </c>
      <c r="E9294" s="640">
        <v>1.37</v>
      </c>
      <c r="G9294" s="640">
        <v>1.3726240289460001</v>
      </c>
      <c r="I9294" s="640">
        <v>2.5350000000000001</v>
      </c>
      <c r="K9294" s="640">
        <v>-1.0449999999999999</v>
      </c>
      <c r="M9294" s="640">
        <v>1.3049999999999999</v>
      </c>
      <c r="O9294" s="640">
        <v>2.4049999999999998</v>
      </c>
      <c r="Q9294" s="640">
        <v>1.97</v>
      </c>
      <c r="S9294" s="640">
        <v>1.8</v>
      </c>
      <c r="T9294" s="577">
        <v>0.723078</v>
      </c>
      <c r="U9294" s="640">
        <f t="shared" si="348"/>
        <v>1.3726240289460001</v>
      </c>
    </row>
    <row r="9295" spans="1:21" x14ac:dyDescent="0.2">
      <c r="A9295" s="597">
        <v>46173</v>
      </c>
      <c r="B9295" s="414">
        <f t="shared" si="350"/>
        <v>46174</v>
      </c>
      <c r="C9295" s="620">
        <v>3.34</v>
      </c>
      <c r="E9295" s="620">
        <v>1.5</v>
      </c>
      <c r="G9295" s="620">
        <v>1.4638032418431752</v>
      </c>
      <c r="I9295" s="620">
        <v>2.835</v>
      </c>
      <c r="K9295" s="620">
        <v>-1.8</v>
      </c>
      <c r="M9295" s="620">
        <v>1.4</v>
      </c>
      <c r="O9295" s="620">
        <v>2.6349999999999998</v>
      </c>
      <c r="Q9295" s="620">
        <v>2.06</v>
      </c>
      <c r="S9295" s="620">
        <v>1.915</v>
      </c>
      <c r="T9295" s="689">
        <v>0.72480299999999998</v>
      </c>
      <c r="U9295" s="620">
        <f t="shared" si="348"/>
        <v>1.4638032418431752</v>
      </c>
    </row>
    <row r="9296" spans="1:21" x14ac:dyDescent="0.2">
      <c r="A9296" s="597">
        <v>46174</v>
      </c>
      <c r="B9296" s="414">
        <f t="shared" si="350"/>
        <v>46175</v>
      </c>
      <c r="C9296" s="636">
        <v>3.085</v>
      </c>
      <c r="E9296" s="636">
        <v>1.385</v>
      </c>
      <c r="G9296" s="636">
        <v>1.37295053775</v>
      </c>
      <c r="I9296" s="636">
        <v>2.73</v>
      </c>
      <c r="K9296" s="636">
        <v>-2.4550000000000001</v>
      </c>
      <c r="M9296" s="636">
        <v>1.24</v>
      </c>
      <c r="O9296" s="636">
        <v>2.59</v>
      </c>
      <c r="Q9296" s="636">
        <v>1.855</v>
      </c>
      <c r="S9296" s="636">
        <v>1.8</v>
      </c>
      <c r="T9296" s="554">
        <v>0.72324999999999995</v>
      </c>
      <c r="U9296" s="636">
        <f t="shared" si="348"/>
        <v>1.37295053775</v>
      </c>
    </row>
    <row r="9297" spans="1:21" x14ac:dyDescent="0.2">
      <c r="A9297" s="597">
        <v>46175</v>
      </c>
      <c r="B9297" s="414">
        <f t="shared" si="350"/>
        <v>46176</v>
      </c>
      <c r="C9297" s="636">
        <v>2.9649999999999999</v>
      </c>
      <c r="E9297" s="636">
        <v>1.4750000000000001</v>
      </c>
      <c r="G9297" s="636">
        <v>1.3905026533872502</v>
      </c>
      <c r="I9297" s="636">
        <v>2.66</v>
      </c>
      <c r="K9297" s="636">
        <v>-1.6950000000000001</v>
      </c>
      <c r="M9297" s="636">
        <v>1.44</v>
      </c>
      <c r="O9297" s="636">
        <v>2.5649999999999999</v>
      </c>
      <c r="Q9297" s="636">
        <v>1.865</v>
      </c>
      <c r="S9297" s="636">
        <v>1.825</v>
      </c>
      <c r="T9297" s="554">
        <v>0.72246200000000005</v>
      </c>
      <c r="U9297" s="636">
        <f t="shared" si="348"/>
        <v>1.3905026533872502</v>
      </c>
    </row>
    <row r="9298" spans="1:21" x14ac:dyDescent="0.2">
      <c r="A9298" s="597">
        <v>46176</v>
      </c>
      <c r="B9298" s="414">
        <f t="shared" si="350"/>
        <v>46177</v>
      </c>
      <c r="C9298" s="636">
        <v>2.9449999999999998</v>
      </c>
      <c r="E9298" s="636">
        <v>1.57</v>
      </c>
      <c r="G9298" s="636">
        <v>1.3649077484678001</v>
      </c>
      <c r="I9298" s="636">
        <v>2.66</v>
      </c>
      <c r="K9298" s="636">
        <v>-1.03</v>
      </c>
      <c r="M9298" s="636">
        <v>1.5449999999999999</v>
      </c>
      <c r="O9298" s="636">
        <v>2.6150000000000002</v>
      </c>
      <c r="Q9298" s="636">
        <v>1.98</v>
      </c>
      <c r="S9298" s="636">
        <v>1.7949999999999999</v>
      </c>
      <c r="T9298" s="554">
        <v>0.72101599999999999</v>
      </c>
      <c r="U9298" s="636">
        <f t="shared" si="348"/>
        <v>1.3649077484678001</v>
      </c>
    </row>
    <row r="9299" spans="1:21" x14ac:dyDescent="0.2">
      <c r="A9299" s="597">
        <v>46177</v>
      </c>
      <c r="B9299" s="414">
        <f t="shared" si="350"/>
        <v>46178</v>
      </c>
      <c r="C9299" s="636">
        <v>3.085</v>
      </c>
      <c r="E9299" s="636">
        <v>1.57</v>
      </c>
      <c r="G9299" s="636">
        <v>1.4943679724924501</v>
      </c>
      <c r="I9299" s="636">
        <v>2.7149999999999999</v>
      </c>
      <c r="K9299" s="636">
        <v>-0.33500000000000002</v>
      </c>
      <c r="M9299" s="636">
        <v>1.585</v>
      </c>
      <c r="O9299" s="636">
        <v>2.7549999999999999</v>
      </c>
      <c r="Q9299" s="636">
        <v>2.1850000000000001</v>
      </c>
      <c r="S9299" s="636">
        <v>1.97</v>
      </c>
      <c r="T9299" s="554">
        <v>0.719279</v>
      </c>
      <c r="U9299" s="636">
        <f t="shared" si="348"/>
        <v>1.4943679724924501</v>
      </c>
    </row>
    <row r="9300" spans="1:21" x14ac:dyDescent="0.2">
      <c r="A9300" s="597">
        <v>46178</v>
      </c>
      <c r="B9300" s="414">
        <f t="shared" si="350"/>
        <v>46179</v>
      </c>
      <c r="C9300" s="640">
        <v>3.04</v>
      </c>
      <c r="E9300" s="640">
        <v>1.42</v>
      </c>
      <c r="G9300" s="640">
        <v>1.3870749542604004</v>
      </c>
      <c r="I9300" s="640">
        <v>2.68</v>
      </c>
      <c r="K9300" s="640">
        <v>-1.02</v>
      </c>
      <c r="M9300" s="640">
        <v>1.36</v>
      </c>
      <c r="O9300" s="640">
        <v>2.64</v>
      </c>
      <c r="Q9300" s="640">
        <v>2.1749999999999998</v>
      </c>
      <c r="S9300" s="640">
        <v>1.83</v>
      </c>
      <c r="T9300" s="577">
        <v>0.71871200000000002</v>
      </c>
      <c r="U9300" s="640">
        <f t="shared" si="348"/>
        <v>1.3870749542604004</v>
      </c>
    </row>
    <row r="9301" spans="1:21" x14ac:dyDescent="0.2">
      <c r="A9301" s="597">
        <v>46179</v>
      </c>
      <c r="B9301" s="414">
        <f t="shared" ref="B9301:B9309" si="351">A9301+1</f>
        <v>46180</v>
      </c>
      <c r="C9301" s="640">
        <v>3.04</v>
      </c>
      <c r="E9301" s="640">
        <v>1.42</v>
      </c>
      <c r="G9301" s="640">
        <v>1.3870749542604004</v>
      </c>
      <c r="I9301" s="640">
        <v>2.68</v>
      </c>
      <c r="K9301" s="640">
        <v>-1.02</v>
      </c>
      <c r="M9301" s="640">
        <v>1.36</v>
      </c>
      <c r="O9301" s="640">
        <v>2.64</v>
      </c>
      <c r="Q9301" s="640">
        <v>2.1749999999999998</v>
      </c>
      <c r="S9301" s="640">
        <v>1.83</v>
      </c>
      <c r="T9301" s="577">
        <v>0.71871200000000002</v>
      </c>
      <c r="U9301" s="640">
        <f t="shared" si="348"/>
        <v>1.3870749542604004</v>
      </c>
    </row>
    <row r="9302" spans="1:21" x14ac:dyDescent="0.2">
      <c r="A9302" s="597">
        <v>46180</v>
      </c>
      <c r="B9302" s="414">
        <f t="shared" si="351"/>
        <v>46181</v>
      </c>
      <c r="C9302" s="640">
        <v>3.04</v>
      </c>
      <c r="E9302" s="640">
        <v>1.42</v>
      </c>
      <c r="G9302" s="640">
        <v>1.3870749542604004</v>
      </c>
      <c r="I9302" s="640">
        <v>2.68</v>
      </c>
      <c r="K9302" s="640">
        <v>-1.02</v>
      </c>
      <c r="M9302" s="640">
        <v>1.36</v>
      </c>
      <c r="O9302" s="640">
        <v>2.64</v>
      </c>
      <c r="Q9302" s="640">
        <v>2.1749999999999998</v>
      </c>
      <c r="S9302" s="640">
        <v>1.83</v>
      </c>
      <c r="T9302" s="577">
        <v>0.71871200000000002</v>
      </c>
      <c r="U9302" s="640">
        <f t="shared" si="348"/>
        <v>1.3870749542604004</v>
      </c>
    </row>
    <row r="9303" spans="1:21" x14ac:dyDescent="0.2">
      <c r="A9303" s="597">
        <v>46181</v>
      </c>
      <c r="B9303" s="414">
        <f t="shared" si="351"/>
        <v>46182</v>
      </c>
      <c r="C9303" s="636">
        <v>3.1</v>
      </c>
      <c r="E9303" s="636">
        <v>1.28</v>
      </c>
      <c r="G9303" s="636">
        <v>1.30808383727595</v>
      </c>
      <c r="I9303" s="636">
        <v>2.6949999999999998</v>
      </c>
      <c r="K9303" s="636">
        <v>-0.28999999999999998</v>
      </c>
      <c r="M9303" s="636">
        <v>1.2749999999999999</v>
      </c>
      <c r="O9303" s="636">
        <v>2.56</v>
      </c>
      <c r="Q9303" s="636">
        <v>2.14</v>
      </c>
      <c r="S9303" s="636">
        <v>1.73</v>
      </c>
      <c r="T9303" s="554">
        <v>0.71696099999999996</v>
      </c>
      <c r="U9303" s="636">
        <f t="shared" si="348"/>
        <v>1.30808383727595</v>
      </c>
    </row>
    <row r="9304" spans="1:21" x14ac:dyDescent="0.2">
      <c r="A9304" s="597">
        <v>46182</v>
      </c>
      <c r="B9304" s="414">
        <f t="shared" si="351"/>
        <v>46183</v>
      </c>
      <c r="C9304" s="636">
        <v>3.1749999999999998</v>
      </c>
      <c r="E9304" s="636">
        <v>1.42</v>
      </c>
      <c r="G9304" s="636">
        <v>1.3195691482988252</v>
      </c>
      <c r="I9304" s="636">
        <v>2.7349999999999999</v>
      </c>
      <c r="K9304" s="636">
        <v>-1.0049999999999999</v>
      </c>
      <c r="M9304" s="636">
        <v>1.425</v>
      </c>
      <c r="O9304" s="636">
        <v>2.645</v>
      </c>
      <c r="Q9304" s="636">
        <v>2.3650000000000002</v>
      </c>
      <c r="S9304" s="636">
        <v>1.7450000000000001</v>
      </c>
      <c r="T9304" s="554">
        <v>0.71703899999999998</v>
      </c>
      <c r="U9304" s="636">
        <f t="shared" si="348"/>
        <v>1.3195691482988252</v>
      </c>
    </row>
    <row r="9305" spans="1:21" x14ac:dyDescent="0.2">
      <c r="A9305" s="597">
        <v>46183</v>
      </c>
      <c r="B9305" s="414">
        <f t="shared" si="351"/>
        <v>46184</v>
      </c>
      <c r="C9305" s="636">
        <v>3.2549999999999999</v>
      </c>
      <c r="E9305" s="636">
        <v>1.5</v>
      </c>
      <c r="G9305" s="636">
        <v>1.3391386844272501</v>
      </c>
      <c r="I9305" s="636">
        <v>2.7949999999999999</v>
      </c>
      <c r="K9305" s="636">
        <v>-1.175</v>
      </c>
      <c r="M9305" s="636">
        <v>1.5</v>
      </c>
      <c r="O9305" s="636">
        <v>2.7149999999999999</v>
      </c>
      <c r="Q9305" s="636">
        <v>2.54</v>
      </c>
      <c r="S9305" s="636">
        <v>1.77</v>
      </c>
      <c r="T9305" s="554">
        <v>0.717395</v>
      </c>
      <c r="U9305" s="636">
        <f t="shared" si="348"/>
        <v>1.3391386844272501</v>
      </c>
    </row>
    <row r="9306" spans="1:21" x14ac:dyDescent="0.2">
      <c r="A9306" s="597">
        <v>46184</v>
      </c>
      <c r="B9306" s="414">
        <f t="shared" si="351"/>
        <v>46185</v>
      </c>
      <c r="C9306" s="636">
        <v>3.165</v>
      </c>
      <c r="E9306" s="636">
        <v>1.57</v>
      </c>
      <c r="G9306" s="636">
        <v>1.2909326651694002</v>
      </c>
      <c r="I9306" s="636">
        <v>2.74</v>
      </c>
      <c r="K9306" s="636">
        <v>-0.94</v>
      </c>
      <c r="M9306" s="636">
        <v>1.6</v>
      </c>
      <c r="O9306" s="636">
        <v>2.585</v>
      </c>
      <c r="Q9306" s="636">
        <v>2.44</v>
      </c>
      <c r="S9306" s="636">
        <v>1.71</v>
      </c>
      <c r="T9306" s="554">
        <v>0.71583600000000003</v>
      </c>
      <c r="U9306" s="636">
        <f t="shared" si="348"/>
        <v>1.2909326651694002</v>
      </c>
    </row>
    <row r="9307" spans="1:21" x14ac:dyDescent="0.2">
      <c r="A9307" s="597">
        <v>46185</v>
      </c>
      <c r="B9307" s="414">
        <f t="shared" si="351"/>
        <v>46186</v>
      </c>
      <c r="C9307" s="640">
        <v>3.08</v>
      </c>
      <c r="E9307" s="640">
        <v>1.62</v>
      </c>
      <c r="G9307" s="640">
        <v>1.2936076539323</v>
      </c>
      <c r="I9307" s="640">
        <v>2.605</v>
      </c>
      <c r="K9307" s="640">
        <v>-0.61</v>
      </c>
      <c r="M9307" s="640">
        <v>1.61</v>
      </c>
      <c r="O9307" s="640">
        <v>2.5950000000000002</v>
      </c>
      <c r="Q9307" s="640">
        <v>2.31</v>
      </c>
      <c r="S9307" s="640">
        <v>1.7150000000000001</v>
      </c>
      <c r="T9307" s="577">
        <v>0.71522799999999997</v>
      </c>
      <c r="U9307" s="640">
        <f t="shared" si="348"/>
        <v>1.2936076539323</v>
      </c>
    </row>
    <row r="9308" spans="1:21" x14ac:dyDescent="0.2">
      <c r="A9308" s="597">
        <v>46186</v>
      </c>
      <c r="B9308" s="414">
        <f t="shared" si="351"/>
        <v>46187</v>
      </c>
      <c r="C9308" s="640">
        <v>3.08</v>
      </c>
      <c r="E9308" s="640">
        <v>1.62</v>
      </c>
      <c r="G9308" s="640">
        <v>1.2936076539323</v>
      </c>
      <c r="I9308" s="640">
        <v>2.605</v>
      </c>
      <c r="K9308" s="640">
        <v>-0.61</v>
      </c>
      <c r="M9308" s="640">
        <v>1.61</v>
      </c>
      <c r="O9308" s="640">
        <v>2.5950000000000002</v>
      </c>
      <c r="Q9308" s="640">
        <v>2.31</v>
      </c>
      <c r="S9308" s="640">
        <v>1.7150000000000001</v>
      </c>
      <c r="T9308" s="577">
        <v>0.71522799999999997</v>
      </c>
      <c r="U9308" s="640">
        <f t="shared" si="348"/>
        <v>1.2936076539323</v>
      </c>
    </row>
    <row r="9309" spans="1:21" x14ac:dyDescent="0.2">
      <c r="A9309" s="597">
        <v>46187</v>
      </c>
      <c r="B9309" s="414">
        <f t="shared" si="351"/>
        <v>46188</v>
      </c>
      <c r="C9309" s="640">
        <v>3.08</v>
      </c>
      <c r="E9309" s="640">
        <v>1.62</v>
      </c>
      <c r="G9309" s="640">
        <v>1.2936076539323</v>
      </c>
      <c r="I9309" s="640">
        <v>2.605</v>
      </c>
      <c r="K9309" s="640">
        <v>-0.61</v>
      </c>
      <c r="M9309" s="640">
        <v>1.61</v>
      </c>
      <c r="O9309" s="640">
        <v>2.5950000000000002</v>
      </c>
      <c r="Q9309" s="640">
        <v>2.31</v>
      </c>
      <c r="S9309" s="640">
        <v>1.7150000000000001</v>
      </c>
      <c r="T9309" s="577">
        <v>0.71522799999999997</v>
      </c>
      <c r="U9309" s="640">
        <f t="shared" si="348"/>
        <v>1.2936076539323</v>
      </c>
    </row>
    <row r="9310" spans="1:21" x14ac:dyDescent="0.2">
      <c r="A9310" s="597">
        <v>46188</v>
      </c>
      <c r="B9310" s="414">
        <f t="shared" ref="B9310:B9339" si="352">A9310+1</f>
        <v>46189</v>
      </c>
      <c r="C9310" s="636">
        <v>3.0550000000000002</v>
      </c>
      <c r="E9310" s="636">
        <v>2.2000000000000002</v>
      </c>
      <c r="G9310" s="636">
        <v>1.3278439792464001</v>
      </c>
      <c r="I9310" s="636">
        <v>2.61</v>
      </c>
      <c r="K9310" s="636">
        <v>0.22</v>
      </c>
      <c r="M9310" s="636">
        <v>2.8</v>
      </c>
      <c r="O9310" s="636">
        <v>2.64</v>
      </c>
      <c r="Q9310" s="636">
        <v>2.1</v>
      </c>
      <c r="S9310" s="636">
        <v>1.76</v>
      </c>
      <c r="T9310" s="554">
        <v>0.71538599999999997</v>
      </c>
      <c r="U9310" s="636">
        <f t="shared" si="348"/>
        <v>1.3278439792464001</v>
      </c>
    </row>
    <row r="9311" spans="1:21" x14ac:dyDescent="0.2">
      <c r="A9311" s="597">
        <v>46189</v>
      </c>
      <c r="B9311" s="414">
        <f t="shared" si="352"/>
        <v>46190</v>
      </c>
      <c r="C9311" s="636">
        <v>3.1</v>
      </c>
      <c r="E9311" s="636">
        <v>2.165</v>
      </c>
      <c r="G9311" s="636">
        <v>1.3257725466479999</v>
      </c>
      <c r="I9311" s="636">
        <v>2.65</v>
      </c>
      <c r="K9311" s="636">
        <v>0.63500000000000001</v>
      </c>
      <c r="M9311" s="636">
        <v>2.145</v>
      </c>
      <c r="O9311" s="636">
        <v>2.6349999999999998</v>
      </c>
      <c r="Q9311" s="636">
        <v>2.34</v>
      </c>
      <c r="S9311" s="636">
        <v>1.76</v>
      </c>
      <c r="T9311" s="554">
        <v>0.71426999999999996</v>
      </c>
      <c r="U9311" s="636">
        <f t="shared" si="348"/>
        <v>1.3257725466479999</v>
      </c>
    </row>
    <row r="9312" spans="1:21" x14ac:dyDescent="0.2">
      <c r="A9312" s="597">
        <v>46190</v>
      </c>
      <c r="B9312" s="414">
        <f t="shared" si="352"/>
        <v>46191</v>
      </c>
      <c r="C9312" s="636">
        <v>3.3149999999999999</v>
      </c>
      <c r="E9312" s="636">
        <v>2.1949999999999998</v>
      </c>
      <c r="G9312" s="636">
        <v>1.326718931783625</v>
      </c>
      <c r="I9312" s="636">
        <v>2.7250000000000001</v>
      </c>
      <c r="K9312" s="636">
        <v>1.62</v>
      </c>
      <c r="M9312" s="636">
        <v>2.1949999999999998</v>
      </c>
      <c r="O9312" s="636">
        <v>2.5449999999999999</v>
      </c>
      <c r="Q9312" s="636">
        <v>2.29</v>
      </c>
      <c r="S9312" s="636">
        <v>1.7649999999999999</v>
      </c>
      <c r="T9312" s="554">
        <v>0.71275500000000003</v>
      </c>
      <c r="U9312" s="636">
        <f t="shared" si="348"/>
        <v>1.326718931783625</v>
      </c>
    </row>
    <row r="9313" spans="1:21" x14ac:dyDescent="0.2">
      <c r="A9313" s="597">
        <v>46191</v>
      </c>
      <c r="B9313" s="414">
        <f t="shared" si="352"/>
        <v>46192</v>
      </c>
      <c r="C9313" s="640">
        <v>3.085</v>
      </c>
      <c r="E9313" s="640">
        <v>2.1150000000000002</v>
      </c>
      <c r="G9313" s="640">
        <v>1.2695676839150001</v>
      </c>
      <c r="I9313" s="640">
        <v>2.585</v>
      </c>
      <c r="K9313" s="640">
        <v>1.8049999999999999</v>
      </c>
      <c r="M9313" s="640">
        <v>2.12</v>
      </c>
      <c r="O9313" s="640">
        <v>2.5</v>
      </c>
      <c r="Q9313" s="640">
        <v>2.12</v>
      </c>
      <c r="S9313" s="640">
        <v>1.7</v>
      </c>
      <c r="T9313" s="577">
        <v>0.70813000000000004</v>
      </c>
      <c r="U9313" s="640">
        <f t="shared" si="348"/>
        <v>1.2695676839150001</v>
      </c>
    </row>
    <row r="9314" spans="1:21" x14ac:dyDescent="0.2">
      <c r="A9314" s="597">
        <v>46192</v>
      </c>
      <c r="B9314" s="414">
        <f t="shared" si="352"/>
        <v>46193</v>
      </c>
      <c r="C9314" s="640">
        <v>3.085</v>
      </c>
      <c r="E9314" s="640">
        <v>2.1150000000000002</v>
      </c>
      <c r="G9314" s="640">
        <v>1.2695676839150001</v>
      </c>
      <c r="I9314" s="640">
        <v>2.585</v>
      </c>
      <c r="K9314" s="640">
        <v>1.8049999999999999</v>
      </c>
      <c r="M9314" s="640">
        <v>2.12</v>
      </c>
      <c r="O9314" s="640">
        <v>2.5</v>
      </c>
      <c r="Q9314" s="640">
        <v>2.12</v>
      </c>
      <c r="S9314" s="640">
        <v>1.7</v>
      </c>
      <c r="T9314" s="577">
        <v>0.70813000000000004</v>
      </c>
      <c r="U9314" s="640">
        <f t="shared" si="348"/>
        <v>1.2695676839150001</v>
      </c>
    </row>
    <row r="9315" spans="1:21" x14ac:dyDescent="0.2">
      <c r="A9315" s="597">
        <v>46193</v>
      </c>
      <c r="B9315" s="414">
        <f t="shared" si="352"/>
        <v>46194</v>
      </c>
      <c r="C9315" s="640">
        <v>3.085</v>
      </c>
      <c r="E9315" s="640">
        <v>2.1150000000000002</v>
      </c>
      <c r="G9315" s="640">
        <v>1.2695676839150001</v>
      </c>
      <c r="I9315" s="640">
        <v>2.585</v>
      </c>
      <c r="K9315" s="640">
        <v>1.8049999999999999</v>
      </c>
      <c r="M9315" s="640">
        <v>2.12</v>
      </c>
      <c r="O9315" s="640">
        <v>2.5</v>
      </c>
      <c r="Q9315" s="640">
        <v>2.12</v>
      </c>
      <c r="S9315" s="640">
        <v>1.7</v>
      </c>
      <c r="T9315" s="577">
        <v>0.70813000000000004</v>
      </c>
      <c r="U9315" s="640">
        <f t="shared" ref="U9315:U9361" si="353">S9315*T9315*1.054615</f>
        <v>1.2695676839150001</v>
      </c>
    </row>
    <row r="9316" spans="1:21" x14ac:dyDescent="0.2">
      <c r="A9316" s="597">
        <v>46194</v>
      </c>
      <c r="B9316" s="414">
        <f t="shared" si="352"/>
        <v>46195</v>
      </c>
      <c r="C9316" s="640">
        <v>3.085</v>
      </c>
      <c r="E9316" s="640">
        <v>2.1150000000000002</v>
      </c>
      <c r="G9316" s="640">
        <v>1.2695676839150001</v>
      </c>
      <c r="I9316" s="640">
        <v>2.585</v>
      </c>
      <c r="K9316" s="640">
        <v>1.8049999999999999</v>
      </c>
      <c r="M9316" s="640">
        <v>2.12</v>
      </c>
      <c r="O9316" s="640">
        <v>2.5</v>
      </c>
      <c r="Q9316" s="640">
        <v>2.12</v>
      </c>
      <c r="S9316" s="640">
        <v>1.7</v>
      </c>
      <c r="T9316" s="577">
        <v>0.70813000000000004</v>
      </c>
      <c r="U9316" s="640">
        <f t="shared" si="353"/>
        <v>1.2695676839150001</v>
      </c>
    </row>
    <row r="9317" spans="1:21" x14ac:dyDescent="0.2">
      <c r="A9317" s="597">
        <v>46195</v>
      </c>
      <c r="B9317" s="414">
        <f t="shared" si="352"/>
        <v>46196</v>
      </c>
      <c r="C9317" s="636">
        <v>3.1549999999999998</v>
      </c>
      <c r="E9317" s="636">
        <v>1.74</v>
      </c>
      <c r="G9317" s="636">
        <v>1.2167663801715001</v>
      </c>
      <c r="I9317" s="636">
        <v>2.66</v>
      </c>
      <c r="K9317" s="636">
        <v>1.3049999999999999</v>
      </c>
      <c r="M9317" s="636">
        <v>1.885</v>
      </c>
      <c r="O9317" s="636">
        <v>2.65</v>
      </c>
      <c r="Q9317" s="636">
        <v>2.3250000000000002</v>
      </c>
      <c r="S9317" s="636">
        <v>1.635</v>
      </c>
      <c r="T9317" s="554">
        <v>0.70565999999999995</v>
      </c>
      <c r="U9317" s="636">
        <f t="shared" si="353"/>
        <v>1.2167663801715001</v>
      </c>
    </row>
    <row r="9318" spans="1:21" x14ac:dyDescent="0.2">
      <c r="A9318" s="597">
        <v>46196</v>
      </c>
      <c r="B9318" s="414">
        <f t="shared" si="352"/>
        <v>46197</v>
      </c>
      <c r="C9318" s="636">
        <v>3.15</v>
      </c>
      <c r="E9318" s="636">
        <v>2.0099999999999998</v>
      </c>
      <c r="G9318" s="636">
        <v>1.2040367130909</v>
      </c>
      <c r="I9318" s="636">
        <v>2.73</v>
      </c>
      <c r="K9318" s="636">
        <v>1.41</v>
      </c>
      <c r="M9318" s="636">
        <v>2.0150000000000001</v>
      </c>
      <c r="O9318" s="636">
        <v>2.66</v>
      </c>
      <c r="Q9318" s="636">
        <v>2.42</v>
      </c>
      <c r="S9318" s="636">
        <v>1.62</v>
      </c>
      <c r="T9318" s="554">
        <v>0.70474300000000001</v>
      </c>
      <c r="U9318" s="636">
        <f t="shared" si="353"/>
        <v>1.2040367130909</v>
      </c>
    </row>
    <row r="9319" spans="1:21" x14ac:dyDescent="0.2">
      <c r="A9319" s="597">
        <v>46197</v>
      </c>
      <c r="B9319" s="414">
        <f t="shared" si="352"/>
        <v>46198</v>
      </c>
      <c r="C9319" s="636">
        <v>3.2149999999999999</v>
      </c>
      <c r="E9319" s="636">
        <v>2.165</v>
      </c>
      <c r="G9319" s="636">
        <v>1.223001369513</v>
      </c>
      <c r="I9319" s="636">
        <v>2.74</v>
      </c>
      <c r="K9319" s="636">
        <v>1.51</v>
      </c>
      <c r="M9319" s="636">
        <v>2.2549999999999999</v>
      </c>
      <c r="O9319" s="636">
        <v>2.665</v>
      </c>
      <c r="Q9319" s="636">
        <v>2.4249999999999998</v>
      </c>
      <c r="S9319" s="636">
        <v>1.65</v>
      </c>
      <c r="T9319" s="554">
        <v>0.70282800000000001</v>
      </c>
      <c r="U9319" s="636">
        <f t="shared" si="353"/>
        <v>1.223001369513</v>
      </c>
    </row>
    <row r="9320" spans="1:21" x14ac:dyDescent="0.2">
      <c r="A9320" s="597">
        <v>46198</v>
      </c>
      <c r="B9320" s="414">
        <f t="shared" si="352"/>
        <v>46199</v>
      </c>
      <c r="C9320" s="636">
        <v>3.2850000000000001</v>
      </c>
      <c r="E9320" s="636">
        <v>1.9350000000000001</v>
      </c>
      <c r="G9320" s="636">
        <v>1.2014705816883</v>
      </c>
      <c r="I9320" s="636">
        <v>2.8</v>
      </c>
      <c r="K9320" s="636">
        <v>1.7749999999999999</v>
      </c>
      <c r="M9320" s="636">
        <v>2.0049999999999999</v>
      </c>
      <c r="O9320" s="636">
        <v>2.68</v>
      </c>
      <c r="Q9320" s="636">
        <v>2.42</v>
      </c>
      <c r="S9320" s="636">
        <v>1.62</v>
      </c>
      <c r="T9320" s="554">
        <v>0.703241</v>
      </c>
      <c r="U9320" s="636">
        <f t="shared" si="353"/>
        <v>1.2014705816883</v>
      </c>
    </row>
    <row r="9321" spans="1:21" x14ac:dyDescent="0.2">
      <c r="A9321" s="597">
        <v>46199</v>
      </c>
      <c r="B9321" s="414">
        <f t="shared" si="352"/>
        <v>46200</v>
      </c>
      <c r="C9321" s="640">
        <v>3.2850000000000001</v>
      </c>
      <c r="E9321" s="640">
        <v>1.37</v>
      </c>
      <c r="G9321" s="640">
        <v>1.2150041501449502</v>
      </c>
      <c r="I9321" s="640">
        <v>2.76</v>
      </c>
      <c r="K9321" s="640">
        <v>1.47</v>
      </c>
      <c r="M9321" s="640">
        <v>1.5449999999999999</v>
      </c>
      <c r="O9321" s="640">
        <v>2.74</v>
      </c>
      <c r="Q9321" s="640">
        <v>2.6</v>
      </c>
      <c r="S9321" s="640">
        <v>1.635</v>
      </c>
      <c r="T9321" s="577">
        <v>0.70463799999999999</v>
      </c>
      <c r="U9321" s="640">
        <f t="shared" si="353"/>
        <v>1.2150041501449502</v>
      </c>
    </row>
    <row r="9322" spans="1:21" x14ac:dyDescent="0.2">
      <c r="A9322" s="597">
        <v>46200</v>
      </c>
      <c r="B9322" s="414">
        <f t="shared" si="352"/>
        <v>46201</v>
      </c>
      <c r="C9322" s="640">
        <v>3.2850000000000001</v>
      </c>
      <c r="E9322" s="640">
        <v>1.37</v>
      </c>
      <c r="G9322" s="640">
        <v>1.2150041501449502</v>
      </c>
      <c r="I9322" s="640">
        <v>2.76</v>
      </c>
      <c r="K9322" s="640">
        <v>1.47</v>
      </c>
      <c r="M9322" s="640">
        <v>1.5449999999999999</v>
      </c>
      <c r="O9322" s="640">
        <v>2.74</v>
      </c>
      <c r="Q9322" s="640">
        <v>2.6</v>
      </c>
      <c r="S9322" s="640">
        <v>1.635</v>
      </c>
      <c r="T9322" s="577">
        <v>0.70463799999999999</v>
      </c>
      <c r="U9322" s="640">
        <f t="shared" si="353"/>
        <v>1.2150041501449502</v>
      </c>
    </row>
    <row r="9323" spans="1:21" x14ac:dyDescent="0.2">
      <c r="A9323" s="597">
        <v>46201</v>
      </c>
      <c r="B9323" s="414">
        <f t="shared" si="352"/>
        <v>46202</v>
      </c>
      <c r="C9323" s="640">
        <v>3.2850000000000001</v>
      </c>
      <c r="E9323" s="640">
        <v>1.37</v>
      </c>
      <c r="G9323" s="640">
        <v>1.2150041501449502</v>
      </c>
      <c r="I9323" s="640">
        <v>2.76</v>
      </c>
      <c r="K9323" s="640">
        <v>1.47</v>
      </c>
      <c r="M9323" s="640">
        <v>1.5449999999999999</v>
      </c>
      <c r="O9323" s="640">
        <v>2.74</v>
      </c>
      <c r="Q9323" s="640">
        <v>2.6</v>
      </c>
      <c r="S9323" s="640">
        <v>1.635</v>
      </c>
      <c r="T9323" s="577">
        <v>0.70463799999999999</v>
      </c>
      <c r="U9323" s="640">
        <f t="shared" si="353"/>
        <v>1.2150041501449502</v>
      </c>
    </row>
    <row r="9324" spans="1:21" x14ac:dyDescent="0.2">
      <c r="A9324" s="597">
        <v>46202</v>
      </c>
      <c r="B9324" s="414">
        <f t="shared" si="352"/>
        <v>46203</v>
      </c>
      <c r="C9324" s="636">
        <v>3.35</v>
      </c>
      <c r="E9324" s="636">
        <v>1.18</v>
      </c>
      <c r="G9324" s="636">
        <v>1.151201282006</v>
      </c>
      <c r="I9324" s="636">
        <v>2.7450000000000001</v>
      </c>
      <c r="K9324" s="636">
        <v>1.19</v>
      </c>
      <c r="M9324" s="636">
        <v>1.26</v>
      </c>
      <c r="O9324" s="636">
        <v>2.6850000000000001</v>
      </c>
      <c r="Q9324" s="636">
        <v>2.8650000000000002</v>
      </c>
      <c r="S9324" s="636">
        <v>1.55</v>
      </c>
      <c r="T9324" s="554">
        <v>0.70424799999999999</v>
      </c>
      <c r="U9324" s="636">
        <f t="shared" si="353"/>
        <v>1.151201282006</v>
      </c>
    </row>
    <row r="9325" spans="1:21" x14ac:dyDescent="0.2">
      <c r="A9325" s="597">
        <v>46203</v>
      </c>
      <c r="B9325" s="414">
        <f t="shared" si="352"/>
        <v>46204</v>
      </c>
      <c r="C9325" s="620">
        <v>3.34</v>
      </c>
      <c r="E9325" s="620">
        <v>0.80500000000000005</v>
      </c>
      <c r="G9325" s="620">
        <v>1.0346820540887249</v>
      </c>
      <c r="I9325" s="620">
        <v>2.7650000000000001</v>
      </c>
      <c r="K9325" s="620">
        <v>0.755</v>
      </c>
      <c r="M9325" s="620">
        <v>0.70499999999999996</v>
      </c>
      <c r="O9325" s="620">
        <v>2.5499999999999998</v>
      </c>
      <c r="Q9325" s="620">
        <v>2.6749999999999998</v>
      </c>
      <c r="S9325" s="620">
        <v>1.395</v>
      </c>
      <c r="T9325" s="689">
        <v>0.70329699999999995</v>
      </c>
      <c r="U9325" s="620">
        <f t="shared" si="353"/>
        <v>1.0346820540887249</v>
      </c>
    </row>
    <row r="9326" spans="1:21" x14ac:dyDescent="0.2">
      <c r="A9326" s="597">
        <v>46204</v>
      </c>
      <c r="B9326" s="414">
        <f t="shared" si="352"/>
        <v>46205</v>
      </c>
      <c r="C9326" s="636">
        <v>3.3250000000000002</v>
      </c>
      <c r="E9326" s="636">
        <v>0.96</v>
      </c>
      <c r="G9326" s="636">
        <v>0.99031335169680013</v>
      </c>
      <c r="I9326" s="636">
        <v>2.75</v>
      </c>
      <c r="K9326" s="636">
        <v>0.625</v>
      </c>
      <c r="M9326" s="636">
        <v>0.83</v>
      </c>
      <c r="O9326" s="636">
        <v>2.5750000000000002</v>
      </c>
      <c r="Q9326" s="636">
        <v>2.5150000000000001</v>
      </c>
      <c r="S9326" s="636">
        <v>1.335</v>
      </c>
      <c r="T9326" s="554">
        <v>0.70339200000000002</v>
      </c>
      <c r="U9326" s="636">
        <f t="shared" si="353"/>
        <v>0.99031335169680013</v>
      </c>
    </row>
    <row r="9327" spans="1:21" x14ac:dyDescent="0.2">
      <c r="A9327" s="597">
        <v>46205</v>
      </c>
      <c r="B9327" s="414">
        <f t="shared" si="352"/>
        <v>46206</v>
      </c>
      <c r="C9327" s="640">
        <v>3.28</v>
      </c>
      <c r="E9327" s="640">
        <v>0.91</v>
      </c>
      <c r="G9327" s="640">
        <v>0.99541720317390003</v>
      </c>
      <c r="I9327" s="640">
        <v>2.61</v>
      </c>
      <c r="K9327" s="640">
        <v>0.65500000000000003</v>
      </c>
      <c r="M9327" s="640">
        <v>0.875</v>
      </c>
      <c r="O9327" s="640">
        <v>2.57</v>
      </c>
      <c r="Q9327" s="640">
        <v>2.5150000000000001</v>
      </c>
      <c r="S9327" s="640">
        <v>1.34</v>
      </c>
      <c r="T9327" s="577">
        <v>0.70437899999999998</v>
      </c>
      <c r="U9327" s="640">
        <f t="shared" si="353"/>
        <v>0.99541720317390003</v>
      </c>
    </row>
    <row r="9328" spans="1:21" x14ac:dyDescent="0.2">
      <c r="A9328" s="597">
        <v>46206</v>
      </c>
      <c r="B9328" s="414">
        <f t="shared" si="352"/>
        <v>46207</v>
      </c>
      <c r="C9328" s="640">
        <v>3.28</v>
      </c>
      <c r="E9328" s="640">
        <v>0.91</v>
      </c>
      <c r="G9328" s="640">
        <v>0.99541720317390003</v>
      </c>
      <c r="I9328" s="640">
        <v>2.61</v>
      </c>
      <c r="K9328" s="640">
        <v>0.65500000000000003</v>
      </c>
      <c r="M9328" s="640">
        <v>0.875</v>
      </c>
      <c r="O9328" s="640">
        <v>2.57</v>
      </c>
      <c r="Q9328" s="640">
        <v>2.5150000000000001</v>
      </c>
      <c r="S9328" s="640">
        <v>1.34</v>
      </c>
      <c r="T9328" s="577">
        <v>0.70437899999999998</v>
      </c>
      <c r="U9328" s="640">
        <f t="shared" si="353"/>
        <v>0.99541720317390003</v>
      </c>
    </row>
    <row r="9329" spans="1:21" x14ac:dyDescent="0.2">
      <c r="A9329" s="597">
        <v>46207</v>
      </c>
      <c r="B9329" s="414">
        <f t="shared" si="352"/>
        <v>46208</v>
      </c>
      <c r="C9329" s="640">
        <v>3.28</v>
      </c>
      <c r="E9329" s="640">
        <v>0.91</v>
      </c>
      <c r="G9329" s="640">
        <v>0.99541720317390003</v>
      </c>
      <c r="I9329" s="640">
        <v>2.61</v>
      </c>
      <c r="K9329" s="640">
        <v>0.65500000000000003</v>
      </c>
      <c r="M9329" s="640">
        <v>0.875</v>
      </c>
      <c r="O9329" s="640">
        <v>2.57</v>
      </c>
      <c r="Q9329" s="640">
        <v>2.5150000000000001</v>
      </c>
      <c r="S9329" s="640">
        <v>1.34</v>
      </c>
      <c r="T9329" s="577">
        <v>0.70437899999999998</v>
      </c>
      <c r="U9329" s="640">
        <f t="shared" si="353"/>
        <v>0.99541720317390003</v>
      </c>
    </row>
    <row r="9330" spans="1:21" x14ac:dyDescent="0.2">
      <c r="A9330" s="597">
        <v>46208</v>
      </c>
      <c r="B9330" s="414">
        <f t="shared" si="352"/>
        <v>46209</v>
      </c>
      <c r="C9330" s="640">
        <v>3.28</v>
      </c>
      <c r="E9330" s="640">
        <v>0.91</v>
      </c>
      <c r="G9330" s="640">
        <v>0.99541720317390003</v>
      </c>
      <c r="I9330" s="640">
        <v>2.61</v>
      </c>
      <c r="K9330" s="640">
        <v>0.65500000000000003</v>
      </c>
      <c r="M9330" s="640">
        <v>0.875</v>
      </c>
      <c r="O9330" s="640">
        <v>2.57</v>
      </c>
      <c r="Q9330" s="640">
        <v>2.5150000000000001</v>
      </c>
      <c r="S9330" s="640">
        <v>1.34</v>
      </c>
      <c r="T9330" s="577">
        <v>0.70437899999999998</v>
      </c>
      <c r="U9330" s="640">
        <f t="shared" si="353"/>
        <v>0.99541720317390003</v>
      </c>
    </row>
    <row r="9331" spans="1:21" x14ac:dyDescent="0.2">
      <c r="A9331" s="597">
        <v>46209</v>
      </c>
      <c r="B9331" s="414">
        <f t="shared" si="352"/>
        <v>46210</v>
      </c>
      <c r="C9331" s="636">
        <v>3.26</v>
      </c>
      <c r="E9331" s="636">
        <v>1.63</v>
      </c>
      <c r="G9331" s="636">
        <v>1.175853883149875</v>
      </c>
      <c r="I9331" s="636">
        <v>2.65</v>
      </c>
      <c r="K9331" s="636">
        <v>1.51</v>
      </c>
      <c r="M9331" s="636">
        <v>1.7549999999999999</v>
      </c>
      <c r="O9331" s="636">
        <v>2.6150000000000002</v>
      </c>
      <c r="Q9331" s="636">
        <v>2.3149999999999999</v>
      </c>
      <c r="S9331" s="636">
        <v>1.585</v>
      </c>
      <c r="T9331" s="554">
        <v>0.70344499999999999</v>
      </c>
      <c r="U9331" s="636">
        <f t="shared" si="353"/>
        <v>1.175853883149875</v>
      </c>
    </row>
    <row r="9332" spans="1:21" x14ac:dyDescent="0.2">
      <c r="A9332" s="597">
        <v>46210</v>
      </c>
      <c r="B9332" s="414">
        <f t="shared" si="352"/>
        <v>46211</v>
      </c>
      <c r="C9332" s="636">
        <v>3.13</v>
      </c>
      <c r="E9332" s="636">
        <v>1.665</v>
      </c>
      <c r="G9332" s="636">
        <v>1.1950185209413502</v>
      </c>
      <c r="I9332" s="636">
        <v>2.66</v>
      </c>
      <c r="K9332" s="636">
        <v>1.7749999999999999</v>
      </c>
      <c r="M9332" s="636">
        <v>1.7949999999999999</v>
      </c>
      <c r="O9332" s="636">
        <v>2.64</v>
      </c>
      <c r="Q9332" s="636">
        <v>2.2850000000000001</v>
      </c>
      <c r="S9332" s="636">
        <v>1.61</v>
      </c>
      <c r="T9332" s="554">
        <v>0.70380900000000002</v>
      </c>
      <c r="U9332" s="636">
        <f t="shared" si="353"/>
        <v>1.1950185209413502</v>
      </c>
    </row>
    <row r="9333" spans="1:21" x14ac:dyDescent="0.2">
      <c r="A9333" s="597">
        <v>46211</v>
      </c>
      <c r="B9333" s="414">
        <f t="shared" si="352"/>
        <v>46212</v>
      </c>
      <c r="C9333" s="636">
        <v>3.3050000000000002</v>
      </c>
      <c r="E9333" s="636">
        <v>2.1850000000000001</v>
      </c>
      <c r="G9333" s="636">
        <v>1.3015926503125002</v>
      </c>
      <c r="I9333" s="636">
        <v>2.7349999999999999</v>
      </c>
      <c r="K9333" s="636">
        <v>1.76</v>
      </c>
      <c r="M9333" s="636">
        <v>2.0049999999999999</v>
      </c>
      <c r="O9333" s="636">
        <v>2.65</v>
      </c>
      <c r="Q9333" s="636">
        <v>2.4750000000000001</v>
      </c>
      <c r="S9333" s="636">
        <v>1.75</v>
      </c>
      <c r="T9333" s="554">
        <v>0.70525000000000004</v>
      </c>
      <c r="U9333" s="636">
        <f t="shared" si="353"/>
        <v>1.3015926503125002</v>
      </c>
    </row>
    <row r="9334" spans="1:21" x14ac:dyDescent="0.2">
      <c r="A9334" s="597">
        <v>46212</v>
      </c>
      <c r="B9334" s="414">
        <f t="shared" si="352"/>
        <v>46213</v>
      </c>
      <c r="C9334" s="636">
        <v>3.145</v>
      </c>
      <c r="E9334" s="636">
        <v>1.94</v>
      </c>
      <c r="G9334" s="636">
        <v>1.1870017595573501</v>
      </c>
      <c r="I9334" s="636">
        <v>2.605</v>
      </c>
      <c r="K9334" s="636">
        <v>1.5549999999999999</v>
      </c>
      <c r="M9334" s="636">
        <v>1.9</v>
      </c>
      <c r="O9334" s="636">
        <v>2.5449999999999999</v>
      </c>
      <c r="Q9334" s="636">
        <v>2.395</v>
      </c>
      <c r="S9334" s="636">
        <v>1.595</v>
      </c>
      <c r="T9334" s="554">
        <v>0.70566200000000001</v>
      </c>
      <c r="U9334" s="636">
        <f t="shared" si="353"/>
        <v>1.1870017595573501</v>
      </c>
    </row>
    <row r="9335" spans="1:21" x14ac:dyDescent="0.2">
      <c r="A9335" s="597">
        <v>46213</v>
      </c>
      <c r="B9335" s="414">
        <f t="shared" si="352"/>
        <v>46214</v>
      </c>
      <c r="C9335" s="640">
        <v>2.82</v>
      </c>
      <c r="E9335" s="640">
        <v>1.88</v>
      </c>
      <c r="G9335" s="640">
        <v>1.1659218143720751</v>
      </c>
      <c r="I9335" s="640">
        <v>2.3250000000000002</v>
      </c>
      <c r="K9335" s="640">
        <v>0.995</v>
      </c>
      <c r="M9335" s="640">
        <v>1.855</v>
      </c>
      <c r="O9335" s="640">
        <v>2.4049999999999998</v>
      </c>
      <c r="Q9335" s="640">
        <v>2.1150000000000002</v>
      </c>
      <c r="S9335" s="640">
        <v>1.5649999999999999</v>
      </c>
      <c r="T9335" s="577">
        <v>0.70641699999999996</v>
      </c>
      <c r="U9335" s="640">
        <f t="shared" si="353"/>
        <v>1.1659218143720751</v>
      </c>
    </row>
    <row r="9336" spans="1:21" x14ac:dyDescent="0.2">
      <c r="A9336" s="597">
        <v>46214</v>
      </c>
      <c r="B9336" s="414">
        <f t="shared" si="352"/>
        <v>46215</v>
      </c>
      <c r="C9336" s="640">
        <v>2.82</v>
      </c>
      <c r="E9336" s="640">
        <v>1.88</v>
      </c>
      <c r="G9336" s="640">
        <v>1.1659218143720751</v>
      </c>
      <c r="I9336" s="640">
        <v>2.3250000000000002</v>
      </c>
      <c r="K9336" s="640">
        <v>0.995</v>
      </c>
      <c r="M9336" s="640">
        <v>1.855</v>
      </c>
      <c r="O9336" s="640">
        <v>2.4049999999999998</v>
      </c>
      <c r="Q9336" s="640">
        <v>2.1150000000000002</v>
      </c>
      <c r="S9336" s="640">
        <v>1.5649999999999999</v>
      </c>
      <c r="T9336" s="577">
        <v>0.70641699999999996</v>
      </c>
      <c r="U9336" s="640">
        <f t="shared" si="353"/>
        <v>1.1659218143720751</v>
      </c>
    </row>
    <row r="9337" spans="1:21" x14ac:dyDescent="0.2">
      <c r="A9337" s="597">
        <v>46215</v>
      </c>
      <c r="B9337" s="414">
        <f t="shared" si="352"/>
        <v>46216</v>
      </c>
      <c r="C9337" s="640">
        <v>2.82</v>
      </c>
      <c r="E9337" s="640">
        <v>1.88</v>
      </c>
      <c r="G9337" s="640">
        <v>1.1659218143720751</v>
      </c>
      <c r="I9337" s="640">
        <v>2.3250000000000002</v>
      </c>
      <c r="K9337" s="640">
        <v>0.995</v>
      </c>
      <c r="M9337" s="640">
        <v>1.855</v>
      </c>
      <c r="O9337" s="640">
        <v>2.4049999999999998</v>
      </c>
      <c r="Q9337" s="640">
        <v>2.1150000000000002</v>
      </c>
      <c r="S9337" s="640">
        <v>1.5649999999999999</v>
      </c>
      <c r="T9337" s="577">
        <v>0.70641699999999996</v>
      </c>
      <c r="U9337" s="640">
        <f t="shared" si="353"/>
        <v>1.1659218143720751</v>
      </c>
    </row>
    <row r="9338" spans="1:21" x14ac:dyDescent="0.2">
      <c r="A9338" s="597">
        <v>46216</v>
      </c>
      <c r="B9338" s="414">
        <f t="shared" si="352"/>
        <v>46217</v>
      </c>
      <c r="C9338" s="636">
        <v>2.81</v>
      </c>
      <c r="E9338" s="636">
        <v>2.2549999999999999</v>
      </c>
      <c r="G9338" s="636">
        <v>1.1885997649361002</v>
      </c>
      <c r="I9338" s="636">
        <v>2.31</v>
      </c>
      <c r="K9338" s="636">
        <v>1.7250000000000001</v>
      </c>
      <c r="M9338" s="636">
        <v>2.2149999999999999</v>
      </c>
      <c r="O9338" s="636">
        <v>2.42</v>
      </c>
      <c r="Q9338" s="636">
        <v>2.37</v>
      </c>
      <c r="S9338" s="636">
        <v>1.595</v>
      </c>
      <c r="T9338" s="554">
        <v>0.70661200000000002</v>
      </c>
      <c r="U9338" s="636">
        <f t="shared" si="353"/>
        <v>1.1885997649361002</v>
      </c>
    </row>
    <row r="9339" spans="1:21" x14ac:dyDescent="0.2">
      <c r="A9339" s="597">
        <v>46217</v>
      </c>
      <c r="B9339" s="414">
        <f t="shared" si="352"/>
        <v>46218</v>
      </c>
      <c r="C9339" s="636">
        <v>2.77</v>
      </c>
      <c r="E9339" s="636">
        <v>2.39</v>
      </c>
      <c r="G9339" s="636">
        <v>1.2532505224427501</v>
      </c>
      <c r="I9339" s="636">
        <v>2.3450000000000002</v>
      </c>
      <c r="K9339" s="636">
        <v>1.78</v>
      </c>
      <c r="M9339" s="636">
        <v>2.4350000000000001</v>
      </c>
      <c r="O9339" s="636">
        <v>2.5350000000000001</v>
      </c>
      <c r="Q9339" s="636">
        <v>2.39</v>
      </c>
      <c r="S9339" s="636">
        <v>1.675</v>
      </c>
      <c r="T9339" s="554">
        <v>0.70946200000000004</v>
      </c>
      <c r="U9339" s="636">
        <f t="shared" si="353"/>
        <v>1.2532505224427501</v>
      </c>
    </row>
    <row r="9340" spans="1:21" x14ac:dyDescent="0.2">
      <c r="A9340" s="597">
        <v>46218</v>
      </c>
      <c r="B9340" s="414">
        <f t="shared" ref="B9340:B9362" si="354">A9340+1</f>
        <v>46219</v>
      </c>
      <c r="C9340" s="636">
        <v>2.7949999999999999</v>
      </c>
      <c r="E9340" s="636">
        <v>2.3650000000000002</v>
      </c>
      <c r="G9340" s="636">
        <v>1.3135113817350001</v>
      </c>
      <c r="I9340" s="636">
        <v>2.4</v>
      </c>
      <c r="K9340" s="636">
        <v>1.6850000000000001</v>
      </c>
      <c r="M9340" s="636">
        <v>2.33</v>
      </c>
      <c r="O9340" s="636">
        <v>2.4950000000000001</v>
      </c>
      <c r="Q9340" s="636">
        <v>2.2749999999999999</v>
      </c>
      <c r="S9340" s="636">
        <v>1.75</v>
      </c>
      <c r="T9340" s="554">
        <v>0.71170800000000001</v>
      </c>
      <c r="U9340" s="636">
        <f t="shared" si="353"/>
        <v>1.3135113817350001</v>
      </c>
    </row>
    <row r="9341" spans="1:21" x14ac:dyDescent="0.2">
      <c r="A9341" s="597">
        <v>46219</v>
      </c>
      <c r="B9341" s="414">
        <f t="shared" si="354"/>
        <v>46220</v>
      </c>
      <c r="C9341" s="636">
        <v>2.84</v>
      </c>
      <c r="E9341" s="636">
        <v>2.395</v>
      </c>
      <c r="G9341" s="636">
        <v>1.2841753566568499</v>
      </c>
      <c r="I9341" s="636">
        <v>2.4049999999999998</v>
      </c>
      <c r="K9341" s="636">
        <v>1.63</v>
      </c>
      <c r="M9341" s="636">
        <v>2.31</v>
      </c>
      <c r="O9341" s="636">
        <v>2.44</v>
      </c>
      <c r="Q9341" s="636">
        <v>2.2250000000000001</v>
      </c>
      <c r="S9341" s="636">
        <v>1.71</v>
      </c>
      <c r="T9341" s="554">
        <v>0.71208899999999997</v>
      </c>
      <c r="U9341" s="636">
        <f t="shared" si="353"/>
        <v>1.2841753566568499</v>
      </c>
    </row>
    <row r="9342" spans="1:21" x14ac:dyDescent="0.2">
      <c r="A9342" s="597">
        <v>46220</v>
      </c>
      <c r="B9342" s="414">
        <f t="shared" si="354"/>
        <v>46221</v>
      </c>
      <c r="C9342" s="640">
        <v>2.7650000000000001</v>
      </c>
      <c r="E9342" s="640">
        <v>2.38</v>
      </c>
      <c r="G9342" s="640">
        <v>1.1729087178432001</v>
      </c>
      <c r="I9342" s="640">
        <v>2.335</v>
      </c>
      <c r="K9342" s="640">
        <v>1.69</v>
      </c>
      <c r="M9342" s="640">
        <v>2.38</v>
      </c>
      <c r="O9342" s="640">
        <v>2.4300000000000002</v>
      </c>
      <c r="Q9342" s="640">
        <v>2.0249999999999999</v>
      </c>
      <c r="S9342" s="640">
        <v>1.56</v>
      </c>
      <c r="T9342" s="577">
        <v>0.71292800000000001</v>
      </c>
      <c r="U9342" s="640">
        <f t="shared" si="353"/>
        <v>1.1729087178432001</v>
      </c>
    </row>
    <row r="9343" spans="1:21" x14ac:dyDescent="0.2">
      <c r="A9343" s="597">
        <v>46221</v>
      </c>
      <c r="B9343" s="414">
        <f t="shared" si="354"/>
        <v>46222</v>
      </c>
      <c r="C9343" s="640">
        <v>2.7650000000000001</v>
      </c>
      <c r="E9343" s="640">
        <v>2.38</v>
      </c>
      <c r="G9343" s="640">
        <v>1.1729087178432001</v>
      </c>
      <c r="I9343" s="640">
        <v>2.335</v>
      </c>
      <c r="K9343" s="640">
        <v>1.69</v>
      </c>
      <c r="M9343" s="640">
        <v>2.38</v>
      </c>
      <c r="O9343" s="640">
        <v>2.4300000000000002</v>
      </c>
      <c r="Q9343" s="640">
        <v>2.0249999999999999</v>
      </c>
      <c r="S9343" s="640">
        <v>1.56</v>
      </c>
      <c r="T9343" s="577">
        <v>0.71292800000000001</v>
      </c>
      <c r="U9343" s="640">
        <f t="shared" si="353"/>
        <v>1.1729087178432001</v>
      </c>
    </row>
    <row r="9344" spans="1:21" x14ac:dyDescent="0.2">
      <c r="A9344" s="597">
        <v>46222</v>
      </c>
      <c r="B9344" s="414">
        <f t="shared" si="354"/>
        <v>46223</v>
      </c>
      <c r="C9344" s="640">
        <v>2.7650000000000001</v>
      </c>
      <c r="E9344" s="640">
        <v>2.38</v>
      </c>
      <c r="G9344" s="640">
        <v>1.1729087178432001</v>
      </c>
      <c r="I9344" s="640">
        <v>2.335</v>
      </c>
      <c r="K9344" s="640">
        <v>1.69</v>
      </c>
      <c r="M9344" s="640">
        <v>2.38</v>
      </c>
      <c r="O9344" s="640">
        <v>2.4300000000000002</v>
      </c>
      <c r="Q9344" s="640">
        <v>2.0249999999999999</v>
      </c>
      <c r="S9344" s="640">
        <v>1.56</v>
      </c>
      <c r="T9344" s="577">
        <v>0.71292800000000001</v>
      </c>
      <c r="U9344" s="640">
        <f t="shared" si="353"/>
        <v>1.1729087178432001</v>
      </c>
    </row>
    <row r="9345" spans="1:21" x14ac:dyDescent="0.2">
      <c r="A9345" s="597">
        <v>46223</v>
      </c>
      <c r="B9345" s="414">
        <f t="shared" si="354"/>
        <v>46224</v>
      </c>
      <c r="C9345" s="636">
        <v>2.79</v>
      </c>
      <c r="E9345" s="636">
        <v>2.4900000000000002</v>
      </c>
      <c r="G9345" s="636">
        <v>1.0967614651216</v>
      </c>
      <c r="I9345" s="636">
        <v>2.415</v>
      </c>
      <c r="K9345" s="636">
        <v>1.9750000000000001</v>
      </c>
      <c r="M9345" s="636">
        <v>2.5649999999999999</v>
      </c>
      <c r="O9345" s="636">
        <v>2.5</v>
      </c>
      <c r="Q9345" s="636">
        <v>2.0049999999999999</v>
      </c>
      <c r="S9345" s="636">
        <v>1.46</v>
      </c>
      <c r="T9345" s="554">
        <v>0.71230400000000005</v>
      </c>
      <c r="U9345" s="636">
        <f t="shared" si="353"/>
        <v>1.0967614651216</v>
      </c>
    </row>
    <row r="9346" spans="1:21" x14ac:dyDescent="0.2">
      <c r="A9346" s="597">
        <v>46224</v>
      </c>
      <c r="B9346" s="414">
        <f t="shared" si="354"/>
        <v>46225</v>
      </c>
      <c r="C9346" s="636">
        <v>2.82</v>
      </c>
      <c r="E9346" s="636">
        <v>2.5150000000000001</v>
      </c>
      <c r="G9346" s="636">
        <v>1.0781594064288003</v>
      </c>
      <c r="I9346" s="636">
        <v>2.4849999999999999</v>
      </c>
      <c r="K9346" s="636">
        <v>2.2050000000000001</v>
      </c>
      <c r="M9346" s="636">
        <v>2.605</v>
      </c>
      <c r="O9346" s="636">
        <v>2.5049999999999999</v>
      </c>
      <c r="Q9346" s="636">
        <v>2</v>
      </c>
      <c r="S9346" s="636">
        <v>1.44</v>
      </c>
      <c r="T9346" s="554">
        <v>0.70994800000000002</v>
      </c>
      <c r="U9346" s="636">
        <f t="shared" si="353"/>
        <v>1.0781594064288003</v>
      </c>
    </row>
    <row r="9347" spans="1:21" x14ac:dyDescent="0.2">
      <c r="A9347" s="597">
        <v>46225</v>
      </c>
      <c r="B9347" s="414">
        <f t="shared" si="354"/>
        <v>46226</v>
      </c>
      <c r="C9347" s="636">
        <v>2.9449999999999998</v>
      </c>
      <c r="E9347" s="636">
        <v>2.57</v>
      </c>
      <c r="G9347" s="636">
        <v>1.2008860296861001</v>
      </c>
      <c r="I9347" s="636">
        <v>2.5649999999999999</v>
      </c>
      <c r="K9347" s="636">
        <v>2.415</v>
      </c>
      <c r="M9347" s="636">
        <v>2.65</v>
      </c>
      <c r="O9347" s="636">
        <v>2.5299999999999998</v>
      </c>
      <c r="Q9347" s="636">
        <v>2</v>
      </c>
      <c r="S9347" s="636">
        <v>1.605</v>
      </c>
      <c r="T9347" s="554">
        <v>0.70946799999999999</v>
      </c>
      <c r="U9347" s="636">
        <f t="shared" si="353"/>
        <v>1.2008860296861001</v>
      </c>
    </row>
    <row r="9348" spans="1:21" x14ac:dyDescent="0.2">
      <c r="A9348" s="597">
        <v>46226</v>
      </c>
      <c r="B9348" s="414">
        <f t="shared" si="354"/>
        <v>46227</v>
      </c>
      <c r="C9348" s="636">
        <v>2.89</v>
      </c>
      <c r="E9348" s="636">
        <v>2.5150000000000001</v>
      </c>
      <c r="G9348" s="636">
        <v>1.28089679063715</v>
      </c>
      <c r="I9348" s="636">
        <v>2.4950000000000001</v>
      </c>
      <c r="K9348" s="636">
        <v>2.335</v>
      </c>
      <c r="M9348" s="636">
        <v>2.6349999999999998</v>
      </c>
      <c r="O9348" s="636">
        <v>2.5</v>
      </c>
      <c r="Q9348" s="636">
        <v>1.91</v>
      </c>
      <c r="S9348" s="636">
        <v>1.71</v>
      </c>
      <c r="T9348" s="554">
        <v>0.71027099999999999</v>
      </c>
      <c r="U9348" s="636">
        <f t="shared" si="353"/>
        <v>1.28089679063715</v>
      </c>
    </row>
    <row r="9349" spans="1:21" x14ac:dyDescent="0.2">
      <c r="A9349" s="597">
        <v>46227</v>
      </c>
      <c r="B9349" s="414">
        <f t="shared" si="354"/>
        <v>46228</v>
      </c>
      <c r="C9349" s="640">
        <v>2.86</v>
      </c>
      <c r="E9349" s="640">
        <v>2.5550000000000002</v>
      </c>
      <c r="G9349" s="640">
        <v>1.1379369251204001</v>
      </c>
      <c r="I9349" s="640">
        <v>2.4350000000000001</v>
      </c>
      <c r="K9349" s="640">
        <v>2.2349999999999999</v>
      </c>
      <c r="M9349" s="640">
        <v>2.5350000000000001</v>
      </c>
      <c r="O9349" s="640">
        <v>2.5499999999999998</v>
      </c>
      <c r="Q9349" s="640">
        <v>1.7749999999999999</v>
      </c>
      <c r="S9349" s="640">
        <v>1.52</v>
      </c>
      <c r="T9349" s="577">
        <v>0.70987299999999998</v>
      </c>
      <c r="U9349" s="640">
        <f t="shared" si="353"/>
        <v>1.1379369251204001</v>
      </c>
    </row>
    <row r="9350" spans="1:21" x14ac:dyDescent="0.2">
      <c r="A9350" s="597">
        <v>46228</v>
      </c>
      <c r="B9350" s="414">
        <f t="shared" si="354"/>
        <v>46229</v>
      </c>
      <c r="C9350" s="640">
        <v>2.86</v>
      </c>
      <c r="E9350" s="640">
        <v>2.5550000000000002</v>
      </c>
      <c r="G9350" s="640">
        <v>1.1379369251204001</v>
      </c>
      <c r="I9350" s="640">
        <v>2.4350000000000001</v>
      </c>
      <c r="K9350" s="640">
        <v>2.2349999999999999</v>
      </c>
      <c r="M9350" s="640">
        <v>2.5350000000000001</v>
      </c>
      <c r="O9350" s="640">
        <v>2.5499999999999998</v>
      </c>
      <c r="Q9350" s="640">
        <v>1.7749999999999999</v>
      </c>
      <c r="S9350" s="640">
        <v>1.52</v>
      </c>
      <c r="T9350" s="577">
        <v>0.70987299999999998</v>
      </c>
      <c r="U9350" s="640">
        <f t="shared" si="353"/>
        <v>1.1379369251204001</v>
      </c>
    </row>
    <row r="9351" spans="1:21" x14ac:dyDescent="0.2">
      <c r="A9351" s="597">
        <v>46229</v>
      </c>
      <c r="B9351" s="414">
        <f t="shared" si="354"/>
        <v>46230</v>
      </c>
      <c r="C9351" s="640">
        <v>2.86</v>
      </c>
      <c r="E9351" s="640">
        <v>2.5550000000000002</v>
      </c>
      <c r="G9351" s="640">
        <v>1.1379369251204001</v>
      </c>
      <c r="I9351" s="640">
        <v>2.4350000000000001</v>
      </c>
      <c r="K9351" s="640">
        <v>2.2349999999999999</v>
      </c>
      <c r="M9351" s="640">
        <v>2.5350000000000001</v>
      </c>
      <c r="O9351" s="640">
        <v>2.5499999999999998</v>
      </c>
      <c r="Q9351" s="640">
        <v>1.7749999999999999</v>
      </c>
      <c r="S9351" s="640">
        <v>1.52</v>
      </c>
      <c r="T9351" s="577">
        <v>0.70987299999999998</v>
      </c>
      <c r="U9351" s="640">
        <f t="shared" si="353"/>
        <v>1.1379369251204001</v>
      </c>
    </row>
    <row r="9352" spans="1:21" x14ac:dyDescent="0.2">
      <c r="A9352" s="597">
        <v>46230</v>
      </c>
      <c r="B9352" s="414">
        <f t="shared" si="354"/>
        <v>46231</v>
      </c>
      <c r="C9352" s="636">
        <v>2.69</v>
      </c>
      <c r="E9352" s="636">
        <v>2.48</v>
      </c>
      <c r="G9352" s="636">
        <v>1.1738888242934502</v>
      </c>
      <c r="I9352" s="636">
        <v>2.48</v>
      </c>
      <c r="K9352" s="636">
        <v>1.9650000000000001</v>
      </c>
      <c r="M9352" s="636">
        <v>2.4649999999999999</v>
      </c>
      <c r="O9352" s="636">
        <v>2.4550000000000001</v>
      </c>
      <c r="Q9352" s="636">
        <v>1.9950000000000001</v>
      </c>
      <c r="S9352" s="636">
        <v>1.57</v>
      </c>
      <c r="T9352" s="554">
        <v>0.70897900000000003</v>
      </c>
      <c r="U9352" s="636">
        <f t="shared" si="353"/>
        <v>1.1738888242934502</v>
      </c>
    </row>
    <row r="9353" spans="1:21" x14ac:dyDescent="0.2">
      <c r="A9353" s="597">
        <v>46231</v>
      </c>
      <c r="B9353" s="414">
        <f t="shared" si="354"/>
        <v>46232</v>
      </c>
      <c r="C9353" s="636">
        <v>2.58</v>
      </c>
      <c r="E9353" s="636">
        <v>2.3849999999999998</v>
      </c>
      <c r="G9353" s="636">
        <v>1.1808476064556002</v>
      </c>
      <c r="I9353" s="636">
        <v>2.44</v>
      </c>
      <c r="K9353" s="636">
        <v>1.7</v>
      </c>
      <c r="M9353" s="636">
        <v>2.4</v>
      </c>
      <c r="O9353" s="636">
        <v>2.4049999999999998</v>
      </c>
      <c r="Q9353" s="636">
        <v>1.94</v>
      </c>
      <c r="S9353" s="636">
        <v>1.58</v>
      </c>
      <c r="T9353" s="554">
        <v>0.70866799999999996</v>
      </c>
      <c r="U9353" s="636">
        <f t="shared" si="353"/>
        <v>1.1808476064556002</v>
      </c>
    </row>
    <row r="9354" spans="1:21" x14ac:dyDescent="0.2">
      <c r="A9354" s="597">
        <v>46232</v>
      </c>
      <c r="B9354" s="414">
        <f t="shared" si="354"/>
        <v>46233</v>
      </c>
      <c r="C9354" s="636">
        <v>2.5550000000000002</v>
      </c>
      <c r="E9354" s="636">
        <v>2.41</v>
      </c>
      <c r="G9354" s="636">
        <v>1.1307068854341</v>
      </c>
      <c r="I9354" s="636">
        <v>2.3050000000000002</v>
      </c>
      <c r="K9354" s="636">
        <v>1.645</v>
      </c>
      <c r="M9354" s="636">
        <v>2.42</v>
      </c>
      <c r="O9354" s="636">
        <v>2.3849999999999998</v>
      </c>
      <c r="Q9354" s="636">
        <v>1.85</v>
      </c>
      <c r="S9354" s="636">
        <v>1.51</v>
      </c>
      <c r="T9354" s="554">
        <v>0.71003400000000005</v>
      </c>
      <c r="U9354" s="636">
        <f t="shared" si="353"/>
        <v>1.1307068854341</v>
      </c>
    </row>
    <row r="9355" spans="1:21" x14ac:dyDescent="0.2">
      <c r="A9355" s="597">
        <v>46233</v>
      </c>
      <c r="B9355" s="414">
        <f t="shared" si="354"/>
        <v>46234</v>
      </c>
      <c r="C9355" s="636">
        <v>2.64</v>
      </c>
      <c r="E9355" s="636">
        <v>2.41</v>
      </c>
      <c r="G9355" s="636">
        <v>1.1987025231516499</v>
      </c>
      <c r="I9355" s="636">
        <v>2.35</v>
      </c>
      <c r="K9355" s="636">
        <v>1.85</v>
      </c>
      <c r="M9355" s="636">
        <v>2.52</v>
      </c>
      <c r="O9355" s="636">
        <v>2.4</v>
      </c>
      <c r="Q9355" s="636">
        <v>1.77</v>
      </c>
      <c r="S9355" s="636">
        <v>1.595</v>
      </c>
      <c r="T9355" s="554">
        <v>0.71261799999999997</v>
      </c>
      <c r="U9355" s="636">
        <f t="shared" si="353"/>
        <v>1.1987025231516499</v>
      </c>
    </row>
    <row r="9356" spans="1:21" x14ac:dyDescent="0.2">
      <c r="A9356" s="597">
        <v>46234</v>
      </c>
      <c r="B9356" s="414">
        <f t="shared" si="354"/>
        <v>46235</v>
      </c>
      <c r="C9356" s="649">
        <v>2.585</v>
      </c>
      <c r="E9356" s="649">
        <v>2.33</v>
      </c>
      <c r="G9356" s="649">
        <v>1.13569608971455</v>
      </c>
      <c r="I9356" s="649">
        <v>2.2050000000000001</v>
      </c>
      <c r="K9356" s="649">
        <v>1.825</v>
      </c>
      <c r="M9356" s="649">
        <v>2.395</v>
      </c>
      <c r="O9356" s="649">
        <v>2.3250000000000002</v>
      </c>
      <c r="Q9356" s="649">
        <v>1.7050000000000001</v>
      </c>
      <c r="S9356" s="649">
        <v>1.51</v>
      </c>
      <c r="T9356" s="690">
        <v>0.713167</v>
      </c>
      <c r="U9356" s="649">
        <f t="shared" si="353"/>
        <v>1.13569608971455</v>
      </c>
    </row>
    <row r="9357" spans="1:21" x14ac:dyDescent="0.2">
      <c r="A9357" s="597">
        <v>46235</v>
      </c>
      <c r="B9357" s="414">
        <f t="shared" si="354"/>
        <v>46236</v>
      </c>
      <c r="C9357" s="640">
        <v>2.585</v>
      </c>
      <c r="E9357" s="640">
        <v>2.33</v>
      </c>
      <c r="G9357" s="640">
        <v>1.13569608971455</v>
      </c>
      <c r="I9357" s="640">
        <v>2.2050000000000001</v>
      </c>
      <c r="K9357" s="640">
        <v>1.825</v>
      </c>
      <c r="M9357" s="640">
        <v>2.395</v>
      </c>
      <c r="O9357" s="640">
        <v>2.3250000000000002</v>
      </c>
      <c r="Q9357" s="640">
        <v>1.7050000000000001</v>
      </c>
      <c r="S9357" s="640">
        <v>1.51</v>
      </c>
      <c r="T9357" s="577">
        <v>0.713167</v>
      </c>
      <c r="U9357" s="640">
        <f t="shared" si="353"/>
        <v>1.13569608971455</v>
      </c>
    </row>
    <row r="9358" spans="1:21" x14ac:dyDescent="0.2">
      <c r="A9358" s="597">
        <v>46236</v>
      </c>
      <c r="B9358" s="414">
        <f t="shared" si="354"/>
        <v>46237</v>
      </c>
      <c r="C9358" s="640">
        <v>2.585</v>
      </c>
      <c r="E9358" s="640">
        <v>2.33</v>
      </c>
      <c r="G9358" s="640">
        <v>1.13569608971455</v>
      </c>
      <c r="I9358" s="640">
        <v>2.2050000000000001</v>
      </c>
      <c r="K9358" s="640">
        <v>1.825</v>
      </c>
      <c r="M9358" s="640">
        <v>2.395</v>
      </c>
      <c r="O9358" s="640">
        <v>2.3250000000000002</v>
      </c>
      <c r="Q9358" s="640">
        <v>1.7050000000000001</v>
      </c>
      <c r="S9358" s="640">
        <v>1.51</v>
      </c>
      <c r="T9358" s="577">
        <v>0.713167</v>
      </c>
      <c r="U9358" s="640">
        <f t="shared" si="353"/>
        <v>1.13569608971455</v>
      </c>
    </row>
    <row r="9359" spans="1:21" x14ac:dyDescent="0.2">
      <c r="A9359" s="597">
        <v>46237</v>
      </c>
      <c r="B9359" s="414">
        <f t="shared" si="354"/>
        <v>46238</v>
      </c>
      <c r="C9359" s="636">
        <v>2.8</v>
      </c>
      <c r="E9359" s="636">
        <v>2.31</v>
      </c>
      <c r="G9359" s="636">
        <v>1.0478697826484251</v>
      </c>
      <c r="I9359" s="636">
        <v>2.36</v>
      </c>
      <c r="K9359" s="636">
        <v>2.12</v>
      </c>
      <c r="M9359" s="636">
        <v>2.335</v>
      </c>
      <c r="O9359" s="636">
        <v>2.3450000000000002</v>
      </c>
      <c r="Q9359" s="636">
        <v>1.905</v>
      </c>
      <c r="S9359" s="636">
        <v>1.395</v>
      </c>
      <c r="T9359" s="554">
        <v>0.71226100000000003</v>
      </c>
      <c r="U9359" s="636">
        <f t="shared" si="353"/>
        <v>1.0478697826484251</v>
      </c>
    </row>
    <row r="9360" spans="1:21" x14ac:dyDescent="0.2">
      <c r="A9360" s="597">
        <v>46238</v>
      </c>
      <c r="B9360" s="414">
        <f t="shared" si="354"/>
        <v>46239</v>
      </c>
      <c r="C9360" s="636">
        <v>2.7250000000000001</v>
      </c>
      <c r="E9360" s="636">
        <v>2.2799999999999998</v>
      </c>
      <c r="G9360" s="636">
        <v>1.0315327733218751</v>
      </c>
      <c r="I9360" s="636">
        <v>2.2850000000000001</v>
      </c>
      <c r="K9360" s="636">
        <v>2.02</v>
      </c>
      <c r="M9360" s="636">
        <v>2.2549999999999999</v>
      </c>
      <c r="O9360" s="636">
        <v>2.3149999999999999</v>
      </c>
      <c r="Q9360" s="636">
        <v>1.925</v>
      </c>
      <c r="S9360" s="636">
        <v>1.375</v>
      </c>
      <c r="T9360" s="554">
        <v>0.71135499999999996</v>
      </c>
      <c r="U9360" s="636">
        <f t="shared" si="353"/>
        <v>1.0315327733218751</v>
      </c>
    </row>
    <row r="9361" spans="1:21" x14ac:dyDescent="0.2">
      <c r="A9361" s="597">
        <v>46239</v>
      </c>
      <c r="B9361" s="414">
        <f t="shared" si="354"/>
        <v>46240</v>
      </c>
      <c r="C9361" s="636">
        <v>2.6</v>
      </c>
      <c r="E9361" s="636">
        <v>2.2799999999999998</v>
      </c>
      <c r="G9361" s="636">
        <v>0.9760693840300001</v>
      </c>
      <c r="I9361" s="636">
        <v>2.2799999999999998</v>
      </c>
      <c r="K9361" s="636">
        <v>2.0249999999999999</v>
      </c>
      <c r="M9361" s="636">
        <v>2.2850000000000001</v>
      </c>
      <c r="O9361" s="636">
        <v>2.33</v>
      </c>
      <c r="Q9361" s="636">
        <v>1.925</v>
      </c>
      <c r="S9361" s="636">
        <v>1.3</v>
      </c>
      <c r="T9361" s="554">
        <v>0.71194000000000002</v>
      </c>
      <c r="U9361" s="636">
        <f t="shared" si="353"/>
        <v>0.9760693840300001</v>
      </c>
    </row>
    <row r="9362" spans="1:21" x14ac:dyDescent="0.2">
      <c r="A9362" s="597">
        <v>46240</v>
      </c>
      <c r="B9362" s="414">
        <f t="shared" si="354"/>
        <v>46241</v>
      </c>
    </row>
    <row r="9363" spans="1:21" x14ac:dyDescent="0.2">
      <c r="A9363" s="597">
        <v>46241</v>
      </c>
      <c r="B9363" s="414">
        <f t="shared" ref="B9363:B9370" si="355">A9363+1</f>
        <v>46242</v>
      </c>
    </row>
    <row r="9364" spans="1:21" x14ac:dyDescent="0.2">
      <c r="A9364" s="597">
        <v>46242</v>
      </c>
      <c r="B9364" s="414">
        <f t="shared" si="355"/>
        <v>46243</v>
      </c>
    </row>
    <row r="9365" spans="1:21" x14ac:dyDescent="0.2">
      <c r="A9365" s="597">
        <v>46243</v>
      </c>
      <c r="B9365" s="414">
        <f t="shared" si="355"/>
        <v>46244</v>
      </c>
    </row>
    <row r="9366" spans="1:21" x14ac:dyDescent="0.2">
      <c r="A9366" s="597">
        <v>46244</v>
      </c>
      <c r="B9366" s="414">
        <f t="shared" si="355"/>
        <v>46245</v>
      </c>
    </row>
    <row r="9367" spans="1:21" x14ac:dyDescent="0.2">
      <c r="A9367" s="597">
        <v>46245</v>
      </c>
      <c r="B9367" s="414">
        <f t="shared" si="355"/>
        <v>46246</v>
      </c>
    </row>
    <row r="9368" spans="1:21" x14ac:dyDescent="0.2">
      <c r="A9368" s="597">
        <v>46246</v>
      </c>
      <c r="B9368" s="414">
        <f t="shared" si="355"/>
        <v>46247</v>
      </c>
    </row>
    <row r="9369" spans="1:21" x14ac:dyDescent="0.2">
      <c r="A9369" s="597">
        <v>46247</v>
      </c>
      <c r="B9369" s="414">
        <f t="shared" si="355"/>
        <v>46248</v>
      </c>
    </row>
    <row r="9370" spans="1:21" x14ac:dyDescent="0.2">
      <c r="A9370" s="597">
        <v>46248</v>
      </c>
      <c r="B9370" s="414">
        <f t="shared" si="355"/>
        <v>46249</v>
      </c>
    </row>
    <row r="9371" spans="1:21" x14ac:dyDescent="0.2">
      <c r="A9371" s="597"/>
      <c r="B9371" s="414"/>
    </row>
    <row r="9372" spans="1:21" x14ac:dyDescent="0.2">
      <c r="A9372" s="597"/>
      <c r="B9372" s="414"/>
    </row>
  </sheetData>
  <mergeCells count="1">
    <mergeCell ref="C1:S1"/>
  </mergeCells>
  <phoneticPr fontId="0" type="noConversion"/>
  <pageMargins left="0.75" right="0.75" top="1" bottom="1" header="0.5" footer="0.5"/>
  <pageSetup scale="90" orientation="landscape" horizontalDpi="300" verticalDpi="300" r:id="rId1"/>
  <headerFooter alignWithMargins="0">
    <oddHeader>&amp;A</oddHeader>
    <oddFooter>PricesNYMEX.xls&amp;RPage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13"/>
  </sheetPr>
  <dimension ref="A1:J3140"/>
  <sheetViews>
    <sheetView zoomScaleNormal="100" workbookViewId="0">
      <pane ySplit="720" topLeftCell="A3108" activePane="bottomLeft"/>
      <selection activeCell="C2" sqref="C2"/>
      <selection pane="bottomLeft" activeCell="A3140" sqref="A3140"/>
    </sheetView>
  </sheetViews>
  <sheetFormatPr defaultColWidth="10.7109375" defaultRowHeight="13.2" x14ac:dyDescent="0.25"/>
  <cols>
    <col min="1" max="1" width="14.85546875" style="183" customWidth="1"/>
    <col min="2" max="2" width="13.42578125" style="183" customWidth="1"/>
    <col min="3" max="3" width="57" style="1" customWidth="1"/>
    <col min="4" max="4" width="26.42578125" style="1" customWidth="1"/>
    <col min="5" max="5" width="3.85546875" style="1" customWidth="1"/>
    <col min="6" max="6" width="10.7109375" style="14" customWidth="1"/>
    <col min="7" max="7" width="10.7109375" style="1" customWidth="1"/>
    <col min="8" max="8" width="28.42578125" style="1" customWidth="1"/>
    <col min="9" max="16384" width="10.7109375" style="1"/>
  </cols>
  <sheetData>
    <row r="1" spans="1:7" x14ac:dyDescent="0.25">
      <c r="A1" s="178" t="s">
        <v>1068</v>
      </c>
      <c r="B1" s="178" t="s">
        <v>1069</v>
      </c>
      <c r="C1" s="87"/>
      <c r="D1" s="88"/>
      <c r="E1" s="88"/>
      <c r="F1" s="89"/>
      <c r="G1" s="88"/>
    </row>
    <row r="2" spans="1:7" x14ac:dyDescent="0.25">
      <c r="A2" s="179"/>
      <c r="B2" s="179"/>
      <c r="C2" s="65" t="s">
        <v>3269</v>
      </c>
      <c r="D2" s="88" t="s">
        <v>1067</v>
      </c>
      <c r="E2" s="88"/>
      <c r="F2" s="89"/>
      <c r="G2" s="88"/>
    </row>
    <row r="3" spans="1:7" x14ac:dyDescent="0.25">
      <c r="A3" s="167" t="s">
        <v>1070</v>
      </c>
      <c r="B3" s="167">
        <f>A3+1</f>
        <v>36257</v>
      </c>
      <c r="C3" s="42"/>
      <c r="D3" s="90">
        <v>2.0699999999999998</v>
      </c>
      <c r="E3" s="90"/>
      <c r="F3" s="91"/>
      <c r="G3" s="88"/>
    </row>
    <row r="4" spans="1:7" x14ac:dyDescent="0.25">
      <c r="A4" s="167" t="s">
        <v>1077</v>
      </c>
      <c r="B4" s="167">
        <f t="shared" ref="B4:B27" si="0">A4+1</f>
        <v>36266</v>
      </c>
      <c r="C4" s="42"/>
      <c r="D4" s="90">
        <v>2.0699999999999998</v>
      </c>
      <c r="E4" s="90"/>
      <c r="F4" s="91"/>
      <c r="G4" s="88"/>
    </row>
    <row r="5" spans="1:7" x14ac:dyDescent="0.25">
      <c r="A5" s="167" t="s">
        <v>1082</v>
      </c>
      <c r="B5" s="167">
        <f t="shared" si="0"/>
        <v>36273</v>
      </c>
      <c r="C5" s="42">
        <v>2.253288590604027</v>
      </c>
      <c r="D5" s="90"/>
      <c r="E5" s="90"/>
      <c r="F5" s="91"/>
      <c r="G5" s="88"/>
    </row>
    <row r="6" spans="1:7" x14ac:dyDescent="0.25">
      <c r="A6" s="167" t="s">
        <v>1083</v>
      </c>
      <c r="B6" s="167">
        <f t="shared" si="0"/>
        <v>36274</v>
      </c>
      <c r="C6" s="42">
        <v>2.2400000000000002</v>
      </c>
      <c r="D6" s="90"/>
      <c r="E6" s="90"/>
      <c r="F6" s="91"/>
      <c r="G6" s="88"/>
    </row>
    <row r="7" spans="1:7" x14ac:dyDescent="0.25">
      <c r="A7" s="167" t="s">
        <v>1084</v>
      </c>
      <c r="B7" s="167">
        <f t="shared" si="0"/>
        <v>36277</v>
      </c>
      <c r="C7" s="42">
        <v>2.23</v>
      </c>
      <c r="D7" s="90"/>
      <c r="E7" s="90"/>
      <c r="F7" s="91"/>
      <c r="G7" s="88"/>
    </row>
    <row r="8" spans="1:7" x14ac:dyDescent="0.25">
      <c r="A8" s="167" t="s">
        <v>1085</v>
      </c>
      <c r="B8" s="167">
        <f t="shared" si="0"/>
        <v>36278</v>
      </c>
      <c r="C8" s="42">
        <v>2.3283870967741938</v>
      </c>
      <c r="D8" s="90"/>
      <c r="E8" s="90"/>
      <c r="F8" s="91"/>
      <c r="G8" s="88"/>
    </row>
    <row r="9" spans="1:7" x14ac:dyDescent="0.25">
      <c r="A9" s="167" t="s">
        <v>1086</v>
      </c>
      <c r="B9" s="167">
        <f t="shared" si="0"/>
        <v>36279</v>
      </c>
      <c r="C9" s="42">
        <v>2.3167669172932333</v>
      </c>
      <c r="D9" s="90"/>
      <c r="E9" s="90"/>
      <c r="F9" s="91"/>
      <c r="G9" s="88"/>
    </row>
    <row r="10" spans="1:7" x14ac:dyDescent="0.25">
      <c r="A10" s="167" t="s">
        <v>1087</v>
      </c>
      <c r="B10" s="167">
        <f t="shared" si="0"/>
        <v>36280</v>
      </c>
      <c r="C10" s="42">
        <v>2.346451612903226</v>
      </c>
      <c r="D10" s="90">
        <v>2.0699999999999998</v>
      </c>
      <c r="E10" s="90"/>
      <c r="F10" s="91"/>
      <c r="G10" s="88"/>
    </row>
    <row r="11" spans="1:7" x14ac:dyDescent="0.25">
      <c r="A11" s="167" t="s">
        <v>1088</v>
      </c>
      <c r="B11" s="167">
        <f t="shared" si="0"/>
        <v>36281</v>
      </c>
      <c r="C11" s="42"/>
      <c r="D11" s="90">
        <v>2.27</v>
      </c>
      <c r="E11" s="90"/>
      <c r="F11" s="91"/>
      <c r="G11" s="88"/>
    </row>
    <row r="12" spans="1:7" x14ac:dyDescent="0.25">
      <c r="A12" s="167" t="s">
        <v>1099</v>
      </c>
      <c r="B12" s="167">
        <f t="shared" si="0"/>
        <v>36295</v>
      </c>
      <c r="C12" s="42"/>
      <c r="D12" s="90">
        <v>2.27</v>
      </c>
      <c r="E12" s="90"/>
      <c r="F12" s="91"/>
      <c r="G12" s="88"/>
    </row>
    <row r="13" spans="1:7" x14ac:dyDescent="0.25">
      <c r="A13" s="167" t="s">
        <v>1104</v>
      </c>
      <c r="B13" s="167">
        <f t="shared" si="0"/>
        <v>36302</v>
      </c>
      <c r="C13" s="42">
        <v>2.2213793103448274</v>
      </c>
      <c r="D13" s="90"/>
      <c r="E13" s="90"/>
      <c r="F13" s="91"/>
      <c r="G13" s="88"/>
    </row>
    <row r="14" spans="1:7" x14ac:dyDescent="0.25">
      <c r="A14" s="167" t="s">
        <v>1105</v>
      </c>
      <c r="B14" s="167">
        <f t="shared" si="0"/>
        <v>36305</v>
      </c>
      <c r="C14" s="42">
        <v>2.1938808373590981</v>
      </c>
      <c r="D14" s="90"/>
      <c r="E14" s="90"/>
      <c r="F14" s="91"/>
      <c r="G14" s="88"/>
    </row>
    <row r="15" spans="1:7" x14ac:dyDescent="0.25">
      <c r="A15" s="167" t="s">
        <v>1106</v>
      </c>
      <c r="B15" s="167">
        <f t="shared" si="0"/>
        <v>36306</v>
      </c>
      <c r="C15" s="42">
        <v>2.1776470588235295</v>
      </c>
      <c r="D15" s="90"/>
      <c r="E15" s="90"/>
      <c r="F15" s="91"/>
      <c r="G15" s="88"/>
    </row>
    <row r="16" spans="1:7" x14ac:dyDescent="0.25">
      <c r="A16" s="167" t="s">
        <v>1107</v>
      </c>
      <c r="B16" s="167">
        <f t="shared" si="0"/>
        <v>36307</v>
      </c>
      <c r="C16" s="42">
        <v>2.2189075630252102</v>
      </c>
      <c r="D16" s="90"/>
      <c r="E16" s="90"/>
      <c r="F16" s="91"/>
      <c r="G16" s="88"/>
    </row>
    <row r="17" spans="1:7" x14ac:dyDescent="0.25">
      <c r="A17" s="167" t="s">
        <v>1108</v>
      </c>
      <c r="B17" s="167">
        <f t="shared" si="0"/>
        <v>36308</v>
      </c>
      <c r="C17" s="42">
        <v>2.2550228310502285</v>
      </c>
      <c r="D17" s="90"/>
      <c r="E17" s="90"/>
      <c r="F17" s="91"/>
      <c r="G17" s="88"/>
    </row>
    <row r="18" spans="1:7" x14ac:dyDescent="0.25">
      <c r="A18" s="167" t="s">
        <v>1109</v>
      </c>
      <c r="B18" s="167">
        <f t="shared" si="0"/>
        <v>36309</v>
      </c>
      <c r="C18" s="42">
        <v>2.2000000000000002</v>
      </c>
      <c r="D18" s="90">
        <v>2.27</v>
      </c>
      <c r="E18" s="90"/>
      <c r="F18" s="91"/>
      <c r="G18" s="88"/>
    </row>
    <row r="19" spans="1:7" x14ac:dyDescent="0.25">
      <c r="A19" s="167" t="s">
        <v>1110</v>
      </c>
      <c r="B19" s="167">
        <f t="shared" si="0"/>
        <v>36313</v>
      </c>
      <c r="C19" s="42"/>
      <c r="D19" s="90">
        <v>2.2999999999999998</v>
      </c>
      <c r="E19" s="90"/>
      <c r="F19" s="91"/>
      <c r="G19" s="88"/>
    </row>
    <row r="20" spans="1:7" x14ac:dyDescent="0.25">
      <c r="A20" s="167" t="s">
        <v>1119</v>
      </c>
      <c r="B20" s="167">
        <f t="shared" si="0"/>
        <v>36326</v>
      </c>
      <c r="C20" s="42"/>
      <c r="D20" s="90">
        <v>2.2999999999999998</v>
      </c>
      <c r="E20" s="90"/>
      <c r="F20" s="91"/>
      <c r="G20" s="88"/>
    </row>
    <row r="21" spans="1:7" x14ac:dyDescent="0.25">
      <c r="A21" s="167" t="s">
        <v>1125</v>
      </c>
      <c r="B21" s="167">
        <f t="shared" si="0"/>
        <v>36334</v>
      </c>
      <c r="C21" s="42">
        <v>2.2241522491349479</v>
      </c>
      <c r="D21" s="90"/>
      <c r="E21" s="90"/>
      <c r="F21" s="91"/>
      <c r="G21" s="88"/>
    </row>
    <row r="22" spans="1:7" x14ac:dyDescent="0.25">
      <c r="A22" s="167" t="s">
        <v>1126</v>
      </c>
      <c r="B22" s="167">
        <f t="shared" si="0"/>
        <v>36335</v>
      </c>
      <c r="C22" s="42">
        <v>2.2397058823529412</v>
      </c>
      <c r="D22" s="90"/>
      <c r="E22" s="90"/>
      <c r="F22" s="91"/>
      <c r="G22" s="88"/>
    </row>
    <row r="23" spans="1:7" x14ac:dyDescent="0.25">
      <c r="A23" s="167" t="s">
        <v>1127</v>
      </c>
      <c r="B23" s="167">
        <f t="shared" si="0"/>
        <v>36336</v>
      </c>
      <c r="C23" s="42">
        <v>2.2515999999999998</v>
      </c>
      <c r="D23" s="90"/>
      <c r="E23" s="90"/>
      <c r="F23" s="91"/>
      <c r="G23" s="88"/>
    </row>
    <row r="24" spans="1:7" x14ac:dyDescent="0.25">
      <c r="A24" s="167" t="s">
        <v>1128</v>
      </c>
      <c r="B24" s="167">
        <f t="shared" si="0"/>
        <v>36337</v>
      </c>
      <c r="C24" s="42">
        <v>2.2872413793103448</v>
      </c>
      <c r="D24" s="90"/>
      <c r="E24" s="90"/>
      <c r="F24" s="91"/>
      <c r="G24" s="88"/>
    </row>
    <row r="25" spans="1:7" x14ac:dyDescent="0.25">
      <c r="A25" s="167" t="s">
        <v>1129</v>
      </c>
      <c r="B25" s="167">
        <f t="shared" si="0"/>
        <v>36340</v>
      </c>
      <c r="C25" s="42">
        <v>2.2470370370370372</v>
      </c>
      <c r="D25" s="90"/>
      <c r="E25" s="90"/>
      <c r="F25" s="91"/>
      <c r="G25" s="88"/>
    </row>
    <row r="26" spans="1:7" x14ac:dyDescent="0.25">
      <c r="A26" s="167" t="s">
        <v>1130</v>
      </c>
      <c r="B26" s="167">
        <f t="shared" si="0"/>
        <v>36341</v>
      </c>
      <c r="C26" s="42">
        <v>2.3274172185430464</v>
      </c>
      <c r="D26" s="90">
        <v>2.2999999999999998</v>
      </c>
      <c r="E26" s="90"/>
      <c r="F26" s="91"/>
      <c r="G26" s="88"/>
    </row>
    <row r="27" spans="1:7" x14ac:dyDescent="0.25">
      <c r="A27" s="167" t="s">
        <v>1131</v>
      </c>
      <c r="B27" s="167">
        <f t="shared" si="0"/>
        <v>36342</v>
      </c>
      <c r="C27" s="42"/>
      <c r="D27" s="90">
        <v>2.23</v>
      </c>
      <c r="E27" s="90"/>
      <c r="F27" s="91"/>
      <c r="G27" s="88"/>
    </row>
    <row r="28" spans="1:7" x14ac:dyDescent="0.25">
      <c r="A28" s="167" t="s">
        <v>1140</v>
      </c>
      <c r="B28" s="167">
        <f t="shared" ref="B28:B51" si="1">A28+1</f>
        <v>36356</v>
      </c>
      <c r="C28" s="42"/>
      <c r="D28" s="90">
        <v>2.23</v>
      </c>
      <c r="E28" s="90"/>
      <c r="F28" s="91"/>
      <c r="G28" s="88"/>
    </row>
    <row r="29" spans="1:7" x14ac:dyDescent="0.25">
      <c r="A29" s="167" t="s">
        <v>1147</v>
      </c>
      <c r="B29" s="167">
        <f t="shared" si="1"/>
        <v>36365</v>
      </c>
      <c r="C29" s="42">
        <v>2.4293548387096773</v>
      </c>
      <c r="D29" s="90"/>
      <c r="E29" s="90"/>
      <c r="F29" s="91"/>
      <c r="G29" s="88"/>
    </row>
    <row r="30" spans="1:7" x14ac:dyDescent="0.25">
      <c r="A30" s="167" t="s">
        <v>1148</v>
      </c>
      <c r="B30" s="167">
        <f t="shared" si="1"/>
        <v>36368</v>
      </c>
      <c r="C30" s="42">
        <v>2.5379411764705884</v>
      </c>
      <c r="D30" s="90"/>
      <c r="E30" s="90"/>
      <c r="F30" s="91"/>
      <c r="G30" s="88"/>
    </row>
    <row r="31" spans="1:7" x14ac:dyDescent="0.25">
      <c r="A31" s="167" t="s">
        <v>1149</v>
      </c>
      <c r="B31" s="167">
        <f t="shared" si="1"/>
        <v>36369</v>
      </c>
      <c r="C31" s="42">
        <v>2.5392391304347828</v>
      </c>
      <c r="D31" s="90"/>
      <c r="E31" s="90"/>
      <c r="F31" s="91"/>
      <c r="G31" s="88"/>
    </row>
    <row r="32" spans="1:7" x14ac:dyDescent="0.25">
      <c r="A32" s="167" t="s">
        <v>1150</v>
      </c>
      <c r="B32" s="167">
        <f t="shared" si="1"/>
        <v>36370</v>
      </c>
      <c r="C32" s="42">
        <v>2.5755072463768114</v>
      </c>
      <c r="D32" s="90"/>
      <c r="E32" s="90"/>
      <c r="F32" s="91"/>
      <c r="G32" s="88"/>
    </row>
    <row r="33" spans="1:7" x14ac:dyDescent="0.25">
      <c r="A33" s="167" t="s">
        <v>1151</v>
      </c>
      <c r="B33" s="167">
        <f t="shared" si="1"/>
        <v>36371</v>
      </c>
      <c r="C33" s="42">
        <v>2.6689898989898988</v>
      </c>
      <c r="D33" s="90"/>
      <c r="E33" s="90"/>
      <c r="F33" s="91"/>
      <c r="G33" s="88"/>
    </row>
    <row r="34" spans="1:7" x14ac:dyDescent="0.25">
      <c r="A34" s="167" t="s">
        <v>1152</v>
      </c>
      <c r="B34" s="167">
        <f t="shared" si="1"/>
        <v>36372</v>
      </c>
      <c r="C34" s="42">
        <v>2.56</v>
      </c>
      <c r="D34" s="90">
        <v>2.23</v>
      </c>
      <c r="E34" s="90"/>
      <c r="F34" s="91"/>
      <c r="G34" s="88"/>
    </row>
    <row r="35" spans="1:7" x14ac:dyDescent="0.25">
      <c r="A35" s="167" t="s">
        <v>1153</v>
      </c>
      <c r="B35" s="167">
        <f t="shared" si="1"/>
        <v>36375</v>
      </c>
      <c r="C35" s="42"/>
      <c r="D35" s="90">
        <v>2.74</v>
      </c>
      <c r="E35" s="90"/>
      <c r="F35" s="91"/>
      <c r="G35" s="88"/>
    </row>
    <row r="36" spans="1:7" x14ac:dyDescent="0.25">
      <c r="A36" s="167" t="s">
        <v>1163</v>
      </c>
      <c r="B36" s="167">
        <f t="shared" si="1"/>
        <v>36389</v>
      </c>
      <c r="C36" s="42"/>
      <c r="D36" s="90">
        <v>2.74</v>
      </c>
      <c r="E36" s="90"/>
      <c r="F36" s="91"/>
      <c r="G36" s="88"/>
    </row>
    <row r="37" spans="1:7" x14ac:dyDescent="0.25">
      <c r="A37" s="167" t="s">
        <v>1168</v>
      </c>
      <c r="B37" s="167">
        <f t="shared" si="1"/>
        <v>36396</v>
      </c>
      <c r="C37" s="42">
        <v>2.9382394366197184</v>
      </c>
      <c r="D37" s="90"/>
      <c r="E37" s="90"/>
      <c r="F37" s="91"/>
      <c r="G37" s="88"/>
    </row>
    <row r="38" spans="1:7" x14ac:dyDescent="0.25">
      <c r="A38" s="167" t="s">
        <v>1169</v>
      </c>
      <c r="B38" s="167">
        <f t="shared" si="1"/>
        <v>36397</v>
      </c>
      <c r="C38" s="42">
        <v>3.0067289719626169</v>
      </c>
      <c r="D38" s="90"/>
      <c r="E38" s="90"/>
      <c r="F38" s="91"/>
      <c r="G38" s="88"/>
    </row>
    <row r="39" spans="1:7" x14ac:dyDescent="0.25">
      <c r="A39" s="167" t="s">
        <v>1170</v>
      </c>
      <c r="B39" s="167">
        <f t="shared" si="1"/>
        <v>36398</v>
      </c>
      <c r="C39" s="42">
        <v>3.0793137254901959</v>
      </c>
      <c r="D39" s="90"/>
      <c r="E39" s="90"/>
      <c r="F39" s="91"/>
      <c r="G39" s="88"/>
    </row>
    <row r="40" spans="1:7" x14ac:dyDescent="0.25">
      <c r="A40" s="167" t="s">
        <v>1171</v>
      </c>
      <c r="B40" s="167">
        <f t="shared" si="1"/>
        <v>36399</v>
      </c>
      <c r="C40" s="42">
        <v>2.9738028169014084</v>
      </c>
      <c r="D40" s="90"/>
      <c r="E40" s="90"/>
      <c r="F40" s="91"/>
      <c r="G40" s="88"/>
    </row>
    <row r="41" spans="1:7" x14ac:dyDescent="0.25">
      <c r="A41" s="167" t="s">
        <v>1172</v>
      </c>
      <c r="B41" s="167">
        <f t="shared" si="1"/>
        <v>36400</v>
      </c>
      <c r="C41" s="42">
        <v>2.86</v>
      </c>
      <c r="D41" s="90"/>
      <c r="E41" s="90"/>
      <c r="F41" s="91"/>
      <c r="G41" s="88"/>
    </row>
    <row r="42" spans="1:7" x14ac:dyDescent="0.25">
      <c r="A42" s="167" t="s">
        <v>1173</v>
      </c>
      <c r="B42" s="167">
        <f t="shared" si="1"/>
        <v>36403</v>
      </c>
      <c r="C42" s="42">
        <v>2.8490000000000002</v>
      </c>
      <c r="D42" s="90">
        <v>2.74</v>
      </c>
      <c r="E42" s="90"/>
      <c r="F42" s="91"/>
      <c r="G42" s="88"/>
    </row>
    <row r="43" spans="1:7" x14ac:dyDescent="0.25">
      <c r="A43" s="167" t="s">
        <v>1174</v>
      </c>
      <c r="B43" s="167">
        <f t="shared" si="1"/>
        <v>36404</v>
      </c>
      <c r="C43" s="42"/>
      <c r="D43" s="90">
        <v>2.63</v>
      </c>
      <c r="E43" s="90"/>
      <c r="F43" s="91"/>
      <c r="G43" s="88"/>
    </row>
    <row r="44" spans="1:7" x14ac:dyDescent="0.25">
      <c r="A44" s="167" t="s">
        <v>1183</v>
      </c>
      <c r="B44" s="167">
        <f t="shared" si="1"/>
        <v>36418</v>
      </c>
      <c r="C44" s="42"/>
      <c r="D44" s="90">
        <v>2.63</v>
      </c>
      <c r="E44" s="90"/>
      <c r="F44" s="91"/>
      <c r="G44" s="88"/>
    </row>
    <row r="45" spans="1:7" x14ac:dyDescent="0.25">
      <c r="A45" s="167" t="s">
        <v>1189</v>
      </c>
      <c r="B45" s="167">
        <f t="shared" si="1"/>
        <v>36426</v>
      </c>
      <c r="C45" s="42">
        <v>2.3009009009009009</v>
      </c>
      <c r="D45" s="90"/>
      <c r="E45" s="90"/>
      <c r="F45" s="91"/>
      <c r="G45" s="88"/>
    </row>
    <row r="46" spans="1:7" x14ac:dyDescent="0.25">
      <c r="A46" s="167" t="s">
        <v>1190</v>
      </c>
      <c r="B46" s="167">
        <f t="shared" si="1"/>
        <v>36427</v>
      </c>
      <c r="C46" s="42">
        <v>2.4935353535353535</v>
      </c>
      <c r="D46" s="90"/>
      <c r="E46" s="90"/>
      <c r="F46" s="91"/>
      <c r="G46" s="88"/>
    </row>
    <row r="47" spans="1:7" x14ac:dyDescent="0.25">
      <c r="A47" s="167" t="s">
        <v>1191</v>
      </c>
      <c r="B47" s="167">
        <f t="shared" si="1"/>
        <v>36428</v>
      </c>
      <c r="C47" s="42">
        <v>2.5776190476190477</v>
      </c>
      <c r="D47" s="90"/>
      <c r="E47" s="90"/>
      <c r="F47" s="91"/>
      <c r="G47" s="88"/>
    </row>
    <row r="48" spans="1:7" x14ac:dyDescent="0.25">
      <c r="A48" s="167" t="s">
        <v>1192</v>
      </c>
      <c r="B48" s="167">
        <f t="shared" si="1"/>
        <v>36431</v>
      </c>
      <c r="C48" s="42">
        <v>2.5106611570247934</v>
      </c>
      <c r="D48" s="90"/>
      <c r="E48" s="90"/>
      <c r="F48" s="91"/>
      <c r="G48" s="88"/>
    </row>
    <row r="49" spans="1:7" x14ac:dyDescent="0.25">
      <c r="A49" s="167" t="s">
        <v>1193</v>
      </c>
      <c r="B49" s="167">
        <f t="shared" si="1"/>
        <v>36432</v>
      </c>
      <c r="C49" s="42">
        <v>2.5329927007299271</v>
      </c>
      <c r="D49" s="90"/>
      <c r="E49" s="90"/>
      <c r="F49" s="91"/>
      <c r="G49" s="88"/>
    </row>
    <row r="50" spans="1:7" x14ac:dyDescent="0.25">
      <c r="A50" s="167" t="s">
        <v>1194</v>
      </c>
      <c r="B50" s="167">
        <f t="shared" si="1"/>
        <v>36433</v>
      </c>
      <c r="C50" s="42">
        <v>2.5703937007874016</v>
      </c>
      <c r="D50" s="90">
        <v>2.63</v>
      </c>
      <c r="E50" s="90"/>
      <c r="F50" s="91"/>
      <c r="G50" s="88"/>
    </row>
    <row r="51" spans="1:7" x14ac:dyDescent="0.25">
      <c r="A51" s="167" t="s">
        <v>1195</v>
      </c>
      <c r="B51" s="167">
        <f t="shared" si="1"/>
        <v>36434</v>
      </c>
      <c r="C51" s="42"/>
      <c r="D51" s="90">
        <v>2.63</v>
      </c>
      <c r="E51" s="90"/>
      <c r="F51" s="91"/>
      <c r="G51" s="88"/>
    </row>
    <row r="52" spans="1:7" x14ac:dyDescent="0.25">
      <c r="A52" s="167" t="s">
        <v>1205</v>
      </c>
      <c r="B52" s="167">
        <f t="shared" ref="B52:B74" si="2">A52+1</f>
        <v>36448</v>
      </c>
      <c r="C52" s="42"/>
      <c r="D52" s="90">
        <v>2.63</v>
      </c>
      <c r="E52" s="90"/>
      <c r="F52" s="91"/>
      <c r="G52" s="88"/>
    </row>
    <row r="53" spans="1:7" x14ac:dyDescent="0.25">
      <c r="A53" s="167" t="s">
        <v>1211</v>
      </c>
      <c r="B53" s="167">
        <f t="shared" si="2"/>
        <v>36456</v>
      </c>
      <c r="C53" s="42">
        <v>3.004</v>
      </c>
      <c r="D53" s="90"/>
      <c r="E53" s="90"/>
      <c r="F53" s="91"/>
      <c r="G53" s="88"/>
    </row>
    <row r="54" spans="1:7" x14ac:dyDescent="0.25">
      <c r="A54" s="167" t="s">
        <v>1212</v>
      </c>
      <c r="B54" s="167">
        <f t="shared" si="2"/>
        <v>36459</v>
      </c>
      <c r="C54" s="42">
        <v>2.9766101694915252</v>
      </c>
      <c r="D54" s="90"/>
      <c r="E54" s="90"/>
      <c r="F54" s="91"/>
      <c r="G54" s="88"/>
    </row>
    <row r="55" spans="1:7" x14ac:dyDescent="0.25">
      <c r="A55" s="167" t="s">
        <v>1213</v>
      </c>
      <c r="B55" s="167">
        <f t="shared" si="2"/>
        <v>36460</v>
      </c>
      <c r="C55" s="42">
        <v>2.9718055555555556</v>
      </c>
      <c r="D55" s="90"/>
      <c r="E55" s="90"/>
      <c r="F55" s="91"/>
      <c r="G55" s="88"/>
    </row>
    <row r="56" spans="1:7" x14ac:dyDescent="0.25">
      <c r="A56" s="167" t="s">
        <v>1214</v>
      </c>
      <c r="B56" s="167">
        <f t="shared" si="2"/>
        <v>36461</v>
      </c>
      <c r="C56" s="42">
        <v>3.02</v>
      </c>
      <c r="D56" s="90"/>
      <c r="E56" s="90"/>
      <c r="F56" s="91"/>
      <c r="G56" s="88"/>
    </row>
    <row r="57" spans="1:7" x14ac:dyDescent="0.25">
      <c r="A57" s="167" t="s">
        <v>1215</v>
      </c>
      <c r="B57" s="167">
        <f t="shared" si="2"/>
        <v>36462</v>
      </c>
      <c r="C57" s="42">
        <v>2.9961157024793388</v>
      </c>
      <c r="D57" s="90"/>
      <c r="E57" s="90"/>
      <c r="F57" s="91"/>
      <c r="G57" s="88"/>
    </row>
    <row r="58" spans="1:7" x14ac:dyDescent="0.25">
      <c r="A58" s="167" t="s">
        <v>1216</v>
      </c>
      <c r="B58" s="167">
        <f t="shared" si="2"/>
        <v>36463</v>
      </c>
      <c r="C58" s="42">
        <v>2.7975510204081631</v>
      </c>
      <c r="D58" s="90">
        <v>2.63</v>
      </c>
      <c r="E58" s="90"/>
      <c r="F58" s="91"/>
      <c r="G58" s="88"/>
    </row>
    <row r="59" spans="1:7" x14ac:dyDescent="0.25">
      <c r="A59" s="167" t="s">
        <v>1217</v>
      </c>
      <c r="B59" s="167">
        <f t="shared" si="2"/>
        <v>36466</v>
      </c>
      <c r="C59" s="42"/>
      <c r="D59" s="90">
        <v>2.54</v>
      </c>
      <c r="E59" s="90"/>
      <c r="F59" s="91"/>
      <c r="G59" s="88"/>
    </row>
    <row r="60" spans="1:7" x14ac:dyDescent="0.25">
      <c r="A60" s="167" t="s">
        <v>1226</v>
      </c>
      <c r="B60" s="167">
        <f t="shared" si="2"/>
        <v>36477</v>
      </c>
      <c r="C60" s="42"/>
      <c r="D60" s="90">
        <v>2.54</v>
      </c>
      <c r="E60" s="90"/>
      <c r="F60" s="91"/>
      <c r="G60" s="88"/>
    </row>
    <row r="61" spans="1:7" x14ac:dyDescent="0.25">
      <c r="A61" s="167" t="s">
        <v>1231</v>
      </c>
      <c r="B61" s="167">
        <f t="shared" si="2"/>
        <v>36484</v>
      </c>
      <c r="C61" s="42">
        <v>2.1559183673469389</v>
      </c>
      <c r="D61" s="90"/>
      <c r="E61" s="90"/>
      <c r="F61" s="91"/>
      <c r="G61" s="88"/>
    </row>
    <row r="62" spans="1:7" x14ac:dyDescent="0.25">
      <c r="A62" s="167" t="s">
        <v>1232</v>
      </c>
      <c r="B62" s="167">
        <f t="shared" si="2"/>
        <v>36487</v>
      </c>
      <c r="C62" s="42">
        <v>2.0418103448275864</v>
      </c>
      <c r="D62" s="90"/>
      <c r="E62" s="90"/>
      <c r="F62" s="91"/>
      <c r="G62" s="88"/>
    </row>
    <row r="63" spans="1:7" x14ac:dyDescent="0.25">
      <c r="A63" s="167" t="s">
        <v>1233</v>
      </c>
      <c r="B63" s="167">
        <f t="shared" si="2"/>
        <v>36488</v>
      </c>
      <c r="C63" s="42">
        <v>1.99</v>
      </c>
      <c r="D63" s="90"/>
      <c r="E63" s="90"/>
      <c r="F63" s="91"/>
      <c r="G63" s="88"/>
    </row>
    <row r="64" spans="1:7" x14ac:dyDescent="0.25">
      <c r="A64" s="167" t="s">
        <v>1235</v>
      </c>
      <c r="B64" s="167">
        <f t="shared" si="2"/>
        <v>36489</v>
      </c>
      <c r="C64" s="42">
        <v>1.9364957264957265</v>
      </c>
      <c r="D64" s="90"/>
      <c r="E64" s="90"/>
      <c r="F64" s="91"/>
      <c r="G64" s="88"/>
    </row>
    <row r="65" spans="1:7" x14ac:dyDescent="0.25">
      <c r="A65" s="167" t="s">
        <v>1236</v>
      </c>
      <c r="B65" s="167">
        <f t="shared" si="2"/>
        <v>36494</v>
      </c>
      <c r="C65" s="42">
        <v>2.217802197802198</v>
      </c>
      <c r="D65" s="90">
        <v>2.54</v>
      </c>
      <c r="E65" s="90"/>
      <c r="F65" s="91"/>
      <c r="G65" s="88"/>
    </row>
    <row r="66" spans="1:7" x14ac:dyDescent="0.25">
      <c r="A66" s="167" t="s">
        <v>1263</v>
      </c>
      <c r="B66" s="167">
        <f t="shared" si="2"/>
        <v>36495</v>
      </c>
      <c r="C66" s="42"/>
      <c r="D66" s="90">
        <v>2.35</v>
      </c>
      <c r="E66" s="90"/>
      <c r="F66" s="91"/>
      <c r="G66" s="88"/>
    </row>
    <row r="67" spans="1:7" x14ac:dyDescent="0.25">
      <c r="A67" s="167" t="s">
        <v>1273</v>
      </c>
      <c r="B67" s="167">
        <f t="shared" si="2"/>
        <v>36509</v>
      </c>
      <c r="C67" s="42"/>
      <c r="D67" s="90">
        <v>2.35</v>
      </c>
      <c r="E67" s="90"/>
      <c r="F67" s="91"/>
      <c r="G67" s="88"/>
    </row>
    <row r="68" spans="1:7" x14ac:dyDescent="0.25">
      <c r="A68" s="167" t="s">
        <v>1279</v>
      </c>
      <c r="B68" s="167">
        <f t="shared" si="2"/>
        <v>36517</v>
      </c>
      <c r="C68" s="42">
        <v>2.4370270270270269</v>
      </c>
      <c r="D68" s="90"/>
      <c r="E68" s="90"/>
      <c r="F68" s="91"/>
      <c r="G68" s="88"/>
    </row>
    <row r="69" spans="1:7" x14ac:dyDescent="0.25">
      <c r="A69" s="167" t="s">
        <v>1280</v>
      </c>
      <c r="B69" s="167">
        <f t="shared" si="2"/>
        <v>36518</v>
      </c>
      <c r="C69" s="42">
        <v>2.44</v>
      </c>
      <c r="D69" s="90"/>
      <c r="E69" s="90"/>
      <c r="F69" s="91"/>
      <c r="G69" s="88"/>
    </row>
    <row r="70" spans="1:7" x14ac:dyDescent="0.25">
      <c r="A70" s="167" t="s">
        <v>1281</v>
      </c>
      <c r="B70" s="167">
        <f t="shared" si="2"/>
        <v>36522</v>
      </c>
      <c r="C70" s="42">
        <v>2.3603157894736841</v>
      </c>
      <c r="D70" s="90"/>
      <c r="E70" s="90"/>
      <c r="F70" s="91"/>
      <c r="G70" s="88"/>
    </row>
    <row r="71" spans="1:7" x14ac:dyDescent="0.25">
      <c r="A71" s="167" t="s">
        <v>1282</v>
      </c>
      <c r="B71" s="167">
        <f t="shared" si="2"/>
        <v>36523</v>
      </c>
      <c r="C71" s="42">
        <v>2.3204761904761906</v>
      </c>
      <c r="D71" s="90"/>
      <c r="E71" s="90"/>
      <c r="F71" s="91"/>
      <c r="G71" s="88"/>
    </row>
    <row r="72" spans="1:7" x14ac:dyDescent="0.25">
      <c r="A72" s="167" t="s">
        <v>1283</v>
      </c>
      <c r="B72" s="167">
        <f t="shared" si="2"/>
        <v>36524</v>
      </c>
      <c r="C72" s="42">
        <v>2.3427906976744186</v>
      </c>
      <c r="D72" s="90"/>
      <c r="E72" s="90"/>
      <c r="F72" s="91"/>
      <c r="G72" s="88"/>
    </row>
    <row r="73" spans="1:7" x14ac:dyDescent="0.25">
      <c r="A73" s="167" t="s">
        <v>1284</v>
      </c>
      <c r="B73" s="167">
        <f t="shared" si="2"/>
        <v>36525</v>
      </c>
      <c r="C73" s="42">
        <v>2.3072077028885833</v>
      </c>
      <c r="D73" s="90">
        <v>2.35</v>
      </c>
      <c r="E73" s="90"/>
      <c r="F73" s="91" t="s">
        <v>1285</v>
      </c>
      <c r="G73" s="88"/>
    </row>
    <row r="74" spans="1:7" x14ac:dyDescent="0.25">
      <c r="A74" s="167" t="s">
        <v>1286</v>
      </c>
      <c r="B74" s="167">
        <f t="shared" si="2"/>
        <v>36529</v>
      </c>
      <c r="C74" s="42"/>
      <c r="D74" s="90">
        <v>2.37</v>
      </c>
      <c r="E74" s="90"/>
      <c r="F74" s="91"/>
      <c r="G74" s="88"/>
    </row>
    <row r="75" spans="1:7" x14ac:dyDescent="0.25">
      <c r="A75" s="167" t="s">
        <v>1352</v>
      </c>
      <c r="B75" s="167">
        <f t="shared" ref="B75:B101" si="3">A75+1</f>
        <v>36540</v>
      </c>
      <c r="C75" s="42"/>
      <c r="D75" s="90">
        <v>2.37</v>
      </c>
      <c r="E75" s="90"/>
      <c r="F75" s="91"/>
      <c r="G75" s="88"/>
    </row>
    <row r="76" spans="1:7" x14ac:dyDescent="0.25">
      <c r="A76" s="167" t="s">
        <v>1356</v>
      </c>
      <c r="B76" s="167">
        <f t="shared" si="3"/>
        <v>36547</v>
      </c>
      <c r="C76" s="42">
        <v>2.5417105263157893</v>
      </c>
      <c r="D76" s="90"/>
      <c r="E76" s="90"/>
      <c r="F76" s="91"/>
      <c r="G76" s="88"/>
    </row>
    <row r="77" spans="1:7" x14ac:dyDescent="0.25">
      <c r="A77" s="167" t="s">
        <v>1357</v>
      </c>
      <c r="B77" s="167">
        <f t="shared" si="3"/>
        <v>36550</v>
      </c>
      <c r="C77" s="42">
        <v>2.5451641890338457</v>
      </c>
      <c r="D77" s="90"/>
      <c r="E77" s="90"/>
      <c r="F77" s="91"/>
      <c r="G77" s="88"/>
    </row>
    <row r="78" spans="1:7" x14ac:dyDescent="0.25">
      <c r="A78" s="167" t="s">
        <v>1358</v>
      </c>
      <c r="B78" s="167">
        <f t="shared" si="3"/>
        <v>36551</v>
      </c>
      <c r="C78" s="42">
        <v>2.6472413793103446</v>
      </c>
      <c r="D78" s="90"/>
      <c r="E78" s="90"/>
      <c r="F78" s="91"/>
      <c r="G78" s="88"/>
    </row>
    <row r="79" spans="1:7" x14ac:dyDescent="0.25">
      <c r="A79" s="167" t="s">
        <v>1359</v>
      </c>
      <c r="B79" s="167">
        <f t="shared" si="3"/>
        <v>36552</v>
      </c>
      <c r="C79" s="42">
        <v>2.7412463343108504</v>
      </c>
      <c r="D79" s="90"/>
      <c r="E79" s="90"/>
      <c r="F79" s="91"/>
      <c r="G79" s="88"/>
    </row>
    <row r="80" spans="1:7" x14ac:dyDescent="0.25">
      <c r="A80" s="167" t="s">
        <v>1360</v>
      </c>
      <c r="B80" s="167">
        <f t="shared" si="3"/>
        <v>36553</v>
      </c>
      <c r="C80" s="42">
        <v>2.7364566929133858</v>
      </c>
      <c r="D80" s="90"/>
      <c r="E80" s="90"/>
      <c r="F80" s="91"/>
      <c r="G80" s="88"/>
    </row>
    <row r="81" spans="1:7" x14ac:dyDescent="0.25">
      <c r="A81" s="167" t="s">
        <v>1361</v>
      </c>
      <c r="B81" s="167">
        <f t="shared" si="3"/>
        <v>36554</v>
      </c>
      <c r="C81" s="42">
        <v>2.83</v>
      </c>
      <c r="D81" s="90">
        <v>2.37</v>
      </c>
      <c r="E81" s="90"/>
      <c r="F81" s="91"/>
      <c r="G81" s="88"/>
    </row>
    <row r="82" spans="1:7" x14ac:dyDescent="0.25">
      <c r="A82" s="167" t="s">
        <v>1362</v>
      </c>
      <c r="B82" s="167">
        <f t="shared" si="3"/>
        <v>36557</v>
      </c>
      <c r="C82" s="42"/>
      <c r="D82" s="90">
        <v>2.66</v>
      </c>
      <c r="E82" s="90"/>
      <c r="F82" s="91"/>
      <c r="G82" s="88"/>
    </row>
    <row r="83" spans="1:7" x14ac:dyDescent="0.25">
      <c r="A83" s="167" t="s">
        <v>1370</v>
      </c>
      <c r="B83" s="167">
        <f t="shared" si="3"/>
        <v>36567</v>
      </c>
      <c r="C83" s="42"/>
      <c r="D83" s="90">
        <v>2.66</v>
      </c>
      <c r="E83" s="90"/>
      <c r="F83" s="91"/>
      <c r="G83" s="88"/>
    </row>
    <row r="84" spans="1:7" x14ac:dyDescent="0.25">
      <c r="A84" s="167" t="s">
        <v>1371</v>
      </c>
      <c r="B84" s="167">
        <f t="shared" si="3"/>
        <v>36593</v>
      </c>
      <c r="C84" s="42"/>
      <c r="D84" s="90">
        <v>2.75</v>
      </c>
      <c r="E84" s="90"/>
      <c r="F84" s="91"/>
      <c r="G84" s="88"/>
    </row>
    <row r="85" spans="1:7" x14ac:dyDescent="0.25">
      <c r="A85" s="167" t="s">
        <v>1374</v>
      </c>
      <c r="B85" s="167">
        <f t="shared" si="3"/>
        <v>36597</v>
      </c>
      <c r="C85" s="42"/>
      <c r="D85" s="90">
        <v>2.75</v>
      </c>
      <c r="E85" s="90"/>
      <c r="F85" s="91"/>
      <c r="G85" s="88"/>
    </row>
    <row r="86" spans="1:7" x14ac:dyDescent="0.25">
      <c r="A86" s="167" t="s">
        <v>1375</v>
      </c>
      <c r="B86" s="167">
        <f t="shared" si="3"/>
        <v>36627</v>
      </c>
      <c r="C86" s="42"/>
      <c r="D86" s="90">
        <v>2.99</v>
      </c>
      <c r="E86" s="90"/>
      <c r="F86" s="91"/>
      <c r="G86" s="88"/>
    </row>
    <row r="87" spans="1:7" x14ac:dyDescent="0.25">
      <c r="A87" s="167" t="s">
        <v>1379</v>
      </c>
      <c r="B87" s="167">
        <f t="shared" si="3"/>
        <v>36631</v>
      </c>
      <c r="C87" s="42"/>
      <c r="D87" s="90">
        <v>2.99</v>
      </c>
      <c r="E87" s="90"/>
      <c r="F87" s="91"/>
      <c r="G87" s="88"/>
    </row>
    <row r="88" spans="1:7" x14ac:dyDescent="0.25">
      <c r="A88" s="167" t="s">
        <v>1383</v>
      </c>
      <c r="B88" s="167">
        <f t="shared" si="3"/>
        <v>36637</v>
      </c>
      <c r="C88" s="42">
        <v>3.085</v>
      </c>
      <c r="D88" s="90"/>
      <c r="E88" s="90"/>
      <c r="F88" s="91"/>
      <c r="G88" s="88"/>
    </row>
    <row r="89" spans="1:7" x14ac:dyDescent="0.25">
      <c r="A89" s="167" t="s">
        <v>1384</v>
      </c>
      <c r="B89" s="167">
        <f t="shared" si="3"/>
        <v>36641</v>
      </c>
      <c r="C89" s="42">
        <v>3.1266480446927374</v>
      </c>
      <c r="D89" s="90"/>
      <c r="E89" s="90"/>
      <c r="F89" s="91"/>
      <c r="G89" s="88"/>
    </row>
    <row r="90" spans="1:7" x14ac:dyDescent="0.25">
      <c r="A90" s="167" t="s">
        <v>1385</v>
      </c>
      <c r="B90" s="167">
        <f t="shared" si="3"/>
        <v>36642</v>
      </c>
      <c r="C90" s="42">
        <v>3.1560396039603962</v>
      </c>
      <c r="D90" s="90"/>
      <c r="E90" s="90"/>
      <c r="F90" s="91"/>
      <c r="G90" s="88"/>
    </row>
    <row r="91" spans="1:7" x14ac:dyDescent="0.25">
      <c r="A91" s="167" t="s">
        <v>1386</v>
      </c>
      <c r="B91" s="167">
        <f t="shared" si="3"/>
        <v>36643</v>
      </c>
      <c r="C91" s="42">
        <v>3.1261904761904762</v>
      </c>
      <c r="D91" s="90"/>
      <c r="E91" s="90"/>
      <c r="F91" s="91"/>
      <c r="G91" s="88"/>
    </row>
    <row r="92" spans="1:7" x14ac:dyDescent="0.25">
      <c r="A92" s="167" t="s">
        <v>1387</v>
      </c>
      <c r="B92" s="167">
        <f t="shared" si="3"/>
        <v>36644</v>
      </c>
      <c r="C92" s="42">
        <v>3.0484782608695653</v>
      </c>
      <c r="D92" s="90"/>
      <c r="E92" s="90"/>
      <c r="F92" s="91"/>
      <c r="G92" s="88"/>
    </row>
    <row r="93" spans="1:7" x14ac:dyDescent="0.25">
      <c r="A93" s="167" t="s">
        <v>1388</v>
      </c>
      <c r="B93" s="167">
        <f t="shared" si="3"/>
        <v>36645</v>
      </c>
      <c r="C93" s="42">
        <v>3.0935294117647061</v>
      </c>
      <c r="D93" s="90">
        <v>2.99</v>
      </c>
      <c r="E93" s="90"/>
      <c r="F93" s="91"/>
      <c r="G93" s="88"/>
    </row>
    <row r="94" spans="1:7" x14ac:dyDescent="0.25">
      <c r="A94" s="167" t="s">
        <v>1389</v>
      </c>
      <c r="B94" s="167">
        <f t="shared" si="3"/>
        <v>36648</v>
      </c>
      <c r="C94" s="42"/>
      <c r="D94" s="90">
        <v>3.47</v>
      </c>
      <c r="E94" s="90"/>
      <c r="F94" s="91"/>
      <c r="G94" s="88"/>
    </row>
    <row r="95" spans="1:7" x14ac:dyDescent="0.25">
      <c r="A95" s="167" t="s">
        <v>1399</v>
      </c>
      <c r="B95" s="167">
        <f t="shared" si="3"/>
        <v>36662</v>
      </c>
      <c r="C95" s="42"/>
      <c r="D95" s="90">
        <v>3.47</v>
      </c>
      <c r="E95" s="90"/>
      <c r="F95" s="91"/>
      <c r="G95" s="88"/>
    </row>
    <row r="96" spans="1:7" x14ac:dyDescent="0.25">
      <c r="A96" s="167" t="s">
        <v>1405</v>
      </c>
      <c r="B96" s="167">
        <f t="shared" si="3"/>
        <v>36670</v>
      </c>
      <c r="C96" s="42">
        <v>3.8526666666666665</v>
      </c>
      <c r="D96" s="90"/>
      <c r="E96" s="90"/>
      <c r="F96" s="91"/>
      <c r="G96" s="88"/>
    </row>
    <row r="97" spans="1:7" x14ac:dyDescent="0.25">
      <c r="A97" s="167" t="s">
        <v>1406</v>
      </c>
      <c r="B97" s="167">
        <f t="shared" si="3"/>
        <v>36671</v>
      </c>
      <c r="C97" s="42">
        <v>3.9380576441102755</v>
      </c>
      <c r="D97" s="90"/>
      <c r="E97" s="90"/>
      <c r="F97" s="91"/>
      <c r="G97" s="88"/>
    </row>
    <row r="98" spans="1:7" x14ac:dyDescent="0.25">
      <c r="A98" s="167" t="s">
        <v>1407</v>
      </c>
      <c r="B98" s="167">
        <f t="shared" si="3"/>
        <v>36672</v>
      </c>
      <c r="C98" s="42">
        <v>4.1707590759075908</v>
      </c>
      <c r="D98" s="90"/>
      <c r="E98" s="90"/>
      <c r="F98" s="91"/>
      <c r="G98" s="88"/>
    </row>
    <row r="99" spans="1:7" x14ac:dyDescent="0.25">
      <c r="A99" s="167" t="s">
        <v>1412</v>
      </c>
      <c r="B99" s="167">
        <f t="shared" si="3"/>
        <v>36673</v>
      </c>
      <c r="C99" s="42">
        <v>4.2669736842105266</v>
      </c>
      <c r="D99" s="90"/>
      <c r="E99" s="90"/>
      <c r="F99" s="91"/>
      <c r="G99" s="88"/>
    </row>
    <row r="100" spans="1:7" x14ac:dyDescent="0.25">
      <c r="A100" s="167" t="s">
        <v>1413</v>
      </c>
      <c r="B100" s="167">
        <f t="shared" si="3"/>
        <v>36677</v>
      </c>
      <c r="C100" s="42">
        <v>4.3584615384615386</v>
      </c>
      <c r="D100" s="90">
        <v>3.47</v>
      </c>
      <c r="E100" s="90"/>
      <c r="F100" s="91"/>
      <c r="G100" s="88"/>
    </row>
    <row r="101" spans="1:7" x14ac:dyDescent="0.25">
      <c r="A101" s="167" t="s">
        <v>1414</v>
      </c>
      <c r="B101" s="167">
        <f t="shared" si="3"/>
        <v>36678</v>
      </c>
      <c r="C101" s="42"/>
      <c r="D101" s="90">
        <v>4.3</v>
      </c>
      <c r="E101" s="90"/>
      <c r="F101" s="91"/>
      <c r="G101" s="88"/>
    </row>
    <row r="102" spans="1:7" x14ac:dyDescent="0.25">
      <c r="A102" s="167" t="s">
        <v>1424</v>
      </c>
      <c r="B102" s="167">
        <f t="shared" ref="B102:B126" si="4">A102+1</f>
        <v>36692</v>
      </c>
      <c r="C102" s="42"/>
      <c r="D102" s="90">
        <v>4.3</v>
      </c>
      <c r="E102" s="90"/>
      <c r="F102" s="91"/>
      <c r="G102" s="88"/>
    </row>
    <row r="103" spans="1:7" x14ac:dyDescent="0.25">
      <c r="A103" s="167" t="s">
        <v>1430</v>
      </c>
      <c r="B103" s="167">
        <f t="shared" si="4"/>
        <v>36700</v>
      </c>
      <c r="C103" s="42">
        <v>4.4171111111111108</v>
      </c>
      <c r="D103" s="90"/>
      <c r="E103" s="90"/>
      <c r="F103" s="91"/>
      <c r="G103" s="88"/>
    </row>
    <row r="104" spans="1:7" x14ac:dyDescent="0.25">
      <c r="A104" s="167" t="s">
        <v>1431</v>
      </c>
      <c r="B104" s="167">
        <f t="shared" si="4"/>
        <v>36701</v>
      </c>
      <c r="C104" s="42">
        <v>4.415</v>
      </c>
      <c r="D104" s="90"/>
      <c r="E104" s="90"/>
      <c r="F104" s="91"/>
      <c r="G104" s="88"/>
    </row>
    <row r="105" spans="1:7" x14ac:dyDescent="0.25">
      <c r="A105" s="167" t="s">
        <v>1432</v>
      </c>
      <c r="B105" s="167">
        <f t="shared" si="4"/>
        <v>36704</v>
      </c>
      <c r="C105" s="42">
        <v>4.3711764705882352</v>
      </c>
      <c r="D105" s="90"/>
      <c r="E105" s="90"/>
      <c r="F105" s="91"/>
      <c r="G105" s="88"/>
    </row>
    <row r="106" spans="1:7" x14ac:dyDescent="0.25">
      <c r="A106" s="167" t="s">
        <v>1433</v>
      </c>
      <c r="B106" s="167">
        <f t="shared" si="4"/>
        <v>36705</v>
      </c>
      <c r="C106" s="42">
        <v>4.532592592592593</v>
      </c>
      <c r="D106" s="90"/>
      <c r="E106" s="90"/>
      <c r="F106" s="91"/>
      <c r="G106" s="88"/>
    </row>
    <row r="107" spans="1:7" x14ac:dyDescent="0.25">
      <c r="A107" s="167" t="s">
        <v>1434</v>
      </c>
      <c r="B107" s="167">
        <f t="shared" si="4"/>
        <v>36706</v>
      </c>
      <c r="C107" s="42">
        <v>4.470845588235294</v>
      </c>
      <c r="D107" s="90"/>
      <c r="E107" s="90"/>
      <c r="F107" s="91"/>
      <c r="G107" s="88"/>
    </row>
    <row r="108" spans="1:7" x14ac:dyDescent="0.25">
      <c r="A108" s="167" t="s">
        <v>1435</v>
      </c>
      <c r="B108" s="167">
        <f t="shared" si="4"/>
        <v>36707</v>
      </c>
      <c r="C108" s="42">
        <v>4.26</v>
      </c>
      <c r="D108" s="90">
        <v>4.3</v>
      </c>
      <c r="E108" s="90"/>
      <c r="F108" s="91"/>
      <c r="G108" s="88"/>
    </row>
    <row r="109" spans="1:7" x14ac:dyDescent="0.25">
      <c r="A109" s="167" t="s">
        <v>1436</v>
      </c>
      <c r="B109" s="167">
        <f t="shared" si="4"/>
        <v>36708</v>
      </c>
      <c r="C109" s="42"/>
      <c r="D109" s="90">
        <v>4.0999999999999996</v>
      </c>
      <c r="E109" s="90"/>
      <c r="F109" s="91"/>
      <c r="G109" s="88"/>
    </row>
    <row r="110" spans="1:7" x14ac:dyDescent="0.25">
      <c r="A110" s="167" t="s">
        <v>1444</v>
      </c>
      <c r="B110" s="167">
        <f t="shared" si="4"/>
        <v>36722</v>
      </c>
      <c r="C110" s="42"/>
      <c r="D110" s="90">
        <v>4.0999999999999996</v>
      </c>
      <c r="E110" s="90"/>
      <c r="F110" s="91"/>
      <c r="G110" s="88"/>
    </row>
    <row r="111" spans="1:7" x14ac:dyDescent="0.25">
      <c r="A111" s="167" t="s">
        <v>1473</v>
      </c>
      <c r="B111" s="167">
        <f t="shared" si="4"/>
        <v>36729</v>
      </c>
      <c r="C111" s="42">
        <v>3.8979753761969906</v>
      </c>
      <c r="D111" s="90"/>
      <c r="E111" s="90"/>
      <c r="F111" s="91"/>
      <c r="G111" s="88"/>
    </row>
    <row r="112" spans="1:7" x14ac:dyDescent="0.25">
      <c r="A112" s="167" t="s">
        <v>1474</v>
      </c>
      <c r="B112" s="167">
        <f t="shared" si="4"/>
        <v>36732</v>
      </c>
      <c r="C112" s="42">
        <v>3.7479268292682928</v>
      </c>
      <c r="D112" s="90"/>
      <c r="E112" s="90"/>
      <c r="F112" s="91"/>
      <c r="G112" s="88"/>
    </row>
    <row r="113" spans="1:10" x14ac:dyDescent="0.25">
      <c r="A113" s="167" t="s">
        <v>1475</v>
      </c>
      <c r="B113" s="167">
        <f t="shared" si="4"/>
        <v>36733</v>
      </c>
      <c r="C113" s="42">
        <v>3.642151898734177</v>
      </c>
      <c r="D113" s="90"/>
      <c r="E113" s="90"/>
      <c r="F113" s="91"/>
      <c r="G113" s="88"/>
    </row>
    <row r="114" spans="1:10" x14ac:dyDescent="0.25">
      <c r="A114" s="167" t="s">
        <v>1476</v>
      </c>
      <c r="B114" s="167">
        <f t="shared" si="4"/>
        <v>36734</v>
      </c>
      <c r="C114" s="42">
        <v>3.5889147286821705</v>
      </c>
      <c r="D114" s="90"/>
      <c r="E114" s="90"/>
      <c r="F114" s="91"/>
      <c r="G114" s="88"/>
    </row>
    <row r="115" spans="1:10" x14ac:dyDescent="0.25">
      <c r="A115" s="167" t="s">
        <v>1477</v>
      </c>
      <c r="B115" s="167">
        <f t="shared" si="4"/>
        <v>36735</v>
      </c>
      <c r="C115" s="42">
        <v>3.76</v>
      </c>
      <c r="D115" s="90"/>
      <c r="E115" s="90"/>
      <c r="F115" s="91"/>
      <c r="G115" s="88"/>
    </row>
    <row r="116" spans="1:10" x14ac:dyDescent="0.25">
      <c r="A116" s="167" t="s">
        <v>1478</v>
      </c>
      <c r="B116" s="167">
        <f t="shared" si="4"/>
        <v>36736</v>
      </c>
      <c r="C116" s="42">
        <v>3.9069230769230767</v>
      </c>
      <c r="D116" s="90">
        <v>4.0999999999999996</v>
      </c>
      <c r="E116" s="90"/>
      <c r="F116" s="91"/>
      <c r="G116" s="88"/>
    </row>
    <row r="117" spans="1:10" x14ac:dyDescent="0.25">
      <c r="A117" s="167" t="s">
        <v>1479</v>
      </c>
      <c r="B117" s="167">
        <f t="shared" si="4"/>
        <v>36739</v>
      </c>
      <c r="C117" s="42"/>
      <c r="D117" s="92">
        <v>4.3499999999999996</v>
      </c>
      <c r="E117" s="90"/>
      <c r="F117" s="91"/>
      <c r="G117" s="88"/>
    </row>
    <row r="118" spans="1:10" x14ac:dyDescent="0.25">
      <c r="A118" s="167" t="s">
        <v>1489</v>
      </c>
      <c r="B118" s="167">
        <f t="shared" si="4"/>
        <v>36753</v>
      </c>
      <c r="C118" s="42"/>
      <c r="D118" s="92">
        <v>4.3499999999999996</v>
      </c>
      <c r="E118" s="90"/>
      <c r="F118" s="91"/>
      <c r="G118" s="88"/>
    </row>
    <row r="119" spans="1:10" x14ac:dyDescent="0.25">
      <c r="A119" s="167" t="s">
        <v>1495</v>
      </c>
      <c r="B119" s="167">
        <f t="shared" si="4"/>
        <v>36761</v>
      </c>
      <c r="C119" s="42">
        <v>4.7904529411764702</v>
      </c>
      <c r="D119" s="90"/>
      <c r="E119" s="90"/>
      <c r="F119" s="91"/>
      <c r="G119" s="88"/>
    </row>
    <row r="120" spans="1:10" x14ac:dyDescent="0.25">
      <c r="A120" s="167" t="s">
        <v>1496</v>
      </c>
      <c r="B120" s="167">
        <f t="shared" si="4"/>
        <v>36762</v>
      </c>
      <c r="C120" s="42">
        <v>4.7073333333333336</v>
      </c>
      <c r="D120" s="90"/>
      <c r="E120" s="90"/>
      <c r="F120" s="91"/>
      <c r="G120" s="88"/>
    </row>
    <row r="121" spans="1:10" x14ac:dyDescent="0.25">
      <c r="A121" s="167" t="s">
        <v>1497</v>
      </c>
      <c r="B121" s="167">
        <f t="shared" si="4"/>
        <v>36763</v>
      </c>
      <c r="C121" s="42">
        <v>4.5029612756264239</v>
      </c>
      <c r="D121" s="90"/>
      <c r="E121" s="90"/>
      <c r="F121" s="91"/>
      <c r="G121" s="88"/>
    </row>
    <row r="122" spans="1:10" x14ac:dyDescent="0.25">
      <c r="A122" s="167" t="s">
        <v>1498</v>
      </c>
      <c r="B122" s="167">
        <f t="shared" si="4"/>
        <v>36764</v>
      </c>
      <c r="C122" s="42">
        <v>4.5387343215507414</v>
      </c>
      <c r="D122" s="90"/>
      <c r="E122" s="90"/>
      <c r="F122" s="91"/>
      <c r="G122" s="88"/>
    </row>
    <row r="123" spans="1:10" x14ac:dyDescent="0.25">
      <c r="A123" s="167" t="s">
        <v>1499</v>
      </c>
      <c r="B123" s="167">
        <f t="shared" si="4"/>
        <v>36767</v>
      </c>
      <c r="C123" s="42">
        <v>4.6415864022662889</v>
      </c>
      <c r="D123" s="90"/>
      <c r="E123" s="90"/>
      <c r="F123" s="91"/>
      <c r="G123" s="88"/>
    </row>
    <row r="124" spans="1:10" x14ac:dyDescent="0.25">
      <c r="A124" s="167" t="s">
        <v>1500</v>
      </c>
      <c r="B124" s="167">
        <f t="shared" si="4"/>
        <v>36768</v>
      </c>
      <c r="C124" s="42">
        <v>4.6129244114002477</v>
      </c>
      <c r="D124" s="90"/>
      <c r="E124" s="90"/>
      <c r="F124" s="91"/>
      <c r="G124" s="88"/>
    </row>
    <row r="125" spans="1:10" x14ac:dyDescent="0.25">
      <c r="A125" s="167" t="s">
        <v>1501</v>
      </c>
      <c r="B125" s="167">
        <f t="shared" si="4"/>
        <v>36769</v>
      </c>
      <c r="C125" s="42">
        <v>4.6076190476190479</v>
      </c>
      <c r="D125" s="92">
        <v>4.3499999999999996</v>
      </c>
      <c r="E125" s="90"/>
      <c r="F125" s="91"/>
      <c r="G125" s="88"/>
    </row>
    <row r="126" spans="1:10" x14ac:dyDescent="0.25">
      <c r="A126" s="167" t="s">
        <v>1502</v>
      </c>
      <c r="B126" s="167">
        <f t="shared" si="4"/>
        <v>36770</v>
      </c>
      <c r="C126" s="88"/>
      <c r="D126" s="93">
        <v>5.01</v>
      </c>
      <c r="E126" s="90"/>
      <c r="F126" s="91"/>
      <c r="G126" s="88"/>
    </row>
    <row r="127" spans="1:10" x14ac:dyDescent="0.25">
      <c r="A127" s="167" t="s">
        <v>1511</v>
      </c>
      <c r="B127" s="167">
        <f>A127+1</f>
        <v>36784</v>
      </c>
      <c r="C127" s="88"/>
      <c r="D127" s="93">
        <v>5.01</v>
      </c>
      <c r="E127" s="90"/>
      <c r="F127" s="91"/>
      <c r="G127" s="88"/>
    </row>
    <row r="128" spans="1:10" x14ac:dyDescent="0.25">
      <c r="A128" s="167" t="s">
        <v>1518</v>
      </c>
      <c r="B128" s="167">
        <f t="shared" ref="B128:B149" si="5">A128+1</f>
        <v>36792</v>
      </c>
      <c r="C128" s="42">
        <v>5.1645884084916105</v>
      </c>
      <c r="D128" s="90"/>
      <c r="E128" s="90"/>
      <c r="F128" s="91"/>
      <c r="G128" s="88"/>
      <c r="H128" s="3"/>
      <c r="I128" s="2"/>
      <c r="J128" s="4"/>
    </row>
    <row r="129" spans="1:10" x14ac:dyDescent="0.25">
      <c r="A129" s="167" t="s">
        <v>1519</v>
      </c>
      <c r="B129" s="167">
        <f t="shared" si="5"/>
        <v>36795</v>
      </c>
      <c r="C129" s="42">
        <v>5.1024167628001607</v>
      </c>
      <c r="D129" s="90"/>
      <c r="E129" s="90"/>
      <c r="F129" s="91"/>
      <c r="G129" s="88"/>
      <c r="H129" s="3"/>
      <c r="I129" s="2"/>
      <c r="J129" s="4"/>
    </row>
    <row r="130" spans="1:10" x14ac:dyDescent="0.25">
      <c r="A130" s="167" t="s">
        <v>1550</v>
      </c>
      <c r="B130" s="167">
        <f t="shared" si="5"/>
        <v>36796</v>
      </c>
      <c r="C130" s="42">
        <v>5.2900269353834126</v>
      </c>
      <c r="D130" s="90"/>
      <c r="E130" s="90"/>
      <c r="F130" s="91"/>
      <c r="G130" s="88"/>
      <c r="H130" s="3"/>
      <c r="I130" s="2"/>
      <c r="J130" s="4"/>
    </row>
    <row r="131" spans="1:10" x14ac:dyDescent="0.25">
      <c r="A131" s="167" t="s">
        <v>1551</v>
      </c>
      <c r="B131" s="167">
        <f t="shared" si="5"/>
        <v>36797</v>
      </c>
      <c r="C131" s="42">
        <v>5.3385531702285398</v>
      </c>
      <c r="D131" s="90"/>
      <c r="E131" s="90"/>
      <c r="F131" s="91"/>
      <c r="G131" s="88"/>
      <c r="H131" s="3"/>
      <c r="I131" s="2"/>
      <c r="J131" s="4"/>
    </row>
    <row r="132" spans="1:10" x14ac:dyDescent="0.25">
      <c r="A132" s="167" t="s">
        <v>1552</v>
      </c>
      <c r="B132" s="167">
        <f t="shared" si="5"/>
        <v>36798</v>
      </c>
      <c r="C132" s="42">
        <v>5.1951091927788777</v>
      </c>
      <c r="D132" s="90"/>
      <c r="E132" s="90"/>
      <c r="F132" s="91"/>
      <c r="G132" s="88"/>
      <c r="H132" s="3"/>
      <c r="I132" s="2"/>
      <c r="J132" s="4"/>
    </row>
    <row r="133" spans="1:10" x14ac:dyDescent="0.25">
      <c r="A133" s="167" t="s">
        <v>1553</v>
      </c>
      <c r="B133" s="167">
        <f t="shared" si="5"/>
        <v>36799</v>
      </c>
      <c r="C133" s="42">
        <v>5.1276086956521736</v>
      </c>
      <c r="D133" s="92">
        <v>5.01</v>
      </c>
      <c r="E133" s="90"/>
      <c r="F133" s="91"/>
      <c r="G133" s="88"/>
      <c r="H133" s="3"/>
      <c r="I133" s="2"/>
      <c r="J133" s="4"/>
    </row>
    <row r="134" spans="1:10" x14ac:dyDescent="0.25">
      <c r="A134" s="167" t="s">
        <v>1554</v>
      </c>
      <c r="B134" s="167">
        <f t="shared" si="5"/>
        <v>36802</v>
      </c>
      <c r="C134" s="88"/>
      <c r="D134" s="93">
        <v>5.1100000000000003</v>
      </c>
      <c r="E134" s="90"/>
      <c r="F134" s="91"/>
      <c r="G134" s="88"/>
      <c r="H134" s="3"/>
      <c r="I134" s="2"/>
      <c r="J134" s="4"/>
    </row>
    <row r="135" spans="1:10" x14ac:dyDescent="0.25">
      <c r="A135" s="167" t="s">
        <v>1570</v>
      </c>
      <c r="B135" s="167">
        <f t="shared" si="5"/>
        <v>36813</v>
      </c>
      <c r="C135" s="88"/>
      <c r="D135" s="93">
        <v>5.1100000000000003</v>
      </c>
      <c r="E135" s="90"/>
      <c r="F135" s="91"/>
      <c r="G135" s="88"/>
      <c r="H135" s="3"/>
      <c r="I135" s="2"/>
      <c r="J135" s="4"/>
    </row>
    <row r="136" spans="1:10" x14ac:dyDescent="0.25">
      <c r="A136" s="167" t="s">
        <v>1576</v>
      </c>
      <c r="B136" s="167">
        <f t="shared" si="5"/>
        <v>36823</v>
      </c>
      <c r="C136" s="42">
        <v>4.8032134570765663</v>
      </c>
      <c r="D136" s="90"/>
      <c r="E136" s="90"/>
      <c r="F136" s="91"/>
      <c r="G136" s="88"/>
    </row>
    <row r="137" spans="1:10" x14ac:dyDescent="0.25">
      <c r="A137" s="167" t="s">
        <v>1577</v>
      </c>
      <c r="B137" s="167">
        <f t="shared" si="5"/>
        <v>36824</v>
      </c>
      <c r="C137" s="42">
        <v>4.841254369462666</v>
      </c>
      <c r="D137" s="90"/>
      <c r="E137" s="90"/>
      <c r="F137" s="91"/>
      <c r="G137" s="88"/>
    </row>
    <row r="138" spans="1:10" x14ac:dyDescent="0.25">
      <c r="A138" s="167" t="s">
        <v>1578</v>
      </c>
      <c r="B138" s="167">
        <f t="shared" si="5"/>
        <v>36825</v>
      </c>
      <c r="C138" s="42">
        <v>4.6521098839083086</v>
      </c>
      <c r="D138" s="90"/>
      <c r="E138" s="90"/>
      <c r="F138" s="91"/>
      <c r="G138" s="88"/>
    </row>
    <row r="139" spans="1:10" x14ac:dyDescent="0.25">
      <c r="A139" s="167" t="s">
        <v>1579</v>
      </c>
      <c r="B139" s="167">
        <f t="shared" si="5"/>
        <v>36826</v>
      </c>
      <c r="C139" s="42">
        <v>4.6068928709989345</v>
      </c>
      <c r="D139" s="90"/>
      <c r="E139" s="90"/>
      <c r="F139" s="91"/>
      <c r="G139" s="88"/>
    </row>
    <row r="140" spans="1:10" x14ac:dyDescent="0.25">
      <c r="A140" s="167" t="s">
        <v>1580</v>
      </c>
      <c r="B140" s="167">
        <f t="shared" si="5"/>
        <v>36827</v>
      </c>
      <c r="C140" s="42">
        <v>4.47</v>
      </c>
      <c r="D140" s="90"/>
      <c r="E140" s="90"/>
      <c r="F140" s="91"/>
      <c r="G140" s="88"/>
    </row>
    <row r="141" spans="1:10" x14ac:dyDescent="0.25">
      <c r="A141" s="167" t="s">
        <v>1581</v>
      </c>
      <c r="B141" s="167">
        <f t="shared" si="5"/>
        <v>36830</v>
      </c>
      <c r="C141" s="42">
        <v>4.5480610974433162</v>
      </c>
      <c r="D141" s="92">
        <v>5.1100000000000003</v>
      </c>
      <c r="E141" s="90"/>
      <c r="F141" s="91"/>
      <c r="G141" s="88"/>
    </row>
    <row r="142" spans="1:10" x14ac:dyDescent="0.25">
      <c r="A142" s="167" t="s">
        <v>1582</v>
      </c>
      <c r="B142" s="167">
        <f t="shared" si="5"/>
        <v>36831</v>
      </c>
      <c r="C142" s="88"/>
      <c r="D142" s="94">
        <v>5.52</v>
      </c>
      <c r="E142" s="90"/>
      <c r="F142" s="91"/>
      <c r="G142" s="88"/>
    </row>
    <row r="143" spans="1:10" x14ac:dyDescent="0.25">
      <c r="A143" s="167" t="s">
        <v>1592</v>
      </c>
      <c r="B143" s="167">
        <f t="shared" si="5"/>
        <v>36845</v>
      </c>
      <c r="C143" s="88"/>
      <c r="D143" s="94">
        <v>5.52</v>
      </c>
      <c r="E143" s="90"/>
      <c r="F143" s="91"/>
      <c r="G143" s="88"/>
    </row>
    <row r="144" spans="1:10" x14ac:dyDescent="0.25">
      <c r="A144" s="167" t="s">
        <v>1597</v>
      </c>
      <c r="B144" s="167">
        <f t="shared" si="5"/>
        <v>36852</v>
      </c>
      <c r="C144" s="42">
        <v>6.3485714285714288</v>
      </c>
      <c r="D144" s="95"/>
      <c r="E144" s="90"/>
      <c r="F144" s="91"/>
      <c r="G144" s="88"/>
    </row>
    <row r="145" spans="1:7" x14ac:dyDescent="0.25">
      <c r="A145" s="167" t="s">
        <v>1598</v>
      </c>
      <c r="B145" s="167">
        <f t="shared" si="5"/>
        <v>36853</v>
      </c>
      <c r="C145" s="42">
        <v>6.3049736526946107</v>
      </c>
      <c r="D145" s="95"/>
      <c r="E145" s="90"/>
      <c r="F145" s="91"/>
      <c r="G145" s="88"/>
    </row>
    <row r="146" spans="1:7" x14ac:dyDescent="0.25">
      <c r="A146" s="167" t="s">
        <v>1599</v>
      </c>
      <c r="B146" s="167">
        <f t="shared" si="5"/>
        <v>36858</v>
      </c>
      <c r="C146" s="42">
        <v>6.2269484240687678</v>
      </c>
      <c r="D146" s="95"/>
      <c r="E146" s="90"/>
      <c r="F146" s="91"/>
      <c r="G146" s="88"/>
    </row>
    <row r="147" spans="1:7" x14ac:dyDescent="0.25">
      <c r="A147" s="167" t="s">
        <v>1600</v>
      </c>
      <c r="B147" s="167">
        <f t="shared" si="5"/>
        <v>36859</v>
      </c>
      <c r="C147" s="42">
        <v>5.9070198607754145</v>
      </c>
      <c r="D147" s="95"/>
      <c r="E147" s="90"/>
      <c r="F147" s="91"/>
      <c r="G147" s="88"/>
    </row>
    <row r="148" spans="1:7" x14ac:dyDescent="0.25">
      <c r="A148" s="167" t="s">
        <v>1601</v>
      </c>
      <c r="B148" s="167">
        <f t="shared" si="5"/>
        <v>36860</v>
      </c>
      <c r="C148" s="42">
        <v>5.9260872365427479</v>
      </c>
      <c r="D148" s="96">
        <v>5.52</v>
      </c>
      <c r="E148" s="90"/>
      <c r="F148" s="91"/>
      <c r="G148" s="88"/>
    </row>
    <row r="149" spans="1:7" x14ac:dyDescent="0.25">
      <c r="A149" s="167" t="s">
        <v>1602</v>
      </c>
      <c r="B149" s="167">
        <f t="shared" si="5"/>
        <v>36861</v>
      </c>
      <c r="C149" s="88"/>
      <c r="D149" s="94">
        <v>8.08</v>
      </c>
      <c r="E149" s="90"/>
      <c r="F149" s="91"/>
      <c r="G149" s="88"/>
    </row>
    <row r="150" spans="1:7" x14ac:dyDescent="0.25">
      <c r="A150" s="167" t="s">
        <v>1612</v>
      </c>
      <c r="B150" s="167">
        <f>A150+1</f>
        <v>36875</v>
      </c>
      <c r="C150" s="88"/>
      <c r="D150" s="94">
        <v>8.08</v>
      </c>
      <c r="E150" s="90"/>
      <c r="F150" s="91"/>
      <c r="G150" s="88"/>
    </row>
    <row r="151" spans="1:7" x14ac:dyDescent="0.25">
      <c r="A151" s="167" t="s">
        <v>1616</v>
      </c>
      <c r="B151" s="167">
        <f t="shared" ref="B151:B184" si="6">A151+1</f>
        <v>36881</v>
      </c>
      <c r="C151" s="42">
        <v>9.9360596026490065</v>
      </c>
      <c r="D151" s="95"/>
      <c r="E151" s="90"/>
      <c r="F151" s="91"/>
      <c r="G151" s="88"/>
    </row>
    <row r="152" spans="1:7" x14ac:dyDescent="0.25">
      <c r="A152" s="167" t="s">
        <v>1617</v>
      </c>
      <c r="B152" s="167">
        <f t="shared" si="6"/>
        <v>36882</v>
      </c>
      <c r="C152" s="42">
        <v>10.475833333333334</v>
      </c>
      <c r="D152" s="95"/>
      <c r="E152" s="90"/>
      <c r="F152" s="91"/>
      <c r="G152" s="88"/>
    </row>
    <row r="153" spans="1:7" x14ac:dyDescent="0.25">
      <c r="A153" s="167" t="s">
        <v>1618</v>
      </c>
      <c r="B153" s="167">
        <f t="shared" si="6"/>
        <v>36883</v>
      </c>
      <c r="C153" s="42">
        <v>10.401869158878505</v>
      </c>
      <c r="D153" s="95"/>
      <c r="E153" s="90"/>
      <c r="F153" s="91"/>
      <c r="G153" s="88"/>
    </row>
    <row r="154" spans="1:7" x14ac:dyDescent="0.25">
      <c r="A154" s="167" t="s">
        <v>1619</v>
      </c>
      <c r="B154" s="167">
        <f t="shared" si="6"/>
        <v>36887</v>
      </c>
      <c r="C154" s="42">
        <v>10.154935178144623</v>
      </c>
      <c r="D154" s="95"/>
      <c r="E154" s="90"/>
      <c r="F154" s="91"/>
      <c r="G154" s="88"/>
    </row>
    <row r="155" spans="1:7" x14ac:dyDescent="0.25">
      <c r="A155" s="167" t="s">
        <v>1620</v>
      </c>
      <c r="B155" s="167">
        <f t="shared" si="6"/>
        <v>36888</v>
      </c>
      <c r="C155" s="33">
        <v>9.5618364202916108</v>
      </c>
      <c r="D155" s="95"/>
      <c r="E155" s="90"/>
      <c r="F155" s="91"/>
      <c r="G155" s="88"/>
    </row>
    <row r="156" spans="1:7" x14ac:dyDescent="0.25">
      <c r="A156" s="167" t="s">
        <v>1621</v>
      </c>
      <c r="B156" s="167">
        <f t="shared" si="6"/>
        <v>36889</v>
      </c>
      <c r="C156" s="33">
        <v>9.2136717451523538</v>
      </c>
      <c r="D156" s="95"/>
      <c r="E156" s="90"/>
      <c r="F156" s="91" t="s">
        <v>1285</v>
      </c>
      <c r="G156" s="88"/>
    </row>
    <row r="157" spans="1:7" x14ac:dyDescent="0.25">
      <c r="A157" s="167" t="s">
        <v>1622</v>
      </c>
      <c r="B157" s="167">
        <f t="shared" si="6"/>
        <v>36890</v>
      </c>
      <c r="C157" s="97">
        <v>9.9545766233766226</v>
      </c>
      <c r="D157" s="96">
        <v>8.08</v>
      </c>
      <c r="E157" s="90"/>
      <c r="F157" s="91"/>
      <c r="G157" s="88"/>
    </row>
    <row r="158" spans="1:7" x14ac:dyDescent="0.25">
      <c r="A158" s="168" t="s">
        <v>1623</v>
      </c>
      <c r="B158" s="168">
        <f t="shared" si="6"/>
        <v>36894</v>
      </c>
      <c r="C158" s="33"/>
      <c r="D158" s="96">
        <v>9.1300000000000008</v>
      </c>
      <c r="E158" s="90"/>
      <c r="F158" s="91"/>
      <c r="G158" s="88"/>
    </row>
    <row r="159" spans="1:7" x14ac:dyDescent="0.25">
      <c r="A159" s="168">
        <v>36905</v>
      </c>
      <c r="B159" s="168">
        <f t="shared" si="6"/>
        <v>36906</v>
      </c>
      <c r="C159" s="33"/>
      <c r="D159" s="96">
        <v>9.1300000000000008</v>
      </c>
      <c r="E159" s="90"/>
      <c r="F159" s="91"/>
      <c r="G159" s="88"/>
    </row>
    <row r="160" spans="1:7" x14ac:dyDescent="0.25">
      <c r="A160" s="167" t="s">
        <v>1636</v>
      </c>
      <c r="B160" s="167">
        <f t="shared" si="6"/>
        <v>36914</v>
      </c>
      <c r="C160" s="42">
        <v>7.7025641025641027</v>
      </c>
      <c r="D160" s="90"/>
      <c r="E160" s="90"/>
      <c r="F160" s="91"/>
      <c r="G160" s="88"/>
    </row>
    <row r="161" spans="1:7" x14ac:dyDescent="0.25">
      <c r="A161" s="167" t="s">
        <v>1637</v>
      </c>
      <c r="B161" s="167">
        <f t="shared" si="6"/>
        <v>36915</v>
      </c>
      <c r="C161" s="42">
        <v>7.0474285714285712</v>
      </c>
      <c r="D161" s="90"/>
      <c r="E161" s="90"/>
      <c r="F161" s="91"/>
      <c r="G161" s="88"/>
    </row>
    <row r="162" spans="1:7" x14ac:dyDescent="0.25">
      <c r="A162" s="167" t="s">
        <v>1638</v>
      </c>
      <c r="B162" s="167">
        <f t="shared" si="6"/>
        <v>36916</v>
      </c>
      <c r="C162" s="42">
        <v>6.9242592592592596</v>
      </c>
      <c r="D162" s="90"/>
      <c r="E162" s="90"/>
      <c r="F162" s="91"/>
      <c r="G162" s="88"/>
    </row>
    <row r="163" spans="1:7" x14ac:dyDescent="0.25">
      <c r="A163" s="167" t="s">
        <v>1639</v>
      </c>
      <c r="B163" s="167">
        <f t="shared" si="6"/>
        <v>36917</v>
      </c>
      <c r="C163" s="42">
        <v>7.2955555555555556</v>
      </c>
      <c r="D163" s="90"/>
      <c r="E163" s="90"/>
      <c r="F163" s="91"/>
      <c r="G163" s="88"/>
    </row>
    <row r="164" spans="1:7" x14ac:dyDescent="0.25">
      <c r="A164" s="167" t="s">
        <v>1640</v>
      </c>
      <c r="B164" s="167">
        <f t="shared" si="6"/>
        <v>36918</v>
      </c>
      <c r="C164" s="42">
        <v>7.03</v>
      </c>
      <c r="D164" s="90"/>
      <c r="E164" s="90"/>
      <c r="F164" s="91"/>
      <c r="G164" s="88"/>
    </row>
    <row r="165" spans="1:7" x14ac:dyDescent="0.25">
      <c r="A165" s="167" t="s">
        <v>1641</v>
      </c>
      <c r="B165" s="167">
        <f t="shared" si="6"/>
        <v>36921</v>
      </c>
      <c r="C165" s="42">
        <v>6.5563636363636366</v>
      </c>
      <c r="D165" s="90"/>
      <c r="E165" s="90"/>
      <c r="F165" s="91"/>
      <c r="G165" s="88"/>
    </row>
    <row r="166" spans="1:7" x14ac:dyDescent="0.25">
      <c r="A166" s="167" t="s">
        <v>1642</v>
      </c>
      <c r="B166" s="167">
        <f t="shared" si="6"/>
        <v>36922</v>
      </c>
      <c r="C166" s="42">
        <v>5.925365853658537</v>
      </c>
      <c r="D166" s="90">
        <v>9.1300000000000008</v>
      </c>
      <c r="E166" s="90"/>
      <c r="F166" s="91"/>
      <c r="G166" s="88"/>
    </row>
    <row r="167" spans="1:7" x14ac:dyDescent="0.25">
      <c r="A167" s="167" t="s">
        <v>1643</v>
      </c>
      <c r="B167" s="167">
        <f t="shared" si="6"/>
        <v>36923</v>
      </c>
      <c r="C167" s="88"/>
      <c r="D167" s="90">
        <v>5.73</v>
      </c>
      <c r="E167" s="90"/>
      <c r="F167" s="91"/>
      <c r="G167" s="88"/>
    </row>
    <row r="168" spans="1:7" x14ac:dyDescent="0.25">
      <c r="A168" s="167" t="s">
        <v>1653</v>
      </c>
      <c r="B168" s="167">
        <f t="shared" si="6"/>
        <v>36937</v>
      </c>
      <c r="C168" s="88"/>
      <c r="D168" s="90">
        <v>5.73</v>
      </c>
      <c r="E168" s="90"/>
      <c r="F168" s="91"/>
      <c r="G168" s="88"/>
    </row>
    <row r="169" spans="1:7" x14ac:dyDescent="0.25">
      <c r="A169" s="167" t="s">
        <v>1656</v>
      </c>
      <c r="B169" s="167">
        <f t="shared" si="6"/>
        <v>36943</v>
      </c>
      <c r="C169" s="42">
        <v>5.1849245864417774</v>
      </c>
      <c r="D169" s="90"/>
      <c r="E169" s="90"/>
      <c r="F169" s="91"/>
      <c r="G169" s="88"/>
    </row>
    <row r="170" spans="1:7" x14ac:dyDescent="0.25">
      <c r="A170" s="167" t="s">
        <v>1657</v>
      </c>
      <c r="B170" s="167">
        <f t="shared" si="6"/>
        <v>36944</v>
      </c>
      <c r="C170" s="42">
        <v>5.1915097690941385</v>
      </c>
      <c r="D170" s="90"/>
      <c r="E170" s="90"/>
      <c r="F170" s="91"/>
      <c r="G170" s="88"/>
    </row>
    <row r="171" spans="1:7" x14ac:dyDescent="0.25">
      <c r="A171" s="167" t="s">
        <v>1658</v>
      </c>
      <c r="B171" s="167">
        <f t="shared" si="6"/>
        <v>36945</v>
      </c>
      <c r="C171" s="42">
        <v>5.1115092329545453</v>
      </c>
      <c r="D171" s="90"/>
      <c r="E171" s="90"/>
      <c r="F171" s="91"/>
      <c r="G171" s="88"/>
    </row>
    <row r="172" spans="1:7" x14ac:dyDescent="0.25">
      <c r="A172" s="167" t="s">
        <v>1659</v>
      </c>
      <c r="B172" s="167">
        <f t="shared" si="6"/>
        <v>36946</v>
      </c>
      <c r="C172" s="42">
        <v>5.0369744260974629</v>
      </c>
      <c r="D172" s="90"/>
      <c r="E172" s="90"/>
      <c r="F172" s="91"/>
      <c r="G172" s="88"/>
    </row>
    <row r="173" spans="1:7" x14ac:dyDescent="0.25">
      <c r="A173" s="167" t="s">
        <v>1660</v>
      </c>
      <c r="B173" s="167">
        <f t="shared" si="6"/>
        <v>36949</v>
      </c>
      <c r="C173" s="42">
        <v>5.0441749360998349</v>
      </c>
      <c r="D173" s="90"/>
      <c r="E173" s="90"/>
      <c r="F173" s="91"/>
      <c r="G173" s="88"/>
    </row>
    <row r="174" spans="1:7" x14ac:dyDescent="0.25">
      <c r="A174" s="167" t="s">
        <v>1661</v>
      </c>
      <c r="B174" s="167">
        <f t="shared" si="6"/>
        <v>36950</v>
      </c>
      <c r="C174" s="42">
        <v>5.065154193675113</v>
      </c>
      <c r="D174" s="90">
        <v>5.73</v>
      </c>
      <c r="E174" s="90"/>
      <c r="F174" s="91"/>
      <c r="G174" s="88"/>
    </row>
    <row r="175" spans="1:7" x14ac:dyDescent="0.25">
      <c r="A175" s="167" t="s">
        <v>1667</v>
      </c>
      <c r="B175" s="168">
        <f t="shared" si="6"/>
        <v>36951</v>
      </c>
      <c r="C175" s="42"/>
      <c r="D175" s="90">
        <v>5.12</v>
      </c>
      <c r="E175" s="90"/>
      <c r="F175" s="91"/>
      <c r="G175" s="88"/>
    </row>
    <row r="176" spans="1:7" x14ac:dyDescent="0.25">
      <c r="A176" s="167" t="s">
        <v>1677</v>
      </c>
      <c r="B176" s="168">
        <f t="shared" si="6"/>
        <v>36965</v>
      </c>
      <c r="C176" s="98"/>
      <c r="D176" s="90">
        <v>5.12</v>
      </c>
      <c r="E176" s="88"/>
      <c r="F176" s="89"/>
      <c r="G176" s="88"/>
    </row>
    <row r="177" spans="1:7" x14ac:dyDescent="0.25">
      <c r="A177" s="180" t="s">
        <v>1687</v>
      </c>
      <c r="B177" s="168">
        <f t="shared" si="6"/>
        <v>36974</v>
      </c>
      <c r="C177" s="90">
        <v>5.2038923794662901</v>
      </c>
      <c r="D177" s="90"/>
      <c r="E177" s="88"/>
      <c r="F177" s="89"/>
      <c r="G177" s="88"/>
    </row>
    <row r="178" spans="1:7" x14ac:dyDescent="0.25">
      <c r="A178" s="180" t="s">
        <v>1688</v>
      </c>
      <c r="B178" s="168">
        <f t="shared" si="6"/>
        <v>36977</v>
      </c>
      <c r="C178" s="90">
        <v>5.226923076923077</v>
      </c>
      <c r="D178" s="90"/>
      <c r="E178" s="88"/>
      <c r="F178" s="89"/>
      <c r="G178" s="88"/>
    </row>
    <row r="179" spans="1:7" x14ac:dyDescent="0.25">
      <c r="A179" s="180" t="s">
        <v>1689</v>
      </c>
      <c r="B179" s="168">
        <f t="shared" si="6"/>
        <v>36978</v>
      </c>
      <c r="C179" s="90">
        <v>5.4080020682268648</v>
      </c>
      <c r="D179" s="90"/>
      <c r="E179" s="88"/>
      <c r="F179" s="89"/>
      <c r="G179" s="88"/>
    </row>
    <row r="180" spans="1:7" x14ac:dyDescent="0.25">
      <c r="A180" s="180" t="s">
        <v>1690</v>
      </c>
      <c r="B180" s="168">
        <f t="shared" si="6"/>
        <v>36979</v>
      </c>
      <c r="C180" s="90">
        <v>5.5872727272727269</v>
      </c>
      <c r="D180" s="90"/>
      <c r="E180" s="88"/>
      <c r="F180" s="89"/>
      <c r="G180" s="88"/>
    </row>
    <row r="181" spans="1:7" x14ac:dyDescent="0.25">
      <c r="A181" s="180" t="s">
        <v>1691</v>
      </c>
      <c r="B181" s="168">
        <f t="shared" si="6"/>
        <v>36980</v>
      </c>
      <c r="C181" s="90">
        <v>5.3298922388145451</v>
      </c>
      <c r="D181" s="90"/>
      <c r="E181" s="88"/>
      <c r="F181" s="89"/>
      <c r="G181" s="88"/>
    </row>
    <row r="182" spans="1:7" x14ac:dyDescent="0.25">
      <c r="A182" s="180" t="s">
        <v>1692</v>
      </c>
      <c r="B182" s="168">
        <f t="shared" si="6"/>
        <v>36981</v>
      </c>
      <c r="C182" s="90">
        <v>5.2887865892972279</v>
      </c>
      <c r="D182" s="90">
        <v>5.12</v>
      </c>
      <c r="E182" s="88"/>
      <c r="F182" s="89"/>
      <c r="G182" s="88"/>
    </row>
    <row r="183" spans="1:7" x14ac:dyDescent="0.25">
      <c r="A183" s="180">
        <v>36981</v>
      </c>
      <c r="B183" s="168">
        <f t="shared" si="6"/>
        <v>36982</v>
      </c>
      <c r="C183" s="90"/>
      <c r="D183" s="90">
        <v>5.23</v>
      </c>
      <c r="E183" s="88"/>
      <c r="F183" s="89"/>
      <c r="G183" s="88"/>
    </row>
    <row r="184" spans="1:7" x14ac:dyDescent="0.25">
      <c r="A184" s="181">
        <v>36995</v>
      </c>
      <c r="B184" s="168">
        <f t="shared" si="6"/>
        <v>36996</v>
      </c>
      <c r="C184" s="90"/>
      <c r="D184" s="90">
        <v>5.23</v>
      </c>
      <c r="E184" s="88"/>
      <c r="F184" s="89"/>
      <c r="G184" s="88"/>
    </row>
    <row r="185" spans="1:7" x14ac:dyDescent="0.25">
      <c r="A185" s="168" t="s">
        <v>1706</v>
      </c>
      <c r="B185" s="168">
        <f t="shared" ref="B185:B250" si="7">A185+1</f>
        <v>37002</v>
      </c>
      <c r="C185" s="33">
        <v>4.9950900163666123</v>
      </c>
      <c r="D185" s="99"/>
      <c r="E185" s="88"/>
      <c r="F185" s="89"/>
      <c r="G185" s="88"/>
    </row>
    <row r="186" spans="1:7" x14ac:dyDescent="0.25">
      <c r="A186" s="168" t="s">
        <v>1707</v>
      </c>
      <c r="B186" s="168">
        <f t="shared" si="7"/>
        <v>37005</v>
      </c>
      <c r="C186" s="33">
        <v>5.0739380952380948</v>
      </c>
      <c r="D186" s="99"/>
      <c r="E186" s="88"/>
      <c r="F186" s="89"/>
      <c r="G186" s="88"/>
    </row>
    <row r="187" spans="1:7" x14ac:dyDescent="0.25">
      <c r="A187" s="168" t="s">
        <v>1708</v>
      </c>
      <c r="B187" s="168">
        <f t="shared" si="7"/>
        <v>37006</v>
      </c>
      <c r="C187" s="33">
        <v>5.12</v>
      </c>
      <c r="D187" s="99"/>
      <c r="E187" s="88"/>
      <c r="F187" s="89"/>
      <c r="G187" s="88"/>
    </row>
    <row r="188" spans="1:7" x14ac:dyDescent="0.25">
      <c r="A188" s="168" t="s">
        <v>1709</v>
      </c>
      <c r="B188" s="168">
        <f t="shared" si="7"/>
        <v>37007</v>
      </c>
      <c r="C188" s="33">
        <v>4.9905698005698005</v>
      </c>
      <c r="D188" s="99"/>
      <c r="E188" s="88"/>
      <c r="F188" s="89"/>
      <c r="G188" s="88"/>
    </row>
    <row r="189" spans="1:7" x14ac:dyDescent="0.25">
      <c r="A189" s="168" t="s">
        <v>1710</v>
      </c>
      <c r="B189" s="168">
        <f t="shared" si="7"/>
        <v>37008</v>
      </c>
      <c r="C189" s="33">
        <v>4.922727102803738</v>
      </c>
      <c r="D189" s="99"/>
      <c r="E189" s="88"/>
      <c r="F189" s="89"/>
      <c r="G189" s="88"/>
    </row>
    <row r="190" spans="1:7" x14ac:dyDescent="0.25">
      <c r="A190" s="168" t="s">
        <v>1711</v>
      </c>
      <c r="B190" s="168">
        <f t="shared" si="7"/>
        <v>37009</v>
      </c>
      <c r="C190" s="33">
        <v>4.8270767004341533</v>
      </c>
      <c r="D190" s="99">
        <v>5.23</v>
      </c>
      <c r="E190" s="88"/>
      <c r="F190" s="89"/>
      <c r="G190" s="88"/>
    </row>
    <row r="191" spans="1:7" x14ac:dyDescent="0.25">
      <c r="A191" s="181">
        <v>37011</v>
      </c>
      <c r="B191" s="168">
        <f t="shared" si="7"/>
        <v>37012</v>
      </c>
      <c r="C191" s="90"/>
      <c r="D191" s="32">
        <v>4.18</v>
      </c>
      <c r="E191" s="88"/>
      <c r="F191" s="89"/>
      <c r="G191" s="88"/>
    </row>
    <row r="192" spans="1:7" x14ac:dyDescent="0.25">
      <c r="A192" s="181">
        <v>37025</v>
      </c>
      <c r="B192" s="168">
        <f t="shared" si="7"/>
        <v>37026</v>
      </c>
      <c r="C192" s="90"/>
      <c r="D192" s="32">
        <v>4.18</v>
      </c>
      <c r="E192" s="88"/>
      <c r="F192" s="89"/>
      <c r="G192" s="88"/>
    </row>
    <row r="193" spans="1:7" x14ac:dyDescent="0.25">
      <c r="A193" s="180" t="s">
        <v>1728</v>
      </c>
      <c r="B193" s="168">
        <f t="shared" si="7"/>
        <v>37034</v>
      </c>
      <c r="C193" s="90">
        <v>4.0344230769230771</v>
      </c>
      <c r="D193" s="99"/>
      <c r="E193" s="88"/>
      <c r="F193" s="89"/>
      <c r="G193" s="88"/>
    </row>
    <row r="194" spans="1:7" x14ac:dyDescent="0.25">
      <c r="A194" s="180" t="s">
        <v>1729</v>
      </c>
      <c r="B194" s="168">
        <f t="shared" si="7"/>
        <v>37035</v>
      </c>
      <c r="C194" s="90">
        <v>4.0705769230769233</v>
      </c>
      <c r="D194" s="99"/>
      <c r="E194" s="88"/>
      <c r="F194" s="89"/>
      <c r="G194" s="88"/>
    </row>
    <row r="195" spans="1:7" x14ac:dyDescent="0.25">
      <c r="A195" s="180" t="s">
        <v>1730</v>
      </c>
      <c r="B195" s="168">
        <f t="shared" si="7"/>
        <v>37036</v>
      </c>
      <c r="C195" s="90">
        <v>4.1220366492146594</v>
      </c>
      <c r="D195" s="99"/>
      <c r="E195" s="88"/>
      <c r="F195" s="89"/>
      <c r="G195" s="88"/>
    </row>
    <row r="196" spans="1:7" x14ac:dyDescent="0.25">
      <c r="A196" s="180" t="s">
        <v>1731</v>
      </c>
      <c r="B196" s="168">
        <f t="shared" si="7"/>
        <v>37037</v>
      </c>
      <c r="C196" s="90">
        <v>3.8341803278688524</v>
      </c>
      <c r="D196" s="99"/>
      <c r="E196" s="88"/>
      <c r="F196" s="89"/>
      <c r="G196" s="88"/>
    </row>
    <row r="197" spans="1:7" x14ac:dyDescent="0.25">
      <c r="A197" s="180" t="s">
        <v>1732</v>
      </c>
      <c r="B197" s="168">
        <f t="shared" si="7"/>
        <v>37041</v>
      </c>
      <c r="C197" s="90">
        <v>3.8433291139240504</v>
      </c>
      <c r="D197" s="99"/>
      <c r="E197" s="88"/>
      <c r="F197" s="89"/>
      <c r="G197" s="88"/>
    </row>
    <row r="198" spans="1:7" x14ac:dyDescent="0.25">
      <c r="A198" s="180" t="s">
        <v>1733</v>
      </c>
      <c r="B198" s="168">
        <f t="shared" si="7"/>
        <v>37042</v>
      </c>
      <c r="C198" s="90">
        <v>3.667016129032258</v>
      </c>
      <c r="D198" s="32">
        <v>4.18</v>
      </c>
      <c r="E198" s="88"/>
      <c r="F198" s="89"/>
      <c r="G198" s="88"/>
    </row>
    <row r="199" spans="1:7" x14ac:dyDescent="0.25">
      <c r="A199" s="181">
        <v>37042</v>
      </c>
      <c r="B199" s="168">
        <f t="shared" si="7"/>
        <v>37043</v>
      </c>
      <c r="C199" s="90"/>
      <c r="D199" s="90">
        <v>3.78</v>
      </c>
      <c r="E199" s="88"/>
      <c r="F199" s="89"/>
      <c r="G199" s="88"/>
    </row>
    <row r="200" spans="1:7" x14ac:dyDescent="0.25">
      <c r="A200" s="181">
        <v>37056</v>
      </c>
      <c r="B200" s="168">
        <f t="shared" si="7"/>
        <v>37057</v>
      </c>
      <c r="C200" s="90"/>
      <c r="D200" s="90">
        <v>3.78</v>
      </c>
      <c r="E200" s="88"/>
      <c r="F200" s="89"/>
      <c r="G200" s="88"/>
    </row>
    <row r="201" spans="1:7" x14ac:dyDescent="0.25">
      <c r="A201" s="180" t="s">
        <v>1750</v>
      </c>
      <c r="B201" s="168">
        <f t="shared" si="7"/>
        <v>37065</v>
      </c>
      <c r="C201" s="90">
        <v>3.6888863743323013</v>
      </c>
      <c r="D201" s="90"/>
      <c r="E201" s="88"/>
      <c r="F201" s="89"/>
      <c r="G201" s="88"/>
    </row>
    <row r="202" spans="1:7" x14ac:dyDescent="0.25">
      <c r="A202" s="180" t="s">
        <v>1751</v>
      </c>
      <c r="B202" s="168">
        <f t="shared" si="7"/>
        <v>37068</v>
      </c>
      <c r="C202" s="90">
        <v>3.5640245040716576</v>
      </c>
      <c r="D202" s="90"/>
      <c r="E202" s="88"/>
      <c r="F202" s="89"/>
      <c r="G202" s="88"/>
    </row>
    <row r="203" spans="1:7" x14ac:dyDescent="0.25">
      <c r="A203" s="180" t="s">
        <v>1752</v>
      </c>
      <c r="B203" s="168">
        <f t="shared" si="7"/>
        <v>37069</v>
      </c>
      <c r="C203" s="90">
        <v>3.4509287451260229</v>
      </c>
      <c r="D203" s="90"/>
      <c r="E203" s="88"/>
      <c r="F203" s="89"/>
      <c r="G203" s="88"/>
    </row>
    <row r="204" spans="1:7" x14ac:dyDescent="0.25">
      <c r="A204" s="180" t="s">
        <v>1753</v>
      </c>
      <c r="B204" s="168">
        <f t="shared" si="7"/>
        <v>37070</v>
      </c>
      <c r="C204" s="90">
        <v>3.3756521739130436</v>
      </c>
      <c r="D204" s="90"/>
      <c r="E204" s="88"/>
      <c r="F204" s="89"/>
      <c r="G204" s="88"/>
    </row>
    <row r="205" spans="1:7" x14ac:dyDescent="0.25">
      <c r="A205" s="180" t="s">
        <v>1754</v>
      </c>
      <c r="B205" s="168">
        <f t="shared" si="7"/>
        <v>37071</v>
      </c>
      <c r="C205" s="90">
        <v>3.2050171821305842</v>
      </c>
      <c r="D205" s="90"/>
      <c r="E205" s="88"/>
      <c r="F205" s="89"/>
      <c r="G205" s="88"/>
    </row>
    <row r="206" spans="1:7" x14ac:dyDescent="0.25">
      <c r="A206" s="180" t="s">
        <v>1755</v>
      </c>
      <c r="B206" s="168">
        <f t="shared" si="7"/>
        <v>37072</v>
      </c>
      <c r="C206" s="90">
        <v>3.0861876033057851</v>
      </c>
      <c r="D206" s="90">
        <v>3.78</v>
      </c>
      <c r="E206" s="88"/>
      <c r="F206" s="89"/>
      <c r="G206" s="88"/>
    </row>
    <row r="207" spans="1:7" x14ac:dyDescent="0.25">
      <c r="A207" s="181">
        <v>37072</v>
      </c>
      <c r="B207" s="168">
        <f t="shared" si="7"/>
        <v>37073</v>
      </c>
      <c r="C207" s="90"/>
      <c r="D207" s="90">
        <v>3.18</v>
      </c>
      <c r="E207" s="88"/>
      <c r="F207" s="89"/>
      <c r="G207" s="88"/>
    </row>
    <row r="208" spans="1:7" x14ac:dyDescent="0.25">
      <c r="A208" s="181">
        <v>37086</v>
      </c>
      <c r="B208" s="168">
        <f t="shared" si="7"/>
        <v>37087</v>
      </c>
      <c r="C208" s="90"/>
      <c r="D208" s="90">
        <v>3.18</v>
      </c>
      <c r="E208" s="88"/>
      <c r="F208" s="89"/>
      <c r="G208" s="88"/>
    </row>
    <row r="209" spans="1:7" x14ac:dyDescent="0.25">
      <c r="A209" s="168" t="s">
        <v>1770</v>
      </c>
      <c r="B209" s="168">
        <f t="shared" si="7"/>
        <v>37096</v>
      </c>
      <c r="C209" s="33">
        <v>3.0139400345954259</v>
      </c>
      <c r="D209" s="99"/>
      <c r="E209" s="88"/>
      <c r="F209" s="89"/>
      <c r="G209" s="88"/>
    </row>
    <row r="210" spans="1:7" x14ac:dyDescent="0.25">
      <c r="A210" s="168" t="s">
        <v>1771</v>
      </c>
      <c r="B210" s="168">
        <f t="shared" si="7"/>
        <v>37097</v>
      </c>
      <c r="C210" s="33">
        <v>3.0118276149359993</v>
      </c>
      <c r="D210" s="99"/>
      <c r="E210" s="88"/>
      <c r="F210" s="89"/>
      <c r="G210" s="88"/>
    </row>
    <row r="211" spans="1:7" x14ac:dyDescent="0.25">
      <c r="A211" s="168" t="s">
        <v>1772</v>
      </c>
      <c r="B211" s="168">
        <f t="shared" si="7"/>
        <v>37098</v>
      </c>
      <c r="C211" s="33">
        <v>3.0649067845473765</v>
      </c>
      <c r="D211" s="99"/>
      <c r="E211" s="88"/>
      <c r="F211" s="89"/>
      <c r="G211" s="88"/>
    </row>
    <row r="212" spans="1:7" x14ac:dyDescent="0.25">
      <c r="A212" s="168" t="s">
        <v>1773</v>
      </c>
      <c r="B212" s="168">
        <f t="shared" si="7"/>
        <v>37099</v>
      </c>
      <c r="C212" s="33">
        <v>3.2724675324675325</v>
      </c>
      <c r="D212" s="99"/>
      <c r="E212" s="88"/>
      <c r="F212" s="89"/>
      <c r="G212" s="88"/>
    </row>
    <row r="213" spans="1:7" x14ac:dyDescent="0.25">
      <c r="A213" s="168" t="s">
        <v>1774</v>
      </c>
      <c r="B213" s="168">
        <f t="shared" si="7"/>
        <v>37100</v>
      </c>
      <c r="C213" s="33">
        <v>3.0606772773450728</v>
      </c>
      <c r="D213" s="99"/>
      <c r="E213" s="88"/>
      <c r="F213" s="89"/>
      <c r="G213" s="88"/>
    </row>
    <row r="214" spans="1:7" x14ac:dyDescent="0.25">
      <c r="A214" s="168" t="s">
        <v>1775</v>
      </c>
      <c r="B214" s="168">
        <f t="shared" si="7"/>
        <v>37103</v>
      </c>
      <c r="C214" s="33">
        <v>3.2650819672131148</v>
      </c>
      <c r="D214" s="99">
        <v>3.18</v>
      </c>
      <c r="E214" s="88"/>
      <c r="F214" s="89"/>
      <c r="G214" s="88"/>
    </row>
    <row r="215" spans="1:7" x14ac:dyDescent="0.25">
      <c r="A215" s="181">
        <v>37103</v>
      </c>
      <c r="B215" s="168">
        <f t="shared" si="7"/>
        <v>37104</v>
      </c>
      <c r="C215" s="90"/>
      <c r="D215" s="90">
        <v>3.01</v>
      </c>
      <c r="E215" s="88"/>
      <c r="F215" s="89"/>
      <c r="G215" s="88"/>
    </row>
    <row r="216" spans="1:7" x14ac:dyDescent="0.25">
      <c r="A216" s="181">
        <v>37117</v>
      </c>
      <c r="B216" s="168">
        <f t="shared" si="7"/>
        <v>37118</v>
      </c>
      <c r="C216" s="90"/>
      <c r="D216" s="90">
        <v>3.01</v>
      </c>
      <c r="E216" s="88"/>
      <c r="F216" s="89"/>
      <c r="G216" s="88"/>
    </row>
    <row r="217" spans="1:7" x14ac:dyDescent="0.25">
      <c r="A217" s="168" t="s">
        <v>1792</v>
      </c>
      <c r="B217" s="168">
        <f t="shared" si="7"/>
        <v>37126</v>
      </c>
      <c r="C217" s="33">
        <v>3.1993220548283525</v>
      </c>
      <c r="D217" s="99"/>
      <c r="E217" s="88"/>
      <c r="F217" s="89"/>
      <c r="G217" s="88"/>
    </row>
    <row r="218" spans="1:7" x14ac:dyDescent="0.25">
      <c r="A218" s="168" t="s">
        <v>1793</v>
      </c>
      <c r="B218" s="168">
        <f t="shared" si="7"/>
        <v>37127</v>
      </c>
      <c r="C218" s="33">
        <v>2.8715419484817959</v>
      </c>
      <c r="D218" s="99"/>
      <c r="E218" s="88"/>
      <c r="F218" s="89"/>
      <c r="G218" s="88"/>
    </row>
    <row r="219" spans="1:7" x14ac:dyDescent="0.25">
      <c r="A219" s="168" t="s">
        <v>1794</v>
      </c>
      <c r="B219" s="168">
        <f t="shared" si="7"/>
        <v>37128</v>
      </c>
      <c r="C219" s="33">
        <v>2.779425816664268</v>
      </c>
      <c r="D219" s="99"/>
      <c r="E219" s="88"/>
      <c r="F219" s="89"/>
      <c r="G219" s="88"/>
    </row>
    <row r="220" spans="1:7" x14ac:dyDescent="0.25">
      <c r="A220" s="168" t="s">
        <v>1795</v>
      </c>
      <c r="B220" s="168">
        <f t="shared" si="7"/>
        <v>37131</v>
      </c>
      <c r="C220" s="33">
        <v>2.6080452272233092</v>
      </c>
      <c r="D220" s="99"/>
      <c r="E220" s="88"/>
      <c r="F220" s="89"/>
      <c r="G220" s="88"/>
    </row>
    <row r="221" spans="1:7" x14ac:dyDescent="0.25">
      <c r="A221" s="168" t="s">
        <v>1796</v>
      </c>
      <c r="B221" s="168">
        <f t="shared" si="7"/>
        <v>37132</v>
      </c>
      <c r="C221" s="33">
        <v>2.5543760940235058</v>
      </c>
      <c r="D221" s="99"/>
      <c r="E221" s="88"/>
      <c r="F221" s="89"/>
      <c r="G221" s="88"/>
    </row>
    <row r="222" spans="1:7" x14ac:dyDescent="0.25">
      <c r="A222" s="168" t="s">
        <v>1797</v>
      </c>
      <c r="B222" s="168">
        <f t="shared" si="7"/>
        <v>37133</v>
      </c>
      <c r="C222" s="33">
        <v>2.4462353858144974</v>
      </c>
      <c r="D222" s="99"/>
      <c r="E222" s="88"/>
      <c r="F222" s="89"/>
      <c r="G222" s="88"/>
    </row>
    <row r="223" spans="1:7" x14ac:dyDescent="0.25">
      <c r="A223" s="168" t="s">
        <v>1798</v>
      </c>
      <c r="B223" s="168">
        <f t="shared" si="7"/>
        <v>37134</v>
      </c>
      <c r="C223" s="33">
        <v>2.4586547972304649</v>
      </c>
      <c r="D223" s="99">
        <v>3.01</v>
      </c>
      <c r="E223" s="88"/>
      <c r="F223" s="89"/>
      <c r="G223" s="88"/>
    </row>
    <row r="224" spans="1:7" x14ac:dyDescent="0.25">
      <c r="A224" s="181">
        <v>37134</v>
      </c>
      <c r="B224" s="168">
        <f t="shared" si="7"/>
        <v>37135</v>
      </c>
      <c r="C224" s="90"/>
      <c r="D224" s="90">
        <v>2.2400000000000002</v>
      </c>
      <c r="E224" s="88"/>
      <c r="F224" s="89"/>
      <c r="G224" s="88"/>
    </row>
    <row r="225" spans="1:7" x14ac:dyDescent="0.25">
      <c r="A225" s="181">
        <v>37148</v>
      </c>
      <c r="B225" s="168">
        <f t="shared" si="7"/>
        <v>37149</v>
      </c>
      <c r="C225" s="90"/>
      <c r="D225" s="90">
        <v>2.2400000000000002</v>
      </c>
      <c r="E225" s="88"/>
      <c r="F225" s="89"/>
      <c r="G225" s="88"/>
    </row>
    <row r="226" spans="1:7" x14ac:dyDescent="0.25">
      <c r="A226" s="168" t="s">
        <v>1811</v>
      </c>
      <c r="B226" s="168">
        <f t="shared" si="7"/>
        <v>37155</v>
      </c>
      <c r="C226" s="33">
        <v>2.0701570678787342</v>
      </c>
      <c r="D226" s="90"/>
      <c r="E226" s="88"/>
      <c r="F226" s="89"/>
      <c r="G226" s="88"/>
    </row>
    <row r="227" spans="1:7" x14ac:dyDescent="0.25">
      <c r="A227" s="168" t="s">
        <v>1812</v>
      </c>
      <c r="B227" s="168">
        <f t="shared" si="7"/>
        <v>37156</v>
      </c>
      <c r="C227" s="33">
        <v>2.0292311852097922</v>
      </c>
      <c r="D227" s="90"/>
      <c r="E227" s="88"/>
      <c r="F227" s="89"/>
      <c r="G227" s="88"/>
    </row>
    <row r="228" spans="1:7" x14ac:dyDescent="0.25">
      <c r="A228" s="168" t="s">
        <v>1813</v>
      </c>
      <c r="B228" s="168">
        <f t="shared" si="7"/>
        <v>37159</v>
      </c>
      <c r="C228" s="33">
        <v>1.9863938794132612</v>
      </c>
      <c r="D228" s="90"/>
      <c r="E228" s="88"/>
      <c r="F228" s="89"/>
      <c r="G228" s="88"/>
    </row>
    <row r="229" spans="1:7" x14ac:dyDescent="0.25">
      <c r="A229" s="168" t="s">
        <v>1814</v>
      </c>
      <c r="B229" s="168">
        <f t="shared" si="7"/>
        <v>37160</v>
      </c>
      <c r="C229" s="33">
        <v>1.9482148684091849</v>
      </c>
      <c r="D229" s="90"/>
      <c r="E229" s="88"/>
      <c r="F229" s="89"/>
      <c r="G229" s="88"/>
    </row>
    <row r="230" spans="1:7" x14ac:dyDescent="0.25">
      <c r="A230" s="168" t="s">
        <v>1815</v>
      </c>
      <c r="B230" s="168">
        <f t="shared" si="7"/>
        <v>37161</v>
      </c>
      <c r="C230" s="33">
        <v>1.8919286022477635</v>
      </c>
      <c r="D230" s="90"/>
      <c r="E230" s="88"/>
      <c r="F230" s="89"/>
      <c r="G230" s="88"/>
    </row>
    <row r="231" spans="1:7" x14ac:dyDescent="0.25">
      <c r="A231" s="168" t="s">
        <v>1816</v>
      </c>
      <c r="B231" s="168">
        <f t="shared" si="7"/>
        <v>37162</v>
      </c>
      <c r="C231" s="33">
        <v>1.8959269161843502</v>
      </c>
      <c r="D231" s="90"/>
      <c r="E231" s="88"/>
      <c r="F231" s="89"/>
      <c r="G231" s="88"/>
    </row>
    <row r="232" spans="1:7" x14ac:dyDescent="0.25">
      <c r="A232" s="168" t="s">
        <v>1817</v>
      </c>
      <c r="B232" s="168">
        <f t="shared" si="7"/>
        <v>37163</v>
      </c>
      <c r="C232" s="33">
        <v>1.8219615900029114</v>
      </c>
      <c r="D232" s="90">
        <v>2.2400000000000002</v>
      </c>
      <c r="E232" s="88"/>
      <c r="F232" s="89"/>
      <c r="G232" s="88"/>
    </row>
    <row r="233" spans="1:7" x14ac:dyDescent="0.25">
      <c r="A233" s="181">
        <v>37164</v>
      </c>
      <c r="B233" s="168">
        <f t="shared" si="7"/>
        <v>37165</v>
      </c>
      <c r="C233" s="88"/>
      <c r="D233" s="90">
        <v>2.44</v>
      </c>
      <c r="E233" s="88"/>
      <c r="F233" s="89"/>
      <c r="G233" s="88"/>
    </row>
    <row r="234" spans="1:7" x14ac:dyDescent="0.25">
      <c r="A234" s="181">
        <v>37178</v>
      </c>
      <c r="B234" s="168">
        <f t="shared" si="7"/>
        <v>37179</v>
      </c>
      <c r="C234" s="88"/>
      <c r="D234" s="90">
        <v>2.44</v>
      </c>
      <c r="E234" s="88"/>
      <c r="F234" s="89"/>
      <c r="G234" s="88"/>
    </row>
    <row r="235" spans="1:7" x14ac:dyDescent="0.25">
      <c r="A235" s="168" t="s">
        <v>1837</v>
      </c>
      <c r="B235" s="168">
        <f t="shared" si="7"/>
        <v>37188</v>
      </c>
      <c r="C235" s="33">
        <v>2.8263513513513514</v>
      </c>
      <c r="D235" s="90"/>
      <c r="E235" s="88"/>
      <c r="F235" s="89"/>
      <c r="G235" s="88"/>
    </row>
    <row r="236" spans="1:7" x14ac:dyDescent="0.25">
      <c r="A236" s="168" t="s">
        <v>1838</v>
      </c>
      <c r="B236" s="168">
        <f t="shared" si="7"/>
        <v>37189</v>
      </c>
      <c r="C236" s="33">
        <v>2.6852972027972029</v>
      </c>
      <c r="D236" s="90"/>
      <c r="E236" s="88"/>
      <c r="F236" s="89"/>
      <c r="G236" s="88"/>
    </row>
    <row r="237" spans="1:7" x14ac:dyDescent="0.25">
      <c r="A237" s="168" t="s">
        <v>1839</v>
      </c>
      <c r="B237" s="168">
        <f t="shared" si="7"/>
        <v>37190</v>
      </c>
      <c r="C237" s="33">
        <v>3.1528378378378377</v>
      </c>
      <c r="D237" s="90"/>
      <c r="E237" s="88"/>
      <c r="F237" s="89"/>
      <c r="G237" s="88"/>
    </row>
    <row r="238" spans="1:7" x14ac:dyDescent="0.25">
      <c r="A238" s="168" t="s">
        <v>1840</v>
      </c>
      <c r="B238" s="168">
        <f t="shared" si="7"/>
        <v>37191</v>
      </c>
      <c r="C238" s="33">
        <v>3.0525812294150558</v>
      </c>
      <c r="D238" s="90"/>
      <c r="E238" s="88"/>
      <c r="F238" s="89"/>
      <c r="G238" s="88"/>
    </row>
    <row r="239" spans="1:7" x14ac:dyDescent="0.25">
      <c r="A239" s="168" t="s">
        <v>1841</v>
      </c>
      <c r="B239" s="168">
        <f t="shared" si="7"/>
        <v>37194</v>
      </c>
      <c r="C239" s="33">
        <v>3.2147971459264939</v>
      </c>
      <c r="D239" s="90"/>
      <c r="E239" s="88"/>
      <c r="F239" s="89"/>
      <c r="G239" s="88"/>
    </row>
    <row r="240" spans="1:7" x14ac:dyDescent="0.25">
      <c r="A240" s="168" t="s">
        <v>1842</v>
      </c>
      <c r="B240" s="168">
        <f t="shared" si="7"/>
        <v>37195</v>
      </c>
      <c r="C240" s="33">
        <v>3.1083751009462652</v>
      </c>
      <c r="D240" s="90">
        <v>2.44</v>
      </c>
      <c r="E240" s="88"/>
      <c r="F240" s="89"/>
      <c r="G240" s="88"/>
    </row>
    <row r="241" spans="1:7" x14ac:dyDescent="0.25">
      <c r="A241" s="181">
        <v>37195</v>
      </c>
      <c r="B241" s="168">
        <f t="shared" si="7"/>
        <v>37196</v>
      </c>
      <c r="C241" s="88"/>
      <c r="D241" s="90">
        <v>2.4500000000000002</v>
      </c>
      <c r="E241" s="88"/>
      <c r="F241" s="89"/>
      <c r="G241" s="88"/>
    </row>
    <row r="242" spans="1:7" x14ac:dyDescent="0.25">
      <c r="A242" s="181">
        <v>37209</v>
      </c>
      <c r="B242" s="168">
        <f t="shared" si="7"/>
        <v>37210</v>
      </c>
      <c r="C242" s="88"/>
      <c r="D242" s="90">
        <v>2.4500000000000002</v>
      </c>
      <c r="E242" s="88"/>
      <c r="F242" s="89"/>
      <c r="G242" s="88"/>
    </row>
    <row r="243" spans="1:7" x14ac:dyDescent="0.25">
      <c r="A243" s="168" t="s">
        <v>1857</v>
      </c>
      <c r="B243" s="168">
        <f t="shared" si="7"/>
        <v>37216</v>
      </c>
      <c r="C243" s="33">
        <v>2.6000700746294805</v>
      </c>
      <c r="D243" s="90"/>
      <c r="E243" s="88"/>
      <c r="F243" s="89"/>
      <c r="G243" s="88"/>
    </row>
    <row r="244" spans="1:7" x14ac:dyDescent="0.25">
      <c r="A244" s="168" t="s">
        <v>1858</v>
      </c>
      <c r="B244" s="168">
        <f t="shared" si="7"/>
        <v>37217</v>
      </c>
      <c r="C244" s="33">
        <v>1.8983410411279873</v>
      </c>
      <c r="D244" s="90"/>
      <c r="E244" s="88"/>
      <c r="F244" s="89"/>
      <c r="G244" s="88"/>
    </row>
    <row r="245" spans="1:7" x14ac:dyDescent="0.25">
      <c r="A245" s="168" t="s">
        <v>1859</v>
      </c>
      <c r="B245" s="168">
        <f t="shared" si="7"/>
        <v>37222</v>
      </c>
      <c r="C245" s="33">
        <v>1.8780906864387223</v>
      </c>
      <c r="D245" s="90"/>
      <c r="E245" s="88"/>
      <c r="F245" s="89"/>
      <c r="G245" s="88"/>
    </row>
    <row r="246" spans="1:7" x14ac:dyDescent="0.25">
      <c r="A246" s="168" t="s">
        <v>1860</v>
      </c>
      <c r="B246" s="168">
        <f t="shared" si="7"/>
        <v>37223</v>
      </c>
      <c r="C246" s="33">
        <v>1.8383106572511445</v>
      </c>
      <c r="D246" s="90"/>
      <c r="E246" s="88"/>
      <c r="F246" s="89"/>
      <c r="G246" s="88"/>
    </row>
    <row r="247" spans="1:7" x14ac:dyDescent="0.25">
      <c r="A247" s="168" t="s">
        <v>1861</v>
      </c>
      <c r="B247" s="168">
        <f t="shared" si="7"/>
        <v>37224</v>
      </c>
      <c r="C247" s="33">
        <v>2.3211974523101566</v>
      </c>
      <c r="D247" s="90"/>
      <c r="E247" s="88"/>
      <c r="F247" s="89"/>
      <c r="G247" s="88"/>
    </row>
    <row r="248" spans="1:7" x14ac:dyDescent="0.25">
      <c r="A248" s="168" t="s">
        <v>1862</v>
      </c>
      <c r="B248" s="168">
        <f t="shared" si="7"/>
        <v>37225</v>
      </c>
      <c r="C248" s="33">
        <v>2.1928075396825397</v>
      </c>
      <c r="D248" s="90">
        <v>2.4500000000000002</v>
      </c>
      <c r="E248" s="88"/>
      <c r="F248" s="89"/>
      <c r="G248" s="88"/>
    </row>
    <row r="249" spans="1:7" x14ac:dyDescent="0.25">
      <c r="A249" s="181">
        <v>37225</v>
      </c>
      <c r="B249" s="168">
        <f t="shared" si="7"/>
        <v>37226</v>
      </c>
      <c r="C249" s="88"/>
      <c r="D249" s="90">
        <v>2.33</v>
      </c>
      <c r="E249" s="88"/>
      <c r="F249" s="89"/>
      <c r="G249" s="88"/>
    </row>
    <row r="250" spans="1:7" x14ac:dyDescent="0.25">
      <c r="A250" s="181">
        <v>37239</v>
      </c>
      <c r="B250" s="168">
        <f t="shared" si="7"/>
        <v>37240</v>
      </c>
      <c r="C250" s="88"/>
      <c r="D250" s="90">
        <v>2.33</v>
      </c>
      <c r="E250" s="88"/>
      <c r="F250" s="89"/>
      <c r="G250" s="88"/>
    </row>
    <row r="251" spans="1:7" x14ac:dyDescent="0.25">
      <c r="A251" s="168" t="s">
        <v>1875</v>
      </c>
      <c r="B251" s="168">
        <f t="shared" ref="B251:B299" si="8">A251+1</f>
        <v>37244</v>
      </c>
      <c r="C251" s="33">
        <v>2.5345178571428573</v>
      </c>
      <c r="D251" s="90"/>
      <c r="E251" s="88"/>
      <c r="F251" s="89"/>
      <c r="G251" s="88"/>
    </row>
    <row r="252" spans="1:7" x14ac:dyDescent="0.25">
      <c r="A252" s="168" t="s">
        <v>1876</v>
      </c>
      <c r="B252" s="168">
        <f t="shared" si="8"/>
        <v>37245</v>
      </c>
      <c r="C252" s="33">
        <v>2.6035048231511255</v>
      </c>
      <c r="D252" s="90"/>
      <c r="E252" s="88"/>
      <c r="F252" s="89"/>
      <c r="G252" s="88"/>
    </row>
    <row r="253" spans="1:7" x14ac:dyDescent="0.25">
      <c r="A253" s="168" t="s">
        <v>1877</v>
      </c>
      <c r="B253" s="168">
        <f t="shared" si="8"/>
        <v>37246</v>
      </c>
      <c r="C253" s="33">
        <v>2.5796388542963884</v>
      </c>
      <c r="D253" s="90"/>
      <c r="E253" s="88"/>
      <c r="F253" s="89"/>
      <c r="G253" s="88"/>
    </row>
    <row r="254" spans="1:7" x14ac:dyDescent="0.25">
      <c r="A254" s="168" t="s">
        <v>1878</v>
      </c>
      <c r="B254" s="168">
        <f t="shared" si="8"/>
        <v>37247</v>
      </c>
      <c r="C254" s="33">
        <v>2.6135868907928441</v>
      </c>
      <c r="D254" s="90"/>
      <c r="E254" s="88"/>
      <c r="F254" s="89"/>
      <c r="G254" s="88"/>
    </row>
    <row r="255" spans="1:7" x14ac:dyDescent="0.25">
      <c r="A255" s="168" t="s">
        <v>1879</v>
      </c>
      <c r="B255" s="168">
        <f t="shared" si="8"/>
        <v>37252</v>
      </c>
      <c r="C255" s="33">
        <v>2.9294623616288802</v>
      </c>
      <c r="D255" s="90"/>
      <c r="E255" s="88"/>
      <c r="F255" s="89"/>
      <c r="G255" s="88"/>
    </row>
    <row r="256" spans="1:7" x14ac:dyDescent="0.25">
      <c r="A256" s="168" t="s">
        <v>1880</v>
      </c>
      <c r="B256" s="168">
        <f t="shared" si="8"/>
        <v>37253</v>
      </c>
      <c r="C256" s="33">
        <v>2.6237831517729266</v>
      </c>
      <c r="D256" s="90"/>
      <c r="E256" s="88"/>
      <c r="F256" s="89"/>
      <c r="G256" s="88"/>
    </row>
    <row r="257" spans="1:7" x14ac:dyDescent="0.25">
      <c r="A257" s="168" t="s">
        <v>1881</v>
      </c>
      <c r="B257" s="168">
        <f t="shared" si="8"/>
        <v>37254</v>
      </c>
      <c r="C257" s="33">
        <v>2.6354918032786885</v>
      </c>
      <c r="D257" s="90">
        <v>2.33</v>
      </c>
      <c r="E257" s="88"/>
      <c r="F257" s="89"/>
      <c r="G257" s="88"/>
    </row>
    <row r="258" spans="1:7" x14ac:dyDescent="0.25">
      <c r="A258" s="181">
        <v>37256</v>
      </c>
      <c r="B258" s="168">
        <f t="shared" si="8"/>
        <v>37257</v>
      </c>
      <c r="C258" s="88"/>
      <c r="D258" s="90">
        <v>2.29</v>
      </c>
      <c r="E258" s="88"/>
      <c r="F258" s="89"/>
      <c r="G258" s="88"/>
    </row>
    <row r="259" spans="1:7" x14ac:dyDescent="0.25">
      <c r="A259" s="181">
        <v>37270</v>
      </c>
      <c r="B259" s="181">
        <f t="shared" si="8"/>
        <v>37271</v>
      </c>
      <c r="C259" s="88"/>
      <c r="D259" s="90">
        <v>2.29</v>
      </c>
      <c r="E259" s="88"/>
      <c r="F259" s="89"/>
      <c r="G259" s="88"/>
    </row>
    <row r="260" spans="1:7" x14ac:dyDescent="0.25">
      <c r="A260" s="168" t="s">
        <v>1898</v>
      </c>
      <c r="B260" s="168">
        <f t="shared" si="8"/>
        <v>37280</v>
      </c>
      <c r="C260" s="33">
        <v>2.1066401591747237</v>
      </c>
      <c r="D260" s="90"/>
      <c r="E260" s="88"/>
      <c r="F260" s="89"/>
      <c r="G260" s="88"/>
    </row>
    <row r="261" spans="1:7" x14ac:dyDescent="0.25">
      <c r="A261" s="168" t="s">
        <v>1899</v>
      </c>
      <c r="B261" s="168">
        <f t="shared" si="8"/>
        <v>37281</v>
      </c>
      <c r="C261" s="33">
        <v>2.1201609372237535</v>
      </c>
      <c r="D261" s="90"/>
      <c r="E261" s="88"/>
      <c r="F261" s="89"/>
      <c r="G261" s="88"/>
    </row>
    <row r="262" spans="1:7" x14ac:dyDescent="0.25">
      <c r="A262" s="168" t="s">
        <v>1900</v>
      </c>
      <c r="B262" s="168">
        <f t="shared" si="8"/>
        <v>37282</v>
      </c>
      <c r="C262" s="33">
        <v>2.0300552113819808</v>
      </c>
      <c r="D262" s="90"/>
      <c r="E262" s="88"/>
      <c r="F262" s="89"/>
      <c r="G262" s="88"/>
    </row>
    <row r="263" spans="1:7" x14ac:dyDescent="0.25">
      <c r="A263" s="168" t="s">
        <v>1901</v>
      </c>
      <c r="B263" s="168">
        <f t="shared" si="8"/>
        <v>37285</v>
      </c>
      <c r="C263" s="33">
        <v>2.0201895791303768</v>
      </c>
      <c r="D263" s="90"/>
      <c r="E263" s="88"/>
      <c r="F263" s="89"/>
      <c r="G263" s="88"/>
    </row>
    <row r="264" spans="1:7" x14ac:dyDescent="0.25">
      <c r="A264" s="168" t="s">
        <v>1902</v>
      </c>
      <c r="B264" s="168">
        <f t="shared" si="8"/>
        <v>37286</v>
      </c>
      <c r="C264" s="33">
        <v>1.9725938482461745</v>
      </c>
      <c r="D264" s="90"/>
      <c r="E264" s="88"/>
      <c r="F264" s="89"/>
      <c r="G264" s="88"/>
    </row>
    <row r="265" spans="1:7" x14ac:dyDescent="0.25">
      <c r="A265" s="168" t="s">
        <v>1903</v>
      </c>
      <c r="B265" s="168">
        <f t="shared" si="8"/>
        <v>37287</v>
      </c>
      <c r="C265" s="33">
        <v>2.0782505655897068</v>
      </c>
      <c r="D265" s="90">
        <v>2.29</v>
      </c>
      <c r="E265" s="88"/>
      <c r="F265" s="89"/>
      <c r="G265" s="88"/>
    </row>
    <row r="266" spans="1:7" x14ac:dyDescent="0.25">
      <c r="A266" s="181">
        <v>37287</v>
      </c>
      <c r="B266" s="168">
        <f t="shared" si="8"/>
        <v>37288</v>
      </c>
      <c r="C266" s="88"/>
      <c r="D266" s="90">
        <v>2.2599999999999998</v>
      </c>
      <c r="E266" s="88"/>
      <c r="F266" s="89"/>
      <c r="G266" s="88"/>
    </row>
    <row r="267" spans="1:7" x14ac:dyDescent="0.25">
      <c r="A267" s="181">
        <v>37301</v>
      </c>
      <c r="B267" s="168">
        <f t="shared" si="8"/>
        <v>37302</v>
      </c>
      <c r="C267" s="88"/>
      <c r="D267" s="90">
        <v>2.2599999999999998</v>
      </c>
      <c r="E267" s="88"/>
      <c r="F267" s="89"/>
      <c r="G267" s="88"/>
    </row>
    <row r="268" spans="1:7" x14ac:dyDescent="0.25">
      <c r="A268" s="168" t="s">
        <v>1945</v>
      </c>
      <c r="B268" s="168">
        <f t="shared" si="8"/>
        <v>37308</v>
      </c>
      <c r="C268" s="33">
        <v>2.4305084745762713</v>
      </c>
      <c r="D268" s="90"/>
      <c r="E268" s="88"/>
      <c r="F268" s="89"/>
      <c r="G268" s="88"/>
    </row>
    <row r="269" spans="1:7" x14ac:dyDescent="0.25">
      <c r="A269" s="168" t="s">
        <v>1946</v>
      </c>
      <c r="B269" s="168">
        <f t="shared" si="8"/>
        <v>37309</v>
      </c>
      <c r="C269" s="33">
        <v>2.3938385916780978</v>
      </c>
      <c r="D269" s="90"/>
      <c r="E269" s="88"/>
      <c r="F269" s="89"/>
      <c r="G269" s="88"/>
    </row>
    <row r="270" spans="1:7" x14ac:dyDescent="0.25">
      <c r="A270" s="168" t="s">
        <v>1947</v>
      </c>
      <c r="B270" s="168">
        <f t="shared" si="8"/>
        <v>37310</v>
      </c>
      <c r="C270" s="33">
        <v>2.3909112244897961</v>
      </c>
      <c r="D270" s="90"/>
      <c r="E270" s="88"/>
      <c r="F270" s="89"/>
      <c r="G270" s="88"/>
    </row>
    <row r="271" spans="1:7" x14ac:dyDescent="0.25">
      <c r="A271" s="168" t="s">
        <v>1948</v>
      </c>
      <c r="B271" s="168">
        <f t="shared" si="8"/>
        <v>37313</v>
      </c>
      <c r="C271" s="33">
        <v>2.3978374033374035</v>
      </c>
      <c r="D271" s="90"/>
      <c r="E271" s="88"/>
      <c r="F271" s="89"/>
      <c r="G271" s="88"/>
    </row>
    <row r="272" spans="1:7" x14ac:dyDescent="0.25">
      <c r="A272" s="168" t="s">
        <v>1949</v>
      </c>
      <c r="B272" s="168">
        <f t="shared" si="8"/>
        <v>37314</v>
      </c>
      <c r="C272" s="33">
        <v>2.4630935251798562</v>
      </c>
      <c r="D272" s="90"/>
      <c r="E272" s="88"/>
      <c r="F272" s="89"/>
      <c r="G272" s="88"/>
    </row>
    <row r="273" spans="1:7" x14ac:dyDescent="0.25">
      <c r="A273" s="168" t="s">
        <v>1950</v>
      </c>
      <c r="B273" s="168">
        <f t="shared" si="8"/>
        <v>37315</v>
      </c>
      <c r="C273" s="33">
        <v>2.4755250000000002</v>
      </c>
      <c r="D273" s="90">
        <v>2.2599999999999998</v>
      </c>
      <c r="E273" s="88"/>
      <c r="F273" s="89"/>
      <c r="G273" s="88"/>
    </row>
    <row r="274" spans="1:7" x14ac:dyDescent="0.25">
      <c r="A274" s="181">
        <v>37315</v>
      </c>
      <c r="B274" s="168">
        <f t="shared" si="8"/>
        <v>37316</v>
      </c>
      <c r="C274" s="88"/>
      <c r="D274" s="90">
        <v>2.85</v>
      </c>
      <c r="E274" s="88"/>
      <c r="F274" s="89"/>
      <c r="G274" s="88"/>
    </row>
    <row r="275" spans="1:7" x14ac:dyDescent="0.25">
      <c r="A275" s="181">
        <v>37329</v>
      </c>
      <c r="B275" s="168">
        <f t="shared" si="8"/>
        <v>37330</v>
      </c>
      <c r="C275" s="88"/>
      <c r="D275" s="90">
        <v>2.85</v>
      </c>
      <c r="E275" s="88"/>
      <c r="F275" s="89"/>
      <c r="G275" s="88"/>
    </row>
    <row r="276" spans="1:7" x14ac:dyDescent="0.25">
      <c r="A276" s="173" t="s">
        <v>2000</v>
      </c>
      <c r="B276" s="168">
        <f t="shared" si="8"/>
        <v>37337</v>
      </c>
      <c r="C276" s="39">
        <v>3.1911539184952979</v>
      </c>
      <c r="D276" s="90"/>
      <c r="E276" s="88"/>
      <c r="F276" s="89"/>
      <c r="G276" s="88"/>
    </row>
    <row r="277" spans="1:7" x14ac:dyDescent="0.25">
      <c r="A277" s="173" t="s">
        <v>2001</v>
      </c>
      <c r="B277" s="168">
        <f t="shared" si="8"/>
        <v>37338</v>
      </c>
      <c r="C277" s="39">
        <v>3.5206068702290074</v>
      </c>
      <c r="D277" s="90"/>
      <c r="E277" s="88"/>
      <c r="F277" s="89"/>
      <c r="G277" s="88"/>
    </row>
    <row r="278" spans="1:7" x14ac:dyDescent="0.25">
      <c r="A278" s="173" t="s">
        <v>2002</v>
      </c>
      <c r="B278" s="168">
        <f t="shared" si="8"/>
        <v>37341</v>
      </c>
      <c r="C278" s="39">
        <v>3.449913043478261</v>
      </c>
      <c r="D278" s="88"/>
      <c r="E278" s="88"/>
      <c r="F278" s="89"/>
      <c r="G278" s="88"/>
    </row>
    <row r="279" spans="1:7" x14ac:dyDescent="0.25">
      <c r="A279" s="173" t="s">
        <v>2003</v>
      </c>
      <c r="B279" s="168">
        <f t="shared" si="8"/>
        <v>37342</v>
      </c>
      <c r="C279" s="39">
        <v>3.5824103001765746</v>
      </c>
      <c r="D279" s="88"/>
      <c r="E279" s="88"/>
      <c r="F279" s="89"/>
      <c r="G279" s="88"/>
    </row>
    <row r="280" spans="1:7" x14ac:dyDescent="0.25">
      <c r="A280" s="173" t="s">
        <v>2004</v>
      </c>
      <c r="B280" s="168">
        <f t="shared" si="8"/>
        <v>37343</v>
      </c>
      <c r="C280" s="39">
        <v>3.3426362735381567</v>
      </c>
      <c r="D280" s="88"/>
      <c r="E280" s="88"/>
      <c r="F280" s="89"/>
      <c r="G280" s="88"/>
    </row>
    <row r="281" spans="1:7" x14ac:dyDescent="0.25">
      <c r="A281" s="173" t="s">
        <v>2005</v>
      </c>
      <c r="B281" s="168">
        <f t="shared" si="8"/>
        <v>37344</v>
      </c>
      <c r="C281" s="39">
        <v>3.2605978260869564</v>
      </c>
      <c r="D281" s="90">
        <v>2.85</v>
      </c>
      <c r="E281" s="88"/>
      <c r="F281" s="89"/>
      <c r="G281" s="88"/>
    </row>
    <row r="282" spans="1:7" x14ac:dyDescent="0.25">
      <c r="A282" s="181">
        <v>37346</v>
      </c>
      <c r="B282" s="168">
        <f t="shared" si="8"/>
        <v>37347</v>
      </c>
      <c r="C282" s="88"/>
      <c r="D282" s="88">
        <v>3.44</v>
      </c>
      <c r="E282" s="88"/>
      <c r="F282" s="89"/>
      <c r="G282" s="88"/>
    </row>
    <row r="283" spans="1:7" x14ac:dyDescent="0.25">
      <c r="A283" s="181">
        <v>37360</v>
      </c>
      <c r="B283" s="168">
        <f t="shared" si="8"/>
        <v>37361</v>
      </c>
      <c r="C283" s="88"/>
      <c r="D283" s="88">
        <v>3.44</v>
      </c>
      <c r="E283" s="88"/>
      <c r="F283" s="89"/>
      <c r="G283" s="88"/>
    </row>
    <row r="284" spans="1:7" x14ac:dyDescent="0.25">
      <c r="A284" s="168" t="s">
        <v>2020</v>
      </c>
      <c r="B284" s="168">
        <f t="shared" si="8"/>
        <v>37366</v>
      </c>
      <c r="C284" s="33">
        <v>3.4005390334572492</v>
      </c>
      <c r="D284" s="88"/>
      <c r="E284" s="88"/>
      <c r="F284" s="89"/>
      <c r="G284" s="88"/>
    </row>
    <row r="285" spans="1:7" x14ac:dyDescent="0.25">
      <c r="A285" s="168" t="s">
        <v>2021</v>
      </c>
      <c r="B285" s="168">
        <f t="shared" si="8"/>
        <v>37369</v>
      </c>
      <c r="C285" s="33">
        <v>3.5873706781914896</v>
      </c>
      <c r="D285" s="88"/>
      <c r="E285" s="88"/>
      <c r="F285" s="89"/>
      <c r="G285" s="88"/>
    </row>
    <row r="286" spans="1:7" x14ac:dyDescent="0.25">
      <c r="A286" s="168" t="s">
        <v>2022</v>
      </c>
      <c r="B286" s="168">
        <f t="shared" si="8"/>
        <v>37370</v>
      </c>
      <c r="C286" s="33">
        <v>3.6254990445859874</v>
      </c>
      <c r="D286" s="88"/>
      <c r="E286" s="88"/>
      <c r="F286" s="89"/>
      <c r="G286" s="88"/>
    </row>
    <row r="287" spans="1:7" x14ac:dyDescent="0.25">
      <c r="A287" s="168" t="s">
        <v>2023</v>
      </c>
      <c r="B287" s="168">
        <f t="shared" si="8"/>
        <v>37371</v>
      </c>
      <c r="C287" s="33">
        <v>3.5323221271742229</v>
      </c>
      <c r="D287" s="88"/>
      <c r="E287" s="88"/>
      <c r="F287" s="89"/>
      <c r="G287" s="88"/>
    </row>
    <row r="288" spans="1:7" x14ac:dyDescent="0.25">
      <c r="A288" s="168" t="s">
        <v>2024</v>
      </c>
      <c r="B288" s="168">
        <f t="shared" si="8"/>
        <v>37372</v>
      </c>
      <c r="C288" s="33">
        <v>3.4698229508196721</v>
      </c>
      <c r="D288" s="88"/>
      <c r="E288" s="88"/>
      <c r="F288" s="89"/>
      <c r="G288" s="88"/>
    </row>
    <row r="289" spans="1:7" x14ac:dyDescent="0.25">
      <c r="A289" s="168" t="s">
        <v>2025</v>
      </c>
      <c r="B289" s="168">
        <f t="shared" si="8"/>
        <v>37373</v>
      </c>
      <c r="C289" s="33">
        <v>3.3264527075812276</v>
      </c>
      <c r="D289" s="88"/>
      <c r="E289" s="88"/>
      <c r="F289" s="89"/>
      <c r="G289" s="88"/>
    </row>
    <row r="290" spans="1:7" x14ac:dyDescent="0.25">
      <c r="A290" s="168" t="s">
        <v>2026</v>
      </c>
      <c r="B290" s="168">
        <f t="shared" si="8"/>
        <v>37376</v>
      </c>
      <c r="C290" s="33">
        <v>3.4470264830508475</v>
      </c>
      <c r="D290" s="88">
        <v>3.44</v>
      </c>
      <c r="E290" s="88"/>
      <c r="F290" s="89"/>
      <c r="G290" s="88"/>
    </row>
    <row r="291" spans="1:7" x14ac:dyDescent="0.25">
      <c r="A291" s="181">
        <v>37376</v>
      </c>
      <c r="B291" s="168">
        <f t="shared" si="8"/>
        <v>37377</v>
      </c>
      <c r="C291" s="88"/>
      <c r="D291" s="88">
        <v>3.54</v>
      </c>
      <c r="E291" s="88"/>
      <c r="F291" s="89"/>
      <c r="G291" s="88"/>
    </row>
    <row r="292" spans="1:7" x14ac:dyDescent="0.25">
      <c r="A292" s="181">
        <v>37390</v>
      </c>
      <c r="B292" s="168">
        <f t="shared" si="8"/>
        <v>37391</v>
      </c>
      <c r="C292" s="88"/>
      <c r="D292" s="88">
        <v>3.54</v>
      </c>
      <c r="E292" s="88"/>
      <c r="F292" s="89"/>
      <c r="G292" s="88"/>
    </row>
    <row r="293" spans="1:7" x14ac:dyDescent="0.25">
      <c r="A293" s="168" t="s">
        <v>2074</v>
      </c>
      <c r="B293" s="168">
        <f t="shared" si="8"/>
        <v>37400</v>
      </c>
      <c r="C293" s="33">
        <v>3.3846003262642741</v>
      </c>
      <c r="D293" s="88"/>
      <c r="E293" s="88"/>
      <c r="F293" s="89"/>
      <c r="G293" s="88"/>
    </row>
    <row r="294" spans="1:7" x14ac:dyDescent="0.25">
      <c r="A294" s="168" t="s">
        <v>2075</v>
      </c>
      <c r="B294" s="168">
        <f t="shared" si="8"/>
        <v>37401</v>
      </c>
      <c r="C294" s="33">
        <v>3.2201207668537553</v>
      </c>
      <c r="D294" s="88"/>
      <c r="E294" s="88"/>
      <c r="F294" s="89"/>
      <c r="G294" s="88"/>
    </row>
    <row r="295" spans="1:7" x14ac:dyDescent="0.25">
      <c r="A295" s="168" t="s">
        <v>2076</v>
      </c>
      <c r="B295" s="168">
        <f t="shared" si="8"/>
        <v>37405</v>
      </c>
      <c r="C295" s="33">
        <v>3.2182148377125195</v>
      </c>
      <c r="D295" s="88"/>
      <c r="E295" s="88"/>
      <c r="F295" s="89"/>
      <c r="G295" s="88"/>
    </row>
    <row r="296" spans="1:7" x14ac:dyDescent="0.25">
      <c r="A296" s="168" t="s">
        <v>2077</v>
      </c>
      <c r="B296" s="168">
        <f t="shared" si="8"/>
        <v>37406</v>
      </c>
      <c r="C296" s="33">
        <v>3.298440953038674</v>
      </c>
      <c r="D296" s="88"/>
      <c r="E296" s="88"/>
      <c r="F296" s="89"/>
      <c r="G296" s="88"/>
    </row>
    <row r="297" spans="1:7" x14ac:dyDescent="0.25">
      <c r="A297" s="168" t="s">
        <v>2078</v>
      </c>
      <c r="B297" s="168">
        <f t="shared" si="8"/>
        <v>37407</v>
      </c>
      <c r="C297" s="33">
        <v>3.3378952916373859</v>
      </c>
      <c r="D297" s="88">
        <v>3.54</v>
      </c>
      <c r="E297" s="88"/>
      <c r="F297" s="89"/>
      <c r="G297" s="88"/>
    </row>
    <row r="298" spans="1:7" x14ac:dyDescent="0.25">
      <c r="A298" s="181">
        <v>37407</v>
      </c>
      <c r="B298" s="168">
        <f t="shared" si="8"/>
        <v>37408</v>
      </c>
      <c r="C298" s="88"/>
      <c r="D298" s="88">
        <v>3.23</v>
      </c>
      <c r="E298" s="88"/>
      <c r="F298" s="89"/>
      <c r="G298" s="88"/>
    </row>
    <row r="299" spans="1:7" x14ac:dyDescent="0.25">
      <c r="A299" s="181">
        <v>37421</v>
      </c>
      <c r="B299" s="168">
        <f t="shared" si="8"/>
        <v>37422</v>
      </c>
      <c r="C299" s="88"/>
      <c r="D299" s="88">
        <v>3.23</v>
      </c>
      <c r="E299" s="88"/>
      <c r="F299" s="89"/>
      <c r="G299" s="88"/>
    </row>
    <row r="300" spans="1:7" x14ac:dyDescent="0.25">
      <c r="A300" s="168" t="s">
        <v>2094</v>
      </c>
      <c r="B300" s="168">
        <f t="shared" ref="B300:B363" si="9">A300+1</f>
        <v>37429</v>
      </c>
      <c r="C300" s="33">
        <v>3.171322400102325</v>
      </c>
      <c r="D300" s="88"/>
      <c r="E300" s="88"/>
      <c r="F300" s="89"/>
      <c r="G300" s="88"/>
    </row>
    <row r="301" spans="1:7" x14ac:dyDescent="0.25">
      <c r="A301" s="168" t="s">
        <v>2095</v>
      </c>
      <c r="B301" s="168">
        <f t="shared" si="9"/>
        <v>37432</v>
      </c>
      <c r="C301" s="33">
        <v>3.3357533759772564</v>
      </c>
      <c r="D301" s="88"/>
      <c r="E301" s="88"/>
      <c r="F301" s="89"/>
      <c r="G301" s="88"/>
    </row>
    <row r="302" spans="1:7" x14ac:dyDescent="0.25">
      <c r="A302" s="168" t="s">
        <v>2096</v>
      </c>
      <c r="B302" s="168">
        <f t="shared" si="9"/>
        <v>37433</v>
      </c>
      <c r="C302" s="33">
        <v>3.4982613240418119</v>
      </c>
      <c r="D302" s="88"/>
      <c r="E302" s="88"/>
      <c r="F302" s="89"/>
      <c r="G302" s="88"/>
    </row>
    <row r="303" spans="1:7" x14ac:dyDescent="0.25">
      <c r="A303" s="168" t="s">
        <v>2097</v>
      </c>
      <c r="B303" s="168">
        <f t="shared" si="9"/>
        <v>37434</v>
      </c>
      <c r="C303" s="33">
        <v>3.4314108579088471</v>
      </c>
      <c r="D303" s="88"/>
      <c r="E303" s="88"/>
      <c r="F303" s="89"/>
      <c r="G303" s="88"/>
    </row>
    <row r="304" spans="1:7" x14ac:dyDescent="0.25">
      <c r="A304" s="168" t="s">
        <v>2098</v>
      </c>
      <c r="B304" s="168">
        <f t="shared" si="9"/>
        <v>37435</v>
      </c>
      <c r="C304" s="33">
        <v>3.2343003533568906</v>
      </c>
      <c r="D304" s="88"/>
      <c r="E304" s="88"/>
      <c r="F304" s="89"/>
      <c r="G304" s="88"/>
    </row>
    <row r="305" spans="1:7" x14ac:dyDescent="0.25">
      <c r="A305" s="168" t="s">
        <v>2099</v>
      </c>
      <c r="B305" s="168">
        <f t="shared" si="9"/>
        <v>37436</v>
      </c>
      <c r="C305" s="33">
        <v>3.2015167763157897</v>
      </c>
      <c r="D305" s="88">
        <v>3.23</v>
      </c>
      <c r="E305" s="88"/>
      <c r="F305" s="89"/>
      <c r="G305" s="88"/>
    </row>
    <row r="306" spans="1:7" x14ac:dyDescent="0.25">
      <c r="A306" s="181">
        <v>37437</v>
      </c>
      <c r="B306" s="168">
        <f t="shared" si="9"/>
        <v>37438</v>
      </c>
      <c r="C306" s="88"/>
      <c r="D306" s="88">
        <v>3.06</v>
      </c>
      <c r="E306" s="88"/>
      <c r="F306" s="89"/>
      <c r="G306" s="88"/>
    </row>
    <row r="307" spans="1:7" x14ac:dyDescent="0.25">
      <c r="A307" s="181">
        <v>37451</v>
      </c>
      <c r="B307" s="168">
        <f t="shared" si="9"/>
        <v>37452</v>
      </c>
      <c r="C307" s="88"/>
      <c r="D307" s="88">
        <v>3.06</v>
      </c>
      <c r="E307" s="88"/>
      <c r="F307" s="89"/>
      <c r="G307" s="88"/>
    </row>
    <row r="308" spans="1:7" x14ac:dyDescent="0.25">
      <c r="A308" s="168" t="s">
        <v>2114</v>
      </c>
      <c r="B308" s="168">
        <f t="shared" si="9"/>
        <v>37461</v>
      </c>
      <c r="C308" s="33">
        <v>2.965316668868049</v>
      </c>
      <c r="D308" s="88"/>
      <c r="E308" s="88"/>
      <c r="F308" s="89"/>
      <c r="G308" s="88"/>
    </row>
    <row r="309" spans="1:7" x14ac:dyDescent="0.25">
      <c r="A309" s="168" t="s">
        <v>2115</v>
      </c>
      <c r="B309" s="168">
        <f t="shared" si="9"/>
        <v>37462</v>
      </c>
      <c r="C309" s="33">
        <v>2.9178420569329662</v>
      </c>
      <c r="D309" s="88"/>
      <c r="E309" s="88"/>
      <c r="F309" s="89"/>
      <c r="G309" s="88"/>
    </row>
    <row r="310" spans="1:7" x14ac:dyDescent="0.25">
      <c r="A310" s="168" t="s">
        <v>2116</v>
      </c>
      <c r="B310" s="168">
        <f t="shared" si="9"/>
        <v>37463</v>
      </c>
      <c r="C310" s="33">
        <v>3.0351756954612008</v>
      </c>
      <c r="D310" s="88"/>
      <c r="E310" s="88"/>
      <c r="F310" s="89"/>
      <c r="G310" s="88"/>
    </row>
    <row r="311" spans="1:7" x14ac:dyDescent="0.25">
      <c r="A311" s="168" t="s">
        <v>2117</v>
      </c>
      <c r="B311" s="168">
        <f t="shared" si="9"/>
        <v>37464</v>
      </c>
      <c r="C311" s="33">
        <v>2.9435010861694426</v>
      </c>
      <c r="D311" s="88"/>
      <c r="E311" s="88"/>
      <c r="F311" s="89"/>
      <c r="G311" s="88"/>
    </row>
    <row r="312" spans="1:7" x14ac:dyDescent="0.25">
      <c r="A312" s="168" t="s">
        <v>2118</v>
      </c>
      <c r="B312" s="168">
        <f t="shared" si="9"/>
        <v>37467</v>
      </c>
      <c r="C312" s="33">
        <v>3.0682284040995609</v>
      </c>
      <c r="D312" s="88"/>
      <c r="E312" s="88"/>
      <c r="F312" s="89"/>
      <c r="G312" s="88"/>
    </row>
    <row r="313" spans="1:7" x14ac:dyDescent="0.25">
      <c r="A313" s="168" t="s">
        <v>2119</v>
      </c>
      <c r="B313" s="168">
        <f t="shared" si="9"/>
        <v>37468</v>
      </c>
      <c r="C313" s="33">
        <v>2.9754339897884754</v>
      </c>
      <c r="D313" s="88">
        <v>3.06</v>
      </c>
      <c r="E313" s="88"/>
      <c r="F313" s="89"/>
      <c r="G313" s="88"/>
    </row>
    <row r="314" spans="1:7" x14ac:dyDescent="0.25">
      <c r="A314" s="181">
        <v>37468</v>
      </c>
      <c r="B314" s="168">
        <f t="shared" si="9"/>
        <v>37469</v>
      </c>
      <c r="C314" s="88"/>
      <c r="D314" s="88">
        <v>3.05</v>
      </c>
      <c r="E314" s="88"/>
      <c r="F314" s="89"/>
      <c r="G314" s="88"/>
    </row>
    <row r="315" spans="1:7" x14ac:dyDescent="0.25">
      <c r="A315" s="181">
        <v>37482</v>
      </c>
      <c r="B315" s="168">
        <f t="shared" si="9"/>
        <v>37483</v>
      </c>
      <c r="C315" s="88"/>
      <c r="D315" s="88">
        <v>3.05</v>
      </c>
      <c r="E315" s="88"/>
      <c r="F315" s="89"/>
      <c r="G315" s="88"/>
    </row>
    <row r="316" spans="1:7" x14ac:dyDescent="0.25">
      <c r="A316" s="167" t="s">
        <v>2137</v>
      </c>
      <c r="B316" s="168">
        <f t="shared" si="9"/>
        <v>37492</v>
      </c>
      <c r="C316" s="42">
        <v>3.5021574803149607</v>
      </c>
      <c r="D316" s="88"/>
      <c r="E316" s="88"/>
      <c r="F316" s="89"/>
      <c r="G316" s="88"/>
    </row>
    <row r="317" spans="1:7" x14ac:dyDescent="0.25">
      <c r="A317" s="167" t="s">
        <v>2138</v>
      </c>
      <c r="B317" s="168">
        <f t="shared" si="9"/>
        <v>37495</v>
      </c>
      <c r="C317" s="42">
        <v>3.4962178770949719</v>
      </c>
      <c r="D317" s="88"/>
      <c r="E317" s="88"/>
      <c r="F317" s="89"/>
      <c r="G317" s="88"/>
    </row>
    <row r="318" spans="1:7" x14ac:dyDescent="0.25">
      <c r="A318" s="167" t="s">
        <v>2139</v>
      </c>
      <c r="B318" s="168">
        <f t="shared" si="9"/>
        <v>37496</v>
      </c>
      <c r="C318" s="42">
        <v>3.4959789156626506</v>
      </c>
      <c r="D318" s="88"/>
      <c r="E318" s="88"/>
      <c r="F318" s="89"/>
      <c r="G318" s="88"/>
    </row>
    <row r="319" spans="1:7" x14ac:dyDescent="0.25">
      <c r="A319" s="167" t="s">
        <v>2140</v>
      </c>
      <c r="B319" s="168">
        <f t="shared" si="9"/>
        <v>37497</v>
      </c>
      <c r="C319" s="42">
        <v>3.3512717391304347</v>
      </c>
      <c r="D319" s="88"/>
      <c r="E319" s="88"/>
      <c r="F319" s="89"/>
      <c r="G319" s="88"/>
    </row>
    <row r="320" spans="1:7" x14ac:dyDescent="0.25">
      <c r="A320" s="167" t="s">
        <v>2141</v>
      </c>
      <c r="B320" s="168">
        <f t="shared" si="9"/>
        <v>37498</v>
      </c>
      <c r="C320" s="42">
        <v>3.2647166666666667</v>
      </c>
      <c r="D320" s="88"/>
      <c r="E320" s="88"/>
      <c r="F320" s="89"/>
      <c r="G320" s="88"/>
    </row>
    <row r="321" spans="1:7" x14ac:dyDescent="0.25">
      <c r="A321" s="167" t="s">
        <v>2142</v>
      </c>
      <c r="B321" s="168">
        <f t="shared" si="9"/>
        <v>37499</v>
      </c>
      <c r="C321" s="42">
        <v>3.1344315789473685</v>
      </c>
      <c r="D321" s="88">
        <v>3.05</v>
      </c>
      <c r="E321" s="88"/>
      <c r="F321" s="89"/>
      <c r="G321" s="88"/>
    </row>
    <row r="322" spans="1:7" x14ac:dyDescent="0.25">
      <c r="A322" s="167">
        <v>37499</v>
      </c>
      <c r="B322" s="168">
        <f t="shared" si="9"/>
        <v>37500</v>
      </c>
      <c r="C322" s="88"/>
      <c r="D322" s="88">
        <v>3.45</v>
      </c>
      <c r="E322" s="88"/>
      <c r="F322" s="89"/>
      <c r="G322" s="88"/>
    </row>
    <row r="323" spans="1:7" x14ac:dyDescent="0.25">
      <c r="A323" s="181">
        <v>37513</v>
      </c>
      <c r="B323" s="168">
        <f t="shared" si="9"/>
        <v>37514</v>
      </c>
      <c r="C323" s="88"/>
      <c r="D323" s="88">
        <v>3.45</v>
      </c>
      <c r="E323" s="88"/>
      <c r="F323" s="89"/>
      <c r="G323" s="88"/>
    </row>
    <row r="324" spans="1:7" x14ac:dyDescent="0.25">
      <c r="A324" s="167" t="s">
        <v>2155</v>
      </c>
      <c r="B324" s="167">
        <f t="shared" si="9"/>
        <v>37519</v>
      </c>
      <c r="C324" s="42">
        <v>3.8914144144144145</v>
      </c>
      <c r="D324" s="88"/>
      <c r="E324" s="88"/>
      <c r="F324" s="89"/>
      <c r="G324" s="88"/>
    </row>
    <row r="325" spans="1:7" x14ac:dyDescent="0.25">
      <c r="A325" s="167" t="s">
        <v>2156</v>
      </c>
      <c r="B325" s="167">
        <f t="shared" si="9"/>
        <v>37520</v>
      </c>
      <c r="C325" s="42">
        <v>3.9242660550458717</v>
      </c>
      <c r="D325" s="88"/>
      <c r="E325" s="88"/>
      <c r="F325" s="89"/>
      <c r="G325" s="88"/>
    </row>
    <row r="326" spans="1:7" x14ac:dyDescent="0.25">
      <c r="A326" s="167" t="s">
        <v>2157</v>
      </c>
      <c r="B326" s="167">
        <f t="shared" si="9"/>
        <v>37523</v>
      </c>
      <c r="C326" s="42">
        <v>3.8641465517241378</v>
      </c>
      <c r="D326" s="88"/>
      <c r="E326" s="88"/>
      <c r="F326" s="89"/>
      <c r="G326" s="88"/>
    </row>
    <row r="327" spans="1:7" x14ac:dyDescent="0.25">
      <c r="A327" s="167" t="s">
        <v>2158</v>
      </c>
      <c r="B327" s="167">
        <f t="shared" si="9"/>
        <v>37524</v>
      </c>
      <c r="C327" s="42">
        <v>3.9487647058823527</v>
      </c>
      <c r="D327" s="88"/>
      <c r="E327" s="88"/>
      <c r="F327" s="89"/>
      <c r="G327" s="88"/>
    </row>
    <row r="328" spans="1:7" x14ac:dyDescent="0.25">
      <c r="A328" s="167" t="s">
        <v>2159</v>
      </c>
      <c r="B328" s="167">
        <f t="shared" si="9"/>
        <v>37525</v>
      </c>
      <c r="C328" s="42">
        <v>3.7457500000000001</v>
      </c>
      <c r="D328" s="88"/>
      <c r="E328" s="88"/>
      <c r="F328" s="89"/>
      <c r="G328" s="88"/>
    </row>
    <row r="329" spans="1:7" x14ac:dyDescent="0.25">
      <c r="A329" s="167" t="s">
        <v>2160</v>
      </c>
      <c r="B329" s="167">
        <f t="shared" si="9"/>
        <v>37526</v>
      </c>
      <c r="C329" s="42">
        <v>3.5860977011494253</v>
      </c>
      <c r="D329" s="88"/>
      <c r="E329" s="88"/>
      <c r="F329" s="89"/>
      <c r="G329" s="88"/>
    </row>
    <row r="330" spans="1:7" x14ac:dyDescent="0.25">
      <c r="A330" s="167" t="s">
        <v>2161</v>
      </c>
      <c r="B330" s="167">
        <f t="shared" si="9"/>
        <v>37527</v>
      </c>
      <c r="C330" s="42">
        <v>3.7548863636363636</v>
      </c>
      <c r="D330" s="88">
        <v>3.45</v>
      </c>
      <c r="E330" s="88"/>
      <c r="F330" s="89"/>
      <c r="G330" s="88"/>
    </row>
    <row r="331" spans="1:7" x14ac:dyDescent="0.25">
      <c r="A331" s="181">
        <v>37529</v>
      </c>
      <c r="B331" s="167">
        <f t="shared" si="9"/>
        <v>37530</v>
      </c>
      <c r="C331" s="88"/>
      <c r="D331" s="88">
        <v>4.0599999999999996</v>
      </c>
      <c r="E331" s="88"/>
      <c r="F331" s="89"/>
      <c r="G331" s="88"/>
    </row>
    <row r="332" spans="1:7" x14ac:dyDescent="0.25">
      <c r="A332" s="181">
        <v>37543</v>
      </c>
      <c r="B332" s="167">
        <f t="shared" si="9"/>
        <v>37544</v>
      </c>
      <c r="C332" s="88"/>
      <c r="D332" s="88">
        <v>4.0599999999999996</v>
      </c>
      <c r="E332" s="88"/>
      <c r="F332" s="89"/>
      <c r="G332" s="88"/>
    </row>
    <row r="333" spans="1:7" x14ac:dyDescent="0.25">
      <c r="A333" s="167" t="s">
        <v>2212</v>
      </c>
      <c r="B333" s="167">
        <f t="shared" si="9"/>
        <v>37553</v>
      </c>
      <c r="C333" s="42">
        <v>4.2362935656836465</v>
      </c>
      <c r="D333" s="88"/>
      <c r="E333" s="88"/>
      <c r="F333" s="89"/>
      <c r="G333" s="88"/>
    </row>
    <row r="334" spans="1:7" x14ac:dyDescent="0.25">
      <c r="A334" s="167" t="s">
        <v>2213</v>
      </c>
      <c r="B334" s="167">
        <f t="shared" si="9"/>
        <v>37554</v>
      </c>
      <c r="C334" s="42">
        <v>4.3067976424361492</v>
      </c>
      <c r="D334" s="88"/>
      <c r="E334" s="88"/>
      <c r="F334" s="89"/>
      <c r="G334" s="88"/>
    </row>
    <row r="335" spans="1:7" x14ac:dyDescent="0.25">
      <c r="A335" s="167" t="s">
        <v>2214</v>
      </c>
      <c r="B335" s="167">
        <f t="shared" si="9"/>
        <v>37555</v>
      </c>
      <c r="C335" s="42">
        <v>4.0999999999999996</v>
      </c>
      <c r="D335" s="88"/>
      <c r="E335" s="88"/>
      <c r="F335" s="89"/>
      <c r="G335" s="88"/>
    </row>
    <row r="336" spans="1:7" x14ac:dyDescent="0.25">
      <c r="A336" s="167" t="s">
        <v>2215</v>
      </c>
      <c r="B336" s="167">
        <f t="shared" si="9"/>
        <v>37558</v>
      </c>
      <c r="C336" s="42">
        <v>4.1671998851234919</v>
      </c>
      <c r="D336" s="88"/>
      <c r="E336" s="88"/>
      <c r="F336" s="89"/>
      <c r="G336" s="88"/>
    </row>
    <row r="337" spans="1:7" x14ac:dyDescent="0.25">
      <c r="A337" s="167" t="s">
        <v>2216</v>
      </c>
      <c r="B337" s="167">
        <f t="shared" si="9"/>
        <v>37559</v>
      </c>
      <c r="C337" s="42">
        <v>4.1871973094170407</v>
      </c>
      <c r="D337" s="88"/>
      <c r="E337" s="88"/>
      <c r="F337" s="89"/>
      <c r="G337" s="88"/>
    </row>
    <row r="338" spans="1:7" x14ac:dyDescent="0.25">
      <c r="A338" s="167" t="s">
        <v>2217</v>
      </c>
      <c r="B338" s="167">
        <f t="shared" si="9"/>
        <v>37560</v>
      </c>
      <c r="C338" s="42">
        <v>4.3403067343173429</v>
      </c>
      <c r="D338" s="88">
        <v>4.0599999999999996</v>
      </c>
      <c r="E338" s="88"/>
      <c r="F338" s="89"/>
      <c r="G338" s="88"/>
    </row>
    <row r="339" spans="1:7" x14ac:dyDescent="0.25">
      <c r="A339" s="181">
        <v>37560</v>
      </c>
      <c r="B339" s="167">
        <f t="shared" si="9"/>
        <v>37561</v>
      </c>
      <c r="C339" s="88"/>
      <c r="D339" s="88">
        <v>4.09</v>
      </c>
      <c r="E339" s="88"/>
      <c r="F339" s="89"/>
      <c r="G339" s="88"/>
    </row>
    <row r="340" spans="1:7" x14ac:dyDescent="0.25">
      <c r="A340" s="181">
        <v>37574</v>
      </c>
      <c r="B340" s="167">
        <f t="shared" si="9"/>
        <v>37575</v>
      </c>
      <c r="C340" s="88"/>
      <c r="D340" s="88">
        <v>4.09</v>
      </c>
      <c r="E340" s="88"/>
      <c r="F340" s="89"/>
      <c r="G340" s="88"/>
    </row>
    <row r="341" spans="1:7" x14ac:dyDescent="0.25">
      <c r="A341" s="167" t="s">
        <v>2233</v>
      </c>
      <c r="B341" s="167">
        <f t="shared" si="9"/>
        <v>37581</v>
      </c>
      <c r="C341" s="42">
        <v>4.265879518072289</v>
      </c>
      <c r="D341" s="88"/>
      <c r="E341" s="88"/>
      <c r="F341" s="89"/>
      <c r="G341" s="88"/>
    </row>
    <row r="342" spans="1:7" x14ac:dyDescent="0.25">
      <c r="A342" s="167" t="s">
        <v>2234</v>
      </c>
      <c r="B342" s="167">
        <f t="shared" si="9"/>
        <v>37582</v>
      </c>
      <c r="C342" s="42">
        <v>4.2378843963553532</v>
      </c>
      <c r="D342" s="88"/>
      <c r="E342" s="88"/>
      <c r="F342" s="89"/>
      <c r="G342" s="88"/>
    </row>
    <row r="343" spans="1:7" x14ac:dyDescent="0.25">
      <c r="A343" s="167" t="s">
        <v>2235</v>
      </c>
      <c r="B343" s="167">
        <f t="shared" si="9"/>
        <v>37583</v>
      </c>
      <c r="C343" s="42">
        <v>4.3161916161149048</v>
      </c>
      <c r="D343" s="88"/>
      <c r="E343" s="88"/>
      <c r="F343" s="89"/>
      <c r="G343" s="88"/>
    </row>
    <row r="344" spans="1:7" x14ac:dyDescent="0.25">
      <c r="A344" s="167" t="s">
        <v>2236</v>
      </c>
      <c r="B344" s="167">
        <f t="shared" si="9"/>
        <v>37586</v>
      </c>
      <c r="C344" s="42">
        <v>4.3299438802779262</v>
      </c>
      <c r="D344" s="88"/>
      <c r="E344" s="88"/>
      <c r="F344" s="89"/>
      <c r="G344" s="88"/>
    </row>
    <row r="345" spans="1:7" x14ac:dyDescent="0.25">
      <c r="A345" s="167" t="s">
        <v>2237</v>
      </c>
      <c r="B345" s="167">
        <f t="shared" si="9"/>
        <v>37587</v>
      </c>
      <c r="C345" s="42">
        <v>4.1897672492683498</v>
      </c>
      <c r="D345" s="88"/>
      <c r="E345" s="88"/>
      <c r="F345" s="89"/>
      <c r="G345" s="88"/>
    </row>
    <row r="346" spans="1:7" x14ac:dyDescent="0.25">
      <c r="A346" s="167" t="s">
        <v>2238</v>
      </c>
      <c r="B346" s="167">
        <f t="shared" si="9"/>
        <v>37588</v>
      </c>
      <c r="C346" s="42">
        <v>4.1829857803167094</v>
      </c>
      <c r="D346" s="88">
        <v>4.09</v>
      </c>
      <c r="E346" s="88"/>
      <c r="F346" s="89"/>
      <c r="G346" s="88"/>
    </row>
    <row r="347" spans="1:7" x14ac:dyDescent="0.25">
      <c r="A347" s="181">
        <v>37590</v>
      </c>
      <c r="B347" s="167">
        <f t="shared" si="9"/>
        <v>37591</v>
      </c>
      <c r="C347" s="88"/>
      <c r="D347" s="88">
        <v>4.6500000000000004</v>
      </c>
      <c r="E347" s="88"/>
      <c r="F347" s="89"/>
      <c r="G347" s="88"/>
    </row>
    <row r="348" spans="1:7" x14ac:dyDescent="0.25">
      <c r="A348" s="181">
        <v>37604</v>
      </c>
      <c r="B348" s="167">
        <f t="shared" si="9"/>
        <v>37605</v>
      </c>
      <c r="C348" s="88"/>
      <c r="D348" s="88">
        <v>4.6500000000000004</v>
      </c>
      <c r="E348" s="88"/>
      <c r="F348" s="89"/>
      <c r="G348" s="88"/>
    </row>
    <row r="349" spans="1:7" x14ac:dyDescent="0.25">
      <c r="A349" s="174" t="s">
        <v>2253</v>
      </c>
      <c r="B349" s="167">
        <f t="shared" si="9"/>
        <v>37611</v>
      </c>
      <c r="C349" s="43">
        <v>5.0547435897435902</v>
      </c>
      <c r="D349" s="88"/>
      <c r="E349" s="88"/>
      <c r="F349" s="89"/>
      <c r="G349" s="88"/>
    </row>
    <row r="350" spans="1:7" x14ac:dyDescent="0.25">
      <c r="A350" s="174" t="s">
        <v>2254</v>
      </c>
      <c r="B350" s="167">
        <f t="shared" si="9"/>
        <v>37614</v>
      </c>
      <c r="C350" s="43">
        <v>5.0220700636942679</v>
      </c>
      <c r="D350" s="88"/>
      <c r="E350" s="88"/>
      <c r="F350" s="89"/>
      <c r="G350" s="88"/>
    </row>
    <row r="351" spans="1:7" x14ac:dyDescent="0.25">
      <c r="A351" s="174" t="s">
        <v>2255</v>
      </c>
      <c r="B351" s="167">
        <f t="shared" si="9"/>
        <v>37615</v>
      </c>
      <c r="C351" s="43">
        <v>5.0220700636942679</v>
      </c>
      <c r="D351" s="88"/>
      <c r="E351" s="88"/>
      <c r="F351" s="89"/>
      <c r="G351" s="88"/>
    </row>
    <row r="352" spans="1:7" x14ac:dyDescent="0.25">
      <c r="A352" s="174" t="s">
        <v>2256</v>
      </c>
      <c r="B352" s="167">
        <f t="shared" si="9"/>
        <v>37617</v>
      </c>
      <c r="C352" s="43">
        <v>4.9789185667752447</v>
      </c>
      <c r="D352" s="88"/>
      <c r="E352" s="88"/>
      <c r="F352" s="89"/>
      <c r="G352" s="88"/>
    </row>
    <row r="353" spans="1:7" x14ac:dyDescent="0.25">
      <c r="A353" s="174" t="s">
        <v>2257</v>
      </c>
      <c r="B353" s="167">
        <f t="shared" si="9"/>
        <v>37618</v>
      </c>
      <c r="C353" s="43">
        <v>4.7877930367504833</v>
      </c>
      <c r="D353" s="88"/>
      <c r="E353" s="88"/>
      <c r="F353" s="89"/>
      <c r="G353" s="88"/>
    </row>
    <row r="354" spans="1:7" x14ac:dyDescent="0.25">
      <c r="A354" s="174" t="s">
        <v>2258</v>
      </c>
      <c r="B354" s="167">
        <f t="shared" si="9"/>
        <v>37621</v>
      </c>
      <c r="C354" s="100">
        <v>4.7518837103675784</v>
      </c>
      <c r="D354" s="88">
        <v>4.6500000000000004</v>
      </c>
      <c r="E354" s="88"/>
      <c r="F354" s="89"/>
      <c r="G354" s="88"/>
    </row>
    <row r="355" spans="1:7" x14ac:dyDescent="0.25">
      <c r="A355" s="181">
        <v>37621</v>
      </c>
      <c r="B355" s="167">
        <f t="shared" si="9"/>
        <v>37622</v>
      </c>
      <c r="C355" s="88"/>
      <c r="D355" s="101">
        <v>5.3</v>
      </c>
      <c r="E355" s="88"/>
      <c r="F355" s="89"/>
      <c r="G355" s="88"/>
    </row>
    <row r="356" spans="1:7" x14ac:dyDescent="0.25">
      <c r="A356" s="181">
        <v>37635</v>
      </c>
      <c r="B356" s="167">
        <f t="shared" si="9"/>
        <v>37636</v>
      </c>
      <c r="C356" s="88"/>
      <c r="D356" s="101">
        <v>5.3</v>
      </c>
      <c r="E356" s="88"/>
      <c r="F356" s="89"/>
      <c r="G356" s="88"/>
    </row>
    <row r="357" spans="1:7" x14ac:dyDescent="0.25">
      <c r="A357" s="167" t="s">
        <v>2312</v>
      </c>
      <c r="B357" s="167">
        <f t="shared" si="9"/>
        <v>37645</v>
      </c>
      <c r="C357" s="42">
        <v>6.4817029961889876</v>
      </c>
      <c r="D357" s="101"/>
      <c r="E357" s="88"/>
      <c r="F357" s="89"/>
      <c r="G357" s="88"/>
    </row>
    <row r="358" spans="1:7" x14ac:dyDescent="0.25">
      <c r="A358" s="167" t="s">
        <v>2313</v>
      </c>
      <c r="B358" s="167">
        <f t="shared" si="9"/>
        <v>37646</v>
      </c>
      <c r="C358" s="42">
        <v>5.9256640134059486</v>
      </c>
      <c r="D358" s="101"/>
      <c r="E358" s="88"/>
      <c r="F358" s="89"/>
      <c r="G358" s="88"/>
    </row>
    <row r="359" spans="1:7" x14ac:dyDescent="0.25">
      <c r="A359" s="167" t="s">
        <v>2314</v>
      </c>
      <c r="B359" s="167">
        <f t="shared" si="9"/>
        <v>37649</v>
      </c>
      <c r="C359" s="42">
        <v>5.9585139251523067</v>
      </c>
      <c r="D359" s="101"/>
      <c r="E359" s="88"/>
      <c r="F359" s="89"/>
      <c r="G359" s="88"/>
    </row>
    <row r="360" spans="1:7" x14ac:dyDescent="0.25">
      <c r="A360" s="167" t="s">
        <v>2315</v>
      </c>
      <c r="B360" s="167">
        <f t="shared" si="9"/>
        <v>37650</v>
      </c>
      <c r="C360" s="42">
        <v>5.5121011740331491</v>
      </c>
      <c r="D360" s="101"/>
      <c r="E360" s="88"/>
      <c r="F360" s="89"/>
      <c r="G360" s="88"/>
    </row>
    <row r="361" spans="1:7" x14ac:dyDescent="0.25">
      <c r="A361" s="167" t="s">
        <v>2316</v>
      </c>
      <c r="B361" s="167">
        <f t="shared" si="9"/>
        <v>37651</v>
      </c>
      <c r="C361" s="42">
        <v>5.6426626884422113</v>
      </c>
      <c r="D361" s="101"/>
      <c r="E361" s="88"/>
      <c r="F361" s="89"/>
      <c r="G361" s="88"/>
    </row>
    <row r="362" spans="1:7" x14ac:dyDescent="0.25">
      <c r="A362" s="167" t="s">
        <v>2317</v>
      </c>
      <c r="B362" s="167">
        <f t="shared" si="9"/>
        <v>37652</v>
      </c>
      <c r="C362" s="42">
        <v>5.8005398832684829</v>
      </c>
      <c r="D362" s="101">
        <v>5.3</v>
      </c>
      <c r="E362" s="88"/>
      <c r="F362" s="89"/>
      <c r="G362" s="88"/>
    </row>
    <row r="363" spans="1:7" x14ac:dyDescent="0.25">
      <c r="A363" s="181">
        <v>37652</v>
      </c>
      <c r="B363" s="167">
        <f t="shared" si="9"/>
        <v>37653</v>
      </c>
      <c r="C363" s="88"/>
      <c r="D363" s="101">
        <v>7.35</v>
      </c>
      <c r="E363" s="88"/>
      <c r="F363" s="89"/>
      <c r="G363" s="88"/>
    </row>
    <row r="364" spans="1:7" x14ac:dyDescent="0.25">
      <c r="A364" s="181">
        <v>37666</v>
      </c>
      <c r="B364" s="167">
        <f>A364+1</f>
        <v>37667</v>
      </c>
      <c r="C364" s="88"/>
      <c r="D364" s="101">
        <v>7.35</v>
      </c>
      <c r="E364" s="88"/>
      <c r="F364" s="89"/>
      <c r="G364" s="88"/>
    </row>
    <row r="365" spans="1:7" x14ac:dyDescent="0.25">
      <c r="A365" s="167" t="s">
        <v>2331</v>
      </c>
      <c r="B365" s="167">
        <f t="shared" ref="B365:B428" si="10">A365+1</f>
        <v>37673</v>
      </c>
      <c r="C365" s="42">
        <v>6.3856237395563236</v>
      </c>
      <c r="D365" s="101"/>
      <c r="E365" s="88"/>
      <c r="F365" s="89"/>
      <c r="G365" s="88"/>
    </row>
    <row r="366" spans="1:7" x14ac:dyDescent="0.25">
      <c r="A366" s="167" t="s">
        <v>2332</v>
      </c>
      <c r="B366" s="167">
        <f t="shared" si="10"/>
        <v>37674</v>
      </c>
      <c r="C366" s="42">
        <v>6.7541254812508296</v>
      </c>
      <c r="D366" s="101"/>
      <c r="E366" s="88"/>
      <c r="F366" s="89"/>
      <c r="G366" s="88"/>
    </row>
    <row r="367" spans="1:7" x14ac:dyDescent="0.25">
      <c r="A367" s="167" t="s">
        <v>2333</v>
      </c>
      <c r="B367" s="167">
        <f t="shared" si="10"/>
        <v>37677</v>
      </c>
      <c r="C367" s="42">
        <v>12.499093940272543</v>
      </c>
      <c r="D367" s="101"/>
      <c r="E367" s="88"/>
      <c r="F367" s="89"/>
      <c r="G367" s="88"/>
    </row>
    <row r="368" spans="1:7" x14ac:dyDescent="0.25">
      <c r="A368" s="167" t="s">
        <v>2334</v>
      </c>
      <c r="B368" s="167">
        <f t="shared" si="10"/>
        <v>37678</v>
      </c>
      <c r="C368" s="42">
        <v>19.065489961759081</v>
      </c>
      <c r="D368" s="101"/>
      <c r="E368" s="88"/>
      <c r="F368" s="89"/>
      <c r="G368" s="88"/>
    </row>
    <row r="369" spans="1:7" x14ac:dyDescent="0.25">
      <c r="A369" s="167" t="s">
        <v>2335</v>
      </c>
      <c r="B369" s="167">
        <f t="shared" si="10"/>
        <v>37679</v>
      </c>
      <c r="C369" s="42">
        <v>10.384133309776308</v>
      </c>
      <c r="D369" s="101"/>
      <c r="E369" s="88"/>
      <c r="F369" s="89"/>
      <c r="G369" s="88"/>
    </row>
    <row r="370" spans="1:7" x14ac:dyDescent="0.25">
      <c r="A370" s="167" t="s">
        <v>2336</v>
      </c>
      <c r="B370" s="167">
        <f t="shared" si="10"/>
        <v>37680</v>
      </c>
      <c r="C370" s="42">
        <v>8.6106104374866081</v>
      </c>
      <c r="D370" s="101">
        <v>7.35</v>
      </c>
      <c r="E370" s="88"/>
      <c r="F370" s="89"/>
      <c r="G370" s="88"/>
    </row>
    <row r="371" spans="1:7" x14ac:dyDescent="0.25">
      <c r="A371" s="181">
        <v>37680</v>
      </c>
      <c r="B371" s="167">
        <f t="shared" si="10"/>
        <v>37681</v>
      </c>
      <c r="C371" s="88"/>
      <c r="D371" s="101">
        <v>8.06</v>
      </c>
      <c r="E371" s="88"/>
      <c r="F371" s="89"/>
      <c r="G371" s="88"/>
    </row>
    <row r="372" spans="1:7" x14ac:dyDescent="0.25">
      <c r="A372" s="181">
        <v>37694</v>
      </c>
      <c r="B372" s="167">
        <f t="shared" si="10"/>
        <v>37695</v>
      </c>
      <c r="C372" s="88"/>
      <c r="D372" s="101">
        <v>8.06</v>
      </c>
      <c r="E372" s="88"/>
      <c r="F372" s="89"/>
      <c r="G372" s="88"/>
    </row>
    <row r="373" spans="1:7" x14ac:dyDescent="0.25">
      <c r="A373" s="167" t="s">
        <v>2353</v>
      </c>
      <c r="B373" s="167">
        <f t="shared" si="10"/>
        <v>37702</v>
      </c>
      <c r="C373" s="42">
        <v>5.0511246131528047</v>
      </c>
      <c r="D373" s="101"/>
      <c r="E373" s="88"/>
      <c r="F373" s="89"/>
      <c r="G373" s="88"/>
    </row>
    <row r="374" spans="1:7" x14ac:dyDescent="0.25">
      <c r="A374" s="167" t="s">
        <v>2354</v>
      </c>
      <c r="B374" s="167">
        <f t="shared" si="10"/>
        <v>37705</v>
      </c>
      <c r="C374" s="42">
        <v>5.0581420765027323</v>
      </c>
      <c r="D374" s="101"/>
      <c r="E374" s="88"/>
      <c r="F374" s="89"/>
      <c r="G374" s="88"/>
    </row>
    <row r="375" spans="1:7" x14ac:dyDescent="0.25">
      <c r="A375" s="167" t="s">
        <v>2355</v>
      </c>
      <c r="B375" s="167">
        <f t="shared" si="10"/>
        <v>37706</v>
      </c>
      <c r="C375" s="42">
        <v>5.0352672135222472</v>
      </c>
      <c r="D375" s="101"/>
      <c r="E375" s="88"/>
      <c r="F375" s="89"/>
      <c r="G375" s="88"/>
    </row>
    <row r="376" spans="1:7" x14ac:dyDescent="0.25">
      <c r="A376" s="167" t="s">
        <v>2356</v>
      </c>
      <c r="B376" s="167">
        <f t="shared" si="10"/>
        <v>37707</v>
      </c>
      <c r="C376" s="42">
        <v>4.8918902015288399</v>
      </c>
      <c r="D376" s="101"/>
      <c r="E376" s="88"/>
      <c r="F376" s="89"/>
      <c r="G376" s="88"/>
    </row>
    <row r="377" spans="1:7" x14ac:dyDescent="0.25">
      <c r="A377" s="167" t="s">
        <v>2357</v>
      </c>
      <c r="B377" s="167">
        <f t="shared" si="10"/>
        <v>37708</v>
      </c>
      <c r="C377" s="42">
        <v>4.8698744292237439</v>
      </c>
      <c r="D377" s="101"/>
      <c r="E377" s="88"/>
      <c r="F377" s="89"/>
      <c r="G377" s="88"/>
    </row>
    <row r="378" spans="1:7" x14ac:dyDescent="0.25">
      <c r="A378" s="167" t="s">
        <v>2358</v>
      </c>
      <c r="B378" s="167">
        <f t="shared" si="10"/>
        <v>37709</v>
      </c>
      <c r="C378" s="42">
        <v>5.0660285075461156</v>
      </c>
      <c r="D378" s="101">
        <v>8.06</v>
      </c>
      <c r="E378" s="88"/>
      <c r="F378" s="89"/>
      <c r="G378" s="88"/>
    </row>
    <row r="379" spans="1:7" x14ac:dyDescent="0.25">
      <c r="A379" s="181">
        <v>37711</v>
      </c>
      <c r="B379" s="167">
        <f t="shared" si="10"/>
        <v>37712</v>
      </c>
      <c r="C379" s="88"/>
      <c r="D379" s="101">
        <v>5.27</v>
      </c>
      <c r="E379" s="88"/>
      <c r="F379" s="89"/>
      <c r="G379" s="88"/>
    </row>
    <row r="380" spans="1:7" x14ac:dyDescent="0.25">
      <c r="A380" s="181">
        <v>37725</v>
      </c>
      <c r="B380" s="167">
        <f t="shared" si="10"/>
        <v>37726</v>
      </c>
      <c r="C380" s="88"/>
      <c r="D380" s="101">
        <v>5.27</v>
      </c>
      <c r="E380" s="88"/>
      <c r="F380" s="89"/>
      <c r="G380" s="88"/>
    </row>
    <row r="381" spans="1:7" x14ac:dyDescent="0.25">
      <c r="A381" s="167" t="s">
        <v>2374</v>
      </c>
      <c r="B381" s="167">
        <f t="shared" si="10"/>
        <v>37734</v>
      </c>
      <c r="C381" s="42">
        <v>5.6459534883720934</v>
      </c>
      <c r="D381" s="101"/>
      <c r="E381" s="88"/>
      <c r="F381" s="89"/>
      <c r="G381" s="88"/>
    </row>
    <row r="382" spans="1:7" x14ac:dyDescent="0.25">
      <c r="A382" s="167" t="s">
        <v>2375</v>
      </c>
      <c r="B382" s="167">
        <f t="shared" si="10"/>
        <v>37735</v>
      </c>
      <c r="C382" s="42">
        <v>5.5766123348017622</v>
      </c>
      <c r="D382" s="101"/>
      <c r="E382" s="88"/>
      <c r="F382" s="89"/>
      <c r="G382" s="88"/>
    </row>
    <row r="383" spans="1:7" x14ac:dyDescent="0.25">
      <c r="A383" s="167" t="s">
        <v>2376</v>
      </c>
      <c r="B383" s="167">
        <f t="shared" si="10"/>
        <v>37736</v>
      </c>
      <c r="C383" s="42">
        <v>5.4666432027356393</v>
      </c>
      <c r="D383" s="101"/>
      <c r="E383" s="88"/>
      <c r="F383" s="89"/>
      <c r="G383" s="88"/>
    </row>
    <row r="384" spans="1:7" x14ac:dyDescent="0.25">
      <c r="A384" s="167" t="s">
        <v>2377</v>
      </c>
      <c r="B384" s="167">
        <f t="shared" si="10"/>
        <v>37737</v>
      </c>
      <c r="C384" s="42">
        <v>5.3867013852060834</v>
      </c>
      <c r="D384" s="101"/>
      <c r="E384" s="88"/>
      <c r="F384" s="89"/>
      <c r="G384" s="88"/>
    </row>
    <row r="385" spans="1:7" x14ac:dyDescent="0.25">
      <c r="A385" s="167" t="s">
        <v>2378</v>
      </c>
      <c r="B385" s="167">
        <f t="shared" si="10"/>
        <v>37740</v>
      </c>
      <c r="C385" s="42">
        <v>5.2994994786235665</v>
      </c>
      <c r="D385" s="101"/>
      <c r="E385" s="88"/>
      <c r="F385" s="89"/>
      <c r="G385" s="88"/>
    </row>
    <row r="386" spans="1:7" x14ac:dyDescent="0.25">
      <c r="A386" s="167" t="s">
        <v>2379</v>
      </c>
      <c r="B386" s="167">
        <f t="shared" si="10"/>
        <v>37741</v>
      </c>
      <c r="C386" s="42">
        <v>5.113402777777778</v>
      </c>
      <c r="D386" s="101">
        <v>5.27</v>
      </c>
      <c r="E386" s="88"/>
      <c r="F386" s="89"/>
      <c r="G386" s="88"/>
    </row>
    <row r="387" spans="1:7" x14ac:dyDescent="0.25">
      <c r="A387" s="181">
        <v>37741</v>
      </c>
      <c r="B387" s="167">
        <f t="shared" si="10"/>
        <v>37742</v>
      </c>
      <c r="C387" s="88"/>
      <c r="D387" s="101">
        <v>5.78</v>
      </c>
      <c r="E387" s="88"/>
      <c r="F387" s="89"/>
      <c r="G387" s="88"/>
    </row>
    <row r="388" spans="1:7" x14ac:dyDescent="0.25">
      <c r="A388" s="181">
        <v>37755</v>
      </c>
      <c r="B388" s="167">
        <f t="shared" si="10"/>
        <v>37756</v>
      </c>
      <c r="C388" s="88"/>
      <c r="D388" s="101">
        <v>5.78</v>
      </c>
      <c r="E388" s="88"/>
      <c r="F388" s="89"/>
      <c r="G388" s="88"/>
    </row>
    <row r="389" spans="1:7" x14ac:dyDescent="0.25">
      <c r="A389" s="175" t="s">
        <v>2427</v>
      </c>
      <c r="B389" s="167">
        <f t="shared" si="10"/>
        <v>37764</v>
      </c>
      <c r="C389" s="46">
        <v>6.1038266032577742</v>
      </c>
      <c r="D389" s="101"/>
      <c r="E389" s="88"/>
      <c r="F389" s="89"/>
      <c r="G389" s="88"/>
    </row>
    <row r="390" spans="1:7" x14ac:dyDescent="0.25">
      <c r="A390" s="175" t="s">
        <v>2428</v>
      </c>
      <c r="B390" s="167">
        <f t="shared" si="10"/>
        <v>37765</v>
      </c>
      <c r="C390" s="46">
        <v>5.8864814814814812</v>
      </c>
      <c r="D390" s="101"/>
      <c r="E390" s="88"/>
      <c r="F390" s="89"/>
      <c r="G390" s="88"/>
    </row>
    <row r="391" spans="1:7" x14ac:dyDescent="0.25">
      <c r="A391" s="175" t="s">
        <v>2429</v>
      </c>
      <c r="B391" s="167">
        <f t="shared" si="10"/>
        <v>37769</v>
      </c>
      <c r="C391" s="46">
        <v>5.851824479455308</v>
      </c>
      <c r="D391" s="101"/>
      <c r="E391" s="88"/>
      <c r="F391" s="89"/>
      <c r="G391" s="88"/>
    </row>
    <row r="392" spans="1:7" x14ac:dyDescent="0.25">
      <c r="A392" s="175" t="s">
        <v>2430</v>
      </c>
      <c r="B392" s="167">
        <f t="shared" si="10"/>
        <v>37770</v>
      </c>
      <c r="C392" s="46">
        <v>5.6982904895595716</v>
      </c>
      <c r="D392" s="101"/>
      <c r="E392" s="88"/>
      <c r="F392" s="89"/>
      <c r="G392" s="88"/>
    </row>
    <row r="393" spans="1:7" x14ac:dyDescent="0.25">
      <c r="A393" s="175" t="s">
        <v>2431</v>
      </c>
      <c r="B393" s="167">
        <f t="shared" si="10"/>
        <v>37771</v>
      </c>
      <c r="C393" s="46">
        <v>5.7337300063979528</v>
      </c>
      <c r="D393" s="101"/>
      <c r="E393" s="88"/>
      <c r="F393" s="89"/>
      <c r="G393" s="88"/>
    </row>
    <row r="394" spans="1:7" x14ac:dyDescent="0.25">
      <c r="A394" s="175" t="s">
        <v>2432</v>
      </c>
      <c r="B394" s="167">
        <f t="shared" si="10"/>
        <v>37772</v>
      </c>
      <c r="C394" s="46">
        <v>5.975534691258602</v>
      </c>
      <c r="D394" s="101">
        <v>5.78</v>
      </c>
      <c r="E394" s="88"/>
      <c r="F394" s="89"/>
      <c r="G394" s="88"/>
    </row>
    <row r="395" spans="1:7" x14ac:dyDescent="0.25">
      <c r="A395" s="181">
        <v>37772</v>
      </c>
      <c r="B395" s="167">
        <f t="shared" si="10"/>
        <v>37773</v>
      </c>
      <c r="C395" s="88"/>
      <c r="D395" s="101">
        <v>5.84</v>
      </c>
      <c r="E395" s="88"/>
      <c r="F395" s="89"/>
      <c r="G395" s="88"/>
    </row>
    <row r="396" spans="1:7" x14ac:dyDescent="0.25">
      <c r="A396" s="181">
        <v>37786</v>
      </c>
      <c r="B396" s="167">
        <f t="shared" si="10"/>
        <v>37787</v>
      </c>
      <c r="C396" s="88"/>
      <c r="D396" s="101">
        <v>5.84</v>
      </c>
      <c r="E396" s="88"/>
      <c r="F396" s="89"/>
      <c r="G396" s="88"/>
    </row>
    <row r="397" spans="1:7" x14ac:dyDescent="0.25">
      <c r="A397" s="175" t="s">
        <v>2447</v>
      </c>
      <c r="B397" s="167">
        <f t="shared" si="10"/>
        <v>37793</v>
      </c>
      <c r="C397" s="46">
        <v>5.6777395869022564</v>
      </c>
      <c r="D397" s="101"/>
      <c r="E397" s="88"/>
      <c r="F397" s="89"/>
      <c r="G397" s="88"/>
    </row>
    <row r="398" spans="1:7" x14ac:dyDescent="0.25">
      <c r="A398" s="175" t="s">
        <v>2448</v>
      </c>
      <c r="B398" s="167">
        <f t="shared" si="10"/>
        <v>37796</v>
      </c>
      <c r="C398" s="46">
        <v>5.8616148005560902</v>
      </c>
      <c r="D398" s="101"/>
      <c r="E398" s="88"/>
      <c r="F398" s="89"/>
      <c r="G398" s="88"/>
    </row>
    <row r="399" spans="1:7" x14ac:dyDescent="0.25">
      <c r="A399" s="175" t="s">
        <v>2449</v>
      </c>
      <c r="B399" s="167">
        <f t="shared" si="10"/>
        <v>37797</v>
      </c>
      <c r="C399" s="46">
        <v>5.8453902714932129</v>
      </c>
      <c r="D399" s="101"/>
      <c r="E399" s="88"/>
      <c r="F399" s="89"/>
      <c r="G399" s="88"/>
    </row>
    <row r="400" spans="1:7" x14ac:dyDescent="0.25">
      <c r="A400" s="175" t="s">
        <v>2450</v>
      </c>
      <c r="B400" s="167">
        <f t="shared" si="10"/>
        <v>37798</v>
      </c>
      <c r="C400" s="46">
        <v>5.6349499999999999</v>
      </c>
      <c r="D400" s="88"/>
      <c r="E400" s="88"/>
      <c r="F400" s="89"/>
      <c r="G400" s="88"/>
    </row>
    <row r="401" spans="1:7" x14ac:dyDescent="0.25">
      <c r="A401" s="175" t="s">
        <v>2451</v>
      </c>
      <c r="B401" s="167">
        <f t="shared" si="10"/>
        <v>37799</v>
      </c>
      <c r="C401" s="46">
        <v>5.511688031110471</v>
      </c>
      <c r="D401" s="88"/>
      <c r="E401" s="88"/>
      <c r="F401" s="89"/>
      <c r="G401" s="88"/>
    </row>
    <row r="402" spans="1:7" x14ac:dyDescent="0.25">
      <c r="A402" s="175" t="s">
        <v>2452</v>
      </c>
      <c r="B402" s="167">
        <f t="shared" si="10"/>
        <v>37800</v>
      </c>
      <c r="C402" s="46">
        <v>5.2156547619047622</v>
      </c>
      <c r="D402" s="88">
        <v>5.84</v>
      </c>
      <c r="E402" s="88"/>
      <c r="F402" s="89"/>
      <c r="G402" s="88"/>
    </row>
    <row r="403" spans="1:7" x14ac:dyDescent="0.25">
      <c r="A403" s="181">
        <v>37802</v>
      </c>
      <c r="B403" s="167">
        <f t="shared" si="10"/>
        <v>37803</v>
      </c>
      <c r="C403" s="88"/>
      <c r="D403" s="88">
        <v>5.04</v>
      </c>
      <c r="E403" s="88"/>
      <c r="F403" s="89"/>
      <c r="G403" s="88"/>
    </row>
    <row r="404" spans="1:7" x14ac:dyDescent="0.25">
      <c r="A404" s="181">
        <v>37816</v>
      </c>
      <c r="B404" s="167">
        <f t="shared" si="10"/>
        <v>37817</v>
      </c>
      <c r="C404" s="88"/>
      <c r="D404" s="88">
        <v>5.04</v>
      </c>
      <c r="E404" s="88"/>
      <c r="F404" s="89"/>
      <c r="G404" s="88"/>
    </row>
    <row r="405" spans="1:7" x14ac:dyDescent="0.25">
      <c r="A405" s="167" t="s">
        <v>2505</v>
      </c>
      <c r="B405" s="167">
        <f t="shared" si="10"/>
        <v>37826</v>
      </c>
      <c r="C405" s="42">
        <v>4.8801303052866718</v>
      </c>
      <c r="D405" s="88"/>
      <c r="E405" s="88"/>
      <c r="F405" s="89"/>
      <c r="G405" s="88"/>
    </row>
    <row r="406" spans="1:7" x14ac:dyDescent="0.25">
      <c r="A406" s="167" t="s">
        <v>2506</v>
      </c>
      <c r="B406" s="167">
        <f t="shared" si="10"/>
        <v>37827</v>
      </c>
      <c r="C406" s="42">
        <v>4.8700094566087149</v>
      </c>
      <c r="D406" s="88"/>
      <c r="E406" s="88"/>
      <c r="F406" s="89"/>
      <c r="G406" s="88"/>
    </row>
    <row r="407" spans="1:7" x14ac:dyDescent="0.25">
      <c r="A407" s="167" t="s">
        <v>2507</v>
      </c>
      <c r="B407" s="167">
        <f t="shared" si="10"/>
        <v>37828</v>
      </c>
      <c r="C407" s="42">
        <v>4.6723732943469782</v>
      </c>
      <c r="D407" s="88"/>
      <c r="E407" s="88"/>
      <c r="F407" s="89"/>
      <c r="G407" s="88"/>
    </row>
    <row r="408" spans="1:7" x14ac:dyDescent="0.25">
      <c r="A408" s="167" t="s">
        <v>2508</v>
      </c>
      <c r="B408" s="167">
        <f t="shared" si="10"/>
        <v>37831</v>
      </c>
      <c r="C408" s="42">
        <v>4.6678375796178342</v>
      </c>
      <c r="D408" s="88"/>
      <c r="E408" s="88"/>
      <c r="F408" s="89"/>
      <c r="G408" s="88"/>
    </row>
    <row r="409" spans="1:7" x14ac:dyDescent="0.25">
      <c r="A409" s="167" t="s">
        <v>2509</v>
      </c>
      <c r="B409" s="167">
        <f t="shared" si="10"/>
        <v>37832</v>
      </c>
      <c r="C409" s="42">
        <v>4.7181440472148957</v>
      </c>
      <c r="D409" s="88"/>
      <c r="E409" s="88"/>
      <c r="F409" s="89"/>
      <c r="G409" s="88"/>
    </row>
    <row r="410" spans="1:7" x14ac:dyDescent="0.25">
      <c r="A410" s="167" t="s">
        <v>2510</v>
      </c>
      <c r="B410" s="167">
        <f t="shared" si="10"/>
        <v>37833</v>
      </c>
      <c r="C410" s="42">
        <v>4.6808913580246916</v>
      </c>
      <c r="D410" s="88">
        <v>5.04</v>
      </c>
      <c r="E410" s="88"/>
      <c r="F410" s="89"/>
      <c r="G410" s="88"/>
    </row>
    <row r="411" spans="1:7" x14ac:dyDescent="0.25">
      <c r="A411" s="181">
        <v>37833</v>
      </c>
      <c r="B411" s="167">
        <f t="shared" si="10"/>
        <v>37834</v>
      </c>
      <c r="C411" s="88"/>
      <c r="D411" s="88">
        <v>5.01</v>
      </c>
      <c r="E411" s="88"/>
      <c r="F411" s="89"/>
      <c r="G411" s="88"/>
    </row>
    <row r="412" spans="1:7" x14ac:dyDescent="0.25">
      <c r="A412" s="181">
        <v>37847</v>
      </c>
      <c r="B412" s="167">
        <f t="shared" si="10"/>
        <v>37848</v>
      </c>
      <c r="C412" s="88"/>
      <c r="D412" s="88">
        <v>5.01</v>
      </c>
      <c r="E412" s="88"/>
      <c r="F412" s="89"/>
      <c r="G412" s="88"/>
    </row>
    <row r="413" spans="1:7" x14ac:dyDescent="0.25">
      <c r="A413" s="167" t="s">
        <v>2527</v>
      </c>
      <c r="B413" s="167">
        <f t="shared" si="10"/>
        <v>37856</v>
      </c>
      <c r="C413" s="42">
        <v>5.2368478260869562</v>
      </c>
      <c r="D413" s="88"/>
      <c r="E413" s="88"/>
      <c r="F413" s="89"/>
      <c r="G413" s="88"/>
    </row>
    <row r="414" spans="1:7" x14ac:dyDescent="0.25">
      <c r="A414" s="167" t="s">
        <v>2528</v>
      </c>
      <c r="B414" s="167">
        <f t="shared" si="10"/>
        <v>37859</v>
      </c>
      <c r="C414" s="42">
        <v>5.2612937146008161</v>
      </c>
      <c r="D414" s="88"/>
      <c r="E414" s="88"/>
      <c r="F414" s="89"/>
      <c r="G414" s="88"/>
    </row>
    <row r="415" spans="1:7" x14ac:dyDescent="0.25">
      <c r="A415" s="167" t="s">
        <v>2529</v>
      </c>
      <c r="B415" s="167">
        <f t="shared" si="10"/>
        <v>37860</v>
      </c>
      <c r="C415" s="42">
        <v>5.0816870319274736</v>
      </c>
      <c r="D415" s="88"/>
      <c r="E415" s="88"/>
      <c r="F415" s="89"/>
      <c r="G415" s="88"/>
    </row>
    <row r="416" spans="1:7" x14ac:dyDescent="0.25">
      <c r="A416" s="167" t="s">
        <v>2530</v>
      </c>
      <c r="B416" s="167">
        <f t="shared" si="10"/>
        <v>37861</v>
      </c>
      <c r="C416" s="42">
        <v>5.1203655282817504</v>
      </c>
      <c r="D416" s="88"/>
      <c r="E416" s="88"/>
      <c r="F416" s="89"/>
      <c r="G416" s="88"/>
    </row>
    <row r="417" spans="1:7" x14ac:dyDescent="0.25">
      <c r="A417" s="167" t="s">
        <v>2531</v>
      </c>
      <c r="B417" s="167">
        <f t="shared" si="10"/>
        <v>37862</v>
      </c>
      <c r="C417" s="42">
        <v>4.9386719204788845</v>
      </c>
      <c r="D417" s="88"/>
      <c r="E417" s="88"/>
      <c r="F417" s="89"/>
      <c r="G417" s="88"/>
    </row>
    <row r="418" spans="1:7" x14ac:dyDescent="0.25">
      <c r="A418" s="167" t="s">
        <v>2532</v>
      </c>
      <c r="B418" s="167">
        <f t="shared" si="10"/>
        <v>37863</v>
      </c>
      <c r="C418" s="42">
        <v>4.8736758779504896</v>
      </c>
      <c r="D418" s="88">
        <v>5.01</v>
      </c>
      <c r="E418" s="88"/>
      <c r="F418" s="89"/>
      <c r="G418" s="88"/>
    </row>
    <row r="419" spans="1:7" x14ac:dyDescent="0.25">
      <c r="A419" s="181">
        <v>37864</v>
      </c>
      <c r="B419" s="167">
        <f t="shared" si="10"/>
        <v>37865</v>
      </c>
      <c r="C419" s="88"/>
      <c r="D419" s="88">
        <v>4.62</v>
      </c>
      <c r="E419" s="88"/>
      <c r="F419" s="89"/>
      <c r="G419" s="88"/>
    </row>
    <row r="420" spans="1:7" x14ac:dyDescent="0.25">
      <c r="A420" s="181">
        <v>37878</v>
      </c>
      <c r="B420" s="167">
        <f t="shared" si="10"/>
        <v>37879</v>
      </c>
      <c r="C420" s="88"/>
      <c r="D420" s="88">
        <v>4.62</v>
      </c>
      <c r="E420" s="88"/>
      <c r="F420" s="89"/>
      <c r="G420" s="88"/>
    </row>
    <row r="421" spans="1:7" x14ac:dyDescent="0.25">
      <c r="A421" s="167" t="s">
        <v>2547</v>
      </c>
      <c r="B421" s="167">
        <f t="shared" si="10"/>
        <v>37887</v>
      </c>
      <c r="C421" s="42">
        <v>4.3727940569541888</v>
      </c>
      <c r="D421" s="88"/>
      <c r="E421" s="88"/>
      <c r="F421" s="89"/>
      <c r="G421" s="88"/>
    </row>
    <row r="422" spans="1:7" x14ac:dyDescent="0.25">
      <c r="A422" s="167" t="s">
        <v>2548</v>
      </c>
      <c r="B422" s="167">
        <f t="shared" si="10"/>
        <v>37888</v>
      </c>
      <c r="C422" s="42">
        <v>4.5170064547891249</v>
      </c>
      <c r="D422" s="88"/>
      <c r="E422" s="88"/>
      <c r="F422" s="89"/>
      <c r="G422" s="88"/>
    </row>
    <row r="423" spans="1:7" x14ac:dyDescent="0.25">
      <c r="A423" s="167" t="s">
        <v>2549</v>
      </c>
      <c r="B423" s="167">
        <f t="shared" si="10"/>
        <v>37889</v>
      </c>
      <c r="C423" s="42">
        <v>4.5917666798262928</v>
      </c>
      <c r="D423" s="88"/>
      <c r="E423" s="88"/>
      <c r="F423" s="89"/>
      <c r="G423" s="88"/>
    </row>
    <row r="424" spans="1:7" x14ac:dyDescent="0.25">
      <c r="A424" s="167" t="s">
        <v>2550</v>
      </c>
      <c r="B424" s="167">
        <f t="shared" si="10"/>
        <v>37890</v>
      </c>
      <c r="C424" s="42">
        <v>4.5447191154041686</v>
      </c>
      <c r="D424" s="88"/>
      <c r="E424" s="88"/>
      <c r="F424" s="89"/>
      <c r="G424" s="88"/>
    </row>
    <row r="425" spans="1:7" x14ac:dyDescent="0.25">
      <c r="A425" s="167" t="s">
        <v>2551</v>
      </c>
      <c r="B425" s="167">
        <f t="shared" si="10"/>
        <v>37891</v>
      </c>
      <c r="C425" s="42">
        <v>4.4170353063343715</v>
      </c>
      <c r="D425" s="88"/>
      <c r="E425" s="88"/>
      <c r="F425" s="89"/>
      <c r="G425" s="88"/>
    </row>
    <row r="426" spans="1:7" x14ac:dyDescent="0.25">
      <c r="A426" s="167" t="s">
        <v>2552</v>
      </c>
      <c r="B426" s="167">
        <f t="shared" si="10"/>
        <v>37894</v>
      </c>
      <c r="C426" s="42">
        <v>4.5756622148024482</v>
      </c>
      <c r="D426" s="88">
        <v>4.62</v>
      </c>
      <c r="E426" s="88"/>
      <c r="F426" s="89"/>
      <c r="G426" s="88"/>
    </row>
    <row r="427" spans="1:7" x14ac:dyDescent="0.25">
      <c r="A427" s="181">
        <v>37894</v>
      </c>
      <c r="B427" s="167">
        <f t="shared" si="10"/>
        <v>37895</v>
      </c>
      <c r="C427" s="88"/>
      <c r="D427" s="88">
        <v>4.63</v>
      </c>
      <c r="E427" s="88"/>
      <c r="F427" s="89"/>
      <c r="G427" s="88"/>
    </row>
    <row r="428" spans="1:7" x14ac:dyDescent="0.25">
      <c r="A428" s="181">
        <v>37908</v>
      </c>
      <c r="B428" s="167">
        <f t="shared" si="10"/>
        <v>37909</v>
      </c>
      <c r="C428" s="88"/>
      <c r="D428" s="88">
        <v>4.63</v>
      </c>
      <c r="E428" s="88"/>
      <c r="F428" s="89"/>
      <c r="G428" s="88"/>
    </row>
    <row r="429" spans="1:7" x14ac:dyDescent="0.25">
      <c r="A429" s="167" t="s">
        <v>2571</v>
      </c>
      <c r="B429" s="167">
        <f t="shared" ref="B429:B444" si="11">A429+1</f>
        <v>37918</v>
      </c>
      <c r="C429" s="42">
        <v>4.9081381957773509</v>
      </c>
      <c r="D429" s="88"/>
      <c r="E429" s="88"/>
      <c r="F429" s="89"/>
      <c r="G429" s="88"/>
    </row>
    <row r="430" spans="1:7" x14ac:dyDescent="0.25">
      <c r="A430" s="167" t="s">
        <v>2572</v>
      </c>
      <c r="B430" s="167">
        <f t="shared" si="11"/>
        <v>37919</v>
      </c>
      <c r="C430" s="42">
        <v>4.7704862018881622</v>
      </c>
      <c r="D430" s="88"/>
      <c r="E430" s="88"/>
      <c r="F430" s="89"/>
      <c r="G430" s="88"/>
    </row>
    <row r="431" spans="1:7" x14ac:dyDescent="0.25">
      <c r="A431" s="167" t="s">
        <v>2573</v>
      </c>
      <c r="B431" s="167">
        <f t="shared" si="11"/>
        <v>37922</v>
      </c>
      <c r="C431" s="42">
        <v>4.5521510946051604</v>
      </c>
      <c r="D431" s="88"/>
      <c r="E431" s="88"/>
      <c r="F431" s="89"/>
      <c r="G431" s="88"/>
    </row>
    <row r="432" spans="1:7" x14ac:dyDescent="0.25">
      <c r="A432" s="167" t="s">
        <v>2574</v>
      </c>
      <c r="B432" s="167">
        <f t="shared" si="11"/>
        <v>37923</v>
      </c>
      <c r="C432" s="42">
        <v>4.4444638505280256</v>
      </c>
      <c r="D432" s="88"/>
      <c r="E432" s="88"/>
      <c r="F432" s="89"/>
      <c r="G432" s="88"/>
    </row>
    <row r="433" spans="1:7" x14ac:dyDescent="0.25">
      <c r="A433" s="167" t="s">
        <v>2575</v>
      </c>
      <c r="B433" s="167">
        <f t="shared" si="11"/>
        <v>37924</v>
      </c>
      <c r="C433" s="42">
        <v>4.4999109661577679</v>
      </c>
      <c r="D433" s="88"/>
      <c r="E433" s="88"/>
      <c r="F433" s="89"/>
      <c r="G433" s="88"/>
    </row>
    <row r="434" spans="1:7" x14ac:dyDescent="0.25">
      <c r="A434" s="167" t="s">
        <v>2576</v>
      </c>
      <c r="B434" s="167">
        <f t="shared" si="11"/>
        <v>37925</v>
      </c>
      <c r="C434" s="42">
        <v>4.4042279058597504</v>
      </c>
      <c r="D434" s="88">
        <v>4.63</v>
      </c>
      <c r="E434" s="88"/>
      <c r="F434" s="89"/>
      <c r="G434" s="88"/>
    </row>
    <row r="435" spans="1:7" x14ac:dyDescent="0.25">
      <c r="A435" s="181">
        <v>37925</v>
      </c>
      <c r="B435" s="167">
        <f t="shared" si="11"/>
        <v>37926</v>
      </c>
      <c r="C435" s="88"/>
      <c r="D435" s="88">
        <v>4.46</v>
      </c>
      <c r="E435" s="88"/>
      <c r="F435" s="89"/>
      <c r="G435" s="88"/>
    </row>
    <row r="436" spans="1:7" x14ac:dyDescent="0.25">
      <c r="A436" s="181">
        <v>37939</v>
      </c>
      <c r="B436" s="167">
        <f t="shared" si="11"/>
        <v>37940</v>
      </c>
      <c r="C436" s="88"/>
      <c r="D436" s="88">
        <v>4.46</v>
      </c>
      <c r="E436" s="88"/>
      <c r="F436" s="89"/>
      <c r="G436" s="88"/>
    </row>
    <row r="437" spans="1:7" x14ac:dyDescent="0.25">
      <c r="A437" s="174" t="s">
        <v>2590</v>
      </c>
      <c r="B437" s="167">
        <f t="shared" si="11"/>
        <v>37945</v>
      </c>
      <c r="C437" s="43">
        <v>4.4573864926220201</v>
      </c>
      <c r="D437" s="88"/>
      <c r="E437" s="88"/>
      <c r="F437" s="89"/>
      <c r="G437" s="88"/>
    </row>
    <row r="438" spans="1:7" x14ac:dyDescent="0.25">
      <c r="A438" s="174" t="s">
        <v>2591</v>
      </c>
      <c r="B438" s="167">
        <f t="shared" si="11"/>
        <v>37946</v>
      </c>
      <c r="C438" s="43">
        <v>4.3583012486992718</v>
      </c>
      <c r="D438" s="88"/>
      <c r="E438" s="88"/>
      <c r="F438" s="89"/>
      <c r="G438" s="88"/>
    </row>
    <row r="439" spans="1:7" x14ac:dyDescent="0.25">
      <c r="A439" s="174" t="s">
        <v>2592</v>
      </c>
      <c r="B439" s="167">
        <f t="shared" si="11"/>
        <v>37947</v>
      </c>
      <c r="C439" s="43">
        <v>4.1303544776119399</v>
      </c>
      <c r="D439" s="88"/>
      <c r="E439" s="88"/>
      <c r="F439" s="89"/>
      <c r="G439" s="88"/>
    </row>
    <row r="440" spans="1:7" x14ac:dyDescent="0.25">
      <c r="A440" s="174" t="s">
        <v>2593</v>
      </c>
      <c r="B440" s="167">
        <f t="shared" si="11"/>
        <v>37950</v>
      </c>
      <c r="C440" s="43">
        <v>4.5675143271038845</v>
      </c>
      <c r="D440" s="88"/>
      <c r="E440" s="88"/>
      <c r="F440" s="89"/>
      <c r="G440" s="88"/>
    </row>
    <row r="441" spans="1:7" x14ac:dyDescent="0.25">
      <c r="A441" s="174" t="s">
        <v>2594</v>
      </c>
      <c r="B441" s="167">
        <f t="shared" si="11"/>
        <v>37951</v>
      </c>
      <c r="C441" s="43">
        <v>4.4833812580231065</v>
      </c>
      <c r="D441" s="88"/>
      <c r="E441" s="88"/>
      <c r="F441" s="89"/>
      <c r="G441" s="88"/>
    </row>
    <row r="442" spans="1:7" x14ac:dyDescent="0.25">
      <c r="A442" s="174" t="s">
        <v>2595</v>
      </c>
      <c r="B442" s="167">
        <f t="shared" si="11"/>
        <v>37952</v>
      </c>
      <c r="C442" s="43">
        <v>4.8351489028213166</v>
      </c>
      <c r="D442" s="88">
        <v>4.46</v>
      </c>
      <c r="E442" s="88"/>
      <c r="F442" s="89"/>
      <c r="G442" s="88"/>
    </row>
    <row r="443" spans="1:7" x14ac:dyDescent="0.25">
      <c r="A443" s="181">
        <v>37955</v>
      </c>
      <c r="B443" s="167">
        <f t="shared" si="11"/>
        <v>37956</v>
      </c>
      <c r="C443" s="88"/>
      <c r="D443" s="88">
        <v>6.14</v>
      </c>
      <c r="E443" s="88"/>
      <c r="F443" s="89"/>
      <c r="G443" s="88"/>
    </row>
    <row r="444" spans="1:7" x14ac:dyDescent="0.25">
      <c r="A444" s="181">
        <v>37969</v>
      </c>
      <c r="B444" s="167">
        <f t="shared" si="11"/>
        <v>37970</v>
      </c>
      <c r="C444" s="88"/>
      <c r="D444" s="88">
        <v>6.14</v>
      </c>
      <c r="E444" s="88"/>
      <c r="F444" s="89"/>
      <c r="G444" s="88"/>
    </row>
    <row r="445" spans="1:7" x14ac:dyDescent="0.25">
      <c r="A445" s="167" t="s">
        <v>2611</v>
      </c>
      <c r="B445" s="167">
        <f t="shared" ref="B445:B508" si="12">A445+1</f>
        <v>37978</v>
      </c>
      <c r="C445" s="42">
        <v>6.2887569444444447</v>
      </c>
      <c r="D445" s="88"/>
      <c r="E445" s="88"/>
      <c r="F445" s="89"/>
      <c r="G445" s="88"/>
    </row>
    <row r="446" spans="1:7" x14ac:dyDescent="0.25">
      <c r="A446" s="167" t="s">
        <v>2612</v>
      </c>
      <c r="B446" s="167">
        <f t="shared" si="12"/>
        <v>37979</v>
      </c>
      <c r="C446" s="42">
        <v>5.5457293868921775</v>
      </c>
      <c r="D446" s="88"/>
      <c r="E446" s="88"/>
      <c r="F446" s="89"/>
      <c r="G446" s="88"/>
    </row>
    <row r="447" spans="1:7" x14ac:dyDescent="0.25">
      <c r="A447" s="167" t="s">
        <v>2613</v>
      </c>
      <c r="B447" s="167">
        <f t="shared" si="12"/>
        <v>37980</v>
      </c>
      <c r="C447" s="42">
        <v>5.4948060796645706</v>
      </c>
      <c r="D447" s="88"/>
      <c r="E447" s="88"/>
      <c r="F447" s="89"/>
      <c r="G447" s="88"/>
    </row>
    <row r="448" spans="1:7" x14ac:dyDescent="0.25">
      <c r="A448" s="167" t="s">
        <v>2614</v>
      </c>
      <c r="B448" s="167">
        <f t="shared" si="12"/>
        <v>37985</v>
      </c>
      <c r="C448" s="42">
        <v>5.4571481606479919</v>
      </c>
      <c r="D448" s="88"/>
      <c r="E448" s="88"/>
      <c r="F448" s="89"/>
      <c r="G448" s="88"/>
    </row>
    <row r="449" spans="1:7" x14ac:dyDescent="0.25">
      <c r="A449" s="167" t="s">
        <v>2615</v>
      </c>
      <c r="B449" s="167">
        <f t="shared" si="12"/>
        <v>37986</v>
      </c>
      <c r="C449" s="102">
        <v>5.97</v>
      </c>
      <c r="D449" s="88">
        <v>6.14</v>
      </c>
      <c r="E449" s="88"/>
      <c r="F449" s="89"/>
      <c r="G449" s="88"/>
    </row>
    <row r="450" spans="1:7" x14ac:dyDescent="0.25">
      <c r="A450" s="181">
        <v>37986</v>
      </c>
      <c r="B450" s="167">
        <f t="shared" si="12"/>
        <v>37987</v>
      </c>
      <c r="C450" s="88"/>
      <c r="D450" s="88">
        <v>6.09</v>
      </c>
      <c r="E450" s="88"/>
      <c r="F450" s="89"/>
      <c r="G450" s="88"/>
    </row>
    <row r="451" spans="1:7" x14ac:dyDescent="0.25">
      <c r="A451" s="181">
        <v>38000</v>
      </c>
      <c r="B451" s="167">
        <f t="shared" si="12"/>
        <v>38001</v>
      </c>
      <c r="C451" s="88"/>
      <c r="D451" s="88">
        <v>6.09</v>
      </c>
      <c r="E451" s="88"/>
      <c r="F451" s="89"/>
      <c r="G451" s="88"/>
    </row>
    <row r="452" spans="1:7" x14ac:dyDescent="0.25">
      <c r="A452" s="167" t="s">
        <v>2630</v>
      </c>
      <c r="B452" s="167">
        <f t="shared" si="12"/>
        <v>38010</v>
      </c>
      <c r="C452" s="42">
        <v>5.8259235436893206</v>
      </c>
      <c r="D452" s="88"/>
      <c r="E452" s="88"/>
      <c r="F452" s="89"/>
      <c r="G452" s="88"/>
    </row>
    <row r="453" spans="1:7" x14ac:dyDescent="0.25">
      <c r="A453" s="167" t="s">
        <v>2631</v>
      </c>
      <c r="B453" s="167">
        <f t="shared" si="12"/>
        <v>38013</v>
      </c>
      <c r="C453" s="42">
        <v>5.6954055477528094</v>
      </c>
      <c r="D453" s="88"/>
      <c r="E453" s="88"/>
      <c r="F453" s="89"/>
      <c r="G453" s="88"/>
    </row>
    <row r="454" spans="1:7" x14ac:dyDescent="0.25">
      <c r="A454" s="167" t="s">
        <v>2632</v>
      </c>
      <c r="B454" s="167">
        <f t="shared" si="12"/>
        <v>38014</v>
      </c>
      <c r="C454" s="42">
        <v>5.8695121867510194</v>
      </c>
      <c r="D454" s="88"/>
      <c r="E454" s="88"/>
      <c r="F454" s="89"/>
      <c r="G454" s="88"/>
    </row>
    <row r="455" spans="1:7" x14ac:dyDescent="0.25">
      <c r="A455" s="167" t="s">
        <v>2633</v>
      </c>
      <c r="B455" s="167">
        <f t="shared" si="12"/>
        <v>38015</v>
      </c>
      <c r="C455" s="42">
        <v>6.0568942016443099</v>
      </c>
      <c r="D455" s="88"/>
      <c r="E455" s="88"/>
      <c r="F455" s="89"/>
      <c r="G455" s="88"/>
    </row>
    <row r="456" spans="1:7" x14ac:dyDescent="0.25">
      <c r="A456" s="167" t="s">
        <v>2634</v>
      </c>
      <c r="B456" s="167">
        <f t="shared" si="12"/>
        <v>38016</v>
      </c>
      <c r="C456" s="42">
        <v>5.9973453853472884</v>
      </c>
      <c r="D456" s="88"/>
      <c r="E456" s="88"/>
      <c r="F456" s="89"/>
      <c r="G456" s="88"/>
    </row>
    <row r="457" spans="1:7" x14ac:dyDescent="0.25">
      <c r="A457" s="167" t="s">
        <v>2635</v>
      </c>
      <c r="B457" s="167">
        <f t="shared" si="12"/>
        <v>38017</v>
      </c>
      <c r="C457" s="42">
        <v>5.8014328358208953</v>
      </c>
      <c r="D457" s="88">
        <v>6.09</v>
      </c>
      <c r="E457" s="88"/>
      <c r="F457" s="89"/>
      <c r="G457" s="88"/>
    </row>
    <row r="458" spans="1:7" x14ac:dyDescent="0.25">
      <c r="A458" s="181">
        <v>38017</v>
      </c>
      <c r="B458" s="167">
        <f t="shared" si="12"/>
        <v>38018</v>
      </c>
      <c r="C458" s="88"/>
      <c r="D458" s="88">
        <v>5.37</v>
      </c>
      <c r="E458" s="88"/>
      <c r="F458" s="89"/>
      <c r="G458" s="88"/>
    </row>
    <row r="459" spans="1:7" x14ac:dyDescent="0.25">
      <c r="A459" s="181">
        <v>38031</v>
      </c>
      <c r="B459" s="167">
        <f t="shared" si="12"/>
        <v>38032</v>
      </c>
      <c r="C459" s="88"/>
      <c r="D459" s="88">
        <v>5.37</v>
      </c>
      <c r="E459" s="88"/>
      <c r="F459" s="89"/>
      <c r="G459" s="88"/>
    </row>
    <row r="460" spans="1:7" x14ac:dyDescent="0.25">
      <c r="A460" s="176" t="s">
        <v>2649</v>
      </c>
      <c r="B460" s="167">
        <f t="shared" si="12"/>
        <v>38038</v>
      </c>
      <c r="C460" s="51">
        <v>5.1947667206040995</v>
      </c>
      <c r="D460" s="88"/>
      <c r="E460" s="88"/>
      <c r="F460" s="89"/>
      <c r="G460" s="88"/>
    </row>
    <row r="461" spans="1:7" x14ac:dyDescent="0.25">
      <c r="A461" s="176" t="s">
        <v>2650</v>
      </c>
      <c r="B461" s="167">
        <f t="shared" si="12"/>
        <v>38041</v>
      </c>
      <c r="C461" s="51">
        <v>5.1094461617722819</v>
      </c>
      <c r="D461" s="88"/>
      <c r="E461" s="88"/>
      <c r="F461" s="89"/>
      <c r="G461" s="88"/>
    </row>
    <row r="462" spans="1:7" x14ac:dyDescent="0.25">
      <c r="A462" s="176" t="s">
        <v>2651</v>
      </c>
      <c r="B462" s="167">
        <f t="shared" si="12"/>
        <v>38042</v>
      </c>
      <c r="C462" s="51">
        <v>5.0806787218231362</v>
      </c>
      <c r="D462" s="88"/>
      <c r="E462" s="88"/>
      <c r="F462" s="89"/>
      <c r="G462" s="88"/>
    </row>
    <row r="463" spans="1:7" x14ac:dyDescent="0.25">
      <c r="A463" s="176" t="s">
        <v>2652</v>
      </c>
      <c r="B463" s="167">
        <f t="shared" si="12"/>
        <v>38043</v>
      </c>
      <c r="C463" s="51">
        <v>5.09671624162368</v>
      </c>
      <c r="D463" s="88"/>
      <c r="E463" s="88"/>
      <c r="F463" s="89"/>
      <c r="G463" s="88"/>
    </row>
    <row r="464" spans="1:7" x14ac:dyDescent="0.25">
      <c r="A464" s="176" t="s">
        <v>2653</v>
      </c>
      <c r="B464" s="167">
        <f t="shared" si="12"/>
        <v>38044</v>
      </c>
      <c r="C464" s="51">
        <v>5.1363034422275815</v>
      </c>
      <c r="D464" s="88"/>
      <c r="E464" s="88"/>
      <c r="F464" s="89"/>
      <c r="G464" s="88"/>
    </row>
    <row r="465" spans="1:7" x14ac:dyDescent="0.25">
      <c r="A465" s="176" t="s">
        <v>2654</v>
      </c>
      <c r="B465" s="167">
        <f t="shared" si="12"/>
        <v>38045</v>
      </c>
      <c r="C465" s="51">
        <v>5.2748904907125036</v>
      </c>
      <c r="D465" s="88">
        <v>5.37</v>
      </c>
      <c r="E465" s="88"/>
      <c r="F465" s="89"/>
      <c r="G465" s="88"/>
    </row>
    <row r="466" spans="1:7" x14ac:dyDescent="0.25">
      <c r="A466" s="181">
        <v>38046</v>
      </c>
      <c r="B466" s="167">
        <f t="shared" si="12"/>
        <v>38047</v>
      </c>
      <c r="C466" s="88"/>
      <c r="D466" s="88">
        <v>5.36</v>
      </c>
      <c r="E466" s="88"/>
      <c r="F466" s="89"/>
      <c r="G466" s="88"/>
    </row>
    <row r="467" spans="1:7" x14ac:dyDescent="0.25">
      <c r="A467" s="181">
        <v>38060</v>
      </c>
      <c r="B467" s="167">
        <f t="shared" si="12"/>
        <v>38061</v>
      </c>
      <c r="C467" s="88"/>
      <c r="D467" s="88">
        <v>5.36</v>
      </c>
      <c r="E467" s="88"/>
      <c r="F467" s="89"/>
      <c r="G467" s="88"/>
    </row>
    <row r="468" spans="1:7" x14ac:dyDescent="0.25">
      <c r="A468" s="167" t="s">
        <v>2671</v>
      </c>
      <c r="B468" s="167">
        <f t="shared" si="12"/>
        <v>38070</v>
      </c>
      <c r="C468" s="42">
        <v>5.3594721067145601</v>
      </c>
      <c r="D468" s="88"/>
      <c r="E468" s="88"/>
      <c r="F468" s="89"/>
      <c r="G468" s="88"/>
    </row>
    <row r="469" spans="1:7" x14ac:dyDescent="0.25">
      <c r="A469" s="167" t="s">
        <v>2672</v>
      </c>
      <c r="B469" s="167">
        <f t="shared" si="12"/>
        <v>38071</v>
      </c>
      <c r="C469" s="42">
        <v>5.3491299477221803</v>
      </c>
      <c r="D469" s="88"/>
      <c r="E469" s="88"/>
      <c r="F469" s="89"/>
      <c r="G469" s="88"/>
    </row>
    <row r="470" spans="1:7" x14ac:dyDescent="0.25">
      <c r="A470" s="167" t="s">
        <v>2673</v>
      </c>
      <c r="B470" s="167">
        <f t="shared" si="12"/>
        <v>38072</v>
      </c>
      <c r="C470" s="42">
        <v>5.2223030397022336</v>
      </c>
      <c r="D470" s="88"/>
      <c r="E470" s="88"/>
      <c r="F470" s="89"/>
      <c r="G470" s="88"/>
    </row>
    <row r="471" spans="1:7" x14ac:dyDescent="0.25">
      <c r="A471" s="167" t="s">
        <v>2674</v>
      </c>
      <c r="B471" s="167">
        <f t="shared" si="12"/>
        <v>38073</v>
      </c>
      <c r="C471" s="42">
        <v>5.1536934189406098</v>
      </c>
      <c r="D471" s="88"/>
      <c r="E471" s="88"/>
      <c r="F471" s="89"/>
      <c r="G471" s="88"/>
    </row>
    <row r="472" spans="1:7" x14ac:dyDescent="0.25">
      <c r="A472" s="167" t="s">
        <v>2675</v>
      </c>
      <c r="B472" s="167">
        <f t="shared" si="12"/>
        <v>38074</v>
      </c>
      <c r="C472" s="42">
        <v>5.1536934189406098</v>
      </c>
      <c r="D472" s="88"/>
      <c r="E472" s="88"/>
      <c r="F472" s="89"/>
      <c r="G472" s="88"/>
    </row>
    <row r="473" spans="1:7" x14ac:dyDescent="0.25">
      <c r="A473" s="167" t="s">
        <v>2676</v>
      </c>
      <c r="B473" s="167">
        <f t="shared" si="12"/>
        <v>38075</v>
      </c>
      <c r="C473" s="42">
        <v>5.1536934189406098</v>
      </c>
      <c r="D473" s="88"/>
      <c r="E473" s="88"/>
      <c r="F473" s="89"/>
      <c r="G473" s="88"/>
    </row>
    <row r="474" spans="1:7" x14ac:dyDescent="0.25">
      <c r="A474" s="167" t="s">
        <v>2677</v>
      </c>
      <c r="B474" s="167">
        <f t="shared" si="12"/>
        <v>38076</v>
      </c>
      <c r="C474" s="42">
        <v>5.2453055947343676</v>
      </c>
      <c r="D474" s="88"/>
      <c r="E474" s="88"/>
      <c r="F474" s="89"/>
      <c r="G474" s="88"/>
    </row>
    <row r="475" spans="1:7" x14ac:dyDescent="0.25">
      <c r="A475" s="167" t="s">
        <v>2678</v>
      </c>
      <c r="B475" s="167">
        <f t="shared" si="12"/>
        <v>38077</v>
      </c>
      <c r="C475" s="42">
        <v>5.3996956038378814</v>
      </c>
      <c r="D475" s="88">
        <v>5.36</v>
      </c>
      <c r="E475" s="88"/>
      <c r="F475" s="89"/>
      <c r="G475" s="88"/>
    </row>
    <row r="476" spans="1:7" x14ac:dyDescent="0.25">
      <c r="A476" s="181">
        <v>38077</v>
      </c>
      <c r="B476" s="167">
        <f t="shared" si="12"/>
        <v>38078</v>
      </c>
      <c r="C476" s="88"/>
      <c r="D476" s="101">
        <v>5.7</v>
      </c>
      <c r="E476" s="88"/>
      <c r="F476" s="89"/>
      <c r="G476" s="88"/>
    </row>
    <row r="477" spans="1:7" x14ac:dyDescent="0.25">
      <c r="A477" s="181">
        <v>38091</v>
      </c>
      <c r="B477" s="167">
        <f t="shared" si="12"/>
        <v>38092</v>
      </c>
      <c r="C477" s="88"/>
      <c r="D477" s="101">
        <v>5.7</v>
      </c>
      <c r="E477" s="88"/>
      <c r="F477" s="89"/>
      <c r="G477" s="88"/>
    </row>
    <row r="478" spans="1:7" x14ac:dyDescent="0.25">
      <c r="A478" s="167" t="s">
        <v>2764</v>
      </c>
      <c r="B478" s="167">
        <f t="shared" si="12"/>
        <v>38100</v>
      </c>
      <c r="C478" s="42">
        <v>5.5936712890284319</v>
      </c>
      <c r="D478" s="101"/>
      <c r="E478" s="88"/>
      <c r="F478" s="89"/>
      <c r="G478" s="88"/>
    </row>
    <row r="479" spans="1:7" x14ac:dyDescent="0.25">
      <c r="A479" s="167" t="s">
        <v>2765</v>
      </c>
      <c r="B479" s="167">
        <f t="shared" si="12"/>
        <v>38101</v>
      </c>
      <c r="C479" s="42">
        <v>5.5280353163037885</v>
      </c>
      <c r="D479" s="101"/>
      <c r="E479" s="88"/>
      <c r="F479" s="89"/>
      <c r="G479" s="88"/>
    </row>
    <row r="480" spans="1:7" x14ac:dyDescent="0.25">
      <c r="A480" s="167" t="s">
        <v>2766</v>
      </c>
      <c r="B480" s="167">
        <f t="shared" si="12"/>
        <v>38102</v>
      </c>
      <c r="C480" s="42">
        <v>5.5280353163037885</v>
      </c>
      <c r="D480" s="101"/>
      <c r="E480" s="88"/>
      <c r="F480" s="89"/>
      <c r="G480" s="88"/>
    </row>
    <row r="481" spans="1:7" x14ac:dyDescent="0.25">
      <c r="A481" s="167" t="s">
        <v>2790</v>
      </c>
      <c r="B481" s="167">
        <f t="shared" si="12"/>
        <v>38103</v>
      </c>
      <c r="C481" s="42">
        <v>5.5280353163037885</v>
      </c>
      <c r="D481" s="101"/>
      <c r="E481" s="88"/>
      <c r="F481" s="89"/>
      <c r="G481" s="88"/>
    </row>
    <row r="482" spans="1:7" x14ac:dyDescent="0.25">
      <c r="A482" s="167" t="s">
        <v>2791</v>
      </c>
      <c r="B482" s="167">
        <f t="shared" si="12"/>
        <v>38104</v>
      </c>
      <c r="C482" s="42">
        <v>5.5940998217468803</v>
      </c>
      <c r="D482" s="101"/>
      <c r="E482" s="88"/>
      <c r="F482" s="89"/>
      <c r="G482" s="88"/>
    </row>
    <row r="483" spans="1:7" x14ac:dyDescent="0.25">
      <c r="A483" s="167" t="s">
        <v>2792</v>
      </c>
      <c r="B483" s="167">
        <f t="shared" si="12"/>
        <v>38105</v>
      </c>
      <c r="C483" s="42">
        <v>5.811202720395694</v>
      </c>
      <c r="D483" s="101"/>
      <c r="E483" s="88"/>
      <c r="F483" s="89"/>
      <c r="G483" s="88"/>
    </row>
    <row r="484" spans="1:7" x14ac:dyDescent="0.25">
      <c r="A484" s="167" t="s">
        <v>2793</v>
      </c>
      <c r="B484" s="167">
        <f t="shared" si="12"/>
        <v>38106</v>
      </c>
      <c r="C484" s="42">
        <v>5.7884021055179087</v>
      </c>
      <c r="D484" s="101"/>
      <c r="E484" s="88"/>
      <c r="F484" s="89"/>
      <c r="G484" s="88"/>
    </row>
    <row r="485" spans="1:7" x14ac:dyDescent="0.25">
      <c r="A485" s="167" t="s">
        <v>2794</v>
      </c>
      <c r="B485" s="167">
        <f t="shared" si="12"/>
        <v>38107</v>
      </c>
      <c r="C485" s="42">
        <v>5.783118961352657</v>
      </c>
      <c r="D485" s="101">
        <v>5.7</v>
      </c>
      <c r="E485" s="88"/>
      <c r="F485" s="89"/>
      <c r="G485" s="88"/>
    </row>
    <row r="486" spans="1:7" x14ac:dyDescent="0.25">
      <c r="A486" s="181">
        <v>38107</v>
      </c>
      <c r="B486" s="167">
        <f t="shared" si="12"/>
        <v>38108</v>
      </c>
      <c r="C486" s="88"/>
      <c r="D486" s="101">
        <v>6.29</v>
      </c>
      <c r="E486" s="88"/>
      <c r="F486" s="89"/>
      <c r="G486" s="88"/>
    </row>
    <row r="487" spans="1:7" x14ac:dyDescent="0.25">
      <c r="A487" s="181">
        <v>38121</v>
      </c>
      <c r="B487" s="167">
        <f t="shared" si="12"/>
        <v>38122</v>
      </c>
      <c r="C487" s="88"/>
      <c r="D487" s="101">
        <v>6.29</v>
      </c>
      <c r="E487" s="88"/>
      <c r="F487" s="89"/>
      <c r="G487" s="88"/>
    </row>
    <row r="488" spans="1:7" x14ac:dyDescent="0.25">
      <c r="A488" s="167" t="s">
        <v>2816</v>
      </c>
      <c r="B488" s="167">
        <f t="shared" si="12"/>
        <v>38129</v>
      </c>
      <c r="C488" s="42">
        <v>6.345890354492993</v>
      </c>
      <c r="D488" s="101"/>
      <c r="E488" s="88"/>
      <c r="F488" s="89"/>
      <c r="G488" s="88"/>
    </row>
    <row r="489" spans="1:7" x14ac:dyDescent="0.25">
      <c r="A489" s="167" t="s">
        <v>2817</v>
      </c>
      <c r="B489" s="167">
        <f t="shared" si="12"/>
        <v>38130</v>
      </c>
      <c r="C489" s="42">
        <v>6.345890354492993</v>
      </c>
      <c r="D489" s="101"/>
      <c r="E489" s="88"/>
      <c r="F489" s="89"/>
      <c r="G489" s="88"/>
    </row>
    <row r="490" spans="1:7" x14ac:dyDescent="0.25">
      <c r="A490" s="167" t="s">
        <v>2818</v>
      </c>
      <c r="B490" s="167">
        <f t="shared" si="12"/>
        <v>38131</v>
      </c>
      <c r="C490" s="42">
        <v>6.345890354492993</v>
      </c>
      <c r="D490" s="101"/>
      <c r="E490" s="88"/>
      <c r="F490" s="89"/>
      <c r="G490" s="88"/>
    </row>
    <row r="491" spans="1:7" x14ac:dyDescent="0.25">
      <c r="A491" s="167" t="s">
        <v>2819</v>
      </c>
      <c r="B491" s="167">
        <f t="shared" si="12"/>
        <v>38132</v>
      </c>
      <c r="C491" s="42">
        <v>6.4658371428305417</v>
      </c>
      <c r="D491" s="101"/>
      <c r="E491" s="88"/>
      <c r="F491" s="89"/>
      <c r="G491" s="88"/>
    </row>
    <row r="492" spans="1:7" x14ac:dyDescent="0.25">
      <c r="A492" s="167" t="s">
        <v>2820</v>
      </c>
      <c r="B492" s="167">
        <f t="shared" si="12"/>
        <v>38133</v>
      </c>
      <c r="C492" s="42">
        <v>6.721969328595474</v>
      </c>
      <c r="D492" s="101"/>
      <c r="E492" s="88"/>
      <c r="F492" s="89"/>
      <c r="G492" s="88"/>
    </row>
    <row r="493" spans="1:7" x14ac:dyDescent="0.25">
      <c r="A493" s="167" t="s">
        <v>2821</v>
      </c>
      <c r="B493" s="167">
        <f t="shared" si="12"/>
        <v>38134</v>
      </c>
      <c r="C493" s="42">
        <v>6.7029301075268819</v>
      </c>
      <c r="D493" s="101"/>
      <c r="E493" s="88"/>
      <c r="F493" s="89"/>
      <c r="G493" s="88"/>
    </row>
    <row r="494" spans="1:7" x14ac:dyDescent="0.25">
      <c r="A494" s="167" t="s">
        <v>2822</v>
      </c>
      <c r="B494" s="167">
        <f t="shared" si="12"/>
        <v>38135</v>
      </c>
      <c r="C494" s="42">
        <v>6.5124439143888599</v>
      </c>
      <c r="D494" s="101"/>
      <c r="E494" s="88"/>
      <c r="F494" s="89"/>
      <c r="G494" s="88"/>
    </row>
    <row r="495" spans="1:7" x14ac:dyDescent="0.25">
      <c r="A495" s="167" t="s">
        <v>2823</v>
      </c>
      <c r="B495" s="167">
        <f t="shared" si="12"/>
        <v>38136</v>
      </c>
      <c r="C495" s="42">
        <v>6.4300318021201415</v>
      </c>
      <c r="D495" s="101">
        <v>6.29</v>
      </c>
      <c r="E495" s="88"/>
      <c r="F495" s="89"/>
      <c r="G495" s="88"/>
    </row>
    <row r="496" spans="1:7" x14ac:dyDescent="0.25">
      <c r="A496" s="181">
        <v>38138</v>
      </c>
      <c r="B496" s="167">
        <f t="shared" si="12"/>
        <v>38139</v>
      </c>
      <c r="C496" s="88"/>
      <c r="D496" s="101">
        <v>6.25</v>
      </c>
      <c r="E496" s="88"/>
      <c r="F496" s="89"/>
      <c r="G496" s="88"/>
    </row>
    <row r="497" spans="1:7" x14ac:dyDescent="0.25">
      <c r="A497" s="181">
        <v>38152</v>
      </c>
      <c r="B497" s="167">
        <f t="shared" si="12"/>
        <v>38153</v>
      </c>
      <c r="C497" s="88"/>
      <c r="D497" s="101">
        <v>6.25</v>
      </c>
      <c r="E497" s="88"/>
      <c r="F497" s="89"/>
      <c r="G497" s="88"/>
    </row>
    <row r="498" spans="1:7" x14ac:dyDescent="0.25">
      <c r="A498" s="167" t="s">
        <v>2845</v>
      </c>
      <c r="B498" s="167">
        <f t="shared" si="12"/>
        <v>38161</v>
      </c>
      <c r="C498" s="42">
        <v>6.2933650875386196</v>
      </c>
      <c r="D498" s="101"/>
      <c r="E498" s="88"/>
      <c r="F498" s="89"/>
      <c r="G498" s="88"/>
    </row>
    <row r="499" spans="1:7" x14ac:dyDescent="0.25">
      <c r="A499" s="167" t="s">
        <v>2846</v>
      </c>
      <c r="B499" s="167">
        <f t="shared" si="12"/>
        <v>38162</v>
      </c>
      <c r="C499" s="42">
        <v>6.2923795928500494</v>
      </c>
      <c r="D499" s="101"/>
      <c r="E499" s="88"/>
      <c r="F499" s="89"/>
      <c r="G499" s="88"/>
    </row>
    <row r="500" spans="1:7" x14ac:dyDescent="0.25">
      <c r="A500" s="167" t="s">
        <v>2847</v>
      </c>
      <c r="B500" s="167">
        <f t="shared" si="12"/>
        <v>38163</v>
      </c>
      <c r="C500" s="42">
        <v>6.4098713708195518</v>
      </c>
      <c r="D500" s="101"/>
      <c r="E500" s="88"/>
      <c r="F500" s="89"/>
      <c r="G500" s="88"/>
    </row>
    <row r="501" spans="1:7" x14ac:dyDescent="0.25">
      <c r="A501" s="167" t="s">
        <v>2848</v>
      </c>
      <c r="B501" s="167">
        <f t="shared" si="12"/>
        <v>38164</v>
      </c>
      <c r="C501" s="42">
        <v>6.2811387657688371</v>
      </c>
      <c r="D501" s="101"/>
      <c r="E501" s="88"/>
      <c r="F501" s="89"/>
      <c r="G501" s="88"/>
    </row>
    <row r="502" spans="1:7" x14ac:dyDescent="0.25">
      <c r="A502" s="167" t="s">
        <v>2849</v>
      </c>
      <c r="B502" s="167">
        <f t="shared" si="12"/>
        <v>38165</v>
      </c>
      <c r="C502" s="42">
        <v>6.2811387657688371</v>
      </c>
      <c r="D502" s="101"/>
      <c r="E502" s="88"/>
      <c r="F502" s="89"/>
      <c r="G502" s="88"/>
    </row>
    <row r="503" spans="1:7" x14ac:dyDescent="0.25">
      <c r="A503" s="167" t="s">
        <v>2850</v>
      </c>
      <c r="B503" s="167">
        <f t="shared" si="12"/>
        <v>38166</v>
      </c>
      <c r="C503" s="42">
        <v>6.2811387657688371</v>
      </c>
      <c r="D503" s="101"/>
      <c r="E503" s="88"/>
      <c r="F503" s="89"/>
      <c r="G503" s="88"/>
    </row>
    <row r="504" spans="1:7" x14ac:dyDescent="0.25">
      <c r="A504" s="167" t="s">
        <v>2851</v>
      </c>
      <c r="B504" s="167">
        <f t="shared" si="12"/>
        <v>38167</v>
      </c>
      <c r="C504" s="42">
        <v>6.1430372196421104</v>
      </c>
      <c r="D504" s="101"/>
      <c r="E504" s="88"/>
      <c r="F504" s="89"/>
      <c r="G504" s="88"/>
    </row>
    <row r="505" spans="1:7" x14ac:dyDescent="0.25">
      <c r="A505" s="167" t="s">
        <v>2852</v>
      </c>
      <c r="B505" s="167">
        <f t="shared" si="12"/>
        <v>38168</v>
      </c>
      <c r="C505" s="42">
        <v>6.0157165898617508</v>
      </c>
      <c r="D505" s="101">
        <v>6.25</v>
      </c>
      <c r="E505" s="88"/>
      <c r="F505" s="89"/>
      <c r="G505" s="88"/>
    </row>
    <row r="506" spans="1:7" x14ac:dyDescent="0.25">
      <c r="A506" s="181">
        <v>38168</v>
      </c>
      <c r="B506" s="167">
        <f t="shared" si="12"/>
        <v>38169</v>
      </c>
      <c r="C506" s="88"/>
      <c r="D506" s="101">
        <v>5.94</v>
      </c>
      <c r="E506" s="88"/>
      <c r="F506" s="89"/>
      <c r="G506" s="88"/>
    </row>
    <row r="507" spans="1:7" x14ac:dyDescent="0.25">
      <c r="A507" s="181">
        <v>38182</v>
      </c>
      <c r="B507" s="167">
        <f t="shared" si="12"/>
        <v>38183</v>
      </c>
      <c r="C507" s="88"/>
      <c r="D507" s="101">
        <v>5.94</v>
      </c>
      <c r="E507" s="88"/>
      <c r="F507" s="89"/>
      <c r="G507" s="88"/>
    </row>
    <row r="508" spans="1:7" x14ac:dyDescent="0.25">
      <c r="A508" s="167" t="s">
        <v>2907</v>
      </c>
      <c r="B508" s="167">
        <f t="shared" si="12"/>
        <v>38192</v>
      </c>
      <c r="C508" s="42">
        <v>5.9787331007413869</v>
      </c>
      <c r="D508" s="101"/>
      <c r="E508" s="88"/>
      <c r="F508" s="89"/>
      <c r="G508" s="88"/>
    </row>
    <row r="509" spans="1:7" x14ac:dyDescent="0.25">
      <c r="A509" s="167" t="s">
        <v>2908</v>
      </c>
      <c r="B509" s="167">
        <f t="shared" ref="B509:B572" si="13">A509+1</f>
        <v>38193</v>
      </c>
      <c r="C509" s="42">
        <v>5.9787331007413869</v>
      </c>
      <c r="D509" s="101"/>
      <c r="E509" s="88"/>
      <c r="F509" s="89"/>
      <c r="G509" s="88"/>
    </row>
    <row r="510" spans="1:7" x14ac:dyDescent="0.25">
      <c r="A510" s="167" t="s">
        <v>2909</v>
      </c>
      <c r="B510" s="167">
        <f t="shared" si="13"/>
        <v>38194</v>
      </c>
      <c r="C510" s="42">
        <v>5.9787331007413869</v>
      </c>
      <c r="D510" s="101"/>
      <c r="E510" s="88"/>
      <c r="F510" s="89"/>
      <c r="G510" s="88"/>
    </row>
    <row r="511" spans="1:7" x14ac:dyDescent="0.25">
      <c r="A511" s="167" t="s">
        <v>2910</v>
      </c>
      <c r="B511" s="167">
        <f t="shared" si="13"/>
        <v>38195</v>
      </c>
      <c r="C511" s="42">
        <v>5.9554304381245196</v>
      </c>
      <c r="D511" s="101"/>
      <c r="E511" s="88"/>
      <c r="F511" s="89"/>
      <c r="G511" s="88"/>
    </row>
    <row r="512" spans="1:7" x14ac:dyDescent="0.25">
      <c r="A512" s="167" t="s">
        <v>2911</v>
      </c>
      <c r="B512" s="167">
        <f t="shared" si="13"/>
        <v>38196</v>
      </c>
      <c r="C512" s="42">
        <v>5.8915390411341182</v>
      </c>
      <c r="D512" s="101"/>
      <c r="E512" s="88"/>
      <c r="F512" s="89"/>
      <c r="G512" s="88"/>
    </row>
    <row r="513" spans="1:7" x14ac:dyDescent="0.25">
      <c r="A513" s="167" t="s">
        <v>2912</v>
      </c>
      <c r="B513" s="167">
        <f t="shared" si="13"/>
        <v>38197</v>
      </c>
      <c r="C513" s="42">
        <v>5.763956854178045</v>
      </c>
      <c r="D513" s="101"/>
      <c r="E513" s="88"/>
      <c r="F513" s="89"/>
      <c r="G513" s="88"/>
    </row>
    <row r="514" spans="1:7" x14ac:dyDescent="0.25">
      <c r="A514" s="167" t="s">
        <v>2913</v>
      </c>
      <c r="B514" s="167">
        <f t="shared" si="13"/>
        <v>38198</v>
      </c>
      <c r="C514" s="42">
        <v>5.9412911826318799</v>
      </c>
      <c r="D514" s="101"/>
      <c r="E514" s="88"/>
      <c r="F514" s="89"/>
      <c r="G514" s="88"/>
    </row>
    <row r="515" spans="1:7" x14ac:dyDescent="0.25">
      <c r="A515" s="167" t="s">
        <v>2914</v>
      </c>
      <c r="B515" s="167">
        <f t="shared" si="13"/>
        <v>38199</v>
      </c>
      <c r="C515" s="42">
        <v>5.9412911826318799</v>
      </c>
      <c r="D515" s="101">
        <v>5.94</v>
      </c>
      <c r="E515" s="88"/>
      <c r="F515" s="89"/>
      <c r="G515" s="88"/>
    </row>
    <row r="516" spans="1:7" x14ac:dyDescent="0.25">
      <c r="A516" s="181">
        <v>38199</v>
      </c>
      <c r="B516" s="167">
        <f t="shared" si="13"/>
        <v>38200</v>
      </c>
      <c r="C516" s="88"/>
      <c r="D516" s="101">
        <v>5.49</v>
      </c>
      <c r="E516" s="88"/>
      <c r="F516" s="89"/>
      <c r="G516" s="88"/>
    </row>
    <row r="517" spans="1:7" x14ac:dyDescent="0.25">
      <c r="A517" s="181">
        <v>38213</v>
      </c>
      <c r="B517" s="167">
        <f t="shared" si="13"/>
        <v>38214</v>
      </c>
      <c r="C517" s="88"/>
      <c r="D517" s="101">
        <v>5.49</v>
      </c>
      <c r="E517" s="88"/>
      <c r="F517" s="89"/>
      <c r="G517" s="88"/>
    </row>
    <row r="518" spans="1:7" x14ac:dyDescent="0.25">
      <c r="A518" s="167" t="s">
        <v>2939</v>
      </c>
      <c r="B518" s="167">
        <f t="shared" si="13"/>
        <v>38223</v>
      </c>
      <c r="C518" s="42">
        <v>5.3238563402889243</v>
      </c>
      <c r="D518" s="101"/>
      <c r="E518" s="88"/>
      <c r="F518" s="89"/>
      <c r="G518" s="88"/>
    </row>
    <row r="519" spans="1:7" x14ac:dyDescent="0.25">
      <c r="A519" s="167" t="s">
        <v>2940</v>
      </c>
      <c r="B519" s="167">
        <f t="shared" si="13"/>
        <v>38224</v>
      </c>
      <c r="C519" s="42">
        <v>5.2255291970802924</v>
      </c>
      <c r="D519" s="101"/>
      <c r="E519" s="88"/>
      <c r="F519" s="89"/>
      <c r="G519" s="88"/>
    </row>
    <row r="520" spans="1:7" x14ac:dyDescent="0.25">
      <c r="A520" s="167" t="s">
        <v>2941</v>
      </c>
      <c r="B520" s="167">
        <f t="shared" si="13"/>
        <v>38225</v>
      </c>
      <c r="C520" s="42">
        <v>5.3204420731707316</v>
      </c>
      <c r="D520" s="101"/>
      <c r="E520" s="88"/>
      <c r="F520" s="89"/>
      <c r="G520" s="88"/>
    </row>
    <row r="521" spans="1:7" x14ac:dyDescent="0.25">
      <c r="A521" s="167" t="s">
        <v>2942</v>
      </c>
      <c r="B521" s="167">
        <f t="shared" si="13"/>
        <v>38226</v>
      </c>
      <c r="C521" s="42">
        <v>5.1906649282920467</v>
      </c>
      <c r="D521" s="101"/>
      <c r="E521" s="88"/>
      <c r="F521" s="89"/>
      <c r="G521" s="88"/>
    </row>
    <row r="522" spans="1:7" x14ac:dyDescent="0.25">
      <c r="A522" s="167" t="s">
        <v>2943</v>
      </c>
      <c r="B522" s="167">
        <f t="shared" si="13"/>
        <v>38227</v>
      </c>
      <c r="C522" s="42">
        <v>5.0465281562216164</v>
      </c>
      <c r="D522" s="101"/>
      <c r="E522" s="88"/>
      <c r="F522" s="89"/>
      <c r="G522" s="88"/>
    </row>
    <row r="523" spans="1:7" x14ac:dyDescent="0.25">
      <c r="A523" s="167" t="s">
        <v>2944</v>
      </c>
      <c r="B523" s="167">
        <f t="shared" si="13"/>
        <v>38228</v>
      </c>
      <c r="C523" s="42">
        <v>5.0465281562216164</v>
      </c>
      <c r="D523" s="101"/>
      <c r="E523" s="88"/>
      <c r="F523" s="89"/>
      <c r="G523" s="88"/>
    </row>
    <row r="524" spans="1:7" x14ac:dyDescent="0.25">
      <c r="A524" s="167" t="s">
        <v>2945</v>
      </c>
      <c r="B524" s="167">
        <f t="shared" si="13"/>
        <v>38229</v>
      </c>
      <c r="C524" s="42">
        <v>5.0465281562216164</v>
      </c>
      <c r="D524" s="101"/>
      <c r="E524" s="88"/>
      <c r="F524" s="89"/>
      <c r="G524" s="88"/>
    </row>
    <row r="525" spans="1:7" x14ac:dyDescent="0.25">
      <c r="A525" s="167" t="s">
        <v>2946</v>
      </c>
      <c r="B525" s="167">
        <f t="shared" si="13"/>
        <v>38230</v>
      </c>
      <c r="C525" s="42">
        <v>5.0354895104895103</v>
      </c>
      <c r="D525" s="101">
        <v>5.49</v>
      </c>
      <c r="E525" s="88"/>
      <c r="F525" s="89"/>
      <c r="G525" s="88"/>
    </row>
    <row r="526" spans="1:7" x14ac:dyDescent="0.25">
      <c r="A526" s="181">
        <v>38230</v>
      </c>
      <c r="B526" s="167">
        <f t="shared" si="13"/>
        <v>38231</v>
      </c>
      <c r="C526" s="88"/>
      <c r="D526" s="101">
        <v>4.95</v>
      </c>
      <c r="E526" s="88"/>
      <c r="F526" s="89"/>
      <c r="G526" s="88"/>
    </row>
    <row r="527" spans="1:7" x14ac:dyDescent="0.25">
      <c r="A527" s="181">
        <v>38244</v>
      </c>
      <c r="B527" s="167">
        <f t="shared" si="13"/>
        <v>38245</v>
      </c>
      <c r="C527" s="88"/>
      <c r="D527" s="101">
        <v>4.95</v>
      </c>
      <c r="E527" s="88"/>
      <c r="F527" s="89"/>
      <c r="G527" s="88"/>
    </row>
    <row r="528" spans="1:7" x14ac:dyDescent="0.25">
      <c r="A528" s="167" t="s">
        <v>2969</v>
      </c>
      <c r="B528" s="167">
        <f t="shared" si="13"/>
        <v>38253</v>
      </c>
      <c r="C528" s="42">
        <v>5.585580856812042</v>
      </c>
      <c r="D528" s="101"/>
      <c r="E528" s="88"/>
      <c r="F528" s="89"/>
      <c r="G528" s="88"/>
    </row>
    <row r="529" spans="1:7" x14ac:dyDescent="0.25">
      <c r="A529" s="167" t="s">
        <v>2970</v>
      </c>
      <c r="B529" s="167">
        <f t="shared" si="13"/>
        <v>38254</v>
      </c>
      <c r="C529" s="42">
        <v>5.5769687499999998</v>
      </c>
      <c r="D529" s="101"/>
      <c r="E529" s="88"/>
      <c r="F529" s="89"/>
      <c r="G529" s="88"/>
    </row>
    <row r="530" spans="1:7" x14ac:dyDescent="0.25">
      <c r="A530" s="167" t="s">
        <v>2971</v>
      </c>
      <c r="B530" s="167">
        <f t="shared" si="13"/>
        <v>38255</v>
      </c>
      <c r="C530" s="42">
        <v>5.4080930568948888</v>
      </c>
      <c r="D530" s="101"/>
      <c r="E530" s="88"/>
      <c r="F530" s="89"/>
      <c r="G530" s="88"/>
    </row>
    <row r="531" spans="1:7" x14ac:dyDescent="0.25">
      <c r="A531" s="167" t="s">
        <v>2972</v>
      </c>
      <c r="B531" s="167">
        <f t="shared" si="13"/>
        <v>38256</v>
      </c>
      <c r="C531" s="42">
        <v>5.4080930568948888</v>
      </c>
      <c r="D531" s="101"/>
      <c r="E531" s="88"/>
      <c r="F531" s="89"/>
      <c r="G531" s="88"/>
    </row>
    <row r="532" spans="1:7" x14ac:dyDescent="0.25">
      <c r="A532" s="167" t="s">
        <v>2973</v>
      </c>
      <c r="B532" s="167">
        <f t="shared" si="13"/>
        <v>38257</v>
      </c>
      <c r="C532" s="42">
        <v>5.4080930568948888</v>
      </c>
      <c r="D532" s="101"/>
      <c r="E532" s="88"/>
      <c r="F532" s="89"/>
      <c r="G532" s="88"/>
    </row>
    <row r="533" spans="1:7" x14ac:dyDescent="0.25">
      <c r="A533" s="167" t="s">
        <v>2974</v>
      </c>
      <c r="B533" s="167">
        <f t="shared" si="13"/>
        <v>38258</v>
      </c>
      <c r="C533" s="42">
        <v>5.235555555555556</v>
      </c>
      <c r="D533" s="101"/>
      <c r="E533" s="88"/>
      <c r="F533" s="89"/>
      <c r="G533" s="88"/>
    </row>
    <row r="534" spans="1:7" x14ac:dyDescent="0.25">
      <c r="A534" s="167" t="s">
        <v>2975</v>
      </c>
      <c r="B534" s="167">
        <f t="shared" si="13"/>
        <v>38259</v>
      </c>
      <c r="C534" s="42">
        <v>5.4393627450980393</v>
      </c>
      <c r="D534" s="101"/>
      <c r="E534" s="88"/>
      <c r="F534" s="89"/>
      <c r="G534" s="88"/>
    </row>
    <row r="535" spans="1:7" x14ac:dyDescent="0.25">
      <c r="A535" s="167" t="s">
        <v>2976</v>
      </c>
      <c r="B535" s="167">
        <f t="shared" si="13"/>
        <v>38260</v>
      </c>
      <c r="C535" s="42">
        <v>6.2343544009305933</v>
      </c>
      <c r="D535" s="101">
        <v>4.95</v>
      </c>
      <c r="E535" s="88"/>
      <c r="F535" s="89"/>
      <c r="G535" s="88"/>
    </row>
    <row r="536" spans="1:7" x14ac:dyDescent="0.25">
      <c r="A536" s="181">
        <v>38260</v>
      </c>
      <c r="B536" s="167">
        <f t="shared" si="13"/>
        <v>38261</v>
      </c>
      <c r="C536" s="88"/>
      <c r="D536" s="101">
        <v>6.22</v>
      </c>
      <c r="E536" s="88"/>
      <c r="F536" s="89"/>
      <c r="G536" s="88"/>
    </row>
    <row r="537" spans="1:7" x14ac:dyDescent="0.25">
      <c r="A537" s="181">
        <v>38274</v>
      </c>
      <c r="B537" s="167">
        <f t="shared" si="13"/>
        <v>38275</v>
      </c>
      <c r="C537" s="88"/>
      <c r="D537" s="101">
        <v>6.22</v>
      </c>
      <c r="E537" s="88"/>
      <c r="F537" s="89"/>
      <c r="G537" s="88"/>
    </row>
    <row r="538" spans="1:7" x14ac:dyDescent="0.25">
      <c r="A538" s="167" t="s">
        <v>3000</v>
      </c>
      <c r="B538" s="167">
        <f t="shared" si="13"/>
        <v>38284</v>
      </c>
      <c r="C538" s="42">
        <v>7.1250563063063064</v>
      </c>
      <c r="D538" s="101"/>
      <c r="E538" s="88"/>
      <c r="F538" s="89"/>
      <c r="G538" s="88"/>
    </row>
    <row r="539" spans="1:7" x14ac:dyDescent="0.25">
      <c r="A539" s="167" t="s">
        <v>3001</v>
      </c>
      <c r="B539" s="167">
        <f t="shared" si="13"/>
        <v>38285</v>
      </c>
      <c r="C539" s="42">
        <v>7.1250563063063064</v>
      </c>
      <c r="D539" s="101"/>
      <c r="E539" s="88"/>
      <c r="F539" s="89"/>
      <c r="G539" s="88"/>
    </row>
    <row r="540" spans="1:7" x14ac:dyDescent="0.25">
      <c r="A540" s="167" t="s">
        <v>3002</v>
      </c>
      <c r="B540" s="167">
        <f t="shared" si="13"/>
        <v>38286</v>
      </c>
      <c r="C540" s="42">
        <v>7.7592066611771262</v>
      </c>
      <c r="D540" s="101"/>
      <c r="E540" s="88"/>
      <c r="F540" s="89"/>
      <c r="G540" s="88"/>
    </row>
    <row r="541" spans="1:7" x14ac:dyDescent="0.25">
      <c r="A541" s="167" t="s">
        <v>3003</v>
      </c>
      <c r="B541" s="167">
        <f t="shared" si="13"/>
        <v>38287</v>
      </c>
      <c r="C541" s="42">
        <v>7.7801313373937591</v>
      </c>
      <c r="D541" s="101"/>
      <c r="E541" s="88"/>
      <c r="F541" s="89"/>
      <c r="G541" s="88"/>
    </row>
    <row r="542" spans="1:7" x14ac:dyDescent="0.25">
      <c r="A542" s="167" t="s">
        <v>3004</v>
      </c>
      <c r="B542" s="167">
        <f t="shared" si="13"/>
        <v>38288</v>
      </c>
      <c r="C542" s="42">
        <v>8.1226419635739244</v>
      </c>
      <c r="D542" s="101"/>
      <c r="E542" s="88"/>
      <c r="F542" s="89"/>
      <c r="G542" s="88"/>
    </row>
    <row r="543" spans="1:7" x14ac:dyDescent="0.25">
      <c r="A543" s="167" t="s">
        <v>3005</v>
      </c>
      <c r="B543" s="167">
        <f t="shared" si="13"/>
        <v>38289</v>
      </c>
      <c r="C543" s="42">
        <v>6.8497812313237176</v>
      </c>
      <c r="D543" s="101"/>
      <c r="E543" s="88"/>
      <c r="F543" s="89"/>
      <c r="G543" s="88"/>
    </row>
    <row r="544" spans="1:7" x14ac:dyDescent="0.25">
      <c r="A544" s="167" t="s">
        <v>3006</v>
      </c>
      <c r="B544" s="167">
        <f t="shared" si="13"/>
        <v>38290</v>
      </c>
      <c r="C544" s="42">
        <v>6.8497812313237176</v>
      </c>
      <c r="D544" s="101"/>
      <c r="E544" s="88"/>
      <c r="F544" s="89"/>
      <c r="G544" s="88"/>
    </row>
    <row r="545" spans="1:7" x14ac:dyDescent="0.25">
      <c r="A545" s="167" t="s">
        <v>3007</v>
      </c>
      <c r="B545" s="167">
        <f t="shared" si="13"/>
        <v>38291</v>
      </c>
      <c r="C545" s="42">
        <v>6.8497812313237176</v>
      </c>
      <c r="D545" s="101">
        <v>6.22</v>
      </c>
      <c r="E545" s="88"/>
      <c r="F545" s="89"/>
      <c r="G545" s="88"/>
    </row>
    <row r="546" spans="1:7" x14ac:dyDescent="0.25">
      <c r="A546" s="181">
        <v>38291</v>
      </c>
      <c r="B546" s="167">
        <f t="shared" si="13"/>
        <v>38292</v>
      </c>
      <c r="C546" s="88"/>
      <c r="D546" s="101">
        <v>5.89</v>
      </c>
      <c r="E546" s="88"/>
      <c r="F546" s="89"/>
      <c r="G546" s="88"/>
    </row>
    <row r="547" spans="1:7" x14ac:dyDescent="0.25">
      <c r="A547" s="181">
        <v>38305</v>
      </c>
      <c r="B547" s="167">
        <f t="shared" si="13"/>
        <v>38306</v>
      </c>
      <c r="C547" s="88"/>
      <c r="D547" s="101">
        <v>5.89</v>
      </c>
      <c r="E547" s="88"/>
      <c r="F547" s="89"/>
      <c r="G547" s="88"/>
    </row>
    <row r="548" spans="1:7" x14ac:dyDescent="0.25">
      <c r="A548" s="167" t="s">
        <v>3030</v>
      </c>
      <c r="B548" s="167">
        <f t="shared" si="13"/>
        <v>38314</v>
      </c>
      <c r="C548" s="42">
        <v>5.2589702498356345</v>
      </c>
      <c r="D548" s="101"/>
      <c r="E548" s="88"/>
      <c r="F548" s="89"/>
      <c r="G548" s="88"/>
    </row>
    <row r="549" spans="1:7" x14ac:dyDescent="0.25">
      <c r="A549" s="167" t="s">
        <v>3031</v>
      </c>
      <c r="B549" s="167">
        <f t="shared" si="13"/>
        <v>38315</v>
      </c>
      <c r="C549" s="42">
        <v>5.2413356604813526</v>
      </c>
      <c r="D549" s="101"/>
      <c r="E549" s="88"/>
      <c r="F549" s="89"/>
      <c r="G549" s="88"/>
    </row>
    <row r="550" spans="1:7" x14ac:dyDescent="0.25">
      <c r="A550" s="167" t="s">
        <v>3032</v>
      </c>
      <c r="B550" s="167">
        <f t="shared" si="13"/>
        <v>38316</v>
      </c>
      <c r="C550" s="42">
        <v>5.0371358313817334</v>
      </c>
      <c r="D550" s="101"/>
      <c r="E550" s="88"/>
      <c r="F550" s="89"/>
      <c r="G550" s="88"/>
    </row>
    <row r="551" spans="1:7" x14ac:dyDescent="0.25">
      <c r="A551" s="167" t="s">
        <v>3033</v>
      </c>
      <c r="B551" s="167">
        <f t="shared" si="13"/>
        <v>38317</v>
      </c>
      <c r="C551" s="42">
        <v>5.0371358313817334</v>
      </c>
      <c r="D551" s="101"/>
      <c r="E551" s="88"/>
      <c r="F551" s="89"/>
      <c r="G551" s="88"/>
    </row>
    <row r="552" spans="1:7" x14ac:dyDescent="0.25">
      <c r="A552" s="167" t="s">
        <v>3034</v>
      </c>
      <c r="B552" s="167">
        <f t="shared" si="13"/>
        <v>38318</v>
      </c>
      <c r="C552" s="42">
        <v>5.0371358313817334</v>
      </c>
      <c r="D552" s="101"/>
      <c r="E552" s="88"/>
      <c r="F552" s="89"/>
      <c r="G552" s="88"/>
    </row>
    <row r="553" spans="1:7" x14ac:dyDescent="0.25">
      <c r="A553" s="167" t="s">
        <v>3035</v>
      </c>
      <c r="B553" s="167">
        <f t="shared" si="13"/>
        <v>38319</v>
      </c>
      <c r="C553" s="42">
        <v>5.0371358313817334</v>
      </c>
      <c r="D553" s="101"/>
      <c r="E553" s="88"/>
      <c r="F553" s="89"/>
      <c r="G553" s="88"/>
    </row>
    <row r="554" spans="1:7" x14ac:dyDescent="0.25">
      <c r="A554" s="167" t="s">
        <v>3036</v>
      </c>
      <c r="B554" s="167">
        <f t="shared" si="13"/>
        <v>38320</v>
      </c>
      <c r="C554" s="42">
        <v>5.0371358313817334</v>
      </c>
      <c r="D554" s="101"/>
      <c r="E554" s="88"/>
      <c r="F554" s="89"/>
      <c r="G554" s="88"/>
    </row>
    <row r="555" spans="1:7" x14ac:dyDescent="0.25">
      <c r="A555" s="167" t="s">
        <v>3037</v>
      </c>
      <c r="B555" s="167">
        <f t="shared" si="13"/>
        <v>38321</v>
      </c>
      <c r="C555" s="42">
        <v>6.8460275701436739</v>
      </c>
      <c r="D555" s="101">
        <v>5.89</v>
      </c>
      <c r="E555" s="88"/>
      <c r="F555" s="89"/>
      <c r="G555" s="88"/>
    </row>
    <row r="556" spans="1:7" x14ac:dyDescent="0.25">
      <c r="A556" s="181">
        <v>38321</v>
      </c>
      <c r="B556" s="167">
        <f t="shared" si="13"/>
        <v>38322</v>
      </c>
      <c r="C556" s="88"/>
      <c r="D556" s="101">
        <v>6.64</v>
      </c>
      <c r="E556" s="88"/>
      <c r="F556" s="89"/>
      <c r="G556" s="88"/>
    </row>
    <row r="557" spans="1:7" x14ac:dyDescent="0.25">
      <c r="A557" s="181">
        <v>38335</v>
      </c>
      <c r="B557" s="167">
        <f t="shared" si="13"/>
        <v>38336</v>
      </c>
      <c r="C557" s="88"/>
      <c r="D557" s="101">
        <v>6.64</v>
      </c>
      <c r="E557" s="88"/>
      <c r="F557" s="89"/>
      <c r="G557" s="88"/>
    </row>
    <row r="558" spans="1:7" x14ac:dyDescent="0.25">
      <c r="A558" s="167" t="s">
        <v>3062</v>
      </c>
      <c r="B558" s="167">
        <f t="shared" si="13"/>
        <v>38345</v>
      </c>
      <c r="C558" s="42">
        <v>7.0612569573283857</v>
      </c>
      <c r="D558" s="101"/>
      <c r="E558" s="88"/>
      <c r="F558" s="89"/>
      <c r="G558" s="88"/>
    </row>
    <row r="559" spans="1:7" x14ac:dyDescent="0.25">
      <c r="A559" s="167" t="s">
        <v>3063</v>
      </c>
      <c r="B559" s="167">
        <f t="shared" si="13"/>
        <v>38346</v>
      </c>
      <c r="C559" s="42">
        <v>7.0612569573283857</v>
      </c>
      <c r="D559" s="101"/>
      <c r="E559" s="88"/>
      <c r="F559" s="89"/>
      <c r="G559" s="88"/>
    </row>
    <row r="560" spans="1:7" x14ac:dyDescent="0.25">
      <c r="A560" s="167" t="s">
        <v>3064</v>
      </c>
      <c r="B560" s="167">
        <f t="shared" si="13"/>
        <v>38347</v>
      </c>
      <c r="C560" s="42">
        <v>7.0612569573283857</v>
      </c>
      <c r="D560" s="101"/>
      <c r="E560" s="88"/>
      <c r="F560" s="89"/>
      <c r="G560" s="88"/>
    </row>
    <row r="561" spans="1:7" x14ac:dyDescent="0.25">
      <c r="A561" s="167" t="s">
        <v>3065</v>
      </c>
      <c r="B561" s="167">
        <f t="shared" si="13"/>
        <v>38348</v>
      </c>
      <c r="C561" s="42">
        <v>7.0612569573283857</v>
      </c>
      <c r="D561" s="101"/>
      <c r="E561" s="88"/>
      <c r="F561" s="89"/>
      <c r="G561" s="88"/>
    </row>
    <row r="562" spans="1:7" x14ac:dyDescent="0.25">
      <c r="A562" s="167" t="s">
        <v>3066</v>
      </c>
      <c r="B562" s="167">
        <f t="shared" si="13"/>
        <v>38349</v>
      </c>
      <c r="C562" s="42">
        <v>6.5696955024747146</v>
      </c>
      <c r="D562" s="101"/>
      <c r="E562" s="88"/>
      <c r="F562" s="89"/>
      <c r="G562" s="88"/>
    </row>
    <row r="563" spans="1:7" x14ac:dyDescent="0.25">
      <c r="A563" s="167" t="s">
        <v>3067</v>
      </c>
      <c r="B563" s="167">
        <f t="shared" si="13"/>
        <v>38350</v>
      </c>
      <c r="C563" s="42">
        <v>6.29747326524451</v>
      </c>
      <c r="D563" s="101"/>
      <c r="E563" s="88"/>
      <c r="F563" s="89"/>
      <c r="G563" s="88"/>
    </row>
    <row r="564" spans="1:7" x14ac:dyDescent="0.25">
      <c r="A564" s="167" t="s">
        <v>3068</v>
      </c>
      <c r="B564" s="167">
        <f t="shared" si="13"/>
        <v>38351</v>
      </c>
      <c r="C564" s="42">
        <v>6.1785410499676505</v>
      </c>
      <c r="D564" s="101"/>
      <c r="E564" s="88"/>
      <c r="F564" s="89"/>
      <c r="G564" s="88"/>
    </row>
    <row r="565" spans="1:7" x14ac:dyDescent="0.25">
      <c r="A565" s="167" t="s">
        <v>3069</v>
      </c>
      <c r="B565" s="167">
        <f t="shared" si="13"/>
        <v>38352</v>
      </c>
      <c r="C565" s="60">
        <v>6.1785410499676505</v>
      </c>
      <c r="D565" s="101">
        <v>6.64</v>
      </c>
      <c r="E565" s="88"/>
      <c r="F565" s="89"/>
      <c r="G565" s="88"/>
    </row>
    <row r="566" spans="1:7" x14ac:dyDescent="0.25">
      <c r="A566" s="181">
        <v>38352</v>
      </c>
      <c r="B566" s="167">
        <f t="shared" si="13"/>
        <v>38353</v>
      </c>
      <c r="C566" s="88"/>
      <c r="D566" s="101">
        <v>6.13</v>
      </c>
      <c r="E566" s="88"/>
      <c r="F566" s="89"/>
      <c r="G566" s="88"/>
    </row>
    <row r="567" spans="1:7" x14ac:dyDescent="0.25">
      <c r="A567" s="181">
        <v>38366</v>
      </c>
      <c r="B567" s="167">
        <f t="shared" si="13"/>
        <v>38367</v>
      </c>
      <c r="C567" s="88"/>
      <c r="D567" s="101">
        <v>6.13</v>
      </c>
      <c r="E567" s="88"/>
      <c r="F567" s="89"/>
      <c r="G567" s="88"/>
    </row>
    <row r="568" spans="1:7" x14ac:dyDescent="0.25">
      <c r="A568" s="167" t="s">
        <v>3094</v>
      </c>
      <c r="B568" s="167">
        <f t="shared" si="13"/>
        <v>38376</v>
      </c>
      <c r="C568" s="42">
        <v>6.4281679209783631</v>
      </c>
      <c r="D568" s="101"/>
      <c r="E568" s="88"/>
      <c r="F568" s="89"/>
      <c r="G568" s="88"/>
    </row>
    <row r="569" spans="1:7" x14ac:dyDescent="0.25">
      <c r="A569" s="167" t="s">
        <v>3095</v>
      </c>
      <c r="B569" s="167">
        <f t="shared" si="13"/>
        <v>38377</v>
      </c>
      <c r="C569" s="42">
        <v>6.415058988764045</v>
      </c>
      <c r="D569" s="101"/>
      <c r="E569" s="88"/>
      <c r="F569" s="89"/>
      <c r="G569" s="88"/>
    </row>
    <row r="570" spans="1:7" x14ac:dyDescent="0.25">
      <c r="A570" s="167" t="s">
        <v>3096</v>
      </c>
      <c r="B570" s="167">
        <f t="shared" si="13"/>
        <v>38378</v>
      </c>
      <c r="C570" s="42">
        <v>6.44977079990832</v>
      </c>
      <c r="D570" s="101"/>
      <c r="E570" s="88"/>
      <c r="F570" s="89"/>
      <c r="G570" s="88"/>
    </row>
    <row r="571" spans="1:7" x14ac:dyDescent="0.25">
      <c r="A571" s="167" t="s">
        <v>3097</v>
      </c>
      <c r="B571" s="167">
        <f t="shared" si="13"/>
        <v>38379</v>
      </c>
      <c r="C571" s="42">
        <v>6.4440215096331483</v>
      </c>
      <c r="D571" s="101"/>
      <c r="E571" s="88"/>
      <c r="F571" s="89"/>
      <c r="G571" s="88"/>
    </row>
    <row r="572" spans="1:7" x14ac:dyDescent="0.25">
      <c r="A572" s="167" t="s">
        <v>3098</v>
      </c>
      <c r="B572" s="167">
        <f t="shared" si="13"/>
        <v>38380</v>
      </c>
      <c r="C572" s="42">
        <v>6.4897943652849737</v>
      </c>
      <c r="D572" s="101"/>
      <c r="E572" s="88"/>
      <c r="F572" s="89"/>
      <c r="G572" s="88"/>
    </row>
    <row r="573" spans="1:7" x14ac:dyDescent="0.25">
      <c r="A573" s="167" t="s">
        <v>3099</v>
      </c>
      <c r="B573" s="167">
        <f>A573+1</f>
        <v>38381</v>
      </c>
      <c r="C573" s="42">
        <v>6.2275827266710788</v>
      </c>
      <c r="D573" s="101"/>
      <c r="E573" s="88"/>
      <c r="F573" s="89"/>
      <c r="G573" s="88"/>
    </row>
    <row r="574" spans="1:7" x14ac:dyDescent="0.25">
      <c r="A574" s="167" t="s">
        <v>3100</v>
      </c>
      <c r="B574" s="167">
        <f>A574+1</f>
        <v>38382</v>
      </c>
      <c r="C574" s="42">
        <v>6.2275827266710788</v>
      </c>
      <c r="D574" s="101"/>
      <c r="E574" s="88"/>
      <c r="F574" s="89"/>
      <c r="G574" s="88"/>
    </row>
    <row r="575" spans="1:7" x14ac:dyDescent="0.25">
      <c r="A575" s="167" t="s">
        <v>3101</v>
      </c>
      <c r="B575" s="167">
        <f>A575+1</f>
        <v>38383</v>
      </c>
      <c r="C575" s="42">
        <v>6.2275827266710788</v>
      </c>
      <c r="D575" s="101">
        <v>6.13</v>
      </c>
      <c r="E575" s="88"/>
      <c r="F575" s="89"/>
      <c r="G575" s="88"/>
    </row>
    <row r="576" spans="1:7" x14ac:dyDescent="0.25">
      <c r="A576" s="181">
        <v>38383</v>
      </c>
      <c r="B576" s="167">
        <f>A576+1</f>
        <v>38384</v>
      </c>
      <c r="C576" s="88"/>
      <c r="D576" s="101">
        <v>6.11</v>
      </c>
      <c r="E576" s="88"/>
      <c r="F576" s="89"/>
      <c r="G576" s="88"/>
    </row>
    <row r="577" spans="1:7" x14ac:dyDescent="0.25">
      <c r="A577" s="181">
        <v>38397</v>
      </c>
      <c r="B577" s="167">
        <f>A577+1</f>
        <v>38398</v>
      </c>
      <c r="C577" s="88"/>
      <c r="D577" s="101">
        <v>6.11</v>
      </c>
      <c r="E577" s="88"/>
      <c r="F577" s="89"/>
      <c r="G577" s="88"/>
    </row>
    <row r="578" spans="1:7" x14ac:dyDescent="0.25">
      <c r="A578" s="167" t="s">
        <v>3122</v>
      </c>
      <c r="B578" s="167">
        <f t="shared" ref="B578:B641" si="14">A578+1</f>
        <v>38404</v>
      </c>
      <c r="C578" s="42">
        <v>5.8814079725227328</v>
      </c>
      <c r="D578" s="101"/>
      <c r="E578" s="88"/>
      <c r="F578" s="89"/>
      <c r="G578" s="88"/>
    </row>
    <row r="579" spans="1:7" x14ac:dyDescent="0.25">
      <c r="A579" s="167" t="s">
        <v>3123</v>
      </c>
      <c r="B579" s="167">
        <f t="shared" si="14"/>
        <v>38405</v>
      </c>
      <c r="C579" s="42">
        <v>5.8814079725227328</v>
      </c>
      <c r="D579" s="101"/>
      <c r="E579" s="88"/>
      <c r="F579" s="89"/>
      <c r="G579" s="88"/>
    </row>
    <row r="580" spans="1:7" x14ac:dyDescent="0.25">
      <c r="A580" s="167" t="s">
        <v>3124</v>
      </c>
      <c r="B580" s="167">
        <f t="shared" si="14"/>
        <v>38406</v>
      </c>
      <c r="C580" s="42">
        <v>5.9235378590078325</v>
      </c>
      <c r="D580" s="101"/>
      <c r="E580" s="88"/>
      <c r="F580" s="89"/>
      <c r="G580" s="88"/>
    </row>
    <row r="581" spans="1:7" x14ac:dyDescent="0.25">
      <c r="A581" s="167" t="s">
        <v>3125</v>
      </c>
      <c r="B581" s="167">
        <f t="shared" si="14"/>
        <v>38407</v>
      </c>
      <c r="C581" s="42">
        <v>6.0293337097684923</v>
      </c>
      <c r="D581" s="101"/>
      <c r="E581" s="88"/>
      <c r="F581" s="89"/>
      <c r="G581" s="88"/>
    </row>
    <row r="582" spans="1:7" x14ac:dyDescent="0.25">
      <c r="A582" s="167" t="s">
        <v>3126</v>
      </c>
      <c r="B582" s="167">
        <f t="shared" si="14"/>
        <v>38408</v>
      </c>
      <c r="C582" s="42">
        <v>6.3264089347079038</v>
      </c>
      <c r="D582" s="101"/>
      <c r="E582" s="88"/>
      <c r="F582" s="89"/>
      <c r="G582" s="88"/>
    </row>
    <row r="583" spans="1:7" x14ac:dyDescent="0.25">
      <c r="A583" s="167" t="s">
        <v>3127</v>
      </c>
      <c r="B583" s="167">
        <f t="shared" si="14"/>
        <v>38409</v>
      </c>
      <c r="C583" s="42">
        <v>6.2842039935240148</v>
      </c>
      <c r="D583" s="101"/>
      <c r="E583" s="88"/>
      <c r="F583" s="89"/>
      <c r="G583" s="88"/>
    </row>
    <row r="584" spans="1:7" x14ac:dyDescent="0.25">
      <c r="A584" s="167" t="s">
        <v>3128</v>
      </c>
      <c r="B584" s="167">
        <f t="shared" si="14"/>
        <v>38410</v>
      </c>
      <c r="C584" s="42">
        <v>6.2842039935240148</v>
      </c>
      <c r="D584" s="101"/>
      <c r="E584" s="88"/>
      <c r="F584" s="89"/>
      <c r="G584" s="88"/>
    </row>
    <row r="585" spans="1:7" x14ac:dyDescent="0.25">
      <c r="A585" s="167" t="s">
        <v>3129</v>
      </c>
      <c r="B585" s="167">
        <f t="shared" si="14"/>
        <v>38411</v>
      </c>
      <c r="C585" s="42">
        <v>6.2842039935240148</v>
      </c>
      <c r="D585" s="101">
        <v>6.11</v>
      </c>
      <c r="E585" s="88"/>
      <c r="F585" s="89"/>
      <c r="G585" s="88"/>
    </row>
    <row r="586" spans="1:7" x14ac:dyDescent="0.25">
      <c r="A586" s="181">
        <v>38411</v>
      </c>
      <c r="B586" s="167">
        <f t="shared" si="14"/>
        <v>38412</v>
      </c>
      <c r="C586" s="88"/>
      <c r="D586" s="101">
        <v>6.96</v>
      </c>
      <c r="E586" s="88"/>
      <c r="F586" s="89"/>
      <c r="G586" s="88"/>
    </row>
    <row r="587" spans="1:7" x14ac:dyDescent="0.25">
      <c r="A587" s="181">
        <v>38425</v>
      </c>
      <c r="B587" s="167">
        <f t="shared" si="14"/>
        <v>38426</v>
      </c>
      <c r="C587" s="88"/>
      <c r="D587" s="101">
        <v>6.96</v>
      </c>
      <c r="E587" s="88"/>
      <c r="F587" s="89"/>
      <c r="G587" s="88"/>
    </row>
    <row r="588" spans="1:7" x14ac:dyDescent="0.25">
      <c r="A588" s="167" t="s">
        <v>83</v>
      </c>
      <c r="B588" s="167">
        <f t="shared" si="14"/>
        <v>38435</v>
      </c>
      <c r="C588" s="42">
        <v>7.0987970918704564</v>
      </c>
      <c r="D588" s="101"/>
      <c r="E588" s="88"/>
      <c r="F588" s="89"/>
      <c r="G588" s="88"/>
    </row>
    <row r="589" spans="1:7" x14ac:dyDescent="0.25">
      <c r="A589" s="167" t="s">
        <v>84</v>
      </c>
      <c r="B589" s="167">
        <f t="shared" si="14"/>
        <v>38436</v>
      </c>
      <c r="C589" s="42">
        <v>7.081344458438287</v>
      </c>
      <c r="D589" s="101"/>
      <c r="E589" s="88"/>
      <c r="F589" s="89"/>
      <c r="G589" s="88"/>
    </row>
    <row r="590" spans="1:7" x14ac:dyDescent="0.25">
      <c r="A590" s="167" t="s">
        <v>85</v>
      </c>
      <c r="B590" s="167">
        <f t="shared" si="14"/>
        <v>38437</v>
      </c>
      <c r="C590" s="42">
        <v>7.081344458438287</v>
      </c>
      <c r="D590" s="101"/>
      <c r="E590" s="88"/>
      <c r="F590" s="89"/>
      <c r="G590" s="88"/>
    </row>
    <row r="591" spans="1:7" x14ac:dyDescent="0.25">
      <c r="A591" s="167" t="s">
        <v>86</v>
      </c>
      <c r="B591" s="167">
        <f t="shared" si="14"/>
        <v>38438</v>
      </c>
      <c r="C591" s="42">
        <v>7.081344458438287</v>
      </c>
      <c r="D591" s="101"/>
      <c r="E591" s="88"/>
      <c r="F591" s="89"/>
      <c r="G591" s="88"/>
    </row>
    <row r="592" spans="1:7" x14ac:dyDescent="0.25">
      <c r="A592" s="167" t="s">
        <v>87</v>
      </c>
      <c r="B592" s="167">
        <f t="shared" si="14"/>
        <v>38439</v>
      </c>
      <c r="C592" s="42">
        <v>7.081344458438287</v>
      </c>
      <c r="D592" s="101"/>
      <c r="E592" s="88"/>
      <c r="F592" s="89"/>
      <c r="G592" s="88"/>
    </row>
    <row r="593" spans="1:7" x14ac:dyDescent="0.25">
      <c r="A593" s="167" t="s">
        <v>88</v>
      </c>
      <c r="B593" s="167">
        <f t="shared" si="14"/>
        <v>38440</v>
      </c>
      <c r="C593" s="42">
        <v>6.9372815210140093</v>
      </c>
      <c r="D593" s="101"/>
      <c r="E593" s="88"/>
      <c r="F593" s="89"/>
      <c r="G593" s="88"/>
    </row>
    <row r="594" spans="1:7" x14ac:dyDescent="0.25">
      <c r="A594" s="167" t="s">
        <v>89</v>
      </c>
      <c r="B594" s="167">
        <f t="shared" si="14"/>
        <v>38441</v>
      </c>
      <c r="C594" s="42">
        <v>6.9406007250129464</v>
      </c>
      <c r="D594" s="101"/>
      <c r="E594" s="88"/>
      <c r="F594" s="89"/>
      <c r="G594" s="88"/>
    </row>
    <row r="595" spans="1:7" x14ac:dyDescent="0.25">
      <c r="A595" s="167" t="s">
        <v>90</v>
      </c>
      <c r="B595" s="167">
        <f t="shared" si="14"/>
        <v>38442</v>
      </c>
      <c r="C595" s="42">
        <v>7.1746246228409873</v>
      </c>
      <c r="D595" s="101">
        <v>6.96</v>
      </c>
      <c r="E595" s="88"/>
      <c r="F595" s="89"/>
      <c r="G595" s="88"/>
    </row>
    <row r="596" spans="1:7" x14ac:dyDescent="0.25">
      <c r="A596" s="181">
        <v>38442</v>
      </c>
      <c r="B596" s="167">
        <f t="shared" si="14"/>
        <v>38443</v>
      </c>
      <c r="C596" s="88"/>
      <c r="D596" s="101">
        <v>7.28</v>
      </c>
      <c r="E596" s="88"/>
      <c r="F596" s="89"/>
      <c r="G596" s="88"/>
    </row>
    <row r="597" spans="1:7" x14ac:dyDescent="0.25">
      <c r="A597" s="181">
        <v>38456</v>
      </c>
      <c r="B597" s="167">
        <f t="shared" si="14"/>
        <v>38457</v>
      </c>
      <c r="C597" s="88"/>
      <c r="D597" s="101">
        <v>7.28</v>
      </c>
      <c r="E597" s="88"/>
      <c r="F597" s="89"/>
      <c r="G597" s="88"/>
    </row>
    <row r="598" spans="1:7" x14ac:dyDescent="0.25">
      <c r="A598" s="167" t="s">
        <v>113</v>
      </c>
      <c r="B598" s="167">
        <f t="shared" si="14"/>
        <v>38465</v>
      </c>
      <c r="C598" s="42">
        <v>7.0572756307888858</v>
      </c>
      <c r="D598" s="101"/>
      <c r="E598" s="88"/>
      <c r="F598" s="89"/>
      <c r="G598" s="88"/>
    </row>
    <row r="599" spans="1:7" x14ac:dyDescent="0.25">
      <c r="A599" s="167" t="s">
        <v>114</v>
      </c>
      <c r="B599" s="167">
        <f t="shared" si="14"/>
        <v>38466</v>
      </c>
      <c r="C599" s="42">
        <v>7.0572756307888858</v>
      </c>
      <c r="D599" s="101"/>
      <c r="E599" s="88"/>
      <c r="F599" s="89"/>
      <c r="G599" s="88"/>
    </row>
    <row r="600" spans="1:7" x14ac:dyDescent="0.25">
      <c r="A600" s="167" t="s">
        <v>115</v>
      </c>
      <c r="B600" s="167">
        <f t="shared" si="14"/>
        <v>38467</v>
      </c>
      <c r="C600" s="42">
        <v>7.0572756307888858</v>
      </c>
      <c r="D600" s="88"/>
      <c r="E600" s="88"/>
      <c r="F600" s="89"/>
      <c r="G600" s="88"/>
    </row>
    <row r="601" spans="1:7" x14ac:dyDescent="0.25">
      <c r="A601" s="167" t="s">
        <v>116</v>
      </c>
      <c r="B601" s="167">
        <f t="shared" si="14"/>
        <v>38468</v>
      </c>
      <c r="C601" s="42">
        <v>7.2697935943060497</v>
      </c>
      <c r="D601" s="88"/>
      <c r="E601" s="88"/>
      <c r="F601" s="89"/>
      <c r="G601" s="88"/>
    </row>
    <row r="602" spans="1:7" x14ac:dyDescent="0.25">
      <c r="A602" s="167" t="s">
        <v>117</v>
      </c>
      <c r="B602" s="167">
        <f t="shared" si="14"/>
        <v>38469</v>
      </c>
      <c r="C602" s="42">
        <v>7.0777122102513879</v>
      </c>
      <c r="D602" s="88"/>
      <c r="E602" s="88"/>
      <c r="F602" s="89"/>
      <c r="G602" s="88"/>
    </row>
    <row r="603" spans="1:7" x14ac:dyDescent="0.25">
      <c r="A603" s="167" t="s">
        <v>118</v>
      </c>
      <c r="B603" s="167">
        <f t="shared" si="14"/>
        <v>38470</v>
      </c>
      <c r="C603" s="42">
        <v>7.1046102796466659</v>
      </c>
      <c r="D603" s="88"/>
      <c r="E603" s="88"/>
      <c r="F603" s="89"/>
      <c r="G603" s="88"/>
    </row>
    <row r="604" spans="1:7" x14ac:dyDescent="0.25">
      <c r="A604" s="167" t="s">
        <v>119</v>
      </c>
      <c r="B604" s="167">
        <f t="shared" si="14"/>
        <v>38471</v>
      </c>
      <c r="C604" s="42">
        <v>6.6507183908045979</v>
      </c>
      <c r="D604" s="88"/>
      <c r="E604" s="88"/>
      <c r="F604" s="89"/>
      <c r="G604" s="88"/>
    </row>
    <row r="605" spans="1:7" x14ac:dyDescent="0.25">
      <c r="A605" s="167" t="s">
        <v>120</v>
      </c>
      <c r="B605" s="167">
        <f t="shared" si="14"/>
        <v>38472</v>
      </c>
      <c r="C605" s="42">
        <v>6.6507183908045979</v>
      </c>
      <c r="D605" s="88">
        <v>7.28</v>
      </c>
      <c r="E605" s="88"/>
      <c r="F605" s="89"/>
      <c r="G605" s="88"/>
    </row>
    <row r="606" spans="1:7" x14ac:dyDescent="0.25">
      <c r="A606" s="181">
        <v>38472</v>
      </c>
      <c r="B606" s="167">
        <f t="shared" si="14"/>
        <v>38473</v>
      </c>
      <c r="C606" s="88"/>
      <c r="D606" s="88">
        <v>6.48</v>
      </c>
      <c r="E606" s="88"/>
      <c r="F606" s="89"/>
      <c r="G606" s="88"/>
    </row>
    <row r="607" spans="1:7" x14ac:dyDescent="0.25">
      <c r="A607" s="181">
        <v>38486</v>
      </c>
      <c r="B607" s="167">
        <f t="shared" si="14"/>
        <v>38487</v>
      </c>
      <c r="C607" s="88"/>
      <c r="D607" s="88">
        <v>6.48</v>
      </c>
      <c r="E607" s="88"/>
      <c r="F607" s="89"/>
      <c r="G607" s="88"/>
    </row>
    <row r="608" spans="1:7" x14ac:dyDescent="0.25">
      <c r="A608" s="167" t="s">
        <v>144</v>
      </c>
      <c r="B608" s="167">
        <f t="shared" si="14"/>
        <v>38496</v>
      </c>
      <c r="C608" s="42">
        <v>6.3633716797605686</v>
      </c>
      <c r="D608" s="88"/>
      <c r="E608" s="88"/>
      <c r="F608" s="89"/>
      <c r="G608" s="88"/>
    </row>
    <row r="609" spans="1:7" x14ac:dyDescent="0.25">
      <c r="A609" s="167" t="s">
        <v>145</v>
      </c>
      <c r="B609" s="167">
        <f t="shared" si="14"/>
        <v>38497</v>
      </c>
      <c r="C609" s="42">
        <v>6.3471321989528793</v>
      </c>
      <c r="D609" s="88"/>
      <c r="E609" s="88"/>
      <c r="F609" s="89"/>
      <c r="G609" s="88"/>
    </row>
    <row r="610" spans="1:7" x14ac:dyDescent="0.25">
      <c r="A610" s="167" t="s">
        <v>146</v>
      </c>
      <c r="B610" s="167">
        <f t="shared" si="14"/>
        <v>38498</v>
      </c>
      <c r="C610" s="42">
        <v>6.4528930885529157</v>
      </c>
      <c r="D610" s="88"/>
      <c r="E610" s="88"/>
      <c r="F610" s="89"/>
      <c r="G610" s="88"/>
    </row>
    <row r="611" spans="1:7" x14ac:dyDescent="0.25">
      <c r="A611" s="167" t="s">
        <v>147</v>
      </c>
      <c r="B611" s="167">
        <f t="shared" si="14"/>
        <v>38499</v>
      </c>
      <c r="C611" s="42">
        <v>6.3282080200501252</v>
      </c>
      <c r="D611" s="88"/>
      <c r="E611" s="88"/>
      <c r="F611" s="89"/>
      <c r="G611" s="88"/>
    </row>
    <row r="612" spans="1:7" x14ac:dyDescent="0.25">
      <c r="A612" s="167" t="s">
        <v>148</v>
      </c>
      <c r="B612" s="167">
        <f t="shared" si="14"/>
        <v>38500</v>
      </c>
      <c r="C612" s="42">
        <v>6.2985084967320262</v>
      </c>
      <c r="D612" s="88"/>
      <c r="E612" s="88"/>
      <c r="F612" s="89"/>
      <c r="G612" s="88"/>
    </row>
    <row r="613" spans="1:7" x14ac:dyDescent="0.25">
      <c r="A613" s="167" t="s">
        <v>149</v>
      </c>
      <c r="B613" s="167">
        <f t="shared" si="14"/>
        <v>38501</v>
      </c>
      <c r="C613" s="42">
        <v>6.2250244728915662</v>
      </c>
      <c r="D613" s="88"/>
      <c r="E613" s="88"/>
      <c r="F613" s="89"/>
      <c r="G613" s="88"/>
    </row>
    <row r="614" spans="1:7" x14ac:dyDescent="0.25">
      <c r="A614" s="167" t="s">
        <v>150</v>
      </c>
      <c r="B614" s="167">
        <f t="shared" si="14"/>
        <v>38502</v>
      </c>
      <c r="C614" s="42">
        <v>6.2250244728915662</v>
      </c>
      <c r="D614" s="88"/>
      <c r="E614" s="88"/>
      <c r="F614" s="89"/>
      <c r="G614" s="88"/>
    </row>
    <row r="615" spans="1:7" x14ac:dyDescent="0.25">
      <c r="A615" s="167" t="s">
        <v>151</v>
      </c>
      <c r="B615" s="167">
        <f t="shared" si="14"/>
        <v>38503</v>
      </c>
      <c r="C615" s="42">
        <v>6.2250244728915662</v>
      </c>
      <c r="D615" s="88">
        <v>6.48</v>
      </c>
      <c r="E615" s="88"/>
      <c r="F615" s="89"/>
      <c r="G615" s="88"/>
    </row>
    <row r="616" spans="1:7" x14ac:dyDescent="0.25">
      <c r="A616" s="181">
        <v>38503</v>
      </c>
      <c r="B616" s="167">
        <f t="shared" si="14"/>
        <v>38504</v>
      </c>
      <c r="C616" s="88"/>
      <c r="D616" s="88">
        <v>7.09</v>
      </c>
      <c r="E616" s="88"/>
      <c r="F616" s="89"/>
      <c r="G616" s="88"/>
    </row>
    <row r="617" spans="1:7" x14ac:dyDescent="0.25">
      <c r="A617" s="181">
        <v>38517</v>
      </c>
      <c r="B617" s="167">
        <f t="shared" si="14"/>
        <v>38518</v>
      </c>
      <c r="C617" s="88"/>
      <c r="D617" s="88">
        <v>7.09</v>
      </c>
      <c r="E617" s="88"/>
      <c r="F617" s="89"/>
      <c r="G617" s="88"/>
    </row>
    <row r="618" spans="1:7" x14ac:dyDescent="0.25">
      <c r="A618" s="167" t="s">
        <v>175</v>
      </c>
      <c r="B618" s="167">
        <f t="shared" si="14"/>
        <v>38526</v>
      </c>
      <c r="C618" s="42">
        <v>7.3937061260082846</v>
      </c>
      <c r="D618" s="88"/>
      <c r="E618" s="88"/>
      <c r="F618" s="89"/>
      <c r="G618" s="88"/>
    </row>
    <row r="619" spans="1:7" x14ac:dyDescent="0.25">
      <c r="A619" s="167" t="s">
        <v>176</v>
      </c>
      <c r="B619" s="167">
        <f t="shared" si="14"/>
        <v>38527</v>
      </c>
      <c r="C619" s="42">
        <v>7.5065015390534819</v>
      </c>
      <c r="D619" s="88"/>
      <c r="E619" s="88"/>
      <c r="F619" s="89"/>
      <c r="G619" s="88"/>
    </row>
    <row r="620" spans="1:7" x14ac:dyDescent="0.25">
      <c r="A620" s="167" t="s">
        <v>177</v>
      </c>
      <c r="B620" s="167">
        <f t="shared" si="14"/>
        <v>38528</v>
      </c>
      <c r="C620" s="42">
        <v>7.4642876165113181</v>
      </c>
      <c r="D620" s="88"/>
      <c r="E620" s="88"/>
      <c r="F620" s="89"/>
      <c r="G620" s="88"/>
    </row>
    <row r="621" spans="1:7" x14ac:dyDescent="0.25">
      <c r="A621" s="167" t="s">
        <v>178</v>
      </c>
      <c r="B621" s="167">
        <f t="shared" si="14"/>
        <v>38529</v>
      </c>
      <c r="C621" s="42">
        <v>7.4642876165113181</v>
      </c>
      <c r="D621" s="88"/>
      <c r="E621" s="88"/>
      <c r="F621" s="89"/>
      <c r="G621" s="88"/>
    </row>
    <row r="622" spans="1:7" x14ac:dyDescent="0.25">
      <c r="A622" s="167" t="s">
        <v>179</v>
      </c>
      <c r="B622" s="167">
        <f t="shared" si="14"/>
        <v>38530</v>
      </c>
      <c r="C622" s="42">
        <v>7.4642876165113181</v>
      </c>
      <c r="D622" s="88"/>
      <c r="E622" s="88"/>
      <c r="F622" s="89"/>
      <c r="G622" s="88"/>
    </row>
    <row r="623" spans="1:7" x14ac:dyDescent="0.25">
      <c r="A623" s="167" t="s">
        <v>181</v>
      </c>
      <c r="B623" s="167">
        <f t="shared" si="14"/>
        <v>38531</v>
      </c>
      <c r="C623" s="42">
        <v>7.2870706713780917</v>
      </c>
      <c r="D623" s="88"/>
      <c r="E623" s="88"/>
      <c r="F623" s="89"/>
      <c r="G623" s="88"/>
    </row>
    <row r="624" spans="1:7" x14ac:dyDescent="0.25">
      <c r="A624" s="167" t="s">
        <v>182</v>
      </c>
      <c r="B624" s="167">
        <f t="shared" si="14"/>
        <v>38532</v>
      </c>
      <c r="C624" s="42">
        <v>7.0516315180045934</v>
      </c>
      <c r="D624" s="88"/>
      <c r="E624" s="88"/>
      <c r="F624" s="89"/>
      <c r="G624" s="88"/>
    </row>
    <row r="625" spans="1:7" x14ac:dyDescent="0.25">
      <c r="A625" s="167" t="s">
        <v>183</v>
      </c>
      <c r="B625" s="167">
        <f t="shared" si="14"/>
        <v>38533</v>
      </c>
      <c r="C625" s="42">
        <v>7.0834808284833963</v>
      </c>
      <c r="D625" s="88">
        <v>7.09</v>
      </c>
      <c r="E625" s="88"/>
      <c r="F625" s="89"/>
      <c r="G625" s="88"/>
    </row>
    <row r="626" spans="1:7" x14ac:dyDescent="0.25">
      <c r="A626" s="181">
        <v>38533</v>
      </c>
      <c r="B626" s="167">
        <f t="shared" si="14"/>
        <v>38534</v>
      </c>
      <c r="C626" s="88"/>
      <c r="D626" s="103">
        <v>7.56</v>
      </c>
      <c r="E626" s="88"/>
      <c r="F626" s="89"/>
      <c r="G626" s="88"/>
    </row>
    <row r="627" spans="1:7" x14ac:dyDescent="0.25">
      <c r="A627" s="181">
        <v>38547</v>
      </c>
      <c r="B627" s="167">
        <f t="shared" si="14"/>
        <v>38548</v>
      </c>
      <c r="C627" s="88"/>
      <c r="D627" s="103">
        <v>7.56</v>
      </c>
      <c r="E627" s="88"/>
      <c r="F627" s="89"/>
      <c r="G627" s="88"/>
    </row>
    <row r="628" spans="1:7" x14ac:dyDescent="0.25">
      <c r="A628" s="167" t="s">
        <v>212</v>
      </c>
      <c r="B628" s="167">
        <f t="shared" si="14"/>
        <v>38557</v>
      </c>
      <c r="C628" s="42">
        <v>7.4014990616202692</v>
      </c>
      <c r="D628" s="88"/>
      <c r="E628" s="88"/>
      <c r="F628" s="89"/>
      <c r="G628" s="88"/>
    </row>
    <row r="629" spans="1:7" x14ac:dyDescent="0.25">
      <c r="A629" s="167" t="s">
        <v>213</v>
      </c>
      <c r="B629" s="167">
        <f t="shared" si="14"/>
        <v>38558</v>
      </c>
      <c r="C629" s="42">
        <v>7.4014990616202692</v>
      </c>
      <c r="D629" s="88"/>
      <c r="E629" s="88"/>
      <c r="F629" s="89"/>
      <c r="G629" s="88"/>
    </row>
    <row r="630" spans="1:7" x14ac:dyDescent="0.25">
      <c r="A630" s="167" t="s">
        <v>214</v>
      </c>
      <c r="B630" s="167">
        <f t="shared" si="14"/>
        <v>38559</v>
      </c>
      <c r="C630" s="42">
        <v>7.378979861676159</v>
      </c>
      <c r="D630" s="88"/>
      <c r="E630" s="88"/>
      <c r="F630" s="89"/>
      <c r="G630" s="88"/>
    </row>
    <row r="631" spans="1:7" x14ac:dyDescent="0.25">
      <c r="A631" s="167" t="s">
        <v>215</v>
      </c>
      <c r="B631" s="167">
        <f t="shared" si="14"/>
        <v>38560</v>
      </c>
      <c r="C631" s="42">
        <v>7.4532577955039887</v>
      </c>
      <c r="D631" s="88"/>
      <c r="E631" s="88"/>
      <c r="F631" s="89"/>
      <c r="G631" s="88"/>
    </row>
    <row r="632" spans="1:7" x14ac:dyDescent="0.25">
      <c r="A632" s="167" t="s">
        <v>216</v>
      </c>
      <c r="B632" s="167">
        <f t="shared" si="14"/>
        <v>38561</v>
      </c>
      <c r="C632" s="42">
        <v>7.4905703388327121</v>
      </c>
      <c r="D632" s="88"/>
      <c r="E632" s="88"/>
      <c r="F632" s="89"/>
      <c r="G632" s="88"/>
    </row>
    <row r="633" spans="1:7" x14ac:dyDescent="0.25">
      <c r="A633" s="167" t="s">
        <v>217</v>
      </c>
      <c r="B633" s="167">
        <f t="shared" si="14"/>
        <v>38562</v>
      </c>
      <c r="C633" s="42">
        <v>7.6959291187739467</v>
      </c>
      <c r="D633" s="88"/>
      <c r="E633" s="88"/>
      <c r="F633" s="89"/>
      <c r="G633" s="88"/>
    </row>
    <row r="634" spans="1:7" x14ac:dyDescent="0.25">
      <c r="A634" s="167" t="s">
        <v>218</v>
      </c>
      <c r="B634" s="167">
        <f t="shared" si="14"/>
        <v>38563</v>
      </c>
      <c r="C634" s="42">
        <v>7.6959291187739467</v>
      </c>
      <c r="D634" s="88"/>
      <c r="E634" s="88"/>
      <c r="F634" s="89"/>
      <c r="G634" s="88"/>
    </row>
    <row r="635" spans="1:7" x14ac:dyDescent="0.25">
      <c r="A635" s="167" t="s">
        <v>219</v>
      </c>
      <c r="B635" s="167">
        <f t="shared" si="14"/>
        <v>38564</v>
      </c>
      <c r="C635" s="42">
        <v>7.6959291187739467</v>
      </c>
      <c r="D635" s="103">
        <v>7.56</v>
      </c>
      <c r="E635" s="88"/>
      <c r="F635" s="89"/>
      <c r="G635" s="88"/>
    </row>
    <row r="636" spans="1:7" x14ac:dyDescent="0.25">
      <c r="A636" s="181">
        <v>38564</v>
      </c>
      <c r="B636" s="167">
        <f t="shared" si="14"/>
        <v>38565</v>
      </c>
      <c r="C636" s="88"/>
      <c r="D636" s="88">
        <v>9.2899999999999991</v>
      </c>
      <c r="E636" s="88"/>
      <c r="F636" s="89"/>
      <c r="G636" s="88"/>
    </row>
    <row r="637" spans="1:7" x14ac:dyDescent="0.25">
      <c r="A637" s="181">
        <v>38578</v>
      </c>
      <c r="B637" s="167">
        <f t="shared" si="14"/>
        <v>38579</v>
      </c>
      <c r="C637" s="88"/>
      <c r="D637" s="88">
        <v>9.2899999999999991</v>
      </c>
      <c r="E637" s="88"/>
      <c r="F637" s="89"/>
      <c r="G637" s="88"/>
    </row>
    <row r="638" spans="1:7" x14ac:dyDescent="0.25">
      <c r="A638" s="167" t="s">
        <v>243</v>
      </c>
      <c r="B638" s="167">
        <f t="shared" si="14"/>
        <v>38588</v>
      </c>
      <c r="C638" s="42">
        <v>9.9272545871559625</v>
      </c>
      <c r="D638" s="88"/>
      <c r="E638" s="88"/>
      <c r="F638" s="89"/>
      <c r="G638" s="88"/>
    </row>
    <row r="639" spans="1:7" x14ac:dyDescent="0.25">
      <c r="A639" s="167" t="s">
        <v>244</v>
      </c>
      <c r="B639" s="167">
        <f t="shared" si="14"/>
        <v>38589</v>
      </c>
      <c r="C639" s="42">
        <v>9.9997370848708496</v>
      </c>
      <c r="D639" s="88"/>
      <c r="E639" s="88"/>
      <c r="F639" s="89"/>
      <c r="G639" s="88"/>
    </row>
    <row r="640" spans="1:7" x14ac:dyDescent="0.25">
      <c r="A640" s="167" t="s">
        <v>245</v>
      </c>
      <c r="B640" s="167">
        <f t="shared" si="14"/>
        <v>38590</v>
      </c>
      <c r="C640" s="42">
        <v>9.7522128966223125</v>
      </c>
      <c r="D640" s="88"/>
      <c r="E640" s="88"/>
      <c r="F640" s="89"/>
      <c r="G640" s="88"/>
    </row>
    <row r="641" spans="1:7" x14ac:dyDescent="0.25">
      <c r="A641" s="167" t="s">
        <v>246</v>
      </c>
      <c r="B641" s="167">
        <f t="shared" si="14"/>
        <v>38591</v>
      </c>
      <c r="C641" s="42">
        <v>9.8531894990947499</v>
      </c>
      <c r="D641" s="88"/>
      <c r="E641" s="88"/>
      <c r="F641" s="89"/>
      <c r="G641" s="88"/>
    </row>
    <row r="642" spans="1:7" x14ac:dyDescent="0.25">
      <c r="A642" s="167" t="s">
        <v>247</v>
      </c>
      <c r="B642" s="167">
        <f>A642+1</f>
        <v>38592</v>
      </c>
      <c r="C642" s="42">
        <v>9.8531894990947499</v>
      </c>
      <c r="D642" s="88"/>
      <c r="E642" s="88"/>
      <c r="F642" s="89"/>
      <c r="G642" s="88"/>
    </row>
    <row r="643" spans="1:7" x14ac:dyDescent="0.25">
      <c r="A643" s="167" t="s">
        <v>248</v>
      </c>
      <c r="B643" s="167">
        <f>A643+1</f>
        <v>38593</v>
      </c>
      <c r="C643" s="42">
        <v>9.8531894990947499</v>
      </c>
      <c r="D643" s="88"/>
      <c r="E643" s="88"/>
      <c r="F643" s="89"/>
      <c r="G643" s="88"/>
    </row>
    <row r="644" spans="1:7" x14ac:dyDescent="0.25">
      <c r="A644" s="167" t="s">
        <v>249</v>
      </c>
      <c r="B644" s="167">
        <f>A644+1</f>
        <v>38595</v>
      </c>
      <c r="C644" s="42">
        <v>12.384867585440048</v>
      </c>
      <c r="D644" s="88">
        <v>9.2899999999999991</v>
      </c>
      <c r="E644" s="88"/>
      <c r="F644" s="89"/>
      <c r="G644" s="88"/>
    </row>
    <row r="645" spans="1:7" x14ac:dyDescent="0.25">
      <c r="A645" s="181">
        <v>38595</v>
      </c>
      <c r="B645" s="167">
        <f>A645+1</f>
        <v>38596</v>
      </c>
      <c r="C645" s="88"/>
      <c r="D645" s="88">
        <v>11.73</v>
      </c>
      <c r="E645" s="88"/>
      <c r="F645" s="89"/>
      <c r="G645" s="88"/>
    </row>
    <row r="646" spans="1:7" x14ac:dyDescent="0.25">
      <c r="A646" s="181">
        <v>38609</v>
      </c>
      <c r="B646" s="167">
        <f>A646+1</f>
        <v>38610</v>
      </c>
      <c r="C646" s="88"/>
      <c r="D646" s="88">
        <v>11.73</v>
      </c>
      <c r="E646" s="88"/>
      <c r="F646" s="89"/>
      <c r="G646" s="88"/>
    </row>
    <row r="647" spans="1:7" x14ac:dyDescent="0.25">
      <c r="A647" s="167" t="s">
        <v>271</v>
      </c>
      <c r="B647" s="167">
        <f t="shared" ref="B647:B684" si="15">A647+1</f>
        <v>38615</v>
      </c>
      <c r="C647" s="42">
        <v>11.998012092341517</v>
      </c>
      <c r="D647" s="88"/>
      <c r="E647" s="88"/>
      <c r="F647" s="89"/>
      <c r="G647" s="88"/>
    </row>
    <row r="648" spans="1:7" x14ac:dyDescent="0.25">
      <c r="A648" s="167" t="s">
        <v>272</v>
      </c>
      <c r="B648" s="167">
        <f t="shared" si="15"/>
        <v>38616</v>
      </c>
      <c r="C648" s="42">
        <v>12.754114893617022</v>
      </c>
      <c r="D648" s="88"/>
      <c r="E648" s="88"/>
      <c r="F648" s="89"/>
      <c r="G648" s="88"/>
    </row>
    <row r="649" spans="1:7" x14ac:dyDescent="0.25">
      <c r="A649" s="167" t="s">
        <v>273</v>
      </c>
      <c r="B649" s="167">
        <f t="shared" si="15"/>
        <v>38617</v>
      </c>
      <c r="C649" s="42">
        <v>14.2509269362402</v>
      </c>
      <c r="D649" s="88"/>
      <c r="E649" s="88"/>
      <c r="F649" s="89"/>
      <c r="G649" s="88"/>
    </row>
    <row r="650" spans="1:7" x14ac:dyDescent="0.25">
      <c r="A650" s="167" t="s">
        <v>274</v>
      </c>
      <c r="B650" s="167">
        <f t="shared" si="15"/>
        <v>38618</v>
      </c>
      <c r="C650" s="42">
        <v>14.849900497512438</v>
      </c>
      <c r="D650" s="88"/>
      <c r="E650" s="88"/>
      <c r="F650" s="89"/>
      <c r="G650" s="88"/>
    </row>
    <row r="651" spans="1:7" x14ac:dyDescent="0.25">
      <c r="A651" s="167" t="s">
        <v>275</v>
      </c>
      <c r="B651" s="167">
        <f t="shared" si="15"/>
        <v>38619</v>
      </c>
      <c r="C651" s="42">
        <v>14.849900497512438</v>
      </c>
      <c r="D651" s="88"/>
      <c r="E651" s="88"/>
      <c r="F651" s="89"/>
      <c r="G651" s="88"/>
    </row>
    <row r="652" spans="1:7" x14ac:dyDescent="0.25">
      <c r="A652" s="167" t="s">
        <v>276</v>
      </c>
      <c r="B652" s="167">
        <f t="shared" si="15"/>
        <v>38620</v>
      </c>
      <c r="C652" s="42">
        <v>14.849900497512438</v>
      </c>
      <c r="D652" s="88"/>
      <c r="E652" s="88"/>
      <c r="F652" s="89"/>
      <c r="G652" s="88"/>
    </row>
    <row r="653" spans="1:7" x14ac:dyDescent="0.25">
      <c r="A653" s="167" t="s">
        <v>277</v>
      </c>
      <c r="B653" s="167">
        <f t="shared" si="15"/>
        <v>38621</v>
      </c>
      <c r="C653" s="42">
        <v>14.849900497512438</v>
      </c>
      <c r="D653" s="88">
        <v>11.73</v>
      </c>
      <c r="E653" s="88"/>
      <c r="F653" s="89"/>
      <c r="G653" s="88"/>
    </row>
    <row r="654" spans="1:7" x14ac:dyDescent="0.25">
      <c r="A654" s="181">
        <v>38630</v>
      </c>
      <c r="B654" s="167">
        <f t="shared" si="15"/>
        <v>38631</v>
      </c>
      <c r="C654" s="88"/>
      <c r="D654" s="88">
        <v>13.36</v>
      </c>
      <c r="E654" s="88"/>
      <c r="F654" s="89"/>
      <c r="G654" s="88"/>
    </row>
    <row r="655" spans="1:7" x14ac:dyDescent="0.25">
      <c r="A655" s="181">
        <v>38639</v>
      </c>
      <c r="B655" s="167">
        <f t="shared" si="15"/>
        <v>38640</v>
      </c>
      <c r="C655" s="88"/>
      <c r="D655" s="88">
        <v>13.36</v>
      </c>
      <c r="E655" s="88"/>
      <c r="F655" s="89"/>
      <c r="G655" s="88"/>
    </row>
    <row r="656" spans="1:7" x14ac:dyDescent="0.25">
      <c r="A656" s="167" t="s">
        <v>296</v>
      </c>
      <c r="B656" s="167">
        <f t="shared" si="15"/>
        <v>38649</v>
      </c>
      <c r="C656" s="42">
        <v>12.727969696969698</v>
      </c>
      <c r="D656" s="88"/>
      <c r="E656" s="88"/>
      <c r="F656" s="89"/>
      <c r="G656" s="88"/>
    </row>
    <row r="657" spans="1:7" x14ac:dyDescent="0.25">
      <c r="A657" s="167" t="s">
        <v>297</v>
      </c>
      <c r="B657" s="167">
        <f t="shared" si="15"/>
        <v>38650</v>
      </c>
      <c r="C657" s="42">
        <v>12.998301801510944</v>
      </c>
      <c r="D657" s="88"/>
      <c r="E657" s="88"/>
      <c r="F657" s="89"/>
      <c r="G657" s="88"/>
    </row>
    <row r="658" spans="1:7" x14ac:dyDescent="0.25">
      <c r="A658" s="167" t="s">
        <v>298</v>
      </c>
      <c r="B658" s="167">
        <f t="shared" si="15"/>
        <v>38651</v>
      </c>
      <c r="C658" s="42">
        <v>13.911134203686435</v>
      </c>
      <c r="D658" s="88"/>
      <c r="E658" s="88"/>
      <c r="F658" s="89"/>
      <c r="G658" s="88"/>
    </row>
    <row r="659" spans="1:7" x14ac:dyDescent="0.25">
      <c r="A659" s="167" t="s">
        <v>299</v>
      </c>
      <c r="B659" s="167">
        <f t="shared" si="15"/>
        <v>38652</v>
      </c>
      <c r="C659" s="42">
        <v>14.662961421038023</v>
      </c>
      <c r="D659" s="88"/>
      <c r="E659" s="88"/>
      <c r="F659" s="89"/>
      <c r="G659" s="88"/>
    </row>
    <row r="660" spans="1:7" x14ac:dyDescent="0.25">
      <c r="A660" s="167" t="s">
        <v>300</v>
      </c>
      <c r="B660" s="167">
        <f t="shared" si="15"/>
        <v>38653</v>
      </c>
      <c r="C660" s="42">
        <v>13.88953206239168</v>
      </c>
      <c r="D660" s="88"/>
      <c r="E660" s="88"/>
      <c r="F660" s="89"/>
      <c r="G660" s="88"/>
    </row>
    <row r="661" spans="1:7" x14ac:dyDescent="0.25">
      <c r="A661" s="167" t="s">
        <v>301</v>
      </c>
      <c r="B661" s="167">
        <f t="shared" si="15"/>
        <v>38654</v>
      </c>
      <c r="C661" s="42">
        <v>13.096113296250611</v>
      </c>
      <c r="D661" s="88"/>
      <c r="E661" s="88"/>
      <c r="F661" s="89"/>
      <c r="G661" s="88"/>
    </row>
    <row r="662" spans="1:7" x14ac:dyDescent="0.25">
      <c r="A662" s="167" t="s">
        <v>303</v>
      </c>
      <c r="B662" s="167">
        <f t="shared" si="15"/>
        <v>38655</v>
      </c>
      <c r="C662" s="42">
        <v>13.096113296250611</v>
      </c>
      <c r="D662" s="88"/>
      <c r="E662" s="88"/>
      <c r="F662" s="89"/>
      <c r="G662" s="88"/>
    </row>
    <row r="663" spans="1:7" x14ac:dyDescent="0.25">
      <c r="A663" s="167" t="s">
        <v>304</v>
      </c>
      <c r="B663" s="167">
        <f t="shared" si="15"/>
        <v>38656</v>
      </c>
      <c r="C663" s="42">
        <v>13.096113296250611</v>
      </c>
      <c r="D663" s="88">
        <v>13.36</v>
      </c>
      <c r="E663" s="88"/>
      <c r="F663" s="89"/>
      <c r="G663" s="88"/>
    </row>
    <row r="664" spans="1:7" x14ac:dyDescent="0.25">
      <c r="A664" s="167">
        <v>38656</v>
      </c>
      <c r="B664" s="167">
        <f t="shared" si="15"/>
        <v>38657</v>
      </c>
      <c r="C664" s="42"/>
      <c r="D664" s="88">
        <v>10.36</v>
      </c>
      <c r="E664" s="88"/>
      <c r="F664" s="89"/>
      <c r="G664" s="88"/>
    </row>
    <row r="665" spans="1:7" x14ac:dyDescent="0.25">
      <c r="A665" s="167">
        <v>38670</v>
      </c>
      <c r="B665" s="167">
        <f t="shared" si="15"/>
        <v>38671</v>
      </c>
      <c r="C665" s="42"/>
      <c r="D665" s="88">
        <v>10.36</v>
      </c>
      <c r="E665" s="88"/>
      <c r="F665" s="89"/>
      <c r="G665" s="88"/>
    </row>
    <row r="666" spans="1:7" x14ac:dyDescent="0.25">
      <c r="A666" s="167" t="s">
        <v>328</v>
      </c>
      <c r="B666" s="167">
        <f t="shared" si="15"/>
        <v>38680</v>
      </c>
      <c r="C666" s="42">
        <v>11.055649942987458</v>
      </c>
      <c r="D666" s="88"/>
      <c r="E666" s="88"/>
      <c r="F666" s="89"/>
      <c r="G666" s="88"/>
    </row>
    <row r="667" spans="1:7" x14ac:dyDescent="0.25">
      <c r="A667" s="167" t="s">
        <v>329</v>
      </c>
      <c r="B667" s="167">
        <f t="shared" si="15"/>
        <v>38681</v>
      </c>
      <c r="C667" s="42">
        <v>11.055649942987458</v>
      </c>
      <c r="D667" s="88"/>
      <c r="E667" s="88"/>
      <c r="F667" s="89"/>
      <c r="G667" s="88"/>
    </row>
    <row r="668" spans="1:7" x14ac:dyDescent="0.25">
      <c r="A668" s="167" t="s">
        <v>330</v>
      </c>
      <c r="B668" s="167">
        <f t="shared" si="15"/>
        <v>38682</v>
      </c>
      <c r="C668" s="42">
        <v>11.055649942987458</v>
      </c>
      <c r="D668" s="88"/>
      <c r="E668" s="88"/>
      <c r="F668" s="89"/>
      <c r="G668" s="88"/>
    </row>
    <row r="669" spans="1:7" x14ac:dyDescent="0.25">
      <c r="A669" s="167" t="s">
        <v>331</v>
      </c>
      <c r="B669" s="167">
        <f t="shared" si="15"/>
        <v>38683</v>
      </c>
      <c r="C669" s="42">
        <v>11.055649942987458</v>
      </c>
      <c r="D669" s="88"/>
      <c r="E669" s="88"/>
      <c r="F669" s="89"/>
      <c r="G669" s="88"/>
    </row>
    <row r="670" spans="1:7" x14ac:dyDescent="0.25">
      <c r="A670" s="167" t="s">
        <v>332</v>
      </c>
      <c r="B670" s="167">
        <f t="shared" si="15"/>
        <v>38684</v>
      </c>
      <c r="C670" s="42">
        <v>11.055649942987458</v>
      </c>
      <c r="D670" s="88"/>
      <c r="E670" s="88"/>
      <c r="F670" s="89"/>
      <c r="G670" s="88"/>
    </row>
    <row r="671" spans="1:7" x14ac:dyDescent="0.25">
      <c r="A671" s="167" t="s">
        <v>333</v>
      </c>
      <c r="B671" s="167">
        <f t="shared" si="15"/>
        <v>38685</v>
      </c>
      <c r="C671" s="42">
        <v>10.973883034773445</v>
      </c>
      <c r="D671" s="88"/>
      <c r="E671" s="88"/>
      <c r="F671" s="89"/>
      <c r="G671" s="88"/>
    </row>
    <row r="672" spans="1:7" x14ac:dyDescent="0.25">
      <c r="A672" s="167" t="s">
        <v>334</v>
      </c>
      <c r="B672" s="167">
        <f t="shared" si="15"/>
        <v>38686</v>
      </c>
      <c r="C672" s="42">
        <v>11.178526405451448</v>
      </c>
      <c r="D672" s="88">
        <v>10.36</v>
      </c>
      <c r="E672" s="88"/>
      <c r="F672" s="89"/>
      <c r="G672" s="88"/>
    </row>
    <row r="673" spans="1:7" x14ac:dyDescent="0.25">
      <c r="A673" s="181">
        <v>38686</v>
      </c>
      <c r="B673" s="167">
        <f t="shared" si="15"/>
        <v>38687</v>
      </c>
      <c r="C673" s="88"/>
      <c r="D673" s="88">
        <v>13.08</v>
      </c>
      <c r="E673" s="88"/>
      <c r="F673" s="89"/>
      <c r="G673" s="88"/>
    </row>
    <row r="674" spans="1:7" x14ac:dyDescent="0.25">
      <c r="A674" s="181">
        <v>38700</v>
      </c>
      <c r="B674" s="167">
        <f t="shared" si="15"/>
        <v>38701</v>
      </c>
      <c r="C674" s="88"/>
      <c r="D674" s="88">
        <v>13.08</v>
      </c>
      <c r="E674" s="88"/>
      <c r="F674" s="89"/>
      <c r="G674" s="88"/>
    </row>
    <row r="675" spans="1:7" x14ac:dyDescent="0.25">
      <c r="A675" s="167" t="s">
        <v>386</v>
      </c>
      <c r="B675" s="167">
        <f t="shared" si="15"/>
        <v>38710</v>
      </c>
      <c r="C675" s="42">
        <v>11.241951219512195</v>
      </c>
      <c r="D675" s="88"/>
      <c r="E675" s="88"/>
      <c r="F675" s="89"/>
      <c r="G675" s="88"/>
    </row>
    <row r="676" spans="1:7" x14ac:dyDescent="0.25">
      <c r="A676" s="167" t="s">
        <v>387</v>
      </c>
      <c r="B676" s="167">
        <f t="shared" si="15"/>
        <v>38711</v>
      </c>
      <c r="C676" s="42">
        <v>11.241951219512195</v>
      </c>
      <c r="D676" s="88"/>
      <c r="E676" s="88"/>
      <c r="F676" s="89"/>
      <c r="G676" s="88"/>
    </row>
    <row r="677" spans="1:7" x14ac:dyDescent="0.25">
      <c r="A677" s="167" t="s">
        <v>388</v>
      </c>
      <c r="B677" s="167">
        <f t="shared" si="15"/>
        <v>38712</v>
      </c>
      <c r="C677" s="42">
        <v>11.241951219512195</v>
      </c>
      <c r="D677" s="88"/>
      <c r="E677" s="88"/>
      <c r="F677" s="89"/>
      <c r="G677" s="88"/>
    </row>
    <row r="678" spans="1:7" x14ac:dyDescent="0.25">
      <c r="A678" s="167" t="s">
        <v>389</v>
      </c>
      <c r="B678" s="167">
        <f t="shared" si="15"/>
        <v>38713</v>
      </c>
      <c r="C678" s="42">
        <v>11.241951219512195</v>
      </c>
      <c r="D678" s="88"/>
      <c r="E678" s="88"/>
      <c r="F678" s="89"/>
      <c r="G678" s="88"/>
    </row>
    <row r="679" spans="1:7" x14ac:dyDescent="0.25">
      <c r="A679" s="167" t="s">
        <v>390</v>
      </c>
      <c r="B679" s="167">
        <f t="shared" si="15"/>
        <v>38714</v>
      </c>
      <c r="C679" s="42">
        <v>10.20843922204214</v>
      </c>
      <c r="D679" s="88"/>
      <c r="E679" s="88"/>
      <c r="F679" s="89"/>
      <c r="G679" s="88"/>
    </row>
    <row r="680" spans="1:7" x14ac:dyDescent="0.25">
      <c r="A680" s="167" t="s">
        <v>391</v>
      </c>
      <c r="B680" s="167">
        <f t="shared" si="15"/>
        <v>38715</v>
      </c>
      <c r="C680" s="42">
        <v>9.8927890099754858</v>
      </c>
      <c r="D680" s="88"/>
      <c r="E680" s="88"/>
      <c r="F680" s="89"/>
      <c r="G680" s="88"/>
    </row>
    <row r="681" spans="1:7" x14ac:dyDescent="0.25">
      <c r="A681" s="167" t="s">
        <v>392</v>
      </c>
      <c r="B681" s="167">
        <f t="shared" si="15"/>
        <v>38716</v>
      </c>
      <c r="C681" s="42">
        <v>10.05102549111319</v>
      </c>
      <c r="D681" s="88"/>
      <c r="E681" s="88"/>
      <c r="F681" s="89"/>
      <c r="G681" s="88"/>
    </row>
    <row r="682" spans="1:7" x14ac:dyDescent="0.25">
      <c r="A682" s="167" t="s">
        <v>393</v>
      </c>
      <c r="B682" s="167">
        <f t="shared" si="15"/>
        <v>38717</v>
      </c>
      <c r="C682" s="42">
        <v>10.05102549111319</v>
      </c>
      <c r="D682" s="88">
        <v>13.08</v>
      </c>
      <c r="E682" s="88"/>
      <c r="F682" s="89"/>
      <c r="G682" s="88"/>
    </row>
    <row r="683" spans="1:7" x14ac:dyDescent="0.25">
      <c r="A683" s="181">
        <v>38717</v>
      </c>
      <c r="B683" s="167">
        <f t="shared" si="15"/>
        <v>38718</v>
      </c>
      <c r="C683" s="88"/>
      <c r="D683" s="88">
        <v>8.74</v>
      </c>
      <c r="E683" s="88"/>
      <c r="F683" s="89"/>
      <c r="G683" s="88"/>
    </row>
    <row r="684" spans="1:7" x14ac:dyDescent="0.25">
      <c r="A684" s="181">
        <v>38731</v>
      </c>
      <c r="B684" s="167">
        <f t="shared" si="15"/>
        <v>38732</v>
      </c>
      <c r="C684" s="88"/>
      <c r="D684" s="88">
        <v>8.74</v>
      </c>
      <c r="E684" s="88"/>
      <c r="F684" s="89"/>
      <c r="G684" s="88"/>
    </row>
    <row r="685" spans="1:7" x14ac:dyDescent="0.25">
      <c r="A685" s="167" t="s">
        <v>455</v>
      </c>
      <c r="B685" s="167">
        <f t="shared" ref="B685:B694" si="16">A685+1</f>
        <v>38741</v>
      </c>
      <c r="C685" s="42">
        <v>8.2824939339264603</v>
      </c>
      <c r="D685" s="88"/>
      <c r="E685" s="88"/>
      <c r="F685" s="89"/>
      <c r="G685" s="88"/>
    </row>
    <row r="686" spans="1:7" x14ac:dyDescent="0.25">
      <c r="A686" s="167" t="s">
        <v>456</v>
      </c>
      <c r="B686" s="167">
        <f t="shared" si="16"/>
        <v>38742</v>
      </c>
      <c r="C686" s="42">
        <v>8.2920588235294126</v>
      </c>
      <c r="D686" s="88"/>
      <c r="E686" s="88"/>
      <c r="F686" s="89"/>
      <c r="G686" s="88"/>
    </row>
    <row r="687" spans="1:7" x14ac:dyDescent="0.25">
      <c r="A687" s="167" t="s">
        <v>457</v>
      </c>
      <c r="B687" s="167">
        <f t="shared" si="16"/>
        <v>38743</v>
      </c>
      <c r="C687" s="42">
        <v>8.5200366039324926</v>
      </c>
      <c r="D687" s="88"/>
      <c r="E687" s="88"/>
      <c r="F687" s="89"/>
      <c r="G687" s="88"/>
    </row>
    <row r="688" spans="1:7" x14ac:dyDescent="0.25">
      <c r="A688" s="167" t="s">
        <v>458</v>
      </c>
      <c r="B688" s="167">
        <f t="shared" si="16"/>
        <v>38744</v>
      </c>
      <c r="C688" s="42">
        <v>7.832246821611144</v>
      </c>
      <c r="D688" s="88"/>
      <c r="E688" s="88"/>
      <c r="F688" s="89"/>
      <c r="G688" s="88"/>
    </row>
    <row r="689" spans="1:7" x14ac:dyDescent="0.25">
      <c r="A689" s="167" t="s">
        <v>459</v>
      </c>
      <c r="B689" s="167">
        <f t="shared" si="16"/>
        <v>38745</v>
      </c>
      <c r="C689" s="42">
        <v>8.1867818008824571</v>
      </c>
      <c r="D689" s="88"/>
      <c r="E689" s="88"/>
      <c r="F689" s="89"/>
      <c r="G689" s="88"/>
    </row>
    <row r="690" spans="1:7" x14ac:dyDescent="0.25">
      <c r="A690" s="167" t="s">
        <v>460</v>
      </c>
      <c r="B690" s="167">
        <f t="shared" si="16"/>
        <v>38746</v>
      </c>
      <c r="C690" s="42">
        <v>8.1893807251647477</v>
      </c>
      <c r="D690" s="88"/>
      <c r="E690" s="88"/>
      <c r="F690" s="89"/>
      <c r="G690" s="88"/>
    </row>
    <row r="691" spans="1:7" x14ac:dyDescent="0.25">
      <c r="A691" s="167" t="s">
        <v>461</v>
      </c>
      <c r="B691" s="167">
        <f t="shared" si="16"/>
        <v>38747</v>
      </c>
      <c r="C691" s="42">
        <v>8.1893807251647477</v>
      </c>
      <c r="D691" s="88"/>
      <c r="E691" s="88"/>
      <c r="F691" s="89"/>
      <c r="G691" s="88"/>
    </row>
    <row r="692" spans="1:7" x14ac:dyDescent="0.25">
      <c r="A692" s="167" t="s">
        <v>462</v>
      </c>
      <c r="B692" s="167">
        <f t="shared" si="16"/>
        <v>38748</v>
      </c>
      <c r="C692" s="42">
        <v>8.3592877816828608</v>
      </c>
      <c r="D692" s="88">
        <v>8.74</v>
      </c>
      <c r="E692" s="88"/>
      <c r="F692" s="89"/>
      <c r="G692" s="88"/>
    </row>
    <row r="693" spans="1:7" x14ac:dyDescent="0.25">
      <c r="A693" s="181">
        <v>38748</v>
      </c>
      <c r="B693" s="167">
        <f t="shared" si="16"/>
        <v>38749</v>
      </c>
      <c r="D693" s="88">
        <v>7.68</v>
      </c>
    </row>
    <row r="694" spans="1:7" x14ac:dyDescent="0.25">
      <c r="A694" s="181">
        <v>38762</v>
      </c>
      <c r="B694" s="167">
        <f t="shared" si="16"/>
        <v>38763</v>
      </c>
      <c r="D694" s="88">
        <v>7.68</v>
      </c>
    </row>
    <row r="695" spans="1:7" x14ac:dyDescent="0.25">
      <c r="A695" s="167" t="s">
        <v>488</v>
      </c>
      <c r="B695" s="167">
        <f t="shared" ref="B695:B758" si="17">A695+1</f>
        <v>38769</v>
      </c>
      <c r="C695" s="42">
        <v>7.3828090563013422</v>
      </c>
      <c r="D695" s="88"/>
    </row>
    <row r="696" spans="1:7" x14ac:dyDescent="0.25">
      <c r="A696" s="167" t="s">
        <v>489</v>
      </c>
      <c r="B696" s="167">
        <f t="shared" si="17"/>
        <v>38770</v>
      </c>
      <c r="C696" s="42">
        <v>7.4187599601593623</v>
      </c>
      <c r="D696" s="88"/>
    </row>
    <row r="697" spans="1:7" x14ac:dyDescent="0.25">
      <c r="A697" s="167" t="s">
        <v>490</v>
      </c>
      <c r="B697" s="167">
        <f t="shared" si="17"/>
        <v>38771</v>
      </c>
      <c r="C697" s="42">
        <v>7.5269448653689244</v>
      </c>
      <c r="D697" s="88"/>
    </row>
    <row r="698" spans="1:7" x14ac:dyDescent="0.25">
      <c r="A698" s="167" t="s">
        <v>491</v>
      </c>
      <c r="B698" s="167">
        <f t="shared" si="17"/>
        <v>38772</v>
      </c>
      <c r="C698" s="42">
        <v>7.2379919825072889</v>
      </c>
      <c r="D698" s="88"/>
    </row>
    <row r="699" spans="1:7" x14ac:dyDescent="0.25">
      <c r="A699" s="167" t="s">
        <v>492</v>
      </c>
      <c r="B699" s="167">
        <f t="shared" si="17"/>
        <v>38773</v>
      </c>
      <c r="C699" s="42">
        <v>7.3904166666666669</v>
      </c>
      <c r="D699" s="88"/>
    </row>
    <row r="700" spans="1:7" x14ac:dyDescent="0.25">
      <c r="A700" s="167" t="s">
        <v>493</v>
      </c>
      <c r="B700" s="167">
        <f t="shared" si="17"/>
        <v>38774</v>
      </c>
      <c r="C700" s="42">
        <v>7.3904166666666669</v>
      </c>
      <c r="D700" s="88"/>
    </row>
    <row r="701" spans="1:7" x14ac:dyDescent="0.25">
      <c r="A701" s="167" t="s">
        <v>494</v>
      </c>
      <c r="B701" s="167">
        <f t="shared" si="17"/>
        <v>38775</v>
      </c>
      <c r="C701" s="42">
        <v>7.3904166666666669</v>
      </c>
      <c r="D701" s="88"/>
    </row>
    <row r="702" spans="1:7" x14ac:dyDescent="0.25">
      <c r="A702" s="167" t="s">
        <v>495</v>
      </c>
      <c r="B702" s="167">
        <f t="shared" si="17"/>
        <v>38776</v>
      </c>
      <c r="C702" s="42">
        <v>6.9696834393882678</v>
      </c>
      <c r="D702" s="88">
        <v>7.68</v>
      </c>
    </row>
    <row r="703" spans="1:7" x14ac:dyDescent="0.25">
      <c r="A703" s="181">
        <v>38776</v>
      </c>
      <c r="B703" s="167">
        <f t="shared" si="17"/>
        <v>38777</v>
      </c>
      <c r="C703" s="88"/>
      <c r="D703" s="88">
        <v>6.82</v>
      </c>
    </row>
    <row r="704" spans="1:7" x14ac:dyDescent="0.25">
      <c r="A704" s="181">
        <v>38790</v>
      </c>
      <c r="B704" s="167">
        <f t="shared" si="17"/>
        <v>38791</v>
      </c>
      <c r="C704" s="88"/>
      <c r="D704" s="88">
        <v>6.82</v>
      </c>
    </row>
    <row r="705" spans="1:4" x14ac:dyDescent="0.25">
      <c r="A705" s="167" t="s">
        <v>523</v>
      </c>
      <c r="B705" s="167">
        <f t="shared" si="17"/>
        <v>38800</v>
      </c>
      <c r="C705" s="42">
        <v>7.1575675007523971</v>
      </c>
      <c r="D705" s="88"/>
    </row>
    <row r="706" spans="1:4" x14ac:dyDescent="0.25">
      <c r="A706" s="167" t="s">
        <v>524</v>
      </c>
      <c r="B706" s="167">
        <f t="shared" si="17"/>
        <v>38801</v>
      </c>
      <c r="C706" s="42">
        <v>7.4164344136591351</v>
      </c>
      <c r="D706" s="88"/>
    </row>
    <row r="707" spans="1:4" x14ac:dyDescent="0.25">
      <c r="A707" s="167" t="s">
        <v>525</v>
      </c>
      <c r="B707" s="167">
        <f t="shared" si="17"/>
        <v>38802</v>
      </c>
      <c r="C707" s="42">
        <v>7.4164344136591351</v>
      </c>
      <c r="D707" s="88"/>
    </row>
    <row r="708" spans="1:4" x14ac:dyDescent="0.25">
      <c r="A708" s="167" t="s">
        <v>526</v>
      </c>
      <c r="B708" s="167">
        <f t="shared" si="17"/>
        <v>38803</v>
      </c>
      <c r="C708" s="42">
        <v>7.4164344136591351</v>
      </c>
      <c r="D708" s="88"/>
    </row>
    <row r="709" spans="1:4" x14ac:dyDescent="0.25">
      <c r="A709" s="167" t="s">
        <v>527</v>
      </c>
      <c r="B709" s="167">
        <f t="shared" si="17"/>
        <v>38804</v>
      </c>
      <c r="C709" s="42">
        <v>7.0439794047376516</v>
      </c>
      <c r="D709" s="88"/>
    </row>
    <row r="710" spans="1:4" x14ac:dyDescent="0.25">
      <c r="A710" s="167" t="s">
        <v>528</v>
      </c>
      <c r="B710" s="167">
        <f t="shared" si="17"/>
        <v>38805</v>
      </c>
      <c r="C710" s="42">
        <v>7.1550476360074793</v>
      </c>
      <c r="D710" s="88"/>
    </row>
    <row r="711" spans="1:4" x14ac:dyDescent="0.25">
      <c r="A711" s="167" t="s">
        <v>529</v>
      </c>
      <c r="B711" s="167">
        <f t="shared" si="17"/>
        <v>38806</v>
      </c>
      <c r="C711" s="42">
        <v>7.1667125645438903</v>
      </c>
      <c r="D711" s="88"/>
    </row>
    <row r="712" spans="1:4" x14ac:dyDescent="0.25">
      <c r="A712" s="167" t="s">
        <v>530</v>
      </c>
      <c r="B712" s="167">
        <f t="shared" si="17"/>
        <v>38807</v>
      </c>
      <c r="C712" s="42">
        <v>7.1625993949870352</v>
      </c>
      <c r="D712" s="88">
        <v>6.82</v>
      </c>
    </row>
    <row r="713" spans="1:4" x14ac:dyDescent="0.25">
      <c r="A713" s="181">
        <v>38807</v>
      </c>
      <c r="B713" s="167">
        <f t="shared" si="17"/>
        <v>38808</v>
      </c>
      <c r="C713" s="88"/>
      <c r="D713" s="88">
        <v>7.09</v>
      </c>
    </row>
    <row r="714" spans="1:4" x14ac:dyDescent="0.25">
      <c r="A714" s="181">
        <v>38821</v>
      </c>
      <c r="B714" s="167">
        <f t="shared" si="17"/>
        <v>38822</v>
      </c>
      <c r="C714" s="88"/>
      <c r="D714" s="88">
        <v>7.09</v>
      </c>
    </row>
    <row r="715" spans="1:4" x14ac:dyDescent="0.25">
      <c r="A715" s="167" t="s">
        <v>555</v>
      </c>
      <c r="B715" s="167">
        <f t="shared" si="17"/>
        <v>38830</v>
      </c>
      <c r="C715" s="42">
        <v>7.6591314726404702</v>
      </c>
      <c r="D715" s="88"/>
    </row>
    <row r="716" spans="1:4" x14ac:dyDescent="0.25">
      <c r="A716" s="167" t="s">
        <v>556</v>
      </c>
      <c r="B716" s="167">
        <f t="shared" si="17"/>
        <v>38831</v>
      </c>
      <c r="C716" s="42">
        <v>7.6591314726404702</v>
      </c>
      <c r="D716" s="88"/>
    </row>
    <row r="717" spans="1:4" x14ac:dyDescent="0.25">
      <c r="A717" s="167" t="s">
        <v>557</v>
      </c>
      <c r="B717" s="167">
        <f t="shared" si="17"/>
        <v>38832</v>
      </c>
      <c r="C717" s="42">
        <v>7.7251858108108111</v>
      </c>
      <c r="D717" s="88"/>
    </row>
    <row r="718" spans="1:4" x14ac:dyDescent="0.25">
      <c r="A718" s="167" t="s">
        <v>596</v>
      </c>
      <c r="B718" s="167">
        <f t="shared" si="17"/>
        <v>38833</v>
      </c>
      <c r="C718" s="42">
        <v>7.3501070205479451</v>
      </c>
      <c r="D718" s="88"/>
    </row>
    <row r="719" spans="1:4" x14ac:dyDescent="0.25">
      <c r="A719" s="167" t="s">
        <v>597</v>
      </c>
      <c r="B719" s="167">
        <f t="shared" si="17"/>
        <v>38834</v>
      </c>
      <c r="C719" s="42">
        <v>7.1744211618257259</v>
      </c>
      <c r="D719" s="88"/>
    </row>
    <row r="720" spans="1:4" x14ac:dyDescent="0.25">
      <c r="A720" s="167" t="s">
        <v>598</v>
      </c>
      <c r="B720" s="167">
        <f t="shared" si="17"/>
        <v>38835</v>
      </c>
      <c r="C720" s="42">
        <v>6.8906917808219177</v>
      </c>
      <c r="D720" s="88"/>
    </row>
    <row r="721" spans="1:4" x14ac:dyDescent="0.25">
      <c r="A721" s="167" t="s">
        <v>599</v>
      </c>
      <c r="B721" s="167">
        <f t="shared" si="17"/>
        <v>38836</v>
      </c>
      <c r="C721" s="42">
        <v>6.8906917808219177</v>
      </c>
      <c r="D721" s="88"/>
    </row>
    <row r="722" spans="1:4" x14ac:dyDescent="0.25">
      <c r="A722" s="167" t="s">
        <v>600</v>
      </c>
      <c r="B722" s="167">
        <f t="shared" si="17"/>
        <v>38837</v>
      </c>
      <c r="C722" s="42">
        <v>6.8906917808219177</v>
      </c>
      <c r="D722" s="88">
        <v>7.09</v>
      </c>
    </row>
    <row r="723" spans="1:4" x14ac:dyDescent="0.25">
      <c r="A723" s="181">
        <v>38837</v>
      </c>
      <c r="B723" s="167">
        <f t="shared" si="17"/>
        <v>38838</v>
      </c>
      <c r="C723" s="88"/>
      <c r="D723" s="88">
        <v>6.38</v>
      </c>
    </row>
    <row r="724" spans="1:4" x14ac:dyDescent="0.25">
      <c r="A724" s="181">
        <v>38851</v>
      </c>
      <c r="B724" s="167">
        <f t="shared" si="17"/>
        <v>38852</v>
      </c>
      <c r="C724" s="88"/>
      <c r="D724" s="88">
        <v>6.38</v>
      </c>
    </row>
    <row r="725" spans="1:4" x14ac:dyDescent="0.25">
      <c r="A725" s="167" t="s">
        <v>656</v>
      </c>
      <c r="B725" s="167">
        <f t="shared" si="17"/>
        <v>38861</v>
      </c>
      <c r="C725" s="42">
        <v>6.2699489795918364</v>
      </c>
      <c r="D725" s="88"/>
    </row>
    <row r="726" spans="1:4" x14ac:dyDescent="0.25">
      <c r="A726" s="167" t="s">
        <v>659</v>
      </c>
      <c r="B726" s="167">
        <f t="shared" si="17"/>
        <v>38862</v>
      </c>
      <c r="C726" s="42">
        <v>6.0140556440740287</v>
      </c>
      <c r="D726" s="88"/>
    </row>
    <row r="727" spans="1:4" x14ac:dyDescent="0.25">
      <c r="A727" s="167" t="s">
        <v>660</v>
      </c>
      <c r="B727" s="167">
        <f t="shared" si="17"/>
        <v>38863</v>
      </c>
      <c r="C727" s="42">
        <v>5.8480847029077117</v>
      </c>
      <c r="D727" s="88"/>
    </row>
    <row r="728" spans="1:4" x14ac:dyDescent="0.25">
      <c r="A728" s="167" t="s">
        <v>661</v>
      </c>
      <c r="B728" s="167">
        <f t="shared" si="17"/>
        <v>38864</v>
      </c>
      <c r="C728" s="42">
        <v>5.7696940726577441</v>
      </c>
      <c r="D728" s="88"/>
    </row>
    <row r="729" spans="1:4" x14ac:dyDescent="0.25">
      <c r="A729" s="167" t="s">
        <v>662</v>
      </c>
      <c r="B729" s="167">
        <f t="shared" si="17"/>
        <v>38865</v>
      </c>
      <c r="C729" s="42">
        <v>5.7696940726577441</v>
      </c>
      <c r="D729" s="88"/>
    </row>
    <row r="730" spans="1:4" x14ac:dyDescent="0.25">
      <c r="A730" s="167" t="s">
        <v>663</v>
      </c>
      <c r="B730" s="167">
        <f t="shared" si="17"/>
        <v>38866</v>
      </c>
      <c r="C730" s="42">
        <v>5.7696940726577441</v>
      </c>
      <c r="D730" s="88"/>
    </row>
    <row r="731" spans="1:4" x14ac:dyDescent="0.25">
      <c r="A731" s="167" t="s">
        <v>664</v>
      </c>
      <c r="B731" s="167">
        <f t="shared" si="17"/>
        <v>38867</v>
      </c>
      <c r="C731" s="42">
        <v>5.7696940726577441</v>
      </c>
      <c r="D731" s="88"/>
    </row>
    <row r="732" spans="1:4" x14ac:dyDescent="0.25">
      <c r="A732" s="167" t="s">
        <v>665</v>
      </c>
      <c r="B732" s="167">
        <f t="shared" si="17"/>
        <v>38868</v>
      </c>
      <c r="C732" s="42">
        <v>6.2118465509150633</v>
      </c>
      <c r="D732" s="90">
        <v>6.38</v>
      </c>
    </row>
    <row r="733" spans="1:4" x14ac:dyDescent="0.25">
      <c r="A733" s="181">
        <v>38868</v>
      </c>
      <c r="B733" s="167">
        <f t="shared" si="17"/>
        <v>38869</v>
      </c>
      <c r="D733" s="90">
        <v>6.3</v>
      </c>
    </row>
    <row r="734" spans="1:4" x14ac:dyDescent="0.25">
      <c r="A734" s="181">
        <v>38882</v>
      </c>
      <c r="B734" s="167">
        <f t="shared" si="17"/>
        <v>38883</v>
      </c>
      <c r="D734" s="90">
        <v>6.3</v>
      </c>
    </row>
    <row r="735" spans="1:4" x14ac:dyDescent="0.25">
      <c r="A735" s="167" t="s">
        <v>688</v>
      </c>
      <c r="B735" s="167">
        <f t="shared" si="17"/>
        <v>38891</v>
      </c>
      <c r="C735" s="42">
        <v>6.5053740979870867</v>
      </c>
      <c r="D735" s="88"/>
    </row>
    <row r="736" spans="1:4" x14ac:dyDescent="0.25">
      <c r="A736" s="167" t="s">
        <v>689</v>
      </c>
      <c r="B736" s="167">
        <f t="shared" si="17"/>
        <v>38892</v>
      </c>
      <c r="C736" s="42">
        <v>6.1426110038610036</v>
      </c>
      <c r="D736" s="88"/>
    </row>
    <row r="737" spans="1:4" x14ac:dyDescent="0.25">
      <c r="A737" s="167" t="s">
        <v>690</v>
      </c>
      <c r="B737" s="167">
        <f t="shared" si="17"/>
        <v>38893</v>
      </c>
      <c r="C737" s="42">
        <v>6.1426110038610036</v>
      </c>
      <c r="D737" s="88"/>
    </row>
    <row r="738" spans="1:4" x14ac:dyDescent="0.25">
      <c r="A738" s="167" t="s">
        <v>691</v>
      </c>
      <c r="B738" s="167">
        <f t="shared" si="17"/>
        <v>38894</v>
      </c>
      <c r="C738" s="42">
        <v>6.1426110038610036</v>
      </c>
      <c r="D738" s="88"/>
    </row>
    <row r="739" spans="1:4" x14ac:dyDescent="0.25">
      <c r="A739" s="167" t="s">
        <v>692</v>
      </c>
      <c r="B739" s="167">
        <f t="shared" si="17"/>
        <v>38895</v>
      </c>
      <c r="C739" s="42">
        <v>5.8860443250503698</v>
      </c>
      <c r="D739" s="88"/>
    </row>
    <row r="740" spans="1:4" x14ac:dyDescent="0.25">
      <c r="A740" s="167" t="s">
        <v>693</v>
      </c>
      <c r="B740" s="167">
        <f t="shared" si="17"/>
        <v>38896</v>
      </c>
      <c r="C740" s="42">
        <v>5.972803720577069</v>
      </c>
      <c r="D740" s="88"/>
    </row>
    <row r="741" spans="1:4" x14ac:dyDescent="0.25">
      <c r="A741" s="167" t="s">
        <v>694</v>
      </c>
      <c r="B741" s="167">
        <f t="shared" si="17"/>
        <v>38897</v>
      </c>
      <c r="C741" s="42">
        <v>6.0425585429314834</v>
      </c>
      <c r="D741" s="88"/>
    </row>
    <row r="742" spans="1:4" x14ac:dyDescent="0.25">
      <c r="A742" s="167" t="s">
        <v>695</v>
      </c>
      <c r="B742" s="167">
        <f t="shared" si="17"/>
        <v>38898</v>
      </c>
      <c r="C742" s="42">
        <v>6.0982343412526996</v>
      </c>
      <c r="D742" s="90">
        <v>6.3</v>
      </c>
    </row>
    <row r="743" spans="1:4" x14ac:dyDescent="0.25">
      <c r="A743" s="181">
        <v>38898</v>
      </c>
      <c r="B743" s="167">
        <f t="shared" si="17"/>
        <v>38899</v>
      </c>
      <c r="D743" s="88">
        <v>5.91</v>
      </c>
    </row>
    <row r="744" spans="1:4" x14ac:dyDescent="0.25">
      <c r="A744" s="181">
        <v>38912</v>
      </c>
      <c r="B744" s="167">
        <f t="shared" si="17"/>
        <v>38913</v>
      </c>
      <c r="D744" s="88">
        <v>5.91</v>
      </c>
    </row>
    <row r="745" spans="1:4" x14ac:dyDescent="0.25">
      <c r="A745" s="167" t="s">
        <v>720</v>
      </c>
      <c r="B745" s="167">
        <f t="shared" si="17"/>
        <v>38922</v>
      </c>
      <c r="C745" s="42">
        <v>5.9074602146558108</v>
      </c>
      <c r="D745" s="88"/>
    </row>
    <row r="746" spans="1:4" x14ac:dyDescent="0.25">
      <c r="A746" s="167" t="s">
        <v>721</v>
      </c>
      <c r="B746" s="167">
        <f t="shared" si="17"/>
        <v>38923</v>
      </c>
      <c r="C746" s="42">
        <v>6.3400115919629059</v>
      </c>
      <c r="D746" s="88"/>
    </row>
    <row r="747" spans="1:4" x14ac:dyDescent="0.25">
      <c r="A747" s="167" t="s">
        <v>722</v>
      </c>
      <c r="B747" s="167">
        <f t="shared" si="17"/>
        <v>38924</v>
      </c>
      <c r="C747" s="42">
        <v>6.7806403351286653</v>
      </c>
      <c r="D747" s="88"/>
    </row>
    <row r="748" spans="1:4" x14ac:dyDescent="0.25">
      <c r="A748" s="167" t="s">
        <v>723</v>
      </c>
      <c r="B748" s="167">
        <f t="shared" si="17"/>
        <v>38925</v>
      </c>
      <c r="C748" s="42">
        <v>6.7080072463768117</v>
      </c>
      <c r="D748" s="88"/>
    </row>
    <row r="749" spans="1:4" x14ac:dyDescent="0.25">
      <c r="A749" s="167" t="s">
        <v>724</v>
      </c>
      <c r="B749" s="167">
        <f t="shared" si="17"/>
        <v>38926</v>
      </c>
      <c r="C749" s="42">
        <v>7.0238817847802721</v>
      </c>
      <c r="D749" s="88"/>
    </row>
    <row r="750" spans="1:4" x14ac:dyDescent="0.25">
      <c r="A750" s="167" t="s">
        <v>725</v>
      </c>
      <c r="B750" s="167">
        <f t="shared" si="17"/>
        <v>38927</v>
      </c>
      <c r="C750" s="42">
        <v>7.2397798238590871</v>
      </c>
      <c r="D750" s="88"/>
    </row>
    <row r="751" spans="1:4" x14ac:dyDescent="0.25">
      <c r="A751" s="167" t="s">
        <v>726</v>
      </c>
      <c r="B751" s="167">
        <f t="shared" si="17"/>
        <v>38928</v>
      </c>
      <c r="C751" s="42">
        <v>7.2397798238590871</v>
      </c>
      <c r="D751" s="88"/>
    </row>
    <row r="752" spans="1:4" x14ac:dyDescent="0.25">
      <c r="A752" s="167" t="s">
        <v>727</v>
      </c>
      <c r="B752" s="167">
        <f t="shared" si="17"/>
        <v>38929</v>
      </c>
      <c r="C752" s="42">
        <v>7.2397798238590871</v>
      </c>
      <c r="D752" s="88">
        <v>5.91</v>
      </c>
    </row>
    <row r="753" spans="1:4" x14ac:dyDescent="0.25">
      <c r="A753" s="181">
        <v>38929</v>
      </c>
      <c r="B753" s="167">
        <f t="shared" si="17"/>
        <v>38930</v>
      </c>
      <c r="D753" s="88">
        <v>7.26</v>
      </c>
    </row>
    <row r="754" spans="1:4" x14ac:dyDescent="0.25">
      <c r="A754" s="181">
        <v>38943</v>
      </c>
      <c r="B754" s="167">
        <f t="shared" si="17"/>
        <v>38944</v>
      </c>
      <c r="D754" s="88">
        <v>7.26</v>
      </c>
    </row>
    <row r="755" spans="1:4" x14ac:dyDescent="0.25">
      <c r="A755" s="167" t="s">
        <v>755</v>
      </c>
      <c r="B755" s="167">
        <f t="shared" si="17"/>
        <v>38953</v>
      </c>
      <c r="C755" s="42">
        <v>7.180503749592436</v>
      </c>
      <c r="D755" s="88"/>
    </row>
    <row r="756" spans="1:4" x14ac:dyDescent="0.25">
      <c r="A756" s="167" t="s">
        <v>756</v>
      </c>
      <c r="B756" s="167">
        <f t="shared" si="17"/>
        <v>38954</v>
      </c>
      <c r="C756" s="42">
        <v>7.2177463776728503</v>
      </c>
      <c r="D756" s="88"/>
    </row>
    <row r="757" spans="1:4" x14ac:dyDescent="0.25">
      <c r="A757" s="167" t="s">
        <v>757</v>
      </c>
      <c r="B757" s="167">
        <f t="shared" si="17"/>
        <v>38955</v>
      </c>
      <c r="C757" s="42">
        <v>7.4710505836575871</v>
      </c>
      <c r="D757" s="88"/>
    </row>
    <row r="758" spans="1:4" x14ac:dyDescent="0.25">
      <c r="A758" s="167" t="s">
        <v>758</v>
      </c>
      <c r="B758" s="167">
        <f t="shared" si="17"/>
        <v>38956</v>
      </c>
      <c r="C758" s="42">
        <v>7.4710505836575871</v>
      </c>
      <c r="D758" s="88"/>
    </row>
    <row r="759" spans="1:4" x14ac:dyDescent="0.25">
      <c r="A759" s="167" t="s">
        <v>759</v>
      </c>
      <c r="B759" s="167">
        <f t="shared" ref="B759:B804" si="18">A759+1</f>
        <v>38957</v>
      </c>
      <c r="C759" s="42">
        <v>7.4710505836575871</v>
      </c>
      <c r="D759" s="88"/>
    </row>
    <row r="760" spans="1:4" x14ac:dyDescent="0.25">
      <c r="A760" s="167" t="s">
        <v>760</v>
      </c>
      <c r="B760" s="167">
        <f t="shared" si="18"/>
        <v>38958</v>
      </c>
      <c r="C760" s="42">
        <v>6.5034952579227392</v>
      </c>
      <c r="D760" s="88"/>
    </row>
    <row r="761" spans="1:4" x14ac:dyDescent="0.25">
      <c r="A761" s="167" t="s">
        <v>761</v>
      </c>
      <c r="B761" s="167">
        <f t="shared" si="18"/>
        <v>38959</v>
      </c>
      <c r="C761" s="42">
        <v>6.2299671924621398</v>
      </c>
      <c r="D761" s="88"/>
    </row>
    <row r="762" spans="1:4" x14ac:dyDescent="0.25">
      <c r="A762" s="167" t="s">
        <v>762</v>
      </c>
      <c r="B762" s="167">
        <f t="shared" si="18"/>
        <v>38960</v>
      </c>
      <c r="C762" s="42">
        <v>6.3995634570082451</v>
      </c>
      <c r="D762" s="88">
        <v>7.26</v>
      </c>
    </row>
    <row r="763" spans="1:4" x14ac:dyDescent="0.25">
      <c r="A763" s="181">
        <v>38960</v>
      </c>
      <c r="B763" s="167">
        <f t="shared" si="18"/>
        <v>38961</v>
      </c>
      <c r="D763" s="88">
        <v>4.93</v>
      </c>
    </row>
    <row r="764" spans="1:4" x14ac:dyDescent="0.25">
      <c r="A764" s="181">
        <v>38974</v>
      </c>
      <c r="B764" s="167">
        <f t="shared" si="18"/>
        <v>38975</v>
      </c>
      <c r="D764" s="88">
        <v>4.93</v>
      </c>
    </row>
    <row r="765" spans="1:4" x14ac:dyDescent="0.25">
      <c r="A765" s="167" t="s">
        <v>819</v>
      </c>
      <c r="B765" s="167">
        <f t="shared" si="18"/>
        <v>38983</v>
      </c>
      <c r="C765" s="42">
        <v>4.477889237199582</v>
      </c>
      <c r="D765" s="88"/>
    </row>
    <row r="766" spans="1:4" x14ac:dyDescent="0.25">
      <c r="A766" s="167" t="s">
        <v>820</v>
      </c>
      <c r="B766" s="167">
        <f t="shared" si="18"/>
        <v>38984</v>
      </c>
      <c r="C766" s="42">
        <v>4.477889237199582</v>
      </c>
      <c r="D766" s="88"/>
    </row>
    <row r="767" spans="1:4" x14ac:dyDescent="0.25">
      <c r="A767" s="167" t="s">
        <v>821</v>
      </c>
      <c r="B767" s="167">
        <f t="shared" si="18"/>
        <v>38985</v>
      </c>
      <c r="C767" s="42">
        <v>4.477889237199582</v>
      </c>
      <c r="D767" s="88"/>
    </row>
    <row r="768" spans="1:4" x14ac:dyDescent="0.25">
      <c r="A768" s="167" t="s">
        <v>822</v>
      </c>
      <c r="B768" s="167">
        <f t="shared" si="18"/>
        <v>38986</v>
      </c>
      <c r="C768" s="42">
        <v>4.3254083626416566</v>
      </c>
      <c r="D768" s="88"/>
    </row>
    <row r="769" spans="1:4" x14ac:dyDescent="0.25">
      <c r="A769" s="167" t="s">
        <v>823</v>
      </c>
      <c r="B769" s="167">
        <f t="shared" si="18"/>
        <v>38987</v>
      </c>
      <c r="C769" s="42">
        <v>4.3667251850446007</v>
      </c>
      <c r="D769" s="88"/>
    </row>
    <row r="770" spans="1:4" x14ac:dyDescent="0.25">
      <c r="A770" s="167" t="s">
        <v>824</v>
      </c>
      <c r="B770" s="167">
        <f t="shared" si="18"/>
        <v>38988</v>
      </c>
      <c r="C770" s="42">
        <v>4.3505519611807522</v>
      </c>
      <c r="D770" s="88"/>
    </row>
    <row r="771" spans="1:4" x14ac:dyDescent="0.25">
      <c r="A771" s="167" t="s">
        <v>825</v>
      </c>
      <c r="B771" s="167">
        <f t="shared" si="18"/>
        <v>38989</v>
      </c>
      <c r="C771" s="42">
        <v>4.1589458259325047</v>
      </c>
      <c r="D771" s="88"/>
    </row>
    <row r="772" spans="1:4" x14ac:dyDescent="0.25">
      <c r="A772" s="167" t="s">
        <v>826</v>
      </c>
      <c r="B772" s="167">
        <f t="shared" si="18"/>
        <v>38990</v>
      </c>
      <c r="C772" s="42">
        <v>4.1589458259325047</v>
      </c>
      <c r="D772" s="88">
        <v>4.93</v>
      </c>
    </row>
    <row r="773" spans="1:4" x14ac:dyDescent="0.25">
      <c r="A773" s="181">
        <v>38990</v>
      </c>
      <c r="B773" s="167">
        <f t="shared" si="18"/>
        <v>38991</v>
      </c>
      <c r="D773" s="90">
        <v>5.6</v>
      </c>
    </row>
    <row r="774" spans="1:4" x14ac:dyDescent="0.25">
      <c r="A774" s="181">
        <v>39004</v>
      </c>
      <c r="B774" s="167">
        <f t="shared" si="18"/>
        <v>39005</v>
      </c>
      <c r="D774" s="90">
        <v>5.6</v>
      </c>
    </row>
    <row r="775" spans="1:4" x14ac:dyDescent="0.25">
      <c r="A775" s="167" t="s">
        <v>852</v>
      </c>
      <c r="B775" s="167">
        <f t="shared" si="18"/>
        <v>39014</v>
      </c>
      <c r="C775" s="42">
        <v>7.2869914477703119</v>
      </c>
      <c r="D775" s="88"/>
    </row>
    <row r="776" spans="1:4" x14ac:dyDescent="0.25">
      <c r="A776" s="167" t="s">
        <v>853</v>
      </c>
      <c r="B776" s="167">
        <f t="shared" si="18"/>
        <v>39015</v>
      </c>
      <c r="C776" s="42">
        <v>7.135916867817401</v>
      </c>
      <c r="D776" s="88"/>
    </row>
    <row r="777" spans="1:4" x14ac:dyDescent="0.25">
      <c r="A777" s="167" t="s">
        <v>854</v>
      </c>
      <c r="B777" s="167">
        <f t="shared" si="18"/>
        <v>39016</v>
      </c>
      <c r="C777" s="42">
        <v>7.2024412310547481</v>
      </c>
      <c r="D777" s="88"/>
    </row>
    <row r="778" spans="1:4" x14ac:dyDescent="0.25">
      <c r="A778" s="167" t="s">
        <v>855</v>
      </c>
      <c r="B778" s="167">
        <f t="shared" si="18"/>
        <v>39017</v>
      </c>
      <c r="C778" s="42">
        <v>7.9177283590015932</v>
      </c>
    </row>
    <row r="779" spans="1:4" x14ac:dyDescent="0.25">
      <c r="A779" s="167" t="s">
        <v>856</v>
      </c>
      <c r="B779" s="167">
        <f t="shared" si="18"/>
        <v>39018</v>
      </c>
      <c r="C779" s="42">
        <v>7.395980242170948</v>
      </c>
    </row>
    <row r="780" spans="1:4" x14ac:dyDescent="0.25">
      <c r="A780" s="167" t="s">
        <v>857</v>
      </c>
      <c r="B780" s="167">
        <f t="shared" si="18"/>
        <v>39019</v>
      </c>
      <c r="C780" s="42">
        <v>7.395980242170948</v>
      </c>
    </row>
    <row r="781" spans="1:4" x14ac:dyDescent="0.25">
      <c r="A781" s="167" t="s">
        <v>858</v>
      </c>
      <c r="B781" s="167">
        <f t="shared" si="18"/>
        <v>39020</v>
      </c>
      <c r="C781" s="42">
        <v>7.395980242170948</v>
      </c>
    </row>
    <row r="782" spans="1:4" x14ac:dyDescent="0.25">
      <c r="A782" s="167" t="s">
        <v>859</v>
      </c>
      <c r="B782" s="167">
        <f t="shared" si="18"/>
        <v>39021</v>
      </c>
      <c r="C782" s="42">
        <v>6.9797230392156866</v>
      </c>
      <c r="D782" s="90">
        <v>5.6</v>
      </c>
    </row>
    <row r="783" spans="1:4" x14ac:dyDescent="0.25">
      <c r="A783" s="181">
        <v>39021</v>
      </c>
      <c r="B783" s="167">
        <f t="shared" si="18"/>
        <v>39022</v>
      </c>
      <c r="C783" s="88"/>
      <c r="D783" s="88">
        <v>7.31</v>
      </c>
    </row>
    <row r="784" spans="1:4" x14ac:dyDescent="0.25">
      <c r="A784" s="181">
        <v>39035</v>
      </c>
      <c r="B784" s="167">
        <f t="shared" si="18"/>
        <v>39036</v>
      </c>
      <c r="C784" s="88"/>
      <c r="D784" s="88">
        <v>7.31</v>
      </c>
    </row>
    <row r="785" spans="1:4" x14ac:dyDescent="0.25">
      <c r="A785" s="167" t="s">
        <v>882</v>
      </c>
      <c r="B785" s="167">
        <f t="shared" si="18"/>
        <v>39044</v>
      </c>
      <c r="C785" s="42">
        <v>7.4252948475537695</v>
      </c>
      <c r="D785" s="88"/>
    </row>
    <row r="786" spans="1:4" x14ac:dyDescent="0.25">
      <c r="A786" s="167" t="s">
        <v>883</v>
      </c>
      <c r="B786" s="167">
        <f t="shared" si="18"/>
        <v>39045</v>
      </c>
      <c r="C786" s="42">
        <v>7.4252948475537695</v>
      </c>
      <c r="D786" s="88"/>
    </row>
    <row r="787" spans="1:4" x14ac:dyDescent="0.25">
      <c r="A787" s="167" t="s">
        <v>884</v>
      </c>
      <c r="B787" s="167">
        <f t="shared" si="18"/>
        <v>39046</v>
      </c>
      <c r="C787" s="42">
        <v>7.4252948475537695</v>
      </c>
      <c r="D787" s="88"/>
    </row>
    <row r="788" spans="1:4" x14ac:dyDescent="0.25">
      <c r="A788" s="167" t="s">
        <v>885</v>
      </c>
      <c r="B788" s="167">
        <f t="shared" si="18"/>
        <v>39047</v>
      </c>
      <c r="C788" s="42">
        <v>7.4252948475537695</v>
      </c>
      <c r="D788" s="88"/>
    </row>
    <row r="789" spans="1:4" x14ac:dyDescent="0.25">
      <c r="A789" s="167" t="s">
        <v>886</v>
      </c>
      <c r="B789" s="167">
        <f t="shared" si="18"/>
        <v>39048</v>
      </c>
      <c r="C789" s="42">
        <v>7.4252948475537695</v>
      </c>
      <c r="D789" s="88"/>
    </row>
    <row r="790" spans="1:4" x14ac:dyDescent="0.25">
      <c r="A790" s="167" t="s">
        <v>887</v>
      </c>
      <c r="B790" s="167">
        <f t="shared" si="18"/>
        <v>39049</v>
      </c>
      <c r="C790" s="42">
        <v>7.5529141248240261</v>
      </c>
      <c r="D790" s="88"/>
    </row>
    <row r="791" spans="1:4" x14ac:dyDescent="0.25">
      <c r="A791" s="167" t="s">
        <v>888</v>
      </c>
      <c r="B791" s="167">
        <f t="shared" si="18"/>
        <v>39050</v>
      </c>
      <c r="C791" s="42">
        <v>7.5848176156583627</v>
      </c>
      <c r="D791" s="88"/>
    </row>
    <row r="792" spans="1:4" x14ac:dyDescent="0.25">
      <c r="A792" s="167" t="s">
        <v>889</v>
      </c>
      <c r="B792" s="167">
        <f t="shared" si="18"/>
        <v>39051</v>
      </c>
      <c r="C792" s="42">
        <v>7.7494141366223905</v>
      </c>
      <c r="D792" s="88">
        <v>7.31</v>
      </c>
    </row>
    <row r="793" spans="1:4" x14ac:dyDescent="0.25">
      <c r="A793" s="181">
        <v>39051</v>
      </c>
      <c r="B793" s="167">
        <f t="shared" si="18"/>
        <v>39052</v>
      </c>
      <c r="C793" s="88"/>
      <c r="D793" s="88">
        <v>7.15</v>
      </c>
    </row>
    <row r="794" spans="1:4" x14ac:dyDescent="0.25">
      <c r="A794" s="181">
        <v>39065</v>
      </c>
      <c r="B794" s="167">
        <f t="shared" si="18"/>
        <v>39066</v>
      </c>
      <c r="C794" s="88"/>
      <c r="D794" s="88">
        <v>7.15</v>
      </c>
    </row>
    <row r="795" spans="1:4" x14ac:dyDescent="0.25">
      <c r="A795" s="167" t="s">
        <v>914</v>
      </c>
      <c r="B795" s="167">
        <f t="shared" si="18"/>
        <v>39075</v>
      </c>
      <c r="C795" s="42">
        <v>5.8697880747126439</v>
      </c>
      <c r="D795" s="88"/>
    </row>
    <row r="796" spans="1:4" x14ac:dyDescent="0.25">
      <c r="A796" s="167" t="s">
        <v>915</v>
      </c>
      <c r="B796" s="167">
        <f t="shared" si="18"/>
        <v>39076</v>
      </c>
      <c r="C796" s="42">
        <v>5.8697880747126439</v>
      </c>
      <c r="D796" s="88"/>
    </row>
    <row r="797" spans="1:4" x14ac:dyDescent="0.25">
      <c r="A797" s="167" t="s">
        <v>916</v>
      </c>
      <c r="B797" s="167">
        <f t="shared" si="18"/>
        <v>39077</v>
      </c>
      <c r="C797" s="42">
        <v>5.8697880747126439</v>
      </c>
      <c r="D797" s="88"/>
    </row>
    <row r="798" spans="1:4" x14ac:dyDescent="0.25">
      <c r="A798" s="167" t="s">
        <v>917</v>
      </c>
      <c r="B798" s="167">
        <f t="shared" si="18"/>
        <v>39078</v>
      </c>
      <c r="C798" s="42">
        <v>5.7505482897384308</v>
      </c>
      <c r="D798" s="88"/>
    </row>
    <row r="799" spans="1:4" x14ac:dyDescent="0.25">
      <c r="A799" s="167" t="s">
        <v>918</v>
      </c>
      <c r="B799" s="167">
        <f t="shared" si="18"/>
        <v>39079</v>
      </c>
      <c r="C799" s="42">
        <v>5.5683605851979348</v>
      </c>
      <c r="D799" s="88"/>
    </row>
    <row r="800" spans="1:4" x14ac:dyDescent="0.25">
      <c r="A800" s="167" t="s">
        <v>919</v>
      </c>
      <c r="B800" s="167">
        <f t="shared" si="18"/>
        <v>39080</v>
      </c>
      <c r="C800" s="42">
        <v>5.6235844529750478</v>
      </c>
      <c r="D800" s="88"/>
    </row>
    <row r="801" spans="1:4" x14ac:dyDescent="0.25">
      <c r="A801" s="167" t="s">
        <v>920</v>
      </c>
      <c r="B801" s="167">
        <f t="shared" si="18"/>
        <v>39081</v>
      </c>
      <c r="C801" s="42">
        <v>5.6235844529750478</v>
      </c>
      <c r="D801" s="88"/>
    </row>
    <row r="802" spans="1:4" x14ac:dyDescent="0.25">
      <c r="A802" s="167" t="s">
        <v>921</v>
      </c>
      <c r="B802" s="167">
        <f t="shared" si="18"/>
        <v>39082</v>
      </c>
      <c r="C802" s="104">
        <v>5.6235844529750478</v>
      </c>
      <c r="D802" s="88">
        <v>7.15</v>
      </c>
    </row>
    <row r="803" spans="1:4" x14ac:dyDescent="0.25">
      <c r="A803" s="181">
        <v>39082</v>
      </c>
      <c r="B803" s="167">
        <f t="shared" si="18"/>
        <v>39083</v>
      </c>
      <c r="C803" s="88"/>
      <c r="D803" s="103">
        <v>6.34</v>
      </c>
    </row>
    <row r="804" spans="1:4" x14ac:dyDescent="0.25">
      <c r="A804" s="181">
        <v>39096</v>
      </c>
      <c r="B804" s="167">
        <f t="shared" si="18"/>
        <v>39097</v>
      </c>
      <c r="C804" s="88"/>
      <c r="D804" s="103">
        <v>6.34</v>
      </c>
    </row>
    <row r="805" spans="1:4" x14ac:dyDescent="0.25">
      <c r="A805" s="167" t="s">
        <v>1016</v>
      </c>
      <c r="B805" s="167">
        <f t="shared" ref="B805:B863" si="19">A805+1</f>
        <v>39106</v>
      </c>
      <c r="C805" s="42">
        <v>7.4154189189189186</v>
      </c>
      <c r="D805" s="88"/>
    </row>
    <row r="806" spans="1:4" x14ac:dyDescent="0.25">
      <c r="A806" s="167" t="s">
        <v>1017</v>
      </c>
      <c r="B806" s="167">
        <f t="shared" si="19"/>
        <v>39107</v>
      </c>
      <c r="C806" s="42">
        <v>7.4602174530983509</v>
      </c>
      <c r="D806" s="88"/>
    </row>
    <row r="807" spans="1:4" x14ac:dyDescent="0.25">
      <c r="A807" s="167" t="s">
        <v>1018</v>
      </c>
      <c r="B807" s="167">
        <f t="shared" si="19"/>
        <v>39108</v>
      </c>
      <c r="C807" s="42">
        <v>7.2046696278985181</v>
      </c>
      <c r="D807" s="88"/>
    </row>
    <row r="808" spans="1:4" x14ac:dyDescent="0.25">
      <c r="A808" s="167" t="s">
        <v>1019</v>
      </c>
      <c r="B808" s="167">
        <f t="shared" si="19"/>
        <v>39109</v>
      </c>
      <c r="C808" s="42">
        <v>6.9248839761680774</v>
      </c>
      <c r="D808" s="88"/>
    </row>
    <row r="809" spans="1:4" x14ac:dyDescent="0.25">
      <c r="A809" s="167" t="s">
        <v>1020</v>
      </c>
      <c r="B809" s="167">
        <f t="shared" si="19"/>
        <v>39110</v>
      </c>
      <c r="C809" s="42">
        <v>6.9248839761680774</v>
      </c>
      <c r="D809" s="88"/>
    </row>
    <row r="810" spans="1:4" x14ac:dyDescent="0.25">
      <c r="A810" s="167" t="s">
        <v>1021</v>
      </c>
      <c r="B810" s="167">
        <f t="shared" si="19"/>
        <v>39111</v>
      </c>
      <c r="C810" s="42">
        <v>6.9248839761680774</v>
      </c>
      <c r="D810" s="88"/>
    </row>
    <row r="811" spans="1:4" x14ac:dyDescent="0.25">
      <c r="A811" s="167" t="s">
        <v>1022</v>
      </c>
      <c r="B811" s="167">
        <f t="shared" si="19"/>
        <v>39112</v>
      </c>
      <c r="C811" s="42">
        <v>7.3607596416049867</v>
      </c>
      <c r="D811" s="88"/>
    </row>
    <row r="812" spans="1:4" x14ac:dyDescent="0.25">
      <c r="A812" s="167" t="s">
        <v>1023</v>
      </c>
      <c r="B812" s="167">
        <f t="shared" si="19"/>
        <v>39113</v>
      </c>
      <c r="C812" s="42">
        <v>7.3590297937356759</v>
      </c>
      <c r="D812" s="103">
        <v>6.34</v>
      </c>
    </row>
    <row r="813" spans="1:4" x14ac:dyDescent="0.25">
      <c r="A813" s="181">
        <v>39113</v>
      </c>
      <c r="B813" s="167">
        <f t="shared" si="19"/>
        <v>39114</v>
      </c>
      <c r="C813" s="88"/>
      <c r="D813" s="88">
        <v>8.11</v>
      </c>
    </row>
    <row r="814" spans="1:4" x14ac:dyDescent="0.25">
      <c r="A814" s="181">
        <v>39127</v>
      </c>
      <c r="B814" s="167">
        <f t="shared" si="19"/>
        <v>39128</v>
      </c>
      <c r="C814" s="88"/>
      <c r="D814" s="88">
        <v>8.11</v>
      </c>
    </row>
    <row r="815" spans="1:4" x14ac:dyDescent="0.25">
      <c r="A815" s="167" t="s">
        <v>1045</v>
      </c>
      <c r="B815" s="167">
        <f t="shared" si="19"/>
        <v>39134</v>
      </c>
      <c r="C815" s="42">
        <v>7.3270834532374103</v>
      </c>
      <c r="D815" s="88"/>
    </row>
    <row r="816" spans="1:4" x14ac:dyDescent="0.25">
      <c r="A816" s="167" t="s">
        <v>1046</v>
      </c>
      <c r="B816" s="167">
        <f t="shared" si="19"/>
        <v>39135</v>
      </c>
      <c r="C816" s="42">
        <v>7.4798638601313527</v>
      </c>
      <c r="D816" s="88"/>
    </row>
    <row r="817" spans="1:4" x14ac:dyDescent="0.25">
      <c r="A817" s="167" t="s">
        <v>1047</v>
      </c>
      <c r="B817" s="167">
        <f t="shared" si="19"/>
        <v>39136</v>
      </c>
      <c r="C817" s="42">
        <v>7.4604309006211178</v>
      </c>
      <c r="D817" s="88"/>
    </row>
    <row r="818" spans="1:4" x14ac:dyDescent="0.25">
      <c r="A818" s="167" t="s">
        <v>1048</v>
      </c>
      <c r="B818" s="167">
        <f t="shared" si="19"/>
        <v>39137</v>
      </c>
      <c r="C818" s="42">
        <v>7.5330741916393178</v>
      </c>
      <c r="D818" s="88"/>
    </row>
    <row r="819" spans="1:4" x14ac:dyDescent="0.25">
      <c r="A819" s="167" t="s">
        <v>1049</v>
      </c>
      <c r="B819" s="167">
        <f t="shared" si="19"/>
        <v>39138</v>
      </c>
      <c r="C819" s="42">
        <v>7.5330741916393178</v>
      </c>
      <c r="D819" s="88"/>
    </row>
    <row r="820" spans="1:4" x14ac:dyDescent="0.25">
      <c r="A820" s="167" t="s">
        <v>1050</v>
      </c>
      <c r="B820" s="167">
        <f t="shared" si="19"/>
        <v>39139</v>
      </c>
      <c r="C820" s="42">
        <v>7.5330741916393178</v>
      </c>
      <c r="D820" s="88"/>
    </row>
    <row r="821" spans="1:4" x14ac:dyDescent="0.25">
      <c r="A821" s="167" t="s">
        <v>1051</v>
      </c>
      <c r="B821" s="167">
        <f t="shared" si="19"/>
        <v>39140</v>
      </c>
      <c r="C821" s="42">
        <v>7.7420044761425038</v>
      </c>
    </row>
    <row r="822" spans="1:4" x14ac:dyDescent="0.25">
      <c r="A822" s="167" t="s">
        <v>1052</v>
      </c>
      <c r="B822" s="167">
        <f t="shared" si="19"/>
        <v>39141</v>
      </c>
      <c r="C822" s="42">
        <v>7.4368157720011263</v>
      </c>
      <c r="D822" s="88">
        <v>8.11</v>
      </c>
    </row>
    <row r="823" spans="1:4" x14ac:dyDescent="0.25">
      <c r="A823" s="181">
        <v>39141</v>
      </c>
      <c r="B823" s="167">
        <f t="shared" si="19"/>
        <v>39142</v>
      </c>
      <c r="D823" s="88">
        <v>7.09</v>
      </c>
    </row>
    <row r="824" spans="1:4" x14ac:dyDescent="0.25">
      <c r="A824" s="181">
        <v>39155</v>
      </c>
      <c r="B824" s="167">
        <f t="shared" si="19"/>
        <v>39156</v>
      </c>
      <c r="D824" s="88">
        <v>7.09</v>
      </c>
    </row>
    <row r="825" spans="1:4" x14ac:dyDescent="0.25">
      <c r="A825" s="167" t="s">
        <v>793</v>
      </c>
      <c r="B825" s="167">
        <f t="shared" si="19"/>
        <v>39165</v>
      </c>
      <c r="C825" s="42">
        <v>7.1481904118838626</v>
      </c>
    </row>
    <row r="826" spans="1:4" x14ac:dyDescent="0.25">
      <c r="A826" s="167" t="s">
        <v>794</v>
      </c>
      <c r="B826" s="167">
        <f t="shared" si="19"/>
        <v>39166</v>
      </c>
      <c r="C826" s="42">
        <v>7.1481904118838626</v>
      </c>
    </row>
    <row r="827" spans="1:4" x14ac:dyDescent="0.25">
      <c r="A827" s="167" t="s">
        <v>795</v>
      </c>
      <c r="B827" s="167">
        <f t="shared" si="19"/>
        <v>39167</v>
      </c>
      <c r="C827" s="42">
        <v>7.1481904118838626</v>
      </c>
    </row>
    <row r="828" spans="1:4" x14ac:dyDescent="0.25">
      <c r="A828" s="167" t="s">
        <v>796</v>
      </c>
      <c r="B828" s="167">
        <f t="shared" si="19"/>
        <v>39168</v>
      </c>
      <c r="C828" s="42">
        <v>7.1487786960514237</v>
      </c>
    </row>
    <row r="829" spans="1:4" x14ac:dyDescent="0.25">
      <c r="A829" s="167" t="s">
        <v>797</v>
      </c>
      <c r="B829" s="167">
        <f t="shared" si="19"/>
        <v>39169</v>
      </c>
      <c r="C829" s="42">
        <v>7.1581171107994388</v>
      </c>
    </row>
    <row r="830" spans="1:4" x14ac:dyDescent="0.25">
      <c r="A830" s="167" t="s">
        <v>798</v>
      </c>
      <c r="B830" s="167">
        <f t="shared" si="19"/>
        <v>39170</v>
      </c>
      <c r="C830" s="42">
        <v>7.4580441747572817</v>
      </c>
    </row>
    <row r="831" spans="1:4" x14ac:dyDescent="0.25">
      <c r="A831" s="167" t="s">
        <v>799</v>
      </c>
      <c r="B831" s="167">
        <f t="shared" si="19"/>
        <v>39171</v>
      </c>
      <c r="C831" s="42">
        <v>7.3350295584703495</v>
      </c>
    </row>
    <row r="832" spans="1:4" x14ac:dyDescent="0.25">
      <c r="A832" s="167" t="s">
        <v>800</v>
      </c>
      <c r="B832" s="167">
        <f t="shared" si="19"/>
        <v>39172</v>
      </c>
      <c r="C832" s="42">
        <v>7.3350295584703495</v>
      </c>
      <c r="D832" s="88">
        <v>7.09</v>
      </c>
    </row>
    <row r="833" spans="1:4" x14ac:dyDescent="0.25">
      <c r="A833" s="181">
        <v>39172</v>
      </c>
      <c r="B833" s="167">
        <f t="shared" si="19"/>
        <v>39173</v>
      </c>
      <c r="D833" s="88">
        <v>7.55</v>
      </c>
    </row>
    <row r="834" spans="1:4" x14ac:dyDescent="0.25">
      <c r="A834" s="181">
        <v>39186</v>
      </c>
      <c r="B834" s="167">
        <f t="shared" si="19"/>
        <v>39187</v>
      </c>
      <c r="D834" s="88">
        <v>7.55</v>
      </c>
    </row>
    <row r="835" spans="1:4" x14ac:dyDescent="0.25">
      <c r="A835" s="167" t="s">
        <v>359</v>
      </c>
      <c r="B835" s="167">
        <f t="shared" si="19"/>
        <v>39196</v>
      </c>
      <c r="C835" s="42">
        <v>7.2334562983842963</v>
      </c>
      <c r="D835" s="88"/>
    </row>
    <row r="836" spans="1:4" x14ac:dyDescent="0.25">
      <c r="A836" s="167" t="s">
        <v>360</v>
      </c>
      <c r="B836" s="167">
        <f t="shared" si="19"/>
        <v>39197</v>
      </c>
      <c r="C836" s="42">
        <v>7.5706820384420057</v>
      </c>
      <c r="D836" s="88"/>
    </row>
    <row r="837" spans="1:4" x14ac:dyDescent="0.25">
      <c r="A837" s="167" t="s">
        <v>361</v>
      </c>
      <c r="B837" s="167">
        <f t="shared" si="19"/>
        <v>39198</v>
      </c>
      <c r="C837" s="42">
        <v>7.593310277863984</v>
      </c>
      <c r="D837" s="88"/>
    </row>
    <row r="838" spans="1:4" x14ac:dyDescent="0.25">
      <c r="A838" s="167" t="s">
        <v>362</v>
      </c>
      <c r="B838" s="167">
        <f t="shared" si="19"/>
        <v>39199</v>
      </c>
      <c r="C838" s="42">
        <v>7.5480374949779847</v>
      </c>
      <c r="D838" s="88"/>
    </row>
    <row r="839" spans="1:4" x14ac:dyDescent="0.25">
      <c r="A839" s="167" t="s">
        <v>363</v>
      </c>
      <c r="B839" s="167">
        <f t="shared" si="19"/>
        <v>39200</v>
      </c>
      <c r="C839" s="42">
        <v>7.4292689911575565</v>
      </c>
      <c r="D839" s="88"/>
    </row>
    <row r="840" spans="1:4" x14ac:dyDescent="0.25">
      <c r="A840" s="167" t="s">
        <v>364</v>
      </c>
      <c r="B840" s="167">
        <f t="shared" si="19"/>
        <v>39201</v>
      </c>
      <c r="C840" s="42">
        <v>7.4292689911575565</v>
      </c>
      <c r="D840" s="88"/>
    </row>
    <row r="841" spans="1:4" x14ac:dyDescent="0.25">
      <c r="A841" s="167" t="s">
        <v>365</v>
      </c>
      <c r="B841" s="167">
        <f t="shared" si="19"/>
        <v>39202</v>
      </c>
      <c r="C841" s="42">
        <v>7.4292689911575565</v>
      </c>
      <c r="D841" s="88">
        <v>7.55</v>
      </c>
    </row>
    <row r="842" spans="1:4" x14ac:dyDescent="0.25">
      <c r="A842" s="181">
        <v>39202</v>
      </c>
      <c r="B842" s="167">
        <f t="shared" si="19"/>
        <v>39203</v>
      </c>
      <c r="D842" s="88">
        <v>7.64</v>
      </c>
    </row>
    <row r="843" spans="1:4" x14ac:dyDescent="0.25">
      <c r="A843" s="181">
        <v>39216</v>
      </c>
      <c r="B843" s="167">
        <f t="shared" si="19"/>
        <v>39217</v>
      </c>
      <c r="D843" s="88">
        <v>7.64</v>
      </c>
    </row>
    <row r="844" spans="1:4" x14ac:dyDescent="0.25">
      <c r="A844" s="167" t="s">
        <v>66</v>
      </c>
      <c r="B844" s="167">
        <f t="shared" si="19"/>
        <v>39226</v>
      </c>
      <c r="C844" s="42">
        <v>7.5207898009950247</v>
      </c>
    </row>
    <row r="845" spans="1:4" x14ac:dyDescent="0.25">
      <c r="A845" s="167" t="s">
        <v>67</v>
      </c>
      <c r="B845" s="167">
        <f t="shared" si="19"/>
        <v>39227</v>
      </c>
      <c r="C845" s="42">
        <v>7.5810099649878806</v>
      </c>
    </row>
    <row r="846" spans="1:4" x14ac:dyDescent="0.25">
      <c r="A846" s="167" t="s">
        <v>68</v>
      </c>
      <c r="B846" s="167">
        <f t="shared" si="19"/>
        <v>39228</v>
      </c>
      <c r="C846" s="42">
        <v>7.474556530214425</v>
      </c>
    </row>
    <row r="847" spans="1:4" x14ac:dyDescent="0.25">
      <c r="A847" s="167" t="s">
        <v>69</v>
      </c>
      <c r="B847" s="167">
        <f t="shared" si="19"/>
        <v>39229</v>
      </c>
      <c r="C847" s="42">
        <v>7.474556530214425</v>
      </c>
    </row>
    <row r="848" spans="1:4" x14ac:dyDescent="0.25">
      <c r="A848" s="167" t="s">
        <v>70</v>
      </c>
      <c r="B848" s="167">
        <f t="shared" si="19"/>
        <v>39230</v>
      </c>
      <c r="C848" s="42">
        <v>7.474556530214425</v>
      </c>
    </row>
    <row r="849" spans="1:4" x14ac:dyDescent="0.25">
      <c r="A849" s="167" t="s">
        <v>71</v>
      </c>
      <c r="B849" s="167">
        <f t="shared" si="19"/>
        <v>39231</v>
      </c>
      <c r="C849" s="42">
        <v>7.474556530214425</v>
      </c>
    </row>
    <row r="850" spans="1:4" x14ac:dyDescent="0.25">
      <c r="A850" s="167" t="s">
        <v>72</v>
      </c>
      <c r="B850" s="167">
        <f t="shared" si="19"/>
        <v>39232</v>
      </c>
      <c r="C850" s="42">
        <v>7.5226230092702639</v>
      </c>
    </row>
    <row r="851" spans="1:4" x14ac:dyDescent="0.25">
      <c r="A851" s="167" t="s">
        <v>73</v>
      </c>
      <c r="B851" s="167">
        <f t="shared" si="19"/>
        <v>39233</v>
      </c>
      <c r="C851" s="42">
        <v>7.7078863663591708</v>
      </c>
      <c r="D851" s="88">
        <v>7.64</v>
      </c>
    </row>
    <row r="852" spans="1:4" x14ac:dyDescent="0.25">
      <c r="A852" s="181">
        <v>39233</v>
      </c>
      <c r="B852" s="167">
        <f t="shared" si="19"/>
        <v>39234</v>
      </c>
      <c r="D852" s="88">
        <v>7.48</v>
      </c>
    </row>
    <row r="853" spans="1:4" x14ac:dyDescent="0.25">
      <c r="A853" s="181">
        <v>38152</v>
      </c>
      <c r="B853" s="167">
        <f t="shared" si="19"/>
        <v>38153</v>
      </c>
      <c r="D853" s="88">
        <v>7.48</v>
      </c>
    </row>
    <row r="854" spans="1:4" x14ac:dyDescent="0.25">
      <c r="A854" s="167" t="s">
        <v>2743</v>
      </c>
      <c r="B854" s="167">
        <f t="shared" si="19"/>
        <v>39256</v>
      </c>
      <c r="C854" s="42">
        <v>7.0269097709209909</v>
      </c>
    </row>
    <row r="855" spans="1:4" x14ac:dyDescent="0.25">
      <c r="A855" s="167" t="s">
        <v>2744</v>
      </c>
      <c r="B855" s="167">
        <f t="shared" si="19"/>
        <v>39257</v>
      </c>
      <c r="C855" s="42">
        <v>7.0269097709209909</v>
      </c>
    </row>
    <row r="856" spans="1:4" x14ac:dyDescent="0.25">
      <c r="A856" s="167" t="s">
        <v>2745</v>
      </c>
      <c r="B856" s="167">
        <f t="shared" si="19"/>
        <v>39258</v>
      </c>
      <c r="C856" s="42">
        <v>7.0269097709209909</v>
      </c>
    </row>
    <row r="857" spans="1:4" x14ac:dyDescent="0.25">
      <c r="A857" s="167" t="s">
        <v>2746</v>
      </c>
      <c r="B857" s="167">
        <f t="shared" si="19"/>
        <v>39259</v>
      </c>
      <c r="C857" s="42">
        <v>6.7911652115513768</v>
      </c>
    </row>
    <row r="858" spans="1:4" x14ac:dyDescent="0.25">
      <c r="A858" s="167" t="s">
        <v>2747</v>
      </c>
      <c r="B858" s="167">
        <f t="shared" si="19"/>
        <v>39260</v>
      </c>
      <c r="C858" s="42">
        <v>6.8936242523110387</v>
      </c>
    </row>
    <row r="859" spans="1:4" x14ac:dyDescent="0.25">
      <c r="A859" s="167" t="s">
        <v>2748</v>
      </c>
      <c r="B859" s="167">
        <f t="shared" si="19"/>
        <v>39261</v>
      </c>
      <c r="C859" s="42">
        <v>6.754771651680076</v>
      </c>
    </row>
    <row r="860" spans="1:4" x14ac:dyDescent="0.25">
      <c r="A860" s="167" t="s">
        <v>2749</v>
      </c>
      <c r="B860" s="167">
        <f t="shared" si="19"/>
        <v>39262</v>
      </c>
      <c r="C860" s="42">
        <v>6.8046357878068093</v>
      </c>
    </row>
    <row r="861" spans="1:4" x14ac:dyDescent="0.25">
      <c r="A861" s="167" t="s">
        <v>2750</v>
      </c>
      <c r="B861" s="167">
        <f t="shared" si="19"/>
        <v>39263</v>
      </c>
      <c r="C861" s="42">
        <v>6.8046357878068093</v>
      </c>
      <c r="D861" s="88">
        <v>7.48</v>
      </c>
    </row>
    <row r="862" spans="1:4" x14ac:dyDescent="0.25">
      <c r="A862" s="181">
        <v>39263</v>
      </c>
      <c r="B862" s="167">
        <f t="shared" si="19"/>
        <v>39264</v>
      </c>
      <c r="D862" s="101">
        <v>6.2</v>
      </c>
    </row>
    <row r="863" spans="1:4" x14ac:dyDescent="0.25">
      <c r="A863" s="181">
        <v>39277</v>
      </c>
      <c r="B863" s="167">
        <f t="shared" si="19"/>
        <v>39278</v>
      </c>
      <c r="D863" s="101">
        <v>6.2</v>
      </c>
    </row>
    <row r="864" spans="1:4" x14ac:dyDescent="0.25">
      <c r="A864" s="167" t="s">
        <v>584</v>
      </c>
      <c r="B864" s="167">
        <f t="shared" ref="B864:B927" si="20">A864+1</f>
        <v>39289</v>
      </c>
      <c r="C864" s="42">
        <v>5.5713002580090301</v>
      </c>
      <c r="D864" s="88"/>
    </row>
    <row r="865" spans="1:4" x14ac:dyDescent="0.25">
      <c r="A865" s="167" t="s">
        <v>585</v>
      </c>
      <c r="B865" s="167">
        <f t="shared" si="20"/>
        <v>39290</v>
      </c>
      <c r="C865" s="42">
        <v>5.8415298596240781</v>
      </c>
      <c r="D865" s="88"/>
    </row>
    <row r="866" spans="1:4" x14ac:dyDescent="0.25">
      <c r="A866" s="167" t="s">
        <v>586</v>
      </c>
      <c r="B866" s="167">
        <f t="shared" si="20"/>
        <v>39291</v>
      </c>
      <c r="C866" s="42">
        <v>5.8041273122959742</v>
      </c>
      <c r="D866" s="88"/>
    </row>
    <row r="867" spans="1:4" x14ac:dyDescent="0.25">
      <c r="A867" s="167" t="s">
        <v>587</v>
      </c>
      <c r="B867" s="167">
        <f t="shared" si="20"/>
        <v>39292</v>
      </c>
      <c r="C867" s="42">
        <v>5.8041273122959742</v>
      </c>
      <c r="D867" s="88"/>
    </row>
    <row r="868" spans="1:4" x14ac:dyDescent="0.25">
      <c r="A868" s="167" t="s">
        <v>588</v>
      </c>
      <c r="B868" s="167">
        <f t="shared" si="20"/>
        <v>39293</v>
      </c>
      <c r="C868" s="42">
        <v>5.8041273122959742</v>
      </c>
      <c r="D868" s="88"/>
    </row>
    <row r="869" spans="1:4" x14ac:dyDescent="0.25">
      <c r="A869" s="167" t="s">
        <v>589</v>
      </c>
      <c r="B869" s="167">
        <f t="shared" si="20"/>
        <v>39294</v>
      </c>
      <c r="C869" s="42">
        <v>6.3184308698727012</v>
      </c>
      <c r="D869" s="101">
        <v>6.2</v>
      </c>
    </row>
    <row r="870" spans="1:4" x14ac:dyDescent="0.25">
      <c r="A870" s="181">
        <v>39294</v>
      </c>
      <c r="B870" s="167">
        <f t="shared" si="20"/>
        <v>39295</v>
      </c>
      <c r="D870" s="88">
        <v>6.23</v>
      </c>
    </row>
    <row r="871" spans="1:4" x14ac:dyDescent="0.25">
      <c r="A871" s="181">
        <v>39308</v>
      </c>
      <c r="B871" s="167">
        <f t="shared" si="20"/>
        <v>39309</v>
      </c>
      <c r="D871" s="88">
        <v>6.23</v>
      </c>
    </row>
    <row r="872" spans="1:4" x14ac:dyDescent="0.25">
      <c r="A872" s="167" t="s">
        <v>2888</v>
      </c>
      <c r="B872" s="167">
        <f t="shared" si="20"/>
        <v>39318</v>
      </c>
      <c r="C872" s="42">
        <v>5.7540784608273627</v>
      </c>
      <c r="D872" s="88"/>
    </row>
    <row r="873" spans="1:4" x14ac:dyDescent="0.25">
      <c r="A873" s="167" t="s">
        <v>2889</v>
      </c>
      <c r="B873" s="167">
        <f t="shared" si="20"/>
        <v>39319</v>
      </c>
      <c r="C873" s="42">
        <v>5.7118610315186249</v>
      </c>
      <c r="D873" s="88"/>
    </row>
    <row r="874" spans="1:4" x14ac:dyDescent="0.25">
      <c r="A874" s="167" t="s">
        <v>2890</v>
      </c>
      <c r="B874" s="167">
        <f t="shared" si="20"/>
        <v>39320</v>
      </c>
      <c r="C874" s="42">
        <v>5.7118610315186249</v>
      </c>
      <c r="D874" s="88"/>
    </row>
    <row r="875" spans="1:4" x14ac:dyDescent="0.25">
      <c r="A875" s="167" t="s">
        <v>2891</v>
      </c>
      <c r="B875" s="167">
        <f t="shared" si="20"/>
        <v>39321</v>
      </c>
      <c r="C875" s="42">
        <v>5.7118610315186249</v>
      </c>
      <c r="D875" s="88"/>
    </row>
    <row r="876" spans="1:4" x14ac:dyDescent="0.25">
      <c r="A876" s="167" t="s">
        <v>2892</v>
      </c>
      <c r="B876" s="167">
        <f t="shared" si="20"/>
        <v>39322</v>
      </c>
      <c r="C876" s="42">
        <v>5.3422178529296103</v>
      </c>
      <c r="D876" s="88"/>
    </row>
    <row r="877" spans="1:4" x14ac:dyDescent="0.25">
      <c r="A877" s="167" t="s">
        <v>2893</v>
      </c>
      <c r="B877" s="167">
        <f t="shared" si="20"/>
        <v>39323</v>
      </c>
      <c r="C877" s="42">
        <v>5.5638010590015128</v>
      </c>
      <c r="D877" s="88"/>
    </row>
    <row r="878" spans="1:4" x14ac:dyDescent="0.25">
      <c r="A878" s="167" t="s">
        <v>2894</v>
      </c>
      <c r="B878" s="167">
        <f t="shared" si="20"/>
        <v>39324</v>
      </c>
      <c r="C878" s="42">
        <v>5.6416622038299256</v>
      </c>
      <c r="D878" s="88"/>
    </row>
    <row r="879" spans="1:4" x14ac:dyDescent="0.25">
      <c r="A879" s="167" t="s">
        <v>2895</v>
      </c>
      <c r="B879" s="167">
        <f t="shared" si="20"/>
        <v>39325</v>
      </c>
      <c r="C879" s="42">
        <v>5.540480283114257</v>
      </c>
      <c r="D879" s="88">
        <v>6.23</v>
      </c>
    </row>
    <row r="880" spans="1:4" x14ac:dyDescent="0.25">
      <c r="A880" s="181">
        <v>39325</v>
      </c>
      <c r="B880" s="167">
        <f t="shared" si="20"/>
        <v>39326</v>
      </c>
      <c r="D880" s="88">
        <v>5.97</v>
      </c>
    </row>
    <row r="881" spans="1:4" x14ac:dyDescent="0.25">
      <c r="A881" s="181">
        <v>39339</v>
      </c>
      <c r="B881" s="167">
        <f t="shared" si="20"/>
        <v>39340</v>
      </c>
      <c r="D881" s="88">
        <v>5.97</v>
      </c>
    </row>
    <row r="882" spans="1:4" x14ac:dyDescent="0.25">
      <c r="A882" s="167" t="s">
        <v>1253</v>
      </c>
      <c r="B882" s="167">
        <f t="shared" si="20"/>
        <v>39348</v>
      </c>
      <c r="C882" s="42">
        <v>5.9609675530449158</v>
      </c>
    </row>
    <row r="883" spans="1:4" x14ac:dyDescent="0.25">
      <c r="A883" s="167" t="s">
        <v>1254</v>
      </c>
      <c r="B883" s="167">
        <f t="shared" si="20"/>
        <v>39349</v>
      </c>
      <c r="C883" s="42">
        <v>5.9609675530449158</v>
      </c>
    </row>
    <row r="884" spans="1:4" x14ac:dyDescent="0.25">
      <c r="A884" s="167" t="s">
        <v>1255</v>
      </c>
      <c r="B884" s="167">
        <f t="shared" si="20"/>
        <v>39350</v>
      </c>
      <c r="C884" s="42">
        <v>6.1282620993086105</v>
      </c>
    </row>
    <row r="885" spans="1:4" x14ac:dyDescent="0.25">
      <c r="A885" s="167" t="s">
        <v>1256</v>
      </c>
      <c r="B885" s="167">
        <f t="shared" si="20"/>
        <v>39351</v>
      </c>
      <c r="C885" s="42">
        <v>6.5376829679595279</v>
      </c>
    </row>
    <row r="886" spans="1:4" x14ac:dyDescent="0.25">
      <c r="A886" s="167" t="s">
        <v>1257</v>
      </c>
      <c r="B886" s="167">
        <f t="shared" si="20"/>
        <v>39352</v>
      </c>
      <c r="C886" s="42">
        <v>6.4778438137055039</v>
      </c>
    </row>
    <row r="887" spans="1:4" x14ac:dyDescent="0.25">
      <c r="A887" s="167" t="s">
        <v>1258</v>
      </c>
      <c r="B887" s="167">
        <f t="shared" si="20"/>
        <v>39353</v>
      </c>
      <c r="C887" s="42">
        <v>6.3591568241469814</v>
      </c>
    </row>
    <row r="888" spans="1:4" x14ac:dyDescent="0.25">
      <c r="A888" s="167" t="s">
        <v>1259</v>
      </c>
      <c r="B888" s="167">
        <f t="shared" si="20"/>
        <v>39354</v>
      </c>
      <c r="C888" s="42">
        <v>6.3591568241469814</v>
      </c>
    </row>
    <row r="889" spans="1:4" x14ac:dyDescent="0.25">
      <c r="A889" s="167" t="s">
        <v>1260</v>
      </c>
      <c r="B889" s="167">
        <f t="shared" si="20"/>
        <v>39355</v>
      </c>
      <c r="C889" s="42">
        <v>6.3591568241469814</v>
      </c>
      <c r="D889" s="88">
        <v>5.97</v>
      </c>
    </row>
    <row r="890" spans="1:4" x14ac:dyDescent="0.25">
      <c r="A890" s="180">
        <v>39355</v>
      </c>
      <c r="B890" s="167">
        <f t="shared" si="20"/>
        <v>39356</v>
      </c>
      <c r="D890" s="88">
        <v>6.68</v>
      </c>
    </row>
    <row r="891" spans="1:4" x14ac:dyDescent="0.25">
      <c r="A891" s="180">
        <v>39369</v>
      </c>
      <c r="B891" s="167">
        <f t="shared" si="20"/>
        <v>39370</v>
      </c>
      <c r="D891" s="88">
        <v>6.68</v>
      </c>
    </row>
    <row r="892" spans="1:4" x14ac:dyDescent="0.25">
      <c r="A892" s="167" t="s">
        <v>1981</v>
      </c>
      <c r="B892" s="167">
        <f t="shared" si="20"/>
        <v>39379</v>
      </c>
      <c r="C892" s="42">
        <v>6.2946348847634779</v>
      </c>
      <c r="D892" s="88"/>
    </row>
    <row r="893" spans="1:4" x14ac:dyDescent="0.25">
      <c r="A893" s="167" t="s">
        <v>1982</v>
      </c>
      <c r="B893" s="167">
        <f t="shared" si="20"/>
        <v>39380</v>
      </c>
      <c r="C893" s="42">
        <v>6.1239617444529459</v>
      </c>
      <c r="D893" s="88"/>
    </row>
    <row r="894" spans="1:4" x14ac:dyDescent="0.25">
      <c r="A894" s="167" t="s">
        <v>1983</v>
      </c>
      <c r="B894" s="167">
        <f t="shared" si="20"/>
        <v>39381</v>
      </c>
      <c r="C894" s="42">
        <v>6.4570044722719144</v>
      </c>
      <c r="D894" s="88"/>
    </row>
    <row r="895" spans="1:4" x14ac:dyDescent="0.25">
      <c r="A895" s="167" t="s">
        <v>1984</v>
      </c>
      <c r="B895" s="167">
        <f t="shared" si="20"/>
        <v>39382</v>
      </c>
      <c r="C895" s="42">
        <v>6.4135336976320581</v>
      </c>
      <c r="D895" s="88"/>
    </row>
    <row r="896" spans="1:4" x14ac:dyDescent="0.25">
      <c r="A896" s="167" t="s">
        <v>1985</v>
      </c>
      <c r="B896" s="167">
        <f t="shared" si="20"/>
        <v>39383</v>
      </c>
      <c r="C896" s="42">
        <v>6.4135336976320581</v>
      </c>
      <c r="D896" s="88"/>
    </row>
    <row r="897" spans="1:4" x14ac:dyDescent="0.25">
      <c r="A897" s="167" t="s">
        <v>1986</v>
      </c>
      <c r="B897" s="167">
        <f t="shared" si="20"/>
        <v>39384</v>
      </c>
      <c r="C897" s="42">
        <v>6.4135336976320581</v>
      </c>
      <c r="D897" s="88"/>
    </row>
    <row r="898" spans="1:4" x14ac:dyDescent="0.25">
      <c r="A898" s="167" t="s">
        <v>1987</v>
      </c>
      <c r="B898" s="167">
        <f t="shared" si="20"/>
        <v>39385</v>
      </c>
      <c r="C898" s="42">
        <v>6.6884531214005989</v>
      </c>
      <c r="D898" s="88"/>
    </row>
    <row r="899" spans="1:4" x14ac:dyDescent="0.25">
      <c r="A899" s="167" t="s">
        <v>1988</v>
      </c>
      <c r="B899" s="167">
        <f t="shared" si="20"/>
        <v>39386</v>
      </c>
      <c r="C899" s="42">
        <v>6.9984122850149406</v>
      </c>
      <c r="D899" s="138">
        <v>6.68</v>
      </c>
    </row>
    <row r="900" spans="1:4" x14ac:dyDescent="0.25">
      <c r="A900" s="181">
        <v>39386</v>
      </c>
      <c r="B900" s="167">
        <f t="shared" si="20"/>
        <v>39387</v>
      </c>
      <c r="D900" s="90">
        <v>7.01</v>
      </c>
    </row>
    <row r="901" spans="1:4" x14ac:dyDescent="0.25">
      <c r="A901" s="181">
        <v>39400</v>
      </c>
      <c r="B901" s="167">
        <f t="shared" si="20"/>
        <v>39401</v>
      </c>
      <c r="D901" s="90">
        <v>7.01</v>
      </c>
    </row>
    <row r="902" spans="1:4" x14ac:dyDescent="0.25">
      <c r="A902" s="167" t="s">
        <v>2484</v>
      </c>
      <c r="B902" s="167">
        <f t="shared" si="20"/>
        <v>39409</v>
      </c>
      <c r="C902" s="42">
        <v>6.6705997474747472</v>
      </c>
      <c r="D902" s="88"/>
    </row>
    <row r="903" spans="1:4" x14ac:dyDescent="0.25">
      <c r="A903" s="167" t="s">
        <v>2485</v>
      </c>
      <c r="B903" s="167">
        <f t="shared" si="20"/>
        <v>39410</v>
      </c>
      <c r="C903" s="42">
        <v>6.6705997474747472</v>
      </c>
      <c r="D903" s="88"/>
    </row>
    <row r="904" spans="1:4" x14ac:dyDescent="0.25">
      <c r="A904" s="167" t="s">
        <v>2486</v>
      </c>
      <c r="B904" s="167">
        <f t="shared" si="20"/>
        <v>39411</v>
      </c>
      <c r="C904" s="42">
        <v>6.6705997474747472</v>
      </c>
      <c r="D904" s="88"/>
    </row>
    <row r="905" spans="1:4" x14ac:dyDescent="0.25">
      <c r="A905" s="167" t="s">
        <v>2487</v>
      </c>
      <c r="B905" s="167">
        <f t="shared" si="20"/>
        <v>39412</v>
      </c>
      <c r="C905" s="42">
        <v>6.6705997474747472</v>
      </c>
      <c r="D905" s="88"/>
    </row>
    <row r="906" spans="1:4" x14ac:dyDescent="0.25">
      <c r="A906" s="167" t="s">
        <v>2488</v>
      </c>
      <c r="B906" s="167">
        <f t="shared" si="20"/>
        <v>39413</v>
      </c>
      <c r="C906" s="42">
        <v>7.5340419947506563</v>
      </c>
      <c r="D906" s="88"/>
    </row>
    <row r="907" spans="1:4" x14ac:dyDescent="0.25">
      <c r="A907" s="167" t="s">
        <v>2489</v>
      </c>
      <c r="B907" s="167">
        <f t="shared" si="20"/>
        <v>39414</v>
      </c>
      <c r="C907" s="42">
        <v>7.44751678579164</v>
      </c>
      <c r="D907" s="88"/>
    </row>
    <row r="908" spans="1:4" x14ac:dyDescent="0.25">
      <c r="A908" s="167" t="s">
        <v>2490</v>
      </c>
      <c r="B908" s="167">
        <f t="shared" si="20"/>
        <v>39415</v>
      </c>
      <c r="C908" s="42">
        <v>7.5194186046511629</v>
      </c>
      <c r="D908" s="88"/>
    </row>
    <row r="909" spans="1:4" x14ac:dyDescent="0.25">
      <c r="A909" s="167" t="s">
        <v>2491</v>
      </c>
      <c r="B909" s="167">
        <f t="shared" si="20"/>
        <v>39416</v>
      </c>
      <c r="C909" s="42">
        <v>7.4375035174111854</v>
      </c>
      <c r="D909" s="90">
        <v>7.01</v>
      </c>
    </row>
    <row r="910" spans="1:4" x14ac:dyDescent="0.25">
      <c r="A910" s="181">
        <v>39416</v>
      </c>
      <c r="B910" s="167">
        <f t="shared" si="20"/>
        <v>39417</v>
      </c>
      <c r="D910" s="90">
        <v>7.1</v>
      </c>
    </row>
    <row r="911" spans="1:4" x14ac:dyDescent="0.25">
      <c r="A911" s="181">
        <v>39430</v>
      </c>
      <c r="B911" s="167">
        <f t="shared" si="20"/>
        <v>39431</v>
      </c>
      <c r="D911" s="90">
        <v>7.1</v>
      </c>
    </row>
    <row r="912" spans="1:4" x14ac:dyDescent="0.25">
      <c r="A912" s="167" t="s">
        <v>15</v>
      </c>
      <c r="B912" s="167">
        <f t="shared" si="20"/>
        <v>39440</v>
      </c>
      <c r="C912" s="42">
        <v>7.0148546365914788</v>
      </c>
      <c r="D912" s="90"/>
    </row>
    <row r="913" spans="1:4" x14ac:dyDescent="0.25">
      <c r="A913" s="167" t="s">
        <v>16</v>
      </c>
      <c r="B913" s="167">
        <f t="shared" si="20"/>
        <v>39441</v>
      </c>
      <c r="C913" s="42">
        <v>7.0148546365914788</v>
      </c>
      <c r="D913" s="143"/>
    </row>
    <row r="914" spans="1:4" x14ac:dyDescent="0.25">
      <c r="A914" s="167" t="s">
        <v>17</v>
      </c>
      <c r="B914" s="167">
        <f t="shared" si="20"/>
        <v>39442</v>
      </c>
      <c r="C914" s="42">
        <v>7.0148546365914788</v>
      </c>
      <c r="D914" s="143"/>
    </row>
    <row r="915" spans="1:4" x14ac:dyDescent="0.25">
      <c r="A915" s="167" t="s">
        <v>18</v>
      </c>
      <c r="B915" s="167">
        <f t="shared" si="20"/>
        <v>39443</v>
      </c>
      <c r="C915" s="42">
        <v>6.9375546605293437</v>
      </c>
      <c r="D915" s="143"/>
    </row>
    <row r="916" spans="1:4" x14ac:dyDescent="0.25">
      <c r="A916" s="167" t="s">
        <v>19</v>
      </c>
      <c r="B916" s="167">
        <f t="shared" si="20"/>
        <v>39444</v>
      </c>
      <c r="C916" s="42">
        <v>6.7854716981132075</v>
      </c>
      <c r="D916" s="143"/>
    </row>
    <row r="917" spans="1:4" x14ac:dyDescent="0.25">
      <c r="A917" s="167" t="s">
        <v>20</v>
      </c>
      <c r="B917" s="167">
        <f t="shared" si="20"/>
        <v>39445</v>
      </c>
      <c r="C917" s="42">
        <v>6.7854716981132075</v>
      </c>
      <c r="D917" s="143"/>
    </row>
    <row r="918" spans="1:4" x14ac:dyDescent="0.25">
      <c r="A918" s="167" t="s">
        <v>21</v>
      </c>
      <c r="B918" s="167">
        <f t="shared" si="20"/>
        <v>39446</v>
      </c>
      <c r="C918" s="42">
        <v>6.7854716981132075</v>
      </c>
      <c r="D918" s="143"/>
    </row>
    <row r="919" spans="1:4" x14ac:dyDescent="0.25">
      <c r="A919" s="170" t="s">
        <v>22</v>
      </c>
      <c r="B919" s="169">
        <f t="shared" si="20"/>
        <v>39447</v>
      </c>
      <c r="C919" s="104">
        <v>6.7854716981132075</v>
      </c>
      <c r="D919" s="90">
        <v>7.1</v>
      </c>
    </row>
    <row r="920" spans="1:4" x14ac:dyDescent="0.25">
      <c r="A920" s="181">
        <v>39447</v>
      </c>
      <c r="B920" s="168">
        <f t="shared" si="20"/>
        <v>39448</v>
      </c>
      <c r="D920" s="90">
        <v>7.87</v>
      </c>
    </row>
    <row r="921" spans="1:4" x14ac:dyDescent="0.25">
      <c r="A921" s="181">
        <v>39461</v>
      </c>
      <c r="B921" s="168">
        <f t="shared" si="20"/>
        <v>39462</v>
      </c>
      <c r="D921" s="90">
        <v>7.87</v>
      </c>
    </row>
    <row r="922" spans="1:4" x14ac:dyDescent="0.25">
      <c r="A922" s="167" t="s">
        <v>430</v>
      </c>
      <c r="B922" s="167">
        <f t="shared" si="20"/>
        <v>39471</v>
      </c>
      <c r="C922" s="42">
        <v>7.8597274471212533</v>
      </c>
      <c r="D922" s="88"/>
    </row>
    <row r="923" spans="1:4" x14ac:dyDescent="0.25">
      <c r="A923" s="167" t="s">
        <v>431</v>
      </c>
      <c r="B923" s="167">
        <f t="shared" si="20"/>
        <v>39472</v>
      </c>
      <c r="C923" s="42">
        <v>7.845291906236179</v>
      </c>
      <c r="D923" s="88"/>
    </row>
    <row r="924" spans="1:4" x14ac:dyDescent="0.25">
      <c r="A924" s="167" t="s">
        <v>432</v>
      </c>
      <c r="B924" s="167">
        <f t="shared" si="20"/>
        <v>39473</v>
      </c>
      <c r="C924" s="42">
        <v>7.8133409658617818</v>
      </c>
      <c r="D924" s="88"/>
    </row>
    <row r="925" spans="1:4" x14ac:dyDescent="0.25">
      <c r="A925" s="167" t="s">
        <v>433</v>
      </c>
      <c r="B925" s="167">
        <f t="shared" si="20"/>
        <v>39474</v>
      </c>
      <c r="C925" s="42">
        <v>7.8133409658617818</v>
      </c>
      <c r="D925" s="88"/>
    </row>
    <row r="926" spans="1:4" x14ac:dyDescent="0.25">
      <c r="A926" s="167" t="s">
        <v>434</v>
      </c>
      <c r="B926" s="167">
        <f t="shared" si="20"/>
        <v>39475</v>
      </c>
      <c r="C926" s="42">
        <v>7.8133409658617818</v>
      </c>
      <c r="D926" s="88"/>
    </row>
    <row r="927" spans="1:4" x14ac:dyDescent="0.25">
      <c r="A927" s="167" t="s">
        <v>435</v>
      </c>
      <c r="B927" s="167">
        <f t="shared" si="20"/>
        <v>39476</v>
      </c>
      <c r="C927" s="42">
        <v>7.9057942238267147</v>
      </c>
      <c r="D927" s="88"/>
    </row>
    <row r="928" spans="1:4" x14ac:dyDescent="0.25">
      <c r="A928" s="167" t="s">
        <v>436</v>
      </c>
      <c r="B928" s="167">
        <f>A928+1</f>
        <v>39477</v>
      </c>
      <c r="C928" s="42">
        <v>8.1398079255964415</v>
      </c>
      <c r="D928" s="88"/>
    </row>
    <row r="929" spans="1:4" x14ac:dyDescent="0.25">
      <c r="A929" s="167" t="s">
        <v>437</v>
      </c>
      <c r="B929" s="167">
        <f>A929+1</f>
        <v>39478</v>
      </c>
      <c r="C929" s="42">
        <v>8.1649009661835752</v>
      </c>
      <c r="D929" s="90">
        <v>7.87</v>
      </c>
    </row>
    <row r="930" spans="1:4" x14ac:dyDescent="0.25">
      <c r="A930" s="181">
        <v>39478</v>
      </c>
      <c r="B930" s="167">
        <f>A930+1</f>
        <v>39479</v>
      </c>
      <c r="D930" s="90">
        <v>8.3699999999999992</v>
      </c>
    </row>
    <row r="931" spans="1:4" x14ac:dyDescent="0.25">
      <c r="A931" s="181">
        <v>39492</v>
      </c>
      <c r="B931" s="167">
        <f>A931+1</f>
        <v>39493</v>
      </c>
      <c r="D931" s="90">
        <v>8.3699999999999992</v>
      </c>
    </row>
    <row r="932" spans="1:4" x14ac:dyDescent="0.25">
      <c r="A932" s="167" t="s">
        <v>2779</v>
      </c>
      <c r="B932" s="167">
        <f t="shared" ref="B932:B995" si="21">A932+1</f>
        <v>39500</v>
      </c>
      <c r="C932" s="42">
        <v>8.9051439960950205</v>
      </c>
      <c r="D932" s="90"/>
    </row>
    <row r="933" spans="1:4" x14ac:dyDescent="0.25">
      <c r="A933" s="167" t="s">
        <v>2780</v>
      </c>
      <c r="B933" s="167">
        <f t="shared" si="21"/>
        <v>39501</v>
      </c>
      <c r="C933" s="42">
        <v>8.6433910742811495</v>
      </c>
      <c r="D933" s="90"/>
    </row>
    <row r="934" spans="1:4" x14ac:dyDescent="0.25">
      <c r="A934" s="167" t="s">
        <v>2781</v>
      </c>
      <c r="B934" s="167">
        <f t="shared" si="21"/>
        <v>39502</v>
      </c>
      <c r="C934" s="42">
        <v>8.6433910742811495</v>
      </c>
      <c r="D934" s="90"/>
    </row>
    <row r="935" spans="1:4" x14ac:dyDescent="0.25">
      <c r="A935" s="167" t="s">
        <v>2782</v>
      </c>
      <c r="B935" s="167">
        <f t="shared" si="21"/>
        <v>39503</v>
      </c>
      <c r="C935" s="42">
        <v>8.6433910742811495</v>
      </c>
      <c r="D935" s="90"/>
    </row>
    <row r="936" spans="1:4" x14ac:dyDescent="0.25">
      <c r="A936" s="167" t="s">
        <v>2783</v>
      </c>
      <c r="B936" s="167">
        <f t="shared" si="21"/>
        <v>39504</v>
      </c>
      <c r="C936" s="42">
        <v>9.144623015873016</v>
      </c>
      <c r="D936" s="90"/>
    </row>
    <row r="937" spans="1:4" x14ac:dyDescent="0.25">
      <c r="A937" s="167" t="s">
        <v>2784</v>
      </c>
      <c r="B937" s="167">
        <f t="shared" si="21"/>
        <v>39505</v>
      </c>
      <c r="C937" s="42">
        <v>9.2310026252019384</v>
      </c>
      <c r="D937" s="90"/>
    </row>
    <row r="938" spans="1:4" x14ac:dyDescent="0.25">
      <c r="A938" s="167" t="s">
        <v>2785</v>
      </c>
      <c r="B938" s="167">
        <f t="shared" si="21"/>
        <v>39506</v>
      </c>
      <c r="C938" s="42">
        <v>9.2089200850425215</v>
      </c>
      <c r="D938" s="90"/>
    </row>
    <row r="939" spans="1:4" x14ac:dyDescent="0.25">
      <c r="A939" s="167" t="s">
        <v>2786</v>
      </c>
      <c r="B939" s="167">
        <f t="shared" si="21"/>
        <v>39507</v>
      </c>
      <c r="C939" s="42">
        <v>9.1213254996705473</v>
      </c>
      <c r="D939" s="90">
        <v>8.3699999999999992</v>
      </c>
    </row>
    <row r="940" spans="1:4" x14ac:dyDescent="0.25">
      <c r="A940" s="181">
        <v>39507</v>
      </c>
      <c r="B940" s="167">
        <f t="shared" si="21"/>
        <v>39508</v>
      </c>
      <c r="D940" s="90">
        <v>9.39</v>
      </c>
    </row>
    <row r="941" spans="1:4" x14ac:dyDescent="0.25">
      <c r="A941" s="181">
        <v>39521</v>
      </c>
      <c r="B941" s="167">
        <f t="shared" si="21"/>
        <v>39522</v>
      </c>
      <c r="D941" s="90">
        <v>9.39</v>
      </c>
    </row>
    <row r="942" spans="1:4" x14ac:dyDescent="0.25">
      <c r="A942" s="167" t="s">
        <v>949</v>
      </c>
      <c r="B942" s="167">
        <f t="shared" si="21"/>
        <v>39531</v>
      </c>
      <c r="C942" s="42">
        <v>8.5766060724524369</v>
      </c>
      <c r="D942" s="90"/>
    </row>
    <row r="943" spans="1:4" x14ac:dyDescent="0.25">
      <c r="A943" s="167" t="s">
        <v>950</v>
      </c>
      <c r="B943" s="167">
        <f t="shared" si="21"/>
        <v>39532</v>
      </c>
      <c r="C943" s="42">
        <v>8.9786480263157902</v>
      </c>
      <c r="D943" s="90"/>
    </row>
    <row r="944" spans="1:4" x14ac:dyDescent="0.25">
      <c r="A944" s="167" t="s">
        <v>951</v>
      </c>
      <c r="B944" s="167">
        <f t="shared" si="21"/>
        <v>39533</v>
      </c>
      <c r="C944" s="42">
        <v>9.3023035439137143</v>
      </c>
      <c r="D944" s="90"/>
    </row>
    <row r="945" spans="1:4" x14ac:dyDescent="0.25">
      <c r="A945" s="167" t="s">
        <v>952</v>
      </c>
      <c r="B945" s="167">
        <f t="shared" si="21"/>
        <v>39534</v>
      </c>
      <c r="C945" s="42">
        <v>9.2579992548435168</v>
      </c>
      <c r="D945" s="90"/>
    </row>
    <row r="946" spans="1:4" x14ac:dyDescent="0.25">
      <c r="A946" s="167" t="s">
        <v>953</v>
      </c>
      <c r="B946" s="167">
        <f t="shared" si="21"/>
        <v>39535</v>
      </c>
      <c r="C946" s="42">
        <v>9.2922289958994018</v>
      </c>
      <c r="D946" s="90"/>
    </row>
    <row r="947" spans="1:4" x14ac:dyDescent="0.25">
      <c r="A947" s="167" t="s">
        <v>954</v>
      </c>
      <c r="B947" s="167">
        <f t="shared" si="21"/>
        <v>39536</v>
      </c>
      <c r="C947" s="42">
        <v>9.3538505837803729</v>
      </c>
      <c r="D947" s="90"/>
    </row>
    <row r="948" spans="1:4" x14ac:dyDescent="0.25">
      <c r="A948" s="167" t="s">
        <v>955</v>
      </c>
      <c r="B948" s="167">
        <f t="shared" si="21"/>
        <v>39537</v>
      </c>
      <c r="C948" s="42">
        <v>9.3538505837803729</v>
      </c>
      <c r="D948" s="90"/>
    </row>
    <row r="949" spans="1:4" x14ac:dyDescent="0.25">
      <c r="A949" s="167" t="s">
        <v>956</v>
      </c>
      <c r="B949" s="167">
        <f t="shared" si="21"/>
        <v>39538</v>
      </c>
      <c r="C949" s="42">
        <v>9.3538505837803729</v>
      </c>
      <c r="D949" s="90">
        <v>9.39</v>
      </c>
    </row>
    <row r="950" spans="1:4" x14ac:dyDescent="0.25">
      <c r="A950" s="181">
        <v>39538</v>
      </c>
      <c r="B950" s="167">
        <f t="shared" si="21"/>
        <v>39539</v>
      </c>
      <c r="D950" s="160">
        <v>10.25</v>
      </c>
    </row>
    <row r="951" spans="1:4" x14ac:dyDescent="0.25">
      <c r="A951" s="181">
        <v>39552</v>
      </c>
      <c r="B951" s="167">
        <f t="shared" si="21"/>
        <v>39553</v>
      </c>
      <c r="D951" s="160">
        <v>10.25</v>
      </c>
    </row>
    <row r="952" spans="1:4" x14ac:dyDescent="0.25">
      <c r="A952" s="167" t="s">
        <v>2407</v>
      </c>
      <c r="B952" s="167">
        <f t="shared" si="21"/>
        <v>39561</v>
      </c>
      <c r="C952" s="42">
        <v>10.555841950646299</v>
      </c>
      <c r="D952" s="160"/>
    </row>
    <row r="953" spans="1:4" x14ac:dyDescent="0.25">
      <c r="A953" s="167" t="s">
        <v>2408</v>
      </c>
      <c r="B953" s="167">
        <f t="shared" si="21"/>
        <v>39562</v>
      </c>
      <c r="C953" s="42">
        <v>10.329531405974047</v>
      </c>
      <c r="D953" s="160"/>
    </row>
    <row r="954" spans="1:4" x14ac:dyDescent="0.25">
      <c r="A954" s="167" t="s">
        <v>2409</v>
      </c>
      <c r="B954" s="167">
        <f t="shared" si="21"/>
        <v>39563</v>
      </c>
      <c r="C954" s="42">
        <v>10.569180925046915</v>
      </c>
      <c r="D954" s="160"/>
    </row>
    <row r="955" spans="1:4" x14ac:dyDescent="0.25">
      <c r="A955" s="167" t="s">
        <v>2410</v>
      </c>
      <c r="B955" s="167">
        <f t="shared" si="21"/>
        <v>39564</v>
      </c>
      <c r="C955" s="42">
        <v>10.716622668850807</v>
      </c>
      <c r="D955" s="160"/>
    </row>
    <row r="956" spans="1:4" x14ac:dyDescent="0.25">
      <c r="A956" s="167" t="s">
        <v>2411</v>
      </c>
      <c r="B956" s="167">
        <f t="shared" si="21"/>
        <v>39565</v>
      </c>
      <c r="C956" s="42">
        <v>10.716622668850807</v>
      </c>
      <c r="D956" s="160"/>
    </row>
    <row r="957" spans="1:4" x14ac:dyDescent="0.25">
      <c r="A957" s="167" t="s">
        <v>2412</v>
      </c>
      <c r="B957" s="167">
        <f t="shared" si="21"/>
        <v>39566</v>
      </c>
      <c r="C957" s="42">
        <v>10.716622668850807</v>
      </c>
      <c r="D957" s="160"/>
    </row>
    <row r="958" spans="1:4" x14ac:dyDescent="0.25">
      <c r="A958" s="167" t="s">
        <v>2414</v>
      </c>
      <c r="B958" s="167">
        <f t="shared" si="21"/>
        <v>39567</v>
      </c>
      <c r="C958" s="42">
        <v>10.9730846597012</v>
      </c>
      <c r="D958" s="160"/>
    </row>
    <row r="959" spans="1:4" x14ac:dyDescent="0.25">
      <c r="A959" s="167" t="s">
        <v>2415</v>
      </c>
      <c r="B959" s="167">
        <f t="shared" si="21"/>
        <v>39568</v>
      </c>
      <c r="C959" s="42">
        <v>10.93594039451115</v>
      </c>
      <c r="D959" s="160">
        <v>10.25</v>
      </c>
    </row>
    <row r="960" spans="1:4" x14ac:dyDescent="0.25">
      <c r="A960" s="181">
        <v>39568</v>
      </c>
      <c r="B960" s="167">
        <f t="shared" si="21"/>
        <v>39569</v>
      </c>
      <c r="D960" s="90">
        <v>11.24</v>
      </c>
    </row>
    <row r="961" spans="1:4" x14ac:dyDescent="0.25">
      <c r="A961" s="181">
        <v>39582</v>
      </c>
      <c r="B961" s="167">
        <f t="shared" si="21"/>
        <v>39583</v>
      </c>
      <c r="D961" s="90">
        <v>11.24</v>
      </c>
    </row>
    <row r="962" spans="1:4" x14ac:dyDescent="0.25">
      <c r="A962" s="167" t="s">
        <v>1931</v>
      </c>
      <c r="B962" s="167">
        <f t="shared" si="21"/>
        <v>39592</v>
      </c>
      <c r="C962" s="42">
        <v>11.568088187265259</v>
      </c>
      <c r="D962" s="90"/>
    </row>
    <row r="963" spans="1:4" x14ac:dyDescent="0.25">
      <c r="A963" s="167" t="s">
        <v>1932</v>
      </c>
      <c r="B963" s="167">
        <f t="shared" si="21"/>
        <v>39593</v>
      </c>
      <c r="C963" s="42">
        <v>11.568088187265259</v>
      </c>
      <c r="D963" s="90"/>
    </row>
    <row r="964" spans="1:4" x14ac:dyDescent="0.25">
      <c r="A964" s="167" t="s">
        <v>1933</v>
      </c>
      <c r="B964" s="167">
        <f t="shared" si="21"/>
        <v>39594</v>
      </c>
      <c r="C964" s="42">
        <v>11.568088187265259</v>
      </c>
      <c r="D964" s="90"/>
    </row>
    <row r="965" spans="1:4" x14ac:dyDescent="0.25">
      <c r="A965" s="167" t="s">
        <v>1934</v>
      </c>
      <c r="B965" s="167">
        <f t="shared" si="21"/>
        <v>39595</v>
      </c>
      <c r="C965" s="42">
        <v>11.568088187265259</v>
      </c>
      <c r="D965" s="90"/>
    </row>
    <row r="966" spans="1:4" x14ac:dyDescent="0.25">
      <c r="A966" s="167" t="s">
        <v>1935</v>
      </c>
      <c r="B966" s="167">
        <f t="shared" si="21"/>
        <v>39596</v>
      </c>
      <c r="C966" s="42">
        <v>11.844028707291299</v>
      </c>
      <c r="D966" s="90"/>
    </row>
    <row r="967" spans="1:4" x14ac:dyDescent="0.25">
      <c r="A967" s="167" t="s">
        <v>1936</v>
      </c>
      <c r="B967" s="167">
        <f t="shared" si="21"/>
        <v>39597</v>
      </c>
      <c r="C967" s="42">
        <v>11.593490509490509</v>
      </c>
      <c r="D967" s="90"/>
    </row>
    <row r="968" spans="1:4" x14ac:dyDescent="0.25">
      <c r="A968" s="167" t="s">
        <v>1937</v>
      </c>
      <c r="B968" s="167">
        <f t="shared" si="21"/>
        <v>39598</v>
      </c>
      <c r="C968" s="42">
        <v>11.800347403810235</v>
      </c>
      <c r="D968" s="90"/>
    </row>
    <row r="969" spans="1:4" x14ac:dyDescent="0.25">
      <c r="A969" s="167" t="s">
        <v>1938</v>
      </c>
      <c r="B969" s="167">
        <f t="shared" si="21"/>
        <v>39599</v>
      </c>
      <c r="C969" s="42">
        <v>11.800347403810235</v>
      </c>
      <c r="D969" s="90">
        <v>11.24</v>
      </c>
    </row>
    <row r="970" spans="1:4" x14ac:dyDescent="0.25">
      <c r="A970" s="181">
        <v>39599</v>
      </c>
      <c r="B970" s="167">
        <f t="shared" si="21"/>
        <v>39600</v>
      </c>
      <c r="D970" s="160">
        <v>12.59</v>
      </c>
    </row>
    <row r="971" spans="1:4" x14ac:dyDescent="0.25">
      <c r="A971" s="181">
        <v>39613</v>
      </c>
      <c r="B971" s="167">
        <f t="shared" si="21"/>
        <v>39614</v>
      </c>
      <c r="D971" s="160">
        <v>12.59</v>
      </c>
    </row>
    <row r="972" spans="1:4" x14ac:dyDescent="0.25">
      <c r="A972" s="167" t="s">
        <v>2062</v>
      </c>
      <c r="B972" s="167">
        <f t="shared" si="21"/>
        <v>39623</v>
      </c>
      <c r="C972" s="42">
        <v>12.91383210396909</v>
      </c>
      <c r="D972" s="90"/>
    </row>
    <row r="973" spans="1:4" x14ac:dyDescent="0.25">
      <c r="A973" s="167" t="s">
        <v>2063</v>
      </c>
      <c r="B973" s="167">
        <f t="shared" si="21"/>
        <v>39624</v>
      </c>
      <c r="C973" s="42">
        <v>12.974692355500311</v>
      </c>
      <c r="D973" s="90"/>
    </row>
    <row r="974" spans="1:4" x14ac:dyDescent="0.25">
      <c r="A974" s="167" t="s">
        <v>2064</v>
      </c>
      <c r="B974" s="167">
        <f t="shared" si="21"/>
        <v>39625</v>
      </c>
      <c r="C974" s="42">
        <v>12.759011170872983</v>
      </c>
      <c r="D974" s="90"/>
    </row>
    <row r="975" spans="1:4" x14ac:dyDescent="0.25">
      <c r="A975" s="167" t="s">
        <v>2065</v>
      </c>
      <c r="B975" s="167">
        <f t="shared" si="21"/>
        <v>39626</v>
      </c>
      <c r="C975" s="42">
        <v>12.697602359472588</v>
      </c>
      <c r="D975" s="90"/>
    </row>
    <row r="976" spans="1:4" x14ac:dyDescent="0.25">
      <c r="A976" s="167" t="s">
        <v>2066</v>
      </c>
      <c r="B976" s="167">
        <f t="shared" si="21"/>
        <v>39627</v>
      </c>
      <c r="C976" s="42">
        <v>13.084588176352705</v>
      </c>
      <c r="D976" s="90"/>
    </row>
    <row r="977" spans="1:4" x14ac:dyDescent="0.25">
      <c r="A977" s="167" t="s">
        <v>2067</v>
      </c>
      <c r="B977" s="167">
        <f t="shared" si="21"/>
        <v>39628</v>
      </c>
      <c r="C977" s="42">
        <v>13.084588176352705</v>
      </c>
      <c r="D977" s="90"/>
    </row>
    <row r="978" spans="1:4" x14ac:dyDescent="0.25">
      <c r="A978" s="167" t="s">
        <v>2068</v>
      </c>
      <c r="B978" s="167">
        <f t="shared" si="21"/>
        <v>39629</v>
      </c>
      <c r="C978" s="42">
        <v>13.084588176352705</v>
      </c>
      <c r="D978" s="160">
        <v>12.59</v>
      </c>
    </row>
    <row r="979" spans="1:4" x14ac:dyDescent="0.25">
      <c r="A979" s="181">
        <v>39629</v>
      </c>
      <c r="B979" s="167">
        <f t="shared" si="21"/>
        <v>39630</v>
      </c>
      <c r="D979" s="90">
        <v>11.43</v>
      </c>
    </row>
    <row r="980" spans="1:4" x14ac:dyDescent="0.25">
      <c r="A980" s="181">
        <v>39643</v>
      </c>
      <c r="B980" s="167">
        <f t="shared" si="21"/>
        <v>39644</v>
      </c>
      <c r="D980" s="90">
        <v>11.43</v>
      </c>
    </row>
    <row r="981" spans="1:4" x14ac:dyDescent="0.25">
      <c r="A981" s="168" t="s">
        <v>2721</v>
      </c>
      <c r="B981" s="168">
        <f t="shared" si="21"/>
        <v>39653</v>
      </c>
      <c r="C981" s="33">
        <v>9.8681885112476539</v>
      </c>
      <c r="D981" s="90"/>
    </row>
    <row r="982" spans="1:4" x14ac:dyDescent="0.25">
      <c r="A982" s="168" t="s">
        <v>2722</v>
      </c>
      <c r="B982" s="168">
        <f t="shared" si="21"/>
        <v>39654</v>
      </c>
      <c r="C982" s="33">
        <v>9.6927177570093459</v>
      </c>
      <c r="D982" s="90"/>
    </row>
    <row r="983" spans="1:4" x14ac:dyDescent="0.25">
      <c r="A983" s="168" t="s">
        <v>2723</v>
      </c>
      <c r="B983" s="168">
        <f t="shared" si="21"/>
        <v>39655</v>
      </c>
      <c r="C983" s="33">
        <v>9.3279670975323157</v>
      </c>
      <c r="D983" s="90"/>
    </row>
    <row r="984" spans="1:4" x14ac:dyDescent="0.25">
      <c r="A984" s="168" t="s">
        <v>2724</v>
      </c>
      <c r="B984" s="168">
        <f t="shared" si="21"/>
        <v>39656</v>
      </c>
      <c r="C984" s="33">
        <v>9.3279670975323157</v>
      </c>
      <c r="D984" s="90"/>
    </row>
    <row r="985" spans="1:4" x14ac:dyDescent="0.25">
      <c r="A985" s="168" t="s">
        <v>2725</v>
      </c>
      <c r="B985" s="168">
        <f t="shared" si="21"/>
        <v>39657</v>
      </c>
      <c r="C985" s="33">
        <v>9.3279670975323157</v>
      </c>
      <c r="D985" s="90"/>
    </row>
    <row r="986" spans="1:4" x14ac:dyDescent="0.25">
      <c r="A986" s="168" t="s">
        <v>2726</v>
      </c>
      <c r="B986" s="168">
        <f t="shared" si="21"/>
        <v>39658</v>
      </c>
      <c r="C986" s="33">
        <v>9.2732805956258719</v>
      </c>
      <c r="D986" s="90"/>
    </row>
    <row r="987" spans="1:4" x14ac:dyDescent="0.25">
      <c r="A987" s="168" t="s">
        <v>2727</v>
      </c>
      <c r="B987" s="168">
        <f t="shared" si="21"/>
        <v>39659</v>
      </c>
      <c r="C987" s="33">
        <v>9.1837499999999999</v>
      </c>
      <c r="D987" s="90"/>
    </row>
    <row r="988" spans="1:4" x14ac:dyDescent="0.25">
      <c r="A988" s="168" t="s">
        <v>2728</v>
      </c>
      <c r="B988" s="168">
        <f t="shared" si="21"/>
        <v>39660</v>
      </c>
      <c r="C988" s="33">
        <v>9.0057342308216004</v>
      </c>
      <c r="D988" s="90">
        <v>11.43</v>
      </c>
    </row>
    <row r="989" spans="1:4" x14ac:dyDescent="0.25">
      <c r="A989" s="182">
        <v>39660</v>
      </c>
      <c r="B989" s="168">
        <f t="shared" si="21"/>
        <v>39661</v>
      </c>
      <c r="D989" s="90">
        <v>8.2899999999999991</v>
      </c>
    </row>
    <row r="990" spans="1:4" x14ac:dyDescent="0.25">
      <c r="A990" s="182">
        <v>39674</v>
      </c>
      <c r="B990" s="168">
        <f t="shared" si="21"/>
        <v>39675</v>
      </c>
      <c r="D990" s="90">
        <v>8.2899999999999991</v>
      </c>
    </row>
    <row r="991" spans="1:4" x14ac:dyDescent="0.25">
      <c r="A991" s="167" t="s">
        <v>44</v>
      </c>
      <c r="B991" s="168">
        <f t="shared" si="21"/>
        <v>39684</v>
      </c>
      <c r="C991" s="42">
        <v>7.9808663117717957</v>
      </c>
      <c r="D991" s="90"/>
    </row>
    <row r="992" spans="1:4" x14ac:dyDescent="0.25">
      <c r="A992" s="167" t="s">
        <v>45</v>
      </c>
      <c r="B992" s="168">
        <f t="shared" si="21"/>
        <v>39685</v>
      </c>
      <c r="C992" s="42">
        <v>7.9808663117717957</v>
      </c>
      <c r="D992" s="90"/>
    </row>
    <row r="993" spans="1:4" x14ac:dyDescent="0.25">
      <c r="A993" s="167" t="s">
        <v>46</v>
      </c>
      <c r="B993" s="168">
        <f t="shared" si="21"/>
        <v>39686</v>
      </c>
      <c r="C993" s="42">
        <v>7.6199784899978491</v>
      </c>
      <c r="D993" s="90"/>
    </row>
    <row r="994" spans="1:4" x14ac:dyDescent="0.25">
      <c r="A994" s="167" t="s">
        <v>47</v>
      </c>
      <c r="B994" s="168">
        <f t="shared" si="21"/>
        <v>39687</v>
      </c>
      <c r="C994" s="42">
        <v>8.0189104098115465</v>
      </c>
      <c r="D994" s="90"/>
    </row>
    <row r="995" spans="1:4" x14ac:dyDescent="0.25">
      <c r="A995" s="167" t="s">
        <v>49</v>
      </c>
      <c r="B995" s="168">
        <f t="shared" si="21"/>
        <v>39688</v>
      </c>
      <c r="C995" s="42">
        <v>8.5458704385870803</v>
      </c>
      <c r="D995" s="90"/>
    </row>
    <row r="996" spans="1:4" x14ac:dyDescent="0.25">
      <c r="A996" s="167" t="s">
        <v>50</v>
      </c>
      <c r="B996" s="168">
        <f>A996+1</f>
        <v>39689</v>
      </c>
      <c r="C996" s="42">
        <v>8.3464389852748209</v>
      </c>
      <c r="D996" s="90"/>
    </row>
    <row r="997" spans="1:4" x14ac:dyDescent="0.25">
      <c r="A997" s="167" t="s">
        <v>51</v>
      </c>
      <c r="B997" s="168">
        <f>A997+1</f>
        <v>39690</v>
      </c>
      <c r="C997" s="42">
        <v>8.3464389852748209</v>
      </c>
      <c r="D997" s="90"/>
    </row>
    <row r="998" spans="1:4" x14ac:dyDescent="0.25">
      <c r="A998" s="167" t="s">
        <v>52</v>
      </c>
      <c r="B998" s="168">
        <f>A998+1</f>
        <v>39691</v>
      </c>
      <c r="C998" s="42">
        <v>8.3464389852748209</v>
      </c>
      <c r="D998" s="90">
        <v>8.2899999999999991</v>
      </c>
    </row>
    <row r="999" spans="1:4" x14ac:dyDescent="0.25">
      <c r="A999" s="181">
        <v>39691</v>
      </c>
      <c r="B999" s="168">
        <f>A999+1</f>
        <v>39692</v>
      </c>
      <c r="D999" s="90">
        <v>7.61</v>
      </c>
    </row>
    <row r="1000" spans="1:4" x14ac:dyDescent="0.25">
      <c r="A1000" s="181">
        <v>39705</v>
      </c>
      <c r="B1000" s="168">
        <f>A1000+1</f>
        <v>39706</v>
      </c>
      <c r="D1000" s="90">
        <v>7.61</v>
      </c>
    </row>
    <row r="1001" spans="1:4" x14ac:dyDescent="0.25">
      <c r="A1001" s="167">
        <v>39714</v>
      </c>
      <c r="B1001" s="168">
        <f t="shared" ref="B1001:B1009" si="22">A1001+1</f>
        <v>39715</v>
      </c>
      <c r="C1001" s="42">
        <v>7.8473256143667296</v>
      </c>
      <c r="D1001" s="90"/>
    </row>
    <row r="1002" spans="1:4" x14ac:dyDescent="0.25">
      <c r="A1002" s="167">
        <v>39715</v>
      </c>
      <c r="B1002" s="168">
        <f t="shared" si="22"/>
        <v>39716</v>
      </c>
      <c r="C1002" s="42">
        <v>8.1346366326866164</v>
      </c>
      <c r="D1002" s="90"/>
    </row>
    <row r="1003" spans="1:4" x14ac:dyDescent="0.25">
      <c r="A1003" s="167">
        <v>39716</v>
      </c>
      <c r="B1003" s="168">
        <f t="shared" si="22"/>
        <v>39717</v>
      </c>
      <c r="C1003" s="42">
        <v>7.6247723684210529</v>
      </c>
      <c r="D1003" s="90"/>
    </row>
    <row r="1004" spans="1:4" x14ac:dyDescent="0.25">
      <c r="A1004" s="167">
        <v>39717</v>
      </c>
      <c r="B1004" s="168">
        <f t="shared" si="22"/>
        <v>39718</v>
      </c>
      <c r="C1004" s="42">
        <v>7.3931338244321667</v>
      </c>
      <c r="D1004" s="90"/>
    </row>
    <row r="1005" spans="1:4" x14ac:dyDescent="0.25">
      <c r="A1005" s="167">
        <v>39718</v>
      </c>
      <c r="B1005" s="168">
        <f t="shared" si="22"/>
        <v>39719</v>
      </c>
      <c r="C1005" s="42">
        <v>7.3931338244321667</v>
      </c>
      <c r="D1005" s="90"/>
    </row>
    <row r="1006" spans="1:4" x14ac:dyDescent="0.25">
      <c r="A1006" s="167">
        <v>39719</v>
      </c>
      <c r="B1006" s="168">
        <f t="shared" si="22"/>
        <v>39720</v>
      </c>
      <c r="C1006" s="42">
        <v>7.3931338244321667</v>
      </c>
      <c r="D1006" s="90"/>
    </row>
    <row r="1007" spans="1:4" x14ac:dyDescent="0.25">
      <c r="A1007" s="167">
        <v>39720</v>
      </c>
      <c r="B1007" s="168">
        <f t="shared" si="22"/>
        <v>39721</v>
      </c>
      <c r="C1007" s="42">
        <v>7.1019624580849072</v>
      </c>
      <c r="D1007" s="90">
        <v>7.61</v>
      </c>
    </row>
    <row r="1008" spans="1:4" x14ac:dyDescent="0.25">
      <c r="A1008" s="181">
        <v>39721</v>
      </c>
      <c r="B1008" s="181">
        <f t="shared" si="22"/>
        <v>39722</v>
      </c>
      <c r="C1008" s="88"/>
      <c r="D1008" s="90">
        <v>6.71</v>
      </c>
    </row>
    <row r="1009" spans="1:4" x14ac:dyDescent="0.25">
      <c r="A1009" s="181">
        <v>39735</v>
      </c>
      <c r="B1009" s="181">
        <f t="shared" si="22"/>
        <v>39736</v>
      </c>
      <c r="C1009" s="88"/>
      <c r="D1009" s="90">
        <v>6.71</v>
      </c>
    </row>
    <row r="1010" spans="1:4" x14ac:dyDescent="0.25">
      <c r="A1010" s="45" t="s">
        <v>1460</v>
      </c>
      <c r="B1010" s="167">
        <f t="shared" ref="B1010:B1029" si="23">A1010+1</f>
        <v>39745</v>
      </c>
      <c r="C1010" s="42">
        <v>6.7536112266112269</v>
      </c>
      <c r="D1010" s="90"/>
    </row>
    <row r="1011" spans="1:4" x14ac:dyDescent="0.25">
      <c r="A1011" s="45" t="s">
        <v>1461</v>
      </c>
      <c r="B1011" s="167">
        <f t="shared" si="23"/>
        <v>39746</v>
      </c>
      <c r="C1011" s="42">
        <v>6.2976602791231571</v>
      </c>
      <c r="D1011" s="90"/>
    </row>
    <row r="1012" spans="1:4" x14ac:dyDescent="0.25">
      <c r="A1012" s="45" t="s">
        <v>1462</v>
      </c>
      <c r="B1012" s="167">
        <f t="shared" si="23"/>
        <v>39747</v>
      </c>
      <c r="C1012" s="42">
        <v>6.2976602791231571</v>
      </c>
      <c r="D1012" s="90"/>
    </row>
    <row r="1013" spans="1:4" x14ac:dyDescent="0.25">
      <c r="A1013" s="45" t="s">
        <v>1463</v>
      </c>
      <c r="B1013" s="167">
        <f t="shared" si="23"/>
        <v>39748</v>
      </c>
      <c r="C1013" s="42">
        <v>6.2976602791231571</v>
      </c>
      <c r="D1013" s="90"/>
    </row>
    <row r="1014" spans="1:4" x14ac:dyDescent="0.25">
      <c r="A1014" s="45" t="s">
        <v>1464</v>
      </c>
      <c r="B1014" s="167">
        <f t="shared" si="23"/>
        <v>39749</v>
      </c>
      <c r="C1014" s="42">
        <v>6.2802868594781511</v>
      </c>
      <c r="D1014" s="90"/>
    </row>
    <row r="1015" spans="1:4" x14ac:dyDescent="0.25">
      <c r="A1015" s="45" t="s">
        <v>1465</v>
      </c>
      <c r="B1015" s="167">
        <f t="shared" si="23"/>
        <v>39750</v>
      </c>
      <c r="C1015" s="42">
        <v>6.3978464856043828</v>
      </c>
      <c r="D1015" s="90"/>
    </row>
    <row r="1016" spans="1:4" x14ac:dyDescent="0.25">
      <c r="A1016" s="45" t="s">
        <v>1466</v>
      </c>
      <c r="B1016" s="167">
        <f t="shared" si="23"/>
        <v>39751</v>
      </c>
      <c r="C1016" s="42">
        <v>6.5851728613942884</v>
      </c>
      <c r="D1016" s="90"/>
    </row>
    <row r="1017" spans="1:4" x14ac:dyDescent="0.25">
      <c r="A1017" s="45" t="s">
        <v>1467</v>
      </c>
      <c r="B1017" s="167">
        <f t="shared" si="23"/>
        <v>39752</v>
      </c>
      <c r="C1017" s="42">
        <v>6.7522566515249833</v>
      </c>
      <c r="D1017" s="90">
        <v>6.71</v>
      </c>
    </row>
    <row r="1018" spans="1:4" x14ac:dyDescent="0.25">
      <c r="A1018" s="181">
        <v>39752</v>
      </c>
      <c r="B1018" s="167">
        <f t="shared" si="23"/>
        <v>39753</v>
      </c>
      <c r="D1018" s="90">
        <v>6.62</v>
      </c>
    </row>
    <row r="1019" spans="1:4" x14ac:dyDescent="0.25">
      <c r="A1019" s="181">
        <v>39766</v>
      </c>
      <c r="B1019" s="167">
        <f t="shared" si="23"/>
        <v>39767</v>
      </c>
      <c r="D1019" s="90">
        <v>6.62</v>
      </c>
    </row>
    <row r="1020" spans="1:4" x14ac:dyDescent="0.25">
      <c r="A1020" s="190" t="s">
        <v>624</v>
      </c>
      <c r="B1020" s="167">
        <f t="shared" si="23"/>
        <v>39775</v>
      </c>
      <c r="C1020" s="189">
        <v>6.5533797560531584</v>
      </c>
    </row>
    <row r="1021" spans="1:4" x14ac:dyDescent="0.25">
      <c r="A1021" s="190" t="s">
        <v>625</v>
      </c>
      <c r="B1021" s="167">
        <f t="shared" si="23"/>
        <v>39776</v>
      </c>
      <c r="C1021" s="189">
        <v>6.5533797560531584</v>
      </c>
    </row>
    <row r="1022" spans="1:4" x14ac:dyDescent="0.25">
      <c r="A1022" s="190" t="s">
        <v>626</v>
      </c>
      <c r="B1022" s="167">
        <f t="shared" si="23"/>
        <v>39777</v>
      </c>
      <c r="C1022" s="189">
        <v>6.8463365083192667</v>
      </c>
    </row>
    <row r="1023" spans="1:4" x14ac:dyDescent="0.25">
      <c r="A1023" s="190" t="s">
        <v>627</v>
      </c>
      <c r="B1023" s="167">
        <f t="shared" si="23"/>
        <v>39778</v>
      </c>
      <c r="C1023" s="189">
        <v>6.7141305923777965</v>
      </c>
    </row>
    <row r="1024" spans="1:4" x14ac:dyDescent="0.25">
      <c r="A1024" s="190" t="s">
        <v>628</v>
      </c>
      <c r="B1024" s="167">
        <f t="shared" si="23"/>
        <v>39779</v>
      </c>
      <c r="C1024" s="189">
        <v>6.7141305923777965</v>
      </c>
    </row>
    <row r="1025" spans="1:4" x14ac:dyDescent="0.25">
      <c r="A1025" s="190" t="s">
        <v>629</v>
      </c>
      <c r="B1025" s="167">
        <f t="shared" si="23"/>
        <v>39780</v>
      </c>
      <c r="C1025" s="189">
        <v>6.7141305923777965</v>
      </c>
    </row>
    <row r="1026" spans="1:4" x14ac:dyDescent="0.25">
      <c r="A1026" s="190" t="s">
        <v>630</v>
      </c>
      <c r="B1026" s="167">
        <f t="shared" si="23"/>
        <v>39781</v>
      </c>
      <c r="C1026" s="189">
        <v>6.7141305923777965</v>
      </c>
    </row>
    <row r="1027" spans="1:4" x14ac:dyDescent="0.25">
      <c r="A1027" s="190" t="s">
        <v>631</v>
      </c>
      <c r="B1027" s="167">
        <f t="shared" si="23"/>
        <v>39782</v>
      </c>
      <c r="C1027" s="189">
        <v>6.7141305923777965</v>
      </c>
      <c r="D1027" s="90">
        <v>6.62</v>
      </c>
    </row>
    <row r="1028" spans="1:4" x14ac:dyDescent="0.25">
      <c r="A1028" s="181">
        <v>39782</v>
      </c>
      <c r="B1028" s="167">
        <f t="shared" si="23"/>
        <v>39783</v>
      </c>
      <c r="D1028" s="160">
        <v>5.82</v>
      </c>
    </row>
    <row r="1029" spans="1:4" x14ac:dyDescent="0.25">
      <c r="A1029" s="181">
        <v>39796</v>
      </c>
      <c r="B1029" s="167">
        <f t="shared" si="23"/>
        <v>39797</v>
      </c>
      <c r="D1029" s="160">
        <v>5.82</v>
      </c>
    </row>
    <row r="1030" spans="1:4" x14ac:dyDescent="0.25">
      <c r="A1030" s="45" t="s">
        <v>995</v>
      </c>
      <c r="B1030" s="167">
        <f t="shared" ref="B1030:B1059" si="24">A1030+1</f>
        <v>39806</v>
      </c>
      <c r="C1030" s="98">
        <v>5.3702495462794921</v>
      </c>
      <c r="D1030" s="160"/>
    </row>
    <row r="1031" spans="1:4" x14ac:dyDescent="0.25">
      <c r="A1031" s="45" t="s">
        <v>996</v>
      </c>
      <c r="B1031" s="167">
        <f t="shared" si="24"/>
        <v>39807</v>
      </c>
      <c r="C1031" s="98">
        <v>5.4427264313919048</v>
      </c>
      <c r="D1031" s="160"/>
    </row>
    <row r="1032" spans="1:4" x14ac:dyDescent="0.25">
      <c r="A1032" s="45" t="s">
        <v>997</v>
      </c>
      <c r="B1032" s="167">
        <f t="shared" si="24"/>
        <v>39808</v>
      </c>
      <c r="C1032" s="98">
        <v>5.4427264313919048</v>
      </c>
      <c r="D1032" s="160"/>
    </row>
    <row r="1033" spans="1:4" x14ac:dyDescent="0.25">
      <c r="A1033" s="45" t="s">
        <v>998</v>
      </c>
      <c r="B1033" s="167">
        <f t="shared" si="24"/>
        <v>39809</v>
      </c>
      <c r="C1033" s="98">
        <v>5.4427264313919048</v>
      </c>
      <c r="D1033" s="160"/>
    </row>
    <row r="1034" spans="1:4" x14ac:dyDescent="0.25">
      <c r="A1034" s="45" t="s">
        <v>999</v>
      </c>
      <c r="B1034" s="167">
        <f t="shared" si="24"/>
        <v>39810</v>
      </c>
      <c r="C1034" s="98">
        <v>5.4427264313919048</v>
      </c>
      <c r="D1034" s="160"/>
    </row>
    <row r="1035" spans="1:4" x14ac:dyDescent="0.25">
      <c r="A1035" s="45" t="s">
        <v>1000</v>
      </c>
      <c r="B1035" s="167">
        <f t="shared" si="24"/>
        <v>39811</v>
      </c>
      <c r="C1035" s="98">
        <v>5.4427264313919048</v>
      </c>
      <c r="D1035" s="160"/>
    </row>
    <row r="1036" spans="1:4" x14ac:dyDescent="0.25">
      <c r="A1036" s="45" t="s">
        <v>1001</v>
      </c>
      <c r="B1036" s="167">
        <f t="shared" si="24"/>
        <v>39812</v>
      </c>
      <c r="C1036" s="98">
        <v>5.8035639999999997</v>
      </c>
      <c r="D1036" s="160"/>
    </row>
    <row r="1037" spans="1:4" x14ac:dyDescent="0.25">
      <c r="A1037" s="193" t="s">
        <v>1002</v>
      </c>
      <c r="B1037" s="170">
        <f t="shared" si="24"/>
        <v>39813</v>
      </c>
      <c r="C1037" s="194">
        <v>5.7079844675133957</v>
      </c>
      <c r="D1037" s="160">
        <v>5.82</v>
      </c>
    </row>
    <row r="1038" spans="1:4" x14ac:dyDescent="0.25">
      <c r="A1038" s="182">
        <v>39813</v>
      </c>
      <c r="B1038" s="168">
        <f t="shared" si="24"/>
        <v>39814</v>
      </c>
      <c r="D1038" s="137">
        <v>5.27</v>
      </c>
    </row>
    <row r="1039" spans="1:4" x14ac:dyDescent="0.25">
      <c r="A1039" s="182">
        <v>39827</v>
      </c>
      <c r="B1039" s="168">
        <f t="shared" si="24"/>
        <v>39828</v>
      </c>
      <c r="D1039" s="137">
        <v>5.27</v>
      </c>
    </row>
    <row r="1040" spans="1:4" x14ac:dyDescent="0.25">
      <c r="A1040" s="45" t="s">
        <v>2196</v>
      </c>
      <c r="B1040" s="177">
        <f t="shared" si="24"/>
        <v>39837</v>
      </c>
      <c r="C1040" s="98">
        <v>4.7502964705882356</v>
      </c>
    </row>
    <row r="1041" spans="1:4" x14ac:dyDescent="0.25">
      <c r="A1041" s="45" t="s">
        <v>2197</v>
      </c>
      <c r="B1041" s="177">
        <f t="shared" si="24"/>
        <v>39838</v>
      </c>
      <c r="C1041" s="98">
        <v>4.7502964705882356</v>
      </c>
    </row>
    <row r="1042" spans="1:4" x14ac:dyDescent="0.25">
      <c r="A1042" s="45" t="s">
        <v>2198</v>
      </c>
      <c r="B1042" s="177">
        <f t="shared" si="24"/>
        <v>39839</v>
      </c>
      <c r="C1042" s="98">
        <v>4.7502964705882356</v>
      </c>
    </row>
    <row r="1043" spans="1:4" x14ac:dyDescent="0.25">
      <c r="A1043" s="45" t="s">
        <v>2199</v>
      </c>
      <c r="B1043" s="177">
        <f t="shared" si="24"/>
        <v>39840</v>
      </c>
      <c r="C1043" s="98">
        <v>4.589679089026915</v>
      </c>
    </row>
    <row r="1044" spans="1:4" x14ac:dyDescent="0.25">
      <c r="A1044" s="45" t="s">
        <v>2200</v>
      </c>
      <c r="B1044" s="177">
        <f t="shared" si="24"/>
        <v>39841</v>
      </c>
      <c r="C1044" s="98">
        <v>4.7658477870813396</v>
      </c>
    </row>
    <row r="1045" spans="1:4" x14ac:dyDescent="0.25">
      <c r="A1045" s="45" t="s">
        <v>2201</v>
      </c>
      <c r="B1045" s="177">
        <f t="shared" si="24"/>
        <v>39842</v>
      </c>
      <c r="C1045" s="98">
        <v>4.843108535300316</v>
      </c>
    </row>
    <row r="1046" spans="1:4" x14ac:dyDescent="0.25">
      <c r="A1046" s="45" t="s">
        <v>2202</v>
      </c>
      <c r="B1046" s="177">
        <f t="shared" si="24"/>
        <v>39843</v>
      </c>
      <c r="C1046" s="98">
        <v>4.7038490316901411</v>
      </c>
    </row>
    <row r="1047" spans="1:4" x14ac:dyDescent="0.25">
      <c r="A1047" s="45" t="s">
        <v>2203</v>
      </c>
      <c r="B1047" s="177">
        <f t="shared" si="24"/>
        <v>39844</v>
      </c>
      <c r="C1047" s="98">
        <v>4.7038490316901411</v>
      </c>
      <c r="D1047" s="137">
        <v>5.27</v>
      </c>
    </row>
    <row r="1048" spans="1:4" x14ac:dyDescent="0.25">
      <c r="A1048" s="181">
        <v>39844</v>
      </c>
      <c r="B1048" s="177">
        <f t="shared" si="24"/>
        <v>39845</v>
      </c>
      <c r="C1048" s="90"/>
      <c r="D1048" s="90">
        <v>4.5599999999999996</v>
      </c>
    </row>
    <row r="1049" spans="1:4" x14ac:dyDescent="0.25">
      <c r="A1049" s="181">
        <v>39858</v>
      </c>
      <c r="B1049" s="177">
        <f t="shared" si="24"/>
        <v>39859</v>
      </c>
      <c r="C1049" s="90"/>
      <c r="D1049" s="90">
        <v>4.5599999999999996</v>
      </c>
    </row>
    <row r="1050" spans="1:4" x14ac:dyDescent="0.25">
      <c r="A1050" s="45" t="s">
        <v>1306</v>
      </c>
      <c r="B1050" s="177">
        <f t="shared" si="24"/>
        <v>39865</v>
      </c>
      <c r="C1050" s="98">
        <v>4.2250791465932549</v>
      </c>
      <c r="D1050" s="90"/>
    </row>
    <row r="1051" spans="1:4" x14ac:dyDescent="0.25">
      <c r="A1051" s="45" t="s">
        <v>1307</v>
      </c>
      <c r="B1051" s="177">
        <f t="shared" si="24"/>
        <v>39866</v>
      </c>
      <c r="C1051" s="98">
        <v>4.2250791465932549</v>
      </c>
      <c r="D1051" s="90"/>
    </row>
    <row r="1052" spans="1:4" x14ac:dyDescent="0.25">
      <c r="A1052" s="45" t="s">
        <v>1308</v>
      </c>
      <c r="B1052" s="177">
        <f t="shared" si="24"/>
        <v>39867</v>
      </c>
      <c r="C1052" s="98">
        <v>4.2250791465932549</v>
      </c>
      <c r="D1052" s="90"/>
    </row>
    <row r="1053" spans="1:4" x14ac:dyDescent="0.25">
      <c r="A1053" s="45" t="s">
        <v>1309</v>
      </c>
      <c r="B1053" s="177">
        <f t="shared" si="24"/>
        <v>39868</v>
      </c>
      <c r="C1053" s="98">
        <v>4.235900783289817</v>
      </c>
      <c r="D1053" s="90"/>
    </row>
    <row r="1054" spans="1:4" x14ac:dyDescent="0.25">
      <c r="A1054" s="45" t="s">
        <v>1310</v>
      </c>
      <c r="B1054" s="177">
        <f t="shared" si="24"/>
        <v>39869</v>
      </c>
      <c r="C1054" s="98">
        <v>4.208508575689784</v>
      </c>
      <c r="D1054" s="90"/>
    </row>
    <row r="1055" spans="1:4" x14ac:dyDescent="0.25">
      <c r="A1055" s="45" t="s">
        <v>1311</v>
      </c>
      <c r="B1055" s="177">
        <f t="shared" si="24"/>
        <v>39870</v>
      </c>
      <c r="C1055" s="98">
        <v>4.1938520312304286</v>
      </c>
      <c r="D1055" s="90"/>
    </row>
    <row r="1056" spans="1:4" x14ac:dyDescent="0.25">
      <c r="A1056" s="45" t="s">
        <v>1312</v>
      </c>
      <c r="B1056" s="177">
        <f t="shared" si="24"/>
        <v>39871</v>
      </c>
      <c r="C1056" s="98">
        <v>4.0735521996060404</v>
      </c>
      <c r="D1056" s="90"/>
    </row>
    <row r="1057" spans="1:4" x14ac:dyDescent="0.25">
      <c r="A1057" s="45" t="s">
        <v>1313</v>
      </c>
      <c r="B1057" s="177">
        <f t="shared" si="24"/>
        <v>39872</v>
      </c>
      <c r="C1057" s="98">
        <v>4.0735521996060404</v>
      </c>
      <c r="D1057" s="90">
        <v>4.5599999999999996</v>
      </c>
    </row>
    <row r="1058" spans="1:4" x14ac:dyDescent="0.25">
      <c r="A1058" s="181">
        <v>39872</v>
      </c>
      <c r="B1058" s="177">
        <f t="shared" si="24"/>
        <v>39873</v>
      </c>
      <c r="C1058" s="90"/>
      <c r="D1058" s="90">
        <v>3.95</v>
      </c>
    </row>
    <row r="1059" spans="1:4" x14ac:dyDescent="0.25">
      <c r="A1059" s="181">
        <v>39886</v>
      </c>
      <c r="B1059" s="177">
        <f t="shared" si="24"/>
        <v>39887</v>
      </c>
      <c r="C1059" s="90"/>
      <c r="D1059" s="90">
        <v>3.95</v>
      </c>
    </row>
    <row r="1060" spans="1:4" x14ac:dyDescent="0.25">
      <c r="A1060" s="222">
        <v>39895</v>
      </c>
      <c r="B1060" s="181">
        <v>39896</v>
      </c>
      <c r="C1060" s="90">
        <v>4.165865980659559</v>
      </c>
      <c r="D1060" s="90"/>
    </row>
    <row r="1061" spans="1:4" x14ac:dyDescent="0.25">
      <c r="A1061" s="222">
        <v>39896</v>
      </c>
      <c r="B1061" s="181">
        <v>39897</v>
      </c>
      <c r="C1061" s="90">
        <v>4.1264164336416433</v>
      </c>
      <c r="D1061" s="90"/>
    </row>
    <row r="1062" spans="1:4" x14ac:dyDescent="0.25">
      <c r="A1062" s="222">
        <v>39897</v>
      </c>
      <c r="B1062" s="181">
        <v>39898</v>
      </c>
      <c r="C1062" s="90">
        <v>4.1324305555555556</v>
      </c>
      <c r="D1062" s="90"/>
    </row>
    <row r="1063" spans="1:4" x14ac:dyDescent="0.25">
      <c r="A1063" s="222">
        <v>39898</v>
      </c>
      <c r="B1063" s="181">
        <v>39899</v>
      </c>
      <c r="C1063" s="90">
        <v>4.1694420274091799</v>
      </c>
      <c r="D1063" s="90"/>
    </row>
    <row r="1064" spans="1:4" x14ac:dyDescent="0.25">
      <c r="A1064" s="222">
        <v>39899</v>
      </c>
      <c r="B1064" s="181">
        <v>39900</v>
      </c>
      <c r="C1064" s="90">
        <v>3.7266250917094643</v>
      </c>
      <c r="D1064" s="90"/>
    </row>
    <row r="1065" spans="1:4" x14ac:dyDescent="0.25">
      <c r="A1065" s="222">
        <v>39900</v>
      </c>
      <c r="B1065" s="181">
        <v>39901</v>
      </c>
      <c r="C1065" s="90">
        <v>3.7266250917094643</v>
      </c>
      <c r="D1065" s="90"/>
    </row>
    <row r="1066" spans="1:4" x14ac:dyDescent="0.25">
      <c r="A1066" s="222">
        <v>39901</v>
      </c>
      <c r="B1066" s="181">
        <v>39902</v>
      </c>
      <c r="C1066" s="90">
        <v>3.7266250917094643</v>
      </c>
      <c r="D1066" s="90"/>
    </row>
    <row r="1067" spans="1:4" x14ac:dyDescent="0.25">
      <c r="A1067" s="222">
        <v>39902</v>
      </c>
      <c r="B1067" s="181">
        <v>39903</v>
      </c>
      <c r="C1067" s="90">
        <v>3.6114585336538463</v>
      </c>
      <c r="D1067" s="90">
        <v>3.95</v>
      </c>
    </row>
    <row r="1068" spans="1:4" x14ac:dyDescent="0.25">
      <c r="A1068" s="181">
        <v>39903</v>
      </c>
      <c r="B1068" s="177">
        <f t="shared" ref="B1068:B1131" si="25">A1068+1</f>
        <v>39904</v>
      </c>
      <c r="C1068" s="90"/>
      <c r="D1068" s="90">
        <v>3.52</v>
      </c>
    </row>
    <row r="1069" spans="1:4" x14ac:dyDescent="0.25">
      <c r="A1069" s="181">
        <v>39917</v>
      </c>
      <c r="B1069" s="177">
        <f t="shared" si="25"/>
        <v>39918</v>
      </c>
      <c r="C1069" s="90"/>
      <c r="D1069" s="90">
        <v>3.52</v>
      </c>
    </row>
    <row r="1070" spans="1:4" x14ac:dyDescent="0.25">
      <c r="A1070" s="45" t="s">
        <v>1538</v>
      </c>
      <c r="B1070" s="177">
        <f t="shared" si="25"/>
        <v>39927</v>
      </c>
      <c r="C1070" s="98">
        <v>3.4580458306810948</v>
      </c>
      <c r="D1070" s="90"/>
    </row>
    <row r="1071" spans="1:4" x14ac:dyDescent="0.25">
      <c r="A1071" s="45" t="s">
        <v>1539</v>
      </c>
      <c r="B1071" s="177">
        <f t="shared" si="25"/>
        <v>39928</v>
      </c>
      <c r="C1071" s="98">
        <v>3.2942062818336164</v>
      </c>
      <c r="D1071" s="90"/>
    </row>
    <row r="1072" spans="1:4" x14ac:dyDescent="0.25">
      <c r="A1072" s="45" t="s">
        <v>1540</v>
      </c>
      <c r="B1072" s="177">
        <f t="shared" si="25"/>
        <v>39929</v>
      </c>
      <c r="C1072" s="98">
        <v>3.2942062818336164</v>
      </c>
      <c r="D1072" s="90"/>
    </row>
    <row r="1073" spans="1:4" x14ac:dyDescent="0.25">
      <c r="A1073" s="45" t="s">
        <v>1541</v>
      </c>
      <c r="B1073" s="177">
        <f t="shared" si="25"/>
        <v>39930</v>
      </c>
      <c r="C1073" s="98">
        <v>3.2942062818336164</v>
      </c>
      <c r="D1073" s="90"/>
    </row>
    <row r="1074" spans="1:4" x14ac:dyDescent="0.25">
      <c r="A1074" s="45" t="s">
        <v>1542</v>
      </c>
      <c r="B1074" s="177">
        <f t="shared" si="25"/>
        <v>39931</v>
      </c>
      <c r="C1074" s="98">
        <v>3.1837590334236676</v>
      </c>
      <c r="D1074" s="90"/>
    </row>
    <row r="1075" spans="1:4" x14ac:dyDescent="0.25">
      <c r="A1075" s="45" t="s">
        <v>1543</v>
      </c>
      <c r="B1075" s="177">
        <f t="shared" si="25"/>
        <v>39932</v>
      </c>
      <c r="C1075" s="98">
        <v>3.2913763012859767</v>
      </c>
      <c r="D1075" s="90"/>
    </row>
    <row r="1076" spans="1:4" x14ac:dyDescent="0.25">
      <c r="A1076" s="45" t="s">
        <v>1544</v>
      </c>
      <c r="B1076" s="177">
        <f t="shared" si="25"/>
        <v>39933</v>
      </c>
      <c r="C1076" s="98">
        <v>3.4304176954732508</v>
      </c>
      <c r="D1076" s="90">
        <v>3.52</v>
      </c>
    </row>
    <row r="1077" spans="1:4" x14ac:dyDescent="0.25">
      <c r="A1077" s="181">
        <v>39933</v>
      </c>
      <c r="B1077" s="177">
        <f t="shared" si="25"/>
        <v>39934</v>
      </c>
      <c r="C1077" s="90"/>
      <c r="D1077" s="90">
        <v>3.76</v>
      </c>
    </row>
    <row r="1078" spans="1:4" x14ac:dyDescent="0.25">
      <c r="A1078" s="181">
        <v>39947</v>
      </c>
      <c r="B1078" s="177">
        <f t="shared" si="25"/>
        <v>39948</v>
      </c>
      <c r="C1078" s="90"/>
      <c r="D1078" s="90">
        <v>3.76</v>
      </c>
    </row>
    <row r="1079" spans="1:4" x14ac:dyDescent="0.25">
      <c r="A1079" s="45" t="s">
        <v>1334</v>
      </c>
      <c r="B1079" s="177">
        <f t="shared" si="25"/>
        <v>39957</v>
      </c>
      <c r="C1079" s="98">
        <v>3.4136263736263737</v>
      </c>
      <c r="D1079" s="90"/>
    </row>
    <row r="1080" spans="1:4" x14ac:dyDescent="0.25">
      <c r="A1080" s="45" t="s">
        <v>1335</v>
      </c>
      <c r="B1080" s="177">
        <f t="shared" si="25"/>
        <v>39958</v>
      </c>
      <c r="C1080" s="98">
        <v>3.4136263736263737</v>
      </c>
      <c r="D1080" s="90"/>
    </row>
    <row r="1081" spans="1:4" x14ac:dyDescent="0.25">
      <c r="A1081" s="45" t="s">
        <v>1336</v>
      </c>
      <c r="B1081" s="177">
        <f t="shared" si="25"/>
        <v>39959</v>
      </c>
      <c r="C1081" s="98">
        <v>3.4136263736263737</v>
      </c>
      <c r="D1081" s="90"/>
    </row>
    <row r="1082" spans="1:4" x14ac:dyDescent="0.25">
      <c r="A1082" s="45" t="s">
        <v>1337</v>
      </c>
      <c r="B1082" s="177">
        <f t="shared" si="25"/>
        <v>39960</v>
      </c>
      <c r="C1082" s="98">
        <v>3.3655012479201329</v>
      </c>
      <c r="D1082" s="90"/>
    </row>
    <row r="1083" spans="1:4" x14ac:dyDescent="0.25">
      <c r="A1083" s="45" t="s">
        <v>1338</v>
      </c>
      <c r="B1083" s="177">
        <f t="shared" si="25"/>
        <v>39961</v>
      </c>
      <c r="C1083" s="98">
        <v>3.4887564350064348</v>
      </c>
      <c r="D1083" s="90"/>
    </row>
    <row r="1084" spans="1:4" x14ac:dyDescent="0.25">
      <c r="A1084" s="45" t="s">
        <v>1339</v>
      </c>
      <c r="B1084" s="177">
        <f t="shared" si="25"/>
        <v>39962</v>
      </c>
      <c r="C1084" s="98">
        <v>3.5537113796267974</v>
      </c>
      <c r="D1084" s="90"/>
    </row>
    <row r="1085" spans="1:4" x14ac:dyDescent="0.25">
      <c r="A1085" s="45" t="s">
        <v>1340</v>
      </c>
      <c r="B1085" s="177">
        <f t="shared" si="25"/>
        <v>39963</v>
      </c>
      <c r="C1085" s="98">
        <v>3.5537113796267974</v>
      </c>
      <c r="D1085" s="90"/>
    </row>
    <row r="1086" spans="1:4" x14ac:dyDescent="0.25">
      <c r="A1086" s="45" t="s">
        <v>1341</v>
      </c>
      <c r="B1086" s="177">
        <f t="shared" si="25"/>
        <v>39964</v>
      </c>
      <c r="C1086" s="98">
        <v>3.5537113796267974</v>
      </c>
      <c r="D1086" s="90">
        <v>3.76</v>
      </c>
    </row>
    <row r="1087" spans="1:4" x14ac:dyDescent="0.25">
      <c r="A1087" s="181">
        <v>39964</v>
      </c>
      <c r="B1087" s="177">
        <f t="shared" si="25"/>
        <v>39965</v>
      </c>
      <c r="D1087" s="90">
        <v>3.74</v>
      </c>
    </row>
    <row r="1088" spans="1:4" x14ac:dyDescent="0.25">
      <c r="A1088" s="181">
        <v>39978</v>
      </c>
      <c r="B1088" s="177">
        <f t="shared" si="25"/>
        <v>39979</v>
      </c>
      <c r="D1088" s="90">
        <v>3.74</v>
      </c>
    </row>
    <row r="1089" spans="1:4" x14ac:dyDescent="0.25">
      <c r="A1089" s="253" t="s">
        <v>2294</v>
      </c>
      <c r="B1089" s="251">
        <f t="shared" si="25"/>
        <v>39988</v>
      </c>
      <c r="C1089" s="163">
        <v>3.908978822684853</v>
      </c>
    </row>
    <row r="1090" spans="1:4" x14ac:dyDescent="0.25">
      <c r="A1090" s="253" t="s">
        <v>2295</v>
      </c>
      <c r="B1090" s="251">
        <f t="shared" si="25"/>
        <v>39989</v>
      </c>
      <c r="C1090" s="163">
        <v>3.7979957356076759</v>
      </c>
    </row>
    <row r="1091" spans="1:4" x14ac:dyDescent="0.25">
      <c r="A1091" s="253" t="s">
        <v>2296</v>
      </c>
      <c r="B1091" s="251">
        <f t="shared" si="25"/>
        <v>39990</v>
      </c>
      <c r="C1091" s="163">
        <v>3.8208222811671089</v>
      </c>
    </row>
    <row r="1092" spans="1:4" x14ac:dyDescent="0.25">
      <c r="A1092" s="253" t="s">
        <v>2297</v>
      </c>
      <c r="B1092" s="251">
        <f t="shared" si="25"/>
        <v>39991</v>
      </c>
      <c r="C1092" s="163">
        <v>3.8059484435797666</v>
      </c>
    </row>
    <row r="1093" spans="1:4" x14ac:dyDescent="0.25">
      <c r="A1093" s="253" t="s">
        <v>2298</v>
      </c>
      <c r="B1093" s="251">
        <f t="shared" si="25"/>
        <v>39992</v>
      </c>
      <c r="C1093" s="163">
        <v>3.8059484435797666</v>
      </c>
    </row>
    <row r="1094" spans="1:4" x14ac:dyDescent="0.25">
      <c r="A1094" s="253" t="s">
        <v>2299</v>
      </c>
      <c r="B1094" s="251">
        <f t="shared" si="25"/>
        <v>39993</v>
      </c>
      <c r="C1094" s="163">
        <v>3.8059484435797666</v>
      </c>
    </row>
    <row r="1095" spans="1:4" x14ac:dyDescent="0.25">
      <c r="A1095" s="253" t="s">
        <v>2300</v>
      </c>
      <c r="B1095" s="251">
        <f t="shared" si="25"/>
        <v>39994</v>
      </c>
      <c r="C1095" s="163">
        <v>3.8175045207956599</v>
      </c>
      <c r="D1095" s="90">
        <v>3.74</v>
      </c>
    </row>
    <row r="1096" spans="1:4" x14ac:dyDescent="0.25">
      <c r="A1096" s="181">
        <v>39994</v>
      </c>
      <c r="B1096" s="254">
        <f t="shared" si="25"/>
        <v>39995</v>
      </c>
      <c r="C1096" s="143"/>
      <c r="D1096" s="90">
        <v>3.39</v>
      </c>
    </row>
    <row r="1097" spans="1:4" x14ac:dyDescent="0.25">
      <c r="A1097" s="181">
        <v>40008</v>
      </c>
      <c r="B1097" s="254">
        <f t="shared" si="25"/>
        <v>40009</v>
      </c>
      <c r="C1097" s="143"/>
      <c r="D1097" s="90">
        <v>3.39</v>
      </c>
    </row>
    <row r="1098" spans="1:4" x14ac:dyDescent="0.25">
      <c r="A1098" s="181">
        <v>40017</v>
      </c>
      <c r="B1098" s="254">
        <f t="shared" si="25"/>
        <v>40018</v>
      </c>
      <c r="C1098" s="90">
        <v>3.6571117306897976</v>
      </c>
      <c r="D1098" s="143"/>
    </row>
    <row r="1099" spans="1:4" x14ac:dyDescent="0.25">
      <c r="A1099" s="181">
        <v>40018</v>
      </c>
      <c r="B1099" s="254">
        <f t="shared" si="25"/>
        <v>40019</v>
      </c>
      <c r="C1099" s="90">
        <v>3.3701863123515441</v>
      </c>
      <c r="D1099" s="143"/>
    </row>
    <row r="1100" spans="1:4" x14ac:dyDescent="0.25">
      <c r="A1100" s="181">
        <v>40019</v>
      </c>
      <c r="B1100" s="254">
        <f t="shared" si="25"/>
        <v>40020</v>
      </c>
      <c r="C1100" s="90">
        <v>3.3701863123515441</v>
      </c>
      <c r="D1100" s="143"/>
    </row>
    <row r="1101" spans="1:4" x14ac:dyDescent="0.25">
      <c r="A1101" s="181">
        <v>40020</v>
      </c>
      <c r="B1101" s="254">
        <f t="shared" si="25"/>
        <v>40021</v>
      </c>
      <c r="C1101" s="90">
        <v>3.3701863123515441</v>
      </c>
      <c r="D1101" s="143"/>
    </row>
    <row r="1102" spans="1:4" x14ac:dyDescent="0.25">
      <c r="A1102" s="181">
        <v>40021</v>
      </c>
      <c r="B1102" s="254">
        <f t="shared" si="25"/>
        <v>40022</v>
      </c>
      <c r="C1102" s="90">
        <v>3.4726142674070908</v>
      </c>
      <c r="D1102" s="143"/>
    </row>
    <row r="1103" spans="1:4" x14ac:dyDescent="0.25">
      <c r="A1103" s="181">
        <v>40022</v>
      </c>
      <c r="B1103" s="254">
        <f t="shared" si="25"/>
        <v>40023</v>
      </c>
      <c r="C1103" s="90">
        <v>3.4862900217594031</v>
      </c>
      <c r="D1103" s="143"/>
    </row>
    <row r="1104" spans="1:4" x14ac:dyDescent="0.25">
      <c r="A1104" s="181">
        <v>40023</v>
      </c>
      <c r="B1104" s="254">
        <f t="shared" si="25"/>
        <v>40024</v>
      </c>
      <c r="C1104" s="90">
        <v>3.4090431177446101</v>
      </c>
      <c r="D1104" s="143"/>
    </row>
    <row r="1105" spans="1:4" x14ac:dyDescent="0.25">
      <c r="A1105" s="181">
        <v>40024</v>
      </c>
      <c r="B1105" s="254">
        <f t="shared" si="25"/>
        <v>40025</v>
      </c>
      <c r="C1105" s="90">
        <v>3.3426151912873499</v>
      </c>
      <c r="D1105" s="90">
        <v>3.39</v>
      </c>
    </row>
    <row r="1106" spans="1:4" x14ac:dyDescent="0.25">
      <c r="A1106" s="181">
        <v>40025</v>
      </c>
      <c r="B1106" s="254">
        <f t="shared" si="25"/>
        <v>40026</v>
      </c>
      <c r="C1106" s="90"/>
      <c r="D1106" s="90">
        <v>3.14</v>
      </c>
    </row>
    <row r="1107" spans="1:4" x14ac:dyDescent="0.25">
      <c r="A1107" s="181">
        <v>40039</v>
      </c>
      <c r="B1107" s="254">
        <f t="shared" si="25"/>
        <v>40040</v>
      </c>
      <c r="C1107" s="90"/>
      <c r="D1107" s="90">
        <v>3.14</v>
      </c>
    </row>
    <row r="1108" spans="1:4" x14ac:dyDescent="0.25">
      <c r="A1108" s="257">
        <v>40048</v>
      </c>
      <c r="B1108" s="251">
        <f t="shared" si="25"/>
        <v>40049</v>
      </c>
      <c r="C1108" s="258">
        <v>2.7758355420090113</v>
      </c>
      <c r="D1108" s="90"/>
    </row>
    <row r="1109" spans="1:4" x14ac:dyDescent="0.25">
      <c r="A1109" s="257">
        <v>40049</v>
      </c>
      <c r="B1109" s="251">
        <f t="shared" si="25"/>
        <v>40050</v>
      </c>
      <c r="C1109" s="258">
        <v>2.6868721846846846</v>
      </c>
      <c r="D1109" s="90"/>
    </row>
    <row r="1110" spans="1:4" x14ac:dyDescent="0.25">
      <c r="A1110" s="257">
        <v>40050</v>
      </c>
      <c r="B1110" s="251">
        <f t="shared" si="25"/>
        <v>40051</v>
      </c>
      <c r="C1110" s="258">
        <v>2.86171</v>
      </c>
      <c r="D1110" s="90"/>
    </row>
    <row r="1111" spans="1:4" x14ac:dyDescent="0.25">
      <c r="A1111" s="257">
        <v>40051</v>
      </c>
      <c r="B1111" s="251">
        <f t="shared" si="25"/>
        <v>40052</v>
      </c>
      <c r="C1111" s="258">
        <v>2.7654730871349265</v>
      </c>
      <c r="D1111" s="90"/>
    </row>
    <row r="1112" spans="1:4" x14ac:dyDescent="0.25">
      <c r="A1112" s="257">
        <v>40052</v>
      </c>
      <c r="B1112" s="251">
        <f t="shared" si="25"/>
        <v>40053</v>
      </c>
      <c r="C1112" s="258">
        <v>2.7494938321265754</v>
      </c>
      <c r="D1112" s="90"/>
    </row>
    <row r="1113" spans="1:4" x14ac:dyDescent="0.25">
      <c r="A1113" s="257">
        <v>40053</v>
      </c>
      <c r="B1113" s="251">
        <f t="shared" si="25"/>
        <v>40054</v>
      </c>
      <c r="C1113" s="258">
        <v>2.5060206659012629</v>
      </c>
      <c r="D1113" s="90"/>
    </row>
    <row r="1114" spans="1:4" x14ac:dyDescent="0.25">
      <c r="A1114" s="257">
        <v>40054</v>
      </c>
      <c r="B1114" s="251">
        <f t="shared" si="25"/>
        <v>40055</v>
      </c>
      <c r="C1114" s="258">
        <v>2.5060206659012629</v>
      </c>
      <c r="D1114" s="90"/>
    </row>
    <row r="1115" spans="1:4" x14ac:dyDescent="0.25">
      <c r="A1115" s="257">
        <v>40055</v>
      </c>
      <c r="B1115" s="251">
        <f t="shared" si="25"/>
        <v>40056</v>
      </c>
      <c r="C1115" s="258">
        <v>2.5060206659012629</v>
      </c>
      <c r="D1115" s="90">
        <v>3.14</v>
      </c>
    </row>
    <row r="1116" spans="1:4" x14ac:dyDescent="0.25">
      <c r="A1116" s="181">
        <v>40056</v>
      </c>
      <c r="B1116" s="181">
        <f t="shared" si="25"/>
        <v>40057</v>
      </c>
      <c r="C1116" s="90"/>
      <c r="D1116" s="90">
        <v>2.88</v>
      </c>
    </row>
    <row r="1117" spans="1:4" x14ac:dyDescent="0.25">
      <c r="A1117" s="181">
        <v>40070</v>
      </c>
      <c r="B1117" s="181">
        <f t="shared" si="25"/>
        <v>40071</v>
      </c>
      <c r="C1117" s="90"/>
      <c r="D1117" s="90">
        <v>2.88</v>
      </c>
    </row>
    <row r="1118" spans="1:4" x14ac:dyDescent="0.25">
      <c r="A1118" s="257">
        <v>40079</v>
      </c>
      <c r="B1118" s="270">
        <f t="shared" si="25"/>
        <v>40080</v>
      </c>
      <c r="C1118" s="258">
        <v>3.4344186046511629</v>
      </c>
      <c r="D1118" s="90"/>
    </row>
    <row r="1119" spans="1:4" x14ac:dyDescent="0.25">
      <c r="A1119" s="257">
        <v>40080</v>
      </c>
      <c r="B1119" s="270">
        <f t="shared" si="25"/>
        <v>40081</v>
      </c>
      <c r="C1119" s="258">
        <v>3.5517306590257878</v>
      </c>
      <c r="D1119" s="90"/>
    </row>
    <row r="1120" spans="1:4" x14ac:dyDescent="0.25">
      <c r="A1120" s="257">
        <v>40081</v>
      </c>
      <c r="B1120" s="270">
        <f t="shared" si="25"/>
        <v>40082</v>
      </c>
      <c r="C1120" s="258">
        <v>3.6012148668639052</v>
      </c>
      <c r="D1120" s="90"/>
    </row>
    <row r="1121" spans="1:4" x14ac:dyDescent="0.25">
      <c r="A1121" s="257">
        <v>40082</v>
      </c>
      <c r="B1121" s="270">
        <f t="shared" si="25"/>
        <v>40083</v>
      </c>
      <c r="C1121" s="258">
        <v>3.6012148668639052</v>
      </c>
      <c r="D1121" s="90"/>
    </row>
    <row r="1122" spans="1:4" x14ac:dyDescent="0.25">
      <c r="A1122" s="257">
        <v>40083</v>
      </c>
      <c r="B1122" s="270">
        <f t="shared" si="25"/>
        <v>40084</v>
      </c>
      <c r="C1122" s="258">
        <v>3.6012148668639052</v>
      </c>
      <c r="D1122" s="90"/>
    </row>
    <row r="1123" spans="1:4" x14ac:dyDescent="0.25">
      <c r="A1123" s="257">
        <v>40084</v>
      </c>
      <c r="B1123" s="270">
        <f t="shared" si="25"/>
        <v>40085</v>
      </c>
      <c r="C1123" s="258">
        <v>3.5284616342800201</v>
      </c>
      <c r="D1123" s="90"/>
    </row>
    <row r="1124" spans="1:4" x14ac:dyDescent="0.25">
      <c r="A1124" s="257">
        <v>40085</v>
      </c>
      <c r="B1124" s="270">
        <f t="shared" si="25"/>
        <v>40086</v>
      </c>
      <c r="C1124" s="258">
        <v>3.2941579861111112</v>
      </c>
      <c r="D1124" s="90">
        <v>2.88</v>
      </c>
    </row>
    <row r="1125" spans="1:4" x14ac:dyDescent="0.25">
      <c r="A1125" s="181">
        <v>40086</v>
      </c>
      <c r="B1125" s="181">
        <f t="shared" si="25"/>
        <v>40087</v>
      </c>
      <c r="C1125" s="90"/>
      <c r="D1125" s="90">
        <v>3.82</v>
      </c>
    </row>
    <row r="1126" spans="1:4" x14ac:dyDescent="0.25">
      <c r="A1126" s="181">
        <v>40100</v>
      </c>
      <c r="B1126" s="181">
        <f t="shared" si="25"/>
        <v>40101</v>
      </c>
      <c r="C1126" s="90"/>
      <c r="D1126" s="90">
        <v>3.82</v>
      </c>
    </row>
    <row r="1127" spans="1:4" x14ac:dyDescent="0.25">
      <c r="A1127" s="257">
        <v>40109</v>
      </c>
      <c r="B1127" s="270">
        <f t="shared" si="25"/>
        <v>40110</v>
      </c>
      <c r="C1127" s="258">
        <v>4.898841927303466</v>
      </c>
      <c r="D1127" s="90"/>
    </row>
    <row r="1128" spans="1:4" x14ac:dyDescent="0.25">
      <c r="A1128" s="257">
        <v>40110</v>
      </c>
      <c r="B1128" s="270">
        <f t="shared" si="25"/>
        <v>40111</v>
      </c>
      <c r="C1128" s="258">
        <v>4.898841927303466</v>
      </c>
      <c r="D1128" s="90"/>
    </row>
    <row r="1129" spans="1:4" x14ac:dyDescent="0.25">
      <c r="A1129" s="257">
        <v>40111</v>
      </c>
      <c r="B1129" s="270">
        <f t="shared" si="25"/>
        <v>40112</v>
      </c>
      <c r="C1129" s="258">
        <v>4.898841927303466</v>
      </c>
      <c r="D1129" s="90"/>
    </row>
    <row r="1130" spans="1:4" x14ac:dyDescent="0.25">
      <c r="A1130" s="257">
        <v>40112</v>
      </c>
      <c r="B1130" s="270">
        <f t="shared" si="25"/>
        <v>40113</v>
      </c>
      <c r="C1130" s="258">
        <v>4.5095271535580528</v>
      </c>
      <c r="D1130" s="143"/>
    </row>
    <row r="1131" spans="1:4" x14ac:dyDescent="0.25">
      <c r="A1131" s="257">
        <v>40113</v>
      </c>
      <c r="B1131" s="270">
        <f t="shared" si="25"/>
        <v>40114</v>
      </c>
      <c r="C1131" s="258">
        <v>4.5087441549766201</v>
      </c>
      <c r="D1131" s="143"/>
    </row>
    <row r="1132" spans="1:4" x14ac:dyDescent="0.25">
      <c r="A1132" s="257">
        <v>40114</v>
      </c>
      <c r="B1132" s="270">
        <f>A1132+1</f>
        <v>40115</v>
      </c>
      <c r="C1132" s="258">
        <v>4.5669533762057881</v>
      </c>
      <c r="D1132" s="143"/>
    </row>
    <row r="1133" spans="1:4" x14ac:dyDescent="0.25">
      <c r="A1133" s="257">
        <v>40115</v>
      </c>
      <c r="B1133" s="270">
        <f>A1133+1</f>
        <v>40116</v>
      </c>
      <c r="C1133" s="258">
        <v>4.1039437896645516</v>
      </c>
      <c r="D1133" s="143"/>
    </row>
    <row r="1134" spans="1:4" x14ac:dyDescent="0.25">
      <c r="A1134" s="257">
        <v>40116</v>
      </c>
      <c r="B1134" s="270">
        <f>A1134+1</f>
        <v>40117</v>
      </c>
      <c r="C1134" s="258">
        <v>4.1039437896645516</v>
      </c>
      <c r="D1134" s="90">
        <v>3.82</v>
      </c>
    </row>
    <row r="1135" spans="1:4" x14ac:dyDescent="0.25">
      <c r="A1135" s="181">
        <v>40117</v>
      </c>
      <c r="B1135" s="181">
        <f>A1135+1</f>
        <v>40118</v>
      </c>
      <c r="C1135" s="143"/>
      <c r="D1135" s="90">
        <v>3.5</v>
      </c>
    </row>
    <row r="1136" spans="1:4" x14ac:dyDescent="0.25">
      <c r="A1136" s="181">
        <v>40131</v>
      </c>
      <c r="B1136" s="181">
        <f>A1136+1</f>
        <v>40132</v>
      </c>
      <c r="C1136" s="143"/>
      <c r="D1136" s="90">
        <v>3.5</v>
      </c>
    </row>
    <row r="1137" spans="1:4" x14ac:dyDescent="0.25">
      <c r="A1137" s="274">
        <v>40140</v>
      </c>
      <c r="B1137" s="270">
        <f t="shared" ref="B1137:B1191" si="26">A1137+1</f>
        <v>40141</v>
      </c>
      <c r="C1137" s="258">
        <v>3.7915005931198102</v>
      </c>
      <c r="D1137" s="90"/>
    </row>
    <row r="1138" spans="1:4" x14ac:dyDescent="0.25">
      <c r="A1138" s="274">
        <v>40141</v>
      </c>
      <c r="B1138" s="270">
        <f t="shared" si="26"/>
        <v>40142</v>
      </c>
      <c r="C1138" s="258">
        <v>3.6182668329177057</v>
      </c>
      <c r="D1138" s="90"/>
    </row>
    <row r="1139" spans="1:4" x14ac:dyDescent="0.25">
      <c r="A1139" s="274">
        <v>40142</v>
      </c>
      <c r="B1139" s="270">
        <f t="shared" si="26"/>
        <v>40143</v>
      </c>
      <c r="C1139" s="258">
        <v>3.3485083658307002</v>
      </c>
      <c r="D1139" s="90"/>
    </row>
    <row r="1140" spans="1:4" x14ac:dyDescent="0.25">
      <c r="A1140" s="274">
        <v>40143</v>
      </c>
      <c r="B1140" s="270">
        <f t="shared" si="26"/>
        <v>40144</v>
      </c>
      <c r="C1140" s="258">
        <v>3.3485083658307002</v>
      </c>
      <c r="D1140" s="90"/>
    </row>
    <row r="1141" spans="1:4" x14ac:dyDescent="0.25">
      <c r="A1141" s="274">
        <v>40144</v>
      </c>
      <c r="B1141" s="270">
        <f t="shared" si="26"/>
        <v>40145</v>
      </c>
      <c r="C1141" s="258">
        <v>3.3485083658307002</v>
      </c>
      <c r="D1141" s="90"/>
    </row>
    <row r="1142" spans="1:4" x14ac:dyDescent="0.25">
      <c r="A1142" s="274">
        <v>40145</v>
      </c>
      <c r="B1142" s="270">
        <f t="shared" si="26"/>
        <v>40146</v>
      </c>
      <c r="C1142" s="258">
        <v>3.3485083658307002</v>
      </c>
      <c r="D1142" s="90"/>
    </row>
    <row r="1143" spans="1:4" x14ac:dyDescent="0.25">
      <c r="A1143" s="274">
        <v>40146</v>
      </c>
      <c r="B1143" s="270">
        <f t="shared" si="26"/>
        <v>40147</v>
      </c>
      <c r="C1143" s="258">
        <v>3.3485083658307002</v>
      </c>
      <c r="D1143" s="90">
        <v>3.5</v>
      </c>
    </row>
    <row r="1144" spans="1:4" x14ac:dyDescent="0.25">
      <c r="A1144" s="181">
        <v>40147</v>
      </c>
      <c r="B1144" s="181">
        <f t="shared" si="26"/>
        <v>40148</v>
      </c>
      <c r="C1144" s="90"/>
      <c r="D1144" s="90">
        <v>5.19</v>
      </c>
    </row>
    <row r="1145" spans="1:4" x14ac:dyDescent="0.25">
      <c r="A1145" s="181">
        <v>40161</v>
      </c>
      <c r="B1145" s="181">
        <f t="shared" si="26"/>
        <v>40162</v>
      </c>
      <c r="C1145" s="90"/>
      <c r="D1145" s="90">
        <v>5.19</v>
      </c>
    </row>
    <row r="1146" spans="1:4" x14ac:dyDescent="0.25">
      <c r="A1146" s="269">
        <v>40170</v>
      </c>
      <c r="B1146" s="279">
        <f t="shared" si="26"/>
        <v>40171</v>
      </c>
      <c r="C1146" s="258">
        <v>5.5477459618208513</v>
      </c>
      <c r="D1146" s="90"/>
    </row>
    <row r="1147" spans="1:4" x14ac:dyDescent="0.25">
      <c r="A1147" s="269">
        <v>40171</v>
      </c>
      <c r="B1147" s="279">
        <f t="shared" si="26"/>
        <v>40172</v>
      </c>
      <c r="C1147" s="258">
        <v>5.7443853530950308</v>
      </c>
      <c r="D1147" s="90"/>
    </row>
    <row r="1148" spans="1:4" x14ac:dyDescent="0.25">
      <c r="A1148" s="269">
        <v>40172</v>
      </c>
      <c r="B1148" s="279">
        <f t="shared" si="26"/>
        <v>40173</v>
      </c>
      <c r="C1148" s="258">
        <v>5.7443853530950308</v>
      </c>
      <c r="D1148" s="90"/>
    </row>
    <row r="1149" spans="1:4" x14ac:dyDescent="0.25">
      <c r="A1149" s="269">
        <v>40173</v>
      </c>
      <c r="B1149" s="279">
        <f t="shared" si="26"/>
        <v>40174</v>
      </c>
      <c r="C1149" s="258">
        <v>5.7443853530950308</v>
      </c>
      <c r="D1149" s="90"/>
    </row>
    <row r="1150" spans="1:4" x14ac:dyDescent="0.25">
      <c r="A1150" s="269">
        <v>40174</v>
      </c>
      <c r="B1150" s="279">
        <f t="shared" si="26"/>
        <v>40175</v>
      </c>
      <c r="C1150" s="258">
        <v>5.7443853530950308</v>
      </c>
      <c r="D1150" s="90"/>
    </row>
    <row r="1151" spans="1:4" x14ac:dyDescent="0.25">
      <c r="A1151" s="269">
        <v>40175</v>
      </c>
      <c r="B1151" s="279">
        <f t="shared" si="26"/>
        <v>40176</v>
      </c>
      <c r="C1151" s="258">
        <v>5.9116032712057818</v>
      </c>
      <c r="D1151" s="90"/>
    </row>
    <row r="1152" spans="1:4" x14ac:dyDescent="0.25">
      <c r="A1152" s="269">
        <v>40176</v>
      </c>
      <c r="B1152" s="279">
        <f t="shared" si="26"/>
        <v>40177</v>
      </c>
      <c r="C1152" s="258">
        <v>6.0184242733299333</v>
      </c>
      <c r="D1152" s="90"/>
    </row>
    <row r="1153" spans="1:4" x14ac:dyDescent="0.25">
      <c r="A1153" s="269">
        <v>40177</v>
      </c>
      <c r="B1153" s="279">
        <f t="shared" si="26"/>
        <v>40178</v>
      </c>
      <c r="C1153" s="258">
        <v>5.7549694189602443</v>
      </c>
      <c r="D1153" s="90">
        <v>5.19</v>
      </c>
    </row>
    <row r="1154" spans="1:4" x14ac:dyDescent="0.25">
      <c r="A1154" s="181">
        <v>40178</v>
      </c>
      <c r="B1154" s="181">
        <f t="shared" si="26"/>
        <v>40179</v>
      </c>
      <c r="C1154" s="90"/>
      <c r="D1154" s="90">
        <v>5.8</v>
      </c>
    </row>
    <row r="1155" spans="1:4" x14ac:dyDescent="0.25">
      <c r="A1155" s="181">
        <v>40192</v>
      </c>
      <c r="B1155" s="181">
        <f t="shared" si="26"/>
        <v>40193</v>
      </c>
      <c r="C1155" s="90"/>
      <c r="D1155" s="90">
        <v>5.8</v>
      </c>
    </row>
    <row r="1156" spans="1:4" x14ac:dyDescent="0.25">
      <c r="A1156" s="274">
        <v>40201</v>
      </c>
      <c r="B1156" s="279">
        <f t="shared" si="26"/>
        <v>40202</v>
      </c>
      <c r="C1156" s="258">
        <v>5.6725828387734918</v>
      </c>
      <c r="D1156" s="90"/>
    </row>
    <row r="1157" spans="1:4" x14ac:dyDescent="0.25">
      <c r="A1157" s="274">
        <v>40202</v>
      </c>
      <c r="B1157" s="279">
        <f t="shared" si="26"/>
        <v>40203</v>
      </c>
      <c r="C1157" s="258">
        <v>5.6725828387734918</v>
      </c>
      <c r="D1157" s="90"/>
    </row>
    <row r="1158" spans="1:4" x14ac:dyDescent="0.25">
      <c r="A1158" s="274">
        <v>40203</v>
      </c>
      <c r="B1158" s="279">
        <f t="shared" si="26"/>
        <v>40204</v>
      </c>
      <c r="C1158" s="258">
        <v>5.7532842328541127</v>
      </c>
      <c r="D1158" s="90"/>
    </row>
    <row r="1159" spans="1:4" x14ac:dyDescent="0.25">
      <c r="A1159" s="274">
        <v>40204</v>
      </c>
      <c r="B1159" s="279">
        <f t="shared" si="26"/>
        <v>40205</v>
      </c>
      <c r="C1159" s="258">
        <v>5.610601926753934</v>
      </c>
      <c r="D1159" s="90"/>
    </row>
    <row r="1160" spans="1:4" x14ac:dyDescent="0.25">
      <c r="A1160" s="274">
        <v>40205</v>
      </c>
      <c r="B1160" s="279">
        <f t="shared" si="26"/>
        <v>40206</v>
      </c>
      <c r="C1160" s="258">
        <v>5.4184607653963663</v>
      </c>
      <c r="D1160" s="90"/>
    </row>
    <row r="1161" spans="1:4" x14ac:dyDescent="0.25">
      <c r="A1161" s="274">
        <v>40206</v>
      </c>
      <c r="B1161" s="279">
        <f t="shared" si="26"/>
        <v>40207</v>
      </c>
      <c r="C1161" s="258">
        <v>5.3571710668686432</v>
      </c>
      <c r="D1161" s="90"/>
    </row>
    <row r="1162" spans="1:4" x14ac:dyDescent="0.25">
      <c r="A1162" s="274">
        <v>40207</v>
      </c>
      <c r="B1162" s="279">
        <f t="shared" si="26"/>
        <v>40208</v>
      </c>
      <c r="C1162" s="258">
        <v>5.3571710668686432</v>
      </c>
      <c r="D1162" s="90"/>
    </row>
    <row r="1163" spans="1:4" x14ac:dyDescent="0.25">
      <c r="A1163" s="274">
        <v>40208</v>
      </c>
      <c r="B1163" s="279">
        <f t="shared" si="26"/>
        <v>40209</v>
      </c>
      <c r="C1163" s="258">
        <v>5.3571710668686432</v>
      </c>
      <c r="D1163" s="90">
        <v>5.8</v>
      </c>
    </row>
    <row r="1164" spans="1:4" x14ac:dyDescent="0.25">
      <c r="A1164" s="181">
        <v>40209</v>
      </c>
      <c r="B1164" s="181">
        <f t="shared" si="26"/>
        <v>40210</v>
      </c>
      <c r="C1164" s="90"/>
      <c r="D1164" s="90">
        <v>5.34</v>
      </c>
    </row>
    <row r="1165" spans="1:4" x14ac:dyDescent="0.25">
      <c r="A1165" s="181">
        <v>40223</v>
      </c>
      <c r="B1165" s="181">
        <f t="shared" si="26"/>
        <v>40224</v>
      </c>
      <c r="C1165" s="90"/>
      <c r="D1165" s="90">
        <v>5.34</v>
      </c>
    </row>
    <row r="1166" spans="1:4" x14ac:dyDescent="0.25">
      <c r="A1166" s="269">
        <v>40229</v>
      </c>
      <c r="B1166" s="279">
        <f t="shared" si="26"/>
        <v>40230</v>
      </c>
      <c r="C1166" s="258">
        <v>5.0916081741448247</v>
      </c>
      <c r="D1166" s="90"/>
    </row>
    <row r="1167" spans="1:4" x14ac:dyDescent="0.25">
      <c r="A1167" s="269">
        <v>40230</v>
      </c>
      <c r="B1167" s="279">
        <f t="shared" si="26"/>
        <v>40231</v>
      </c>
      <c r="C1167" s="258">
        <v>5.0916081741448247</v>
      </c>
      <c r="D1167" s="90"/>
    </row>
    <row r="1168" spans="1:4" x14ac:dyDescent="0.25">
      <c r="A1168" s="269">
        <v>40231</v>
      </c>
      <c r="B1168" s="279">
        <f t="shared" si="26"/>
        <v>40232</v>
      </c>
      <c r="C1168" s="258">
        <v>4.914890953150242</v>
      </c>
      <c r="D1168" s="143"/>
    </row>
    <row r="1169" spans="1:4" x14ac:dyDescent="0.25">
      <c r="A1169" s="269">
        <v>40232</v>
      </c>
      <c r="B1169" s="279">
        <f t="shared" si="26"/>
        <v>40233</v>
      </c>
      <c r="C1169" s="258">
        <v>4.9119716407832543</v>
      </c>
      <c r="D1169" s="143"/>
    </row>
    <row r="1170" spans="1:4" x14ac:dyDescent="0.25">
      <c r="A1170" s="269">
        <v>40233</v>
      </c>
      <c r="B1170" s="279">
        <f t="shared" si="26"/>
        <v>40234</v>
      </c>
      <c r="C1170" s="258">
        <v>4.9089597315436242</v>
      </c>
      <c r="D1170" s="143"/>
    </row>
    <row r="1171" spans="1:4" x14ac:dyDescent="0.25">
      <c r="A1171" s="269">
        <v>40234</v>
      </c>
      <c r="B1171" s="279">
        <f t="shared" si="26"/>
        <v>40235</v>
      </c>
      <c r="C1171" s="258">
        <v>4.8421488801054018</v>
      </c>
    </row>
    <row r="1172" spans="1:4" x14ac:dyDescent="0.25">
      <c r="A1172" s="269">
        <v>40235</v>
      </c>
      <c r="B1172" s="279">
        <f t="shared" si="26"/>
        <v>40236</v>
      </c>
      <c r="C1172" s="258">
        <v>4.8421488801054018</v>
      </c>
    </row>
    <row r="1173" spans="1:4" x14ac:dyDescent="0.25">
      <c r="A1173" s="269">
        <v>40236</v>
      </c>
      <c r="B1173" s="279">
        <f t="shared" si="26"/>
        <v>40237</v>
      </c>
      <c r="C1173" s="258">
        <v>4.8421488801054018</v>
      </c>
      <c r="D1173" s="90">
        <v>5.34</v>
      </c>
    </row>
    <row r="1174" spans="1:4" x14ac:dyDescent="0.25">
      <c r="A1174" s="181">
        <v>40237</v>
      </c>
      <c r="B1174" s="181">
        <f t="shared" si="26"/>
        <v>40238</v>
      </c>
      <c r="C1174" s="88"/>
      <c r="D1174" s="90">
        <v>4.3899999999999997</v>
      </c>
    </row>
    <row r="1175" spans="1:4" x14ac:dyDescent="0.25">
      <c r="A1175" s="181">
        <v>40251</v>
      </c>
      <c r="B1175" s="181">
        <f t="shared" si="26"/>
        <v>40252</v>
      </c>
      <c r="C1175" s="88"/>
      <c r="D1175" s="90">
        <v>4.3899999999999997</v>
      </c>
    </row>
    <row r="1176" spans="1:4" x14ac:dyDescent="0.25">
      <c r="A1176" s="274">
        <v>40260</v>
      </c>
      <c r="B1176" s="279">
        <f t="shared" si="26"/>
        <v>40261</v>
      </c>
      <c r="C1176" s="258">
        <v>4.0873604336043359</v>
      </c>
      <c r="D1176" s="90"/>
    </row>
    <row r="1177" spans="1:4" x14ac:dyDescent="0.25">
      <c r="A1177" s="274">
        <v>40261</v>
      </c>
      <c r="B1177" s="279">
        <f t="shared" si="26"/>
        <v>40262</v>
      </c>
      <c r="C1177" s="258">
        <v>4.0246902226524686</v>
      </c>
      <c r="D1177" s="90"/>
    </row>
    <row r="1178" spans="1:4" x14ac:dyDescent="0.25">
      <c r="A1178" s="274">
        <v>40262</v>
      </c>
      <c r="B1178" s="279">
        <f t="shared" si="26"/>
        <v>40263</v>
      </c>
      <c r="C1178" s="258">
        <v>4.0149647595356548</v>
      </c>
      <c r="D1178" s="90"/>
    </row>
    <row r="1179" spans="1:4" x14ac:dyDescent="0.25">
      <c r="A1179" s="274">
        <v>40263</v>
      </c>
      <c r="B1179" s="279">
        <f t="shared" si="26"/>
        <v>40264</v>
      </c>
      <c r="C1179" s="258">
        <v>3.9316022099447512</v>
      </c>
      <c r="D1179" s="90"/>
    </row>
    <row r="1180" spans="1:4" x14ac:dyDescent="0.25">
      <c r="A1180" s="274">
        <v>40264</v>
      </c>
      <c r="B1180" s="279">
        <f t="shared" si="26"/>
        <v>40265</v>
      </c>
      <c r="C1180" s="258">
        <v>3.9316022099447512</v>
      </c>
      <c r="D1180" s="90"/>
    </row>
    <row r="1181" spans="1:4" x14ac:dyDescent="0.25">
      <c r="A1181" s="274">
        <v>40265</v>
      </c>
      <c r="B1181" s="279">
        <f t="shared" si="26"/>
        <v>40266</v>
      </c>
      <c r="C1181" s="258">
        <v>3.9316022099447512</v>
      </c>
      <c r="D1181" s="90"/>
    </row>
    <row r="1182" spans="1:4" x14ac:dyDescent="0.25">
      <c r="A1182" s="274">
        <v>40266</v>
      </c>
      <c r="B1182" s="279">
        <f t="shared" si="26"/>
        <v>40267</v>
      </c>
      <c r="C1182" s="258">
        <v>3.8333031798245614</v>
      </c>
      <c r="D1182" s="90"/>
    </row>
    <row r="1183" spans="1:4" x14ac:dyDescent="0.25">
      <c r="A1183" s="274">
        <v>40267</v>
      </c>
      <c r="B1183" s="279">
        <f t="shared" si="26"/>
        <v>40268</v>
      </c>
      <c r="C1183" s="258">
        <v>3.7857404458598727</v>
      </c>
      <c r="D1183" s="90">
        <v>4.3899999999999997</v>
      </c>
    </row>
    <row r="1184" spans="1:4" x14ac:dyDescent="0.25">
      <c r="A1184" s="181">
        <v>40268</v>
      </c>
      <c r="B1184" s="181">
        <f t="shared" si="26"/>
        <v>40269</v>
      </c>
      <c r="C1184" s="88"/>
      <c r="D1184" s="90">
        <v>3.99</v>
      </c>
    </row>
    <row r="1185" spans="1:4" x14ac:dyDescent="0.25">
      <c r="A1185" s="181">
        <v>40282</v>
      </c>
      <c r="B1185" s="181">
        <f t="shared" si="26"/>
        <v>40283</v>
      </c>
      <c r="C1185" s="88"/>
      <c r="D1185" s="90">
        <v>3.99</v>
      </c>
    </row>
    <row r="1186" spans="1:4" x14ac:dyDescent="0.25">
      <c r="A1186" s="171">
        <v>40291</v>
      </c>
      <c r="B1186" s="171">
        <f t="shared" si="26"/>
        <v>40292</v>
      </c>
      <c r="C1186" s="258">
        <v>4.0638361879666229</v>
      </c>
      <c r="D1186" s="90"/>
    </row>
    <row r="1187" spans="1:4" x14ac:dyDescent="0.25">
      <c r="A1187" s="171">
        <v>40292</v>
      </c>
      <c r="B1187" s="171">
        <f t="shared" si="26"/>
        <v>40293</v>
      </c>
      <c r="C1187" s="258">
        <v>4.0635388912763215</v>
      </c>
      <c r="D1187" s="90"/>
    </row>
    <row r="1188" spans="1:4" x14ac:dyDescent="0.25">
      <c r="A1188" s="171">
        <v>40293</v>
      </c>
      <c r="B1188" s="171">
        <f t="shared" si="26"/>
        <v>40294</v>
      </c>
      <c r="C1188" s="258">
        <v>4.0635388912763215</v>
      </c>
    </row>
    <row r="1189" spans="1:4" x14ac:dyDescent="0.25">
      <c r="A1189" s="171">
        <v>40294</v>
      </c>
      <c r="B1189" s="171">
        <f t="shared" si="26"/>
        <v>40295</v>
      </c>
      <c r="C1189" s="258">
        <v>4.2265697115384615</v>
      </c>
    </row>
    <row r="1190" spans="1:4" x14ac:dyDescent="0.25">
      <c r="A1190" s="171">
        <v>40295</v>
      </c>
      <c r="B1190" s="171">
        <f t="shared" si="26"/>
        <v>40296</v>
      </c>
      <c r="C1190" s="258">
        <v>4.1779231424313394</v>
      </c>
    </row>
    <row r="1191" spans="1:4" x14ac:dyDescent="0.25">
      <c r="A1191" s="171">
        <v>40296</v>
      </c>
      <c r="B1191" s="171">
        <f t="shared" si="26"/>
        <v>40297</v>
      </c>
      <c r="C1191" s="258">
        <v>4.1883602215266071</v>
      </c>
    </row>
    <row r="1192" spans="1:4" x14ac:dyDescent="0.25">
      <c r="A1192" s="171">
        <v>40297</v>
      </c>
      <c r="B1192" s="171">
        <f>A1192+1</f>
        <v>40298</v>
      </c>
      <c r="C1192" s="258">
        <v>4.2447394176657696</v>
      </c>
      <c r="D1192" s="90">
        <v>3.99</v>
      </c>
    </row>
    <row r="1193" spans="1:4" x14ac:dyDescent="0.25">
      <c r="A1193" s="181">
        <v>40298</v>
      </c>
      <c r="B1193" s="181">
        <f>A1193+1</f>
        <v>40299</v>
      </c>
      <c r="D1193" s="90">
        <v>4.1399999999999997</v>
      </c>
    </row>
    <row r="1194" spans="1:4" x14ac:dyDescent="0.25">
      <c r="A1194" s="181">
        <v>40312</v>
      </c>
      <c r="B1194" s="181">
        <f>A1194+1</f>
        <v>40313</v>
      </c>
      <c r="D1194" s="90">
        <v>4.1399999999999997</v>
      </c>
    </row>
    <row r="1195" spans="1:4" x14ac:dyDescent="0.25">
      <c r="A1195" s="257">
        <v>40321</v>
      </c>
      <c r="B1195" s="292">
        <f t="shared" ref="B1195:B1258" si="27">A1195+1</f>
        <v>40322</v>
      </c>
      <c r="C1195" s="258">
        <v>4.1146999628149112</v>
      </c>
    </row>
    <row r="1196" spans="1:4" x14ac:dyDescent="0.25">
      <c r="A1196" s="257">
        <v>40322</v>
      </c>
      <c r="B1196" s="292">
        <f t="shared" si="27"/>
        <v>40323</v>
      </c>
      <c r="C1196" s="258">
        <v>4.0815299241359932</v>
      </c>
    </row>
    <row r="1197" spans="1:4" x14ac:dyDescent="0.25">
      <c r="A1197" s="257">
        <v>40323</v>
      </c>
      <c r="B1197" s="292">
        <f t="shared" si="27"/>
        <v>40324</v>
      </c>
      <c r="C1197" s="258">
        <v>4.0810755485184345</v>
      </c>
    </row>
    <row r="1198" spans="1:4" x14ac:dyDescent="0.25">
      <c r="A1198" s="257">
        <v>40324</v>
      </c>
      <c r="B1198" s="292">
        <f t="shared" si="27"/>
        <v>40325</v>
      </c>
      <c r="C1198" s="258">
        <v>4.1997056899934595</v>
      </c>
    </row>
    <row r="1199" spans="1:4" x14ac:dyDescent="0.25">
      <c r="A1199" s="257">
        <v>40325</v>
      </c>
      <c r="B1199" s="292">
        <f t="shared" si="27"/>
        <v>40326</v>
      </c>
      <c r="C1199" s="258">
        <v>4.2262587512675083</v>
      </c>
    </row>
    <row r="1200" spans="1:4" x14ac:dyDescent="0.25">
      <c r="A1200" s="257">
        <v>40326</v>
      </c>
      <c r="B1200" s="292">
        <f t="shared" si="27"/>
        <v>40327</v>
      </c>
      <c r="C1200" s="258">
        <v>4.2262587512675083</v>
      </c>
    </row>
    <row r="1201" spans="1:4" x14ac:dyDescent="0.25">
      <c r="A1201" s="257">
        <v>40327</v>
      </c>
      <c r="B1201" s="292">
        <f t="shared" si="27"/>
        <v>40328</v>
      </c>
      <c r="C1201" s="258">
        <v>4.2262587512675083</v>
      </c>
    </row>
    <row r="1202" spans="1:4" x14ac:dyDescent="0.25">
      <c r="A1202" s="257">
        <v>40328</v>
      </c>
      <c r="B1202" s="292">
        <f t="shared" si="27"/>
        <v>40329</v>
      </c>
      <c r="C1202" s="258">
        <v>4.2262587512675083</v>
      </c>
      <c r="D1202" s="90">
        <v>4.1399999999999997</v>
      </c>
    </row>
    <row r="1203" spans="1:4" x14ac:dyDescent="0.25">
      <c r="A1203" s="181">
        <v>40329</v>
      </c>
      <c r="B1203" s="181">
        <f t="shared" si="27"/>
        <v>40330</v>
      </c>
      <c r="D1203" s="160">
        <v>4.78</v>
      </c>
    </row>
    <row r="1204" spans="1:4" x14ac:dyDescent="0.25">
      <c r="A1204" s="181">
        <v>40343</v>
      </c>
      <c r="B1204" s="181">
        <f t="shared" si="27"/>
        <v>40344</v>
      </c>
      <c r="D1204" s="160">
        <v>4.78</v>
      </c>
    </row>
    <row r="1205" spans="1:4" x14ac:dyDescent="0.25">
      <c r="A1205" s="257">
        <v>40351</v>
      </c>
      <c r="B1205" s="292">
        <f t="shared" si="27"/>
        <v>40352</v>
      </c>
      <c r="C1205" s="258">
        <v>4.8638493150684932</v>
      </c>
      <c r="D1205" s="160"/>
    </row>
    <row r="1206" spans="1:4" x14ac:dyDescent="0.25">
      <c r="A1206" s="257">
        <v>40352</v>
      </c>
      <c r="B1206" s="292">
        <f t="shared" si="27"/>
        <v>40353</v>
      </c>
      <c r="C1206" s="258">
        <v>4.8986443459688305</v>
      </c>
      <c r="D1206" s="160"/>
    </row>
    <row r="1207" spans="1:4" x14ac:dyDescent="0.25">
      <c r="A1207" s="257">
        <v>40353</v>
      </c>
      <c r="B1207" s="292">
        <f t="shared" si="27"/>
        <v>40354</v>
      </c>
      <c r="C1207" s="258">
        <v>4.8818135226735038</v>
      </c>
      <c r="D1207" s="160"/>
    </row>
    <row r="1208" spans="1:4" x14ac:dyDescent="0.25">
      <c r="A1208" s="257">
        <v>40354</v>
      </c>
      <c r="B1208" s="292">
        <f t="shared" si="27"/>
        <v>40355</v>
      </c>
      <c r="C1208" s="258">
        <v>4.8393701019138273</v>
      </c>
      <c r="D1208" s="160"/>
    </row>
    <row r="1209" spans="1:4" x14ac:dyDescent="0.25">
      <c r="A1209" s="257">
        <v>40355</v>
      </c>
      <c r="B1209" s="292">
        <f t="shared" si="27"/>
        <v>40356</v>
      </c>
      <c r="C1209" s="258">
        <v>4.8393701019138273</v>
      </c>
      <c r="D1209" s="160"/>
    </row>
    <row r="1210" spans="1:4" x14ac:dyDescent="0.25">
      <c r="A1210" s="257">
        <v>40356</v>
      </c>
      <c r="B1210" s="292">
        <f t="shared" si="27"/>
        <v>40357</v>
      </c>
      <c r="C1210" s="258">
        <v>4.8393701019138273</v>
      </c>
      <c r="D1210" s="160"/>
    </row>
    <row r="1211" spans="1:4" x14ac:dyDescent="0.25">
      <c r="A1211" s="257">
        <v>40357</v>
      </c>
      <c r="B1211" s="292">
        <f t="shared" si="27"/>
        <v>40358</v>
      </c>
      <c r="C1211" s="258">
        <v>4.8556769528359451</v>
      </c>
      <c r="D1211" s="160"/>
    </row>
    <row r="1212" spans="1:4" x14ac:dyDescent="0.25">
      <c r="A1212" s="257">
        <v>40358</v>
      </c>
      <c r="B1212" s="292">
        <f t="shared" si="27"/>
        <v>40359</v>
      </c>
      <c r="C1212" s="258">
        <v>4.6844285400683336</v>
      </c>
      <c r="D1212" s="160">
        <v>4.78</v>
      </c>
    </row>
    <row r="1213" spans="1:4" x14ac:dyDescent="0.25">
      <c r="A1213" s="181">
        <v>40359</v>
      </c>
      <c r="B1213" s="181">
        <f t="shared" si="27"/>
        <v>40360</v>
      </c>
      <c r="C1213" s="143"/>
      <c r="D1213" s="160">
        <v>4.6100000000000003</v>
      </c>
    </row>
    <row r="1214" spans="1:4" x14ac:dyDescent="0.25">
      <c r="A1214" s="181">
        <v>40373</v>
      </c>
      <c r="B1214" s="181">
        <f t="shared" si="27"/>
        <v>40374</v>
      </c>
      <c r="C1214" s="143"/>
      <c r="D1214" s="90">
        <v>4.6100000000000003</v>
      </c>
    </row>
    <row r="1215" spans="1:4" x14ac:dyDescent="0.25">
      <c r="A1215" s="257">
        <v>40382</v>
      </c>
      <c r="B1215" s="292">
        <f t="shared" si="27"/>
        <v>40383</v>
      </c>
      <c r="C1215" s="75">
        <v>4.6900000000000004</v>
      </c>
      <c r="D1215" s="143"/>
    </row>
    <row r="1216" spans="1:4" x14ac:dyDescent="0.25">
      <c r="A1216" s="257">
        <v>40383</v>
      </c>
      <c r="B1216" s="292">
        <f t="shared" si="27"/>
        <v>40384</v>
      </c>
      <c r="C1216" s="75">
        <v>4.6900000000000004</v>
      </c>
      <c r="D1216" s="143"/>
    </row>
    <row r="1217" spans="1:4" x14ac:dyDescent="0.25">
      <c r="A1217" s="257">
        <v>40384</v>
      </c>
      <c r="B1217" s="292">
        <f t="shared" si="27"/>
        <v>40385</v>
      </c>
      <c r="C1217" s="75">
        <v>4.6900000000000004</v>
      </c>
      <c r="D1217" s="143"/>
    </row>
    <row r="1218" spans="1:4" x14ac:dyDescent="0.25">
      <c r="A1218" s="257">
        <v>40385</v>
      </c>
      <c r="B1218" s="292">
        <f t="shared" si="27"/>
        <v>40386</v>
      </c>
      <c r="C1218" s="75">
        <v>4.6500000000000004</v>
      </c>
      <c r="D1218" s="143"/>
    </row>
    <row r="1219" spans="1:4" x14ac:dyDescent="0.25">
      <c r="A1219" s="257">
        <v>40386</v>
      </c>
      <c r="B1219" s="292">
        <f t="shared" si="27"/>
        <v>40387</v>
      </c>
      <c r="C1219" s="75">
        <v>4.72</v>
      </c>
      <c r="D1219" s="143"/>
    </row>
    <row r="1220" spans="1:4" x14ac:dyDescent="0.25">
      <c r="A1220" s="257">
        <v>40387</v>
      </c>
      <c r="B1220" s="292">
        <f t="shared" si="27"/>
        <v>40388</v>
      </c>
      <c r="C1220" s="75">
        <v>4.75</v>
      </c>
      <c r="D1220" s="143"/>
    </row>
    <row r="1221" spans="1:4" x14ac:dyDescent="0.25">
      <c r="A1221" s="257">
        <v>40388</v>
      </c>
      <c r="B1221" s="292">
        <f t="shared" si="27"/>
        <v>40389</v>
      </c>
      <c r="C1221" s="75">
        <v>4.8</v>
      </c>
      <c r="D1221" s="143"/>
    </row>
    <row r="1222" spans="1:4" x14ac:dyDescent="0.25">
      <c r="A1222" s="257">
        <v>40389</v>
      </c>
      <c r="B1222" s="292">
        <f t="shared" si="27"/>
        <v>40390</v>
      </c>
      <c r="C1222" s="75">
        <v>4.8</v>
      </c>
      <c r="D1222" s="90">
        <v>4.6100000000000003</v>
      </c>
    </row>
    <row r="1223" spans="1:4" x14ac:dyDescent="0.25">
      <c r="A1223" s="257">
        <v>40390</v>
      </c>
      <c r="B1223" s="292">
        <f t="shared" si="27"/>
        <v>40391</v>
      </c>
      <c r="C1223" s="143"/>
      <c r="D1223" s="90">
        <v>4.47</v>
      </c>
    </row>
    <row r="1224" spans="1:4" x14ac:dyDescent="0.25">
      <c r="A1224" s="181">
        <v>40404</v>
      </c>
      <c r="B1224" s="181">
        <f t="shared" si="27"/>
        <v>40405</v>
      </c>
      <c r="C1224" s="143"/>
      <c r="D1224" s="90">
        <v>4.47</v>
      </c>
    </row>
    <row r="1225" spans="1:4" x14ac:dyDescent="0.25">
      <c r="A1225" s="257">
        <v>40413</v>
      </c>
      <c r="B1225" s="292">
        <f t="shared" si="27"/>
        <v>40414</v>
      </c>
      <c r="C1225" s="75">
        <v>4.12</v>
      </c>
      <c r="D1225" s="90"/>
    </row>
    <row r="1226" spans="1:4" x14ac:dyDescent="0.25">
      <c r="A1226" s="257">
        <v>40414</v>
      </c>
      <c r="B1226" s="292">
        <f t="shared" si="27"/>
        <v>40415</v>
      </c>
      <c r="C1226" s="75">
        <v>4.07</v>
      </c>
      <c r="D1226" s="90"/>
    </row>
    <row r="1227" spans="1:4" x14ac:dyDescent="0.25">
      <c r="A1227" s="257">
        <v>40415</v>
      </c>
      <c r="B1227" s="292">
        <f t="shared" si="27"/>
        <v>40416</v>
      </c>
      <c r="C1227" s="75">
        <v>3.99</v>
      </c>
      <c r="D1227" s="90"/>
    </row>
    <row r="1228" spans="1:4" x14ac:dyDescent="0.25">
      <c r="A1228" s="257">
        <v>40416</v>
      </c>
      <c r="B1228" s="292">
        <f t="shared" si="27"/>
        <v>40417</v>
      </c>
      <c r="C1228" s="75">
        <v>3.85</v>
      </c>
      <c r="D1228" s="90"/>
    </row>
    <row r="1229" spans="1:4" x14ac:dyDescent="0.25">
      <c r="A1229" s="257">
        <v>40417</v>
      </c>
      <c r="B1229" s="292">
        <f t="shared" si="27"/>
        <v>40418</v>
      </c>
      <c r="C1229" s="75">
        <v>3.75</v>
      </c>
      <c r="D1229" s="90"/>
    </row>
    <row r="1230" spans="1:4" x14ac:dyDescent="0.25">
      <c r="A1230" s="257">
        <v>40418</v>
      </c>
      <c r="B1230" s="292">
        <f t="shared" si="27"/>
        <v>40419</v>
      </c>
      <c r="C1230" s="75">
        <v>3.75</v>
      </c>
      <c r="D1230" s="90"/>
    </row>
    <row r="1231" spans="1:4" x14ac:dyDescent="0.25">
      <c r="A1231" s="257">
        <v>40419</v>
      </c>
      <c r="B1231" s="292">
        <f t="shared" si="27"/>
        <v>40420</v>
      </c>
      <c r="C1231" s="75">
        <v>3.75</v>
      </c>
      <c r="D1231" s="90"/>
    </row>
    <row r="1232" spans="1:4" x14ac:dyDescent="0.25">
      <c r="A1232" s="257">
        <v>40420</v>
      </c>
      <c r="B1232" s="292">
        <f t="shared" si="27"/>
        <v>40421</v>
      </c>
      <c r="C1232" s="75">
        <v>3.77</v>
      </c>
      <c r="D1232" s="90">
        <v>4.47</v>
      </c>
    </row>
    <row r="1233" spans="1:6" x14ac:dyDescent="0.25">
      <c r="A1233" s="181">
        <v>40421</v>
      </c>
      <c r="B1233" s="181">
        <f t="shared" si="27"/>
        <v>40422</v>
      </c>
      <c r="C1233" s="143"/>
      <c r="D1233" s="90">
        <v>3.85</v>
      </c>
    </row>
    <row r="1234" spans="1:6" x14ac:dyDescent="0.25">
      <c r="A1234" s="181">
        <v>40435</v>
      </c>
      <c r="B1234" s="181">
        <f t="shared" si="27"/>
        <v>40436</v>
      </c>
      <c r="C1234" s="143"/>
      <c r="D1234" s="90">
        <v>3.85</v>
      </c>
    </row>
    <row r="1235" spans="1:6" x14ac:dyDescent="0.25">
      <c r="A1235" s="257">
        <v>40443</v>
      </c>
      <c r="B1235" s="292">
        <f t="shared" si="27"/>
        <v>40444</v>
      </c>
      <c r="C1235" s="305">
        <v>4.0199999999999996</v>
      </c>
      <c r="D1235" s="90"/>
    </row>
    <row r="1236" spans="1:6" x14ac:dyDescent="0.25">
      <c r="A1236" s="257">
        <v>40444</v>
      </c>
      <c r="B1236" s="292">
        <f t="shared" si="27"/>
        <v>40445</v>
      </c>
      <c r="C1236" s="305">
        <v>4.08</v>
      </c>
      <c r="D1236" s="90"/>
    </row>
    <row r="1237" spans="1:6" x14ac:dyDescent="0.25">
      <c r="A1237" s="257">
        <v>40445</v>
      </c>
      <c r="B1237" s="292">
        <f t="shared" si="27"/>
        <v>40446</v>
      </c>
      <c r="C1237" s="305">
        <v>3.96</v>
      </c>
      <c r="D1237" s="143"/>
    </row>
    <row r="1238" spans="1:6" x14ac:dyDescent="0.25">
      <c r="A1238" s="257">
        <v>40446</v>
      </c>
      <c r="B1238" s="292">
        <f t="shared" si="27"/>
        <v>40447</v>
      </c>
      <c r="C1238" s="305">
        <v>3.96</v>
      </c>
      <c r="D1238" s="143"/>
    </row>
    <row r="1239" spans="1:6" x14ac:dyDescent="0.25">
      <c r="A1239" s="257">
        <v>40447</v>
      </c>
      <c r="B1239" s="292">
        <f t="shared" si="27"/>
        <v>40448</v>
      </c>
      <c r="C1239" s="305">
        <v>3.96</v>
      </c>
      <c r="D1239" s="143"/>
    </row>
    <row r="1240" spans="1:6" x14ac:dyDescent="0.25">
      <c r="A1240" s="257">
        <v>40448</v>
      </c>
      <c r="B1240" s="292">
        <f t="shared" si="27"/>
        <v>40449</v>
      </c>
      <c r="C1240" s="305">
        <v>3.8</v>
      </c>
      <c r="D1240" s="143"/>
    </row>
    <row r="1241" spans="1:6" x14ac:dyDescent="0.25">
      <c r="A1241" s="257">
        <v>40449</v>
      </c>
      <c r="B1241" s="292">
        <f t="shared" si="27"/>
        <v>40450</v>
      </c>
      <c r="C1241" s="305">
        <v>3.8</v>
      </c>
      <c r="D1241" s="143"/>
    </row>
    <row r="1242" spans="1:6" x14ac:dyDescent="0.25">
      <c r="A1242" s="257">
        <v>40450</v>
      </c>
      <c r="B1242" s="292">
        <f t="shared" si="27"/>
        <v>40451</v>
      </c>
      <c r="C1242" s="305">
        <v>3.81</v>
      </c>
      <c r="D1242" s="90">
        <v>3.85</v>
      </c>
    </row>
    <row r="1243" spans="1:6" x14ac:dyDescent="0.25">
      <c r="A1243" s="181">
        <v>40451</v>
      </c>
      <c r="B1243" s="181">
        <f t="shared" si="27"/>
        <v>40452</v>
      </c>
      <c r="C1243" s="143"/>
      <c r="D1243" s="90">
        <v>3.46</v>
      </c>
      <c r="F1243" s="321" t="s">
        <v>658</v>
      </c>
    </row>
    <row r="1244" spans="1:6" x14ac:dyDescent="0.25">
      <c r="A1244" s="181">
        <v>40465</v>
      </c>
      <c r="B1244" s="181">
        <f t="shared" si="27"/>
        <v>40466</v>
      </c>
      <c r="C1244" s="143"/>
      <c r="D1244" s="90">
        <v>3.46</v>
      </c>
    </row>
    <row r="1245" spans="1:6" x14ac:dyDescent="0.25">
      <c r="A1245" s="257">
        <v>40474</v>
      </c>
      <c r="B1245" s="292">
        <f t="shared" si="27"/>
        <v>40475</v>
      </c>
      <c r="C1245" s="18">
        <v>3.19</v>
      </c>
      <c r="D1245" s="90"/>
    </row>
    <row r="1246" spans="1:6" x14ac:dyDescent="0.25">
      <c r="A1246" s="257">
        <v>40475</v>
      </c>
      <c r="B1246" s="292">
        <f t="shared" si="27"/>
        <v>40476</v>
      </c>
      <c r="C1246" s="18">
        <v>3.19</v>
      </c>
      <c r="D1246" s="90"/>
    </row>
    <row r="1247" spans="1:6" x14ac:dyDescent="0.25">
      <c r="A1247" s="257">
        <v>40476</v>
      </c>
      <c r="B1247" s="292">
        <f t="shared" si="27"/>
        <v>40477</v>
      </c>
      <c r="C1247" s="18">
        <v>3.18</v>
      </c>
      <c r="D1247" s="90"/>
    </row>
    <row r="1248" spans="1:6" x14ac:dyDescent="0.25">
      <c r="A1248" s="257">
        <v>40477</v>
      </c>
      <c r="B1248" s="292">
        <f t="shared" si="27"/>
        <v>40478</v>
      </c>
      <c r="C1248" s="18">
        <v>3.28</v>
      </c>
      <c r="D1248" s="90"/>
    </row>
    <row r="1249" spans="1:4" x14ac:dyDescent="0.25">
      <c r="A1249" s="257">
        <v>40478</v>
      </c>
      <c r="B1249" s="292">
        <f t="shared" si="27"/>
        <v>40479</v>
      </c>
      <c r="C1249" s="18">
        <v>3.37</v>
      </c>
      <c r="D1249" s="90"/>
    </row>
    <row r="1250" spans="1:4" x14ac:dyDescent="0.25">
      <c r="A1250" s="257">
        <v>40479</v>
      </c>
      <c r="B1250" s="292">
        <f t="shared" si="27"/>
        <v>40480</v>
      </c>
      <c r="C1250" s="18">
        <v>3.36</v>
      </c>
      <c r="D1250" s="90"/>
    </row>
    <row r="1251" spans="1:4" x14ac:dyDescent="0.25">
      <c r="A1251" s="257">
        <v>40480</v>
      </c>
      <c r="B1251" s="292">
        <f t="shared" si="27"/>
        <v>40481</v>
      </c>
      <c r="C1251" s="18">
        <v>3.36</v>
      </c>
      <c r="D1251" s="90"/>
    </row>
    <row r="1252" spans="1:4" x14ac:dyDescent="0.25">
      <c r="A1252" s="257">
        <v>40481</v>
      </c>
      <c r="B1252" s="292">
        <f t="shared" si="27"/>
        <v>40482</v>
      </c>
      <c r="C1252" s="18">
        <v>3.36</v>
      </c>
      <c r="D1252" s="90">
        <v>3.46</v>
      </c>
    </row>
    <row r="1253" spans="1:4" x14ac:dyDescent="0.25">
      <c r="A1253" s="181">
        <v>40482</v>
      </c>
      <c r="B1253" s="181">
        <f t="shared" si="27"/>
        <v>40483</v>
      </c>
      <c r="C1253" s="143"/>
      <c r="D1253" s="90">
        <v>3.67</v>
      </c>
    </row>
    <row r="1254" spans="1:4" x14ac:dyDescent="0.25">
      <c r="A1254" s="181">
        <v>40496</v>
      </c>
      <c r="B1254" s="181">
        <f t="shared" si="27"/>
        <v>40497</v>
      </c>
      <c r="C1254" s="143"/>
      <c r="D1254" s="90">
        <v>3.67</v>
      </c>
    </row>
    <row r="1255" spans="1:4" x14ac:dyDescent="0.25">
      <c r="A1255" s="257">
        <v>40504</v>
      </c>
      <c r="B1255" s="292">
        <f t="shared" si="27"/>
        <v>40505</v>
      </c>
      <c r="C1255" s="161">
        <v>4.0199999999999996</v>
      </c>
      <c r="D1255" s="90"/>
    </row>
    <row r="1256" spans="1:4" x14ac:dyDescent="0.25">
      <c r="A1256" s="257">
        <v>40505</v>
      </c>
      <c r="B1256" s="292">
        <f t="shared" si="27"/>
        <v>40506</v>
      </c>
      <c r="C1256" s="161">
        <v>3.92</v>
      </c>
      <c r="D1256" s="90"/>
    </row>
    <row r="1257" spans="1:4" x14ac:dyDescent="0.25">
      <c r="A1257" s="257">
        <v>40506</v>
      </c>
      <c r="B1257" s="292">
        <f t="shared" si="27"/>
        <v>40507</v>
      </c>
      <c r="C1257" s="161">
        <v>3.82</v>
      </c>
      <c r="D1257" s="90"/>
    </row>
    <row r="1258" spans="1:4" x14ac:dyDescent="0.25">
      <c r="A1258" s="257">
        <v>40507</v>
      </c>
      <c r="B1258" s="292">
        <f t="shared" si="27"/>
        <v>40508</v>
      </c>
      <c r="C1258" s="161">
        <v>3.82</v>
      </c>
      <c r="D1258" s="90"/>
    </row>
    <row r="1259" spans="1:4" x14ac:dyDescent="0.25">
      <c r="A1259" s="257">
        <v>40508</v>
      </c>
      <c r="B1259" s="292">
        <f t="shared" ref="B1259:B1274" si="28">A1259+1</f>
        <v>40509</v>
      </c>
      <c r="C1259" s="161">
        <v>3.82</v>
      </c>
      <c r="D1259" s="90"/>
    </row>
    <row r="1260" spans="1:4" x14ac:dyDescent="0.25">
      <c r="A1260" s="257">
        <v>40509</v>
      </c>
      <c r="B1260" s="292">
        <f t="shared" si="28"/>
        <v>40510</v>
      </c>
      <c r="C1260" s="161">
        <v>3.82</v>
      </c>
      <c r="D1260" s="90"/>
    </row>
    <row r="1261" spans="1:4" x14ac:dyDescent="0.25">
      <c r="A1261" s="257">
        <v>40510</v>
      </c>
      <c r="B1261" s="292">
        <f t="shared" si="28"/>
        <v>40511</v>
      </c>
      <c r="C1261" s="161">
        <v>3.82</v>
      </c>
      <c r="D1261" s="90"/>
    </row>
    <row r="1262" spans="1:4" x14ac:dyDescent="0.25">
      <c r="A1262" s="257">
        <v>40511</v>
      </c>
      <c r="B1262" s="292">
        <f t="shared" si="28"/>
        <v>40512</v>
      </c>
      <c r="C1262" s="161">
        <v>4.12</v>
      </c>
      <c r="D1262" s="90">
        <v>3.67</v>
      </c>
    </row>
    <row r="1263" spans="1:4" x14ac:dyDescent="0.25">
      <c r="A1263" s="181">
        <v>40512</v>
      </c>
      <c r="B1263" s="181">
        <f t="shared" si="28"/>
        <v>40513</v>
      </c>
      <c r="C1263" s="88"/>
      <c r="D1263" s="90">
        <v>4.25</v>
      </c>
    </row>
    <row r="1264" spans="1:4" x14ac:dyDescent="0.25">
      <c r="A1264" s="181">
        <v>40526</v>
      </c>
      <c r="B1264" s="181">
        <f t="shared" si="28"/>
        <v>40527</v>
      </c>
      <c r="C1264" s="88"/>
      <c r="D1264" s="90">
        <v>4.25</v>
      </c>
    </row>
    <row r="1265" spans="1:4" x14ac:dyDescent="0.25">
      <c r="A1265" s="257">
        <v>40535</v>
      </c>
      <c r="B1265" s="292">
        <f t="shared" si="28"/>
        <v>40536</v>
      </c>
      <c r="C1265" s="161">
        <v>4.08</v>
      </c>
      <c r="D1265" s="90"/>
    </row>
    <row r="1266" spans="1:4" x14ac:dyDescent="0.25">
      <c r="A1266" s="257">
        <v>40536</v>
      </c>
      <c r="B1266" s="292">
        <f t="shared" si="28"/>
        <v>40537</v>
      </c>
      <c r="C1266" s="161">
        <v>4.08</v>
      </c>
      <c r="D1266" s="90"/>
    </row>
    <row r="1267" spans="1:4" x14ac:dyDescent="0.25">
      <c r="A1267" s="257">
        <v>40537</v>
      </c>
      <c r="B1267" s="292">
        <f t="shared" si="28"/>
        <v>40538</v>
      </c>
      <c r="C1267" s="161">
        <v>4.08</v>
      </c>
      <c r="D1267" s="90"/>
    </row>
    <row r="1268" spans="1:4" x14ac:dyDescent="0.25">
      <c r="A1268" s="257">
        <v>40538</v>
      </c>
      <c r="B1268" s="292">
        <f t="shared" si="28"/>
        <v>40539</v>
      </c>
      <c r="C1268" s="161">
        <v>4.08</v>
      </c>
      <c r="D1268" s="90"/>
    </row>
    <row r="1269" spans="1:4" x14ac:dyDescent="0.25">
      <c r="A1269" s="257">
        <v>40539</v>
      </c>
      <c r="B1269" s="292">
        <f t="shared" si="28"/>
        <v>40540</v>
      </c>
      <c r="C1269" s="161">
        <v>4.05</v>
      </c>
      <c r="D1269" s="90"/>
    </row>
    <row r="1270" spans="1:4" x14ac:dyDescent="0.25">
      <c r="A1270" s="257">
        <v>40540</v>
      </c>
      <c r="B1270" s="292">
        <f t="shared" si="28"/>
        <v>40541</v>
      </c>
      <c r="C1270" s="161">
        <v>4.0999999999999996</v>
      </c>
      <c r="D1270" s="90"/>
    </row>
    <row r="1271" spans="1:4" x14ac:dyDescent="0.25">
      <c r="A1271" s="257">
        <v>40541</v>
      </c>
      <c r="B1271" s="292">
        <f t="shared" si="28"/>
        <v>40542</v>
      </c>
      <c r="C1271" s="161">
        <v>4.1900000000000004</v>
      </c>
      <c r="D1271" s="90"/>
    </row>
    <row r="1272" spans="1:4" x14ac:dyDescent="0.25">
      <c r="A1272" s="257">
        <v>40542</v>
      </c>
      <c r="B1272" s="292">
        <f t="shared" si="28"/>
        <v>40543</v>
      </c>
      <c r="C1272" s="161">
        <v>4.1900000000000004</v>
      </c>
      <c r="D1272" s="90">
        <v>4.25</v>
      </c>
    </row>
    <row r="1273" spans="1:4" x14ac:dyDescent="0.25">
      <c r="A1273" s="181">
        <v>40543</v>
      </c>
      <c r="B1273" s="181">
        <f t="shared" si="28"/>
        <v>40544</v>
      </c>
      <c r="C1273" s="88"/>
      <c r="D1273" s="90">
        <v>4.49</v>
      </c>
    </row>
    <row r="1274" spans="1:4" x14ac:dyDescent="0.25">
      <c r="A1274" s="181">
        <v>40557</v>
      </c>
      <c r="B1274" s="181">
        <f t="shared" si="28"/>
        <v>40558</v>
      </c>
      <c r="D1274" s="90">
        <v>4.49</v>
      </c>
    </row>
    <row r="1275" spans="1:4" x14ac:dyDescent="0.25">
      <c r="A1275" s="257">
        <v>40566</v>
      </c>
      <c r="B1275" s="292">
        <f t="shared" ref="B1275:B1338" si="29">A1275+1</f>
        <v>40567</v>
      </c>
      <c r="C1275" s="23">
        <v>4.72</v>
      </c>
      <c r="D1275" s="90"/>
    </row>
    <row r="1276" spans="1:4" x14ac:dyDescent="0.25">
      <c r="A1276" s="257">
        <v>40567</v>
      </c>
      <c r="B1276" s="292">
        <f t="shared" si="29"/>
        <v>40568</v>
      </c>
      <c r="C1276" s="23">
        <v>4.72</v>
      </c>
      <c r="D1276" s="90"/>
    </row>
    <row r="1277" spans="1:4" x14ac:dyDescent="0.25">
      <c r="A1277" s="257">
        <v>40568</v>
      </c>
      <c r="B1277" s="292">
        <f t="shared" si="29"/>
        <v>40569</v>
      </c>
      <c r="C1277" s="23">
        <v>4.46</v>
      </c>
      <c r="D1277" s="90"/>
    </row>
    <row r="1278" spans="1:4" x14ac:dyDescent="0.25">
      <c r="A1278" s="257">
        <v>40569</v>
      </c>
      <c r="B1278" s="292">
        <f t="shared" si="29"/>
        <v>40570</v>
      </c>
      <c r="C1278" s="23">
        <v>4.4000000000000004</v>
      </c>
      <c r="D1278" s="90"/>
    </row>
    <row r="1279" spans="1:4" x14ac:dyDescent="0.25">
      <c r="A1279" s="257">
        <v>40570</v>
      </c>
      <c r="B1279" s="292">
        <f t="shared" si="29"/>
        <v>40571</v>
      </c>
      <c r="C1279" s="23">
        <v>4.4000000000000004</v>
      </c>
      <c r="D1279" s="90"/>
    </row>
    <row r="1280" spans="1:4" x14ac:dyDescent="0.25">
      <c r="A1280" s="257">
        <v>40571</v>
      </c>
      <c r="B1280" s="292">
        <f t="shared" si="29"/>
        <v>40572</v>
      </c>
      <c r="C1280" s="23">
        <v>4.2699999999999996</v>
      </c>
      <c r="D1280" s="90"/>
    </row>
    <row r="1281" spans="1:4" x14ac:dyDescent="0.25">
      <c r="A1281" s="257">
        <v>40572</v>
      </c>
      <c r="B1281" s="292">
        <f t="shared" si="29"/>
        <v>40573</v>
      </c>
      <c r="C1281" s="23">
        <v>4.2699999999999996</v>
      </c>
      <c r="D1281" s="90"/>
    </row>
    <row r="1282" spans="1:4" x14ac:dyDescent="0.25">
      <c r="A1282" s="257">
        <v>40573</v>
      </c>
      <c r="B1282" s="292">
        <f t="shared" si="29"/>
        <v>40574</v>
      </c>
      <c r="C1282" s="23">
        <v>4.2699999999999996</v>
      </c>
      <c r="D1282" s="90">
        <v>4.49</v>
      </c>
    </row>
    <row r="1283" spans="1:4" x14ac:dyDescent="0.25">
      <c r="A1283" s="181">
        <v>40574</v>
      </c>
      <c r="B1283" s="181">
        <f t="shared" si="29"/>
        <v>40575</v>
      </c>
      <c r="C1283" s="88"/>
      <c r="D1283" s="90">
        <v>4.12</v>
      </c>
    </row>
    <row r="1284" spans="1:4" x14ac:dyDescent="0.25">
      <c r="A1284" s="181">
        <v>40588</v>
      </c>
      <c r="B1284" s="181">
        <f t="shared" si="29"/>
        <v>40589</v>
      </c>
      <c r="C1284" s="88"/>
      <c r="D1284" s="90">
        <v>4.12</v>
      </c>
    </row>
    <row r="1285" spans="1:4" x14ac:dyDescent="0.25">
      <c r="A1285" s="257">
        <v>40594</v>
      </c>
      <c r="B1285" s="292">
        <f t="shared" si="29"/>
        <v>40595</v>
      </c>
      <c r="C1285" s="161">
        <v>3.84</v>
      </c>
      <c r="D1285" s="90"/>
    </row>
    <row r="1286" spans="1:4" x14ac:dyDescent="0.25">
      <c r="A1286" s="257">
        <v>40595</v>
      </c>
      <c r="B1286" s="292">
        <f t="shared" si="29"/>
        <v>40596</v>
      </c>
      <c r="C1286" s="161">
        <v>3.84</v>
      </c>
      <c r="D1286" s="90"/>
    </row>
    <row r="1287" spans="1:4" x14ac:dyDescent="0.25">
      <c r="A1287" s="257">
        <v>40596</v>
      </c>
      <c r="B1287" s="292">
        <f t="shared" si="29"/>
        <v>40597</v>
      </c>
      <c r="C1287" s="161">
        <v>3.89</v>
      </c>
      <c r="D1287" s="90"/>
    </row>
    <row r="1288" spans="1:4" x14ac:dyDescent="0.25">
      <c r="A1288" s="257">
        <v>40597</v>
      </c>
      <c r="B1288" s="292">
        <f t="shared" si="29"/>
        <v>40598</v>
      </c>
      <c r="C1288" s="161">
        <v>3.83</v>
      </c>
      <c r="D1288" s="90"/>
    </row>
    <row r="1289" spans="1:4" x14ac:dyDescent="0.25">
      <c r="A1289" s="257">
        <v>40598</v>
      </c>
      <c r="B1289" s="292">
        <f t="shared" si="29"/>
        <v>40599</v>
      </c>
      <c r="C1289" s="161">
        <v>3.83</v>
      </c>
      <c r="D1289" s="90"/>
    </row>
    <row r="1290" spans="1:4" x14ac:dyDescent="0.25">
      <c r="A1290" s="257">
        <v>40599</v>
      </c>
      <c r="B1290" s="292">
        <f t="shared" si="29"/>
        <v>40600</v>
      </c>
      <c r="C1290" s="161">
        <v>3.81</v>
      </c>
      <c r="D1290" s="90"/>
    </row>
    <row r="1291" spans="1:4" x14ac:dyDescent="0.25">
      <c r="A1291" s="257">
        <v>40600</v>
      </c>
      <c r="B1291" s="292">
        <f t="shared" si="29"/>
        <v>40601</v>
      </c>
      <c r="C1291" s="161">
        <v>3.81</v>
      </c>
      <c r="D1291" s="90"/>
    </row>
    <row r="1292" spans="1:4" x14ac:dyDescent="0.25">
      <c r="A1292" s="257">
        <v>40601</v>
      </c>
      <c r="B1292" s="292">
        <f t="shared" si="29"/>
        <v>40602</v>
      </c>
      <c r="C1292" s="161">
        <v>3.81</v>
      </c>
      <c r="D1292" s="90">
        <v>4.12</v>
      </c>
    </row>
    <row r="1293" spans="1:4" x14ac:dyDescent="0.25">
      <c r="A1293" s="181">
        <v>40602</v>
      </c>
      <c r="B1293" s="181">
        <f t="shared" si="29"/>
        <v>40603</v>
      </c>
      <c r="D1293" s="90">
        <v>3.96</v>
      </c>
    </row>
    <row r="1294" spans="1:4" x14ac:dyDescent="0.25">
      <c r="A1294" s="181">
        <v>40616</v>
      </c>
      <c r="B1294" s="181">
        <f t="shared" si="29"/>
        <v>40617</v>
      </c>
      <c r="D1294" s="90">
        <v>3.96</v>
      </c>
    </row>
    <row r="1295" spans="1:4" x14ac:dyDescent="0.25">
      <c r="A1295" s="257">
        <v>40625</v>
      </c>
      <c r="B1295" s="292">
        <f t="shared" si="29"/>
        <v>40626</v>
      </c>
      <c r="C1295" s="161">
        <v>4.18</v>
      </c>
      <c r="D1295" s="90"/>
    </row>
    <row r="1296" spans="1:4" x14ac:dyDescent="0.25">
      <c r="A1296" s="257">
        <v>40626</v>
      </c>
      <c r="B1296" s="292">
        <f t="shared" si="29"/>
        <v>40627</v>
      </c>
      <c r="C1296" s="161">
        <v>4.2699999999999996</v>
      </c>
      <c r="D1296" s="90"/>
    </row>
    <row r="1297" spans="1:4" x14ac:dyDescent="0.25">
      <c r="A1297" s="257">
        <v>40627</v>
      </c>
      <c r="B1297" s="292">
        <f t="shared" si="29"/>
        <v>40628</v>
      </c>
      <c r="C1297" s="161">
        <v>4.13</v>
      </c>
      <c r="D1297" s="90"/>
    </row>
    <row r="1298" spans="1:4" x14ac:dyDescent="0.25">
      <c r="A1298" s="257">
        <v>40628</v>
      </c>
      <c r="B1298" s="292">
        <f t="shared" si="29"/>
        <v>40629</v>
      </c>
      <c r="C1298" s="161">
        <v>4.13</v>
      </c>
      <c r="D1298" s="90"/>
    </row>
    <row r="1299" spans="1:4" x14ac:dyDescent="0.25">
      <c r="A1299" s="257">
        <v>40629</v>
      </c>
      <c r="B1299" s="292">
        <f t="shared" si="29"/>
        <v>40630</v>
      </c>
      <c r="C1299" s="161">
        <v>4.13</v>
      </c>
      <c r="D1299" s="90"/>
    </row>
    <row r="1300" spans="1:4" x14ac:dyDescent="0.25">
      <c r="A1300" s="257">
        <v>40630</v>
      </c>
      <c r="B1300" s="292">
        <f t="shared" si="29"/>
        <v>40631</v>
      </c>
      <c r="C1300" s="161">
        <v>4.3499999999999996</v>
      </c>
      <c r="D1300" s="90"/>
    </row>
    <row r="1301" spans="1:4" x14ac:dyDescent="0.25">
      <c r="A1301" s="257">
        <v>40631</v>
      </c>
      <c r="B1301" s="292">
        <f t="shared" si="29"/>
        <v>40632</v>
      </c>
      <c r="C1301" s="161">
        <v>4.2699999999999996</v>
      </c>
      <c r="D1301" s="90"/>
    </row>
    <row r="1302" spans="1:4" x14ac:dyDescent="0.25">
      <c r="A1302" s="257">
        <v>40632</v>
      </c>
      <c r="B1302" s="292">
        <f t="shared" si="29"/>
        <v>40633</v>
      </c>
      <c r="C1302" s="161">
        <v>4.25</v>
      </c>
      <c r="D1302" s="90">
        <v>3.96</v>
      </c>
    </row>
    <row r="1303" spans="1:4" x14ac:dyDescent="0.25">
      <c r="A1303" s="181">
        <v>40633</v>
      </c>
      <c r="B1303" s="181">
        <f t="shared" si="29"/>
        <v>40634</v>
      </c>
      <c r="D1303" s="90">
        <v>4.22</v>
      </c>
    </row>
    <row r="1304" spans="1:4" x14ac:dyDescent="0.25">
      <c r="A1304" s="181">
        <v>40647</v>
      </c>
      <c r="B1304" s="181">
        <f t="shared" si="29"/>
        <v>40648</v>
      </c>
      <c r="D1304" s="90">
        <v>4.22</v>
      </c>
    </row>
    <row r="1305" spans="1:4" x14ac:dyDescent="0.25">
      <c r="A1305" s="257">
        <v>40655</v>
      </c>
      <c r="B1305" s="292">
        <f t="shared" si="29"/>
        <v>40656</v>
      </c>
      <c r="C1305" s="18">
        <v>4.33</v>
      </c>
      <c r="D1305" s="143"/>
    </row>
    <row r="1306" spans="1:4" x14ac:dyDescent="0.25">
      <c r="A1306" s="257">
        <v>40656</v>
      </c>
      <c r="B1306" s="292">
        <f t="shared" si="29"/>
        <v>40657</v>
      </c>
      <c r="C1306" s="18">
        <v>4.33</v>
      </c>
      <c r="D1306" s="143"/>
    </row>
    <row r="1307" spans="1:4" x14ac:dyDescent="0.25">
      <c r="A1307" s="257">
        <v>40657</v>
      </c>
      <c r="B1307" s="292">
        <f t="shared" si="29"/>
        <v>40658</v>
      </c>
      <c r="C1307" s="18">
        <v>4.33</v>
      </c>
    </row>
    <row r="1308" spans="1:4" x14ac:dyDescent="0.25">
      <c r="A1308" s="257">
        <v>40658</v>
      </c>
      <c r="B1308" s="292">
        <f t="shared" si="29"/>
        <v>40659</v>
      </c>
      <c r="C1308" s="18">
        <v>4.37</v>
      </c>
    </row>
    <row r="1309" spans="1:4" x14ac:dyDescent="0.25">
      <c r="A1309" s="257">
        <v>40659</v>
      </c>
      <c r="B1309" s="292">
        <f t="shared" si="29"/>
        <v>40660</v>
      </c>
      <c r="C1309" s="18">
        <v>4.32</v>
      </c>
    </row>
    <row r="1310" spans="1:4" x14ac:dyDescent="0.25">
      <c r="A1310" s="257">
        <v>40660</v>
      </c>
      <c r="B1310" s="292">
        <f t="shared" si="29"/>
        <v>40661</v>
      </c>
      <c r="C1310" s="18">
        <v>4.3499999999999996</v>
      </c>
    </row>
    <row r="1311" spans="1:4" x14ac:dyDescent="0.25">
      <c r="A1311" s="257">
        <v>40661</v>
      </c>
      <c r="B1311" s="292">
        <f t="shared" si="29"/>
        <v>40662</v>
      </c>
      <c r="C1311" s="18">
        <v>4.38</v>
      </c>
    </row>
    <row r="1312" spans="1:4" x14ac:dyDescent="0.25">
      <c r="A1312" s="257">
        <v>40662</v>
      </c>
      <c r="B1312" s="292">
        <f t="shared" si="29"/>
        <v>40663</v>
      </c>
      <c r="C1312" s="18">
        <v>4.38</v>
      </c>
      <c r="D1312" s="90">
        <v>4.22</v>
      </c>
    </row>
    <row r="1313" spans="1:4" x14ac:dyDescent="0.25">
      <c r="A1313" s="181">
        <v>40663</v>
      </c>
      <c r="B1313" s="181">
        <f t="shared" si="29"/>
        <v>40664</v>
      </c>
      <c r="D1313" s="90">
        <v>4.3</v>
      </c>
    </row>
    <row r="1314" spans="1:4" x14ac:dyDescent="0.25">
      <c r="A1314" s="181">
        <v>40677</v>
      </c>
      <c r="B1314" s="181">
        <f t="shared" si="29"/>
        <v>40678</v>
      </c>
      <c r="D1314" s="90">
        <v>4.3</v>
      </c>
    </row>
    <row r="1315" spans="1:4" x14ac:dyDescent="0.25">
      <c r="A1315" s="257">
        <v>40686</v>
      </c>
      <c r="B1315" s="292">
        <f t="shared" si="29"/>
        <v>40687</v>
      </c>
      <c r="C1315" s="18">
        <v>4.2699999999999996</v>
      </c>
      <c r="D1315" s="90"/>
    </row>
    <row r="1316" spans="1:4" x14ac:dyDescent="0.25">
      <c r="A1316" s="257">
        <v>40687</v>
      </c>
      <c r="B1316" s="292">
        <f t="shared" si="29"/>
        <v>40688</v>
      </c>
      <c r="C1316" s="18">
        <v>4.37</v>
      </c>
      <c r="D1316" s="90"/>
    </row>
    <row r="1317" spans="1:4" x14ac:dyDescent="0.25">
      <c r="A1317" s="257">
        <v>40688</v>
      </c>
      <c r="B1317" s="292">
        <f t="shared" si="29"/>
        <v>40689</v>
      </c>
      <c r="C1317" s="18">
        <v>4.3600000000000003</v>
      </c>
      <c r="D1317" s="90"/>
    </row>
    <row r="1318" spans="1:4" x14ac:dyDescent="0.25">
      <c r="A1318" s="257">
        <v>40689</v>
      </c>
      <c r="B1318" s="292">
        <f t="shared" si="29"/>
        <v>40690</v>
      </c>
      <c r="C1318" s="18">
        <v>4.3600000000000003</v>
      </c>
      <c r="D1318" s="90"/>
    </row>
    <row r="1319" spans="1:4" x14ac:dyDescent="0.25">
      <c r="A1319" s="257">
        <v>40690</v>
      </c>
      <c r="B1319" s="292">
        <f t="shared" si="29"/>
        <v>40691</v>
      </c>
      <c r="C1319" s="18">
        <v>4.3600000000000003</v>
      </c>
      <c r="D1319" s="90"/>
    </row>
    <row r="1320" spans="1:4" x14ac:dyDescent="0.25">
      <c r="A1320" s="257">
        <v>40691</v>
      </c>
      <c r="B1320" s="292">
        <f t="shared" si="29"/>
        <v>40692</v>
      </c>
      <c r="C1320" s="18">
        <v>4.3600000000000003</v>
      </c>
      <c r="D1320" s="90"/>
    </row>
    <row r="1321" spans="1:4" x14ac:dyDescent="0.25">
      <c r="A1321" s="257">
        <v>40692</v>
      </c>
      <c r="B1321" s="292">
        <f t="shared" si="29"/>
        <v>40693</v>
      </c>
      <c r="C1321" s="18">
        <v>4.3600000000000003</v>
      </c>
      <c r="D1321" s="90"/>
    </row>
    <row r="1322" spans="1:4" x14ac:dyDescent="0.25">
      <c r="A1322" s="257">
        <v>40693</v>
      </c>
      <c r="B1322" s="292">
        <f t="shared" si="29"/>
        <v>40694</v>
      </c>
      <c r="C1322" s="18">
        <v>4.3600000000000003</v>
      </c>
      <c r="D1322" s="90">
        <v>4.3</v>
      </c>
    </row>
    <row r="1323" spans="1:4" x14ac:dyDescent="0.25">
      <c r="A1323" s="181">
        <v>40694</v>
      </c>
      <c r="B1323" s="181">
        <f t="shared" si="29"/>
        <v>40695</v>
      </c>
      <c r="D1323" s="32">
        <v>4.55</v>
      </c>
    </row>
    <row r="1324" spans="1:4" x14ac:dyDescent="0.25">
      <c r="A1324" s="181">
        <v>40708</v>
      </c>
      <c r="B1324" s="181">
        <f t="shared" si="29"/>
        <v>40709</v>
      </c>
      <c r="D1324" s="32">
        <v>4.55</v>
      </c>
    </row>
    <row r="1325" spans="1:4" x14ac:dyDescent="0.25">
      <c r="A1325" s="257">
        <v>40716</v>
      </c>
      <c r="B1325" s="292">
        <f t="shared" si="29"/>
        <v>40717</v>
      </c>
      <c r="C1325" s="161">
        <v>4.42</v>
      </c>
      <c r="D1325" s="90"/>
    </row>
    <row r="1326" spans="1:4" x14ac:dyDescent="0.25">
      <c r="A1326" s="257">
        <v>40717</v>
      </c>
      <c r="B1326" s="292">
        <f t="shared" si="29"/>
        <v>40718</v>
      </c>
      <c r="C1326" s="161">
        <v>4.3099999999999996</v>
      </c>
      <c r="D1326" s="90"/>
    </row>
    <row r="1327" spans="1:4" x14ac:dyDescent="0.25">
      <c r="A1327" s="257">
        <v>40718</v>
      </c>
      <c r="B1327" s="292">
        <f t="shared" si="29"/>
        <v>40719</v>
      </c>
      <c r="C1327" s="161">
        <v>4.1900000000000004</v>
      </c>
      <c r="D1327" s="90"/>
    </row>
    <row r="1328" spans="1:4" x14ac:dyDescent="0.25">
      <c r="A1328" s="257">
        <v>40719</v>
      </c>
      <c r="B1328" s="292">
        <f t="shared" si="29"/>
        <v>40720</v>
      </c>
      <c r="C1328" s="161">
        <v>4.1900000000000004</v>
      </c>
      <c r="D1328" s="90"/>
    </row>
    <row r="1329" spans="1:4" x14ac:dyDescent="0.25">
      <c r="A1329" s="257">
        <v>40720</v>
      </c>
      <c r="B1329" s="292">
        <f t="shared" si="29"/>
        <v>40721</v>
      </c>
      <c r="C1329" s="161">
        <v>4.1900000000000004</v>
      </c>
      <c r="D1329" s="90"/>
    </row>
    <row r="1330" spans="1:4" x14ac:dyDescent="0.25">
      <c r="A1330" s="257">
        <v>40721</v>
      </c>
      <c r="B1330" s="292">
        <f t="shared" si="29"/>
        <v>40722</v>
      </c>
      <c r="C1330" s="161">
        <v>4.25</v>
      </c>
      <c r="D1330" s="90"/>
    </row>
    <row r="1331" spans="1:4" x14ac:dyDescent="0.25">
      <c r="A1331" s="257">
        <v>40722</v>
      </c>
      <c r="B1331" s="292">
        <f t="shared" si="29"/>
        <v>40723</v>
      </c>
      <c r="C1331" s="161">
        <v>4.34</v>
      </c>
      <c r="D1331" s="90"/>
    </row>
    <row r="1332" spans="1:4" x14ac:dyDescent="0.25">
      <c r="A1332" s="257">
        <v>40723</v>
      </c>
      <c r="B1332" s="292">
        <f t="shared" si="29"/>
        <v>40724</v>
      </c>
      <c r="C1332" s="161">
        <v>4.4000000000000004</v>
      </c>
      <c r="D1332" s="32">
        <v>4.55</v>
      </c>
    </row>
    <row r="1333" spans="1:4" x14ac:dyDescent="0.25">
      <c r="A1333" s="181">
        <v>40724</v>
      </c>
      <c r="B1333" s="181">
        <f t="shared" si="29"/>
        <v>40725</v>
      </c>
      <c r="D1333" s="90">
        <v>4.42</v>
      </c>
    </row>
    <row r="1334" spans="1:4" x14ac:dyDescent="0.25">
      <c r="A1334" s="181">
        <v>40738</v>
      </c>
      <c r="B1334" s="181">
        <f t="shared" si="29"/>
        <v>40739</v>
      </c>
      <c r="D1334" s="90">
        <v>4.42</v>
      </c>
    </row>
    <row r="1335" spans="1:4" x14ac:dyDescent="0.25">
      <c r="A1335" s="257">
        <v>40747</v>
      </c>
      <c r="B1335" s="292">
        <f t="shared" si="29"/>
        <v>40748</v>
      </c>
      <c r="C1335" s="161">
        <v>4.46</v>
      </c>
    </row>
    <row r="1336" spans="1:4" x14ac:dyDescent="0.25">
      <c r="A1336" s="257">
        <v>40748</v>
      </c>
      <c r="B1336" s="292">
        <f t="shared" si="29"/>
        <v>40749</v>
      </c>
      <c r="C1336" s="161">
        <v>4.46</v>
      </c>
    </row>
    <row r="1337" spans="1:4" x14ac:dyDescent="0.25">
      <c r="A1337" s="257">
        <v>40749</v>
      </c>
      <c r="B1337" s="292">
        <f t="shared" si="29"/>
        <v>40750</v>
      </c>
      <c r="C1337" s="161">
        <v>4.45</v>
      </c>
    </row>
    <row r="1338" spans="1:4" x14ac:dyDescent="0.25">
      <c r="A1338" s="257">
        <v>40750</v>
      </c>
      <c r="B1338" s="292">
        <f t="shared" si="29"/>
        <v>40751</v>
      </c>
      <c r="C1338" s="161">
        <v>4.43</v>
      </c>
    </row>
    <row r="1339" spans="1:4" x14ac:dyDescent="0.25">
      <c r="A1339" s="257">
        <v>40751</v>
      </c>
      <c r="B1339" s="292">
        <f t="shared" ref="B1339:B1384" si="30">A1339+1</f>
        <v>40752</v>
      </c>
      <c r="C1339" s="161">
        <v>4.46</v>
      </c>
    </row>
    <row r="1340" spans="1:4" x14ac:dyDescent="0.25">
      <c r="A1340" s="257">
        <v>40752</v>
      </c>
      <c r="B1340" s="292">
        <f t="shared" si="30"/>
        <v>40753</v>
      </c>
      <c r="C1340" s="161">
        <v>4.41</v>
      </c>
    </row>
    <row r="1341" spans="1:4" x14ac:dyDescent="0.25">
      <c r="A1341" s="257">
        <v>40753</v>
      </c>
      <c r="B1341" s="292">
        <f t="shared" si="30"/>
        <v>40754</v>
      </c>
      <c r="C1341" s="161">
        <v>4.41</v>
      </c>
    </row>
    <row r="1342" spans="1:4" x14ac:dyDescent="0.25">
      <c r="A1342" s="257">
        <v>40754</v>
      </c>
      <c r="B1342" s="292">
        <f t="shared" si="30"/>
        <v>40755</v>
      </c>
      <c r="C1342" s="161">
        <v>4.41</v>
      </c>
      <c r="D1342" s="90">
        <v>4.42</v>
      </c>
    </row>
    <row r="1343" spans="1:4" x14ac:dyDescent="0.25">
      <c r="A1343" s="181">
        <v>40755</v>
      </c>
      <c r="B1343" s="181">
        <f t="shared" si="30"/>
        <v>40756</v>
      </c>
      <c r="D1343" s="90">
        <v>4.07</v>
      </c>
    </row>
    <row r="1344" spans="1:4" x14ac:dyDescent="0.25">
      <c r="A1344" s="181">
        <v>40769</v>
      </c>
      <c r="B1344" s="181">
        <f t="shared" si="30"/>
        <v>40770</v>
      </c>
      <c r="D1344" s="90">
        <v>4.07</v>
      </c>
    </row>
    <row r="1345" spans="1:4" x14ac:dyDescent="0.25">
      <c r="A1345" s="257">
        <v>40778</v>
      </c>
      <c r="B1345" s="292">
        <f t="shared" si="30"/>
        <v>40779</v>
      </c>
      <c r="C1345" s="161">
        <v>4.01</v>
      </c>
    </row>
    <row r="1346" spans="1:4" x14ac:dyDescent="0.25">
      <c r="A1346" s="257">
        <v>40779</v>
      </c>
      <c r="B1346" s="292">
        <f t="shared" si="30"/>
        <v>40780</v>
      </c>
      <c r="C1346" s="161">
        <v>4.0999999999999996</v>
      </c>
    </row>
    <row r="1347" spans="1:4" x14ac:dyDescent="0.25">
      <c r="A1347" s="257">
        <v>40780</v>
      </c>
      <c r="B1347" s="292">
        <f t="shared" si="30"/>
        <v>40781</v>
      </c>
      <c r="C1347" s="161">
        <v>4.01</v>
      </c>
    </row>
    <row r="1348" spans="1:4" x14ac:dyDescent="0.25">
      <c r="A1348" s="257">
        <v>40781</v>
      </c>
      <c r="B1348" s="292">
        <f t="shared" si="30"/>
        <v>40782</v>
      </c>
      <c r="C1348" s="161">
        <v>3.96</v>
      </c>
    </row>
    <row r="1349" spans="1:4" x14ac:dyDescent="0.25">
      <c r="A1349" s="257">
        <v>40782</v>
      </c>
      <c r="B1349" s="292">
        <f t="shared" si="30"/>
        <v>40783</v>
      </c>
      <c r="C1349" s="161">
        <v>3.96</v>
      </c>
    </row>
    <row r="1350" spans="1:4" x14ac:dyDescent="0.25">
      <c r="A1350" s="257">
        <v>40783</v>
      </c>
      <c r="B1350" s="292">
        <f t="shared" si="30"/>
        <v>40784</v>
      </c>
      <c r="C1350" s="161">
        <v>3.96</v>
      </c>
    </row>
    <row r="1351" spans="1:4" x14ac:dyDescent="0.25">
      <c r="A1351" s="257">
        <v>40784</v>
      </c>
      <c r="B1351" s="292">
        <f t="shared" si="30"/>
        <v>40785</v>
      </c>
      <c r="C1351" s="18">
        <v>3.92</v>
      </c>
    </row>
    <row r="1352" spans="1:4" x14ac:dyDescent="0.25">
      <c r="A1352" s="257">
        <v>40785</v>
      </c>
      <c r="B1352" s="292">
        <f t="shared" si="30"/>
        <v>40786</v>
      </c>
      <c r="C1352" s="18">
        <v>3.85</v>
      </c>
      <c r="D1352" s="90">
        <v>4.07</v>
      </c>
    </row>
    <row r="1353" spans="1:4" x14ac:dyDescent="0.25">
      <c r="A1353" s="181">
        <v>40786</v>
      </c>
      <c r="B1353" s="181">
        <f t="shared" si="30"/>
        <v>40787</v>
      </c>
      <c r="C1353" s="88"/>
      <c r="D1353" s="90">
        <v>3.91</v>
      </c>
    </row>
    <row r="1354" spans="1:4" x14ac:dyDescent="0.25">
      <c r="A1354" s="181">
        <v>40800</v>
      </c>
      <c r="B1354" s="181">
        <f t="shared" si="30"/>
        <v>40801</v>
      </c>
      <c r="C1354" s="88"/>
      <c r="D1354" s="90">
        <v>3.91</v>
      </c>
    </row>
    <row r="1355" spans="1:4" x14ac:dyDescent="0.25">
      <c r="A1355" s="257">
        <v>40808</v>
      </c>
      <c r="B1355" s="292">
        <f t="shared" si="30"/>
        <v>40809</v>
      </c>
      <c r="C1355" s="18">
        <v>3.72</v>
      </c>
      <c r="D1355" s="90"/>
    </row>
    <row r="1356" spans="1:4" x14ac:dyDescent="0.25">
      <c r="A1356" s="257">
        <v>40809</v>
      </c>
      <c r="B1356" s="292">
        <f t="shared" si="30"/>
        <v>40810</v>
      </c>
      <c r="C1356" s="18">
        <v>3.74</v>
      </c>
      <c r="D1356" s="90"/>
    </row>
    <row r="1357" spans="1:4" x14ac:dyDescent="0.25">
      <c r="A1357" s="257">
        <v>40810</v>
      </c>
      <c r="B1357" s="292">
        <f t="shared" si="30"/>
        <v>40811</v>
      </c>
      <c r="C1357" s="18">
        <v>3.74</v>
      </c>
      <c r="D1357" s="90"/>
    </row>
    <row r="1358" spans="1:4" x14ac:dyDescent="0.25">
      <c r="A1358" s="257">
        <v>40811</v>
      </c>
      <c r="B1358" s="292">
        <f t="shared" si="30"/>
        <v>40812</v>
      </c>
      <c r="C1358" s="18">
        <v>3.74</v>
      </c>
      <c r="D1358" s="90"/>
    </row>
    <row r="1359" spans="1:4" x14ac:dyDescent="0.25">
      <c r="A1359" s="257">
        <v>40812</v>
      </c>
      <c r="B1359" s="292">
        <f t="shared" si="30"/>
        <v>40813</v>
      </c>
      <c r="C1359" s="18">
        <v>3.81</v>
      </c>
      <c r="D1359" s="90"/>
    </row>
    <row r="1360" spans="1:4" x14ac:dyDescent="0.25">
      <c r="A1360" s="257">
        <v>40813</v>
      </c>
      <c r="B1360" s="292">
        <f t="shared" si="30"/>
        <v>40814</v>
      </c>
      <c r="C1360" s="18">
        <v>3.92</v>
      </c>
      <c r="D1360" s="90"/>
    </row>
    <row r="1361" spans="1:4" x14ac:dyDescent="0.25">
      <c r="A1361" s="257">
        <v>40814</v>
      </c>
      <c r="B1361" s="292">
        <f t="shared" si="30"/>
        <v>40815</v>
      </c>
      <c r="C1361" s="18">
        <v>3.88</v>
      </c>
      <c r="D1361" s="90"/>
    </row>
    <row r="1362" spans="1:4" x14ac:dyDescent="0.25">
      <c r="A1362" s="257">
        <v>40815</v>
      </c>
      <c r="B1362" s="292">
        <f t="shared" si="30"/>
        <v>40816</v>
      </c>
      <c r="C1362" s="18">
        <v>3.77</v>
      </c>
      <c r="D1362" s="90">
        <v>3.91</v>
      </c>
    </row>
    <row r="1363" spans="1:4" x14ac:dyDescent="0.25">
      <c r="A1363" s="181">
        <v>40816</v>
      </c>
      <c r="B1363" s="181">
        <f t="shared" si="30"/>
        <v>40817</v>
      </c>
      <c r="D1363" s="90">
        <v>3.57</v>
      </c>
    </row>
    <row r="1364" spans="1:4" x14ac:dyDescent="0.25">
      <c r="A1364" s="181">
        <v>40830</v>
      </c>
      <c r="B1364" s="181">
        <f t="shared" si="30"/>
        <v>40831</v>
      </c>
      <c r="D1364" s="90">
        <v>3.57</v>
      </c>
    </row>
    <row r="1365" spans="1:4" x14ac:dyDescent="0.25">
      <c r="A1365" s="257">
        <v>40839</v>
      </c>
      <c r="B1365" s="292">
        <f t="shared" si="30"/>
        <v>40840</v>
      </c>
      <c r="C1365" s="18">
        <v>3.54</v>
      </c>
      <c r="D1365" s="90"/>
    </row>
    <row r="1366" spans="1:4" x14ac:dyDescent="0.25">
      <c r="A1366" s="257">
        <v>40840</v>
      </c>
      <c r="B1366" s="292">
        <f t="shared" si="30"/>
        <v>40841</v>
      </c>
      <c r="C1366" s="18">
        <v>3.61</v>
      </c>
      <c r="D1366" s="90"/>
    </row>
    <row r="1367" spans="1:4" x14ac:dyDescent="0.25">
      <c r="A1367" s="257">
        <v>40841</v>
      </c>
      <c r="B1367" s="292">
        <f t="shared" si="30"/>
        <v>40842</v>
      </c>
      <c r="C1367" s="18">
        <v>3.62</v>
      </c>
      <c r="D1367" s="90"/>
    </row>
    <row r="1368" spans="1:4" x14ac:dyDescent="0.25">
      <c r="A1368" s="257">
        <v>40842</v>
      </c>
      <c r="B1368" s="292">
        <f t="shared" si="30"/>
        <v>40843</v>
      </c>
      <c r="C1368" s="18">
        <v>3.65</v>
      </c>
      <c r="D1368" s="90"/>
    </row>
    <row r="1369" spans="1:4" x14ac:dyDescent="0.25">
      <c r="A1369" s="257">
        <v>40843</v>
      </c>
      <c r="B1369" s="292">
        <f t="shared" si="30"/>
        <v>40844</v>
      </c>
      <c r="C1369" s="18">
        <v>3.59</v>
      </c>
      <c r="D1369" s="90"/>
    </row>
    <row r="1370" spans="1:4" x14ac:dyDescent="0.25">
      <c r="A1370" s="257">
        <v>40844</v>
      </c>
      <c r="B1370" s="292">
        <f t="shared" si="30"/>
        <v>40845</v>
      </c>
      <c r="C1370" s="18">
        <v>3.63</v>
      </c>
      <c r="D1370" s="90"/>
    </row>
    <row r="1371" spans="1:4" x14ac:dyDescent="0.25">
      <c r="A1371" s="257">
        <v>40845</v>
      </c>
      <c r="B1371" s="292">
        <f t="shared" si="30"/>
        <v>40846</v>
      </c>
      <c r="C1371" s="18">
        <v>3.63</v>
      </c>
      <c r="D1371" s="90"/>
    </row>
    <row r="1372" spans="1:4" x14ac:dyDescent="0.25">
      <c r="A1372" s="257">
        <v>40846</v>
      </c>
      <c r="B1372" s="292">
        <f t="shared" si="30"/>
        <v>40847</v>
      </c>
      <c r="C1372" s="18">
        <v>3.63</v>
      </c>
      <c r="D1372" s="90">
        <v>3.57</v>
      </c>
    </row>
    <row r="1373" spans="1:4" x14ac:dyDescent="0.25">
      <c r="A1373" s="181">
        <v>40847</v>
      </c>
      <c r="B1373" s="181">
        <f t="shared" si="30"/>
        <v>40848</v>
      </c>
      <c r="D1373" s="90">
        <v>3.27</v>
      </c>
    </row>
    <row r="1374" spans="1:4" x14ac:dyDescent="0.25">
      <c r="A1374" s="181">
        <v>40861</v>
      </c>
      <c r="B1374" s="181">
        <f t="shared" si="30"/>
        <v>40862</v>
      </c>
      <c r="D1374" s="90">
        <v>3.27</v>
      </c>
    </row>
    <row r="1375" spans="1:4" x14ac:dyDescent="0.25">
      <c r="A1375" s="257">
        <v>40869</v>
      </c>
      <c r="B1375" s="292">
        <f t="shared" si="30"/>
        <v>40870</v>
      </c>
      <c r="C1375" s="161">
        <v>3.06</v>
      </c>
      <c r="D1375" s="90"/>
    </row>
    <row r="1376" spans="1:4" x14ac:dyDescent="0.25">
      <c r="A1376" s="257">
        <v>40870</v>
      </c>
      <c r="B1376" s="292">
        <f t="shared" si="30"/>
        <v>40871</v>
      </c>
      <c r="C1376" s="161">
        <v>2.84</v>
      </c>
      <c r="D1376" s="90"/>
    </row>
    <row r="1377" spans="1:4" x14ac:dyDescent="0.25">
      <c r="A1377" s="257">
        <v>40871</v>
      </c>
      <c r="B1377" s="292">
        <f t="shared" si="30"/>
        <v>40872</v>
      </c>
      <c r="C1377" s="161">
        <v>2.84</v>
      </c>
      <c r="D1377" s="90"/>
    </row>
    <row r="1378" spans="1:4" x14ac:dyDescent="0.25">
      <c r="A1378" s="257">
        <v>40872</v>
      </c>
      <c r="B1378" s="292">
        <f t="shared" si="30"/>
        <v>40873</v>
      </c>
      <c r="C1378" s="161">
        <v>2.84</v>
      </c>
      <c r="D1378" s="90"/>
    </row>
    <row r="1379" spans="1:4" x14ac:dyDescent="0.25">
      <c r="A1379" s="257">
        <v>40873</v>
      </c>
      <c r="B1379" s="292">
        <f t="shared" si="30"/>
        <v>40874</v>
      </c>
      <c r="C1379" s="161">
        <v>2.84</v>
      </c>
      <c r="D1379" s="90"/>
    </row>
    <row r="1380" spans="1:4" x14ac:dyDescent="0.25">
      <c r="A1380" s="257">
        <v>40874</v>
      </c>
      <c r="B1380" s="292">
        <f t="shared" si="30"/>
        <v>40875</v>
      </c>
      <c r="C1380" s="161">
        <v>2.84</v>
      </c>
      <c r="D1380" s="90"/>
    </row>
    <row r="1381" spans="1:4" x14ac:dyDescent="0.25">
      <c r="A1381" s="257">
        <v>40875</v>
      </c>
      <c r="B1381" s="292">
        <f t="shared" si="30"/>
        <v>40876</v>
      </c>
      <c r="C1381" s="161">
        <v>3.09</v>
      </c>
      <c r="D1381" s="90"/>
    </row>
    <row r="1382" spans="1:4" x14ac:dyDescent="0.25">
      <c r="A1382" s="257">
        <v>40876</v>
      </c>
      <c r="B1382" s="292">
        <f t="shared" si="30"/>
        <v>40877</v>
      </c>
      <c r="C1382" s="161">
        <v>3.4</v>
      </c>
      <c r="D1382" s="90">
        <v>3.27</v>
      </c>
    </row>
    <row r="1383" spans="1:4" x14ac:dyDescent="0.25">
      <c r="A1383" s="181">
        <v>40877</v>
      </c>
      <c r="B1383" s="181">
        <f t="shared" si="30"/>
        <v>40878</v>
      </c>
      <c r="D1383" s="90">
        <v>3.2</v>
      </c>
    </row>
    <row r="1384" spans="1:4" x14ac:dyDescent="0.25">
      <c r="A1384" s="181">
        <v>40891</v>
      </c>
      <c r="B1384" s="181">
        <f t="shared" si="30"/>
        <v>40892</v>
      </c>
      <c r="D1384" s="90">
        <v>3.2</v>
      </c>
    </row>
    <row r="1385" spans="1:4" x14ac:dyDescent="0.25">
      <c r="A1385" s="182">
        <v>40900</v>
      </c>
      <c r="B1385" s="182">
        <v>40901</v>
      </c>
      <c r="C1385" s="386">
        <v>2.97</v>
      </c>
      <c r="D1385" s="90"/>
    </row>
    <row r="1386" spans="1:4" x14ac:dyDescent="0.25">
      <c r="A1386" s="182">
        <v>40901</v>
      </c>
      <c r="B1386" s="182">
        <v>40902</v>
      </c>
      <c r="C1386" s="386">
        <v>2.97</v>
      </c>
      <c r="D1386" s="90"/>
    </row>
    <row r="1387" spans="1:4" x14ac:dyDescent="0.25">
      <c r="A1387" s="182">
        <v>40902</v>
      </c>
      <c r="B1387" s="182">
        <v>40903</v>
      </c>
      <c r="C1387" s="386">
        <v>2.97</v>
      </c>
      <c r="D1387" s="90"/>
    </row>
    <row r="1388" spans="1:4" x14ac:dyDescent="0.25">
      <c r="A1388" s="182">
        <v>40903</v>
      </c>
      <c r="B1388" s="182">
        <v>40904</v>
      </c>
      <c r="C1388" s="386">
        <v>2.97</v>
      </c>
      <c r="D1388" s="90"/>
    </row>
    <row r="1389" spans="1:4" x14ac:dyDescent="0.25">
      <c r="A1389" s="182">
        <v>40904</v>
      </c>
      <c r="B1389" s="182">
        <v>40905</v>
      </c>
      <c r="C1389" s="386">
        <v>3.09</v>
      </c>
    </row>
    <row r="1390" spans="1:4" x14ac:dyDescent="0.25">
      <c r="A1390" s="182">
        <v>40905</v>
      </c>
      <c r="B1390" s="182">
        <v>40906</v>
      </c>
      <c r="C1390" s="386">
        <v>3.07</v>
      </c>
    </row>
    <row r="1391" spans="1:4" x14ac:dyDescent="0.25">
      <c r="A1391" s="182">
        <v>40906</v>
      </c>
      <c r="B1391" s="182">
        <v>40907</v>
      </c>
      <c r="C1391" s="386">
        <v>3.03</v>
      </c>
    </row>
    <row r="1392" spans="1:4" x14ac:dyDescent="0.25">
      <c r="A1392" s="182">
        <v>40907</v>
      </c>
      <c r="B1392" s="182">
        <v>40908</v>
      </c>
      <c r="C1392" s="386">
        <v>3.03</v>
      </c>
      <c r="D1392" s="90">
        <v>3.2</v>
      </c>
    </row>
    <row r="1393" spans="1:4" x14ac:dyDescent="0.25">
      <c r="A1393" s="181">
        <v>40908</v>
      </c>
      <c r="B1393" s="181">
        <f t="shared" ref="B1393:B1456" si="31">A1393+1</f>
        <v>40909</v>
      </c>
      <c r="D1393" s="99">
        <v>2.69</v>
      </c>
    </row>
    <row r="1394" spans="1:4" x14ac:dyDescent="0.25">
      <c r="A1394" s="181">
        <v>40922</v>
      </c>
      <c r="B1394" s="181">
        <f t="shared" si="31"/>
        <v>40923</v>
      </c>
      <c r="D1394" s="99">
        <v>2.69</v>
      </c>
    </row>
    <row r="1395" spans="1:4" x14ac:dyDescent="0.25">
      <c r="A1395" s="257">
        <v>40931</v>
      </c>
      <c r="B1395" s="292">
        <f t="shared" si="31"/>
        <v>40932</v>
      </c>
      <c r="C1395" s="161">
        <v>2.38</v>
      </c>
      <c r="D1395" s="99"/>
    </row>
    <row r="1396" spans="1:4" x14ac:dyDescent="0.25">
      <c r="A1396" s="257">
        <v>40932</v>
      </c>
      <c r="B1396" s="292">
        <f t="shared" si="31"/>
        <v>40933</v>
      </c>
      <c r="C1396" s="161">
        <v>2.6</v>
      </c>
      <c r="D1396" s="99"/>
    </row>
    <row r="1397" spans="1:4" x14ac:dyDescent="0.25">
      <c r="A1397" s="257">
        <v>40933</v>
      </c>
      <c r="B1397" s="292">
        <f t="shared" si="31"/>
        <v>40934</v>
      </c>
      <c r="C1397" s="161">
        <v>2.61</v>
      </c>
      <c r="D1397" s="99"/>
    </row>
    <row r="1398" spans="1:4" x14ac:dyDescent="0.25">
      <c r="A1398" s="257">
        <v>40934</v>
      </c>
      <c r="B1398" s="292">
        <f t="shared" si="31"/>
        <v>40935</v>
      </c>
      <c r="C1398" s="161">
        <v>2.68</v>
      </c>
      <c r="D1398" s="99"/>
    </row>
    <row r="1399" spans="1:4" x14ac:dyDescent="0.25">
      <c r="A1399" s="257">
        <v>40935</v>
      </c>
      <c r="B1399" s="292">
        <f t="shared" si="31"/>
        <v>40936</v>
      </c>
      <c r="C1399" s="376">
        <v>2.59</v>
      </c>
      <c r="D1399" s="99"/>
    </row>
    <row r="1400" spans="1:4" x14ac:dyDescent="0.25">
      <c r="A1400" s="257">
        <v>40936</v>
      </c>
      <c r="B1400" s="292">
        <f t="shared" si="31"/>
        <v>40937</v>
      </c>
      <c r="C1400" s="376">
        <v>2.59</v>
      </c>
      <c r="D1400" s="99"/>
    </row>
    <row r="1401" spans="1:4" x14ac:dyDescent="0.25">
      <c r="A1401" s="257">
        <v>40937</v>
      </c>
      <c r="B1401" s="292">
        <f t="shared" si="31"/>
        <v>40938</v>
      </c>
      <c r="C1401" s="376">
        <v>2.59</v>
      </c>
      <c r="D1401" s="99"/>
    </row>
    <row r="1402" spans="1:4" x14ac:dyDescent="0.25">
      <c r="A1402" s="257">
        <v>40938</v>
      </c>
      <c r="B1402" s="292">
        <f t="shared" si="31"/>
        <v>40939</v>
      </c>
      <c r="C1402" s="161">
        <v>2.71</v>
      </c>
      <c r="D1402" s="99">
        <v>2.69</v>
      </c>
    </row>
    <row r="1403" spans="1:4" x14ac:dyDescent="0.25">
      <c r="A1403" s="257">
        <v>40939</v>
      </c>
      <c r="B1403" s="292">
        <f t="shared" si="31"/>
        <v>40940</v>
      </c>
      <c r="D1403" s="99">
        <v>2.5099999999999998</v>
      </c>
    </row>
    <row r="1404" spans="1:4" x14ac:dyDescent="0.25">
      <c r="A1404" s="181">
        <v>40953</v>
      </c>
      <c r="B1404" s="292">
        <f t="shared" si="31"/>
        <v>40954</v>
      </c>
      <c r="D1404" s="99">
        <v>2.5099999999999998</v>
      </c>
    </row>
    <row r="1405" spans="1:4" x14ac:dyDescent="0.25">
      <c r="A1405" s="181">
        <v>40960</v>
      </c>
      <c r="B1405" s="181">
        <v>40961</v>
      </c>
      <c r="C1405" s="396">
        <v>2.63</v>
      </c>
      <c r="D1405" s="99"/>
    </row>
    <row r="1406" spans="1:4" x14ac:dyDescent="0.25">
      <c r="A1406" s="181">
        <v>40961</v>
      </c>
      <c r="B1406" s="181">
        <v>40962</v>
      </c>
      <c r="C1406" s="396">
        <v>2.6</v>
      </c>
      <c r="D1406" s="99"/>
    </row>
    <row r="1407" spans="1:4" x14ac:dyDescent="0.25">
      <c r="A1407" s="181">
        <v>40962</v>
      </c>
      <c r="B1407" s="181">
        <v>40963</v>
      </c>
      <c r="C1407" s="396">
        <v>2.68</v>
      </c>
      <c r="D1407" s="99"/>
    </row>
    <row r="1408" spans="1:4" x14ac:dyDescent="0.25">
      <c r="A1408" s="181">
        <v>40963</v>
      </c>
      <c r="B1408" s="181">
        <v>40964</v>
      </c>
      <c r="C1408" s="396">
        <v>2.6</v>
      </c>
      <c r="D1408" s="99"/>
    </row>
    <row r="1409" spans="1:4" x14ac:dyDescent="0.25">
      <c r="A1409" s="181">
        <v>40964</v>
      </c>
      <c r="B1409" s="181">
        <v>40965</v>
      </c>
      <c r="C1409" s="396">
        <v>2.6</v>
      </c>
      <c r="D1409" s="99"/>
    </row>
    <row r="1410" spans="1:4" x14ac:dyDescent="0.25">
      <c r="A1410" s="181">
        <v>40965</v>
      </c>
      <c r="B1410" s="181">
        <f t="shared" si="31"/>
        <v>40966</v>
      </c>
      <c r="C1410" s="396">
        <v>2.6</v>
      </c>
      <c r="D1410" s="99"/>
    </row>
    <row r="1411" spans="1:4" x14ac:dyDescent="0.25">
      <c r="A1411" s="182">
        <v>40966</v>
      </c>
      <c r="B1411" s="181">
        <f t="shared" si="31"/>
        <v>40967</v>
      </c>
      <c r="C1411" s="396">
        <v>2.5499999999999998</v>
      </c>
      <c r="D1411" s="99"/>
    </row>
    <row r="1412" spans="1:4" x14ac:dyDescent="0.25">
      <c r="A1412" s="182">
        <v>40967</v>
      </c>
      <c r="B1412" s="181">
        <f t="shared" si="31"/>
        <v>40968</v>
      </c>
      <c r="C1412" s="396">
        <v>2.4300000000000002</v>
      </c>
      <c r="D1412" s="99">
        <v>2.5099999999999998</v>
      </c>
    </row>
    <row r="1413" spans="1:4" x14ac:dyDescent="0.25">
      <c r="A1413" s="182">
        <v>40968</v>
      </c>
      <c r="B1413" s="181">
        <f t="shared" si="31"/>
        <v>40969</v>
      </c>
      <c r="D1413" s="99">
        <v>2.19</v>
      </c>
    </row>
    <row r="1414" spans="1:4" x14ac:dyDescent="0.25">
      <c r="A1414" s="182">
        <v>40982</v>
      </c>
      <c r="B1414" s="181">
        <f t="shared" si="31"/>
        <v>40983</v>
      </c>
      <c r="D1414" s="99">
        <v>2.19</v>
      </c>
    </row>
    <row r="1415" spans="1:4" x14ac:dyDescent="0.25">
      <c r="A1415" s="257">
        <v>40991</v>
      </c>
      <c r="B1415" s="292">
        <f t="shared" si="31"/>
        <v>40992</v>
      </c>
      <c r="C1415" s="375">
        <v>2.0699999999999998</v>
      </c>
      <c r="D1415" s="99"/>
    </row>
    <row r="1416" spans="1:4" x14ac:dyDescent="0.25">
      <c r="A1416" s="257">
        <v>40992</v>
      </c>
      <c r="B1416" s="292">
        <f t="shared" si="31"/>
        <v>40993</v>
      </c>
      <c r="C1416" s="375">
        <v>2.0699999999999998</v>
      </c>
      <c r="D1416" s="99"/>
    </row>
    <row r="1417" spans="1:4" x14ac:dyDescent="0.25">
      <c r="A1417" s="257">
        <v>40993</v>
      </c>
      <c r="B1417" s="292">
        <f t="shared" si="31"/>
        <v>40994</v>
      </c>
      <c r="C1417" s="375">
        <v>2.0699999999999998</v>
      </c>
      <c r="D1417" s="99"/>
    </row>
    <row r="1418" spans="1:4" x14ac:dyDescent="0.25">
      <c r="A1418" s="257">
        <v>40994</v>
      </c>
      <c r="B1418" s="292">
        <f t="shared" si="31"/>
        <v>40995</v>
      </c>
      <c r="C1418" s="18">
        <v>2.17</v>
      </c>
      <c r="D1418" s="99"/>
    </row>
    <row r="1419" spans="1:4" x14ac:dyDescent="0.25">
      <c r="A1419" s="257">
        <v>40995</v>
      </c>
      <c r="B1419" s="292">
        <f t="shared" si="31"/>
        <v>40996</v>
      </c>
      <c r="C1419" s="18">
        <v>2.09</v>
      </c>
      <c r="D1419" s="99"/>
    </row>
    <row r="1420" spans="1:4" x14ac:dyDescent="0.25">
      <c r="A1420" s="257">
        <v>40996</v>
      </c>
      <c r="B1420" s="292">
        <f t="shared" si="31"/>
        <v>40997</v>
      </c>
      <c r="C1420" s="18">
        <v>2.04</v>
      </c>
      <c r="D1420" s="99"/>
    </row>
    <row r="1421" spans="1:4" x14ac:dyDescent="0.25">
      <c r="A1421" s="257">
        <v>40997</v>
      </c>
      <c r="B1421" s="292">
        <f t="shared" si="31"/>
        <v>40998</v>
      </c>
      <c r="C1421" s="375">
        <v>2.02</v>
      </c>
      <c r="D1421" s="99"/>
    </row>
    <row r="1422" spans="1:4" x14ac:dyDescent="0.25">
      <c r="A1422" s="257">
        <v>40998</v>
      </c>
      <c r="B1422" s="292">
        <f t="shared" si="31"/>
        <v>40999</v>
      </c>
      <c r="C1422" s="375">
        <v>2.02</v>
      </c>
      <c r="D1422" s="99">
        <v>2.19</v>
      </c>
    </row>
    <row r="1423" spans="1:4" x14ac:dyDescent="0.25">
      <c r="A1423" s="257">
        <v>40999</v>
      </c>
      <c r="B1423" s="292">
        <f t="shared" si="31"/>
        <v>41000</v>
      </c>
      <c r="D1423" s="99">
        <v>1.94</v>
      </c>
    </row>
    <row r="1424" spans="1:4" x14ac:dyDescent="0.25">
      <c r="A1424" s="182">
        <v>41013</v>
      </c>
      <c r="B1424" s="182">
        <f t="shared" si="31"/>
        <v>41014</v>
      </c>
      <c r="D1424" s="99">
        <v>1.94</v>
      </c>
    </row>
    <row r="1425" spans="1:4" x14ac:dyDescent="0.25">
      <c r="A1425" s="257">
        <v>41021</v>
      </c>
      <c r="B1425" s="292">
        <f t="shared" si="31"/>
        <v>41022</v>
      </c>
      <c r="C1425" s="376">
        <v>1.82</v>
      </c>
      <c r="D1425" s="99"/>
    </row>
    <row r="1426" spans="1:4" x14ac:dyDescent="0.25">
      <c r="A1426" s="257">
        <v>41022</v>
      </c>
      <c r="B1426" s="292">
        <f t="shared" si="31"/>
        <v>41023</v>
      </c>
      <c r="C1426" s="161">
        <v>1.89</v>
      </c>
      <c r="D1426" s="99"/>
    </row>
    <row r="1427" spans="1:4" x14ac:dyDescent="0.25">
      <c r="A1427" s="257">
        <v>41023</v>
      </c>
      <c r="B1427" s="292">
        <f t="shared" si="31"/>
        <v>41024</v>
      </c>
      <c r="C1427" s="161">
        <v>1.97</v>
      </c>
      <c r="D1427" s="99"/>
    </row>
    <row r="1428" spans="1:4" x14ac:dyDescent="0.25">
      <c r="A1428" s="257">
        <v>41024</v>
      </c>
      <c r="B1428" s="292">
        <f t="shared" si="31"/>
        <v>41025</v>
      </c>
      <c r="C1428" s="161">
        <v>1.99</v>
      </c>
      <c r="D1428" s="99"/>
    </row>
    <row r="1429" spans="1:4" x14ac:dyDescent="0.25">
      <c r="A1429" s="257">
        <v>41025</v>
      </c>
      <c r="B1429" s="292">
        <f t="shared" si="31"/>
        <v>41026</v>
      </c>
      <c r="C1429" s="161">
        <v>2.1</v>
      </c>
      <c r="D1429" s="99"/>
    </row>
    <row r="1430" spans="1:4" x14ac:dyDescent="0.25">
      <c r="A1430" s="257">
        <v>41026</v>
      </c>
      <c r="B1430" s="292">
        <f t="shared" si="31"/>
        <v>41027</v>
      </c>
      <c r="C1430" s="376">
        <v>2.0499999999999998</v>
      </c>
      <c r="D1430" s="99"/>
    </row>
    <row r="1431" spans="1:4" x14ac:dyDescent="0.25">
      <c r="A1431" s="257">
        <v>41027</v>
      </c>
      <c r="B1431" s="292">
        <f t="shared" si="31"/>
        <v>41028</v>
      </c>
      <c r="C1431" s="376">
        <v>2.0499999999999998</v>
      </c>
      <c r="D1431" s="99"/>
    </row>
    <row r="1432" spans="1:4" x14ac:dyDescent="0.25">
      <c r="A1432" s="257">
        <v>41028</v>
      </c>
      <c r="B1432" s="292">
        <f t="shared" si="31"/>
        <v>41029</v>
      </c>
      <c r="C1432" s="376">
        <v>2.0499999999999998</v>
      </c>
      <c r="D1432" s="99">
        <v>1.94</v>
      </c>
    </row>
    <row r="1433" spans="1:4" x14ac:dyDescent="0.25">
      <c r="A1433" s="257">
        <v>41029</v>
      </c>
      <c r="B1433" s="292">
        <f t="shared" si="31"/>
        <v>41030</v>
      </c>
      <c r="D1433" s="99">
        <v>2.42</v>
      </c>
    </row>
    <row r="1434" spans="1:4" x14ac:dyDescent="0.25">
      <c r="A1434" s="182">
        <v>41043</v>
      </c>
      <c r="B1434" s="182">
        <f t="shared" si="31"/>
        <v>41044</v>
      </c>
      <c r="D1434" s="99">
        <v>2.42</v>
      </c>
    </row>
    <row r="1435" spans="1:4" x14ac:dyDescent="0.25">
      <c r="A1435" s="257">
        <v>41052</v>
      </c>
      <c r="B1435" s="292">
        <f t="shared" si="31"/>
        <v>41053</v>
      </c>
      <c r="C1435" s="161">
        <v>2.6</v>
      </c>
      <c r="D1435" s="99"/>
    </row>
    <row r="1436" spans="1:4" x14ac:dyDescent="0.25">
      <c r="A1436" s="257">
        <v>41053</v>
      </c>
      <c r="B1436" s="292">
        <f t="shared" si="31"/>
        <v>41054</v>
      </c>
      <c r="C1436" s="161">
        <v>2.67</v>
      </c>
      <c r="D1436" s="99"/>
    </row>
    <row r="1437" spans="1:4" x14ac:dyDescent="0.25">
      <c r="A1437" s="257">
        <v>41054</v>
      </c>
      <c r="B1437" s="292">
        <f t="shared" si="31"/>
        <v>41055</v>
      </c>
      <c r="C1437" s="376">
        <v>2.56</v>
      </c>
      <c r="D1437" s="99"/>
    </row>
    <row r="1438" spans="1:4" x14ac:dyDescent="0.25">
      <c r="A1438" s="257">
        <v>41055</v>
      </c>
      <c r="B1438" s="292">
        <f t="shared" si="31"/>
        <v>41056</v>
      </c>
      <c r="C1438" s="376">
        <v>2.56</v>
      </c>
      <c r="D1438" s="99"/>
    </row>
    <row r="1439" spans="1:4" x14ac:dyDescent="0.25">
      <c r="A1439" s="257">
        <v>41056</v>
      </c>
      <c r="B1439" s="292">
        <f t="shared" si="31"/>
        <v>41057</v>
      </c>
      <c r="C1439" s="376">
        <v>2.56</v>
      </c>
      <c r="D1439" s="99"/>
    </row>
    <row r="1440" spans="1:4" x14ac:dyDescent="0.25">
      <c r="A1440" s="413">
        <v>41057</v>
      </c>
      <c r="B1440" s="414">
        <f t="shared" si="31"/>
        <v>41058</v>
      </c>
      <c r="C1440" s="376">
        <v>2.56</v>
      </c>
      <c r="D1440" s="99"/>
    </row>
    <row r="1441" spans="1:4" x14ac:dyDescent="0.25">
      <c r="A1441" s="257">
        <v>41058</v>
      </c>
      <c r="B1441" s="292">
        <f t="shared" si="31"/>
        <v>41059</v>
      </c>
      <c r="C1441" s="161">
        <v>2.5</v>
      </c>
      <c r="D1441" s="99"/>
    </row>
    <row r="1442" spans="1:4" x14ac:dyDescent="0.25">
      <c r="A1442" s="257">
        <v>41059</v>
      </c>
      <c r="B1442" s="292">
        <f t="shared" si="31"/>
        <v>41060</v>
      </c>
      <c r="C1442" s="161">
        <v>2.39</v>
      </c>
      <c r="D1442" s="99">
        <v>2.42</v>
      </c>
    </row>
    <row r="1443" spans="1:4" x14ac:dyDescent="0.25">
      <c r="A1443" s="182">
        <v>41060</v>
      </c>
      <c r="B1443" s="182">
        <f t="shared" si="31"/>
        <v>41061</v>
      </c>
      <c r="D1443" s="423">
        <v>2.44</v>
      </c>
    </row>
    <row r="1444" spans="1:4" x14ac:dyDescent="0.25">
      <c r="A1444" s="182">
        <v>41074</v>
      </c>
      <c r="B1444" s="182">
        <f t="shared" si="31"/>
        <v>41075</v>
      </c>
      <c r="D1444" s="423">
        <v>2.44</v>
      </c>
    </row>
    <row r="1445" spans="1:4" x14ac:dyDescent="0.25">
      <c r="A1445" s="257">
        <v>41082</v>
      </c>
      <c r="B1445" s="292">
        <f t="shared" si="31"/>
        <v>41083</v>
      </c>
      <c r="C1445" s="376">
        <v>2.5</v>
      </c>
      <c r="D1445" s="99"/>
    </row>
    <row r="1446" spans="1:4" x14ac:dyDescent="0.25">
      <c r="A1446" s="257">
        <v>41083</v>
      </c>
      <c r="B1446" s="292">
        <f t="shared" si="31"/>
        <v>41084</v>
      </c>
      <c r="C1446" s="376">
        <v>2.5</v>
      </c>
      <c r="D1446" s="99"/>
    </row>
    <row r="1447" spans="1:4" x14ac:dyDescent="0.25">
      <c r="A1447" s="257">
        <v>41084</v>
      </c>
      <c r="B1447" s="292">
        <f t="shared" si="31"/>
        <v>41085</v>
      </c>
      <c r="C1447" s="376">
        <v>2.5</v>
      </c>
      <c r="D1447" s="99"/>
    </row>
    <row r="1448" spans="1:4" x14ac:dyDescent="0.25">
      <c r="A1448" s="257">
        <v>41085</v>
      </c>
      <c r="B1448" s="292">
        <f t="shared" si="31"/>
        <v>41086</v>
      </c>
      <c r="C1448" s="161">
        <v>2.7</v>
      </c>
      <c r="D1448" s="99"/>
    </row>
    <row r="1449" spans="1:4" x14ac:dyDescent="0.25">
      <c r="A1449" s="257">
        <v>41086</v>
      </c>
      <c r="B1449" s="292">
        <f t="shared" si="31"/>
        <v>41087</v>
      </c>
      <c r="C1449" s="161">
        <v>2.7</v>
      </c>
      <c r="D1449" s="99"/>
    </row>
    <row r="1450" spans="1:4" x14ac:dyDescent="0.25">
      <c r="A1450" s="257">
        <v>41087</v>
      </c>
      <c r="B1450" s="292">
        <f t="shared" si="31"/>
        <v>41088</v>
      </c>
      <c r="C1450" s="161">
        <v>2.87</v>
      </c>
      <c r="D1450" s="99"/>
    </row>
    <row r="1451" spans="1:4" x14ac:dyDescent="0.25">
      <c r="A1451" s="257">
        <v>41088</v>
      </c>
      <c r="B1451" s="292">
        <f t="shared" si="31"/>
        <v>41089</v>
      </c>
      <c r="C1451" s="376">
        <v>2.81</v>
      </c>
      <c r="D1451" s="99"/>
    </row>
    <row r="1452" spans="1:4" x14ac:dyDescent="0.25">
      <c r="A1452" s="257">
        <v>41089</v>
      </c>
      <c r="B1452" s="292">
        <f t="shared" si="31"/>
        <v>41090</v>
      </c>
      <c r="C1452" s="376">
        <v>2.81</v>
      </c>
      <c r="D1452" s="423">
        <v>2.44</v>
      </c>
    </row>
    <row r="1453" spans="1:4" x14ac:dyDescent="0.25">
      <c r="A1453" s="182">
        <v>41090</v>
      </c>
      <c r="B1453" s="182">
        <f t="shared" si="31"/>
        <v>41091</v>
      </c>
      <c r="D1453" s="99">
        <v>2.93</v>
      </c>
    </row>
    <row r="1454" spans="1:4" x14ac:dyDescent="0.25">
      <c r="A1454" s="182">
        <v>41104</v>
      </c>
      <c r="B1454" s="182">
        <f t="shared" si="31"/>
        <v>41105</v>
      </c>
      <c r="D1454" s="99">
        <v>2.93</v>
      </c>
    </row>
    <row r="1455" spans="1:4" x14ac:dyDescent="0.25">
      <c r="A1455" s="257">
        <v>41113</v>
      </c>
      <c r="B1455" s="292">
        <f t="shared" si="31"/>
        <v>41114</v>
      </c>
      <c r="C1455" s="161">
        <v>3.05</v>
      </c>
      <c r="D1455" s="99"/>
    </row>
    <row r="1456" spans="1:4" x14ac:dyDescent="0.25">
      <c r="A1456" s="257">
        <v>41114</v>
      </c>
      <c r="B1456" s="292">
        <f t="shared" si="31"/>
        <v>41115</v>
      </c>
      <c r="C1456" s="161">
        <v>3.16</v>
      </c>
      <c r="D1456" s="99"/>
    </row>
    <row r="1457" spans="1:4" x14ac:dyDescent="0.25">
      <c r="A1457" s="257">
        <v>41115</v>
      </c>
      <c r="B1457" s="292">
        <f t="shared" ref="B1457:B1464" si="32">A1457+1</f>
        <v>41116</v>
      </c>
      <c r="C1457" s="426">
        <v>3.19</v>
      </c>
      <c r="D1457" s="99"/>
    </row>
    <row r="1458" spans="1:4" x14ac:dyDescent="0.25">
      <c r="A1458" s="257">
        <v>41116</v>
      </c>
      <c r="B1458" s="292">
        <f t="shared" si="32"/>
        <v>41117</v>
      </c>
      <c r="C1458" s="161">
        <v>3.13</v>
      </c>
      <c r="D1458" s="99"/>
    </row>
    <row r="1459" spans="1:4" x14ac:dyDescent="0.25">
      <c r="A1459" s="257">
        <v>41117</v>
      </c>
      <c r="B1459" s="292">
        <f t="shared" si="32"/>
        <v>41118</v>
      </c>
      <c r="C1459" s="376">
        <v>3.1</v>
      </c>
      <c r="D1459" s="99"/>
    </row>
    <row r="1460" spans="1:4" x14ac:dyDescent="0.25">
      <c r="A1460" s="257">
        <v>41118</v>
      </c>
      <c r="B1460" s="292">
        <f t="shared" si="32"/>
        <v>41119</v>
      </c>
      <c r="C1460" s="376">
        <v>3.1</v>
      </c>
      <c r="D1460" s="99"/>
    </row>
    <row r="1461" spans="1:4" x14ac:dyDescent="0.25">
      <c r="A1461" s="257">
        <v>41119</v>
      </c>
      <c r="B1461" s="292">
        <f t="shared" si="32"/>
        <v>41120</v>
      </c>
      <c r="C1461" s="376">
        <v>3.1</v>
      </c>
      <c r="D1461" s="99"/>
    </row>
    <row r="1462" spans="1:4" x14ac:dyDescent="0.25">
      <c r="A1462" s="257">
        <v>41120</v>
      </c>
      <c r="B1462" s="292">
        <f t="shared" si="32"/>
        <v>41121</v>
      </c>
      <c r="C1462" s="161">
        <v>3.14</v>
      </c>
      <c r="D1462" s="99">
        <v>2.93</v>
      </c>
    </row>
    <row r="1463" spans="1:4" x14ac:dyDescent="0.25">
      <c r="A1463" s="182">
        <v>41121</v>
      </c>
      <c r="B1463" s="292">
        <f t="shared" si="32"/>
        <v>41122</v>
      </c>
      <c r="D1463" s="99">
        <v>2.86</v>
      </c>
    </row>
    <row r="1464" spans="1:4" x14ac:dyDescent="0.25">
      <c r="A1464" s="182">
        <v>41135</v>
      </c>
      <c r="B1464" s="292">
        <f t="shared" si="32"/>
        <v>41136</v>
      </c>
      <c r="D1464" s="99">
        <v>2.86</v>
      </c>
    </row>
    <row r="1465" spans="1:4" x14ac:dyDescent="0.25">
      <c r="A1465" s="257">
        <v>41144</v>
      </c>
      <c r="B1465" s="414">
        <f t="shared" ref="B1465:B1474" si="33">A1465+1</f>
        <v>41145</v>
      </c>
      <c r="C1465" s="161">
        <v>2.81</v>
      </c>
      <c r="D1465" s="99"/>
    </row>
    <row r="1466" spans="1:4" x14ac:dyDescent="0.25">
      <c r="A1466" s="257">
        <v>41145</v>
      </c>
      <c r="B1466" s="414">
        <f t="shared" si="33"/>
        <v>41146</v>
      </c>
      <c r="C1466" s="376">
        <v>2.8</v>
      </c>
      <c r="D1466" s="99"/>
    </row>
    <row r="1467" spans="1:4" x14ac:dyDescent="0.25">
      <c r="A1467" s="257">
        <v>41146</v>
      </c>
      <c r="B1467" s="414">
        <f t="shared" si="33"/>
        <v>41147</v>
      </c>
      <c r="C1467" s="376">
        <v>2.8</v>
      </c>
      <c r="D1467" s="99"/>
    </row>
    <row r="1468" spans="1:4" x14ac:dyDescent="0.25">
      <c r="A1468" s="257">
        <v>41147</v>
      </c>
      <c r="B1468" s="414">
        <f t="shared" si="33"/>
        <v>41148</v>
      </c>
      <c r="C1468" s="376">
        <v>2.8</v>
      </c>
      <c r="D1468" s="99"/>
    </row>
    <row r="1469" spans="1:4" x14ac:dyDescent="0.25">
      <c r="A1469" s="257">
        <v>41148</v>
      </c>
      <c r="B1469" s="414">
        <f t="shared" si="33"/>
        <v>41149</v>
      </c>
      <c r="C1469" s="161">
        <v>2.8</v>
      </c>
      <c r="D1469" s="99"/>
    </row>
    <row r="1470" spans="1:4" x14ac:dyDescent="0.25">
      <c r="A1470" s="257">
        <v>41149</v>
      </c>
      <c r="B1470" s="414">
        <f t="shared" si="33"/>
        <v>41150</v>
      </c>
      <c r="C1470" s="161">
        <v>2.72</v>
      </c>
      <c r="D1470" s="99"/>
    </row>
    <row r="1471" spans="1:4" x14ac:dyDescent="0.25">
      <c r="A1471" s="257">
        <v>41150</v>
      </c>
      <c r="B1471" s="414">
        <f t="shared" si="33"/>
        <v>41151</v>
      </c>
      <c r="C1471" s="161">
        <v>2.63</v>
      </c>
      <c r="D1471" s="99"/>
    </row>
    <row r="1472" spans="1:4" x14ac:dyDescent="0.25">
      <c r="A1472" s="257">
        <v>41151</v>
      </c>
      <c r="B1472" s="414">
        <f t="shared" si="33"/>
        <v>41152</v>
      </c>
      <c r="C1472" s="161">
        <v>2.72</v>
      </c>
      <c r="D1472" s="99">
        <v>2.86</v>
      </c>
    </row>
    <row r="1473" spans="1:4" x14ac:dyDescent="0.25">
      <c r="A1473" s="182">
        <v>41152</v>
      </c>
      <c r="B1473" s="182">
        <f t="shared" si="33"/>
        <v>41153</v>
      </c>
      <c r="D1473" s="99">
        <v>2.83</v>
      </c>
    </row>
    <row r="1474" spans="1:4" x14ac:dyDescent="0.25">
      <c r="A1474" s="182">
        <v>41166</v>
      </c>
      <c r="B1474" s="182">
        <f t="shared" si="33"/>
        <v>41167</v>
      </c>
      <c r="D1474" s="99">
        <v>2.83</v>
      </c>
    </row>
    <row r="1475" spans="1:4" x14ac:dyDescent="0.25">
      <c r="A1475" s="257">
        <v>41174</v>
      </c>
      <c r="B1475" s="414">
        <f t="shared" ref="B1475:B1538" si="34">A1475+1</f>
        <v>41175</v>
      </c>
      <c r="C1475" s="376">
        <v>2.76</v>
      </c>
      <c r="D1475" s="99"/>
    </row>
    <row r="1476" spans="1:4" x14ac:dyDescent="0.25">
      <c r="A1476" s="257">
        <v>41175</v>
      </c>
      <c r="B1476" s="414">
        <f t="shared" si="34"/>
        <v>41176</v>
      </c>
      <c r="C1476" s="376">
        <v>2.76</v>
      </c>
      <c r="D1476" s="99"/>
    </row>
    <row r="1477" spans="1:4" x14ac:dyDescent="0.25">
      <c r="A1477" s="257">
        <v>41176</v>
      </c>
      <c r="B1477" s="414">
        <f t="shared" si="34"/>
        <v>41177</v>
      </c>
      <c r="C1477" s="161">
        <v>2.82</v>
      </c>
      <c r="D1477" s="99"/>
    </row>
    <row r="1478" spans="1:4" x14ac:dyDescent="0.25">
      <c r="A1478" s="257">
        <v>41177</v>
      </c>
      <c r="B1478" s="414">
        <f t="shared" si="34"/>
        <v>41178</v>
      </c>
      <c r="C1478" s="161">
        <v>2.84</v>
      </c>
      <c r="D1478" s="99"/>
    </row>
    <row r="1479" spans="1:4" x14ac:dyDescent="0.25">
      <c r="A1479" s="257">
        <v>41178</v>
      </c>
      <c r="B1479" s="414">
        <f t="shared" si="34"/>
        <v>41179</v>
      </c>
      <c r="C1479" s="161">
        <v>2.92</v>
      </c>
      <c r="D1479" s="99"/>
    </row>
    <row r="1480" spans="1:4" x14ac:dyDescent="0.25">
      <c r="A1480" s="257">
        <v>41179</v>
      </c>
      <c r="B1480" s="414">
        <f t="shared" si="34"/>
        <v>41180</v>
      </c>
      <c r="C1480" s="376">
        <v>3.01</v>
      </c>
      <c r="D1480" s="99"/>
    </row>
    <row r="1481" spans="1:4" x14ac:dyDescent="0.25">
      <c r="A1481" s="257">
        <v>41180</v>
      </c>
      <c r="B1481" s="414">
        <f t="shared" si="34"/>
        <v>41181</v>
      </c>
      <c r="C1481" s="376">
        <v>3.01</v>
      </c>
      <c r="D1481" s="99"/>
    </row>
    <row r="1482" spans="1:4" x14ac:dyDescent="0.25">
      <c r="A1482" s="257">
        <v>41181</v>
      </c>
      <c r="B1482" s="414">
        <f t="shared" si="34"/>
        <v>41182</v>
      </c>
      <c r="C1482" s="376">
        <v>3.01</v>
      </c>
      <c r="D1482" s="99">
        <v>2.83</v>
      </c>
    </row>
    <row r="1483" spans="1:4" x14ac:dyDescent="0.25">
      <c r="A1483" s="182">
        <v>41182</v>
      </c>
      <c r="B1483" s="182">
        <f t="shared" si="34"/>
        <v>41183</v>
      </c>
      <c r="D1483" s="99">
        <v>3.3</v>
      </c>
    </row>
    <row r="1484" spans="1:4" x14ac:dyDescent="0.25">
      <c r="A1484" s="182">
        <v>41196</v>
      </c>
      <c r="B1484" s="182">
        <f t="shared" si="34"/>
        <v>41197</v>
      </c>
      <c r="D1484" s="99">
        <v>3.3</v>
      </c>
    </row>
    <row r="1485" spans="1:4" x14ac:dyDescent="0.25">
      <c r="A1485" s="257">
        <v>41205</v>
      </c>
      <c r="B1485" s="414">
        <f t="shared" si="34"/>
        <v>41206</v>
      </c>
      <c r="C1485" s="161">
        <v>3.34</v>
      </c>
      <c r="D1485" s="99"/>
    </row>
    <row r="1486" spans="1:4" x14ac:dyDescent="0.25">
      <c r="A1486" s="257">
        <v>41206</v>
      </c>
      <c r="B1486" s="414">
        <f t="shared" si="34"/>
        <v>41207</v>
      </c>
      <c r="C1486" s="161">
        <v>3.43</v>
      </c>
      <c r="D1486" s="99"/>
    </row>
    <row r="1487" spans="1:4" x14ac:dyDescent="0.25">
      <c r="A1487" s="257">
        <v>41207</v>
      </c>
      <c r="B1487" s="414">
        <f t="shared" si="34"/>
        <v>41208</v>
      </c>
      <c r="C1487" s="161">
        <v>3.39</v>
      </c>
      <c r="D1487" s="99"/>
    </row>
    <row r="1488" spans="1:4" x14ac:dyDescent="0.25">
      <c r="A1488" s="257">
        <v>41208</v>
      </c>
      <c r="B1488" s="414">
        <f t="shared" si="34"/>
        <v>41209</v>
      </c>
      <c r="C1488" s="376">
        <v>3.38</v>
      </c>
      <c r="D1488" s="99"/>
    </row>
    <row r="1489" spans="1:4" x14ac:dyDescent="0.25">
      <c r="A1489" s="257">
        <v>41209</v>
      </c>
      <c r="B1489" s="414">
        <f t="shared" si="34"/>
        <v>41210</v>
      </c>
      <c r="C1489" s="376">
        <v>3.38</v>
      </c>
      <c r="D1489" s="99"/>
    </row>
    <row r="1490" spans="1:4" x14ac:dyDescent="0.25">
      <c r="A1490" s="257">
        <v>41210</v>
      </c>
      <c r="B1490" s="414">
        <f t="shared" si="34"/>
        <v>41211</v>
      </c>
      <c r="C1490" s="376">
        <v>3.38</v>
      </c>
      <c r="D1490" s="99"/>
    </row>
    <row r="1491" spans="1:4" x14ac:dyDescent="0.25">
      <c r="A1491" s="257">
        <v>41211</v>
      </c>
      <c r="B1491" s="414">
        <f t="shared" si="34"/>
        <v>41212</v>
      </c>
      <c r="C1491" s="161">
        <v>3.4</v>
      </c>
      <c r="D1491" s="99"/>
    </row>
    <row r="1492" spans="1:4" x14ac:dyDescent="0.25">
      <c r="A1492" s="257">
        <v>41212</v>
      </c>
      <c r="B1492" s="414">
        <f t="shared" si="34"/>
        <v>41213</v>
      </c>
      <c r="C1492" s="161">
        <v>3.42</v>
      </c>
      <c r="D1492" s="99">
        <v>3.3</v>
      </c>
    </row>
    <row r="1493" spans="1:4" x14ac:dyDescent="0.25">
      <c r="A1493" s="182">
        <v>41213</v>
      </c>
      <c r="B1493" s="182">
        <f t="shared" si="34"/>
        <v>41214</v>
      </c>
      <c r="D1493" s="99">
        <v>3.54</v>
      </c>
    </row>
    <row r="1494" spans="1:4" x14ac:dyDescent="0.25">
      <c r="A1494" s="182">
        <v>41227</v>
      </c>
      <c r="B1494" s="182">
        <f t="shared" si="34"/>
        <v>41228</v>
      </c>
      <c r="D1494" s="99">
        <v>3.54</v>
      </c>
    </row>
    <row r="1495" spans="1:4" x14ac:dyDescent="0.25">
      <c r="A1495" s="257">
        <v>41236</v>
      </c>
      <c r="B1495" s="414">
        <f t="shared" si="34"/>
        <v>41237</v>
      </c>
      <c r="C1495" s="376">
        <v>3.59</v>
      </c>
      <c r="D1495" s="99"/>
    </row>
    <row r="1496" spans="1:4" x14ac:dyDescent="0.25">
      <c r="A1496" s="257">
        <v>41237</v>
      </c>
      <c r="B1496" s="414">
        <f t="shared" si="34"/>
        <v>41238</v>
      </c>
      <c r="C1496" s="376">
        <v>3.59</v>
      </c>
      <c r="D1496" s="99"/>
    </row>
    <row r="1497" spans="1:4" x14ac:dyDescent="0.25">
      <c r="A1497" s="257">
        <v>41238</v>
      </c>
      <c r="B1497" s="414">
        <f t="shared" si="34"/>
        <v>41239</v>
      </c>
      <c r="C1497" s="376">
        <v>3.59</v>
      </c>
      <c r="D1497" s="99"/>
    </row>
    <row r="1498" spans="1:4" x14ac:dyDescent="0.25">
      <c r="A1498" s="257">
        <v>41239</v>
      </c>
      <c r="B1498" s="414">
        <f t="shared" si="34"/>
        <v>41240</v>
      </c>
      <c r="C1498" s="161">
        <v>3.75</v>
      </c>
      <c r="D1498" s="99"/>
    </row>
    <row r="1499" spans="1:4" x14ac:dyDescent="0.25">
      <c r="A1499" s="257">
        <v>41240</v>
      </c>
      <c r="B1499" s="414">
        <f t="shared" si="34"/>
        <v>41241</v>
      </c>
      <c r="C1499" s="161">
        <v>3.77</v>
      </c>
      <c r="D1499" s="99"/>
    </row>
    <row r="1500" spans="1:4" x14ac:dyDescent="0.25">
      <c r="A1500" s="257">
        <v>41241</v>
      </c>
      <c r="B1500" s="414">
        <f t="shared" si="34"/>
        <v>41242</v>
      </c>
      <c r="C1500" s="161">
        <v>3.7</v>
      </c>
      <c r="D1500" s="99"/>
    </row>
    <row r="1501" spans="1:4" x14ac:dyDescent="0.25">
      <c r="A1501" s="257">
        <v>41242</v>
      </c>
      <c r="B1501" s="414">
        <f t="shared" si="34"/>
        <v>41243</v>
      </c>
      <c r="C1501" s="161">
        <v>3.61</v>
      </c>
      <c r="D1501" s="99">
        <v>3.54</v>
      </c>
    </row>
    <row r="1502" spans="1:4" x14ac:dyDescent="0.25">
      <c r="A1502" s="182">
        <v>41243</v>
      </c>
      <c r="B1502" s="182">
        <f t="shared" si="34"/>
        <v>41244</v>
      </c>
      <c r="D1502" s="99">
        <v>3.34</v>
      </c>
    </row>
    <row r="1503" spans="1:4" x14ac:dyDescent="0.25">
      <c r="A1503" s="182">
        <v>41257</v>
      </c>
      <c r="B1503" s="182">
        <f t="shared" si="34"/>
        <v>41258</v>
      </c>
      <c r="D1503" s="99">
        <v>3.34</v>
      </c>
    </row>
    <row r="1504" spans="1:4" x14ac:dyDescent="0.25">
      <c r="A1504" s="257">
        <v>41266</v>
      </c>
      <c r="B1504" s="414">
        <f t="shared" si="34"/>
        <v>41267</v>
      </c>
      <c r="C1504" s="376">
        <v>3.42</v>
      </c>
      <c r="D1504" s="99"/>
    </row>
    <row r="1505" spans="1:4" x14ac:dyDescent="0.25">
      <c r="A1505" s="257">
        <v>41267</v>
      </c>
      <c r="B1505" s="414">
        <f t="shared" si="34"/>
        <v>41268</v>
      </c>
      <c r="C1505" s="376">
        <v>3.3</v>
      </c>
      <c r="D1505" s="99"/>
    </row>
    <row r="1506" spans="1:4" x14ac:dyDescent="0.25">
      <c r="A1506" s="257">
        <v>41268</v>
      </c>
      <c r="B1506" s="414">
        <f t="shared" si="34"/>
        <v>41269</v>
      </c>
      <c r="C1506" s="376">
        <v>3.3</v>
      </c>
      <c r="D1506" s="99"/>
    </row>
    <row r="1507" spans="1:4" x14ac:dyDescent="0.25">
      <c r="A1507" s="257">
        <v>41269</v>
      </c>
      <c r="B1507" s="414">
        <f t="shared" si="34"/>
        <v>41270</v>
      </c>
      <c r="C1507" s="161">
        <v>3.35</v>
      </c>
    </row>
    <row r="1508" spans="1:4" x14ac:dyDescent="0.25">
      <c r="A1508" s="257">
        <v>41270</v>
      </c>
      <c r="B1508" s="414">
        <f t="shared" si="34"/>
        <v>41271</v>
      </c>
      <c r="C1508" s="161">
        <v>3.31</v>
      </c>
    </row>
    <row r="1509" spans="1:4" x14ac:dyDescent="0.25">
      <c r="A1509" s="257">
        <v>41271</v>
      </c>
      <c r="B1509" s="414">
        <f t="shared" si="34"/>
        <v>41272</v>
      </c>
      <c r="C1509" s="376">
        <v>3.4</v>
      </c>
    </row>
    <row r="1510" spans="1:4" x14ac:dyDescent="0.25">
      <c r="A1510" s="257">
        <v>41272</v>
      </c>
      <c r="B1510" s="414">
        <f t="shared" si="34"/>
        <v>41273</v>
      </c>
      <c r="C1510" s="376">
        <v>3.4</v>
      </c>
    </row>
    <row r="1511" spans="1:4" x14ac:dyDescent="0.25">
      <c r="A1511" s="257">
        <v>41273</v>
      </c>
      <c r="B1511" s="414">
        <f t="shared" si="34"/>
        <v>41274</v>
      </c>
      <c r="C1511" s="376">
        <v>3.4</v>
      </c>
      <c r="D1511" s="99">
        <v>3.34</v>
      </c>
    </row>
    <row r="1512" spans="1:4" x14ac:dyDescent="0.25">
      <c r="A1512" s="182">
        <v>41274</v>
      </c>
      <c r="B1512" s="182">
        <f t="shared" si="34"/>
        <v>41275</v>
      </c>
      <c r="D1512" s="99">
        <v>3.33</v>
      </c>
    </row>
    <row r="1513" spans="1:4" x14ac:dyDescent="0.25">
      <c r="A1513" s="182">
        <v>41288</v>
      </c>
      <c r="B1513" s="182">
        <f t="shared" si="34"/>
        <v>41289</v>
      </c>
      <c r="D1513" s="99">
        <v>3.33</v>
      </c>
    </row>
    <row r="1514" spans="1:4" x14ac:dyDescent="0.25">
      <c r="A1514" s="257">
        <v>41297</v>
      </c>
      <c r="B1514" s="414">
        <f t="shared" si="34"/>
        <v>41298</v>
      </c>
      <c r="C1514" s="161">
        <v>3.53</v>
      </c>
      <c r="D1514" s="99"/>
    </row>
    <row r="1515" spans="1:4" x14ac:dyDescent="0.25">
      <c r="A1515" s="257">
        <v>41298</v>
      </c>
      <c r="B1515" s="414">
        <f t="shared" si="34"/>
        <v>41299</v>
      </c>
      <c r="C1515" s="161">
        <v>3.56</v>
      </c>
      <c r="D1515" s="99"/>
    </row>
    <row r="1516" spans="1:4" x14ac:dyDescent="0.25">
      <c r="A1516" s="257">
        <v>41299</v>
      </c>
      <c r="B1516" s="414">
        <f t="shared" si="34"/>
        <v>41300</v>
      </c>
      <c r="C1516" s="376">
        <v>3.42</v>
      </c>
      <c r="D1516" s="99"/>
    </row>
    <row r="1517" spans="1:4" x14ac:dyDescent="0.25">
      <c r="A1517" s="257">
        <v>41300</v>
      </c>
      <c r="B1517" s="414">
        <f t="shared" si="34"/>
        <v>41301</v>
      </c>
      <c r="C1517" s="376">
        <v>3.42</v>
      </c>
      <c r="D1517" s="99"/>
    </row>
    <row r="1518" spans="1:4" x14ac:dyDescent="0.25">
      <c r="A1518" s="257">
        <v>41301</v>
      </c>
      <c r="B1518" s="414">
        <f t="shared" si="34"/>
        <v>41302</v>
      </c>
      <c r="C1518" s="376">
        <v>3.42</v>
      </c>
      <c r="D1518" s="99"/>
    </row>
    <row r="1519" spans="1:4" x14ac:dyDescent="0.25">
      <c r="A1519" s="257">
        <v>41302</v>
      </c>
      <c r="B1519" s="414">
        <f t="shared" si="34"/>
        <v>41303</v>
      </c>
      <c r="C1519" s="161">
        <v>3.25</v>
      </c>
      <c r="D1519" s="99"/>
    </row>
    <row r="1520" spans="1:4" x14ac:dyDescent="0.25">
      <c r="A1520" s="257">
        <v>41303</v>
      </c>
      <c r="B1520" s="414">
        <f t="shared" si="34"/>
        <v>41304</v>
      </c>
      <c r="C1520" s="161">
        <v>3.14</v>
      </c>
      <c r="D1520" s="99"/>
    </row>
    <row r="1521" spans="1:4" x14ac:dyDescent="0.25">
      <c r="A1521" s="257">
        <v>41304</v>
      </c>
      <c r="B1521" s="414">
        <f t="shared" si="34"/>
        <v>41305</v>
      </c>
      <c r="C1521" s="161">
        <v>3.24</v>
      </c>
      <c r="D1521" s="99">
        <v>3.33</v>
      </c>
    </row>
    <row r="1522" spans="1:4" x14ac:dyDescent="0.25">
      <c r="A1522" s="257">
        <v>41305</v>
      </c>
      <c r="B1522" s="414">
        <f t="shared" si="34"/>
        <v>41306</v>
      </c>
      <c r="D1522" s="99">
        <v>3.32</v>
      </c>
    </row>
    <row r="1523" spans="1:4" x14ac:dyDescent="0.25">
      <c r="A1523" s="182">
        <v>41319</v>
      </c>
      <c r="B1523" s="414">
        <f t="shared" si="34"/>
        <v>41320</v>
      </c>
      <c r="D1523" s="99">
        <v>3.32</v>
      </c>
    </row>
    <row r="1524" spans="1:4" x14ac:dyDescent="0.25">
      <c r="A1524" s="257">
        <v>41325</v>
      </c>
      <c r="B1524" s="414">
        <f t="shared" si="34"/>
        <v>41326</v>
      </c>
      <c r="C1524" s="161">
        <v>3.34</v>
      </c>
      <c r="D1524" s="99"/>
    </row>
    <row r="1525" spans="1:4" x14ac:dyDescent="0.25">
      <c r="A1525" s="257">
        <v>41326</v>
      </c>
      <c r="B1525" s="414">
        <f t="shared" si="34"/>
        <v>41327</v>
      </c>
      <c r="C1525" s="161">
        <v>3.29</v>
      </c>
      <c r="D1525" s="99"/>
    </row>
    <row r="1526" spans="1:4" x14ac:dyDescent="0.25">
      <c r="A1526" s="257">
        <v>41327</v>
      </c>
      <c r="B1526" s="414">
        <f t="shared" si="34"/>
        <v>41328</v>
      </c>
      <c r="C1526" s="376">
        <v>3.27</v>
      </c>
      <c r="D1526" s="99"/>
    </row>
    <row r="1527" spans="1:4" x14ac:dyDescent="0.25">
      <c r="A1527" s="257">
        <v>41328</v>
      </c>
      <c r="B1527" s="414">
        <f t="shared" si="34"/>
        <v>41329</v>
      </c>
      <c r="C1527" s="376">
        <v>3.27</v>
      </c>
      <c r="D1527" s="99"/>
    </row>
    <row r="1528" spans="1:4" x14ac:dyDescent="0.25">
      <c r="A1528" s="257">
        <v>41329</v>
      </c>
      <c r="B1528" s="414">
        <f t="shared" si="34"/>
        <v>41330</v>
      </c>
      <c r="C1528" s="376">
        <v>3.27</v>
      </c>
      <c r="D1528" s="99"/>
    </row>
    <row r="1529" spans="1:4" x14ac:dyDescent="0.25">
      <c r="A1529" s="257">
        <v>41330</v>
      </c>
      <c r="B1529" s="414">
        <f t="shared" si="34"/>
        <v>41331</v>
      </c>
      <c r="C1529" s="161">
        <v>3.42</v>
      </c>
    </row>
    <row r="1530" spans="1:4" x14ac:dyDescent="0.25">
      <c r="A1530" s="257">
        <v>41331</v>
      </c>
      <c r="B1530" s="414">
        <f t="shared" si="34"/>
        <v>41332</v>
      </c>
      <c r="C1530" s="161">
        <v>3.46</v>
      </c>
    </row>
    <row r="1531" spans="1:4" x14ac:dyDescent="0.25">
      <c r="A1531" s="257">
        <v>41332</v>
      </c>
      <c r="B1531" s="414">
        <f t="shared" si="34"/>
        <v>41333</v>
      </c>
      <c r="C1531" s="161">
        <v>3.49</v>
      </c>
      <c r="D1531" s="99">
        <v>3.32</v>
      </c>
    </row>
    <row r="1532" spans="1:4" x14ac:dyDescent="0.25">
      <c r="A1532" s="257">
        <v>41333</v>
      </c>
      <c r="B1532" s="414">
        <f t="shared" si="34"/>
        <v>41334</v>
      </c>
      <c r="D1532" s="99">
        <v>3.78</v>
      </c>
    </row>
    <row r="1533" spans="1:4" x14ac:dyDescent="0.25">
      <c r="A1533" s="182">
        <v>41347</v>
      </c>
      <c r="B1533" s="414">
        <f t="shared" si="34"/>
        <v>41348</v>
      </c>
      <c r="D1533" s="99">
        <v>3.78</v>
      </c>
    </row>
    <row r="1534" spans="1:4" x14ac:dyDescent="0.25">
      <c r="A1534" s="257">
        <v>41356</v>
      </c>
      <c r="B1534" s="414">
        <f t="shared" si="34"/>
        <v>41357</v>
      </c>
      <c r="C1534" s="376">
        <v>4.01</v>
      </c>
      <c r="D1534" s="99"/>
    </row>
    <row r="1535" spans="1:4" x14ac:dyDescent="0.25">
      <c r="A1535" s="257">
        <v>41357</v>
      </c>
      <c r="B1535" s="414">
        <f t="shared" si="34"/>
        <v>41358</v>
      </c>
      <c r="C1535" s="376">
        <v>4.01</v>
      </c>
      <c r="D1535" s="99"/>
    </row>
    <row r="1536" spans="1:4" x14ac:dyDescent="0.25">
      <c r="A1536" s="257">
        <v>41358</v>
      </c>
      <c r="B1536" s="414">
        <f t="shared" si="34"/>
        <v>41359</v>
      </c>
      <c r="C1536" s="161">
        <v>4.08</v>
      </c>
      <c r="D1536" s="99"/>
    </row>
    <row r="1537" spans="1:4" x14ac:dyDescent="0.25">
      <c r="A1537" s="257">
        <v>41359</v>
      </c>
      <c r="B1537" s="414">
        <f t="shared" si="34"/>
        <v>41360</v>
      </c>
      <c r="C1537" s="161">
        <v>3.99</v>
      </c>
      <c r="D1537" s="99"/>
    </row>
    <row r="1538" spans="1:4" x14ac:dyDescent="0.25">
      <c r="A1538" s="257">
        <v>41360</v>
      </c>
      <c r="B1538" s="414">
        <f t="shared" si="34"/>
        <v>41361</v>
      </c>
      <c r="C1538" s="376">
        <v>4.08</v>
      </c>
      <c r="D1538" s="99"/>
    </row>
    <row r="1539" spans="1:4" x14ac:dyDescent="0.25">
      <c r="A1539" s="257">
        <v>41361</v>
      </c>
      <c r="B1539" s="414">
        <f t="shared" ref="B1539:B1603" si="35">A1539+1</f>
        <v>41362</v>
      </c>
      <c r="C1539" s="376">
        <v>4.08</v>
      </c>
      <c r="D1539" s="99"/>
    </row>
    <row r="1540" spans="1:4" x14ac:dyDescent="0.25">
      <c r="A1540" s="257">
        <v>41362</v>
      </c>
      <c r="B1540" s="414">
        <f t="shared" si="35"/>
        <v>41363</v>
      </c>
      <c r="C1540" s="376">
        <v>4.08</v>
      </c>
      <c r="D1540" s="99"/>
    </row>
    <row r="1541" spans="1:4" x14ac:dyDescent="0.25">
      <c r="A1541" s="257">
        <v>41363</v>
      </c>
      <c r="B1541" s="414">
        <f t="shared" si="35"/>
        <v>41364</v>
      </c>
      <c r="C1541" s="376">
        <v>4.08</v>
      </c>
      <c r="D1541" s="99">
        <v>3.78</v>
      </c>
    </row>
    <row r="1542" spans="1:4" x14ac:dyDescent="0.25">
      <c r="A1542" s="182">
        <v>41364</v>
      </c>
      <c r="B1542" s="182">
        <f t="shared" si="35"/>
        <v>41365</v>
      </c>
      <c r="D1542" s="99">
        <v>4.1500000000000004</v>
      </c>
    </row>
    <row r="1543" spans="1:4" x14ac:dyDescent="0.25">
      <c r="A1543" s="182">
        <v>41378</v>
      </c>
      <c r="B1543" s="182">
        <f t="shared" si="35"/>
        <v>41379</v>
      </c>
      <c r="D1543" s="99">
        <v>4.1500000000000004</v>
      </c>
    </row>
    <row r="1544" spans="1:4" x14ac:dyDescent="0.25">
      <c r="A1544" s="257">
        <v>41386</v>
      </c>
      <c r="B1544" s="414">
        <f t="shared" si="35"/>
        <v>41387</v>
      </c>
      <c r="C1544" s="161">
        <v>4.33</v>
      </c>
      <c r="D1544" s="99"/>
    </row>
    <row r="1545" spans="1:4" x14ac:dyDescent="0.25">
      <c r="A1545" s="257">
        <v>41387</v>
      </c>
      <c r="B1545" s="414">
        <f t="shared" si="35"/>
        <v>41388</v>
      </c>
      <c r="C1545" s="161">
        <v>4.2699999999999996</v>
      </c>
      <c r="D1545" s="99"/>
    </row>
    <row r="1546" spans="1:4" x14ac:dyDescent="0.25">
      <c r="A1546" s="257">
        <v>41388</v>
      </c>
      <c r="B1546" s="414">
        <f t="shared" si="35"/>
        <v>41389</v>
      </c>
      <c r="C1546" s="161">
        <v>4.25</v>
      </c>
      <c r="D1546" s="99"/>
    </row>
    <row r="1547" spans="1:4" x14ac:dyDescent="0.25">
      <c r="A1547" s="257">
        <v>41389</v>
      </c>
      <c r="B1547" s="414">
        <f t="shared" si="35"/>
        <v>41390</v>
      </c>
      <c r="C1547" s="161">
        <v>4.1900000000000004</v>
      </c>
      <c r="D1547" s="99"/>
    </row>
    <row r="1548" spans="1:4" x14ac:dyDescent="0.25">
      <c r="A1548" s="257">
        <v>41390</v>
      </c>
      <c r="B1548" s="414">
        <f t="shared" si="35"/>
        <v>41391</v>
      </c>
      <c r="C1548" s="376">
        <v>4.16</v>
      </c>
      <c r="D1548" s="99"/>
    </row>
    <row r="1549" spans="1:4" x14ac:dyDescent="0.25">
      <c r="A1549" s="257">
        <v>41391</v>
      </c>
      <c r="B1549" s="414">
        <f t="shared" si="35"/>
        <v>41392</v>
      </c>
      <c r="C1549" s="376">
        <v>4.16</v>
      </c>
      <c r="D1549" s="99"/>
    </row>
    <row r="1550" spans="1:4" x14ac:dyDescent="0.25">
      <c r="A1550" s="257">
        <v>41392</v>
      </c>
      <c r="B1550" s="414">
        <f t="shared" si="35"/>
        <v>41393</v>
      </c>
      <c r="C1550" s="376">
        <v>4.16</v>
      </c>
      <c r="D1550" s="99"/>
    </row>
    <row r="1551" spans="1:4" x14ac:dyDescent="0.25">
      <c r="A1551" s="257">
        <v>41393</v>
      </c>
      <c r="B1551" s="414">
        <f t="shared" si="35"/>
        <v>41394</v>
      </c>
      <c r="C1551" s="161">
        <v>4.28</v>
      </c>
      <c r="D1551" s="99">
        <v>4.1500000000000004</v>
      </c>
    </row>
    <row r="1552" spans="1:4" x14ac:dyDescent="0.25">
      <c r="A1552" s="257">
        <v>41394</v>
      </c>
      <c r="B1552" s="414">
        <f t="shared" si="35"/>
        <v>41395</v>
      </c>
      <c r="D1552" s="99">
        <v>4.05</v>
      </c>
    </row>
    <row r="1553" spans="1:4" x14ac:dyDescent="0.25">
      <c r="A1553" s="182">
        <v>41408</v>
      </c>
      <c r="B1553" s="182">
        <f t="shared" si="35"/>
        <v>41409</v>
      </c>
      <c r="D1553" s="99">
        <v>4.05</v>
      </c>
    </row>
    <row r="1554" spans="1:4" x14ac:dyDescent="0.25">
      <c r="A1554" s="257">
        <v>41417</v>
      </c>
      <c r="B1554" s="414">
        <f t="shared" si="35"/>
        <v>41418</v>
      </c>
      <c r="C1554" s="18">
        <v>4.1500000000000004</v>
      </c>
      <c r="D1554" s="99"/>
    </row>
    <row r="1555" spans="1:4" x14ac:dyDescent="0.25">
      <c r="A1555" s="257">
        <v>41418</v>
      </c>
      <c r="B1555" s="414">
        <f t="shared" si="35"/>
        <v>41419</v>
      </c>
      <c r="C1555" s="375">
        <v>4.16</v>
      </c>
      <c r="D1555" s="99"/>
    </row>
    <row r="1556" spans="1:4" x14ac:dyDescent="0.25">
      <c r="A1556" s="257">
        <v>41419</v>
      </c>
      <c r="B1556" s="414">
        <f t="shared" si="35"/>
        <v>41420</v>
      </c>
      <c r="C1556" s="375">
        <v>4.16</v>
      </c>
      <c r="D1556" s="99"/>
    </row>
    <row r="1557" spans="1:4" x14ac:dyDescent="0.25">
      <c r="A1557" s="257">
        <v>41420</v>
      </c>
      <c r="B1557" s="414">
        <f t="shared" si="35"/>
        <v>41421</v>
      </c>
      <c r="C1557" s="375">
        <v>4.16</v>
      </c>
      <c r="D1557" s="99"/>
    </row>
    <row r="1558" spans="1:4" x14ac:dyDescent="0.25">
      <c r="A1558" s="257">
        <v>41421</v>
      </c>
      <c r="B1558" s="414">
        <f t="shared" si="35"/>
        <v>41422</v>
      </c>
      <c r="C1558" s="375">
        <v>4.16</v>
      </c>
      <c r="D1558" s="99"/>
    </row>
    <row r="1559" spans="1:4" x14ac:dyDescent="0.25">
      <c r="A1559" s="257">
        <v>41422</v>
      </c>
      <c r="B1559" s="414">
        <f t="shared" si="35"/>
        <v>41423</v>
      </c>
      <c r="C1559" s="18">
        <v>4.1900000000000004</v>
      </c>
      <c r="D1559" s="99"/>
    </row>
    <row r="1560" spans="1:4" x14ac:dyDescent="0.25">
      <c r="A1560" s="257">
        <v>41423</v>
      </c>
      <c r="B1560" s="414">
        <f t="shared" si="35"/>
        <v>41424</v>
      </c>
      <c r="C1560" s="18">
        <v>4.1500000000000004</v>
      </c>
      <c r="D1560" s="99"/>
    </row>
    <row r="1561" spans="1:4" x14ac:dyDescent="0.25">
      <c r="A1561" s="257">
        <v>41424</v>
      </c>
      <c r="B1561" s="414">
        <f t="shared" si="35"/>
        <v>41425</v>
      </c>
      <c r="C1561" s="18">
        <v>4.12</v>
      </c>
      <c r="D1561" s="99">
        <v>4.05</v>
      </c>
    </row>
    <row r="1562" spans="1:4" x14ac:dyDescent="0.25">
      <c r="A1562" s="182">
        <v>41425</v>
      </c>
      <c r="B1562" s="182">
        <f t="shared" si="35"/>
        <v>41426</v>
      </c>
      <c r="D1562" s="99">
        <v>3.85</v>
      </c>
    </row>
    <row r="1563" spans="1:4" x14ac:dyDescent="0.25">
      <c r="A1563" s="182">
        <v>41439</v>
      </c>
      <c r="B1563" s="182">
        <f t="shared" si="35"/>
        <v>41440</v>
      </c>
      <c r="D1563" s="99">
        <v>3.85</v>
      </c>
    </row>
    <row r="1564" spans="1:4" x14ac:dyDescent="0.25">
      <c r="A1564" s="257">
        <v>41447</v>
      </c>
      <c r="B1564" s="414">
        <f t="shared" si="35"/>
        <v>41448</v>
      </c>
      <c r="C1564" s="376">
        <v>3.85</v>
      </c>
      <c r="D1564" s="99"/>
    </row>
    <row r="1565" spans="1:4" x14ac:dyDescent="0.25">
      <c r="A1565" s="257">
        <v>41448</v>
      </c>
      <c r="B1565" s="414">
        <f t="shared" si="35"/>
        <v>41449</v>
      </c>
      <c r="C1565" s="376">
        <v>3.85</v>
      </c>
      <c r="D1565" s="99"/>
    </row>
    <row r="1566" spans="1:4" x14ac:dyDescent="0.25">
      <c r="A1566" s="257">
        <v>41449</v>
      </c>
      <c r="B1566" s="414">
        <f t="shared" si="35"/>
        <v>41450</v>
      </c>
      <c r="C1566" s="161">
        <v>3.81</v>
      </c>
      <c r="D1566" s="99"/>
    </row>
    <row r="1567" spans="1:4" x14ac:dyDescent="0.25">
      <c r="A1567" s="257">
        <v>41450</v>
      </c>
      <c r="B1567" s="414">
        <f t="shared" si="35"/>
        <v>41451</v>
      </c>
      <c r="C1567" s="161">
        <v>3.77</v>
      </c>
      <c r="D1567" s="99"/>
    </row>
    <row r="1568" spans="1:4" x14ac:dyDescent="0.25">
      <c r="A1568" s="257">
        <v>41451</v>
      </c>
      <c r="B1568" s="414">
        <f t="shared" si="35"/>
        <v>41452</v>
      </c>
      <c r="C1568" s="161">
        <v>3.72</v>
      </c>
      <c r="D1568" s="99"/>
    </row>
    <row r="1569" spans="1:4" x14ac:dyDescent="0.25">
      <c r="A1569" s="257">
        <v>41452</v>
      </c>
      <c r="B1569" s="414">
        <f t="shared" si="35"/>
        <v>41453</v>
      </c>
      <c r="C1569" s="376">
        <v>3.73</v>
      </c>
      <c r="D1569" s="99"/>
    </row>
    <row r="1570" spans="1:4" x14ac:dyDescent="0.25">
      <c r="A1570" s="257">
        <v>41453</v>
      </c>
      <c r="B1570" s="414">
        <f t="shared" si="35"/>
        <v>41454</v>
      </c>
      <c r="C1570" s="376">
        <v>3.73</v>
      </c>
      <c r="D1570" s="99"/>
    </row>
    <row r="1571" spans="1:4" x14ac:dyDescent="0.25">
      <c r="A1571" s="257">
        <v>41454</v>
      </c>
      <c r="B1571" s="414">
        <f t="shared" si="35"/>
        <v>41455</v>
      </c>
      <c r="C1571" s="376">
        <v>3.73</v>
      </c>
      <c r="D1571" s="99">
        <v>3.85</v>
      </c>
    </row>
    <row r="1572" spans="1:4" x14ac:dyDescent="0.25">
      <c r="A1572" s="182">
        <v>41455</v>
      </c>
      <c r="B1572" s="182">
        <f t="shared" si="35"/>
        <v>41456</v>
      </c>
      <c r="D1572" s="99">
        <v>3.63</v>
      </c>
    </row>
    <row r="1573" spans="1:4" x14ac:dyDescent="0.25">
      <c r="A1573" s="182">
        <v>41469</v>
      </c>
      <c r="B1573" s="182">
        <f t="shared" si="35"/>
        <v>41470</v>
      </c>
      <c r="D1573" s="99">
        <v>3.63</v>
      </c>
    </row>
    <row r="1574" spans="1:4" x14ac:dyDescent="0.25">
      <c r="A1574" s="257">
        <v>41478</v>
      </c>
      <c r="B1574" s="414">
        <f t="shared" si="35"/>
        <v>41479</v>
      </c>
      <c r="C1574" s="18">
        <v>3.68</v>
      </c>
      <c r="D1574" s="99"/>
    </row>
    <row r="1575" spans="1:4" x14ac:dyDescent="0.25">
      <c r="A1575" s="257">
        <v>41479</v>
      </c>
      <c r="B1575" s="414">
        <f t="shared" si="35"/>
        <v>41480</v>
      </c>
      <c r="C1575" s="161">
        <v>3.7</v>
      </c>
      <c r="D1575" s="99"/>
    </row>
    <row r="1576" spans="1:4" x14ac:dyDescent="0.25">
      <c r="A1576" s="257">
        <v>41480</v>
      </c>
      <c r="B1576" s="414">
        <f t="shared" si="35"/>
        <v>41481</v>
      </c>
      <c r="C1576" s="18">
        <v>3.68</v>
      </c>
    </row>
    <row r="1577" spans="1:4" x14ac:dyDescent="0.25">
      <c r="A1577" s="257">
        <v>41481</v>
      </c>
      <c r="B1577" s="414">
        <f t="shared" si="35"/>
        <v>41482</v>
      </c>
      <c r="C1577" s="375">
        <v>3.59</v>
      </c>
    </row>
    <row r="1578" spans="1:4" x14ac:dyDescent="0.25">
      <c r="A1578" s="257">
        <v>41482</v>
      </c>
      <c r="B1578" s="414">
        <f t="shared" si="35"/>
        <v>41483</v>
      </c>
      <c r="C1578" s="375">
        <v>3.59</v>
      </c>
    </row>
    <row r="1579" spans="1:4" x14ac:dyDescent="0.25">
      <c r="A1579" s="257">
        <v>41483</v>
      </c>
      <c r="B1579" s="414">
        <f t="shared" si="35"/>
        <v>41484</v>
      </c>
      <c r="C1579" s="375">
        <v>3.59</v>
      </c>
    </row>
    <row r="1580" spans="1:4" x14ac:dyDescent="0.25">
      <c r="A1580" s="257">
        <v>41484</v>
      </c>
      <c r="B1580" s="414">
        <f t="shared" si="35"/>
        <v>41485</v>
      </c>
      <c r="C1580" s="18">
        <v>3.49</v>
      </c>
    </row>
    <row r="1581" spans="1:4" x14ac:dyDescent="0.25">
      <c r="A1581" s="257">
        <v>41485</v>
      </c>
      <c r="B1581" s="414">
        <f t="shared" si="35"/>
        <v>41486</v>
      </c>
      <c r="C1581" s="18">
        <v>3.48</v>
      </c>
      <c r="D1581" s="99">
        <v>3.63</v>
      </c>
    </row>
    <row r="1582" spans="1:4" x14ac:dyDescent="0.25">
      <c r="A1582" s="182">
        <v>41486</v>
      </c>
      <c r="B1582" s="182">
        <f t="shared" si="35"/>
        <v>41487</v>
      </c>
      <c r="D1582" s="99">
        <v>3.42</v>
      </c>
    </row>
    <row r="1583" spans="1:4" x14ac:dyDescent="0.25">
      <c r="A1583" s="182">
        <v>41500</v>
      </c>
      <c r="B1583" s="182">
        <f t="shared" si="35"/>
        <v>41501</v>
      </c>
      <c r="D1583" s="99">
        <v>3.42</v>
      </c>
    </row>
    <row r="1584" spans="1:4" x14ac:dyDescent="0.25">
      <c r="A1584" s="257">
        <v>41509</v>
      </c>
      <c r="B1584" s="414">
        <f t="shared" si="35"/>
        <v>41510</v>
      </c>
      <c r="C1584" s="376">
        <v>3.5</v>
      </c>
      <c r="D1584" s="99"/>
    </row>
    <row r="1585" spans="1:4" x14ac:dyDescent="0.25">
      <c r="A1585" s="257">
        <v>41510</v>
      </c>
      <c r="B1585" s="414">
        <f t="shared" si="35"/>
        <v>41511</v>
      </c>
      <c r="C1585" s="376">
        <v>3.5</v>
      </c>
      <c r="D1585" s="99"/>
    </row>
    <row r="1586" spans="1:4" x14ac:dyDescent="0.25">
      <c r="A1586" s="257">
        <v>41511</v>
      </c>
      <c r="B1586" s="414">
        <f t="shared" si="35"/>
        <v>41512</v>
      </c>
      <c r="C1586" s="376">
        <v>3.5</v>
      </c>
      <c r="D1586" s="99"/>
    </row>
    <row r="1587" spans="1:4" x14ac:dyDescent="0.25">
      <c r="A1587" s="257">
        <v>41512</v>
      </c>
      <c r="B1587" s="414">
        <f t="shared" si="35"/>
        <v>41513</v>
      </c>
      <c r="C1587" s="161">
        <v>3.55</v>
      </c>
      <c r="D1587" s="99"/>
    </row>
    <row r="1588" spans="1:4" x14ac:dyDescent="0.25">
      <c r="A1588" s="257">
        <v>41513</v>
      </c>
      <c r="B1588" s="414">
        <f t="shared" si="35"/>
        <v>41514</v>
      </c>
      <c r="C1588" s="161">
        <v>3.5</v>
      </c>
      <c r="D1588" s="99"/>
    </row>
    <row r="1589" spans="1:4" x14ac:dyDescent="0.25">
      <c r="A1589" s="257">
        <v>41514</v>
      </c>
      <c r="B1589" s="414">
        <f t="shared" si="35"/>
        <v>41515</v>
      </c>
      <c r="C1589" s="161">
        <v>3.54</v>
      </c>
      <c r="D1589" s="99"/>
    </row>
    <row r="1590" spans="1:4" x14ac:dyDescent="0.25">
      <c r="A1590" s="257">
        <v>41515</v>
      </c>
      <c r="B1590" s="414">
        <f t="shared" si="35"/>
        <v>41516</v>
      </c>
      <c r="C1590" s="376">
        <v>3.58</v>
      </c>
      <c r="D1590" s="99"/>
    </row>
    <row r="1591" spans="1:4" x14ac:dyDescent="0.25">
      <c r="A1591" s="257">
        <v>41516</v>
      </c>
      <c r="B1591" s="414">
        <f t="shared" si="35"/>
        <v>41517</v>
      </c>
      <c r="C1591" s="376">
        <v>3.58</v>
      </c>
      <c r="D1591" s="99">
        <v>3.42</v>
      </c>
    </row>
    <row r="1592" spans="1:4" x14ac:dyDescent="0.25">
      <c r="A1592" s="257">
        <v>41517</v>
      </c>
      <c r="B1592" s="414">
        <f t="shared" si="35"/>
        <v>41518</v>
      </c>
      <c r="D1592" s="99">
        <v>3.62</v>
      </c>
    </row>
    <row r="1593" spans="1:4" x14ac:dyDescent="0.25">
      <c r="A1593" s="182">
        <v>41531</v>
      </c>
      <c r="B1593" s="414">
        <f t="shared" si="35"/>
        <v>41532</v>
      </c>
      <c r="D1593" s="99">
        <v>3.62</v>
      </c>
    </row>
    <row r="1594" spans="1:4" x14ac:dyDescent="0.25">
      <c r="A1594" s="257">
        <v>41539</v>
      </c>
      <c r="B1594" s="414">
        <f t="shared" si="35"/>
        <v>41540</v>
      </c>
      <c r="C1594" s="376">
        <v>3.68</v>
      </c>
      <c r="D1594" s="99"/>
    </row>
    <row r="1595" spans="1:4" x14ac:dyDescent="0.25">
      <c r="A1595" s="257">
        <v>41540</v>
      </c>
      <c r="B1595" s="414">
        <f t="shared" si="35"/>
        <v>41541</v>
      </c>
      <c r="C1595" s="161">
        <v>3.64</v>
      </c>
      <c r="D1595" s="99"/>
    </row>
    <row r="1596" spans="1:4" x14ac:dyDescent="0.25">
      <c r="A1596" s="257">
        <v>41541</v>
      </c>
      <c r="B1596" s="414">
        <f t="shared" si="35"/>
        <v>41542</v>
      </c>
      <c r="C1596" s="161">
        <v>3.59</v>
      </c>
    </row>
    <row r="1597" spans="1:4" x14ac:dyDescent="0.25">
      <c r="A1597" s="257">
        <v>41542</v>
      </c>
      <c r="B1597" s="414">
        <f t="shared" si="35"/>
        <v>41543</v>
      </c>
      <c r="C1597" s="161">
        <v>3.52</v>
      </c>
    </row>
    <row r="1598" spans="1:4" x14ac:dyDescent="0.25">
      <c r="A1598" s="257">
        <v>41543</v>
      </c>
      <c r="B1598" s="414">
        <f t="shared" si="35"/>
        <v>41544</v>
      </c>
      <c r="C1598" s="161">
        <v>3.48</v>
      </c>
    </row>
    <row r="1599" spans="1:4" x14ac:dyDescent="0.25">
      <c r="A1599" s="257">
        <v>41544</v>
      </c>
      <c r="B1599" s="414">
        <f t="shared" si="35"/>
        <v>41545</v>
      </c>
      <c r="C1599" s="376">
        <v>3.5</v>
      </c>
    </row>
    <row r="1600" spans="1:4" x14ac:dyDescent="0.25">
      <c r="A1600" s="257">
        <v>41545</v>
      </c>
      <c r="B1600" s="414">
        <f t="shared" si="35"/>
        <v>41546</v>
      </c>
      <c r="C1600" s="376">
        <v>3.5</v>
      </c>
    </row>
    <row r="1601" spans="1:4" x14ac:dyDescent="0.25">
      <c r="A1601" s="257">
        <v>41546</v>
      </c>
      <c r="B1601" s="414">
        <f t="shared" si="35"/>
        <v>41547</v>
      </c>
      <c r="C1601" s="376">
        <v>3.5</v>
      </c>
      <c r="D1601" s="99">
        <v>3.62</v>
      </c>
    </row>
    <row r="1602" spans="1:4" x14ac:dyDescent="0.25">
      <c r="A1602" s="182">
        <v>41547</v>
      </c>
      <c r="B1602" s="182">
        <f t="shared" si="35"/>
        <v>41548</v>
      </c>
      <c r="D1602" s="99">
        <v>3.67</v>
      </c>
    </row>
    <row r="1603" spans="1:4" x14ac:dyDescent="0.25">
      <c r="A1603" s="182">
        <v>41561</v>
      </c>
      <c r="B1603" s="182">
        <f t="shared" si="35"/>
        <v>41562</v>
      </c>
      <c r="D1603" s="99">
        <v>3.67</v>
      </c>
    </row>
    <row r="1604" spans="1:4" x14ac:dyDescent="0.25">
      <c r="A1604" s="257">
        <v>41570</v>
      </c>
      <c r="B1604" s="414">
        <f t="shared" ref="B1604:B1667" si="36">A1604+1</f>
        <v>41571</v>
      </c>
      <c r="C1604" s="161">
        <v>3.66</v>
      </c>
    </row>
    <row r="1605" spans="1:4" x14ac:dyDescent="0.25">
      <c r="A1605" s="257">
        <v>41571</v>
      </c>
      <c r="B1605" s="414">
        <f t="shared" si="36"/>
        <v>41572</v>
      </c>
      <c r="C1605" s="161">
        <v>3.65</v>
      </c>
    </row>
    <row r="1606" spans="1:4" x14ac:dyDescent="0.25">
      <c r="A1606" s="257">
        <v>41572</v>
      </c>
      <c r="B1606" s="414">
        <f t="shared" si="36"/>
        <v>41573</v>
      </c>
      <c r="C1606" s="376">
        <v>3.67</v>
      </c>
    </row>
    <row r="1607" spans="1:4" x14ac:dyDescent="0.25">
      <c r="A1607" s="257">
        <v>41573</v>
      </c>
      <c r="B1607" s="414">
        <f t="shared" si="36"/>
        <v>41574</v>
      </c>
      <c r="C1607" s="376">
        <v>3.67</v>
      </c>
    </row>
    <row r="1608" spans="1:4" x14ac:dyDescent="0.25">
      <c r="A1608" s="257">
        <v>41574</v>
      </c>
      <c r="B1608" s="414">
        <f t="shared" si="36"/>
        <v>41575</v>
      </c>
      <c r="C1608" s="376">
        <v>3.67</v>
      </c>
    </row>
    <row r="1609" spans="1:4" x14ac:dyDescent="0.25">
      <c r="A1609" s="257">
        <v>41575</v>
      </c>
      <c r="B1609" s="414">
        <f t="shared" si="36"/>
        <v>41576</v>
      </c>
      <c r="C1609" s="161">
        <v>3.62</v>
      </c>
    </row>
    <row r="1610" spans="1:4" x14ac:dyDescent="0.25">
      <c r="A1610" s="257">
        <v>41576</v>
      </c>
      <c r="B1610" s="414">
        <f t="shared" si="36"/>
        <v>41577</v>
      </c>
      <c r="C1610" s="161">
        <v>3.56</v>
      </c>
    </row>
    <row r="1611" spans="1:4" x14ac:dyDescent="0.25">
      <c r="A1611" s="257">
        <v>41577</v>
      </c>
      <c r="B1611" s="414">
        <f t="shared" si="36"/>
        <v>41578</v>
      </c>
      <c r="C1611" s="161">
        <v>3.55</v>
      </c>
      <c r="D1611" s="99">
        <v>3.67</v>
      </c>
    </row>
    <row r="1612" spans="1:4" x14ac:dyDescent="0.25">
      <c r="A1612" s="257">
        <v>41578</v>
      </c>
      <c r="B1612" s="414">
        <f t="shared" si="36"/>
        <v>41579</v>
      </c>
      <c r="D1612" s="99">
        <v>3.61</v>
      </c>
    </row>
    <row r="1613" spans="1:4" x14ac:dyDescent="0.25">
      <c r="A1613" s="182">
        <v>41592</v>
      </c>
      <c r="B1613" s="182">
        <f t="shared" si="36"/>
        <v>41593</v>
      </c>
      <c r="D1613" s="99">
        <v>3.61</v>
      </c>
    </row>
    <row r="1614" spans="1:4" x14ac:dyDescent="0.25">
      <c r="A1614" s="257">
        <v>41600</v>
      </c>
      <c r="B1614" s="414">
        <f t="shared" si="36"/>
        <v>41601</v>
      </c>
      <c r="C1614" s="376">
        <v>3.77</v>
      </c>
      <c r="D1614" s="99"/>
    </row>
    <row r="1615" spans="1:4" x14ac:dyDescent="0.25">
      <c r="A1615" s="257">
        <v>41601</v>
      </c>
      <c r="B1615" s="414">
        <f t="shared" si="36"/>
        <v>41602</v>
      </c>
      <c r="C1615" s="376">
        <v>3.77</v>
      </c>
      <c r="D1615" s="99"/>
    </row>
    <row r="1616" spans="1:4" x14ac:dyDescent="0.25">
      <c r="A1616" s="257">
        <v>41602</v>
      </c>
      <c r="B1616" s="414">
        <f t="shared" si="36"/>
        <v>41603</v>
      </c>
      <c r="C1616" s="376">
        <v>3.77</v>
      </c>
      <c r="D1616" s="99"/>
    </row>
    <row r="1617" spans="1:4" x14ac:dyDescent="0.25">
      <c r="A1617" s="257">
        <v>41603</v>
      </c>
      <c r="B1617" s="414">
        <f t="shared" si="36"/>
        <v>41604</v>
      </c>
      <c r="C1617" s="161">
        <v>3.85</v>
      </c>
      <c r="D1617" s="99"/>
    </row>
    <row r="1618" spans="1:4" x14ac:dyDescent="0.25">
      <c r="A1618" s="257">
        <v>41604</v>
      </c>
      <c r="B1618" s="414">
        <f t="shared" si="36"/>
        <v>41605</v>
      </c>
      <c r="C1618" s="376">
        <v>3.86</v>
      </c>
      <c r="D1618" s="99"/>
    </row>
    <row r="1619" spans="1:4" x14ac:dyDescent="0.25">
      <c r="A1619" s="257">
        <v>41605</v>
      </c>
      <c r="B1619" s="414">
        <f t="shared" si="36"/>
        <v>41606</v>
      </c>
      <c r="C1619" s="376">
        <v>3.86</v>
      </c>
      <c r="D1619" s="99"/>
    </row>
    <row r="1620" spans="1:4" x14ac:dyDescent="0.25">
      <c r="A1620" s="257">
        <v>41606</v>
      </c>
      <c r="B1620" s="414">
        <f t="shared" si="36"/>
        <v>41607</v>
      </c>
      <c r="C1620" s="376">
        <v>3.86</v>
      </c>
      <c r="D1620" s="99"/>
    </row>
    <row r="1621" spans="1:4" x14ac:dyDescent="0.25">
      <c r="A1621" s="257">
        <v>41607</v>
      </c>
      <c r="B1621" s="414">
        <f t="shared" si="36"/>
        <v>41608</v>
      </c>
      <c r="C1621" s="376">
        <v>3.86</v>
      </c>
      <c r="D1621" s="99">
        <v>3.61</v>
      </c>
    </row>
    <row r="1622" spans="1:4" x14ac:dyDescent="0.25">
      <c r="A1622" s="182">
        <v>41608</v>
      </c>
      <c r="B1622" s="182">
        <f t="shared" si="36"/>
        <v>41609</v>
      </c>
      <c r="D1622" s="99">
        <v>4.21</v>
      </c>
    </row>
    <row r="1623" spans="1:4" x14ac:dyDescent="0.25">
      <c r="A1623" s="182">
        <v>41622</v>
      </c>
      <c r="B1623" s="182">
        <f t="shared" si="36"/>
        <v>41623</v>
      </c>
      <c r="D1623" s="99">
        <v>4.21</v>
      </c>
    </row>
    <row r="1624" spans="1:4" x14ac:dyDescent="0.25">
      <c r="A1624" s="257">
        <v>41631</v>
      </c>
      <c r="B1624" s="414">
        <f t="shared" si="36"/>
        <v>41632</v>
      </c>
      <c r="C1624" s="161">
        <v>4.5199999999999996</v>
      </c>
      <c r="D1624" s="99"/>
    </row>
    <row r="1625" spans="1:4" x14ac:dyDescent="0.25">
      <c r="A1625" s="257">
        <v>41632</v>
      </c>
      <c r="B1625" s="414">
        <f t="shared" si="36"/>
        <v>41633</v>
      </c>
      <c r="C1625" s="376">
        <v>4.46</v>
      </c>
      <c r="D1625" s="99"/>
    </row>
    <row r="1626" spans="1:4" x14ac:dyDescent="0.25">
      <c r="A1626" s="257">
        <v>41633</v>
      </c>
      <c r="B1626" s="414">
        <f t="shared" si="36"/>
        <v>41634</v>
      </c>
      <c r="C1626" s="376">
        <v>4.46</v>
      </c>
      <c r="D1626" s="99"/>
    </row>
    <row r="1627" spans="1:4" x14ac:dyDescent="0.25">
      <c r="A1627" s="257">
        <v>41634</v>
      </c>
      <c r="B1627" s="414">
        <f t="shared" si="36"/>
        <v>41635</v>
      </c>
      <c r="C1627" s="161">
        <v>4.4000000000000004</v>
      </c>
      <c r="D1627" s="99"/>
    </row>
    <row r="1628" spans="1:4" x14ac:dyDescent="0.25">
      <c r="A1628" s="257">
        <v>41635</v>
      </c>
      <c r="B1628" s="414">
        <f t="shared" si="36"/>
        <v>41636</v>
      </c>
      <c r="C1628" s="376">
        <v>4.32</v>
      </c>
      <c r="D1628" s="99"/>
    </row>
    <row r="1629" spans="1:4" x14ac:dyDescent="0.25">
      <c r="A1629" s="257">
        <v>41636</v>
      </c>
      <c r="B1629" s="414">
        <f t="shared" si="36"/>
        <v>41637</v>
      </c>
      <c r="C1629" s="376">
        <v>4.32</v>
      </c>
      <c r="D1629" s="99"/>
    </row>
    <row r="1630" spans="1:4" x14ac:dyDescent="0.25">
      <c r="A1630" s="257">
        <v>41637</v>
      </c>
      <c r="B1630" s="414">
        <f t="shared" si="36"/>
        <v>41638</v>
      </c>
      <c r="C1630" s="376">
        <v>4.32</v>
      </c>
      <c r="D1630" s="99"/>
    </row>
    <row r="1631" spans="1:4" x14ac:dyDescent="0.25">
      <c r="A1631" s="257">
        <v>41638</v>
      </c>
      <c r="B1631" s="414">
        <f t="shared" si="36"/>
        <v>41639</v>
      </c>
      <c r="C1631" s="161">
        <v>4.41</v>
      </c>
      <c r="D1631" s="99">
        <v>4.21</v>
      </c>
    </row>
    <row r="1632" spans="1:4" x14ac:dyDescent="0.25">
      <c r="A1632" s="182">
        <v>41639</v>
      </c>
      <c r="B1632" s="182">
        <f t="shared" si="36"/>
        <v>41640</v>
      </c>
      <c r="D1632" s="99">
        <v>4.67</v>
      </c>
    </row>
    <row r="1633" spans="1:4" x14ac:dyDescent="0.25">
      <c r="A1633" s="182">
        <v>41653</v>
      </c>
      <c r="B1633" s="182">
        <f t="shared" si="36"/>
        <v>41654</v>
      </c>
      <c r="D1633" s="99">
        <v>4.67</v>
      </c>
    </row>
    <row r="1634" spans="1:4" x14ac:dyDescent="0.25">
      <c r="A1634" s="257">
        <v>41662</v>
      </c>
      <c r="B1634" s="414">
        <f t="shared" si="36"/>
        <v>41663</v>
      </c>
      <c r="C1634" s="161">
        <v>5.54</v>
      </c>
      <c r="D1634" s="99"/>
    </row>
    <row r="1635" spans="1:4" x14ac:dyDescent="0.25">
      <c r="A1635" s="257">
        <v>41663</v>
      </c>
      <c r="B1635" s="414">
        <f t="shared" si="36"/>
        <v>41664</v>
      </c>
      <c r="C1635" s="376">
        <v>5.19</v>
      </c>
      <c r="D1635" s="99"/>
    </row>
    <row r="1636" spans="1:4" x14ac:dyDescent="0.25">
      <c r="A1636" s="257">
        <v>41664</v>
      </c>
      <c r="B1636" s="414">
        <f t="shared" si="36"/>
        <v>41665</v>
      </c>
      <c r="C1636" s="376">
        <v>5.19</v>
      </c>
      <c r="D1636" s="99"/>
    </row>
    <row r="1637" spans="1:4" x14ac:dyDescent="0.25">
      <c r="A1637" s="257">
        <v>41665</v>
      </c>
      <c r="B1637" s="414">
        <f t="shared" si="36"/>
        <v>41666</v>
      </c>
      <c r="C1637" s="376">
        <v>5.19</v>
      </c>
      <c r="D1637" s="99"/>
    </row>
    <row r="1638" spans="1:4" x14ac:dyDescent="0.25">
      <c r="A1638" s="257">
        <v>41666</v>
      </c>
      <c r="B1638" s="414">
        <f t="shared" si="36"/>
        <v>41667</v>
      </c>
      <c r="C1638" s="161">
        <v>5.69</v>
      </c>
      <c r="D1638" s="99"/>
    </row>
    <row r="1639" spans="1:4" x14ac:dyDescent="0.25">
      <c r="A1639" s="257">
        <v>41667</v>
      </c>
      <c r="B1639" s="414">
        <f t="shared" si="36"/>
        <v>41668</v>
      </c>
      <c r="C1639" s="161">
        <v>5.23</v>
      </c>
      <c r="D1639" s="99"/>
    </row>
    <row r="1640" spans="1:4" x14ac:dyDescent="0.25">
      <c r="A1640" s="257">
        <v>41668</v>
      </c>
      <c r="B1640" s="414">
        <f t="shared" si="36"/>
        <v>41669</v>
      </c>
      <c r="C1640" s="161">
        <v>5.2</v>
      </c>
      <c r="D1640" s="99"/>
    </row>
    <row r="1641" spans="1:4" x14ac:dyDescent="0.25">
      <c r="A1641" s="257">
        <v>41669</v>
      </c>
      <c r="B1641" s="414">
        <f t="shared" si="36"/>
        <v>41670</v>
      </c>
      <c r="C1641" s="161">
        <v>5.29</v>
      </c>
      <c r="D1641" s="99">
        <v>4.67</v>
      </c>
    </row>
    <row r="1642" spans="1:4" x14ac:dyDescent="0.25">
      <c r="A1642" s="182">
        <v>41670</v>
      </c>
      <c r="B1642" s="182">
        <f t="shared" si="36"/>
        <v>41671</v>
      </c>
      <c r="D1642" s="99">
        <v>5.98</v>
      </c>
    </row>
    <row r="1643" spans="1:4" x14ac:dyDescent="0.25">
      <c r="A1643" s="182">
        <v>41684</v>
      </c>
      <c r="B1643" s="182">
        <f t="shared" si="36"/>
        <v>41685</v>
      </c>
      <c r="D1643" s="99">
        <v>5.98</v>
      </c>
    </row>
    <row r="1644" spans="1:4" x14ac:dyDescent="0.25">
      <c r="A1644" s="257">
        <v>41690</v>
      </c>
      <c r="B1644" s="414">
        <f t="shared" si="36"/>
        <v>41691</v>
      </c>
      <c r="C1644" s="18">
        <v>5.94</v>
      </c>
      <c r="D1644" s="99"/>
    </row>
    <row r="1645" spans="1:4" x14ac:dyDescent="0.25">
      <c r="A1645" s="257">
        <v>41691</v>
      </c>
      <c r="B1645" s="414">
        <f t="shared" si="36"/>
        <v>41692</v>
      </c>
      <c r="C1645" s="375">
        <v>6.22</v>
      </c>
      <c r="D1645" s="99"/>
    </row>
    <row r="1646" spans="1:4" x14ac:dyDescent="0.25">
      <c r="A1646" s="257">
        <v>41692</v>
      </c>
      <c r="B1646" s="414">
        <f t="shared" si="36"/>
        <v>41693</v>
      </c>
      <c r="C1646" s="375">
        <v>6.22</v>
      </c>
      <c r="D1646" s="99"/>
    </row>
    <row r="1647" spans="1:4" x14ac:dyDescent="0.25">
      <c r="A1647" s="257">
        <v>41693</v>
      </c>
      <c r="B1647" s="414">
        <f t="shared" si="36"/>
        <v>41694</v>
      </c>
      <c r="C1647" s="375">
        <v>6.22</v>
      </c>
      <c r="D1647" s="99"/>
    </row>
    <row r="1648" spans="1:4" x14ac:dyDescent="0.25">
      <c r="A1648" s="257">
        <v>41694</v>
      </c>
      <c r="B1648" s="414">
        <f t="shared" si="36"/>
        <v>41695</v>
      </c>
      <c r="C1648" s="18">
        <v>6.18</v>
      </c>
      <c r="D1648" s="99"/>
    </row>
    <row r="1649" spans="1:4" x14ac:dyDescent="0.25">
      <c r="A1649" s="257">
        <v>41695</v>
      </c>
      <c r="B1649" s="414">
        <f t="shared" si="36"/>
        <v>41696</v>
      </c>
      <c r="C1649" s="18">
        <v>5.25</v>
      </c>
      <c r="D1649" s="99"/>
    </row>
    <row r="1650" spans="1:4" x14ac:dyDescent="0.25">
      <c r="A1650" s="257">
        <v>41696</v>
      </c>
      <c r="B1650" s="414">
        <f t="shared" si="36"/>
        <v>41697</v>
      </c>
      <c r="C1650" s="18">
        <v>4.84</v>
      </c>
      <c r="D1650" s="99"/>
    </row>
    <row r="1651" spans="1:4" x14ac:dyDescent="0.25">
      <c r="A1651" s="257">
        <v>41697</v>
      </c>
      <c r="B1651" s="414">
        <f t="shared" si="36"/>
        <v>41698</v>
      </c>
      <c r="C1651" s="18">
        <v>4.54</v>
      </c>
      <c r="D1651" s="99">
        <v>5.98</v>
      </c>
    </row>
    <row r="1652" spans="1:4" x14ac:dyDescent="0.25">
      <c r="A1652" s="182">
        <v>41698</v>
      </c>
      <c r="B1652" s="182">
        <f t="shared" si="36"/>
        <v>41699</v>
      </c>
      <c r="D1652" s="99">
        <v>4.88</v>
      </c>
    </row>
    <row r="1653" spans="1:4" x14ac:dyDescent="0.25">
      <c r="A1653" s="182">
        <v>41712</v>
      </c>
      <c r="B1653" s="182">
        <f t="shared" si="36"/>
        <v>41713</v>
      </c>
      <c r="D1653" s="99">
        <v>4.88</v>
      </c>
    </row>
    <row r="1654" spans="1:4" x14ac:dyDescent="0.25">
      <c r="A1654" s="257">
        <v>41721</v>
      </c>
      <c r="B1654" s="414">
        <f t="shared" si="36"/>
        <v>41722</v>
      </c>
      <c r="C1654" s="375">
        <v>4.32</v>
      </c>
      <c r="D1654" s="99"/>
    </row>
    <row r="1655" spans="1:4" x14ac:dyDescent="0.25">
      <c r="A1655" s="257">
        <v>41722</v>
      </c>
      <c r="B1655" s="414">
        <f t="shared" si="36"/>
        <v>41723</v>
      </c>
      <c r="C1655" s="18">
        <v>4.41</v>
      </c>
      <c r="D1655" s="99"/>
    </row>
    <row r="1656" spans="1:4" x14ac:dyDescent="0.25">
      <c r="A1656" s="257">
        <v>41723</v>
      </c>
      <c r="B1656" s="414">
        <f t="shared" si="36"/>
        <v>41724</v>
      </c>
      <c r="C1656" s="18">
        <v>4.5</v>
      </c>
      <c r="D1656" s="99"/>
    </row>
    <row r="1657" spans="1:4" x14ac:dyDescent="0.25">
      <c r="A1657" s="257">
        <v>41724</v>
      </c>
      <c r="B1657" s="414">
        <f t="shared" si="36"/>
        <v>41725</v>
      </c>
      <c r="C1657" s="18">
        <v>4.42</v>
      </c>
      <c r="D1657" s="99"/>
    </row>
    <row r="1658" spans="1:4" x14ac:dyDescent="0.25">
      <c r="A1658" s="257">
        <v>41725</v>
      </c>
      <c r="B1658" s="414">
        <f t="shared" si="36"/>
        <v>41726</v>
      </c>
      <c r="C1658" s="18">
        <v>4.3899999999999997</v>
      </c>
      <c r="D1658" s="99"/>
    </row>
    <row r="1659" spans="1:4" x14ac:dyDescent="0.25">
      <c r="A1659" s="257">
        <v>41726</v>
      </c>
      <c r="B1659" s="414">
        <f t="shared" si="36"/>
        <v>41727</v>
      </c>
      <c r="C1659" s="375">
        <v>4.4800000000000004</v>
      </c>
      <c r="D1659" s="99"/>
    </row>
    <row r="1660" spans="1:4" x14ac:dyDescent="0.25">
      <c r="A1660" s="257">
        <v>41727</v>
      </c>
      <c r="B1660" s="414">
        <f t="shared" si="36"/>
        <v>41728</v>
      </c>
      <c r="C1660" s="375">
        <v>4.4800000000000004</v>
      </c>
      <c r="D1660" s="99"/>
    </row>
    <row r="1661" spans="1:4" x14ac:dyDescent="0.25">
      <c r="A1661" s="257">
        <v>41728</v>
      </c>
      <c r="B1661" s="414">
        <f t="shared" si="36"/>
        <v>41729</v>
      </c>
      <c r="C1661" s="375">
        <v>4.4800000000000004</v>
      </c>
      <c r="D1661" s="99">
        <v>4.88</v>
      </c>
    </row>
    <row r="1662" spans="1:4" x14ac:dyDescent="0.25">
      <c r="A1662" s="257">
        <v>41729</v>
      </c>
      <c r="B1662" s="414">
        <f t="shared" si="36"/>
        <v>41730</v>
      </c>
      <c r="D1662" s="99">
        <v>4.62</v>
      </c>
    </row>
    <row r="1663" spans="1:4" x14ac:dyDescent="0.25">
      <c r="A1663" s="182">
        <v>41743</v>
      </c>
      <c r="B1663" s="182">
        <f t="shared" si="36"/>
        <v>41744</v>
      </c>
      <c r="D1663" s="99">
        <v>4.62</v>
      </c>
    </row>
    <row r="1664" spans="1:4" x14ac:dyDescent="0.25">
      <c r="A1664" s="257">
        <v>41751</v>
      </c>
      <c r="B1664" s="414">
        <f t="shared" si="36"/>
        <v>41752</v>
      </c>
      <c r="C1664" s="18">
        <v>4.74</v>
      </c>
      <c r="D1664" s="99"/>
    </row>
    <row r="1665" spans="1:4" x14ac:dyDescent="0.25">
      <c r="A1665" s="257">
        <v>41752</v>
      </c>
      <c r="B1665" s="414">
        <f t="shared" si="36"/>
        <v>41753</v>
      </c>
      <c r="C1665" s="18">
        <v>4.79</v>
      </c>
      <c r="D1665" s="99"/>
    </row>
    <row r="1666" spans="1:4" x14ac:dyDescent="0.25">
      <c r="A1666" s="257">
        <v>41753</v>
      </c>
      <c r="B1666" s="414">
        <f t="shared" si="36"/>
        <v>41754</v>
      </c>
      <c r="C1666" s="18">
        <v>4.8099999999999996</v>
      </c>
      <c r="D1666" s="99"/>
    </row>
    <row r="1667" spans="1:4" x14ac:dyDescent="0.25">
      <c r="A1667" s="257">
        <v>41754</v>
      </c>
      <c r="B1667" s="414">
        <f t="shared" si="36"/>
        <v>41755</v>
      </c>
      <c r="C1667" s="376">
        <v>4.7</v>
      </c>
      <c r="D1667" s="99"/>
    </row>
    <row r="1668" spans="1:4" x14ac:dyDescent="0.25">
      <c r="A1668" s="257">
        <v>41755</v>
      </c>
      <c r="B1668" s="414">
        <f t="shared" ref="B1668:B1733" si="37">A1668+1</f>
        <v>41756</v>
      </c>
      <c r="C1668" s="376">
        <v>4.7</v>
      </c>
      <c r="D1668" s="99"/>
    </row>
    <row r="1669" spans="1:4" x14ac:dyDescent="0.25">
      <c r="A1669" s="257">
        <v>41756</v>
      </c>
      <c r="B1669" s="414">
        <f t="shared" si="37"/>
        <v>41757</v>
      </c>
      <c r="C1669" s="376">
        <v>4.7</v>
      </c>
      <c r="D1669" s="99"/>
    </row>
    <row r="1670" spans="1:4" x14ac:dyDescent="0.25">
      <c r="A1670" s="257">
        <v>41757</v>
      </c>
      <c r="B1670" s="414">
        <f t="shared" si="37"/>
        <v>41758</v>
      </c>
      <c r="C1670" s="18">
        <v>4.78</v>
      </c>
      <c r="D1670" s="99"/>
    </row>
    <row r="1671" spans="1:4" x14ac:dyDescent="0.25">
      <c r="A1671" s="257">
        <v>41758</v>
      </c>
      <c r="B1671" s="414">
        <f t="shared" si="37"/>
        <v>41759</v>
      </c>
      <c r="C1671" s="18">
        <v>4.82</v>
      </c>
      <c r="D1671" s="99">
        <v>4.62</v>
      </c>
    </row>
    <row r="1672" spans="1:4" x14ac:dyDescent="0.25">
      <c r="A1672" s="257">
        <v>41759</v>
      </c>
      <c r="B1672" s="414">
        <f t="shared" si="37"/>
        <v>41760</v>
      </c>
      <c r="D1672" s="99">
        <v>4.58</v>
      </c>
    </row>
    <row r="1673" spans="1:4" x14ac:dyDescent="0.25">
      <c r="A1673" s="182">
        <v>41773</v>
      </c>
      <c r="B1673" s="182">
        <f t="shared" si="37"/>
        <v>41774</v>
      </c>
      <c r="D1673" s="99">
        <v>4.58</v>
      </c>
    </row>
    <row r="1674" spans="1:4" x14ac:dyDescent="0.25">
      <c r="A1674" s="257">
        <v>41782</v>
      </c>
      <c r="B1674" s="414">
        <f t="shared" si="37"/>
        <v>41783</v>
      </c>
      <c r="C1674" s="375">
        <v>4.38</v>
      </c>
      <c r="D1674" s="99"/>
    </row>
    <row r="1675" spans="1:4" x14ac:dyDescent="0.25">
      <c r="A1675" s="257">
        <v>41783</v>
      </c>
      <c r="B1675" s="414">
        <f t="shared" si="37"/>
        <v>41784</v>
      </c>
      <c r="C1675" s="375">
        <v>4.38</v>
      </c>
      <c r="D1675" s="99"/>
    </row>
    <row r="1676" spans="1:4" x14ac:dyDescent="0.25">
      <c r="A1676" s="257">
        <v>41784</v>
      </c>
      <c r="B1676" s="414">
        <f t="shared" si="37"/>
        <v>41785</v>
      </c>
      <c r="C1676" s="375">
        <v>4.38</v>
      </c>
      <c r="D1676" s="99"/>
    </row>
    <row r="1677" spans="1:4" x14ac:dyDescent="0.25">
      <c r="A1677" s="257">
        <v>41785</v>
      </c>
      <c r="B1677" s="414">
        <f t="shared" si="37"/>
        <v>41786</v>
      </c>
      <c r="C1677" s="375">
        <v>4.38</v>
      </c>
      <c r="D1677" s="99"/>
    </row>
    <row r="1678" spans="1:4" x14ac:dyDescent="0.25">
      <c r="A1678" s="257">
        <v>41786</v>
      </c>
      <c r="B1678" s="414">
        <f t="shared" si="37"/>
        <v>41787</v>
      </c>
      <c r="C1678" s="18">
        <v>4.43</v>
      </c>
      <c r="D1678" s="99"/>
    </row>
    <row r="1679" spans="1:4" x14ac:dyDescent="0.25">
      <c r="A1679" s="257">
        <v>41787</v>
      </c>
      <c r="B1679" s="414">
        <f t="shared" si="37"/>
        <v>41788</v>
      </c>
      <c r="C1679" s="18">
        <v>4.54</v>
      </c>
      <c r="D1679" s="99"/>
    </row>
    <row r="1680" spans="1:4" x14ac:dyDescent="0.25">
      <c r="A1680" s="257">
        <v>41788</v>
      </c>
      <c r="B1680" s="414">
        <f t="shared" si="37"/>
        <v>41789</v>
      </c>
      <c r="C1680" s="375">
        <v>4.6100000000000003</v>
      </c>
      <c r="D1680" s="99"/>
    </row>
    <row r="1681" spans="1:4" x14ac:dyDescent="0.25">
      <c r="A1681" s="257">
        <v>41789</v>
      </c>
      <c r="B1681" s="414">
        <f t="shared" si="37"/>
        <v>41790</v>
      </c>
      <c r="C1681" s="375">
        <v>4.6100000000000003</v>
      </c>
      <c r="D1681" s="99">
        <v>4.58</v>
      </c>
    </row>
    <row r="1682" spans="1:4" x14ac:dyDescent="0.25">
      <c r="A1682" s="182">
        <v>41790</v>
      </c>
      <c r="B1682" s="182">
        <f t="shared" si="37"/>
        <v>41791</v>
      </c>
      <c r="D1682" s="99">
        <v>4.57</v>
      </c>
    </row>
    <row r="1683" spans="1:4" x14ac:dyDescent="0.25">
      <c r="A1683" s="182">
        <v>41804</v>
      </c>
      <c r="B1683" s="182">
        <f t="shared" si="37"/>
        <v>41805</v>
      </c>
      <c r="D1683" s="99">
        <v>4.57</v>
      </c>
    </row>
    <row r="1684" spans="1:4" x14ac:dyDescent="0.25">
      <c r="A1684" s="257">
        <v>41812</v>
      </c>
      <c r="B1684" s="414">
        <f t="shared" si="37"/>
        <v>41813</v>
      </c>
      <c r="C1684" s="376">
        <v>4.51</v>
      </c>
      <c r="D1684" s="99"/>
    </row>
    <row r="1685" spans="1:4" x14ac:dyDescent="0.25">
      <c r="A1685" s="257">
        <v>41813</v>
      </c>
      <c r="B1685" s="414">
        <f t="shared" si="37"/>
        <v>41814</v>
      </c>
      <c r="C1685" s="161">
        <v>4.4800000000000004</v>
      </c>
      <c r="D1685" s="99"/>
    </row>
    <row r="1686" spans="1:4" x14ac:dyDescent="0.25">
      <c r="A1686" s="257">
        <v>41814</v>
      </c>
      <c r="B1686" s="414">
        <f t="shared" si="37"/>
        <v>41815</v>
      </c>
      <c r="C1686" s="161">
        <v>4.49</v>
      </c>
      <c r="D1686" s="99"/>
    </row>
    <row r="1687" spans="1:4" x14ac:dyDescent="0.25">
      <c r="A1687" s="257">
        <v>41815</v>
      </c>
      <c r="B1687" s="414">
        <f t="shared" si="37"/>
        <v>41816</v>
      </c>
      <c r="C1687" s="161">
        <v>4.57</v>
      </c>
      <c r="D1687" s="99"/>
    </row>
    <row r="1688" spans="1:4" x14ac:dyDescent="0.25">
      <c r="A1688" s="257">
        <v>41816</v>
      </c>
      <c r="B1688" s="414">
        <f t="shared" si="37"/>
        <v>41817</v>
      </c>
      <c r="C1688" s="161">
        <v>4.55</v>
      </c>
      <c r="D1688" s="99"/>
    </row>
    <row r="1689" spans="1:4" x14ac:dyDescent="0.25">
      <c r="A1689" s="257">
        <v>41817</v>
      </c>
      <c r="B1689" s="414">
        <f t="shared" si="37"/>
        <v>41818</v>
      </c>
      <c r="C1689" s="376">
        <v>4.38</v>
      </c>
      <c r="D1689" s="99"/>
    </row>
    <row r="1690" spans="1:4" x14ac:dyDescent="0.25">
      <c r="A1690" s="257">
        <v>41818</v>
      </c>
      <c r="B1690" s="414">
        <f t="shared" si="37"/>
        <v>41819</v>
      </c>
      <c r="C1690" s="376">
        <v>4.38</v>
      </c>
      <c r="D1690" s="99"/>
    </row>
    <row r="1691" spans="1:4" x14ac:dyDescent="0.25">
      <c r="A1691" s="257">
        <v>41819</v>
      </c>
      <c r="B1691" s="414">
        <f t="shared" si="37"/>
        <v>41820</v>
      </c>
      <c r="C1691" s="376">
        <v>4.38</v>
      </c>
      <c r="D1691" s="99">
        <v>4.57</v>
      </c>
    </row>
    <row r="1692" spans="1:4" x14ac:dyDescent="0.25">
      <c r="A1692" s="182">
        <v>41820</v>
      </c>
      <c r="B1692" s="182">
        <f t="shared" si="37"/>
        <v>41821</v>
      </c>
      <c r="D1692" s="99">
        <v>4.04</v>
      </c>
    </row>
    <row r="1693" spans="1:4" x14ac:dyDescent="0.25">
      <c r="A1693" s="182">
        <v>41834</v>
      </c>
      <c r="B1693" s="182">
        <f t="shared" si="37"/>
        <v>41835</v>
      </c>
      <c r="D1693" s="99">
        <v>4.04</v>
      </c>
    </row>
    <row r="1694" spans="1:4" x14ac:dyDescent="0.25">
      <c r="A1694" s="257">
        <v>41843</v>
      </c>
      <c r="B1694" s="414">
        <f t="shared" si="37"/>
        <v>41844</v>
      </c>
      <c r="C1694" s="161">
        <v>3.79</v>
      </c>
    </row>
    <row r="1695" spans="1:4" x14ac:dyDescent="0.25">
      <c r="A1695" s="257">
        <v>41844</v>
      </c>
      <c r="B1695" s="414">
        <f t="shared" si="37"/>
        <v>41845</v>
      </c>
      <c r="C1695" s="161">
        <v>3.8</v>
      </c>
    </row>
    <row r="1696" spans="1:4" x14ac:dyDescent="0.25">
      <c r="A1696" s="257">
        <v>41845</v>
      </c>
      <c r="B1696" s="414">
        <f t="shared" si="37"/>
        <v>41846</v>
      </c>
      <c r="C1696" s="376">
        <v>3.79</v>
      </c>
    </row>
    <row r="1697" spans="1:4" x14ac:dyDescent="0.25">
      <c r="A1697" s="257">
        <v>41846</v>
      </c>
      <c r="B1697" s="414">
        <f t="shared" si="37"/>
        <v>41847</v>
      </c>
      <c r="C1697" s="376">
        <v>3.79</v>
      </c>
    </row>
    <row r="1698" spans="1:4" x14ac:dyDescent="0.25">
      <c r="A1698" s="257">
        <v>41847</v>
      </c>
      <c r="B1698" s="414">
        <f t="shared" si="37"/>
        <v>41848</v>
      </c>
      <c r="C1698" s="376">
        <v>3.79</v>
      </c>
    </row>
    <row r="1699" spans="1:4" x14ac:dyDescent="0.25">
      <c r="A1699" s="257">
        <v>41848</v>
      </c>
      <c r="B1699" s="414">
        <f t="shared" si="37"/>
        <v>41849</v>
      </c>
      <c r="C1699" s="161">
        <v>3.82</v>
      </c>
    </row>
    <row r="1700" spans="1:4" x14ac:dyDescent="0.25">
      <c r="A1700" s="257">
        <v>41849</v>
      </c>
      <c r="B1700" s="414">
        <f t="shared" si="37"/>
        <v>41850</v>
      </c>
      <c r="C1700" s="161">
        <v>3.75</v>
      </c>
    </row>
    <row r="1701" spans="1:4" x14ac:dyDescent="0.25">
      <c r="A1701" s="257">
        <v>41850</v>
      </c>
      <c r="B1701" s="414">
        <f t="shared" si="37"/>
        <v>41851</v>
      </c>
      <c r="C1701" s="161">
        <v>3.76</v>
      </c>
      <c r="D1701" s="99">
        <v>4.04</v>
      </c>
    </row>
    <row r="1702" spans="1:4" x14ac:dyDescent="0.25">
      <c r="A1702" s="182">
        <v>41851</v>
      </c>
      <c r="B1702" s="182">
        <f t="shared" si="37"/>
        <v>41852</v>
      </c>
      <c r="D1702" s="99">
        <v>3.87</v>
      </c>
    </row>
    <row r="1703" spans="1:4" x14ac:dyDescent="0.25">
      <c r="A1703" s="182">
        <v>41865</v>
      </c>
      <c r="B1703" s="182">
        <f t="shared" si="37"/>
        <v>41866</v>
      </c>
      <c r="D1703" s="99">
        <v>3.87</v>
      </c>
    </row>
    <row r="1704" spans="1:4" x14ac:dyDescent="0.25">
      <c r="A1704" s="257">
        <v>41874</v>
      </c>
      <c r="B1704" s="414">
        <f t="shared" si="37"/>
        <v>41875</v>
      </c>
      <c r="C1704" s="375">
        <v>3.85</v>
      </c>
      <c r="D1704" s="99"/>
    </row>
    <row r="1705" spans="1:4" x14ac:dyDescent="0.25">
      <c r="A1705" s="257">
        <v>41875</v>
      </c>
      <c r="B1705" s="414">
        <f t="shared" si="37"/>
        <v>41876</v>
      </c>
      <c r="C1705" s="375">
        <v>3.85</v>
      </c>
      <c r="D1705" s="99"/>
    </row>
    <row r="1706" spans="1:4" x14ac:dyDescent="0.25">
      <c r="A1706" s="257">
        <v>41876</v>
      </c>
      <c r="B1706" s="414">
        <f t="shared" si="37"/>
        <v>41877</v>
      </c>
      <c r="C1706" s="18">
        <v>3.92</v>
      </c>
      <c r="D1706" s="99"/>
    </row>
    <row r="1707" spans="1:4" x14ac:dyDescent="0.25">
      <c r="A1707" s="257">
        <v>41877</v>
      </c>
      <c r="B1707" s="414">
        <f t="shared" si="37"/>
        <v>41878</v>
      </c>
      <c r="C1707" s="18">
        <v>3.94</v>
      </c>
      <c r="D1707" s="99"/>
    </row>
    <row r="1708" spans="1:4" x14ac:dyDescent="0.25">
      <c r="A1708" s="257">
        <v>41878</v>
      </c>
      <c r="B1708" s="414">
        <f t="shared" si="37"/>
        <v>41879</v>
      </c>
      <c r="C1708" s="18">
        <v>3.99</v>
      </c>
      <c r="D1708" s="99"/>
    </row>
    <row r="1709" spans="1:4" x14ac:dyDescent="0.25">
      <c r="A1709" s="257">
        <v>41879</v>
      </c>
      <c r="B1709" s="414">
        <f t="shared" si="37"/>
        <v>41880</v>
      </c>
      <c r="C1709" s="375">
        <v>4.0199999999999996</v>
      </c>
      <c r="D1709" s="99"/>
    </row>
    <row r="1710" spans="1:4" x14ac:dyDescent="0.25">
      <c r="A1710" s="257">
        <v>41880</v>
      </c>
      <c r="B1710" s="414">
        <f t="shared" si="37"/>
        <v>41881</v>
      </c>
      <c r="C1710" s="375">
        <v>4.0199999999999996</v>
      </c>
      <c r="D1710" s="99"/>
    </row>
    <row r="1711" spans="1:4" x14ac:dyDescent="0.25">
      <c r="A1711" s="257">
        <v>41881</v>
      </c>
      <c r="B1711" s="414">
        <f t="shared" si="37"/>
        <v>41882</v>
      </c>
      <c r="C1711" s="375">
        <v>4.0199999999999996</v>
      </c>
      <c r="D1711" s="99">
        <v>3.87</v>
      </c>
    </row>
    <row r="1712" spans="1:4" x14ac:dyDescent="0.25">
      <c r="A1712" s="182">
        <v>41882</v>
      </c>
      <c r="B1712" s="182">
        <f t="shared" si="37"/>
        <v>41883</v>
      </c>
      <c r="D1712" s="99">
        <v>3.91</v>
      </c>
    </row>
    <row r="1713" spans="1:4" x14ac:dyDescent="0.25">
      <c r="A1713" s="182">
        <v>41896</v>
      </c>
      <c r="B1713" s="182">
        <f t="shared" si="37"/>
        <v>41897</v>
      </c>
      <c r="D1713" s="99">
        <v>3.91</v>
      </c>
    </row>
    <row r="1714" spans="1:4" x14ac:dyDescent="0.25">
      <c r="A1714" s="257">
        <v>41904</v>
      </c>
      <c r="B1714" s="414">
        <f t="shared" si="37"/>
        <v>41905</v>
      </c>
      <c r="C1714" s="18">
        <v>3.87</v>
      </c>
      <c r="D1714" s="99"/>
    </row>
    <row r="1715" spans="1:4" x14ac:dyDescent="0.25">
      <c r="A1715" s="257">
        <v>41905</v>
      </c>
      <c r="B1715" s="414">
        <f t="shared" si="37"/>
        <v>41906</v>
      </c>
      <c r="C1715" s="18">
        <v>3.89</v>
      </c>
      <c r="D1715" s="99"/>
    </row>
    <row r="1716" spans="1:4" x14ac:dyDescent="0.25">
      <c r="A1716" s="257">
        <v>41906</v>
      </c>
      <c r="B1716" s="414">
        <f t="shared" si="37"/>
        <v>41907</v>
      </c>
      <c r="C1716" s="18">
        <v>3.84</v>
      </c>
      <c r="D1716" s="99"/>
    </row>
    <row r="1717" spans="1:4" x14ac:dyDescent="0.25">
      <c r="A1717" s="257">
        <v>41907</v>
      </c>
      <c r="B1717" s="414">
        <f t="shared" si="37"/>
        <v>41908</v>
      </c>
      <c r="C1717" s="18">
        <v>3.88</v>
      </c>
      <c r="D1717" s="99"/>
    </row>
    <row r="1718" spans="1:4" x14ac:dyDescent="0.25">
      <c r="A1718" s="257">
        <v>41908</v>
      </c>
      <c r="B1718" s="414">
        <f t="shared" si="37"/>
        <v>41909</v>
      </c>
      <c r="C1718" s="376">
        <v>3.9</v>
      </c>
      <c r="D1718" s="99"/>
    </row>
    <row r="1719" spans="1:4" x14ac:dyDescent="0.25">
      <c r="A1719" s="257">
        <v>41909</v>
      </c>
      <c r="B1719" s="414">
        <f t="shared" si="37"/>
        <v>41910</v>
      </c>
      <c r="C1719" s="376">
        <v>3.9</v>
      </c>
      <c r="D1719" s="99"/>
    </row>
    <row r="1720" spans="1:4" x14ac:dyDescent="0.25">
      <c r="A1720" s="257">
        <v>41910</v>
      </c>
      <c r="B1720" s="414">
        <f t="shared" si="37"/>
        <v>41911</v>
      </c>
      <c r="C1720" s="376">
        <v>3.9</v>
      </c>
      <c r="D1720" s="99"/>
    </row>
    <row r="1721" spans="1:4" x14ac:dyDescent="0.25">
      <c r="A1721" s="257">
        <v>41911</v>
      </c>
      <c r="B1721" s="414">
        <f t="shared" si="37"/>
        <v>41912</v>
      </c>
      <c r="C1721" s="18">
        <v>4.0199999999999996</v>
      </c>
      <c r="D1721" s="99">
        <v>3.91</v>
      </c>
    </row>
    <row r="1722" spans="1:4" x14ac:dyDescent="0.25">
      <c r="A1722" s="182">
        <v>41912</v>
      </c>
      <c r="B1722" s="182">
        <f t="shared" si="37"/>
        <v>41913</v>
      </c>
      <c r="D1722" s="99">
        <v>3.79</v>
      </c>
    </row>
    <row r="1723" spans="1:4" x14ac:dyDescent="0.25">
      <c r="A1723" s="182">
        <v>41926</v>
      </c>
      <c r="B1723" s="182">
        <f t="shared" si="37"/>
        <v>41927</v>
      </c>
      <c r="D1723" s="99">
        <v>3.79</v>
      </c>
    </row>
    <row r="1724" spans="1:4" x14ac:dyDescent="0.25">
      <c r="A1724" s="257">
        <v>41935</v>
      </c>
      <c r="B1724" s="414">
        <f t="shared" si="37"/>
        <v>41936</v>
      </c>
      <c r="C1724" s="161">
        <v>3.6</v>
      </c>
      <c r="D1724" s="99"/>
    </row>
    <row r="1725" spans="1:4" x14ac:dyDescent="0.25">
      <c r="A1725" s="257">
        <v>41936</v>
      </c>
      <c r="B1725" s="414">
        <f t="shared" si="37"/>
        <v>41937</v>
      </c>
      <c r="C1725" s="376">
        <v>3.54</v>
      </c>
      <c r="D1725" s="99"/>
    </row>
    <row r="1726" spans="1:4" x14ac:dyDescent="0.25">
      <c r="A1726" s="257">
        <v>41937</v>
      </c>
      <c r="B1726" s="414">
        <f t="shared" si="37"/>
        <v>41938</v>
      </c>
      <c r="C1726" s="376">
        <v>3.54</v>
      </c>
      <c r="D1726" s="99"/>
    </row>
    <row r="1727" spans="1:4" x14ac:dyDescent="0.25">
      <c r="A1727" s="257">
        <v>41938</v>
      </c>
      <c r="B1727" s="414">
        <f t="shared" si="37"/>
        <v>41939</v>
      </c>
      <c r="C1727" s="376">
        <v>3.54</v>
      </c>
      <c r="D1727" s="99"/>
    </row>
    <row r="1728" spans="1:4" x14ac:dyDescent="0.25">
      <c r="A1728" s="257">
        <v>41939</v>
      </c>
      <c r="B1728" s="414">
        <f t="shared" si="37"/>
        <v>41940</v>
      </c>
      <c r="C1728" s="161">
        <v>3.55</v>
      </c>
      <c r="D1728" s="99"/>
    </row>
    <row r="1729" spans="1:4" x14ac:dyDescent="0.25">
      <c r="A1729" s="257">
        <v>41940</v>
      </c>
      <c r="B1729" s="414">
        <f t="shared" si="37"/>
        <v>41941</v>
      </c>
      <c r="C1729" s="161">
        <v>3.52</v>
      </c>
      <c r="D1729" s="99"/>
    </row>
    <row r="1730" spans="1:4" x14ac:dyDescent="0.25">
      <c r="A1730" s="257">
        <v>41941</v>
      </c>
      <c r="B1730" s="414">
        <f t="shared" si="37"/>
        <v>41942</v>
      </c>
      <c r="C1730" s="161">
        <v>3.56</v>
      </c>
      <c r="D1730" s="99"/>
    </row>
    <row r="1731" spans="1:4" x14ac:dyDescent="0.25">
      <c r="A1731" s="257">
        <v>41942</v>
      </c>
      <c r="B1731" s="414">
        <f t="shared" si="37"/>
        <v>41943</v>
      </c>
      <c r="C1731" s="161">
        <v>3.74</v>
      </c>
      <c r="D1731" s="99">
        <v>3.79</v>
      </c>
    </row>
    <row r="1732" spans="1:4" x14ac:dyDescent="0.25">
      <c r="A1732" s="257">
        <v>41943</v>
      </c>
      <c r="B1732" s="414">
        <f t="shared" si="37"/>
        <v>41944</v>
      </c>
      <c r="D1732" s="99">
        <v>4.08</v>
      </c>
    </row>
    <row r="1733" spans="1:4" x14ac:dyDescent="0.25">
      <c r="A1733" s="257">
        <v>41957</v>
      </c>
      <c r="B1733" s="414">
        <f t="shared" si="37"/>
        <v>41958</v>
      </c>
      <c r="D1733" s="99">
        <v>4.08</v>
      </c>
    </row>
    <row r="1734" spans="1:4" x14ac:dyDescent="0.25">
      <c r="A1734" s="257">
        <v>41965</v>
      </c>
      <c r="B1734" s="414">
        <f t="shared" ref="B1734:B1799" si="38">A1734+1</f>
        <v>41966</v>
      </c>
      <c r="C1734" s="376">
        <v>4.3099999999999996</v>
      </c>
      <c r="D1734" s="99"/>
    </row>
    <row r="1735" spans="1:4" x14ac:dyDescent="0.25">
      <c r="A1735" s="257">
        <v>41966</v>
      </c>
      <c r="B1735" s="414">
        <f t="shared" si="38"/>
        <v>41967</v>
      </c>
      <c r="C1735" s="376">
        <v>4.3099999999999996</v>
      </c>
      <c r="D1735" s="99"/>
    </row>
    <row r="1736" spans="1:4" x14ac:dyDescent="0.25">
      <c r="A1736" s="257">
        <v>41967</v>
      </c>
      <c r="B1736" s="414">
        <f t="shared" si="38"/>
        <v>41968</v>
      </c>
      <c r="C1736" s="161">
        <v>4.0599999999999996</v>
      </c>
      <c r="D1736" s="99"/>
    </row>
    <row r="1737" spans="1:4" x14ac:dyDescent="0.25">
      <c r="A1737" s="257">
        <v>41968</v>
      </c>
      <c r="B1737" s="414">
        <f t="shared" si="38"/>
        <v>41969</v>
      </c>
      <c r="C1737" s="376">
        <v>4.12</v>
      </c>
      <c r="D1737" s="99"/>
    </row>
    <row r="1738" spans="1:4" x14ac:dyDescent="0.25">
      <c r="A1738" s="257">
        <v>41969</v>
      </c>
      <c r="B1738" s="414">
        <f t="shared" si="38"/>
        <v>41970</v>
      </c>
      <c r="C1738" s="376">
        <v>4.12</v>
      </c>
      <c r="D1738" s="99"/>
    </row>
    <row r="1739" spans="1:4" x14ac:dyDescent="0.25">
      <c r="A1739" s="257">
        <v>41970</v>
      </c>
      <c r="B1739" s="414">
        <f t="shared" si="38"/>
        <v>41971</v>
      </c>
      <c r="C1739" s="376">
        <v>4.12</v>
      </c>
      <c r="D1739" s="99"/>
    </row>
    <row r="1740" spans="1:4" x14ac:dyDescent="0.25">
      <c r="A1740" s="257">
        <v>41971</v>
      </c>
      <c r="B1740" s="414">
        <f t="shared" si="38"/>
        <v>41972</v>
      </c>
      <c r="C1740" s="376">
        <v>4.12</v>
      </c>
      <c r="D1740" s="99"/>
    </row>
    <row r="1741" spans="1:4" x14ac:dyDescent="0.25">
      <c r="A1741" s="257">
        <v>41972</v>
      </c>
      <c r="B1741" s="414">
        <f t="shared" si="38"/>
        <v>41973</v>
      </c>
      <c r="C1741" s="376">
        <v>4.12</v>
      </c>
      <c r="D1741" s="99">
        <v>4.08</v>
      </c>
    </row>
    <row r="1742" spans="1:4" x14ac:dyDescent="0.25">
      <c r="A1742" s="257">
        <v>41973</v>
      </c>
      <c r="B1742" s="414">
        <f t="shared" si="38"/>
        <v>41974</v>
      </c>
      <c r="D1742" s="99">
        <v>3.49</v>
      </c>
    </row>
    <row r="1743" spans="1:4" x14ac:dyDescent="0.25">
      <c r="A1743" s="257">
        <v>41987</v>
      </c>
      <c r="B1743" s="414">
        <f t="shared" si="38"/>
        <v>41988</v>
      </c>
      <c r="D1743" s="99">
        <v>3.49</v>
      </c>
    </row>
    <row r="1744" spans="1:4" x14ac:dyDescent="0.25">
      <c r="A1744" s="257">
        <v>41996</v>
      </c>
      <c r="B1744" s="414">
        <f t="shared" si="38"/>
        <v>41997</v>
      </c>
      <c r="C1744" s="18">
        <v>2.97</v>
      </c>
      <c r="D1744" s="99"/>
    </row>
    <row r="1745" spans="1:4" x14ac:dyDescent="0.25">
      <c r="A1745" s="257">
        <v>41997</v>
      </c>
      <c r="B1745" s="414">
        <f t="shared" si="38"/>
        <v>41998</v>
      </c>
      <c r="C1745" s="375">
        <v>2.76</v>
      </c>
      <c r="D1745" s="99"/>
    </row>
    <row r="1746" spans="1:4" x14ac:dyDescent="0.25">
      <c r="A1746" s="257">
        <v>41998</v>
      </c>
      <c r="B1746" s="414">
        <f t="shared" si="38"/>
        <v>41999</v>
      </c>
      <c r="C1746" s="375">
        <v>2.76</v>
      </c>
      <c r="D1746" s="99"/>
    </row>
    <row r="1747" spans="1:4" x14ac:dyDescent="0.25">
      <c r="A1747" s="257">
        <v>41999</v>
      </c>
      <c r="B1747" s="414">
        <f t="shared" si="38"/>
        <v>42000</v>
      </c>
      <c r="C1747" s="375">
        <v>2.76</v>
      </c>
      <c r="D1747" s="99"/>
    </row>
    <row r="1748" spans="1:4" x14ac:dyDescent="0.25">
      <c r="A1748" s="257">
        <v>42000</v>
      </c>
      <c r="B1748" s="414">
        <f t="shared" si="38"/>
        <v>42001</v>
      </c>
      <c r="C1748" s="375">
        <v>2.76</v>
      </c>
    </row>
    <row r="1749" spans="1:4" x14ac:dyDescent="0.25">
      <c r="A1749" s="257">
        <v>42001</v>
      </c>
      <c r="B1749" s="414">
        <f t="shared" si="38"/>
        <v>42002</v>
      </c>
      <c r="C1749" s="375">
        <v>2.76</v>
      </c>
    </row>
    <row r="1750" spans="1:4" x14ac:dyDescent="0.25">
      <c r="A1750" s="257">
        <v>42002</v>
      </c>
      <c r="B1750" s="414">
        <f t="shared" si="38"/>
        <v>42003</v>
      </c>
      <c r="C1750" s="18">
        <v>3.01</v>
      </c>
    </row>
    <row r="1751" spans="1:4" x14ac:dyDescent="0.25">
      <c r="A1751" s="257">
        <v>42003</v>
      </c>
      <c r="B1751" s="414">
        <f t="shared" si="38"/>
        <v>42004</v>
      </c>
      <c r="C1751" s="18">
        <v>3.12</v>
      </c>
      <c r="D1751" s="99">
        <v>3.49</v>
      </c>
    </row>
    <row r="1752" spans="1:4" x14ac:dyDescent="0.25">
      <c r="A1752" s="257">
        <v>42004</v>
      </c>
      <c r="B1752" s="414">
        <f t="shared" si="38"/>
        <v>42005</v>
      </c>
      <c r="D1752" s="99">
        <v>2.99</v>
      </c>
    </row>
    <row r="1753" spans="1:4" x14ac:dyDescent="0.25">
      <c r="A1753" s="257">
        <v>42018</v>
      </c>
      <c r="B1753" s="414">
        <f t="shared" si="38"/>
        <v>42019</v>
      </c>
      <c r="D1753" s="99">
        <v>2.99</v>
      </c>
    </row>
    <row r="1754" spans="1:4" x14ac:dyDescent="0.25">
      <c r="A1754" s="257">
        <v>42027</v>
      </c>
      <c r="B1754" s="414">
        <f t="shared" si="38"/>
        <v>42028</v>
      </c>
      <c r="C1754" s="375">
        <v>2.96</v>
      </c>
      <c r="D1754" s="99"/>
    </row>
    <row r="1755" spans="1:4" x14ac:dyDescent="0.25">
      <c r="A1755" s="257">
        <v>42028</v>
      </c>
      <c r="B1755" s="414">
        <f t="shared" si="38"/>
        <v>42029</v>
      </c>
      <c r="C1755" s="375">
        <v>2.96</v>
      </c>
      <c r="D1755" s="99"/>
    </row>
    <row r="1756" spans="1:4" x14ac:dyDescent="0.25">
      <c r="A1756" s="257">
        <v>42029</v>
      </c>
      <c r="B1756" s="414">
        <f t="shared" si="38"/>
        <v>42030</v>
      </c>
      <c r="C1756" s="375">
        <v>2.96</v>
      </c>
      <c r="D1756" s="99"/>
    </row>
    <row r="1757" spans="1:4" x14ac:dyDescent="0.25">
      <c r="A1757" s="257">
        <v>42030</v>
      </c>
      <c r="B1757" s="414">
        <f t="shared" si="38"/>
        <v>42031</v>
      </c>
      <c r="C1757" s="18">
        <v>2.93</v>
      </c>
      <c r="D1757" s="99"/>
    </row>
    <row r="1758" spans="1:4" x14ac:dyDescent="0.25">
      <c r="A1758" s="257">
        <v>42031</v>
      </c>
      <c r="B1758" s="414">
        <f t="shared" si="38"/>
        <v>42032</v>
      </c>
      <c r="C1758" s="18">
        <v>2.95</v>
      </c>
      <c r="D1758" s="99"/>
    </row>
    <row r="1759" spans="1:4" x14ac:dyDescent="0.25">
      <c r="A1759" s="257">
        <v>42032</v>
      </c>
      <c r="B1759" s="414">
        <f t="shared" si="38"/>
        <v>42033</v>
      </c>
      <c r="C1759" s="18">
        <v>2.89</v>
      </c>
      <c r="D1759" s="99"/>
    </row>
    <row r="1760" spans="1:4" x14ac:dyDescent="0.25">
      <c r="A1760" s="257">
        <v>42033</v>
      </c>
      <c r="B1760" s="414">
        <f t="shared" si="38"/>
        <v>42034</v>
      </c>
      <c r="C1760" s="375">
        <v>2.88</v>
      </c>
      <c r="D1760" s="99"/>
    </row>
    <row r="1761" spans="1:4" x14ac:dyDescent="0.25">
      <c r="A1761" s="257">
        <v>42034</v>
      </c>
      <c r="B1761" s="414">
        <f t="shared" si="38"/>
        <v>42035</v>
      </c>
      <c r="C1761" s="375">
        <v>2.88</v>
      </c>
      <c r="D1761" s="99">
        <v>2.99</v>
      </c>
    </row>
    <row r="1762" spans="1:4" x14ac:dyDescent="0.25">
      <c r="A1762" s="257">
        <v>42035</v>
      </c>
      <c r="B1762" s="414">
        <f t="shared" si="38"/>
        <v>42036</v>
      </c>
      <c r="D1762" s="99">
        <v>2.84</v>
      </c>
    </row>
    <row r="1763" spans="1:4" x14ac:dyDescent="0.25">
      <c r="A1763" s="257">
        <v>42049</v>
      </c>
      <c r="B1763" s="414">
        <f t="shared" si="38"/>
        <v>42050</v>
      </c>
      <c r="D1763" s="99">
        <v>2.84</v>
      </c>
    </row>
    <row r="1764" spans="1:4" x14ac:dyDescent="0.25">
      <c r="A1764" s="257">
        <v>42055</v>
      </c>
      <c r="B1764" s="414">
        <f t="shared" si="38"/>
        <v>42056</v>
      </c>
      <c r="C1764" s="376">
        <v>2.98</v>
      </c>
    </row>
    <row r="1765" spans="1:4" x14ac:dyDescent="0.25">
      <c r="A1765" s="257">
        <v>42056</v>
      </c>
      <c r="B1765" s="414">
        <f t="shared" si="38"/>
        <v>42057</v>
      </c>
      <c r="C1765" s="376">
        <v>2.98</v>
      </c>
    </row>
    <row r="1766" spans="1:4" x14ac:dyDescent="0.25">
      <c r="A1766" s="257">
        <v>42057</v>
      </c>
      <c r="B1766" s="414">
        <f t="shared" si="38"/>
        <v>42058</v>
      </c>
      <c r="C1766" s="376">
        <v>2.98</v>
      </c>
    </row>
    <row r="1767" spans="1:4" x14ac:dyDescent="0.25">
      <c r="A1767" s="257">
        <v>42058</v>
      </c>
      <c r="B1767" s="414">
        <f t="shared" si="38"/>
        <v>42059</v>
      </c>
      <c r="C1767" s="161">
        <v>3.19</v>
      </c>
    </row>
    <row r="1768" spans="1:4" x14ac:dyDescent="0.25">
      <c r="A1768" s="257">
        <v>42059</v>
      </c>
      <c r="B1768" s="414">
        <f t="shared" si="38"/>
        <v>42060</v>
      </c>
      <c r="C1768" s="161">
        <v>3.12</v>
      </c>
    </row>
    <row r="1769" spans="1:4" x14ac:dyDescent="0.25">
      <c r="A1769" s="257">
        <v>42060</v>
      </c>
      <c r="B1769" s="414">
        <f t="shared" si="38"/>
        <v>42061</v>
      </c>
      <c r="C1769" s="161">
        <v>3.19</v>
      </c>
    </row>
    <row r="1770" spans="1:4" x14ac:dyDescent="0.25">
      <c r="A1770" s="257">
        <v>42061</v>
      </c>
      <c r="B1770" s="414">
        <f t="shared" si="38"/>
        <v>42062</v>
      </c>
      <c r="C1770" s="376">
        <v>3.11</v>
      </c>
    </row>
    <row r="1771" spans="1:4" x14ac:dyDescent="0.25">
      <c r="A1771" s="257">
        <v>42062</v>
      </c>
      <c r="B1771" s="414">
        <f t="shared" si="38"/>
        <v>42063</v>
      </c>
      <c r="C1771" s="376">
        <v>3.11</v>
      </c>
      <c r="D1771" s="99">
        <v>2.84</v>
      </c>
    </row>
    <row r="1772" spans="1:4" x14ac:dyDescent="0.25">
      <c r="A1772" s="257">
        <v>42063</v>
      </c>
      <c r="B1772" s="257">
        <f t="shared" si="38"/>
        <v>42064</v>
      </c>
      <c r="D1772" s="99">
        <v>2.81</v>
      </c>
    </row>
    <row r="1773" spans="1:4" x14ac:dyDescent="0.25">
      <c r="A1773" s="257">
        <v>42077</v>
      </c>
      <c r="B1773" s="257">
        <f t="shared" si="38"/>
        <v>42078</v>
      </c>
      <c r="D1773" s="99">
        <v>2.81</v>
      </c>
    </row>
    <row r="1774" spans="1:4" x14ac:dyDescent="0.25">
      <c r="A1774" s="257">
        <v>42086</v>
      </c>
      <c r="B1774" s="414">
        <f t="shared" si="38"/>
        <v>42087</v>
      </c>
      <c r="C1774" s="18">
        <v>2.69</v>
      </c>
      <c r="D1774" s="99"/>
    </row>
    <row r="1775" spans="1:4" x14ac:dyDescent="0.25">
      <c r="A1775" s="257">
        <v>42087</v>
      </c>
      <c r="B1775" s="414">
        <f t="shared" si="38"/>
        <v>42088</v>
      </c>
      <c r="C1775" s="18">
        <v>2.78</v>
      </c>
      <c r="D1775" s="99"/>
    </row>
    <row r="1776" spans="1:4" x14ac:dyDescent="0.25">
      <c r="A1776" s="257">
        <v>42088</v>
      </c>
      <c r="B1776" s="414">
        <f t="shared" si="38"/>
        <v>42089</v>
      </c>
      <c r="C1776" s="18">
        <v>2.74</v>
      </c>
      <c r="D1776" s="99"/>
    </row>
    <row r="1777" spans="1:4" x14ac:dyDescent="0.25">
      <c r="A1777" s="257">
        <v>42089</v>
      </c>
      <c r="B1777" s="414">
        <f t="shared" si="38"/>
        <v>42090</v>
      </c>
      <c r="C1777" s="18">
        <v>2.73</v>
      </c>
      <c r="D1777" s="99"/>
    </row>
    <row r="1778" spans="1:4" x14ac:dyDescent="0.25">
      <c r="A1778" s="257">
        <v>42090</v>
      </c>
      <c r="B1778" s="414">
        <f t="shared" si="38"/>
        <v>42091</v>
      </c>
      <c r="C1778" s="375">
        <v>2.63</v>
      </c>
      <c r="D1778" s="99"/>
    </row>
    <row r="1779" spans="1:4" x14ac:dyDescent="0.25">
      <c r="A1779" s="257">
        <v>42091</v>
      </c>
      <c r="B1779" s="414">
        <f t="shared" si="38"/>
        <v>42092</v>
      </c>
      <c r="C1779" s="375">
        <v>2.63</v>
      </c>
      <c r="D1779" s="99"/>
    </row>
    <row r="1780" spans="1:4" x14ac:dyDescent="0.25">
      <c r="A1780" s="257">
        <v>42092</v>
      </c>
      <c r="B1780" s="414">
        <f t="shared" si="38"/>
        <v>42093</v>
      </c>
      <c r="C1780" s="375">
        <v>2.63</v>
      </c>
      <c r="D1780" s="99"/>
    </row>
    <row r="1781" spans="1:4" x14ac:dyDescent="0.25">
      <c r="A1781" s="257">
        <v>42093</v>
      </c>
      <c r="B1781" s="257">
        <f t="shared" si="38"/>
        <v>42094</v>
      </c>
      <c r="C1781" s="18">
        <v>2.61</v>
      </c>
      <c r="D1781" s="99">
        <v>2.81</v>
      </c>
    </row>
    <row r="1782" spans="1:4" x14ac:dyDescent="0.25">
      <c r="A1782" s="257">
        <v>42094</v>
      </c>
      <c r="B1782" s="257">
        <f t="shared" si="38"/>
        <v>42095</v>
      </c>
      <c r="D1782" s="99">
        <v>2.58</v>
      </c>
    </row>
    <row r="1783" spans="1:4" x14ac:dyDescent="0.25">
      <c r="A1783" s="257">
        <v>42108</v>
      </c>
      <c r="B1783" s="257">
        <f t="shared" si="38"/>
        <v>42109</v>
      </c>
      <c r="D1783" s="99">
        <v>2.58</v>
      </c>
    </row>
    <row r="1784" spans="1:4" x14ac:dyDescent="0.25">
      <c r="A1784" s="257">
        <v>42116</v>
      </c>
      <c r="B1784" s="414">
        <f t="shared" si="38"/>
        <v>42117</v>
      </c>
      <c r="C1784" s="161">
        <v>2.6</v>
      </c>
      <c r="D1784" s="99"/>
    </row>
    <row r="1785" spans="1:4" x14ac:dyDescent="0.25">
      <c r="A1785" s="257">
        <v>42117</v>
      </c>
      <c r="B1785" s="414">
        <f t="shared" si="38"/>
        <v>42118</v>
      </c>
      <c r="C1785" s="161">
        <v>2.5499999999999998</v>
      </c>
      <c r="D1785" s="99"/>
    </row>
    <row r="1786" spans="1:4" x14ac:dyDescent="0.25">
      <c r="A1786" s="257">
        <v>42118</v>
      </c>
      <c r="B1786" s="414">
        <f t="shared" si="38"/>
        <v>42119</v>
      </c>
      <c r="C1786" s="376">
        <v>2.56</v>
      </c>
      <c r="D1786" s="99"/>
    </row>
    <row r="1787" spans="1:4" x14ac:dyDescent="0.25">
      <c r="A1787" s="257">
        <v>42119</v>
      </c>
      <c r="B1787" s="414">
        <f t="shared" si="38"/>
        <v>42120</v>
      </c>
      <c r="C1787" s="376">
        <v>2.56</v>
      </c>
      <c r="D1787" s="99"/>
    </row>
    <row r="1788" spans="1:4" x14ac:dyDescent="0.25">
      <c r="A1788" s="257">
        <v>42120</v>
      </c>
      <c r="B1788" s="414">
        <f t="shared" si="38"/>
        <v>42121</v>
      </c>
      <c r="C1788" s="376">
        <v>2.56</v>
      </c>
      <c r="D1788" s="99"/>
    </row>
    <row r="1789" spans="1:4" x14ac:dyDescent="0.25">
      <c r="A1789" s="257">
        <v>42121</v>
      </c>
      <c r="B1789" s="414">
        <f t="shared" si="38"/>
        <v>42122</v>
      </c>
      <c r="C1789" s="161">
        <v>2.48</v>
      </c>
      <c r="D1789" s="99"/>
    </row>
    <row r="1790" spans="1:4" x14ac:dyDescent="0.25">
      <c r="A1790" s="257">
        <v>42122</v>
      </c>
      <c r="B1790" s="414">
        <f t="shared" si="38"/>
        <v>42123</v>
      </c>
      <c r="C1790" s="161">
        <v>2.5299999999999998</v>
      </c>
      <c r="D1790" s="99"/>
    </row>
    <row r="1791" spans="1:4" x14ac:dyDescent="0.25">
      <c r="A1791" s="257">
        <v>42123</v>
      </c>
      <c r="B1791" s="414">
        <f t="shared" si="38"/>
        <v>42124</v>
      </c>
      <c r="C1791" s="18">
        <v>2.56</v>
      </c>
      <c r="D1791" s="99">
        <v>2.58</v>
      </c>
    </row>
    <row r="1792" spans="1:4" x14ac:dyDescent="0.25">
      <c r="A1792" s="257">
        <v>42124</v>
      </c>
      <c r="B1792" s="414">
        <f t="shared" si="38"/>
        <v>42125</v>
      </c>
      <c r="C1792" s="18"/>
      <c r="D1792" s="99">
        <v>2.84</v>
      </c>
    </row>
    <row r="1793" spans="1:4" x14ac:dyDescent="0.25">
      <c r="A1793" s="257">
        <v>42138</v>
      </c>
      <c r="B1793" s="414">
        <f t="shared" si="38"/>
        <v>42139</v>
      </c>
      <c r="C1793" s="18"/>
      <c r="D1793" s="99">
        <v>2.84</v>
      </c>
    </row>
    <row r="1794" spans="1:4" x14ac:dyDescent="0.25">
      <c r="A1794" s="257">
        <v>42147</v>
      </c>
      <c r="B1794" s="414">
        <f t="shared" si="38"/>
        <v>42148</v>
      </c>
      <c r="C1794" s="375">
        <v>2.88</v>
      </c>
      <c r="D1794" s="99"/>
    </row>
    <row r="1795" spans="1:4" x14ac:dyDescent="0.25">
      <c r="A1795" s="257">
        <v>42148</v>
      </c>
      <c r="B1795" s="414">
        <f t="shared" si="38"/>
        <v>42149</v>
      </c>
      <c r="C1795" s="375">
        <v>2.88</v>
      </c>
      <c r="D1795" s="99"/>
    </row>
    <row r="1796" spans="1:4" x14ac:dyDescent="0.25">
      <c r="A1796" s="257">
        <v>42149</v>
      </c>
      <c r="B1796" s="414">
        <f t="shared" si="38"/>
        <v>42150</v>
      </c>
      <c r="C1796" s="375">
        <v>2.88</v>
      </c>
      <c r="D1796" s="99"/>
    </row>
    <row r="1797" spans="1:4" x14ac:dyDescent="0.25">
      <c r="A1797" s="257">
        <v>42150</v>
      </c>
      <c r="B1797" s="414">
        <f t="shared" si="38"/>
        <v>42151</v>
      </c>
      <c r="C1797" s="18">
        <v>2.82</v>
      </c>
      <c r="D1797" s="99"/>
    </row>
    <row r="1798" spans="1:4" x14ac:dyDescent="0.25">
      <c r="A1798" s="257">
        <v>42151</v>
      </c>
      <c r="B1798" s="414">
        <f t="shared" si="38"/>
        <v>42152</v>
      </c>
      <c r="C1798" s="18">
        <v>2.82</v>
      </c>
      <c r="D1798" s="99"/>
    </row>
    <row r="1799" spans="1:4" x14ac:dyDescent="0.25">
      <c r="A1799" s="257">
        <v>42152</v>
      </c>
      <c r="B1799" s="414">
        <f t="shared" si="38"/>
        <v>42153</v>
      </c>
      <c r="C1799" s="375">
        <v>2.77</v>
      </c>
      <c r="D1799" s="99"/>
    </row>
    <row r="1800" spans="1:4" x14ac:dyDescent="0.25">
      <c r="A1800" s="257">
        <v>42153</v>
      </c>
      <c r="B1800" s="414">
        <f t="shared" ref="B1800:B1863" si="39">A1800+1</f>
        <v>42154</v>
      </c>
      <c r="C1800" s="375">
        <v>2.77</v>
      </c>
      <c r="D1800" s="99"/>
    </row>
    <row r="1801" spans="1:4" x14ac:dyDescent="0.25">
      <c r="A1801" s="257">
        <v>42154</v>
      </c>
      <c r="B1801" s="257">
        <f t="shared" si="39"/>
        <v>42155</v>
      </c>
      <c r="C1801" s="375">
        <v>2.77</v>
      </c>
      <c r="D1801" s="99">
        <v>2.84</v>
      </c>
    </row>
    <row r="1802" spans="1:4" x14ac:dyDescent="0.25">
      <c r="A1802" s="257">
        <v>42155</v>
      </c>
      <c r="B1802" s="257">
        <f t="shared" si="39"/>
        <v>42156</v>
      </c>
      <c r="D1802" s="99">
        <v>2.76</v>
      </c>
    </row>
    <row r="1803" spans="1:4" x14ac:dyDescent="0.25">
      <c r="A1803" s="257">
        <v>42169</v>
      </c>
      <c r="B1803" s="257">
        <f t="shared" si="39"/>
        <v>42170</v>
      </c>
      <c r="D1803" s="99">
        <v>2.76</v>
      </c>
    </row>
    <row r="1804" spans="1:4" x14ac:dyDescent="0.25">
      <c r="A1804" s="257">
        <v>42177</v>
      </c>
      <c r="B1804" s="414">
        <f t="shared" si="39"/>
        <v>42178</v>
      </c>
      <c r="C1804" s="161">
        <v>2.77</v>
      </c>
      <c r="D1804" s="99"/>
    </row>
    <row r="1805" spans="1:4" x14ac:dyDescent="0.25">
      <c r="A1805" s="257">
        <v>42178</v>
      </c>
      <c r="B1805" s="414">
        <f t="shared" si="39"/>
        <v>42179</v>
      </c>
      <c r="C1805" s="161">
        <v>2.83</v>
      </c>
      <c r="D1805" s="99"/>
    </row>
    <row r="1806" spans="1:4" x14ac:dyDescent="0.25">
      <c r="A1806" s="257">
        <v>42179</v>
      </c>
      <c r="B1806" s="414">
        <f t="shared" si="39"/>
        <v>42180</v>
      </c>
      <c r="C1806" s="161">
        <v>2.77</v>
      </c>
      <c r="D1806" s="99"/>
    </row>
    <row r="1807" spans="1:4" x14ac:dyDescent="0.25">
      <c r="A1807" s="257">
        <v>42180</v>
      </c>
      <c r="B1807" s="414">
        <f t="shared" si="39"/>
        <v>42181</v>
      </c>
      <c r="C1807" s="161">
        <v>2.79</v>
      </c>
      <c r="D1807" s="99"/>
    </row>
    <row r="1808" spans="1:4" x14ac:dyDescent="0.25">
      <c r="A1808" s="257">
        <v>42181</v>
      </c>
      <c r="B1808" s="414">
        <f t="shared" si="39"/>
        <v>42182</v>
      </c>
      <c r="C1808" s="376">
        <v>2.77</v>
      </c>
      <c r="D1808" s="99"/>
    </row>
    <row r="1809" spans="1:4" x14ac:dyDescent="0.25">
      <c r="A1809" s="257">
        <v>42182</v>
      </c>
      <c r="B1809" s="414">
        <f t="shared" si="39"/>
        <v>42183</v>
      </c>
      <c r="C1809" s="376">
        <v>2.77</v>
      </c>
      <c r="D1809" s="99"/>
    </row>
    <row r="1810" spans="1:4" x14ac:dyDescent="0.25">
      <c r="A1810" s="257">
        <v>42183</v>
      </c>
      <c r="B1810" s="414">
        <f t="shared" si="39"/>
        <v>42184</v>
      </c>
      <c r="C1810" s="376">
        <v>2.77</v>
      </c>
      <c r="D1810" s="99"/>
    </row>
    <row r="1811" spans="1:4" x14ac:dyDescent="0.25">
      <c r="A1811" s="257">
        <v>42184</v>
      </c>
      <c r="B1811" s="414">
        <f t="shared" si="39"/>
        <v>42185</v>
      </c>
      <c r="C1811" s="161">
        <v>2.8</v>
      </c>
      <c r="D1811" s="99">
        <v>2.76</v>
      </c>
    </row>
    <row r="1812" spans="1:4" x14ac:dyDescent="0.25">
      <c r="A1812" s="257">
        <v>42185</v>
      </c>
      <c r="B1812" s="257">
        <f t="shared" si="39"/>
        <v>42186</v>
      </c>
      <c r="D1812" s="99">
        <v>2.83</v>
      </c>
    </row>
    <row r="1813" spans="1:4" x14ac:dyDescent="0.25">
      <c r="A1813" s="257">
        <v>42199</v>
      </c>
      <c r="B1813" s="257">
        <f t="shared" si="39"/>
        <v>42200</v>
      </c>
      <c r="D1813" s="99">
        <v>2.83</v>
      </c>
    </row>
    <row r="1814" spans="1:4" x14ac:dyDescent="0.25">
      <c r="A1814" s="257">
        <v>42208</v>
      </c>
      <c r="B1814" s="414">
        <f t="shared" si="39"/>
        <v>42209</v>
      </c>
      <c r="C1814" s="161">
        <v>2.91</v>
      </c>
      <c r="D1814" s="99"/>
    </row>
    <row r="1815" spans="1:4" x14ac:dyDescent="0.25">
      <c r="A1815" s="257">
        <v>42209</v>
      </c>
      <c r="B1815" s="414">
        <f t="shared" si="39"/>
        <v>42210</v>
      </c>
      <c r="C1815" s="376">
        <v>2.81</v>
      </c>
      <c r="D1815" s="99"/>
    </row>
    <row r="1816" spans="1:4" x14ac:dyDescent="0.25">
      <c r="A1816" s="257">
        <v>42210</v>
      </c>
      <c r="B1816" s="414">
        <f t="shared" si="39"/>
        <v>42211</v>
      </c>
      <c r="C1816" s="376">
        <v>2.81</v>
      </c>
      <c r="D1816" s="99"/>
    </row>
    <row r="1817" spans="1:4" x14ac:dyDescent="0.25">
      <c r="A1817" s="257">
        <v>42211</v>
      </c>
      <c r="B1817" s="414">
        <f t="shared" si="39"/>
        <v>42212</v>
      </c>
      <c r="C1817" s="376">
        <v>2.81</v>
      </c>
      <c r="D1817" s="99"/>
    </row>
    <row r="1818" spans="1:4" x14ac:dyDescent="0.25">
      <c r="A1818" s="257">
        <v>42212</v>
      </c>
      <c r="B1818" s="414">
        <f t="shared" si="39"/>
        <v>42213</v>
      </c>
      <c r="C1818" s="161">
        <v>2.83</v>
      </c>
      <c r="D1818" s="99"/>
    </row>
    <row r="1819" spans="1:4" x14ac:dyDescent="0.25">
      <c r="A1819" s="257">
        <v>42213</v>
      </c>
      <c r="B1819" s="414">
        <f t="shared" si="39"/>
        <v>42214</v>
      </c>
      <c r="C1819" s="161">
        <v>2.88</v>
      </c>
      <c r="D1819" s="99"/>
    </row>
    <row r="1820" spans="1:4" x14ac:dyDescent="0.25">
      <c r="A1820" s="257">
        <v>42214</v>
      </c>
      <c r="B1820" s="414">
        <f t="shared" si="39"/>
        <v>42215</v>
      </c>
      <c r="C1820" s="161">
        <v>2.9</v>
      </c>
      <c r="D1820" s="99"/>
    </row>
    <row r="1821" spans="1:4" x14ac:dyDescent="0.25">
      <c r="A1821" s="257">
        <v>42215</v>
      </c>
      <c r="B1821" s="414">
        <f t="shared" si="39"/>
        <v>42216</v>
      </c>
      <c r="C1821" s="161">
        <v>2.85</v>
      </c>
      <c r="D1821" s="99">
        <v>2.83</v>
      </c>
    </row>
    <row r="1822" spans="1:4" x14ac:dyDescent="0.25">
      <c r="A1822" s="257">
        <v>42216</v>
      </c>
      <c r="B1822" s="257">
        <f t="shared" si="39"/>
        <v>42217</v>
      </c>
      <c r="D1822" s="99">
        <v>2.77</v>
      </c>
    </row>
    <row r="1823" spans="1:4" x14ac:dyDescent="0.25">
      <c r="A1823" s="257">
        <v>42230</v>
      </c>
      <c r="B1823" s="257">
        <f t="shared" si="39"/>
        <v>42231</v>
      </c>
      <c r="D1823" s="99">
        <v>2.77</v>
      </c>
    </row>
    <row r="1824" spans="1:4" x14ac:dyDescent="0.25">
      <c r="A1824" s="257">
        <v>42239</v>
      </c>
      <c r="B1824" s="414">
        <f t="shared" si="39"/>
        <v>42240</v>
      </c>
      <c r="C1824" s="376">
        <v>2.7</v>
      </c>
      <c r="D1824" s="99"/>
    </row>
    <row r="1825" spans="1:4" x14ac:dyDescent="0.25">
      <c r="A1825" s="257">
        <v>42240</v>
      </c>
      <c r="B1825" s="414">
        <f t="shared" si="39"/>
        <v>42241</v>
      </c>
      <c r="C1825" s="161">
        <v>2.64</v>
      </c>
      <c r="D1825" s="99"/>
    </row>
    <row r="1826" spans="1:4" x14ac:dyDescent="0.25">
      <c r="A1826" s="257">
        <v>42241</v>
      </c>
      <c r="B1826" s="414">
        <f t="shared" si="39"/>
        <v>42242</v>
      </c>
      <c r="C1826" s="161">
        <v>2.7</v>
      </c>
      <c r="D1826" s="99"/>
    </row>
    <row r="1827" spans="1:4" x14ac:dyDescent="0.25">
      <c r="A1827" s="257">
        <v>42242</v>
      </c>
      <c r="B1827" s="414">
        <f t="shared" si="39"/>
        <v>42243</v>
      </c>
      <c r="C1827" s="161">
        <v>2.72</v>
      </c>
      <c r="D1827" s="99"/>
    </row>
    <row r="1828" spans="1:4" x14ac:dyDescent="0.25">
      <c r="A1828" s="257">
        <v>42243</v>
      </c>
      <c r="B1828" s="414">
        <f t="shared" si="39"/>
        <v>42244</v>
      </c>
      <c r="C1828" s="161">
        <v>2.68</v>
      </c>
      <c r="D1828" s="99"/>
    </row>
    <row r="1829" spans="1:4" x14ac:dyDescent="0.25">
      <c r="A1829" s="257">
        <v>42244</v>
      </c>
      <c r="B1829" s="414">
        <f t="shared" si="39"/>
        <v>42245</v>
      </c>
      <c r="C1829" s="376">
        <v>2.66</v>
      </c>
      <c r="D1829" s="99"/>
    </row>
    <row r="1830" spans="1:4" x14ac:dyDescent="0.25">
      <c r="A1830" s="257">
        <v>42245</v>
      </c>
      <c r="B1830" s="414">
        <f t="shared" si="39"/>
        <v>42246</v>
      </c>
      <c r="C1830" s="376">
        <v>2.66</v>
      </c>
      <c r="D1830" s="99"/>
    </row>
    <row r="1831" spans="1:4" x14ac:dyDescent="0.25">
      <c r="A1831" s="257">
        <v>42246</v>
      </c>
      <c r="B1831" s="414">
        <f t="shared" si="39"/>
        <v>42247</v>
      </c>
      <c r="C1831" s="376">
        <v>2.66</v>
      </c>
      <c r="D1831" s="99">
        <v>2.77</v>
      </c>
    </row>
    <row r="1832" spans="1:4" x14ac:dyDescent="0.25">
      <c r="A1832" s="257">
        <v>42247</v>
      </c>
      <c r="B1832" s="257">
        <f t="shared" si="39"/>
        <v>42248</v>
      </c>
      <c r="D1832" s="99">
        <v>2.65</v>
      </c>
    </row>
    <row r="1833" spans="1:4" x14ac:dyDescent="0.25">
      <c r="A1833" s="257">
        <v>42261</v>
      </c>
      <c r="B1833" s="257">
        <f t="shared" si="39"/>
        <v>42262</v>
      </c>
      <c r="D1833" s="99">
        <v>2.65</v>
      </c>
    </row>
    <row r="1834" spans="1:4" x14ac:dyDescent="0.25">
      <c r="A1834" s="257">
        <v>42269</v>
      </c>
      <c r="B1834" s="414">
        <f t="shared" si="39"/>
        <v>42270</v>
      </c>
      <c r="C1834" s="18">
        <v>2.59</v>
      </c>
      <c r="D1834" s="99"/>
    </row>
    <row r="1835" spans="1:4" x14ac:dyDescent="0.25">
      <c r="A1835" s="257">
        <v>42270</v>
      </c>
      <c r="B1835" s="414">
        <f t="shared" si="39"/>
        <v>42271</v>
      </c>
      <c r="C1835" s="18">
        <v>2.59</v>
      </c>
      <c r="D1835" s="99"/>
    </row>
    <row r="1836" spans="1:4" x14ac:dyDescent="0.25">
      <c r="A1836" s="257">
        <v>42271</v>
      </c>
      <c r="B1836" s="414">
        <f t="shared" si="39"/>
        <v>42272</v>
      </c>
      <c r="C1836" s="18">
        <v>2.56</v>
      </c>
      <c r="D1836" s="99"/>
    </row>
    <row r="1837" spans="1:4" x14ac:dyDescent="0.25">
      <c r="A1837" s="257">
        <v>42272</v>
      </c>
      <c r="B1837" s="414">
        <f t="shared" si="39"/>
        <v>42273</v>
      </c>
      <c r="C1837" s="375">
        <v>2.54</v>
      </c>
      <c r="D1837" s="99"/>
    </row>
    <row r="1838" spans="1:4" x14ac:dyDescent="0.25">
      <c r="A1838" s="257">
        <v>42273</v>
      </c>
      <c r="B1838" s="414">
        <f t="shared" si="39"/>
        <v>42274</v>
      </c>
      <c r="C1838" s="375">
        <v>2.54</v>
      </c>
      <c r="D1838" s="99"/>
    </row>
    <row r="1839" spans="1:4" x14ac:dyDescent="0.25">
      <c r="A1839" s="257">
        <v>42274</v>
      </c>
      <c r="B1839" s="414">
        <f t="shared" si="39"/>
        <v>42275</v>
      </c>
      <c r="C1839" s="375">
        <v>2.54</v>
      </c>
      <c r="D1839" s="99"/>
    </row>
    <row r="1840" spans="1:4" x14ac:dyDescent="0.25">
      <c r="A1840" s="257">
        <v>42275</v>
      </c>
      <c r="B1840" s="414">
        <f t="shared" si="39"/>
        <v>42276</v>
      </c>
      <c r="C1840" s="18">
        <v>2.63</v>
      </c>
      <c r="D1840" s="99"/>
    </row>
    <row r="1841" spans="1:4" x14ac:dyDescent="0.25">
      <c r="A1841" s="257">
        <v>42276</v>
      </c>
      <c r="B1841" s="414">
        <f t="shared" si="39"/>
        <v>42277</v>
      </c>
      <c r="C1841" s="18">
        <v>2.5299999999999998</v>
      </c>
      <c r="D1841" s="99">
        <v>2.65</v>
      </c>
    </row>
    <row r="1842" spans="1:4" x14ac:dyDescent="0.25">
      <c r="A1842" s="257">
        <v>42277</v>
      </c>
      <c r="B1842" s="414">
        <f t="shared" si="39"/>
        <v>42278</v>
      </c>
      <c r="D1842" s="99">
        <v>2.34</v>
      </c>
    </row>
    <row r="1843" spans="1:4" x14ac:dyDescent="0.25">
      <c r="A1843" s="257">
        <v>42291</v>
      </c>
      <c r="B1843" s="414">
        <f t="shared" si="39"/>
        <v>42292</v>
      </c>
      <c r="D1843" s="99">
        <v>2.34</v>
      </c>
    </row>
    <row r="1844" spans="1:4" x14ac:dyDescent="0.25">
      <c r="A1844" s="257">
        <v>42300</v>
      </c>
      <c r="B1844" s="414">
        <f t="shared" si="39"/>
        <v>42301</v>
      </c>
      <c r="C1844" s="376">
        <v>2.27</v>
      </c>
      <c r="D1844" s="99"/>
    </row>
    <row r="1845" spans="1:4" x14ac:dyDescent="0.25">
      <c r="A1845" s="257">
        <v>42301</v>
      </c>
      <c r="B1845" s="414">
        <f t="shared" si="39"/>
        <v>42302</v>
      </c>
      <c r="C1845" s="376">
        <v>2.27</v>
      </c>
      <c r="D1845" s="99"/>
    </row>
    <row r="1846" spans="1:4" x14ac:dyDescent="0.25">
      <c r="A1846" s="257">
        <v>42302</v>
      </c>
      <c r="B1846" s="414">
        <f t="shared" si="39"/>
        <v>42303</v>
      </c>
      <c r="C1846" s="376">
        <v>2.27</v>
      </c>
      <c r="D1846" s="99"/>
    </row>
    <row r="1847" spans="1:4" x14ac:dyDescent="0.25">
      <c r="A1847" s="257">
        <v>42303</v>
      </c>
      <c r="B1847" s="414">
        <f t="shared" si="39"/>
        <v>42304</v>
      </c>
      <c r="C1847" s="161">
        <v>2.14</v>
      </c>
      <c r="D1847" s="99"/>
    </row>
    <row r="1848" spans="1:4" x14ac:dyDescent="0.25">
      <c r="A1848" s="257">
        <v>42304</v>
      </c>
      <c r="B1848" s="414">
        <f t="shared" si="39"/>
        <v>42305</v>
      </c>
      <c r="C1848" s="161">
        <v>2.0699999999999998</v>
      </c>
      <c r="D1848" s="99"/>
    </row>
    <row r="1849" spans="1:4" x14ac:dyDescent="0.25">
      <c r="A1849" s="257">
        <v>42305</v>
      </c>
      <c r="B1849" s="414">
        <f t="shared" si="39"/>
        <v>42306</v>
      </c>
      <c r="C1849" s="161">
        <v>2.1</v>
      </c>
      <c r="D1849" s="99"/>
    </row>
    <row r="1850" spans="1:4" x14ac:dyDescent="0.25">
      <c r="A1850" s="257">
        <v>42306</v>
      </c>
      <c r="B1850" s="414">
        <f t="shared" si="39"/>
        <v>42307</v>
      </c>
      <c r="C1850" s="376">
        <v>2.1</v>
      </c>
      <c r="D1850" s="99"/>
    </row>
    <row r="1851" spans="1:4" x14ac:dyDescent="0.25">
      <c r="A1851" s="257">
        <v>42307</v>
      </c>
      <c r="B1851" s="414">
        <f t="shared" si="39"/>
        <v>42308</v>
      </c>
      <c r="C1851" s="376">
        <v>2.1</v>
      </c>
      <c r="D1851" s="99">
        <v>2.34</v>
      </c>
    </row>
    <row r="1852" spans="1:4" x14ac:dyDescent="0.25">
      <c r="A1852" s="257">
        <v>42308</v>
      </c>
      <c r="B1852" s="414">
        <f t="shared" si="39"/>
        <v>42309</v>
      </c>
      <c r="D1852" s="99">
        <v>2.0699999999999998</v>
      </c>
    </row>
    <row r="1853" spans="1:4" x14ac:dyDescent="0.25">
      <c r="A1853" s="257">
        <v>42322</v>
      </c>
      <c r="B1853" s="414">
        <f t="shared" si="39"/>
        <v>42323</v>
      </c>
      <c r="D1853" s="99">
        <v>2.0699999999999998</v>
      </c>
    </row>
    <row r="1854" spans="1:4" x14ac:dyDescent="0.25">
      <c r="A1854" s="257">
        <v>42330</v>
      </c>
      <c r="B1854" s="414">
        <f t="shared" si="39"/>
        <v>42331</v>
      </c>
      <c r="C1854" s="376">
        <v>2.16</v>
      </c>
      <c r="D1854" s="99"/>
    </row>
    <row r="1855" spans="1:4" x14ac:dyDescent="0.25">
      <c r="A1855" s="257">
        <v>42331</v>
      </c>
      <c r="B1855" s="414">
        <f t="shared" si="39"/>
        <v>42332</v>
      </c>
      <c r="C1855" s="161">
        <v>2.14</v>
      </c>
      <c r="D1855" s="99"/>
    </row>
    <row r="1856" spans="1:4" x14ac:dyDescent="0.25">
      <c r="A1856" s="257">
        <v>42332</v>
      </c>
      <c r="B1856" s="414">
        <f t="shared" si="39"/>
        <v>42333</v>
      </c>
      <c r="C1856" s="161">
        <v>2.11</v>
      </c>
      <c r="D1856" s="99"/>
    </row>
    <row r="1857" spans="1:4" x14ac:dyDescent="0.25">
      <c r="A1857" s="257">
        <v>42333</v>
      </c>
      <c r="B1857" s="414">
        <f t="shared" si="39"/>
        <v>42334</v>
      </c>
      <c r="C1857" s="376">
        <v>2.06</v>
      </c>
      <c r="D1857" s="99"/>
    </row>
    <row r="1858" spans="1:4" x14ac:dyDescent="0.25">
      <c r="A1858" s="257">
        <v>42334</v>
      </c>
      <c r="B1858" s="414">
        <f t="shared" si="39"/>
        <v>42335</v>
      </c>
      <c r="C1858" s="376">
        <v>2.06</v>
      </c>
      <c r="D1858" s="99"/>
    </row>
    <row r="1859" spans="1:4" x14ac:dyDescent="0.25">
      <c r="A1859" s="257">
        <v>42335</v>
      </c>
      <c r="B1859" s="414">
        <f t="shared" si="39"/>
        <v>42336</v>
      </c>
      <c r="C1859" s="376">
        <v>2.06</v>
      </c>
      <c r="D1859" s="99"/>
    </row>
    <row r="1860" spans="1:4" x14ac:dyDescent="0.25">
      <c r="A1860" s="257">
        <v>42336</v>
      </c>
      <c r="B1860" s="414">
        <f t="shared" si="39"/>
        <v>42337</v>
      </c>
      <c r="C1860" s="376">
        <v>2.06</v>
      </c>
      <c r="D1860" s="99"/>
    </row>
    <row r="1861" spans="1:4" x14ac:dyDescent="0.25">
      <c r="A1861" s="257">
        <v>42337</v>
      </c>
      <c r="B1861" s="414">
        <f t="shared" si="39"/>
        <v>42338</v>
      </c>
      <c r="C1861" s="376">
        <v>2.06</v>
      </c>
      <c r="D1861" s="99">
        <v>2.0699999999999998</v>
      </c>
    </row>
    <row r="1862" spans="1:4" x14ac:dyDescent="0.25">
      <c r="A1862" s="257">
        <v>42338</v>
      </c>
      <c r="B1862" s="414">
        <f t="shared" si="39"/>
        <v>42339</v>
      </c>
      <c r="D1862" s="99">
        <v>1.91</v>
      </c>
    </row>
    <row r="1863" spans="1:4" x14ac:dyDescent="0.25">
      <c r="A1863" s="257">
        <v>42352</v>
      </c>
      <c r="B1863" s="414">
        <f t="shared" si="39"/>
        <v>42353</v>
      </c>
      <c r="D1863" s="99">
        <v>1.91</v>
      </c>
    </row>
    <row r="1864" spans="1:4" x14ac:dyDescent="0.25">
      <c r="A1864" s="257">
        <v>42361</v>
      </c>
      <c r="B1864" s="414">
        <f t="shared" ref="B1864:B1883" si="40">A1864+1</f>
        <v>42362</v>
      </c>
      <c r="C1864" s="161">
        <v>1.62</v>
      </c>
      <c r="D1864" s="99"/>
    </row>
    <row r="1865" spans="1:4" x14ac:dyDescent="0.25">
      <c r="A1865" s="257">
        <v>42362</v>
      </c>
      <c r="B1865" s="414">
        <f t="shared" si="40"/>
        <v>42363</v>
      </c>
      <c r="C1865" s="376">
        <v>1.54</v>
      </c>
      <c r="D1865" s="99"/>
    </row>
    <row r="1866" spans="1:4" x14ac:dyDescent="0.25">
      <c r="A1866" s="257">
        <v>42363</v>
      </c>
      <c r="B1866" s="414">
        <f t="shared" si="40"/>
        <v>42364</v>
      </c>
      <c r="C1866" s="376">
        <v>1.54</v>
      </c>
      <c r="D1866" s="99"/>
    </row>
    <row r="1867" spans="1:4" x14ac:dyDescent="0.25">
      <c r="A1867" s="257">
        <v>42364</v>
      </c>
      <c r="B1867" s="414">
        <f t="shared" si="40"/>
        <v>42365</v>
      </c>
      <c r="C1867" s="376">
        <v>1.54</v>
      </c>
      <c r="D1867" s="99"/>
    </row>
    <row r="1868" spans="1:4" x14ac:dyDescent="0.25">
      <c r="A1868" s="257">
        <v>42365</v>
      </c>
      <c r="B1868" s="414">
        <f t="shared" si="40"/>
        <v>42366</v>
      </c>
      <c r="C1868" s="376">
        <v>1.54</v>
      </c>
      <c r="D1868" s="99"/>
    </row>
    <row r="1869" spans="1:4" x14ac:dyDescent="0.25">
      <c r="A1869" s="257">
        <v>42366</v>
      </c>
      <c r="B1869" s="414">
        <f t="shared" si="40"/>
        <v>42367</v>
      </c>
      <c r="C1869" s="161">
        <v>2.08</v>
      </c>
      <c r="D1869" s="99"/>
    </row>
    <row r="1870" spans="1:4" x14ac:dyDescent="0.25">
      <c r="A1870" s="257">
        <v>42367</v>
      </c>
      <c r="B1870" s="414">
        <f t="shared" si="40"/>
        <v>42368</v>
      </c>
      <c r="C1870" s="161">
        <v>2.37</v>
      </c>
      <c r="D1870" s="99"/>
    </row>
    <row r="1871" spans="1:4" x14ac:dyDescent="0.25">
      <c r="A1871" s="257">
        <v>42368</v>
      </c>
      <c r="B1871" s="414">
        <f t="shared" si="40"/>
        <v>42369</v>
      </c>
      <c r="C1871" s="161">
        <v>2.27</v>
      </c>
      <c r="D1871" s="99">
        <v>1.91</v>
      </c>
    </row>
    <row r="1872" spans="1:4" x14ac:dyDescent="0.25">
      <c r="A1872" s="257">
        <v>42369</v>
      </c>
      <c r="B1872" s="414">
        <f t="shared" si="40"/>
        <v>42370</v>
      </c>
      <c r="C1872" s="161"/>
      <c r="D1872" s="99">
        <v>2.2799999999999998</v>
      </c>
    </row>
    <row r="1873" spans="1:4" x14ac:dyDescent="0.25">
      <c r="A1873" s="257">
        <v>42383</v>
      </c>
      <c r="B1873" s="414">
        <f t="shared" si="40"/>
        <v>42384</v>
      </c>
      <c r="C1873" s="376"/>
      <c r="D1873" s="99">
        <v>2.2799999999999998</v>
      </c>
    </row>
    <row r="1874" spans="1:4" x14ac:dyDescent="0.25">
      <c r="A1874" s="257">
        <v>42392</v>
      </c>
      <c r="B1874" s="414">
        <f t="shared" si="40"/>
        <v>42393</v>
      </c>
      <c r="C1874" s="376">
        <v>2.2200000000000002</v>
      </c>
      <c r="D1874" s="99"/>
    </row>
    <row r="1875" spans="1:4" x14ac:dyDescent="0.25">
      <c r="A1875" s="257">
        <v>42393</v>
      </c>
      <c r="B1875" s="414">
        <f t="shared" si="40"/>
        <v>42394</v>
      </c>
      <c r="C1875" s="376">
        <v>2.2200000000000002</v>
      </c>
      <c r="D1875" s="99"/>
    </row>
    <row r="1876" spans="1:4" x14ac:dyDescent="0.25">
      <c r="A1876" s="257">
        <v>42394</v>
      </c>
      <c r="B1876" s="414">
        <f t="shared" si="40"/>
        <v>42395</v>
      </c>
      <c r="C1876" s="161">
        <v>2.14</v>
      </c>
      <c r="D1876" s="99"/>
    </row>
    <row r="1877" spans="1:4" x14ac:dyDescent="0.25">
      <c r="A1877" s="257">
        <v>42395</v>
      </c>
      <c r="B1877" s="414">
        <f t="shared" si="40"/>
        <v>42396</v>
      </c>
      <c r="C1877" s="161">
        <v>2.23</v>
      </c>
      <c r="D1877" s="99"/>
    </row>
    <row r="1878" spans="1:4" x14ac:dyDescent="0.25">
      <c r="A1878" s="257">
        <v>42396</v>
      </c>
      <c r="B1878" s="414">
        <f t="shared" si="40"/>
        <v>42397</v>
      </c>
      <c r="C1878" s="161">
        <v>2.2400000000000002</v>
      </c>
      <c r="D1878" s="99"/>
    </row>
    <row r="1879" spans="1:4" x14ac:dyDescent="0.25">
      <c r="A1879" s="257">
        <v>42397</v>
      </c>
      <c r="B1879" s="414">
        <f t="shared" si="40"/>
        <v>42398</v>
      </c>
      <c r="C1879" s="376">
        <v>2.12</v>
      </c>
      <c r="D1879" s="99"/>
    </row>
    <row r="1880" spans="1:4" x14ac:dyDescent="0.25">
      <c r="A1880" s="257">
        <v>42398</v>
      </c>
      <c r="B1880" s="414">
        <f t="shared" si="40"/>
        <v>42399</v>
      </c>
      <c r="C1880" s="376">
        <v>2.12</v>
      </c>
      <c r="D1880" s="99"/>
    </row>
    <row r="1881" spans="1:4" x14ac:dyDescent="0.25">
      <c r="A1881" s="257">
        <v>42399</v>
      </c>
      <c r="B1881" s="414">
        <f t="shared" si="40"/>
        <v>42400</v>
      </c>
      <c r="C1881" s="376">
        <v>2.12</v>
      </c>
      <c r="D1881" s="99">
        <v>2.2799999999999998</v>
      </c>
    </row>
    <row r="1882" spans="1:4" x14ac:dyDescent="0.25">
      <c r="A1882" s="257">
        <v>42400</v>
      </c>
      <c r="B1882" s="414">
        <f t="shared" si="40"/>
        <v>42401</v>
      </c>
      <c r="D1882" s="99">
        <v>1.99</v>
      </c>
    </row>
    <row r="1883" spans="1:4" x14ac:dyDescent="0.25">
      <c r="A1883" s="257">
        <v>42414</v>
      </c>
      <c r="B1883" s="414">
        <f t="shared" si="40"/>
        <v>42415</v>
      </c>
      <c r="D1883" s="99">
        <v>1.99</v>
      </c>
    </row>
    <row r="1884" spans="1:4" x14ac:dyDescent="0.25">
      <c r="A1884" s="257">
        <v>42421</v>
      </c>
      <c r="B1884" s="414">
        <f t="shared" ref="B1884:B1947" si="41">A1884+1</f>
        <v>42422</v>
      </c>
      <c r="C1884" s="376">
        <v>1.81</v>
      </c>
      <c r="D1884" s="99"/>
    </row>
    <row r="1885" spans="1:4" x14ac:dyDescent="0.25">
      <c r="A1885" s="257">
        <v>42422</v>
      </c>
      <c r="B1885" s="414">
        <f t="shared" si="41"/>
        <v>42423</v>
      </c>
      <c r="C1885" s="18">
        <v>1.84</v>
      </c>
      <c r="D1885" s="99"/>
    </row>
    <row r="1886" spans="1:4" x14ac:dyDescent="0.25">
      <c r="A1886" s="257">
        <v>42423</v>
      </c>
      <c r="B1886" s="414">
        <f t="shared" si="41"/>
        <v>42424</v>
      </c>
      <c r="C1886" s="18">
        <v>1.83</v>
      </c>
      <c r="D1886" s="99"/>
    </row>
    <row r="1887" spans="1:4" x14ac:dyDescent="0.25">
      <c r="A1887" s="257">
        <v>42424</v>
      </c>
      <c r="B1887" s="414">
        <f t="shared" si="41"/>
        <v>42425</v>
      </c>
      <c r="C1887" s="18">
        <v>1.79</v>
      </c>
      <c r="D1887" s="99"/>
    </row>
    <row r="1888" spans="1:4" x14ac:dyDescent="0.25">
      <c r="A1888" s="257">
        <v>42425</v>
      </c>
      <c r="B1888" s="414">
        <f t="shared" si="41"/>
        <v>42426</v>
      </c>
      <c r="C1888" s="18">
        <v>1.77</v>
      </c>
      <c r="D1888" s="99"/>
    </row>
    <row r="1889" spans="1:4" x14ac:dyDescent="0.25">
      <c r="A1889" s="257">
        <v>42426</v>
      </c>
      <c r="B1889" s="414">
        <f t="shared" si="41"/>
        <v>42427</v>
      </c>
      <c r="C1889" s="18">
        <v>1.66</v>
      </c>
      <c r="D1889" s="99"/>
    </row>
    <row r="1890" spans="1:4" x14ac:dyDescent="0.25">
      <c r="A1890" s="257">
        <v>42427</v>
      </c>
      <c r="B1890" s="414">
        <f t="shared" si="41"/>
        <v>42428</v>
      </c>
      <c r="C1890" s="18">
        <v>1.66</v>
      </c>
      <c r="D1890" s="99"/>
    </row>
    <row r="1891" spans="1:4" x14ac:dyDescent="0.25">
      <c r="A1891" s="257">
        <v>42428</v>
      </c>
      <c r="B1891" s="414">
        <f t="shared" si="41"/>
        <v>42429</v>
      </c>
      <c r="C1891" s="18">
        <v>1.66</v>
      </c>
      <c r="D1891" s="99">
        <v>1.99</v>
      </c>
    </row>
    <row r="1892" spans="1:4" x14ac:dyDescent="0.25">
      <c r="A1892" s="257">
        <v>42429</v>
      </c>
      <c r="B1892" s="414">
        <f t="shared" si="41"/>
        <v>42430</v>
      </c>
      <c r="D1892" s="99">
        <v>1.69</v>
      </c>
    </row>
    <row r="1893" spans="1:4" x14ac:dyDescent="0.25">
      <c r="A1893" s="257">
        <v>42443</v>
      </c>
      <c r="B1893" s="414">
        <f t="shared" si="41"/>
        <v>42444</v>
      </c>
      <c r="D1893" s="99">
        <v>1.69</v>
      </c>
    </row>
    <row r="1894" spans="1:4" x14ac:dyDescent="0.25">
      <c r="A1894" s="257">
        <v>42452</v>
      </c>
      <c r="B1894" s="414">
        <f t="shared" si="41"/>
        <v>42453</v>
      </c>
      <c r="C1894" s="161">
        <v>1.8</v>
      </c>
      <c r="D1894" s="99"/>
    </row>
    <row r="1895" spans="1:4" x14ac:dyDescent="0.25">
      <c r="A1895" s="257">
        <v>42453</v>
      </c>
      <c r="B1895" s="414">
        <f t="shared" si="41"/>
        <v>42454</v>
      </c>
      <c r="C1895" s="376">
        <v>1.72</v>
      </c>
      <c r="D1895" s="99"/>
    </row>
    <row r="1896" spans="1:4" x14ac:dyDescent="0.25">
      <c r="A1896" s="257">
        <v>42454</v>
      </c>
      <c r="B1896" s="414">
        <f t="shared" si="41"/>
        <v>42455</v>
      </c>
      <c r="C1896" s="376">
        <v>1.72</v>
      </c>
      <c r="D1896" s="99"/>
    </row>
    <row r="1897" spans="1:4" x14ac:dyDescent="0.25">
      <c r="A1897" s="257">
        <v>42455</v>
      </c>
      <c r="B1897" s="414">
        <f t="shared" si="41"/>
        <v>42456</v>
      </c>
      <c r="C1897" s="376">
        <v>1.72</v>
      </c>
      <c r="D1897" s="99"/>
    </row>
    <row r="1898" spans="1:4" x14ac:dyDescent="0.25">
      <c r="A1898" s="257">
        <v>42456</v>
      </c>
      <c r="B1898" s="414">
        <f t="shared" si="41"/>
        <v>42457</v>
      </c>
      <c r="C1898" s="376">
        <v>1.72</v>
      </c>
      <c r="D1898" s="99"/>
    </row>
    <row r="1899" spans="1:4" x14ac:dyDescent="0.25">
      <c r="A1899" s="257">
        <v>42457</v>
      </c>
      <c r="B1899" s="414">
        <f t="shared" si="41"/>
        <v>42458</v>
      </c>
      <c r="C1899" s="161">
        <v>1.73</v>
      </c>
      <c r="D1899" s="99"/>
    </row>
    <row r="1900" spans="1:4" x14ac:dyDescent="0.25">
      <c r="A1900" s="257">
        <v>42458</v>
      </c>
      <c r="B1900" s="414">
        <f t="shared" si="41"/>
        <v>42459</v>
      </c>
      <c r="C1900" s="161">
        <v>1.77</v>
      </c>
      <c r="D1900" s="99"/>
    </row>
    <row r="1901" spans="1:4" x14ac:dyDescent="0.25">
      <c r="A1901" s="257">
        <v>42459</v>
      </c>
      <c r="B1901" s="414">
        <f t="shared" si="41"/>
        <v>42460</v>
      </c>
      <c r="C1901" s="161">
        <v>1.84</v>
      </c>
      <c r="D1901" s="99">
        <v>1.69</v>
      </c>
    </row>
    <row r="1902" spans="1:4" x14ac:dyDescent="0.25">
      <c r="A1902" s="257">
        <v>42460</v>
      </c>
      <c r="B1902" s="414">
        <f t="shared" si="41"/>
        <v>42461</v>
      </c>
      <c r="D1902" s="99">
        <v>1.9</v>
      </c>
    </row>
    <row r="1903" spans="1:4" x14ac:dyDescent="0.25">
      <c r="A1903" s="257">
        <v>42474</v>
      </c>
      <c r="B1903" s="414">
        <f t="shared" si="41"/>
        <v>42475</v>
      </c>
      <c r="D1903" s="99">
        <v>1.9</v>
      </c>
    </row>
    <row r="1904" spans="1:4" x14ac:dyDescent="0.25">
      <c r="A1904" s="257">
        <v>42482</v>
      </c>
      <c r="B1904" s="414">
        <f t="shared" si="41"/>
        <v>42483</v>
      </c>
      <c r="C1904" s="375">
        <v>1.89</v>
      </c>
      <c r="D1904" s="99"/>
    </row>
    <row r="1905" spans="1:4" x14ac:dyDescent="0.25">
      <c r="A1905" s="257">
        <v>42483</v>
      </c>
      <c r="B1905" s="414">
        <f t="shared" si="41"/>
        <v>42484</v>
      </c>
      <c r="C1905" s="375">
        <v>1.89</v>
      </c>
      <c r="D1905" s="99"/>
    </row>
    <row r="1906" spans="1:4" x14ac:dyDescent="0.25">
      <c r="A1906" s="257">
        <v>42484</v>
      </c>
      <c r="B1906" s="414">
        <f t="shared" si="41"/>
        <v>42485</v>
      </c>
      <c r="C1906" s="375">
        <v>1.89</v>
      </c>
      <c r="D1906" s="99"/>
    </row>
    <row r="1907" spans="1:4" x14ac:dyDescent="0.25">
      <c r="A1907" s="257">
        <v>42485</v>
      </c>
      <c r="B1907" s="414">
        <f t="shared" si="41"/>
        <v>42486</v>
      </c>
      <c r="C1907" s="18">
        <v>1.97</v>
      </c>
      <c r="D1907" s="99"/>
    </row>
    <row r="1908" spans="1:4" x14ac:dyDescent="0.25">
      <c r="A1908" s="257">
        <v>42486</v>
      </c>
      <c r="B1908" s="414">
        <f t="shared" si="41"/>
        <v>42487</v>
      </c>
      <c r="C1908" s="18">
        <v>1.88</v>
      </c>
      <c r="D1908" s="99"/>
    </row>
    <row r="1909" spans="1:4" x14ac:dyDescent="0.25">
      <c r="A1909" s="257">
        <v>42487</v>
      </c>
      <c r="B1909" s="414">
        <f t="shared" si="41"/>
        <v>42488</v>
      </c>
      <c r="C1909" s="18">
        <v>1.88</v>
      </c>
      <c r="D1909" s="99"/>
    </row>
    <row r="1910" spans="1:4" x14ac:dyDescent="0.25">
      <c r="A1910" s="257">
        <v>42488</v>
      </c>
      <c r="B1910" s="414">
        <f t="shared" si="41"/>
        <v>42489</v>
      </c>
      <c r="C1910" s="375">
        <v>1.89</v>
      </c>
      <c r="D1910" s="99"/>
    </row>
    <row r="1911" spans="1:4" x14ac:dyDescent="0.25">
      <c r="A1911" s="257">
        <v>42489</v>
      </c>
      <c r="B1911" s="414">
        <f t="shared" si="41"/>
        <v>42490</v>
      </c>
      <c r="C1911" s="375">
        <v>1.89</v>
      </c>
      <c r="D1911" s="99">
        <v>1.9</v>
      </c>
    </row>
    <row r="1912" spans="1:4" x14ac:dyDescent="0.25">
      <c r="A1912" s="257">
        <v>42490</v>
      </c>
      <c r="B1912" s="414">
        <f t="shared" si="41"/>
        <v>42491</v>
      </c>
      <c r="D1912" s="99">
        <v>1.91</v>
      </c>
    </row>
    <row r="1913" spans="1:4" x14ac:dyDescent="0.25">
      <c r="A1913" s="257">
        <v>42504</v>
      </c>
      <c r="B1913" s="414">
        <f t="shared" si="41"/>
        <v>42505</v>
      </c>
      <c r="D1913" s="99">
        <v>1.91</v>
      </c>
    </row>
    <row r="1914" spans="1:4" x14ac:dyDescent="0.25">
      <c r="A1914" s="257">
        <v>42513</v>
      </c>
      <c r="B1914" s="414">
        <f t="shared" si="41"/>
        <v>42514</v>
      </c>
      <c r="C1914" s="18">
        <v>1.95</v>
      </c>
      <c r="D1914" s="99"/>
    </row>
    <row r="1915" spans="1:4" x14ac:dyDescent="0.25">
      <c r="A1915" s="257">
        <v>42514</v>
      </c>
      <c r="B1915" s="414">
        <f t="shared" si="41"/>
        <v>42515</v>
      </c>
      <c r="C1915" s="18">
        <v>1.91</v>
      </c>
      <c r="D1915" s="99"/>
    </row>
    <row r="1916" spans="1:4" x14ac:dyDescent="0.25">
      <c r="A1916" s="257">
        <v>42515</v>
      </c>
      <c r="B1916" s="414">
        <f t="shared" si="41"/>
        <v>42516</v>
      </c>
      <c r="C1916" s="18">
        <v>1.77</v>
      </c>
      <c r="D1916" s="99"/>
    </row>
    <row r="1917" spans="1:4" x14ac:dyDescent="0.25">
      <c r="A1917" s="257">
        <v>42516</v>
      </c>
      <c r="B1917" s="414">
        <f t="shared" si="41"/>
        <v>42517</v>
      </c>
      <c r="C1917" s="18">
        <v>1.75</v>
      </c>
      <c r="D1917" s="99"/>
    </row>
    <row r="1918" spans="1:4" x14ac:dyDescent="0.25">
      <c r="A1918" s="257">
        <v>42517</v>
      </c>
      <c r="B1918" s="414">
        <f t="shared" si="41"/>
        <v>42518</v>
      </c>
      <c r="C1918" s="375">
        <v>1.79</v>
      </c>
      <c r="D1918" s="99"/>
    </row>
    <row r="1919" spans="1:4" x14ac:dyDescent="0.25">
      <c r="A1919" s="257">
        <v>42518</v>
      </c>
      <c r="B1919" s="414">
        <f t="shared" si="41"/>
        <v>42519</v>
      </c>
      <c r="C1919" s="375">
        <v>1.79</v>
      </c>
      <c r="D1919" s="99"/>
    </row>
    <row r="1920" spans="1:4" x14ac:dyDescent="0.25">
      <c r="A1920" s="257">
        <v>42519</v>
      </c>
      <c r="B1920" s="414">
        <f t="shared" si="41"/>
        <v>42520</v>
      </c>
      <c r="C1920" s="375">
        <v>1.79</v>
      </c>
      <c r="D1920" s="99"/>
    </row>
    <row r="1921" spans="1:4" x14ac:dyDescent="0.25">
      <c r="A1921" s="257">
        <v>42520</v>
      </c>
      <c r="B1921" s="414">
        <f t="shared" si="41"/>
        <v>42521</v>
      </c>
      <c r="C1921" s="375">
        <v>1.79</v>
      </c>
      <c r="D1921" s="99">
        <v>1.91</v>
      </c>
    </row>
    <row r="1922" spans="1:4" x14ac:dyDescent="0.25">
      <c r="A1922" s="257">
        <v>42521</v>
      </c>
      <c r="B1922" s="414">
        <f t="shared" si="41"/>
        <v>42522</v>
      </c>
      <c r="D1922" s="99">
        <v>2.5299999999999998</v>
      </c>
    </row>
    <row r="1923" spans="1:4" x14ac:dyDescent="0.25">
      <c r="A1923" s="257">
        <v>42535</v>
      </c>
      <c r="B1923" s="414">
        <f t="shared" si="41"/>
        <v>42536</v>
      </c>
      <c r="D1923" s="99">
        <v>2.5299999999999998</v>
      </c>
    </row>
    <row r="1924" spans="1:4" x14ac:dyDescent="0.25">
      <c r="A1924" s="257">
        <v>42543</v>
      </c>
      <c r="B1924" s="414">
        <f t="shared" si="41"/>
        <v>42544</v>
      </c>
      <c r="C1924" s="18">
        <v>2.78</v>
      </c>
      <c r="D1924" s="99"/>
    </row>
    <row r="1925" spans="1:4" x14ac:dyDescent="0.25">
      <c r="A1925" s="257">
        <v>42544</v>
      </c>
      <c r="B1925" s="414">
        <f t="shared" si="41"/>
        <v>42545</v>
      </c>
      <c r="C1925" s="18">
        <v>2.68</v>
      </c>
      <c r="D1925" s="99"/>
    </row>
    <row r="1926" spans="1:4" x14ac:dyDescent="0.25">
      <c r="A1926" s="257">
        <v>42545</v>
      </c>
      <c r="B1926" s="414">
        <f t="shared" si="41"/>
        <v>42546</v>
      </c>
      <c r="C1926" s="375">
        <v>2.67</v>
      </c>
      <c r="D1926" s="99"/>
    </row>
    <row r="1927" spans="1:4" x14ac:dyDescent="0.25">
      <c r="A1927" s="257">
        <v>42546</v>
      </c>
      <c r="B1927" s="414">
        <f t="shared" si="41"/>
        <v>42547</v>
      </c>
      <c r="C1927" s="375">
        <v>2.67</v>
      </c>
      <c r="D1927" s="99"/>
    </row>
    <row r="1928" spans="1:4" x14ac:dyDescent="0.25">
      <c r="A1928" s="257">
        <v>42547</v>
      </c>
      <c r="B1928" s="414">
        <f t="shared" si="41"/>
        <v>42548</v>
      </c>
      <c r="C1928" s="375">
        <v>2.67</v>
      </c>
      <c r="D1928" s="99"/>
    </row>
    <row r="1929" spans="1:4" x14ac:dyDescent="0.25">
      <c r="A1929" s="257">
        <v>42548</v>
      </c>
      <c r="B1929" s="414">
        <f t="shared" si="41"/>
        <v>42549</v>
      </c>
      <c r="C1929" s="18">
        <v>2.76</v>
      </c>
      <c r="D1929" s="99"/>
    </row>
    <row r="1930" spans="1:4" x14ac:dyDescent="0.25">
      <c r="A1930" s="257">
        <v>42549</v>
      </c>
      <c r="B1930" s="414">
        <f t="shared" si="41"/>
        <v>42550</v>
      </c>
      <c r="C1930" s="18">
        <v>2.86</v>
      </c>
      <c r="D1930" s="99"/>
    </row>
    <row r="1931" spans="1:4" x14ac:dyDescent="0.25">
      <c r="A1931" s="257">
        <v>42550</v>
      </c>
      <c r="B1931" s="414">
        <f t="shared" si="41"/>
        <v>42551</v>
      </c>
      <c r="C1931" s="18">
        <v>2.93</v>
      </c>
      <c r="D1931" s="99">
        <v>2.5299999999999998</v>
      </c>
    </row>
    <row r="1932" spans="1:4" x14ac:dyDescent="0.25">
      <c r="A1932" s="257">
        <v>42551</v>
      </c>
      <c r="B1932" s="414">
        <f t="shared" si="41"/>
        <v>42552</v>
      </c>
      <c r="D1932" s="99">
        <v>2.79</v>
      </c>
    </row>
    <row r="1933" spans="1:4" x14ac:dyDescent="0.25">
      <c r="A1933" s="257">
        <v>42565</v>
      </c>
      <c r="B1933" s="414">
        <f t="shared" si="41"/>
        <v>42566</v>
      </c>
      <c r="D1933" s="99">
        <v>2.79</v>
      </c>
    </row>
    <row r="1934" spans="1:4" x14ac:dyDescent="0.25">
      <c r="A1934" s="257">
        <v>42574</v>
      </c>
      <c r="B1934" s="414">
        <f t="shared" si="41"/>
        <v>42575</v>
      </c>
      <c r="C1934" s="375">
        <v>2.78</v>
      </c>
      <c r="D1934" s="99"/>
    </row>
    <row r="1935" spans="1:4" x14ac:dyDescent="0.25">
      <c r="A1935" s="257">
        <v>42575</v>
      </c>
      <c r="B1935" s="414">
        <f t="shared" si="41"/>
        <v>42576</v>
      </c>
      <c r="C1935" s="375">
        <v>2.78</v>
      </c>
      <c r="D1935" s="99"/>
    </row>
    <row r="1936" spans="1:4" x14ac:dyDescent="0.25">
      <c r="A1936" s="257">
        <v>42576</v>
      </c>
      <c r="B1936" s="414">
        <f t="shared" si="41"/>
        <v>42577</v>
      </c>
      <c r="C1936" s="18">
        <v>2.81</v>
      </c>
      <c r="D1936" s="99"/>
    </row>
    <row r="1937" spans="1:4" x14ac:dyDescent="0.25">
      <c r="A1937" s="257">
        <v>42577</v>
      </c>
      <c r="B1937" s="414">
        <f t="shared" si="41"/>
        <v>42578</v>
      </c>
      <c r="C1937" s="18">
        <v>2.72</v>
      </c>
      <c r="D1937" s="99"/>
    </row>
    <row r="1938" spans="1:4" x14ac:dyDescent="0.25">
      <c r="A1938" s="257">
        <v>42578</v>
      </c>
      <c r="B1938" s="414">
        <f t="shared" si="41"/>
        <v>42579</v>
      </c>
      <c r="C1938" s="161">
        <v>2.8</v>
      </c>
      <c r="D1938" s="99"/>
    </row>
    <row r="1939" spans="1:4" x14ac:dyDescent="0.25">
      <c r="A1939" s="257">
        <v>42579</v>
      </c>
      <c r="B1939" s="414">
        <f t="shared" si="41"/>
        <v>42580</v>
      </c>
      <c r="C1939" s="375">
        <v>2.76</v>
      </c>
      <c r="D1939" s="99"/>
    </row>
    <row r="1940" spans="1:4" x14ac:dyDescent="0.25">
      <c r="A1940" s="257">
        <v>42580</v>
      </c>
      <c r="B1940" s="414">
        <f t="shared" si="41"/>
        <v>42581</v>
      </c>
      <c r="C1940" s="375">
        <v>2.76</v>
      </c>
      <c r="D1940" s="99"/>
    </row>
    <row r="1941" spans="1:4" x14ac:dyDescent="0.25">
      <c r="A1941" s="257">
        <v>42581</v>
      </c>
      <c r="B1941" s="414">
        <f t="shared" si="41"/>
        <v>42582</v>
      </c>
      <c r="C1941" s="375">
        <v>2.76</v>
      </c>
      <c r="D1941" s="99">
        <v>2.79</v>
      </c>
    </row>
    <row r="1942" spans="1:4" x14ac:dyDescent="0.25">
      <c r="A1942" s="257">
        <v>42582</v>
      </c>
      <c r="B1942" s="414">
        <f t="shared" si="41"/>
        <v>42583</v>
      </c>
      <c r="D1942" s="99">
        <v>2.79</v>
      </c>
    </row>
    <row r="1943" spans="1:4" x14ac:dyDescent="0.25">
      <c r="A1943" s="257">
        <v>42596</v>
      </c>
      <c r="B1943" s="414">
        <f t="shared" si="41"/>
        <v>42597</v>
      </c>
      <c r="D1943" s="99">
        <v>2.79</v>
      </c>
    </row>
    <row r="1944" spans="1:4" x14ac:dyDescent="0.25">
      <c r="A1944" s="257">
        <v>42605</v>
      </c>
      <c r="B1944" s="414">
        <f t="shared" si="41"/>
        <v>42606</v>
      </c>
      <c r="C1944" s="18">
        <v>2.71</v>
      </c>
      <c r="D1944" s="99"/>
    </row>
    <row r="1945" spans="1:4" x14ac:dyDescent="0.25">
      <c r="A1945" s="257">
        <v>42606</v>
      </c>
      <c r="B1945" s="414">
        <f t="shared" si="41"/>
        <v>42607</v>
      </c>
      <c r="C1945" s="18">
        <v>2.77</v>
      </c>
      <c r="D1945" s="99"/>
    </row>
    <row r="1946" spans="1:4" x14ac:dyDescent="0.25">
      <c r="A1946" s="257">
        <v>42607</v>
      </c>
      <c r="B1946" s="414">
        <f t="shared" si="41"/>
        <v>42608</v>
      </c>
      <c r="C1946" s="18">
        <v>2.86</v>
      </c>
      <c r="D1946" s="99"/>
    </row>
    <row r="1947" spans="1:4" x14ac:dyDescent="0.25">
      <c r="A1947" s="257">
        <v>42608</v>
      </c>
      <c r="B1947" s="414">
        <f t="shared" si="41"/>
        <v>42609</v>
      </c>
      <c r="C1947" s="375">
        <v>2.87</v>
      </c>
      <c r="D1947" s="99"/>
    </row>
    <row r="1948" spans="1:4" x14ac:dyDescent="0.25">
      <c r="A1948" s="257">
        <v>42609</v>
      </c>
      <c r="B1948" s="414">
        <f t="shared" ref="B1948:B2012" si="42">A1948+1</f>
        <v>42610</v>
      </c>
      <c r="C1948" s="375">
        <v>2.87</v>
      </c>
    </row>
    <row r="1949" spans="1:4" x14ac:dyDescent="0.25">
      <c r="A1949" s="257">
        <v>42610</v>
      </c>
      <c r="B1949" s="414">
        <f t="shared" si="42"/>
        <v>42611</v>
      </c>
      <c r="C1949" s="375">
        <v>2.87</v>
      </c>
    </row>
    <row r="1950" spans="1:4" x14ac:dyDescent="0.25">
      <c r="A1950" s="257">
        <v>42611</v>
      </c>
      <c r="B1950" s="414">
        <f t="shared" si="42"/>
        <v>42612</v>
      </c>
      <c r="C1950" s="18">
        <v>2.95</v>
      </c>
    </row>
    <row r="1951" spans="1:4" x14ac:dyDescent="0.25">
      <c r="A1951" s="257">
        <v>42612</v>
      </c>
      <c r="B1951" s="414">
        <f t="shared" si="42"/>
        <v>42613</v>
      </c>
      <c r="C1951" s="18">
        <v>2.92</v>
      </c>
      <c r="D1951" s="99">
        <v>2.79</v>
      </c>
    </row>
    <row r="1952" spans="1:4" x14ac:dyDescent="0.25">
      <c r="A1952" s="257">
        <v>42613</v>
      </c>
      <c r="B1952" s="414">
        <f t="shared" si="42"/>
        <v>42614</v>
      </c>
      <c r="D1952" s="99">
        <v>2.97</v>
      </c>
    </row>
    <row r="1953" spans="1:4" x14ac:dyDescent="0.25">
      <c r="A1953" s="257">
        <v>42627</v>
      </c>
      <c r="B1953" s="414">
        <f t="shared" si="42"/>
        <v>42628</v>
      </c>
      <c r="D1953" s="99">
        <v>2.97</v>
      </c>
    </row>
    <row r="1954" spans="1:4" x14ac:dyDescent="0.25">
      <c r="A1954" s="257">
        <v>42635</v>
      </c>
      <c r="B1954" s="414">
        <f t="shared" si="42"/>
        <v>42636</v>
      </c>
      <c r="C1954" s="18">
        <v>3.14</v>
      </c>
      <c r="D1954" s="99"/>
    </row>
    <row r="1955" spans="1:4" x14ac:dyDescent="0.25">
      <c r="A1955" s="257">
        <v>42636</v>
      </c>
      <c r="B1955" s="414">
        <f t="shared" si="42"/>
        <v>42637</v>
      </c>
      <c r="C1955" s="375">
        <v>3.04</v>
      </c>
      <c r="D1955" s="99"/>
    </row>
    <row r="1956" spans="1:4" x14ac:dyDescent="0.25">
      <c r="A1956" s="257">
        <v>42637</v>
      </c>
      <c r="B1956" s="414">
        <f t="shared" si="42"/>
        <v>42638</v>
      </c>
      <c r="C1956" s="375">
        <v>3.04</v>
      </c>
      <c r="D1956" s="99"/>
    </row>
    <row r="1957" spans="1:4" x14ac:dyDescent="0.25">
      <c r="A1957" s="257">
        <v>42638</v>
      </c>
      <c r="B1957" s="414">
        <f t="shared" si="42"/>
        <v>42639</v>
      </c>
      <c r="C1957" s="375">
        <v>3.04</v>
      </c>
      <c r="D1957" s="99"/>
    </row>
    <row r="1958" spans="1:4" x14ac:dyDescent="0.25">
      <c r="A1958" s="257">
        <v>42639</v>
      </c>
      <c r="B1958" s="414">
        <f t="shared" si="42"/>
        <v>42640</v>
      </c>
      <c r="C1958" s="18">
        <v>3.05</v>
      </c>
      <c r="D1958" s="99"/>
    </row>
    <row r="1959" spans="1:4" x14ac:dyDescent="0.25">
      <c r="A1959" s="257">
        <v>42640</v>
      </c>
      <c r="B1959" s="414">
        <f t="shared" si="42"/>
        <v>42641</v>
      </c>
      <c r="C1959" s="18">
        <v>3.03</v>
      </c>
      <c r="D1959" s="99"/>
    </row>
    <row r="1960" spans="1:4" x14ac:dyDescent="0.25">
      <c r="A1960" s="257">
        <v>42641</v>
      </c>
      <c r="B1960" s="414">
        <f t="shared" si="42"/>
        <v>42642</v>
      </c>
      <c r="C1960" s="18">
        <v>2.98</v>
      </c>
      <c r="D1960" s="99"/>
    </row>
    <row r="1961" spans="1:4" x14ac:dyDescent="0.25">
      <c r="A1961" s="257">
        <v>42642</v>
      </c>
      <c r="B1961" s="414">
        <f t="shared" si="42"/>
        <v>42643</v>
      </c>
      <c r="C1961" s="18">
        <v>2.95</v>
      </c>
      <c r="D1961" s="99">
        <v>2.97</v>
      </c>
    </row>
    <row r="1962" spans="1:4" x14ac:dyDescent="0.25">
      <c r="A1962" s="257">
        <v>42643</v>
      </c>
      <c r="B1962" s="257">
        <f t="shared" si="42"/>
        <v>42644</v>
      </c>
      <c r="D1962" s="99">
        <v>2.95</v>
      </c>
    </row>
    <row r="1963" spans="1:4" x14ac:dyDescent="0.25">
      <c r="A1963" s="257">
        <v>42657</v>
      </c>
      <c r="B1963" s="257">
        <f t="shared" si="42"/>
        <v>42658</v>
      </c>
      <c r="D1963" s="99">
        <v>2.95</v>
      </c>
    </row>
    <row r="1964" spans="1:4" x14ac:dyDescent="0.25">
      <c r="A1964" s="257">
        <v>42666</v>
      </c>
      <c r="B1964" s="414">
        <f t="shared" si="42"/>
        <v>42667</v>
      </c>
      <c r="C1964" s="375">
        <v>2.87</v>
      </c>
      <c r="D1964" s="99"/>
    </row>
    <row r="1965" spans="1:4" x14ac:dyDescent="0.25">
      <c r="A1965" s="257">
        <v>42667</v>
      </c>
      <c r="B1965" s="414">
        <f t="shared" si="42"/>
        <v>42668</v>
      </c>
      <c r="C1965" s="18">
        <v>2.75</v>
      </c>
      <c r="D1965" s="99"/>
    </row>
    <row r="1966" spans="1:4" x14ac:dyDescent="0.25">
      <c r="A1966" s="257">
        <v>42668</v>
      </c>
      <c r="B1966" s="414">
        <f t="shared" si="42"/>
        <v>42669</v>
      </c>
      <c r="C1966" s="18">
        <v>2.67</v>
      </c>
      <c r="D1966" s="99"/>
    </row>
    <row r="1967" spans="1:4" x14ac:dyDescent="0.25">
      <c r="A1967" s="257">
        <v>42669</v>
      </c>
      <c r="B1967" s="414">
        <f t="shared" si="42"/>
        <v>42670</v>
      </c>
      <c r="C1967" s="18">
        <v>2.68</v>
      </c>
      <c r="D1967" s="99"/>
    </row>
    <row r="1968" spans="1:4" x14ac:dyDescent="0.25">
      <c r="A1968" s="257">
        <v>42670</v>
      </c>
      <c r="B1968" s="414">
        <f t="shared" si="42"/>
        <v>42671</v>
      </c>
      <c r="C1968" s="18">
        <v>2.69</v>
      </c>
      <c r="D1968" s="99"/>
    </row>
    <row r="1969" spans="1:4" x14ac:dyDescent="0.25">
      <c r="A1969" s="257">
        <v>42671</v>
      </c>
      <c r="B1969" s="414">
        <f t="shared" si="42"/>
        <v>42672</v>
      </c>
      <c r="C1969" s="375">
        <v>2.65</v>
      </c>
      <c r="D1969" s="99"/>
    </row>
    <row r="1970" spans="1:4" x14ac:dyDescent="0.25">
      <c r="A1970" s="257">
        <v>42672</v>
      </c>
      <c r="B1970" s="414">
        <f t="shared" si="42"/>
        <v>42673</v>
      </c>
      <c r="C1970" s="375">
        <v>2.65</v>
      </c>
      <c r="D1970" s="99"/>
    </row>
    <row r="1971" spans="1:4" x14ac:dyDescent="0.25">
      <c r="A1971" s="257">
        <v>42673</v>
      </c>
      <c r="B1971" s="414">
        <f t="shared" si="42"/>
        <v>42674</v>
      </c>
      <c r="C1971" s="375">
        <v>2.65</v>
      </c>
      <c r="D1971" s="99">
        <v>2.95</v>
      </c>
    </row>
    <row r="1972" spans="1:4" x14ac:dyDescent="0.25">
      <c r="A1972" s="257">
        <v>42674</v>
      </c>
      <c r="B1972" s="414">
        <f t="shared" si="42"/>
        <v>42675</v>
      </c>
      <c r="D1972" s="99">
        <v>2.48</v>
      </c>
    </row>
    <row r="1973" spans="1:4" x14ac:dyDescent="0.25">
      <c r="A1973" s="257">
        <v>42688</v>
      </c>
      <c r="B1973" s="414">
        <f t="shared" si="42"/>
        <v>42689</v>
      </c>
      <c r="D1973" s="99">
        <v>2.48</v>
      </c>
    </row>
    <row r="1974" spans="1:4" x14ac:dyDescent="0.25">
      <c r="A1974" s="257">
        <v>42696</v>
      </c>
      <c r="B1974" s="414">
        <f t="shared" si="42"/>
        <v>42697</v>
      </c>
      <c r="C1974" s="161">
        <v>2.74</v>
      </c>
      <c r="D1974" s="99"/>
    </row>
    <row r="1975" spans="1:4" x14ac:dyDescent="0.25">
      <c r="A1975" s="257">
        <v>42697</v>
      </c>
      <c r="B1975" s="414">
        <f t="shared" si="42"/>
        <v>42698</v>
      </c>
      <c r="C1975" s="376">
        <v>2.74</v>
      </c>
      <c r="D1975" s="99"/>
    </row>
    <row r="1976" spans="1:4" x14ac:dyDescent="0.25">
      <c r="A1976" s="257">
        <v>42698</v>
      </c>
      <c r="B1976" s="414">
        <f t="shared" si="42"/>
        <v>42699</v>
      </c>
      <c r="C1976" s="376">
        <v>2.74</v>
      </c>
    </row>
    <row r="1977" spans="1:4" x14ac:dyDescent="0.25">
      <c r="A1977" s="257">
        <v>42699</v>
      </c>
      <c r="B1977" s="414">
        <f t="shared" si="42"/>
        <v>42700</v>
      </c>
      <c r="C1977" s="376">
        <v>2.74</v>
      </c>
    </row>
    <row r="1978" spans="1:4" x14ac:dyDescent="0.25">
      <c r="A1978" s="257">
        <v>42700</v>
      </c>
      <c r="B1978" s="414">
        <f t="shared" si="42"/>
        <v>42701</v>
      </c>
      <c r="C1978" s="376">
        <v>2.74</v>
      </c>
    </row>
    <row r="1979" spans="1:4" x14ac:dyDescent="0.25">
      <c r="A1979" s="257">
        <v>42701</v>
      </c>
      <c r="B1979" s="414">
        <f t="shared" si="42"/>
        <v>42702</v>
      </c>
      <c r="C1979" s="376">
        <v>2.74</v>
      </c>
    </row>
    <row r="1980" spans="1:4" x14ac:dyDescent="0.25">
      <c r="A1980" s="257">
        <v>42702</v>
      </c>
      <c r="B1980" s="414">
        <f t="shared" si="42"/>
        <v>42703</v>
      </c>
      <c r="C1980" s="161">
        <v>2.91</v>
      </c>
    </row>
    <row r="1981" spans="1:4" x14ac:dyDescent="0.25">
      <c r="A1981" s="257">
        <v>42703</v>
      </c>
      <c r="B1981" s="414">
        <f t="shared" si="42"/>
        <v>42704</v>
      </c>
      <c r="C1981" s="161">
        <v>3.03</v>
      </c>
      <c r="D1981" s="99">
        <v>2.48</v>
      </c>
    </row>
    <row r="1982" spans="1:4" x14ac:dyDescent="0.25">
      <c r="A1982" s="257">
        <v>42704</v>
      </c>
      <c r="B1982" s="414">
        <f t="shared" si="42"/>
        <v>42705</v>
      </c>
      <c r="D1982" s="99">
        <v>3.56</v>
      </c>
    </row>
    <row r="1983" spans="1:4" x14ac:dyDescent="0.25">
      <c r="A1983" s="257">
        <v>42718</v>
      </c>
      <c r="B1983" s="414">
        <f t="shared" si="42"/>
        <v>42719</v>
      </c>
      <c r="D1983" s="99">
        <v>3.56</v>
      </c>
    </row>
    <row r="1984" spans="1:4" x14ac:dyDescent="0.25">
      <c r="A1984" s="257">
        <v>42727</v>
      </c>
      <c r="B1984" s="414">
        <f t="shared" si="42"/>
        <v>42728</v>
      </c>
      <c r="C1984" s="376">
        <v>3.59</v>
      </c>
      <c r="D1984" s="99"/>
    </row>
    <row r="1985" spans="1:4" x14ac:dyDescent="0.25">
      <c r="A1985" s="257">
        <v>42728</v>
      </c>
      <c r="B1985" s="414">
        <f t="shared" si="42"/>
        <v>42729</v>
      </c>
      <c r="C1985" s="376">
        <v>3.59</v>
      </c>
      <c r="D1985" s="99"/>
    </row>
    <row r="1986" spans="1:4" x14ac:dyDescent="0.25">
      <c r="A1986" s="257">
        <v>42729</v>
      </c>
      <c r="B1986" s="414">
        <f t="shared" si="42"/>
        <v>42730</v>
      </c>
      <c r="C1986" s="376">
        <v>3.59</v>
      </c>
      <c r="D1986" s="99"/>
    </row>
    <row r="1987" spans="1:4" x14ac:dyDescent="0.25">
      <c r="A1987" s="257">
        <v>42730</v>
      </c>
      <c r="B1987" s="414">
        <f t="shared" si="42"/>
        <v>42731</v>
      </c>
      <c r="C1987" s="376">
        <v>3.59</v>
      </c>
      <c r="D1987" s="99"/>
    </row>
    <row r="1988" spans="1:4" x14ac:dyDescent="0.25">
      <c r="A1988" s="257">
        <v>42731</v>
      </c>
      <c r="B1988" s="414">
        <f t="shared" si="42"/>
        <v>42732</v>
      </c>
      <c r="C1988" s="161">
        <v>3.67</v>
      </c>
      <c r="D1988" s="99"/>
    </row>
    <row r="1989" spans="1:4" x14ac:dyDescent="0.25">
      <c r="A1989" s="257">
        <v>42732</v>
      </c>
      <c r="B1989" s="414">
        <f t="shared" si="42"/>
        <v>42733</v>
      </c>
      <c r="C1989" s="161">
        <v>3.66</v>
      </c>
      <c r="D1989" s="99"/>
    </row>
    <row r="1990" spans="1:4" x14ac:dyDescent="0.25">
      <c r="A1990" s="257">
        <v>42733</v>
      </c>
      <c r="B1990" s="414">
        <f t="shared" si="42"/>
        <v>42734</v>
      </c>
      <c r="C1990" s="376">
        <v>3.68</v>
      </c>
      <c r="D1990" s="99"/>
    </row>
    <row r="1991" spans="1:4" x14ac:dyDescent="0.25">
      <c r="A1991" s="257">
        <v>42734</v>
      </c>
      <c r="B1991" s="414">
        <f t="shared" si="42"/>
        <v>42735</v>
      </c>
      <c r="C1991" s="376">
        <v>3.68</v>
      </c>
      <c r="D1991" s="99">
        <v>3.56</v>
      </c>
    </row>
    <row r="1992" spans="1:4" x14ac:dyDescent="0.25">
      <c r="A1992" s="257">
        <v>42735</v>
      </c>
      <c r="B1992" s="414">
        <f t="shared" si="42"/>
        <v>42736</v>
      </c>
      <c r="D1992" s="99">
        <v>3.29</v>
      </c>
    </row>
    <row r="1993" spans="1:4" x14ac:dyDescent="0.25">
      <c r="A1993" s="257">
        <v>42749</v>
      </c>
      <c r="B1993" s="414">
        <f t="shared" si="42"/>
        <v>42750</v>
      </c>
      <c r="D1993" s="99">
        <v>3.29</v>
      </c>
    </row>
    <row r="1994" spans="1:4" x14ac:dyDescent="0.25">
      <c r="A1994" s="257">
        <v>42758</v>
      </c>
      <c r="B1994" s="414">
        <f t="shared" si="42"/>
        <v>42759</v>
      </c>
      <c r="C1994" s="18">
        <v>3.15</v>
      </c>
      <c r="D1994" s="99"/>
    </row>
    <row r="1995" spans="1:4" x14ac:dyDescent="0.25">
      <c r="A1995" s="257">
        <v>42759</v>
      </c>
      <c r="B1995" s="414">
        <f t="shared" si="42"/>
        <v>42760</v>
      </c>
      <c r="C1995" s="18">
        <v>3.25</v>
      </c>
      <c r="D1995" s="99"/>
    </row>
    <row r="1996" spans="1:4" x14ac:dyDescent="0.25">
      <c r="A1996" s="257">
        <v>42760</v>
      </c>
      <c r="B1996" s="414">
        <f t="shared" si="42"/>
        <v>42761</v>
      </c>
      <c r="C1996" s="18">
        <v>3.25</v>
      </c>
      <c r="D1996" s="99"/>
    </row>
    <row r="1997" spans="1:4" x14ac:dyDescent="0.25">
      <c r="A1997" s="257">
        <v>42761</v>
      </c>
      <c r="B1997" s="414">
        <f t="shared" si="42"/>
        <v>42762</v>
      </c>
      <c r="C1997" s="18">
        <v>3.42</v>
      </c>
      <c r="D1997" s="99"/>
    </row>
    <row r="1998" spans="1:4" x14ac:dyDescent="0.25">
      <c r="A1998" s="257">
        <v>42762</v>
      </c>
      <c r="B1998" s="414">
        <f t="shared" si="42"/>
        <v>42763</v>
      </c>
      <c r="C1998" s="375">
        <v>3.29</v>
      </c>
      <c r="D1998" s="99"/>
    </row>
    <row r="1999" spans="1:4" x14ac:dyDescent="0.25">
      <c r="A1999" s="257">
        <v>42763</v>
      </c>
      <c r="B1999" s="414">
        <f t="shared" si="42"/>
        <v>42764</v>
      </c>
      <c r="C1999" s="375">
        <v>3.29</v>
      </c>
      <c r="D1999" s="99"/>
    </row>
    <row r="2000" spans="1:4" x14ac:dyDescent="0.25">
      <c r="A2000" s="257">
        <v>42764</v>
      </c>
      <c r="B2000" s="414">
        <f t="shared" si="42"/>
        <v>42765</v>
      </c>
      <c r="C2000" s="375">
        <v>3.29</v>
      </c>
      <c r="D2000" s="99"/>
    </row>
    <row r="2001" spans="1:4" x14ac:dyDescent="0.25">
      <c r="A2001" s="257">
        <v>42765</v>
      </c>
      <c r="B2001" s="414">
        <f t="shared" si="42"/>
        <v>42766</v>
      </c>
      <c r="C2001" s="161">
        <v>3.2</v>
      </c>
      <c r="D2001" s="99">
        <v>3.29</v>
      </c>
    </row>
    <row r="2002" spans="1:4" x14ac:dyDescent="0.25">
      <c r="A2002" s="257">
        <v>42766</v>
      </c>
      <c r="B2002" s="414">
        <f t="shared" si="42"/>
        <v>42767</v>
      </c>
      <c r="D2002" s="99">
        <v>2.85</v>
      </c>
    </row>
    <row r="2003" spans="1:4" x14ac:dyDescent="0.25">
      <c r="A2003" s="257">
        <v>42780</v>
      </c>
      <c r="B2003" s="414">
        <f t="shared" si="42"/>
        <v>42781</v>
      </c>
      <c r="D2003" s="99">
        <v>2.85</v>
      </c>
    </row>
    <row r="2004" spans="1:4" x14ac:dyDescent="0.25">
      <c r="A2004" s="257">
        <v>42786</v>
      </c>
      <c r="B2004" s="414">
        <f t="shared" si="42"/>
        <v>42787</v>
      </c>
      <c r="C2004" s="376">
        <v>2.75</v>
      </c>
      <c r="D2004" s="99"/>
    </row>
    <row r="2005" spans="1:4" x14ac:dyDescent="0.25">
      <c r="A2005" s="257">
        <v>42787</v>
      </c>
      <c r="B2005" s="414">
        <f t="shared" si="42"/>
        <v>42788</v>
      </c>
      <c r="C2005" s="161">
        <v>2.52</v>
      </c>
      <c r="D2005" s="99"/>
    </row>
    <row r="2006" spans="1:4" x14ac:dyDescent="0.25">
      <c r="A2006" s="257">
        <v>42788</v>
      </c>
      <c r="B2006" s="414">
        <f t="shared" si="42"/>
        <v>42789</v>
      </c>
      <c r="C2006" s="161">
        <v>2.5299999999999998</v>
      </c>
      <c r="D2006" s="99"/>
    </row>
    <row r="2007" spans="1:4" x14ac:dyDescent="0.25">
      <c r="A2007" s="257">
        <v>42789</v>
      </c>
      <c r="B2007" s="414">
        <f t="shared" si="42"/>
        <v>42790</v>
      </c>
      <c r="C2007" s="161">
        <v>2.6</v>
      </c>
      <c r="D2007" s="99"/>
    </row>
    <row r="2008" spans="1:4" x14ac:dyDescent="0.25">
      <c r="A2008" s="257">
        <v>42790</v>
      </c>
      <c r="B2008" s="414">
        <f t="shared" si="42"/>
        <v>42791</v>
      </c>
      <c r="C2008" s="376">
        <v>2.4900000000000002</v>
      </c>
      <c r="D2008" s="99"/>
    </row>
    <row r="2009" spans="1:4" x14ac:dyDescent="0.25">
      <c r="A2009" s="257">
        <v>42791</v>
      </c>
      <c r="B2009" s="414">
        <f t="shared" si="42"/>
        <v>42792</v>
      </c>
      <c r="C2009" s="376">
        <v>2.4900000000000002</v>
      </c>
      <c r="D2009" s="99"/>
    </row>
    <row r="2010" spans="1:4" x14ac:dyDescent="0.25">
      <c r="A2010" s="257">
        <v>42792</v>
      </c>
      <c r="B2010" s="414">
        <f t="shared" si="42"/>
        <v>42793</v>
      </c>
      <c r="C2010" s="376">
        <v>2.4900000000000002</v>
      </c>
      <c r="D2010" s="99"/>
    </row>
    <row r="2011" spans="1:4" x14ac:dyDescent="0.25">
      <c r="A2011" s="257">
        <v>42793</v>
      </c>
      <c r="B2011" s="414">
        <f t="shared" si="42"/>
        <v>42794</v>
      </c>
      <c r="C2011" s="161">
        <v>2.44</v>
      </c>
      <c r="D2011" s="99">
        <v>2.85</v>
      </c>
    </row>
    <row r="2012" spans="1:4" x14ac:dyDescent="0.25">
      <c r="A2012" s="257">
        <v>42794</v>
      </c>
      <c r="B2012" s="414">
        <f t="shared" si="42"/>
        <v>42795</v>
      </c>
      <c r="D2012" s="99">
        <v>2.84</v>
      </c>
    </row>
    <row r="2013" spans="1:4" x14ac:dyDescent="0.25">
      <c r="A2013" s="257">
        <v>42808</v>
      </c>
      <c r="B2013" s="414">
        <f t="shared" ref="B2013:B2023" si="43">A2013+1</f>
        <v>42809</v>
      </c>
      <c r="D2013" s="99">
        <v>2.84</v>
      </c>
    </row>
    <row r="2014" spans="1:4" x14ac:dyDescent="0.25">
      <c r="A2014" s="257">
        <v>42817</v>
      </c>
      <c r="B2014" s="414">
        <f t="shared" si="43"/>
        <v>42818</v>
      </c>
      <c r="C2014" s="426">
        <v>2.93</v>
      </c>
      <c r="D2014" s="99"/>
    </row>
    <row r="2015" spans="1:4" x14ac:dyDescent="0.25">
      <c r="A2015" s="257">
        <v>42818</v>
      </c>
      <c r="B2015" s="414">
        <f t="shared" si="43"/>
        <v>42819</v>
      </c>
      <c r="C2015" s="376">
        <v>2.92</v>
      </c>
      <c r="D2015" s="99"/>
    </row>
    <row r="2016" spans="1:4" x14ac:dyDescent="0.25">
      <c r="A2016" s="257">
        <v>42819</v>
      </c>
      <c r="B2016" s="414">
        <f t="shared" si="43"/>
        <v>42820</v>
      </c>
      <c r="C2016" s="376">
        <v>2.92</v>
      </c>
      <c r="D2016" s="99"/>
    </row>
    <row r="2017" spans="1:4" x14ac:dyDescent="0.25">
      <c r="A2017" s="257">
        <v>42820</v>
      </c>
      <c r="B2017" s="414">
        <f t="shared" si="43"/>
        <v>42821</v>
      </c>
      <c r="C2017" s="376">
        <v>2.92</v>
      </c>
      <c r="D2017" s="99"/>
    </row>
    <row r="2018" spans="1:4" x14ac:dyDescent="0.25">
      <c r="A2018" s="257">
        <v>42821</v>
      </c>
      <c r="B2018" s="414">
        <f t="shared" si="43"/>
        <v>42822</v>
      </c>
      <c r="C2018" s="426">
        <v>2.95</v>
      </c>
      <c r="D2018" s="99"/>
    </row>
    <row r="2019" spans="1:4" x14ac:dyDescent="0.25">
      <c r="A2019" s="257">
        <v>42822</v>
      </c>
      <c r="B2019" s="414">
        <f t="shared" si="43"/>
        <v>42823</v>
      </c>
      <c r="C2019" s="426">
        <v>2.93</v>
      </c>
      <c r="D2019" s="99"/>
    </row>
    <row r="2020" spans="1:4" x14ac:dyDescent="0.25">
      <c r="A2020" s="257">
        <v>42823</v>
      </c>
      <c r="B2020" s="414">
        <f t="shared" si="43"/>
        <v>42824</v>
      </c>
      <c r="C2020" s="426">
        <v>3.03</v>
      </c>
      <c r="D2020" s="99"/>
    </row>
    <row r="2021" spans="1:4" x14ac:dyDescent="0.25">
      <c r="A2021" s="257">
        <v>42824</v>
      </c>
      <c r="B2021" s="414">
        <f t="shared" si="43"/>
        <v>42825</v>
      </c>
      <c r="C2021" s="426">
        <v>3.07</v>
      </c>
      <c r="D2021" s="99">
        <v>2.84</v>
      </c>
    </row>
    <row r="2022" spans="1:4" x14ac:dyDescent="0.25">
      <c r="A2022" s="257">
        <v>42825</v>
      </c>
      <c r="B2022" s="414">
        <f t="shared" si="43"/>
        <v>42826</v>
      </c>
      <c r="D2022" s="99">
        <v>3.07</v>
      </c>
    </row>
    <row r="2023" spans="1:4" x14ac:dyDescent="0.25">
      <c r="A2023" s="257">
        <v>42839</v>
      </c>
      <c r="B2023" s="414">
        <f t="shared" si="43"/>
        <v>42840</v>
      </c>
      <c r="D2023" s="99">
        <v>3.07</v>
      </c>
    </row>
    <row r="2024" spans="1:4" x14ac:dyDescent="0.25">
      <c r="A2024" s="257">
        <v>42847</v>
      </c>
      <c r="B2024" s="414">
        <f t="shared" ref="B2024:B2033" si="44">A2024+1</f>
        <v>42848</v>
      </c>
      <c r="C2024" s="376">
        <v>3.04</v>
      </c>
      <c r="D2024" s="99"/>
    </row>
    <row r="2025" spans="1:4" x14ac:dyDescent="0.25">
      <c r="A2025" s="257">
        <v>42848</v>
      </c>
      <c r="B2025" s="414">
        <f t="shared" si="44"/>
        <v>42849</v>
      </c>
      <c r="C2025" s="376">
        <v>3.04</v>
      </c>
      <c r="D2025" s="99"/>
    </row>
    <row r="2026" spans="1:4" x14ac:dyDescent="0.25">
      <c r="A2026" s="257">
        <v>42849</v>
      </c>
      <c r="B2026" s="414">
        <f t="shared" si="44"/>
        <v>42850</v>
      </c>
      <c r="C2026" s="426">
        <v>2.98</v>
      </c>
      <c r="D2026" s="99"/>
    </row>
    <row r="2027" spans="1:4" x14ac:dyDescent="0.25">
      <c r="A2027" s="257">
        <v>42850</v>
      </c>
      <c r="B2027" s="414">
        <f t="shared" si="44"/>
        <v>42851</v>
      </c>
      <c r="C2027" s="426">
        <v>2.96</v>
      </c>
      <c r="D2027" s="99"/>
    </row>
    <row r="2028" spans="1:4" x14ac:dyDescent="0.25">
      <c r="A2028" s="257">
        <v>42851</v>
      </c>
      <c r="B2028" s="414">
        <f t="shared" si="44"/>
        <v>42852</v>
      </c>
      <c r="C2028" s="426">
        <v>3.02</v>
      </c>
      <c r="D2028" s="99"/>
    </row>
    <row r="2029" spans="1:4" x14ac:dyDescent="0.25">
      <c r="A2029" s="257">
        <v>42852</v>
      </c>
      <c r="B2029" s="414">
        <f t="shared" si="44"/>
        <v>42853</v>
      </c>
      <c r="C2029" s="376">
        <v>3.07</v>
      </c>
      <c r="D2029" s="99"/>
    </row>
    <row r="2030" spans="1:4" x14ac:dyDescent="0.25">
      <c r="A2030" s="257">
        <v>42853</v>
      </c>
      <c r="B2030" s="414">
        <f t="shared" si="44"/>
        <v>42854</v>
      </c>
      <c r="C2030" s="376">
        <v>3.07</v>
      </c>
      <c r="D2030" s="99"/>
    </row>
    <row r="2031" spans="1:4" x14ac:dyDescent="0.25">
      <c r="A2031" s="257">
        <v>42854</v>
      </c>
      <c r="B2031" s="414">
        <f t="shared" si="44"/>
        <v>42855</v>
      </c>
      <c r="C2031" s="376">
        <v>3.07</v>
      </c>
      <c r="D2031" s="99">
        <v>3.07</v>
      </c>
    </row>
    <row r="2032" spans="1:4" x14ac:dyDescent="0.25">
      <c r="A2032" s="257">
        <v>42855</v>
      </c>
      <c r="B2032" s="414">
        <f t="shared" si="44"/>
        <v>42856</v>
      </c>
      <c r="D2032" s="99">
        <v>3.13</v>
      </c>
    </row>
    <row r="2033" spans="1:4" x14ac:dyDescent="0.25">
      <c r="A2033" s="257">
        <v>42869</v>
      </c>
      <c r="B2033" s="414">
        <f t="shared" si="44"/>
        <v>42870</v>
      </c>
      <c r="D2033" s="99">
        <v>3.13</v>
      </c>
    </row>
    <row r="2034" spans="1:4" x14ac:dyDescent="0.25">
      <c r="A2034" s="257">
        <v>42878</v>
      </c>
      <c r="B2034" s="414">
        <f t="shared" ref="B2034:B2097" si="45">A2034+1</f>
        <v>42879</v>
      </c>
      <c r="C2034" s="161">
        <v>3.2</v>
      </c>
      <c r="D2034" s="99"/>
    </row>
    <row r="2035" spans="1:4" x14ac:dyDescent="0.25">
      <c r="A2035" s="257">
        <v>42879</v>
      </c>
      <c r="B2035" s="414">
        <f t="shared" si="45"/>
        <v>42880</v>
      </c>
      <c r="C2035" s="161">
        <v>3.11</v>
      </c>
      <c r="D2035" s="99"/>
    </row>
    <row r="2036" spans="1:4" x14ac:dyDescent="0.25">
      <c r="A2036" s="257">
        <v>42880</v>
      </c>
      <c r="B2036" s="414">
        <f t="shared" si="45"/>
        <v>42881</v>
      </c>
      <c r="C2036" s="161">
        <v>3.06</v>
      </c>
      <c r="D2036" s="99"/>
    </row>
    <row r="2037" spans="1:4" x14ac:dyDescent="0.25">
      <c r="A2037" s="257">
        <v>42881</v>
      </c>
      <c r="B2037" s="414">
        <f t="shared" si="45"/>
        <v>42882</v>
      </c>
      <c r="C2037" s="376">
        <v>3.11</v>
      </c>
      <c r="D2037" s="99"/>
    </row>
    <row r="2038" spans="1:4" x14ac:dyDescent="0.25">
      <c r="A2038" s="257">
        <v>42882</v>
      </c>
      <c r="B2038" s="414">
        <f t="shared" si="45"/>
        <v>42883</v>
      </c>
      <c r="C2038" s="376">
        <v>3.11</v>
      </c>
      <c r="D2038" s="99"/>
    </row>
    <row r="2039" spans="1:4" x14ac:dyDescent="0.25">
      <c r="A2039" s="257">
        <v>42883</v>
      </c>
      <c r="B2039" s="414">
        <f t="shared" si="45"/>
        <v>42884</v>
      </c>
      <c r="C2039" s="376">
        <v>3.11</v>
      </c>
      <c r="D2039" s="99"/>
    </row>
    <row r="2040" spans="1:4" x14ac:dyDescent="0.25">
      <c r="A2040" s="257">
        <v>42884</v>
      </c>
      <c r="B2040" s="414">
        <f t="shared" si="45"/>
        <v>42885</v>
      </c>
      <c r="C2040" s="376">
        <v>3.11</v>
      </c>
      <c r="D2040" s="99"/>
    </row>
    <row r="2041" spans="1:4" x14ac:dyDescent="0.25">
      <c r="A2041" s="257">
        <v>42885</v>
      </c>
      <c r="B2041" s="414">
        <f t="shared" si="45"/>
        <v>42886</v>
      </c>
      <c r="C2041" s="161">
        <v>3.05</v>
      </c>
      <c r="D2041" s="99">
        <v>3.13</v>
      </c>
    </row>
    <row r="2042" spans="1:4" x14ac:dyDescent="0.25">
      <c r="A2042" s="257">
        <v>42886</v>
      </c>
      <c r="B2042" s="257">
        <f t="shared" si="45"/>
        <v>42887</v>
      </c>
      <c r="C2042" s="386"/>
      <c r="D2042" s="99">
        <v>2.93</v>
      </c>
    </row>
    <row r="2043" spans="1:4" x14ac:dyDescent="0.25">
      <c r="A2043" s="257">
        <v>42900</v>
      </c>
      <c r="B2043" s="257">
        <f t="shared" si="45"/>
        <v>42901</v>
      </c>
      <c r="C2043" s="386"/>
      <c r="D2043" s="99">
        <v>2.93</v>
      </c>
    </row>
    <row r="2044" spans="1:4" x14ac:dyDescent="0.25">
      <c r="A2044" s="257">
        <v>42908</v>
      </c>
      <c r="B2044" s="414">
        <f t="shared" si="45"/>
        <v>42909</v>
      </c>
      <c r="C2044" s="161">
        <v>2.85</v>
      </c>
      <c r="D2044" s="99"/>
    </row>
    <row r="2045" spans="1:4" x14ac:dyDescent="0.25">
      <c r="A2045" s="257">
        <v>42909</v>
      </c>
      <c r="B2045" s="414">
        <f t="shared" si="45"/>
        <v>42910</v>
      </c>
      <c r="C2045" s="376">
        <v>2.86</v>
      </c>
      <c r="D2045" s="99"/>
    </row>
    <row r="2046" spans="1:4" x14ac:dyDescent="0.25">
      <c r="A2046" s="257">
        <v>42910</v>
      </c>
      <c r="B2046" s="414">
        <f t="shared" si="45"/>
        <v>42911</v>
      </c>
      <c r="C2046" s="376">
        <v>2.86</v>
      </c>
      <c r="D2046" s="99"/>
    </row>
    <row r="2047" spans="1:4" x14ac:dyDescent="0.25">
      <c r="A2047" s="257">
        <v>42911</v>
      </c>
      <c r="B2047" s="414">
        <f t="shared" si="45"/>
        <v>42912</v>
      </c>
      <c r="C2047" s="376">
        <v>2.86</v>
      </c>
      <c r="D2047" s="99"/>
    </row>
    <row r="2048" spans="1:4" x14ac:dyDescent="0.25">
      <c r="A2048" s="257">
        <v>42912</v>
      </c>
      <c r="B2048" s="414">
        <f t="shared" si="45"/>
        <v>42913</v>
      </c>
      <c r="C2048" s="161">
        <v>2.98</v>
      </c>
      <c r="D2048" s="99"/>
    </row>
    <row r="2049" spans="1:4" x14ac:dyDescent="0.25">
      <c r="A2049" s="257">
        <v>42913</v>
      </c>
      <c r="B2049" s="414">
        <f t="shared" si="45"/>
        <v>42914</v>
      </c>
      <c r="C2049" s="161">
        <v>2.98</v>
      </c>
      <c r="D2049" s="99"/>
    </row>
    <row r="2050" spans="1:4" x14ac:dyDescent="0.25">
      <c r="A2050" s="257">
        <v>42914</v>
      </c>
      <c r="B2050" s="414">
        <f t="shared" si="45"/>
        <v>42915</v>
      </c>
      <c r="C2050" s="161">
        <v>3.01</v>
      </c>
      <c r="D2050" s="99"/>
    </row>
    <row r="2051" spans="1:4" x14ac:dyDescent="0.25">
      <c r="A2051" s="257">
        <v>42915</v>
      </c>
      <c r="B2051" s="414">
        <f t="shared" si="45"/>
        <v>42916</v>
      </c>
      <c r="C2051" s="161">
        <v>3</v>
      </c>
      <c r="D2051" s="99">
        <v>2.93</v>
      </c>
    </row>
    <row r="2052" spans="1:4" x14ac:dyDescent="0.25">
      <c r="A2052" s="257">
        <v>42916</v>
      </c>
      <c r="B2052" s="414">
        <f t="shared" si="45"/>
        <v>42917</v>
      </c>
      <c r="C2052" s="386"/>
      <c r="D2052" s="99">
        <v>2.96</v>
      </c>
    </row>
    <row r="2053" spans="1:4" x14ac:dyDescent="0.25">
      <c r="A2053" s="257">
        <v>42930</v>
      </c>
      <c r="B2053" s="414">
        <f t="shared" si="45"/>
        <v>42931</v>
      </c>
      <c r="C2053" s="386"/>
      <c r="D2053" s="99">
        <v>2.96</v>
      </c>
    </row>
    <row r="2054" spans="1:4" x14ac:dyDescent="0.25">
      <c r="A2054" s="257">
        <v>42939</v>
      </c>
      <c r="B2054" s="414">
        <f t="shared" si="45"/>
        <v>42940</v>
      </c>
      <c r="C2054" s="376">
        <v>3.03</v>
      </c>
      <c r="D2054" s="99"/>
    </row>
    <row r="2055" spans="1:4" x14ac:dyDescent="0.25">
      <c r="A2055" s="257">
        <v>42940</v>
      </c>
      <c r="B2055" s="414">
        <f t="shared" si="45"/>
        <v>42941</v>
      </c>
      <c r="C2055" s="161">
        <v>2.96</v>
      </c>
      <c r="D2055" s="99"/>
    </row>
    <row r="2056" spans="1:4" x14ac:dyDescent="0.25">
      <c r="A2056" s="257">
        <v>42941</v>
      </c>
      <c r="B2056" s="414">
        <f t="shared" si="45"/>
        <v>42942</v>
      </c>
      <c r="C2056" s="161">
        <v>2.96</v>
      </c>
      <c r="D2056" s="99"/>
    </row>
    <row r="2057" spans="1:4" x14ac:dyDescent="0.25">
      <c r="A2057" s="257">
        <v>42942</v>
      </c>
      <c r="B2057" s="414">
        <f t="shared" si="45"/>
        <v>42943</v>
      </c>
      <c r="C2057" s="161">
        <v>2.92</v>
      </c>
      <c r="D2057" s="99"/>
    </row>
    <row r="2058" spans="1:4" x14ac:dyDescent="0.25">
      <c r="A2058" s="257">
        <v>42943</v>
      </c>
      <c r="B2058" s="414">
        <f t="shared" si="45"/>
        <v>42944</v>
      </c>
      <c r="C2058" s="161">
        <v>2.92</v>
      </c>
      <c r="D2058" s="99"/>
    </row>
    <row r="2059" spans="1:4" x14ac:dyDescent="0.25">
      <c r="A2059" s="257">
        <v>42944</v>
      </c>
      <c r="B2059" s="414">
        <f t="shared" si="45"/>
        <v>42945</v>
      </c>
      <c r="C2059" s="376">
        <v>2.92</v>
      </c>
      <c r="D2059" s="99"/>
    </row>
    <row r="2060" spans="1:4" x14ac:dyDescent="0.25">
      <c r="A2060" s="257">
        <v>42945</v>
      </c>
      <c r="B2060" s="414">
        <f t="shared" si="45"/>
        <v>42946</v>
      </c>
      <c r="C2060" s="376">
        <v>2.92</v>
      </c>
      <c r="D2060" s="99"/>
    </row>
    <row r="2061" spans="1:4" x14ac:dyDescent="0.25">
      <c r="A2061" s="257">
        <v>42946</v>
      </c>
      <c r="B2061" s="414">
        <f t="shared" si="45"/>
        <v>42947</v>
      </c>
      <c r="C2061" s="376">
        <v>2.92</v>
      </c>
      <c r="D2061" s="99">
        <v>2.96</v>
      </c>
    </row>
    <row r="2062" spans="1:4" x14ac:dyDescent="0.25">
      <c r="A2062" s="257">
        <v>42947</v>
      </c>
      <c r="B2062" s="414">
        <f t="shared" si="45"/>
        <v>42948</v>
      </c>
      <c r="D2062" s="99">
        <v>2.87</v>
      </c>
    </row>
    <row r="2063" spans="1:4" x14ac:dyDescent="0.25">
      <c r="A2063" s="257">
        <v>42961</v>
      </c>
      <c r="B2063" s="414">
        <f t="shared" si="45"/>
        <v>42962</v>
      </c>
      <c r="D2063" s="99">
        <v>2.87</v>
      </c>
    </row>
    <row r="2064" spans="1:4" x14ac:dyDescent="0.25">
      <c r="A2064" s="182">
        <v>42970</v>
      </c>
      <c r="B2064" s="414">
        <f t="shared" si="45"/>
        <v>42971</v>
      </c>
      <c r="C2064" s="386">
        <v>2.92</v>
      </c>
      <c r="D2064" s="99"/>
    </row>
    <row r="2065" spans="1:4" x14ac:dyDescent="0.25">
      <c r="A2065" s="182">
        <v>42971</v>
      </c>
      <c r="B2065" s="414">
        <f t="shared" si="45"/>
        <v>42972</v>
      </c>
      <c r="C2065" s="386">
        <v>2.96</v>
      </c>
      <c r="D2065" s="99"/>
    </row>
    <row r="2066" spans="1:4" x14ac:dyDescent="0.25">
      <c r="A2066" s="182">
        <v>42972</v>
      </c>
      <c r="B2066" s="414">
        <f t="shared" si="45"/>
        <v>42973</v>
      </c>
      <c r="C2066" s="559">
        <v>2.93</v>
      </c>
      <c r="D2066" s="99"/>
    </row>
    <row r="2067" spans="1:4" x14ac:dyDescent="0.25">
      <c r="A2067" s="182">
        <v>42973</v>
      </c>
      <c r="B2067" s="414">
        <f t="shared" si="45"/>
        <v>42974</v>
      </c>
      <c r="C2067" s="559">
        <v>2.93</v>
      </c>
      <c r="D2067" s="99"/>
    </row>
    <row r="2068" spans="1:4" x14ac:dyDescent="0.25">
      <c r="A2068" s="182">
        <v>42974</v>
      </c>
      <c r="B2068" s="414">
        <f t="shared" si="45"/>
        <v>42975</v>
      </c>
      <c r="C2068" s="559">
        <v>2.93</v>
      </c>
      <c r="D2068" s="99"/>
    </row>
    <row r="2069" spans="1:4" x14ac:dyDescent="0.25">
      <c r="A2069" s="182">
        <v>42975</v>
      </c>
      <c r="B2069" s="414">
        <f t="shared" si="45"/>
        <v>42976</v>
      </c>
      <c r="C2069" s="386">
        <v>2.92</v>
      </c>
      <c r="D2069" s="99"/>
    </row>
    <row r="2070" spans="1:4" x14ac:dyDescent="0.25">
      <c r="A2070" s="182">
        <v>42976</v>
      </c>
      <c r="B2070" s="414">
        <f t="shared" si="45"/>
        <v>42977</v>
      </c>
      <c r="C2070" s="386">
        <v>2.88</v>
      </c>
      <c r="D2070" s="99"/>
    </row>
    <row r="2071" spans="1:4" x14ac:dyDescent="0.25">
      <c r="A2071" s="182">
        <v>42977</v>
      </c>
      <c r="B2071" s="414">
        <f t="shared" si="45"/>
        <v>42978</v>
      </c>
      <c r="C2071" s="386">
        <v>2.86</v>
      </c>
      <c r="D2071" s="99">
        <v>2.87</v>
      </c>
    </row>
    <row r="2072" spans="1:4" x14ac:dyDescent="0.25">
      <c r="A2072" s="182">
        <v>42978</v>
      </c>
      <c r="B2072" s="182">
        <f t="shared" si="45"/>
        <v>42979</v>
      </c>
      <c r="D2072" s="99">
        <v>2.95</v>
      </c>
    </row>
    <row r="2073" spans="1:4" x14ac:dyDescent="0.25">
      <c r="A2073" s="182">
        <v>42992</v>
      </c>
      <c r="B2073" s="182">
        <f t="shared" si="45"/>
        <v>42993</v>
      </c>
      <c r="D2073" s="99">
        <v>2.95</v>
      </c>
    </row>
    <row r="2074" spans="1:4" x14ac:dyDescent="0.25">
      <c r="A2074" s="257">
        <v>43000</v>
      </c>
      <c r="B2074" s="414">
        <f t="shared" si="45"/>
        <v>43001</v>
      </c>
      <c r="C2074" s="376">
        <v>2.95</v>
      </c>
      <c r="D2074" s="99"/>
    </row>
    <row r="2075" spans="1:4" x14ac:dyDescent="0.25">
      <c r="A2075" s="257">
        <v>43001</v>
      </c>
      <c r="B2075" s="414">
        <f t="shared" si="45"/>
        <v>43002</v>
      </c>
      <c r="C2075" s="376">
        <v>2.95</v>
      </c>
      <c r="D2075" s="99"/>
    </row>
    <row r="2076" spans="1:4" x14ac:dyDescent="0.25">
      <c r="A2076" s="257">
        <v>43002</v>
      </c>
      <c r="B2076" s="414">
        <f t="shared" si="45"/>
        <v>43003</v>
      </c>
      <c r="C2076" s="376">
        <v>2.95</v>
      </c>
      <c r="D2076" s="99"/>
    </row>
    <row r="2077" spans="1:4" x14ac:dyDescent="0.25">
      <c r="A2077" s="257">
        <v>43003</v>
      </c>
      <c r="B2077" s="414">
        <f t="shared" si="45"/>
        <v>43004</v>
      </c>
      <c r="C2077" s="161">
        <v>2.97</v>
      </c>
      <c r="D2077" s="99"/>
    </row>
    <row r="2078" spans="1:4" x14ac:dyDescent="0.25">
      <c r="A2078" s="257">
        <v>43004</v>
      </c>
      <c r="B2078" s="414">
        <f t="shared" si="45"/>
        <v>43005</v>
      </c>
      <c r="C2078" s="161">
        <v>2.95</v>
      </c>
      <c r="D2078" s="99"/>
    </row>
    <row r="2079" spans="1:4" x14ac:dyDescent="0.25">
      <c r="A2079" s="257">
        <v>43005</v>
      </c>
      <c r="B2079" s="414">
        <f t="shared" si="45"/>
        <v>43006</v>
      </c>
      <c r="C2079" s="161">
        <v>2.95</v>
      </c>
      <c r="D2079" s="99"/>
    </row>
    <row r="2080" spans="1:4" x14ac:dyDescent="0.25">
      <c r="A2080" s="257">
        <v>43006</v>
      </c>
      <c r="B2080" s="414">
        <f t="shared" si="45"/>
        <v>43007</v>
      </c>
      <c r="C2080" s="376">
        <v>2.92</v>
      </c>
      <c r="D2080" s="99"/>
    </row>
    <row r="2081" spans="1:4" x14ac:dyDescent="0.25">
      <c r="A2081" s="257">
        <v>43007</v>
      </c>
      <c r="B2081" s="414">
        <f t="shared" si="45"/>
        <v>43008</v>
      </c>
      <c r="C2081" s="376">
        <v>2.92</v>
      </c>
      <c r="D2081" s="99">
        <v>2.95</v>
      </c>
    </row>
    <row r="2082" spans="1:4" x14ac:dyDescent="0.25">
      <c r="A2082" s="257">
        <v>43008</v>
      </c>
      <c r="B2082" s="414">
        <f t="shared" si="45"/>
        <v>43009</v>
      </c>
      <c r="D2082" s="99">
        <v>2.87</v>
      </c>
    </row>
    <row r="2083" spans="1:4" x14ac:dyDescent="0.25">
      <c r="A2083" s="257">
        <v>43022</v>
      </c>
      <c r="B2083" s="414">
        <f t="shared" si="45"/>
        <v>43023</v>
      </c>
      <c r="D2083" s="99">
        <v>2.87</v>
      </c>
    </row>
    <row r="2084" spans="1:4" x14ac:dyDescent="0.25">
      <c r="A2084" s="257">
        <v>43031</v>
      </c>
      <c r="B2084" s="414">
        <f t="shared" si="45"/>
        <v>43032</v>
      </c>
      <c r="C2084" s="161">
        <v>2.94</v>
      </c>
      <c r="D2084" s="99"/>
    </row>
    <row r="2085" spans="1:4" x14ac:dyDescent="0.25">
      <c r="A2085" s="257">
        <v>43032</v>
      </c>
      <c r="B2085" s="414">
        <f t="shared" si="45"/>
        <v>43033</v>
      </c>
      <c r="C2085" s="161">
        <v>2.92</v>
      </c>
      <c r="D2085" s="99"/>
    </row>
    <row r="2086" spans="1:4" x14ac:dyDescent="0.25">
      <c r="A2086" s="257">
        <v>43033</v>
      </c>
      <c r="B2086" s="414">
        <f t="shared" si="45"/>
        <v>43034</v>
      </c>
      <c r="C2086" s="161">
        <v>2.93</v>
      </c>
      <c r="D2086" s="99"/>
    </row>
    <row r="2087" spans="1:4" x14ac:dyDescent="0.25">
      <c r="A2087" s="257">
        <v>43034</v>
      </c>
      <c r="B2087" s="414">
        <f t="shared" si="45"/>
        <v>43035</v>
      </c>
      <c r="C2087" s="161">
        <v>2.89</v>
      </c>
      <c r="D2087" s="99"/>
    </row>
    <row r="2088" spans="1:4" x14ac:dyDescent="0.25">
      <c r="A2088" s="257">
        <v>43035</v>
      </c>
      <c r="B2088" s="414">
        <f t="shared" si="45"/>
        <v>43036</v>
      </c>
      <c r="C2088" s="376">
        <v>2.78</v>
      </c>
      <c r="D2088" s="99"/>
    </row>
    <row r="2089" spans="1:4" x14ac:dyDescent="0.25">
      <c r="A2089" s="257">
        <v>43036</v>
      </c>
      <c r="B2089" s="414">
        <f t="shared" si="45"/>
        <v>43037</v>
      </c>
      <c r="C2089" s="376">
        <v>2.78</v>
      </c>
      <c r="D2089" s="99"/>
    </row>
    <row r="2090" spans="1:4" x14ac:dyDescent="0.25">
      <c r="A2090" s="257">
        <v>43037</v>
      </c>
      <c r="B2090" s="414">
        <f t="shared" si="45"/>
        <v>43038</v>
      </c>
      <c r="C2090" s="376">
        <v>2.78</v>
      </c>
      <c r="D2090" s="99"/>
    </row>
    <row r="2091" spans="1:4" x14ac:dyDescent="0.25">
      <c r="A2091" s="257">
        <v>43038</v>
      </c>
      <c r="B2091" s="414">
        <f t="shared" si="45"/>
        <v>43039</v>
      </c>
      <c r="C2091" s="161">
        <v>2.87</v>
      </c>
      <c r="D2091" s="99">
        <v>2.87</v>
      </c>
    </row>
    <row r="2092" spans="1:4" x14ac:dyDescent="0.25">
      <c r="A2092" s="257">
        <v>43039</v>
      </c>
      <c r="B2092" s="414">
        <f t="shared" si="45"/>
        <v>43040</v>
      </c>
      <c r="D2092" s="99">
        <v>2.97</v>
      </c>
    </row>
    <row r="2093" spans="1:4" x14ac:dyDescent="0.25">
      <c r="A2093" s="257">
        <v>43053</v>
      </c>
      <c r="B2093" s="414">
        <f t="shared" si="45"/>
        <v>43054</v>
      </c>
      <c r="D2093" s="99">
        <v>2.97</v>
      </c>
    </row>
    <row r="2094" spans="1:4" x14ac:dyDescent="0.25">
      <c r="A2094" s="257">
        <v>43061</v>
      </c>
      <c r="B2094" s="414">
        <f t="shared" si="45"/>
        <v>43062</v>
      </c>
      <c r="C2094" s="376">
        <v>2.93</v>
      </c>
      <c r="D2094" s="99"/>
    </row>
    <row r="2095" spans="1:4" x14ac:dyDescent="0.25">
      <c r="A2095" s="257">
        <v>43062</v>
      </c>
      <c r="B2095" s="414">
        <f t="shared" si="45"/>
        <v>43063</v>
      </c>
      <c r="C2095" s="376">
        <v>2.93</v>
      </c>
      <c r="D2095" s="99"/>
    </row>
    <row r="2096" spans="1:4" x14ac:dyDescent="0.25">
      <c r="A2096" s="257">
        <v>43063</v>
      </c>
      <c r="B2096" s="414">
        <f t="shared" si="45"/>
        <v>43064</v>
      </c>
      <c r="C2096" s="376">
        <v>2.93</v>
      </c>
      <c r="D2096" s="99"/>
    </row>
    <row r="2097" spans="1:4" x14ac:dyDescent="0.25">
      <c r="A2097" s="257">
        <v>43064</v>
      </c>
      <c r="B2097" s="414">
        <f t="shared" si="45"/>
        <v>43065</v>
      </c>
      <c r="C2097" s="376">
        <v>2.93</v>
      </c>
      <c r="D2097" s="99"/>
    </row>
    <row r="2098" spans="1:4" x14ac:dyDescent="0.25">
      <c r="A2098" s="257">
        <v>43065</v>
      </c>
      <c r="B2098" s="414">
        <f t="shared" ref="B2098:B2163" si="46">A2098+1</f>
        <v>43066</v>
      </c>
      <c r="C2098" s="376">
        <v>2.93</v>
      </c>
      <c r="D2098" s="99"/>
    </row>
    <row r="2099" spans="1:4" x14ac:dyDescent="0.25">
      <c r="A2099" s="257">
        <v>43066</v>
      </c>
      <c r="B2099" s="414">
        <f t="shared" si="46"/>
        <v>43067</v>
      </c>
      <c r="C2099" s="161">
        <v>2.82</v>
      </c>
      <c r="D2099" s="99"/>
    </row>
    <row r="2100" spans="1:4" x14ac:dyDescent="0.25">
      <c r="A2100" s="257">
        <v>43067</v>
      </c>
      <c r="B2100" s="414">
        <f t="shared" si="46"/>
        <v>43068</v>
      </c>
      <c r="C2100" s="161">
        <v>2.91</v>
      </c>
      <c r="D2100" s="99"/>
    </row>
    <row r="2101" spans="1:4" x14ac:dyDescent="0.25">
      <c r="A2101" s="257">
        <v>43068</v>
      </c>
      <c r="B2101" s="257">
        <f t="shared" si="46"/>
        <v>43069</v>
      </c>
      <c r="C2101" s="161">
        <v>3.06</v>
      </c>
      <c r="D2101" s="99">
        <v>2.97</v>
      </c>
    </row>
    <row r="2102" spans="1:4" x14ac:dyDescent="0.25">
      <c r="A2102" s="257">
        <v>43069</v>
      </c>
      <c r="B2102" s="257">
        <f t="shared" si="46"/>
        <v>43070</v>
      </c>
      <c r="D2102" s="99">
        <v>2.76</v>
      </c>
    </row>
    <row r="2103" spans="1:4" x14ac:dyDescent="0.25">
      <c r="A2103" s="257">
        <v>43083</v>
      </c>
      <c r="B2103" s="257">
        <f t="shared" si="46"/>
        <v>43084</v>
      </c>
      <c r="D2103" s="99">
        <v>2.76</v>
      </c>
    </row>
    <row r="2104" spans="1:4" x14ac:dyDescent="0.25">
      <c r="A2104" s="257">
        <v>43092</v>
      </c>
      <c r="B2104" s="414">
        <f t="shared" si="46"/>
        <v>43093</v>
      </c>
      <c r="C2104" s="376">
        <v>2.61</v>
      </c>
      <c r="D2104" s="99"/>
    </row>
    <row r="2105" spans="1:4" x14ac:dyDescent="0.25">
      <c r="A2105" s="257">
        <v>43093</v>
      </c>
      <c r="B2105" s="414">
        <f t="shared" si="46"/>
        <v>43094</v>
      </c>
      <c r="C2105" s="376">
        <v>2.61</v>
      </c>
      <c r="D2105" s="99"/>
    </row>
    <row r="2106" spans="1:4" x14ac:dyDescent="0.25">
      <c r="A2106" s="257">
        <v>43094</v>
      </c>
      <c r="B2106" s="414">
        <f t="shared" si="46"/>
        <v>43095</v>
      </c>
      <c r="C2106" s="376">
        <v>2.61</v>
      </c>
      <c r="D2106" s="99"/>
    </row>
    <row r="2107" spans="1:4" x14ac:dyDescent="0.25">
      <c r="A2107" s="257">
        <v>43095</v>
      </c>
      <c r="B2107" s="414">
        <f t="shared" si="46"/>
        <v>43096</v>
      </c>
      <c r="C2107" s="161">
        <v>2.7</v>
      </c>
      <c r="D2107" s="99"/>
    </row>
    <row r="2108" spans="1:4" x14ac:dyDescent="0.25">
      <c r="A2108" s="257">
        <v>43096</v>
      </c>
      <c r="B2108" s="414">
        <f t="shared" si="46"/>
        <v>43097</v>
      </c>
      <c r="C2108" s="161">
        <v>2.75</v>
      </c>
      <c r="D2108" s="99"/>
    </row>
    <row r="2109" spans="1:4" x14ac:dyDescent="0.25">
      <c r="A2109" s="257">
        <v>43097</v>
      </c>
      <c r="B2109" s="414">
        <f t="shared" si="46"/>
        <v>43098</v>
      </c>
      <c r="C2109" s="376">
        <v>2.97</v>
      </c>
      <c r="D2109" s="99"/>
    </row>
    <row r="2110" spans="1:4" x14ac:dyDescent="0.25">
      <c r="A2110" s="257">
        <v>43098</v>
      </c>
      <c r="B2110" s="414">
        <f t="shared" si="46"/>
        <v>43099</v>
      </c>
      <c r="C2110" s="376">
        <v>2.97</v>
      </c>
      <c r="D2110" s="99"/>
    </row>
    <row r="2111" spans="1:4" x14ac:dyDescent="0.25">
      <c r="A2111" s="257">
        <v>43099</v>
      </c>
      <c r="B2111" s="414">
        <f t="shared" si="46"/>
        <v>43100</v>
      </c>
      <c r="C2111" s="376">
        <v>2.97</v>
      </c>
      <c r="D2111" s="99">
        <v>2.76</v>
      </c>
    </row>
    <row r="2112" spans="1:4" x14ac:dyDescent="0.25">
      <c r="A2112" s="257">
        <v>43100</v>
      </c>
      <c r="B2112" s="414">
        <f t="shared" si="46"/>
        <v>43101</v>
      </c>
      <c r="D2112" s="99">
        <v>3.71</v>
      </c>
    </row>
    <row r="2113" spans="1:4" x14ac:dyDescent="0.25">
      <c r="A2113" s="257">
        <v>43114</v>
      </c>
      <c r="B2113" s="257">
        <f t="shared" si="46"/>
        <v>43115</v>
      </c>
      <c r="D2113" s="99">
        <v>3.71</v>
      </c>
    </row>
    <row r="2114" spans="1:4" x14ac:dyDescent="0.25">
      <c r="A2114" s="257">
        <v>43123</v>
      </c>
      <c r="B2114" s="414">
        <f t="shared" si="46"/>
        <v>43124</v>
      </c>
      <c r="C2114" s="161">
        <v>3.36</v>
      </c>
      <c r="D2114" s="99"/>
    </row>
    <row r="2115" spans="1:4" x14ac:dyDescent="0.25">
      <c r="A2115" s="257">
        <v>43124</v>
      </c>
      <c r="B2115" s="414">
        <f t="shared" si="46"/>
        <v>43125</v>
      </c>
      <c r="C2115" s="161">
        <v>3.56</v>
      </c>
      <c r="D2115" s="99"/>
    </row>
    <row r="2116" spans="1:4" x14ac:dyDescent="0.25">
      <c r="A2116" s="257">
        <v>43125</v>
      </c>
      <c r="B2116" s="414">
        <f t="shared" si="46"/>
        <v>43126</v>
      </c>
      <c r="C2116" s="161">
        <v>3.57</v>
      </c>
      <c r="D2116" s="99"/>
    </row>
    <row r="2117" spans="1:4" x14ac:dyDescent="0.25">
      <c r="A2117" s="257">
        <v>43126</v>
      </c>
      <c r="B2117" s="414">
        <f t="shared" si="46"/>
        <v>43127</v>
      </c>
      <c r="C2117" s="376">
        <v>3.52</v>
      </c>
      <c r="D2117" s="99"/>
    </row>
    <row r="2118" spans="1:4" x14ac:dyDescent="0.25">
      <c r="A2118" s="257">
        <v>43127</v>
      </c>
      <c r="B2118" s="414">
        <f t="shared" si="46"/>
        <v>43128</v>
      </c>
      <c r="C2118" s="376">
        <v>3.52</v>
      </c>
      <c r="D2118" s="99"/>
    </row>
    <row r="2119" spans="1:4" x14ac:dyDescent="0.25">
      <c r="A2119" s="257">
        <v>43128</v>
      </c>
      <c r="B2119" s="414">
        <f t="shared" si="46"/>
        <v>43129</v>
      </c>
      <c r="C2119" s="376">
        <v>3.52</v>
      </c>
      <c r="D2119" s="99"/>
    </row>
    <row r="2120" spans="1:4" x14ac:dyDescent="0.25">
      <c r="A2120" s="257">
        <v>43129</v>
      </c>
      <c r="B2120" s="414">
        <f t="shared" si="46"/>
        <v>43130</v>
      </c>
      <c r="C2120" s="161">
        <v>3.56</v>
      </c>
      <c r="D2120" s="99"/>
    </row>
    <row r="2121" spans="1:4" x14ac:dyDescent="0.25">
      <c r="A2121" s="257">
        <v>43130</v>
      </c>
      <c r="B2121" s="414">
        <f t="shared" si="46"/>
        <v>43131</v>
      </c>
      <c r="C2121" s="161">
        <v>3.6</v>
      </c>
      <c r="D2121" s="99">
        <v>3.71</v>
      </c>
    </row>
    <row r="2122" spans="1:4" x14ac:dyDescent="0.25">
      <c r="A2122" s="257">
        <v>43131</v>
      </c>
      <c r="B2122" s="414">
        <f t="shared" si="46"/>
        <v>43132</v>
      </c>
      <c r="D2122" s="99">
        <v>2.66</v>
      </c>
    </row>
    <row r="2123" spans="1:4" x14ac:dyDescent="0.25">
      <c r="A2123" s="257">
        <v>43145</v>
      </c>
      <c r="B2123" s="257">
        <f t="shared" si="46"/>
        <v>43146</v>
      </c>
      <c r="D2123" s="99">
        <v>2.66</v>
      </c>
    </row>
    <row r="2124" spans="1:4" x14ac:dyDescent="0.25">
      <c r="A2124" s="257">
        <v>43151</v>
      </c>
      <c r="B2124" s="414">
        <f t="shared" si="46"/>
        <v>43152</v>
      </c>
      <c r="C2124" s="161">
        <v>2.61</v>
      </c>
      <c r="D2124" s="99"/>
    </row>
    <row r="2125" spans="1:4" x14ac:dyDescent="0.25">
      <c r="A2125" s="257">
        <v>43152</v>
      </c>
      <c r="B2125" s="414">
        <f t="shared" si="46"/>
        <v>43153</v>
      </c>
      <c r="C2125" s="161">
        <v>2.65</v>
      </c>
      <c r="D2125" s="99"/>
    </row>
    <row r="2126" spans="1:4" x14ac:dyDescent="0.25">
      <c r="A2126" s="257">
        <v>43153</v>
      </c>
      <c r="B2126" s="414">
        <f t="shared" si="46"/>
        <v>43154</v>
      </c>
      <c r="C2126" s="161">
        <v>2.6</v>
      </c>
      <c r="D2126" s="99"/>
    </row>
    <row r="2127" spans="1:4" x14ac:dyDescent="0.25">
      <c r="A2127" s="257">
        <v>43154</v>
      </c>
      <c r="B2127" s="414">
        <f t="shared" si="46"/>
        <v>43155</v>
      </c>
      <c r="C2127" s="376">
        <v>2.5499999999999998</v>
      </c>
      <c r="D2127" s="99"/>
    </row>
    <row r="2128" spans="1:4" x14ac:dyDescent="0.25">
      <c r="A2128" s="257">
        <v>43155</v>
      </c>
      <c r="B2128" s="414">
        <f t="shared" si="46"/>
        <v>43156</v>
      </c>
      <c r="C2128" s="376">
        <v>2.5499999999999998</v>
      </c>
      <c r="D2128" s="99"/>
    </row>
    <row r="2129" spans="1:4" x14ac:dyDescent="0.25">
      <c r="A2129" s="257">
        <v>43156</v>
      </c>
      <c r="B2129" s="414">
        <f t="shared" si="46"/>
        <v>43157</v>
      </c>
      <c r="C2129" s="376">
        <v>2.5499999999999998</v>
      </c>
      <c r="D2129" s="99"/>
    </row>
    <row r="2130" spans="1:4" x14ac:dyDescent="0.25">
      <c r="A2130" s="257">
        <v>43157</v>
      </c>
      <c r="B2130" s="414">
        <f t="shared" si="46"/>
        <v>43158</v>
      </c>
      <c r="C2130" s="161">
        <v>2.59</v>
      </c>
      <c r="D2130" s="99"/>
    </row>
    <row r="2131" spans="1:4" x14ac:dyDescent="0.25">
      <c r="A2131" s="257">
        <v>43158</v>
      </c>
      <c r="B2131" s="414">
        <f t="shared" si="46"/>
        <v>43159</v>
      </c>
      <c r="C2131" s="161">
        <v>2.6</v>
      </c>
      <c r="D2131" s="99">
        <v>2.66</v>
      </c>
    </row>
    <row r="2132" spans="1:4" x14ac:dyDescent="0.25">
      <c r="A2132" s="257">
        <v>43159</v>
      </c>
      <c r="B2132" s="257">
        <f t="shared" si="46"/>
        <v>43160</v>
      </c>
      <c r="D2132" s="99">
        <v>2.65</v>
      </c>
    </row>
    <row r="2133" spans="1:4" x14ac:dyDescent="0.25">
      <c r="A2133" s="257">
        <v>43173</v>
      </c>
      <c r="B2133" s="257">
        <f t="shared" si="46"/>
        <v>43174</v>
      </c>
      <c r="D2133" s="99">
        <v>2.65</v>
      </c>
    </row>
    <row r="2134" spans="1:4" x14ac:dyDescent="0.25">
      <c r="A2134" s="257">
        <v>43182</v>
      </c>
      <c r="B2134" s="414">
        <f t="shared" si="46"/>
        <v>43183</v>
      </c>
      <c r="C2134" s="376">
        <v>2.56</v>
      </c>
      <c r="D2134" s="99"/>
    </row>
    <row r="2135" spans="1:4" x14ac:dyDescent="0.25">
      <c r="A2135" s="257">
        <v>43183</v>
      </c>
      <c r="B2135" s="414">
        <f t="shared" si="46"/>
        <v>43184</v>
      </c>
      <c r="C2135" s="376">
        <v>2.56</v>
      </c>
      <c r="D2135" s="99"/>
    </row>
    <row r="2136" spans="1:4" x14ac:dyDescent="0.25">
      <c r="A2136" s="257">
        <v>43184</v>
      </c>
      <c r="B2136" s="414">
        <f t="shared" si="46"/>
        <v>43185</v>
      </c>
      <c r="C2136" s="376">
        <v>2.56</v>
      </c>
      <c r="D2136" s="99"/>
    </row>
    <row r="2137" spans="1:4" x14ac:dyDescent="0.25">
      <c r="A2137" s="257">
        <v>43185</v>
      </c>
      <c r="B2137" s="414">
        <f t="shared" si="46"/>
        <v>43186</v>
      </c>
      <c r="C2137" s="161">
        <v>2.58</v>
      </c>
      <c r="D2137" s="99"/>
    </row>
    <row r="2138" spans="1:4" x14ac:dyDescent="0.25">
      <c r="A2138" s="257">
        <v>43186</v>
      </c>
      <c r="B2138" s="414">
        <f t="shared" si="46"/>
        <v>43187</v>
      </c>
      <c r="C2138" s="161">
        <v>2.6</v>
      </c>
      <c r="D2138" s="99"/>
    </row>
    <row r="2139" spans="1:4" x14ac:dyDescent="0.25">
      <c r="A2139" s="257">
        <v>43187</v>
      </c>
      <c r="B2139" s="414">
        <f t="shared" si="46"/>
        <v>43188</v>
      </c>
      <c r="C2139" s="376">
        <v>2.64</v>
      </c>
      <c r="D2139" s="99"/>
    </row>
    <row r="2140" spans="1:4" x14ac:dyDescent="0.25">
      <c r="A2140" s="257">
        <v>43188</v>
      </c>
      <c r="B2140" s="414">
        <f t="shared" si="46"/>
        <v>43189</v>
      </c>
      <c r="C2140" s="376">
        <v>2.64</v>
      </c>
      <c r="D2140" s="99"/>
    </row>
    <row r="2141" spans="1:4" x14ac:dyDescent="0.25">
      <c r="A2141" s="257">
        <v>43189</v>
      </c>
      <c r="B2141" s="414">
        <f t="shared" si="46"/>
        <v>43190</v>
      </c>
      <c r="C2141" s="376">
        <v>2.64</v>
      </c>
      <c r="D2141" s="99">
        <v>2.65</v>
      </c>
    </row>
    <row r="2142" spans="1:4" x14ac:dyDescent="0.25">
      <c r="A2142" s="257">
        <v>43190</v>
      </c>
      <c r="B2142" s="414">
        <f t="shared" si="46"/>
        <v>43191</v>
      </c>
      <c r="D2142" s="99">
        <v>2.76</v>
      </c>
    </row>
    <row r="2143" spans="1:4" x14ac:dyDescent="0.25">
      <c r="A2143" s="257">
        <v>43204</v>
      </c>
      <c r="B2143" s="414">
        <f t="shared" si="46"/>
        <v>43205</v>
      </c>
      <c r="D2143" s="99">
        <v>2.76</v>
      </c>
    </row>
    <row r="2144" spans="1:4" x14ac:dyDescent="0.25">
      <c r="A2144" s="257">
        <v>43212</v>
      </c>
      <c r="B2144" s="414">
        <f t="shared" si="46"/>
        <v>43213</v>
      </c>
      <c r="C2144" s="376">
        <v>2.72</v>
      </c>
      <c r="D2144" s="99"/>
    </row>
    <row r="2145" spans="1:4" x14ac:dyDescent="0.25">
      <c r="A2145" s="257">
        <v>43213</v>
      </c>
      <c r="B2145" s="414">
        <f t="shared" si="46"/>
        <v>43214</v>
      </c>
      <c r="C2145" s="161">
        <v>2.74</v>
      </c>
      <c r="D2145" s="99"/>
    </row>
    <row r="2146" spans="1:4" x14ac:dyDescent="0.25">
      <c r="A2146" s="257">
        <v>43214</v>
      </c>
      <c r="B2146" s="414">
        <f t="shared" si="46"/>
        <v>43215</v>
      </c>
      <c r="C2146" s="161">
        <v>2.77</v>
      </c>
      <c r="D2146" s="99"/>
    </row>
    <row r="2147" spans="1:4" x14ac:dyDescent="0.25">
      <c r="A2147" s="257">
        <v>43215</v>
      </c>
      <c r="B2147" s="414">
        <f t="shared" si="46"/>
        <v>43216</v>
      </c>
      <c r="C2147" s="161">
        <v>2.79</v>
      </c>
      <c r="D2147" s="99"/>
    </row>
    <row r="2148" spans="1:4" x14ac:dyDescent="0.25">
      <c r="A2148" s="257">
        <v>43216</v>
      </c>
      <c r="B2148" s="414">
        <f t="shared" si="46"/>
        <v>43217</v>
      </c>
      <c r="C2148" s="161">
        <v>2.8</v>
      </c>
      <c r="D2148" s="99"/>
    </row>
    <row r="2149" spans="1:4" x14ac:dyDescent="0.25">
      <c r="A2149" s="257">
        <v>43217</v>
      </c>
      <c r="B2149" s="414">
        <f t="shared" si="46"/>
        <v>43218</v>
      </c>
      <c r="C2149" s="376">
        <v>2.77</v>
      </c>
      <c r="D2149" s="99"/>
    </row>
    <row r="2150" spans="1:4" x14ac:dyDescent="0.25">
      <c r="A2150" s="257">
        <v>43218</v>
      </c>
      <c r="B2150" s="414">
        <f t="shared" si="46"/>
        <v>43219</v>
      </c>
      <c r="C2150" s="376">
        <v>2.77</v>
      </c>
      <c r="D2150" s="99"/>
    </row>
    <row r="2151" spans="1:4" x14ac:dyDescent="0.25">
      <c r="A2151" s="257">
        <v>43219</v>
      </c>
      <c r="B2151" s="414">
        <f t="shared" si="46"/>
        <v>43220</v>
      </c>
      <c r="C2151" s="376">
        <v>2.77</v>
      </c>
      <c r="D2151" s="99">
        <v>2.76</v>
      </c>
    </row>
    <row r="2152" spans="1:4" x14ac:dyDescent="0.25">
      <c r="A2152" s="257">
        <v>43220</v>
      </c>
      <c r="B2152" s="414">
        <f t="shared" si="46"/>
        <v>43221</v>
      </c>
      <c r="D2152" s="99">
        <v>2.77</v>
      </c>
    </row>
    <row r="2153" spans="1:4" x14ac:dyDescent="0.25">
      <c r="A2153" s="257">
        <v>43234</v>
      </c>
      <c r="B2153" s="414">
        <f t="shared" si="46"/>
        <v>43235</v>
      </c>
      <c r="D2153" s="99">
        <v>2.77</v>
      </c>
    </row>
    <row r="2154" spans="1:4" x14ac:dyDescent="0.25">
      <c r="A2154" s="257">
        <v>43243</v>
      </c>
      <c r="B2154" s="414">
        <f t="shared" si="46"/>
        <v>43244</v>
      </c>
      <c r="C2154" s="161">
        <v>2.86</v>
      </c>
      <c r="D2154" s="99"/>
    </row>
    <row r="2155" spans="1:4" x14ac:dyDescent="0.25">
      <c r="A2155" s="257">
        <v>43244</v>
      </c>
      <c r="B2155" s="414">
        <f t="shared" si="46"/>
        <v>43245</v>
      </c>
      <c r="C2155" s="161">
        <v>2.87</v>
      </c>
      <c r="D2155" s="99"/>
    </row>
    <row r="2156" spans="1:4" x14ac:dyDescent="0.25">
      <c r="A2156" s="257">
        <v>43245</v>
      </c>
      <c r="B2156" s="414">
        <f t="shared" si="46"/>
        <v>43246</v>
      </c>
      <c r="C2156" s="376">
        <v>2.89</v>
      </c>
      <c r="D2156" s="99"/>
    </row>
    <row r="2157" spans="1:4" x14ac:dyDescent="0.25">
      <c r="A2157" s="257">
        <v>43246</v>
      </c>
      <c r="B2157" s="414">
        <f t="shared" si="46"/>
        <v>43247</v>
      </c>
      <c r="C2157" s="376">
        <v>2.89</v>
      </c>
      <c r="D2157" s="99"/>
    </row>
    <row r="2158" spans="1:4" x14ac:dyDescent="0.25">
      <c r="A2158" s="257">
        <v>43247</v>
      </c>
      <c r="B2158" s="414">
        <f t="shared" si="46"/>
        <v>43248</v>
      </c>
      <c r="C2158" s="376">
        <v>2.89</v>
      </c>
      <c r="D2158" s="99"/>
    </row>
    <row r="2159" spans="1:4" x14ac:dyDescent="0.25">
      <c r="A2159" s="257">
        <v>43248</v>
      </c>
      <c r="B2159" s="414">
        <f t="shared" si="46"/>
        <v>43249</v>
      </c>
      <c r="C2159" s="376">
        <v>2.89</v>
      </c>
      <c r="D2159" s="99"/>
    </row>
    <row r="2160" spans="1:4" x14ac:dyDescent="0.25">
      <c r="A2160" s="257">
        <v>43249</v>
      </c>
      <c r="B2160" s="414">
        <f t="shared" si="46"/>
        <v>43250</v>
      </c>
      <c r="C2160" s="161">
        <v>2.82</v>
      </c>
      <c r="D2160" s="99"/>
    </row>
    <row r="2161" spans="1:4" x14ac:dyDescent="0.25">
      <c r="A2161" s="257">
        <v>43250</v>
      </c>
      <c r="B2161" s="414">
        <f t="shared" si="46"/>
        <v>43251</v>
      </c>
      <c r="C2161" s="161">
        <v>2.83</v>
      </c>
      <c r="D2161" s="99">
        <v>2.77</v>
      </c>
    </row>
    <row r="2162" spans="1:4" x14ac:dyDescent="0.25">
      <c r="A2162" s="257">
        <v>43251</v>
      </c>
      <c r="B2162" s="414">
        <f t="shared" si="46"/>
        <v>43252</v>
      </c>
      <c r="C2162" s="161"/>
      <c r="D2162" s="99">
        <v>2.93</v>
      </c>
    </row>
    <row r="2163" spans="1:4" x14ac:dyDescent="0.25">
      <c r="A2163" s="257">
        <v>43265</v>
      </c>
      <c r="B2163" s="414">
        <f t="shared" si="46"/>
        <v>43266</v>
      </c>
      <c r="C2163" s="161"/>
      <c r="D2163" s="99">
        <v>2.93</v>
      </c>
    </row>
    <row r="2164" spans="1:4" x14ac:dyDescent="0.25">
      <c r="A2164" s="597">
        <v>43273</v>
      </c>
      <c r="B2164" s="414">
        <f t="shared" ref="B2164:B2173" si="47">A2164+1</f>
        <v>43274</v>
      </c>
      <c r="C2164" s="376">
        <v>2.94</v>
      </c>
      <c r="D2164" s="99"/>
    </row>
    <row r="2165" spans="1:4" x14ac:dyDescent="0.25">
      <c r="A2165" s="597">
        <v>43274</v>
      </c>
      <c r="B2165" s="414">
        <f t="shared" si="47"/>
        <v>43275</v>
      </c>
      <c r="C2165" s="376">
        <v>2.94</v>
      </c>
      <c r="D2165" s="99"/>
    </row>
    <row r="2166" spans="1:4" x14ac:dyDescent="0.25">
      <c r="A2166" s="597">
        <v>43275</v>
      </c>
      <c r="B2166" s="414">
        <f t="shared" si="47"/>
        <v>43276</v>
      </c>
      <c r="C2166" s="376">
        <v>2.94</v>
      </c>
      <c r="D2166" s="99"/>
    </row>
    <row r="2167" spans="1:4" x14ac:dyDescent="0.25">
      <c r="A2167" s="597">
        <v>43276</v>
      </c>
      <c r="B2167" s="414">
        <f t="shared" si="47"/>
        <v>43277</v>
      </c>
      <c r="C2167" s="161">
        <v>2.93</v>
      </c>
      <c r="D2167" s="99"/>
    </row>
    <row r="2168" spans="1:4" x14ac:dyDescent="0.25">
      <c r="A2168" s="597">
        <v>43277</v>
      </c>
      <c r="B2168" s="414">
        <f t="shared" si="47"/>
        <v>43278</v>
      </c>
      <c r="C2168" s="161">
        <v>2.93</v>
      </c>
      <c r="D2168" s="99"/>
    </row>
    <row r="2169" spans="1:4" x14ac:dyDescent="0.25">
      <c r="A2169" s="597">
        <v>43278</v>
      </c>
      <c r="B2169" s="414">
        <f t="shared" si="47"/>
        <v>43279</v>
      </c>
      <c r="C2169" s="161">
        <v>3</v>
      </c>
      <c r="D2169" s="99"/>
    </row>
    <row r="2170" spans="1:4" x14ac:dyDescent="0.25">
      <c r="A2170" s="597">
        <v>43279</v>
      </c>
      <c r="B2170" s="414">
        <f t="shared" si="47"/>
        <v>43280</v>
      </c>
      <c r="C2170" s="376">
        <v>2.97</v>
      </c>
      <c r="D2170" s="99"/>
    </row>
    <row r="2171" spans="1:4" x14ac:dyDescent="0.25">
      <c r="A2171" s="597">
        <v>43280</v>
      </c>
      <c r="B2171" s="414">
        <f t="shared" si="47"/>
        <v>43281</v>
      </c>
      <c r="C2171" s="376">
        <v>2.97</v>
      </c>
      <c r="D2171" s="99">
        <v>2.93</v>
      </c>
    </row>
    <row r="2172" spans="1:4" x14ac:dyDescent="0.25">
      <c r="A2172" s="597">
        <v>43281</v>
      </c>
      <c r="B2172" s="414">
        <f t="shared" si="47"/>
        <v>43282</v>
      </c>
      <c r="D2172" s="99">
        <v>2.8</v>
      </c>
    </row>
    <row r="2173" spans="1:4" x14ac:dyDescent="0.25">
      <c r="A2173" s="597">
        <v>43295</v>
      </c>
      <c r="B2173" s="414">
        <f t="shared" si="47"/>
        <v>43296</v>
      </c>
      <c r="D2173" s="99">
        <v>2.8</v>
      </c>
    </row>
    <row r="2174" spans="1:4" x14ac:dyDescent="0.25">
      <c r="A2174" s="597">
        <v>43304</v>
      </c>
      <c r="B2174" s="414">
        <f t="shared" ref="B2174:B2237" si="48">A2174+1</f>
        <v>43305</v>
      </c>
      <c r="C2174" s="161">
        <v>2.7</v>
      </c>
      <c r="D2174" s="99"/>
    </row>
    <row r="2175" spans="1:4" x14ac:dyDescent="0.25">
      <c r="A2175" s="597">
        <v>43305</v>
      </c>
      <c r="B2175" s="414">
        <f t="shared" si="48"/>
        <v>43306</v>
      </c>
      <c r="C2175" s="161">
        <v>2.72</v>
      </c>
      <c r="D2175" s="99"/>
    </row>
    <row r="2176" spans="1:4" x14ac:dyDescent="0.25">
      <c r="A2176" s="597">
        <v>43306</v>
      </c>
      <c r="B2176" s="414">
        <f t="shared" si="48"/>
        <v>43307</v>
      </c>
      <c r="C2176" s="161">
        <v>2.77</v>
      </c>
      <c r="D2176" s="99"/>
    </row>
    <row r="2177" spans="1:4" x14ac:dyDescent="0.25">
      <c r="A2177" s="597">
        <v>43307</v>
      </c>
      <c r="B2177" s="414">
        <f t="shared" si="48"/>
        <v>43308</v>
      </c>
      <c r="C2177" s="161">
        <v>2.78</v>
      </c>
      <c r="D2177" s="99"/>
    </row>
    <row r="2178" spans="1:4" x14ac:dyDescent="0.25">
      <c r="A2178" s="597">
        <v>43308</v>
      </c>
      <c r="B2178" s="414">
        <f t="shared" si="48"/>
        <v>43309</v>
      </c>
      <c r="C2178" s="376">
        <v>2.78</v>
      </c>
      <c r="D2178" s="99"/>
    </row>
    <row r="2179" spans="1:4" x14ac:dyDescent="0.25">
      <c r="A2179" s="597">
        <v>43309</v>
      </c>
      <c r="B2179" s="414">
        <f t="shared" si="48"/>
        <v>43310</v>
      </c>
      <c r="C2179" s="376">
        <v>2.78</v>
      </c>
      <c r="D2179" s="99"/>
    </row>
    <row r="2180" spans="1:4" x14ac:dyDescent="0.25">
      <c r="A2180" s="597">
        <v>43310</v>
      </c>
      <c r="B2180" s="414">
        <f t="shared" si="48"/>
        <v>43311</v>
      </c>
      <c r="C2180" s="376">
        <v>2.78</v>
      </c>
      <c r="D2180" s="99"/>
    </row>
    <row r="2181" spans="1:4" x14ac:dyDescent="0.25">
      <c r="A2181" s="597">
        <v>43311</v>
      </c>
      <c r="B2181" s="414">
        <f t="shared" si="48"/>
        <v>43312</v>
      </c>
      <c r="C2181" s="161">
        <v>2.76</v>
      </c>
      <c r="D2181" s="99">
        <v>2.8</v>
      </c>
    </row>
    <row r="2182" spans="1:4" x14ac:dyDescent="0.25">
      <c r="A2182" s="597">
        <v>43312</v>
      </c>
      <c r="B2182" s="414">
        <f t="shared" si="48"/>
        <v>43313</v>
      </c>
      <c r="D2182" s="99">
        <v>2.93</v>
      </c>
    </row>
    <row r="2183" spans="1:4" x14ac:dyDescent="0.25">
      <c r="A2183" s="597">
        <v>43326</v>
      </c>
      <c r="B2183" s="414">
        <f t="shared" si="48"/>
        <v>43327</v>
      </c>
      <c r="D2183" s="99">
        <v>2.93</v>
      </c>
    </row>
    <row r="2184" spans="1:4" x14ac:dyDescent="0.25">
      <c r="A2184" s="597">
        <v>43335</v>
      </c>
      <c r="B2184" s="414">
        <f t="shared" si="48"/>
        <v>43336</v>
      </c>
      <c r="C2184" s="161">
        <v>2.96</v>
      </c>
      <c r="D2184" s="99"/>
    </row>
    <row r="2185" spans="1:4" x14ac:dyDescent="0.25">
      <c r="A2185" s="597">
        <v>43336</v>
      </c>
      <c r="B2185" s="414">
        <f t="shared" si="48"/>
        <v>43337</v>
      </c>
      <c r="C2185" s="376">
        <v>2.96</v>
      </c>
      <c r="D2185" s="99"/>
    </row>
    <row r="2186" spans="1:4" x14ac:dyDescent="0.25">
      <c r="A2186" s="597">
        <v>43337</v>
      </c>
      <c r="B2186" s="414">
        <f t="shared" si="48"/>
        <v>43338</v>
      </c>
      <c r="C2186" s="376">
        <v>2.96</v>
      </c>
      <c r="D2186" s="99"/>
    </row>
    <row r="2187" spans="1:4" x14ac:dyDescent="0.25">
      <c r="A2187" s="597">
        <v>43338</v>
      </c>
      <c r="B2187" s="414">
        <f t="shared" si="48"/>
        <v>43339</v>
      </c>
      <c r="C2187" s="376">
        <v>2.96</v>
      </c>
      <c r="D2187" s="99"/>
    </row>
    <row r="2188" spans="1:4" x14ac:dyDescent="0.25">
      <c r="A2188" s="597">
        <v>43339</v>
      </c>
      <c r="B2188" s="414">
        <f t="shared" si="48"/>
        <v>43340</v>
      </c>
      <c r="C2188" s="161">
        <v>2.95</v>
      </c>
      <c r="D2188" s="99"/>
    </row>
    <row r="2189" spans="1:4" x14ac:dyDescent="0.25">
      <c r="A2189" s="597">
        <v>43340</v>
      </c>
      <c r="B2189" s="414">
        <f t="shared" si="48"/>
        <v>43341</v>
      </c>
      <c r="C2189" s="161">
        <v>2.93</v>
      </c>
      <c r="D2189" s="99"/>
    </row>
    <row r="2190" spans="1:4" x14ac:dyDescent="0.25">
      <c r="A2190" s="597">
        <v>43341</v>
      </c>
      <c r="B2190" s="414">
        <f t="shared" si="48"/>
        <v>43342</v>
      </c>
      <c r="C2190" s="161">
        <v>2.96</v>
      </c>
      <c r="D2190" s="99"/>
    </row>
    <row r="2191" spans="1:4" x14ac:dyDescent="0.25">
      <c r="A2191" s="597">
        <v>43342</v>
      </c>
      <c r="B2191" s="597">
        <f t="shared" si="48"/>
        <v>43343</v>
      </c>
      <c r="C2191" s="161">
        <v>2.9</v>
      </c>
      <c r="D2191" s="99">
        <v>2.93</v>
      </c>
    </row>
    <row r="2192" spans="1:4" x14ac:dyDescent="0.25">
      <c r="A2192" s="597">
        <v>43343</v>
      </c>
      <c r="B2192" s="597">
        <f t="shared" si="48"/>
        <v>43344</v>
      </c>
      <c r="D2192" s="99">
        <v>2.96</v>
      </c>
    </row>
    <row r="2193" spans="1:4" x14ac:dyDescent="0.25">
      <c r="A2193" s="597">
        <v>43357</v>
      </c>
      <c r="B2193" s="597">
        <f t="shared" si="48"/>
        <v>43358</v>
      </c>
      <c r="D2193" s="99">
        <v>2.96</v>
      </c>
    </row>
    <row r="2194" spans="1:4" x14ac:dyDescent="0.25">
      <c r="A2194" s="597">
        <v>43365</v>
      </c>
      <c r="B2194" s="414">
        <f t="shared" si="48"/>
        <v>43366</v>
      </c>
      <c r="C2194" s="376">
        <v>3.02</v>
      </c>
      <c r="D2194" s="99"/>
    </row>
    <row r="2195" spans="1:4" x14ac:dyDescent="0.25">
      <c r="A2195" s="597">
        <v>43366</v>
      </c>
      <c r="B2195" s="414">
        <f t="shared" si="48"/>
        <v>43367</v>
      </c>
      <c r="C2195" s="376">
        <v>3.02</v>
      </c>
      <c r="D2195" s="99"/>
    </row>
    <row r="2196" spans="1:4" x14ac:dyDescent="0.25">
      <c r="A2196" s="597">
        <v>43367</v>
      </c>
      <c r="B2196" s="414">
        <f t="shared" si="48"/>
        <v>43368</v>
      </c>
      <c r="C2196" s="161">
        <v>3.04</v>
      </c>
      <c r="D2196" s="99"/>
    </row>
    <row r="2197" spans="1:4" x14ac:dyDescent="0.25">
      <c r="A2197" s="597">
        <v>43368</v>
      </c>
      <c r="B2197" s="414">
        <f t="shared" si="48"/>
        <v>43369</v>
      </c>
      <c r="C2197" s="161">
        <v>3.13</v>
      </c>
      <c r="D2197" s="99"/>
    </row>
    <row r="2198" spans="1:4" x14ac:dyDescent="0.25">
      <c r="A2198" s="597">
        <v>43369</v>
      </c>
      <c r="B2198" s="414">
        <f t="shared" si="48"/>
        <v>43370</v>
      </c>
      <c r="C2198" s="161">
        <v>3.13</v>
      </c>
      <c r="D2198" s="99"/>
    </row>
    <row r="2199" spans="1:4" x14ac:dyDescent="0.25">
      <c r="A2199" s="597">
        <v>43370</v>
      </c>
      <c r="B2199" s="414">
        <f t="shared" si="48"/>
        <v>43371</v>
      </c>
      <c r="C2199" s="376">
        <v>3.07</v>
      </c>
      <c r="D2199" s="99"/>
    </row>
    <row r="2200" spans="1:4" x14ac:dyDescent="0.25">
      <c r="A2200" s="597">
        <v>43371</v>
      </c>
      <c r="B2200" s="414">
        <f t="shared" si="48"/>
        <v>43372</v>
      </c>
      <c r="C2200" s="376">
        <v>3.07</v>
      </c>
      <c r="D2200" s="99"/>
    </row>
    <row r="2201" spans="1:4" x14ac:dyDescent="0.25">
      <c r="A2201" s="597">
        <v>43372</v>
      </c>
      <c r="B2201" s="597">
        <f t="shared" si="48"/>
        <v>43373</v>
      </c>
      <c r="C2201" s="376">
        <v>3.07</v>
      </c>
      <c r="D2201" s="99">
        <v>2.96</v>
      </c>
    </row>
    <row r="2202" spans="1:4" x14ac:dyDescent="0.25">
      <c r="A2202" s="597">
        <v>43373</v>
      </c>
      <c r="B2202" s="597">
        <f t="shared" si="48"/>
        <v>43374</v>
      </c>
      <c r="D2202" s="645">
        <v>3.2309999999999999</v>
      </c>
    </row>
    <row r="2203" spans="1:4" x14ac:dyDescent="0.25">
      <c r="A2203" s="597">
        <v>43387</v>
      </c>
      <c r="B2203" s="597">
        <f t="shared" si="48"/>
        <v>43388</v>
      </c>
      <c r="C2203" s="644"/>
      <c r="D2203" s="645">
        <v>3.2309999999999999</v>
      </c>
    </row>
    <row r="2204" spans="1:4" x14ac:dyDescent="0.25">
      <c r="A2204" s="597">
        <v>43396</v>
      </c>
      <c r="B2204" s="414">
        <f t="shared" si="48"/>
        <v>43397</v>
      </c>
      <c r="C2204" s="636">
        <v>3.2250000000000001</v>
      </c>
      <c r="D2204" s="645"/>
    </row>
    <row r="2205" spans="1:4" x14ac:dyDescent="0.25">
      <c r="A2205" s="597">
        <v>43397</v>
      </c>
      <c r="B2205" s="414">
        <f t="shared" si="48"/>
        <v>43398</v>
      </c>
      <c r="C2205" s="636">
        <v>3.355</v>
      </c>
      <c r="D2205" s="645"/>
    </row>
    <row r="2206" spans="1:4" x14ac:dyDescent="0.25">
      <c r="A2206" s="597">
        <v>43398</v>
      </c>
      <c r="B2206" s="414">
        <f t="shared" si="48"/>
        <v>43399</v>
      </c>
      <c r="C2206" s="636">
        <v>3.3149999999999999</v>
      </c>
      <c r="D2206" s="645"/>
    </row>
    <row r="2207" spans="1:4" x14ac:dyDescent="0.25">
      <c r="A2207" s="597">
        <v>43399</v>
      </c>
      <c r="B2207" s="414">
        <f t="shared" si="48"/>
        <v>43400</v>
      </c>
      <c r="C2207" s="640">
        <v>3.2</v>
      </c>
      <c r="D2207" s="645"/>
    </row>
    <row r="2208" spans="1:4" x14ac:dyDescent="0.25">
      <c r="A2208" s="597">
        <v>43400</v>
      </c>
      <c r="B2208" s="414">
        <f t="shared" si="48"/>
        <v>43401</v>
      </c>
      <c r="C2208" s="640">
        <v>3.2</v>
      </c>
      <c r="D2208" s="645"/>
    </row>
    <row r="2209" spans="1:4" x14ac:dyDescent="0.25">
      <c r="A2209" s="597">
        <v>43401</v>
      </c>
      <c r="B2209" s="414">
        <f t="shared" si="48"/>
        <v>43402</v>
      </c>
      <c r="C2209" s="640">
        <v>3.2</v>
      </c>
      <c r="D2209" s="645"/>
    </row>
    <row r="2210" spans="1:4" x14ac:dyDescent="0.25">
      <c r="A2210" s="597">
        <v>43402</v>
      </c>
      <c r="B2210" s="414">
        <f t="shared" si="48"/>
        <v>43403</v>
      </c>
      <c r="C2210" s="636">
        <v>3.17</v>
      </c>
      <c r="D2210" s="645"/>
    </row>
    <row r="2211" spans="1:4" x14ac:dyDescent="0.25">
      <c r="A2211" s="597">
        <v>43403</v>
      </c>
      <c r="B2211" s="414">
        <f t="shared" si="48"/>
        <v>43404</v>
      </c>
      <c r="C2211" s="636">
        <v>3.22</v>
      </c>
      <c r="D2211" s="645">
        <v>3.2309999999999999</v>
      </c>
    </row>
    <row r="2212" spans="1:4" x14ac:dyDescent="0.25">
      <c r="A2212" s="597">
        <v>43404</v>
      </c>
      <c r="B2212" s="414">
        <f t="shared" si="48"/>
        <v>43405</v>
      </c>
      <c r="C2212" s="644"/>
      <c r="D2212" s="645">
        <v>4.0629999999999997</v>
      </c>
    </row>
    <row r="2213" spans="1:4" x14ac:dyDescent="0.25">
      <c r="A2213" s="597">
        <v>43418</v>
      </c>
      <c r="B2213" s="414">
        <f t="shared" si="48"/>
        <v>43419</v>
      </c>
      <c r="C2213" s="644"/>
      <c r="D2213" s="645">
        <v>4.0629999999999997</v>
      </c>
    </row>
    <row r="2214" spans="1:4" x14ac:dyDescent="0.25">
      <c r="A2214" s="597">
        <v>43426</v>
      </c>
      <c r="B2214" s="414">
        <f t="shared" si="48"/>
        <v>43427</v>
      </c>
      <c r="C2214" s="640">
        <v>4.68</v>
      </c>
      <c r="D2214" s="645"/>
    </row>
    <row r="2215" spans="1:4" x14ac:dyDescent="0.25">
      <c r="A2215" s="597">
        <v>43427</v>
      </c>
      <c r="B2215" s="414">
        <f t="shared" si="48"/>
        <v>43428</v>
      </c>
      <c r="C2215" s="640">
        <v>4.68</v>
      </c>
      <c r="D2215" s="645"/>
    </row>
    <row r="2216" spans="1:4" x14ac:dyDescent="0.25">
      <c r="A2216" s="597">
        <v>43428</v>
      </c>
      <c r="B2216" s="414">
        <f t="shared" si="48"/>
        <v>43429</v>
      </c>
      <c r="C2216" s="640">
        <v>4.68</v>
      </c>
      <c r="D2216" s="645"/>
    </row>
    <row r="2217" spans="1:4" x14ac:dyDescent="0.25">
      <c r="A2217" s="597">
        <v>43429</v>
      </c>
      <c r="B2217" s="414">
        <f t="shared" si="48"/>
        <v>43430</v>
      </c>
      <c r="C2217" s="640">
        <v>4.68</v>
      </c>
      <c r="D2217" s="645"/>
    </row>
    <row r="2218" spans="1:4" x14ac:dyDescent="0.25">
      <c r="A2218" s="597">
        <v>43430</v>
      </c>
      <c r="B2218" s="414">
        <f t="shared" si="48"/>
        <v>43431</v>
      </c>
      <c r="C2218" s="636">
        <v>4.2350000000000003</v>
      </c>
      <c r="D2218" s="645"/>
    </row>
    <row r="2219" spans="1:4" x14ac:dyDescent="0.25">
      <c r="A2219" s="597">
        <v>43431</v>
      </c>
      <c r="B2219" s="414">
        <f t="shared" si="48"/>
        <v>43432</v>
      </c>
      <c r="C2219" s="636">
        <v>4.32</v>
      </c>
      <c r="D2219" s="645"/>
    </row>
    <row r="2220" spans="1:4" x14ac:dyDescent="0.25">
      <c r="A2220" s="597">
        <v>43432</v>
      </c>
      <c r="B2220" s="414">
        <f t="shared" si="48"/>
        <v>43433</v>
      </c>
      <c r="C2220" s="636">
        <v>4.4349999999999996</v>
      </c>
      <c r="D2220" s="645"/>
    </row>
    <row r="2221" spans="1:4" x14ac:dyDescent="0.25">
      <c r="A2221" s="597">
        <v>43433</v>
      </c>
      <c r="B2221" s="414">
        <f t="shared" si="48"/>
        <v>43434</v>
      </c>
      <c r="C2221" s="636">
        <v>4.5</v>
      </c>
      <c r="D2221" s="645">
        <v>4.0629999999999997</v>
      </c>
    </row>
    <row r="2222" spans="1:4" x14ac:dyDescent="0.25">
      <c r="A2222" s="597">
        <v>43434</v>
      </c>
      <c r="B2222" s="414">
        <f t="shared" si="48"/>
        <v>43435</v>
      </c>
      <c r="C2222" s="644"/>
      <c r="D2222" s="645">
        <v>3.9350000000000001</v>
      </c>
    </row>
    <row r="2223" spans="1:4" x14ac:dyDescent="0.25">
      <c r="A2223" s="597">
        <v>43448</v>
      </c>
      <c r="B2223" s="414">
        <f t="shared" si="48"/>
        <v>43449</v>
      </c>
      <c r="C2223" s="644"/>
      <c r="D2223" s="645">
        <v>3.9350000000000001</v>
      </c>
    </row>
    <row r="2224" spans="1:4" x14ac:dyDescent="0.25">
      <c r="A2224" s="597">
        <v>43457</v>
      </c>
      <c r="B2224" s="414">
        <f t="shared" si="48"/>
        <v>43458</v>
      </c>
      <c r="C2224" s="640">
        <v>3.53</v>
      </c>
      <c r="D2224" s="645"/>
    </row>
    <row r="2225" spans="1:4" x14ac:dyDescent="0.25">
      <c r="A2225" s="597">
        <v>43458</v>
      </c>
      <c r="B2225" s="414">
        <f t="shared" si="48"/>
        <v>43459</v>
      </c>
      <c r="C2225" s="640">
        <v>3.53</v>
      </c>
      <c r="D2225" s="645"/>
    </row>
    <row r="2226" spans="1:4" x14ac:dyDescent="0.25">
      <c r="A2226" s="597">
        <v>43459</v>
      </c>
      <c r="B2226" s="414">
        <f t="shared" si="48"/>
        <v>43460</v>
      </c>
      <c r="C2226" s="640">
        <v>3.53</v>
      </c>
      <c r="D2226" s="645"/>
    </row>
    <row r="2227" spans="1:4" x14ac:dyDescent="0.25">
      <c r="A2227" s="597">
        <v>43460</v>
      </c>
      <c r="B2227" s="414">
        <f t="shared" si="48"/>
        <v>43461</v>
      </c>
      <c r="C2227" s="636">
        <v>3.2149999999999999</v>
      </c>
      <c r="D2227" s="645"/>
    </row>
    <row r="2228" spans="1:4" x14ac:dyDescent="0.25">
      <c r="A2228" s="597">
        <v>43461</v>
      </c>
      <c r="B2228" s="414">
        <f t="shared" si="48"/>
        <v>43462</v>
      </c>
      <c r="C2228" s="640">
        <v>3.0649999999999999</v>
      </c>
      <c r="D2228" s="645"/>
    </row>
    <row r="2229" spans="1:4" x14ac:dyDescent="0.25">
      <c r="A2229" s="597">
        <v>43462</v>
      </c>
      <c r="B2229" s="414">
        <f t="shared" si="48"/>
        <v>43463</v>
      </c>
      <c r="C2229" s="640">
        <v>3.0649999999999999</v>
      </c>
      <c r="D2229" s="645"/>
    </row>
    <row r="2230" spans="1:4" x14ac:dyDescent="0.25">
      <c r="A2230" s="597">
        <v>43463</v>
      </c>
      <c r="B2230" s="414">
        <f t="shared" si="48"/>
        <v>43464</v>
      </c>
      <c r="C2230" s="640">
        <v>3.0649999999999999</v>
      </c>
      <c r="D2230" s="645"/>
    </row>
    <row r="2231" spans="1:4" x14ac:dyDescent="0.25">
      <c r="A2231" s="597">
        <v>43464</v>
      </c>
      <c r="B2231" s="414">
        <f t="shared" si="48"/>
        <v>43465</v>
      </c>
      <c r="C2231" s="640">
        <v>3.0649999999999999</v>
      </c>
      <c r="D2231" s="645">
        <v>3.9350000000000001</v>
      </c>
    </row>
    <row r="2232" spans="1:4" x14ac:dyDescent="0.25">
      <c r="A2232" s="597">
        <v>43465</v>
      </c>
      <c r="B2232" s="414">
        <f t="shared" si="48"/>
        <v>43466</v>
      </c>
      <c r="C2232" s="644"/>
      <c r="D2232" s="645">
        <v>3.0739999999999998</v>
      </c>
    </row>
    <row r="2233" spans="1:4" x14ac:dyDescent="0.25">
      <c r="A2233" s="597">
        <v>43479</v>
      </c>
      <c r="B2233" s="414">
        <f t="shared" si="48"/>
        <v>43480</v>
      </c>
      <c r="C2233" s="644"/>
      <c r="D2233" s="645">
        <v>3.0739999999999998</v>
      </c>
    </row>
    <row r="2234" spans="1:4" x14ac:dyDescent="0.25">
      <c r="A2234" s="597">
        <v>43488</v>
      </c>
      <c r="B2234" s="414">
        <f t="shared" si="48"/>
        <v>43489</v>
      </c>
      <c r="C2234" s="636">
        <v>3.0950000000000002</v>
      </c>
      <c r="D2234" s="645"/>
    </row>
    <row r="2235" spans="1:4" x14ac:dyDescent="0.25">
      <c r="A2235" s="597">
        <v>43489</v>
      </c>
      <c r="B2235" s="414">
        <f t="shared" si="48"/>
        <v>43490</v>
      </c>
      <c r="C2235" s="636">
        <v>3.12</v>
      </c>
      <c r="D2235" s="645"/>
    </row>
    <row r="2236" spans="1:4" x14ac:dyDescent="0.25">
      <c r="A2236" s="597">
        <v>43490</v>
      </c>
      <c r="B2236" s="414">
        <f t="shared" si="48"/>
        <v>43491</v>
      </c>
      <c r="C2236" s="640">
        <v>3.09</v>
      </c>
      <c r="D2236" s="645"/>
    </row>
    <row r="2237" spans="1:4" x14ac:dyDescent="0.25">
      <c r="A2237" s="597">
        <v>43491</v>
      </c>
      <c r="B2237" s="414">
        <f t="shared" si="48"/>
        <v>43492</v>
      </c>
      <c r="C2237" s="640">
        <v>3.09</v>
      </c>
      <c r="D2237" s="645"/>
    </row>
    <row r="2238" spans="1:4" x14ac:dyDescent="0.25">
      <c r="A2238" s="597">
        <v>43492</v>
      </c>
      <c r="B2238" s="414">
        <f t="shared" ref="B2238:B2303" si="49">A2238+1</f>
        <v>43493</v>
      </c>
      <c r="C2238" s="640">
        <v>3.09</v>
      </c>
      <c r="D2238" s="645"/>
    </row>
    <row r="2239" spans="1:4" x14ac:dyDescent="0.25">
      <c r="A2239" s="597">
        <v>43493</v>
      </c>
      <c r="B2239" s="414">
        <f t="shared" si="49"/>
        <v>43494</v>
      </c>
      <c r="C2239" s="636">
        <v>3.0449999999999999</v>
      </c>
      <c r="D2239" s="645"/>
    </row>
    <row r="2240" spans="1:4" x14ac:dyDescent="0.25">
      <c r="A2240" s="597">
        <v>43494</v>
      </c>
      <c r="B2240" s="414">
        <f t="shared" si="49"/>
        <v>43495</v>
      </c>
      <c r="C2240" s="636">
        <v>2.95</v>
      </c>
      <c r="D2240" s="645"/>
    </row>
    <row r="2241" spans="1:4" x14ac:dyDescent="0.25">
      <c r="A2241" s="597">
        <v>43495</v>
      </c>
      <c r="B2241" s="597">
        <f t="shared" si="49"/>
        <v>43496</v>
      </c>
      <c r="C2241" s="636">
        <v>2.9550000000000001</v>
      </c>
      <c r="D2241" s="645">
        <v>3.0739999999999998</v>
      </c>
    </row>
    <row r="2242" spans="1:4" x14ac:dyDescent="0.25">
      <c r="A2242" s="597">
        <v>43496</v>
      </c>
      <c r="B2242" s="597">
        <f t="shared" si="49"/>
        <v>43497</v>
      </c>
      <c r="C2242" s="644"/>
      <c r="D2242" s="645">
        <v>2.67</v>
      </c>
    </row>
    <row r="2243" spans="1:4" x14ac:dyDescent="0.25">
      <c r="A2243" s="597">
        <v>43510</v>
      </c>
      <c r="B2243" s="597">
        <f t="shared" si="49"/>
        <v>43511</v>
      </c>
      <c r="C2243" s="644"/>
      <c r="D2243" s="645">
        <v>2.67</v>
      </c>
    </row>
    <row r="2244" spans="1:4" x14ac:dyDescent="0.25">
      <c r="A2244" s="597">
        <v>43516</v>
      </c>
      <c r="B2244" s="414">
        <f t="shared" si="49"/>
        <v>43517</v>
      </c>
      <c r="C2244" s="636">
        <v>2.7050000000000001</v>
      </c>
      <c r="D2244" s="645"/>
    </row>
    <row r="2245" spans="1:4" x14ac:dyDescent="0.25">
      <c r="A2245" s="597">
        <v>43517</v>
      </c>
      <c r="B2245" s="414">
        <f t="shared" si="49"/>
        <v>43518</v>
      </c>
      <c r="C2245" s="636">
        <v>2.7050000000000001</v>
      </c>
      <c r="D2245" s="645"/>
    </row>
    <row r="2246" spans="1:4" x14ac:dyDescent="0.25">
      <c r="A2246" s="597">
        <v>43518</v>
      </c>
      <c r="B2246" s="414">
        <f t="shared" si="49"/>
        <v>43519</v>
      </c>
      <c r="C2246" s="640">
        <v>2.71</v>
      </c>
      <c r="D2246" s="645"/>
    </row>
    <row r="2247" spans="1:4" x14ac:dyDescent="0.25">
      <c r="A2247" s="597">
        <v>43519</v>
      </c>
      <c r="B2247" s="414">
        <f t="shared" si="49"/>
        <v>43520</v>
      </c>
      <c r="C2247" s="640">
        <v>2.71</v>
      </c>
      <c r="D2247" s="646"/>
    </row>
    <row r="2248" spans="1:4" x14ac:dyDescent="0.25">
      <c r="A2248" s="597">
        <v>43520</v>
      </c>
      <c r="B2248" s="414">
        <f t="shared" si="49"/>
        <v>43521</v>
      </c>
      <c r="C2248" s="640">
        <v>2.71</v>
      </c>
    </row>
    <row r="2249" spans="1:4" x14ac:dyDescent="0.25">
      <c r="A2249" s="597">
        <v>43521</v>
      </c>
      <c r="B2249" s="414">
        <f t="shared" si="49"/>
        <v>43522</v>
      </c>
      <c r="C2249" s="636">
        <v>2.8250000000000002</v>
      </c>
    </row>
    <row r="2250" spans="1:4" x14ac:dyDescent="0.25">
      <c r="A2250" s="597">
        <v>43522</v>
      </c>
      <c r="B2250" s="414">
        <f t="shared" si="49"/>
        <v>43523</v>
      </c>
      <c r="C2250" s="636">
        <v>2.93</v>
      </c>
    </row>
    <row r="2251" spans="1:4" x14ac:dyDescent="0.25">
      <c r="A2251" s="597">
        <v>43523</v>
      </c>
      <c r="B2251" s="414">
        <f t="shared" si="49"/>
        <v>43524</v>
      </c>
      <c r="C2251" s="636">
        <v>2.8450000000000002</v>
      </c>
      <c r="D2251" s="645">
        <v>2.67</v>
      </c>
    </row>
    <row r="2252" spans="1:4" x14ac:dyDescent="0.25">
      <c r="A2252" s="597">
        <v>43524</v>
      </c>
      <c r="B2252" s="597">
        <f t="shared" si="49"/>
        <v>43525</v>
      </c>
      <c r="D2252" s="645">
        <v>2.8959999999999999</v>
      </c>
    </row>
    <row r="2253" spans="1:4" x14ac:dyDescent="0.25">
      <c r="A2253" s="597">
        <v>43538</v>
      </c>
      <c r="B2253" s="597">
        <f t="shared" si="49"/>
        <v>43539</v>
      </c>
      <c r="D2253" s="645">
        <v>2.8959999999999999</v>
      </c>
    </row>
    <row r="2254" spans="1:4" x14ac:dyDescent="0.25">
      <c r="A2254" s="597">
        <v>43547</v>
      </c>
      <c r="B2254" s="414">
        <f t="shared" si="49"/>
        <v>43548</v>
      </c>
      <c r="C2254" s="640">
        <v>2.75</v>
      </c>
      <c r="D2254" s="645"/>
    </row>
    <row r="2255" spans="1:4" x14ac:dyDescent="0.25">
      <c r="A2255" s="597">
        <v>43548</v>
      </c>
      <c r="B2255" s="414">
        <f t="shared" si="49"/>
        <v>43549</v>
      </c>
      <c r="C2255" s="640">
        <v>2.75</v>
      </c>
      <c r="D2255" s="645"/>
    </row>
    <row r="2256" spans="1:4" x14ac:dyDescent="0.25">
      <c r="A2256" s="597">
        <v>43549</v>
      </c>
      <c r="B2256" s="414">
        <f t="shared" si="49"/>
        <v>43550</v>
      </c>
      <c r="C2256" s="636">
        <v>2.72</v>
      </c>
      <c r="D2256" s="645"/>
    </row>
    <row r="2257" spans="1:4" x14ac:dyDescent="0.25">
      <c r="A2257" s="597">
        <v>43550</v>
      </c>
      <c r="B2257" s="414">
        <f t="shared" si="49"/>
        <v>43551</v>
      </c>
      <c r="C2257" s="636">
        <v>2.74</v>
      </c>
      <c r="D2257" s="645"/>
    </row>
    <row r="2258" spans="1:4" x14ac:dyDescent="0.25">
      <c r="A2258" s="597">
        <v>43551</v>
      </c>
      <c r="B2258" s="414">
        <f t="shared" si="49"/>
        <v>43552</v>
      </c>
      <c r="C2258" s="636">
        <v>2.6549999999999998</v>
      </c>
      <c r="D2258" s="645"/>
    </row>
    <row r="2259" spans="1:4" x14ac:dyDescent="0.25">
      <c r="A2259" s="597">
        <v>43552</v>
      </c>
      <c r="B2259" s="414">
        <f t="shared" si="49"/>
        <v>43553</v>
      </c>
      <c r="C2259" s="640">
        <v>2.665</v>
      </c>
      <c r="D2259" s="645"/>
    </row>
    <row r="2260" spans="1:4" x14ac:dyDescent="0.25">
      <c r="A2260" s="597">
        <v>43553</v>
      </c>
      <c r="B2260" s="414">
        <f t="shared" si="49"/>
        <v>43554</v>
      </c>
      <c r="C2260" s="640">
        <v>2.665</v>
      </c>
      <c r="D2260" s="645"/>
    </row>
    <row r="2261" spans="1:4" x14ac:dyDescent="0.25">
      <c r="A2261" s="597">
        <v>43554</v>
      </c>
      <c r="B2261" s="414">
        <f t="shared" si="49"/>
        <v>43555</v>
      </c>
      <c r="C2261" s="640">
        <v>2.665</v>
      </c>
      <c r="D2261" s="645">
        <v>2.8959999999999999</v>
      </c>
    </row>
    <row r="2262" spans="1:4" x14ac:dyDescent="0.25">
      <c r="A2262" s="597">
        <v>43555</v>
      </c>
      <c r="B2262" s="414">
        <f t="shared" si="49"/>
        <v>43556</v>
      </c>
      <c r="D2262" s="645">
        <v>2.6</v>
      </c>
    </row>
    <row r="2263" spans="1:4" x14ac:dyDescent="0.25">
      <c r="A2263" s="597">
        <v>43569</v>
      </c>
      <c r="B2263" s="414">
        <f t="shared" si="49"/>
        <v>43570</v>
      </c>
      <c r="D2263" s="645">
        <v>2.6</v>
      </c>
    </row>
    <row r="2264" spans="1:4" x14ac:dyDescent="0.25">
      <c r="A2264" s="597">
        <v>43577</v>
      </c>
      <c r="B2264" s="414">
        <f t="shared" si="49"/>
        <v>43578</v>
      </c>
      <c r="C2264" s="636">
        <v>2.5499999999999998</v>
      </c>
      <c r="D2264" s="645"/>
    </row>
    <row r="2265" spans="1:4" x14ac:dyDescent="0.25">
      <c r="A2265" s="597">
        <v>43578</v>
      </c>
      <c r="B2265" s="414">
        <f t="shared" si="49"/>
        <v>43579</v>
      </c>
      <c r="C2265" s="636">
        <v>2.4849999999999999</v>
      </c>
      <c r="D2265" s="645"/>
    </row>
    <row r="2266" spans="1:4" x14ac:dyDescent="0.25">
      <c r="A2266" s="597">
        <v>43579</v>
      </c>
      <c r="B2266" s="414">
        <f t="shared" si="49"/>
        <v>43580</v>
      </c>
      <c r="C2266" s="636">
        <v>2.5</v>
      </c>
      <c r="D2266" s="645"/>
    </row>
    <row r="2267" spans="1:4" x14ac:dyDescent="0.25">
      <c r="A2267" s="597">
        <v>43580</v>
      </c>
      <c r="B2267" s="414">
        <f t="shared" si="49"/>
        <v>43581</v>
      </c>
      <c r="C2267" s="636">
        <v>2.4700000000000002</v>
      </c>
      <c r="D2267" s="645"/>
    </row>
    <row r="2268" spans="1:4" x14ac:dyDescent="0.25">
      <c r="A2268" s="597">
        <v>43581</v>
      </c>
      <c r="B2268" s="414">
        <f t="shared" si="49"/>
        <v>43582</v>
      </c>
      <c r="C2268" s="640">
        <v>2.54</v>
      </c>
    </row>
    <row r="2269" spans="1:4" x14ac:dyDescent="0.25">
      <c r="A2269" s="597">
        <v>43582</v>
      </c>
      <c r="B2269" s="414">
        <f t="shared" si="49"/>
        <v>43583</v>
      </c>
      <c r="C2269" s="640">
        <v>2.54</v>
      </c>
    </row>
    <row r="2270" spans="1:4" x14ac:dyDescent="0.25">
      <c r="A2270" s="597">
        <v>43583</v>
      </c>
      <c r="B2270" s="414">
        <f t="shared" si="49"/>
        <v>43584</v>
      </c>
      <c r="C2270" s="640">
        <v>2.54</v>
      </c>
    </row>
    <row r="2271" spans="1:4" x14ac:dyDescent="0.25">
      <c r="A2271" s="597">
        <v>43584</v>
      </c>
      <c r="B2271" s="597">
        <f t="shared" si="49"/>
        <v>43585</v>
      </c>
      <c r="C2271" s="636">
        <v>2.57</v>
      </c>
      <c r="D2271" s="645">
        <v>2.6</v>
      </c>
    </row>
    <row r="2272" spans="1:4" x14ac:dyDescent="0.25">
      <c r="A2272" s="597">
        <v>43585</v>
      </c>
      <c r="B2272" s="597">
        <f t="shared" si="49"/>
        <v>43586</v>
      </c>
      <c r="D2272" s="645">
        <v>2.59</v>
      </c>
    </row>
    <row r="2273" spans="1:4" x14ac:dyDescent="0.25">
      <c r="A2273" s="597">
        <v>43599</v>
      </c>
      <c r="B2273" s="597">
        <f t="shared" si="49"/>
        <v>43600</v>
      </c>
      <c r="D2273" s="645">
        <v>2.59</v>
      </c>
    </row>
    <row r="2274" spans="1:4" x14ac:dyDescent="0.25">
      <c r="A2274" s="597">
        <v>43608</v>
      </c>
      <c r="B2274" s="414">
        <f t="shared" si="49"/>
        <v>43609</v>
      </c>
      <c r="C2274" s="636">
        <v>2.5649999999999999</v>
      </c>
      <c r="D2274" s="645"/>
    </row>
    <row r="2275" spans="1:4" x14ac:dyDescent="0.25">
      <c r="A2275" s="597">
        <v>43609</v>
      </c>
      <c r="B2275" s="414">
        <f t="shared" si="49"/>
        <v>43610</v>
      </c>
      <c r="C2275" s="640">
        <v>2.58</v>
      </c>
      <c r="D2275" s="645"/>
    </row>
    <row r="2276" spans="1:4" x14ac:dyDescent="0.25">
      <c r="A2276" s="597">
        <v>43610</v>
      </c>
      <c r="B2276" s="414">
        <f t="shared" si="49"/>
        <v>43611</v>
      </c>
      <c r="C2276" s="640">
        <v>2.58</v>
      </c>
      <c r="D2276" s="645"/>
    </row>
    <row r="2277" spans="1:4" x14ac:dyDescent="0.25">
      <c r="A2277" s="597">
        <v>43611</v>
      </c>
      <c r="B2277" s="414">
        <f t="shared" si="49"/>
        <v>43612</v>
      </c>
      <c r="C2277" s="640">
        <v>2.58</v>
      </c>
      <c r="D2277" s="645"/>
    </row>
    <row r="2278" spans="1:4" x14ac:dyDescent="0.25">
      <c r="A2278" s="597">
        <v>43612</v>
      </c>
      <c r="B2278" s="414">
        <f t="shared" si="49"/>
        <v>43613</v>
      </c>
      <c r="C2278" s="640">
        <v>2.58</v>
      </c>
      <c r="D2278" s="645"/>
    </row>
    <row r="2279" spans="1:4" x14ac:dyDescent="0.25">
      <c r="A2279" s="597">
        <v>43613</v>
      </c>
      <c r="B2279" s="414">
        <f t="shared" si="49"/>
        <v>43614</v>
      </c>
      <c r="C2279" s="636">
        <v>2.5950000000000002</v>
      </c>
      <c r="D2279" s="645"/>
    </row>
    <row r="2280" spans="1:4" x14ac:dyDescent="0.25">
      <c r="A2280" s="597">
        <v>43614</v>
      </c>
      <c r="B2280" s="414">
        <f t="shared" si="49"/>
        <v>43615</v>
      </c>
      <c r="C2280" s="636">
        <v>2.625</v>
      </c>
      <c r="D2280" s="645"/>
    </row>
    <row r="2281" spans="1:4" x14ac:dyDescent="0.25">
      <c r="A2281" s="597">
        <v>43615</v>
      </c>
      <c r="B2281" s="414">
        <f t="shared" si="49"/>
        <v>43616</v>
      </c>
      <c r="C2281" s="636">
        <v>2.5249999999999999</v>
      </c>
      <c r="D2281" s="645">
        <v>2.59</v>
      </c>
    </row>
    <row r="2282" spans="1:4" x14ac:dyDescent="0.25">
      <c r="A2282" s="597">
        <v>43616</v>
      </c>
      <c r="B2282" s="414">
        <f t="shared" si="49"/>
        <v>43617</v>
      </c>
      <c r="D2282" s="645">
        <v>2.3370000000000002</v>
      </c>
    </row>
    <row r="2283" spans="1:4" x14ac:dyDescent="0.25">
      <c r="A2283" s="597">
        <v>43630</v>
      </c>
      <c r="B2283" s="414">
        <f t="shared" si="49"/>
        <v>43631</v>
      </c>
      <c r="D2283" s="645">
        <v>2.3370000000000002</v>
      </c>
    </row>
    <row r="2284" spans="1:4" x14ac:dyDescent="0.25">
      <c r="A2284" s="597">
        <v>43638</v>
      </c>
      <c r="B2284" s="414">
        <f t="shared" si="49"/>
        <v>43639</v>
      </c>
      <c r="C2284" s="640">
        <v>2.2000000000000002</v>
      </c>
      <c r="D2284" s="645"/>
    </row>
    <row r="2285" spans="1:4" x14ac:dyDescent="0.25">
      <c r="A2285" s="597">
        <v>43639</v>
      </c>
      <c r="B2285" s="414">
        <f t="shared" si="49"/>
        <v>43640</v>
      </c>
      <c r="C2285" s="640">
        <v>2.2000000000000002</v>
      </c>
      <c r="D2285" s="645"/>
    </row>
    <row r="2286" spans="1:4" x14ac:dyDescent="0.25">
      <c r="A2286" s="597">
        <v>43640</v>
      </c>
      <c r="B2286" s="414">
        <f t="shared" si="49"/>
        <v>43641</v>
      </c>
      <c r="C2286" s="636">
        <v>2.2799999999999998</v>
      </c>
      <c r="D2286" s="645"/>
    </row>
    <row r="2287" spans="1:4" x14ac:dyDescent="0.25">
      <c r="A2287" s="597">
        <v>43641</v>
      </c>
      <c r="B2287" s="414">
        <f t="shared" si="49"/>
        <v>43642</v>
      </c>
      <c r="C2287" s="636">
        <v>2.2749999999999999</v>
      </c>
      <c r="D2287" s="645"/>
    </row>
    <row r="2288" spans="1:4" x14ac:dyDescent="0.25">
      <c r="A2288" s="597">
        <v>43642</v>
      </c>
      <c r="B2288" s="414">
        <f t="shared" si="49"/>
        <v>43643</v>
      </c>
      <c r="C2288" s="636">
        <v>2.3149999999999999</v>
      </c>
      <c r="D2288" s="645"/>
    </row>
    <row r="2289" spans="1:4" x14ac:dyDescent="0.25">
      <c r="A2289" s="597">
        <v>43643</v>
      </c>
      <c r="B2289" s="414">
        <f t="shared" si="49"/>
        <v>43644</v>
      </c>
      <c r="C2289" s="640">
        <v>2.2949999999999999</v>
      </c>
      <c r="D2289" s="645"/>
    </row>
    <row r="2290" spans="1:4" x14ac:dyDescent="0.25">
      <c r="A2290" s="597">
        <v>43644</v>
      </c>
      <c r="B2290" s="414">
        <f t="shared" si="49"/>
        <v>43645</v>
      </c>
      <c r="C2290" s="640">
        <v>2.2949999999999999</v>
      </c>
      <c r="D2290" s="645"/>
    </row>
    <row r="2291" spans="1:4" x14ac:dyDescent="0.25">
      <c r="A2291" s="597">
        <v>43645</v>
      </c>
      <c r="B2291" s="597">
        <f t="shared" si="49"/>
        <v>43646</v>
      </c>
      <c r="C2291" s="640">
        <v>2.2949999999999999</v>
      </c>
      <c r="D2291" s="645">
        <v>2.3370000000000002</v>
      </c>
    </row>
    <row r="2292" spans="1:4" x14ac:dyDescent="0.25">
      <c r="A2292" s="597">
        <v>43646</v>
      </c>
      <c r="B2292" s="597">
        <f t="shared" si="49"/>
        <v>43647</v>
      </c>
      <c r="D2292" s="645">
        <v>2.302</v>
      </c>
    </row>
    <row r="2293" spans="1:4" x14ac:dyDescent="0.25">
      <c r="A2293" s="597">
        <v>43660</v>
      </c>
      <c r="B2293" s="597">
        <f t="shared" si="49"/>
        <v>43661</v>
      </c>
      <c r="D2293" s="645">
        <v>2.302</v>
      </c>
    </row>
    <row r="2294" spans="1:4" x14ac:dyDescent="0.25">
      <c r="A2294" s="597">
        <v>43669</v>
      </c>
      <c r="B2294" s="414">
        <f t="shared" si="49"/>
        <v>43670</v>
      </c>
      <c r="C2294" s="636">
        <v>2.2850000000000001</v>
      </c>
      <c r="D2294" s="645"/>
    </row>
    <row r="2295" spans="1:4" x14ac:dyDescent="0.25">
      <c r="A2295" s="597">
        <v>43670</v>
      </c>
      <c r="B2295" s="414">
        <f t="shared" si="49"/>
        <v>43671</v>
      </c>
      <c r="C2295" s="636">
        <v>2.2149999999999999</v>
      </c>
      <c r="D2295" s="645"/>
    </row>
    <row r="2296" spans="1:4" x14ac:dyDescent="0.25">
      <c r="A2296" s="597">
        <v>43671</v>
      </c>
      <c r="B2296" s="414">
        <f t="shared" si="49"/>
        <v>43672</v>
      </c>
      <c r="C2296" s="636">
        <v>2.2200000000000002</v>
      </c>
      <c r="D2296" s="645"/>
    </row>
    <row r="2297" spans="1:4" x14ac:dyDescent="0.25">
      <c r="A2297" s="597">
        <v>43672</v>
      </c>
      <c r="B2297" s="414">
        <f t="shared" si="49"/>
        <v>43673</v>
      </c>
      <c r="C2297" s="640">
        <v>2.1749999999999998</v>
      </c>
      <c r="D2297" s="645"/>
    </row>
    <row r="2298" spans="1:4" x14ac:dyDescent="0.25">
      <c r="A2298" s="597">
        <v>43673</v>
      </c>
      <c r="B2298" s="414">
        <f t="shared" si="49"/>
        <v>43674</v>
      </c>
      <c r="C2298" s="640">
        <v>2.1749999999999998</v>
      </c>
      <c r="D2298" s="645"/>
    </row>
    <row r="2299" spans="1:4" x14ac:dyDescent="0.25">
      <c r="A2299" s="597">
        <v>43674</v>
      </c>
      <c r="B2299" s="414">
        <f t="shared" si="49"/>
        <v>43675</v>
      </c>
      <c r="C2299" s="640">
        <v>2.1749999999999998</v>
      </c>
      <c r="D2299" s="645"/>
    </row>
    <row r="2300" spans="1:4" x14ac:dyDescent="0.25">
      <c r="A2300" s="597">
        <v>43675</v>
      </c>
      <c r="B2300" s="414">
        <f t="shared" si="49"/>
        <v>43676</v>
      </c>
      <c r="C2300" s="636">
        <v>2.17</v>
      </c>
      <c r="D2300" s="645"/>
    </row>
    <row r="2301" spans="1:4" x14ac:dyDescent="0.25">
      <c r="A2301" s="597">
        <v>43676</v>
      </c>
      <c r="B2301" s="597">
        <f t="shared" si="49"/>
        <v>43677</v>
      </c>
      <c r="C2301" s="636">
        <v>2.165</v>
      </c>
      <c r="D2301" s="645">
        <v>2.302</v>
      </c>
    </row>
    <row r="2302" spans="1:4" x14ac:dyDescent="0.25">
      <c r="A2302" s="597">
        <v>43677</v>
      </c>
      <c r="B2302" s="597">
        <f t="shared" si="49"/>
        <v>43678</v>
      </c>
      <c r="D2302" s="645">
        <v>2.1659999999999999</v>
      </c>
    </row>
    <row r="2303" spans="1:4" x14ac:dyDescent="0.25">
      <c r="A2303" s="597">
        <v>43691</v>
      </c>
      <c r="B2303" s="597">
        <f t="shared" si="49"/>
        <v>43692</v>
      </c>
      <c r="D2303" s="645">
        <v>2.1659999999999999</v>
      </c>
    </row>
    <row r="2304" spans="1:4" x14ac:dyDescent="0.25">
      <c r="A2304" s="597">
        <v>43700</v>
      </c>
      <c r="B2304" s="414">
        <f t="shared" ref="B2304:B2367" si="50">A2304+1</f>
        <v>43701</v>
      </c>
      <c r="C2304" s="640">
        <v>2.13</v>
      </c>
      <c r="D2304" s="645"/>
    </row>
    <row r="2305" spans="1:4" x14ac:dyDescent="0.25">
      <c r="A2305" s="597">
        <v>43701</v>
      </c>
      <c r="B2305" s="414">
        <f t="shared" si="50"/>
        <v>43702</v>
      </c>
      <c r="C2305" s="640">
        <v>2.13</v>
      </c>
      <c r="D2305" s="645"/>
    </row>
    <row r="2306" spans="1:4" x14ac:dyDescent="0.25">
      <c r="A2306" s="597">
        <v>43702</v>
      </c>
      <c r="B2306" s="414">
        <f t="shared" si="50"/>
        <v>43703</v>
      </c>
      <c r="C2306" s="640">
        <v>2.13</v>
      </c>
      <c r="D2306" s="645"/>
    </row>
    <row r="2307" spans="1:4" x14ac:dyDescent="0.25">
      <c r="A2307" s="597">
        <v>43703</v>
      </c>
      <c r="B2307" s="414">
        <f t="shared" si="50"/>
        <v>43704</v>
      </c>
      <c r="C2307" s="636">
        <v>2.2149999999999999</v>
      </c>
      <c r="D2307" s="645"/>
    </row>
    <row r="2308" spans="1:4" x14ac:dyDescent="0.25">
      <c r="A2308" s="597">
        <v>43704</v>
      </c>
      <c r="B2308" s="414">
        <f t="shared" si="50"/>
        <v>43705</v>
      </c>
      <c r="C2308" s="636">
        <v>2.1800000000000002</v>
      </c>
      <c r="D2308" s="645"/>
    </row>
    <row r="2309" spans="1:4" x14ac:dyDescent="0.25">
      <c r="A2309" s="597">
        <v>43705</v>
      </c>
      <c r="B2309" s="414">
        <f t="shared" si="50"/>
        <v>43706</v>
      </c>
      <c r="C2309" s="636">
        <v>2.2349999999999999</v>
      </c>
      <c r="D2309" s="645"/>
    </row>
    <row r="2310" spans="1:4" x14ac:dyDescent="0.25">
      <c r="A2310" s="597">
        <v>43706</v>
      </c>
      <c r="B2310" s="414">
        <f t="shared" si="50"/>
        <v>43707</v>
      </c>
      <c r="C2310" s="640">
        <v>2.2949999999999999</v>
      </c>
      <c r="D2310" s="645"/>
    </row>
    <row r="2311" spans="1:4" x14ac:dyDescent="0.25">
      <c r="A2311" s="597">
        <v>43707</v>
      </c>
      <c r="B2311" s="597">
        <f t="shared" si="50"/>
        <v>43708</v>
      </c>
      <c r="C2311" s="640">
        <v>2.2949999999999999</v>
      </c>
      <c r="D2311" s="645">
        <v>2.1659999999999999</v>
      </c>
    </row>
    <row r="2312" spans="1:4" x14ac:dyDescent="0.25">
      <c r="A2312" s="597">
        <v>43708</v>
      </c>
      <c r="B2312" s="597">
        <f t="shared" si="50"/>
        <v>43709</v>
      </c>
      <c r="D2312" s="645">
        <v>2.5169999999999999</v>
      </c>
    </row>
    <row r="2313" spans="1:4" x14ac:dyDescent="0.25">
      <c r="A2313" s="597">
        <v>43722</v>
      </c>
      <c r="B2313" s="597">
        <f t="shared" si="50"/>
        <v>43723</v>
      </c>
      <c r="D2313" s="645">
        <v>2.5169999999999999</v>
      </c>
    </row>
    <row r="2314" spans="1:4" x14ac:dyDescent="0.25">
      <c r="A2314" s="597">
        <v>43730</v>
      </c>
      <c r="B2314" s="414">
        <f t="shared" si="50"/>
        <v>43731</v>
      </c>
      <c r="C2314" s="640">
        <v>2.5950000000000002</v>
      </c>
      <c r="D2314" s="645"/>
    </row>
    <row r="2315" spans="1:4" x14ac:dyDescent="0.25">
      <c r="A2315" s="597">
        <v>43731</v>
      </c>
      <c r="B2315" s="414">
        <f t="shared" si="50"/>
        <v>43732</v>
      </c>
      <c r="C2315" s="636">
        <v>2.5350000000000001</v>
      </c>
      <c r="D2315" s="645"/>
    </row>
    <row r="2316" spans="1:4" x14ac:dyDescent="0.25">
      <c r="A2316" s="597">
        <v>43732</v>
      </c>
      <c r="B2316" s="414">
        <f t="shared" si="50"/>
        <v>43733</v>
      </c>
      <c r="C2316" s="636">
        <v>2.5449999999999999</v>
      </c>
      <c r="D2316" s="645"/>
    </row>
    <row r="2317" spans="1:4" x14ac:dyDescent="0.25">
      <c r="A2317" s="597">
        <v>43733</v>
      </c>
      <c r="B2317" s="414">
        <f t="shared" si="50"/>
        <v>43734</v>
      </c>
      <c r="C2317" s="636">
        <v>2.5099999999999998</v>
      </c>
      <c r="D2317" s="645"/>
    </row>
    <row r="2318" spans="1:4" x14ac:dyDescent="0.25">
      <c r="A2318" s="597">
        <v>43734</v>
      </c>
      <c r="B2318" s="414">
        <f t="shared" si="50"/>
        <v>43735</v>
      </c>
      <c r="C2318" s="636">
        <v>2.5099999999999998</v>
      </c>
      <c r="D2318" s="645"/>
    </row>
    <row r="2319" spans="1:4" x14ac:dyDescent="0.25">
      <c r="A2319" s="597">
        <v>43735</v>
      </c>
      <c r="B2319" s="414">
        <f t="shared" si="50"/>
        <v>43736</v>
      </c>
      <c r="C2319" s="640">
        <v>2.37</v>
      </c>
      <c r="D2319" s="645"/>
    </row>
    <row r="2320" spans="1:4" x14ac:dyDescent="0.25">
      <c r="A2320" s="597">
        <v>43736</v>
      </c>
      <c r="B2320" s="414">
        <f t="shared" si="50"/>
        <v>43737</v>
      </c>
      <c r="C2320" s="640">
        <v>2.37</v>
      </c>
      <c r="D2320" s="645"/>
    </row>
    <row r="2321" spans="1:4" x14ac:dyDescent="0.25">
      <c r="A2321" s="597">
        <v>43737</v>
      </c>
      <c r="B2321" s="597">
        <f t="shared" si="50"/>
        <v>43738</v>
      </c>
      <c r="C2321" s="640">
        <v>2.37</v>
      </c>
      <c r="D2321" s="645">
        <v>2.5169999999999999</v>
      </c>
    </row>
    <row r="2322" spans="1:4" x14ac:dyDescent="0.25">
      <c r="A2322" s="597">
        <v>43738</v>
      </c>
      <c r="B2322" s="597">
        <f t="shared" si="50"/>
        <v>43739</v>
      </c>
      <c r="D2322" s="645">
        <v>2.2349999999999999</v>
      </c>
    </row>
    <row r="2323" spans="1:4" x14ac:dyDescent="0.25">
      <c r="A2323" s="597">
        <v>43752</v>
      </c>
      <c r="B2323" s="597">
        <f t="shared" si="50"/>
        <v>43753</v>
      </c>
      <c r="D2323" s="645">
        <v>2.2349999999999999</v>
      </c>
    </row>
    <row r="2324" spans="1:4" x14ac:dyDescent="0.25">
      <c r="A2324" s="597">
        <v>43761</v>
      </c>
      <c r="B2324" s="414">
        <f t="shared" si="50"/>
        <v>43762</v>
      </c>
      <c r="C2324" s="636">
        <v>2.2749999999999999</v>
      </c>
      <c r="D2324" s="645"/>
    </row>
    <row r="2325" spans="1:4" x14ac:dyDescent="0.25">
      <c r="A2325" s="597">
        <v>43762</v>
      </c>
      <c r="B2325" s="414">
        <f t="shared" si="50"/>
        <v>43763</v>
      </c>
      <c r="C2325" s="636">
        <v>2.2549999999999999</v>
      </c>
      <c r="D2325" s="645"/>
    </row>
    <row r="2326" spans="1:4" x14ac:dyDescent="0.25">
      <c r="A2326" s="597">
        <v>43763</v>
      </c>
      <c r="B2326" s="414">
        <f t="shared" si="50"/>
        <v>43764</v>
      </c>
      <c r="C2326" s="640">
        <v>2.145</v>
      </c>
      <c r="D2326" s="645"/>
    </row>
    <row r="2327" spans="1:4" x14ac:dyDescent="0.25">
      <c r="A2327" s="597">
        <v>43764</v>
      </c>
      <c r="B2327" s="414">
        <f t="shared" si="50"/>
        <v>43765</v>
      </c>
      <c r="C2327" s="640">
        <v>2.145</v>
      </c>
      <c r="D2327" s="645"/>
    </row>
    <row r="2328" spans="1:4" x14ac:dyDescent="0.25">
      <c r="A2328" s="597">
        <v>43765</v>
      </c>
      <c r="B2328" s="414">
        <f t="shared" si="50"/>
        <v>43766</v>
      </c>
      <c r="C2328" s="640">
        <v>2.145</v>
      </c>
      <c r="D2328" s="645"/>
    </row>
    <row r="2329" spans="1:4" x14ac:dyDescent="0.25">
      <c r="A2329" s="597">
        <v>43766</v>
      </c>
      <c r="B2329" s="414">
        <f t="shared" si="50"/>
        <v>43767</v>
      </c>
      <c r="C2329" s="636">
        <v>2.39</v>
      </c>
      <c r="D2329" s="645"/>
    </row>
    <row r="2330" spans="1:4" x14ac:dyDescent="0.25">
      <c r="A2330" s="597">
        <v>43767</v>
      </c>
      <c r="B2330" s="414">
        <f t="shared" si="50"/>
        <v>43768</v>
      </c>
      <c r="C2330" s="636">
        <v>2.5550000000000002</v>
      </c>
      <c r="D2330" s="645"/>
    </row>
    <row r="2331" spans="1:4" x14ac:dyDescent="0.25">
      <c r="A2331" s="597">
        <v>43768</v>
      </c>
      <c r="B2331" s="597">
        <f t="shared" si="50"/>
        <v>43769</v>
      </c>
      <c r="C2331" s="636">
        <v>2.67</v>
      </c>
      <c r="D2331" s="645">
        <v>2.2349999999999999</v>
      </c>
    </row>
    <row r="2332" spans="1:4" x14ac:dyDescent="0.25">
      <c r="A2332" s="597">
        <v>43769</v>
      </c>
      <c r="B2332" s="597">
        <f t="shared" si="50"/>
        <v>43770</v>
      </c>
      <c r="D2332" s="645">
        <v>2.5990000000000002</v>
      </c>
    </row>
    <row r="2333" spans="1:4" x14ac:dyDescent="0.25">
      <c r="A2333" s="597">
        <v>43783</v>
      </c>
      <c r="B2333" s="597">
        <f t="shared" si="50"/>
        <v>43784</v>
      </c>
      <c r="D2333" s="645">
        <v>2.5990000000000002</v>
      </c>
    </row>
    <row r="2334" spans="1:4" x14ac:dyDescent="0.25">
      <c r="A2334" s="597">
        <v>43791</v>
      </c>
      <c r="B2334" s="414">
        <f t="shared" si="50"/>
        <v>43792</v>
      </c>
      <c r="C2334" s="640">
        <v>2.5550000000000002</v>
      </c>
      <c r="D2334" s="645"/>
    </row>
    <row r="2335" spans="1:4" x14ac:dyDescent="0.25">
      <c r="A2335" s="597">
        <v>43792</v>
      </c>
      <c r="B2335" s="414">
        <f t="shared" si="50"/>
        <v>43793</v>
      </c>
      <c r="C2335" s="640">
        <v>2.5550000000000002</v>
      </c>
      <c r="D2335" s="645"/>
    </row>
    <row r="2336" spans="1:4" x14ac:dyDescent="0.25">
      <c r="A2336" s="597">
        <v>43793</v>
      </c>
      <c r="B2336" s="414">
        <f t="shared" si="50"/>
        <v>43794</v>
      </c>
      <c r="C2336" s="640">
        <v>2.5550000000000002</v>
      </c>
      <c r="D2336" s="645"/>
    </row>
    <row r="2337" spans="1:4" x14ac:dyDescent="0.25">
      <c r="A2337" s="597">
        <v>43794</v>
      </c>
      <c r="B2337" s="414">
        <f t="shared" si="50"/>
        <v>43795</v>
      </c>
      <c r="C2337" s="636">
        <v>2.44</v>
      </c>
      <c r="D2337" s="645"/>
    </row>
    <row r="2338" spans="1:4" x14ac:dyDescent="0.25">
      <c r="A2338" s="597">
        <v>43795</v>
      </c>
      <c r="B2338" s="414">
        <f t="shared" si="50"/>
        <v>43796</v>
      </c>
      <c r="C2338" s="640">
        <v>2.3450000000000002</v>
      </c>
      <c r="D2338" s="645"/>
    </row>
    <row r="2339" spans="1:4" x14ac:dyDescent="0.25">
      <c r="A2339" s="597">
        <v>43796</v>
      </c>
      <c r="B2339" s="597">
        <f t="shared" si="50"/>
        <v>43797</v>
      </c>
      <c r="C2339" s="640">
        <v>2.3450000000000002</v>
      </c>
      <c r="D2339" s="645"/>
    </row>
    <row r="2340" spans="1:4" x14ac:dyDescent="0.25">
      <c r="A2340" s="597">
        <v>43797</v>
      </c>
      <c r="B2340" s="597">
        <f t="shared" si="50"/>
        <v>43798</v>
      </c>
      <c r="C2340" s="640">
        <v>2.3450000000000002</v>
      </c>
      <c r="D2340" s="645"/>
    </row>
    <row r="2341" spans="1:4" x14ac:dyDescent="0.25">
      <c r="A2341" s="597">
        <v>43798</v>
      </c>
      <c r="B2341" s="597">
        <f t="shared" si="50"/>
        <v>43799</v>
      </c>
      <c r="C2341" s="640">
        <v>2.3450000000000002</v>
      </c>
      <c r="D2341" s="645">
        <v>2.5990000000000002</v>
      </c>
    </row>
    <row r="2342" spans="1:4" x14ac:dyDescent="0.25">
      <c r="A2342" s="597">
        <v>43799</v>
      </c>
      <c r="B2342" s="597">
        <f t="shared" si="50"/>
        <v>43800</v>
      </c>
      <c r="D2342" s="645">
        <v>2.1930000000000001</v>
      </c>
    </row>
    <row r="2343" spans="1:4" x14ac:dyDescent="0.25">
      <c r="A2343" s="597">
        <v>43813</v>
      </c>
      <c r="B2343" s="597">
        <f t="shared" si="50"/>
        <v>43814</v>
      </c>
      <c r="D2343" s="645">
        <v>2.1930000000000001</v>
      </c>
    </row>
    <row r="2344" spans="1:4" x14ac:dyDescent="0.25">
      <c r="A2344" s="597">
        <v>43822</v>
      </c>
      <c r="B2344" s="414">
        <f t="shared" si="50"/>
        <v>43823</v>
      </c>
      <c r="C2344" s="636">
        <v>2.16</v>
      </c>
      <c r="D2344" s="645"/>
    </row>
    <row r="2345" spans="1:4" x14ac:dyDescent="0.25">
      <c r="A2345" s="597">
        <v>43823</v>
      </c>
      <c r="B2345" s="414">
        <f t="shared" si="50"/>
        <v>43824</v>
      </c>
      <c r="C2345" s="640">
        <v>2.1</v>
      </c>
      <c r="D2345" s="645"/>
    </row>
    <row r="2346" spans="1:4" x14ac:dyDescent="0.25">
      <c r="A2346" s="597">
        <v>43824</v>
      </c>
      <c r="B2346" s="414">
        <f t="shared" si="50"/>
        <v>43825</v>
      </c>
      <c r="C2346" s="640">
        <v>2.1</v>
      </c>
      <c r="D2346" s="645"/>
    </row>
    <row r="2347" spans="1:4" x14ac:dyDescent="0.25">
      <c r="A2347" s="597">
        <v>43825</v>
      </c>
      <c r="B2347" s="414">
        <f t="shared" si="50"/>
        <v>43826</v>
      </c>
      <c r="C2347" s="636">
        <v>2.085</v>
      </c>
      <c r="D2347" s="645"/>
    </row>
    <row r="2348" spans="1:4" x14ac:dyDescent="0.25">
      <c r="A2348" s="597">
        <v>43826</v>
      </c>
      <c r="B2348" s="414">
        <f t="shared" si="50"/>
        <v>43827</v>
      </c>
      <c r="C2348" s="640">
        <v>1.82</v>
      </c>
      <c r="D2348" s="645"/>
    </row>
    <row r="2349" spans="1:4" x14ac:dyDescent="0.25">
      <c r="A2349" s="597">
        <v>43827</v>
      </c>
      <c r="B2349" s="414">
        <f t="shared" si="50"/>
        <v>43828</v>
      </c>
      <c r="C2349" s="640">
        <v>1.82</v>
      </c>
      <c r="D2349" s="645"/>
    </row>
    <row r="2350" spans="1:4" x14ac:dyDescent="0.25">
      <c r="A2350" s="597">
        <v>43828</v>
      </c>
      <c r="B2350" s="414">
        <f t="shared" si="50"/>
        <v>43829</v>
      </c>
      <c r="C2350" s="640">
        <v>1.82</v>
      </c>
      <c r="D2350" s="645"/>
    </row>
    <row r="2351" spans="1:4" x14ac:dyDescent="0.25">
      <c r="A2351" s="597">
        <v>43829</v>
      </c>
      <c r="B2351" s="414">
        <f t="shared" si="50"/>
        <v>43830</v>
      </c>
      <c r="C2351" s="636">
        <v>2.0750000000000002</v>
      </c>
      <c r="D2351" s="645">
        <v>2.1930000000000001</v>
      </c>
    </row>
    <row r="2352" spans="1:4" x14ac:dyDescent="0.25">
      <c r="A2352" s="597">
        <v>43830</v>
      </c>
      <c r="B2352" s="414">
        <f t="shared" si="50"/>
        <v>43831</v>
      </c>
      <c r="D2352" s="645">
        <v>2.0049999999999999</v>
      </c>
    </row>
    <row r="2353" spans="1:4" x14ac:dyDescent="0.25">
      <c r="A2353" s="597">
        <v>43844</v>
      </c>
      <c r="B2353" s="414">
        <f t="shared" si="50"/>
        <v>43845</v>
      </c>
      <c r="D2353" s="645">
        <v>2.0049999999999999</v>
      </c>
    </row>
    <row r="2354" spans="1:4" x14ac:dyDescent="0.25">
      <c r="A2354" s="597">
        <v>43853</v>
      </c>
      <c r="B2354" s="414">
        <f t="shared" si="50"/>
        <v>43854</v>
      </c>
      <c r="C2354" s="636">
        <v>1.95</v>
      </c>
      <c r="D2354" s="645"/>
    </row>
    <row r="2355" spans="1:4" x14ac:dyDescent="0.25">
      <c r="A2355" s="597">
        <v>43854</v>
      </c>
      <c r="B2355" s="414">
        <f t="shared" si="50"/>
        <v>43855</v>
      </c>
      <c r="C2355" s="640">
        <v>1.91</v>
      </c>
      <c r="D2355" s="645"/>
    </row>
    <row r="2356" spans="1:4" x14ac:dyDescent="0.25">
      <c r="A2356" s="597">
        <v>43855</v>
      </c>
      <c r="B2356" s="414">
        <f t="shared" si="50"/>
        <v>43856</v>
      </c>
      <c r="C2356" s="640">
        <v>1.91</v>
      </c>
      <c r="D2356" s="645"/>
    </row>
    <row r="2357" spans="1:4" x14ac:dyDescent="0.25">
      <c r="A2357" s="597">
        <v>43856</v>
      </c>
      <c r="B2357" s="414">
        <f t="shared" si="50"/>
        <v>43857</v>
      </c>
      <c r="C2357" s="640">
        <v>1.91</v>
      </c>
      <c r="D2357" s="645"/>
    </row>
    <row r="2358" spans="1:4" x14ac:dyDescent="0.25">
      <c r="A2358" s="597">
        <v>43857</v>
      </c>
      <c r="B2358" s="414">
        <f t="shared" si="50"/>
        <v>43858</v>
      </c>
      <c r="C2358" s="636">
        <v>1.96</v>
      </c>
      <c r="D2358" s="645"/>
    </row>
    <row r="2359" spans="1:4" x14ac:dyDescent="0.25">
      <c r="A2359" s="597">
        <v>43858</v>
      </c>
      <c r="B2359" s="414">
        <f t="shared" si="50"/>
        <v>43859</v>
      </c>
      <c r="C2359" s="636">
        <v>1.9550000000000001</v>
      </c>
      <c r="D2359" s="645"/>
    </row>
    <row r="2360" spans="1:4" x14ac:dyDescent="0.25">
      <c r="A2360" s="597">
        <v>43859</v>
      </c>
      <c r="B2360" s="414">
        <f t="shared" si="50"/>
        <v>43860</v>
      </c>
      <c r="C2360" s="636">
        <v>1.92</v>
      </c>
      <c r="D2360" s="645"/>
    </row>
    <row r="2361" spans="1:4" x14ac:dyDescent="0.25">
      <c r="A2361" s="597">
        <v>43860</v>
      </c>
      <c r="B2361" s="414">
        <f t="shared" si="50"/>
        <v>43861</v>
      </c>
      <c r="C2361" s="636">
        <v>1.905</v>
      </c>
      <c r="D2361" s="645">
        <v>2.0049999999999999</v>
      </c>
    </row>
    <row r="2362" spans="1:4" x14ac:dyDescent="0.25">
      <c r="A2362" s="597">
        <v>43861</v>
      </c>
      <c r="B2362" s="597">
        <f t="shared" si="50"/>
        <v>43862</v>
      </c>
      <c r="D2362" s="645">
        <v>1.8759999999999999</v>
      </c>
    </row>
    <row r="2363" spans="1:4" x14ac:dyDescent="0.25">
      <c r="A2363" s="597">
        <v>43875</v>
      </c>
      <c r="B2363" s="597">
        <f t="shared" si="50"/>
        <v>43876</v>
      </c>
      <c r="D2363" s="645">
        <v>1.8759999999999999</v>
      </c>
    </row>
    <row r="2364" spans="1:4" x14ac:dyDescent="0.25">
      <c r="A2364" s="597">
        <v>43882</v>
      </c>
      <c r="B2364" s="414">
        <f t="shared" si="50"/>
        <v>43883</v>
      </c>
      <c r="C2364" s="640">
        <v>1.915</v>
      </c>
      <c r="D2364" s="645"/>
    </row>
    <row r="2365" spans="1:4" x14ac:dyDescent="0.25">
      <c r="A2365" s="597">
        <v>43883</v>
      </c>
      <c r="B2365" s="414">
        <f t="shared" si="50"/>
        <v>43884</v>
      </c>
      <c r="C2365" s="640">
        <v>1.915</v>
      </c>
      <c r="D2365" s="645"/>
    </row>
    <row r="2366" spans="1:4" x14ac:dyDescent="0.25">
      <c r="A2366" s="597">
        <v>43884</v>
      </c>
      <c r="B2366" s="414">
        <f t="shared" si="50"/>
        <v>43885</v>
      </c>
      <c r="C2366" s="640">
        <v>1.915</v>
      </c>
      <c r="D2366" s="645"/>
    </row>
    <row r="2367" spans="1:4" x14ac:dyDescent="0.25">
      <c r="A2367" s="597">
        <v>43885</v>
      </c>
      <c r="B2367" s="414">
        <f t="shared" si="50"/>
        <v>43886</v>
      </c>
      <c r="C2367" s="636">
        <v>1.885</v>
      </c>
      <c r="D2367" s="645"/>
    </row>
    <row r="2368" spans="1:4" x14ac:dyDescent="0.25">
      <c r="A2368" s="597">
        <v>43886</v>
      </c>
      <c r="B2368" s="414">
        <f t="shared" ref="B2368:B2433" si="51">A2368+1</f>
        <v>43887</v>
      </c>
      <c r="C2368" s="636">
        <v>1.9</v>
      </c>
      <c r="D2368" s="645"/>
    </row>
    <row r="2369" spans="1:4" x14ac:dyDescent="0.25">
      <c r="A2369" s="597">
        <v>43887</v>
      </c>
      <c r="B2369" s="414">
        <f t="shared" si="51"/>
        <v>43888</v>
      </c>
      <c r="C2369" s="636">
        <v>1.92</v>
      </c>
      <c r="D2369" s="645"/>
    </row>
    <row r="2370" spans="1:4" x14ac:dyDescent="0.25">
      <c r="A2370" s="597">
        <v>43888</v>
      </c>
      <c r="B2370" s="414">
        <f t="shared" si="51"/>
        <v>43889</v>
      </c>
      <c r="C2370" s="640">
        <v>1.78</v>
      </c>
      <c r="D2370" s="645"/>
    </row>
    <row r="2371" spans="1:4" x14ac:dyDescent="0.25">
      <c r="A2371" s="597">
        <v>43889</v>
      </c>
      <c r="B2371" s="597">
        <f t="shared" si="51"/>
        <v>43890</v>
      </c>
      <c r="C2371" s="640">
        <v>1.78</v>
      </c>
      <c r="D2371" s="645">
        <v>1.8759999999999999</v>
      </c>
    </row>
    <row r="2372" spans="1:4" x14ac:dyDescent="0.25">
      <c r="A2372" s="597">
        <v>43890</v>
      </c>
      <c r="B2372" s="597">
        <f t="shared" si="51"/>
        <v>43891</v>
      </c>
      <c r="D2372" s="645">
        <v>1.746</v>
      </c>
    </row>
    <row r="2373" spans="1:4" x14ac:dyDescent="0.25">
      <c r="A2373" s="597">
        <v>43904</v>
      </c>
      <c r="B2373" s="597">
        <f t="shared" si="51"/>
        <v>43905</v>
      </c>
      <c r="D2373" s="645">
        <v>1.746</v>
      </c>
    </row>
    <row r="2374" spans="1:4" x14ac:dyDescent="0.25">
      <c r="A2374" s="597">
        <v>43913</v>
      </c>
      <c r="B2374" s="414">
        <f t="shared" si="51"/>
        <v>43914</v>
      </c>
      <c r="C2374" s="636">
        <v>1.635</v>
      </c>
      <c r="D2374" s="645"/>
    </row>
    <row r="2375" spans="1:4" x14ac:dyDescent="0.25">
      <c r="A2375" s="597">
        <v>43914</v>
      </c>
      <c r="B2375" s="414">
        <f t="shared" si="51"/>
        <v>43915</v>
      </c>
      <c r="C2375" s="636">
        <v>1.7050000000000001</v>
      </c>
      <c r="D2375" s="645"/>
    </row>
    <row r="2376" spans="1:4" x14ac:dyDescent="0.25">
      <c r="A2376" s="597">
        <v>43915</v>
      </c>
      <c r="B2376" s="414">
        <f t="shared" si="51"/>
        <v>43916</v>
      </c>
      <c r="C2376" s="636">
        <v>1.7050000000000001</v>
      </c>
      <c r="D2376" s="645"/>
    </row>
    <row r="2377" spans="1:4" x14ac:dyDescent="0.25">
      <c r="A2377" s="597">
        <v>43916</v>
      </c>
      <c r="B2377" s="414">
        <f t="shared" si="51"/>
        <v>43917</v>
      </c>
      <c r="C2377" s="636">
        <v>1.65</v>
      </c>
      <c r="D2377" s="645"/>
    </row>
    <row r="2378" spans="1:4" x14ac:dyDescent="0.25">
      <c r="A2378" s="597">
        <v>43917</v>
      </c>
      <c r="B2378" s="414">
        <f t="shared" si="51"/>
        <v>43918</v>
      </c>
      <c r="C2378" s="640">
        <v>1.625</v>
      </c>
      <c r="D2378" s="645"/>
    </row>
    <row r="2379" spans="1:4" x14ac:dyDescent="0.25">
      <c r="A2379" s="597">
        <v>43918</v>
      </c>
      <c r="B2379" s="414">
        <f t="shared" si="51"/>
        <v>43919</v>
      </c>
      <c r="C2379" s="640">
        <v>1.625</v>
      </c>
      <c r="D2379" s="645"/>
    </row>
    <row r="2380" spans="1:4" x14ac:dyDescent="0.25">
      <c r="A2380" s="597">
        <v>43919</v>
      </c>
      <c r="B2380" s="414">
        <f t="shared" si="51"/>
        <v>43920</v>
      </c>
      <c r="C2380" s="640">
        <v>1.625</v>
      </c>
      <c r="D2380" s="645"/>
    </row>
    <row r="2381" spans="1:4" x14ac:dyDescent="0.25">
      <c r="A2381" s="597">
        <v>43920</v>
      </c>
      <c r="B2381" s="597">
        <f t="shared" si="51"/>
        <v>43921</v>
      </c>
      <c r="C2381" s="636">
        <v>1.655</v>
      </c>
      <c r="D2381" s="645">
        <v>1.746</v>
      </c>
    </row>
    <row r="2382" spans="1:4" x14ac:dyDescent="0.25">
      <c r="A2382" s="597">
        <v>43921</v>
      </c>
      <c r="B2382" s="597">
        <f t="shared" si="51"/>
        <v>43922</v>
      </c>
      <c r="D2382" s="645">
        <v>1.6859999999999999</v>
      </c>
    </row>
    <row r="2383" spans="1:4" x14ac:dyDescent="0.25">
      <c r="A2383" s="597">
        <v>43935</v>
      </c>
      <c r="B2383" s="597">
        <f t="shared" si="51"/>
        <v>43936</v>
      </c>
      <c r="D2383" s="645">
        <v>1.6859999999999999</v>
      </c>
    </row>
    <row r="2384" spans="1:4" x14ac:dyDescent="0.25">
      <c r="A2384" s="597">
        <v>43943</v>
      </c>
      <c r="B2384" s="414">
        <f t="shared" si="51"/>
        <v>43944</v>
      </c>
      <c r="C2384" s="636">
        <v>1.87</v>
      </c>
      <c r="D2384" s="645"/>
    </row>
    <row r="2385" spans="1:4" x14ac:dyDescent="0.25">
      <c r="A2385" s="597">
        <v>43944</v>
      </c>
      <c r="B2385" s="414">
        <f t="shared" si="51"/>
        <v>43945</v>
      </c>
      <c r="C2385" s="636">
        <v>1.85</v>
      </c>
      <c r="D2385" s="645"/>
    </row>
    <row r="2386" spans="1:4" x14ac:dyDescent="0.25">
      <c r="A2386" s="597">
        <v>43945</v>
      </c>
      <c r="B2386" s="414">
        <f t="shared" si="51"/>
        <v>43946</v>
      </c>
      <c r="C2386" s="640">
        <v>1.77</v>
      </c>
      <c r="D2386" s="645"/>
    </row>
    <row r="2387" spans="1:4" x14ac:dyDescent="0.25">
      <c r="A2387" s="597">
        <v>43946</v>
      </c>
      <c r="B2387" s="414">
        <f t="shared" si="51"/>
        <v>43947</v>
      </c>
      <c r="C2387" s="640">
        <v>1.77</v>
      </c>
      <c r="D2387" s="645"/>
    </row>
    <row r="2388" spans="1:4" x14ac:dyDescent="0.25">
      <c r="A2388" s="597">
        <v>43947</v>
      </c>
      <c r="B2388" s="414">
        <f t="shared" si="51"/>
        <v>43948</v>
      </c>
      <c r="C2388" s="640">
        <v>1.77</v>
      </c>
      <c r="D2388" s="645"/>
    </row>
    <row r="2389" spans="1:4" x14ac:dyDescent="0.25">
      <c r="A2389" s="597">
        <v>43948</v>
      </c>
      <c r="B2389" s="414">
        <f t="shared" si="51"/>
        <v>43949</v>
      </c>
      <c r="C2389" s="636">
        <v>1.645</v>
      </c>
      <c r="D2389" s="645"/>
    </row>
    <row r="2390" spans="1:4" x14ac:dyDescent="0.25">
      <c r="A2390" s="597">
        <v>43949</v>
      </c>
      <c r="B2390" s="414">
        <f t="shared" si="51"/>
        <v>43950</v>
      </c>
      <c r="C2390" s="636">
        <v>1.8</v>
      </c>
      <c r="D2390" s="645"/>
    </row>
    <row r="2391" spans="1:4" x14ac:dyDescent="0.25">
      <c r="A2391" s="597">
        <v>43950</v>
      </c>
      <c r="B2391" s="414">
        <f t="shared" si="51"/>
        <v>43951</v>
      </c>
      <c r="C2391" s="636">
        <v>1.6950000000000001</v>
      </c>
      <c r="D2391" s="645">
        <v>1.6859999999999999</v>
      </c>
    </row>
    <row r="2392" spans="1:4" x14ac:dyDescent="0.25">
      <c r="A2392" s="597">
        <v>43951</v>
      </c>
      <c r="B2392" s="414">
        <f t="shared" si="51"/>
        <v>43952</v>
      </c>
      <c r="D2392" s="645">
        <v>1.698</v>
      </c>
    </row>
    <row r="2393" spans="1:4" x14ac:dyDescent="0.25">
      <c r="A2393" s="597">
        <v>43965</v>
      </c>
      <c r="B2393" s="414">
        <f t="shared" si="51"/>
        <v>43966</v>
      </c>
      <c r="D2393" s="645">
        <v>1.698</v>
      </c>
    </row>
    <row r="2394" spans="1:4" x14ac:dyDescent="0.25">
      <c r="A2394" s="597">
        <v>43974</v>
      </c>
      <c r="B2394" s="414">
        <f t="shared" si="51"/>
        <v>43975</v>
      </c>
      <c r="C2394" s="640">
        <v>1.64</v>
      </c>
      <c r="D2394" s="645"/>
    </row>
    <row r="2395" spans="1:4" x14ac:dyDescent="0.25">
      <c r="A2395" s="597">
        <v>43975</v>
      </c>
      <c r="B2395" s="414">
        <f t="shared" si="51"/>
        <v>43976</v>
      </c>
      <c r="C2395" s="640">
        <v>1.64</v>
      </c>
      <c r="D2395" s="645"/>
    </row>
    <row r="2396" spans="1:4" x14ac:dyDescent="0.25">
      <c r="A2396" s="597">
        <v>43976</v>
      </c>
      <c r="B2396" s="414">
        <f t="shared" si="51"/>
        <v>43977</v>
      </c>
      <c r="C2396" s="640">
        <v>1.64</v>
      </c>
      <c r="D2396" s="645"/>
    </row>
    <row r="2397" spans="1:4" x14ac:dyDescent="0.25">
      <c r="A2397" s="597">
        <v>43977</v>
      </c>
      <c r="B2397" s="414">
        <f t="shared" si="51"/>
        <v>43978</v>
      </c>
      <c r="C2397" s="697">
        <v>1.7649999999999999</v>
      </c>
      <c r="D2397" s="645"/>
    </row>
    <row r="2398" spans="1:4" x14ac:dyDescent="0.25">
      <c r="A2398" s="597">
        <v>43978</v>
      </c>
      <c r="B2398" s="414">
        <f t="shared" si="51"/>
        <v>43979</v>
      </c>
      <c r="C2398" s="697">
        <v>1.7150000000000001</v>
      </c>
      <c r="D2398" s="645"/>
    </row>
    <row r="2399" spans="1:4" x14ac:dyDescent="0.25">
      <c r="A2399" s="597">
        <v>43979</v>
      </c>
      <c r="B2399" s="414">
        <f t="shared" si="51"/>
        <v>43980</v>
      </c>
      <c r="C2399" s="640">
        <v>1.69</v>
      </c>
      <c r="D2399" s="645"/>
    </row>
    <row r="2400" spans="1:4" x14ac:dyDescent="0.25">
      <c r="A2400" s="597">
        <v>43980</v>
      </c>
      <c r="B2400" s="414">
        <f t="shared" si="51"/>
        <v>43981</v>
      </c>
      <c r="C2400" s="640">
        <v>1.69</v>
      </c>
      <c r="D2400" s="645"/>
    </row>
    <row r="2401" spans="1:4" x14ac:dyDescent="0.25">
      <c r="A2401" s="597">
        <v>43981</v>
      </c>
      <c r="B2401" s="597">
        <f t="shared" si="51"/>
        <v>43982</v>
      </c>
      <c r="C2401" s="640">
        <v>1.69</v>
      </c>
      <c r="D2401" s="645">
        <v>1.698</v>
      </c>
    </row>
    <row r="2402" spans="1:4" x14ac:dyDescent="0.25">
      <c r="A2402" s="597">
        <v>43982</v>
      </c>
      <c r="B2402" s="597">
        <f t="shared" si="51"/>
        <v>43983</v>
      </c>
      <c r="D2402" s="645">
        <v>1.5669999999999999</v>
      </c>
    </row>
    <row r="2403" spans="1:4" x14ac:dyDescent="0.25">
      <c r="A2403" s="597">
        <v>43996</v>
      </c>
      <c r="B2403" s="597">
        <f t="shared" si="51"/>
        <v>43997</v>
      </c>
      <c r="D2403" s="645">
        <v>1.5669999999999999</v>
      </c>
    </row>
    <row r="2404" spans="1:4" x14ac:dyDescent="0.25">
      <c r="A2404" s="597">
        <v>44004</v>
      </c>
      <c r="B2404" s="414">
        <f t="shared" si="51"/>
        <v>44005</v>
      </c>
      <c r="C2404" s="636">
        <v>1.6</v>
      </c>
      <c r="D2404" s="645"/>
    </row>
    <row r="2405" spans="1:4" x14ac:dyDescent="0.25">
      <c r="A2405" s="597">
        <v>44005</v>
      </c>
      <c r="B2405" s="414">
        <f t="shared" si="51"/>
        <v>44006</v>
      </c>
      <c r="C2405" s="636">
        <v>1.5649999999999999</v>
      </c>
      <c r="D2405" s="645"/>
    </row>
    <row r="2406" spans="1:4" x14ac:dyDescent="0.25">
      <c r="A2406" s="597">
        <v>44006</v>
      </c>
      <c r="B2406" s="414">
        <f t="shared" si="51"/>
        <v>44007</v>
      </c>
      <c r="C2406" s="636">
        <v>1.575</v>
      </c>
      <c r="D2406" s="645"/>
    </row>
    <row r="2407" spans="1:4" x14ac:dyDescent="0.25">
      <c r="A2407" s="597">
        <v>44007</v>
      </c>
      <c r="B2407" s="414">
        <f t="shared" si="51"/>
        <v>44008</v>
      </c>
      <c r="C2407" s="636">
        <v>1.49</v>
      </c>
      <c r="D2407" s="645"/>
    </row>
    <row r="2408" spans="1:4" x14ac:dyDescent="0.25">
      <c r="A2408" s="597">
        <v>44008</v>
      </c>
      <c r="B2408" s="414">
        <f t="shared" si="51"/>
        <v>44009</v>
      </c>
      <c r="C2408" s="640">
        <v>1.4</v>
      </c>
      <c r="D2408" s="645"/>
    </row>
    <row r="2409" spans="1:4" x14ac:dyDescent="0.25">
      <c r="A2409" s="597">
        <v>44009</v>
      </c>
      <c r="B2409" s="414">
        <f t="shared" si="51"/>
        <v>44010</v>
      </c>
      <c r="C2409" s="640">
        <v>1.4</v>
      </c>
      <c r="D2409" s="645"/>
    </row>
    <row r="2410" spans="1:4" x14ac:dyDescent="0.25">
      <c r="A2410" s="597">
        <v>44010</v>
      </c>
      <c r="B2410" s="414">
        <f t="shared" si="51"/>
        <v>44011</v>
      </c>
      <c r="C2410" s="640">
        <v>1.4</v>
      </c>
      <c r="D2410" s="645"/>
    </row>
    <row r="2411" spans="1:4" x14ac:dyDescent="0.25">
      <c r="A2411" s="597">
        <v>44011</v>
      </c>
      <c r="B2411" s="414">
        <f t="shared" si="51"/>
        <v>44012</v>
      </c>
      <c r="C2411" s="636">
        <v>1.66</v>
      </c>
      <c r="D2411" s="645">
        <v>1.5669999999999999</v>
      </c>
    </row>
    <row r="2412" spans="1:4" x14ac:dyDescent="0.25">
      <c r="A2412" s="597">
        <v>44012</v>
      </c>
      <c r="B2412" s="414">
        <f t="shared" si="51"/>
        <v>44013</v>
      </c>
      <c r="D2412" s="645">
        <v>1.6950000000000001</v>
      </c>
    </row>
    <row r="2413" spans="1:4" x14ac:dyDescent="0.25">
      <c r="A2413" s="597">
        <v>44026</v>
      </c>
      <c r="B2413" s="414">
        <f t="shared" si="51"/>
        <v>44027</v>
      </c>
      <c r="D2413" s="645">
        <v>1.6950000000000001</v>
      </c>
    </row>
    <row r="2414" spans="1:4" x14ac:dyDescent="0.25">
      <c r="A2414" s="597">
        <v>44035</v>
      </c>
      <c r="B2414" s="414">
        <f t="shared" si="51"/>
        <v>44036</v>
      </c>
      <c r="C2414" s="636">
        <v>1.6850000000000001</v>
      </c>
      <c r="D2414" s="645"/>
    </row>
    <row r="2415" spans="1:4" x14ac:dyDescent="0.25">
      <c r="A2415" s="597">
        <v>44036</v>
      </c>
      <c r="B2415" s="414">
        <f t="shared" si="51"/>
        <v>44037</v>
      </c>
      <c r="C2415" s="640">
        <v>1.7250000000000001</v>
      </c>
      <c r="D2415" s="645"/>
    </row>
    <row r="2416" spans="1:4" x14ac:dyDescent="0.25">
      <c r="A2416" s="597">
        <v>44037</v>
      </c>
      <c r="B2416" s="414">
        <f t="shared" si="51"/>
        <v>44038</v>
      </c>
      <c r="C2416" s="640">
        <v>1.7250000000000001</v>
      </c>
      <c r="D2416" s="645"/>
    </row>
    <row r="2417" spans="1:4" x14ac:dyDescent="0.25">
      <c r="A2417" s="597">
        <v>44038</v>
      </c>
      <c r="B2417" s="414">
        <f t="shared" si="51"/>
        <v>44039</v>
      </c>
      <c r="C2417" s="640">
        <v>1.7250000000000001</v>
      </c>
      <c r="D2417" s="645"/>
    </row>
    <row r="2418" spans="1:4" x14ac:dyDescent="0.25">
      <c r="A2418" s="597">
        <v>44039</v>
      </c>
      <c r="B2418" s="414">
        <f t="shared" si="51"/>
        <v>44040</v>
      </c>
      <c r="C2418" s="636">
        <v>1.7549999999999999</v>
      </c>
      <c r="D2418" s="645"/>
    </row>
    <row r="2419" spans="1:4" x14ac:dyDescent="0.25">
      <c r="A2419" s="597">
        <v>44040</v>
      </c>
      <c r="B2419" s="414">
        <f t="shared" si="51"/>
        <v>44041</v>
      </c>
      <c r="C2419" s="636">
        <v>1.77</v>
      </c>
      <c r="D2419" s="645"/>
    </row>
    <row r="2420" spans="1:4" x14ac:dyDescent="0.25">
      <c r="A2420" s="597">
        <v>44041</v>
      </c>
      <c r="B2420" s="414">
        <f t="shared" si="51"/>
        <v>44042</v>
      </c>
      <c r="C2420" s="636">
        <v>1.7450000000000001</v>
      </c>
      <c r="D2420" s="645"/>
    </row>
    <row r="2421" spans="1:4" x14ac:dyDescent="0.25">
      <c r="A2421" s="597">
        <v>44042</v>
      </c>
      <c r="B2421" s="414">
        <f t="shared" si="51"/>
        <v>44043</v>
      </c>
      <c r="C2421" s="636">
        <v>1.75</v>
      </c>
      <c r="D2421" s="645">
        <v>1.6950000000000001</v>
      </c>
    </row>
    <row r="2422" spans="1:4" x14ac:dyDescent="0.25">
      <c r="A2422" s="597">
        <v>44043</v>
      </c>
      <c r="B2422" s="597">
        <f t="shared" si="51"/>
        <v>44044</v>
      </c>
      <c r="D2422" s="645">
        <v>2.222</v>
      </c>
    </row>
    <row r="2423" spans="1:4" x14ac:dyDescent="0.25">
      <c r="A2423" s="597">
        <v>44057</v>
      </c>
      <c r="B2423" s="597">
        <f t="shared" si="51"/>
        <v>44058</v>
      </c>
      <c r="D2423" s="645">
        <v>2.222</v>
      </c>
    </row>
    <row r="2424" spans="1:4" x14ac:dyDescent="0.25">
      <c r="A2424" s="597">
        <v>44066</v>
      </c>
      <c r="B2424" s="414">
        <f t="shared" si="51"/>
        <v>44067</v>
      </c>
      <c r="C2424" s="699">
        <v>2.33</v>
      </c>
      <c r="D2424" s="645"/>
    </row>
    <row r="2425" spans="1:4" x14ac:dyDescent="0.25">
      <c r="A2425" s="597">
        <v>44067</v>
      </c>
      <c r="B2425" s="414">
        <f t="shared" si="51"/>
        <v>44068</v>
      </c>
      <c r="C2425" s="698">
        <v>2.52</v>
      </c>
      <c r="D2425" s="645"/>
    </row>
    <row r="2426" spans="1:4" x14ac:dyDescent="0.25">
      <c r="A2426" s="597">
        <v>44068</v>
      </c>
      <c r="B2426" s="414">
        <f t="shared" si="51"/>
        <v>44069</v>
      </c>
      <c r="C2426" s="698">
        <v>2.5150000000000001</v>
      </c>
      <c r="D2426" s="645"/>
    </row>
    <row r="2427" spans="1:4" x14ac:dyDescent="0.25">
      <c r="A2427" s="597">
        <v>44069</v>
      </c>
      <c r="B2427" s="414">
        <f t="shared" si="51"/>
        <v>44070</v>
      </c>
      <c r="C2427" s="698">
        <v>2.5049999999999999</v>
      </c>
      <c r="D2427" s="645"/>
    </row>
    <row r="2428" spans="1:4" x14ac:dyDescent="0.25">
      <c r="A2428" s="597">
        <v>44070</v>
      </c>
      <c r="B2428" s="414">
        <f t="shared" si="51"/>
        <v>44071</v>
      </c>
      <c r="C2428" s="698">
        <v>2.5049999999999999</v>
      </c>
      <c r="D2428" s="645"/>
    </row>
    <row r="2429" spans="1:4" x14ac:dyDescent="0.25">
      <c r="A2429" s="597">
        <v>44071</v>
      </c>
      <c r="B2429" s="414">
        <f t="shared" si="51"/>
        <v>44072</v>
      </c>
      <c r="C2429" s="699">
        <v>2.46</v>
      </c>
      <c r="D2429" s="645"/>
    </row>
    <row r="2430" spans="1:4" x14ac:dyDescent="0.25">
      <c r="A2430" s="597">
        <v>44072</v>
      </c>
      <c r="B2430" s="414">
        <f t="shared" si="51"/>
        <v>44073</v>
      </c>
      <c r="C2430" s="699">
        <v>2.46</v>
      </c>
      <c r="D2430" s="645"/>
    </row>
    <row r="2431" spans="1:4" x14ac:dyDescent="0.25">
      <c r="A2431" s="597">
        <v>44073</v>
      </c>
      <c r="B2431" s="597">
        <f t="shared" si="51"/>
        <v>44074</v>
      </c>
      <c r="C2431" s="699">
        <v>2.46</v>
      </c>
      <c r="D2431" s="645">
        <v>2.222</v>
      </c>
    </row>
    <row r="2432" spans="1:4" x14ac:dyDescent="0.25">
      <c r="A2432" s="597">
        <v>44074</v>
      </c>
      <c r="B2432" s="597">
        <f t="shared" si="51"/>
        <v>44075</v>
      </c>
      <c r="D2432" s="645">
        <v>1.917</v>
      </c>
    </row>
    <row r="2433" spans="1:4" x14ac:dyDescent="0.25">
      <c r="A2433" s="597">
        <v>44088</v>
      </c>
      <c r="B2433" s="597">
        <f t="shared" si="51"/>
        <v>44089</v>
      </c>
      <c r="D2433" s="645">
        <v>1.917</v>
      </c>
    </row>
    <row r="2434" spans="1:4" x14ac:dyDescent="0.25">
      <c r="A2434" s="597">
        <v>44096</v>
      </c>
      <c r="B2434" s="414">
        <f t="shared" ref="B2434:B2497" si="52">A2434+1</f>
        <v>44097</v>
      </c>
      <c r="C2434" s="636">
        <v>1.48</v>
      </c>
      <c r="D2434" s="645"/>
    </row>
    <row r="2435" spans="1:4" x14ac:dyDescent="0.25">
      <c r="A2435" s="597">
        <v>44097</v>
      </c>
      <c r="B2435" s="414">
        <f t="shared" si="52"/>
        <v>44098</v>
      </c>
      <c r="C2435" s="636">
        <v>1.7350000000000001</v>
      </c>
      <c r="D2435" s="645"/>
    </row>
    <row r="2436" spans="1:4" x14ac:dyDescent="0.25">
      <c r="A2436" s="597">
        <v>44098</v>
      </c>
      <c r="B2436" s="414">
        <f t="shared" si="52"/>
        <v>44099</v>
      </c>
      <c r="C2436" s="636">
        <v>1.9350000000000001</v>
      </c>
    </row>
    <row r="2437" spans="1:4" x14ac:dyDescent="0.25">
      <c r="A2437" s="597">
        <v>44099</v>
      </c>
      <c r="B2437" s="414">
        <f t="shared" si="52"/>
        <v>44100</v>
      </c>
      <c r="C2437" s="640">
        <v>1.895</v>
      </c>
    </row>
    <row r="2438" spans="1:4" x14ac:dyDescent="0.25">
      <c r="A2438" s="597">
        <v>44100</v>
      </c>
      <c r="B2438" s="414">
        <f t="shared" si="52"/>
        <v>44101</v>
      </c>
      <c r="C2438" s="640">
        <v>1.895</v>
      </c>
    </row>
    <row r="2439" spans="1:4" x14ac:dyDescent="0.25">
      <c r="A2439" s="597">
        <v>44101</v>
      </c>
      <c r="B2439" s="414">
        <f t="shared" si="52"/>
        <v>44102</v>
      </c>
      <c r="C2439" s="640">
        <v>1.895</v>
      </c>
    </row>
    <row r="2440" spans="1:4" x14ac:dyDescent="0.25">
      <c r="A2440" s="597">
        <v>44102</v>
      </c>
      <c r="B2440" s="414">
        <f t="shared" si="52"/>
        <v>44103</v>
      </c>
      <c r="C2440" s="636">
        <v>1.835</v>
      </c>
    </row>
    <row r="2441" spans="1:4" x14ac:dyDescent="0.25">
      <c r="A2441" s="597">
        <v>44103</v>
      </c>
      <c r="B2441" s="414">
        <f t="shared" si="52"/>
        <v>44104</v>
      </c>
      <c r="C2441" s="636">
        <v>1.69</v>
      </c>
      <c r="D2441" s="645">
        <v>1.917</v>
      </c>
    </row>
    <row r="2442" spans="1:4" x14ac:dyDescent="0.25">
      <c r="A2442" s="597">
        <v>44104</v>
      </c>
      <c r="B2442" s="597">
        <f t="shared" si="52"/>
        <v>44105</v>
      </c>
      <c r="D2442" s="645">
        <v>2.2890000000000001</v>
      </c>
    </row>
    <row r="2443" spans="1:4" x14ac:dyDescent="0.25">
      <c r="A2443" s="597">
        <v>44118</v>
      </c>
      <c r="B2443" s="597">
        <f t="shared" si="52"/>
        <v>44119</v>
      </c>
      <c r="D2443" s="645">
        <v>2.2890000000000001</v>
      </c>
    </row>
    <row r="2444" spans="1:4" x14ac:dyDescent="0.25">
      <c r="A2444" s="597">
        <v>44127</v>
      </c>
      <c r="B2444" s="414">
        <f t="shared" si="52"/>
        <v>44128</v>
      </c>
      <c r="C2444" s="640">
        <v>2.895</v>
      </c>
      <c r="D2444" s="645"/>
    </row>
    <row r="2445" spans="1:4" x14ac:dyDescent="0.25">
      <c r="A2445" s="597">
        <v>44128</v>
      </c>
      <c r="B2445" s="414">
        <f t="shared" si="52"/>
        <v>44129</v>
      </c>
      <c r="C2445" s="640">
        <v>2.895</v>
      </c>
      <c r="D2445" s="645"/>
    </row>
    <row r="2446" spans="1:4" x14ac:dyDescent="0.25">
      <c r="A2446" s="597">
        <v>44129</v>
      </c>
      <c r="B2446" s="414">
        <f t="shared" si="52"/>
        <v>44130</v>
      </c>
      <c r="C2446" s="640">
        <v>2.895</v>
      </c>
      <c r="D2446" s="645"/>
    </row>
    <row r="2447" spans="1:4" x14ac:dyDescent="0.25">
      <c r="A2447" s="597">
        <v>44130</v>
      </c>
      <c r="B2447" s="414">
        <f t="shared" si="52"/>
        <v>44131</v>
      </c>
      <c r="C2447" s="636">
        <v>3.08</v>
      </c>
      <c r="D2447" s="645"/>
    </row>
    <row r="2448" spans="1:4" x14ac:dyDescent="0.25">
      <c r="A2448" s="597">
        <v>44131</v>
      </c>
      <c r="B2448" s="414">
        <f t="shared" si="52"/>
        <v>44132</v>
      </c>
      <c r="C2448" s="636">
        <v>3.04</v>
      </c>
      <c r="D2448" s="645"/>
    </row>
    <row r="2449" spans="1:4" x14ac:dyDescent="0.25">
      <c r="A2449" s="597">
        <v>44132</v>
      </c>
      <c r="B2449" s="414">
        <f t="shared" si="52"/>
        <v>44133</v>
      </c>
      <c r="C2449" s="636">
        <v>3.06</v>
      </c>
      <c r="D2449" s="645"/>
    </row>
    <row r="2450" spans="1:4" x14ac:dyDescent="0.25">
      <c r="A2450" s="597">
        <v>44133</v>
      </c>
      <c r="B2450" s="414">
        <f t="shared" si="52"/>
        <v>44134</v>
      </c>
      <c r="C2450" s="640">
        <v>3</v>
      </c>
      <c r="D2450" s="645"/>
    </row>
    <row r="2451" spans="1:4" x14ac:dyDescent="0.25">
      <c r="A2451" s="597">
        <v>44134</v>
      </c>
      <c r="B2451" s="414">
        <f t="shared" si="52"/>
        <v>44135</v>
      </c>
      <c r="C2451" s="640">
        <v>3</v>
      </c>
      <c r="D2451" s="645">
        <v>2.2890000000000001</v>
      </c>
    </row>
    <row r="2452" spans="1:4" x14ac:dyDescent="0.25">
      <c r="A2452" s="597">
        <v>44135</v>
      </c>
      <c r="B2452" s="597">
        <f t="shared" si="52"/>
        <v>44136</v>
      </c>
      <c r="D2452" s="645">
        <v>2.5550000000000002</v>
      </c>
    </row>
    <row r="2453" spans="1:4" x14ac:dyDescent="0.25">
      <c r="A2453" s="597">
        <v>44149</v>
      </c>
      <c r="B2453" s="597">
        <f t="shared" si="52"/>
        <v>44150</v>
      </c>
      <c r="D2453" s="645">
        <v>2.5550000000000002</v>
      </c>
    </row>
    <row r="2454" spans="1:4" x14ac:dyDescent="0.25">
      <c r="A2454" s="597">
        <v>44157</v>
      </c>
      <c r="B2454" s="414">
        <f t="shared" si="52"/>
        <v>44158</v>
      </c>
      <c r="C2454" s="640">
        <v>2.2149999999999999</v>
      </c>
      <c r="D2454" s="645"/>
    </row>
    <row r="2455" spans="1:4" x14ac:dyDescent="0.25">
      <c r="A2455" s="597">
        <v>44158</v>
      </c>
      <c r="B2455" s="414">
        <f t="shared" si="52"/>
        <v>44159</v>
      </c>
      <c r="C2455" s="636">
        <v>2.2200000000000002</v>
      </c>
      <c r="D2455" s="645"/>
    </row>
    <row r="2456" spans="1:4" x14ac:dyDescent="0.25">
      <c r="A2456" s="597">
        <v>44159</v>
      </c>
      <c r="B2456" s="414">
        <f t="shared" si="52"/>
        <v>44160</v>
      </c>
      <c r="C2456" s="636">
        <v>2.29</v>
      </c>
      <c r="D2456" s="645"/>
    </row>
    <row r="2457" spans="1:4" x14ac:dyDescent="0.25">
      <c r="A2457" s="597">
        <v>44160</v>
      </c>
      <c r="B2457" s="414">
        <f t="shared" si="52"/>
        <v>44161</v>
      </c>
      <c r="C2457" s="640">
        <v>2.2799999999999998</v>
      </c>
      <c r="D2457" s="645"/>
    </row>
    <row r="2458" spans="1:4" x14ac:dyDescent="0.25">
      <c r="A2458" s="597">
        <v>44161</v>
      </c>
      <c r="B2458" s="414">
        <f t="shared" si="52"/>
        <v>44162</v>
      </c>
      <c r="C2458" s="640">
        <v>2.2799999999999998</v>
      </c>
      <c r="D2458" s="645"/>
    </row>
    <row r="2459" spans="1:4" x14ac:dyDescent="0.25">
      <c r="A2459" s="597">
        <v>44162</v>
      </c>
      <c r="B2459" s="414">
        <f t="shared" si="52"/>
        <v>44163</v>
      </c>
      <c r="C2459" s="640">
        <v>2.2799999999999998</v>
      </c>
      <c r="D2459" s="645"/>
    </row>
    <row r="2460" spans="1:4" x14ac:dyDescent="0.25">
      <c r="A2460" s="597">
        <v>44163</v>
      </c>
      <c r="B2460" s="414">
        <f t="shared" si="52"/>
        <v>44164</v>
      </c>
      <c r="C2460" s="640">
        <v>2.2799999999999998</v>
      </c>
      <c r="D2460" s="645"/>
    </row>
    <row r="2461" spans="1:4" x14ac:dyDescent="0.25">
      <c r="A2461" s="597">
        <v>44164</v>
      </c>
      <c r="B2461" s="597">
        <f t="shared" si="52"/>
        <v>44165</v>
      </c>
      <c r="C2461" s="640">
        <v>2.2799999999999998</v>
      </c>
      <c r="D2461" s="645">
        <v>2.5550000000000002</v>
      </c>
    </row>
    <row r="2462" spans="1:4" x14ac:dyDescent="0.25">
      <c r="A2462" s="597">
        <v>44165</v>
      </c>
      <c r="B2462" s="597">
        <f t="shared" si="52"/>
        <v>44166</v>
      </c>
      <c r="D2462" s="645">
        <v>2.5750000000000002</v>
      </c>
    </row>
    <row r="2463" spans="1:4" x14ac:dyDescent="0.25">
      <c r="A2463" s="597">
        <v>44179</v>
      </c>
      <c r="B2463" s="597">
        <f t="shared" si="52"/>
        <v>44180</v>
      </c>
      <c r="D2463" s="645">
        <v>2.5750000000000002</v>
      </c>
    </row>
    <row r="2464" spans="1:4" x14ac:dyDescent="0.25">
      <c r="A2464" s="597">
        <v>44188</v>
      </c>
      <c r="B2464" s="414">
        <f t="shared" si="52"/>
        <v>44189</v>
      </c>
      <c r="C2464" s="698">
        <v>2.6749999999999998</v>
      </c>
      <c r="D2464" s="645"/>
    </row>
    <row r="2465" spans="1:4" x14ac:dyDescent="0.25">
      <c r="A2465" s="597">
        <v>44189</v>
      </c>
      <c r="B2465" s="414">
        <f t="shared" si="52"/>
        <v>44190</v>
      </c>
      <c r="C2465" s="699">
        <v>2.5950000000000002</v>
      </c>
      <c r="D2465" s="645"/>
    </row>
    <row r="2466" spans="1:4" x14ac:dyDescent="0.25">
      <c r="A2466" s="597">
        <v>44190</v>
      </c>
      <c r="B2466" s="414">
        <f t="shared" si="52"/>
        <v>44191</v>
      </c>
      <c r="C2466" s="699">
        <v>2.5950000000000002</v>
      </c>
      <c r="D2466" s="645"/>
    </row>
    <row r="2467" spans="1:4" x14ac:dyDescent="0.25">
      <c r="A2467" s="597">
        <v>44191</v>
      </c>
      <c r="B2467" s="414">
        <f t="shared" si="52"/>
        <v>44192</v>
      </c>
      <c r="C2467" s="699">
        <v>2.5950000000000002</v>
      </c>
      <c r="D2467" s="645"/>
    </row>
    <row r="2468" spans="1:4" x14ac:dyDescent="0.25">
      <c r="A2468" s="597">
        <v>44192</v>
      </c>
      <c r="B2468" s="414">
        <f t="shared" si="52"/>
        <v>44193</v>
      </c>
      <c r="C2468" s="699">
        <v>2.5950000000000002</v>
      </c>
      <c r="D2468" s="645"/>
    </row>
    <row r="2469" spans="1:4" x14ac:dyDescent="0.25">
      <c r="A2469" s="597">
        <v>44193</v>
      </c>
      <c r="B2469" s="414">
        <f t="shared" si="52"/>
        <v>44194</v>
      </c>
      <c r="C2469" s="698">
        <v>2.33</v>
      </c>
      <c r="D2469" s="645"/>
    </row>
    <row r="2470" spans="1:4" x14ac:dyDescent="0.25">
      <c r="A2470" s="597">
        <v>44194</v>
      </c>
      <c r="B2470" s="414">
        <f t="shared" si="52"/>
        <v>44195</v>
      </c>
      <c r="C2470" s="698">
        <v>2.37</v>
      </c>
      <c r="D2470" s="645"/>
    </row>
    <row r="2471" spans="1:4" x14ac:dyDescent="0.25">
      <c r="A2471" s="597">
        <v>44195</v>
      </c>
      <c r="B2471" s="597">
        <f t="shared" si="52"/>
        <v>44196</v>
      </c>
      <c r="C2471" s="698">
        <v>2.3849999999999998</v>
      </c>
      <c r="D2471" s="645">
        <v>2.5750000000000002</v>
      </c>
    </row>
    <row r="2472" spans="1:4" x14ac:dyDescent="0.25">
      <c r="A2472" s="597">
        <v>44196</v>
      </c>
      <c r="B2472" s="597">
        <f t="shared" si="52"/>
        <v>44197</v>
      </c>
      <c r="D2472" s="645">
        <v>2.609</v>
      </c>
    </row>
    <row r="2473" spans="1:4" x14ac:dyDescent="0.25">
      <c r="A2473" s="597">
        <v>44210</v>
      </c>
      <c r="B2473" s="597">
        <f t="shared" si="52"/>
        <v>44211</v>
      </c>
      <c r="D2473" s="645">
        <v>2.609</v>
      </c>
    </row>
    <row r="2474" spans="1:4" x14ac:dyDescent="0.25">
      <c r="A2474" s="597">
        <v>44219</v>
      </c>
      <c r="B2474" s="414">
        <f t="shared" si="52"/>
        <v>44220</v>
      </c>
      <c r="C2474" s="640">
        <v>2.42</v>
      </c>
      <c r="D2474" s="645"/>
    </row>
    <row r="2475" spans="1:4" x14ac:dyDescent="0.25">
      <c r="A2475" s="597">
        <v>44220</v>
      </c>
      <c r="B2475" s="414">
        <f t="shared" si="52"/>
        <v>44221</v>
      </c>
      <c r="C2475" s="640">
        <v>2.42</v>
      </c>
      <c r="D2475" s="645"/>
    </row>
    <row r="2476" spans="1:4" x14ac:dyDescent="0.25">
      <c r="A2476" s="597">
        <v>44221</v>
      </c>
      <c r="B2476" s="414">
        <f t="shared" si="52"/>
        <v>44222</v>
      </c>
      <c r="C2476" s="636">
        <v>2.54</v>
      </c>
      <c r="D2476" s="645"/>
    </row>
    <row r="2477" spans="1:4" x14ac:dyDescent="0.25">
      <c r="A2477" s="597">
        <v>44222</v>
      </c>
      <c r="B2477" s="414">
        <f t="shared" si="52"/>
        <v>44223</v>
      </c>
      <c r="C2477" s="636">
        <v>2.63</v>
      </c>
      <c r="D2477" s="645"/>
    </row>
    <row r="2478" spans="1:4" x14ac:dyDescent="0.25">
      <c r="A2478" s="597">
        <v>44223</v>
      </c>
      <c r="B2478" s="414">
        <f t="shared" si="52"/>
        <v>44224</v>
      </c>
      <c r="C2478" s="636">
        <v>2.7050000000000001</v>
      </c>
      <c r="D2478" s="645"/>
    </row>
    <row r="2479" spans="1:4" x14ac:dyDescent="0.25">
      <c r="A2479" s="597">
        <v>44224</v>
      </c>
      <c r="B2479" s="414">
        <f t="shared" si="52"/>
        <v>44225</v>
      </c>
      <c r="C2479" s="640">
        <v>2.6</v>
      </c>
      <c r="D2479" s="645"/>
    </row>
    <row r="2480" spans="1:4" x14ac:dyDescent="0.25">
      <c r="A2480" s="597">
        <v>44225</v>
      </c>
      <c r="B2480" s="414">
        <f t="shared" si="52"/>
        <v>44226</v>
      </c>
      <c r="C2480" s="640">
        <v>2.6</v>
      </c>
      <c r="D2480" s="645"/>
    </row>
    <row r="2481" spans="1:6" x14ac:dyDescent="0.25">
      <c r="A2481" s="597">
        <v>44226</v>
      </c>
      <c r="B2481" s="414">
        <f t="shared" si="52"/>
        <v>44227</v>
      </c>
      <c r="C2481" s="640">
        <v>2.6</v>
      </c>
      <c r="D2481" s="645">
        <v>2.609</v>
      </c>
    </row>
    <row r="2482" spans="1:6" x14ac:dyDescent="0.25">
      <c r="A2482" s="597">
        <v>44227</v>
      </c>
      <c r="B2482" s="597">
        <f t="shared" si="52"/>
        <v>44228</v>
      </c>
      <c r="D2482" s="645">
        <v>5.1459999999999999</v>
      </c>
    </row>
    <row r="2483" spans="1:6" x14ac:dyDescent="0.25">
      <c r="A2483" s="597">
        <v>44241</v>
      </c>
      <c r="B2483" s="597">
        <f t="shared" si="52"/>
        <v>44242</v>
      </c>
      <c r="D2483" s="645">
        <v>5.1459999999999999</v>
      </c>
      <c r="F2483" s="714" t="s">
        <v>3373</v>
      </c>
    </row>
    <row r="2484" spans="1:6" x14ac:dyDescent="0.25">
      <c r="A2484" s="597">
        <v>44247</v>
      </c>
      <c r="B2484" s="414">
        <f t="shared" si="52"/>
        <v>44248</v>
      </c>
      <c r="C2484" s="640">
        <v>4.9850000000000003</v>
      </c>
      <c r="D2484" s="645"/>
    </row>
    <row r="2485" spans="1:6" x14ac:dyDescent="0.25">
      <c r="A2485" s="597">
        <v>44248</v>
      </c>
      <c r="B2485" s="414">
        <f t="shared" si="52"/>
        <v>44249</v>
      </c>
      <c r="C2485" s="640">
        <v>4.9850000000000003</v>
      </c>
      <c r="D2485" s="645"/>
    </row>
    <row r="2486" spans="1:6" x14ac:dyDescent="0.25">
      <c r="A2486" s="597">
        <v>44249</v>
      </c>
      <c r="B2486" s="414">
        <f t="shared" si="52"/>
        <v>44250</v>
      </c>
      <c r="C2486" s="636">
        <v>2.84</v>
      </c>
      <c r="D2486" s="645"/>
    </row>
    <row r="2487" spans="1:6" x14ac:dyDescent="0.25">
      <c r="A2487" s="597">
        <v>44250</v>
      </c>
      <c r="B2487" s="414">
        <f t="shared" si="52"/>
        <v>44251</v>
      </c>
      <c r="C2487" s="636">
        <v>2.79</v>
      </c>
      <c r="D2487" s="645"/>
    </row>
    <row r="2488" spans="1:6" x14ac:dyDescent="0.25">
      <c r="A2488" s="597">
        <v>44251</v>
      </c>
      <c r="B2488" s="414">
        <f t="shared" si="52"/>
        <v>44252</v>
      </c>
      <c r="C2488" s="636">
        <v>2.75</v>
      </c>
      <c r="D2488" s="645"/>
    </row>
    <row r="2489" spans="1:6" x14ac:dyDescent="0.25">
      <c r="A2489" s="597">
        <v>44252</v>
      </c>
      <c r="B2489" s="414">
        <f t="shared" si="52"/>
        <v>44253</v>
      </c>
      <c r="C2489" s="640">
        <v>2.69</v>
      </c>
      <c r="D2489" s="645"/>
    </row>
    <row r="2490" spans="1:6" x14ac:dyDescent="0.25">
      <c r="A2490" s="597">
        <v>44253</v>
      </c>
      <c r="B2490" s="414">
        <f t="shared" si="52"/>
        <v>44254</v>
      </c>
      <c r="C2490" s="640">
        <v>2.69</v>
      </c>
      <c r="D2490" s="645"/>
    </row>
    <row r="2491" spans="1:6" x14ac:dyDescent="0.25">
      <c r="A2491" s="597">
        <v>44254</v>
      </c>
      <c r="B2491" s="597">
        <f t="shared" si="52"/>
        <v>44255</v>
      </c>
      <c r="C2491" s="640">
        <v>2.69</v>
      </c>
      <c r="D2491" s="645">
        <v>5.1459999999999999</v>
      </c>
    </row>
    <row r="2492" spans="1:6" x14ac:dyDescent="0.25">
      <c r="A2492" s="597">
        <v>44255</v>
      </c>
      <c r="B2492" s="597">
        <f t="shared" si="52"/>
        <v>44256</v>
      </c>
      <c r="D2492" s="645">
        <v>2.5649999999999999</v>
      </c>
    </row>
    <row r="2493" spans="1:6" x14ac:dyDescent="0.25">
      <c r="A2493" s="597">
        <v>44269</v>
      </c>
      <c r="B2493" s="597">
        <f t="shared" si="52"/>
        <v>44270</v>
      </c>
      <c r="D2493" s="645">
        <v>2.5649999999999999</v>
      </c>
    </row>
    <row r="2494" spans="1:6" x14ac:dyDescent="0.25">
      <c r="A2494" s="597">
        <v>44278</v>
      </c>
      <c r="B2494" s="414">
        <f t="shared" si="52"/>
        <v>44279</v>
      </c>
      <c r="C2494" s="636">
        <v>2.4900000000000002</v>
      </c>
      <c r="D2494" s="645"/>
    </row>
    <row r="2495" spans="1:6" x14ac:dyDescent="0.25">
      <c r="A2495" s="597">
        <v>44279</v>
      </c>
      <c r="B2495" s="414">
        <f t="shared" si="52"/>
        <v>44280</v>
      </c>
      <c r="C2495" s="636">
        <v>2.4500000000000002</v>
      </c>
      <c r="D2495" s="645"/>
    </row>
    <row r="2496" spans="1:6" x14ac:dyDescent="0.25">
      <c r="A2496" s="597">
        <v>44280</v>
      </c>
      <c r="B2496" s="414">
        <f t="shared" si="52"/>
        <v>44281</v>
      </c>
      <c r="C2496" s="636">
        <v>2.4649999999999999</v>
      </c>
      <c r="D2496" s="645"/>
    </row>
    <row r="2497" spans="1:4" x14ac:dyDescent="0.25">
      <c r="A2497" s="597">
        <v>44281</v>
      </c>
      <c r="B2497" s="414">
        <f t="shared" si="52"/>
        <v>44282</v>
      </c>
      <c r="C2497" s="640">
        <v>2.4700000000000002</v>
      </c>
      <c r="D2497" s="645"/>
    </row>
    <row r="2498" spans="1:4" x14ac:dyDescent="0.25">
      <c r="A2498" s="597">
        <v>44282</v>
      </c>
      <c r="B2498" s="414">
        <f t="shared" ref="B2498:B2563" si="53">A2498+1</f>
        <v>44283</v>
      </c>
      <c r="C2498" s="640">
        <v>2.4700000000000002</v>
      </c>
      <c r="D2498" s="645"/>
    </row>
    <row r="2499" spans="1:4" x14ac:dyDescent="0.25">
      <c r="A2499" s="597">
        <v>44283</v>
      </c>
      <c r="B2499" s="414">
        <f t="shared" si="53"/>
        <v>44284</v>
      </c>
      <c r="C2499" s="640">
        <v>2.4700000000000002</v>
      </c>
      <c r="D2499" s="645"/>
    </row>
    <row r="2500" spans="1:4" x14ac:dyDescent="0.25">
      <c r="A2500" s="597">
        <v>44284</v>
      </c>
      <c r="B2500" s="414">
        <f t="shared" si="53"/>
        <v>44285</v>
      </c>
      <c r="C2500" s="636">
        <v>2.5099999999999998</v>
      </c>
      <c r="D2500" s="645"/>
    </row>
    <row r="2501" spans="1:4" x14ac:dyDescent="0.25">
      <c r="A2501" s="597">
        <v>44285</v>
      </c>
      <c r="B2501" s="597">
        <f t="shared" si="53"/>
        <v>44286</v>
      </c>
      <c r="C2501" s="636">
        <v>2.46</v>
      </c>
      <c r="D2501" s="645">
        <v>2.5649999999999999</v>
      </c>
    </row>
    <row r="2502" spans="1:4" x14ac:dyDescent="0.25">
      <c r="A2502" s="597">
        <v>44286</v>
      </c>
      <c r="B2502" s="597">
        <f t="shared" si="53"/>
        <v>44287</v>
      </c>
      <c r="D2502" s="645">
        <v>2.573</v>
      </c>
    </row>
    <row r="2503" spans="1:4" x14ac:dyDescent="0.25">
      <c r="A2503" s="597">
        <v>44300</v>
      </c>
      <c r="B2503" s="597">
        <f t="shared" si="53"/>
        <v>44301</v>
      </c>
      <c r="D2503" s="645">
        <v>2.573</v>
      </c>
    </row>
    <row r="2504" spans="1:4" x14ac:dyDescent="0.25">
      <c r="A2504" s="597">
        <v>44308</v>
      </c>
      <c r="B2504" s="414">
        <f t="shared" si="53"/>
        <v>44309</v>
      </c>
      <c r="C2504" s="636">
        <v>2.67</v>
      </c>
      <c r="D2504" s="645"/>
    </row>
    <row r="2505" spans="1:4" x14ac:dyDescent="0.25">
      <c r="A2505" s="597">
        <v>44309</v>
      </c>
      <c r="B2505" s="414">
        <f t="shared" si="53"/>
        <v>44310</v>
      </c>
      <c r="C2505" s="640">
        <v>2.7050000000000001</v>
      </c>
      <c r="D2505" s="645"/>
    </row>
    <row r="2506" spans="1:4" x14ac:dyDescent="0.25">
      <c r="A2506" s="597">
        <v>44310</v>
      </c>
      <c r="B2506" s="414">
        <f t="shared" si="53"/>
        <v>44311</v>
      </c>
      <c r="C2506" s="640">
        <v>2.7050000000000001</v>
      </c>
      <c r="D2506" s="645"/>
    </row>
    <row r="2507" spans="1:4" x14ac:dyDescent="0.25">
      <c r="A2507" s="597">
        <v>44311</v>
      </c>
      <c r="B2507" s="414">
        <f t="shared" si="53"/>
        <v>44312</v>
      </c>
      <c r="C2507" s="640">
        <v>2.7050000000000001</v>
      </c>
      <c r="D2507" s="645"/>
    </row>
    <row r="2508" spans="1:4" x14ac:dyDescent="0.25">
      <c r="A2508" s="597">
        <v>44312</v>
      </c>
      <c r="B2508" s="414">
        <f t="shared" si="53"/>
        <v>44313</v>
      </c>
      <c r="C2508" s="636">
        <v>2.6850000000000001</v>
      </c>
      <c r="D2508" s="645"/>
    </row>
    <row r="2509" spans="1:4" x14ac:dyDescent="0.25">
      <c r="A2509" s="597">
        <v>44313</v>
      </c>
      <c r="B2509" s="414">
        <f t="shared" si="53"/>
        <v>44314</v>
      </c>
      <c r="C2509" s="636">
        <v>2.8450000000000002</v>
      </c>
      <c r="D2509" s="645"/>
    </row>
    <row r="2510" spans="1:4" x14ac:dyDescent="0.25">
      <c r="A2510" s="597">
        <v>44314</v>
      </c>
      <c r="B2510" s="414">
        <f t="shared" si="53"/>
        <v>44315</v>
      </c>
      <c r="C2510" s="636">
        <v>2.93</v>
      </c>
      <c r="D2510" s="645"/>
    </row>
    <row r="2511" spans="1:4" x14ac:dyDescent="0.25">
      <c r="A2511" s="597">
        <v>44315</v>
      </c>
      <c r="B2511" s="414">
        <f t="shared" si="53"/>
        <v>44316</v>
      </c>
      <c r="C2511" s="636">
        <v>2.8450000000000002</v>
      </c>
      <c r="D2511" s="645">
        <v>2.573</v>
      </c>
    </row>
    <row r="2512" spans="1:4" x14ac:dyDescent="0.25">
      <c r="A2512" s="597">
        <v>44316</v>
      </c>
      <c r="B2512" s="597">
        <f t="shared" si="53"/>
        <v>44317</v>
      </c>
      <c r="D2512" s="645">
        <v>2.8759999999999999</v>
      </c>
    </row>
    <row r="2513" spans="1:4" x14ac:dyDescent="0.25">
      <c r="A2513" s="597">
        <v>44330</v>
      </c>
      <c r="B2513" s="597">
        <f t="shared" si="53"/>
        <v>44331</v>
      </c>
      <c r="D2513" s="645">
        <v>2.8759999999999999</v>
      </c>
    </row>
    <row r="2514" spans="1:4" x14ac:dyDescent="0.25">
      <c r="A2514" s="597">
        <v>44339</v>
      </c>
      <c r="B2514" s="414">
        <f t="shared" si="53"/>
        <v>44340</v>
      </c>
      <c r="C2514" s="640">
        <v>2.81</v>
      </c>
      <c r="D2514" s="645"/>
    </row>
    <row r="2515" spans="1:4" x14ac:dyDescent="0.25">
      <c r="A2515" s="597">
        <v>44340</v>
      </c>
      <c r="B2515" s="414">
        <f t="shared" si="53"/>
        <v>44341</v>
      </c>
      <c r="C2515" s="636">
        <v>2.78</v>
      </c>
      <c r="D2515" s="645"/>
    </row>
    <row r="2516" spans="1:4" x14ac:dyDescent="0.25">
      <c r="A2516" s="597">
        <v>44341</v>
      </c>
      <c r="B2516" s="414">
        <f t="shared" si="53"/>
        <v>44342</v>
      </c>
      <c r="C2516" s="636">
        <v>2.835</v>
      </c>
      <c r="D2516" s="645"/>
    </row>
    <row r="2517" spans="1:4" x14ac:dyDescent="0.25">
      <c r="A2517" s="597">
        <v>44342</v>
      </c>
      <c r="B2517" s="414">
        <f t="shared" si="53"/>
        <v>44343</v>
      </c>
      <c r="C2517" s="636">
        <v>2.875</v>
      </c>
      <c r="D2517" s="645"/>
    </row>
    <row r="2518" spans="1:4" x14ac:dyDescent="0.25">
      <c r="A2518" s="597">
        <v>44343</v>
      </c>
      <c r="B2518" s="414">
        <f t="shared" si="53"/>
        <v>44344</v>
      </c>
      <c r="C2518" s="640">
        <v>2.8450000000000002</v>
      </c>
      <c r="D2518" s="645"/>
    </row>
    <row r="2519" spans="1:4" x14ac:dyDescent="0.25">
      <c r="A2519" s="597">
        <v>44344</v>
      </c>
      <c r="B2519" s="414">
        <f t="shared" si="53"/>
        <v>44345</v>
      </c>
      <c r="C2519" s="640">
        <v>2.8450000000000002</v>
      </c>
      <c r="D2519" s="645"/>
    </row>
    <row r="2520" spans="1:4" x14ac:dyDescent="0.25">
      <c r="A2520" s="597">
        <v>44345</v>
      </c>
      <c r="B2520" s="414">
        <f t="shared" si="53"/>
        <v>44346</v>
      </c>
      <c r="C2520" s="640">
        <v>2.8450000000000002</v>
      </c>
      <c r="D2520" s="645"/>
    </row>
    <row r="2521" spans="1:4" x14ac:dyDescent="0.25">
      <c r="A2521" s="597">
        <v>44346</v>
      </c>
      <c r="B2521" s="597">
        <f t="shared" si="53"/>
        <v>44347</v>
      </c>
      <c r="C2521" s="640">
        <v>2.8450000000000002</v>
      </c>
      <c r="D2521" s="645">
        <v>2.8759999999999999</v>
      </c>
    </row>
    <row r="2522" spans="1:4" x14ac:dyDescent="0.25">
      <c r="A2522" s="597">
        <v>44347</v>
      </c>
      <c r="B2522" s="597">
        <f t="shared" si="53"/>
        <v>44348</v>
      </c>
      <c r="D2522" s="645">
        <v>3.1869999999999998</v>
      </c>
    </row>
    <row r="2523" spans="1:4" x14ac:dyDescent="0.25">
      <c r="A2523" s="597">
        <v>44361</v>
      </c>
      <c r="B2523" s="597">
        <f t="shared" si="53"/>
        <v>44362</v>
      </c>
      <c r="D2523" s="645">
        <v>3.1869999999999998</v>
      </c>
    </row>
    <row r="2524" spans="1:4" x14ac:dyDescent="0.25">
      <c r="A2524" s="597">
        <v>44369</v>
      </c>
      <c r="B2524" s="414">
        <f t="shared" si="53"/>
        <v>44370</v>
      </c>
      <c r="C2524" s="698">
        <v>3.22</v>
      </c>
      <c r="D2524" s="645"/>
    </row>
    <row r="2525" spans="1:4" x14ac:dyDescent="0.25">
      <c r="A2525" s="597">
        <v>44370</v>
      </c>
      <c r="B2525" s="414">
        <f t="shared" si="53"/>
        <v>44371</v>
      </c>
      <c r="C2525" s="698">
        <v>3.33</v>
      </c>
      <c r="D2525" s="645"/>
    </row>
    <row r="2526" spans="1:4" x14ac:dyDescent="0.25">
      <c r="A2526" s="597">
        <v>44371</v>
      </c>
      <c r="B2526" s="414">
        <f t="shared" si="53"/>
        <v>44372</v>
      </c>
      <c r="C2526" s="698">
        <v>3.3</v>
      </c>
      <c r="D2526" s="645"/>
    </row>
    <row r="2527" spans="1:4" x14ac:dyDescent="0.25">
      <c r="A2527" s="597">
        <v>44372</v>
      </c>
      <c r="B2527" s="414">
        <f t="shared" si="53"/>
        <v>44373</v>
      </c>
      <c r="C2527" s="699">
        <v>3.41</v>
      </c>
      <c r="D2527" s="645"/>
    </row>
    <row r="2528" spans="1:4" x14ac:dyDescent="0.25">
      <c r="A2528" s="597">
        <v>44373</v>
      </c>
      <c r="B2528" s="414">
        <f t="shared" si="53"/>
        <v>44374</v>
      </c>
      <c r="C2528" s="699">
        <v>3.41</v>
      </c>
      <c r="D2528" s="645"/>
    </row>
    <row r="2529" spans="1:4" x14ac:dyDescent="0.25">
      <c r="A2529" s="597">
        <v>44374</v>
      </c>
      <c r="B2529" s="414">
        <f t="shared" si="53"/>
        <v>44375</v>
      </c>
      <c r="C2529" s="699">
        <v>3.41</v>
      </c>
      <c r="D2529" s="645"/>
    </row>
    <row r="2530" spans="1:4" x14ac:dyDescent="0.25">
      <c r="A2530" s="597">
        <v>44375</v>
      </c>
      <c r="B2530" s="414">
        <f t="shared" si="53"/>
        <v>44376</v>
      </c>
      <c r="C2530" s="698">
        <v>3.5649999999999999</v>
      </c>
      <c r="D2530" s="645"/>
    </row>
    <row r="2531" spans="1:4" x14ac:dyDescent="0.25">
      <c r="A2531" s="597">
        <v>44376</v>
      </c>
      <c r="B2531" s="414">
        <f t="shared" si="53"/>
        <v>44377</v>
      </c>
      <c r="C2531" s="698">
        <v>3.74</v>
      </c>
      <c r="D2531" s="645">
        <v>3.1869999999999998</v>
      </c>
    </row>
    <row r="2532" spans="1:4" x14ac:dyDescent="0.25">
      <c r="A2532" s="597">
        <v>44377</v>
      </c>
      <c r="B2532" s="597">
        <f t="shared" si="53"/>
        <v>44378</v>
      </c>
      <c r="D2532" s="645">
        <v>3.7949999999999999</v>
      </c>
    </row>
    <row r="2533" spans="1:4" x14ac:dyDescent="0.25">
      <c r="A2533" s="597">
        <v>44391</v>
      </c>
      <c r="B2533" s="597">
        <f t="shared" si="53"/>
        <v>44392</v>
      </c>
      <c r="D2533" s="645">
        <v>3.7949999999999999</v>
      </c>
    </row>
    <row r="2534" spans="1:4" x14ac:dyDescent="0.25">
      <c r="A2534" s="597">
        <v>44400</v>
      </c>
      <c r="B2534" s="414">
        <f t="shared" si="53"/>
        <v>44401</v>
      </c>
      <c r="C2534" s="640">
        <v>4.0549999999999997</v>
      </c>
      <c r="D2534" s="645"/>
    </row>
    <row r="2535" spans="1:4" x14ac:dyDescent="0.25">
      <c r="A2535" s="597">
        <v>44401</v>
      </c>
      <c r="B2535" s="414">
        <f t="shared" si="53"/>
        <v>44402</v>
      </c>
      <c r="C2535" s="640">
        <v>4.0549999999999997</v>
      </c>
      <c r="D2535" s="645"/>
    </row>
    <row r="2536" spans="1:4" x14ac:dyDescent="0.25">
      <c r="A2536" s="597">
        <v>44402</v>
      </c>
      <c r="B2536" s="414">
        <f t="shared" si="53"/>
        <v>44403</v>
      </c>
      <c r="C2536" s="640">
        <v>4.0549999999999997</v>
      </c>
      <c r="D2536" s="645"/>
    </row>
    <row r="2537" spans="1:4" x14ac:dyDescent="0.25">
      <c r="A2537" s="597">
        <v>44403</v>
      </c>
      <c r="B2537" s="414">
        <f t="shared" si="53"/>
        <v>44404</v>
      </c>
      <c r="C2537" s="636">
        <v>4.09</v>
      </c>
      <c r="D2537" s="645"/>
    </row>
    <row r="2538" spans="1:4" x14ac:dyDescent="0.25">
      <c r="A2538" s="597">
        <v>44404</v>
      </c>
      <c r="B2538" s="414">
        <f t="shared" si="53"/>
        <v>44405</v>
      </c>
      <c r="C2538" s="636">
        <v>4.0599999999999996</v>
      </c>
      <c r="D2538" s="645"/>
    </row>
    <row r="2539" spans="1:4" x14ac:dyDescent="0.25">
      <c r="A2539" s="597">
        <v>44405</v>
      </c>
      <c r="B2539" s="414">
        <f t="shared" si="53"/>
        <v>44406</v>
      </c>
      <c r="C2539" s="636">
        <v>4.0449999999999999</v>
      </c>
      <c r="D2539" s="645"/>
    </row>
    <row r="2540" spans="1:4" x14ac:dyDescent="0.25">
      <c r="A2540" s="597">
        <v>44406</v>
      </c>
      <c r="B2540" s="414">
        <f t="shared" si="53"/>
        <v>44407</v>
      </c>
      <c r="C2540" s="640">
        <v>4.0250000000000004</v>
      </c>
      <c r="D2540" s="645"/>
    </row>
    <row r="2541" spans="1:4" x14ac:dyDescent="0.25">
      <c r="A2541" s="597">
        <v>44407</v>
      </c>
      <c r="B2541" s="414">
        <f t="shared" si="53"/>
        <v>44408</v>
      </c>
      <c r="C2541" s="640">
        <v>4.0250000000000004</v>
      </c>
      <c r="D2541" s="645">
        <v>3.7949999999999999</v>
      </c>
    </row>
    <row r="2542" spans="1:4" x14ac:dyDescent="0.25">
      <c r="A2542" s="597">
        <v>44408</v>
      </c>
      <c r="B2542" s="597">
        <f t="shared" si="53"/>
        <v>44409</v>
      </c>
      <c r="D2542" s="645">
        <v>4.0289999999999999</v>
      </c>
    </row>
    <row r="2543" spans="1:4" x14ac:dyDescent="0.25">
      <c r="A2543" s="597">
        <v>44422</v>
      </c>
      <c r="B2543" s="597">
        <f t="shared" si="53"/>
        <v>44423</v>
      </c>
      <c r="D2543" s="645">
        <v>4.0289999999999999</v>
      </c>
    </row>
    <row r="2544" spans="1:4" x14ac:dyDescent="0.25">
      <c r="A2544" s="597">
        <v>44431</v>
      </c>
      <c r="B2544" s="414">
        <f t="shared" si="53"/>
        <v>44432</v>
      </c>
      <c r="C2544" s="636">
        <v>3.92</v>
      </c>
      <c r="D2544" s="645"/>
    </row>
    <row r="2545" spans="1:4" x14ac:dyDescent="0.25">
      <c r="A2545" s="597">
        <v>44432</v>
      </c>
      <c r="B2545" s="414">
        <f t="shared" si="53"/>
        <v>44433</v>
      </c>
      <c r="C2545" s="636">
        <v>3.94</v>
      </c>
      <c r="D2545" s="645"/>
    </row>
    <row r="2546" spans="1:4" x14ac:dyDescent="0.25">
      <c r="A2546" s="597">
        <v>44433</v>
      </c>
      <c r="B2546" s="414">
        <f t="shared" si="53"/>
        <v>44434</v>
      </c>
      <c r="C2546" s="636">
        <v>4.01</v>
      </c>
      <c r="D2546" s="645"/>
    </row>
    <row r="2547" spans="1:4" x14ac:dyDescent="0.25">
      <c r="A2547" s="597">
        <v>44434</v>
      </c>
      <c r="B2547" s="414">
        <f t="shared" si="53"/>
        <v>44435</v>
      </c>
      <c r="C2547" s="636">
        <v>4.0449999999999999</v>
      </c>
      <c r="D2547" s="645"/>
    </row>
    <row r="2548" spans="1:4" x14ac:dyDescent="0.25">
      <c r="A2548" s="597">
        <v>44435</v>
      </c>
      <c r="B2548" s="414">
        <f t="shared" si="53"/>
        <v>44436</v>
      </c>
      <c r="C2548" s="640">
        <v>4.34</v>
      </c>
      <c r="D2548" s="645"/>
    </row>
    <row r="2549" spans="1:4" x14ac:dyDescent="0.25">
      <c r="A2549" s="597">
        <v>44436</v>
      </c>
      <c r="B2549" s="414">
        <f t="shared" si="53"/>
        <v>44437</v>
      </c>
      <c r="C2549" s="640">
        <v>4.34</v>
      </c>
      <c r="D2549" s="645"/>
    </row>
    <row r="2550" spans="1:4" x14ac:dyDescent="0.25">
      <c r="A2550" s="597">
        <v>44437</v>
      </c>
      <c r="B2550" s="414">
        <f t="shared" si="53"/>
        <v>44438</v>
      </c>
      <c r="C2550" s="640">
        <v>4.34</v>
      </c>
      <c r="D2550" s="645"/>
    </row>
    <row r="2551" spans="1:4" x14ac:dyDescent="0.25">
      <c r="A2551" s="597">
        <v>44438</v>
      </c>
      <c r="B2551" s="414">
        <f t="shared" si="53"/>
        <v>44439</v>
      </c>
      <c r="C2551" s="636">
        <v>4.2050000000000001</v>
      </c>
      <c r="D2551" s="645">
        <v>4.0289999999999999</v>
      </c>
    </row>
    <row r="2552" spans="1:4" x14ac:dyDescent="0.25">
      <c r="A2552" s="597">
        <v>44439</v>
      </c>
      <c r="B2552" s="414">
        <f t="shared" si="53"/>
        <v>44440</v>
      </c>
      <c r="D2552" s="645">
        <v>5.024</v>
      </c>
    </row>
    <row r="2553" spans="1:4" x14ac:dyDescent="0.25">
      <c r="A2553" s="597">
        <v>44453</v>
      </c>
      <c r="B2553" s="414">
        <f t="shared" si="53"/>
        <v>44454</v>
      </c>
      <c r="D2553" s="645">
        <v>5.024</v>
      </c>
    </row>
    <row r="2554" spans="1:4" x14ac:dyDescent="0.25">
      <c r="A2554" s="597">
        <v>44461</v>
      </c>
      <c r="B2554" s="414">
        <f t="shared" si="53"/>
        <v>44462</v>
      </c>
      <c r="C2554" s="636">
        <v>4.83</v>
      </c>
      <c r="D2554" s="645"/>
    </row>
    <row r="2555" spans="1:4" x14ac:dyDescent="0.25">
      <c r="A2555" s="597">
        <v>44462</v>
      </c>
      <c r="B2555" s="414">
        <f t="shared" si="53"/>
        <v>44463</v>
      </c>
      <c r="C2555" s="636">
        <v>4.8949999999999996</v>
      </c>
      <c r="D2555" s="645"/>
    </row>
    <row r="2556" spans="1:4" x14ac:dyDescent="0.25">
      <c r="A2556" s="597">
        <v>44463</v>
      </c>
      <c r="B2556" s="414">
        <f t="shared" si="53"/>
        <v>44464</v>
      </c>
      <c r="C2556" s="640">
        <v>5.0199999999999996</v>
      </c>
      <c r="D2556" s="645"/>
    </row>
    <row r="2557" spans="1:4" x14ac:dyDescent="0.25">
      <c r="A2557" s="597">
        <v>44464</v>
      </c>
      <c r="B2557" s="414">
        <f t="shared" si="53"/>
        <v>44465</v>
      </c>
      <c r="C2557" s="640">
        <v>5.0199999999999996</v>
      </c>
      <c r="D2557" s="645"/>
    </row>
    <row r="2558" spans="1:4" x14ac:dyDescent="0.25">
      <c r="A2558" s="597">
        <v>44465</v>
      </c>
      <c r="B2558" s="414">
        <f t="shared" si="53"/>
        <v>44466</v>
      </c>
      <c r="C2558" s="640">
        <v>5.0199999999999996</v>
      </c>
      <c r="D2558" s="645"/>
    </row>
    <row r="2559" spans="1:4" x14ac:dyDescent="0.25">
      <c r="A2559" s="597">
        <v>44466</v>
      </c>
      <c r="B2559" s="414">
        <f t="shared" si="53"/>
        <v>44467</v>
      </c>
      <c r="C2559" s="636">
        <v>5.5149999999999997</v>
      </c>
      <c r="D2559" s="645"/>
    </row>
    <row r="2560" spans="1:4" x14ac:dyDescent="0.25">
      <c r="A2560" s="597">
        <v>44467</v>
      </c>
      <c r="B2560" s="414">
        <f t="shared" si="53"/>
        <v>44468</v>
      </c>
      <c r="C2560" s="636">
        <v>5.93</v>
      </c>
      <c r="D2560" s="645"/>
    </row>
    <row r="2561" spans="1:4" x14ac:dyDescent="0.25">
      <c r="A2561" s="597">
        <v>44468</v>
      </c>
      <c r="B2561" s="414">
        <f t="shared" si="53"/>
        <v>44469</v>
      </c>
      <c r="C2561" s="636">
        <v>5.625</v>
      </c>
      <c r="D2561" s="645">
        <v>5.024</v>
      </c>
    </row>
    <row r="2562" spans="1:4" x14ac:dyDescent="0.25">
      <c r="A2562" s="597">
        <v>44469</v>
      </c>
      <c r="B2562" s="597">
        <f t="shared" si="53"/>
        <v>44470</v>
      </c>
      <c r="D2562" s="645">
        <v>5.4870000000000001</v>
      </c>
    </row>
    <row r="2563" spans="1:4" x14ac:dyDescent="0.25">
      <c r="A2563" s="597">
        <v>44483</v>
      </c>
      <c r="B2563" s="597">
        <f t="shared" si="53"/>
        <v>44484</v>
      </c>
      <c r="D2563" s="645">
        <v>5.4870000000000001</v>
      </c>
    </row>
    <row r="2564" spans="1:4" x14ac:dyDescent="0.25">
      <c r="A2564" s="597">
        <v>44492</v>
      </c>
      <c r="B2564" s="414">
        <f t="shared" ref="B2564:B2627" si="54">A2564+1</f>
        <v>44493</v>
      </c>
      <c r="C2564" s="640">
        <v>5.07</v>
      </c>
      <c r="D2564" s="645"/>
    </row>
    <row r="2565" spans="1:4" x14ac:dyDescent="0.25">
      <c r="A2565" s="597">
        <v>44493</v>
      </c>
      <c r="B2565" s="414">
        <f t="shared" si="54"/>
        <v>44494</v>
      </c>
      <c r="C2565" s="640">
        <v>5.07</v>
      </c>
      <c r="D2565" s="645"/>
    </row>
    <row r="2566" spans="1:4" x14ac:dyDescent="0.25">
      <c r="A2566" s="597">
        <v>44494</v>
      </c>
      <c r="B2566" s="414">
        <f t="shared" si="54"/>
        <v>44495</v>
      </c>
      <c r="C2566" s="636">
        <v>5.5949999999999998</v>
      </c>
      <c r="D2566" s="645"/>
    </row>
    <row r="2567" spans="1:4" x14ac:dyDescent="0.25">
      <c r="A2567" s="597">
        <v>44495</v>
      </c>
      <c r="B2567" s="414">
        <f t="shared" si="54"/>
        <v>44496</v>
      </c>
      <c r="C2567" s="636">
        <v>5.585</v>
      </c>
      <c r="D2567" s="645"/>
    </row>
    <row r="2568" spans="1:4" x14ac:dyDescent="0.25">
      <c r="A2568" s="597">
        <v>44496</v>
      </c>
      <c r="B2568" s="414">
        <f t="shared" si="54"/>
        <v>44497</v>
      </c>
      <c r="C2568" s="636">
        <v>5.86</v>
      </c>
      <c r="D2568" s="645"/>
    </row>
    <row r="2569" spans="1:4" x14ac:dyDescent="0.25">
      <c r="A2569" s="597">
        <v>44497</v>
      </c>
      <c r="B2569" s="414">
        <f t="shared" si="54"/>
        <v>44498</v>
      </c>
      <c r="C2569" s="640">
        <v>5.62</v>
      </c>
      <c r="D2569" s="645"/>
    </row>
    <row r="2570" spans="1:4" x14ac:dyDescent="0.25">
      <c r="A2570" s="597">
        <v>44498</v>
      </c>
      <c r="B2570" s="414">
        <f t="shared" si="54"/>
        <v>44499</v>
      </c>
      <c r="C2570" s="640">
        <v>5.62</v>
      </c>
      <c r="D2570" s="645"/>
    </row>
    <row r="2571" spans="1:4" x14ac:dyDescent="0.25">
      <c r="A2571" s="597">
        <v>44499</v>
      </c>
      <c r="B2571" s="597">
        <f t="shared" si="54"/>
        <v>44500</v>
      </c>
      <c r="C2571" s="640">
        <v>5.62</v>
      </c>
      <c r="D2571" s="645">
        <v>5.4870000000000001</v>
      </c>
    </row>
    <row r="2572" spans="1:4" x14ac:dyDescent="0.25">
      <c r="A2572" s="597">
        <v>44500</v>
      </c>
      <c r="B2572" s="597">
        <f t="shared" si="54"/>
        <v>44501</v>
      </c>
      <c r="D2572" s="645">
        <v>5.0339999999999998</v>
      </c>
    </row>
    <row r="2573" spans="1:4" x14ac:dyDescent="0.25">
      <c r="A2573" s="597">
        <v>44514</v>
      </c>
      <c r="B2573" s="597">
        <f t="shared" si="54"/>
        <v>44515</v>
      </c>
      <c r="D2573" s="645">
        <v>5.0339999999999998</v>
      </c>
    </row>
    <row r="2574" spans="1:4" x14ac:dyDescent="0.25">
      <c r="A2574" s="597">
        <v>44522</v>
      </c>
      <c r="B2574" s="414">
        <f t="shared" si="54"/>
        <v>44523</v>
      </c>
      <c r="C2574" s="636">
        <v>4.7649999999999997</v>
      </c>
      <c r="D2574" s="645"/>
    </row>
    <row r="2575" spans="1:4" x14ac:dyDescent="0.25">
      <c r="A2575" s="597">
        <v>44523</v>
      </c>
      <c r="B2575" s="414">
        <f t="shared" si="54"/>
        <v>44524</v>
      </c>
      <c r="C2575" s="636">
        <v>4.8949999999999996</v>
      </c>
      <c r="D2575" s="645"/>
    </row>
    <row r="2576" spans="1:4" x14ac:dyDescent="0.25">
      <c r="A2576" s="597">
        <v>44524</v>
      </c>
      <c r="B2576" s="414">
        <f t="shared" si="54"/>
        <v>44525</v>
      </c>
      <c r="C2576" s="640">
        <v>4.8949999999999996</v>
      </c>
      <c r="D2576" s="645"/>
    </row>
    <row r="2577" spans="1:4" x14ac:dyDescent="0.25">
      <c r="A2577" s="597">
        <v>44525</v>
      </c>
      <c r="B2577" s="414">
        <f t="shared" si="54"/>
        <v>44526</v>
      </c>
      <c r="C2577" s="640">
        <v>4.8949999999999996</v>
      </c>
      <c r="D2577" s="645"/>
    </row>
    <row r="2578" spans="1:4" x14ac:dyDescent="0.25">
      <c r="A2578" s="597">
        <v>44526</v>
      </c>
      <c r="B2578" s="414">
        <f t="shared" si="54"/>
        <v>44527</v>
      </c>
      <c r="C2578" s="640">
        <v>4.8949999999999996</v>
      </c>
      <c r="D2578" s="645"/>
    </row>
    <row r="2579" spans="1:4" x14ac:dyDescent="0.25">
      <c r="A2579" s="597">
        <v>44527</v>
      </c>
      <c r="B2579" s="414">
        <f t="shared" si="54"/>
        <v>44528</v>
      </c>
      <c r="C2579" s="640">
        <v>4.8949999999999996</v>
      </c>
      <c r="D2579" s="645"/>
    </row>
    <row r="2580" spans="1:4" x14ac:dyDescent="0.25">
      <c r="A2580" s="597">
        <v>44528</v>
      </c>
      <c r="B2580" s="414">
        <f t="shared" si="54"/>
        <v>44529</v>
      </c>
      <c r="C2580" s="640">
        <v>4.8949999999999996</v>
      </c>
      <c r="D2580" s="645"/>
    </row>
    <row r="2581" spans="1:4" x14ac:dyDescent="0.25">
      <c r="A2581" s="597">
        <v>44529</v>
      </c>
      <c r="B2581" s="414">
        <f t="shared" si="54"/>
        <v>44530</v>
      </c>
      <c r="C2581" s="636">
        <v>4.8600000000000003</v>
      </c>
      <c r="D2581" s="645">
        <v>5.0339999999999998</v>
      </c>
    </row>
    <row r="2582" spans="1:4" x14ac:dyDescent="0.25">
      <c r="A2582" s="597">
        <v>44530</v>
      </c>
      <c r="B2582" s="597">
        <f t="shared" si="54"/>
        <v>44531</v>
      </c>
      <c r="D2582" s="645">
        <v>3.7149999999999999</v>
      </c>
    </row>
    <row r="2583" spans="1:4" x14ac:dyDescent="0.25">
      <c r="A2583" s="597">
        <v>44544</v>
      </c>
      <c r="B2583" s="597">
        <f t="shared" si="54"/>
        <v>44545</v>
      </c>
      <c r="D2583" s="645">
        <v>3.7149999999999999</v>
      </c>
    </row>
    <row r="2584" spans="1:4" x14ac:dyDescent="0.25">
      <c r="A2584" s="597">
        <v>44553</v>
      </c>
      <c r="B2584" s="414">
        <f t="shared" si="54"/>
        <v>44554</v>
      </c>
      <c r="C2584" s="640">
        <v>3.5150000000000001</v>
      </c>
      <c r="D2584" s="645"/>
    </row>
    <row r="2585" spans="1:4" x14ac:dyDescent="0.25">
      <c r="A2585" s="597">
        <v>44554</v>
      </c>
      <c r="B2585" s="414">
        <f t="shared" si="54"/>
        <v>44555</v>
      </c>
      <c r="C2585" s="640">
        <v>3.5150000000000001</v>
      </c>
      <c r="D2585" s="645"/>
    </row>
    <row r="2586" spans="1:4" x14ac:dyDescent="0.25">
      <c r="A2586" s="597">
        <v>44555</v>
      </c>
      <c r="B2586" s="414">
        <f t="shared" si="54"/>
        <v>44556</v>
      </c>
      <c r="C2586" s="640">
        <v>3.5150000000000001</v>
      </c>
      <c r="D2586" s="645"/>
    </row>
    <row r="2587" spans="1:4" x14ac:dyDescent="0.25">
      <c r="A2587" s="597">
        <v>44556</v>
      </c>
      <c r="B2587" s="414">
        <f t="shared" si="54"/>
        <v>44557</v>
      </c>
      <c r="C2587" s="640">
        <v>3.5150000000000001</v>
      </c>
      <c r="D2587" s="645"/>
    </row>
    <row r="2588" spans="1:4" x14ac:dyDescent="0.25">
      <c r="A2588" s="597">
        <v>44557</v>
      </c>
      <c r="B2588" s="414">
        <f t="shared" si="54"/>
        <v>44558</v>
      </c>
      <c r="C2588" s="636">
        <v>3.2949999999999999</v>
      </c>
      <c r="D2588" s="645"/>
    </row>
    <row r="2589" spans="1:4" x14ac:dyDescent="0.25">
      <c r="A2589" s="597">
        <v>44558</v>
      </c>
      <c r="B2589" s="414">
        <f t="shared" si="54"/>
        <v>44559</v>
      </c>
      <c r="C2589" s="636">
        <v>3.3</v>
      </c>
      <c r="D2589" s="645"/>
    </row>
    <row r="2590" spans="1:4" x14ac:dyDescent="0.25">
      <c r="A2590" s="597">
        <v>44559</v>
      </c>
      <c r="B2590" s="414">
        <f t="shared" si="54"/>
        <v>44560</v>
      </c>
      <c r="C2590" s="640">
        <v>3.4</v>
      </c>
      <c r="D2590" s="645"/>
    </row>
    <row r="2591" spans="1:4" x14ac:dyDescent="0.25">
      <c r="A2591" s="597">
        <v>44560</v>
      </c>
      <c r="B2591" s="414">
        <f t="shared" si="54"/>
        <v>44561</v>
      </c>
      <c r="C2591" s="640">
        <v>3.4</v>
      </c>
      <c r="D2591" s="645">
        <v>3.7149999999999999</v>
      </c>
    </row>
    <row r="2592" spans="1:4" x14ac:dyDescent="0.25">
      <c r="A2592" s="597">
        <v>44561</v>
      </c>
      <c r="B2592" s="597">
        <f t="shared" si="54"/>
        <v>44562</v>
      </c>
      <c r="D2592" s="645">
        <v>4.2720000000000002</v>
      </c>
    </row>
    <row r="2593" spans="1:4" x14ac:dyDescent="0.25">
      <c r="A2593" s="597">
        <v>44575</v>
      </c>
      <c r="B2593" s="597">
        <f t="shared" si="54"/>
        <v>44576</v>
      </c>
      <c r="D2593" s="645">
        <v>4.2720000000000002</v>
      </c>
    </row>
    <row r="2594" spans="1:4" x14ac:dyDescent="0.25">
      <c r="A2594" s="597">
        <v>44584</v>
      </c>
      <c r="B2594" s="414">
        <f t="shared" si="54"/>
        <v>44585</v>
      </c>
      <c r="C2594" s="640">
        <v>4.085</v>
      </c>
      <c r="D2594" s="645"/>
    </row>
    <row r="2595" spans="1:4" x14ac:dyDescent="0.25">
      <c r="A2595" s="597">
        <v>44585</v>
      </c>
      <c r="B2595" s="414">
        <f t="shared" si="54"/>
        <v>44586</v>
      </c>
      <c r="C2595" s="636">
        <v>4.1399999999999997</v>
      </c>
      <c r="D2595" s="645"/>
    </row>
    <row r="2596" spans="1:4" x14ac:dyDescent="0.25">
      <c r="A2596" s="597">
        <v>44586</v>
      </c>
      <c r="B2596" s="414">
        <f t="shared" si="54"/>
        <v>44587</v>
      </c>
      <c r="C2596" s="636">
        <v>4.16</v>
      </c>
      <c r="D2596" s="645"/>
    </row>
    <row r="2597" spans="1:4" x14ac:dyDescent="0.25">
      <c r="A2597" s="597">
        <v>44587</v>
      </c>
      <c r="B2597" s="414">
        <f t="shared" si="54"/>
        <v>44588</v>
      </c>
      <c r="C2597" s="636">
        <v>4.37</v>
      </c>
      <c r="D2597" s="645"/>
    </row>
    <row r="2598" spans="1:4" x14ac:dyDescent="0.25">
      <c r="A2598" s="597">
        <v>44588</v>
      </c>
      <c r="B2598" s="414">
        <f t="shared" si="54"/>
        <v>44589</v>
      </c>
      <c r="C2598" s="636">
        <v>4.45</v>
      </c>
      <c r="D2598" s="645"/>
    </row>
    <row r="2599" spans="1:4" x14ac:dyDescent="0.25">
      <c r="A2599" s="597">
        <v>44589</v>
      </c>
      <c r="B2599" s="414">
        <f t="shared" si="54"/>
        <v>44590</v>
      </c>
      <c r="C2599" s="640">
        <v>5.63</v>
      </c>
      <c r="D2599" s="645"/>
    </row>
    <row r="2600" spans="1:4" x14ac:dyDescent="0.25">
      <c r="A2600" s="597">
        <v>44590</v>
      </c>
      <c r="B2600" s="414">
        <f t="shared" si="54"/>
        <v>44591</v>
      </c>
      <c r="C2600" s="640">
        <v>5.63</v>
      </c>
      <c r="D2600" s="645"/>
    </row>
    <row r="2601" spans="1:4" x14ac:dyDescent="0.25">
      <c r="A2601" s="597">
        <v>44591</v>
      </c>
      <c r="B2601" s="414">
        <f t="shared" si="54"/>
        <v>44592</v>
      </c>
      <c r="C2601" s="640">
        <v>5.63</v>
      </c>
      <c r="D2601" s="645">
        <v>4.2720000000000002</v>
      </c>
    </row>
    <row r="2602" spans="1:4" x14ac:dyDescent="0.25">
      <c r="A2602" s="597">
        <v>44592</v>
      </c>
      <c r="B2602" s="597">
        <f t="shared" si="54"/>
        <v>44593</v>
      </c>
      <c r="D2602" s="645">
        <v>4.673</v>
      </c>
    </row>
    <row r="2603" spans="1:4" x14ac:dyDescent="0.25">
      <c r="A2603" s="597">
        <v>44606</v>
      </c>
      <c r="B2603" s="597">
        <f t="shared" si="54"/>
        <v>44607</v>
      </c>
      <c r="D2603" s="645">
        <v>4.673</v>
      </c>
    </row>
    <row r="2604" spans="1:4" x14ac:dyDescent="0.25">
      <c r="A2604" s="597">
        <v>44612</v>
      </c>
      <c r="B2604" s="414">
        <f t="shared" si="54"/>
        <v>44613</v>
      </c>
      <c r="C2604" s="640">
        <v>4.5999999999999996</v>
      </c>
      <c r="D2604" s="645"/>
    </row>
    <row r="2605" spans="1:4" x14ac:dyDescent="0.25">
      <c r="A2605" s="597">
        <v>44613</v>
      </c>
      <c r="B2605" s="414">
        <f t="shared" si="54"/>
        <v>44614</v>
      </c>
      <c r="C2605" s="640">
        <v>4.5999999999999996</v>
      </c>
      <c r="D2605" s="645"/>
    </row>
    <row r="2606" spans="1:4" x14ac:dyDescent="0.25">
      <c r="A2606" s="597">
        <v>44614</v>
      </c>
      <c r="B2606" s="414">
        <f t="shared" si="54"/>
        <v>44615</v>
      </c>
      <c r="C2606" s="636">
        <v>4.4800000000000004</v>
      </c>
      <c r="D2606" s="645"/>
    </row>
    <row r="2607" spans="1:4" x14ac:dyDescent="0.25">
      <c r="A2607" s="597">
        <v>44615</v>
      </c>
      <c r="B2607" s="414">
        <f t="shared" si="54"/>
        <v>44616</v>
      </c>
      <c r="C2607" s="636">
        <v>4.57</v>
      </c>
      <c r="D2607" s="645"/>
    </row>
    <row r="2608" spans="1:4" x14ac:dyDescent="0.25">
      <c r="A2608" s="597">
        <v>44616</v>
      </c>
      <c r="B2608" s="414">
        <f t="shared" si="54"/>
        <v>44617</v>
      </c>
      <c r="C2608" s="636">
        <v>4.7699999999999996</v>
      </c>
      <c r="D2608" s="645"/>
    </row>
    <row r="2609" spans="1:4" x14ac:dyDescent="0.25">
      <c r="A2609" s="597">
        <v>44617</v>
      </c>
      <c r="B2609" s="414">
        <f t="shared" si="54"/>
        <v>44618</v>
      </c>
      <c r="C2609" s="640">
        <v>4.5449999999999999</v>
      </c>
      <c r="D2609" s="645"/>
    </row>
    <row r="2610" spans="1:4" x14ac:dyDescent="0.25">
      <c r="A2610" s="597">
        <v>44618</v>
      </c>
      <c r="B2610" s="414">
        <f t="shared" si="54"/>
        <v>44619</v>
      </c>
      <c r="C2610" s="640">
        <v>4.5449999999999999</v>
      </c>
      <c r="D2610" s="645"/>
    </row>
    <row r="2611" spans="1:4" x14ac:dyDescent="0.25">
      <c r="A2611" s="597">
        <v>44619</v>
      </c>
      <c r="B2611" s="597">
        <f t="shared" si="54"/>
        <v>44620</v>
      </c>
      <c r="C2611" s="640">
        <v>4.5449999999999999</v>
      </c>
      <c r="D2611" s="645">
        <v>4.673</v>
      </c>
    </row>
    <row r="2612" spans="1:4" x14ac:dyDescent="0.25">
      <c r="A2612" s="597">
        <v>44620</v>
      </c>
      <c r="B2612" s="597">
        <f t="shared" si="54"/>
        <v>44621</v>
      </c>
      <c r="D2612" s="645">
        <v>4.8620000000000001</v>
      </c>
    </row>
    <row r="2613" spans="1:4" x14ac:dyDescent="0.25">
      <c r="A2613" s="597">
        <v>44634</v>
      </c>
      <c r="B2613" s="597">
        <f t="shared" si="54"/>
        <v>44635</v>
      </c>
      <c r="D2613" s="645">
        <v>4.8620000000000001</v>
      </c>
    </row>
    <row r="2614" spans="1:4" x14ac:dyDescent="0.25">
      <c r="A2614" s="597">
        <v>44643</v>
      </c>
      <c r="B2614" s="414">
        <f t="shared" si="54"/>
        <v>44644</v>
      </c>
      <c r="C2614" s="636">
        <v>5.26</v>
      </c>
      <c r="D2614" s="645"/>
    </row>
    <row r="2615" spans="1:4" x14ac:dyDescent="0.25">
      <c r="A2615" s="597">
        <v>44644</v>
      </c>
      <c r="B2615" s="414">
        <f t="shared" si="54"/>
        <v>44645</v>
      </c>
      <c r="C2615" s="636">
        <v>5.165</v>
      </c>
      <c r="D2615" s="645"/>
    </row>
    <row r="2616" spans="1:4" x14ac:dyDescent="0.25">
      <c r="A2616" s="597">
        <v>44645</v>
      </c>
      <c r="B2616" s="414">
        <f t="shared" si="54"/>
        <v>44646</v>
      </c>
      <c r="C2616" s="640">
        <v>5.4850000000000003</v>
      </c>
      <c r="D2616" s="645"/>
    </row>
    <row r="2617" spans="1:4" x14ac:dyDescent="0.25">
      <c r="A2617" s="597">
        <v>44646</v>
      </c>
      <c r="B2617" s="414">
        <f t="shared" si="54"/>
        <v>44647</v>
      </c>
      <c r="C2617" s="640">
        <v>5.4850000000000003</v>
      </c>
      <c r="D2617" s="645"/>
    </row>
    <row r="2618" spans="1:4" x14ac:dyDescent="0.25">
      <c r="A2618" s="597">
        <v>44647</v>
      </c>
      <c r="B2618" s="414">
        <f t="shared" si="54"/>
        <v>44648</v>
      </c>
      <c r="C2618" s="640">
        <v>5.4850000000000003</v>
      </c>
      <c r="D2618" s="645"/>
    </row>
    <row r="2619" spans="1:4" x14ac:dyDescent="0.25">
      <c r="A2619" s="597">
        <v>44648</v>
      </c>
      <c r="B2619" s="414">
        <f t="shared" si="54"/>
        <v>44649</v>
      </c>
      <c r="C2619" s="636">
        <v>5.4349999999999996</v>
      </c>
      <c r="D2619" s="645"/>
    </row>
    <row r="2620" spans="1:4" x14ac:dyDescent="0.25">
      <c r="A2620" s="597">
        <v>44649</v>
      </c>
      <c r="B2620" s="597">
        <f t="shared" si="54"/>
        <v>44650</v>
      </c>
      <c r="C2620" s="636">
        <v>5.31</v>
      </c>
      <c r="D2620" s="645"/>
    </row>
    <row r="2621" spans="1:4" x14ac:dyDescent="0.25">
      <c r="A2621" s="597">
        <v>44650</v>
      </c>
      <c r="B2621" s="597">
        <f t="shared" si="54"/>
        <v>44651</v>
      </c>
      <c r="C2621" s="636">
        <v>5.335</v>
      </c>
      <c r="D2621" s="645">
        <v>4.8620000000000001</v>
      </c>
    </row>
    <row r="2622" spans="1:4" x14ac:dyDescent="0.25">
      <c r="A2622" s="597">
        <v>44651</v>
      </c>
      <c r="B2622" s="597">
        <f t="shared" si="54"/>
        <v>44652</v>
      </c>
      <c r="D2622" s="645">
        <v>6.4740000000000002</v>
      </c>
    </row>
    <row r="2623" spans="1:4" x14ac:dyDescent="0.25">
      <c r="A2623" s="597">
        <v>44665</v>
      </c>
      <c r="B2623" s="597">
        <f t="shared" si="54"/>
        <v>44666</v>
      </c>
      <c r="D2623" s="645">
        <v>6.4740000000000002</v>
      </c>
    </row>
    <row r="2624" spans="1:4" x14ac:dyDescent="0.25">
      <c r="A2624" s="597">
        <v>44673</v>
      </c>
      <c r="B2624" s="414">
        <f t="shared" si="54"/>
        <v>44674</v>
      </c>
      <c r="C2624" s="640">
        <v>6.55</v>
      </c>
      <c r="D2624" s="645"/>
    </row>
    <row r="2625" spans="1:4" x14ac:dyDescent="0.25">
      <c r="A2625" s="597">
        <v>44674</v>
      </c>
      <c r="B2625" s="414">
        <f t="shared" si="54"/>
        <v>44675</v>
      </c>
      <c r="C2625" s="640">
        <v>6.55</v>
      </c>
      <c r="D2625" s="645"/>
    </row>
    <row r="2626" spans="1:4" x14ac:dyDescent="0.25">
      <c r="A2626" s="597">
        <v>44675</v>
      </c>
      <c r="B2626" s="414">
        <f t="shared" si="54"/>
        <v>44676</v>
      </c>
      <c r="C2626" s="640">
        <v>6.55</v>
      </c>
      <c r="D2626" s="645"/>
    </row>
    <row r="2627" spans="1:4" x14ac:dyDescent="0.25">
      <c r="A2627" s="597">
        <v>44676</v>
      </c>
      <c r="B2627" s="414">
        <f t="shared" si="54"/>
        <v>44677</v>
      </c>
      <c r="C2627" s="636">
        <v>6.3949999999999996</v>
      </c>
      <c r="D2627" s="645"/>
    </row>
    <row r="2628" spans="1:4" x14ac:dyDescent="0.25">
      <c r="A2628" s="597">
        <v>44677</v>
      </c>
      <c r="B2628" s="414">
        <f t="shared" ref="B2628:B2693" si="55">A2628+1</f>
        <v>44678</v>
      </c>
      <c r="C2628" s="636">
        <v>6.8150000000000004</v>
      </c>
      <c r="D2628" s="645"/>
    </row>
    <row r="2629" spans="1:4" x14ac:dyDescent="0.25">
      <c r="A2629" s="597">
        <v>44678</v>
      </c>
      <c r="B2629" s="414">
        <f t="shared" si="55"/>
        <v>44679</v>
      </c>
      <c r="C2629" s="636">
        <v>6.9349999999999996</v>
      </c>
      <c r="D2629" s="645"/>
    </row>
    <row r="2630" spans="1:4" x14ac:dyDescent="0.25">
      <c r="A2630" s="597">
        <v>44679</v>
      </c>
      <c r="B2630" s="414">
        <f t="shared" si="55"/>
        <v>44680</v>
      </c>
      <c r="C2630" s="640">
        <v>6.79</v>
      </c>
      <c r="D2630" s="645"/>
    </row>
    <row r="2631" spans="1:4" x14ac:dyDescent="0.25">
      <c r="A2631" s="597">
        <v>44680</v>
      </c>
      <c r="B2631" s="414">
        <f t="shared" si="55"/>
        <v>44681</v>
      </c>
      <c r="C2631" s="640">
        <v>6.79</v>
      </c>
      <c r="D2631" s="645">
        <v>6.4740000000000002</v>
      </c>
    </row>
    <row r="2632" spans="1:4" x14ac:dyDescent="0.25">
      <c r="A2632" s="597">
        <v>44681</v>
      </c>
      <c r="B2632" s="597">
        <f t="shared" si="55"/>
        <v>44682</v>
      </c>
      <c r="D2632" s="645">
        <v>7.9980000000000002</v>
      </c>
    </row>
    <row r="2633" spans="1:4" x14ac:dyDescent="0.25">
      <c r="A2633" s="597">
        <v>44695</v>
      </c>
      <c r="B2633" s="597">
        <f t="shared" si="55"/>
        <v>44696</v>
      </c>
      <c r="D2633" s="645">
        <v>7.9980000000000002</v>
      </c>
    </row>
    <row r="2634" spans="1:4" x14ac:dyDescent="0.25">
      <c r="A2634" s="597">
        <v>44704</v>
      </c>
      <c r="B2634" s="414">
        <f t="shared" si="55"/>
        <v>44705</v>
      </c>
      <c r="C2634" s="636">
        <v>8.1449999999999996</v>
      </c>
      <c r="D2634" s="645"/>
    </row>
    <row r="2635" spans="1:4" x14ac:dyDescent="0.25">
      <c r="A2635" s="597">
        <v>44705</v>
      </c>
      <c r="B2635" s="414">
        <f t="shared" si="55"/>
        <v>44706</v>
      </c>
      <c r="C2635" s="636">
        <v>8.77</v>
      </c>
      <c r="D2635" s="645"/>
    </row>
    <row r="2636" spans="1:4" x14ac:dyDescent="0.25">
      <c r="A2636" s="597">
        <v>44706</v>
      </c>
      <c r="B2636" s="414">
        <f t="shared" si="55"/>
        <v>44707</v>
      </c>
      <c r="C2636" s="636">
        <v>9.2949999999999999</v>
      </c>
      <c r="D2636" s="645"/>
    </row>
    <row r="2637" spans="1:4" x14ac:dyDescent="0.25">
      <c r="A2637" s="597">
        <v>44707</v>
      </c>
      <c r="B2637" s="414">
        <f t="shared" si="55"/>
        <v>44708</v>
      </c>
      <c r="C2637" s="636">
        <v>9.0649999999999995</v>
      </c>
      <c r="D2637" s="645"/>
    </row>
    <row r="2638" spans="1:4" x14ac:dyDescent="0.25">
      <c r="A2638" s="597">
        <v>44708</v>
      </c>
      <c r="B2638" s="414">
        <f t="shared" si="55"/>
        <v>44709</v>
      </c>
      <c r="C2638" s="640">
        <v>8.2650000000000006</v>
      </c>
      <c r="D2638" s="645"/>
    </row>
    <row r="2639" spans="1:4" x14ac:dyDescent="0.25">
      <c r="A2639" s="597">
        <v>44709</v>
      </c>
      <c r="B2639" s="414">
        <f t="shared" si="55"/>
        <v>44710</v>
      </c>
      <c r="C2639" s="640">
        <v>8.2650000000000006</v>
      </c>
      <c r="D2639" s="645"/>
    </row>
    <row r="2640" spans="1:4" x14ac:dyDescent="0.25">
      <c r="A2640" s="597">
        <v>44710</v>
      </c>
      <c r="B2640" s="414">
        <f t="shared" si="55"/>
        <v>44711</v>
      </c>
      <c r="C2640" s="640">
        <v>8.2650000000000006</v>
      </c>
      <c r="D2640" s="645"/>
    </row>
    <row r="2641" spans="1:4" x14ac:dyDescent="0.25">
      <c r="A2641" s="597">
        <v>44711</v>
      </c>
      <c r="B2641" s="414">
        <f t="shared" si="55"/>
        <v>44712</v>
      </c>
      <c r="C2641" s="640">
        <v>8.2650000000000006</v>
      </c>
      <c r="D2641" s="645">
        <v>7.9980000000000002</v>
      </c>
    </row>
    <row r="2642" spans="1:4" x14ac:dyDescent="0.25">
      <c r="A2642" s="597">
        <v>44712</v>
      </c>
      <c r="B2642" s="414">
        <f t="shared" si="55"/>
        <v>44713</v>
      </c>
      <c r="D2642" s="645">
        <v>7.694</v>
      </c>
    </row>
    <row r="2643" spans="1:4" x14ac:dyDescent="0.25">
      <c r="A2643" s="597">
        <v>44726</v>
      </c>
      <c r="B2643" s="414">
        <f t="shared" si="55"/>
        <v>44727</v>
      </c>
      <c r="D2643" s="645">
        <v>7.694</v>
      </c>
    </row>
    <row r="2644" spans="1:4" x14ac:dyDescent="0.25">
      <c r="A2644" s="597">
        <v>44734</v>
      </c>
      <c r="B2644" s="414">
        <f t="shared" si="55"/>
        <v>44735</v>
      </c>
      <c r="C2644" s="636">
        <v>6.59</v>
      </c>
      <c r="D2644" s="645"/>
    </row>
    <row r="2645" spans="1:4" x14ac:dyDescent="0.25">
      <c r="A2645" s="597">
        <v>44735</v>
      </c>
      <c r="B2645" s="414">
        <f t="shared" si="55"/>
        <v>44736</v>
      </c>
      <c r="C2645" s="636">
        <v>6.47</v>
      </c>
      <c r="D2645" s="645"/>
    </row>
    <row r="2646" spans="1:4" x14ac:dyDescent="0.25">
      <c r="A2646" s="597">
        <v>44736</v>
      </c>
      <c r="B2646" s="414">
        <f t="shared" si="55"/>
        <v>44737</v>
      </c>
      <c r="C2646" s="640">
        <v>5.8849999999999998</v>
      </c>
      <c r="D2646" s="645"/>
    </row>
    <row r="2647" spans="1:4" x14ac:dyDescent="0.25">
      <c r="A2647" s="597">
        <v>44737</v>
      </c>
      <c r="B2647" s="414">
        <f t="shared" si="55"/>
        <v>44738</v>
      </c>
      <c r="C2647" s="640">
        <v>5.8849999999999998</v>
      </c>
      <c r="D2647" s="645"/>
    </row>
    <row r="2648" spans="1:4" x14ac:dyDescent="0.25">
      <c r="A2648" s="597">
        <v>44738</v>
      </c>
      <c r="B2648" s="414">
        <f t="shared" si="55"/>
        <v>44739</v>
      </c>
      <c r="C2648" s="640">
        <v>5.8849999999999998</v>
      </c>
      <c r="D2648" s="645"/>
    </row>
    <row r="2649" spans="1:4" x14ac:dyDescent="0.25">
      <c r="A2649" s="597">
        <v>44739</v>
      </c>
      <c r="B2649" s="414">
        <f t="shared" si="55"/>
        <v>44740</v>
      </c>
      <c r="C2649" s="636">
        <v>6.0650000000000004</v>
      </c>
      <c r="D2649" s="645"/>
    </row>
    <row r="2650" spans="1:4" x14ac:dyDescent="0.25">
      <c r="A2650" s="597">
        <v>44740</v>
      </c>
      <c r="B2650" s="414">
        <f t="shared" si="55"/>
        <v>44741</v>
      </c>
      <c r="C2650" s="636">
        <v>6.5449999999999999</v>
      </c>
      <c r="D2650" s="645"/>
    </row>
    <row r="2651" spans="1:4" x14ac:dyDescent="0.25">
      <c r="A2651" s="597">
        <v>44741</v>
      </c>
      <c r="B2651" s="597">
        <f t="shared" si="55"/>
        <v>44742</v>
      </c>
      <c r="C2651" s="636">
        <v>6.665</v>
      </c>
      <c r="D2651" s="645">
        <v>7.694</v>
      </c>
    </row>
    <row r="2652" spans="1:4" x14ac:dyDescent="0.25">
      <c r="A2652" s="597">
        <v>44742</v>
      </c>
      <c r="B2652" s="597">
        <f t="shared" si="55"/>
        <v>44743</v>
      </c>
      <c r="D2652" s="645">
        <v>7.1040000000000001</v>
      </c>
    </row>
    <row r="2653" spans="1:4" x14ac:dyDescent="0.25">
      <c r="A2653" s="597">
        <v>44756</v>
      </c>
      <c r="B2653" s="597">
        <f t="shared" si="55"/>
        <v>44757</v>
      </c>
      <c r="D2653" s="645">
        <v>7.1040000000000001</v>
      </c>
    </row>
    <row r="2654" spans="1:4" x14ac:dyDescent="0.25">
      <c r="A2654" s="597">
        <v>44765</v>
      </c>
      <c r="B2654" s="414">
        <f t="shared" si="55"/>
        <v>44766</v>
      </c>
      <c r="C2654" s="640">
        <v>8.2449999999999992</v>
      </c>
      <c r="D2654" s="645"/>
    </row>
    <row r="2655" spans="1:4" x14ac:dyDescent="0.25">
      <c r="A2655" s="597">
        <v>44766</v>
      </c>
      <c r="B2655" s="414">
        <f t="shared" si="55"/>
        <v>44767</v>
      </c>
      <c r="C2655" s="640">
        <v>8.2449999999999992</v>
      </c>
      <c r="D2655" s="645"/>
    </row>
    <row r="2656" spans="1:4" x14ac:dyDescent="0.25">
      <c r="A2656" s="597">
        <v>44767</v>
      </c>
      <c r="B2656" s="414">
        <f t="shared" si="55"/>
        <v>44768</v>
      </c>
      <c r="C2656" s="636">
        <v>8.5250000000000004</v>
      </c>
      <c r="D2656" s="645"/>
    </row>
    <row r="2657" spans="1:4" x14ac:dyDescent="0.25">
      <c r="A2657" s="597">
        <v>44768</v>
      </c>
      <c r="B2657" s="414">
        <f t="shared" si="55"/>
        <v>44769</v>
      </c>
      <c r="C2657" s="636">
        <v>9.32</v>
      </c>
      <c r="D2657" s="645"/>
    </row>
    <row r="2658" spans="1:4" x14ac:dyDescent="0.25">
      <c r="A2658" s="597">
        <v>44769</v>
      </c>
      <c r="B2658" s="414">
        <f t="shared" si="55"/>
        <v>44770</v>
      </c>
      <c r="C2658" s="636">
        <v>8.68</v>
      </c>
      <c r="D2658" s="645"/>
    </row>
    <row r="2659" spans="1:4" x14ac:dyDescent="0.25">
      <c r="A2659" s="597">
        <v>44770</v>
      </c>
      <c r="B2659" s="414">
        <f t="shared" si="55"/>
        <v>44771</v>
      </c>
      <c r="C2659" s="640">
        <v>8.66</v>
      </c>
      <c r="D2659" s="645"/>
    </row>
    <row r="2660" spans="1:4" x14ac:dyDescent="0.25">
      <c r="A2660" s="597">
        <v>44771</v>
      </c>
      <c r="B2660" s="414">
        <f t="shared" si="55"/>
        <v>44772</v>
      </c>
      <c r="C2660" s="640">
        <v>8.66</v>
      </c>
      <c r="D2660" s="645"/>
    </row>
    <row r="2661" spans="1:4" x14ac:dyDescent="0.25">
      <c r="A2661" s="597">
        <v>44772</v>
      </c>
      <c r="B2661" s="414">
        <f t="shared" si="55"/>
        <v>44773</v>
      </c>
      <c r="C2661" s="640">
        <v>8.66</v>
      </c>
      <c r="D2661" s="645">
        <v>7.1040000000000001</v>
      </c>
    </row>
    <row r="2662" spans="1:4" x14ac:dyDescent="0.25">
      <c r="A2662" s="597">
        <v>44773</v>
      </c>
      <c r="B2662" s="597">
        <f t="shared" si="55"/>
        <v>44774</v>
      </c>
      <c r="D2662" s="645">
        <v>8.7940000000000005</v>
      </c>
    </row>
    <row r="2663" spans="1:4" x14ac:dyDescent="0.25">
      <c r="A2663" s="597">
        <v>44787</v>
      </c>
      <c r="B2663" s="597">
        <f t="shared" si="55"/>
        <v>44788</v>
      </c>
      <c r="D2663" s="645">
        <v>8.7940000000000005</v>
      </c>
    </row>
    <row r="2664" spans="1:4" x14ac:dyDescent="0.25">
      <c r="A2664" s="597">
        <v>44796</v>
      </c>
      <c r="B2664" s="414">
        <f t="shared" si="55"/>
        <v>44797</v>
      </c>
      <c r="C2664" s="636">
        <v>9.76</v>
      </c>
      <c r="D2664" s="645"/>
    </row>
    <row r="2665" spans="1:4" x14ac:dyDescent="0.25">
      <c r="A2665" s="597">
        <v>44797</v>
      </c>
      <c r="B2665" s="414">
        <f t="shared" si="55"/>
        <v>44798</v>
      </c>
      <c r="C2665" s="636">
        <v>9.2850000000000001</v>
      </c>
      <c r="D2665" s="645"/>
    </row>
    <row r="2666" spans="1:4" x14ac:dyDescent="0.25">
      <c r="A2666" s="597">
        <v>44798</v>
      </c>
      <c r="B2666" s="414">
        <f t="shared" si="55"/>
        <v>44799</v>
      </c>
      <c r="C2666" s="636">
        <v>9.33</v>
      </c>
      <c r="D2666" s="645"/>
    </row>
    <row r="2667" spans="1:4" x14ac:dyDescent="0.25">
      <c r="A2667" s="597">
        <v>44799</v>
      </c>
      <c r="B2667" s="414">
        <f t="shared" si="55"/>
        <v>44800</v>
      </c>
      <c r="C2667" s="640">
        <v>9.5</v>
      </c>
      <c r="D2667" s="645"/>
    </row>
    <row r="2668" spans="1:4" x14ac:dyDescent="0.25">
      <c r="A2668" s="597">
        <v>44800</v>
      </c>
      <c r="B2668" s="414">
        <f t="shared" si="55"/>
        <v>44801</v>
      </c>
      <c r="C2668" s="640">
        <v>9.5</v>
      </c>
    </row>
    <row r="2669" spans="1:4" x14ac:dyDescent="0.25">
      <c r="A2669" s="597">
        <v>44801</v>
      </c>
      <c r="B2669" s="414">
        <f t="shared" si="55"/>
        <v>44802</v>
      </c>
      <c r="C2669" s="640">
        <v>9.5</v>
      </c>
    </row>
    <row r="2670" spans="1:4" x14ac:dyDescent="0.25">
      <c r="A2670" s="597">
        <v>44802</v>
      </c>
      <c r="B2670" s="414">
        <f t="shared" si="55"/>
        <v>44803</v>
      </c>
      <c r="C2670" s="636">
        <v>9.25</v>
      </c>
    </row>
    <row r="2671" spans="1:4" x14ac:dyDescent="0.25">
      <c r="A2671" s="597">
        <v>44803</v>
      </c>
      <c r="B2671" s="414">
        <f t="shared" si="55"/>
        <v>44804</v>
      </c>
      <c r="C2671" s="636">
        <v>8.9600000000000009</v>
      </c>
      <c r="D2671" s="645">
        <v>8.7940000000000005</v>
      </c>
    </row>
    <row r="2672" spans="1:4" x14ac:dyDescent="0.25">
      <c r="A2672" s="597">
        <v>44804</v>
      </c>
      <c r="B2672" s="597">
        <f t="shared" si="55"/>
        <v>44805</v>
      </c>
      <c r="D2672" s="645">
        <v>7.9880000000000004</v>
      </c>
    </row>
    <row r="2673" spans="1:4" x14ac:dyDescent="0.25">
      <c r="A2673" s="597">
        <v>44818</v>
      </c>
      <c r="B2673" s="597">
        <f t="shared" si="55"/>
        <v>44819</v>
      </c>
      <c r="D2673" s="645">
        <v>7.9880000000000004</v>
      </c>
    </row>
    <row r="2674" spans="1:4" x14ac:dyDescent="0.25">
      <c r="A2674" s="597">
        <v>44826</v>
      </c>
      <c r="B2674" s="414">
        <f t="shared" si="55"/>
        <v>44827</v>
      </c>
      <c r="C2674" s="698">
        <v>7.75</v>
      </c>
      <c r="D2674" s="645"/>
    </row>
    <row r="2675" spans="1:4" x14ac:dyDescent="0.25">
      <c r="A2675" s="597">
        <v>44827</v>
      </c>
      <c r="B2675" s="414">
        <f t="shared" si="55"/>
        <v>44828</v>
      </c>
      <c r="C2675" s="699">
        <v>6.73</v>
      </c>
      <c r="D2675" s="645"/>
    </row>
    <row r="2676" spans="1:4" x14ac:dyDescent="0.25">
      <c r="A2676" s="597">
        <v>44828</v>
      </c>
      <c r="B2676" s="414">
        <f t="shared" si="55"/>
        <v>44829</v>
      </c>
      <c r="C2676" s="699">
        <v>6.73</v>
      </c>
      <c r="D2676" s="645"/>
    </row>
    <row r="2677" spans="1:4" x14ac:dyDescent="0.25">
      <c r="A2677" s="597">
        <v>44829</v>
      </c>
      <c r="B2677" s="414">
        <f t="shared" si="55"/>
        <v>44830</v>
      </c>
      <c r="C2677" s="699">
        <v>6.73</v>
      </c>
      <c r="D2677" s="645"/>
    </row>
    <row r="2678" spans="1:4" x14ac:dyDescent="0.25">
      <c r="A2678" s="597">
        <v>44830</v>
      </c>
      <c r="B2678" s="414">
        <f t="shared" si="55"/>
        <v>44831</v>
      </c>
      <c r="C2678" s="698">
        <v>6.74</v>
      </c>
      <c r="D2678" s="645"/>
    </row>
    <row r="2679" spans="1:4" x14ac:dyDescent="0.25">
      <c r="A2679" s="597">
        <v>44831</v>
      </c>
      <c r="B2679" s="414">
        <f t="shared" si="55"/>
        <v>44832</v>
      </c>
      <c r="C2679" s="698">
        <v>6.8150000000000004</v>
      </c>
      <c r="D2679" s="645"/>
    </row>
    <row r="2680" spans="1:4" x14ac:dyDescent="0.25">
      <c r="A2680" s="597">
        <v>44832</v>
      </c>
      <c r="B2680" s="414">
        <f t="shared" si="55"/>
        <v>44833</v>
      </c>
      <c r="C2680" s="698">
        <v>6.6050000000000004</v>
      </c>
      <c r="D2680" s="645"/>
    </row>
    <row r="2681" spans="1:4" x14ac:dyDescent="0.25">
      <c r="A2681" s="597">
        <v>44833</v>
      </c>
      <c r="B2681" s="597">
        <f t="shared" si="55"/>
        <v>44834</v>
      </c>
      <c r="C2681" s="698">
        <v>6.585</v>
      </c>
      <c r="D2681" s="645">
        <v>7.9880000000000004</v>
      </c>
    </row>
    <row r="2682" spans="1:4" x14ac:dyDescent="0.25">
      <c r="A2682" s="597">
        <v>44834</v>
      </c>
      <c r="B2682" s="597">
        <f t="shared" si="55"/>
        <v>44835</v>
      </c>
      <c r="D2682" s="645">
        <v>5.6870000000000003</v>
      </c>
    </row>
    <row r="2683" spans="1:4" x14ac:dyDescent="0.25">
      <c r="A2683" s="597">
        <v>44848</v>
      </c>
      <c r="B2683" s="597">
        <f t="shared" si="55"/>
        <v>44849</v>
      </c>
      <c r="D2683" s="645">
        <v>5.6870000000000003</v>
      </c>
    </row>
    <row r="2684" spans="1:4" x14ac:dyDescent="0.25">
      <c r="A2684" s="597">
        <v>44857</v>
      </c>
      <c r="B2684" s="414">
        <f t="shared" si="55"/>
        <v>44858</v>
      </c>
      <c r="C2684" s="640">
        <v>4.43</v>
      </c>
      <c r="D2684" s="645"/>
    </row>
    <row r="2685" spans="1:4" x14ac:dyDescent="0.25">
      <c r="A2685" s="597">
        <v>44858</v>
      </c>
      <c r="B2685" s="414">
        <f t="shared" si="55"/>
        <v>44859</v>
      </c>
      <c r="C2685" s="636">
        <v>4.8099999999999996</v>
      </c>
      <c r="D2685" s="645"/>
    </row>
    <row r="2686" spans="1:4" x14ac:dyDescent="0.25">
      <c r="A2686" s="597">
        <v>44859</v>
      </c>
      <c r="B2686" s="414">
        <f t="shared" si="55"/>
        <v>44860</v>
      </c>
      <c r="C2686" s="636">
        <v>5.2</v>
      </c>
      <c r="D2686" s="645"/>
    </row>
    <row r="2687" spans="1:4" x14ac:dyDescent="0.25">
      <c r="A2687" s="597">
        <v>44860</v>
      </c>
      <c r="B2687" s="414">
        <f t="shared" si="55"/>
        <v>44861</v>
      </c>
      <c r="C2687" s="636">
        <v>5.26</v>
      </c>
      <c r="D2687" s="645"/>
    </row>
    <row r="2688" spans="1:4" x14ac:dyDescent="0.25">
      <c r="A2688" s="597">
        <v>44861</v>
      </c>
      <c r="B2688" s="414">
        <f t="shared" si="55"/>
        <v>44862</v>
      </c>
      <c r="C2688" s="636">
        <v>5.2949999999999999</v>
      </c>
      <c r="D2688" s="645"/>
    </row>
    <row r="2689" spans="1:4" x14ac:dyDescent="0.25">
      <c r="A2689" s="597">
        <v>44862</v>
      </c>
      <c r="B2689" s="414">
        <f t="shared" si="55"/>
        <v>44863</v>
      </c>
      <c r="C2689" s="640">
        <v>4.9450000000000003</v>
      </c>
      <c r="D2689" s="645"/>
    </row>
    <row r="2690" spans="1:4" x14ac:dyDescent="0.25">
      <c r="A2690" s="597">
        <v>44863</v>
      </c>
      <c r="B2690" s="414">
        <f t="shared" si="55"/>
        <v>44864</v>
      </c>
      <c r="C2690" s="640">
        <v>4.9450000000000003</v>
      </c>
      <c r="D2690" s="645"/>
    </row>
    <row r="2691" spans="1:4" x14ac:dyDescent="0.25">
      <c r="A2691" s="597">
        <v>44864</v>
      </c>
      <c r="B2691" s="414">
        <f t="shared" si="55"/>
        <v>44865</v>
      </c>
      <c r="C2691" s="640">
        <v>4.9450000000000003</v>
      </c>
      <c r="D2691" s="645">
        <v>5.6870000000000003</v>
      </c>
    </row>
    <row r="2692" spans="1:4" x14ac:dyDescent="0.25">
      <c r="A2692" s="597">
        <v>44865</v>
      </c>
      <c r="B2692" s="597">
        <f t="shared" si="55"/>
        <v>44866</v>
      </c>
      <c r="D2692" s="645">
        <v>5.3360000000000003</v>
      </c>
    </row>
    <row r="2693" spans="1:4" x14ac:dyDescent="0.25">
      <c r="A2693" s="597">
        <v>44879</v>
      </c>
      <c r="B2693" s="597">
        <f t="shared" si="55"/>
        <v>44880</v>
      </c>
      <c r="D2693" s="645">
        <v>5.3360000000000003</v>
      </c>
    </row>
    <row r="2694" spans="1:4" x14ac:dyDescent="0.25">
      <c r="A2694" s="597">
        <v>44887</v>
      </c>
      <c r="B2694" s="414">
        <f t="shared" ref="B2694:B2699" si="56">A2694+1</f>
        <v>44888</v>
      </c>
      <c r="C2694" s="636">
        <v>6.1749999999999998</v>
      </c>
      <c r="D2694" s="645"/>
    </row>
    <row r="2695" spans="1:4" x14ac:dyDescent="0.25">
      <c r="A2695" s="597">
        <v>44888</v>
      </c>
      <c r="B2695" s="414">
        <f t="shared" si="56"/>
        <v>44889</v>
      </c>
      <c r="C2695" s="640">
        <v>6.46</v>
      </c>
      <c r="D2695" s="645"/>
    </row>
    <row r="2696" spans="1:4" x14ac:dyDescent="0.25">
      <c r="A2696" s="597">
        <v>44889</v>
      </c>
      <c r="B2696" s="414">
        <f t="shared" si="56"/>
        <v>44890</v>
      </c>
      <c r="C2696" s="640">
        <v>6.46</v>
      </c>
      <c r="D2696" s="645"/>
    </row>
    <row r="2697" spans="1:4" x14ac:dyDescent="0.25">
      <c r="A2697" s="597">
        <v>44890</v>
      </c>
      <c r="B2697" s="414">
        <f t="shared" si="56"/>
        <v>44891</v>
      </c>
      <c r="C2697" s="640">
        <v>6.46</v>
      </c>
      <c r="D2697" s="645"/>
    </row>
    <row r="2698" spans="1:4" x14ac:dyDescent="0.25">
      <c r="A2698" s="597">
        <v>44891</v>
      </c>
      <c r="B2698" s="414">
        <f t="shared" si="56"/>
        <v>44892</v>
      </c>
      <c r="C2698" s="640">
        <v>6.46</v>
      </c>
      <c r="D2698" s="645"/>
    </row>
    <row r="2699" spans="1:4" x14ac:dyDescent="0.25">
      <c r="A2699" s="597">
        <v>44892</v>
      </c>
      <c r="B2699" s="414">
        <f t="shared" si="56"/>
        <v>44893</v>
      </c>
      <c r="C2699" s="640">
        <v>6.46</v>
      </c>
      <c r="D2699" s="645"/>
    </row>
    <row r="2700" spans="1:4" x14ac:dyDescent="0.25">
      <c r="A2700" s="597">
        <v>44893</v>
      </c>
      <c r="B2700" s="414">
        <f>A2700+1</f>
        <v>44894</v>
      </c>
      <c r="C2700" s="636">
        <v>5.9850000000000003</v>
      </c>
      <c r="D2700" s="645"/>
    </row>
    <row r="2701" spans="1:4" x14ac:dyDescent="0.25">
      <c r="A2701" s="597">
        <v>44894</v>
      </c>
      <c r="B2701" s="414">
        <f>A2701+1</f>
        <v>44895</v>
      </c>
      <c r="C2701" s="636">
        <v>6.0250000000000004</v>
      </c>
      <c r="D2701" s="645">
        <v>5.3360000000000003</v>
      </c>
    </row>
    <row r="2702" spans="1:4" x14ac:dyDescent="0.25">
      <c r="A2702" s="597">
        <v>44895</v>
      </c>
      <c r="B2702" s="414">
        <f t="shared" ref="B2702:B2765" si="57">A2702+1</f>
        <v>44896</v>
      </c>
      <c r="D2702" s="645">
        <v>5.6319999999999997</v>
      </c>
    </row>
    <row r="2703" spans="1:4" x14ac:dyDescent="0.25">
      <c r="A2703" s="597">
        <v>44909</v>
      </c>
      <c r="B2703" s="414">
        <f t="shared" si="57"/>
        <v>44910</v>
      </c>
      <c r="D2703" s="645">
        <v>5.6319999999999997</v>
      </c>
    </row>
    <row r="2704" spans="1:4" x14ac:dyDescent="0.25">
      <c r="A2704" s="597">
        <v>44918</v>
      </c>
      <c r="B2704" s="414">
        <f t="shared" si="57"/>
        <v>44919</v>
      </c>
      <c r="C2704" s="640">
        <v>6.5549999999999997</v>
      </c>
      <c r="D2704" s="645"/>
    </row>
    <row r="2705" spans="1:4" x14ac:dyDescent="0.25">
      <c r="A2705" s="597">
        <v>44919</v>
      </c>
      <c r="B2705" s="414">
        <f t="shared" si="57"/>
        <v>44920</v>
      </c>
      <c r="C2705" s="640">
        <v>6.5549999999999997</v>
      </c>
      <c r="D2705" s="645"/>
    </row>
    <row r="2706" spans="1:4" x14ac:dyDescent="0.25">
      <c r="A2706" s="597">
        <v>44920</v>
      </c>
      <c r="B2706" s="414">
        <f t="shared" si="57"/>
        <v>44921</v>
      </c>
      <c r="C2706" s="640">
        <v>6.5549999999999997</v>
      </c>
      <c r="D2706" s="645"/>
    </row>
    <row r="2707" spans="1:4" x14ac:dyDescent="0.25">
      <c r="A2707" s="597">
        <v>44921</v>
      </c>
      <c r="B2707" s="414">
        <f t="shared" si="57"/>
        <v>44922</v>
      </c>
      <c r="C2707" s="640">
        <v>6.5549999999999997</v>
      </c>
      <c r="D2707" s="645"/>
    </row>
    <row r="2708" spans="1:4" x14ac:dyDescent="0.25">
      <c r="A2708" s="597">
        <v>44922</v>
      </c>
      <c r="B2708" s="414">
        <f t="shared" si="57"/>
        <v>44923</v>
      </c>
      <c r="C2708" s="636">
        <v>4.9000000000000004</v>
      </c>
      <c r="D2708" s="645"/>
    </row>
    <row r="2709" spans="1:4" x14ac:dyDescent="0.25">
      <c r="A2709" s="597">
        <v>44923</v>
      </c>
      <c r="B2709" s="414">
        <f t="shared" si="57"/>
        <v>44924</v>
      </c>
      <c r="C2709" s="636">
        <v>4.1150000000000002</v>
      </c>
      <c r="D2709" s="645"/>
    </row>
    <row r="2710" spans="1:4" x14ac:dyDescent="0.25">
      <c r="A2710" s="597">
        <v>44924</v>
      </c>
      <c r="B2710" s="414">
        <f t="shared" si="57"/>
        <v>44925</v>
      </c>
      <c r="C2710" s="640">
        <v>3.6949999999999998</v>
      </c>
      <c r="D2710" s="645"/>
    </row>
    <row r="2711" spans="1:4" x14ac:dyDescent="0.25">
      <c r="A2711" s="597">
        <v>44925</v>
      </c>
      <c r="B2711" s="414">
        <f t="shared" si="57"/>
        <v>44926</v>
      </c>
      <c r="C2711" s="640">
        <v>3.6949999999999998</v>
      </c>
      <c r="D2711" s="645">
        <v>5.6319999999999997</v>
      </c>
    </row>
    <row r="2712" spans="1:4" x14ac:dyDescent="0.25">
      <c r="A2712" s="597">
        <v>44926</v>
      </c>
      <c r="B2712" s="597">
        <f t="shared" si="57"/>
        <v>44927</v>
      </c>
      <c r="D2712" s="645">
        <v>3.298</v>
      </c>
    </row>
    <row r="2713" spans="1:4" x14ac:dyDescent="0.25">
      <c r="A2713" s="597">
        <v>44940</v>
      </c>
      <c r="B2713" s="597">
        <f t="shared" si="57"/>
        <v>44941</v>
      </c>
      <c r="D2713" s="645">
        <v>3.298</v>
      </c>
    </row>
    <row r="2714" spans="1:4" x14ac:dyDescent="0.25">
      <c r="A2714" s="597">
        <v>44949</v>
      </c>
      <c r="B2714" s="414">
        <f t="shared" si="57"/>
        <v>44950</v>
      </c>
      <c r="C2714" s="636">
        <v>3.3849999999999998</v>
      </c>
      <c r="D2714" s="645"/>
    </row>
    <row r="2715" spans="1:4" x14ac:dyDescent="0.25">
      <c r="A2715" s="597">
        <v>44950</v>
      </c>
      <c r="B2715" s="414">
        <f t="shared" si="57"/>
        <v>44951</v>
      </c>
      <c r="C2715" s="636">
        <v>3.335</v>
      </c>
      <c r="D2715" s="645"/>
    </row>
    <row r="2716" spans="1:4" x14ac:dyDescent="0.25">
      <c r="A2716" s="597">
        <v>44951</v>
      </c>
      <c r="B2716" s="414">
        <f t="shared" si="57"/>
        <v>44952</v>
      </c>
      <c r="C2716" s="636">
        <v>3.08</v>
      </c>
      <c r="D2716" s="645"/>
    </row>
    <row r="2717" spans="1:4" x14ac:dyDescent="0.25">
      <c r="A2717" s="597">
        <v>44952</v>
      </c>
      <c r="B2717" s="414">
        <f t="shared" si="57"/>
        <v>44953</v>
      </c>
      <c r="C2717" s="636">
        <v>2.7050000000000001</v>
      </c>
      <c r="D2717" s="645"/>
    </row>
    <row r="2718" spans="1:4" x14ac:dyDescent="0.25">
      <c r="A2718" s="597">
        <v>44953</v>
      </c>
      <c r="B2718" s="414">
        <f t="shared" si="57"/>
        <v>44954</v>
      </c>
      <c r="C2718" s="640">
        <v>2.7850000000000001</v>
      </c>
      <c r="D2718" s="645"/>
    </row>
    <row r="2719" spans="1:4" x14ac:dyDescent="0.25">
      <c r="A2719" s="597">
        <v>44954</v>
      </c>
      <c r="B2719" s="414">
        <f t="shared" si="57"/>
        <v>44955</v>
      </c>
      <c r="C2719" s="640">
        <v>2.7850000000000001</v>
      </c>
      <c r="D2719" s="645"/>
    </row>
    <row r="2720" spans="1:4" x14ac:dyDescent="0.25">
      <c r="A2720" s="597">
        <v>44955</v>
      </c>
      <c r="B2720" s="414">
        <f t="shared" si="57"/>
        <v>44956</v>
      </c>
      <c r="C2720" s="640">
        <v>2.7850000000000001</v>
      </c>
      <c r="D2720" s="645"/>
    </row>
    <row r="2721" spans="1:4" x14ac:dyDescent="0.25">
      <c r="A2721" s="597">
        <v>44956</v>
      </c>
      <c r="B2721" s="597">
        <f t="shared" si="57"/>
        <v>44957</v>
      </c>
      <c r="C2721" s="636">
        <v>2.8050000000000002</v>
      </c>
      <c r="D2721" s="645">
        <v>3.298</v>
      </c>
    </row>
    <row r="2722" spans="1:4" x14ac:dyDescent="0.25">
      <c r="A2722" s="597">
        <v>44957</v>
      </c>
      <c r="B2722" s="597">
        <f t="shared" si="57"/>
        <v>44958</v>
      </c>
      <c r="D2722" s="645">
        <v>2.37</v>
      </c>
    </row>
    <row r="2723" spans="1:4" x14ac:dyDescent="0.25">
      <c r="A2723" s="597">
        <v>44971</v>
      </c>
      <c r="B2723" s="597">
        <f t="shared" si="57"/>
        <v>44972</v>
      </c>
      <c r="D2723" s="645">
        <v>2.37</v>
      </c>
    </row>
    <row r="2724" spans="1:4" x14ac:dyDescent="0.25">
      <c r="A2724" s="597">
        <v>44977</v>
      </c>
      <c r="B2724" s="414">
        <f t="shared" si="57"/>
        <v>44978</v>
      </c>
      <c r="C2724" s="640">
        <v>2.2599999999999998</v>
      </c>
      <c r="D2724" s="645"/>
    </row>
    <row r="2725" spans="1:4" x14ac:dyDescent="0.25">
      <c r="A2725" s="597">
        <v>44978</v>
      </c>
      <c r="B2725" s="414">
        <f t="shared" si="57"/>
        <v>44979</v>
      </c>
      <c r="C2725" s="636">
        <v>2.0950000000000002</v>
      </c>
      <c r="D2725" s="645"/>
    </row>
    <row r="2726" spans="1:4" x14ac:dyDescent="0.25">
      <c r="A2726" s="597">
        <v>44979</v>
      </c>
      <c r="B2726" s="414">
        <f t="shared" si="57"/>
        <v>44980</v>
      </c>
      <c r="C2726" s="636">
        <v>2.0750000000000002</v>
      </c>
      <c r="D2726" s="645"/>
    </row>
    <row r="2727" spans="1:4" x14ac:dyDescent="0.25">
      <c r="A2727" s="597">
        <v>44980</v>
      </c>
      <c r="B2727" s="414">
        <f t="shared" si="57"/>
        <v>44981</v>
      </c>
      <c r="C2727" s="636">
        <v>2.1850000000000001</v>
      </c>
      <c r="D2727" s="645"/>
    </row>
    <row r="2728" spans="1:4" x14ac:dyDescent="0.25">
      <c r="A2728" s="597">
        <v>44981</v>
      </c>
      <c r="B2728" s="414">
        <f t="shared" si="57"/>
        <v>44982</v>
      </c>
      <c r="C2728" s="640">
        <v>2.3450000000000002</v>
      </c>
      <c r="D2728" s="645"/>
    </row>
    <row r="2729" spans="1:4" x14ac:dyDescent="0.25">
      <c r="A2729" s="597">
        <v>44982</v>
      </c>
      <c r="B2729" s="414">
        <f t="shared" si="57"/>
        <v>44983</v>
      </c>
      <c r="C2729" s="640">
        <v>2.3450000000000002</v>
      </c>
      <c r="D2729" s="645"/>
    </row>
    <row r="2730" spans="1:4" x14ac:dyDescent="0.25">
      <c r="A2730" s="597">
        <v>44983</v>
      </c>
      <c r="B2730" s="414">
        <f t="shared" si="57"/>
        <v>44984</v>
      </c>
      <c r="C2730" s="640">
        <v>2.3450000000000002</v>
      </c>
      <c r="D2730" s="645"/>
    </row>
    <row r="2731" spans="1:4" x14ac:dyDescent="0.25">
      <c r="A2731" s="597">
        <v>44984</v>
      </c>
      <c r="B2731" s="414">
        <f t="shared" si="57"/>
        <v>44985</v>
      </c>
      <c r="C2731" s="636">
        <v>2.56</v>
      </c>
      <c r="D2731" s="645">
        <v>2.37</v>
      </c>
    </row>
    <row r="2732" spans="1:4" x14ac:dyDescent="0.25">
      <c r="A2732" s="597">
        <v>44985</v>
      </c>
      <c r="B2732" s="597">
        <f t="shared" si="57"/>
        <v>44986</v>
      </c>
      <c r="D2732" s="645">
        <v>2.3340000000000001</v>
      </c>
    </row>
    <row r="2733" spans="1:4" x14ac:dyDescent="0.25">
      <c r="A2733" s="597">
        <v>44999</v>
      </c>
      <c r="B2733" s="597">
        <f t="shared" si="57"/>
        <v>45000</v>
      </c>
      <c r="D2733" s="645">
        <v>2.3340000000000001</v>
      </c>
    </row>
    <row r="2734" spans="1:4" x14ac:dyDescent="0.25">
      <c r="A2734" s="597">
        <v>45008</v>
      </c>
      <c r="B2734" s="414">
        <f t="shared" si="57"/>
        <v>45009</v>
      </c>
      <c r="C2734" s="636">
        <v>2.0750000000000002</v>
      </c>
      <c r="D2734" s="645"/>
    </row>
    <row r="2735" spans="1:4" x14ac:dyDescent="0.25">
      <c r="A2735" s="597">
        <v>45009</v>
      </c>
      <c r="B2735" s="414">
        <f t="shared" si="57"/>
        <v>45010</v>
      </c>
      <c r="C2735" s="640">
        <v>2.0449999999999999</v>
      </c>
      <c r="D2735" s="645"/>
    </row>
    <row r="2736" spans="1:4" x14ac:dyDescent="0.25">
      <c r="A2736" s="597">
        <v>45010</v>
      </c>
      <c r="B2736" s="414">
        <f t="shared" si="57"/>
        <v>45011</v>
      </c>
      <c r="C2736" s="640">
        <v>2.0449999999999999</v>
      </c>
      <c r="D2736" s="645"/>
    </row>
    <row r="2737" spans="1:4" x14ac:dyDescent="0.25">
      <c r="A2737" s="597">
        <v>45011</v>
      </c>
      <c r="B2737" s="414">
        <f t="shared" si="57"/>
        <v>45012</v>
      </c>
      <c r="C2737" s="640">
        <v>2.0449999999999999</v>
      </c>
      <c r="D2737" s="645"/>
    </row>
    <row r="2738" spans="1:4" x14ac:dyDescent="0.25">
      <c r="A2738" s="597">
        <v>45012</v>
      </c>
      <c r="B2738" s="414">
        <f t="shared" si="57"/>
        <v>45013</v>
      </c>
      <c r="C2738" s="636">
        <v>2.0350000000000001</v>
      </c>
      <c r="D2738" s="645"/>
    </row>
    <row r="2739" spans="1:4" x14ac:dyDescent="0.25">
      <c r="A2739" s="597">
        <v>45013</v>
      </c>
      <c r="B2739" s="414">
        <f t="shared" si="57"/>
        <v>45014</v>
      </c>
      <c r="C2739" s="636">
        <v>2.0150000000000001</v>
      </c>
      <c r="D2739" s="645"/>
    </row>
    <row r="2740" spans="1:4" x14ac:dyDescent="0.25">
      <c r="A2740" s="597">
        <v>45014</v>
      </c>
      <c r="B2740" s="414">
        <f t="shared" si="57"/>
        <v>45015</v>
      </c>
      <c r="C2740" s="636">
        <v>1.9450000000000001</v>
      </c>
      <c r="D2740" s="645"/>
    </row>
    <row r="2741" spans="1:4" x14ac:dyDescent="0.25">
      <c r="A2741" s="597">
        <v>45015</v>
      </c>
      <c r="B2741" s="414">
        <f t="shared" si="57"/>
        <v>45016</v>
      </c>
      <c r="C2741" s="636">
        <v>1.95</v>
      </c>
      <c r="D2741" s="645">
        <v>2.3340000000000001</v>
      </c>
    </row>
    <row r="2742" spans="1:4" x14ac:dyDescent="0.25">
      <c r="A2742" s="597">
        <v>45016</v>
      </c>
      <c r="B2742" s="414">
        <f t="shared" si="57"/>
        <v>45017</v>
      </c>
      <c r="D2742" s="645">
        <v>2.133</v>
      </c>
    </row>
    <row r="2743" spans="1:4" x14ac:dyDescent="0.25">
      <c r="A2743" s="182">
        <v>45030</v>
      </c>
      <c r="B2743" s="182">
        <f t="shared" si="57"/>
        <v>45031</v>
      </c>
      <c r="D2743" s="645">
        <v>2.133</v>
      </c>
    </row>
    <row r="2744" spans="1:4" x14ac:dyDescent="0.25">
      <c r="A2744" s="597">
        <v>45039</v>
      </c>
      <c r="B2744" s="414">
        <f t="shared" si="57"/>
        <v>45040</v>
      </c>
      <c r="C2744" s="640">
        <v>2.19</v>
      </c>
      <c r="D2744" s="645"/>
    </row>
    <row r="2745" spans="1:4" x14ac:dyDescent="0.25">
      <c r="A2745" s="597">
        <v>45040</v>
      </c>
      <c r="B2745" s="414">
        <f t="shared" si="57"/>
        <v>45041</v>
      </c>
      <c r="C2745" s="636">
        <v>2.1949999999999998</v>
      </c>
      <c r="D2745" s="645"/>
    </row>
    <row r="2746" spans="1:4" x14ac:dyDescent="0.25">
      <c r="A2746" s="597">
        <v>45041</v>
      </c>
      <c r="B2746" s="414">
        <f t="shared" si="57"/>
        <v>45042</v>
      </c>
      <c r="C2746" s="636">
        <v>2.21</v>
      </c>
      <c r="D2746" s="645"/>
    </row>
    <row r="2747" spans="1:4" x14ac:dyDescent="0.25">
      <c r="A2747" s="597">
        <v>45042</v>
      </c>
      <c r="B2747" s="414">
        <f t="shared" si="57"/>
        <v>45043</v>
      </c>
      <c r="C2747" s="636">
        <v>2.1850000000000001</v>
      </c>
      <c r="D2747" s="645"/>
    </row>
    <row r="2748" spans="1:4" x14ac:dyDescent="0.25">
      <c r="A2748" s="597">
        <v>45043</v>
      </c>
      <c r="B2748" s="414">
        <f t="shared" si="57"/>
        <v>45044</v>
      </c>
      <c r="C2748" s="640">
        <v>2.165</v>
      </c>
      <c r="D2748" s="645"/>
    </row>
    <row r="2749" spans="1:4" x14ac:dyDescent="0.25">
      <c r="A2749" s="597">
        <v>45044</v>
      </c>
      <c r="B2749" s="414">
        <f t="shared" si="57"/>
        <v>45045</v>
      </c>
      <c r="C2749" s="640">
        <v>2.165</v>
      </c>
      <c r="D2749" s="645"/>
    </row>
    <row r="2750" spans="1:4" x14ac:dyDescent="0.25">
      <c r="A2750" s="597">
        <v>45045</v>
      </c>
      <c r="B2750" s="414">
        <f t="shared" si="57"/>
        <v>45046</v>
      </c>
      <c r="C2750" s="640">
        <v>2.165</v>
      </c>
      <c r="D2750" s="645">
        <v>2.133</v>
      </c>
    </row>
    <row r="2751" spans="1:4" x14ac:dyDescent="0.25">
      <c r="A2751" s="182">
        <v>45046</v>
      </c>
      <c r="B2751" s="182">
        <f t="shared" si="57"/>
        <v>45047</v>
      </c>
      <c r="D2751" s="645">
        <v>2.109</v>
      </c>
    </row>
    <row r="2752" spans="1:4" x14ac:dyDescent="0.25">
      <c r="A2752" s="182">
        <v>45060</v>
      </c>
      <c r="B2752" s="182">
        <f t="shared" si="57"/>
        <v>45061</v>
      </c>
      <c r="D2752" s="645">
        <v>2.109</v>
      </c>
    </row>
    <row r="2753" spans="1:4" x14ac:dyDescent="0.25">
      <c r="A2753" s="597">
        <v>45069</v>
      </c>
      <c r="B2753" s="414">
        <f t="shared" si="57"/>
        <v>45070</v>
      </c>
      <c r="C2753" s="636">
        <v>2.2149999999999999</v>
      </c>
    </row>
    <row r="2754" spans="1:4" x14ac:dyDescent="0.25">
      <c r="A2754" s="597">
        <v>45070</v>
      </c>
      <c r="B2754" s="414">
        <f t="shared" si="57"/>
        <v>45071</v>
      </c>
      <c r="C2754" s="636">
        <v>2.2400000000000002</v>
      </c>
    </row>
    <row r="2755" spans="1:4" x14ac:dyDescent="0.25">
      <c r="A2755" s="597">
        <v>45071</v>
      </c>
      <c r="B2755" s="414">
        <f t="shared" si="57"/>
        <v>45072</v>
      </c>
      <c r="C2755" s="636">
        <v>2.2149999999999999</v>
      </c>
    </row>
    <row r="2756" spans="1:4" x14ac:dyDescent="0.25">
      <c r="A2756" s="597">
        <v>45072</v>
      </c>
      <c r="B2756" s="414">
        <f t="shared" si="57"/>
        <v>45073</v>
      </c>
      <c r="C2756" s="640">
        <v>1.88</v>
      </c>
    </row>
    <row r="2757" spans="1:4" x14ac:dyDescent="0.25">
      <c r="A2757" s="597">
        <v>45073</v>
      </c>
      <c r="B2757" s="414">
        <f t="shared" si="57"/>
        <v>45074</v>
      </c>
      <c r="C2757" s="640">
        <v>1.88</v>
      </c>
    </row>
    <row r="2758" spans="1:4" x14ac:dyDescent="0.25">
      <c r="A2758" s="597">
        <v>45074</v>
      </c>
      <c r="B2758" s="414">
        <f t="shared" si="57"/>
        <v>45075</v>
      </c>
      <c r="C2758" s="640">
        <v>1.88</v>
      </c>
    </row>
    <row r="2759" spans="1:4" x14ac:dyDescent="0.25">
      <c r="A2759" s="597">
        <v>45075</v>
      </c>
      <c r="B2759" s="414">
        <f t="shared" si="57"/>
        <v>45076</v>
      </c>
      <c r="C2759" s="640">
        <v>1.88</v>
      </c>
    </row>
    <row r="2760" spans="1:4" x14ac:dyDescent="0.25">
      <c r="A2760" s="597">
        <v>45076</v>
      </c>
      <c r="B2760" s="414">
        <f t="shared" si="57"/>
        <v>45077</v>
      </c>
      <c r="C2760" s="636">
        <v>2.1</v>
      </c>
      <c r="D2760" s="645">
        <v>2.109</v>
      </c>
    </row>
    <row r="2761" spans="1:4" x14ac:dyDescent="0.25">
      <c r="A2761" s="597">
        <v>45077</v>
      </c>
      <c r="B2761" s="414">
        <f t="shared" si="57"/>
        <v>45078</v>
      </c>
      <c r="D2761" s="645">
        <v>2.12</v>
      </c>
    </row>
    <row r="2762" spans="1:4" x14ac:dyDescent="0.25">
      <c r="A2762" s="182">
        <v>45091</v>
      </c>
      <c r="B2762" s="182">
        <f t="shared" si="57"/>
        <v>45092</v>
      </c>
      <c r="D2762" s="645">
        <v>2.12</v>
      </c>
    </row>
    <row r="2763" spans="1:4" x14ac:dyDescent="0.25">
      <c r="A2763" s="597">
        <v>45099</v>
      </c>
      <c r="B2763" s="414">
        <f t="shared" si="57"/>
        <v>45100</v>
      </c>
      <c r="C2763" s="636">
        <v>2.2949999999999999</v>
      </c>
      <c r="D2763" s="645"/>
    </row>
    <row r="2764" spans="1:4" x14ac:dyDescent="0.25">
      <c r="A2764" s="597">
        <v>45100</v>
      </c>
      <c r="B2764" s="414">
        <f t="shared" si="57"/>
        <v>45101</v>
      </c>
      <c r="C2764" s="640">
        <v>2.2349999999999999</v>
      </c>
      <c r="D2764" s="645"/>
    </row>
    <row r="2765" spans="1:4" x14ac:dyDescent="0.25">
      <c r="A2765" s="597">
        <v>45101</v>
      </c>
      <c r="B2765" s="414">
        <f t="shared" si="57"/>
        <v>45102</v>
      </c>
      <c r="C2765" s="640">
        <v>2.2349999999999999</v>
      </c>
      <c r="D2765" s="645"/>
    </row>
    <row r="2766" spans="1:4" x14ac:dyDescent="0.25">
      <c r="A2766" s="597">
        <v>45102</v>
      </c>
      <c r="B2766" s="414">
        <f t="shared" ref="B2766:B2783" si="58">A2766+1</f>
        <v>45103</v>
      </c>
      <c r="C2766" s="640">
        <v>2.2349999999999999</v>
      </c>
      <c r="D2766" s="645"/>
    </row>
    <row r="2767" spans="1:4" x14ac:dyDescent="0.25">
      <c r="A2767" s="597">
        <v>45103</v>
      </c>
      <c r="B2767" s="414">
        <f t="shared" si="58"/>
        <v>45104</v>
      </c>
      <c r="C2767" s="636">
        <v>2.6150000000000002</v>
      </c>
      <c r="D2767" s="645"/>
    </row>
    <row r="2768" spans="1:4" x14ac:dyDescent="0.25">
      <c r="A2768" s="597">
        <v>45104</v>
      </c>
      <c r="B2768" s="414">
        <f t="shared" si="58"/>
        <v>45105</v>
      </c>
      <c r="C2768" s="636">
        <v>2.69</v>
      </c>
      <c r="D2768" s="645"/>
    </row>
    <row r="2769" spans="1:4" x14ac:dyDescent="0.25">
      <c r="A2769" s="597">
        <v>45105</v>
      </c>
      <c r="B2769" s="414">
        <f t="shared" si="58"/>
        <v>45106</v>
      </c>
      <c r="C2769" s="636">
        <v>2.7</v>
      </c>
      <c r="D2769" s="645"/>
    </row>
    <row r="2770" spans="1:4" x14ac:dyDescent="0.25">
      <c r="A2770" s="597">
        <v>45106</v>
      </c>
      <c r="B2770" s="414">
        <f t="shared" si="58"/>
        <v>45107</v>
      </c>
      <c r="C2770" s="636">
        <v>2.5</v>
      </c>
      <c r="D2770" s="645">
        <v>2.12</v>
      </c>
    </row>
    <row r="2771" spans="1:4" x14ac:dyDescent="0.25">
      <c r="A2771" s="597">
        <v>45107</v>
      </c>
      <c r="B2771" s="414">
        <f t="shared" si="58"/>
        <v>45108</v>
      </c>
      <c r="D2771" s="645">
        <v>2.5390000000000001</v>
      </c>
    </row>
    <row r="2772" spans="1:4" x14ac:dyDescent="0.25">
      <c r="A2772" s="597">
        <v>45121</v>
      </c>
      <c r="B2772" s="414">
        <f t="shared" si="58"/>
        <v>45122</v>
      </c>
      <c r="D2772" s="645">
        <v>2.5390000000000001</v>
      </c>
    </row>
    <row r="2773" spans="1:4" x14ac:dyDescent="0.25">
      <c r="A2773" s="597">
        <v>45130</v>
      </c>
      <c r="B2773" s="414">
        <f t="shared" si="58"/>
        <v>45131</v>
      </c>
      <c r="C2773" s="640">
        <v>2.605</v>
      </c>
    </row>
    <row r="2774" spans="1:4" x14ac:dyDescent="0.25">
      <c r="A2774" s="414">
        <v>45131</v>
      </c>
      <c r="B2774" s="414">
        <f t="shared" si="58"/>
        <v>45132</v>
      </c>
      <c r="C2774" s="636">
        <v>2.67</v>
      </c>
    </row>
    <row r="2775" spans="1:4" x14ac:dyDescent="0.25">
      <c r="A2775" s="597">
        <v>45132</v>
      </c>
      <c r="B2775" s="414">
        <f t="shared" si="58"/>
        <v>45133</v>
      </c>
      <c r="C2775" s="636">
        <v>2.65</v>
      </c>
    </row>
    <row r="2776" spans="1:4" x14ac:dyDescent="0.25">
      <c r="A2776" s="414">
        <v>45133</v>
      </c>
      <c r="B2776" s="414">
        <f t="shared" si="58"/>
        <v>45134</v>
      </c>
      <c r="C2776" s="636">
        <v>2.605</v>
      </c>
    </row>
    <row r="2777" spans="1:4" x14ac:dyDescent="0.25">
      <c r="A2777" s="597">
        <v>45134</v>
      </c>
      <c r="B2777" s="414">
        <f t="shared" si="58"/>
        <v>45135</v>
      </c>
      <c r="C2777" s="636">
        <v>2.48</v>
      </c>
    </row>
    <row r="2778" spans="1:4" x14ac:dyDescent="0.25">
      <c r="A2778" s="414">
        <v>45135</v>
      </c>
      <c r="B2778" s="414">
        <f t="shared" si="58"/>
        <v>45136</v>
      </c>
      <c r="C2778" s="640">
        <v>2.5150000000000001</v>
      </c>
    </row>
    <row r="2779" spans="1:4" x14ac:dyDescent="0.25">
      <c r="A2779" s="597">
        <v>45136</v>
      </c>
      <c r="B2779" s="414">
        <f t="shared" si="58"/>
        <v>45137</v>
      </c>
      <c r="C2779" s="640">
        <v>2.5150000000000001</v>
      </c>
    </row>
    <row r="2780" spans="1:4" x14ac:dyDescent="0.25">
      <c r="A2780" s="414">
        <v>45137</v>
      </c>
      <c r="B2780" s="414">
        <f t="shared" si="58"/>
        <v>45138</v>
      </c>
      <c r="C2780" s="640">
        <v>2.5150000000000001</v>
      </c>
      <c r="D2780" s="645">
        <v>2.5390000000000001</v>
      </c>
    </row>
    <row r="2781" spans="1:4" x14ac:dyDescent="0.25">
      <c r="A2781" s="597">
        <v>45138</v>
      </c>
      <c r="B2781" s="414">
        <f t="shared" si="58"/>
        <v>45139</v>
      </c>
      <c r="D2781" s="645">
        <v>2.5659999999999998</v>
      </c>
    </row>
    <row r="2782" spans="1:4" x14ac:dyDescent="0.25">
      <c r="A2782" s="414">
        <v>45152</v>
      </c>
      <c r="B2782" s="414">
        <f t="shared" si="58"/>
        <v>45153</v>
      </c>
      <c r="D2782" s="645">
        <v>2.5659999999999998</v>
      </c>
    </row>
    <row r="2783" spans="1:4" x14ac:dyDescent="0.25">
      <c r="A2783" s="414">
        <v>45161</v>
      </c>
      <c r="B2783" s="182">
        <f t="shared" si="58"/>
        <v>45162</v>
      </c>
      <c r="C2783" s="660">
        <v>2.59</v>
      </c>
    </row>
    <row r="2784" spans="1:4" x14ac:dyDescent="0.25">
      <c r="A2784" s="414">
        <v>45162</v>
      </c>
      <c r="B2784" s="182">
        <f t="shared" ref="B2784:B2803" si="59">A2784+1</f>
        <v>45163</v>
      </c>
      <c r="C2784" s="660">
        <v>2.4249999999999998</v>
      </c>
    </row>
    <row r="2785" spans="1:4" x14ac:dyDescent="0.25">
      <c r="A2785" s="414">
        <v>45163</v>
      </c>
      <c r="B2785" s="182">
        <f t="shared" si="59"/>
        <v>45164</v>
      </c>
      <c r="C2785" s="661">
        <v>2.4649999999999999</v>
      </c>
    </row>
    <row r="2786" spans="1:4" x14ac:dyDescent="0.25">
      <c r="A2786" s="414">
        <v>45164</v>
      </c>
      <c r="B2786" s="182">
        <f t="shared" si="59"/>
        <v>45165</v>
      </c>
      <c r="C2786" s="661">
        <v>2.4649999999999999</v>
      </c>
    </row>
    <row r="2787" spans="1:4" x14ac:dyDescent="0.25">
      <c r="A2787" s="414">
        <v>45165</v>
      </c>
      <c r="B2787" s="182">
        <f t="shared" si="59"/>
        <v>45166</v>
      </c>
      <c r="C2787" s="661">
        <v>2.4649999999999999</v>
      </c>
    </row>
    <row r="2788" spans="1:4" x14ac:dyDescent="0.25">
      <c r="A2788" s="414">
        <v>45166</v>
      </c>
      <c r="B2788" s="182">
        <f t="shared" si="59"/>
        <v>45167</v>
      </c>
      <c r="C2788" s="660">
        <v>2.585</v>
      </c>
    </row>
    <row r="2789" spans="1:4" x14ac:dyDescent="0.25">
      <c r="A2789" s="414">
        <v>45167</v>
      </c>
      <c r="B2789" s="182">
        <f t="shared" si="59"/>
        <v>45168</v>
      </c>
      <c r="C2789" s="660">
        <v>2.5</v>
      </c>
    </row>
    <row r="2790" spans="1:4" x14ac:dyDescent="0.25">
      <c r="A2790" s="414">
        <v>45168</v>
      </c>
      <c r="B2790" s="182">
        <f t="shared" si="59"/>
        <v>45169</v>
      </c>
      <c r="C2790" s="660">
        <v>2.4900000000000002</v>
      </c>
      <c r="D2790" s="645">
        <v>2.5659999999999998</v>
      </c>
    </row>
    <row r="2791" spans="1:4" x14ac:dyDescent="0.25">
      <c r="A2791" s="414">
        <v>45169</v>
      </c>
      <c r="B2791" s="182">
        <f t="shared" si="59"/>
        <v>45170</v>
      </c>
      <c r="D2791" s="641">
        <v>2.6440000000000001</v>
      </c>
    </row>
    <row r="2792" spans="1:4" x14ac:dyDescent="0.25">
      <c r="A2792" s="414">
        <v>45183</v>
      </c>
      <c r="B2792" s="182">
        <f t="shared" si="59"/>
        <v>45184</v>
      </c>
      <c r="D2792" s="641">
        <v>2.6440000000000001</v>
      </c>
    </row>
    <row r="2793" spans="1:4" x14ac:dyDescent="0.25">
      <c r="A2793" s="182">
        <v>45191</v>
      </c>
      <c r="B2793" s="182">
        <f t="shared" si="59"/>
        <v>45192</v>
      </c>
      <c r="C2793" s="661">
        <v>2.61</v>
      </c>
    </row>
    <row r="2794" spans="1:4" x14ac:dyDescent="0.25">
      <c r="A2794" s="182">
        <v>45192</v>
      </c>
      <c r="B2794" s="182">
        <f t="shared" si="59"/>
        <v>45193</v>
      </c>
      <c r="C2794" s="661">
        <v>2.61</v>
      </c>
    </row>
    <row r="2795" spans="1:4" x14ac:dyDescent="0.25">
      <c r="A2795" s="182">
        <v>45193</v>
      </c>
      <c r="B2795" s="182">
        <f t="shared" si="59"/>
        <v>45194</v>
      </c>
      <c r="C2795" s="661">
        <v>2.61</v>
      </c>
    </row>
    <row r="2796" spans="1:4" x14ac:dyDescent="0.25">
      <c r="A2796" s="182">
        <v>45194</v>
      </c>
      <c r="B2796" s="182">
        <f t="shared" si="59"/>
        <v>45195</v>
      </c>
      <c r="C2796" s="660">
        <v>2.61</v>
      </c>
    </row>
    <row r="2797" spans="1:4" x14ac:dyDescent="0.25">
      <c r="A2797" s="182">
        <v>45195</v>
      </c>
      <c r="B2797" s="182">
        <f t="shared" si="59"/>
        <v>45196</v>
      </c>
      <c r="C2797" s="660">
        <v>2.6</v>
      </c>
    </row>
    <row r="2798" spans="1:4" x14ac:dyDescent="0.25">
      <c r="A2798" s="182">
        <v>45196</v>
      </c>
      <c r="B2798" s="182">
        <f t="shared" si="59"/>
        <v>45197</v>
      </c>
      <c r="C2798" s="660">
        <v>2.71</v>
      </c>
    </row>
    <row r="2799" spans="1:4" x14ac:dyDescent="0.25">
      <c r="A2799" s="182">
        <v>45197</v>
      </c>
      <c r="B2799" s="182">
        <f t="shared" si="59"/>
        <v>45198</v>
      </c>
      <c r="C2799" s="661">
        <v>2.7450000000000001</v>
      </c>
    </row>
    <row r="2800" spans="1:4" x14ac:dyDescent="0.25">
      <c r="A2800" s="182">
        <v>45198</v>
      </c>
      <c r="B2800" s="182">
        <f t="shared" si="59"/>
        <v>45199</v>
      </c>
      <c r="C2800" s="661">
        <v>2.7450000000000001</v>
      </c>
      <c r="D2800" s="641">
        <v>2.6440000000000001</v>
      </c>
    </row>
    <row r="2801" spans="1:4" x14ac:dyDescent="0.25">
      <c r="A2801" s="182">
        <v>45199</v>
      </c>
      <c r="B2801" s="182">
        <f t="shared" si="59"/>
        <v>45200</v>
      </c>
      <c r="D2801" s="641">
        <v>2.9660000000000002</v>
      </c>
    </row>
    <row r="2802" spans="1:4" x14ac:dyDescent="0.25">
      <c r="A2802" s="182">
        <v>45213</v>
      </c>
      <c r="B2802" s="182">
        <f t="shared" si="59"/>
        <v>45214</v>
      </c>
      <c r="D2802" s="641">
        <v>2.9660000000000002</v>
      </c>
    </row>
    <row r="2803" spans="1:4" x14ac:dyDescent="0.25">
      <c r="A2803" s="182">
        <v>45222</v>
      </c>
      <c r="B2803" s="182">
        <f t="shared" si="59"/>
        <v>45223</v>
      </c>
      <c r="C2803" s="660">
        <v>2.6549999999999998</v>
      </c>
    </row>
    <row r="2804" spans="1:4" x14ac:dyDescent="0.25">
      <c r="A2804" s="182">
        <v>45223</v>
      </c>
      <c r="B2804" s="182">
        <f t="shared" ref="B2804:B2812" si="60">A2804+1</f>
        <v>45224</v>
      </c>
      <c r="C2804" s="660">
        <v>2.83</v>
      </c>
    </row>
    <row r="2805" spans="1:4" x14ac:dyDescent="0.25">
      <c r="A2805" s="182">
        <v>45224</v>
      </c>
      <c r="B2805" s="182">
        <f t="shared" si="60"/>
        <v>45225</v>
      </c>
      <c r="C2805" s="660">
        <v>2.855</v>
      </c>
    </row>
    <row r="2806" spans="1:4" x14ac:dyDescent="0.25">
      <c r="A2806" s="182">
        <v>45225</v>
      </c>
      <c r="B2806" s="182">
        <f t="shared" si="60"/>
        <v>45226</v>
      </c>
      <c r="C2806" s="660">
        <v>2.87</v>
      </c>
    </row>
    <row r="2807" spans="1:4" x14ac:dyDescent="0.25">
      <c r="A2807" s="182">
        <v>45226</v>
      </c>
      <c r="B2807" s="182">
        <f t="shared" si="60"/>
        <v>45227</v>
      </c>
      <c r="C2807" s="661">
        <v>3.2250000000000001</v>
      </c>
    </row>
    <row r="2808" spans="1:4" x14ac:dyDescent="0.25">
      <c r="A2808" s="182">
        <v>45227</v>
      </c>
      <c r="B2808" s="182">
        <f t="shared" si="60"/>
        <v>45228</v>
      </c>
      <c r="C2808" s="661">
        <v>3.2250000000000001</v>
      </c>
    </row>
    <row r="2809" spans="1:4" x14ac:dyDescent="0.25">
      <c r="A2809" s="182">
        <v>45228</v>
      </c>
      <c r="B2809" s="182">
        <f t="shared" si="60"/>
        <v>45229</v>
      </c>
      <c r="C2809" s="661">
        <v>3.2250000000000001</v>
      </c>
    </row>
    <row r="2810" spans="1:4" x14ac:dyDescent="0.25">
      <c r="A2810" s="182">
        <v>45229</v>
      </c>
      <c r="B2810" s="182">
        <f t="shared" si="60"/>
        <v>45230</v>
      </c>
      <c r="C2810" s="660">
        <v>3.17</v>
      </c>
      <c r="D2810" s="641">
        <v>2.9660000000000002</v>
      </c>
    </row>
    <row r="2811" spans="1:4" x14ac:dyDescent="0.25">
      <c r="A2811" s="182">
        <v>45230</v>
      </c>
      <c r="B2811" s="182">
        <f t="shared" si="60"/>
        <v>45231</v>
      </c>
      <c r="D2811" s="641">
        <v>2.7349999999999999</v>
      </c>
    </row>
    <row r="2812" spans="1:4" x14ac:dyDescent="0.25">
      <c r="A2812" s="182">
        <v>45244</v>
      </c>
      <c r="B2812" s="182">
        <f t="shared" si="60"/>
        <v>45245</v>
      </c>
      <c r="D2812" s="641">
        <v>2.7349999999999999</v>
      </c>
    </row>
    <row r="2813" spans="1:4" x14ac:dyDescent="0.25">
      <c r="A2813" s="182">
        <v>45252</v>
      </c>
      <c r="B2813" s="182">
        <f t="shared" ref="B2813" si="61">A2813+1</f>
        <v>45253</v>
      </c>
      <c r="C2813" s="640">
        <v>2.7149999999999999</v>
      </c>
    </row>
    <row r="2814" spans="1:4" x14ac:dyDescent="0.25">
      <c r="A2814" s="182">
        <v>45253</v>
      </c>
      <c r="B2814" s="182">
        <f t="shared" ref="B2814:B2815" si="62">A2814+1</f>
        <v>45254</v>
      </c>
      <c r="C2814" s="640">
        <v>2.7149999999999999</v>
      </c>
    </row>
    <row r="2815" spans="1:4" x14ac:dyDescent="0.25">
      <c r="A2815" s="182">
        <v>45254</v>
      </c>
      <c r="B2815" s="182">
        <f t="shared" si="62"/>
        <v>45255</v>
      </c>
      <c r="C2815" s="640">
        <v>2.7149999999999999</v>
      </c>
    </row>
    <row r="2816" spans="1:4" x14ac:dyDescent="0.25">
      <c r="A2816" s="182">
        <v>45255</v>
      </c>
      <c r="B2816" s="182">
        <f t="shared" ref="B2816:B2820" si="63">A2816+1</f>
        <v>45256</v>
      </c>
      <c r="C2816" s="640">
        <v>2.7149999999999999</v>
      </c>
    </row>
    <row r="2817" spans="1:4" x14ac:dyDescent="0.25">
      <c r="A2817" s="182">
        <v>45256</v>
      </c>
      <c r="B2817" s="182">
        <f t="shared" si="63"/>
        <v>45257</v>
      </c>
      <c r="C2817" s="640">
        <v>2.7149999999999999</v>
      </c>
    </row>
    <row r="2818" spans="1:4" x14ac:dyDescent="0.25">
      <c r="A2818" s="182">
        <v>45257</v>
      </c>
      <c r="B2818" s="182">
        <f t="shared" si="63"/>
        <v>45258</v>
      </c>
      <c r="C2818" s="636">
        <v>2.7349999999999999</v>
      </c>
    </row>
    <row r="2819" spans="1:4" x14ac:dyDescent="0.25">
      <c r="A2819" s="182">
        <v>45258</v>
      </c>
      <c r="B2819" s="182">
        <f t="shared" si="63"/>
        <v>45259</v>
      </c>
      <c r="C2819" s="636">
        <v>2.7850000000000001</v>
      </c>
    </row>
    <row r="2820" spans="1:4" x14ac:dyDescent="0.25">
      <c r="A2820" s="182">
        <v>45259</v>
      </c>
      <c r="B2820" s="182">
        <f t="shared" si="63"/>
        <v>45260</v>
      </c>
      <c r="C2820" s="636">
        <v>2.7</v>
      </c>
      <c r="D2820" s="641">
        <v>2.7349999999999999</v>
      </c>
    </row>
    <row r="2821" spans="1:4" x14ac:dyDescent="0.25">
      <c r="A2821" s="182">
        <v>45260</v>
      </c>
      <c r="B2821" s="182">
        <f t="shared" ref="B2821:B2825" si="64">A2821+1</f>
        <v>45261</v>
      </c>
      <c r="D2821" s="641">
        <v>2.5259999999999998</v>
      </c>
    </row>
    <row r="2822" spans="1:4" x14ac:dyDescent="0.25">
      <c r="A2822" s="182">
        <v>45274</v>
      </c>
      <c r="B2822" s="182">
        <f t="shared" si="64"/>
        <v>45275</v>
      </c>
      <c r="D2822" s="641">
        <v>2.5259999999999998</v>
      </c>
    </row>
    <row r="2823" spans="1:4" x14ac:dyDescent="0.25">
      <c r="A2823" s="182">
        <v>45283</v>
      </c>
      <c r="B2823" s="182">
        <f t="shared" si="64"/>
        <v>45284</v>
      </c>
      <c r="C2823" s="661">
        <v>2.4950000000000001</v>
      </c>
      <c r="D2823" s="641"/>
    </row>
    <row r="2824" spans="1:4" x14ac:dyDescent="0.25">
      <c r="A2824" s="182">
        <v>45284</v>
      </c>
      <c r="B2824" s="182">
        <f t="shared" si="64"/>
        <v>45285</v>
      </c>
      <c r="C2824" s="661">
        <v>2.4950000000000001</v>
      </c>
    </row>
    <row r="2825" spans="1:4" x14ac:dyDescent="0.25">
      <c r="A2825" s="182">
        <v>45285</v>
      </c>
      <c r="B2825" s="182">
        <f t="shared" si="64"/>
        <v>45286</v>
      </c>
      <c r="C2825" s="661">
        <v>2.4950000000000001</v>
      </c>
    </row>
    <row r="2826" spans="1:4" x14ac:dyDescent="0.25">
      <c r="A2826" s="182">
        <v>45286</v>
      </c>
      <c r="B2826" s="182">
        <f t="shared" ref="B2826:B2844" si="65">A2826+1</f>
        <v>45287</v>
      </c>
      <c r="C2826" s="660">
        <v>2.48</v>
      </c>
    </row>
    <row r="2827" spans="1:4" x14ac:dyDescent="0.25">
      <c r="A2827" s="182">
        <v>45287</v>
      </c>
      <c r="B2827" s="182">
        <f t="shared" si="65"/>
        <v>45288</v>
      </c>
      <c r="C2827" s="660">
        <v>2.625</v>
      </c>
    </row>
    <row r="2828" spans="1:4" x14ac:dyDescent="0.25">
      <c r="A2828" s="182">
        <v>45288</v>
      </c>
      <c r="B2828" s="182">
        <f t="shared" si="65"/>
        <v>45289</v>
      </c>
      <c r="C2828" s="661">
        <v>2.5499999999999998</v>
      </c>
    </row>
    <row r="2829" spans="1:4" x14ac:dyDescent="0.25">
      <c r="A2829" s="182">
        <v>45289</v>
      </c>
      <c r="B2829" s="182">
        <f t="shared" si="65"/>
        <v>45290</v>
      </c>
      <c r="C2829" s="661">
        <v>2.5499999999999998</v>
      </c>
    </row>
    <row r="2830" spans="1:4" x14ac:dyDescent="0.25">
      <c r="A2830" s="182">
        <v>45290</v>
      </c>
      <c r="B2830" s="182">
        <f t="shared" si="65"/>
        <v>45291</v>
      </c>
      <c r="C2830" s="661">
        <v>2.5499999999999998</v>
      </c>
      <c r="D2830" s="641">
        <v>2.5259999999999998</v>
      </c>
    </row>
    <row r="2831" spans="1:4" x14ac:dyDescent="0.25">
      <c r="A2831" s="182">
        <v>45291</v>
      </c>
      <c r="B2831" s="182">
        <f t="shared" si="65"/>
        <v>45292</v>
      </c>
      <c r="D2831" s="641">
        <v>4.0410000000000004</v>
      </c>
    </row>
    <row r="2832" spans="1:4" x14ac:dyDescent="0.25">
      <c r="A2832" s="182">
        <v>45305</v>
      </c>
      <c r="B2832" s="182">
        <f t="shared" si="65"/>
        <v>45306</v>
      </c>
      <c r="D2832" s="641">
        <v>4.0410000000000004</v>
      </c>
    </row>
    <row r="2833" spans="1:4" x14ac:dyDescent="0.25">
      <c r="A2833" s="182">
        <v>45314</v>
      </c>
      <c r="B2833" s="182">
        <f t="shared" si="65"/>
        <v>45315</v>
      </c>
      <c r="C2833" s="660">
        <v>2.1549999999999998</v>
      </c>
    </row>
    <row r="2834" spans="1:4" x14ac:dyDescent="0.25">
      <c r="A2834" s="182">
        <v>45315</v>
      </c>
      <c r="B2834" s="182">
        <f t="shared" si="65"/>
        <v>45316</v>
      </c>
      <c r="C2834" s="660">
        <v>2.4350000000000001</v>
      </c>
    </row>
    <row r="2835" spans="1:4" x14ac:dyDescent="0.25">
      <c r="A2835" s="182">
        <v>45316</v>
      </c>
      <c r="B2835" s="182">
        <f t="shared" si="65"/>
        <v>45317</v>
      </c>
      <c r="C2835" s="660">
        <v>2.5499999999999998</v>
      </c>
    </row>
    <row r="2836" spans="1:4" x14ac:dyDescent="0.25">
      <c r="A2836" s="182">
        <v>45317</v>
      </c>
      <c r="B2836" s="182">
        <f t="shared" si="65"/>
        <v>45318</v>
      </c>
      <c r="C2836" s="661">
        <v>2.38</v>
      </c>
    </row>
    <row r="2837" spans="1:4" x14ac:dyDescent="0.25">
      <c r="A2837" s="182">
        <v>45318</v>
      </c>
      <c r="B2837" s="182">
        <f t="shared" si="65"/>
        <v>45319</v>
      </c>
      <c r="C2837" s="661">
        <v>2.38</v>
      </c>
    </row>
    <row r="2838" spans="1:4" x14ac:dyDescent="0.25">
      <c r="A2838" s="182">
        <v>45319</v>
      </c>
      <c r="B2838" s="182">
        <f t="shared" si="65"/>
        <v>45320</v>
      </c>
      <c r="C2838" s="661">
        <v>2.38</v>
      </c>
    </row>
    <row r="2839" spans="1:4" x14ac:dyDescent="0.25">
      <c r="A2839" s="182">
        <v>45320</v>
      </c>
      <c r="B2839" s="182">
        <f t="shared" si="65"/>
        <v>45321</v>
      </c>
      <c r="C2839" s="660">
        <v>2.4350000000000001</v>
      </c>
    </row>
    <row r="2840" spans="1:4" x14ac:dyDescent="0.25">
      <c r="A2840" s="182">
        <v>45321</v>
      </c>
      <c r="B2840" s="182">
        <f t="shared" si="65"/>
        <v>45322</v>
      </c>
      <c r="C2840" s="660">
        <v>2.2650000000000001</v>
      </c>
      <c r="D2840" s="641">
        <v>4.0410000000000004</v>
      </c>
    </row>
    <row r="2841" spans="1:4" x14ac:dyDescent="0.25">
      <c r="A2841" s="182">
        <v>45322</v>
      </c>
      <c r="B2841" s="182">
        <f t="shared" si="65"/>
        <v>45323</v>
      </c>
      <c r="D2841" s="641">
        <v>1.732</v>
      </c>
    </row>
    <row r="2842" spans="1:4" x14ac:dyDescent="0.25">
      <c r="A2842" s="182">
        <v>45336</v>
      </c>
      <c r="B2842" s="182">
        <f t="shared" si="65"/>
        <v>45337</v>
      </c>
      <c r="D2842" s="641">
        <v>1.732</v>
      </c>
    </row>
    <row r="2843" spans="1:4" x14ac:dyDescent="0.25">
      <c r="A2843" s="182">
        <v>45343</v>
      </c>
      <c r="B2843" s="182">
        <f t="shared" si="65"/>
        <v>45344</v>
      </c>
      <c r="C2843" s="660">
        <v>1.6</v>
      </c>
    </row>
    <row r="2844" spans="1:4" x14ac:dyDescent="0.25">
      <c r="A2844" s="182">
        <v>45344</v>
      </c>
      <c r="B2844" s="182">
        <f t="shared" si="65"/>
        <v>45345</v>
      </c>
      <c r="C2844" s="660">
        <v>1.605</v>
      </c>
    </row>
    <row r="2845" spans="1:4" x14ac:dyDescent="0.25">
      <c r="A2845" s="182">
        <v>45345</v>
      </c>
      <c r="B2845" s="182">
        <f t="shared" ref="B2845:B2854" si="66">A2845+1</f>
        <v>45346</v>
      </c>
      <c r="C2845" s="661">
        <v>1.52</v>
      </c>
    </row>
    <row r="2846" spans="1:4" x14ac:dyDescent="0.25">
      <c r="A2846" s="182">
        <v>45346</v>
      </c>
      <c r="B2846" s="182">
        <f t="shared" si="66"/>
        <v>45347</v>
      </c>
      <c r="C2846" s="661">
        <v>1.52</v>
      </c>
    </row>
    <row r="2847" spans="1:4" x14ac:dyDescent="0.25">
      <c r="A2847" s="182">
        <v>45347</v>
      </c>
      <c r="B2847" s="182">
        <f t="shared" si="66"/>
        <v>45348</v>
      </c>
      <c r="C2847" s="661">
        <v>1.52</v>
      </c>
    </row>
    <row r="2848" spans="1:4" x14ac:dyDescent="0.25">
      <c r="A2848" s="182">
        <v>45348</v>
      </c>
      <c r="B2848" s="182">
        <f t="shared" si="66"/>
        <v>45349</v>
      </c>
      <c r="C2848" s="660">
        <v>1.595</v>
      </c>
    </row>
    <row r="2849" spans="1:4" x14ac:dyDescent="0.25">
      <c r="A2849" s="182">
        <v>45349</v>
      </c>
      <c r="B2849" s="182">
        <f t="shared" si="66"/>
        <v>45350</v>
      </c>
      <c r="C2849" s="660">
        <v>1.53</v>
      </c>
    </row>
    <row r="2850" spans="1:4" x14ac:dyDescent="0.25">
      <c r="A2850" s="182">
        <v>45350</v>
      </c>
      <c r="B2850" s="182">
        <f t="shared" si="66"/>
        <v>45351</v>
      </c>
      <c r="C2850" s="660">
        <v>1.63</v>
      </c>
      <c r="D2850" s="641">
        <v>1.732</v>
      </c>
    </row>
    <row r="2851" spans="1:4" x14ac:dyDescent="0.25">
      <c r="A2851" s="182">
        <v>45351</v>
      </c>
      <c r="B2851" s="182">
        <f t="shared" si="66"/>
        <v>45352</v>
      </c>
      <c r="D2851" s="641">
        <v>1.4850000000000001</v>
      </c>
    </row>
    <row r="2852" spans="1:4" x14ac:dyDescent="0.25">
      <c r="A2852" s="182">
        <v>45365</v>
      </c>
      <c r="B2852" s="182">
        <f t="shared" si="66"/>
        <v>45366</v>
      </c>
      <c r="D2852" s="641">
        <v>1.4850000000000001</v>
      </c>
    </row>
    <row r="2853" spans="1:4" x14ac:dyDescent="0.25">
      <c r="A2853" s="182">
        <v>45374</v>
      </c>
      <c r="B2853" s="182">
        <f t="shared" si="66"/>
        <v>45375</v>
      </c>
      <c r="C2853" s="640">
        <v>1.53</v>
      </c>
    </row>
    <row r="2854" spans="1:4" x14ac:dyDescent="0.25">
      <c r="A2854" s="182">
        <v>45375</v>
      </c>
      <c r="B2854" s="182">
        <f t="shared" si="66"/>
        <v>45376</v>
      </c>
      <c r="C2854" s="640">
        <v>1.53</v>
      </c>
    </row>
    <row r="2855" spans="1:4" x14ac:dyDescent="0.25">
      <c r="A2855" s="182">
        <v>45376</v>
      </c>
      <c r="B2855" s="182">
        <f t="shared" ref="B2855:B2874" si="67">A2855+1</f>
        <v>45377</v>
      </c>
      <c r="C2855" s="636">
        <v>1.46</v>
      </c>
    </row>
    <row r="2856" spans="1:4" x14ac:dyDescent="0.25">
      <c r="A2856" s="182">
        <v>45377</v>
      </c>
      <c r="B2856" s="182">
        <f t="shared" si="67"/>
        <v>45378</v>
      </c>
      <c r="C2856" s="636">
        <v>1.4750000000000001</v>
      </c>
    </row>
    <row r="2857" spans="1:4" x14ac:dyDescent="0.25">
      <c r="A2857" s="182">
        <v>45378</v>
      </c>
      <c r="B2857" s="182">
        <f t="shared" si="67"/>
        <v>45379</v>
      </c>
      <c r="C2857" s="640">
        <v>1.4350000000000001</v>
      </c>
    </row>
    <row r="2858" spans="1:4" x14ac:dyDescent="0.25">
      <c r="A2858" s="182">
        <v>45379</v>
      </c>
      <c r="B2858" s="182">
        <f t="shared" si="67"/>
        <v>45380</v>
      </c>
      <c r="C2858" s="640">
        <v>1.4350000000000001</v>
      </c>
    </row>
    <row r="2859" spans="1:4" x14ac:dyDescent="0.25">
      <c r="A2859" s="182">
        <v>45380</v>
      </c>
      <c r="B2859" s="182">
        <f t="shared" si="67"/>
        <v>45381</v>
      </c>
      <c r="C2859" s="640">
        <v>1.4350000000000001</v>
      </c>
    </row>
    <row r="2860" spans="1:4" x14ac:dyDescent="0.25">
      <c r="A2860" s="182">
        <v>45381</v>
      </c>
      <c r="B2860" s="182">
        <f t="shared" si="67"/>
        <v>45382</v>
      </c>
      <c r="C2860" s="640">
        <v>1.4350000000000001</v>
      </c>
      <c r="D2860" s="641">
        <v>1.4850000000000001</v>
      </c>
    </row>
    <row r="2861" spans="1:4" x14ac:dyDescent="0.25">
      <c r="A2861" s="182">
        <v>45382</v>
      </c>
      <c r="B2861" s="182">
        <f t="shared" si="67"/>
        <v>45383</v>
      </c>
      <c r="D2861" s="641">
        <v>1.548</v>
      </c>
    </row>
    <row r="2862" spans="1:4" x14ac:dyDescent="0.25">
      <c r="A2862" s="182">
        <v>45396</v>
      </c>
      <c r="B2862" s="182">
        <f t="shared" si="67"/>
        <v>45397</v>
      </c>
      <c r="D2862" s="641">
        <v>1.548</v>
      </c>
    </row>
    <row r="2863" spans="1:4" x14ac:dyDescent="0.25">
      <c r="A2863" s="182">
        <v>45404</v>
      </c>
      <c r="B2863" s="182">
        <f t="shared" si="67"/>
        <v>45405</v>
      </c>
      <c r="C2863" s="636">
        <v>1.63</v>
      </c>
    </row>
    <row r="2864" spans="1:4" x14ac:dyDescent="0.25">
      <c r="A2864" s="182">
        <v>45405</v>
      </c>
      <c r="B2864" s="182">
        <f t="shared" si="67"/>
        <v>45406</v>
      </c>
      <c r="C2864" s="636">
        <v>1.59</v>
      </c>
    </row>
    <row r="2865" spans="1:4" x14ac:dyDescent="0.25">
      <c r="A2865" s="182">
        <v>45406</v>
      </c>
      <c r="B2865" s="182">
        <f t="shared" si="67"/>
        <v>45407</v>
      </c>
      <c r="C2865" s="636">
        <v>1.59</v>
      </c>
    </row>
    <row r="2866" spans="1:4" x14ac:dyDescent="0.25">
      <c r="A2866" s="182">
        <v>45407</v>
      </c>
      <c r="B2866" s="182">
        <f t="shared" si="67"/>
        <v>45408</v>
      </c>
      <c r="C2866" s="636">
        <v>1.4550000000000001</v>
      </c>
    </row>
    <row r="2867" spans="1:4" x14ac:dyDescent="0.25">
      <c r="A2867" s="182">
        <v>45408</v>
      </c>
      <c r="B2867" s="182">
        <f t="shared" si="67"/>
        <v>45409</v>
      </c>
      <c r="C2867" s="640">
        <v>1.405</v>
      </c>
    </row>
    <row r="2868" spans="1:4" x14ac:dyDescent="0.25">
      <c r="A2868" s="182">
        <v>45409</v>
      </c>
      <c r="B2868" s="182">
        <f t="shared" si="67"/>
        <v>45410</v>
      </c>
      <c r="C2868" s="640">
        <v>1.405</v>
      </c>
    </row>
    <row r="2869" spans="1:4" x14ac:dyDescent="0.25">
      <c r="A2869" s="182">
        <v>45410</v>
      </c>
      <c r="B2869" s="182">
        <f t="shared" si="67"/>
        <v>45411</v>
      </c>
      <c r="C2869" s="640">
        <v>1.405</v>
      </c>
    </row>
    <row r="2870" spans="1:4" x14ac:dyDescent="0.25">
      <c r="A2870" s="182">
        <v>45411</v>
      </c>
      <c r="B2870" s="182">
        <f t="shared" si="67"/>
        <v>45412</v>
      </c>
      <c r="C2870" s="636">
        <v>1.5549999999999999</v>
      </c>
      <c r="D2870" s="641">
        <v>1.548</v>
      </c>
    </row>
    <row r="2871" spans="1:4" x14ac:dyDescent="0.25">
      <c r="A2871" s="182">
        <v>45412</v>
      </c>
      <c r="B2871" s="182">
        <f t="shared" si="67"/>
        <v>45413</v>
      </c>
      <c r="D2871" s="641">
        <v>2.13</v>
      </c>
    </row>
    <row r="2872" spans="1:4" x14ac:dyDescent="0.25">
      <c r="A2872" s="182">
        <v>45426</v>
      </c>
      <c r="B2872" s="182">
        <f t="shared" si="67"/>
        <v>45427</v>
      </c>
      <c r="C2872" s="386"/>
      <c r="D2872" s="641">
        <v>2.13</v>
      </c>
    </row>
    <row r="2873" spans="1:4" x14ac:dyDescent="0.25">
      <c r="A2873" s="182">
        <v>45435</v>
      </c>
      <c r="B2873" s="182">
        <f t="shared" si="67"/>
        <v>45436</v>
      </c>
      <c r="C2873" s="636">
        <v>2.605</v>
      </c>
      <c r="D2873" s="641"/>
    </row>
    <row r="2874" spans="1:4" x14ac:dyDescent="0.25">
      <c r="A2874" s="182">
        <v>45436</v>
      </c>
      <c r="B2874" s="182">
        <f t="shared" si="67"/>
        <v>45437</v>
      </c>
      <c r="C2874" s="640">
        <v>2.2250000000000001</v>
      </c>
      <c r="D2874" s="641"/>
    </row>
    <row r="2875" spans="1:4" x14ac:dyDescent="0.25">
      <c r="A2875" s="182">
        <v>45437</v>
      </c>
      <c r="B2875" s="182">
        <f t="shared" ref="B2875:B2880" si="68">A2875+1</f>
        <v>45438</v>
      </c>
      <c r="C2875" s="640">
        <v>2.2250000000000001</v>
      </c>
      <c r="D2875" s="641"/>
    </row>
    <row r="2876" spans="1:4" x14ac:dyDescent="0.25">
      <c r="A2876" s="182">
        <v>45438</v>
      </c>
      <c r="B2876" s="182">
        <f t="shared" si="68"/>
        <v>45439</v>
      </c>
      <c r="C2876" s="640">
        <v>2.2250000000000001</v>
      </c>
      <c r="D2876" s="641"/>
    </row>
    <row r="2877" spans="1:4" x14ac:dyDescent="0.25">
      <c r="A2877" s="182">
        <v>45439</v>
      </c>
      <c r="B2877" s="182">
        <f t="shared" si="68"/>
        <v>45440</v>
      </c>
      <c r="C2877" s="640">
        <v>2.2250000000000001</v>
      </c>
      <c r="D2877" s="641"/>
    </row>
    <row r="2878" spans="1:4" x14ac:dyDescent="0.25">
      <c r="A2878" s="182">
        <v>45440</v>
      </c>
      <c r="B2878" s="182">
        <f t="shared" si="68"/>
        <v>45441</v>
      </c>
      <c r="C2878" s="636">
        <v>2.2749999999999999</v>
      </c>
      <c r="D2878" s="641"/>
    </row>
    <row r="2879" spans="1:4" x14ac:dyDescent="0.25">
      <c r="A2879" s="182">
        <v>45441</v>
      </c>
      <c r="B2879" s="182">
        <f t="shared" si="68"/>
        <v>45442</v>
      </c>
      <c r="C2879" s="636">
        <v>2.21</v>
      </c>
      <c r="D2879" s="641"/>
    </row>
    <row r="2880" spans="1:4" x14ac:dyDescent="0.25">
      <c r="A2880" s="182">
        <v>45442</v>
      </c>
      <c r="B2880" s="182">
        <f t="shared" si="68"/>
        <v>45443</v>
      </c>
      <c r="C2880" s="636">
        <v>1.9</v>
      </c>
      <c r="D2880" s="641">
        <v>2.13</v>
      </c>
    </row>
    <row r="2881" spans="1:4" x14ac:dyDescent="0.25">
      <c r="A2881" s="182">
        <v>45443</v>
      </c>
      <c r="B2881" s="182">
        <f t="shared" ref="B2881:B2884" si="69">A2881+1</f>
        <v>45444</v>
      </c>
      <c r="D2881" s="641">
        <v>2.4540000000000002</v>
      </c>
    </row>
    <row r="2882" spans="1:4" x14ac:dyDescent="0.25">
      <c r="A2882" s="182">
        <v>45457</v>
      </c>
      <c r="B2882" s="182">
        <f t="shared" si="69"/>
        <v>45458</v>
      </c>
      <c r="D2882" s="641">
        <v>2.4540000000000002</v>
      </c>
    </row>
    <row r="2883" spans="1:4" x14ac:dyDescent="0.25">
      <c r="A2883" s="182">
        <v>45465</v>
      </c>
      <c r="B2883" s="182">
        <f t="shared" si="69"/>
        <v>45466</v>
      </c>
      <c r="C2883" s="640">
        <v>2.4249999999999998</v>
      </c>
    </row>
    <row r="2884" spans="1:4" x14ac:dyDescent="0.25">
      <c r="A2884" s="182">
        <v>45466</v>
      </c>
      <c r="B2884" s="182">
        <f t="shared" si="69"/>
        <v>45467</v>
      </c>
      <c r="C2884" s="640">
        <v>2.4249999999999998</v>
      </c>
    </row>
    <row r="2885" spans="1:4" x14ac:dyDescent="0.25">
      <c r="A2885" s="182">
        <v>45467</v>
      </c>
      <c r="B2885" s="182">
        <f t="shared" ref="B2885:B2893" si="70">A2885+1</f>
        <v>45468</v>
      </c>
      <c r="C2885" s="636">
        <v>2.57</v>
      </c>
    </row>
    <row r="2886" spans="1:4" x14ac:dyDescent="0.25">
      <c r="A2886" s="182">
        <v>45468</v>
      </c>
      <c r="B2886" s="182">
        <f t="shared" si="70"/>
        <v>45469</v>
      </c>
      <c r="C2886" s="636">
        <v>2.6150000000000002</v>
      </c>
    </row>
    <row r="2887" spans="1:4" x14ac:dyDescent="0.25">
      <c r="A2887" s="182">
        <v>45469</v>
      </c>
      <c r="B2887" s="182">
        <f t="shared" si="70"/>
        <v>45470</v>
      </c>
      <c r="C2887" s="636">
        <v>2.4449999999999998</v>
      </c>
    </row>
    <row r="2888" spans="1:4" x14ac:dyDescent="0.25">
      <c r="A2888" s="182">
        <v>45470</v>
      </c>
      <c r="B2888" s="182">
        <f t="shared" si="70"/>
        <v>45471</v>
      </c>
      <c r="C2888" s="640">
        <v>2.5299999999999998</v>
      </c>
    </row>
    <row r="2889" spans="1:4" x14ac:dyDescent="0.25">
      <c r="A2889" s="182">
        <v>45471</v>
      </c>
      <c r="B2889" s="182">
        <f t="shared" si="70"/>
        <v>45472</v>
      </c>
      <c r="C2889" s="640">
        <v>2.5299999999999998</v>
      </c>
    </row>
    <row r="2890" spans="1:4" x14ac:dyDescent="0.25">
      <c r="A2890" s="182">
        <v>45472</v>
      </c>
      <c r="B2890" s="182">
        <f t="shared" si="70"/>
        <v>45473</v>
      </c>
      <c r="C2890" s="640">
        <v>2.5299999999999998</v>
      </c>
      <c r="D2890" s="641">
        <v>2.4540000000000002</v>
      </c>
    </row>
    <row r="2891" spans="1:4" x14ac:dyDescent="0.25">
      <c r="A2891" s="182">
        <v>45473</v>
      </c>
      <c r="B2891" s="182">
        <f t="shared" si="70"/>
        <v>45474</v>
      </c>
      <c r="D2891" s="641">
        <v>2.0720000000000001</v>
      </c>
    </row>
    <row r="2892" spans="1:4" x14ac:dyDescent="0.25">
      <c r="A2892" s="182">
        <v>45487</v>
      </c>
      <c r="B2892" s="182">
        <f t="shared" si="70"/>
        <v>45488</v>
      </c>
      <c r="D2892" s="641">
        <v>2.0720000000000001</v>
      </c>
    </row>
    <row r="2893" spans="1:4" x14ac:dyDescent="0.25">
      <c r="A2893" s="182">
        <v>45496</v>
      </c>
      <c r="B2893" s="182">
        <f t="shared" si="70"/>
        <v>45497</v>
      </c>
      <c r="C2893" s="636">
        <v>2.1150000000000002</v>
      </c>
    </row>
    <row r="2894" spans="1:4" x14ac:dyDescent="0.25">
      <c r="A2894" s="182">
        <v>45497</v>
      </c>
      <c r="B2894" s="182">
        <f t="shared" ref="B2894:B2900" si="71">A2894+1</f>
        <v>45498</v>
      </c>
      <c r="C2894" s="636">
        <v>2.0299999999999998</v>
      </c>
    </row>
    <row r="2895" spans="1:4" x14ac:dyDescent="0.25">
      <c r="A2895" s="182">
        <v>45498</v>
      </c>
      <c r="B2895" s="182">
        <f t="shared" si="71"/>
        <v>45499</v>
      </c>
      <c r="C2895" s="636">
        <v>2</v>
      </c>
    </row>
    <row r="2896" spans="1:4" x14ac:dyDescent="0.25">
      <c r="A2896" s="182">
        <v>45499</v>
      </c>
      <c r="B2896" s="182">
        <f t="shared" si="71"/>
        <v>45500</v>
      </c>
      <c r="C2896" s="640">
        <v>1.9850000000000001</v>
      </c>
    </row>
    <row r="2897" spans="1:4" x14ac:dyDescent="0.25">
      <c r="A2897" s="182">
        <v>45500</v>
      </c>
      <c r="B2897" s="182">
        <f t="shared" si="71"/>
        <v>45501</v>
      </c>
      <c r="C2897" s="640">
        <v>1.9850000000000001</v>
      </c>
    </row>
    <row r="2898" spans="1:4" x14ac:dyDescent="0.25">
      <c r="A2898" s="182">
        <v>45501</v>
      </c>
      <c r="B2898" s="182">
        <f t="shared" si="71"/>
        <v>45502</v>
      </c>
      <c r="C2898" s="640">
        <v>1.9850000000000001</v>
      </c>
    </row>
    <row r="2899" spans="1:4" x14ac:dyDescent="0.25">
      <c r="A2899" s="182">
        <v>45502</v>
      </c>
      <c r="B2899" s="182">
        <f t="shared" si="71"/>
        <v>45503</v>
      </c>
      <c r="C2899" s="636">
        <v>1.87</v>
      </c>
    </row>
    <row r="2900" spans="1:4" x14ac:dyDescent="0.25">
      <c r="A2900" s="182">
        <v>45503</v>
      </c>
      <c r="B2900" s="182">
        <f t="shared" si="71"/>
        <v>45504</v>
      </c>
      <c r="C2900" s="636">
        <v>1.8</v>
      </c>
      <c r="D2900" s="641">
        <v>2.0720000000000001</v>
      </c>
    </row>
    <row r="2901" spans="1:4" x14ac:dyDescent="0.25">
      <c r="A2901" s="182">
        <v>45504</v>
      </c>
      <c r="B2901" s="182">
        <f t="shared" ref="B2901:B2904" si="72">A2901+1</f>
        <v>45505</v>
      </c>
      <c r="D2901" s="641">
        <v>1.962</v>
      </c>
    </row>
    <row r="2902" spans="1:4" x14ac:dyDescent="0.25">
      <c r="A2902" s="182">
        <v>45518</v>
      </c>
      <c r="B2902" s="182">
        <f t="shared" si="72"/>
        <v>45519</v>
      </c>
      <c r="D2902" s="641">
        <v>1.962</v>
      </c>
    </row>
    <row r="2903" spans="1:4" x14ac:dyDescent="0.25">
      <c r="A2903" s="182">
        <v>45527</v>
      </c>
      <c r="B2903" s="182">
        <f t="shared" si="72"/>
        <v>45528</v>
      </c>
      <c r="C2903" s="640">
        <v>1.825</v>
      </c>
    </row>
    <row r="2904" spans="1:4" x14ac:dyDescent="0.25">
      <c r="A2904" s="182">
        <v>45528</v>
      </c>
      <c r="B2904" s="182">
        <f t="shared" si="72"/>
        <v>45529</v>
      </c>
      <c r="C2904" s="640">
        <v>1.825</v>
      </c>
    </row>
    <row r="2905" spans="1:4" x14ac:dyDescent="0.25">
      <c r="A2905" s="182">
        <v>45529</v>
      </c>
      <c r="B2905" s="182">
        <f t="shared" ref="B2905:B2914" si="73">A2905+1</f>
        <v>45530</v>
      </c>
      <c r="C2905" s="640">
        <v>1.825</v>
      </c>
    </row>
    <row r="2906" spans="1:4" x14ac:dyDescent="0.25">
      <c r="A2906" s="182">
        <v>45530</v>
      </c>
      <c r="B2906" s="182">
        <f t="shared" si="73"/>
        <v>45531</v>
      </c>
      <c r="C2906" s="636">
        <v>1.93</v>
      </c>
    </row>
    <row r="2907" spans="1:4" x14ac:dyDescent="0.25">
      <c r="A2907" s="182">
        <v>45531</v>
      </c>
      <c r="B2907" s="182">
        <f t="shared" si="73"/>
        <v>45532</v>
      </c>
      <c r="C2907" s="636">
        <v>1.91</v>
      </c>
    </row>
    <row r="2908" spans="1:4" x14ac:dyDescent="0.25">
      <c r="A2908" s="182">
        <v>45532</v>
      </c>
      <c r="B2908" s="182">
        <f t="shared" si="73"/>
        <v>45533</v>
      </c>
      <c r="C2908" s="636">
        <v>1.89</v>
      </c>
    </row>
    <row r="2909" spans="1:4" x14ac:dyDescent="0.25">
      <c r="A2909" s="182">
        <v>45533</v>
      </c>
      <c r="B2909" s="182">
        <f t="shared" si="73"/>
        <v>45534</v>
      </c>
      <c r="C2909" s="640">
        <v>1.845</v>
      </c>
    </row>
    <row r="2910" spans="1:4" x14ac:dyDescent="0.25">
      <c r="A2910" s="182">
        <v>45534</v>
      </c>
      <c r="B2910" s="182">
        <f t="shared" si="73"/>
        <v>45535</v>
      </c>
      <c r="C2910" s="640">
        <v>1.845</v>
      </c>
      <c r="D2910" s="641">
        <v>1.962</v>
      </c>
    </row>
    <row r="2911" spans="1:4" x14ac:dyDescent="0.25">
      <c r="A2911" s="182">
        <v>45535</v>
      </c>
      <c r="B2911" s="182">
        <f t="shared" si="73"/>
        <v>45536</v>
      </c>
      <c r="D2911" s="641">
        <v>2.2229999999999999</v>
      </c>
    </row>
    <row r="2912" spans="1:4" x14ac:dyDescent="0.25">
      <c r="A2912" s="182">
        <v>45549</v>
      </c>
      <c r="B2912" s="182">
        <f t="shared" si="73"/>
        <v>45550</v>
      </c>
      <c r="D2912" s="641">
        <v>2.2229999999999999</v>
      </c>
    </row>
    <row r="2913" spans="1:4" x14ac:dyDescent="0.25">
      <c r="A2913" s="182">
        <v>45557</v>
      </c>
      <c r="B2913" s="182">
        <f t="shared" si="73"/>
        <v>45558</v>
      </c>
      <c r="C2913" s="640">
        <v>2.21</v>
      </c>
    </row>
    <row r="2914" spans="1:4" x14ac:dyDescent="0.25">
      <c r="A2914" s="182">
        <v>45558</v>
      </c>
      <c r="B2914" s="182">
        <f t="shared" si="73"/>
        <v>45559</v>
      </c>
      <c r="C2914" s="636">
        <v>2.4049999999999998</v>
      </c>
    </row>
    <row r="2915" spans="1:4" x14ac:dyDescent="0.25">
      <c r="A2915" s="182">
        <v>45559</v>
      </c>
      <c r="B2915" s="182">
        <f t="shared" ref="B2915:B2924" si="74">A2915+1</f>
        <v>45560</v>
      </c>
      <c r="C2915" s="636">
        <v>2.6150000000000002</v>
      </c>
    </row>
    <row r="2916" spans="1:4" x14ac:dyDescent="0.25">
      <c r="A2916" s="182">
        <v>45560</v>
      </c>
      <c r="B2916" s="182">
        <f t="shared" si="74"/>
        <v>45561</v>
      </c>
      <c r="C2916" s="636">
        <v>2.62</v>
      </c>
    </row>
    <row r="2917" spans="1:4" x14ac:dyDescent="0.25">
      <c r="A2917" s="182">
        <v>45561</v>
      </c>
      <c r="B2917" s="182">
        <f t="shared" si="74"/>
        <v>45562</v>
      </c>
      <c r="C2917" s="636">
        <v>2.6349999999999998</v>
      </c>
    </row>
    <row r="2918" spans="1:4" x14ac:dyDescent="0.25">
      <c r="A2918" s="182">
        <v>45562</v>
      </c>
      <c r="B2918" s="182">
        <f t="shared" si="74"/>
        <v>45563</v>
      </c>
      <c r="C2918" s="640">
        <v>2.5249999999999999</v>
      </c>
    </row>
    <row r="2919" spans="1:4" x14ac:dyDescent="0.25">
      <c r="A2919" s="182">
        <v>45563</v>
      </c>
      <c r="B2919" s="182">
        <f t="shared" si="74"/>
        <v>45564</v>
      </c>
      <c r="C2919" s="640">
        <v>2.5249999999999999</v>
      </c>
    </row>
    <row r="2920" spans="1:4" x14ac:dyDescent="0.25">
      <c r="A2920" s="182">
        <v>45564</v>
      </c>
      <c r="B2920" s="182">
        <f t="shared" si="74"/>
        <v>45565</v>
      </c>
      <c r="C2920" s="640">
        <v>2.5249999999999999</v>
      </c>
      <c r="D2920" s="641">
        <v>2.2229999999999999</v>
      </c>
    </row>
    <row r="2921" spans="1:4" x14ac:dyDescent="0.25">
      <c r="A2921" s="182">
        <v>45565</v>
      </c>
      <c r="B2921" s="182">
        <f t="shared" si="74"/>
        <v>45566</v>
      </c>
      <c r="D2921" s="641">
        <v>2.2130000000000001</v>
      </c>
    </row>
    <row r="2922" spans="1:4" x14ac:dyDescent="0.25">
      <c r="A2922" s="182">
        <v>45579</v>
      </c>
      <c r="B2922" s="182">
        <f t="shared" si="74"/>
        <v>45580</v>
      </c>
      <c r="D2922" s="641">
        <v>2.2130000000000001</v>
      </c>
    </row>
    <row r="2923" spans="1:4" x14ac:dyDescent="0.25">
      <c r="A2923" s="182">
        <v>45588</v>
      </c>
      <c r="B2923" s="182">
        <f t="shared" si="74"/>
        <v>45589</v>
      </c>
      <c r="C2923" s="636">
        <v>1.91</v>
      </c>
    </row>
    <row r="2924" spans="1:4" x14ac:dyDescent="0.25">
      <c r="A2924" s="182">
        <v>45589</v>
      </c>
      <c r="B2924" s="182">
        <f t="shared" si="74"/>
        <v>45590</v>
      </c>
      <c r="C2924" s="636">
        <v>2.0499999999999998</v>
      </c>
    </row>
    <row r="2925" spans="1:4" x14ac:dyDescent="0.25">
      <c r="A2925" s="182">
        <v>45590</v>
      </c>
      <c r="B2925" s="182">
        <f t="shared" ref="B2925:B2954" si="75">A2925+1</f>
        <v>45591</v>
      </c>
      <c r="C2925" s="640">
        <v>1.95</v>
      </c>
    </row>
    <row r="2926" spans="1:4" x14ac:dyDescent="0.25">
      <c r="A2926" s="182">
        <v>45591</v>
      </c>
      <c r="B2926" s="182">
        <f t="shared" si="75"/>
        <v>45592</v>
      </c>
      <c r="C2926" s="640">
        <v>1.95</v>
      </c>
    </row>
    <row r="2927" spans="1:4" x14ac:dyDescent="0.25">
      <c r="A2927" s="182">
        <v>45592</v>
      </c>
      <c r="B2927" s="182">
        <f t="shared" si="75"/>
        <v>45593</v>
      </c>
      <c r="C2927" s="640">
        <v>1.95</v>
      </c>
    </row>
    <row r="2928" spans="1:4" x14ac:dyDescent="0.25">
      <c r="A2928" s="182">
        <v>45593</v>
      </c>
      <c r="B2928" s="182">
        <f t="shared" si="75"/>
        <v>45594</v>
      </c>
      <c r="C2928" s="636">
        <v>1.99</v>
      </c>
    </row>
    <row r="2929" spans="1:4" x14ac:dyDescent="0.25">
      <c r="A2929" s="182">
        <v>45594</v>
      </c>
      <c r="B2929" s="182">
        <f t="shared" si="75"/>
        <v>45595</v>
      </c>
      <c r="C2929" s="636">
        <v>1.9</v>
      </c>
    </row>
    <row r="2930" spans="1:4" x14ac:dyDescent="0.25">
      <c r="A2930" s="182">
        <v>45595</v>
      </c>
      <c r="B2930" s="182">
        <f t="shared" si="75"/>
        <v>45596</v>
      </c>
      <c r="C2930" s="636">
        <v>1.94</v>
      </c>
      <c r="D2930" s="641">
        <v>2.2130000000000001</v>
      </c>
    </row>
    <row r="2931" spans="1:4" x14ac:dyDescent="0.25">
      <c r="A2931" s="182">
        <v>45596</v>
      </c>
      <c r="B2931" s="182">
        <f t="shared" si="75"/>
        <v>45597</v>
      </c>
      <c r="D2931" s="641">
        <v>2.028</v>
      </c>
    </row>
    <row r="2932" spans="1:4" x14ac:dyDescent="0.25">
      <c r="A2932" s="182">
        <v>45610</v>
      </c>
      <c r="B2932" s="182">
        <f t="shared" si="75"/>
        <v>45611</v>
      </c>
      <c r="D2932" s="641">
        <v>2.028</v>
      </c>
    </row>
    <row r="2933" spans="1:4" x14ac:dyDescent="0.25">
      <c r="A2933" s="182">
        <v>45618</v>
      </c>
      <c r="B2933" s="182">
        <f t="shared" si="75"/>
        <v>45619</v>
      </c>
      <c r="C2933" s="640">
        <v>2.42</v>
      </c>
    </row>
    <row r="2934" spans="1:4" x14ac:dyDescent="0.25">
      <c r="A2934" s="182">
        <v>45619</v>
      </c>
      <c r="B2934" s="182">
        <f t="shared" si="75"/>
        <v>45620</v>
      </c>
      <c r="C2934" s="640">
        <v>2.42</v>
      </c>
    </row>
    <row r="2935" spans="1:4" x14ac:dyDescent="0.25">
      <c r="A2935" s="182">
        <v>45620</v>
      </c>
      <c r="B2935" s="182">
        <f t="shared" si="75"/>
        <v>45621</v>
      </c>
      <c r="C2935" s="640">
        <v>2.42</v>
      </c>
    </row>
    <row r="2936" spans="1:4" x14ac:dyDescent="0.25">
      <c r="A2936" s="182">
        <v>45621</v>
      </c>
      <c r="B2936" s="182">
        <f t="shared" si="75"/>
        <v>45622</v>
      </c>
      <c r="C2936" s="636">
        <v>2.77</v>
      </c>
    </row>
    <row r="2937" spans="1:4" x14ac:dyDescent="0.25">
      <c r="A2937" s="182">
        <v>45622</v>
      </c>
      <c r="B2937" s="182">
        <f t="shared" si="75"/>
        <v>45623</v>
      </c>
      <c r="C2937" s="640">
        <v>3.16</v>
      </c>
    </row>
    <row r="2938" spans="1:4" x14ac:dyDescent="0.25">
      <c r="A2938" s="182">
        <v>45623</v>
      </c>
      <c r="B2938" s="182">
        <f t="shared" si="75"/>
        <v>45624</v>
      </c>
      <c r="C2938" s="640">
        <v>3.16</v>
      </c>
    </row>
    <row r="2939" spans="1:4" x14ac:dyDescent="0.25">
      <c r="A2939" s="182">
        <v>45624</v>
      </c>
      <c r="B2939" s="182">
        <f t="shared" si="75"/>
        <v>45625</v>
      </c>
      <c r="C2939" s="640">
        <v>3.16</v>
      </c>
    </row>
    <row r="2940" spans="1:4" x14ac:dyDescent="0.25">
      <c r="A2940" s="182">
        <v>45625</v>
      </c>
      <c r="B2940" s="182">
        <f t="shared" si="75"/>
        <v>45626</v>
      </c>
      <c r="C2940" s="640">
        <v>3.16</v>
      </c>
      <c r="D2940" s="641">
        <v>2.028</v>
      </c>
    </row>
    <row r="2941" spans="1:4" x14ac:dyDescent="0.25">
      <c r="A2941" s="182">
        <v>45626</v>
      </c>
      <c r="B2941" s="182">
        <f t="shared" si="75"/>
        <v>45627</v>
      </c>
      <c r="D2941" s="641">
        <v>3.0150000000000001</v>
      </c>
    </row>
    <row r="2942" spans="1:4" x14ac:dyDescent="0.25">
      <c r="A2942" s="182">
        <v>45640</v>
      </c>
      <c r="B2942" s="182">
        <f t="shared" si="75"/>
        <v>45641</v>
      </c>
      <c r="D2942" s="641">
        <v>3.0150000000000001</v>
      </c>
    </row>
    <row r="2943" spans="1:4" x14ac:dyDescent="0.25">
      <c r="A2943" s="182">
        <v>45649</v>
      </c>
      <c r="B2943" s="182">
        <f t="shared" si="75"/>
        <v>45650</v>
      </c>
      <c r="C2943" s="636">
        <v>2.9350000000000001</v>
      </c>
      <c r="D2943" s="641"/>
    </row>
    <row r="2944" spans="1:4" x14ac:dyDescent="0.25">
      <c r="A2944" s="182">
        <v>45650</v>
      </c>
      <c r="B2944" s="182">
        <f t="shared" si="75"/>
        <v>45651</v>
      </c>
      <c r="C2944" s="640">
        <v>3.0049999999999999</v>
      </c>
      <c r="D2944" s="641"/>
    </row>
    <row r="2945" spans="1:4" x14ac:dyDescent="0.25">
      <c r="A2945" s="182">
        <v>45651</v>
      </c>
      <c r="B2945" s="182">
        <f t="shared" si="75"/>
        <v>45652</v>
      </c>
      <c r="C2945" s="640">
        <v>3.0049999999999999</v>
      </c>
      <c r="D2945" s="641"/>
    </row>
    <row r="2946" spans="1:4" x14ac:dyDescent="0.25">
      <c r="A2946" s="182">
        <v>45652</v>
      </c>
      <c r="B2946" s="182">
        <f t="shared" si="75"/>
        <v>45653</v>
      </c>
      <c r="C2946" s="636">
        <v>2.96</v>
      </c>
      <c r="D2946" s="641"/>
    </row>
    <row r="2947" spans="1:4" x14ac:dyDescent="0.25">
      <c r="A2947" s="182">
        <v>45653</v>
      </c>
      <c r="B2947" s="182">
        <f t="shared" si="75"/>
        <v>45654</v>
      </c>
      <c r="C2947" s="640">
        <v>2.7949999999999999</v>
      </c>
      <c r="D2947" s="641"/>
    </row>
    <row r="2948" spans="1:4" x14ac:dyDescent="0.25">
      <c r="A2948" s="182">
        <v>45654</v>
      </c>
      <c r="B2948" s="182">
        <f t="shared" si="75"/>
        <v>45655</v>
      </c>
      <c r="C2948" s="640">
        <v>2.7949999999999999</v>
      </c>
      <c r="D2948" s="641"/>
    </row>
    <row r="2949" spans="1:4" x14ac:dyDescent="0.25">
      <c r="A2949" s="182">
        <v>45655</v>
      </c>
      <c r="B2949" s="182">
        <f t="shared" si="75"/>
        <v>45656</v>
      </c>
      <c r="C2949" s="640">
        <v>2.7949999999999999</v>
      </c>
      <c r="D2949" s="641"/>
    </row>
    <row r="2950" spans="1:4" x14ac:dyDescent="0.25">
      <c r="A2950" s="182">
        <v>45656</v>
      </c>
      <c r="B2950" s="182">
        <f t="shared" si="75"/>
        <v>45657</v>
      </c>
      <c r="C2950" s="636">
        <v>3.395</v>
      </c>
      <c r="D2950" s="641">
        <v>3.0150000000000001</v>
      </c>
    </row>
    <row r="2951" spans="1:4" x14ac:dyDescent="0.25">
      <c r="A2951" s="182">
        <v>45657</v>
      </c>
      <c r="B2951" s="182">
        <f t="shared" si="75"/>
        <v>45658</v>
      </c>
      <c r="C2951" s="386"/>
      <c r="D2951" s="641">
        <v>4.6440000000000001</v>
      </c>
    </row>
    <row r="2952" spans="1:4" x14ac:dyDescent="0.25">
      <c r="A2952" s="182">
        <v>45671</v>
      </c>
      <c r="B2952" s="182">
        <f t="shared" si="75"/>
        <v>45672</v>
      </c>
      <c r="C2952" s="386"/>
      <c r="D2952" s="641">
        <v>4.6440000000000001</v>
      </c>
    </row>
    <row r="2953" spans="1:4" x14ac:dyDescent="0.25">
      <c r="A2953" s="182">
        <v>45680</v>
      </c>
      <c r="B2953" s="182">
        <f t="shared" si="75"/>
        <v>45681</v>
      </c>
      <c r="C2953" s="636">
        <v>3.96</v>
      </c>
      <c r="D2953" s="641"/>
    </row>
    <row r="2954" spans="1:4" x14ac:dyDescent="0.25">
      <c r="A2954" s="182">
        <v>45681</v>
      </c>
      <c r="B2954" s="182">
        <f t="shared" si="75"/>
        <v>45682</v>
      </c>
      <c r="C2954" s="640">
        <v>3.835</v>
      </c>
      <c r="D2954" s="641"/>
    </row>
    <row r="2955" spans="1:4" x14ac:dyDescent="0.25">
      <c r="A2955" s="182">
        <v>45682</v>
      </c>
      <c r="B2955" s="182">
        <f t="shared" ref="B2955:B2964" si="76">A2955+1</f>
        <v>45683</v>
      </c>
      <c r="C2955" s="640">
        <v>3.835</v>
      </c>
      <c r="D2955" s="641"/>
    </row>
    <row r="2956" spans="1:4" x14ac:dyDescent="0.25">
      <c r="A2956" s="182">
        <v>45683</v>
      </c>
      <c r="B2956" s="182">
        <f t="shared" si="76"/>
        <v>45684</v>
      </c>
      <c r="C2956" s="640">
        <v>3.835</v>
      </c>
      <c r="D2956" s="641"/>
    </row>
    <row r="2957" spans="1:4" x14ac:dyDescent="0.25">
      <c r="A2957" s="182">
        <v>45684</v>
      </c>
      <c r="B2957" s="182">
        <f t="shared" si="76"/>
        <v>45685</v>
      </c>
      <c r="C2957" s="636">
        <v>3.7050000000000001</v>
      </c>
      <c r="D2957" s="641"/>
    </row>
    <row r="2958" spans="1:4" x14ac:dyDescent="0.25">
      <c r="A2958" s="182">
        <v>45685</v>
      </c>
      <c r="B2958" s="182">
        <f t="shared" si="76"/>
        <v>45686</v>
      </c>
      <c r="C2958" s="636">
        <v>3.4249999999999998</v>
      </c>
      <c r="D2958" s="641"/>
    </row>
    <row r="2959" spans="1:4" x14ac:dyDescent="0.25">
      <c r="A2959" s="182">
        <v>45686</v>
      </c>
      <c r="B2959" s="182">
        <f t="shared" si="76"/>
        <v>45687</v>
      </c>
      <c r="C2959" s="636">
        <v>3.29</v>
      </c>
      <c r="D2959" s="641"/>
    </row>
    <row r="2960" spans="1:4" x14ac:dyDescent="0.25">
      <c r="A2960" s="182">
        <v>45687</v>
      </c>
      <c r="B2960" s="182">
        <f t="shared" si="76"/>
        <v>45688</v>
      </c>
      <c r="C2960" s="636">
        <v>3.1150000000000002</v>
      </c>
      <c r="D2960" s="641">
        <v>4.6440000000000001</v>
      </c>
    </row>
    <row r="2961" spans="1:4" x14ac:dyDescent="0.25">
      <c r="A2961" s="182">
        <v>45688</v>
      </c>
      <c r="B2961" s="182">
        <f t="shared" si="76"/>
        <v>45689</v>
      </c>
      <c r="D2961" s="641">
        <v>4.0960000000000001</v>
      </c>
    </row>
    <row r="2962" spans="1:4" x14ac:dyDescent="0.25">
      <c r="A2962" s="182">
        <v>45702</v>
      </c>
      <c r="B2962" s="182">
        <f t="shared" si="76"/>
        <v>45703</v>
      </c>
      <c r="D2962" s="641">
        <v>4.0960000000000001</v>
      </c>
    </row>
    <row r="2963" spans="1:4" x14ac:dyDescent="0.25">
      <c r="A2963" s="182">
        <v>45708</v>
      </c>
      <c r="B2963" s="182">
        <f t="shared" si="76"/>
        <v>45709</v>
      </c>
      <c r="C2963" s="636">
        <v>5.7549999999999999</v>
      </c>
      <c r="D2963" s="386"/>
    </row>
    <row r="2964" spans="1:4" x14ac:dyDescent="0.25">
      <c r="A2964" s="182">
        <v>45709</v>
      </c>
      <c r="B2964" s="182">
        <f t="shared" si="76"/>
        <v>45710</v>
      </c>
      <c r="C2964" s="640">
        <v>4.43</v>
      </c>
      <c r="D2964" s="386"/>
    </row>
    <row r="2965" spans="1:4" x14ac:dyDescent="0.25">
      <c r="A2965" s="182">
        <v>45710</v>
      </c>
      <c r="B2965" s="182">
        <f t="shared" ref="B2965:B2974" si="77">A2965+1</f>
        <v>45711</v>
      </c>
      <c r="C2965" s="640">
        <v>4.43</v>
      </c>
      <c r="D2965" s="386"/>
    </row>
    <row r="2966" spans="1:4" x14ac:dyDescent="0.25">
      <c r="A2966" s="182">
        <v>45711</v>
      </c>
      <c r="B2966" s="182">
        <f t="shared" si="77"/>
        <v>45712</v>
      </c>
      <c r="C2966" s="640">
        <v>4.43</v>
      </c>
      <c r="D2966" s="386"/>
    </row>
    <row r="2967" spans="1:4" x14ac:dyDescent="0.25">
      <c r="A2967" s="182">
        <v>45712</v>
      </c>
      <c r="B2967" s="182">
        <f t="shared" si="77"/>
        <v>45713</v>
      </c>
      <c r="C2967" s="636">
        <v>3.86</v>
      </c>
      <c r="D2967" s="386"/>
    </row>
    <row r="2968" spans="1:4" x14ac:dyDescent="0.25">
      <c r="A2968" s="182">
        <v>45713</v>
      </c>
      <c r="B2968" s="182">
        <f t="shared" si="77"/>
        <v>45714</v>
      </c>
      <c r="C2968" s="636">
        <v>3.89</v>
      </c>
      <c r="D2968" s="386"/>
    </row>
    <row r="2969" spans="1:4" x14ac:dyDescent="0.25">
      <c r="A2969" s="182">
        <v>45714</v>
      </c>
      <c r="B2969" s="182">
        <f t="shared" si="77"/>
        <v>45715</v>
      </c>
      <c r="C2969" s="636">
        <v>3.9049999999999998</v>
      </c>
      <c r="D2969" s="386"/>
    </row>
    <row r="2970" spans="1:4" x14ac:dyDescent="0.25">
      <c r="A2970" s="182">
        <v>45715</v>
      </c>
      <c r="B2970" s="182">
        <f t="shared" si="77"/>
        <v>45716</v>
      </c>
      <c r="C2970" s="636">
        <v>3.91</v>
      </c>
      <c r="D2970" s="641">
        <v>4.0960000000000001</v>
      </c>
    </row>
    <row r="2971" spans="1:4" x14ac:dyDescent="0.25">
      <c r="A2971" s="182">
        <v>45716</v>
      </c>
      <c r="B2971" s="182">
        <f t="shared" si="77"/>
        <v>45717</v>
      </c>
      <c r="D2971" s="641">
        <v>4.0709999999999997</v>
      </c>
    </row>
    <row r="2972" spans="1:4" x14ac:dyDescent="0.25">
      <c r="A2972" s="182">
        <v>45730</v>
      </c>
      <c r="B2972" s="182">
        <f t="shared" si="77"/>
        <v>45731</v>
      </c>
      <c r="D2972" s="641">
        <v>4.0709999999999997</v>
      </c>
    </row>
    <row r="2973" spans="1:4" x14ac:dyDescent="0.25">
      <c r="A2973" s="182">
        <v>45739</v>
      </c>
      <c r="B2973" s="182">
        <f t="shared" si="77"/>
        <v>45740</v>
      </c>
      <c r="C2973" s="640">
        <v>3.9449999999999998</v>
      </c>
    </row>
    <row r="2974" spans="1:4" x14ac:dyDescent="0.25">
      <c r="A2974" s="182">
        <v>45740</v>
      </c>
      <c r="B2974" s="182">
        <f t="shared" si="77"/>
        <v>45741</v>
      </c>
      <c r="C2974" s="636">
        <v>4.0250000000000004</v>
      </c>
    </row>
    <row r="2975" spans="1:4" x14ac:dyDescent="0.25">
      <c r="A2975" s="182">
        <v>45741</v>
      </c>
      <c r="B2975" s="182">
        <f t="shared" ref="B2975:B2994" si="78">A2975+1</f>
        <v>45742</v>
      </c>
      <c r="C2975" s="636">
        <v>3.9350000000000001</v>
      </c>
    </row>
    <row r="2976" spans="1:4" x14ac:dyDescent="0.25">
      <c r="A2976" s="182">
        <v>45742</v>
      </c>
      <c r="B2976" s="182">
        <f t="shared" si="78"/>
        <v>45743</v>
      </c>
      <c r="C2976" s="636">
        <v>3.855</v>
      </c>
    </row>
    <row r="2977" spans="1:4" x14ac:dyDescent="0.25">
      <c r="A2977" s="182">
        <v>45743</v>
      </c>
      <c r="B2977" s="182">
        <f t="shared" si="78"/>
        <v>45744</v>
      </c>
      <c r="C2977" s="636">
        <v>3.87</v>
      </c>
    </row>
    <row r="2978" spans="1:4" x14ac:dyDescent="0.25">
      <c r="A2978" s="182">
        <v>45744</v>
      </c>
      <c r="B2978" s="182">
        <f t="shared" si="78"/>
        <v>45745</v>
      </c>
      <c r="C2978" s="640">
        <v>3.89</v>
      </c>
    </row>
    <row r="2979" spans="1:4" x14ac:dyDescent="0.25">
      <c r="A2979" s="182">
        <v>45745</v>
      </c>
      <c r="B2979" s="182">
        <f t="shared" si="78"/>
        <v>45746</v>
      </c>
      <c r="C2979" s="640">
        <v>3.89</v>
      </c>
    </row>
    <row r="2980" spans="1:4" x14ac:dyDescent="0.25">
      <c r="A2980" s="182">
        <v>45746</v>
      </c>
      <c r="B2980" s="182">
        <f t="shared" si="78"/>
        <v>45747</v>
      </c>
      <c r="C2980" s="640">
        <v>3.89</v>
      </c>
      <c r="D2980" s="641">
        <v>4.0709999999999997</v>
      </c>
    </row>
    <row r="2981" spans="1:4" x14ac:dyDescent="0.25">
      <c r="A2981" s="182">
        <v>45747</v>
      </c>
      <c r="B2981" s="182">
        <f t="shared" si="78"/>
        <v>45748</v>
      </c>
      <c r="D2981" s="641">
        <v>3.391</v>
      </c>
    </row>
    <row r="2982" spans="1:4" x14ac:dyDescent="0.25">
      <c r="A2982" s="182">
        <v>45761</v>
      </c>
      <c r="B2982" s="182">
        <f t="shared" si="78"/>
        <v>45762</v>
      </c>
      <c r="D2982" s="641">
        <v>3.391</v>
      </c>
    </row>
    <row r="2983" spans="1:4" x14ac:dyDescent="0.25">
      <c r="A2983" s="182">
        <v>45769</v>
      </c>
      <c r="B2983" s="182">
        <f t="shared" si="78"/>
        <v>45770</v>
      </c>
      <c r="C2983" s="636">
        <v>3.0750000000000002</v>
      </c>
    </row>
    <row r="2984" spans="1:4" x14ac:dyDescent="0.25">
      <c r="A2984" s="182">
        <v>45770</v>
      </c>
      <c r="B2984" s="182">
        <f t="shared" si="78"/>
        <v>45771</v>
      </c>
      <c r="C2984" s="636">
        <v>2.9249999999999998</v>
      </c>
    </row>
    <row r="2985" spans="1:4" x14ac:dyDescent="0.25">
      <c r="A2985" s="182">
        <v>45771</v>
      </c>
      <c r="B2985" s="182">
        <f t="shared" si="78"/>
        <v>45772</v>
      </c>
      <c r="C2985" s="636">
        <v>2.8650000000000002</v>
      </c>
    </row>
    <row r="2986" spans="1:4" x14ac:dyDescent="0.25">
      <c r="A2986" s="182">
        <v>45772</v>
      </c>
      <c r="B2986" s="182">
        <f t="shared" si="78"/>
        <v>45773</v>
      </c>
      <c r="C2986" s="640">
        <v>2.7250000000000001</v>
      </c>
    </row>
    <row r="2987" spans="1:4" x14ac:dyDescent="0.25">
      <c r="A2987" s="182">
        <v>45773</v>
      </c>
      <c r="B2987" s="182">
        <f t="shared" si="78"/>
        <v>45774</v>
      </c>
      <c r="C2987" s="640">
        <v>2.7250000000000001</v>
      </c>
    </row>
    <row r="2988" spans="1:4" x14ac:dyDescent="0.25">
      <c r="A2988" s="182">
        <v>45774</v>
      </c>
      <c r="B2988" s="182">
        <f t="shared" si="78"/>
        <v>45775</v>
      </c>
      <c r="C2988" s="640">
        <v>2.7250000000000001</v>
      </c>
    </row>
    <row r="2989" spans="1:4" x14ac:dyDescent="0.25">
      <c r="A2989" s="182">
        <v>45775</v>
      </c>
      <c r="B2989" s="182">
        <f t="shared" si="78"/>
        <v>45776</v>
      </c>
      <c r="C2989" s="636">
        <v>2.9550000000000001</v>
      </c>
    </row>
    <row r="2990" spans="1:4" x14ac:dyDescent="0.25">
      <c r="A2990" s="182">
        <v>45776</v>
      </c>
      <c r="B2990" s="182">
        <f t="shared" si="78"/>
        <v>45777</v>
      </c>
      <c r="C2990" s="636">
        <v>3.165</v>
      </c>
      <c r="D2990" s="641">
        <v>3.391</v>
      </c>
    </row>
    <row r="2991" spans="1:4" x14ac:dyDescent="0.25">
      <c r="A2991" s="182">
        <v>45777</v>
      </c>
      <c r="B2991" s="182">
        <f t="shared" si="78"/>
        <v>45778</v>
      </c>
      <c r="D2991" s="641">
        <v>3.105</v>
      </c>
    </row>
    <row r="2992" spans="1:4" x14ac:dyDescent="0.25">
      <c r="A2992" s="182">
        <v>45791</v>
      </c>
      <c r="B2992" s="182">
        <f t="shared" si="78"/>
        <v>45792</v>
      </c>
      <c r="D2992" s="641">
        <v>3.105</v>
      </c>
    </row>
    <row r="2993" spans="1:4" x14ac:dyDescent="0.25">
      <c r="A2993" s="182">
        <v>45800</v>
      </c>
      <c r="B2993" s="182">
        <f t="shared" si="78"/>
        <v>45801</v>
      </c>
      <c r="C2993" s="640">
        <v>2.92</v>
      </c>
    </row>
    <row r="2994" spans="1:4" x14ac:dyDescent="0.25">
      <c r="A2994" s="182">
        <v>45801</v>
      </c>
      <c r="B2994" s="182">
        <f t="shared" si="78"/>
        <v>45802</v>
      </c>
      <c r="C2994" s="640">
        <v>2.92</v>
      </c>
    </row>
    <row r="2995" spans="1:4" x14ac:dyDescent="0.25">
      <c r="A2995" s="182">
        <v>45802</v>
      </c>
      <c r="B2995" s="182">
        <f t="shared" ref="B2995:B3020" si="79">A2995+1</f>
        <v>45803</v>
      </c>
      <c r="C2995" s="640">
        <v>2.92</v>
      </c>
    </row>
    <row r="2996" spans="1:4" x14ac:dyDescent="0.25">
      <c r="A2996" s="182">
        <v>45803</v>
      </c>
      <c r="B2996" s="182">
        <f t="shared" si="79"/>
        <v>45804</v>
      </c>
      <c r="C2996" s="640">
        <v>2.92</v>
      </c>
    </row>
    <row r="2997" spans="1:4" x14ac:dyDescent="0.25">
      <c r="A2997" s="182">
        <v>45804</v>
      </c>
      <c r="B2997" s="182">
        <f t="shared" si="79"/>
        <v>45805</v>
      </c>
      <c r="C2997" s="636">
        <v>3.2050000000000001</v>
      </c>
    </row>
    <row r="2998" spans="1:4" x14ac:dyDescent="0.25">
      <c r="A2998" s="182">
        <v>45805</v>
      </c>
      <c r="B2998" s="182">
        <f t="shared" si="79"/>
        <v>45806</v>
      </c>
      <c r="C2998" s="636">
        <v>3.14</v>
      </c>
    </row>
    <row r="2999" spans="1:4" x14ac:dyDescent="0.25">
      <c r="A2999" s="182">
        <v>45806</v>
      </c>
      <c r="B2999" s="182">
        <f t="shared" si="79"/>
        <v>45807</v>
      </c>
      <c r="C2999" s="640">
        <v>2.94</v>
      </c>
    </row>
    <row r="3000" spans="1:4" x14ac:dyDescent="0.25">
      <c r="A3000" s="182">
        <v>45807</v>
      </c>
      <c r="B3000" s="182">
        <f t="shared" si="79"/>
        <v>45808</v>
      </c>
      <c r="C3000" s="640">
        <v>2.94</v>
      </c>
      <c r="D3000" s="641">
        <v>3.105</v>
      </c>
    </row>
    <row r="3001" spans="1:4" x14ac:dyDescent="0.25">
      <c r="A3001" s="182">
        <v>45808</v>
      </c>
      <c r="B3001" s="182">
        <f t="shared" si="79"/>
        <v>45809</v>
      </c>
      <c r="D3001" s="641">
        <v>2.9830000000000001</v>
      </c>
    </row>
    <row r="3002" spans="1:4" x14ac:dyDescent="0.25">
      <c r="A3002" s="182">
        <v>45822</v>
      </c>
      <c r="B3002" s="182">
        <f t="shared" si="79"/>
        <v>45823</v>
      </c>
      <c r="C3002" s="386"/>
      <c r="D3002" s="641">
        <v>2.9830000000000001</v>
      </c>
    </row>
    <row r="3003" spans="1:4" x14ac:dyDescent="0.25">
      <c r="A3003" s="182">
        <v>45830</v>
      </c>
      <c r="B3003" s="182">
        <f t="shared" si="79"/>
        <v>45831</v>
      </c>
      <c r="C3003" s="640">
        <v>3.1</v>
      </c>
      <c r="D3003" s="386"/>
    </row>
    <row r="3004" spans="1:4" x14ac:dyDescent="0.25">
      <c r="A3004" s="182">
        <v>45831</v>
      </c>
      <c r="B3004" s="182">
        <f t="shared" si="79"/>
        <v>45832</v>
      </c>
      <c r="C3004" s="636">
        <v>3.5150000000000001</v>
      </c>
      <c r="D3004" s="386"/>
    </row>
    <row r="3005" spans="1:4" x14ac:dyDescent="0.25">
      <c r="A3005" s="182">
        <v>45832</v>
      </c>
      <c r="B3005" s="182">
        <f t="shared" si="79"/>
        <v>45833</v>
      </c>
      <c r="C3005" s="636">
        <v>3.3050000000000002</v>
      </c>
      <c r="D3005" s="386"/>
    </row>
    <row r="3006" spans="1:4" x14ac:dyDescent="0.25">
      <c r="A3006" s="182">
        <v>45833</v>
      </c>
      <c r="B3006" s="182">
        <f t="shared" si="79"/>
        <v>45834</v>
      </c>
      <c r="C3006" s="636">
        <v>3.2549999999999999</v>
      </c>
      <c r="D3006" s="386"/>
    </row>
    <row r="3007" spans="1:4" x14ac:dyDescent="0.25">
      <c r="A3007" s="182">
        <v>45834</v>
      </c>
      <c r="B3007" s="182">
        <f t="shared" si="79"/>
        <v>45835</v>
      </c>
      <c r="C3007" s="636">
        <v>3.23</v>
      </c>
      <c r="D3007" s="386"/>
    </row>
    <row r="3008" spans="1:4" x14ac:dyDescent="0.25">
      <c r="A3008" s="182">
        <v>45835</v>
      </c>
      <c r="B3008" s="182">
        <f t="shared" si="79"/>
        <v>45836</v>
      </c>
      <c r="C3008" s="640">
        <v>3.2250000000000001</v>
      </c>
      <c r="D3008" s="386"/>
    </row>
    <row r="3009" spans="1:4" x14ac:dyDescent="0.25">
      <c r="A3009" s="182">
        <v>45836</v>
      </c>
      <c r="B3009" s="182">
        <f t="shared" si="79"/>
        <v>45837</v>
      </c>
      <c r="C3009" s="640">
        <v>3.2250000000000001</v>
      </c>
      <c r="D3009" s="386"/>
    </row>
    <row r="3010" spans="1:4" x14ac:dyDescent="0.25">
      <c r="A3010" s="182">
        <v>45837</v>
      </c>
      <c r="B3010" s="182">
        <f t="shared" si="79"/>
        <v>45838</v>
      </c>
      <c r="C3010" s="640">
        <v>3.2250000000000001</v>
      </c>
      <c r="D3010" s="641">
        <v>2.9830000000000001</v>
      </c>
    </row>
    <row r="3011" spans="1:4" x14ac:dyDescent="0.25">
      <c r="A3011" s="182">
        <v>45838</v>
      </c>
      <c r="B3011" s="182">
        <f t="shared" si="79"/>
        <v>45839</v>
      </c>
      <c r="C3011" s="386"/>
      <c r="D3011" s="641">
        <v>3.2240000000000002</v>
      </c>
    </row>
    <row r="3012" spans="1:4" x14ac:dyDescent="0.25">
      <c r="A3012" s="182">
        <v>45852</v>
      </c>
      <c r="B3012" s="182">
        <f t="shared" si="79"/>
        <v>45853</v>
      </c>
      <c r="C3012" s="386"/>
      <c r="D3012" s="641">
        <v>3.2240000000000002</v>
      </c>
    </row>
    <row r="3013" spans="1:4" x14ac:dyDescent="0.25">
      <c r="A3013" s="182">
        <v>45861</v>
      </c>
      <c r="B3013" s="182">
        <f t="shared" si="79"/>
        <v>45862</v>
      </c>
      <c r="C3013" s="636">
        <v>3.07</v>
      </c>
    </row>
    <row r="3014" spans="1:4" x14ac:dyDescent="0.25">
      <c r="A3014" s="182">
        <v>45862</v>
      </c>
      <c r="B3014" s="182">
        <f t="shared" si="79"/>
        <v>45863</v>
      </c>
      <c r="C3014" s="636">
        <v>3.1150000000000002</v>
      </c>
    </row>
    <row r="3015" spans="1:4" x14ac:dyDescent="0.25">
      <c r="A3015" s="182">
        <v>45863</v>
      </c>
      <c r="B3015" s="182">
        <f t="shared" si="79"/>
        <v>45864</v>
      </c>
      <c r="C3015" s="640">
        <v>3.09</v>
      </c>
    </row>
    <row r="3016" spans="1:4" x14ac:dyDescent="0.25">
      <c r="A3016" s="182">
        <v>45864</v>
      </c>
      <c r="B3016" s="182">
        <f t="shared" si="79"/>
        <v>45865</v>
      </c>
      <c r="C3016" s="640">
        <v>3.09</v>
      </c>
    </row>
    <row r="3017" spans="1:4" x14ac:dyDescent="0.25">
      <c r="A3017" s="182">
        <v>45865</v>
      </c>
      <c r="B3017" s="182">
        <f t="shared" si="79"/>
        <v>45866</v>
      </c>
      <c r="C3017" s="640">
        <v>3.09</v>
      </c>
    </row>
    <row r="3018" spans="1:4" x14ac:dyDescent="0.25">
      <c r="A3018" s="182">
        <v>45866</v>
      </c>
      <c r="B3018" s="182">
        <f t="shared" si="79"/>
        <v>45867</v>
      </c>
      <c r="C3018" s="636">
        <v>3.125</v>
      </c>
    </row>
    <row r="3019" spans="1:4" x14ac:dyDescent="0.25">
      <c r="A3019" s="182">
        <v>45867</v>
      </c>
      <c r="B3019" s="182">
        <f t="shared" si="79"/>
        <v>45868</v>
      </c>
      <c r="C3019" s="636">
        <v>3.0750000000000002</v>
      </c>
    </row>
    <row r="3020" spans="1:4" x14ac:dyDescent="0.25">
      <c r="A3020" s="182">
        <v>45868</v>
      </c>
      <c r="B3020" s="182">
        <f t="shared" si="79"/>
        <v>45869</v>
      </c>
      <c r="C3020" s="636">
        <v>2.9750000000000001</v>
      </c>
      <c r="D3020" s="641">
        <v>3.2240000000000002</v>
      </c>
    </row>
    <row r="3021" spans="1:4" x14ac:dyDescent="0.25">
      <c r="A3021" s="182">
        <v>45869</v>
      </c>
      <c r="B3021" s="182">
        <f t="shared" ref="B3021:B3022" si="80">A3021+1</f>
        <v>45870</v>
      </c>
      <c r="D3021" s="641">
        <v>2.919</v>
      </c>
    </row>
    <row r="3022" spans="1:4" x14ac:dyDescent="0.25">
      <c r="A3022" s="182">
        <v>45883</v>
      </c>
      <c r="B3022" s="182">
        <f t="shared" si="80"/>
        <v>45884</v>
      </c>
      <c r="D3022" s="641">
        <v>2.919</v>
      </c>
    </row>
    <row r="3023" spans="1:4" x14ac:dyDescent="0.25">
      <c r="A3023" s="182">
        <v>45892</v>
      </c>
      <c r="B3023" s="182">
        <f t="shared" ref="B3023" si="81">A3023+1</f>
        <v>45893</v>
      </c>
      <c r="C3023" s="640">
        <v>2.79</v>
      </c>
    </row>
    <row r="3024" spans="1:4" x14ac:dyDescent="0.25">
      <c r="A3024" s="182">
        <v>45893</v>
      </c>
      <c r="B3024" s="182">
        <f t="shared" ref="B3024:B3025" si="82">A3024+1</f>
        <v>45894</v>
      </c>
      <c r="C3024" s="640">
        <v>2.79</v>
      </c>
    </row>
    <row r="3025" spans="1:4" x14ac:dyDescent="0.25">
      <c r="A3025" s="182">
        <v>45894</v>
      </c>
      <c r="B3025" s="182">
        <f t="shared" si="82"/>
        <v>45895</v>
      </c>
      <c r="C3025" s="636">
        <v>2.7549999999999999</v>
      </c>
    </row>
    <row r="3026" spans="1:4" x14ac:dyDescent="0.25">
      <c r="A3026" s="182">
        <v>45895</v>
      </c>
      <c r="B3026" s="182">
        <f t="shared" ref="B3026:B3034" si="83">A3026+1</f>
        <v>45896</v>
      </c>
      <c r="C3026" s="636">
        <v>2.82</v>
      </c>
    </row>
    <row r="3027" spans="1:4" x14ac:dyDescent="0.25">
      <c r="A3027" s="182">
        <v>45896</v>
      </c>
      <c r="B3027" s="182">
        <f t="shared" si="83"/>
        <v>45897</v>
      </c>
      <c r="C3027" s="636">
        <v>2.875</v>
      </c>
    </row>
    <row r="3028" spans="1:4" x14ac:dyDescent="0.25">
      <c r="A3028" s="182">
        <v>45897</v>
      </c>
      <c r="B3028" s="182">
        <f t="shared" si="83"/>
        <v>45898</v>
      </c>
      <c r="C3028" s="640">
        <v>2.895</v>
      </c>
    </row>
    <row r="3029" spans="1:4" x14ac:dyDescent="0.25">
      <c r="A3029" s="182">
        <v>45898</v>
      </c>
      <c r="B3029" s="182">
        <f t="shared" si="83"/>
        <v>45899</v>
      </c>
      <c r="C3029" s="640">
        <v>2.895</v>
      </c>
    </row>
    <row r="3030" spans="1:4" x14ac:dyDescent="0.25">
      <c r="A3030" s="182">
        <v>45899</v>
      </c>
      <c r="B3030" s="182">
        <f t="shared" si="83"/>
        <v>45900</v>
      </c>
      <c r="C3030" s="640">
        <v>2.895</v>
      </c>
      <c r="D3030" s="641">
        <v>2.919</v>
      </c>
    </row>
    <row r="3031" spans="1:4" x14ac:dyDescent="0.25">
      <c r="A3031" s="182">
        <v>45900</v>
      </c>
      <c r="B3031" s="182">
        <f t="shared" si="83"/>
        <v>45901</v>
      </c>
      <c r="D3031" s="641">
        <v>2.95</v>
      </c>
    </row>
    <row r="3032" spans="1:4" x14ac:dyDescent="0.25">
      <c r="A3032" s="182">
        <v>45914</v>
      </c>
      <c r="B3032" s="182">
        <f t="shared" si="83"/>
        <v>45915</v>
      </c>
      <c r="D3032" s="641">
        <v>2.95</v>
      </c>
    </row>
    <row r="3033" spans="1:4" x14ac:dyDescent="0.25">
      <c r="A3033" s="182">
        <v>45922</v>
      </c>
      <c r="B3033" s="182">
        <f t="shared" si="83"/>
        <v>45923</v>
      </c>
      <c r="C3033" s="636">
        <v>2.9</v>
      </c>
    </row>
    <row r="3034" spans="1:4" x14ac:dyDescent="0.25">
      <c r="A3034" s="182">
        <v>45923</v>
      </c>
      <c r="B3034" s="182">
        <f t="shared" si="83"/>
        <v>45924</v>
      </c>
      <c r="C3034" s="636">
        <v>2.8650000000000002</v>
      </c>
    </row>
    <row r="3035" spans="1:4" x14ac:dyDescent="0.25">
      <c r="A3035" s="182">
        <v>45924</v>
      </c>
      <c r="B3035" s="182">
        <f t="shared" ref="B3035:B3044" si="84">A3035+1</f>
        <v>45925</v>
      </c>
      <c r="C3035" s="636">
        <v>2.875</v>
      </c>
    </row>
    <row r="3036" spans="1:4" x14ac:dyDescent="0.25">
      <c r="A3036" s="182">
        <v>45925</v>
      </c>
      <c r="B3036" s="182">
        <f t="shared" si="84"/>
        <v>45926</v>
      </c>
      <c r="C3036" s="636">
        <v>2.97</v>
      </c>
    </row>
    <row r="3037" spans="1:4" x14ac:dyDescent="0.25">
      <c r="A3037" s="182">
        <v>45926</v>
      </c>
      <c r="B3037" s="182">
        <f t="shared" si="84"/>
        <v>45927</v>
      </c>
      <c r="C3037" s="640">
        <v>2.8849999999999998</v>
      </c>
    </row>
    <row r="3038" spans="1:4" x14ac:dyDescent="0.25">
      <c r="A3038" s="182">
        <v>45927</v>
      </c>
      <c r="B3038" s="182">
        <f t="shared" si="84"/>
        <v>45928</v>
      </c>
      <c r="C3038" s="640">
        <v>2.8849999999999998</v>
      </c>
    </row>
    <row r="3039" spans="1:4" x14ac:dyDescent="0.25">
      <c r="A3039" s="182">
        <v>45928</v>
      </c>
      <c r="B3039" s="182">
        <f t="shared" si="84"/>
        <v>45929</v>
      </c>
      <c r="C3039" s="640">
        <v>2.8849999999999998</v>
      </c>
    </row>
    <row r="3040" spans="1:4" x14ac:dyDescent="0.25">
      <c r="A3040" s="182">
        <v>45929</v>
      </c>
      <c r="B3040" s="182">
        <f t="shared" si="84"/>
        <v>45930</v>
      </c>
      <c r="C3040" s="636">
        <v>2.9249999999999998</v>
      </c>
      <c r="D3040" s="641">
        <v>2.95</v>
      </c>
    </row>
    <row r="3041" spans="1:4" x14ac:dyDescent="0.25">
      <c r="A3041" s="182">
        <v>45930</v>
      </c>
      <c r="B3041" s="182">
        <f t="shared" si="84"/>
        <v>45931</v>
      </c>
      <c r="D3041" s="641">
        <v>3.121</v>
      </c>
    </row>
    <row r="3042" spans="1:4" x14ac:dyDescent="0.25">
      <c r="A3042" s="182">
        <v>45944</v>
      </c>
      <c r="B3042" s="182">
        <f t="shared" si="84"/>
        <v>45945</v>
      </c>
      <c r="D3042" s="641">
        <v>3.121</v>
      </c>
    </row>
    <row r="3043" spans="1:4" x14ac:dyDescent="0.25">
      <c r="A3043" s="182">
        <v>45953</v>
      </c>
      <c r="B3043" s="182">
        <f t="shared" si="84"/>
        <v>45954</v>
      </c>
      <c r="C3043" s="636">
        <v>3.335</v>
      </c>
    </row>
    <row r="3044" spans="1:4" x14ac:dyDescent="0.25">
      <c r="A3044" s="182">
        <v>45954</v>
      </c>
      <c r="B3044" s="182">
        <f t="shared" si="84"/>
        <v>45955</v>
      </c>
      <c r="C3044" s="640">
        <v>3.2050000000000001</v>
      </c>
    </row>
    <row r="3045" spans="1:4" x14ac:dyDescent="0.25">
      <c r="A3045" s="182">
        <v>45955</v>
      </c>
      <c r="B3045" s="182">
        <f t="shared" ref="B3045:B3054" si="85">A3045+1</f>
        <v>45956</v>
      </c>
      <c r="C3045" s="640">
        <v>3.2050000000000001</v>
      </c>
    </row>
    <row r="3046" spans="1:4" x14ac:dyDescent="0.25">
      <c r="A3046" s="182">
        <v>45956</v>
      </c>
      <c r="B3046" s="182">
        <f t="shared" si="85"/>
        <v>45957</v>
      </c>
      <c r="C3046" s="640">
        <v>3.2050000000000001</v>
      </c>
    </row>
    <row r="3047" spans="1:4" x14ac:dyDescent="0.25">
      <c r="A3047" s="182">
        <v>45957</v>
      </c>
      <c r="B3047" s="182">
        <f t="shared" si="85"/>
        <v>45958</v>
      </c>
      <c r="C3047" s="636">
        <v>3.3149999999999999</v>
      </c>
    </row>
    <row r="3048" spans="1:4" x14ac:dyDescent="0.25">
      <c r="A3048" s="182">
        <v>45958</v>
      </c>
      <c r="B3048" s="182">
        <f t="shared" si="85"/>
        <v>45959</v>
      </c>
      <c r="C3048" s="636">
        <v>3.44</v>
      </c>
    </row>
    <row r="3049" spans="1:4" x14ac:dyDescent="0.25">
      <c r="A3049" s="182">
        <v>45959</v>
      </c>
      <c r="B3049" s="182">
        <f t="shared" si="85"/>
        <v>45960</v>
      </c>
      <c r="C3049" s="636">
        <v>3.36</v>
      </c>
    </row>
    <row r="3050" spans="1:4" x14ac:dyDescent="0.25">
      <c r="A3050" s="182">
        <v>45960</v>
      </c>
      <c r="B3050" s="182">
        <f t="shared" si="85"/>
        <v>45961</v>
      </c>
      <c r="C3050" s="636">
        <v>3.44</v>
      </c>
      <c r="D3050" s="641">
        <v>3.121</v>
      </c>
    </row>
    <row r="3051" spans="1:4" x14ac:dyDescent="0.25">
      <c r="A3051" s="182">
        <v>45961</v>
      </c>
      <c r="B3051" s="182">
        <f t="shared" si="85"/>
        <v>45962</v>
      </c>
      <c r="D3051" s="641">
        <v>3.7839999999999998</v>
      </c>
    </row>
    <row r="3052" spans="1:4" x14ac:dyDescent="0.25">
      <c r="A3052" s="182">
        <v>45975</v>
      </c>
      <c r="B3052" s="182">
        <f t="shared" si="85"/>
        <v>45976</v>
      </c>
      <c r="D3052" s="641">
        <v>3.7839999999999998</v>
      </c>
    </row>
    <row r="3053" spans="1:4" x14ac:dyDescent="0.25">
      <c r="A3053" s="182">
        <v>45983</v>
      </c>
      <c r="B3053" s="182">
        <f t="shared" si="85"/>
        <v>45984</v>
      </c>
      <c r="C3053" s="640">
        <v>4.1449999999999996</v>
      </c>
    </row>
    <row r="3054" spans="1:4" x14ac:dyDescent="0.25">
      <c r="A3054" s="182">
        <v>45984</v>
      </c>
      <c r="B3054" s="182">
        <f t="shared" si="85"/>
        <v>45985</v>
      </c>
      <c r="C3054" s="640">
        <v>4.1449999999999996</v>
      </c>
    </row>
    <row r="3055" spans="1:4" x14ac:dyDescent="0.25">
      <c r="A3055" s="182">
        <v>45985</v>
      </c>
      <c r="B3055" s="182">
        <f t="shared" ref="B3055:B3074" si="86">A3055+1</f>
        <v>45986</v>
      </c>
      <c r="C3055" s="636">
        <v>4.1150000000000002</v>
      </c>
    </row>
    <row r="3056" spans="1:4" x14ac:dyDescent="0.25">
      <c r="A3056" s="182">
        <v>45986</v>
      </c>
      <c r="B3056" s="182">
        <f t="shared" si="86"/>
        <v>45987</v>
      </c>
      <c r="C3056" s="640">
        <v>4.1150000000000002</v>
      </c>
    </row>
    <row r="3057" spans="1:4" x14ac:dyDescent="0.25">
      <c r="A3057" s="182">
        <v>45987</v>
      </c>
      <c r="B3057" s="182">
        <f t="shared" si="86"/>
        <v>45988</v>
      </c>
      <c r="C3057" s="640">
        <v>4.1150000000000002</v>
      </c>
    </row>
    <row r="3058" spans="1:4" x14ac:dyDescent="0.25">
      <c r="A3058" s="182">
        <v>45988</v>
      </c>
      <c r="B3058" s="182">
        <f t="shared" si="86"/>
        <v>45989</v>
      </c>
      <c r="C3058" s="640">
        <v>4.1150000000000002</v>
      </c>
    </row>
    <row r="3059" spans="1:4" x14ac:dyDescent="0.25">
      <c r="A3059" s="182">
        <v>45989</v>
      </c>
      <c r="B3059" s="182">
        <f t="shared" si="86"/>
        <v>45990</v>
      </c>
      <c r="C3059" s="640">
        <v>4.1150000000000002</v>
      </c>
    </row>
    <row r="3060" spans="1:4" x14ac:dyDescent="0.25">
      <c r="A3060" s="182">
        <v>45990</v>
      </c>
      <c r="B3060" s="182">
        <f t="shared" si="86"/>
        <v>45991</v>
      </c>
      <c r="C3060" s="640">
        <v>4.1150000000000002</v>
      </c>
      <c r="D3060" s="641">
        <v>3.7839999999999998</v>
      </c>
    </row>
    <row r="3061" spans="1:4" x14ac:dyDescent="0.25">
      <c r="A3061" s="182">
        <v>45991</v>
      </c>
      <c r="B3061" s="182">
        <f t="shared" si="86"/>
        <v>45992</v>
      </c>
      <c r="D3061" s="641">
        <v>3.008</v>
      </c>
    </row>
    <row r="3062" spans="1:4" x14ac:dyDescent="0.25">
      <c r="A3062" s="182">
        <v>46005</v>
      </c>
      <c r="B3062" s="182">
        <f t="shared" si="86"/>
        <v>46006</v>
      </c>
      <c r="D3062" s="641">
        <v>3.008</v>
      </c>
    </row>
    <row r="3063" spans="1:4" x14ac:dyDescent="0.25">
      <c r="A3063" s="182">
        <v>46014</v>
      </c>
      <c r="B3063" s="182">
        <f t="shared" si="86"/>
        <v>46015</v>
      </c>
      <c r="C3063" s="636">
        <v>3.3450000000000002</v>
      </c>
    </row>
    <row r="3064" spans="1:4" x14ac:dyDescent="0.25">
      <c r="A3064" s="182">
        <v>46015</v>
      </c>
      <c r="B3064" s="182">
        <f t="shared" si="86"/>
        <v>46016</v>
      </c>
      <c r="C3064" s="640">
        <v>3.29</v>
      </c>
    </row>
    <row r="3065" spans="1:4" x14ac:dyDescent="0.25">
      <c r="A3065" s="182">
        <v>46016</v>
      </c>
      <c r="B3065" s="182">
        <f t="shared" si="86"/>
        <v>46017</v>
      </c>
      <c r="C3065" s="640">
        <v>3.29</v>
      </c>
    </row>
    <row r="3066" spans="1:4" x14ac:dyDescent="0.25">
      <c r="A3066" s="182">
        <v>46017</v>
      </c>
      <c r="B3066" s="182">
        <f t="shared" si="86"/>
        <v>46018</v>
      </c>
      <c r="C3066" s="640">
        <v>3.29</v>
      </c>
    </row>
    <row r="3067" spans="1:4" x14ac:dyDescent="0.25">
      <c r="A3067" s="182">
        <v>46018</v>
      </c>
      <c r="B3067" s="182">
        <f t="shared" si="86"/>
        <v>46019</v>
      </c>
      <c r="C3067" s="640">
        <v>3.29</v>
      </c>
    </row>
    <row r="3068" spans="1:4" x14ac:dyDescent="0.25">
      <c r="A3068" s="182">
        <v>46019</v>
      </c>
      <c r="B3068" s="182">
        <f t="shared" si="86"/>
        <v>46020</v>
      </c>
      <c r="C3068" s="640">
        <v>3.29</v>
      </c>
    </row>
    <row r="3069" spans="1:4" x14ac:dyDescent="0.25">
      <c r="A3069" s="182">
        <v>46020</v>
      </c>
      <c r="B3069" s="182">
        <f t="shared" si="86"/>
        <v>46021</v>
      </c>
      <c r="C3069" s="636">
        <v>4.3449999999999998</v>
      </c>
    </row>
    <row r="3070" spans="1:4" x14ac:dyDescent="0.25">
      <c r="A3070" s="182">
        <v>46021</v>
      </c>
      <c r="B3070" s="182">
        <f t="shared" si="86"/>
        <v>46022</v>
      </c>
      <c r="C3070" s="636">
        <v>4.415</v>
      </c>
      <c r="D3070" s="641">
        <v>3.008</v>
      </c>
    </row>
    <row r="3071" spans="1:4" x14ac:dyDescent="0.25">
      <c r="A3071" s="182">
        <v>46022</v>
      </c>
      <c r="B3071" s="182">
        <f t="shared" si="86"/>
        <v>46023</v>
      </c>
      <c r="C3071" s="386"/>
      <c r="D3071" s="641">
        <v>7.7149999999999999</v>
      </c>
    </row>
    <row r="3072" spans="1:4" x14ac:dyDescent="0.25">
      <c r="A3072" s="182">
        <v>46036</v>
      </c>
      <c r="B3072" s="182">
        <f t="shared" si="86"/>
        <v>46037</v>
      </c>
      <c r="C3072" s="386"/>
      <c r="D3072" s="641">
        <v>7.7149999999999999</v>
      </c>
    </row>
    <row r="3073" spans="1:4" x14ac:dyDescent="0.25">
      <c r="A3073" s="182">
        <v>46045</v>
      </c>
      <c r="B3073" s="182">
        <f t="shared" si="86"/>
        <v>46046</v>
      </c>
      <c r="C3073" s="640">
        <v>28.28</v>
      </c>
    </row>
    <row r="3074" spans="1:4" x14ac:dyDescent="0.25">
      <c r="A3074" s="182">
        <v>46046</v>
      </c>
      <c r="B3074" s="182">
        <f t="shared" si="86"/>
        <v>46047</v>
      </c>
      <c r="C3074" s="640">
        <v>28.28</v>
      </c>
    </row>
    <row r="3075" spans="1:4" x14ac:dyDescent="0.25">
      <c r="A3075" s="182">
        <v>46047</v>
      </c>
      <c r="B3075" s="182">
        <f t="shared" ref="B3075:B3084" si="87">A3075+1</f>
        <v>46048</v>
      </c>
      <c r="C3075" s="640">
        <v>28.28</v>
      </c>
    </row>
    <row r="3076" spans="1:4" x14ac:dyDescent="0.25">
      <c r="A3076" s="182">
        <v>46048</v>
      </c>
      <c r="B3076" s="182">
        <f t="shared" si="87"/>
        <v>46049</v>
      </c>
      <c r="C3076" s="636">
        <v>30.565000000000001</v>
      </c>
    </row>
    <row r="3077" spans="1:4" x14ac:dyDescent="0.25">
      <c r="A3077" s="182">
        <v>46049</v>
      </c>
      <c r="B3077" s="182">
        <f t="shared" si="87"/>
        <v>46050</v>
      </c>
      <c r="C3077" s="636">
        <v>13.715</v>
      </c>
    </row>
    <row r="3078" spans="1:4" x14ac:dyDescent="0.25">
      <c r="A3078" s="182">
        <v>46050</v>
      </c>
      <c r="B3078" s="182">
        <f t="shared" si="87"/>
        <v>46051</v>
      </c>
      <c r="C3078" s="636">
        <v>9.0250000000000004</v>
      </c>
    </row>
    <row r="3079" spans="1:4" x14ac:dyDescent="0.25">
      <c r="A3079" s="182">
        <v>46051</v>
      </c>
      <c r="B3079" s="182">
        <f t="shared" si="87"/>
        <v>46052</v>
      </c>
      <c r="C3079" s="640">
        <v>9.7149999999999999</v>
      </c>
    </row>
    <row r="3080" spans="1:4" x14ac:dyDescent="0.25">
      <c r="A3080" s="182">
        <v>46052</v>
      </c>
      <c r="B3080" s="182">
        <f t="shared" si="87"/>
        <v>46053</v>
      </c>
      <c r="C3080" s="640">
        <v>9.7149999999999999</v>
      </c>
      <c r="D3080" s="641">
        <v>7.7149999999999999</v>
      </c>
    </row>
    <row r="3081" spans="1:4" x14ac:dyDescent="0.25">
      <c r="A3081" s="182">
        <v>46053</v>
      </c>
      <c r="B3081" s="182">
        <f t="shared" si="87"/>
        <v>46054</v>
      </c>
      <c r="C3081" s="386"/>
      <c r="D3081" s="641">
        <v>3.8380000000000001</v>
      </c>
    </row>
    <row r="3082" spans="1:4" x14ac:dyDescent="0.25">
      <c r="A3082" s="182">
        <v>46067</v>
      </c>
      <c r="B3082" s="182">
        <f t="shared" si="87"/>
        <v>46068</v>
      </c>
      <c r="C3082" s="386"/>
      <c r="D3082" s="641">
        <v>3.8380000000000001</v>
      </c>
    </row>
    <row r="3083" spans="1:4" x14ac:dyDescent="0.25">
      <c r="A3083" s="182">
        <v>46073</v>
      </c>
      <c r="B3083" s="182">
        <f t="shared" si="87"/>
        <v>46074</v>
      </c>
      <c r="C3083" s="640">
        <v>3.13</v>
      </c>
      <c r="D3083" s="386"/>
    </row>
    <row r="3084" spans="1:4" x14ac:dyDescent="0.25">
      <c r="A3084" s="182">
        <v>46074</v>
      </c>
      <c r="B3084" s="182">
        <f t="shared" si="87"/>
        <v>46075</v>
      </c>
      <c r="C3084" s="640">
        <v>3.13</v>
      </c>
      <c r="D3084" s="386"/>
    </row>
    <row r="3085" spans="1:4" x14ac:dyDescent="0.25">
      <c r="A3085" s="182">
        <v>46075</v>
      </c>
      <c r="B3085" s="182">
        <f t="shared" ref="B3085:B3094" si="88">A3085+1</f>
        <v>46076</v>
      </c>
      <c r="C3085" s="640">
        <v>3.13</v>
      </c>
      <c r="D3085" s="386"/>
    </row>
    <row r="3086" spans="1:4" x14ac:dyDescent="0.25">
      <c r="A3086" s="182">
        <v>46076</v>
      </c>
      <c r="B3086" s="182">
        <f t="shared" si="88"/>
        <v>46077</v>
      </c>
      <c r="C3086" s="636">
        <v>3.13</v>
      </c>
      <c r="D3086" s="386"/>
    </row>
    <row r="3087" spans="1:4" x14ac:dyDescent="0.25">
      <c r="A3087" s="182">
        <v>46077</v>
      </c>
      <c r="B3087" s="182">
        <f t="shared" si="88"/>
        <v>46078</v>
      </c>
      <c r="C3087" s="636">
        <v>2.9950000000000001</v>
      </c>
      <c r="D3087" s="386"/>
    </row>
    <row r="3088" spans="1:4" x14ac:dyDescent="0.25">
      <c r="A3088" s="182">
        <v>46078</v>
      </c>
      <c r="B3088" s="182">
        <f t="shared" si="88"/>
        <v>46079</v>
      </c>
      <c r="C3088" s="636">
        <v>3.01</v>
      </c>
      <c r="D3088" s="386"/>
    </row>
    <row r="3089" spans="1:4" x14ac:dyDescent="0.25">
      <c r="A3089" s="182">
        <v>46079</v>
      </c>
      <c r="B3089" s="182">
        <f t="shared" si="88"/>
        <v>46080</v>
      </c>
      <c r="C3089" s="640">
        <v>2.93</v>
      </c>
      <c r="D3089" s="386"/>
    </row>
    <row r="3090" spans="1:4" x14ac:dyDescent="0.25">
      <c r="A3090" s="182">
        <v>46080</v>
      </c>
      <c r="B3090" s="182">
        <f t="shared" si="88"/>
        <v>46081</v>
      </c>
      <c r="C3090" s="640">
        <v>2.93</v>
      </c>
      <c r="D3090" s="641">
        <v>3.8380000000000001</v>
      </c>
    </row>
    <row r="3091" spans="1:4" x14ac:dyDescent="0.25">
      <c r="A3091" s="182">
        <v>46081</v>
      </c>
      <c r="B3091" s="182">
        <f t="shared" si="88"/>
        <v>46082</v>
      </c>
      <c r="C3091" s="386"/>
      <c r="D3091" s="641">
        <v>3.0579999999999998</v>
      </c>
    </row>
    <row r="3092" spans="1:4" x14ac:dyDescent="0.25">
      <c r="A3092" s="182">
        <v>46095</v>
      </c>
      <c r="B3092" s="182">
        <f t="shared" si="88"/>
        <v>46096</v>
      </c>
      <c r="C3092" s="386"/>
      <c r="D3092" s="641">
        <v>3.0579999999999998</v>
      </c>
    </row>
    <row r="3093" spans="1:4" x14ac:dyDescent="0.25">
      <c r="A3093" s="182">
        <v>46104</v>
      </c>
      <c r="B3093" s="182">
        <f t="shared" si="88"/>
        <v>46105</v>
      </c>
      <c r="C3093" s="636">
        <v>2.9550000000000001</v>
      </c>
      <c r="D3093" s="386"/>
    </row>
    <row r="3094" spans="1:4" x14ac:dyDescent="0.25">
      <c r="A3094" s="182">
        <v>46105</v>
      </c>
      <c r="B3094" s="182">
        <f t="shared" si="88"/>
        <v>46106</v>
      </c>
      <c r="C3094" s="636">
        <v>2.9049999999999998</v>
      </c>
      <c r="D3094" s="386"/>
    </row>
    <row r="3095" spans="1:4" x14ac:dyDescent="0.25">
      <c r="A3095" s="182">
        <v>46106</v>
      </c>
      <c r="B3095" s="182">
        <f t="shared" ref="B3095:B3104" si="89">A3095+1</f>
        <v>46107</v>
      </c>
      <c r="C3095" s="636">
        <v>2.915</v>
      </c>
      <c r="D3095" s="386"/>
    </row>
    <row r="3096" spans="1:4" x14ac:dyDescent="0.25">
      <c r="A3096" s="182">
        <v>46107</v>
      </c>
      <c r="B3096" s="182">
        <f t="shared" si="89"/>
        <v>46108</v>
      </c>
      <c r="C3096" s="636">
        <v>2.9649999999999999</v>
      </c>
      <c r="D3096" s="386"/>
    </row>
    <row r="3097" spans="1:4" x14ac:dyDescent="0.25">
      <c r="A3097" s="182">
        <v>46108</v>
      </c>
      <c r="B3097" s="182">
        <f t="shared" si="89"/>
        <v>46109</v>
      </c>
      <c r="C3097" s="640">
        <v>2.99</v>
      </c>
      <c r="D3097" s="386"/>
    </row>
    <row r="3098" spans="1:4" x14ac:dyDescent="0.25">
      <c r="A3098" s="182">
        <v>46109</v>
      </c>
      <c r="B3098" s="182">
        <f t="shared" si="89"/>
        <v>46110</v>
      </c>
      <c r="C3098" s="640">
        <v>2.99</v>
      </c>
      <c r="D3098" s="386"/>
    </row>
    <row r="3099" spans="1:4" x14ac:dyDescent="0.25">
      <c r="A3099" s="182">
        <v>46110</v>
      </c>
      <c r="B3099" s="182">
        <f t="shared" si="89"/>
        <v>46111</v>
      </c>
      <c r="C3099" s="640">
        <v>2.99</v>
      </c>
      <c r="D3099" s="386"/>
    </row>
    <row r="3100" spans="1:4" x14ac:dyDescent="0.25">
      <c r="A3100" s="182">
        <v>46111</v>
      </c>
      <c r="B3100" s="182">
        <f t="shared" si="89"/>
        <v>46112</v>
      </c>
      <c r="C3100" s="636">
        <v>2.89</v>
      </c>
      <c r="D3100" s="641">
        <v>3.0579999999999998</v>
      </c>
    </row>
    <row r="3101" spans="1:4" x14ac:dyDescent="0.25">
      <c r="A3101" s="182">
        <v>46112</v>
      </c>
      <c r="B3101" s="182">
        <f t="shared" si="89"/>
        <v>46113</v>
      </c>
      <c r="D3101" s="641">
        <v>2.774</v>
      </c>
    </row>
    <row r="3102" spans="1:4" x14ac:dyDescent="0.25">
      <c r="A3102" s="182">
        <v>46126</v>
      </c>
      <c r="B3102" s="182">
        <f t="shared" si="89"/>
        <v>46127</v>
      </c>
      <c r="D3102" s="641">
        <v>2.774</v>
      </c>
    </row>
    <row r="3103" spans="1:4" x14ac:dyDescent="0.25">
      <c r="A3103" s="182">
        <v>46134</v>
      </c>
      <c r="B3103" s="182">
        <f t="shared" si="89"/>
        <v>46135</v>
      </c>
      <c r="C3103" s="636">
        <v>2.7549999999999999</v>
      </c>
    </row>
    <row r="3104" spans="1:4" x14ac:dyDescent="0.25">
      <c r="A3104" s="182">
        <v>46135</v>
      </c>
      <c r="B3104" s="182">
        <f t="shared" si="89"/>
        <v>46136</v>
      </c>
      <c r="C3104" s="636">
        <v>2.66</v>
      </c>
    </row>
    <row r="3105" spans="1:4" x14ac:dyDescent="0.25">
      <c r="A3105" s="182">
        <v>46136</v>
      </c>
      <c r="B3105" s="182">
        <f t="shared" ref="B3105:B3114" si="90">A3105+1</f>
        <v>46137</v>
      </c>
      <c r="C3105" s="640">
        <v>2.5299999999999998</v>
      </c>
    </row>
    <row r="3106" spans="1:4" x14ac:dyDescent="0.25">
      <c r="A3106" s="182">
        <v>46137</v>
      </c>
      <c r="B3106" s="182">
        <f t="shared" si="90"/>
        <v>46138</v>
      </c>
      <c r="C3106" s="640">
        <v>2.5299999999999998</v>
      </c>
    </row>
    <row r="3107" spans="1:4" x14ac:dyDescent="0.25">
      <c r="A3107" s="182">
        <v>46138</v>
      </c>
      <c r="B3107" s="182">
        <f t="shared" si="90"/>
        <v>46139</v>
      </c>
      <c r="C3107" s="640">
        <v>2.5299999999999998</v>
      </c>
    </row>
    <row r="3108" spans="1:4" x14ac:dyDescent="0.25">
      <c r="A3108" s="182">
        <v>46139</v>
      </c>
      <c r="B3108" s="182">
        <f t="shared" si="90"/>
        <v>46140</v>
      </c>
      <c r="C3108" s="636">
        <v>2.7749999999999999</v>
      </c>
    </row>
    <row r="3109" spans="1:4" x14ac:dyDescent="0.25">
      <c r="A3109" s="182">
        <v>46140</v>
      </c>
      <c r="B3109" s="182">
        <f t="shared" si="90"/>
        <v>46141</v>
      </c>
      <c r="C3109" s="636">
        <v>2.665</v>
      </c>
    </row>
    <row r="3110" spans="1:4" x14ac:dyDescent="0.25">
      <c r="A3110" s="182">
        <v>46141</v>
      </c>
      <c r="B3110" s="182">
        <f t="shared" si="90"/>
        <v>46142</v>
      </c>
      <c r="C3110" s="636">
        <v>2.6</v>
      </c>
      <c r="D3110" s="641">
        <v>2.774</v>
      </c>
    </row>
    <row r="3111" spans="1:4" x14ac:dyDescent="0.25">
      <c r="A3111" s="182">
        <v>46142</v>
      </c>
      <c r="B3111" s="182">
        <f t="shared" si="90"/>
        <v>46143</v>
      </c>
      <c r="C3111" s="386"/>
      <c r="D3111" s="641">
        <v>2.8879999999999999</v>
      </c>
    </row>
    <row r="3112" spans="1:4" x14ac:dyDescent="0.25">
      <c r="A3112" s="182">
        <v>46156</v>
      </c>
      <c r="B3112" s="182">
        <f t="shared" si="90"/>
        <v>46157</v>
      </c>
      <c r="C3112" s="386"/>
      <c r="D3112" s="641">
        <v>2.8879999999999999</v>
      </c>
    </row>
    <row r="3113" spans="1:4" x14ac:dyDescent="0.25">
      <c r="A3113" s="182">
        <v>46165</v>
      </c>
      <c r="B3113" s="182">
        <f t="shared" si="90"/>
        <v>46166</v>
      </c>
      <c r="C3113" s="640">
        <v>2.9350000000000001</v>
      </c>
      <c r="D3113" s="386"/>
    </row>
    <row r="3114" spans="1:4" x14ac:dyDescent="0.25">
      <c r="A3114" s="182">
        <v>46166</v>
      </c>
      <c r="B3114" s="182">
        <f t="shared" si="90"/>
        <v>46167</v>
      </c>
      <c r="C3114" s="640">
        <v>2.9350000000000001</v>
      </c>
      <c r="D3114" s="386"/>
    </row>
    <row r="3115" spans="1:4" x14ac:dyDescent="0.25">
      <c r="A3115" s="182">
        <v>46167</v>
      </c>
      <c r="B3115" s="182">
        <f t="shared" ref="B3115:B3124" si="91">A3115+1</f>
        <v>46168</v>
      </c>
      <c r="C3115" s="640">
        <v>2.9350000000000001</v>
      </c>
      <c r="D3115" s="386"/>
    </row>
    <row r="3116" spans="1:4" x14ac:dyDescent="0.25">
      <c r="A3116" s="182">
        <v>46168</v>
      </c>
      <c r="B3116" s="182">
        <f t="shared" si="91"/>
        <v>46169</v>
      </c>
      <c r="C3116" s="636">
        <v>3.09</v>
      </c>
      <c r="D3116" s="386"/>
    </row>
    <row r="3117" spans="1:4" x14ac:dyDescent="0.25">
      <c r="A3117" s="182">
        <v>46169</v>
      </c>
      <c r="B3117" s="182">
        <f t="shared" si="91"/>
        <v>46170</v>
      </c>
      <c r="C3117" s="636">
        <v>3.15</v>
      </c>
      <c r="D3117" s="386"/>
    </row>
    <row r="3118" spans="1:4" x14ac:dyDescent="0.25">
      <c r="A3118" s="182">
        <v>46170</v>
      </c>
      <c r="B3118" s="182">
        <f t="shared" si="91"/>
        <v>46171</v>
      </c>
      <c r="C3118" s="640">
        <v>3.0750000000000002</v>
      </c>
      <c r="D3118" s="386"/>
    </row>
    <row r="3119" spans="1:4" x14ac:dyDescent="0.25">
      <c r="A3119" s="182">
        <v>46171</v>
      </c>
      <c r="B3119" s="182">
        <f t="shared" si="91"/>
        <v>46172</v>
      </c>
      <c r="C3119" s="640">
        <v>3.0750000000000002</v>
      </c>
      <c r="D3119" s="386"/>
    </row>
    <row r="3120" spans="1:4" x14ac:dyDescent="0.25">
      <c r="A3120" s="182">
        <v>46172</v>
      </c>
      <c r="B3120" s="182">
        <f t="shared" si="91"/>
        <v>46173</v>
      </c>
      <c r="C3120" s="640">
        <v>3.0750000000000002</v>
      </c>
      <c r="D3120" s="641">
        <v>2.8879999999999999</v>
      </c>
    </row>
    <row r="3121" spans="1:4" x14ac:dyDescent="0.25">
      <c r="A3121" s="182">
        <v>46173</v>
      </c>
      <c r="B3121" s="182">
        <f t="shared" si="91"/>
        <v>46174</v>
      </c>
      <c r="D3121" s="641">
        <v>3.1429999999999998</v>
      </c>
    </row>
    <row r="3122" spans="1:4" x14ac:dyDescent="0.25">
      <c r="A3122" s="182">
        <v>46187</v>
      </c>
      <c r="B3122" s="182">
        <f t="shared" si="91"/>
        <v>46188</v>
      </c>
      <c r="D3122" s="641">
        <v>3.1429999999999998</v>
      </c>
    </row>
    <row r="3123" spans="1:4" x14ac:dyDescent="0.25">
      <c r="A3123" s="182">
        <v>46195</v>
      </c>
      <c r="B3123" s="182">
        <f t="shared" si="91"/>
        <v>46196</v>
      </c>
      <c r="C3123" s="636">
        <v>3.1549999999999998</v>
      </c>
    </row>
    <row r="3124" spans="1:4" x14ac:dyDescent="0.25">
      <c r="A3124" s="182">
        <v>46196</v>
      </c>
      <c r="B3124" s="182">
        <f t="shared" si="91"/>
        <v>46197</v>
      </c>
      <c r="C3124" s="636">
        <v>3.15</v>
      </c>
    </row>
    <row r="3125" spans="1:4" x14ac:dyDescent="0.25">
      <c r="A3125" s="182">
        <v>46197</v>
      </c>
      <c r="B3125" s="182">
        <f t="shared" ref="B3125:B3134" si="92">A3125+1</f>
        <v>46198</v>
      </c>
      <c r="C3125" s="636">
        <v>3.2149999999999999</v>
      </c>
    </row>
    <row r="3126" spans="1:4" x14ac:dyDescent="0.25">
      <c r="A3126" s="182">
        <v>46198</v>
      </c>
      <c r="B3126" s="182">
        <f t="shared" si="92"/>
        <v>46199</v>
      </c>
      <c r="C3126" s="636">
        <v>3.2850000000000001</v>
      </c>
    </row>
    <row r="3127" spans="1:4" x14ac:dyDescent="0.25">
      <c r="A3127" s="182">
        <v>46199</v>
      </c>
      <c r="B3127" s="182">
        <f t="shared" si="92"/>
        <v>46200</v>
      </c>
      <c r="C3127" s="640">
        <v>3.2850000000000001</v>
      </c>
    </row>
    <row r="3128" spans="1:4" x14ac:dyDescent="0.25">
      <c r="A3128" s="182">
        <v>46200</v>
      </c>
      <c r="B3128" s="182">
        <f t="shared" si="92"/>
        <v>46201</v>
      </c>
      <c r="C3128" s="640">
        <v>3.2850000000000001</v>
      </c>
    </row>
    <row r="3129" spans="1:4" x14ac:dyDescent="0.25">
      <c r="A3129" s="182">
        <v>46201</v>
      </c>
      <c r="B3129" s="182">
        <f t="shared" si="92"/>
        <v>46202</v>
      </c>
      <c r="C3129" s="640">
        <v>3.2850000000000001</v>
      </c>
    </row>
    <row r="3130" spans="1:4" x14ac:dyDescent="0.25">
      <c r="A3130" s="182">
        <v>46202</v>
      </c>
      <c r="B3130" s="182">
        <f t="shared" si="92"/>
        <v>46203</v>
      </c>
      <c r="C3130" s="636">
        <v>3.35</v>
      </c>
      <c r="D3130" s="641">
        <v>3.1429999999999998</v>
      </c>
    </row>
    <row r="3131" spans="1:4" x14ac:dyDescent="0.25">
      <c r="A3131" s="182">
        <v>46203</v>
      </c>
      <c r="B3131" s="182">
        <f t="shared" si="92"/>
        <v>46204</v>
      </c>
      <c r="D3131" s="641">
        <v>2.9380000000000002</v>
      </c>
    </row>
    <row r="3132" spans="1:4" x14ac:dyDescent="0.25">
      <c r="A3132" s="182">
        <v>46217</v>
      </c>
      <c r="B3132" s="182">
        <f t="shared" si="92"/>
        <v>46218</v>
      </c>
      <c r="D3132" s="641">
        <v>2.9380000000000002</v>
      </c>
    </row>
    <row r="3133" spans="1:4" x14ac:dyDescent="0.25">
      <c r="A3133" s="182">
        <v>46226</v>
      </c>
      <c r="B3133" s="182">
        <f t="shared" si="92"/>
        <v>46227</v>
      </c>
      <c r="C3133" s="636">
        <v>2.89</v>
      </c>
    </row>
    <row r="3134" spans="1:4" x14ac:dyDescent="0.25">
      <c r="A3134" s="182">
        <v>46227</v>
      </c>
      <c r="B3134" s="182">
        <f t="shared" si="92"/>
        <v>46228</v>
      </c>
      <c r="C3134" s="640">
        <v>2.86</v>
      </c>
    </row>
    <row r="3135" spans="1:4" x14ac:dyDescent="0.25">
      <c r="A3135" s="182">
        <v>46228</v>
      </c>
      <c r="B3135" s="182">
        <f t="shared" ref="B3135:B3140" si="93">A3135+1</f>
        <v>46229</v>
      </c>
      <c r="C3135" s="640">
        <v>2.86</v>
      </c>
    </row>
    <row r="3136" spans="1:4" x14ac:dyDescent="0.25">
      <c r="A3136" s="182">
        <v>46229</v>
      </c>
      <c r="B3136" s="182">
        <f t="shared" si="93"/>
        <v>46230</v>
      </c>
      <c r="C3136" s="640">
        <v>2.86</v>
      </c>
    </row>
    <row r="3137" spans="1:4" x14ac:dyDescent="0.25">
      <c r="A3137" s="182">
        <v>46230</v>
      </c>
      <c r="B3137" s="182">
        <f t="shared" si="93"/>
        <v>46231</v>
      </c>
      <c r="C3137" s="636">
        <v>2.69</v>
      </c>
    </row>
    <row r="3138" spans="1:4" x14ac:dyDescent="0.25">
      <c r="A3138" s="182">
        <v>46231</v>
      </c>
      <c r="B3138" s="182">
        <f t="shared" si="93"/>
        <v>46232</v>
      </c>
      <c r="C3138" s="636">
        <v>2.58</v>
      </c>
    </row>
    <row r="3139" spans="1:4" x14ac:dyDescent="0.25">
      <c r="A3139" s="182">
        <v>46232</v>
      </c>
      <c r="B3139" s="182">
        <f t="shared" si="93"/>
        <v>46233</v>
      </c>
      <c r="C3139" s="636">
        <v>2.5550000000000002</v>
      </c>
    </row>
    <row r="3140" spans="1:4" x14ac:dyDescent="0.25">
      <c r="A3140" s="182">
        <v>46233</v>
      </c>
      <c r="B3140" s="182">
        <f t="shared" si="93"/>
        <v>46234</v>
      </c>
      <c r="C3140" s="636">
        <v>2.64</v>
      </c>
      <c r="D3140" s="641">
        <v>2.9380000000000002</v>
      </c>
    </row>
  </sheetData>
  <phoneticPr fontId="0" type="noConversion"/>
  <printOptions gridLines="1"/>
  <pageMargins left="0.75" right="0.75" top="0.53" bottom="1" header="0.3" footer="0.5"/>
  <pageSetup scale="75" orientation="portrait" horizontalDpi="300" verticalDpi="300" r:id="rId1"/>
  <headerFooter alignWithMargins="0">
    <oddHeader>&amp;A</oddHeader>
    <oddFooter>PricesNYMEX.xls&amp;RPage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tabColor indexed="13"/>
  </sheetPr>
  <dimension ref="A5:X1018"/>
  <sheetViews>
    <sheetView topLeftCell="A4" zoomScale="90" zoomScaleNormal="90" workbookViewId="0">
      <pane xSplit="1" ySplit="4" topLeftCell="B373" activePane="bottomRight" state="frozen"/>
      <selection activeCell="A4" sqref="A4"/>
      <selection pane="topRight" activeCell="B4" sqref="B4"/>
      <selection pane="bottomLeft" activeCell="A8" sqref="A8"/>
      <selection pane="bottomRight" activeCell="F396" sqref="F396"/>
    </sheetView>
  </sheetViews>
  <sheetFormatPr defaultColWidth="9.28515625" defaultRowHeight="10.199999999999999" x14ac:dyDescent="0.2"/>
  <cols>
    <col min="1" max="1" width="9.28515625" style="18"/>
    <col min="2" max="2" width="28.28515625" style="18" customWidth="1"/>
    <col min="3" max="3" width="24.140625" style="18" customWidth="1"/>
    <col min="4" max="4" width="22.140625" style="18" customWidth="1"/>
    <col min="5" max="5" width="12.140625" style="18" customWidth="1"/>
    <col min="6" max="6" width="20.42578125" style="18" customWidth="1"/>
    <col min="7" max="7" width="17.28515625" style="18" customWidth="1"/>
    <col min="8" max="16384" width="9.28515625" style="18"/>
  </cols>
  <sheetData>
    <row r="5" spans="1:7" ht="10.8" thickBot="1" x14ac:dyDescent="0.25"/>
    <row r="6" spans="1:7" ht="11.4" thickTop="1" thickBot="1" x14ac:dyDescent="0.25">
      <c r="A6" s="18" t="str">
        <f>'Monthly AVG OIL'!A1</f>
        <v>Date</v>
      </c>
      <c r="B6" s="897" t="str">
        <f>'Monthly AVG OIL'!D1</f>
        <v>MONTHLY AVERAGE SPOT</v>
      </c>
      <c r="C6" s="898"/>
      <c r="D6" s="899"/>
    </row>
    <row r="7" spans="1:7" ht="21" thickTop="1" x14ac:dyDescent="0.2">
      <c r="A7" s="19"/>
      <c r="B7" s="18" t="s">
        <v>1410</v>
      </c>
      <c r="C7" s="18" t="s">
        <v>960</v>
      </c>
      <c r="D7" s="135" t="s">
        <v>204</v>
      </c>
      <c r="E7" s="136" t="s">
        <v>2761</v>
      </c>
      <c r="F7" s="56" t="s">
        <v>1411</v>
      </c>
      <c r="G7" s="18" t="s">
        <v>1883</v>
      </c>
    </row>
    <row r="8" spans="1:7" x14ac:dyDescent="0.2">
      <c r="A8" s="19">
        <f>'Monthly AVG OIL'!A3</f>
        <v>34454</v>
      </c>
      <c r="B8" s="22">
        <f>'Monthly AVG OIL'!E3</f>
        <v>0</v>
      </c>
      <c r="C8" s="22">
        <f>'Monthly AVG OIL'!D3</f>
        <v>0</v>
      </c>
      <c r="D8" s="22">
        <f>'Gas Monthly Avg&amp; Bidweek Prices'!B45</f>
        <v>2.04</v>
      </c>
      <c r="E8" s="22"/>
    </row>
    <row r="9" spans="1:7" x14ac:dyDescent="0.2">
      <c r="A9" s="19">
        <f>'Monthly AVG OIL'!A4</f>
        <v>34485</v>
      </c>
      <c r="B9" s="22">
        <f>'Monthly AVG OIL'!E4</f>
        <v>0</v>
      </c>
      <c r="C9" s="22">
        <f>'Monthly AVG OIL'!D4</f>
        <v>0</v>
      </c>
      <c r="D9" s="22">
        <f>'Gas Monthly Avg&amp; Bidweek Prices'!B46</f>
        <v>1.92</v>
      </c>
      <c r="E9" s="22"/>
    </row>
    <row r="10" spans="1:7" x14ac:dyDescent="0.2">
      <c r="A10" s="19">
        <f>'Monthly AVG OIL'!A5</f>
        <v>34515</v>
      </c>
      <c r="B10" s="22">
        <f>'Monthly AVG OIL'!E5</f>
        <v>0</v>
      </c>
      <c r="C10" s="22">
        <f>'Monthly AVG OIL'!D5</f>
        <v>0</v>
      </c>
      <c r="D10" s="22">
        <f>'Gas Monthly Avg&amp; Bidweek Prices'!B47</f>
        <v>1.9</v>
      </c>
      <c r="E10" s="22"/>
    </row>
    <row r="11" spans="1:7" x14ac:dyDescent="0.2">
      <c r="A11" s="19">
        <f>'Monthly AVG OIL'!A6</f>
        <v>34546</v>
      </c>
      <c r="B11" s="22">
        <f>'Monthly AVG OIL'!E6</f>
        <v>0</v>
      </c>
      <c r="C11" s="22">
        <f>'Monthly AVG OIL'!D6</f>
        <v>0</v>
      </c>
      <c r="D11" s="22">
        <f>'Gas Monthly Avg&amp; Bidweek Prices'!B48</f>
        <v>1.96</v>
      </c>
      <c r="E11" s="22"/>
    </row>
    <row r="12" spans="1:7" x14ac:dyDescent="0.2">
      <c r="A12" s="19">
        <f>'Monthly AVG OIL'!A7</f>
        <v>34577</v>
      </c>
      <c r="B12" s="22">
        <f>'Monthly AVG OIL'!E7</f>
        <v>0</v>
      </c>
      <c r="C12" s="22">
        <f>'Monthly AVG OIL'!D7</f>
        <v>0</v>
      </c>
      <c r="D12" s="22">
        <f>'Gas Monthly Avg&amp; Bidweek Prices'!B49</f>
        <v>1.66</v>
      </c>
      <c r="E12" s="22"/>
    </row>
    <row r="13" spans="1:7" x14ac:dyDescent="0.2">
      <c r="A13" s="19">
        <f>'Monthly AVG OIL'!A8</f>
        <v>34607</v>
      </c>
      <c r="B13" s="22">
        <f>'Monthly AVG OIL'!E8</f>
        <v>0</v>
      </c>
      <c r="C13" s="22">
        <f>'Monthly AVG OIL'!D8</f>
        <v>0</v>
      </c>
      <c r="D13" s="22">
        <f>'Gas Monthly Avg&amp; Bidweek Prices'!B50</f>
        <v>1.49</v>
      </c>
      <c r="E13" s="22"/>
    </row>
    <row r="14" spans="1:7" x14ac:dyDescent="0.2">
      <c r="A14" s="19">
        <f>'Monthly AVG OIL'!A9</f>
        <v>34638</v>
      </c>
      <c r="B14" s="22"/>
      <c r="C14" s="22"/>
      <c r="D14" s="22">
        <f>'Gas Monthly Avg&amp; Bidweek Prices'!B51</f>
        <v>1.51</v>
      </c>
      <c r="E14" s="22"/>
    </row>
    <row r="15" spans="1:7" x14ac:dyDescent="0.2">
      <c r="A15" s="19">
        <f>'Monthly AVG OIL'!A10</f>
        <v>34668</v>
      </c>
      <c r="B15" s="22"/>
      <c r="C15" s="22"/>
      <c r="D15" s="22">
        <f>'Gas Monthly Avg&amp; Bidweek Prices'!B52</f>
        <v>1.58</v>
      </c>
      <c r="E15" s="22"/>
    </row>
    <row r="16" spans="1:7" x14ac:dyDescent="0.2">
      <c r="A16" s="19">
        <f>'Monthly AVG OIL'!A11</f>
        <v>34699</v>
      </c>
      <c r="B16" s="22"/>
      <c r="C16" s="22"/>
      <c r="D16" s="22">
        <f>'Gas Monthly Avg&amp; Bidweek Prices'!B53</f>
        <v>1.72</v>
      </c>
      <c r="E16" s="22"/>
    </row>
    <row r="17" spans="1:5" x14ac:dyDescent="0.2">
      <c r="A17" s="19">
        <f>'Monthly AVG OIL'!A12</f>
        <v>34730</v>
      </c>
      <c r="B17" s="22">
        <f>'Monthly AVG OIL'!E12</f>
        <v>17.97</v>
      </c>
      <c r="C17" s="22">
        <f>'Monthly AVG OIL'!D12</f>
        <v>16.59</v>
      </c>
      <c r="D17" s="22">
        <f>'Gas Monthly Avg&amp; Bidweek Prices'!B54</f>
        <v>1.48</v>
      </c>
      <c r="E17" s="22"/>
    </row>
    <row r="18" spans="1:5" x14ac:dyDescent="0.2">
      <c r="A18" s="19">
        <f>'Monthly AVG OIL'!A13</f>
        <v>34758</v>
      </c>
      <c r="B18" s="22">
        <f>'Monthly AVG OIL'!E13</f>
        <v>18.600000000000001</v>
      </c>
      <c r="C18" s="22">
        <f>'Monthly AVG OIL'!D13</f>
        <v>17.149999999999999</v>
      </c>
      <c r="D18" s="22">
        <f>'Gas Monthly Avg&amp; Bidweek Prices'!B55</f>
        <v>1.54</v>
      </c>
      <c r="E18" s="22"/>
    </row>
    <row r="19" spans="1:5" x14ac:dyDescent="0.2">
      <c r="A19" s="19">
        <f>'Monthly AVG OIL'!A14</f>
        <v>34789</v>
      </c>
      <c r="B19" s="22">
        <f>'Monthly AVG OIL'!E14</f>
        <v>18.510000000000002</v>
      </c>
      <c r="C19" s="22">
        <f>'Monthly AVG OIL'!D14</f>
        <v>16.98</v>
      </c>
      <c r="D19" s="22">
        <f>'Gas Monthly Avg&amp; Bidweek Prices'!B56</f>
        <v>1.52</v>
      </c>
      <c r="E19" s="22"/>
    </row>
    <row r="20" spans="1:5" x14ac:dyDescent="0.2">
      <c r="A20" s="19">
        <f>'Monthly AVG OIL'!A15</f>
        <v>34819</v>
      </c>
      <c r="B20" s="22">
        <f>'Monthly AVG OIL'!E15</f>
        <v>19.82</v>
      </c>
      <c r="C20" s="22">
        <f>'Monthly AVG OIL'!D15</f>
        <v>18.61</v>
      </c>
      <c r="D20" s="22">
        <f>'Gas Monthly Avg&amp; Bidweek Prices'!B57</f>
        <v>1.59</v>
      </c>
      <c r="E20" s="22"/>
    </row>
    <row r="21" spans="1:5" x14ac:dyDescent="0.2">
      <c r="A21" s="19">
        <f>'Monthly AVG OIL'!A16</f>
        <v>34850</v>
      </c>
      <c r="B21" s="22">
        <f>'Monthly AVG OIL'!E16</f>
        <v>19.68</v>
      </c>
      <c r="C21" s="22">
        <f>'Monthly AVG OIL'!D16</f>
        <v>18.34</v>
      </c>
      <c r="D21" s="22">
        <f>'Gas Monthly Avg&amp; Bidweek Prices'!B58</f>
        <v>1.64</v>
      </c>
      <c r="E21" s="22"/>
    </row>
    <row r="22" spans="1:5" x14ac:dyDescent="0.2">
      <c r="A22" s="19">
        <f>'Monthly AVG OIL'!A17</f>
        <v>34880</v>
      </c>
      <c r="B22" s="22">
        <f>'Monthly AVG OIL'!E17</f>
        <v>18.45</v>
      </c>
      <c r="C22" s="22">
        <f>'Monthly AVG OIL'!D17</f>
        <v>17.34</v>
      </c>
      <c r="D22" s="22">
        <f>'Gas Monthly Avg&amp; Bidweek Prices'!B59</f>
        <v>1.65</v>
      </c>
      <c r="E22" s="22"/>
    </row>
    <row r="23" spans="1:5" x14ac:dyDescent="0.2">
      <c r="A23" s="19">
        <f>'Monthly AVG OIL'!A18</f>
        <v>34911</v>
      </c>
      <c r="B23" s="22">
        <f>'Monthly AVG OIL'!E18</f>
        <v>17.25</v>
      </c>
      <c r="C23" s="22">
        <f>'Monthly AVG OIL'!D18</f>
        <v>15.8</v>
      </c>
      <c r="D23" s="22">
        <f>'Gas Monthly Avg&amp; Bidweek Prices'!B60</f>
        <v>1.44</v>
      </c>
      <c r="E23" s="22"/>
    </row>
    <row r="24" spans="1:5" x14ac:dyDescent="0.2">
      <c r="A24" s="19">
        <f>'Monthly AVG OIL'!A19</f>
        <v>34942</v>
      </c>
      <c r="B24" s="22">
        <f>'Monthly AVG OIL'!E19</f>
        <v>17.82</v>
      </c>
      <c r="C24" s="22">
        <f>'Monthly AVG OIL'!D19</f>
        <v>16.05</v>
      </c>
      <c r="D24" s="22">
        <f>'Gas Monthly Avg&amp; Bidweek Prices'!B61</f>
        <v>1.56</v>
      </c>
      <c r="E24" s="22"/>
    </row>
    <row r="25" spans="1:5" x14ac:dyDescent="0.2">
      <c r="A25" s="19">
        <f>'Monthly AVG OIL'!A20</f>
        <v>34972</v>
      </c>
      <c r="B25" s="22">
        <f>'Monthly AVG OIL'!E20</f>
        <v>18.170000000000002</v>
      </c>
      <c r="C25" s="22">
        <f>'Monthly AVG OIL'!D20</f>
        <v>16.7</v>
      </c>
      <c r="D25" s="22">
        <f>'Gas Monthly Avg&amp; Bidweek Prices'!B62</f>
        <v>1.63</v>
      </c>
      <c r="E25" s="22"/>
    </row>
    <row r="26" spans="1:5" x14ac:dyDescent="0.2">
      <c r="A26" s="19">
        <f>'Monthly AVG OIL'!A21</f>
        <v>35003</v>
      </c>
      <c r="B26" s="22">
        <f>'Monthly AVG OIL'!E21</f>
        <v>17.39</v>
      </c>
      <c r="C26" s="22">
        <f>'Monthly AVG OIL'!D21</f>
        <v>16.100000000000001</v>
      </c>
      <c r="D26" s="22">
        <f>'Gas Monthly Avg&amp; Bidweek Prices'!B63</f>
        <v>1.76</v>
      </c>
      <c r="E26" s="22"/>
    </row>
    <row r="27" spans="1:5" x14ac:dyDescent="0.2">
      <c r="A27" s="19">
        <f>'Monthly AVG OIL'!A22</f>
        <v>35033</v>
      </c>
      <c r="B27" s="22">
        <f>'Monthly AVG OIL'!E22</f>
        <v>18.02</v>
      </c>
      <c r="C27" s="22">
        <f>'Monthly AVG OIL'!D22</f>
        <v>16.82</v>
      </c>
      <c r="D27" s="22">
        <f>'Gas Monthly Avg&amp; Bidweek Prices'!B64</f>
        <v>1.98</v>
      </c>
      <c r="E27" s="22"/>
    </row>
    <row r="28" spans="1:5" x14ac:dyDescent="0.2">
      <c r="A28" s="19">
        <f>'Monthly AVG OIL'!A23</f>
        <v>35064</v>
      </c>
      <c r="B28" s="22">
        <f>'Monthly AVG OIL'!E23</f>
        <v>19.07</v>
      </c>
      <c r="C28" s="22">
        <f>'Monthly AVG OIL'!D23</f>
        <v>18</v>
      </c>
      <c r="D28" s="22">
        <f>'Gas Monthly Avg&amp; Bidweek Prices'!B65</f>
        <v>2.4500000000000002</v>
      </c>
      <c r="E28" s="22"/>
    </row>
    <row r="29" spans="1:5" x14ac:dyDescent="0.2">
      <c r="A29" s="19">
        <f>'Monthly AVG OIL'!A24</f>
        <v>35095</v>
      </c>
      <c r="B29" s="22">
        <f>'Monthly AVG OIL'!E24</f>
        <v>18.8</v>
      </c>
      <c r="C29" s="22">
        <f>'Monthly AVG OIL'!D24</f>
        <v>17.93</v>
      </c>
      <c r="D29" s="22">
        <f>'Gas Monthly Avg&amp; Bidweek Prices'!B66</f>
        <v>2.92</v>
      </c>
      <c r="E29" s="22"/>
    </row>
    <row r="30" spans="1:5" x14ac:dyDescent="0.2">
      <c r="A30" s="19">
        <f>'Monthly AVG OIL'!A25</f>
        <v>35124</v>
      </c>
      <c r="B30" s="22">
        <f>'Monthly AVG OIL'!E25</f>
        <v>18.7</v>
      </c>
      <c r="C30" s="22">
        <f>'Monthly AVG OIL'!D25</f>
        <v>17.98</v>
      </c>
      <c r="D30" s="22">
        <f>'Gas Monthly Avg&amp; Bidweek Prices'!B67</f>
        <v>4.41</v>
      </c>
      <c r="E30" s="22"/>
    </row>
    <row r="31" spans="1:5" x14ac:dyDescent="0.2">
      <c r="A31" s="19">
        <f>'Monthly AVG OIL'!A26</f>
        <v>35155</v>
      </c>
      <c r="B31" s="22">
        <f>'Monthly AVG OIL'!E26</f>
        <v>21.09</v>
      </c>
      <c r="C31" s="22">
        <f>'Monthly AVG OIL'!D26</f>
        <v>19.95</v>
      </c>
      <c r="D31" s="22">
        <f>'Gas Monthly Avg&amp; Bidweek Prices'!B68</f>
        <v>3</v>
      </c>
      <c r="E31" s="22"/>
    </row>
    <row r="32" spans="1:5" x14ac:dyDescent="0.2">
      <c r="A32" s="19">
        <f>'Monthly AVG OIL'!A27</f>
        <v>35185</v>
      </c>
      <c r="B32" s="22">
        <f>'Monthly AVG OIL'!E27</f>
        <v>23.29</v>
      </c>
      <c r="C32" s="22">
        <f>'Monthly AVG OIL'!D27</f>
        <v>20.93</v>
      </c>
      <c r="D32" s="22">
        <f>'Gas Monthly Avg&amp; Bidweek Prices'!B69</f>
        <v>2.71</v>
      </c>
      <c r="E32" s="22"/>
    </row>
    <row r="33" spans="1:5" x14ac:dyDescent="0.2">
      <c r="A33" s="19">
        <f>'Monthly AVG OIL'!A28</f>
        <v>35216</v>
      </c>
      <c r="B33" s="22">
        <f>'Monthly AVG OIL'!E28</f>
        <v>21.09</v>
      </c>
      <c r="C33" s="22">
        <f>'Monthly AVG OIL'!D28</f>
        <v>19.11</v>
      </c>
      <c r="D33" s="22">
        <f>'Gas Monthly Avg&amp; Bidweek Prices'!B70</f>
        <v>2.21</v>
      </c>
      <c r="E33" s="22"/>
    </row>
    <row r="34" spans="1:5" x14ac:dyDescent="0.2">
      <c r="A34" s="19">
        <f>'Monthly AVG OIL'!A29</f>
        <v>35246</v>
      </c>
      <c r="B34" s="22">
        <f>'Monthly AVG OIL'!E29</f>
        <v>20.37</v>
      </c>
      <c r="C34" s="22">
        <f>'Monthly AVG OIL'!D29</f>
        <v>18.38</v>
      </c>
      <c r="D34" s="22">
        <f>'Gas Monthly Avg&amp; Bidweek Prices'!B71</f>
        <v>2.4300000000000002</v>
      </c>
      <c r="E34" s="22"/>
    </row>
    <row r="35" spans="1:5" x14ac:dyDescent="0.2">
      <c r="A35" s="19">
        <f>'Monthly AVG OIL'!A30</f>
        <v>35277</v>
      </c>
      <c r="B35" s="22">
        <f>'Monthly AVG OIL'!E30</f>
        <v>21.2</v>
      </c>
      <c r="C35" s="22">
        <f>'Monthly AVG OIL'!D30</f>
        <v>19.600000000000001</v>
      </c>
      <c r="D35" s="22">
        <f>'Gas Monthly Avg&amp; Bidweek Prices'!B72</f>
        <v>2.57</v>
      </c>
      <c r="E35" s="22"/>
    </row>
    <row r="36" spans="1:5" x14ac:dyDescent="0.2">
      <c r="A36" s="19">
        <f>'Monthly AVG OIL'!A31</f>
        <v>35308</v>
      </c>
      <c r="B36" s="22">
        <f>'Monthly AVG OIL'!E31</f>
        <v>21.91</v>
      </c>
      <c r="C36" s="22">
        <f>'Monthly AVG OIL'!D31</f>
        <v>20.56</v>
      </c>
      <c r="D36" s="22">
        <f>'Gas Monthly Avg&amp; Bidweek Prices'!B73</f>
        <v>2.12</v>
      </c>
      <c r="E36" s="22"/>
    </row>
    <row r="37" spans="1:5" x14ac:dyDescent="0.2">
      <c r="A37" s="19">
        <f>'Monthly AVG OIL'!A32</f>
        <v>35338</v>
      </c>
      <c r="B37" s="22">
        <f>'Monthly AVG OIL'!E32</f>
        <v>23.88</v>
      </c>
      <c r="C37" s="22">
        <f>'Monthly AVG OIL'!D32</f>
        <v>22.64</v>
      </c>
      <c r="D37" s="22">
        <f>'Gas Monthly Avg&amp; Bidweek Prices'!B74</f>
        <v>1.84</v>
      </c>
      <c r="E37" s="22"/>
    </row>
    <row r="38" spans="1:5" x14ac:dyDescent="0.2">
      <c r="A38" s="19">
        <f>'Monthly AVG OIL'!A33</f>
        <v>35369</v>
      </c>
      <c r="B38" s="22">
        <f>'Monthly AVG OIL'!E33</f>
        <v>24.93</v>
      </c>
      <c r="C38" s="22">
        <f>'Monthly AVG OIL'!D33</f>
        <v>24.17</v>
      </c>
      <c r="D38" s="22">
        <f>'Gas Monthly Avg&amp; Bidweek Prices'!B75</f>
        <v>2.27</v>
      </c>
      <c r="E38" s="22"/>
    </row>
    <row r="39" spans="1:5" x14ac:dyDescent="0.2">
      <c r="A39" s="19">
        <f>'Monthly AVG OIL'!A34</f>
        <v>35399</v>
      </c>
      <c r="B39" s="22">
        <f>'Monthly AVG OIL'!E34</f>
        <v>23.59</v>
      </c>
      <c r="C39" s="22">
        <f>'Monthly AVG OIL'!D34</f>
        <v>22.7</v>
      </c>
      <c r="D39" s="22">
        <f>'Gas Monthly Avg&amp; Bidweek Prices'!B76</f>
        <v>2.82</v>
      </c>
      <c r="E39" s="22"/>
    </row>
    <row r="40" spans="1:5" x14ac:dyDescent="0.2">
      <c r="A40" s="19">
        <f>'Monthly AVG OIL'!A35</f>
        <v>35430</v>
      </c>
      <c r="B40" s="22">
        <f>'Monthly AVG OIL'!E35</f>
        <v>25.07</v>
      </c>
      <c r="C40" s="22">
        <f>'Monthly AVG OIL'!D35</f>
        <v>23.4</v>
      </c>
      <c r="D40" s="22">
        <f>'Gas Monthly Avg&amp; Bidweek Prices'!B77</f>
        <v>3.78</v>
      </c>
      <c r="E40" s="22"/>
    </row>
    <row r="41" spans="1:5" x14ac:dyDescent="0.2">
      <c r="A41" s="19">
        <f>'Monthly AVG OIL'!A36</f>
        <v>35461</v>
      </c>
      <c r="B41" s="22">
        <f>'Monthly AVG OIL'!E36</f>
        <v>25.23</v>
      </c>
      <c r="C41" s="22">
        <f>'Monthly AVG OIL'!D36</f>
        <v>23.45</v>
      </c>
      <c r="D41" s="22">
        <f>'Gas Monthly Avg&amp; Bidweek Prices'!B78</f>
        <v>3.47</v>
      </c>
      <c r="E41" s="22"/>
    </row>
    <row r="42" spans="1:5" x14ac:dyDescent="0.2">
      <c r="A42" s="19">
        <f>'Monthly AVG OIL'!A37</f>
        <v>35489</v>
      </c>
      <c r="B42" s="22">
        <f>'Monthly AVG OIL'!E37</f>
        <v>22.29</v>
      </c>
      <c r="C42" s="22">
        <f>'Monthly AVG OIL'!D37</f>
        <v>20.83</v>
      </c>
      <c r="D42" s="22">
        <f>'Gas Monthly Avg&amp; Bidweek Prices'!B79</f>
        <v>2.5499999999999998</v>
      </c>
      <c r="E42" s="22"/>
    </row>
    <row r="43" spans="1:5" x14ac:dyDescent="0.2">
      <c r="A43" s="19">
        <f>'Monthly AVG OIL'!A38</f>
        <v>35520</v>
      </c>
      <c r="B43" s="22">
        <f>'Monthly AVG OIL'!E38</f>
        <v>20.98</v>
      </c>
      <c r="C43" s="22">
        <f>'Monthly AVG OIL'!D38</f>
        <v>19.059999999999999</v>
      </c>
      <c r="D43" s="22">
        <f>'Gas Monthly Avg&amp; Bidweek Prices'!B80</f>
        <v>1.88</v>
      </c>
      <c r="E43" s="22"/>
    </row>
    <row r="44" spans="1:5" x14ac:dyDescent="0.2">
      <c r="A44" s="19">
        <f>'Monthly AVG OIL'!A39</f>
        <v>35550</v>
      </c>
      <c r="B44" s="22">
        <f>'Monthly AVG OIL'!E39</f>
        <v>19.7</v>
      </c>
      <c r="C44" s="22">
        <f>'Monthly AVG OIL'!D39</f>
        <v>17.46</v>
      </c>
      <c r="D44" s="22">
        <f>'Gas Monthly Avg&amp; Bidweek Prices'!B81</f>
        <v>2</v>
      </c>
      <c r="E44" s="22"/>
    </row>
    <row r="45" spans="1:5" x14ac:dyDescent="0.2">
      <c r="A45" s="19">
        <f>'Monthly AVG OIL'!A40</f>
        <v>35581</v>
      </c>
      <c r="B45" s="22">
        <f>'Monthly AVG OIL'!E40</f>
        <v>20.92</v>
      </c>
      <c r="C45" s="22">
        <f>'Monthly AVG OIL'!D40</f>
        <v>19.07</v>
      </c>
      <c r="D45" s="22">
        <f>'Gas Monthly Avg&amp; Bidweek Prices'!B82</f>
        <v>2.19</v>
      </c>
      <c r="E45" s="22"/>
    </row>
    <row r="46" spans="1:5" x14ac:dyDescent="0.2">
      <c r="A46" s="19">
        <f>'Monthly AVG OIL'!A41</f>
        <v>35611</v>
      </c>
      <c r="B46" s="22">
        <f>'Monthly AVG OIL'!E41</f>
        <v>19.190000000000001</v>
      </c>
      <c r="C46" s="22">
        <f>'Monthly AVG OIL'!D41</f>
        <v>17.579999999999998</v>
      </c>
      <c r="D46" s="22">
        <f>'Gas Monthly Avg&amp; Bidweek Prices'!B83</f>
        <v>2.21</v>
      </c>
      <c r="E46" s="22"/>
    </row>
    <row r="47" spans="1:5" x14ac:dyDescent="0.2">
      <c r="A47" s="19">
        <f>'Monthly AVG OIL'!A42</f>
        <v>35642</v>
      </c>
      <c r="B47" s="22">
        <f>'Monthly AVG OIL'!E42</f>
        <v>19.62</v>
      </c>
      <c r="C47" s="22">
        <f>'Monthly AVG OIL'!D42</f>
        <v>18.37</v>
      </c>
      <c r="D47" s="22">
        <f>'Gas Monthly Avg&amp; Bidweek Prices'!B84</f>
        <v>2.17</v>
      </c>
      <c r="E47" s="22"/>
    </row>
    <row r="48" spans="1:5" x14ac:dyDescent="0.2">
      <c r="A48" s="19">
        <f>'Monthly AVG OIL'!A43</f>
        <v>35673</v>
      </c>
      <c r="B48" s="22">
        <f>'Monthly AVG OIL'!E43</f>
        <v>19.91</v>
      </c>
      <c r="C48" s="22">
        <f>'Monthly AVG OIL'!D43</f>
        <v>18.809999999999999</v>
      </c>
      <c r="D48" s="22">
        <f>'Gas Monthly Avg&amp; Bidweek Prices'!B85</f>
        <v>2.4</v>
      </c>
      <c r="E48" s="22"/>
    </row>
    <row r="49" spans="1:24" x14ac:dyDescent="0.2">
      <c r="A49" s="19">
        <f>'Monthly AVG OIL'!A44</f>
        <v>35703</v>
      </c>
      <c r="B49" s="22">
        <f>'Monthly AVG OIL'!E44</f>
        <v>19.78</v>
      </c>
      <c r="C49" s="22">
        <f>'Monthly AVG OIL'!D44</f>
        <v>18.45</v>
      </c>
      <c r="D49" s="22">
        <f>'Gas Monthly Avg&amp; Bidweek Prices'!B86</f>
        <v>2.8</v>
      </c>
      <c r="E49" s="22"/>
    </row>
    <row r="50" spans="1:24" x14ac:dyDescent="0.2">
      <c r="A50" s="19">
        <f>'Monthly AVG OIL'!A45</f>
        <v>35734</v>
      </c>
      <c r="B50" s="22">
        <f>'Monthly AVG OIL'!E45</f>
        <v>21.36</v>
      </c>
      <c r="C50" s="22">
        <f>'Monthly AVG OIL'!D45</f>
        <v>19.89</v>
      </c>
      <c r="D50" s="22">
        <f>'Gas Monthly Avg&amp; Bidweek Prices'!B87</f>
        <v>3.03</v>
      </c>
      <c r="E50" s="22"/>
    </row>
    <row r="51" spans="1:24" x14ac:dyDescent="0.2">
      <c r="A51" s="19">
        <f>'Monthly AVG OIL'!A46</f>
        <v>35764</v>
      </c>
      <c r="B51" s="22">
        <f>'Monthly AVG OIL'!E46</f>
        <v>20.190000000000001</v>
      </c>
      <c r="C51" s="22">
        <f>'Monthly AVG OIL'!D46</f>
        <v>19.21</v>
      </c>
      <c r="D51" s="22">
        <f>'Gas Monthly Avg&amp; Bidweek Prices'!B88</f>
        <v>3.23</v>
      </c>
      <c r="E51" s="22"/>
      <c r="X51" s="161"/>
    </row>
    <row r="52" spans="1:24" x14ac:dyDescent="0.2">
      <c r="A52" s="19">
        <f>'Monthly AVG OIL'!A47</f>
        <v>35795</v>
      </c>
      <c r="B52" s="22">
        <f>'Monthly AVG OIL'!E47</f>
        <v>18.34</v>
      </c>
      <c r="C52" s="22">
        <f>'Monthly AVG OIL'!D47</f>
        <v>17.11</v>
      </c>
      <c r="D52" s="22">
        <f>'Gas Monthly Avg&amp; Bidweek Prices'!B89</f>
        <v>2.37</v>
      </c>
      <c r="E52" s="22"/>
      <c r="F52" s="35" t="s">
        <v>1680</v>
      </c>
      <c r="X52" s="161"/>
    </row>
    <row r="53" spans="1:24" x14ac:dyDescent="0.2">
      <c r="A53" s="19">
        <f>'Monthly AVG OIL'!A48</f>
        <v>35825</v>
      </c>
      <c r="B53" s="22">
        <f>'Monthly AVG OIL'!E48</f>
        <v>16.7135</v>
      </c>
      <c r="C53" s="22">
        <f>'Monthly AVG OIL'!D48</f>
        <v>15.203999999999999</v>
      </c>
      <c r="D53" s="22">
        <f>'Gas Monthly Avg&amp; Bidweek Prices'!B90</f>
        <v>2.1</v>
      </c>
      <c r="E53" s="22"/>
      <c r="X53" s="161"/>
    </row>
    <row r="54" spans="1:24" x14ac:dyDescent="0.2">
      <c r="A54" s="19">
        <f>'Monthly AVG OIL'!A49</f>
        <v>35853</v>
      </c>
      <c r="B54" s="22">
        <f>'Monthly AVG OIL'!E49</f>
        <v>16.062631578947371</v>
      </c>
      <c r="C54" s="22">
        <f>'Monthly AVG OIL'!D49</f>
        <v>14.159473684210528</v>
      </c>
      <c r="D54" s="22">
        <f>'Gas Monthly Avg&amp; Bidweek Prices'!B91</f>
        <v>2.17</v>
      </c>
      <c r="E54" s="22"/>
      <c r="X54" s="161"/>
    </row>
    <row r="55" spans="1:24" x14ac:dyDescent="0.2">
      <c r="A55" s="19">
        <f>'Monthly AVG OIL'!A50</f>
        <v>35885</v>
      </c>
      <c r="B55" s="22">
        <f>'Monthly AVG OIL'!E50</f>
        <v>15.020454545454548</v>
      </c>
      <c r="C55" s="22">
        <f>'Monthly AVG OIL'!D50</f>
        <v>13.118636363636362</v>
      </c>
      <c r="D55" s="22">
        <f>'Gas Monthly Avg&amp; Bidweek Prices'!B92</f>
        <v>2.23</v>
      </c>
      <c r="E55" s="22"/>
      <c r="X55" s="161"/>
    </row>
    <row r="56" spans="1:24" x14ac:dyDescent="0.2">
      <c r="A56" s="19">
        <f>'Monthly AVG OIL'!A51</f>
        <v>35915</v>
      </c>
      <c r="B56" s="22">
        <f>'Monthly AVG OIL'!E51</f>
        <v>15.44363636363636</v>
      </c>
      <c r="C56" s="22">
        <f>'Monthly AVG OIL'!D51</f>
        <v>13.445909090909094</v>
      </c>
      <c r="D56" s="22">
        <f>'Gas Monthly Avg&amp; Bidweek Prices'!B93</f>
        <v>2.4500000000000002</v>
      </c>
      <c r="E56" s="22"/>
      <c r="X56" s="161"/>
    </row>
    <row r="57" spans="1:24" x14ac:dyDescent="0.2">
      <c r="A57" s="19">
        <f>'Monthly AVG OIL'!A52</f>
        <v>35944</v>
      </c>
      <c r="B57" s="22">
        <f>'Monthly AVG OIL'!E52</f>
        <v>14.847142857142856</v>
      </c>
      <c r="C57" s="22">
        <f>'Monthly AVG OIL'!D52</f>
        <v>14.38952380952381</v>
      </c>
      <c r="D57" s="22">
        <f>'Gas Monthly Avg&amp; Bidweek Prices'!B94</f>
        <v>2.1800000000000002</v>
      </c>
      <c r="E57" s="22"/>
      <c r="X57" s="161"/>
    </row>
    <row r="58" spans="1:24" x14ac:dyDescent="0.2">
      <c r="A58" s="19">
        <f>'Monthly AVG OIL'!A53</f>
        <v>35976</v>
      </c>
      <c r="B58" s="22">
        <f>'Monthly AVG OIL'!E53</f>
        <v>13.659545454545457</v>
      </c>
      <c r="C58" s="22">
        <f>'Monthly AVG OIL'!D53</f>
        <v>12.234090909090908</v>
      </c>
      <c r="D58" s="22">
        <f>'Gas Monthly Avg&amp; Bidweek Prices'!B95</f>
        <v>2.14</v>
      </c>
      <c r="E58" s="22"/>
      <c r="X58" s="161"/>
    </row>
    <row r="59" spans="1:24" x14ac:dyDescent="0.2">
      <c r="A59" s="19">
        <f>'Monthly AVG OIL'!A54</f>
        <v>36007</v>
      </c>
      <c r="B59" s="22">
        <f>'Monthly AVG OIL'!E54</f>
        <v>14.079545454545455</v>
      </c>
      <c r="C59" s="22">
        <f>'Monthly AVG OIL'!D54</f>
        <v>12.187727272727273</v>
      </c>
      <c r="D59" s="22">
        <f>'Gas Monthly Avg&amp; Bidweek Prices'!B96</f>
        <v>2.25</v>
      </c>
      <c r="E59" s="22"/>
      <c r="X59" s="161"/>
    </row>
    <row r="60" spans="1:24" x14ac:dyDescent="0.2">
      <c r="A60" s="19">
        <f>'Monthly AVG OIL'!A55</f>
        <v>36038</v>
      </c>
      <c r="B60" s="22">
        <f>'Monthly AVG OIL'!E55</f>
        <v>13.362857142857141</v>
      </c>
      <c r="C60" s="22">
        <f>'Monthly AVG OIL'!D55</f>
        <v>11.970952380952379</v>
      </c>
      <c r="D60" s="22">
        <f>'Gas Monthly Avg&amp; Bidweek Prices'!B97</f>
        <v>1.9</v>
      </c>
      <c r="E60" s="22"/>
      <c r="X60" s="161"/>
    </row>
    <row r="61" spans="1:24" x14ac:dyDescent="0.2">
      <c r="A61" s="19">
        <f>'Monthly AVG OIL'!A56</f>
        <v>36068</v>
      </c>
      <c r="B61" s="22">
        <f>'Monthly AVG OIL'!E56</f>
        <v>14.94761904761905</v>
      </c>
      <c r="C61" s="22">
        <f>'Monthly AVG OIL'!D56</f>
        <v>13.363809523809524</v>
      </c>
      <c r="D61" s="22">
        <f>'Gas Monthly Avg&amp; Bidweek Prices'!B98</f>
        <v>1.91</v>
      </c>
      <c r="E61" s="22"/>
      <c r="X61" s="161"/>
    </row>
    <row r="62" spans="1:24" x14ac:dyDescent="0.2">
      <c r="A62" s="19">
        <f>'Monthly AVG OIL'!A57</f>
        <v>36098</v>
      </c>
      <c r="B62" s="22">
        <f>'Monthly AVG OIL'!E57</f>
        <v>14.387727272727274</v>
      </c>
      <c r="C62" s="22">
        <f>'Monthly AVG OIL'!D57</f>
        <v>12.730909090909091</v>
      </c>
      <c r="D62" s="22">
        <f>'Gas Monthly Avg&amp; Bidweek Prices'!B99</f>
        <v>1.93</v>
      </c>
      <c r="E62" s="22"/>
      <c r="X62" s="161"/>
    </row>
    <row r="63" spans="1:24" x14ac:dyDescent="0.2">
      <c r="A63" s="19">
        <f>'Monthly AVG OIL'!A58</f>
        <v>36129</v>
      </c>
      <c r="B63" s="22">
        <f>'Monthly AVG OIL'!E58</f>
        <v>12.851500000000001</v>
      </c>
      <c r="C63" s="22">
        <f>'Monthly AVG OIL'!D58</f>
        <v>11.088000000000001</v>
      </c>
      <c r="D63" s="22">
        <f>'Gas Monthly Avg&amp; Bidweek Prices'!B100</f>
        <v>2.06</v>
      </c>
      <c r="E63" s="22"/>
      <c r="X63" s="161"/>
    </row>
    <row r="64" spans="1:24" x14ac:dyDescent="0.2">
      <c r="A64" s="19">
        <f>'Monthly AVG OIL'!A59</f>
        <v>36160</v>
      </c>
      <c r="B64" s="22">
        <f>'Monthly AVG OIL'!E59</f>
        <v>11.28</v>
      </c>
      <c r="C64" s="22">
        <f>'Monthly AVG OIL'!D59</f>
        <v>9.8481818181818177</v>
      </c>
      <c r="D64" s="22">
        <f>'Gas Monthly Avg&amp; Bidweek Prices'!B101</f>
        <v>1.69</v>
      </c>
      <c r="E64" s="22"/>
      <c r="X64" s="161"/>
    </row>
    <row r="65" spans="1:24" x14ac:dyDescent="0.2">
      <c r="A65" s="19">
        <f>'Monthly AVG OIL'!A60</f>
        <v>36189</v>
      </c>
      <c r="B65" s="22">
        <f>'Monthly AVG OIL'!E60</f>
        <v>12.472105263157895</v>
      </c>
      <c r="C65" s="22">
        <f>'Monthly AVG OIL'!D60</f>
        <v>11.064736842105262</v>
      </c>
      <c r="D65" s="22">
        <f>'Gas Monthly Avg&amp; Bidweek Prices'!B102</f>
        <v>1.87</v>
      </c>
      <c r="E65" s="22"/>
      <c r="X65" s="161"/>
    </row>
    <row r="66" spans="1:24" x14ac:dyDescent="0.2">
      <c r="A66" s="19">
        <f>'Monthly AVG OIL'!A61</f>
        <v>36217</v>
      </c>
      <c r="B66" s="22">
        <f>'Monthly AVG OIL'!E61</f>
        <v>12.010526315789473</v>
      </c>
      <c r="C66" s="22">
        <f>'Monthly AVG OIL'!D61</f>
        <v>10.278421052631579</v>
      </c>
      <c r="D66" s="22">
        <f>'Gas Monthly Avg&amp; Bidweek Prices'!B103</f>
        <v>1.78</v>
      </c>
      <c r="E66" s="22"/>
      <c r="X66" s="161"/>
    </row>
    <row r="67" spans="1:24" x14ac:dyDescent="0.2">
      <c r="A67" s="19">
        <f>'Monthly AVG OIL'!A62</f>
        <v>36250</v>
      </c>
      <c r="B67" s="22">
        <f>'Monthly AVG OIL'!E62</f>
        <v>14.660869565217393</v>
      </c>
      <c r="C67" s="22">
        <f>'Monthly AVG OIL'!D62</f>
        <v>12.394347826086959</v>
      </c>
      <c r="D67" s="22">
        <f>'Gas Monthly Avg&amp; Bidweek Prices'!B104</f>
        <v>1.78</v>
      </c>
      <c r="E67" s="22"/>
      <c r="X67" s="161"/>
    </row>
    <row r="68" spans="1:24" x14ac:dyDescent="0.2">
      <c r="A68" s="19">
        <f>'Monthly AVG OIL'!A63</f>
        <v>36280</v>
      </c>
      <c r="B68" s="22">
        <f>'Monthly AVG OIL'!E63</f>
        <v>17.343333333333334</v>
      </c>
      <c r="C68" s="22">
        <f>'Monthly AVG OIL'!D63</f>
        <v>15.247619047619045</v>
      </c>
      <c r="D68" s="22">
        <f>'Gas Monthly Avg&amp; Bidweek Prices'!B105</f>
        <v>2.0699999999999998</v>
      </c>
      <c r="E68" s="22"/>
      <c r="X68" s="161"/>
    </row>
    <row r="69" spans="1:24" x14ac:dyDescent="0.2">
      <c r="A69" s="19">
        <f>'Monthly AVG OIL'!A64</f>
        <v>36308</v>
      </c>
      <c r="B69" s="22">
        <f>'Monthly AVG OIL'!E64</f>
        <v>16.903809523809525</v>
      </c>
      <c r="C69" s="22">
        <f>'Monthly AVG OIL'!D64</f>
        <v>14.50047619047619</v>
      </c>
      <c r="D69" s="22">
        <f>'Gas Monthly Avg&amp; Bidweek Prices'!B106</f>
        <v>2.27</v>
      </c>
      <c r="E69" s="22"/>
      <c r="X69" s="161"/>
    </row>
    <row r="70" spans="1:24" x14ac:dyDescent="0.2">
      <c r="A70" s="19">
        <f>'Monthly AVG OIL'!A65</f>
        <v>36341</v>
      </c>
      <c r="B70" s="22">
        <f>'Monthly AVG OIL'!E65</f>
        <v>17.88909090909091</v>
      </c>
      <c r="C70" s="22">
        <f>'Monthly AVG OIL'!D65</f>
        <v>15.722727272727271</v>
      </c>
      <c r="D70" s="22">
        <f>'Gas Monthly Avg&amp; Bidweek Prices'!B107</f>
        <v>2.2999999999999998</v>
      </c>
      <c r="E70" s="22"/>
      <c r="X70" s="161"/>
    </row>
    <row r="71" spans="1:24" x14ac:dyDescent="0.2">
      <c r="A71" s="19">
        <f>'Monthly AVG OIL'!A66</f>
        <v>36371</v>
      </c>
      <c r="B71" s="22">
        <f>'Monthly AVG OIL'!E66</f>
        <v>20.07238095238095</v>
      </c>
      <c r="C71" s="22">
        <f>'Monthly AVG OIL'!D66</f>
        <v>18.97</v>
      </c>
      <c r="D71" s="22">
        <f>'Gas Monthly Avg&amp; Bidweek Prices'!B108</f>
        <v>2.23</v>
      </c>
      <c r="E71" s="22"/>
      <c r="X71" s="161"/>
    </row>
    <row r="72" spans="1:24" x14ac:dyDescent="0.2">
      <c r="A72" s="19">
        <f>'Monthly AVG OIL'!A67</f>
        <v>36403</v>
      </c>
      <c r="B72" s="22">
        <f>'Monthly AVG OIL'!E67</f>
        <v>21.257272727272721</v>
      </c>
      <c r="C72" s="22">
        <f>'Monthly AVG OIL'!D67</f>
        <v>20.248636363636361</v>
      </c>
      <c r="D72" s="22">
        <f>'Gas Monthly Avg&amp; Bidweek Prices'!B109</f>
        <v>2.74</v>
      </c>
      <c r="E72" s="22"/>
      <c r="X72" s="161"/>
    </row>
    <row r="73" spans="1:24" x14ac:dyDescent="0.2">
      <c r="A73" s="19">
        <f>'Monthly AVG OIL'!A68</f>
        <v>36433</v>
      </c>
      <c r="B73" s="22">
        <f>'Monthly AVG OIL'!E68</f>
        <v>23.882857142857141</v>
      </c>
      <c r="C73" s="22">
        <f>'Monthly AVG OIL'!D68</f>
        <v>22.48619047619048</v>
      </c>
      <c r="D73" s="22">
        <f>'Gas Monthly Avg&amp; Bidweek Prices'!B110</f>
        <v>2.63</v>
      </c>
      <c r="E73" s="22"/>
      <c r="X73" s="161"/>
    </row>
    <row r="74" spans="1:24" x14ac:dyDescent="0.2">
      <c r="A74" s="19">
        <f>'Monthly AVG OIL'!A69</f>
        <v>36462</v>
      </c>
      <c r="B74" s="22">
        <f>'Monthly AVG OIL'!E69</f>
        <v>22.642857142857146</v>
      </c>
      <c r="C74" s="22">
        <f>'Monthly AVG OIL'!D69</f>
        <v>21.976190476190474</v>
      </c>
      <c r="D74" s="22">
        <f>'Gas Monthly Avg&amp; Bidweek Prices'!B111</f>
        <v>2.63</v>
      </c>
      <c r="E74" s="22"/>
      <c r="X74" s="161"/>
    </row>
    <row r="75" spans="1:24" x14ac:dyDescent="0.2">
      <c r="A75" s="19">
        <f>'Monthly AVG OIL'!A70</f>
        <v>36494</v>
      </c>
      <c r="B75" s="22">
        <f>'Monthly AVG OIL'!E70</f>
        <v>24.97190476190476</v>
      </c>
      <c r="C75" s="22">
        <f>'Monthly AVG OIL'!D70</f>
        <v>24.418571428571425</v>
      </c>
      <c r="D75" s="22">
        <f>'Gas Monthly Avg&amp; Bidweek Prices'!B112</f>
        <v>2.54</v>
      </c>
      <c r="E75" s="22"/>
      <c r="X75" s="161"/>
    </row>
    <row r="76" spans="1:24" x14ac:dyDescent="0.2">
      <c r="A76" s="19">
        <f>'Monthly AVG OIL'!A71</f>
        <v>36524</v>
      </c>
      <c r="B76" s="22">
        <f>'Monthly AVG OIL'!E71</f>
        <v>26.083333333333329</v>
      </c>
      <c r="C76" s="22">
        <f>'Monthly AVG OIL'!D71</f>
        <v>25.432380952380953</v>
      </c>
      <c r="D76" s="22">
        <f>'Gas Monthly Avg&amp; Bidweek Prices'!B113</f>
        <v>2.35</v>
      </c>
      <c r="E76" s="22"/>
      <c r="X76" s="161"/>
    </row>
    <row r="77" spans="1:24" x14ac:dyDescent="0.2">
      <c r="A77" s="19">
        <f>'Monthly AVG OIL'!A72</f>
        <v>36556</v>
      </c>
      <c r="B77" s="22">
        <f>'Monthly AVG OIL'!E72</f>
        <v>27.184000000000005</v>
      </c>
      <c r="C77" s="22">
        <f>'Monthly AVG OIL'!D72</f>
        <v>25.306999999999999</v>
      </c>
      <c r="D77" s="22">
        <f>'Gas Monthly Avg&amp; Bidweek Prices'!B114</f>
        <v>2.37</v>
      </c>
      <c r="E77" s="22"/>
      <c r="X77" s="161"/>
    </row>
    <row r="78" spans="1:24" x14ac:dyDescent="0.2">
      <c r="A78" s="19">
        <f>'Monthly AVG OIL'!A73</f>
        <v>36585</v>
      </c>
      <c r="B78" s="22">
        <f>'Monthly AVG OIL'!E73</f>
        <v>29.353999999999996</v>
      </c>
      <c r="C78" s="22">
        <f>'Monthly AVG OIL'!D73</f>
        <v>27.753500000000003</v>
      </c>
      <c r="D78" s="22">
        <f>'Gas Monthly Avg&amp; Bidweek Prices'!B115</f>
        <v>2.66</v>
      </c>
      <c r="E78" s="22"/>
      <c r="X78" s="161"/>
    </row>
    <row r="79" spans="1:24" x14ac:dyDescent="0.2">
      <c r="A79" s="19">
        <f>'Monthly AVG OIL'!A74</f>
        <v>36616</v>
      </c>
      <c r="B79" s="22">
        <f>'Monthly AVG OIL'!E74</f>
        <v>29.892173913043482</v>
      </c>
      <c r="C79" s="22">
        <f>'Monthly AVG OIL'!D74</f>
        <v>27.559565217391309</v>
      </c>
      <c r="D79" s="22">
        <f>'Gas Monthly Avg&amp; Bidweek Prices'!B116</f>
        <v>2.75</v>
      </c>
      <c r="E79" s="22"/>
      <c r="X79" s="161"/>
    </row>
    <row r="80" spans="1:24" x14ac:dyDescent="0.2">
      <c r="A80" s="19">
        <f>'Monthly AVG OIL'!A75</f>
        <v>36644</v>
      </c>
      <c r="B80" s="22">
        <f>'Monthly AVG OIL'!E75</f>
        <v>25.735789473684211</v>
      </c>
      <c r="C80" s="22">
        <f>'Monthly AVG OIL'!D75</f>
        <v>22.804210526315781</v>
      </c>
      <c r="D80" s="22">
        <f>'Gas Monthly Avg&amp; Bidweek Prices'!B117</f>
        <v>2.99</v>
      </c>
      <c r="E80" s="22"/>
      <c r="X80" s="161"/>
    </row>
    <row r="81" spans="1:24" x14ac:dyDescent="0.2">
      <c r="A81" s="19">
        <f>'Monthly AVG OIL'!A76</f>
        <v>36677</v>
      </c>
      <c r="B81" s="22">
        <f>'Monthly AVG OIL'!E76</f>
        <v>28.78</v>
      </c>
      <c r="C81" s="22">
        <f>'Monthly AVG OIL'!D76</f>
        <v>27.516363636363632</v>
      </c>
      <c r="D81" s="22">
        <f>'Gas Monthly Avg&amp; Bidweek Prices'!B118</f>
        <v>3.47</v>
      </c>
      <c r="E81" s="22"/>
      <c r="X81" s="161"/>
    </row>
    <row r="82" spans="1:24" x14ac:dyDescent="0.2">
      <c r="A82" s="19">
        <f>'Monthly AVG OIL'!A77</f>
        <v>36707</v>
      </c>
      <c r="B82" s="22">
        <f>'Monthly AVG OIL'!E77</f>
        <v>31.829545454545453</v>
      </c>
      <c r="C82" s="22">
        <f>'Monthly AVG OIL'!D77</f>
        <v>29.602272727272734</v>
      </c>
      <c r="D82" s="22">
        <f>'Gas Monthly Avg&amp; Bidweek Prices'!B119</f>
        <v>4.3</v>
      </c>
      <c r="E82" s="22"/>
      <c r="X82" s="161"/>
    </row>
    <row r="83" spans="1:24" x14ac:dyDescent="0.2">
      <c r="A83" s="19">
        <f>'Monthly AVG OIL'!A78</f>
        <v>36738</v>
      </c>
      <c r="B83" s="22">
        <f>'Monthly AVG OIL'!E78</f>
        <v>29.766999999999996</v>
      </c>
      <c r="C83" s="22">
        <f>'Monthly AVG OIL'!D78</f>
        <v>28.482500000000002</v>
      </c>
      <c r="D83" s="22">
        <f>'Gas Monthly Avg&amp; Bidweek Prices'!B120</f>
        <v>4.0999999999999996</v>
      </c>
      <c r="E83" s="22"/>
      <c r="X83" s="161"/>
    </row>
    <row r="84" spans="1:24" x14ac:dyDescent="0.2">
      <c r="A84" s="19">
        <f>'Monthly AVG OIL'!A79</f>
        <v>36769</v>
      </c>
      <c r="B84" s="22">
        <f>'Monthly AVG OIL'!E79</f>
        <v>31.218695652173921</v>
      </c>
      <c r="C84" s="22">
        <f>'Monthly AVG OIL'!D79</f>
        <v>29.787826086956521</v>
      </c>
      <c r="D84" s="22">
        <f>'Gas Monthly Avg&amp; Bidweek Prices'!B121</f>
        <v>4.3499999999999996</v>
      </c>
      <c r="E84" s="22"/>
      <c r="X84" s="161"/>
    </row>
    <row r="85" spans="1:24" x14ac:dyDescent="0.2">
      <c r="A85" s="19">
        <f>'Monthly AVG OIL'!A80</f>
        <v>36798</v>
      </c>
      <c r="B85" s="22">
        <f>'Monthly AVG OIL'!E80</f>
        <v>33.884</v>
      </c>
      <c r="C85" s="22">
        <f>'Monthly AVG OIL'!D80</f>
        <v>32.930999999999997</v>
      </c>
      <c r="D85" s="22">
        <f>'Gas Monthly Avg&amp; Bidweek Prices'!B122</f>
        <v>5.01</v>
      </c>
      <c r="E85" s="22"/>
      <c r="X85" s="161"/>
    </row>
    <row r="86" spans="1:24" x14ac:dyDescent="0.2">
      <c r="A86" s="19">
        <f>'Monthly AVG OIL'!A81</f>
        <v>36830</v>
      </c>
      <c r="B86" s="22">
        <f>'Monthly AVG OIL'!E81</f>
        <v>33.075000000000003</v>
      </c>
      <c r="C86" s="22">
        <f>'Monthly AVG OIL'!D81</f>
        <v>30.837272727272726</v>
      </c>
      <c r="D86" s="22">
        <f>'Gas Monthly Avg&amp; Bidweek Prices'!B123</f>
        <v>5.1100000000000003</v>
      </c>
      <c r="E86" s="22"/>
      <c r="X86" s="161"/>
    </row>
    <row r="87" spans="1:24" x14ac:dyDescent="0.2">
      <c r="A87" s="19">
        <f>'Monthly AVG OIL'!A82</f>
        <v>36860</v>
      </c>
      <c r="B87" s="22">
        <f>'Monthly AVG OIL'!E82</f>
        <v>34.479999999999997</v>
      </c>
      <c r="C87" s="22">
        <f>'Monthly AVG OIL'!D82</f>
        <v>32.444761904761904</v>
      </c>
      <c r="D87" s="22">
        <f>'Gas Monthly Avg&amp; Bidweek Prices'!B124</f>
        <v>5.52</v>
      </c>
      <c r="E87" s="22"/>
      <c r="X87" s="161"/>
    </row>
    <row r="88" spans="1:24" x14ac:dyDescent="0.2">
      <c r="A88" s="19">
        <f>'Monthly AVG OIL'!A83</f>
        <v>36889</v>
      </c>
      <c r="B88" s="22">
        <f>'Monthly AVG OIL'!E83</f>
        <v>28.458500000000004</v>
      </c>
      <c r="C88" s="22">
        <f>'Monthly AVG OIL'!D83</f>
        <v>25.567499999999999</v>
      </c>
      <c r="D88" s="22">
        <f>'Gas Monthly Avg&amp; Bidweek Prices'!B125</f>
        <v>8.08</v>
      </c>
      <c r="E88" s="22"/>
      <c r="X88" s="161"/>
    </row>
    <row r="89" spans="1:24" x14ac:dyDescent="0.2">
      <c r="A89" s="19">
        <f>'Monthly AVG OIL'!A84</f>
        <v>36922</v>
      </c>
      <c r="B89" s="22">
        <f>'Monthly AVG OIL'!E84</f>
        <v>29.58</v>
      </c>
      <c r="C89" s="22">
        <f>'Monthly AVG OIL'!D84</f>
        <v>25.448571428571427</v>
      </c>
      <c r="D89" s="22">
        <f>'Gas Monthly Avg&amp; Bidweek Prices'!B126</f>
        <v>9.1300000000000008</v>
      </c>
      <c r="E89" s="22"/>
      <c r="X89" s="161"/>
    </row>
    <row r="90" spans="1:24" x14ac:dyDescent="0.2">
      <c r="A90" s="19">
        <f>'Monthly AVG OIL'!A85</f>
        <v>36950</v>
      </c>
      <c r="B90" s="22">
        <f>'Monthly AVG OIL'!E85</f>
        <v>29.60736842105263</v>
      </c>
      <c r="C90" s="22">
        <f>'Monthly AVG OIL'!D85</f>
        <v>27.506315789473685</v>
      </c>
      <c r="D90" s="22">
        <f>'Gas Monthly Avg&amp; Bidweek Prices'!B127</f>
        <v>5.73</v>
      </c>
      <c r="E90" s="22"/>
      <c r="F90" s="35" t="s">
        <v>1678</v>
      </c>
      <c r="X90" s="161"/>
    </row>
    <row r="91" spans="1:24" x14ac:dyDescent="0.2">
      <c r="A91" s="19">
        <f>'Monthly AVG OIL'!A86</f>
        <v>36981</v>
      </c>
      <c r="B91" s="22">
        <f>'Monthly AVG OIL'!E86</f>
        <v>27.241363636363641</v>
      </c>
      <c r="C91" s="22">
        <f>'Monthly AVG OIL'!D86</f>
        <v>24.570909090909087</v>
      </c>
      <c r="D91" s="22">
        <f>'Gas Monthly Avg&amp; Bidweek Prices'!B128</f>
        <v>5.12</v>
      </c>
      <c r="E91" s="22"/>
      <c r="X91" s="161"/>
    </row>
    <row r="92" spans="1:24" x14ac:dyDescent="0.2">
      <c r="A92" s="19">
        <f>'Monthly AVG OIL'!A87</f>
        <v>37011</v>
      </c>
      <c r="B92" s="22">
        <f>'Monthly AVG OIL'!E87</f>
        <v>27.3125</v>
      </c>
      <c r="C92" s="22">
        <f>'Monthly AVG OIL'!D87</f>
        <v>25.645</v>
      </c>
      <c r="D92" s="22">
        <f>'Gas Monthly Avg&amp; Bidweek Prices'!B129</f>
        <v>5.23</v>
      </c>
      <c r="E92" s="22"/>
      <c r="X92" s="161"/>
    </row>
    <row r="93" spans="1:24" x14ac:dyDescent="0.2">
      <c r="A93" s="19">
        <f>'Monthly AVG OIL'!A88</f>
        <v>37042</v>
      </c>
      <c r="B93" s="22">
        <f>'Monthly AVG OIL'!E88</f>
        <v>28.64</v>
      </c>
      <c r="C93" s="22">
        <f>'Monthly AVG OIL'!D88</f>
        <v>28.316363636363644</v>
      </c>
      <c r="D93" s="22">
        <f>'Gas Monthly Avg&amp; Bidweek Prices'!B130</f>
        <v>4.18</v>
      </c>
      <c r="E93" s="22"/>
      <c r="X93" s="161"/>
    </row>
    <row r="94" spans="1:24" x14ac:dyDescent="0.2">
      <c r="A94" s="19">
        <f>'Monthly AVG OIL'!A89</f>
        <v>37071</v>
      </c>
      <c r="B94" s="22">
        <f>'Monthly AVG OIL'!E89</f>
        <v>27.600952380952386</v>
      </c>
      <c r="C94" s="22">
        <f>'Monthly AVG OIL'!D89</f>
        <v>27.751428571428576</v>
      </c>
      <c r="D94" s="22">
        <f>'Gas Monthly Avg&amp; Bidweek Prices'!B131</f>
        <v>3.78</v>
      </c>
      <c r="E94" s="22"/>
      <c r="X94" s="161"/>
    </row>
    <row r="95" spans="1:24" x14ac:dyDescent="0.2">
      <c r="A95" s="19">
        <f>'Monthly AVG OIL'!A90</f>
        <v>37103</v>
      </c>
      <c r="B95" s="22">
        <f>'Monthly AVG OIL'!E90</f>
        <v>26.445714285714285</v>
      </c>
      <c r="C95" s="22">
        <f>'Monthly AVG OIL'!D90</f>
        <v>24.52571428571429</v>
      </c>
      <c r="D95" s="22">
        <f>'Gas Monthly Avg&amp; Bidweek Prices'!B132</f>
        <v>3.18</v>
      </c>
      <c r="E95" s="22"/>
      <c r="X95" s="161"/>
    </row>
    <row r="96" spans="1:24" x14ac:dyDescent="0.2">
      <c r="A96" s="19">
        <f>'Monthly AVG OIL'!A91</f>
        <v>37134</v>
      </c>
      <c r="B96" s="22">
        <f>'Monthly AVG OIL'!E91</f>
        <v>27.467826086956521</v>
      </c>
      <c r="C96" s="22">
        <f>'Monthly AVG OIL'!D91</f>
        <v>25.753478260869564</v>
      </c>
      <c r="D96" s="22">
        <f>'Gas Monthly Avg&amp; Bidweek Prices'!B133</f>
        <v>3.01</v>
      </c>
      <c r="E96" s="22"/>
      <c r="X96" s="161"/>
    </row>
    <row r="97" spans="1:24" x14ac:dyDescent="0.2">
      <c r="A97" s="19">
        <f>'Monthly AVG OIL'!A92</f>
        <v>37162</v>
      </c>
      <c r="B97" s="22">
        <f>'Monthly AVG OIL'!E92</f>
        <v>25.881250000000001</v>
      </c>
      <c r="C97" s="22">
        <f>'Monthly AVG OIL'!D92</f>
        <v>25.223749999999999</v>
      </c>
      <c r="D97" s="22">
        <f>'Gas Monthly Avg&amp; Bidweek Prices'!B134</f>
        <v>2.2400000000000002</v>
      </c>
      <c r="E97" s="22"/>
      <c r="X97" s="161"/>
    </row>
    <row r="98" spans="1:24" x14ac:dyDescent="0.2">
      <c r="A98" s="19">
        <f>'Monthly AVG OIL'!A93</f>
        <v>37195</v>
      </c>
      <c r="B98" s="22">
        <f>'Monthly AVG OIL'!E93</f>
        <v>22.210434782608694</v>
      </c>
      <c r="C98" s="22">
        <f>'Monthly AVG OIL'!D93</f>
        <v>20.556956521739131</v>
      </c>
      <c r="D98" s="22">
        <f>'Gas Monthly Avg&amp; Bidweek Prices'!B135</f>
        <v>2.44</v>
      </c>
      <c r="E98" s="22"/>
      <c r="X98" s="161"/>
    </row>
    <row r="99" spans="1:24" x14ac:dyDescent="0.2">
      <c r="A99" s="19">
        <f>'Monthly AVG OIL'!A94</f>
        <v>37225</v>
      </c>
      <c r="B99" s="22">
        <f>'Monthly AVG OIL'!E94</f>
        <v>19.669500000000003</v>
      </c>
      <c r="C99" s="22">
        <f>'Monthly AVG OIL'!D94</f>
        <v>18.847142857142856</v>
      </c>
      <c r="D99" s="22">
        <f>'Gas Monthly Avg&amp; Bidweek Prices'!B136</f>
        <v>2.4500000000000002</v>
      </c>
      <c r="E99" s="22"/>
      <c r="X99" s="161"/>
    </row>
    <row r="100" spans="1:24" x14ac:dyDescent="0.2">
      <c r="A100" s="19">
        <f>'Monthly AVG OIL'!A95</f>
        <v>37256</v>
      </c>
      <c r="B100" s="22">
        <f>'Monthly AVG OIL'!E95</f>
        <v>19.332105263157892</v>
      </c>
      <c r="C100" s="22">
        <f>'Monthly AVG OIL'!D95</f>
        <v>18.672631578947371</v>
      </c>
      <c r="D100" s="22">
        <f>'Gas Monthly Avg&amp; Bidweek Prices'!B137</f>
        <v>2.33</v>
      </c>
      <c r="E100" s="22"/>
      <c r="X100" s="161"/>
    </row>
    <row r="101" spans="1:24" x14ac:dyDescent="0.2">
      <c r="A101" s="19">
        <f>'Monthly AVG OIL'!A96</f>
        <v>37287</v>
      </c>
      <c r="B101" s="22">
        <f>'Monthly AVG OIL'!E96</f>
        <v>19.674285714285716</v>
      </c>
      <c r="C101" s="22">
        <f>'Monthly AVG OIL'!D96</f>
        <v>19.458571428571432</v>
      </c>
      <c r="D101" s="22">
        <f>'Gas Monthly Avg&amp; Bidweek Prices'!B138</f>
        <v>2.29</v>
      </c>
      <c r="E101" s="22"/>
      <c r="F101" s="22"/>
      <c r="G101" s="22"/>
      <c r="X101" s="161"/>
    </row>
    <row r="102" spans="1:24" x14ac:dyDescent="0.2">
      <c r="A102" s="19">
        <f>'Monthly AVG OIL'!A97</f>
        <v>37315</v>
      </c>
      <c r="B102" s="22">
        <f>'Monthly AVG OIL'!E97</f>
        <v>20.735789473684211</v>
      </c>
      <c r="C102" s="22">
        <f>'Monthly AVG OIL'!D97</f>
        <v>20.121578947368423</v>
      </c>
      <c r="D102" s="22">
        <f>'Gas Monthly Avg&amp; Bidweek Prices'!B139</f>
        <v>2.2599999999999998</v>
      </c>
      <c r="E102" s="22"/>
      <c r="F102" s="22"/>
      <c r="G102" s="22"/>
      <c r="X102" s="161"/>
    </row>
    <row r="103" spans="1:24" x14ac:dyDescent="0.2">
      <c r="A103" s="19">
        <f>'Monthly AVG OIL'!A98</f>
        <v>37343</v>
      </c>
      <c r="B103" s="22">
        <f>'Monthly AVG OIL'!E98</f>
        <v>24.416999999999998</v>
      </c>
      <c r="C103" s="22">
        <f>'Monthly AVG OIL'!D98</f>
        <v>23.541999999999998</v>
      </c>
      <c r="D103" s="22">
        <f>'Gas Monthly Avg&amp; Bidweek Prices'!B140</f>
        <v>2.85</v>
      </c>
      <c r="E103" s="22"/>
      <c r="F103" s="22"/>
      <c r="G103" s="22"/>
      <c r="X103" s="161"/>
    </row>
    <row r="104" spans="1:24" x14ac:dyDescent="0.2">
      <c r="A104" s="19">
        <f>'Monthly AVG OIL'!A99</f>
        <v>37376</v>
      </c>
      <c r="B104" s="22">
        <f>'Monthly AVG OIL'!E99</f>
        <v>26.266363636363636</v>
      </c>
      <c r="C104" s="22">
        <f>'Monthly AVG OIL'!D99</f>
        <v>25.663181818181819</v>
      </c>
      <c r="D104" s="22">
        <f>'Gas Monthly Avg&amp; Bidweek Prices'!B141</f>
        <v>3.44</v>
      </c>
      <c r="E104" s="22"/>
      <c r="F104" s="22"/>
      <c r="G104" s="22"/>
      <c r="X104" s="161"/>
    </row>
    <row r="105" spans="1:24" x14ac:dyDescent="0.2">
      <c r="A105" s="19">
        <f>'Monthly AVG OIL'!A100</f>
        <v>37407</v>
      </c>
      <c r="B105" s="22">
        <f>'Monthly AVG OIL'!E100</f>
        <v>27.020909090909086</v>
      </c>
      <c r="C105" s="22">
        <f>'Monthly AVG OIL'!D100</f>
        <v>25.391818181818181</v>
      </c>
      <c r="D105" s="22">
        <f>'Gas Monthly Avg&amp; Bidweek Prices'!B142</f>
        <v>3.54</v>
      </c>
      <c r="E105" s="22"/>
      <c r="F105" s="22"/>
      <c r="G105" s="22"/>
      <c r="X105" s="161"/>
    </row>
    <row r="106" spans="1:24" x14ac:dyDescent="0.2">
      <c r="A106" s="19">
        <f>'Monthly AVG OIL'!A101</f>
        <v>37435</v>
      </c>
      <c r="B106" s="22">
        <f>'Monthly AVG OIL'!E101</f>
        <v>25.520999999999997</v>
      </c>
      <c r="C106" s="22">
        <f>'Monthly AVG OIL'!D101</f>
        <v>24.032999999999998</v>
      </c>
      <c r="D106" s="22">
        <f>'Gas Monthly Avg&amp; Bidweek Prices'!B143</f>
        <v>3.23</v>
      </c>
      <c r="E106" s="22"/>
      <c r="F106" s="22"/>
      <c r="G106" s="22"/>
      <c r="X106" s="161"/>
    </row>
    <row r="107" spans="1:24" x14ac:dyDescent="0.2">
      <c r="A107" s="19">
        <f>'Monthly AVG OIL'!A102</f>
        <v>37468</v>
      </c>
      <c r="B107" s="22">
        <f>'Monthly AVG OIL'!E102</f>
        <v>26.918636363636359</v>
      </c>
      <c r="C107" s="22">
        <f>'Monthly AVG OIL'!D102</f>
        <v>25.691363636363636</v>
      </c>
      <c r="D107" s="22">
        <f>'Gas Monthly Avg&amp; Bidweek Prices'!B144</f>
        <v>3.06</v>
      </c>
      <c r="E107" s="22"/>
      <c r="F107" s="22"/>
      <c r="G107" s="22"/>
      <c r="X107" s="161"/>
    </row>
    <row r="108" spans="1:24" x14ac:dyDescent="0.2">
      <c r="A108" s="19">
        <f>'Monthly AVG OIL'!A103</f>
        <v>37498</v>
      </c>
      <c r="B108" s="22">
        <f>'Monthly AVG OIL'!E103</f>
        <v>28.381363636363634</v>
      </c>
      <c r="C108" s="22">
        <f>'Monthly AVG OIL'!D103</f>
        <v>26.555</v>
      </c>
      <c r="D108" s="22">
        <f>'Gas Monthly Avg&amp; Bidweek Prices'!B145</f>
        <v>3.05</v>
      </c>
      <c r="E108" s="22"/>
      <c r="F108" s="22"/>
      <c r="G108" s="22"/>
      <c r="X108" s="161"/>
    </row>
    <row r="109" spans="1:24" x14ac:dyDescent="0.2">
      <c r="A109" s="19">
        <f>'Monthly AVG OIL'!A104</f>
        <v>37529</v>
      </c>
      <c r="B109" s="22">
        <f>'Monthly AVG OIL'!E104</f>
        <v>29.665499999999998</v>
      </c>
      <c r="C109" s="22">
        <f>'Monthly AVG OIL'!D104</f>
        <v>28.385000000000002</v>
      </c>
      <c r="D109" s="22">
        <f>'Gas Monthly Avg&amp; Bidweek Prices'!B146</f>
        <v>3.45</v>
      </c>
      <c r="E109" s="22"/>
      <c r="F109" s="22"/>
      <c r="G109" s="22"/>
      <c r="X109" s="161"/>
    </row>
    <row r="110" spans="1:24" x14ac:dyDescent="0.2">
      <c r="A110" s="19">
        <f>'Monthly AVG OIL'!A105</f>
        <v>37559</v>
      </c>
      <c r="B110" s="22">
        <f>'Monthly AVG OIL'!E105</f>
        <v>28.853913043478261</v>
      </c>
      <c r="C110" s="22">
        <f>'Monthly AVG OIL'!D105</f>
        <v>27.497391304347818</v>
      </c>
      <c r="D110" s="22">
        <f>'Gas Monthly Avg&amp; Bidweek Prices'!B147</f>
        <v>4.0599999999999996</v>
      </c>
      <c r="E110" s="22"/>
      <c r="F110" s="22"/>
      <c r="G110" s="22"/>
      <c r="X110" s="161"/>
    </row>
    <row r="111" spans="1:24" x14ac:dyDescent="0.2">
      <c r="A111" s="19">
        <f>'Monthly AVG OIL'!A106</f>
        <v>37587</v>
      </c>
      <c r="B111" s="22">
        <f>'Monthly AVG OIL'!E106</f>
        <v>26.266315789473687</v>
      </c>
      <c r="C111" s="22">
        <f>'Monthly AVG OIL'!D106</f>
        <v>24.184210526315788</v>
      </c>
      <c r="D111" s="22">
        <f>'Gas Monthly Avg&amp; Bidweek Prices'!B148</f>
        <v>4.09</v>
      </c>
      <c r="E111" s="22"/>
      <c r="F111" s="22"/>
      <c r="G111" s="22"/>
      <c r="X111" s="161"/>
    </row>
    <row r="112" spans="1:24" x14ac:dyDescent="0.2">
      <c r="A112" s="19">
        <f>'Monthly AVG OIL'!A107</f>
        <v>37621</v>
      </c>
      <c r="B112" s="22">
        <f>'Monthly AVG OIL'!E107</f>
        <v>29.423333333333339</v>
      </c>
      <c r="C112" s="22">
        <f>'Monthly AVG OIL'!D107</f>
        <v>28.468095238095241</v>
      </c>
      <c r="D112" s="22">
        <f>'Gas Monthly Avg&amp; Bidweek Prices'!B149</f>
        <v>4.6500000000000004</v>
      </c>
      <c r="E112" s="22"/>
      <c r="F112" s="22"/>
      <c r="G112" s="22"/>
      <c r="X112" s="161"/>
    </row>
    <row r="113" spans="1:24" x14ac:dyDescent="0.2">
      <c r="A113" s="19">
        <f>'Monthly AVG OIL'!A108</f>
        <v>37652</v>
      </c>
      <c r="B113" s="22">
        <f>'Monthly AVG OIL'!E108</f>
        <v>32.943333333333328</v>
      </c>
      <c r="C113" s="22">
        <f>'Monthly AVG OIL'!D108</f>
        <v>31.289523809523811</v>
      </c>
      <c r="D113" s="22">
        <f>'Gas Monthly Avg&amp; Bidweek Prices'!B150</f>
        <v>5.3</v>
      </c>
      <c r="E113" s="22"/>
      <c r="F113" s="22"/>
      <c r="G113" s="22"/>
      <c r="X113" s="161"/>
    </row>
    <row r="114" spans="1:24" x14ac:dyDescent="0.2">
      <c r="A114" s="19">
        <f>'Monthly AVG OIL'!A109</f>
        <v>37680</v>
      </c>
      <c r="B114" s="22">
        <f>'Monthly AVG OIL'!E109</f>
        <v>35.86684210526316</v>
      </c>
      <c r="C114" s="22">
        <f>'Monthly AVG OIL'!D109</f>
        <v>32.718947368421055</v>
      </c>
      <c r="D114" s="22">
        <f>'Gas Monthly Avg&amp; Bidweek Prices'!B151</f>
        <v>7.35</v>
      </c>
      <c r="E114" s="22"/>
      <c r="F114" s="22"/>
      <c r="G114" s="22"/>
      <c r="X114" s="161"/>
    </row>
    <row r="115" spans="1:24" x14ac:dyDescent="0.2">
      <c r="A115" s="19">
        <f>'Monthly AVG OIL'!A110</f>
        <v>37711</v>
      </c>
      <c r="B115" s="22">
        <f>'Monthly AVG OIL'!E110</f>
        <v>33.547619047619044</v>
      </c>
      <c r="C115" s="22">
        <f>'Monthly AVG OIL'!D110</f>
        <v>30.458571428571425</v>
      </c>
      <c r="D115" s="22">
        <f>'Gas Monthly Avg&amp; Bidweek Prices'!B152</f>
        <v>8.06</v>
      </c>
      <c r="E115" s="22"/>
      <c r="F115" s="22"/>
      <c r="G115" s="22"/>
      <c r="X115" s="161"/>
    </row>
    <row r="116" spans="1:24" x14ac:dyDescent="0.2">
      <c r="A116" s="19">
        <f>'Monthly AVG OIL'!A111</f>
        <v>37741</v>
      </c>
      <c r="B116" s="22">
        <f>'Monthly AVG OIL'!E111</f>
        <v>28.253333333333337</v>
      </c>
      <c r="C116" s="22">
        <f>'Monthly AVG OIL'!D111</f>
        <v>24.886190476190471</v>
      </c>
      <c r="D116" s="22">
        <f>'Gas Monthly Avg&amp; Bidweek Prices'!B153</f>
        <v>5.27</v>
      </c>
      <c r="E116" s="22"/>
      <c r="F116" s="22"/>
      <c r="G116" s="22"/>
      <c r="X116" s="161"/>
    </row>
    <row r="117" spans="1:24" x14ac:dyDescent="0.2">
      <c r="A117" s="19">
        <f>'Monthly AVG OIL'!A112</f>
        <v>37771</v>
      </c>
      <c r="B117" s="22">
        <f>'Monthly AVG OIL'!E112</f>
        <v>28.144761904761907</v>
      </c>
      <c r="C117" s="22">
        <f>'Monthly AVG OIL'!D112</f>
        <v>25.68333333333333</v>
      </c>
      <c r="D117" s="22">
        <f>'Gas Monthly Avg&amp; Bidweek Prices'!B154</f>
        <v>5.78</v>
      </c>
      <c r="E117" s="22"/>
      <c r="F117" s="22"/>
      <c r="G117" s="22"/>
      <c r="X117" s="161"/>
    </row>
    <row r="118" spans="1:24" x14ac:dyDescent="0.2">
      <c r="A118" s="19">
        <f>'Monthly AVG OIL'!A113</f>
        <v>37802</v>
      </c>
      <c r="B118" s="22">
        <f>'Monthly AVG OIL'!E113</f>
        <v>30.724761904761895</v>
      </c>
      <c r="C118" s="22">
        <f>'Monthly AVG OIL'!D113</f>
        <v>27.518095238095242</v>
      </c>
      <c r="D118" s="22">
        <f>'Gas Monthly Avg&amp; Bidweek Prices'!B155</f>
        <v>5.84</v>
      </c>
      <c r="E118" s="22"/>
      <c r="F118" s="22"/>
      <c r="G118" s="22"/>
      <c r="X118" s="161"/>
    </row>
    <row r="119" spans="1:24" x14ac:dyDescent="0.2">
      <c r="A119" s="19">
        <f>'Monthly AVG OIL'!A114</f>
        <v>37833</v>
      </c>
      <c r="B119" s="22">
        <f>'Monthly AVG OIL'!E114</f>
        <v>30.761818181818175</v>
      </c>
      <c r="C119" s="22">
        <f>'Monthly AVG OIL'!D114</f>
        <v>28.387272727272727</v>
      </c>
      <c r="D119" s="22">
        <f>'Gas Monthly Avg&amp; Bidweek Prices'!B156</f>
        <v>5.04</v>
      </c>
      <c r="E119" s="22">
        <f>'Gas Monthly Avg&amp; Bidweek Prices'!D156</f>
        <v>4.2300000000000004</v>
      </c>
      <c r="F119" s="22"/>
      <c r="G119" s="22"/>
      <c r="X119" s="161"/>
    </row>
    <row r="120" spans="1:24" x14ac:dyDescent="0.2">
      <c r="A120" s="19">
        <f>'Monthly AVG OIL'!A115</f>
        <v>37862</v>
      </c>
      <c r="B120" s="22">
        <f>'Monthly AVG OIL'!E115</f>
        <v>31.591904761904761</v>
      </c>
      <c r="C120" s="22">
        <f>'Monthly AVG OIL'!D115</f>
        <v>29.748571428571424</v>
      </c>
      <c r="D120" s="22">
        <f>'Gas Monthly Avg&amp; Bidweek Prices'!B157</f>
        <v>5.01</v>
      </c>
      <c r="E120" s="22">
        <f>'Gas Monthly Avg&amp; Bidweek Prices'!D157</f>
        <v>4.42</v>
      </c>
      <c r="F120" s="22"/>
      <c r="G120" s="22"/>
      <c r="X120" s="161"/>
    </row>
    <row r="121" spans="1:24" x14ac:dyDescent="0.2">
      <c r="A121" s="19">
        <f>'Monthly AVG OIL'!A116</f>
        <v>37894</v>
      </c>
      <c r="B121" s="22">
        <f>'Monthly AVG OIL'!E116</f>
        <v>28.297619047619055</v>
      </c>
      <c r="C121" s="22">
        <f>'Monthly AVG OIL'!D116</f>
        <v>26.851428571428567</v>
      </c>
      <c r="D121" s="22">
        <f>'Gas Monthly Avg&amp; Bidweek Prices'!B158</f>
        <v>4.62</v>
      </c>
      <c r="E121" s="22">
        <f>'Gas Monthly Avg&amp; Bidweek Prices'!D158</f>
        <v>4.24</v>
      </c>
      <c r="F121" s="22"/>
      <c r="G121" s="22"/>
      <c r="X121" s="161"/>
    </row>
    <row r="122" spans="1:24" x14ac:dyDescent="0.2">
      <c r="A122" s="19">
        <f>'Monthly AVG OIL'!A117</f>
        <v>37925</v>
      </c>
      <c r="B122" s="22">
        <f>'Monthly AVG OIL'!E117</f>
        <v>30.333043478260869</v>
      </c>
      <c r="C122" s="22">
        <f>'Monthly AVG OIL'!D117</f>
        <v>29.514347826086954</v>
      </c>
      <c r="D122" s="22">
        <f>'Gas Monthly Avg&amp; Bidweek Prices'!B159</f>
        <v>4.63</v>
      </c>
      <c r="E122" s="22">
        <f>'Gas Monthly Avg&amp; Bidweek Prices'!D159</f>
        <v>4.17</v>
      </c>
      <c r="F122" s="22"/>
      <c r="G122" s="22"/>
      <c r="X122" s="161"/>
    </row>
    <row r="123" spans="1:24" x14ac:dyDescent="0.2">
      <c r="A123" s="19">
        <f>'Monthly AVG OIL'!A118</f>
        <v>37953</v>
      </c>
      <c r="B123" s="22">
        <f>'Monthly AVG OIL'!E118</f>
        <v>31.055</v>
      </c>
      <c r="C123" s="22">
        <f>'Monthly AVG OIL'!D118</f>
        <v>28.752222222222219</v>
      </c>
      <c r="D123" s="22">
        <f>'Gas Monthly Avg&amp; Bidweek Prices'!B160</f>
        <v>4.46</v>
      </c>
      <c r="E123" s="22">
        <f>'Gas Monthly Avg&amp; Bidweek Prices'!D160</f>
        <v>4.08</v>
      </c>
      <c r="F123" s="22"/>
      <c r="G123" s="22"/>
      <c r="X123" s="161"/>
    </row>
    <row r="124" spans="1:24" x14ac:dyDescent="0.2">
      <c r="A124" s="19">
        <f>'Monthly AVG OIL'!A119</f>
        <v>37986</v>
      </c>
      <c r="B124" s="22">
        <f>'Monthly AVG OIL'!E119</f>
        <v>32.123333333333328</v>
      </c>
      <c r="C124" s="22">
        <f>'Monthly AVG OIL'!D119</f>
        <v>29.76047619047619</v>
      </c>
      <c r="D124" s="22">
        <f>'Gas Monthly Avg&amp; Bidweek Prices'!B161</f>
        <v>6.14</v>
      </c>
      <c r="E124" s="22">
        <f>'Gas Monthly Avg&amp; Bidweek Prices'!D161</f>
        <v>5.0999999999999996</v>
      </c>
      <c r="F124" s="22"/>
      <c r="G124" s="22"/>
      <c r="X124" s="161"/>
    </row>
    <row r="125" spans="1:24" x14ac:dyDescent="0.2">
      <c r="A125" s="19">
        <f>'Monthly AVG OIL'!A120</f>
        <v>38015</v>
      </c>
      <c r="B125" s="22">
        <f>'Monthly AVG OIL'!E120</f>
        <v>34.366842105263153</v>
      </c>
      <c r="C125" s="22">
        <f>'Monthly AVG OIL'!D120</f>
        <v>31.296842105263156</v>
      </c>
      <c r="D125" s="22">
        <f>'Gas Monthly Avg&amp; Bidweek Prices'!B162</f>
        <v>6.09</v>
      </c>
      <c r="E125" s="22">
        <f>'Gas Monthly Avg&amp; Bidweek Prices'!D162</f>
        <v>5.42</v>
      </c>
      <c r="F125" s="22"/>
      <c r="G125" s="22"/>
      <c r="X125" s="161"/>
    </row>
    <row r="126" spans="1:24" x14ac:dyDescent="0.2">
      <c r="A126" s="19">
        <f>'Monthly AVG OIL'!A121</f>
        <v>38044</v>
      </c>
      <c r="B126" s="22">
        <f>'Monthly AVG OIL'!E121</f>
        <v>34.696499999999993</v>
      </c>
      <c r="C126" s="22">
        <f>'Monthly AVG OIL'!D121</f>
        <v>30.718499999999999</v>
      </c>
      <c r="D126" s="22">
        <f>'Gas Monthly Avg&amp; Bidweek Prices'!B163</f>
        <v>5.37</v>
      </c>
      <c r="E126" s="22">
        <f>'Gas Monthly Avg&amp; Bidweek Prices'!D163</f>
        <v>4.68</v>
      </c>
      <c r="F126" s="22"/>
      <c r="G126" s="22"/>
      <c r="X126" s="161"/>
    </row>
    <row r="127" spans="1:24" x14ac:dyDescent="0.2">
      <c r="A127" s="19">
        <f>'Monthly AVG OIL'!A122</f>
        <v>38077</v>
      </c>
      <c r="B127" s="22">
        <f>'Monthly AVG OIL'!E122</f>
        <v>36.736956521739138</v>
      </c>
      <c r="C127" s="22">
        <f>'Monthly AVG OIL'!D122</f>
        <v>33.843043478260867</v>
      </c>
      <c r="D127" s="22">
        <f>'Gas Monthly Avg&amp; Bidweek Prices'!B164</f>
        <v>5.36</v>
      </c>
      <c r="E127" s="22">
        <f>'Gas Monthly Avg&amp; Bidweek Prices'!D164</f>
        <v>4.5599999999999996</v>
      </c>
      <c r="F127" s="22"/>
      <c r="G127" s="22"/>
      <c r="X127" s="161"/>
    </row>
    <row r="128" spans="1:24" x14ac:dyDescent="0.2">
      <c r="A128" s="19">
        <f>'Monthly AVG OIL'!A123</f>
        <v>38107</v>
      </c>
      <c r="B128" s="22">
        <f>'Monthly AVG OIL'!E123</f>
        <v>36.699523809523811</v>
      </c>
      <c r="C128" s="22">
        <f>'Monthly AVG OIL'!D123</f>
        <v>33.165238095238095</v>
      </c>
      <c r="D128" s="22">
        <f>'Gas Monthly Avg&amp; Bidweek Prices'!B165</f>
        <v>5.7</v>
      </c>
      <c r="E128" s="22">
        <f>'Gas Monthly Avg&amp; Bidweek Prices'!D165</f>
        <v>4.9800000000000004</v>
      </c>
      <c r="F128" s="22"/>
      <c r="G128" s="22"/>
      <c r="X128" s="161"/>
    </row>
    <row r="129" spans="1:24" x14ac:dyDescent="0.2">
      <c r="A129" s="19">
        <f>'Monthly AVG OIL'!A124</f>
        <v>38135</v>
      </c>
      <c r="B129" s="22">
        <f>'Monthly AVG OIL'!E124</f>
        <v>40.291499999999999</v>
      </c>
      <c r="C129" s="22">
        <f>'Monthly AVG OIL'!D124</f>
        <v>37.759</v>
      </c>
      <c r="D129" s="22">
        <f>'Gas Monthly Avg&amp; Bidweek Prices'!B166</f>
        <v>6.29</v>
      </c>
      <c r="E129" s="22">
        <f>'Gas Monthly Avg&amp; Bidweek Prices'!D166</f>
        <v>5.37</v>
      </c>
      <c r="F129" s="22"/>
      <c r="G129" s="22"/>
      <c r="X129" s="161"/>
    </row>
    <row r="130" spans="1:24" x14ac:dyDescent="0.2">
      <c r="A130" s="19">
        <f>'Monthly AVG OIL'!A125</f>
        <v>38168</v>
      </c>
      <c r="B130" s="22">
        <f>'Monthly AVG OIL'!E125</f>
        <v>38.05954545454545</v>
      </c>
      <c r="C130" s="22">
        <f>'Monthly AVG OIL'!D125</f>
        <v>35.234999999999999</v>
      </c>
      <c r="D130" s="22">
        <f>'Gas Monthly Avg&amp; Bidweek Prices'!B167</f>
        <v>6.25</v>
      </c>
      <c r="E130" s="22">
        <f>'Gas Monthly Avg&amp; Bidweek Prices'!D167</f>
        <v>5.25</v>
      </c>
      <c r="F130" s="22"/>
      <c r="G130" s="22"/>
      <c r="X130" s="161"/>
    </row>
    <row r="131" spans="1:24" x14ac:dyDescent="0.2">
      <c r="A131" s="19">
        <f>'Monthly AVG OIL'!A126</f>
        <v>38198</v>
      </c>
      <c r="B131" s="22">
        <f>'Monthly AVG OIL'!E126</f>
        <v>40.796666666666667</v>
      </c>
      <c r="C131" s="22">
        <f>'Monthly AVG OIL'!D126</f>
        <v>38.239523809523817</v>
      </c>
      <c r="D131" s="22">
        <f>'Gas Monthly Avg&amp; Bidweek Prices'!B168</f>
        <v>5.94</v>
      </c>
      <c r="E131" s="22">
        <f>'Gas Monthly Avg&amp; Bidweek Prices'!D168</f>
        <v>5.2</v>
      </c>
      <c r="F131" s="22"/>
      <c r="G131" s="22"/>
      <c r="X131" s="161"/>
    </row>
    <row r="132" spans="1:24" x14ac:dyDescent="0.2">
      <c r="A132" s="19">
        <f>'Monthly AVG OIL'!A127</f>
        <v>38230</v>
      </c>
      <c r="B132" s="22">
        <f>'Monthly AVG OIL'!E127</f>
        <v>44.937272727272727</v>
      </c>
      <c r="C132" s="22">
        <f>'Monthly AVG OIL'!D127</f>
        <v>43.027727272727269</v>
      </c>
      <c r="D132" s="22">
        <f>'Gas Monthly Avg&amp; Bidweek Prices'!B169</f>
        <v>5.49</v>
      </c>
      <c r="E132" s="22">
        <f>'Gas Monthly Avg&amp; Bidweek Prices'!D169</f>
        <v>4.78</v>
      </c>
      <c r="F132" s="22"/>
      <c r="G132" s="22"/>
      <c r="X132" s="161"/>
    </row>
    <row r="133" spans="1:24" x14ac:dyDescent="0.2">
      <c r="A133" s="19">
        <f>'Monthly AVG OIL'!A128</f>
        <v>38260</v>
      </c>
      <c r="B133" s="22">
        <f>'Monthly AVG OIL'!E128</f>
        <v>45.949523809523804</v>
      </c>
      <c r="C133" s="22">
        <f>'Monthly AVG OIL'!D128</f>
        <v>43.566190476190471</v>
      </c>
      <c r="D133" s="22">
        <f>'Gas Monthly Avg&amp; Bidweek Prices'!B170</f>
        <v>4.95</v>
      </c>
      <c r="E133" s="22">
        <f>'Gas Monthly Avg&amp; Bidweek Prices'!D170</f>
        <v>4.4000000000000004</v>
      </c>
      <c r="F133" s="22"/>
      <c r="G133" s="22"/>
      <c r="X133" s="161"/>
    </row>
    <row r="134" spans="1:24" x14ac:dyDescent="0.2">
      <c r="A134" s="19">
        <f>'Monthly AVG OIL'!A129</f>
        <v>38291</v>
      </c>
      <c r="B134" s="22">
        <f>'Monthly AVG OIL'!E129</f>
        <v>53.133333333333333</v>
      </c>
      <c r="C134" s="22">
        <f>'Monthly AVG OIL'!D129</f>
        <v>49.705238095238094</v>
      </c>
      <c r="D134" s="22">
        <f>'Gas Monthly Avg&amp; Bidweek Prices'!B171</f>
        <v>6.22</v>
      </c>
      <c r="E134" s="22">
        <f>'Gas Monthly Avg&amp; Bidweek Prices'!D171</f>
        <v>5.24</v>
      </c>
      <c r="F134" s="22"/>
      <c r="G134" s="22"/>
      <c r="X134" s="161"/>
    </row>
    <row r="135" spans="1:24" x14ac:dyDescent="0.2">
      <c r="A135" s="19">
        <f>'Monthly AVG OIL'!A130</f>
        <v>38321</v>
      </c>
      <c r="B135" s="22">
        <f>'Monthly AVG OIL'!E130</f>
        <v>48.523333333333341</v>
      </c>
      <c r="C135" s="22">
        <f>'Monthly AVG OIL'!D130</f>
        <v>43.075238095238092</v>
      </c>
      <c r="D135" s="22">
        <f>'Gas Monthly Avg&amp; Bidweek Prices'!B172</f>
        <v>5.89</v>
      </c>
      <c r="E135" s="22">
        <f>'Gas Monthly Avg&amp; Bidweek Prices'!D172</f>
        <v>5.3</v>
      </c>
      <c r="F135" s="22"/>
      <c r="G135" s="22"/>
      <c r="X135" s="161"/>
    </row>
    <row r="136" spans="1:24" x14ac:dyDescent="0.2">
      <c r="A136" s="19">
        <f>'Monthly AVG OIL'!A131</f>
        <v>38351</v>
      </c>
      <c r="B136" s="22">
        <f>'Monthly AVG OIL'!E132</f>
        <v>43.33</v>
      </c>
      <c r="C136" s="22">
        <f>'Monthly AVG OIL'!D132</f>
        <v>39.54</v>
      </c>
      <c r="D136" s="22">
        <f>'Gas Monthly Avg&amp; Bidweek Prices'!B173</f>
        <v>6.64</v>
      </c>
      <c r="E136" s="22">
        <f>'Gas Monthly Avg&amp; Bidweek Prices'!D173</f>
        <v>5.63</v>
      </c>
      <c r="F136" s="22"/>
      <c r="G136" s="22"/>
      <c r="X136" s="161"/>
    </row>
    <row r="137" spans="1:24" x14ac:dyDescent="0.2">
      <c r="A137" s="19">
        <f>'Monthly AVG OIL'!A133</f>
        <v>38383</v>
      </c>
      <c r="B137" s="22">
        <f>'Monthly AVG OIL'!E133</f>
        <v>46.838999999999999</v>
      </c>
      <c r="C137" s="22">
        <f>'Monthly AVG OIL'!D133</f>
        <v>44.154000000000003</v>
      </c>
      <c r="D137" s="22">
        <f>'Gas Monthly Avg&amp; Bidweek Prices'!B174</f>
        <v>6.13</v>
      </c>
      <c r="E137" s="22">
        <f>'Gas Monthly Avg&amp; Bidweek Prices'!D174</f>
        <v>5.4</v>
      </c>
      <c r="F137" s="22"/>
      <c r="G137" s="22"/>
      <c r="X137" s="161"/>
    </row>
    <row r="138" spans="1:24" x14ac:dyDescent="0.2">
      <c r="A138" s="19">
        <f>'Monthly AVG OIL'!A134</f>
        <v>38411</v>
      </c>
      <c r="B138" s="22">
        <f>'Monthly AVG OIL'!E134</f>
        <v>47.971052631578949</v>
      </c>
      <c r="C138" s="22">
        <f>'Monthly AVG OIL'!D134</f>
        <v>45.358947368421056</v>
      </c>
      <c r="D138" s="22">
        <f>'Gas Monthly Avg&amp; Bidweek Prices'!B175</f>
        <v>6.11</v>
      </c>
      <c r="E138" s="22">
        <f>'Gas Monthly Avg&amp; Bidweek Prices'!D175</f>
        <v>5.33</v>
      </c>
      <c r="F138" s="22"/>
      <c r="G138" s="22"/>
      <c r="X138" s="161"/>
    </row>
    <row r="139" spans="1:24" x14ac:dyDescent="0.2">
      <c r="A139" s="19">
        <f>'Monthly AVG OIL'!A135</f>
        <v>38442</v>
      </c>
      <c r="B139" s="22">
        <f>'Monthly AVG OIL'!E135</f>
        <v>54.218181818181826</v>
      </c>
      <c r="C139" s="22">
        <f>'Monthly AVG OIL'!D135</f>
        <v>52.798636363636369</v>
      </c>
      <c r="D139" s="22">
        <f>'Gas Monthly Avg&amp; Bidweek Prices'!B176</f>
        <v>6.96</v>
      </c>
      <c r="E139" s="22">
        <f>'Gas Monthly Avg&amp; Bidweek Prices'!D176</f>
        <v>6.13</v>
      </c>
      <c r="F139" s="22"/>
      <c r="G139" s="22"/>
      <c r="X139" s="161"/>
    </row>
    <row r="140" spans="1:24" x14ac:dyDescent="0.2">
      <c r="A140" s="19">
        <f>'Monthly AVG OIL'!A136</f>
        <v>38471</v>
      </c>
      <c r="B140" s="22">
        <f>'Monthly AVG OIL'!E136</f>
        <v>53.036666666666676</v>
      </c>
      <c r="C140" s="22">
        <f>'Monthly AVG OIL'!D136</f>
        <v>51.960476190476193</v>
      </c>
      <c r="D140" s="22">
        <f>'Gas Monthly Avg&amp; Bidweek Prices'!B177</f>
        <v>7.28</v>
      </c>
      <c r="E140" s="22">
        <f>'Gas Monthly Avg&amp; Bidweek Prices'!D177</f>
        <v>6.38</v>
      </c>
      <c r="F140" s="22"/>
      <c r="G140" s="22"/>
      <c r="X140" s="161"/>
    </row>
    <row r="141" spans="1:24" x14ac:dyDescent="0.2">
      <c r="A141" s="19">
        <f>'Monthly AVG OIL'!A137</f>
        <v>38503</v>
      </c>
      <c r="B141" s="22">
        <f>'Monthly AVG OIL'!E137</f>
        <v>49.830476190476183</v>
      </c>
      <c r="C141" s="22">
        <f>'Monthly AVG OIL'!D137</f>
        <v>48.668095238095233</v>
      </c>
      <c r="D141" s="22">
        <f>'Gas Monthly Avg&amp; Bidweek Prices'!B178</f>
        <v>6.48</v>
      </c>
      <c r="E141" s="22">
        <f>'Gas Monthly Avg&amp; Bidweek Prices'!D178</f>
        <v>5.57</v>
      </c>
      <c r="F141" s="22"/>
      <c r="G141" s="22"/>
      <c r="X141" s="161"/>
    </row>
    <row r="142" spans="1:24" x14ac:dyDescent="0.2">
      <c r="A142" s="19">
        <f>'Monthly AVG OIL'!A138</f>
        <v>38533</v>
      </c>
      <c r="B142" s="22">
        <f>'Monthly AVG OIL'!E138</f>
        <v>56.39681818181819</v>
      </c>
      <c r="C142" s="22">
        <f>'Monthly AVG OIL'!D138</f>
        <v>54.839090909090899</v>
      </c>
      <c r="D142" s="22">
        <f>'Gas Monthly Avg&amp; Bidweek Prices'!B179</f>
        <v>7.09</v>
      </c>
      <c r="E142" s="22">
        <f>'Gas Monthly Avg&amp; Bidweek Prices'!D179</f>
        <v>5.84</v>
      </c>
      <c r="F142" s="22"/>
      <c r="G142" s="22"/>
      <c r="X142" s="161"/>
    </row>
    <row r="143" spans="1:24" x14ac:dyDescent="0.2">
      <c r="A143" s="19">
        <f>'Monthly AVG OIL'!A139</f>
        <v>38562</v>
      </c>
      <c r="B143" s="22">
        <f>'Monthly AVG OIL'!E139</f>
        <v>58.70300000000001</v>
      </c>
      <c r="C143" s="22">
        <f>'Monthly AVG OIL'!D139</f>
        <v>57.565999999999988</v>
      </c>
      <c r="D143" s="22">
        <f>'Gas Monthly Avg&amp; Bidweek Prices'!B180</f>
        <v>7.56</v>
      </c>
      <c r="E143" s="22">
        <f>'Gas Monthly Avg&amp; Bidweek Prices'!D180</f>
        <v>6.13</v>
      </c>
      <c r="F143" s="22"/>
      <c r="G143" s="22"/>
      <c r="X143" s="161"/>
    </row>
    <row r="144" spans="1:24" x14ac:dyDescent="0.2">
      <c r="A144" s="19">
        <f>'Monthly AVG OIL'!A140</f>
        <v>38595</v>
      </c>
      <c r="B144" s="22">
        <f>'Monthly AVG OIL'!E140</f>
        <v>64.968260869565214</v>
      </c>
      <c r="C144" s="22">
        <f>'Monthly AVG OIL'!D140</f>
        <v>64.197826086956525</v>
      </c>
      <c r="D144" s="22">
        <f>'Gas Monthly Avg&amp; Bidweek Prices'!B181</f>
        <v>9.2899999999999991</v>
      </c>
      <c r="E144" s="22">
        <f>'Gas Monthly Avg&amp; Bidweek Prices'!D181</f>
        <v>7.73</v>
      </c>
      <c r="F144" s="22"/>
      <c r="G144" s="22"/>
      <c r="X144" s="161"/>
    </row>
    <row r="145" spans="1:24" x14ac:dyDescent="0.2">
      <c r="A145" s="19">
        <f>'Monthly AVG OIL'!A141</f>
        <v>38625</v>
      </c>
      <c r="B145" s="22">
        <f>'Monthly AVG OIL'!E141</f>
        <v>65.625499999999988</v>
      </c>
      <c r="C145" s="22">
        <f>'Monthly AVG OIL'!D141</f>
        <v>62.92</v>
      </c>
      <c r="D145" s="22">
        <f>'Gas Monthly Avg&amp; Bidweek Prices'!B182</f>
        <v>11.73</v>
      </c>
      <c r="E145" s="22">
        <f>'Gas Monthly Avg&amp; Bidweek Prices'!D182</f>
        <v>9.33</v>
      </c>
      <c r="F145" s="22"/>
      <c r="G145" s="22"/>
      <c r="X145" s="161"/>
    </row>
    <row r="146" spans="1:24" x14ac:dyDescent="0.2">
      <c r="A146" s="19">
        <f>'Monthly AVG OIL'!A142</f>
        <v>38656</v>
      </c>
      <c r="B146" s="22">
        <f>'Monthly AVG OIL'!E142</f>
        <v>62.37047619047619</v>
      </c>
      <c r="C146" s="22">
        <f>'Monthly AVG OIL'!D142</f>
        <v>58.821904761904761</v>
      </c>
      <c r="D146" s="22">
        <f>'Gas Monthly Avg&amp; Bidweek Prices'!B183</f>
        <v>13.36</v>
      </c>
      <c r="E146" s="22">
        <f>'Gas Monthly Avg&amp; Bidweek Prices'!D183</f>
        <v>10.75</v>
      </c>
      <c r="F146" s="22"/>
      <c r="G146" s="22"/>
      <c r="H146" s="82"/>
      <c r="X146" s="161"/>
    </row>
    <row r="147" spans="1:24" x14ac:dyDescent="0.2">
      <c r="A147" s="19">
        <f>'Monthly AVG OIL'!A143</f>
        <v>38686</v>
      </c>
      <c r="B147" s="22">
        <f>'Monthly AVG OIL'!E143</f>
        <v>58.240952380952379</v>
      </c>
      <c r="C147" s="22">
        <f>'Monthly AVG OIL'!D143</f>
        <v>55.334761904761905</v>
      </c>
      <c r="D147" s="22">
        <f>'Gas Monthly Avg&amp; Bidweek Prices'!B184</f>
        <v>10.36</v>
      </c>
      <c r="E147" s="22">
        <f>'Gas Monthly Avg&amp; Bidweek Prices'!D184</f>
        <v>8.02</v>
      </c>
      <c r="F147" s="22"/>
      <c r="G147" s="22"/>
      <c r="X147" s="161"/>
    </row>
    <row r="148" spans="1:24" x14ac:dyDescent="0.2">
      <c r="A148" s="19">
        <f>'Monthly AVG OIL'!A144</f>
        <v>38716</v>
      </c>
      <c r="B148" s="22">
        <f>'Monthly AVG OIL'!E144</f>
        <v>59.493999999999993</v>
      </c>
      <c r="C148" s="22">
        <f>'Monthly AVG OIL'!D144</f>
        <v>56.99</v>
      </c>
      <c r="D148" s="22">
        <f>'Gas Monthly Avg&amp; Bidweek Prices'!B185</f>
        <v>13.08</v>
      </c>
      <c r="E148" s="22">
        <f>'Gas Monthly Avg&amp; Bidweek Prices'!D185</f>
        <v>10.41</v>
      </c>
      <c r="F148" s="22"/>
      <c r="G148" s="22"/>
      <c r="H148" s="35"/>
      <c r="X148" s="161"/>
    </row>
    <row r="149" spans="1:24" x14ac:dyDescent="0.2">
      <c r="A149" s="19">
        <f>'Monthly AVG OIL'!A145</f>
        <v>38748</v>
      </c>
      <c r="B149" s="22">
        <f>'Monthly AVG OIL'!E145</f>
        <v>65.489523809523803</v>
      </c>
      <c r="C149" s="22">
        <f>'Monthly AVG OIL'!D145</f>
        <v>63.177142857142861</v>
      </c>
      <c r="D149" s="22">
        <f>'Gas Monthly Avg&amp; Bidweek Prices'!B186</f>
        <v>8.74</v>
      </c>
      <c r="E149" s="22">
        <f>'Gas Monthly Avg&amp; Bidweek Prices'!D186</f>
        <v>7.53</v>
      </c>
      <c r="F149" s="22"/>
      <c r="G149" s="22"/>
      <c r="X149" s="161"/>
    </row>
    <row r="150" spans="1:24" x14ac:dyDescent="0.2">
      <c r="A150" s="19">
        <f>'Monthly AVG OIL'!A146</f>
        <v>38776</v>
      </c>
      <c r="B150" s="22">
        <f>'Monthly AVG OIL'!E146</f>
        <v>61.63105263157896</v>
      </c>
      <c r="C150" s="22">
        <f>'Monthly AVG OIL'!D146</f>
        <v>60.188947368421047</v>
      </c>
      <c r="D150" s="22">
        <f>'Gas Monthly Avg&amp; Bidweek Prices'!B187</f>
        <v>7.68</v>
      </c>
      <c r="E150" s="22">
        <f>'Gas Monthly Avg&amp; Bidweek Prices'!D187</f>
        <v>6.53</v>
      </c>
      <c r="F150" s="22"/>
      <c r="G150" s="22"/>
      <c r="X150" s="161"/>
    </row>
    <row r="151" spans="1:24" x14ac:dyDescent="0.2">
      <c r="A151" s="19">
        <f>'Monthly AVG OIL'!A147</f>
        <v>38807</v>
      </c>
      <c r="B151" s="22">
        <f>'Monthly AVG OIL'!E147</f>
        <v>62.899565217391306</v>
      </c>
      <c r="C151" s="22">
        <f>'Monthly AVG OIL'!D147</f>
        <v>62.119565217391305</v>
      </c>
      <c r="D151" s="22">
        <f>'Gas Monthly Avg&amp; Bidweek Prices'!B188</f>
        <v>6.82</v>
      </c>
      <c r="E151" s="22">
        <f>'Gas Monthly Avg&amp; Bidweek Prices'!D188</f>
        <v>5.78</v>
      </c>
      <c r="F151" s="22"/>
      <c r="G151" s="22"/>
      <c r="X151" s="161"/>
    </row>
    <row r="152" spans="1:24" x14ac:dyDescent="0.2">
      <c r="A152" s="19">
        <f>'Monthly AVG OIL'!A148</f>
        <v>38835</v>
      </c>
      <c r="B152" s="22">
        <f>'Monthly AVG OIL'!E148</f>
        <v>69.691578947368427</v>
      </c>
      <c r="C152" s="22">
        <f>'Monthly AVG OIL'!D148</f>
        <v>70.130526315789481</v>
      </c>
      <c r="D152" s="22">
        <f>'Gas Monthly Avg&amp; Bidweek Prices'!B189</f>
        <v>7.09</v>
      </c>
      <c r="E152" s="22">
        <f>'Gas Monthly Avg&amp; Bidweek Prices'!D189</f>
        <v>5.78</v>
      </c>
      <c r="F152" s="22"/>
      <c r="G152" s="22"/>
      <c r="X152" s="161"/>
    </row>
    <row r="153" spans="1:24" x14ac:dyDescent="0.2">
      <c r="A153" s="19">
        <f>'Monthly AVG OIL'!A149</f>
        <v>38868</v>
      </c>
      <c r="B153" s="22">
        <f>'Monthly AVG OIL'!E149</f>
        <v>70.940454545454543</v>
      </c>
      <c r="C153" s="22">
        <f>'Monthly AVG OIL'!D149</f>
        <v>69.933181818181822</v>
      </c>
      <c r="D153" s="22">
        <f>'Gas Monthly Avg&amp; Bidweek Prices'!B190</f>
        <v>6.38</v>
      </c>
      <c r="E153" s="22">
        <f>'Gas Monthly Avg&amp; Bidweek Prices'!D190</f>
        <v>5.01</v>
      </c>
      <c r="F153" s="22"/>
      <c r="G153" s="22"/>
      <c r="X153" s="161"/>
    </row>
    <row r="154" spans="1:24" x14ac:dyDescent="0.2">
      <c r="A154" s="19">
        <f>'Monthly AVG OIL'!A150</f>
        <v>38898</v>
      </c>
      <c r="B154" s="22">
        <f>'Monthly AVG OIL'!E150</f>
        <v>70.957727272727283</v>
      </c>
      <c r="C154" s="22">
        <f>'Monthly AVG OIL'!D150</f>
        <v>68.559090909090912</v>
      </c>
      <c r="D154" s="22">
        <f>'Gas Monthly Avg&amp; Bidweek Prices'!B191</f>
        <v>6.3</v>
      </c>
      <c r="E154" s="22">
        <f>'Gas Monthly Avg&amp; Bidweek Prices'!D191</f>
        <v>5.3</v>
      </c>
      <c r="F154" s="22"/>
      <c r="G154" s="22"/>
      <c r="X154" s="161"/>
    </row>
    <row r="155" spans="1:24" x14ac:dyDescent="0.2">
      <c r="A155" s="19">
        <f>'Monthly AVG OIL'!A151</f>
        <v>38929</v>
      </c>
      <c r="B155" s="22">
        <f>'Monthly AVG OIL'!E151</f>
        <v>74.462000000000018</v>
      </c>
      <c r="C155" s="22">
        <f>'Monthly AVG OIL'!D151</f>
        <v>73.770999999999987</v>
      </c>
      <c r="D155" s="22">
        <f>'Gas Monthly Avg&amp; Bidweek Prices'!B192</f>
        <v>5.91</v>
      </c>
      <c r="E155" s="22">
        <f>'Gas Monthly Avg&amp; Bidweek Prices'!D192</f>
        <v>5.19</v>
      </c>
      <c r="F155" s="22"/>
      <c r="G155" s="22"/>
      <c r="X155" s="161"/>
    </row>
    <row r="156" spans="1:24" x14ac:dyDescent="0.2">
      <c r="A156" s="19">
        <f>'Monthly AVG OIL'!A152</f>
        <v>38960</v>
      </c>
      <c r="B156" s="22">
        <f>'Monthly AVG OIL'!E152</f>
        <v>73.048695652173919</v>
      </c>
      <c r="C156" s="122">
        <f>'Monthly AVG OIL'!D152</f>
        <v>73.230434782608697</v>
      </c>
      <c r="D156" s="22">
        <f>'Gas Monthly Avg&amp; Bidweek Prices'!B193</f>
        <v>7.26</v>
      </c>
      <c r="E156" s="22">
        <f>'Gas Monthly Avg&amp; Bidweek Prices'!D193</f>
        <v>5.86</v>
      </c>
      <c r="F156" s="22"/>
      <c r="G156" s="22"/>
      <c r="X156" s="161"/>
    </row>
    <row r="157" spans="1:24" x14ac:dyDescent="0.2">
      <c r="A157" s="19">
        <f>'Monthly AVG OIL'!A153</f>
        <v>38989</v>
      </c>
      <c r="B157" s="22">
        <f>'Monthly AVG OIL'!E153</f>
        <v>63.865000000000002</v>
      </c>
      <c r="C157" s="122">
        <f>'Monthly AVG OIL'!D153</f>
        <v>61.625500000000002</v>
      </c>
      <c r="D157" s="22">
        <f>'Gas Monthly Avg&amp; Bidweek Prices'!B194</f>
        <v>4.93</v>
      </c>
      <c r="E157" s="22">
        <f>'Gas Monthly Avg&amp; Bidweek Prices'!D194</f>
        <v>4.3</v>
      </c>
      <c r="F157" s="22"/>
      <c r="G157" s="22"/>
      <c r="X157" s="161"/>
    </row>
    <row r="158" spans="1:24" x14ac:dyDescent="0.2">
      <c r="A158" s="19">
        <f>'Monthly AVG OIL'!A154</f>
        <v>39021</v>
      </c>
      <c r="B158" s="22">
        <f>'Monthly AVG OIL'!E154</f>
        <v>58.878181818181808</v>
      </c>
      <c r="C158" s="122">
        <f>'Monthly AVG OIL'!D154</f>
        <v>57.808181818181815</v>
      </c>
      <c r="D158" s="22">
        <f>'Gas Monthly Avg&amp; Bidweek Prices'!B195</f>
        <v>5.6</v>
      </c>
      <c r="E158" s="22">
        <f>'Gas Monthly Avg&amp; Bidweek Prices'!D195</f>
        <v>5.0999999999999996</v>
      </c>
      <c r="F158" s="22"/>
      <c r="G158" s="22"/>
      <c r="X158" s="161"/>
    </row>
    <row r="159" spans="1:24" x14ac:dyDescent="0.2">
      <c r="A159" s="19">
        <f>'Monthly AVG OIL'!A155</f>
        <v>39051</v>
      </c>
      <c r="B159" s="22">
        <f>'Monthly AVG OIL'!E155</f>
        <v>59.419523809523817</v>
      </c>
      <c r="C159" s="122">
        <f>'Monthly AVG OIL'!D155</f>
        <v>58.716666666666676</v>
      </c>
      <c r="D159" s="22">
        <f>'Gas Monthly Avg&amp; Bidweek Prices'!B196</f>
        <v>7.31</v>
      </c>
      <c r="E159" s="22">
        <f>'Gas Monthly Avg&amp; Bidweek Prices'!D196</f>
        <v>6.98</v>
      </c>
      <c r="F159" s="22"/>
      <c r="G159" s="22"/>
      <c r="X159" s="161"/>
    </row>
    <row r="160" spans="1:24" x14ac:dyDescent="0.2">
      <c r="A160" s="19">
        <f>'Monthly AVG OIL'!A156</f>
        <v>39080</v>
      </c>
      <c r="B160" s="22">
        <f>'Monthly AVG OIL'!E156</f>
        <v>62.033999999999992</v>
      </c>
      <c r="C160" s="122">
        <f>'Monthly AVG OIL'!D156</f>
        <v>62.472105263157893</v>
      </c>
      <c r="D160" s="22">
        <f>'Gas Monthly Avg&amp; Bidweek Prices'!B197</f>
        <v>7.15</v>
      </c>
      <c r="E160" s="22">
        <f>'Gas Monthly Avg&amp; Bidweek Prices'!D197</f>
        <v>6.64</v>
      </c>
      <c r="F160" s="22"/>
      <c r="G160" s="22"/>
      <c r="X160" s="161"/>
    </row>
    <row r="161" spans="1:24" x14ac:dyDescent="0.2">
      <c r="A161" s="19">
        <f>'Monthly AVG OIL'!A157</f>
        <v>39113</v>
      </c>
      <c r="B161" s="22">
        <f>'Monthly AVG OIL'!E157</f>
        <v>54.565714285714293</v>
      </c>
      <c r="C161" s="122">
        <f>'Monthly AVG OIL'!D157</f>
        <v>53.68</v>
      </c>
      <c r="D161" s="22">
        <f>'Gas Monthly Avg&amp; Bidweek Prices'!B198</f>
        <v>6.34</v>
      </c>
      <c r="E161" s="22">
        <f>'Gas Monthly Avg&amp; Bidweek Prices'!D198</f>
        <v>6.22</v>
      </c>
      <c r="F161" s="22"/>
      <c r="G161" s="22"/>
      <c r="X161" s="161"/>
    </row>
    <row r="162" spans="1:24" x14ac:dyDescent="0.2">
      <c r="A162" s="19">
        <f>'Monthly AVG OIL'!A158</f>
        <v>39141</v>
      </c>
      <c r="B162" s="22">
        <f>'Monthly AVG OIL'!E158</f>
        <v>59.262105263157885</v>
      </c>
      <c r="C162" s="122">
        <f>'Monthly AVG OIL'!D158</f>
        <v>57.555789473684207</v>
      </c>
      <c r="D162" s="22">
        <f>'Gas Monthly Avg&amp; Bidweek Prices'!B199</f>
        <v>8.11</v>
      </c>
      <c r="E162" s="22">
        <f>'Gas Monthly Avg&amp; Bidweek Prices'!D199</f>
        <v>7.23</v>
      </c>
      <c r="F162" s="22"/>
      <c r="G162" s="22"/>
      <c r="X162" s="161"/>
    </row>
    <row r="163" spans="1:24" x14ac:dyDescent="0.2">
      <c r="A163" s="19">
        <f>'Monthly AVG OIL'!A159</f>
        <v>39171</v>
      </c>
      <c r="B163" s="22">
        <f>'Monthly AVG OIL'!E159</f>
        <v>60.564090909090901</v>
      </c>
      <c r="C163" s="122">
        <f>'Monthly AVG OIL'!D159</f>
        <v>62.050454545454549</v>
      </c>
      <c r="D163" s="22">
        <f>'Gas Monthly Avg&amp; Bidweek Prices'!B200</f>
        <v>7.09</v>
      </c>
      <c r="E163" s="22">
        <f>'Gas Monthly Avg&amp; Bidweek Prices'!D200</f>
        <v>6.94</v>
      </c>
      <c r="F163" s="22"/>
      <c r="G163" s="22"/>
      <c r="X163" s="161"/>
    </row>
    <row r="164" spans="1:24" x14ac:dyDescent="0.2">
      <c r="A164" s="19">
        <f>'Monthly AVG OIL'!A160</f>
        <v>39202</v>
      </c>
      <c r="B164" s="22">
        <f>'Monthly AVG OIL'!E160</f>
        <v>63.959000000000003</v>
      </c>
      <c r="C164" s="122">
        <f>'Monthly AVG OIL'!D160</f>
        <v>67.485789473684207</v>
      </c>
      <c r="D164" s="22">
        <f>'Gas Monthly Avg&amp; Bidweek Prices'!B201</f>
        <v>7.55</v>
      </c>
      <c r="E164" s="22">
        <f>'Gas Monthly Avg&amp; Bidweek Prices'!D201</f>
        <v>6.97</v>
      </c>
      <c r="F164" s="22"/>
      <c r="G164" s="22"/>
      <c r="X164" s="161"/>
    </row>
    <row r="165" spans="1:24" x14ac:dyDescent="0.2">
      <c r="A165" s="19">
        <f>'Monthly AVG OIL'!A161</f>
        <v>39233</v>
      </c>
      <c r="B165" s="22">
        <f>'Monthly AVG OIL'!E161</f>
        <v>63.460909090909098</v>
      </c>
      <c r="C165" s="122">
        <f>'Monthly AVG OIL'!D161</f>
        <v>67.212272727272747</v>
      </c>
      <c r="D165" s="22">
        <f>'Gas Monthly Avg&amp; Bidweek Prices'!B202</f>
        <v>7.64</v>
      </c>
      <c r="E165" s="22">
        <f>'Gas Monthly Avg&amp; Bidweek Prices'!D202</f>
        <v>6.71</v>
      </c>
      <c r="F165" s="22"/>
      <c r="G165" s="22"/>
      <c r="X165" s="161"/>
    </row>
    <row r="166" spans="1:24" x14ac:dyDescent="0.2">
      <c r="A166" s="19">
        <f>'Monthly AVG OIL'!A162</f>
        <v>39263</v>
      </c>
      <c r="B166" s="22">
        <f>'Monthly AVG OIL'!E162</f>
        <v>67.478571428571442</v>
      </c>
      <c r="C166" s="122">
        <f>'Monthly AVG OIL'!D162</f>
        <v>71.045714285714283</v>
      </c>
      <c r="D166" s="22">
        <f>'Gas Monthly Avg&amp; Bidweek Prices'!B203</f>
        <v>7.48</v>
      </c>
      <c r="E166" s="22">
        <f>'Gas Monthly Avg&amp; Bidweek Prices'!D203</f>
        <v>6.13</v>
      </c>
      <c r="F166" s="22"/>
      <c r="G166" s="22"/>
      <c r="X166" s="161"/>
    </row>
    <row r="167" spans="1:24" x14ac:dyDescent="0.2">
      <c r="A167" s="19">
        <f>'Monthly AVG OIL'!A163</f>
        <v>39294</v>
      </c>
      <c r="B167" s="22">
        <f>'Monthly AVG OIL'!E163</f>
        <v>74.181904761904761</v>
      </c>
      <c r="C167" s="122">
        <f>'Monthly AVG OIL'!D163</f>
        <v>76.930000000000007</v>
      </c>
      <c r="D167" s="22">
        <f>'Gas Monthly Avg&amp; Bidweek Prices'!B204</f>
        <v>6.2</v>
      </c>
      <c r="E167" s="22">
        <f>'Gas Monthly Avg&amp; Bidweek Prices'!D204</f>
        <v>5.19</v>
      </c>
      <c r="F167" s="22"/>
      <c r="G167" s="22"/>
      <c r="X167" s="161"/>
    </row>
    <row r="168" spans="1:24" x14ac:dyDescent="0.2">
      <c r="A168" s="19">
        <f>'Monthly AVG OIL'!A164</f>
        <v>39325</v>
      </c>
      <c r="B168" s="22">
        <f>'Monthly AVG OIL'!E164</f>
        <v>72.392173913043493</v>
      </c>
      <c r="C168" s="122">
        <f>'Monthly AVG OIL'!D164</f>
        <v>70.760869565217391</v>
      </c>
      <c r="D168" s="22">
        <f>'Gas Monthly Avg&amp; Bidweek Prices'!B205</f>
        <v>6.23</v>
      </c>
      <c r="E168" s="22">
        <f>'Gas Monthly Avg&amp; Bidweek Prices'!D205</f>
        <v>4.8899999999999997</v>
      </c>
      <c r="F168" s="22"/>
      <c r="G168" s="22"/>
      <c r="X168" s="161"/>
    </row>
    <row r="169" spans="1:24" x14ac:dyDescent="0.2">
      <c r="A169" s="19">
        <f>'Monthly AVG OIL'!A165</f>
        <v>39353</v>
      </c>
      <c r="B169" s="22">
        <f>'Monthly AVG OIL'!E165</f>
        <v>79.926842105263162</v>
      </c>
      <c r="C169" s="122">
        <f>'Monthly AVG OIL'!D165</f>
        <v>77.173157894736832</v>
      </c>
      <c r="D169" s="22">
        <f>'Gas Monthly Avg&amp; Bidweek Prices'!B206</f>
        <v>5.97</v>
      </c>
      <c r="E169" s="22">
        <f>'Gas Monthly Avg&amp; Bidweek Prices'!D206</f>
        <v>4.87</v>
      </c>
      <c r="F169" s="76"/>
      <c r="G169" s="76"/>
      <c r="X169" s="161"/>
    </row>
    <row r="170" spans="1:24" x14ac:dyDescent="0.2">
      <c r="A170" s="19">
        <f>'Monthly AVG OIL'!A166</f>
        <v>39386</v>
      </c>
      <c r="B170" s="22">
        <f>'Monthly AVG OIL'!E166</f>
        <v>85.927826086956514</v>
      </c>
      <c r="C170" s="122">
        <f>'Monthly AVG OIL'!D166</f>
        <v>82.34</v>
      </c>
      <c r="D170" s="22">
        <f>'Gas Monthly Avg&amp; Bidweek Prices'!B207</f>
        <v>6.68</v>
      </c>
      <c r="E170" s="22">
        <f>'Gas Monthly Avg&amp; Bidweek Prices'!D207</f>
        <v>6.28</v>
      </c>
      <c r="F170" s="76"/>
      <c r="G170" s="76"/>
      <c r="X170" s="161"/>
    </row>
    <row r="171" spans="1:24" x14ac:dyDescent="0.2">
      <c r="A171" s="19">
        <f>'Monthly AVG OIL'!A167</f>
        <v>39416</v>
      </c>
      <c r="B171" s="22">
        <f>'Monthly AVG OIL'!E167</f>
        <v>94.623809523809527</v>
      </c>
      <c r="C171" s="122">
        <f>'Monthly AVG OIL'!D167</f>
        <v>92.414285714285711</v>
      </c>
      <c r="D171" s="22">
        <f>'Gas Monthly Avg&amp; Bidweek Prices'!B208</f>
        <v>7.01</v>
      </c>
      <c r="E171" s="22">
        <f>'Gas Monthly Avg&amp; Bidweek Prices'!D208</f>
        <v>6.16</v>
      </c>
      <c r="F171" s="76"/>
      <c r="G171" s="76"/>
      <c r="X171" s="161"/>
    </row>
    <row r="172" spans="1:24" x14ac:dyDescent="0.2">
      <c r="A172" s="19">
        <v>39417</v>
      </c>
      <c r="B172" s="22">
        <f>'Monthly AVG OIL'!E168</f>
        <v>91.367777777777761</v>
      </c>
      <c r="C172" s="122">
        <f>'Monthly AVG OIL'!D168</f>
        <v>90.926842105263162</v>
      </c>
      <c r="D172" s="22">
        <f>'Gas Monthly Avg&amp; Bidweek Prices'!B209</f>
        <v>7.1</v>
      </c>
      <c r="E172" s="22">
        <f>'Gas Monthly Avg&amp; Bidweek Prices'!D209</f>
        <v>6.42</v>
      </c>
      <c r="F172" s="76"/>
      <c r="G172" s="76"/>
      <c r="X172" s="161"/>
    </row>
    <row r="173" spans="1:24" x14ac:dyDescent="0.2">
      <c r="A173" s="19">
        <f>'Monthly AVG OIL'!A169</f>
        <v>39478</v>
      </c>
      <c r="B173" s="22">
        <f>'Monthly AVG OIL'!E169</f>
        <v>92.952857142857155</v>
      </c>
      <c r="C173" s="122">
        <f>'Monthly AVG OIL'!D169</f>
        <v>92.178095238095253</v>
      </c>
      <c r="D173" s="22">
        <f>'Gas Monthly Avg&amp; Bidweek Prices'!B210</f>
        <v>7.87</v>
      </c>
      <c r="E173" s="22">
        <f>'Gas Monthly Avg&amp; Bidweek Prices'!D210</f>
        <v>7.54</v>
      </c>
      <c r="F173" s="76"/>
      <c r="G173" s="76"/>
      <c r="X173" s="161"/>
    </row>
    <row r="174" spans="1:24" x14ac:dyDescent="0.2">
      <c r="A174" s="19">
        <f>'Monthly AVG OIL'!A170</f>
        <v>39507</v>
      </c>
      <c r="B174" s="22">
        <f>'Monthly AVG OIL'!E170</f>
        <v>95.354000000000013</v>
      </c>
      <c r="C174" s="122">
        <f>'Monthly AVG OIL'!D170</f>
        <v>94.99</v>
      </c>
      <c r="D174" s="22">
        <f>'Gas Monthly Avg&amp; Bidweek Prices'!B211</f>
        <v>8.3699999999999992</v>
      </c>
      <c r="E174" s="22">
        <f>'Gas Monthly Avg&amp; Bidweek Prices'!D211</f>
        <v>8.02</v>
      </c>
      <c r="F174" s="22"/>
      <c r="G174" s="76"/>
      <c r="X174" s="161"/>
    </row>
    <row r="175" spans="1:24" x14ac:dyDescent="0.2">
      <c r="A175" s="19">
        <f>'Monthly AVG OIL'!A171</f>
        <v>39538</v>
      </c>
      <c r="B175" s="22">
        <f>'Monthly AVG OIL'!E171</f>
        <v>105.46350000000002</v>
      </c>
      <c r="C175" s="122">
        <f>'Monthly AVG OIL'!D171</f>
        <v>103.63550000000002</v>
      </c>
      <c r="D175" s="22">
        <f>'Gas Monthly Avg&amp; Bidweek Prices'!B212</f>
        <v>9.39</v>
      </c>
      <c r="E175" s="22">
        <f>'Gas Monthly Avg&amp; Bidweek Prices'!D212</f>
        <v>8.61</v>
      </c>
      <c r="F175" s="22"/>
      <c r="G175" s="76"/>
      <c r="X175" s="161"/>
    </row>
    <row r="176" spans="1:24" x14ac:dyDescent="0.2">
      <c r="A176" s="19">
        <f>'Monthly AVG OIL'!A172</f>
        <v>39568</v>
      </c>
      <c r="B176" s="22">
        <f>'Monthly AVG OIL'!E172</f>
        <v>112.56636363636363</v>
      </c>
      <c r="C176" s="122">
        <f>'Monthly AVG OIL'!D172</f>
        <v>109.07136363636363</v>
      </c>
      <c r="D176" s="22">
        <f>'Gas Monthly Avg&amp; Bidweek Prices'!B213</f>
        <v>10.25</v>
      </c>
      <c r="E176" s="22">
        <f>'Gas Monthly Avg&amp; Bidweek Prices'!D213</f>
        <v>9.36</v>
      </c>
      <c r="F176" s="22"/>
      <c r="G176" s="76"/>
      <c r="X176" s="161"/>
    </row>
    <row r="177" spans="1:24" x14ac:dyDescent="0.2">
      <c r="A177" s="19">
        <f>'Monthly AVG OIL'!A173</f>
        <v>39598</v>
      </c>
      <c r="B177" s="22">
        <f>'Monthly AVG OIL'!E173</f>
        <v>125.38904761904762</v>
      </c>
      <c r="C177" s="122">
        <f>'Monthly AVG OIL'!D173</f>
        <v>122.79714285714284</v>
      </c>
      <c r="D177" s="22">
        <f>'Gas Monthly Avg&amp; Bidweek Prices'!B214</f>
        <v>11.24</v>
      </c>
      <c r="E177" s="22">
        <f>'Gas Monthly Avg&amp; Bidweek Prices'!D214</f>
        <v>9.94</v>
      </c>
      <c r="F177" s="22"/>
      <c r="G177" s="76"/>
      <c r="X177" s="161"/>
    </row>
    <row r="178" spans="1:24" x14ac:dyDescent="0.2">
      <c r="A178" s="19">
        <f>'Monthly AVG OIL'!A174</f>
        <v>39629</v>
      </c>
      <c r="B178" s="22">
        <f>'Monthly AVG OIL'!E174</f>
        <v>133.92809523809524</v>
      </c>
      <c r="C178" s="122">
        <f>'Monthly AVG OIL'!D174</f>
        <v>132.32238095238097</v>
      </c>
      <c r="D178" s="22">
        <f>'Gas Monthly Avg&amp; Bidweek Prices'!B215</f>
        <v>12.59</v>
      </c>
      <c r="E178" s="22">
        <f>'Gas Monthly Avg&amp; Bidweek Prices'!D215</f>
        <v>11.08</v>
      </c>
      <c r="F178" s="22"/>
      <c r="G178" s="76"/>
      <c r="X178" s="161"/>
    </row>
    <row r="179" spans="1:24" x14ac:dyDescent="0.2">
      <c r="A179" s="19">
        <f>'Monthly AVG OIL'!A175</f>
        <v>39660</v>
      </c>
      <c r="B179" s="22">
        <f>'Monthly AVG OIL'!E175</f>
        <v>133.44409090909087</v>
      </c>
      <c r="C179" s="122">
        <f>'Monthly AVG OIL'!D175</f>
        <v>132.71818181818182</v>
      </c>
      <c r="D179" s="22">
        <f>'Gas Monthly Avg&amp; Bidweek Prices'!B216</f>
        <v>11.43</v>
      </c>
      <c r="E179" s="22">
        <f>'Gas Monthly Avg&amp; Bidweek Prices'!D216</f>
        <v>9.77</v>
      </c>
      <c r="F179" s="22"/>
      <c r="G179" s="75"/>
      <c r="X179" s="161"/>
    </row>
    <row r="180" spans="1:24" x14ac:dyDescent="0.2">
      <c r="A180" s="19">
        <f>'Monthly AVG OIL'!A176</f>
        <v>39689</v>
      </c>
      <c r="B180" s="22">
        <f>'Monthly AVG OIL'!E176</f>
        <v>116.69714285714289</v>
      </c>
      <c r="C180" s="122">
        <f>'Monthly AVG OIL'!D176</f>
        <v>113.24333333333331</v>
      </c>
      <c r="D180" s="22">
        <f>'Gas Monthly Avg&amp; Bidweek Prices'!B217</f>
        <v>8.2899999999999991</v>
      </c>
      <c r="E180" s="22">
        <f>'Gas Monthly Avg&amp; Bidweek Prices'!D217</f>
        <v>7.19</v>
      </c>
      <c r="F180" s="22"/>
      <c r="G180" s="75"/>
      <c r="X180" s="161"/>
    </row>
    <row r="181" spans="1:24" x14ac:dyDescent="0.2">
      <c r="A181" s="19">
        <f>'Monthly AVG OIL'!A177</f>
        <v>39721</v>
      </c>
      <c r="B181" s="22">
        <f>'Monthly AVG OIL'!E177</f>
        <v>103.89571428571431</v>
      </c>
      <c r="C181" s="122">
        <f>'Monthly AVG OIL'!D177</f>
        <v>97.234285714285733</v>
      </c>
      <c r="D181" s="22">
        <f>'Gas Monthly Avg&amp; Bidweek Prices'!B218</f>
        <v>7.61</v>
      </c>
      <c r="E181" s="22">
        <f>'Gas Monthly Avg&amp; Bidweek Prices'!D218</f>
        <v>5.89</v>
      </c>
      <c r="F181" s="22"/>
      <c r="G181" s="75"/>
      <c r="X181" s="161"/>
    </row>
    <row r="182" spans="1:24" x14ac:dyDescent="0.2">
      <c r="A182" s="19">
        <f>'Monthly AVG OIL'!A178</f>
        <v>39752</v>
      </c>
      <c r="B182" s="22">
        <f>'Monthly AVG OIL'!E178</f>
        <v>76.647826086956528</v>
      </c>
      <c r="C182" s="122">
        <f>'Monthly AVG OIL'!D178</f>
        <v>71.581739130434769</v>
      </c>
      <c r="D182" s="22">
        <f>'Gas Monthly Avg&amp; Bidweek Prices'!B219</f>
        <v>6.71</v>
      </c>
      <c r="E182" s="22">
        <f>'Gas Monthly Avg&amp; Bidweek Prices'!D219</f>
        <v>6.1</v>
      </c>
      <c r="F182" s="22"/>
      <c r="G182" s="75"/>
      <c r="X182" s="161"/>
    </row>
    <row r="183" spans="1:24" x14ac:dyDescent="0.2">
      <c r="A183" s="19">
        <f>'Monthly AVG OIL'!A179</f>
        <v>39782</v>
      </c>
      <c r="B183" s="22">
        <f>'Monthly AVG OIL'!E179</f>
        <v>57.44166666666667</v>
      </c>
      <c r="C183" s="122">
        <f>'Monthly AVG OIL'!D179</f>
        <v>52.452631578947368</v>
      </c>
      <c r="D183" s="22">
        <f>'Gas Monthly Avg&amp; Bidweek Prices'!B220</f>
        <v>6.62</v>
      </c>
      <c r="E183" s="22">
        <f>'Gas Monthly Avg&amp; Bidweek Prices'!D220</f>
        <v>6.26</v>
      </c>
      <c r="F183" s="22"/>
      <c r="G183" s="75"/>
      <c r="X183" s="161"/>
    </row>
    <row r="184" spans="1:24" x14ac:dyDescent="0.2">
      <c r="A184" s="19">
        <f>'Monthly AVG OIL'!A180</f>
        <v>39813</v>
      </c>
      <c r="B184" s="22">
        <f>'Monthly AVG OIL'!E180</f>
        <v>41.434285714285714</v>
      </c>
      <c r="C184" s="122">
        <f>'Monthly AVG OIL'!D180</f>
        <v>39.946363636363635</v>
      </c>
      <c r="D184" s="22">
        <f>'Gas Monthly Avg&amp; Bidweek Prices'!B221</f>
        <v>5.82</v>
      </c>
      <c r="E184" s="22">
        <f>'Gas Monthly Avg&amp; Bidweek Prices'!D221</f>
        <v>6.12</v>
      </c>
      <c r="F184" s="22"/>
      <c r="G184" s="75"/>
      <c r="X184" s="161"/>
    </row>
    <row r="185" spans="1:24" x14ac:dyDescent="0.2">
      <c r="A185" s="19">
        <f>'Monthly AVG OIL'!A181</f>
        <v>39844</v>
      </c>
      <c r="B185" s="22">
        <f>'Monthly AVG OIL'!E181</f>
        <v>41.738499999999995</v>
      </c>
      <c r="C185" s="122">
        <f>'Monthly AVG OIL'!D181</f>
        <v>43.439499999999995</v>
      </c>
      <c r="D185" s="22">
        <f>'Gas Monthly Avg&amp; Bidweek Prices'!B222</f>
        <v>5.27</v>
      </c>
      <c r="E185" s="22">
        <f>'Gas Monthly Avg&amp; Bidweek Prices'!D222</f>
        <v>4.9000000000000004</v>
      </c>
      <c r="F185" s="22"/>
      <c r="G185" s="22"/>
      <c r="X185" s="161"/>
    </row>
    <row r="186" spans="1:24" x14ac:dyDescent="0.2">
      <c r="A186" s="19">
        <f>'Monthly AVG OIL'!A182</f>
        <v>39871</v>
      </c>
      <c r="B186" s="22">
        <f>'Monthly AVG OIL'!E182</f>
        <v>39.161052631578954</v>
      </c>
      <c r="C186" s="122">
        <f>'Monthly AVG OIL'!D182</f>
        <v>43.324736842105253</v>
      </c>
      <c r="D186" s="22">
        <f>'Gas Monthly Avg&amp; Bidweek Prices'!B223</f>
        <v>4.5599999999999996</v>
      </c>
      <c r="E186" s="22">
        <f>'Gas Monthly Avg&amp; Bidweek Prices'!D223</f>
        <v>4.0999999999999996</v>
      </c>
      <c r="F186" s="22"/>
      <c r="G186" s="22"/>
      <c r="X186" s="161"/>
    </row>
    <row r="187" spans="1:24" x14ac:dyDescent="0.2">
      <c r="A187" s="19">
        <f>'Monthly AVG OIL'!A183</f>
        <v>39903</v>
      </c>
      <c r="B187" s="22">
        <f>'Monthly AVG OIL'!E183</f>
        <v>47.98</v>
      </c>
      <c r="C187" s="122">
        <f>'Monthly AVG OIL'!D183</f>
        <v>46.540454545454544</v>
      </c>
      <c r="D187" s="22">
        <f>'Gas Monthly Avg&amp; Bidweek Prices'!B224</f>
        <v>3.95</v>
      </c>
      <c r="E187" s="22">
        <f>'Gas Monthly Avg&amp; Bidweek Prices'!D224</f>
        <v>3.28</v>
      </c>
      <c r="F187" s="22"/>
      <c r="G187" s="22"/>
      <c r="X187" s="161"/>
    </row>
    <row r="188" spans="1:24" x14ac:dyDescent="0.2">
      <c r="A188" s="19">
        <f>'Monthly AVG OIL'!A184</f>
        <v>39933</v>
      </c>
      <c r="B188" s="22">
        <f>'Monthly AVG OIL'!E184</f>
        <v>49.794761904761906</v>
      </c>
      <c r="C188" s="122">
        <f>'Monthly AVG OIL'!D184</f>
        <v>50.181904761904761</v>
      </c>
      <c r="D188" s="22">
        <f>'Gas Monthly Avg&amp; Bidweek Prices'!B225</f>
        <v>3.52</v>
      </c>
      <c r="E188" s="22">
        <f>'Gas Monthly Avg&amp; Bidweek Prices'!D225</f>
        <v>2.77</v>
      </c>
      <c r="F188" s="22"/>
      <c r="G188" s="22"/>
      <c r="X188" s="161"/>
    </row>
    <row r="189" spans="1:24" x14ac:dyDescent="0.2">
      <c r="A189" s="19">
        <f>'Monthly AVG OIL'!A185</f>
        <v>39964</v>
      </c>
      <c r="B189" s="22">
        <f>'Monthly AVG OIL'!E185</f>
        <v>59.16149999999999</v>
      </c>
      <c r="C189" s="122">
        <f>'Monthly AVG OIL'!D185</f>
        <v>57.302500000000002</v>
      </c>
      <c r="D189" s="22">
        <f>'Gas Monthly Avg&amp; Bidweek Prices'!B226</f>
        <v>3.76</v>
      </c>
      <c r="E189" s="22">
        <f>'Gas Monthly Avg&amp; Bidweek Prices'!D226</f>
        <v>3</v>
      </c>
      <c r="F189" s="22"/>
      <c r="G189" s="22"/>
      <c r="X189" s="161"/>
    </row>
    <row r="190" spans="1:24" x14ac:dyDescent="0.2">
      <c r="A190" s="19">
        <f>'Monthly AVG OIL'!A186</f>
        <v>39994</v>
      </c>
      <c r="B190" s="22">
        <f>'Monthly AVG OIL'!E186</f>
        <v>69.674999999999997</v>
      </c>
      <c r="C190" s="122">
        <f>'Monthly AVG OIL'!D186</f>
        <v>68.609545454545454</v>
      </c>
      <c r="D190" s="22">
        <f>'Gas Monthly Avg&amp; Bidweek Prices'!B227</f>
        <v>3.74</v>
      </c>
      <c r="E190" s="22">
        <f>'Gas Monthly Avg&amp; Bidweek Prices'!D227</f>
        <v>2.7</v>
      </c>
      <c r="F190" s="22"/>
      <c r="G190" s="22"/>
      <c r="X190" s="161"/>
    </row>
    <row r="191" spans="1:24" x14ac:dyDescent="0.2">
      <c r="A191" s="19">
        <v>39995</v>
      </c>
      <c r="B191" s="22">
        <f>'Monthly AVG OIL'!E187</f>
        <v>64.094090909090909</v>
      </c>
      <c r="C191" s="122">
        <f>'Monthly AVG OIL'!D187</f>
        <v>64.435454545454533</v>
      </c>
      <c r="D191" s="22">
        <f>'Gas Monthly Avg&amp; Bidweek Prices'!B228</f>
        <v>3.39</v>
      </c>
      <c r="E191" s="22">
        <f>'Gas Monthly Avg&amp; Bidweek Prices'!D228</f>
        <v>2.54</v>
      </c>
      <c r="F191" s="22"/>
      <c r="G191" s="22"/>
      <c r="X191" s="161"/>
    </row>
    <row r="192" spans="1:24" x14ac:dyDescent="0.2">
      <c r="A192" s="19">
        <v>40026</v>
      </c>
      <c r="B192" s="22">
        <f>'Monthly AVG OIL'!E188</f>
        <v>71.055238095238082</v>
      </c>
      <c r="C192" s="122">
        <f>'Monthly AVG OIL'!D188</f>
        <v>72.508571428571415</v>
      </c>
      <c r="D192" s="22">
        <f>'Gas Monthly Avg&amp; Bidweek Prices'!B229</f>
        <v>3.14</v>
      </c>
      <c r="E192" s="22">
        <f>'Gas Monthly Avg&amp; Bidweek Prices'!D229</f>
        <v>2.4500000000000002</v>
      </c>
      <c r="F192" s="22"/>
      <c r="G192" s="22"/>
      <c r="X192" s="161"/>
    </row>
    <row r="193" spans="1:24" x14ac:dyDescent="0.2">
      <c r="A193" s="19">
        <v>40057</v>
      </c>
      <c r="B193" s="22">
        <f>'Monthly AVG OIL'!E189</f>
        <v>69.463333333333324</v>
      </c>
      <c r="C193" s="122">
        <f>'Monthly AVG OIL'!D189</f>
        <v>67.646190476190469</v>
      </c>
      <c r="D193" s="22">
        <f>'Gas Monthly Avg&amp; Bidweek Prices'!B230</f>
        <v>2.88</v>
      </c>
      <c r="E193" s="22">
        <f>'Gas Monthly Avg&amp; Bidweek Prices'!D230</f>
        <v>2.57</v>
      </c>
      <c r="F193" s="22"/>
      <c r="G193" s="22"/>
      <c r="X193" s="161"/>
    </row>
    <row r="194" spans="1:24" x14ac:dyDescent="0.2">
      <c r="A194" s="19">
        <v>40087</v>
      </c>
      <c r="B194" s="22">
        <f>'Monthly AVG OIL'!E190</f>
        <v>75.823636363636354</v>
      </c>
      <c r="C194" s="122">
        <f>'Monthly AVG OIL'!D190</f>
        <v>72.769545454545451</v>
      </c>
      <c r="D194" s="22">
        <f>'Gas Monthly Avg&amp; Bidweek Prices'!B231</f>
        <v>3.82</v>
      </c>
      <c r="E194" s="22">
        <f>'Gas Monthly Avg&amp; Bidweek Prices'!D231</f>
        <v>3.92</v>
      </c>
      <c r="F194" s="22"/>
      <c r="G194" s="22"/>
      <c r="X194" s="161"/>
    </row>
    <row r="195" spans="1:24" x14ac:dyDescent="0.2">
      <c r="A195" s="19">
        <v>40118</v>
      </c>
      <c r="B195" s="22">
        <f>'Monthly AVG OIL'!E191</f>
        <v>78.084210526315786</v>
      </c>
      <c r="C195" s="122">
        <f>'Monthly AVG OIL'!D191</f>
        <v>76.661999999999992</v>
      </c>
      <c r="D195" s="22">
        <f>'Gas Monthly Avg&amp; Bidweek Prices'!B232</f>
        <v>3.5</v>
      </c>
      <c r="E195" s="22">
        <f>'Gas Monthly Avg&amp; Bidweek Prices'!D232</f>
        <v>3.4</v>
      </c>
      <c r="F195" s="22"/>
      <c r="G195" s="22"/>
      <c r="X195" s="161"/>
    </row>
    <row r="196" spans="1:24" x14ac:dyDescent="0.2">
      <c r="A196" s="19">
        <v>40148</v>
      </c>
      <c r="B196" s="22">
        <f>'Monthly AVG OIL'!E192</f>
        <v>74.303499999999985</v>
      </c>
      <c r="C196" s="122">
        <f>'Monthly AVG OIL'!D192</f>
        <v>74.456363636363648</v>
      </c>
      <c r="D196" s="22">
        <f>'Gas Monthly Avg&amp; Bidweek Prices'!B233</f>
        <v>5.19</v>
      </c>
      <c r="E196" s="22">
        <f>'Gas Monthly Avg&amp; Bidweek Prices'!D233</f>
        <v>4.96</v>
      </c>
      <c r="F196" s="22"/>
      <c r="G196" s="22"/>
      <c r="X196" s="161"/>
    </row>
    <row r="197" spans="1:24" x14ac:dyDescent="0.2">
      <c r="A197" s="19">
        <v>40179</v>
      </c>
      <c r="B197" s="22">
        <f>'Monthly AVG OIL'!E193</f>
        <v>78.217777777777798</v>
      </c>
      <c r="C197" s="122">
        <f>'Monthly AVG OIL'!D193</f>
        <v>76.167368421052629</v>
      </c>
      <c r="D197" s="22">
        <f>'Gas Monthly Avg&amp; Bidweek Prices'!B234</f>
        <v>5.8</v>
      </c>
      <c r="E197" s="22">
        <f>'Gas Monthly Avg&amp; Bidweek Prices'!D234</f>
        <v>5.1100000000000003</v>
      </c>
      <c r="F197" s="22"/>
      <c r="G197" s="22"/>
      <c r="X197" s="161"/>
    </row>
    <row r="198" spans="1:24" x14ac:dyDescent="0.2">
      <c r="A198" s="19">
        <v>40210</v>
      </c>
      <c r="B198" s="22">
        <f>'Monthly AVG OIL'!E194</f>
        <v>76.42263157894736</v>
      </c>
      <c r="C198" s="122">
        <f>'Monthly AVG OIL'!D194</f>
        <v>73.752105263157887</v>
      </c>
      <c r="D198" s="22">
        <f>'Gas Monthly Avg&amp; Bidweek Prices'!B235</f>
        <v>5.34</v>
      </c>
      <c r="E198" s="22">
        <f>'Gas Monthly Avg&amp; Bidweek Prices'!D235</f>
        <v>4.7</v>
      </c>
      <c r="F198" s="22"/>
      <c r="G198" s="22"/>
      <c r="X198" s="161"/>
    </row>
    <row r="199" spans="1:24" x14ac:dyDescent="0.2">
      <c r="A199" s="19">
        <v>40238</v>
      </c>
      <c r="B199" s="22">
        <f>'Monthly AVG OIL'!E195</f>
        <v>81.242173913043473</v>
      </c>
      <c r="C199" s="122">
        <f>'Monthly AVG OIL'!D195</f>
        <v>78.827391304347842</v>
      </c>
      <c r="D199" s="22">
        <f>'Gas Monthly Avg&amp; Bidweek Prices'!B236</f>
        <v>4.3899999999999997</v>
      </c>
      <c r="E199" s="22">
        <f>'Gas Monthly Avg&amp; Bidweek Prices'!D236</f>
        <v>3.78</v>
      </c>
      <c r="F199" s="22"/>
      <c r="G199" s="22"/>
      <c r="X199" s="161"/>
    </row>
    <row r="200" spans="1:24" x14ac:dyDescent="0.2">
      <c r="A200" s="19">
        <v>40269</v>
      </c>
      <c r="B200" s="22">
        <f>'Monthly AVG OIL'!E196</f>
        <v>84.48</v>
      </c>
      <c r="C200" s="122">
        <f>'Monthly AVG OIL'!D196</f>
        <v>84.817619047619033</v>
      </c>
      <c r="D200" s="22">
        <f>'Gas Monthly Avg&amp; Bidweek Prices'!B237</f>
        <v>3.99</v>
      </c>
      <c r="E200" s="22">
        <f>'Gas Monthly Avg&amp; Bidweek Prices'!D237</f>
        <v>3.5</v>
      </c>
      <c r="F200" s="22"/>
      <c r="G200" s="22"/>
      <c r="X200" s="161"/>
    </row>
    <row r="201" spans="1:24" x14ac:dyDescent="0.2">
      <c r="A201" s="19">
        <v>40299</v>
      </c>
      <c r="B201" s="22">
        <f>'Monthly AVG OIL'!E197</f>
        <v>74.068947368421036</v>
      </c>
      <c r="C201" s="122">
        <f>'Monthly AVG OIL'!D197</f>
        <v>75.945699999999988</v>
      </c>
      <c r="D201" s="22">
        <f>'Gas Monthly Avg&amp; Bidweek Prices'!B238</f>
        <v>4.1399999999999997</v>
      </c>
      <c r="E201" s="22">
        <f>'Gas Monthly Avg&amp; Bidweek Prices'!D238</f>
        <v>3.44</v>
      </c>
      <c r="F201" s="22"/>
      <c r="G201" s="22"/>
      <c r="X201" s="161"/>
    </row>
    <row r="202" spans="1:24" x14ac:dyDescent="0.2">
      <c r="A202" s="19">
        <v>40330</v>
      </c>
      <c r="B202" s="22">
        <f>'Monthly AVG OIL'!E198</f>
        <v>75.349090909090904</v>
      </c>
      <c r="C202" s="122">
        <f>'Monthly AVG OIL'!D198</f>
        <v>74.760909090909095</v>
      </c>
      <c r="D202" s="22">
        <f>'Gas Monthly Avg&amp; Bidweek Prices'!B239</f>
        <v>4.78</v>
      </c>
      <c r="E202" s="22">
        <f>'Gas Monthly Avg&amp; Bidweek Prices'!D239</f>
        <v>3.78</v>
      </c>
      <c r="F202" s="22"/>
      <c r="G202" s="22"/>
      <c r="X202" s="161"/>
    </row>
    <row r="203" spans="1:24" x14ac:dyDescent="0.2">
      <c r="A203" s="19">
        <v>40360</v>
      </c>
      <c r="B203" s="22">
        <f>'Monthly AVG OIL'!E199</f>
        <v>76.369523809523798</v>
      </c>
      <c r="C203" s="122">
        <f>'Monthly AVG OIL'!D199</f>
        <v>75.58</v>
      </c>
      <c r="D203" s="22">
        <f>'Gas Monthly Avg&amp; Bidweek Prices'!B240</f>
        <v>4.6100000000000003</v>
      </c>
      <c r="E203" s="22">
        <f>'Gas Monthly Avg&amp; Bidweek Prices'!D240</f>
        <v>3.33</v>
      </c>
      <c r="F203" s="22"/>
      <c r="G203" s="22"/>
      <c r="X203" s="161"/>
    </row>
    <row r="204" spans="1:24" x14ac:dyDescent="0.2">
      <c r="A204" s="19">
        <v>40391</v>
      </c>
      <c r="B204" s="22">
        <f>'Monthly AVG OIL'!E200</f>
        <v>76.823181818181823</v>
      </c>
      <c r="C204" s="122">
        <f>'Monthly AVG OIL'!D200</f>
        <v>77.039545454545447</v>
      </c>
      <c r="D204" s="22">
        <f>'Gas Monthly Avg&amp; Bidweek Prices'!B241</f>
        <v>4.47</v>
      </c>
      <c r="E204" s="22">
        <f>'Gas Monthly Avg&amp; Bidweek Prices'!D241</f>
        <v>3.1</v>
      </c>
      <c r="F204" s="22"/>
      <c r="G204" s="22"/>
      <c r="X204" s="161"/>
    </row>
    <row r="205" spans="1:24" x14ac:dyDescent="0.2">
      <c r="A205" s="19">
        <v>40422</v>
      </c>
      <c r="B205" s="22">
        <f>'Monthly AVG OIL'!E201</f>
        <v>75.319999999999993</v>
      </c>
      <c r="C205" s="122">
        <f>'Monthly AVG OIL'!D201</f>
        <v>77.840476190476195</v>
      </c>
      <c r="D205" s="22">
        <f>'Gas Monthly Avg&amp; Bidweek Prices'!B242</f>
        <v>3.85</v>
      </c>
      <c r="E205" s="22">
        <f>'Gas Monthly Avg&amp; Bidweek Prices'!D242</f>
        <v>3.25</v>
      </c>
      <c r="F205" s="22"/>
      <c r="G205" s="22"/>
      <c r="X205" s="161"/>
    </row>
    <row r="206" spans="1:24" x14ac:dyDescent="0.2">
      <c r="A206" s="19">
        <v>40452</v>
      </c>
      <c r="B206" s="22">
        <f>'Monthly AVG OIL'!E202</f>
        <v>81.902380952380952</v>
      </c>
      <c r="C206" s="122">
        <f>'Monthly AVG OIL'!D202</f>
        <v>82.664761904761903</v>
      </c>
      <c r="D206" s="22">
        <f>'Gas Monthly Avg&amp; Bidweek Prices'!B243</f>
        <v>3.46</v>
      </c>
      <c r="E206" s="22">
        <f>'Gas Monthly Avg&amp; Bidweek Prices'!D243</f>
        <v>3.2518511452890002</v>
      </c>
      <c r="F206" s="22"/>
      <c r="G206" s="22"/>
      <c r="X206" s="161"/>
    </row>
    <row r="207" spans="1:24" x14ac:dyDescent="0.2">
      <c r="A207" s="19">
        <v>40483</v>
      </c>
      <c r="B207" s="22">
        <f>'Monthly AVG OIL'!E203</f>
        <v>84.14</v>
      </c>
      <c r="C207" s="122">
        <f>'Monthly AVG OIL'!D203</f>
        <v>85.274761904761903</v>
      </c>
      <c r="D207" s="22">
        <f>'Gas Monthly Avg&amp; Bidweek Prices'!B244</f>
        <v>3.67</v>
      </c>
      <c r="E207" s="22">
        <f>'Gas Monthly Avg&amp; Bidweek Prices'!D244</f>
        <v>3.5849578316520003</v>
      </c>
      <c r="F207" s="22"/>
      <c r="G207" s="22"/>
      <c r="X207" s="161"/>
    </row>
    <row r="208" spans="1:24" x14ac:dyDescent="0.2">
      <c r="A208" s="19">
        <v>40513</v>
      </c>
      <c r="B208" s="22">
        <f>'Monthly AVG OIL'!E204</f>
        <v>89.1538095238095</v>
      </c>
      <c r="C208" s="122">
        <f>'Monthly AVG OIL'!D204</f>
        <v>91.305000000000007</v>
      </c>
      <c r="D208" s="22">
        <f>'Gas Monthly Avg&amp; Bidweek Prices'!B245</f>
        <v>4.25</v>
      </c>
      <c r="E208" s="22">
        <f>'Gas Monthly Avg&amp; Bidweek Prices'!D245</f>
        <v>3.8650448035050005</v>
      </c>
      <c r="F208" s="22"/>
      <c r="G208" s="22"/>
      <c r="X208" s="161"/>
    </row>
    <row r="209" spans="1:24" x14ac:dyDescent="0.2">
      <c r="A209" s="19">
        <v>40544</v>
      </c>
      <c r="B209" s="22">
        <f>'Monthly AVG OIL'!E205</f>
        <v>89.423000000000002</v>
      </c>
      <c r="C209" s="122">
        <f>'Monthly AVG OIL'!D205</f>
        <v>96.523499999999984</v>
      </c>
      <c r="D209" s="22">
        <f>'Gas Monthly Avg&amp; Bidweek Prices'!B246</f>
        <v>4.49</v>
      </c>
      <c r="E209" s="22">
        <f>'Gas Monthly Avg&amp; Bidweek Prices'!D246</f>
        <v>3.9791283084375006</v>
      </c>
      <c r="F209" s="22"/>
      <c r="G209" s="22"/>
      <c r="X209" s="161"/>
    </row>
    <row r="210" spans="1:24" x14ac:dyDescent="0.2">
      <c r="A210" s="19">
        <v>40575</v>
      </c>
      <c r="B210" s="22">
        <f>'Monthly AVG OIL'!E206</f>
        <v>89.583157894736857</v>
      </c>
      <c r="C210" s="122">
        <f>'Monthly AVG OIL'!D206</f>
        <v>103.71631578947368</v>
      </c>
      <c r="D210" s="22">
        <f>'Gas Monthly Avg&amp; Bidweek Prices'!B247</f>
        <v>4.12</v>
      </c>
      <c r="E210" s="22">
        <f>'Gas Monthly Avg&amp; Bidweek Prices'!D247</f>
        <v>3.7017082469965006</v>
      </c>
      <c r="F210" s="22"/>
      <c r="G210" s="22"/>
      <c r="X210" s="161"/>
    </row>
    <row r="211" spans="1:24" x14ac:dyDescent="0.2">
      <c r="A211" s="19">
        <v>40603</v>
      </c>
      <c r="B211" s="22">
        <f>'Monthly AVG OIL'!E207</f>
        <v>103.02045454545454</v>
      </c>
      <c r="C211" s="122">
        <f>'Monthly AVG OIL'!D207</f>
        <v>114.64347826086956</v>
      </c>
      <c r="D211" s="22">
        <f>'Gas Monthly Avg&amp; Bidweek Prices'!B248</f>
        <v>3.96</v>
      </c>
      <c r="E211" s="22">
        <f>'Gas Monthly Avg&amp; Bidweek Prices'!D248</f>
        <v>3.7782636990000005</v>
      </c>
      <c r="F211" s="22"/>
      <c r="G211" s="22"/>
      <c r="X211" s="161"/>
    </row>
    <row r="212" spans="1:24" x14ac:dyDescent="0.2">
      <c r="A212" s="19">
        <v>40634</v>
      </c>
      <c r="B212" s="22">
        <f>'Monthly AVG OIL'!E208</f>
        <v>110.04049999999999</v>
      </c>
      <c r="C212" s="122">
        <f>'Monthly AVG OIL'!D208</f>
        <v>123.25888888888888</v>
      </c>
      <c r="D212" s="22">
        <f>'Gas Monthly Avg&amp; Bidweek Prices'!B249</f>
        <v>4.22</v>
      </c>
      <c r="E212" s="22">
        <f>'Gas Monthly Avg&amp; Bidweek Prices'!D249</f>
        <v>3.8715001019199997</v>
      </c>
      <c r="F212" s="22"/>
      <c r="G212" s="22"/>
      <c r="X212" s="161"/>
    </row>
    <row r="213" spans="1:24" x14ac:dyDescent="0.2">
      <c r="A213" s="19">
        <v>40664</v>
      </c>
      <c r="B213" s="22">
        <f>'Monthly AVG OIL'!E209</f>
        <v>101.33285714285714</v>
      </c>
      <c r="C213" s="122">
        <f>'Monthly AVG OIL'!D209</f>
        <v>114.9890476190476</v>
      </c>
      <c r="D213" s="22">
        <f>'Gas Monthly Avg&amp; Bidweek Prices'!B250</f>
        <v>4.3</v>
      </c>
      <c r="E213" s="22">
        <f>'Gas Monthly Avg&amp; Bidweek Prices'!D250</f>
        <v>4.0298732183924999</v>
      </c>
      <c r="F213" s="22"/>
      <c r="G213" s="22"/>
      <c r="X213" s="161"/>
    </row>
    <row r="214" spans="1:24" x14ac:dyDescent="0.2">
      <c r="A214" s="19">
        <v>40695</v>
      </c>
      <c r="B214" s="22">
        <f>'Monthly AVG OIL'!E210</f>
        <v>96.288636363636385</v>
      </c>
      <c r="C214" s="122">
        <f>'Monthly AVG OIL'!D210</f>
        <v>113.83318181818184</v>
      </c>
      <c r="D214" s="22">
        <f>'Gas Monthly Avg&amp; Bidweek Prices'!B251</f>
        <v>4.55</v>
      </c>
      <c r="E214" s="22">
        <f>'Gas Monthly Avg&amp; Bidweek Prices'!D251</f>
        <v>4.1495936405000009</v>
      </c>
      <c r="F214" s="22"/>
      <c r="G214" s="22"/>
      <c r="X214" s="161"/>
    </row>
    <row r="215" spans="1:24" x14ac:dyDescent="0.2">
      <c r="A215" s="19">
        <v>40725</v>
      </c>
      <c r="B215" s="22">
        <f>'Monthly AVG OIL'!E211</f>
        <v>97.185000000000002</v>
      </c>
      <c r="C215" s="122">
        <f>'Monthly AVG OIL'!D211</f>
        <v>116.97349999999999</v>
      </c>
      <c r="D215" s="22">
        <f>'Gas Monthly Avg&amp; Bidweek Prices'!B252</f>
        <v>4.42</v>
      </c>
      <c r="E215" s="22">
        <f>'Gas Monthly Avg&amp; Bidweek Prices'!D252</f>
        <v>3.891358924216</v>
      </c>
      <c r="F215" s="22"/>
      <c r="G215" s="22"/>
      <c r="X215" s="161"/>
    </row>
    <row r="216" spans="1:24" x14ac:dyDescent="0.2">
      <c r="A216" s="19">
        <v>40756</v>
      </c>
      <c r="B216" s="22">
        <f>'Monthly AVG OIL'!E212</f>
        <v>86.334347826086955</v>
      </c>
      <c r="C216" s="122">
        <f>'Monthly AVG OIL'!D212</f>
        <v>110.21954545454547</v>
      </c>
      <c r="D216" s="22">
        <f>'Gas Monthly Avg&amp; Bidweek Prices'!B253</f>
        <v>4.07</v>
      </c>
      <c r="E216" s="22">
        <f>'Gas Monthly Avg&amp; Bidweek Prices'!D253</f>
        <v>3.6907974111295005</v>
      </c>
      <c r="F216" s="22"/>
      <c r="G216" s="22"/>
      <c r="X216" s="161"/>
    </row>
    <row r="217" spans="1:24" x14ac:dyDescent="0.2">
      <c r="A217" s="19">
        <v>40787</v>
      </c>
      <c r="B217" s="22">
        <f>'Monthly AVG OIL'!E213</f>
        <v>85.61</v>
      </c>
      <c r="C217" s="122">
        <f>'Monthly AVG OIL'!D213</f>
        <v>112.83380952380955</v>
      </c>
      <c r="D217" s="22">
        <f>'Gas Monthly Avg&amp; Bidweek Prices'!B254</f>
        <v>3.91</v>
      </c>
      <c r="E217" s="22">
        <f>'Gas Monthly Avg&amp; Bidweek Prices'!D254</f>
        <v>3.6969482421940003</v>
      </c>
      <c r="F217" s="22"/>
      <c r="G217" s="22"/>
      <c r="X217" s="161"/>
    </row>
    <row r="218" spans="1:24" x14ac:dyDescent="0.2">
      <c r="A218" s="19">
        <v>40817</v>
      </c>
      <c r="B218" s="22">
        <f>'Monthly AVG OIL'!E214</f>
        <v>86.411904761904751</v>
      </c>
      <c r="C218" s="122">
        <f>'Monthly AVG OIL'!D214</f>
        <v>109.55</v>
      </c>
      <c r="D218" s="22">
        <f>'Gas Monthly Avg&amp; Bidweek Prices'!B255</f>
        <v>3.57</v>
      </c>
      <c r="E218" s="22">
        <f>'Gas Monthly Avg&amp; Bidweek Prices'!D255</f>
        <v>3.2886950694675003</v>
      </c>
      <c r="F218" s="22"/>
      <c r="G218" s="22"/>
      <c r="X218" s="161"/>
    </row>
    <row r="219" spans="1:24" x14ac:dyDescent="0.2">
      <c r="A219" s="19">
        <v>40848</v>
      </c>
      <c r="B219" s="22">
        <f>'Monthly AVG OIL'!E215</f>
        <v>97.172499999999985</v>
      </c>
      <c r="C219" s="122">
        <f>'Monthly AVG OIL'!D215</f>
        <v>110.76809523809523</v>
      </c>
      <c r="D219" s="22">
        <f>'Gas Monthly Avg&amp; Bidweek Prices'!B256</f>
        <v>3.27</v>
      </c>
      <c r="E219" s="22">
        <f>'Gas Monthly Avg&amp; Bidweek Prices'!D256</f>
        <v>3.1868069214720003</v>
      </c>
      <c r="F219" s="22"/>
      <c r="G219" s="22"/>
      <c r="X219" s="161"/>
    </row>
    <row r="220" spans="1:24" x14ac:dyDescent="0.2">
      <c r="A220" s="19">
        <v>40878</v>
      </c>
      <c r="B220" s="22">
        <f>'Monthly AVG OIL'!E216</f>
        <v>98.513809523809542</v>
      </c>
      <c r="C220" s="122">
        <f>'Monthly AVG OIL'!D216</f>
        <v>107.87049999999999</v>
      </c>
      <c r="D220" s="22">
        <f>'Gas Monthly Avg&amp; Bidweek Prices'!B257</f>
        <v>3.2</v>
      </c>
      <c r="E220" s="22">
        <f>'Gas Monthly Avg&amp; Bidweek Prices'!D257</f>
        <v>2.9359817192550004</v>
      </c>
      <c r="F220" s="22"/>
      <c r="G220" s="22"/>
      <c r="X220" s="161"/>
    </row>
    <row r="221" spans="1:24" x14ac:dyDescent="0.2">
      <c r="A221" s="19">
        <v>40909</v>
      </c>
      <c r="B221" s="22">
        <f>'Monthly AVG OIL'!E217</f>
        <v>100.23600000000002</v>
      </c>
      <c r="C221" s="122">
        <f>'Monthly AVG OIL'!D217</f>
        <v>110.68599999999999</v>
      </c>
      <c r="D221" s="22">
        <f>'Gas Monthly Avg&amp; Bidweek Prices'!B258</f>
        <v>2.69</v>
      </c>
      <c r="E221" s="22">
        <f>'Gas Monthly Avg&amp; Bidweek Prices'!D258</f>
        <v>2.4922492941600001</v>
      </c>
      <c r="X221" s="161"/>
    </row>
    <row r="222" spans="1:24" x14ac:dyDescent="0.2">
      <c r="A222" s="19">
        <v>40940</v>
      </c>
      <c r="B222" s="22">
        <f>'Monthly AVG OIL'!E218</f>
        <v>102.24999999999997</v>
      </c>
      <c r="C222" s="122">
        <f>'Monthly AVG OIL'!D218</f>
        <v>119.327</v>
      </c>
      <c r="D222" s="22">
        <f>'Gas Monthly Avg&amp; Bidweek Prices'!B259</f>
        <v>2.5099999999999998</v>
      </c>
      <c r="E222" s="22">
        <f>'Gas Monthly Avg&amp; Bidweek Prices'!D259</f>
        <v>2.1560831696820002</v>
      </c>
      <c r="F222" s="22"/>
      <c r="G222" s="22"/>
      <c r="X222" s="161"/>
    </row>
    <row r="223" spans="1:24" x14ac:dyDescent="0.2">
      <c r="A223" s="19">
        <v>40969</v>
      </c>
      <c r="B223" s="22">
        <f>'Monthly AVG OIL'!E219</f>
        <v>106.19090909090909</v>
      </c>
      <c r="C223" s="122">
        <f>'Monthly AVG OIL'!D219</f>
        <v>125.44545454545454</v>
      </c>
      <c r="D223" s="22">
        <f>'Gas Monthly Avg&amp; Bidweek Prices'!B260</f>
        <v>2.19</v>
      </c>
      <c r="E223" s="22">
        <f>'Gas Monthly Avg&amp; Bidweek Prices'!D260</f>
        <v>1.8269981521600003</v>
      </c>
      <c r="F223" s="22"/>
      <c r="G223" s="22"/>
      <c r="X223" s="161"/>
    </row>
    <row r="224" spans="1:24" x14ac:dyDescent="0.2">
      <c r="A224" s="19">
        <v>41000</v>
      </c>
      <c r="B224" s="22">
        <f>'Monthly AVG OIL'!E220</f>
        <v>103.32650000000001</v>
      </c>
      <c r="C224" s="122">
        <f>'Monthly AVG OIL'!D220</f>
        <v>119.75</v>
      </c>
      <c r="D224" s="22">
        <f>'Gas Monthly Avg&amp; Bidweek Prices'!B261</f>
        <v>1.94</v>
      </c>
      <c r="E224" s="22">
        <f>'Gas Monthly Avg&amp; Bidweek Prices'!D261</f>
        <v>1.6658952702215002</v>
      </c>
      <c r="F224" s="22"/>
      <c r="G224" s="22"/>
      <c r="X224" s="161"/>
    </row>
    <row r="225" spans="1:24" x14ac:dyDescent="0.2">
      <c r="A225" s="19">
        <v>41030</v>
      </c>
      <c r="B225" s="22">
        <f>'Monthly AVG OIL'!E221</f>
        <v>94.701818181818183</v>
      </c>
      <c r="C225" s="122">
        <f>'Monthly AVG OIL'!D221</f>
        <v>110.33904761904762</v>
      </c>
      <c r="D225" s="22">
        <f>'Gas Monthly Avg&amp; Bidweek Prices'!B262</f>
        <v>2.42</v>
      </c>
      <c r="E225" s="22">
        <f>'Gas Monthly Avg&amp; Bidweek Prices'!D262</f>
        <v>2.0430703098974998</v>
      </c>
      <c r="F225" s="22"/>
      <c r="G225" s="22"/>
      <c r="X225" s="161"/>
    </row>
    <row r="226" spans="1:24" x14ac:dyDescent="0.2">
      <c r="A226" s="19">
        <v>41061</v>
      </c>
      <c r="B226" s="22">
        <f>'Monthly AVG OIL'!E222</f>
        <v>82.40523809523809</v>
      </c>
      <c r="C226" s="122">
        <f>'Monthly AVG OIL'!D222</f>
        <v>95.155714285714296</v>
      </c>
      <c r="D226" s="22">
        <f>'Gas Monthly Avg&amp; Bidweek Prices'!B263</f>
        <v>2.44</v>
      </c>
      <c r="E226" s="22">
        <f>'Gas Monthly Avg&amp; Bidweek Prices'!D263</f>
        <v>1.9083661287930003</v>
      </c>
      <c r="F226" s="22"/>
      <c r="G226" s="22"/>
      <c r="X226" s="161"/>
    </row>
    <row r="227" spans="1:24" x14ac:dyDescent="0.2">
      <c r="A227" s="19">
        <v>41091</v>
      </c>
      <c r="B227" s="22">
        <f>'Monthly AVG OIL'!E223</f>
        <v>87.931428571428597</v>
      </c>
      <c r="C227" s="122">
        <f>'Monthly AVG OIL'!D223</f>
        <v>102.61857142857141</v>
      </c>
      <c r="D227" s="22">
        <f>'Gas Monthly Avg&amp; Bidweek Prices'!B264</f>
        <v>2.93</v>
      </c>
      <c r="E227" s="22">
        <f>'Gas Monthly Avg&amp; Bidweek Prices'!D264</f>
        <v>2.3061266205000002</v>
      </c>
      <c r="F227" s="22"/>
      <c r="G227" s="22"/>
      <c r="X227" s="161"/>
    </row>
    <row r="228" spans="1:24" x14ac:dyDescent="0.2">
      <c r="A228" s="19">
        <v>41122</v>
      </c>
      <c r="B228" s="22">
        <f>'Monthly AVG OIL'!E224</f>
        <v>94.160869565217382</v>
      </c>
      <c r="C228" s="122">
        <f>'Monthly AVG OIL'!D224</f>
        <v>113.35608695652174</v>
      </c>
      <c r="D228" s="22">
        <f>'Gas Monthly Avg&amp; Bidweek Prices'!B265</f>
        <v>2.86</v>
      </c>
      <c r="E228" s="22">
        <f>'Gas Monthly Avg&amp; Bidweek Prices'!D265</f>
        <v>2.2493773655040004</v>
      </c>
      <c r="F228" s="22"/>
      <c r="G228" s="22"/>
      <c r="X228" s="161"/>
    </row>
    <row r="229" spans="1:24" x14ac:dyDescent="0.2">
      <c r="A229" s="19">
        <v>41153</v>
      </c>
      <c r="B229" s="22">
        <f>'Monthly AVG OIL'!E225</f>
        <v>94.716315789473697</v>
      </c>
      <c r="C229" s="122">
        <f>'Monthly AVG OIL'!D225</f>
        <v>112.86368421052633</v>
      </c>
      <c r="D229" s="22">
        <f>'Gas Monthly Avg&amp; Bidweek Prices'!B266</f>
        <v>2.83</v>
      </c>
      <c r="E229" s="22">
        <f>'Gas Monthly Avg&amp; Bidweek Prices'!D266</f>
        <v>2.3910201750780007</v>
      </c>
      <c r="F229" s="22"/>
      <c r="G229" s="22"/>
      <c r="X229" s="161"/>
    </row>
    <row r="230" spans="1:24" x14ac:dyDescent="0.2">
      <c r="A230" s="19">
        <v>41183</v>
      </c>
      <c r="B230" s="22">
        <f>'Monthly AVG OIL'!E226</f>
        <v>89.570869565217379</v>
      </c>
      <c r="C230" s="122">
        <f>'Monthly AVG OIL'!D226</f>
        <v>111.71086956521739</v>
      </c>
      <c r="D230" s="22">
        <f>'Gas Monthly Avg&amp; Bidweek Prices'!B267</f>
        <v>3.3</v>
      </c>
      <c r="E230" s="22">
        <f>'Gas Monthly Avg&amp; Bidweek Prices'!D267</f>
        <v>3.0820608722879999</v>
      </c>
      <c r="F230" s="22"/>
      <c r="G230" s="22"/>
      <c r="X230" s="161"/>
    </row>
    <row r="231" spans="1:24" x14ac:dyDescent="0.2">
      <c r="A231" s="19">
        <v>41214</v>
      </c>
      <c r="B231" s="22">
        <f>'Monthly AVG OIL'!E227</f>
        <v>86.655000000000001</v>
      </c>
      <c r="C231" s="122">
        <f>'Monthly AVG OIL'!D227</f>
        <v>109.05857142857143</v>
      </c>
      <c r="D231" s="22">
        <f>'Gas Monthly Avg&amp; Bidweek Prices'!B268</f>
        <v>3.54</v>
      </c>
      <c r="E231" s="22">
        <f>'Gas Monthly Avg&amp; Bidweek Prices'!D268</f>
        <v>3.3725314779694999</v>
      </c>
      <c r="F231" s="22"/>
      <c r="G231" s="22"/>
      <c r="X231" s="161"/>
    </row>
    <row r="232" spans="1:24" x14ac:dyDescent="0.2">
      <c r="A232" s="19">
        <v>41244</v>
      </c>
      <c r="B232" s="22">
        <f>'Monthly AVG OIL'!E228</f>
        <v>88.245499999999993</v>
      </c>
      <c r="C232" s="122">
        <f>'Monthly AVG OIL'!D228</f>
        <v>109.494</v>
      </c>
      <c r="D232" s="22">
        <f>'Gas Monthly Avg&amp; Bidweek Prices'!B269</f>
        <v>3.34</v>
      </c>
      <c r="E232" s="22">
        <f>'Gas Monthly Avg&amp; Bidweek Prices'!D269</f>
        <v>3.1968755418000003</v>
      </c>
      <c r="F232" s="22"/>
      <c r="G232" s="22"/>
      <c r="X232" s="161"/>
    </row>
    <row r="233" spans="1:24" x14ac:dyDescent="0.2">
      <c r="A233" s="19">
        <v>41275</v>
      </c>
      <c r="B233" s="22">
        <f>'Monthly AVG OIL'!E229</f>
        <v>94.828571428571436</v>
      </c>
      <c r="C233" s="122">
        <f>'Monthly AVG OIL'!D229</f>
        <v>112.96000000000001</v>
      </c>
      <c r="D233" s="22">
        <f>'Gas Monthly Avg&amp; Bidweek Prices'!B270</f>
        <v>3.33</v>
      </c>
      <c r="E233" s="22">
        <f>'Gas Monthly Avg&amp; Bidweek Prices'!D270</f>
        <v>3.0631081752</v>
      </c>
      <c r="F233" s="22"/>
      <c r="G233" s="22"/>
      <c r="X233" s="161"/>
    </row>
    <row r="234" spans="1:24" x14ac:dyDescent="0.2">
      <c r="A234" s="19">
        <v>41306</v>
      </c>
      <c r="B234" s="22">
        <f>'Monthly AVG OIL'!E230</f>
        <v>95.321578947368408</v>
      </c>
      <c r="C234" s="122">
        <f>'Monthly AVG OIL'!D230</f>
        <v>116.01944444444445</v>
      </c>
      <c r="D234" s="22">
        <f>'Gas Monthly Avg&amp; Bidweek Prices'!B271</f>
        <v>3.32</v>
      </c>
      <c r="E234" s="22">
        <f>'Gas Monthly Avg&amp; Bidweek Prices'!D271</f>
        <v>3.060413844798</v>
      </c>
      <c r="F234" s="22"/>
      <c r="G234" s="22"/>
      <c r="X234" s="161"/>
    </row>
    <row r="235" spans="1:24" x14ac:dyDescent="0.2">
      <c r="A235" s="19">
        <v>41334</v>
      </c>
      <c r="B235" s="22">
        <f>'Monthly AVG OIL'!E231</f>
        <v>93.047368421052624</v>
      </c>
      <c r="C235" s="122">
        <f>'Monthly AVG OIL'!D231</f>
        <v>108.55578947368421</v>
      </c>
      <c r="D235" s="22">
        <f>'Gas Monthly Avg&amp; Bidweek Prices'!B272</f>
        <v>3.78</v>
      </c>
      <c r="E235" s="22">
        <f>'Gas Monthly Avg&amp; Bidweek Prices'!D272</f>
        <v>3.3635832806175006</v>
      </c>
      <c r="F235" s="22"/>
      <c r="G235" s="22"/>
      <c r="X235" s="161"/>
    </row>
    <row r="236" spans="1:24" x14ac:dyDescent="0.2">
      <c r="A236" s="19">
        <v>41365</v>
      </c>
      <c r="B236" s="22">
        <f>'Monthly AVG OIL'!E232</f>
        <v>92.067727272727282</v>
      </c>
      <c r="C236" s="122">
        <f>'Monthly AVG OIL'!D232</f>
        <v>102.24818181818182</v>
      </c>
      <c r="D236" s="22">
        <f>'Gas Monthly Avg&amp; Bidweek Prices'!B273</f>
        <v>4.1500000000000004</v>
      </c>
      <c r="E236" s="22">
        <f>'Gas Monthly Avg&amp; Bidweek Prices'!D273</f>
        <v>3.6027879965340004</v>
      </c>
      <c r="F236" s="22"/>
      <c r="G236" s="22"/>
      <c r="X236" s="161"/>
    </row>
    <row r="237" spans="1:24" x14ac:dyDescent="0.2">
      <c r="A237" s="19">
        <v>41395</v>
      </c>
      <c r="B237" s="22">
        <f>'Monthly AVG OIL'!E233</f>
        <v>94.794999999999987</v>
      </c>
      <c r="C237" s="122">
        <f>'Monthly AVG OIL'!D233</f>
        <v>102.55863636363634</v>
      </c>
      <c r="D237" s="22">
        <f>'Gas Monthly Avg&amp; Bidweek Prices'!B274</f>
        <v>4.05</v>
      </c>
      <c r="E237" s="22">
        <f>'Gas Monthly Avg&amp; Bidweek Prices'!D274</f>
        <v>3.5519281335440005</v>
      </c>
      <c r="F237" s="22"/>
      <c r="G237" s="22"/>
      <c r="X237" s="161"/>
    </row>
    <row r="238" spans="1:24" x14ac:dyDescent="0.2">
      <c r="A238" s="19">
        <v>41426</v>
      </c>
      <c r="B238" s="22">
        <f>'Monthly AVG OIL'!E234</f>
        <v>95.800500000000014</v>
      </c>
      <c r="C238" s="122">
        <f>'Monthly AVG OIL'!D234</f>
        <v>102.9195</v>
      </c>
      <c r="D238" s="22">
        <f>'Gas Monthly Avg&amp; Bidweek Prices'!B275</f>
        <v>3.85</v>
      </c>
      <c r="E238" s="22">
        <f>'Gas Monthly Avg&amp; Bidweek Prices'!D275</f>
        <v>3.2554800755040003</v>
      </c>
      <c r="F238" s="22"/>
      <c r="G238" s="22"/>
      <c r="X238" s="161"/>
    </row>
    <row r="239" spans="1:24" x14ac:dyDescent="0.2">
      <c r="A239" s="19">
        <v>41456</v>
      </c>
      <c r="B239" s="22">
        <f>'Monthly AVG OIL'!E235</f>
        <v>104.61136363636365</v>
      </c>
      <c r="C239" s="122">
        <f>'Monthly AVG OIL'!D235</f>
        <v>107.93318181818178</v>
      </c>
      <c r="D239" s="22">
        <f>'Gas Monthly Avg&amp; Bidweek Prices'!B276</f>
        <v>3.63</v>
      </c>
      <c r="E239" s="22">
        <f>'Gas Monthly Avg&amp; Bidweek Prices'!D276</f>
        <v>2.7317397052800003</v>
      </c>
      <c r="F239" s="22"/>
      <c r="G239" s="22"/>
      <c r="X239" s="161"/>
    </row>
    <row r="240" spans="1:24" x14ac:dyDescent="0.2">
      <c r="A240" s="19">
        <v>41487</v>
      </c>
      <c r="B240" s="22">
        <f>'Monthly AVG OIL'!E236</f>
        <v>106.53863636363639</v>
      </c>
      <c r="C240" s="122">
        <f>'Monthly AVG OIL'!D236</f>
        <v>111.28045454545453</v>
      </c>
      <c r="D240" s="22">
        <f>'Gas Monthly Avg&amp; Bidweek Prices'!B277</f>
        <v>3.42</v>
      </c>
      <c r="E240" s="22">
        <f>'Gas Monthly Avg&amp; Bidweek Prices'!D277</f>
        <v>2.3372493637650003</v>
      </c>
      <c r="F240" s="22"/>
      <c r="G240" s="22"/>
      <c r="X240" s="161"/>
    </row>
    <row r="241" spans="1:24" x14ac:dyDescent="0.2">
      <c r="A241" s="19">
        <v>41518</v>
      </c>
      <c r="B241" s="22">
        <f>'Monthly AVG OIL'!E237</f>
        <v>106.23499999999999</v>
      </c>
      <c r="C241" s="122">
        <f>'Monthly AVG OIL'!D237</f>
        <v>111.59649999999999</v>
      </c>
      <c r="D241" s="22">
        <f>'Gas Monthly Avg&amp; Bidweek Prices'!B278</f>
        <v>3.62</v>
      </c>
      <c r="E241" s="22">
        <f>'Gas Monthly Avg&amp; Bidweek Prices'!D278</f>
        <v>1.9911434929120002</v>
      </c>
      <c r="F241" s="22"/>
      <c r="G241" s="22"/>
      <c r="X241" s="161"/>
    </row>
    <row r="242" spans="1:24" x14ac:dyDescent="0.2">
      <c r="A242" s="19">
        <v>41548</v>
      </c>
      <c r="B242" s="22">
        <f>'Monthly AVG OIL'!E238</f>
        <v>100.55260869565215</v>
      </c>
      <c r="C242" s="122">
        <f>'Monthly AVG OIL'!D238</f>
        <v>109.06181818181818</v>
      </c>
      <c r="D242" s="22">
        <f>'Gas Monthly Avg&amp; Bidweek Prices'!B279</f>
        <v>3.67</v>
      </c>
      <c r="E242" s="22">
        <f>'Gas Monthly Avg&amp; Bidweek Prices'!D279</f>
        <v>3.1090134569200001</v>
      </c>
      <c r="F242" s="22"/>
      <c r="G242" s="22"/>
      <c r="X242" s="161"/>
    </row>
    <row r="243" spans="1:24" x14ac:dyDescent="0.2">
      <c r="A243" s="19">
        <v>41579</v>
      </c>
      <c r="B243" s="22">
        <f>'Monthly AVG OIL'!E239</f>
        <v>93.931499999999986</v>
      </c>
      <c r="C243" s="122">
        <f>'Monthly AVG OIL'!D239</f>
        <v>107.79199999999999</v>
      </c>
      <c r="D243" s="22">
        <f>'Gas Monthly Avg&amp; Bidweek Prices'!B280</f>
        <v>3.61</v>
      </c>
      <c r="E243" s="22">
        <f>'Gas Monthly Avg&amp; Bidweek Prices'!D280</f>
        <v>3.2449143096650004</v>
      </c>
      <c r="F243" s="22"/>
      <c r="G243" s="22"/>
      <c r="X243" s="161"/>
    </row>
    <row r="244" spans="1:24" x14ac:dyDescent="0.2">
      <c r="A244" s="19">
        <v>41609</v>
      </c>
      <c r="B244" s="22">
        <f>'Monthly AVG OIL'!E240</f>
        <v>97.894285714285701</v>
      </c>
      <c r="C244" s="122">
        <f>'Monthly AVG OIL'!D240</f>
        <v>110.75666666666666</v>
      </c>
      <c r="D244" s="22">
        <f>'Gas Monthly Avg&amp; Bidweek Prices'!B281</f>
        <v>4.21</v>
      </c>
      <c r="E244" s="22">
        <f>'Gas Monthly Avg&amp; Bidweek Prices'!D281</f>
        <v>3.6506856569120005</v>
      </c>
      <c r="F244" s="22"/>
      <c r="G244" s="22"/>
      <c r="X244" s="161"/>
    </row>
    <row r="245" spans="1:24" x14ac:dyDescent="0.2">
      <c r="A245" s="19">
        <v>41640</v>
      </c>
      <c r="B245" s="22">
        <f>'Monthly AVG OIL'!E241</f>
        <v>94.856666666666669</v>
      </c>
      <c r="C245" s="122">
        <f>'Monthly AVG OIL'!D241</f>
        <v>108.11772727272728</v>
      </c>
      <c r="D245" s="22">
        <f>'Gas Monthly Avg&amp; Bidweek Prices'!B282</f>
        <v>4.67</v>
      </c>
      <c r="E245" s="22">
        <f>'Gas Monthly Avg&amp; Bidweek Prices'!D282</f>
        <v>3.9653290930084997</v>
      </c>
      <c r="F245" s="22"/>
      <c r="G245" s="22"/>
      <c r="X245" s="161"/>
    </row>
    <row r="246" spans="1:24" x14ac:dyDescent="0.2">
      <c r="A246" s="19">
        <v>41671</v>
      </c>
      <c r="B246" s="22">
        <f>'Monthly AVG OIL'!E242</f>
        <v>100.67526315789473</v>
      </c>
      <c r="C246" s="122">
        <f>'Monthly AVG OIL'!D242</f>
        <v>108.90052631578948</v>
      </c>
      <c r="D246" s="22">
        <f>'Gas Monthly Avg&amp; Bidweek Prices'!B283</f>
        <v>5.98</v>
      </c>
      <c r="E246" s="22">
        <f>'Gas Monthly Avg&amp; Bidweek Prices'!D283</f>
        <v>6.6574071537530015</v>
      </c>
      <c r="F246" s="22"/>
      <c r="G246" s="22"/>
      <c r="X246" s="161"/>
    </row>
    <row r="247" spans="1:24" x14ac:dyDescent="0.2">
      <c r="A247" s="19">
        <v>41699</v>
      </c>
      <c r="B247" s="22">
        <f>'Monthly AVG OIL'!E243</f>
        <v>100.50904761904765</v>
      </c>
      <c r="C247" s="122">
        <f>'Monthly AVG OIL'!D243</f>
        <v>107.48095238095237</v>
      </c>
      <c r="D247" s="22">
        <f>'Gas Monthly Avg&amp; Bidweek Prices'!B284</f>
        <v>4.88</v>
      </c>
      <c r="E247" s="22">
        <f>'Gas Monthly Avg&amp; Bidweek Prices'!D284</f>
        <v>4.7725445966960001</v>
      </c>
      <c r="F247" s="22"/>
      <c r="G247" s="22"/>
      <c r="X247" s="161"/>
    </row>
    <row r="248" spans="1:24" x14ac:dyDescent="0.2">
      <c r="A248" s="19">
        <v>41730</v>
      </c>
      <c r="B248" s="22">
        <f>'Monthly AVG OIL'!E244</f>
        <v>102.03476190476188</v>
      </c>
      <c r="C248" s="122">
        <f>'Monthly AVG OIL'!D244</f>
        <v>107.7552380952381</v>
      </c>
      <c r="D248" s="22">
        <f>'Gas Monthly Avg&amp; Bidweek Prices'!B285</f>
        <v>4.62</v>
      </c>
      <c r="E248" s="22">
        <f>'Gas Monthly Avg&amp; Bidweek Prices'!D285</f>
        <v>4.3427097826095009</v>
      </c>
      <c r="F248" s="22"/>
      <c r="G248" s="22"/>
      <c r="X248" s="161"/>
    </row>
    <row r="249" spans="1:24" x14ac:dyDescent="0.2">
      <c r="A249" s="19">
        <v>41760</v>
      </c>
      <c r="B249" s="22">
        <f>'Monthly AVG OIL'!E245</f>
        <v>101.79476190476188</v>
      </c>
      <c r="C249" s="122">
        <f>'Monthly AVG OIL'!D245</f>
        <v>109.53909090909092</v>
      </c>
      <c r="D249" s="22">
        <f>'Gas Monthly Avg&amp; Bidweek Prices'!B286</f>
        <v>4.58</v>
      </c>
      <c r="E249" s="22">
        <f>'Gas Monthly Avg&amp; Bidweek Prices'!D286</f>
        <v>4.2373433034210004</v>
      </c>
      <c r="F249" s="22"/>
      <c r="G249" s="22"/>
      <c r="X249" s="161"/>
    </row>
    <row r="250" spans="1:24" x14ac:dyDescent="0.2">
      <c r="A250" s="19">
        <v>41791</v>
      </c>
      <c r="B250" s="22">
        <f>'Monthly AVG OIL'!E246</f>
        <v>105.14666666666666</v>
      </c>
      <c r="C250" s="122">
        <f>'Monthly AVG OIL'!D246</f>
        <v>111.7952380952381</v>
      </c>
      <c r="D250" s="22">
        <f>'Gas Monthly Avg&amp; Bidweek Prices'!B287</f>
        <v>4.57</v>
      </c>
      <c r="E250" s="22">
        <f>'Gas Monthly Avg&amp; Bidweek Prices'!D287</f>
        <v>4.3657793802730005</v>
      </c>
      <c r="F250" s="22"/>
      <c r="G250" s="22"/>
      <c r="X250" s="161"/>
    </row>
    <row r="251" spans="1:24" x14ac:dyDescent="0.2">
      <c r="A251" s="19">
        <v>41821</v>
      </c>
      <c r="B251" s="22">
        <f>'Monthly AVG OIL'!E247</f>
        <v>102.39181818181818</v>
      </c>
      <c r="C251" s="122">
        <f>'Monthly AVG OIL'!D247</f>
        <v>106.76818181818182</v>
      </c>
      <c r="D251" s="22">
        <f>'Gas Monthly Avg&amp; Bidweek Prices'!B288</f>
        <v>4.04</v>
      </c>
      <c r="E251" s="22">
        <f>'Gas Monthly Avg&amp; Bidweek Prices'!D288</f>
        <v>3.8683968972825005</v>
      </c>
      <c r="F251" s="22"/>
      <c r="G251" s="22"/>
      <c r="X251" s="161"/>
    </row>
    <row r="252" spans="1:24" x14ac:dyDescent="0.2">
      <c r="A252" s="19">
        <v>41852</v>
      </c>
      <c r="B252" s="22">
        <f>'Monthly AVG OIL'!E248</f>
        <v>96.076190476190476</v>
      </c>
      <c r="C252" s="122">
        <f>'Monthly AVG OIL'!D248</f>
        <v>101.60809523809523</v>
      </c>
      <c r="D252" s="22">
        <f>'Gas Monthly Avg&amp; Bidweek Prices'!B289</f>
        <v>3.87</v>
      </c>
      <c r="E252" s="22">
        <f>'Gas Monthly Avg&amp; Bidweek Prices'!D289</f>
        <v>3.6481948672050004</v>
      </c>
      <c r="F252" s="22"/>
      <c r="G252" s="22"/>
      <c r="X252" s="161"/>
    </row>
    <row r="253" spans="1:24" x14ac:dyDescent="0.2">
      <c r="A253" s="19">
        <v>41883</v>
      </c>
      <c r="B253" s="22">
        <f>'Monthly AVG OIL'!E249</f>
        <v>93.033809523809509</v>
      </c>
      <c r="C253" s="122">
        <f>'Monthly AVG OIL'!D249</f>
        <v>97.091428571428565</v>
      </c>
      <c r="D253" s="22">
        <f>'Gas Monthly Avg&amp; Bidweek Prices'!B290</f>
        <v>3.91</v>
      </c>
      <c r="E253" s="22">
        <f>'Gas Monthly Avg&amp; Bidweek Prices'!D290</f>
        <v>3.6507860562599999</v>
      </c>
      <c r="F253" s="22"/>
      <c r="G253" s="22"/>
      <c r="X253" s="161"/>
    </row>
    <row r="254" spans="1:24" x14ac:dyDescent="0.2">
      <c r="A254" s="19">
        <v>41913</v>
      </c>
      <c r="B254" s="22">
        <f>'Monthly AVG OIL'!E250</f>
        <v>84.339130434782604</v>
      </c>
      <c r="C254" s="122">
        <f>'Monthly AVG OIL'!D250</f>
        <v>87.425217391304372</v>
      </c>
      <c r="D254" s="22">
        <f>'Gas Monthly Avg&amp; Bidweek Prices'!B291</f>
        <v>3.79</v>
      </c>
      <c r="E254" s="22">
        <f>'Gas Monthly Avg&amp; Bidweek Prices'!D291</f>
        <v>3.3098374636800001</v>
      </c>
      <c r="F254" s="22"/>
      <c r="G254" s="22"/>
      <c r="X254" s="161"/>
    </row>
    <row r="255" spans="1:24" x14ac:dyDescent="0.2">
      <c r="A255" s="19">
        <v>41944</v>
      </c>
      <c r="B255" s="22">
        <f>'Monthly AVG OIL'!E251</f>
        <v>75.81</v>
      </c>
      <c r="C255" s="122">
        <f>'Monthly AVG OIL'!D251</f>
        <v>79.437894736842111</v>
      </c>
      <c r="D255" s="22">
        <f>'Gas Monthly Avg&amp; Bidweek Prices'!B292</f>
        <v>4.08</v>
      </c>
      <c r="E255" s="22">
        <f>'Gas Monthly Avg&amp; Bidweek Prices'!D292</f>
        <v>3.4885402880460004</v>
      </c>
      <c r="F255" s="22"/>
      <c r="G255" s="22"/>
      <c r="X255" s="161"/>
    </row>
    <row r="256" spans="1:24" x14ac:dyDescent="0.2">
      <c r="A256" s="19">
        <v>41974</v>
      </c>
      <c r="B256" s="22">
        <f>'Monthly AVG OIL'!E252</f>
        <v>59.28954545454544</v>
      </c>
      <c r="C256" s="122">
        <f>'Monthly AVG OIL'!D252</f>
        <v>62.334999999999994</v>
      </c>
      <c r="D256" s="22">
        <f>'Gas Monthly Avg&amp; Bidweek Prices'!B293</f>
        <v>3.49</v>
      </c>
      <c r="E256" s="22">
        <f>'Gas Monthly Avg&amp; Bidweek Prices'!D293</f>
        <v>2.8793083965390003</v>
      </c>
      <c r="F256" s="22"/>
      <c r="G256" s="22"/>
      <c r="X256" s="161"/>
    </row>
    <row r="257" spans="1:24" x14ac:dyDescent="0.2">
      <c r="A257" s="19">
        <v>42005</v>
      </c>
      <c r="B257" s="22">
        <f>'Monthly AVG OIL'!E253</f>
        <v>47.325499999999998</v>
      </c>
      <c r="C257" s="122">
        <f>'Monthly AVG OIL'!D253</f>
        <v>48.117142857142866</v>
      </c>
      <c r="D257" s="22">
        <f>'Gas Monthly Avg&amp; Bidweek Prices'!B294</f>
        <v>2.99</v>
      </c>
      <c r="E257" s="22">
        <f>'Gas Monthly Avg&amp; Bidweek Prices'!D294</f>
        <v>2.3109947233400003</v>
      </c>
      <c r="X257" s="161"/>
    </row>
    <row r="258" spans="1:24" x14ac:dyDescent="0.2">
      <c r="A258" s="19">
        <v>42036</v>
      </c>
      <c r="B258" s="22">
        <f>'Monthly AVG OIL'!E254</f>
        <v>50.724736842105258</v>
      </c>
      <c r="C258" s="122">
        <f>'Monthly AVG OIL'!D254</f>
        <v>58.095500000000015</v>
      </c>
      <c r="D258" s="22">
        <f>'Gas Monthly Avg&amp; Bidweek Prices'!B295</f>
        <v>2.84</v>
      </c>
      <c r="E258" s="22">
        <f>'Gas Monthly Avg&amp; Bidweek Prices'!D295</f>
        <v>2.1965310297</v>
      </c>
      <c r="F258" s="22"/>
      <c r="G258" s="22"/>
      <c r="X258" s="161"/>
    </row>
    <row r="259" spans="1:24" x14ac:dyDescent="0.2">
      <c r="A259" s="19">
        <v>42064</v>
      </c>
      <c r="B259" s="22">
        <f>'Monthly AVG OIL'!E255</f>
        <v>47.854090909090907</v>
      </c>
      <c r="C259" s="122">
        <f>'Monthly AVG OIL'!D255</f>
        <v>55.885454545454543</v>
      </c>
      <c r="D259" s="22">
        <f>'Gas Monthly Avg&amp; Bidweek Prices'!B296</f>
        <v>2.81</v>
      </c>
      <c r="E259" s="22">
        <f>'Gas Monthly Avg&amp; Bidweek Prices'!D296</f>
        <v>2.1676809817600002</v>
      </c>
      <c r="F259" s="22"/>
      <c r="G259" s="22"/>
      <c r="X259" s="161"/>
    </row>
    <row r="260" spans="1:24" x14ac:dyDescent="0.2">
      <c r="A260" s="19">
        <v>42095</v>
      </c>
      <c r="B260" s="22">
        <f>'Monthly AVG OIL'!E256</f>
        <v>54.433181818181815</v>
      </c>
      <c r="C260" s="122">
        <f>'Monthly AVG OIL'!D256</f>
        <v>59.524285714285725</v>
      </c>
      <c r="D260" s="22">
        <f>'Gas Monthly Avg&amp; Bidweek Prices'!B297</f>
        <v>2.58</v>
      </c>
      <c r="E260" s="22">
        <f>'Gas Monthly Avg&amp; Bidweek Prices'!D297</f>
        <v>2.0663166610350006</v>
      </c>
      <c r="F260" s="22"/>
      <c r="G260" s="22"/>
      <c r="X260" s="161"/>
    </row>
    <row r="261" spans="1:24" x14ac:dyDescent="0.2">
      <c r="A261" s="19">
        <v>42125</v>
      </c>
      <c r="B261" s="22">
        <f>'Monthly AVG OIL'!E257</f>
        <v>59.372</v>
      </c>
      <c r="C261" s="122">
        <f>'Monthly AVG OIL'!D257</f>
        <v>64.096190476190472</v>
      </c>
      <c r="D261" s="22">
        <f>'Gas Monthly Avg&amp; Bidweek Prices'!B298</f>
        <v>2.84</v>
      </c>
      <c r="E261" s="22">
        <f>'Gas Monthly Avg&amp; Bidweek Prices'!D298</f>
        <v>2.5359177374650002</v>
      </c>
      <c r="F261" s="22"/>
      <c r="G261" s="22"/>
      <c r="X261" s="161"/>
    </row>
    <row r="262" spans="1:24" x14ac:dyDescent="0.2">
      <c r="A262" s="19">
        <v>42156</v>
      </c>
      <c r="B262" s="22">
        <f>'Monthly AVG OIL'!E258</f>
        <v>59.828636363636377</v>
      </c>
      <c r="C262" s="122">
        <f>'Monthly AVG OIL'!D258</f>
        <v>61.477727272727286</v>
      </c>
      <c r="D262" s="22">
        <f>'Gas Monthly Avg&amp; Bidweek Prices'!B299</f>
        <v>2.76</v>
      </c>
      <c r="E262" s="22">
        <f>'Gas Monthly Avg&amp; Bidweek Prices'!D299</f>
        <v>2.1065818617350001</v>
      </c>
      <c r="F262" s="22"/>
      <c r="G262" s="22"/>
      <c r="X262" s="161"/>
    </row>
    <row r="263" spans="1:24" x14ac:dyDescent="0.2">
      <c r="A263" s="19">
        <v>42186</v>
      </c>
      <c r="B263" s="22">
        <f>'Monthly AVG OIL'!E259</f>
        <v>50.929999999999993</v>
      </c>
      <c r="C263" s="122">
        <f>'Monthly AVG OIL'!D259</f>
        <v>56.561304347826088</v>
      </c>
      <c r="D263" s="22">
        <f>'Gas Monthly Avg&amp; Bidweek Prices'!B300</f>
        <v>2.83</v>
      </c>
      <c r="E263" s="22">
        <f>'Gas Monthly Avg&amp; Bidweek Prices'!D300</f>
        <v>2.2341037983050001</v>
      </c>
      <c r="F263" s="22"/>
      <c r="G263" s="22"/>
      <c r="X263" s="161"/>
    </row>
    <row r="264" spans="1:24" x14ac:dyDescent="0.2">
      <c r="A264" s="19">
        <v>42217</v>
      </c>
      <c r="B264" s="22">
        <f>'Monthly AVG OIL'!E260</f>
        <v>42.889047619047624</v>
      </c>
      <c r="C264" s="122">
        <f>'Monthly AVG OIL'!D260</f>
        <v>46.58428571428572</v>
      </c>
      <c r="D264" s="22">
        <f>'Gas Monthly Avg&amp; Bidweek Prices'!B301</f>
        <v>2.77</v>
      </c>
      <c r="E264" s="22">
        <f>'Gas Monthly Avg&amp; Bidweek Prices'!D301</f>
        <v>2.2575700366700002</v>
      </c>
      <c r="F264" s="22"/>
      <c r="G264" s="22"/>
      <c r="X264" s="161"/>
    </row>
    <row r="265" spans="1:24" x14ac:dyDescent="0.2">
      <c r="A265" s="19">
        <v>42248</v>
      </c>
      <c r="B265" s="22">
        <f>'Monthly AVG OIL'!E261</f>
        <v>45.479523809523805</v>
      </c>
      <c r="C265" s="122">
        <f>'Monthly AVG OIL'!D261</f>
        <v>47.62318181818182</v>
      </c>
      <c r="D265" s="22">
        <f>'Gas Monthly Avg&amp; Bidweek Prices'!B302</f>
        <v>2.65</v>
      </c>
      <c r="E265" s="22">
        <f>'Gas Monthly Avg&amp; Bidweek Prices'!D302</f>
        <v>2.20440056683</v>
      </c>
      <c r="F265" s="22"/>
      <c r="G265" s="22"/>
      <c r="X265" s="161"/>
    </row>
    <row r="266" spans="1:24" x14ac:dyDescent="0.2">
      <c r="A266" s="19">
        <v>42278</v>
      </c>
      <c r="B266" s="22">
        <f>'Monthly AVG OIL'!E262</f>
        <v>46.289545454545454</v>
      </c>
      <c r="C266" s="122">
        <f>'Monthly AVG OIL'!D262</f>
        <v>48.43</v>
      </c>
      <c r="D266" s="22">
        <f>'Gas Monthly Avg&amp; Bidweek Prices'!B303</f>
        <v>2.34</v>
      </c>
      <c r="E266" s="22">
        <f>'Gas Monthly Avg&amp; Bidweek Prices'!D303</f>
        <v>2.0083581844800005</v>
      </c>
      <c r="F266" s="22"/>
      <c r="G266" s="22"/>
      <c r="X266" s="161"/>
    </row>
    <row r="267" spans="1:24" x14ac:dyDescent="0.2">
      <c r="A267" s="19">
        <v>42309</v>
      </c>
      <c r="B267" s="22">
        <f>'Monthly AVG OIL'!E263</f>
        <v>42.922999999999995</v>
      </c>
      <c r="C267" s="122">
        <f>'Monthly AVG OIL'!D263</f>
        <v>44.267619047619057</v>
      </c>
      <c r="D267" s="22">
        <f>'Gas Monthly Avg&amp; Bidweek Prices'!B304</f>
        <v>2.0699999999999998</v>
      </c>
      <c r="E267" s="22">
        <f>'Gas Monthly Avg&amp; Bidweek Prices'!D304</f>
        <v>1.9173997499600002</v>
      </c>
      <c r="F267" s="22"/>
      <c r="G267" s="22"/>
      <c r="X267" s="161"/>
    </row>
    <row r="268" spans="1:24" x14ac:dyDescent="0.2">
      <c r="A268" s="19">
        <v>42339</v>
      </c>
      <c r="B268" s="22">
        <f>'Monthly AVG OIL'!E264</f>
        <v>37.327272727272728</v>
      </c>
      <c r="C268" s="122">
        <f>'Monthly AVG OIL'!D264</f>
        <v>38.005454545454548</v>
      </c>
      <c r="D268" s="22">
        <f>'Gas Monthly Avg&amp; Bidweek Prices'!B305</f>
        <v>1.91</v>
      </c>
      <c r="E268" s="22">
        <f>'Gas Monthly Avg&amp; Bidweek Prices'!D305</f>
        <v>1.6790040292100001</v>
      </c>
      <c r="F268" s="22"/>
      <c r="G268" s="22"/>
      <c r="X268" s="161"/>
    </row>
    <row r="269" spans="1:24" x14ac:dyDescent="0.2">
      <c r="A269" s="19">
        <v>42370</v>
      </c>
      <c r="B269" s="22">
        <f>'Monthly AVG OIL'!E265</f>
        <v>31.77578947368421</v>
      </c>
      <c r="C269" s="122">
        <f>'Monthly AVG OIL'!D265</f>
        <v>30.6995</v>
      </c>
      <c r="D269" s="22">
        <f>'Gas Monthly Avg&amp; Bidweek Prices'!B306</f>
        <v>2.2799999999999998</v>
      </c>
      <c r="E269" s="22">
        <f>'Gas Monthly Avg&amp; Bidweek Prices'!D306</f>
        <v>1.68007973651</v>
      </c>
      <c r="F269" s="22"/>
      <c r="G269" s="22"/>
      <c r="X269" s="161"/>
    </row>
    <row r="270" spans="1:24" x14ac:dyDescent="0.2">
      <c r="A270" s="19">
        <v>42401</v>
      </c>
      <c r="B270" s="22">
        <f>'Monthly AVG OIL'!E266</f>
        <v>30.616500000000002</v>
      </c>
      <c r="C270" s="122">
        <f>'Monthly AVG OIL'!D266</f>
        <v>32.1815</v>
      </c>
      <c r="D270" s="22">
        <f>'Gas Monthly Avg&amp; Bidweek Prices'!B307</f>
        <v>1.99</v>
      </c>
      <c r="E270" s="22">
        <f>'Gas Monthly Avg&amp; Bidweek Prices'!D307</f>
        <v>1.3328751677499999</v>
      </c>
      <c r="F270" s="22"/>
      <c r="G270" s="22"/>
      <c r="X270" s="161"/>
    </row>
    <row r="271" spans="1:24" x14ac:dyDescent="0.2">
      <c r="A271" s="19">
        <v>42430</v>
      </c>
      <c r="B271" s="22">
        <f>'Monthly AVG OIL'!E267</f>
        <v>37.960909090909098</v>
      </c>
      <c r="C271" s="122">
        <f>'Monthly AVG OIL'!D267</f>
        <v>38.210454545454553</v>
      </c>
      <c r="D271" s="22">
        <f>'Gas Monthly Avg&amp; Bidweek Prices'!B308</f>
        <v>1.69</v>
      </c>
      <c r="E271" s="22">
        <f>'Gas Monthly Avg&amp; Bidweek Prices'!D308</f>
        <v>1.0190732933312001</v>
      </c>
      <c r="F271" s="22"/>
      <c r="G271" s="22"/>
      <c r="X271" s="161"/>
    </row>
    <row r="272" spans="1:24" x14ac:dyDescent="0.2">
      <c r="A272" s="19">
        <v>42461</v>
      </c>
      <c r="B272" s="22">
        <f>'Monthly AVG OIL'!E268</f>
        <v>41.124761904761897</v>
      </c>
      <c r="C272" s="122">
        <f>'Monthly AVG OIL'!D268</f>
        <v>41.583333333333336</v>
      </c>
      <c r="D272" s="22">
        <f>'Gas Monthly Avg&amp; Bidweek Prices'!B309</f>
        <v>1.9</v>
      </c>
      <c r="E272" s="22">
        <f>'Gas Monthly Avg&amp; Bidweek Prices'!D309</f>
        <v>0.84466199269240005</v>
      </c>
      <c r="F272" s="22"/>
      <c r="G272" s="22"/>
      <c r="X272" s="161"/>
    </row>
    <row r="273" spans="1:24" x14ac:dyDescent="0.2">
      <c r="A273" s="19">
        <v>42491</v>
      </c>
      <c r="B273" s="22">
        <f>'Monthly AVG OIL'!E269</f>
        <v>46.796666666666681</v>
      </c>
      <c r="C273" s="122">
        <f>'Monthly AVG OIL'!D269</f>
        <v>46.742380952380941</v>
      </c>
      <c r="D273" s="22">
        <f>'Gas Monthly Avg&amp; Bidweek Prices'!B310</f>
        <v>1.91</v>
      </c>
      <c r="E273" s="22">
        <f>'Gas Monthly Avg&amp; Bidweek Prices'!D310</f>
        <v>0.95677311446729996</v>
      </c>
      <c r="F273" s="22"/>
      <c r="G273" s="22"/>
      <c r="X273" s="161"/>
    </row>
    <row r="274" spans="1:24" x14ac:dyDescent="0.2">
      <c r="A274" s="19">
        <v>42522</v>
      </c>
      <c r="B274" s="22">
        <f>'Monthly AVG OIL'!E270</f>
        <v>48.853181818181831</v>
      </c>
      <c r="C274" s="122">
        <f>'Monthly AVG OIL'!D270</f>
        <v>48.247272727272723</v>
      </c>
      <c r="D274" s="22">
        <f>'Gas Monthly Avg&amp; Bidweek Prices'!B311</f>
        <v>2.5299999999999998</v>
      </c>
      <c r="E274" s="22">
        <f>'Gas Monthly Avg&amp; Bidweek Prices'!D311</f>
        <v>1.4387287314224</v>
      </c>
      <c r="F274" s="22"/>
      <c r="G274" s="22"/>
      <c r="X274" s="161"/>
    </row>
    <row r="275" spans="1:24" x14ac:dyDescent="0.2">
      <c r="A275" s="19">
        <v>42552</v>
      </c>
      <c r="B275" s="22">
        <f>'Monthly AVG OIL'!E271</f>
        <v>44.814500000000002</v>
      </c>
      <c r="C275" s="122">
        <f>'Monthly AVG OIL'!D271</f>
        <v>44.951904761904771</v>
      </c>
      <c r="D275" s="22">
        <f>'Gas Monthly Avg&amp; Bidweek Prices'!B312</f>
        <v>2.79</v>
      </c>
      <c r="E275" s="22">
        <f>'Gas Monthly Avg&amp; Bidweek Prices'!D312</f>
        <v>1.8298449377063999</v>
      </c>
      <c r="F275" s="22"/>
      <c r="G275" s="22"/>
      <c r="X275" s="161"/>
    </row>
    <row r="276" spans="1:24" x14ac:dyDescent="0.2">
      <c r="A276" s="19">
        <v>42583</v>
      </c>
      <c r="B276" s="22">
        <f>'Monthly AVG OIL'!E272</f>
        <v>44.799130434782612</v>
      </c>
      <c r="C276" s="122">
        <f>'Monthly AVG OIL'!D272</f>
        <v>45.843043478260874</v>
      </c>
      <c r="D276" s="22">
        <f>'Gas Monthly Avg&amp; Bidweek Prices'!B313</f>
        <v>2.79</v>
      </c>
      <c r="E276" s="22">
        <f>'Gas Monthly Avg&amp; Bidweek Prices'!D313</f>
        <v>1.5655291847786001</v>
      </c>
      <c r="F276" s="22"/>
      <c r="G276" s="22"/>
      <c r="X276" s="161"/>
    </row>
    <row r="277" spans="1:24" x14ac:dyDescent="0.2">
      <c r="A277" s="19">
        <v>42614</v>
      </c>
      <c r="B277" s="22">
        <f>'Monthly AVG OIL'!E273</f>
        <v>44.994666666666667</v>
      </c>
      <c r="C277" s="122">
        <f>'Monthly AVG OIL'!D273</f>
        <v>46.56966666666667</v>
      </c>
      <c r="D277" s="22">
        <f>'Gas Monthly Avg&amp; Bidweek Prices'!B314</f>
        <v>2.97</v>
      </c>
      <c r="E277" s="22">
        <f>'Gas Monthly Avg&amp; Bidweek Prices'!D314</f>
        <v>2.0375979232086499</v>
      </c>
      <c r="F277" s="22"/>
      <c r="G277" s="22"/>
      <c r="X277" s="161"/>
    </row>
    <row r="278" spans="1:24" x14ac:dyDescent="0.2">
      <c r="A278" s="19">
        <v>42644</v>
      </c>
      <c r="B278" s="22">
        <f>'Monthly AVG OIL'!E274</f>
        <v>49.827096774193542</v>
      </c>
      <c r="C278" s="122">
        <f>'Monthly AVG OIL'!D274</f>
        <v>49.396451612903221</v>
      </c>
      <c r="D278" s="22">
        <f>'Gas Monthly Avg&amp; Bidweek Prices'!B315</f>
        <v>2.95</v>
      </c>
      <c r="E278" s="22">
        <f>'Gas Monthly Avg&amp; Bidweek Prices'!D315</f>
        <v>2.3340480799325003</v>
      </c>
      <c r="F278" s="22"/>
      <c r="G278" s="22"/>
      <c r="X278" s="161"/>
    </row>
    <row r="279" spans="1:24" x14ac:dyDescent="0.2">
      <c r="A279" s="19">
        <v>42675</v>
      </c>
      <c r="B279" s="22">
        <f>'Monthly AVG OIL'!E275</f>
        <v>45.582333333333331</v>
      </c>
      <c r="C279" s="122">
        <f>'Monthly AVG OIL'!D275</f>
        <v>44.498333333333335</v>
      </c>
      <c r="D279" s="22">
        <f>'Gas Monthly Avg&amp; Bidweek Prices'!B316</f>
        <v>2.48</v>
      </c>
      <c r="E279" s="22">
        <f>'Gas Monthly Avg&amp; Bidweek Prices'!D316</f>
        <v>2.02943395866295</v>
      </c>
      <c r="F279" s="22"/>
      <c r="G279" s="22"/>
      <c r="X279" s="161"/>
    </row>
    <row r="280" spans="1:24" x14ac:dyDescent="0.2">
      <c r="A280" s="19">
        <v>42705</v>
      </c>
      <c r="B280" s="22">
        <f>'Monthly AVG OIL'!E276</f>
        <v>52.207096774193552</v>
      </c>
      <c r="C280" s="122">
        <f>'Monthly AVG OIL'!D276</f>
        <v>53.328709677419361</v>
      </c>
      <c r="D280" s="22">
        <f>'Gas Monthly Avg&amp; Bidweek Prices'!B317</f>
        <v>3.56</v>
      </c>
      <c r="E280" s="22">
        <f>'Gas Monthly Avg&amp; Bidweek Prices'!D317</f>
        <v>2.58368441466</v>
      </c>
      <c r="F280" s="22"/>
      <c r="G280" s="22"/>
      <c r="X280" s="161"/>
    </row>
    <row r="281" spans="1:24" x14ac:dyDescent="0.2">
      <c r="A281" s="19">
        <v>42736</v>
      </c>
      <c r="B281" s="22">
        <f>'Monthly AVG OIL'!E277</f>
        <v>52.770322580645178</v>
      </c>
      <c r="C281" s="122">
        <f>'Monthly AVG OIL'!D277</f>
        <v>54.717741935483858</v>
      </c>
      <c r="D281" s="22">
        <f>'Gas Monthly Avg&amp; Bidweek Prices'!B318</f>
        <v>3.29</v>
      </c>
      <c r="E281" s="22">
        <f>'Gas Monthly Avg&amp; Bidweek Prices'!D318</f>
        <v>2.2062585031678004</v>
      </c>
      <c r="F281" s="22"/>
      <c r="G281" s="22"/>
      <c r="X281" s="161"/>
    </row>
    <row r="282" spans="1:24" x14ac:dyDescent="0.2">
      <c r="A282" s="19">
        <v>42767</v>
      </c>
      <c r="B282" s="22">
        <f>'Monthly AVG OIL'!E278</f>
        <v>53.54785714285714</v>
      </c>
      <c r="C282" s="122">
        <f>'Monthly AVG OIL'!D278</f>
        <v>54.927500000000009</v>
      </c>
      <c r="D282" s="22">
        <f>'Gas Monthly Avg&amp; Bidweek Prices'!B319</f>
        <v>2.85</v>
      </c>
      <c r="E282" s="22">
        <f>'Gas Monthly Avg&amp; Bidweek Prices'!D319</f>
        <v>1.9574807410579504</v>
      </c>
      <c r="F282" s="22"/>
      <c r="G282" s="22"/>
      <c r="X282" s="161"/>
    </row>
    <row r="283" spans="1:24" x14ac:dyDescent="0.2">
      <c r="A283" s="19">
        <v>42795</v>
      </c>
      <c r="B283" s="22">
        <f>'Monthly AVG OIL'!E279</f>
        <v>49.665806451612895</v>
      </c>
      <c r="C283" s="122">
        <f>'Monthly AVG OIL'!D279</f>
        <v>51.520967741935493</v>
      </c>
      <c r="D283" s="22">
        <f>'Gas Monthly Avg&amp; Bidweek Prices'!B320</f>
        <v>2.84</v>
      </c>
      <c r="E283" s="22">
        <f>'Gas Monthly Avg&amp; Bidweek Prices'!D320</f>
        <v>1.9541220348444002</v>
      </c>
      <c r="F283" s="22"/>
      <c r="G283" s="22"/>
      <c r="X283" s="161"/>
    </row>
    <row r="284" spans="1:24" x14ac:dyDescent="0.2">
      <c r="A284" s="19">
        <v>42826</v>
      </c>
      <c r="B284" s="22">
        <f>'Monthly AVG OIL'!E280</f>
        <v>51.144999999999968</v>
      </c>
      <c r="C284" s="122">
        <f>'Monthly AVG OIL'!D280</f>
        <v>52.355333333333334</v>
      </c>
      <c r="D284" s="22">
        <f>'Gas Monthly Avg&amp; Bidweek Prices'!B321</f>
        <v>3.07</v>
      </c>
      <c r="E284" s="22">
        <f>'Gas Monthly Avg&amp; Bidweek Prices'!D321</f>
        <v>2.1006060651220499</v>
      </c>
      <c r="F284" s="22"/>
      <c r="G284" s="22"/>
      <c r="X284" s="161"/>
    </row>
    <row r="285" spans="1:24" x14ac:dyDescent="0.2">
      <c r="A285" s="19">
        <v>42856</v>
      </c>
      <c r="B285" s="22">
        <f>'Monthly AVG OIL'!E281</f>
        <v>48.582258064516132</v>
      </c>
      <c r="C285" s="122">
        <f>'Monthly AVG OIL'!D281</f>
        <v>50.246666666666663</v>
      </c>
      <c r="D285" s="22">
        <f>'Gas Monthly Avg&amp; Bidweek Prices'!B322</f>
        <v>3.13</v>
      </c>
      <c r="E285" s="22">
        <f>'Gas Monthly Avg&amp; Bidweek Prices'!D322</f>
        <v>2.2086137537550004</v>
      </c>
      <c r="F285" s="22"/>
      <c r="G285" s="22"/>
      <c r="X285" s="161"/>
    </row>
    <row r="286" spans="1:24" x14ac:dyDescent="0.2">
      <c r="A286" s="19">
        <v>42887</v>
      </c>
      <c r="B286" s="22">
        <f>'Monthly AVG OIL'!E282</f>
        <v>45.226333333333351</v>
      </c>
      <c r="C286" s="122">
        <f>'Monthly AVG OIL'!D282</f>
        <v>46.332666666666682</v>
      </c>
      <c r="D286" s="22">
        <f>'Gas Monthly Avg&amp; Bidweek Prices'!B323</f>
        <v>2.93</v>
      </c>
      <c r="E286" s="22">
        <f>'Gas Monthly Avg&amp; Bidweek Prices'!D323</f>
        <v>1.9294642502677999</v>
      </c>
      <c r="F286" s="22"/>
      <c r="G286" s="22"/>
      <c r="X286" s="161"/>
    </row>
    <row r="287" spans="1:24" x14ac:dyDescent="0.2">
      <c r="A287" s="19">
        <v>42917</v>
      </c>
      <c r="B287" s="22">
        <f>'Monthly AVG OIL'!E283</f>
        <v>46.61774193548387</v>
      </c>
      <c r="C287" s="122">
        <f>'Monthly AVG OIL'!D283</f>
        <v>48.382903225806452</v>
      </c>
      <c r="D287" s="22">
        <f>'Gas Monthly Avg&amp; Bidweek Prices'!B324</f>
        <v>2.96</v>
      </c>
      <c r="E287" s="22">
        <f>'Gas Monthly Avg&amp; Bidweek Prices'!D324</f>
        <v>1.4153216042281502</v>
      </c>
      <c r="F287" s="22"/>
      <c r="G287" s="22"/>
      <c r="X287" s="161"/>
    </row>
    <row r="288" spans="1:24" x14ac:dyDescent="0.2">
      <c r="A288" s="19">
        <v>42948</v>
      </c>
      <c r="B288" s="22">
        <f>'Monthly AVG OIL'!E284</f>
        <v>48.222258064516133</v>
      </c>
      <c r="C288" s="122">
        <f>'Monthly AVG OIL'!D284</f>
        <v>51.701935483870969</v>
      </c>
      <c r="D288" s="22">
        <f>'Gas Monthly Avg&amp; Bidweek Prices'!B325</f>
        <v>2.87</v>
      </c>
      <c r="E288" s="22">
        <f>'Gas Monthly Avg&amp; Bidweek Prices'!D325</f>
        <v>1.4057072171267999</v>
      </c>
      <c r="F288" s="22"/>
      <c r="G288" s="22"/>
      <c r="X288" s="161"/>
    </row>
    <row r="289" spans="1:24" x14ac:dyDescent="0.2">
      <c r="A289" s="19">
        <v>42979</v>
      </c>
      <c r="B289" s="22">
        <f>'Monthly AVG OIL'!E285</f>
        <v>49.571333333333349</v>
      </c>
      <c r="C289" s="122">
        <f>'Monthly AVG OIL'!D285</f>
        <v>56.010333333333342</v>
      </c>
      <c r="D289" s="22">
        <f>'Gas Monthly Avg&amp; Bidweek Prices'!B326</f>
        <v>2.95</v>
      </c>
      <c r="E289" s="22">
        <f>'Gas Monthly Avg&amp; Bidweek Prices'!D326</f>
        <v>0.89239892974440016</v>
      </c>
      <c r="F289" s="22"/>
      <c r="G289" s="22"/>
      <c r="X289" s="161"/>
    </row>
    <row r="290" spans="1:24" x14ac:dyDescent="0.2">
      <c r="A290" s="19">
        <v>43009</v>
      </c>
      <c r="B290" s="22">
        <f>'Monthly AVG OIL'!E286</f>
        <v>51.579677419354866</v>
      </c>
      <c r="C290" s="122">
        <f>'Monthly AVG OIL'!D286</f>
        <v>57.515806451612917</v>
      </c>
      <c r="D290" s="22">
        <f>'Gas Monthly Avg&amp; Bidweek Prices'!B327</f>
        <v>2.87</v>
      </c>
      <c r="E290" s="22">
        <f>'Gas Monthly Avg&amp; Bidweek Prices'!D327</f>
        <v>0.59536878750129996</v>
      </c>
      <c r="F290" s="22"/>
      <c r="G290" s="22"/>
      <c r="X290" s="161"/>
    </row>
    <row r="291" spans="1:24" x14ac:dyDescent="0.2">
      <c r="A291" s="19">
        <v>43040</v>
      </c>
      <c r="B291" s="22">
        <f>'Monthly AVG OIL'!E287</f>
        <v>56.789999999999992</v>
      </c>
      <c r="C291" s="122">
        <f>'Monthly AVG OIL'!D287</f>
        <v>62.702999999999982</v>
      </c>
      <c r="D291" s="22">
        <f>'Gas Monthly Avg&amp; Bidweek Prices'!B328</f>
        <v>2.97</v>
      </c>
      <c r="E291" s="22">
        <f>'Gas Monthly Avg&amp; Bidweek Prices'!D328</f>
        <v>1.7938383989302003</v>
      </c>
      <c r="F291" s="22"/>
      <c r="G291" s="22"/>
      <c r="X291" s="161"/>
    </row>
    <row r="292" spans="1:24" x14ac:dyDescent="0.2">
      <c r="A292" s="19">
        <v>43070</v>
      </c>
      <c r="B292" s="22">
        <f>'Monthly AVG OIL'!E288</f>
        <v>58.104193548387094</v>
      </c>
      <c r="C292" s="122">
        <f>'Monthly AVG OIL'!D288</f>
        <v>64.499354838709664</v>
      </c>
      <c r="D292" s="22">
        <f>'Gas Monthly Avg&amp; Bidweek Prices'!B329</f>
        <v>2.76</v>
      </c>
      <c r="E292" s="22">
        <f>'Gas Monthly Avg&amp; Bidweek Prices'!D329</f>
        <v>1.5921624847193498</v>
      </c>
      <c r="F292" s="22"/>
      <c r="G292" s="22"/>
      <c r="X292" s="161"/>
    </row>
    <row r="293" spans="1:24" x14ac:dyDescent="0.2">
      <c r="A293" s="19">
        <v>43101</v>
      </c>
      <c r="B293" s="22">
        <f>'Monthly AVG OIL'!E289</f>
        <v>63.614838709677407</v>
      </c>
      <c r="C293" s="122">
        <f>'Monthly AVG OIL'!D289</f>
        <v>69.000322580645147</v>
      </c>
      <c r="D293" s="22">
        <f>'Gas Monthly Avg&amp; Bidweek Prices'!B330</f>
        <v>3.71</v>
      </c>
      <c r="E293" s="22">
        <f>'Gas Monthly Avg&amp; Bidweek Prices'!D330</f>
        <v>1.6936294300300001</v>
      </c>
      <c r="F293" s="22"/>
      <c r="G293" s="22"/>
      <c r="X293" s="161"/>
    </row>
    <row r="294" spans="1:24" x14ac:dyDescent="0.2">
      <c r="A294" s="19">
        <v>43132</v>
      </c>
      <c r="B294" s="22">
        <f>'Monthly AVG OIL'!E290</f>
        <v>62.247500000000009</v>
      </c>
      <c r="C294" s="122">
        <f>'Monthly AVG OIL'!D290</f>
        <v>65.357499999999987</v>
      </c>
      <c r="D294" s="22">
        <f>'Gas Monthly Avg&amp; Bidweek Prices'!B331</f>
        <v>2.66</v>
      </c>
      <c r="E294" s="22">
        <f>'Gas Monthly Avg&amp; Bidweek Prices'!D331</f>
        <v>1.6639387906581002</v>
      </c>
      <c r="F294" s="22"/>
      <c r="G294" s="22"/>
      <c r="X294" s="161"/>
    </row>
    <row r="295" spans="1:24" x14ac:dyDescent="0.2">
      <c r="A295" s="19">
        <v>43160</v>
      </c>
      <c r="B295" s="22">
        <f>'Monthly AVG OIL'!E291</f>
        <v>62.939032258064522</v>
      </c>
      <c r="C295" s="122">
        <f>'Monthly AVG OIL'!D291</f>
        <v>66.151935483870972</v>
      </c>
      <c r="D295" s="22">
        <f>'Gas Monthly Avg&amp; Bidweek Prices'!B332</f>
        <v>2.65</v>
      </c>
      <c r="E295" s="22">
        <f>'Gas Monthly Avg&amp; Bidweek Prices'!D332</f>
        <v>1.5666368258207999</v>
      </c>
      <c r="F295" s="22"/>
      <c r="G295" s="22"/>
      <c r="X295" s="161"/>
    </row>
    <row r="296" spans="1:24" x14ac:dyDescent="0.2">
      <c r="A296" s="19">
        <v>43191</v>
      </c>
      <c r="B296" s="22">
        <f>'Monthly AVG OIL'!E292</f>
        <v>66.320999999999984</v>
      </c>
      <c r="C296" s="122">
        <f>'Monthly AVG OIL'!D292</f>
        <v>71.981333333333325</v>
      </c>
      <c r="D296" s="22">
        <f>'Gas Monthly Avg&amp; Bidweek Prices'!B333</f>
        <v>2.76</v>
      </c>
      <c r="E296" s="22">
        <f>'Gas Monthly Avg&amp; Bidweek Prices'!D333</f>
        <v>1.1497052895361999</v>
      </c>
      <c r="F296" s="22"/>
      <c r="G296" s="22"/>
      <c r="X296" s="161"/>
    </row>
    <row r="297" spans="1:24" x14ac:dyDescent="0.2">
      <c r="A297" s="19">
        <v>43221</v>
      </c>
      <c r="B297" s="22">
        <f>'Monthly AVG OIL'!E293</f>
        <v>69.892580645161303</v>
      </c>
      <c r="C297" s="122">
        <f>'Monthly AVG OIL'!D293</f>
        <v>76.839677419354842</v>
      </c>
      <c r="D297" s="22">
        <f>'Gas Monthly Avg&amp; Bidweek Prices'!B334</f>
        <v>2.77</v>
      </c>
      <c r="E297" s="22">
        <f>'Gas Monthly Avg&amp; Bidweek Prices'!D334</f>
        <v>0.80308434471719992</v>
      </c>
      <c r="F297" s="22"/>
      <c r="G297" s="22"/>
      <c r="X297" s="161"/>
    </row>
    <row r="298" spans="1:24" x14ac:dyDescent="0.2">
      <c r="A298" s="19">
        <v>43252</v>
      </c>
      <c r="B298" s="22">
        <f>'Monthly AVG OIL'!E294</f>
        <v>67.276999999999987</v>
      </c>
      <c r="C298" s="122">
        <f>'Monthly AVG OIL'!D294</f>
        <v>74.354000000000013</v>
      </c>
      <c r="D298" s="22">
        <f>'Gas Monthly Avg&amp; Bidweek Prices'!B335</f>
        <v>2.93</v>
      </c>
      <c r="E298" s="22">
        <f>'Gas Monthly Avg&amp; Bidweek Prices'!D335</f>
        <v>0.9007380658416001</v>
      </c>
      <c r="F298" s="22"/>
      <c r="G298" s="22"/>
      <c r="X298" s="161"/>
    </row>
    <row r="299" spans="1:24" x14ac:dyDescent="0.2">
      <c r="A299" s="19">
        <v>43282</v>
      </c>
      <c r="B299" s="22">
        <f>'Monthly AVG OIL'!E295</f>
        <v>70.917096774193553</v>
      </c>
      <c r="C299" s="122">
        <f>'Monthly AVG OIL'!D295</f>
        <v>74.28612903225806</v>
      </c>
      <c r="D299" s="22">
        <f>'Gas Monthly Avg&amp; Bidweek Prices'!B336</f>
        <v>2.8</v>
      </c>
      <c r="E299" s="22">
        <f>'Gas Monthly Avg&amp; Bidweek Prices'!D336</f>
        <v>1.0107178739784</v>
      </c>
      <c r="F299" s="22"/>
      <c r="G299" s="22"/>
      <c r="X299" s="161"/>
    </row>
    <row r="300" spans="1:24" x14ac:dyDescent="0.2">
      <c r="A300" s="19">
        <v>43313</v>
      </c>
      <c r="B300" s="22">
        <f>'Monthly AVG OIL'!E296</f>
        <v>67.804516129032265</v>
      </c>
      <c r="C300" s="122">
        <f>'Monthly AVG OIL'!D296</f>
        <v>72.393870967741961</v>
      </c>
      <c r="D300" s="22">
        <f>'Gas Monthly Avg&amp; Bidweek Prices'!B337</f>
        <v>2.93</v>
      </c>
      <c r="E300" s="22">
        <f>'Gas Monthly Avg&amp; Bidweek Prices'!D337</f>
        <v>0.77594386987680009</v>
      </c>
      <c r="F300" s="22"/>
      <c r="G300" s="22"/>
      <c r="X300" s="161"/>
    </row>
    <row r="301" spans="1:24" x14ac:dyDescent="0.2">
      <c r="A301" s="19">
        <v>43344</v>
      </c>
      <c r="B301" s="22">
        <f>'Monthly AVG OIL'!E297</f>
        <v>70.084999999999994</v>
      </c>
      <c r="C301" s="122">
        <f>'Monthly AVG OIL'!D297</f>
        <v>78.725999999999971</v>
      </c>
      <c r="D301" s="22">
        <f>'Gas Monthly Avg&amp; Bidweek Prices'!B338</f>
        <v>2.96</v>
      </c>
      <c r="E301" s="22">
        <f>'Gas Monthly Avg&amp; Bidweek Prices'!D338</f>
        <v>0.97873740178775004</v>
      </c>
      <c r="F301" s="22"/>
      <c r="G301" s="22"/>
      <c r="X301" s="161"/>
    </row>
    <row r="302" spans="1:24" x14ac:dyDescent="0.2">
      <c r="A302" s="19">
        <v>43374</v>
      </c>
      <c r="B302" s="22">
        <f>'Monthly AVG OIL'!E298</f>
        <v>70.716451612903214</v>
      </c>
      <c r="C302" s="122">
        <f>'Monthly AVG OIL'!D298</f>
        <v>80.99870967741937</v>
      </c>
      <c r="D302" s="643">
        <f>'Gas Monthly Avg&amp; Bidweek Prices'!B339</f>
        <v>3.2309999999999999</v>
      </c>
      <c r="E302" s="643">
        <f>'Gas Monthly Avg&amp; Bidweek Prices'!D339</f>
        <v>1.0456811770504499</v>
      </c>
      <c r="F302" s="22"/>
      <c r="G302" s="22"/>
      <c r="X302" s="161"/>
    </row>
    <row r="303" spans="1:24" x14ac:dyDescent="0.2">
      <c r="A303" s="19">
        <v>43405</v>
      </c>
      <c r="B303" s="22">
        <f>'Monthly AVG OIL'!E299</f>
        <v>56.85366666666669</v>
      </c>
      <c r="C303" s="122">
        <f>'Monthly AVG OIL'!D299</f>
        <v>65.022000000000006</v>
      </c>
      <c r="D303" s="643">
        <f>'Gas Monthly Avg&amp; Bidweek Prices'!B340</f>
        <v>4.0629999999999997</v>
      </c>
      <c r="E303" s="643">
        <f>'Gas Monthly Avg&amp; Bidweek Prices'!D340</f>
        <v>1.34769107633283</v>
      </c>
      <c r="F303" s="22"/>
      <c r="G303" s="22"/>
      <c r="X303" s="161"/>
    </row>
    <row r="304" spans="1:24" x14ac:dyDescent="0.2">
      <c r="A304" s="19">
        <v>43435</v>
      </c>
      <c r="B304" s="22">
        <f>'Monthly AVG OIL'!E300</f>
        <v>48.822903225806442</v>
      </c>
      <c r="C304" s="122">
        <f>'Monthly AVG OIL'!D300</f>
        <v>56.209032258064511</v>
      </c>
      <c r="D304" s="643">
        <f>'Gas Monthly Avg&amp; Bidweek Prices'!B341</f>
        <v>3.9350000000000001</v>
      </c>
      <c r="E304" s="643">
        <f>'Gas Monthly Avg&amp; Bidweek Prices'!D341</f>
        <v>1.347153173115925</v>
      </c>
      <c r="F304" s="22"/>
      <c r="G304" s="22"/>
      <c r="X304" s="161"/>
    </row>
    <row r="305" spans="1:24" x14ac:dyDescent="0.2">
      <c r="A305" s="19">
        <v>43466</v>
      </c>
      <c r="B305" s="22">
        <f>'Monthly AVG OIL'!E301</f>
        <v>51.479032258064521</v>
      </c>
      <c r="C305" s="122">
        <f>'Monthly AVG OIL'!D301</f>
        <v>59.174193548387102</v>
      </c>
      <c r="D305" s="643">
        <f>'Gas Monthly Avg&amp; Bidweek Prices'!B342</f>
        <v>3.0739999999999998</v>
      </c>
      <c r="E305" s="643">
        <f>'Gas Monthly Avg&amp; Bidweek Prices'!D342</f>
        <v>1.41599619925905</v>
      </c>
      <c r="F305" s="22"/>
      <c r="G305" s="22"/>
      <c r="X305" s="161"/>
    </row>
    <row r="306" spans="1:24" x14ac:dyDescent="0.2">
      <c r="A306" s="19">
        <v>43497</v>
      </c>
      <c r="B306" s="22">
        <f>'Monthly AVG OIL'!E302</f>
        <v>55.07</v>
      </c>
      <c r="C306" s="122">
        <f>'Monthly AVG OIL'!D302</f>
        <v>63.956785714285722</v>
      </c>
      <c r="D306" s="643">
        <f>'Gas Monthly Avg&amp; Bidweek Prices'!B343</f>
        <v>2.67</v>
      </c>
      <c r="E306" s="643">
        <f>'Gas Monthly Avg&amp; Bidweek Prices'!D343</f>
        <v>2.3758854358156776</v>
      </c>
      <c r="F306" s="22"/>
      <c r="G306" s="22"/>
      <c r="X306" s="161"/>
    </row>
    <row r="307" spans="1:24" x14ac:dyDescent="0.2">
      <c r="A307" s="19">
        <v>43525</v>
      </c>
      <c r="B307" s="22">
        <f>'Monthly AVG OIL'!E303</f>
        <v>58.086129032258064</v>
      </c>
      <c r="C307" s="122">
        <f>'Monthly AVG OIL'!D303</f>
        <v>66.074516129032261</v>
      </c>
      <c r="D307" s="643">
        <f>'Gas Monthly Avg&amp; Bidweek Prices'!B344</f>
        <v>2.8959999999999999</v>
      </c>
      <c r="E307" s="643">
        <f>'Gas Monthly Avg&amp; Bidweek Prices'!D344</f>
        <v>2.0989523359959299</v>
      </c>
      <c r="F307" s="22"/>
      <c r="G307" s="22"/>
      <c r="X307" s="161"/>
    </row>
    <row r="308" spans="1:24" x14ac:dyDescent="0.2">
      <c r="A308" s="19">
        <v>43556</v>
      </c>
      <c r="B308" s="22">
        <f>'Monthly AVG OIL'!E304</f>
        <v>63.794333333333341</v>
      </c>
      <c r="C308" s="122">
        <f>'Monthly AVG OIL'!D304</f>
        <v>71.103000000000009</v>
      </c>
      <c r="D308" s="643">
        <f>'Gas Monthly Avg&amp; Bidweek Prices'!B345</f>
        <v>2.6</v>
      </c>
      <c r="E308" s="643">
        <f>'Gas Monthly Avg&amp; Bidweek Prices'!D345</f>
        <v>0.66998457050450011</v>
      </c>
      <c r="F308" s="22"/>
      <c r="G308" s="22"/>
      <c r="X308" s="161"/>
    </row>
    <row r="309" spans="1:24" x14ac:dyDescent="0.2">
      <c r="A309" s="19">
        <v>43586</v>
      </c>
      <c r="B309" s="22">
        <f>'Monthly AVG OIL'!E305</f>
        <v>60.891935483870981</v>
      </c>
      <c r="C309" s="122">
        <f>'Monthly AVG OIL'!D305</f>
        <v>71.224838709677442</v>
      </c>
      <c r="D309" s="643">
        <f>'Gas Monthly Avg&amp; Bidweek Prices'!B346</f>
        <v>2.59</v>
      </c>
      <c r="E309" s="643">
        <f>'Gas Monthly Avg&amp; Bidweek Prices'!D346</f>
        <v>1.2180373156910702</v>
      </c>
      <c r="F309" s="22"/>
      <c r="G309" s="22"/>
      <c r="X309" s="161"/>
    </row>
    <row r="310" spans="1:24" x14ac:dyDescent="0.2">
      <c r="A310" s="19">
        <v>43617</v>
      </c>
      <c r="B310" s="22">
        <f>'Monthly AVG OIL'!E306</f>
        <v>54.864333333333342</v>
      </c>
      <c r="C310" s="122">
        <f>'Monthly AVG OIL'!D306</f>
        <v>64.648333333333326</v>
      </c>
      <c r="D310" s="643">
        <f>'Gas Monthly Avg&amp; Bidweek Prices'!B347</f>
        <v>2.3370000000000002</v>
      </c>
      <c r="E310" s="643">
        <f>'Gas Monthly Avg&amp; Bidweek Prices'!D347</f>
        <v>0.4626820005226</v>
      </c>
      <c r="F310" s="22"/>
      <c r="G310" s="22"/>
      <c r="X310" s="161"/>
    </row>
    <row r="311" spans="1:24" x14ac:dyDescent="0.2">
      <c r="A311" s="19">
        <v>43647</v>
      </c>
      <c r="B311" s="22">
        <f>'Monthly AVG OIL'!E307</f>
        <v>57.49870967741937</v>
      </c>
      <c r="C311" s="122">
        <f>'Monthly AVG OIL'!D307</f>
        <v>63.835483870967735</v>
      </c>
      <c r="D311" s="643">
        <f>'Gas Monthly Avg&amp; Bidweek Prices'!B348</f>
        <v>2.302</v>
      </c>
      <c r="E311" s="643">
        <f>'Gas Monthly Avg&amp; Bidweek Prices'!D348</f>
        <v>0.92284576814666985</v>
      </c>
      <c r="F311" s="22"/>
      <c r="G311" s="22"/>
      <c r="X311" s="161"/>
    </row>
    <row r="312" spans="1:24" x14ac:dyDescent="0.2">
      <c r="A312" s="19">
        <v>43678</v>
      </c>
      <c r="B312" s="22">
        <f>'Monthly AVG OIL'!E308</f>
        <v>54.840967741935486</v>
      </c>
      <c r="C312" s="122">
        <f>'Monthly AVG OIL'!D308</f>
        <v>59.10387096774194</v>
      </c>
      <c r="D312" s="643">
        <f>'Gas Monthly Avg&amp; Bidweek Prices'!B349</f>
        <v>2.1659999999999999</v>
      </c>
      <c r="E312" s="643">
        <f>'Gas Monthly Avg&amp; Bidweek Prices'!D349</f>
        <v>0.74407104223920018</v>
      </c>
      <c r="F312" s="22"/>
      <c r="G312" s="22"/>
      <c r="X312" s="161"/>
    </row>
    <row r="313" spans="1:24" x14ac:dyDescent="0.2">
      <c r="A313" s="19">
        <v>43709</v>
      </c>
      <c r="B313" s="22">
        <f>'Monthly AVG OIL'!E309</f>
        <v>56.676000000000009</v>
      </c>
      <c r="C313" s="122">
        <f>'Monthly AVG OIL'!D309</f>
        <v>62.696000000000005</v>
      </c>
      <c r="D313" s="643">
        <f>'Gas Monthly Avg&amp; Bidweek Prices'!B350</f>
        <v>2.5169999999999999</v>
      </c>
      <c r="E313" s="643">
        <f>'Gas Monthly Avg&amp; Bidweek Prices'!D350</f>
        <v>0.48318364440878003</v>
      </c>
      <c r="F313" s="22"/>
      <c r="G313" s="22"/>
      <c r="X313" s="161"/>
    </row>
    <row r="314" spans="1:24" x14ac:dyDescent="0.2">
      <c r="A314" s="19">
        <v>43739</v>
      </c>
      <c r="B314" s="22">
        <f>'Monthly AVG OIL'!E310</f>
        <v>54.13000000000001</v>
      </c>
      <c r="C314" s="122">
        <f>'Monthly AVG OIL'!D310</f>
        <v>59.899354838709684</v>
      </c>
      <c r="D314" s="643">
        <f>'Gas Monthly Avg&amp; Bidweek Prices'!B351</f>
        <v>2.2349999999999999</v>
      </c>
      <c r="E314" s="643">
        <f>'Gas Monthly Avg&amp; Bidweek Prices'!D351</f>
        <v>1.656756701152005</v>
      </c>
      <c r="F314" s="22"/>
      <c r="G314" s="22"/>
      <c r="X314" s="161"/>
    </row>
    <row r="315" spans="1:24" x14ac:dyDescent="0.2">
      <c r="A315" s="19">
        <v>43770</v>
      </c>
      <c r="B315" s="22">
        <f>'Monthly AVG OIL'!E311</f>
        <v>57.084666666666664</v>
      </c>
      <c r="C315" s="122">
        <f>'Monthly AVG OIL'!D311</f>
        <v>63.086333333333322</v>
      </c>
      <c r="D315" s="643">
        <f>'Gas Monthly Avg&amp; Bidweek Prices'!B352</f>
        <v>2.5990000000000002</v>
      </c>
      <c r="E315" s="643">
        <f>'Gas Monthly Avg&amp; Bidweek Prices'!D352</f>
        <v>2.13277475656098</v>
      </c>
      <c r="F315" s="22"/>
      <c r="G315" s="22"/>
      <c r="X315" s="161"/>
    </row>
    <row r="316" spans="1:24" x14ac:dyDescent="0.2">
      <c r="A316" s="19">
        <v>43800</v>
      </c>
      <c r="B316" s="22">
        <f>'Monthly AVG OIL'!E312</f>
        <v>59.84</v>
      </c>
      <c r="C316" s="122">
        <f>'Monthly AVG OIL'!D312</f>
        <v>67.365806451612926</v>
      </c>
      <c r="D316" s="643">
        <f>'Gas Monthly Avg&amp; Bidweek Prices'!B353</f>
        <v>2.1930000000000001</v>
      </c>
      <c r="E316" s="643">
        <f>'Gas Monthly Avg&amp; Bidweek Prices'!D353</f>
        <v>1.8386334726750901</v>
      </c>
      <c r="F316" s="22"/>
      <c r="G316" s="22"/>
      <c r="X316" s="161"/>
    </row>
    <row r="317" spans="1:24" x14ac:dyDescent="0.2">
      <c r="A317" s="19">
        <v>43831</v>
      </c>
      <c r="B317" s="22">
        <f>'Monthly AVG OIL'!E313</f>
        <v>57.978709677419353</v>
      </c>
      <c r="C317" s="122">
        <f>'Monthly AVG OIL'!D313</f>
        <v>64.079032258064487</v>
      </c>
      <c r="D317" s="643">
        <f>'Gas Monthly Avg&amp; Bidweek Prices'!B354</f>
        <v>2.0049999999999999</v>
      </c>
      <c r="E317" s="643">
        <f>'Gas Monthly Avg&amp; Bidweek Prices'!D354</f>
        <v>1.7697506379795602</v>
      </c>
      <c r="F317" s="22"/>
      <c r="G317" s="22"/>
      <c r="X317" s="161"/>
    </row>
    <row r="318" spans="1:24" x14ac:dyDescent="0.2">
      <c r="A318" s="19">
        <v>43862</v>
      </c>
      <c r="B318" s="22">
        <f>'Monthly AVG OIL'!E314</f>
        <v>50.749310344827585</v>
      </c>
      <c r="C318" s="122">
        <f>'Monthly AVG OIL'!D314</f>
        <v>55.927241379310331</v>
      </c>
      <c r="D318" s="643">
        <f>'Gas Monthly Avg&amp; Bidweek Prices'!B355</f>
        <v>1.8759999999999999</v>
      </c>
      <c r="E318" s="643">
        <f>'Gas Monthly Avg&amp; Bidweek Prices'!D355</f>
        <v>1.3834420945499102</v>
      </c>
      <c r="F318" s="22"/>
      <c r="G318" s="22"/>
      <c r="X318" s="161"/>
    </row>
    <row r="319" spans="1:24" x14ac:dyDescent="0.2">
      <c r="A319" s="19">
        <v>43891</v>
      </c>
      <c r="B319" s="22">
        <f>'Monthly AVG OIL'!E315</f>
        <v>30.595483870967744</v>
      </c>
      <c r="C319" s="122">
        <f>'Monthly AVG OIL'!D315</f>
        <v>32.48838709677419</v>
      </c>
      <c r="D319" s="643">
        <f>'Gas Monthly Avg&amp; Bidweek Prices'!B356</f>
        <v>1.746</v>
      </c>
      <c r="E319" s="643">
        <f>'Gas Monthly Avg&amp; Bidweek Prices'!D356</f>
        <v>1.3964881946428003</v>
      </c>
      <c r="F319" s="22"/>
      <c r="G319" s="22"/>
      <c r="X319" s="161"/>
    </row>
    <row r="320" spans="1:24" x14ac:dyDescent="0.2">
      <c r="A320" s="19">
        <v>43922</v>
      </c>
      <c r="B320" s="22">
        <f>'Monthly AVG OIL'!E316</f>
        <v>18.201999999999998</v>
      </c>
      <c r="C320" s="122">
        <f>'Monthly AVG OIL'!D316</f>
        <v>18.946333333333335</v>
      </c>
      <c r="D320" s="643">
        <f>'Gas Monthly Avg&amp; Bidweek Prices'!B357</f>
        <v>1.6859999999999999</v>
      </c>
      <c r="E320" s="643">
        <f>'Gas Monthly Avg&amp; Bidweek Prices'!D357</f>
        <v>1.41272024868455</v>
      </c>
      <c r="F320" s="22"/>
      <c r="G320" s="22"/>
      <c r="X320" s="161"/>
    </row>
    <row r="321" spans="1:24" x14ac:dyDescent="0.2">
      <c r="A321" s="19">
        <v>43952</v>
      </c>
      <c r="B321" s="22">
        <f>'Monthly AVG OIL'!E317</f>
        <v>28.683225806451613</v>
      </c>
      <c r="C321" s="122">
        <f>'Monthly AVG OIL'!D317</f>
        <v>29.015161290322574</v>
      </c>
      <c r="D321" s="643">
        <f>'Gas Monthly Avg&amp; Bidweek Prices'!B358</f>
        <v>1.698</v>
      </c>
      <c r="E321" s="643">
        <f>'Gas Monthly Avg&amp; Bidweek Prices'!D358</f>
        <v>1.4925199938294802</v>
      </c>
      <c r="F321" s="22"/>
      <c r="G321" s="22"/>
      <c r="X321" s="161"/>
    </row>
    <row r="322" spans="1:24" x14ac:dyDescent="0.2">
      <c r="A322" s="19">
        <v>43983</v>
      </c>
      <c r="B322" s="22">
        <f>'Monthly AVG OIL'!E318</f>
        <v>38.369333333333337</v>
      </c>
      <c r="C322" s="122">
        <f>'Monthly AVG OIL'!D318</f>
        <v>40.385000000000005</v>
      </c>
      <c r="D322" s="643">
        <f>'Gas Monthly Avg&amp; Bidweek Prices'!B359</f>
        <v>1.5671666666666666</v>
      </c>
      <c r="E322" s="643">
        <f>'Gas Monthly Avg&amp; Bidweek Prices'!D359</f>
        <v>1.403433578272913</v>
      </c>
      <c r="F322" s="22"/>
      <c r="G322" s="22"/>
      <c r="X322" s="161"/>
    </row>
    <row r="323" spans="1:24" x14ac:dyDescent="0.2">
      <c r="A323" s="19">
        <v>44013</v>
      </c>
      <c r="B323" s="22">
        <f>'Monthly AVG OIL'!E319</f>
        <v>40.763225806451615</v>
      </c>
      <c r="C323" s="122">
        <f>'Monthly AVG OIL'!D319</f>
        <v>43.244838709677424</v>
      </c>
      <c r="D323" s="643">
        <f>'Gas Monthly Avg&amp; Bidweek Prices'!B360</f>
        <v>1.6950000000000001</v>
      </c>
      <c r="E323" s="643">
        <f>'Gas Monthly Avg&amp; Bidweek Prices'!D360</f>
        <v>1.46210373504375</v>
      </c>
      <c r="F323" s="22"/>
      <c r="G323" s="22"/>
      <c r="X323" s="161"/>
    </row>
    <row r="324" spans="1:24" x14ac:dyDescent="0.2">
      <c r="A324" s="19">
        <v>44044</v>
      </c>
      <c r="B324" s="22">
        <f>'Monthly AVG OIL'!E320</f>
        <v>42.186129032258073</v>
      </c>
      <c r="C324" s="122">
        <f>'Monthly AVG OIL'!D320</f>
        <v>44.592903225806459</v>
      </c>
      <c r="D324" s="643">
        <f>'Gas Monthly Avg&amp; Bidweek Prices'!B361</f>
        <v>2.222</v>
      </c>
      <c r="E324" s="643">
        <f>'Gas Monthly Avg&amp; Bidweek Prices'!D361</f>
        <v>1.8616730918526001</v>
      </c>
      <c r="F324" s="22"/>
      <c r="G324" s="22"/>
      <c r="X324" s="161"/>
    </row>
    <row r="325" spans="1:24" x14ac:dyDescent="0.2">
      <c r="A325" s="19">
        <v>44075</v>
      </c>
      <c r="B325" s="22">
        <f>'Monthly AVG OIL'!E321</f>
        <v>39.627666666666663</v>
      </c>
      <c r="C325" s="122">
        <f>'Monthly AVG OIL'!D321</f>
        <v>40.864999999999995</v>
      </c>
      <c r="D325" s="643">
        <f>'Gas Monthly Avg&amp; Bidweek Prices'!B362</f>
        <v>1.917</v>
      </c>
      <c r="E325" s="643">
        <f>'Gas Monthly Avg&amp; Bidweek Prices'!D362</f>
        <v>1.7323208582947203</v>
      </c>
      <c r="F325" s="22"/>
      <c r="G325" s="22"/>
      <c r="X325" s="161"/>
    </row>
    <row r="326" spans="1:24" x14ac:dyDescent="0.2">
      <c r="A326" s="19">
        <v>44105</v>
      </c>
      <c r="B326" s="22">
        <f>'Monthly AVG OIL'!E322</f>
        <v>39.443548387096783</v>
      </c>
      <c r="C326" s="122">
        <f>'Monthly AVG OIL'!D322</f>
        <v>40.124516129032251</v>
      </c>
      <c r="D326" s="643">
        <f>'Gas Monthly Avg&amp; Bidweek Prices'!B363</f>
        <v>2.2890000000000001</v>
      </c>
      <c r="E326" s="643">
        <f>'Gas Monthly Avg&amp; Bidweek Prices'!D363</f>
        <v>1.8452485094056799</v>
      </c>
      <c r="F326" s="22"/>
      <c r="G326" s="22"/>
      <c r="X326" s="161"/>
    </row>
    <row r="327" spans="1:24" x14ac:dyDescent="0.2">
      <c r="A327" s="19">
        <v>44136</v>
      </c>
      <c r="B327" s="22">
        <f>'Monthly AVG OIL'!E323</f>
        <v>41.277666666666654</v>
      </c>
      <c r="C327" s="122">
        <f>'Monthly AVG OIL'!D323</f>
        <v>42.446333333333335</v>
      </c>
      <c r="D327" s="643">
        <f>'Gas Monthly Avg&amp; Bidweek Prices'!B364</f>
        <v>2.5550000000000002</v>
      </c>
      <c r="E327" s="643">
        <f>'Gas Monthly Avg&amp; Bidweek Prices'!D364</f>
        <v>2.1807518463223206</v>
      </c>
      <c r="F327" s="22"/>
      <c r="G327" s="22"/>
      <c r="X327" s="161"/>
    </row>
    <row r="328" spans="1:24" x14ac:dyDescent="0.2">
      <c r="A328" s="19">
        <v>44166</v>
      </c>
      <c r="B328" s="22">
        <f>'Monthly AVG OIL'!E324</f>
        <v>47.227419354838716</v>
      </c>
      <c r="C328" s="122">
        <f>'Monthly AVG OIL'!D324</f>
        <v>50.163225806451635</v>
      </c>
      <c r="D328" s="643">
        <f>'Gas Monthly Avg&amp; Bidweek Prices'!B365</f>
        <v>2.5750000000000002</v>
      </c>
      <c r="E328" s="643">
        <f>'Gas Monthly Avg&amp; Bidweek Prices'!D365</f>
        <v>2.0221367041442404</v>
      </c>
      <c r="F328" s="22"/>
      <c r="G328" s="22"/>
      <c r="X328" s="161"/>
    </row>
    <row r="329" spans="1:24" x14ac:dyDescent="0.2">
      <c r="A329" s="19">
        <v>44197</v>
      </c>
      <c r="B329" s="22">
        <f>'Monthly AVG OIL'!E325</f>
        <v>51.806451612903224</v>
      </c>
      <c r="C329" s="122">
        <f>'Monthly AVG OIL'!D325</f>
        <v>54.538709677419355</v>
      </c>
      <c r="D329" s="643">
        <f>'Gas Monthly Avg&amp; Bidweek Prices'!B366</f>
        <v>2.609</v>
      </c>
      <c r="E329" s="643">
        <f>'Gas Monthly Avg&amp; Bidweek Prices'!D366</f>
        <v>2.1494114568866949</v>
      </c>
      <c r="F329" s="22"/>
      <c r="G329" s="22"/>
      <c r="X329" s="161"/>
    </row>
    <row r="330" spans="1:24" x14ac:dyDescent="0.2">
      <c r="A330" s="19">
        <v>44228</v>
      </c>
      <c r="B330" s="22">
        <f>'Monthly AVG OIL'!E326</f>
        <v>59.133928571428577</v>
      </c>
      <c r="C330" s="122">
        <f>'Monthly AVG OIL'!D326</f>
        <v>62.371428571428559</v>
      </c>
      <c r="D330" s="643">
        <f>'Gas Monthly Avg&amp; Bidweek Prices'!B367</f>
        <v>5.1459999999999999</v>
      </c>
      <c r="E330" s="643">
        <f>'Gas Monthly Avg&amp; Bidweek Prices'!D367</f>
        <v>3.1197336352688403</v>
      </c>
      <c r="F330" s="22"/>
      <c r="G330" s="22"/>
      <c r="X330" s="161"/>
    </row>
    <row r="331" spans="1:24" x14ac:dyDescent="0.2">
      <c r="A331" s="19">
        <v>44256</v>
      </c>
      <c r="B331" s="22">
        <f>'Monthly AVG OIL'!E327</f>
        <v>62.658064516129045</v>
      </c>
      <c r="C331" s="122">
        <f>'Monthly AVG OIL'!D327</f>
        <v>65.729354838709668</v>
      </c>
      <c r="D331" s="643">
        <f>'Gas Monthly Avg&amp; Bidweek Prices'!B368</f>
        <v>2.5649999999999999</v>
      </c>
      <c r="E331" s="643">
        <f>'Gas Monthly Avg&amp; Bidweek Prices'!D368</f>
        <v>2.1749790609876398</v>
      </c>
      <c r="F331" s="22"/>
      <c r="G331" s="22"/>
      <c r="X331" s="161"/>
    </row>
    <row r="332" spans="1:24" x14ac:dyDescent="0.2">
      <c r="A332" s="19">
        <v>44287</v>
      </c>
      <c r="B332" s="22">
        <f>'Monthly AVG OIL'!E328</f>
        <v>61.643666666666689</v>
      </c>
      <c r="C332" s="122">
        <f>'Monthly AVG OIL'!D328</f>
        <v>64.62566666666666</v>
      </c>
      <c r="D332" s="643">
        <f>'Gas Monthly Avg&amp; Bidweek Prices'!B369</f>
        <v>2.573</v>
      </c>
      <c r="E332" s="643">
        <f>'Gas Monthly Avg&amp; Bidweek Prices'!D369</f>
        <v>2.2174174509235454</v>
      </c>
      <c r="F332" s="22"/>
      <c r="G332" s="22"/>
      <c r="X332" s="161"/>
    </row>
    <row r="333" spans="1:24" x14ac:dyDescent="0.2">
      <c r="A333" s="19">
        <v>44317</v>
      </c>
      <c r="B333" s="22">
        <f>'Monthly AVG OIL'!E329</f>
        <v>65.063225806451584</v>
      </c>
      <c r="C333" s="122">
        <f>'Monthly AVG OIL'!D329</f>
        <v>68.477419354838716</v>
      </c>
      <c r="D333" s="643">
        <f>'Gas Monthly Avg&amp; Bidweek Prices'!B370</f>
        <v>2.8759999999999999</v>
      </c>
      <c r="E333" s="643">
        <f>'Gas Monthly Avg&amp; Bidweek Prices'!D370</f>
        <v>2.5249279278083399</v>
      </c>
      <c r="F333" s="22"/>
      <c r="G333" s="22"/>
      <c r="X333" s="161"/>
    </row>
    <row r="334" spans="1:24" x14ac:dyDescent="0.2">
      <c r="A334" s="19">
        <v>44348</v>
      </c>
      <c r="B334" s="22">
        <f>'Monthly AVG OIL'!E330</f>
        <v>71.406666666666666</v>
      </c>
      <c r="C334" s="122">
        <f>'Monthly AVG OIL'!D330</f>
        <v>73.180333333333323</v>
      </c>
      <c r="D334" s="643">
        <f>'Gas Monthly Avg&amp; Bidweek Prices'!B371</f>
        <v>3.1869999999999998</v>
      </c>
      <c r="E334" s="643">
        <f>'Gas Monthly Avg&amp; Bidweek Prices'!D371</f>
        <v>2.7368519008709802</v>
      </c>
      <c r="F334" s="22"/>
      <c r="G334" s="22"/>
      <c r="X334" s="161"/>
    </row>
    <row r="335" spans="1:24" x14ac:dyDescent="0.2">
      <c r="A335" s="19">
        <v>44378</v>
      </c>
      <c r="B335" s="22">
        <f>'Monthly AVG OIL'!E331</f>
        <v>72.817741935483866</v>
      </c>
      <c r="C335" s="122">
        <f>'Monthly AVG OIL'!D331</f>
        <v>75.461612903225785</v>
      </c>
      <c r="D335" s="643">
        <f>'Gas Monthly Avg&amp; Bidweek Prices'!B372</f>
        <v>3.7949999999999999</v>
      </c>
      <c r="E335" s="643">
        <f>'Gas Monthly Avg&amp; Bidweek Prices'!D372</f>
        <v>3.1154100554641007</v>
      </c>
      <c r="F335" s="22"/>
      <c r="G335" s="22"/>
      <c r="X335" s="161"/>
    </row>
    <row r="336" spans="1:24" x14ac:dyDescent="0.2">
      <c r="A336" s="19">
        <v>44409</v>
      </c>
      <c r="B336" s="22">
        <f>'Monthly AVG OIL'!E332</f>
        <v>67.709999999999994</v>
      </c>
      <c r="C336" s="122">
        <f>'Monthly AVG OIL'!D332</f>
        <v>70.808064516129036</v>
      </c>
      <c r="D336" s="643">
        <f>'Gas Monthly Avg&amp; Bidweek Prices'!B373</f>
        <v>4.0289999999999999</v>
      </c>
      <c r="E336" s="643">
        <f>'Gas Monthly Avg&amp; Bidweek Prices'!D373</f>
        <v>2.5244602060558403</v>
      </c>
      <c r="F336" s="22"/>
      <c r="G336" s="22"/>
      <c r="X336" s="161"/>
    </row>
    <row r="337" spans="1:24" x14ac:dyDescent="0.2">
      <c r="A337" s="19">
        <v>44440</v>
      </c>
      <c r="B337" s="22">
        <f>'Monthly AVG OIL'!E333</f>
        <v>71.39</v>
      </c>
      <c r="C337" s="122">
        <f>'Monthly AVG OIL'!D333</f>
        <v>74.463000000000022</v>
      </c>
      <c r="D337" s="643">
        <f>'Gas Monthly Avg&amp; Bidweek Prices'!B374</f>
        <v>5.024</v>
      </c>
      <c r="E337" s="643">
        <f>'Gas Monthly Avg&amp; Bidweek Prices'!D374</f>
        <v>2.9431367547225005</v>
      </c>
      <c r="F337" s="22"/>
      <c r="G337" s="22"/>
      <c r="X337" s="161"/>
    </row>
    <row r="338" spans="1:24" x14ac:dyDescent="0.2">
      <c r="A338" s="19">
        <v>44470</v>
      </c>
      <c r="B338" s="22">
        <f>'Monthly AVG OIL'!E334</f>
        <v>81.140645161290323</v>
      </c>
      <c r="C338" s="122">
        <f>'Monthly AVG OIL'!D334</f>
        <v>83.349677419354833</v>
      </c>
      <c r="D338" s="643">
        <f>'Gas Monthly Avg&amp; Bidweek Prices'!B375</f>
        <v>5.4870000000000001</v>
      </c>
      <c r="E338" s="643">
        <f>'Gas Monthly Avg&amp; Bidweek Prices'!D375</f>
        <v>4.1461901468966298</v>
      </c>
      <c r="F338" s="22"/>
      <c r="G338" s="22"/>
      <c r="X338" s="161"/>
    </row>
    <row r="339" spans="1:24" x14ac:dyDescent="0.2">
      <c r="A339" s="19">
        <v>44501</v>
      </c>
      <c r="B339" s="22">
        <f>'Monthly AVG OIL'!E335</f>
        <v>78.09133333333331</v>
      </c>
      <c r="C339" s="122">
        <f>'Monthly AVG OIL'!D335</f>
        <v>80.63266666666668</v>
      </c>
      <c r="D339" s="643">
        <f>'Gas Monthly Avg&amp; Bidweek Prices'!B376</f>
        <v>5.0339999999999998</v>
      </c>
      <c r="E339" s="643">
        <f>'Gas Monthly Avg&amp; Bidweek Prices'!D376</f>
        <v>3.8071275961441806</v>
      </c>
      <c r="F339" s="22"/>
      <c r="G339" s="22"/>
      <c r="X339" s="161"/>
    </row>
    <row r="340" spans="1:24" x14ac:dyDescent="0.2">
      <c r="A340" s="19">
        <v>44531</v>
      </c>
      <c r="B340" s="22">
        <f>'Monthly AVG OIL'!E336</f>
        <v>71.488064516129</v>
      </c>
      <c r="C340" s="122">
        <f>'Monthly AVG OIL'!D336</f>
        <v>74.06</v>
      </c>
      <c r="D340" s="643">
        <f>'Gas Monthly Avg&amp; Bidweek Prices'!B377</f>
        <v>3.7149999999999999</v>
      </c>
      <c r="E340" s="643">
        <f>'Gas Monthly Avg&amp; Bidweek Prices'!D377</f>
        <v>3.2279866421154004</v>
      </c>
      <c r="F340" s="22"/>
      <c r="G340" s="22"/>
      <c r="X340" s="161"/>
    </row>
    <row r="341" spans="1:24" x14ac:dyDescent="0.2">
      <c r="A341" s="19">
        <v>44562</v>
      </c>
      <c r="B341" s="22">
        <f>'Monthly AVG OIL'!E337</f>
        <v>82.683225806451631</v>
      </c>
      <c r="C341" s="122">
        <f>'Monthly AVG OIL'!D337</f>
        <v>86.207419354838677</v>
      </c>
      <c r="D341" s="643">
        <f>'Gas Monthly Avg&amp; Bidweek Prices'!B378</f>
        <v>4.2720000000000002</v>
      </c>
      <c r="E341" s="643">
        <f>'Gas Monthly Avg&amp; Bidweek Prices'!D378</f>
        <v>3.4747346373562706</v>
      </c>
      <c r="F341" s="22"/>
      <c r="G341" s="22"/>
      <c r="X341" s="161"/>
    </row>
    <row r="342" spans="1:24" x14ac:dyDescent="0.2">
      <c r="A342" s="19">
        <v>44593</v>
      </c>
      <c r="B342" s="22">
        <f>'Monthly AVG OIL'!E338</f>
        <v>91.72</v>
      </c>
      <c r="C342" s="122">
        <f>'Monthly AVG OIL'!D338</f>
        <v>97.170714285714283</v>
      </c>
      <c r="D342" s="643">
        <f>'Gas Monthly Avg&amp; Bidweek Prices'!B379</f>
        <v>4.673</v>
      </c>
      <c r="E342" s="643">
        <f>'Gas Monthly Avg&amp; Bidweek Prices'!D379</f>
        <v>3.7216519552538503</v>
      </c>
      <c r="F342" s="22"/>
      <c r="G342" s="22"/>
      <c r="X342" s="161"/>
    </row>
    <row r="343" spans="1:24" x14ac:dyDescent="0.2">
      <c r="A343" s="19">
        <v>44621</v>
      </c>
      <c r="B343" s="22">
        <f>'Monthly AVG OIL'!E339</f>
        <v>108.94354838709678</v>
      </c>
      <c r="C343" s="122">
        <f>'Monthly AVG OIL'!D339</f>
        <v>117.88903225806453</v>
      </c>
      <c r="D343" s="643">
        <f>'Gas Monthly Avg&amp; Bidweek Prices'!B380</f>
        <v>4.8620000000000001</v>
      </c>
      <c r="E343" s="643">
        <f>'Gas Monthly Avg&amp; Bidweek Prices'!D380</f>
        <v>3.9953035102938306</v>
      </c>
      <c r="F343" s="22"/>
      <c r="G343" s="22"/>
      <c r="X343" s="161"/>
    </row>
    <row r="344" spans="1:24" x14ac:dyDescent="0.2">
      <c r="A344" s="19">
        <v>44652</v>
      </c>
      <c r="B344" s="22">
        <f>'Monthly AVG OIL'!E340</f>
        <v>101.91833333333335</v>
      </c>
      <c r="C344" s="122">
        <f>'Monthly AVG OIL'!D340</f>
        <v>105.45633333333335</v>
      </c>
      <c r="D344" s="643">
        <f>'Gas Monthly Avg&amp; Bidweek Prices'!B381</f>
        <v>6.4740000000000002</v>
      </c>
      <c r="E344" s="643">
        <f>'Gas Monthly Avg&amp; Bidweek Prices'!D381</f>
        <v>5.441634672286721</v>
      </c>
      <c r="F344" s="22"/>
      <c r="G344" s="22"/>
      <c r="X344" s="161"/>
    </row>
    <row r="345" spans="1:24" x14ac:dyDescent="0.2">
      <c r="A345" s="19">
        <v>44682</v>
      </c>
      <c r="B345" s="22">
        <f>'Monthly AVG OIL'!E341</f>
        <v>110.04290322580648</v>
      </c>
      <c r="C345" s="122">
        <f>'Monthly AVG OIL'!D341</f>
        <v>113.49709677419357</v>
      </c>
      <c r="D345" s="643">
        <f>'Gas Monthly Avg&amp; Bidweek Prices'!B382</f>
        <v>7.9980000000000002</v>
      </c>
      <c r="E345" s="643">
        <f>'Gas Monthly Avg&amp; Bidweek Prices'!D382</f>
        <v>5.7562725695452412</v>
      </c>
      <c r="F345" s="22"/>
      <c r="G345" s="22"/>
      <c r="X345" s="161"/>
    </row>
    <row r="346" spans="1:24" x14ac:dyDescent="0.2">
      <c r="A346" s="19">
        <v>44713</v>
      </c>
      <c r="B346" s="22">
        <f>'Monthly AVG OIL'!E342</f>
        <v>114.13733333333336</v>
      </c>
      <c r="C346" s="122">
        <f>'Monthly AVG OIL'!D342</f>
        <v>122.61766666666669</v>
      </c>
      <c r="D346" s="643">
        <f>'Gas Monthly Avg&amp; Bidweek Prices'!B383</f>
        <v>7.694</v>
      </c>
      <c r="E346" s="643">
        <f>'Gas Monthly Avg&amp; Bidweek Prices'!D383</f>
        <v>5.7442240318900808</v>
      </c>
      <c r="F346" s="753"/>
      <c r="G346" s="22"/>
      <c r="X346" s="161"/>
    </row>
    <row r="347" spans="1:24" x14ac:dyDescent="0.2">
      <c r="A347" s="19">
        <v>44743</v>
      </c>
      <c r="B347" s="22">
        <f>'Monthly AVG OIL'!E343</f>
        <v>100.1412903225806</v>
      </c>
      <c r="C347" s="122">
        <f>'Monthly AVG OIL'!D343</f>
        <v>112.18838709677421</v>
      </c>
      <c r="D347" s="643">
        <f>'Gas Monthly Avg&amp; Bidweek Prices'!B384</f>
        <v>7.1040000000000001</v>
      </c>
      <c r="E347" s="643">
        <f>'Gas Monthly Avg&amp; Bidweek Prices'!D384</f>
        <v>4.1473478916428652</v>
      </c>
      <c r="F347" s="22"/>
      <c r="G347" s="22"/>
      <c r="X347" s="161"/>
    </row>
    <row r="348" spans="1:24" x14ac:dyDescent="0.2">
      <c r="A348" s="19">
        <v>44774</v>
      </c>
      <c r="B348" s="22">
        <f>'Monthly AVG OIL'!E344</f>
        <v>91.418064516129022</v>
      </c>
      <c r="C348" s="122">
        <f>'Monthly AVG OIL'!D344</f>
        <v>100.4558064516129</v>
      </c>
      <c r="D348" s="643">
        <f>'Gas Monthly Avg&amp; Bidweek Prices'!B385</f>
        <v>8.7940000000000005</v>
      </c>
      <c r="E348" s="643">
        <f>'Gas Monthly Avg&amp; Bidweek Prices'!D385</f>
        <v>2.5032970169447704</v>
      </c>
      <c r="F348" s="22"/>
      <c r="G348" s="22"/>
      <c r="X348" s="161"/>
    </row>
    <row r="349" spans="1:24" x14ac:dyDescent="0.2">
      <c r="A349" s="19">
        <v>44805</v>
      </c>
      <c r="B349" s="22">
        <f>'Monthly AVG OIL'!E345</f>
        <v>84.057666666666648</v>
      </c>
      <c r="C349" s="122">
        <f>'Monthly AVG OIL'!D345</f>
        <v>89.715666666666692</v>
      </c>
      <c r="D349" s="643">
        <f>'Gas Monthly Avg&amp; Bidweek Prices'!B386</f>
        <v>7.9880000000000004</v>
      </c>
      <c r="E349" s="643">
        <f>'Gas Monthly Avg&amp; Bidweek Prices'!D386</f>
        <v>3.0819746469656</v>
      </c>
      <c r="F349" s="22"/>
      <c r="G349" s="22"/>
      <c r="X349" s="161"/>
    </row>
    <row r="350" spans="1:24" x14ac:dyDescent="0.2">
      <c r="A350" s="19">
        <v>44835</v>
      </c>
      <c r="B350" s="22">
        <f>'Monthly AVG OIL'!E346</f>
        <v>86.74</v>
      </c>
      <c r="C350" s="122">
        <f>'Monthly AVG OIL'!D346</f>
        <v>93.319032258064524</v>
      </c>
      <c r="D350" s="643">
        <f>'Gas Monthly Avg&amp; Bidweek Prices'!B387</f>
        <v>5.6870000000000003</v>
      </c>
      <c r="E350" s="643">
        <f>'Gas Monthly Avg&amp; Bidweek Prices'!D387</f>
        <v>2.3472292403499804</v>
      </c>
      <c r="F350" s="22"/>
      <c r="G350" s="22"/>
      <c r="X350" s="161"/>
    </row>
    <row r="351" spans="1:24" x14ac:dyDescent="0.2">
      <c r="A351" s="19">
        <v>44866</v>
      </c>
      <c r="B351" s="22">
        <f>'Monthly AVG OIL'!E347</f>
        <v>84.196666666666673</v>
      </c>
      <c r="C351" s="122">
        <f>'Monthly AVG OIL'!D347</f>
        <v>91.586666666666673</v>
      </c>
      <c r="D351" s="643">
        <f>'Gas Monthly Avg&amp; Bidweek Prices'!B388</f>
        <v>5.3360000000000003</v>
      </c>
      <c r="E351" s="643">
        <f>'Gas Monthly Avg&amp; Bidweek Prices'!D388</f>
        <v>4.4192391666394304</v>
      </c>
      <c r="F351" s="22"/>
      <c r="G351" s="22"/>
      <c r="X351" s="161"/>
    </row>
    <row r="352" spans="1:24" x14ac:dyDescent="0.2">
      <c r="A352" s="19">
        <v>44896</v>
      </c>
      <c r="B352" s="22">
        <f>'Monthly AVG OIL'!E348</f>
        <v>76.658064516129031</v>
      </c>
      <c r="C352" s="122">
        <f>'Monthly AVG OIL'!D348</f>
        <v>81.203870967741935</v>
      </c>
      <c r="D352" s="643">
        <f>'Gas Monthly Avg&amp; Bidweek Prices'!B389</f>
        <v>5.6319999999999997</v>
      </c>
      <c r="E352" s="643">
        <f>'Gas Monthly Avg&amp; Bidweek Prices'!D389</f>
        <v>4.5929926448442897</v>
      </c>
      <c r="F352" s="22"/>
      <c r="G352" s="22"/>
      <c r="X352" s="161"/>
    </row>
    <row r="353" spans="1:24" x14ac:dyDescent="0.2">
      <c r="A353" s="19">
        <v>44927</v>
      </c>
      <c r="B353" s="22">
        <f>'Monthly AVG OIL'!E349</f>
        <v>78.480645161290312</v>
      </c>
      <c r="C353" s="122">
        <f>'Monthly AVG OIL'!D349</f>
        <v>82.660967741935508</v>
      </c>
      <c r="D353" s="643">
        <f>'Gas Monthly Avg&amp; Bidweek Prices'!B390</f>
        <v>3.298</v>
      </c>
      <c r="E353" s="643">
        <f>'Gas Monthly Avg&amp; Bidweek Prices'!D390</f>
        <v>2.8568262405228007</v>
      </c>
      <c r="F353" s="22"/>
      <c r="G353" s="22"/>
      <c r="X353" s="161"/>
    </row>
    <row r="354" spans="1:24" x14ac:dyDescent="0.2">
      <c r="A354" s="19">
        <v>44958</v>
      </c>
      <c r="B354" s="22">
        <f>'Monthly AVG OIL'!E350</f>
        <v>76.722499999999997</v>
      </c>
      <c r="C354" s="122">
        <f>'Monthly AVG OIL'!D350</f>
        <v>82.46</v>
      </c>
      <c r="D354" s="643">
        <f>'Gas Monthly Avg&amp; Bidweek Prices'!B391</f>
        <v>2.37</v>
      </c>
      <c r="E354" s="643">
        <f>'Gas Monthly Avg&amp; Bidweek Prices'!D391</f>
        <v>2.07750301296152</v>
      </c>
      <c r="F354" s="22"/>
      <c r="G354" s="22"/>
      <c r="X354" s="161"/>
    </row>
    <row r="355" spans="1:24" x14ac:dyDescent="0.2">
      <c r="A355" s="19">
        <v>44986</v>
      </c>
      <c r="B355" s="22">
        <f>'Monthly AVG OIL'!E351</f>
        <v>73.299677419354822</v>
      </c>
      <c r="C355" s="122">
        <f>'Monthly AVG OIL'!D351</f>
        <v>78.367419354838717</v>
      </c>
      <c r="D355" s="643">
        <f>'Gas Monthly Avg&amp; Bidweek Prices'!B392</f>
        <v>2.3340000000000001</v>
      </c>
      <c r="E355" s="643">
        <f>'Gas Monthly Avg&amp; Bidweek Prices'!D392</f>
        <v>2.25189548661334</v>
      </c>
      <c r="F355" s="22"/>
      <c r="G355" s="22"/>
      <c r="X355" s="161"/>
    </row>
    <row r="356" spans="1:24" x14ac:dyDescent="0.2">
      <c r="A356" s="19">
        <v>45017</v>
      </c>
      <c r="B356" s="22">
        <f>'Monthly AVG OIL'!E352</f>
        <v>79.237000000000023</v>
      </c>
      <c r="C356" s="122">
        <f>'Monthly AVG OIL'!D352</f>
        <v>84.477500000000006</v>
      </c>
      <c r="D356" s="643">
        <f>'Gas Monthly Avg&amp; Bidweek Prices'!B393</f>
        <v>2.133</v>
      </c>
      <c r="E356" s="643">
        <f>'Gas Monthly Avg&amp; Bidweek Prices'!D393</f>
        <v>1.8672779318577599</v>
      </c>
      <c r="F356" s="22"/>
      <c r="G356" s="22"/>
      <c r="X356" s="161"/>
    </row>
    <row r="357" spans="1:24" x14ac:dyDescent="0.2">
      <c r="A357" s="19">
        <v>45047</v>
      </c>
      <c r="B357" s="22">
        <f>'Monthly AVG OIL'!E353</f>
        <v>71.597741935483867</v>
      </c>
      <c r="C357" s="122">
        <f>'Monthly AVG OIL'!D353</f>
        <v>75.712903225806457</v>
      </c>
      <c r="D357" s="643">
        <f>'Gas Monthly Avg&amp; Bidweek Prices'!B394</f>
        <v>2.109</v>
      </c>
      <c r="E357" s="643">
        <f>'Gas Monthly Avg&amp; Bidweek Prices'!D394</f>
        <v>1.6949734661882951</v>
      </c>
      <c r="F357" s="22"/>
      <c r="G357" s="22"/>
      <c r="X357" s="161"/>
    </row>
    <row r="358" spans="1:24" x14ac:dyDescent="0.2">
      <c r="A358" s="19">
        <v>45078</v>
      </c>
      <c r="B358" s="22">
        <f>'Monthly AVG OIL'!E354</f>
        <v>70.441333333333333</v>
      </c>
      <c r="C358" s="122">
        <f>'Monthly AVG OIL'!D354</f>
        <v>74.952666666666659</v>
      </c>
      <c r="D358" s="643">
        <f>'Gas Monthly Avg&amp; Bidweek Prices'!B395</f>
        <v>2.12</v>
      </c>
      <c r="E358" s="643">
        <f>'Gas Monthly Avg&amp; Bidweek Prices'!D395</f>
        <v>1.79526794010885</v>
      </c>
      <c r="F358" s="22"/>
      <c r="G358" s="22"/>
      <c r="X358" s="161"/>
    </row>
    <row r="359" spans="1:24" x14ac:dyDescent="0.2">
      <c r="A359" s="19">
        <v>45108</v>
      </c>
      <c r="B359" s="22">
        <f>'Monthly AVG OIL'!E355</f>
        <v>75.665161290322573</v>
      </c>
      <c r="C359" s="122">
        <f>'Monthly AVG OIL'!D355</f>
        <v>79.99129032258061</v>
      </c>
      <c r="D359" s="643">
        <f>'Gas Monthly Avg&amp; Bidweek Prices'!B396</f>
        <v>2.5390000000000001</v>
      </c>
      <c r="E359" s="643">
        <f>'Gas Monthly Avg&amp; Bidweek Prices'!D396</f>
        <v>1.8645078315864703</v>
      </c>
      <c r="F359" s="22"/>
      <c r="G359" s="22"/>
      <c r="X359" s="161"/>
    </row>
    <row r="360" spans="1:24" x14ac:dyDescent="0.2">
      <c r="A360" s="19">
        <v>45139</v>
      </c>
      <c r="B360" s="22">
        <f>'Monthly AVG OIL'!E356</f>
        <v>81.43741935483871</v>
      </c>
      <c r="C360" s="122">
        <f>'Monthly AVG OIL'!D356</f>
        <v>86.25709677419357</v>
      </c>
      <c r="D360" s="643">
        <f>'Gas Monthly Avg&amp; Bidweek Prices'!B397</f>
        <v>2.5659999999999998</v>
      </c>
      <c r="E360" s="643">
        <f>'Gas Monthly Avg&amp; Bidweek Prices'!D397</f>
        <v>2.0123559768373998</v>
      </c>
      <c r="F360" s="22"/>
      <c r="G360" s="22"/>
      <c r="X360" s="161"/>
    </row>
    <row r="361" spans="1:24" x14ac:dyDescent="0.2">
      <c r="A361" s="19">
        <v>45170</v>
      </c>
      <c r="B361" s="22">
        <f>'Monthly AVG OIL'!E357</f>
        <v>89.088999999999984</v>
      </c>
      <c r="C361" s="122">
        <f>'Monthly AVG OIL'!D357</f>
        <v>93.558999999999997</v>
      </c>
      <c r="D361" s="643">
        <f>'Gas Monthly Avg&amp; Bidweek Prices'!B398</f>
        <v>2.6440000000000001</v>
      </c>
      <c r="E361" s="643">
        <f>'Gas Monthly Avg&amp; Bidweek Prices'!D398</f>
        <v>1.9177157716724402</v>
      </c>
      <c r="F361" s="22"/>
      <c r="G361" s="22"/>
      <c r="X361" s="161"/>
    </row>
    <row r="362" spans="1:24" x14ac:dyDescent="0.2">
      <c r="A362" s="19">
        <v>45200</v>
      </c>
      <c r="B362" s="22">
        <f>'Monthly AVG OIL'!E358</f>
        <v>85.825806451612905</v>
      </c>
      <c r="C362" s="122">
        <f>'Monthly AVG OIL'!D358</f>
        <v>91.040322580645167</v>
      </c>
      <c r="D362" s="643">
        <f>'Gas Monthly Avg&amp; Bidweek Prices'!B399</f>
        <v>2.9660000000000002</v>
      </c>
      <c r="E362" s="643">
        <f>'Gas Monthly Avg&amp; Bidweek Prices'!D399</f>
        <v>1.7445032244841503</v>
      </c>
      <c r="F362" s="22"/>
      <c r="G362" s="22"/>
      <c r="X362" s="161"/>
    </row>
    <row r="363" spans="1:24" x14ac:dyDescent="0.2">
      <c r="A363" s="19">
        <v>45231</v>
      </c>
      <c r="B363" s="22">
        <f>'Monthly AVG OIL'!E359</f>
        <v>77.340999999999994</v>
      </c>
      <c r="C363" s="122">
        <f>'Monthly AVG OIL'!D359</f>
        <v>82.972666666666655</v>
      </c>
      <c r="D363" s="643">
        <f>'Gas Monthly Avg&amp; Bidweek Prices'!B400</f>
        <v>2.7349999999999999</v>
      </c>
      <c r="E363" s="643">
        <f>'Gas Monthly Avg&amp; Bidweek Prices'!D400</f>
        <v>1.9121418614160004</v>
      </c>
      <c r="F363" s="22"/>
      <c r="G363" s="22"/>
      <c r="X363" s="161"/>
    </row>
    <row r="364" spans="1:24" x14ac:dyDescent="0.2">
      <c r="A364" s="19">
        <v>45261</v>
      </c>
      <c r="B364" s="22">
        <f>'Monthly AVG OIL'!E360</f>
        <v>72.25516129032259</v>
      </c>
      <c r="C364" s="122">
        <f>'Monthly AVG OIL'!D360</f>
        <v>77.880322580645156</v>
      </c>
      <c r="D364" s="643">
        <f>'Gas Monthly Avg&amp; Bidweek Prices'!B401</f>
        <v>2.5259999999999998</v>
      </c>
      <c r="E364" s="643">
        <f>'Gas Monthly Avg&amp; Bidweek Prices'!D401</f>
        <v>1.4222292164705002</v>
      </c>
      <c r="F364" s="22"/>
      <c r="G364" s="22"/>
      <c r="X364" s="161"/>
    </row>
    <row r="365" spans="1:24" x14ac:dyDescent="0.2">
      <c r="A365" s="19">
        <v>45292</v>
      </c>
      <c r="B365" s="22">
        <f>'Monthly AVG OIL'!E361</f>
        <v>73.910645161290347</v>
      </c>
      <c r="C365" s="122">
        <f>'Monthly AVG OIL'!D361</f>
        <v>80.158709677419353</v>
      </c>
      <c r="D365" s="643">
        <f>'Gas Monthly Avg&amp; Bidweek Prices'!B402</f>
        <v>4.0410000000000004</v>
      </c>
      <c r="E365" s="643">
        <f>'Gas Monthly Avg&amp; Bidweek Prices'!D402</f>
        <v>2.8076742379376403</v>
      </c>
      <c r="F365" s="22"/>
      <c r="G365" s="22"/>
      <c r="X365" s="161"/>
    </row>
    <row r="366" spans="1:24" x14ac:dyDescent="0.2">
      <c r="A366" s="19">
        <v>45323</v>
      </c>
      <c r="B366" s="22">
        <f>'Monthly AVG OIL'!E362</f>
        <v>76.585862068965525</v>
      </c>
      <c r="C366" s="122">
        <f>'Monthly AVG OIL'!D362</f>
        <v>83.358620689655197</v>
      </c>
      <c r="D366" s="643">
        <f>'Gas Monthly Avg&amp; Bidweek Prices'!B403</f>
        <v>1.732</v>
      </c>
      <c r="E366" s="643">
        <f>'Gas Monthly Avg&amp; Bidweek Prices'!D403</f>
        <v>1.3408634882766801</v>
      </c>
      <c r="F366" s="22"/>
      <c r="G366" s="22"/>
      <c r="X366" s="161"/>
    </row>
    <row r="367" spans="1:24" x14ac:dyDescent="0.2">
      <c r="A367" s="19">
        <v>45352</v>
      </c>
      <c r="B367" s="22">
        <f>'Monthly AVG OIL'!E363</f>
        <v>80.545483870967757</v>
      </c>
      <c r="C367" s="122">
        <f>'Monthly AVG OIL'!D363</f>
        <v>85.336129032258071</v>
      </c>
      <c r="D367" s="643">
        <f>'Gas Monthly Avg&amp; Bidweek Prices'!B404</f>
        <v>1.4850000000000001</v>
      </c>
      <c r="E367" s="643">
        <f>'Gas Monthly Avg&amp; Bidweek Prices'!D404</f>
        <v>1.30501331937576</v>
      </c>
      <c r="F367" s="22"/>
      <c r="G367" s="22"/>
      <c r="X367" s="161"/>
    </row>
    <row r="368" spans="1:24" x14ac:dyDescent="0.2">
      <c r="A368" s="19">
        <v>45383</v>
      </c>
      <c r="B368" s="22">
        <f>'Monthly AVG OIL'!E364</f>
        <v>84.526333333333326</v>
      </c>
      <c r="C368" s="122">
        <f>'Monthly AVG OIL'!D364</f>
        <v>90.08499999999998</v>
      </c>
      <c r="D368" s="643">
        <f>'Gas Monthly Avg&amp; Bidweek Prices'!B405</f>
        <v>1.548</v>
      </c>
      <c r="E368" s="643">
        <f>'Gas Monthly Avg&amp; Bidweek Prices'!D405</f>
        <v>1.019299753973995</v>
      </c>
      <c r="X368" s="161"/>
    </row>
    <row r="369" spans="1:24" x14ac:dyDescent="0.2">
      <c r="A369" s="19">
        <v>45413</v>
      </c>
      <c r="B369" s="22">
        <f>'Monthly AVG OIL'!E365</f>
        <v>78.570645161290315</v>
      </c>
      <c r="C369" s="122">
        <f>'Monthly AVG OIL'!D365</f>
        <v>81.79000000000002</v>
      </c>
      <c r="D369" s="643">
        <f>'Gas Monthly Avg&amp; Bidweek Prices'!B406</f>
        <v>2.13</v>
      </c>
      <c r="E369" s="643">
        <f>'Gas Monthly Avg&amp; Bidweek Prices'!D406</f>
        <v>0.95239277106480014</v>
      </c>
      <c r="X369" s="161"/>
    </row>
    <row r="370" spans="1:24" x14ac:dyDescent="0.2">
      <c r="A370" s="19">
        <v>45444</v>
      </c>
      <c r="B370" s="22">
        <f>'Monthly AVG OIL'!E366</f>
        <v>78.777333333333317</v>
      </c>
      <c r="C370" s="122">
        <f>'Monthly AVG OIL'!D366</f>
        <v>82.344000000000037</v>
      </c>
      <c r="D370" s="643">
        <f>'Gas Monthly Avg&amp; Bidweek Prices'!B407</f>
        <v>2.4540000000000002</v>
      </c>
      <c r="E370" s="643">
        <f>'Gas Monthly Avg&amp; Bidweek Prices'!D407</f>
        <v>0.6141576501490501</v>
      </c>
      <c r="X370" s="161"/>
    </row>
    <row r="371" spans="1:24" x14ac:dyDescent="0.2">
      <c r="A371" s="19">
        <v>45474</v>
      </c>
      <c r="B371" s="22">
        <f>'Monthly AVG OIL'!E367</f>
        <v>80.638387096774181</v>
      </c>
      <c r="C371" s="122">
        <f>'Monthly AVG OIL'!D367</f>
        <v>85.278064516129035</v>
      </c>
      <c r="D371" s="643">
        <f>'Gas Monthly Avg&amp; Bidweek Prices'!B408</f>
        <v>2.0720000000000001</v>
      </c>
      <c r="E371" s="643">
        <f>'Gas Monthly Avg&amp; Bidweek Prices'!D408</f>
        <v>0.67618363227679512</v>
      </c>
      <c r="X371" s="161"/>
    </row>
    <row r="372" spans="1:24" x14ac:dyDescent="0.2">
      <c r="A372" s="19">
        <v>45505</v>
      </c>
      <c r="B372" s="22">
        <f>'Monthly AVG OIL'!E368</f>
        <v>75.379677419354849</v>
      </c>
      <c r="C372" s="122">
        <f>'Monthly AVG OIL'!D368</f>
        <v>80.343225806451585</v>
      </c>
      <c r="D372" s="643">
        <f>'Gas Monthly Avg&amp; Bidweek Prices'!B409</f>
        <v>1.962</v>
      </c>
      <c r="E372" s="643">
        <f>'Gas Monthly Avg&amp; Bidweek Prices'!D409</f>
        <v>0.47634277664055003</v>
      </c>
      <c r="X372" s="161"/>
    </row>
    <row r="373" spans="1:24" x14ac:dyDescent="0.2">
      <c r="A373" s="19">
        <v>45536</v>
      </c>
      <c r="B373" s="22">
        <f>'Monthly AVG OIL'!E369</f>
        <v>69.579666666666682</v>
      </c>
      <c r="C373" s="122">
        <f>'Monthly AVG OIL'!D369</f>
        <v>74.091000000000022</v>
      </c>
      <c r="D373" s="643">
        <f>'Gas Monthly Avg&amp; Bidweek Prices'!B410</f>
        <v>2.2229999999999999</v>
      </c>
      <c r="E373" s="643">
        <f>'Gas Monthly Avg&amp; Bidweek Prices'!D410</f>
        <v>0.35519842390620004</v>
      </c>
      <c r="X373" s="811"/>
    </row>
    <row r="374" spans="1:24" x14ac:dyDescent="0.2">
      <c r="A374" s="19">
        <v>45566</v>
      </c>
      <c r="B374" s="22">
        <f>'Monthly AVG OIL'!E370</f>
        <v>71.864516129032268</v>
      </c>
      <c r="C374" s="122">
        <f>'Monthly AVG OIL'!D370</f>
        <v>75.982903225806439</v>
      </c>
      <c r="D374" s="643">
        <f>'Gas Monthly Avg&amp; Bidweek Prices'!B411</f>
        <v>2.2130000000000001</v>
      </c>
      <c r="E374" s="643">
        <f>'Gas Monthly Avg&amp; Bidweek Prices'!D411</f>
        <v>0.80617760433524999</v>
      </c>
    </row>
    <row r="375" spans="1:24" x14ac:dyDescent="0.2">
      <c r="A375" s="19">
        <v>45597</v>
      </c>
      <c r="B375" s="22">
        <f>'Monthly AVG OIL'!E371</f>
        <v>69.461999999999989</v>
      </c>
      <c r="C375" s="122">
        <f>'Monthly AVG OIL'!D371</f>
        <v>74.328333333333305</v>
      </c>
      <c r="D375" s="643">
        <f>'Gas Monthly Avg&amp; Bidweek Prices'!B412</f>
        <v>2.028</v>
      </c>
      <c r="E375" s="643">
        <f>'Gas Monthly Avg&amp; Bidweek Prices'!D412</f>
        <v>1.0027053321090149</v>
      </c>
      <c r="F375" s="22"/>
      <c r="G375" s="22"/>
    </row>
    <row r="376" spans="1:24" x14ac:dyDescent="0.2">
      <c r="A376" s="19">
        <v>45627</v>
      </c>
      <c r="B376" s="22">
        <f>'Monthly AVG OIL'!E372</f>
        <v>69.640322580645133</v>
      </c>
      <c r="C376" s="122">
        <f>'Monthly AVG OIL'!D372</f>
        <v>73.85838709677418</v>
      </c>
      <c r="D376" s="643">
        <f>'Gas Monthly Avg&amp; Bidweek Prices'!B413</f>
        <v>3.0150000000000001</v>
      </c>
      <c r="E376" s="643">
        <f>'Gas Monthly Avg&amp; Bidweek Prices'!D413</f>
        <v>1.3179967964299502</v>
      </c>
      <c r="F376" s="22"/>
      <c r="G376" s="22"/>
    </row>
    <row r="377" spans="1:24" x14ac:dyDescent="0.2">
      <c r="A377" s="19">
        <v>45658</v>
      </c>
      <c r="B377" s="22">
        <f>'Monthly AVG OIL'!E373</f>
        <v>75.251612903225848</v>
      </c>
      <c r="C377" s="122">
        <f>'Monthly AVG OIL'!D373</f>
        <v>79.191935483870992</v>
      </c>
      <c r="D377" s="643">
        <f>'Gas Monthly Avg&amp; Bidweek Prices'!B414</f>
        <v>4.6440000000000001</v>
      </c>
      <c r="E377" s="643">
        <f>'Gas Monthly Avg&amp; Bidweek Prices'!D414</f>
        <v>1.3132839476825602</v>
      </c>
    </row>
    <row r="378" spans="1:24" x14ac:dyDescent="0.2">
      <c r="A378" s="19">
        <v>45689</v>
      </c>
      <c r="B378" s="22">
        <f>'Monthly AVG OIL'!E374</f>
        <v>71.180357142857147</v>
      </c>
      <c r="C378" s="122">
        <f>'Monthly AVG OIL'!D374</f>
        <v>75.445714285714303</v>
      </c>
      <c r="D378" s="643">
        <f>'Gas Monthly Avg&amp; Bidweek Prices'!B415</f>
        <v>4.0960000000000001</v>
      </c>
      <c r="E378" s="643">
        <f>'Gas Monthly Avg&amp; Bidweek Prices'!D415</f>
        <v>1.6579466327480403</v>
      </c>
    </row>
    <row r="379" spans="1:24" x14ac:dyDescent="0.2">
      <c r="A379" s="19">
        <v>45717</v>
      </c>
      <c r="B379" s="22">
        <f>'Monthly AVG OIL'!E375</f>
        <v>68.063548387096773</v>
      </c>
      <c r="C379" s="122">
        <f>'Monthly AVG OIL'!D375</f>
        <v>72.917096774193567</v>
      </c>
      <c r="D379" s="643">
        <f>'Gas Monthly Avg&amp; Bidweek Prices'!B416</f>
        <v>4.0709999999999997</v>
      </c>
      <c r="E379" s="643">
        <f>'Gas Monthly Avg&amp; Bidweek Prices'!D416</f>
        <v>1.52857975058781</v>
      </c>
    </row>
    <row r="380" spans="1:24" x14ac:dyDescent="0.2">
      <c r="A380" s="19">
        <v>45748</v>
      </c>
      <c r="B380" s="22">
        <f>'Monthly AVG OIL'!E376</f>
        <v>62.975666666666676</v>
      </c>
      <c r="C380" s="122">
        <f>'Monthly AVG OIL'!D376</f>
        <v>68.145666666666656</v>
      </c>
      <c r="D380" s="643">
        <f>'Gas Monthly Avg&amp; Bidweek Prices'!B417</f>
        <v>3.391</v>
      </c>
      <c r="E380" s="643">
        <f>'Gas Monthly Avg&amp; Bidweek Prices'!D417</f>
        <v>1.6821256727361602</v>
      </c>
    </row>
    <row r="381" spans="1:24" x14ac:dyDescent="0.2">
      <c r="A381" s="19">
        <v>45778</v>
      </c>
      <c r="B381" s="22">
        <f>'Monthly AVG OIL'!E377</f>
        <v>60.923225806451612</v>
      </c>
      <c r="C381" s="122">
        <f>'Monthly AVG OIL'!D377</f>
        <v>64.298064516129045</v>
      </c>
      <c r="D381" s="643">
        <f>'Gas Monthly Avg&amp; Bidweek Prices'!B418</f>
        <v>3.105</v>
      </c>
      <c r="E381" s="643">
        <f>'Gas Monthly Avg&amp; Bidweek Prices'!D418</f>
        <v>1.4196561372642802</v>
      </c>
    </row>
    <row r="382" spans="1:24" x14ac:dyDescent="0.2">
      <c r="A382" s="19">
        <v>45809</v>
      </c>
      <c r="B382" s="22">
        <f>'Monthly AVG OIL'!E378</f>
        <v>67.949000000000012</v>
      </c>
      <c r="C382" s="122">
        <f>'Monthly AVG OIL'!D378</f>
        <v>71.629999999999981</v>
      </c>
      <c r="D382" s="643">
        <f>'Gas Monthly Avg&amp; Bidweek Prices'!B419</f>
        <v>2.9830000000000001</v>
      </c>
      <c r="E382" s="643">
        <f>'Gas Monthly Avg&amp; Bidweek Prices'!D419</f>
        <v>0.65283559094253507</v>
      </c>
    </row>
    <row r="383" spans="1:24" x14ac:dyDescent="0.2">
      <c r="A383" s="19">
        <v>45839</v>
      </c>
      <c r="B383" s="22">
        <f>'Monthly AVG OIL'!E379</f>
        <v>67.169354838709694</v>
      </c>
      <c r="C383" s="122">
        <f>'Monthly AVG OIL'!D379</f>
        <v>70.990645161290317</v>
      </c>
      <c r="D383" s="643">
        <f>'Gas Monthly Avg&amp; Bidweek Prices'!B420</f>
        <v>3.2240000000000002</v>
      </c>
      <c r="E383" s="643">
        <f>'Gas Monthly Avg&amp; Bidweek Prices'!D420</f>
        <v>0.58684698892225495</v>
      </c>
    </row>
    <row r="384" spans="1:24" x14ac:dyDescent="0.2">
      <c r="A384" s="19">
        <v>45870</v>
      </c>
      <c r="B384" s="22">
        <f>'Monthly AVG OIL'!E380</f>
        <v>64.121290322580649</v>
      </c>
      <c r="C384" s="122">
        <f>'Monthly AVG OIL'!D380</f>
        <v>67.999032258064489</v>
      </c>
      <c r="D384" s="643">
        <f>'Gas Monthly Avg&amp; Bidweek Prices'!B421</f>
        <v>2.919</v>
      </c>
      <c r="E384" s="643">
        <f>'Gas Monthly Avg&amp; Bidweek Prices'!D421</f>
        <v>0.52322731584572513</v>
      </c>
    </row>
    <row r="385" spans="1:7" x14ac:dyDescent="0.2">
      <c r="A385" s="19">
        <v>45901</v>
      </c>
      <c r="B385" s="22">
        <f>'Monthly AVG OIL'!E381</f>
        <v>63.471333333333341</v>
      </c>
      <c r="C385" s="122">
        <f>'Monthly AVG OIL'!D381</f>
        <v>67.922000000000011</v>
      </c>
      <c r="D385" s="643">
        <f>'Gas Monthly Avg&amp; Bidweek Prices'!B422</f>
        <v>2.95</v>
      </c>
      <c r="E385" s="643">
        <f>'Gas Monthly Avg&amp; Bidweek Prices'!D422</f>
        <v>0.25773153626597006</v>
      </c>
    </row>
    <row r="386" spans="1:7" x14ac:dyDescent="0.2">
      <c r="A386" s="19">
        <v>45931</v>
      </c>
      <c r="B386" s="22">
        <f>'Monthly AVG OIL'!E382</f>
        <v>59.975483870967736</v>
      </c>
      <c r="C386" s="122">
        <f>'Monthly AVG OIL'!D382</f>
        <v>64.50451612903224</v>
      </c>
      <c r="D386" s="643">
        <f>'Gas Monthly Avg&amp; Bidweek Prices'!B423</f>
        <v>3.121</v>
      </c>
      <c r="E386" s="643">
        <f>'Gas Monthly Avg&amp; Bidweek Prices'!D423</f>
        <v>0.92025175061424014</v>
      </c>
    </row>
    <row r="387" spans="1:7" x14ac:dyDescent="0.2">
      <c r="A387" s="19">
        <v>45962</v>
      </c>
      <c r="B387" s="22">
        <f>'Monthly AVG OIL'!E383</f>
        <v>59.454000000000001</v>
      </c>
      <c r="C387" s="122">
        <f>'Monthly AVG OIL'!D383</f>
        <v>63.828666666666663</v>
      </c>
      <c r="D387" s="643">
        <f>'Gas Monthly Avg&amp; Bidweek Prices'!B424</f>
        <v>3.7839999999999998</v>
      </c>
      <c r="E387" s="643">
        <f>'Gas Monthly Avg&amp; Bidweek Prices'!D424</f>
        <v>1.643058222547805</v>
      </c>
    </row>
    <row r="388" spans="1:7" x14ac:dyDescent="0.2">
      <c r="A388" s="19">
        <v>45992</v>
      </c>
      <c r="B388" s="22">
        <f>'Monthly AVG OIL'!E384</f>
        <v>57.846774193548399</v>
      </c>
      <c r="C388" s="122">
        <f>'Monthly AVG OIL'!D384</f>
        <v>62.709354838709672</v>
      </c>
      <c r="D388" s="643">
        <f>'Gas Monthly Avg&amp; Bidweek Prices'!B425</f>
        <v>4.1500000000000004</v>
      </c>
      <c r="E388" s="643">
        <f>'Gas Monthly Avg&amp; Bidweek Prices'!D425</f>
        <v>2.2381770589118002</v>
      </c>
      <c r="F388" s="22"/>
      <c r="G388" s="22"/>
    </row>
    <row r="389" spans="1:7" x14ac:dyDescent="0.2">
      <c r="A389" s="19">
        <v>46023</v>
      </c>
      <c r="B389" s="22">
        <f>'Monthly AVG OIL'!E385</f>
        <v>60.037419354838711</v>
      </c>
      <c r="C389" s="122">
        <f>'Monthly AVG OIL'!D385</f>
        <v>66.344838709677433</v>
      </c>
      <c r="D389" s="643">
        <f>'Gas Monthly Avg&amp; Bidweek Prices'!B426</f>
        <v>7.7149999999999999</v>
      </c>
      <c r="E389" s="643">
        <f>'Gas Monthly Avg&amp; Bidweek Prices'!D426</f>
        <v>1.75351488645762</v>
      </c>
    </row>
    <row r="390" spans="1:7" x14ac:dyDescent="0.2">
      <c r="A390" s="19">
        <v>46054</v>
      </c>
      <c r="B390" s="22">
        <f>'Monthly AVG OIL'!E386</f>
        <v>64.525714285714301</v>
      </c>
      <c r="C390" s="122">
        <f>'Monthly AVG OIL'!D386</f>
        <v>70.986785714285716</v>
      </c>
      <c r="D390" s="643">
        <f>'Gas Monthly Avg&amp; Bidweek Prices'!B427</f>
        <v>3.8380000000000001</v>
      </c>
      <c r="E390" s="643">
        <f>'Gas Monthly Avg&amp; Bidweek Prices'!D427</f>
        <v>1.31542898397104</v>
      </c>
    </row>
    <row r="391" spans="1:7" x14ac:dyDescent="0.2">
      <c r="A391" s="19">
        <v>46082</v>
      </c>
      <c r="B391" s="22">
        <f>'Monthly AVG OIL'!E387</f>
        <v>91.745161290322571</v>
      </c>
      <c r="C391" s="122">
        <f>'Monthly AVG OIL'!D387</f>
        <v>103.80645161290322</v>
      </c>
      <c r="D391" s="643">
        <f>'Gas Monthly Avg&amp; Bidweek Prices'!B428</f>
        <v>3.0579999999999998</v>
      </c>
      <c r="E391" s="643">
        <f>'Gas Monthly Avg&amp; Bidweek Prices'!D428</f>
        <v>1.3395413090142603</v>
      </c>
    </row>
    <row r="392" spans="1:7" x14ac:dyDescent="0.2">
      <c r="A392" s="19">
        <v>46113</v>
      </c>
      <c r="B392" s="22">
        <f>'Monthly AVG OIL'!E388</f>
        <v>98.11733333333332</v>
      </c>
      <c r="C392" s="122">
        <f>'Monthly AVG OIL'!D388</f>
        <v>117.17699999999999</v>
      </c>
      <c r="D392" s="643">
        <f>'Gas Monthly Avg&amp; Bidweek Prices'!B429</f>
        <v>2.774</v>
      </c>
      <c r="E392" s="643">
        <f>'Gas Monthly Avg&amp; Bidweek Prices'!D429</f>
        <v>0.96064915679602503</v>
      </c>
    </row>
    <row r="393" spans="1:7" x14ac:dyDescent="0.2">
      <c r="A393" s="19">
        <v>46143</v>
      </c>
      <c r="B393" s="22">
        <f>'Monthly AVG OIL'!E389</f>
        <v>98.07580645161292</v>
      </c>
      <c r="C393" s="122">
        <f>'Monthly AVG OIL'!D389</f>
        <v>107.47645161290326</v>
      </c>
      <c r="D393" s="643">
        <f>'Gas Monthly Avg&amp; Bidweek Prices'!B430</f>
        <v>2.8879999999999999</v>
      </c>
      <c r="E393" s="643">
        <f>'Gas Monthly Avg&amp; Bidweek Prices'!D430</f>
        <v>1.1984993410257501</v>
      </c>
    </row>
    <row r="394" spans="1:7" x14ac:dyDescent="0.2">
      <c r="A394" s="19">
        <v>46174</v>
      </c>
      <c r="B394" s="22">
        <f>'Monthly AVG OIL'!E390</f>
        <v>81.223333333333315</v>
      </c>
      <c r="C394" s="122">
        <f>'Monthly AVG OIL'!D390</f>
        <v>85.062666666666658</v>
      </c>
      <c r="D394" s="643">
        <f>'Gas Monthly Avg&amp; Bidweek Prices'!B431</f>
        <v>3.1429999999999998</v>
      </c>
      <c r="E394" s="643">
        <f>'Gas Monthly Avg&amp; Bidweek Prices'!D431</f>
        <v>1.3023262320695801</v>
      </c>
    </row>
    <row r="395" spans="1:7" x14ac:dyDescent="0.2">
      <c r="A395" s="19">
        <v>46204</v>
      </c>
      <c r="B395" s="22">
        <f>'Monthly AVG OIL'!E391</f>
        <v>78.559354838709694</v>
      </c>
      <c r="C395" s="122">
        <f>'Monthly AVG OIL'!D391</f>
        <v>83.326774193548374</v>
      </c>
      <c r="D395" s="643">
        <f>'Gas Monthly Avg&amp; Bidweek Prices'!B432</f>
        <v>2.9380000000000002</v>
      </c>
      <c r="E395" s="643">
        <f>'Gas Monthly Avg&amp; Bidweek Prices'!D432</f>
        <v>1.150833891051525</v>
      </c>
    </row>
    <row r="396" spans="1:7" x14ac:dyDescent="0.2">
      <c r="A396" s="19">
        <v>46235</v>
      </c>
      <c r="F396" s="22">
        <v>72.5</v>
      </c>
      <c r="G396" s="22">
        <v>3.5</v>
      </c>
    </row>
    <row r="397" spans="1:7" x14ac:dyDescent="0.2">
      <c r="A397" s="19">
        <v>46266</v>
      </c>
      <c r="F397" s="22"/>
      <c r="G397" s="22"/>
    </row>
    <row r="398" spans="1:7" x14ac:dyDescent="0.2">
      <c r="A398" s="19">
        <v>46296</v>
      </c>
      <c r="F398" s="22"/>
      <c r="G398" s="22"/>
    </row>
    <row r="399" spans="1:7" x14ac:dyDescent="0.2">
      <c r="A399" s="19">
        <v>46327</v>
      </c>
      <c r="F399" s="22"/>
      <c r="G399" s="22"/>
    </row>
    <row r="400" spans="1:7" x14ac:dyDescent="0.2">
      <c r="A400" s="19">
        <v>46357</v>
      </c>
      <c r="F400" s="22">
        <f>F396</f>
        <v>72.5</v>
      </c>
      <c r="G400" s="22">
        <f>G396</f>
        <v>3.5</v>
      </c>
    </row>
    <row r="401" spans="1:7" x14ac:dyDescent="0.2">
      <c r="A401" s="19">
        <v>46388</v>
      </c>
      <c r="F401" s="22">
        <v>72.5</v>
      </c>
      <c r="G401" s="22">
        <v>3.77</v>
      </c>
    </row>
    <row r="402" spans="1:7" x14ac:dyDescent="0.2">
      <c r="A402" s="19">
        <v>46419</v>
      </c>
      <c r="F402" s="22"/>
      <c r="G402" s="22"/>
    </row>
    <row r="403" spans="1:7" x14ac:dyDescent="0.2">
      <c r="A403" s="19">
        <v>46447</v>
      </c>
      <c r="F403" s="22"/>
      <c r="G403" s="22"/>
    </row>
    <row r="404" spans="1:7" x14ac:dyDescent="0.2">
      <c r="A404" s="19">
        <v>46478</v>
      </c>
      <c r="F404" s="22"/>
      <c r="G404" s="22"/>
    </row>
    <row r="405" spans="1:7" x14ac:dyDescent="0.2">
      <c r="A405" s="19">
        <v>46508</v>
      </c>
      <c r="F405" s="22"/>
      <c r="G405" s="22"/>
    </row>
    <row r="406" spans="1:7" x14ac:dyDescent="0.2">
      <c r="A406" s="19">
        <v>46539</v>
      </c>
      <c r="F406" s="22"/>
      <c r="G406" s="22"/>
    </row>
    <row r="407" spans="1:7" x14ac:dyDescent="0.2">
      <c r="A407" s="19">
        <v>46569</v>
      </c>
      <c r="F407" s="22">
        <f>F401</f>
        <v>72.5</v>
      </c>
      <c r="G407" s="22">
        <f>G401</f>
        <v>3.77</v>
      </c>
    </row>
    <row r="408" spans="1:7" x14ac:dyDescent="0.2">
      <c r="A408" s="19">
        <v>46600</v>
      </c>
      <c r="F408" s="22"/>
      <c r="G408" s="22"/>
    </row>
    <row r="409" spans="1:7" x14ac:dyDescent="0.2">
      <c r="A409" s="19">
        <v>46631</v>
      </c>
      <c r="F409" s="22"/>
      <c r="G409" s="22"/>
    </row>
    <row r="410" spans="1:7" x14ac:dyDescent="0.2">
      <c r="A410" s="19">
        <v>46661</v>
      </c>
      <c r="F410" s="22"/>
      <c r="G410" s="22"/>
    </row>
    <row r="411" spans="1:7" x14ac:dyDescent="0.2">
      <c r="A411" s="19">
        <v>46692</v>
      </c>
      <c r="F411" s="22"/>
      <c r="G411" s="22"/>
    </row>
    <row r="412" spans="1:7" x14ac:dyDescent="0.2">
      <c r="A412" s="19">
        <v>46722</v>
      </c>
      <c r="F412" s="22">
        <f>F401</f>
        <v>72.5</v>
      </c>
      <c r="G412" s="22">
        <f>G401</f>
        <v>3.77</v>
      </c>
    </row>
    <row r="413" spans="1:7" x14ac:dyDescent="0.2">
      <c r="A413" s="19">
        <v>46753</v>
      </c>
      <c r="F413" s="22">
        <v>70.5</v>
      </c>
      <c r="G413" s="22">
        <v>3.9</v>
      </c>
    </row>
    <row r="414" spans="1:7" x14ac:dyDescent="0.2">
      <c r="A414" s="19">
        <v>46784</v>
      </c>
      <c r="F414" s="22"/>
      <c r="G414" s="22"/>
    </row>
    <row r="415" spans="1:7" x14ac:dyDescent="0.2">
      <c r="A415" s="19">
        <v>46813</v>
      </c>
      <c r="F415" s="22"/>
      <c r="G415" s="22"/>
    </row>
    <row r="416" spans="1:7" x14ac:dyDescent="0.2">
      <c r="A416" s="19">
        <v>46844</v>
      </c>
      <c r="F416" s="22"/>
      <c r="G416" s="22"/>
    </row>
    <row r="417" spans="1:7" x14ac:dyDescent="0.2">
      <c r="A417" s="19">
        <v>46874</v>
      </c>
      <c r="F417" s="22"/>
      <c r="G417" s="22"/>
    </row>
    <row r="418" spans="1:7" x14ac:dyDescent="0.2">
      <c r="A418" s="19">
        <v>46905</v>
      </c>
      <c r="F418" s="22"/>
      <c r="G418" s="22"/>
    </row>
    <row r="419" spans="1:7" x14ac:dyDescent="0.2">
      <c r="A419" s="19">
        <v>46935</v>
      </c>
      <c r="F419" s="22">
        <f>F413</f>
        <v>70.5</v>
      </c>
      <c r="G419" s="22">
        <f>G413</f>
        <v>3.9</v>
      </c>
    </row>
    <row r="420" spans="1:7" x14ac:dyDescent="0.2">
      <c r="A420" s="19">
        <v>46966</v>
      </c>
      <c r="F420" s="22"/>
      <c r="G420" s="22"/>
    </row>
    <row r="421" spans="1:7" x14ac:dyDescent="0.2">
      <c r="A421" s="19">
        <v>46997</v>
      </c>
      <c r="F421" s="22"/>
      <c r="G421" s="22"/>
    </row>
    <row r="422" spans="1:7" x14ac:dyDescent="0.2">
      <c r="A422" s="19">
        <v>47027</v>
      </c>
      <c r="F422" s="22"/>
      <c r="G422" s="22"/>
    </row>
    <row r="423" spans="1:7" x14ac:dyDescent="0.2">
      <c r="A423" s="19">
        <v>47058</v>
      </c>
      <c r="F423" s="22"/>
      <c r="G423" s="22"/>
    </row>
    <row r="424" spans="1:7" x14ac:dyDescent="0.2">
      <c r="A424" s="19">
        <v>47088</v>
      </c>
      <c r="F424" s="22">
        <f>F413</f>
        <v>70.5</v>
      </c>
      <c r="G424" s="22">
        <f>G413</f>
        <v>3.9</v>
      </c>
    </row>
    <row r="425" spans="1:7" x14ac:dyDescent="0.2">
      <c r="A425" s="19">
        <v>47119</v>
      </c>
      <c r="F425" s="22">
        <f>F413*1.02</f>
        <v>71.91</v>
      </c>
      <c r="G425" s="22">
        <f>G413*1.02</f>
        <v>3.9779999999999998</v>
      </c>
    </row>
    <row r="426" spans="1:7" x14ac:dyDescent="0.2">
      <c r="A426" s="19">
        <v>47150</v>
      </c>
      <c r="F426" s="22"/>
      <c r="G426" s="22"/>
    </row>
    <row r="427" spans="1:7" x14ac:dyDescent="0.2">
      <c r="A427" s="19">
        <v>47178</v>
      </c>
      <c r="F427" s="22"/>
      <c r="G427" s="22"/>
    </row>
    <row r="428" spans="1:7" x14ac:dyDescent="0.2">
      <c r="A428" s="19">
        <v>47209</v>
      </c>
      <c r="F428" s="22"/>
      <c r="G428" s="22"/>
    </row>
    <row r="429" spans="1:7" x14ac:dyDescent="0.2">
      <c r="A429" s="19">
        <v>47239</v>
      </c>
      <c r="F429" s="22"/>
      <c r="G429" s="22"/>
    </row>
    <row r="430" spans="1:7" x14ac:dyDescent="0.2">
      <c r="A430" s="19">
        <v>47270</v>
      </c>
      <c r="F430" s="22"/>
      <c r="G430" s="22"/>
    </row>
    <row r="431" spans="1:7" x14ac:dyDescent="0.2">
      <c r="A431" s="19">
        <v>47300</v>
      </c>
      <c r="F431" s="22">
        <f>F425</f>
        <v>71.91</v>
      </c>
      <c r="G431" s="22">
        <f>G425</f>
        <v>3.9779999999999998</v>
      </c>
    </row>
    <row r="432" spans="1:7" x14ac:dyDescent="0.2">
      <c r="A432" s="19">
        <v>47331</v>
      </c>
      <c r="F432" s="22"/>
      <c r="G432" s="22"/>
    </row>
    <row r="433" spans="1:7" x14ac:dyDescent="0.2">
      <c r="A433" s="19">
        <v>47362</v>
      </c>
      <c r="F433" s="22"/>
      <c r="G433" s="22"/>
    </row>
    <row r="434" spans="1:7" x14ac:dyDescent="0.2">
      <c r="A434" s="19">
        <v>47392</v>
      </c>
      <c r="F434" s="22"/>
      <c r="G434" s="22"/>
    </row>
    <row r="435" spans="1:7" x14ac:dyDescent="0.2">
      <c r="A435" s="19">
        <v>47423</v>
      </c>
      <c r="F435" s="22"/>
      <c r="G435" s="22"/>
    </row>
    <row r="436" spans="1:7" x14ac:dyDescent="0.2">
      <c r="A436" s="19">
        <v>47453</v>
      </c>
      <c r="F436" s="22">
        <f>F425</f>
        <v>71.91</v>
      </c>
      <c r="G436" s="22">
        <f>G425</f>
        <v>3.9779999999999998</v>
      </c>
    </row>
    <row r="437" spans="1:7" x14ac:dyDescent="0.2">
      <c r="A437" s="19">
        <v>47484</v>
      </c>
      <c r="F437" s="22">
        <f>F425*1.02</f>
        <v>73.348199999999991</v>
      </c>
      <c r="G437" s="22">
        <f>G425*1.02</f>
        <v>4.0575599999999996</v>
      </c>
    </row>
    <row r="438" spans="1:7" x14ac:dyDescent="0.2">
      <c r="A438" s="19">
        <v>47515</v>
      </c>
      <c r="F438" s="22"/>
      <c r="G438" s="22"/>
    </row>
    <row r="439" spans="1:7" x14ac:dyDescent="0.2">
      <c r="A439" s="19">
        <v>47543</v>
      </c>
      <c r="F439" s="22"/>
      <c r="G439" s="22"/>
    </row>
    <row r="440" spans="1:7" x14ac:dyDescent="0.2">
      <c r="A440" s="19">
        <v>47574</v>
      </c>
      <c r="F440" s="22"/>
      <c r="G440" s="22"/>
    </row>
    <row r="441" spans="1:7" x14ac:dyDescent="0.2">
      <c r="A441" s="19">
        <v>47604</v>
      </c>
      <c r="F441" s="22"/>
      <c r="G441" s="22"/>
    </row>
    <row r="442" spans="1:7" x14ac:dyDescent="0.2">
      <c r="A442" s="19">
        <v>47635</v>
      </c>
      <c r="F442" s="22"/>
      <c r="G442" s="22"/>
    </row>
    <row r="443" spans="1:7" x14ac:dyDescent="0.2">
      <c r="A443" s="19">
        <v>47665</v>
      </c>
      <c r="F443" s="22">
        <f>F437</f>
        <v>73.348199999999991</v>
      </c>
      <c r="G443" s="22">
        <f>G437</f>
        <v>4.0575599999999996</v>
      </c>
    </row>
    <row r="444" spans="1:7" x14ac:dyDescent="0.2">
      <c r="A444" s="19">
        <v>47696</v>
      </c>
      <c r="F444" s="22"/>
      <c r="G444" s="22"/>
    </row>
    <row r="445" spans="1:7" x14ac:dyDescent="0.2">
      <c r="A445" s="19">
        <v>47727</v>
      </c>
      <c r="F445" s="22"/>
      <c r="G445" s="22"/>
    </row>
    <row r="446" spans="1:7" x14ac:dyDescent="0.2">
      <c r="A446" s="19">
        <v>47757</v>
      </c>
      <c r="F446" s="22"/>
      <c r="G446" s="22"/>
    </row>
    <row r="447" spans="1:7" x14ac:dyDescent="0.2">
      <c r="A447" s="19">
        <v>47788</v>
      </c>
      <c r="F447" s="22"/>
      <c r="G447" s="22"/>
    </row>
    <row r="448" spans="1:7" x14ac:dyDescent="0.2">
      <c r="A448" s="19">
        <v>47818</v>
      </c>
      <c r="F448" s="22">
        <f>F437</f>
        <v>73.348199999999991</v>
      </c>
      <c r="G448" s="22">
        <f>G437</f>
        <v>4.0575599999999996</v>
      </c>
    </row>
    <row r="449" spans="1:7" x14ac:dyDescent="0.2">
      <c r="A449" s="19">
        <v>47849</v>
      </c>
      <c r="F449" s="22">
        <f>F437*1.02</f>
        <v>74.815163999999996</v>
      </c>
      <c r="G449" s="22">
        <f>G437*1.02</f>
        <v>4.1387111999999995</v>
      </c>
    </row>
    <row r="450" spans="1:7" x14ac:dyDescent="0.2">
      <c r="A450" s="19">
        <v>47880</v>
      </c>
      <c r="F450" s="22"/>
      <c r="G450" s="22"/>
    </row>
    <row r="451" spans="1:7" x14ac:dyDescent="0.2">
      <c r="A451" s="19">
        <v>47908</v>
      </c>
      <c r="F451" s="22"/>
      <c r="G451" s="22"/>
    </row>
    <row r="452" spans="1:7" x14ac:dyDescent="0.2">
      <c r="A452" s="19">
        <v>47939</v>
      </c>
      <c r="F452" s="22"/>
      <c r="G452" s="22"/>
    </row>
    <row r="453" spans="1:7" x14ac:dyDescent="0.2">
      <c r="A453" s="19">
        <v>47969</v>
      </c>
      <c r="F453" s="22"/>
      <c r="G453" s="22"/>
    </row>
    <row r="454" spans="1:7" x14ac:dyDescent="0.2">
      <c r="A454" s="19">
        <v>48000</v>
      </c>
      <c r="F454" s="22"/>
      <c r="G454" s="22"/>
    </row>
    <row r="455" spans="1:7" x14ac:dyDescent="0.2">
      <c r="A455" s="19">
        <v>48030</v>
      </c>
      <c r="F455" s="22">
        <f>F449</f>
        <v>74.815163999999996</v>
      </c>
      <c r="G455" s="22">
        <f>G449</f>
        <v>4.1387111999999995</v>
      </c>
    </row>
    <row r="456" spans="1:7" x14ac:dyDescent="0.2">
      <c r="A456" s="19">
        <v>48061</v>
      </c>
      <c r="F456" s="22"/>
      <c r="G456" s="22"/>
    </row>
    <row r="457" spans="1:7" x14ac:dyDescent="0.2">
      <c r="A457" s="19">
        <v>48092</v>
      </c>
      <c r="F457" s="22"/>
      <c r="G457" s="22"/>
    </row>
    <row r="458" spans="1:7" x14ac:dyDescent="0.2">
      <c r="A458" s="19">
        <v>48122</v>
      </c>
      <c r="F458" s="22"/>
      <c r="G458" s="22"/>
    </row>
    <row r="459" spans="1:7" x14ac:dyDescent="0.2">
      <c r="A459" s="19">
        <v>48153</v>
      </c>
      <c r="F459" s="22"/>
      <c r="G459" s="22"/>
    </row>
    <row r="460" spans="1:7" x14ac:dyDescent="0.2">
      <c r="A460" s="19">
        <v>48183</v>
      </c>
      <c r="F460" s="22">
        <f>F449</f>
        <v>74.815163999999996</v>
      </c>
      <c r="G460" s="22">
        <f>G449</f>
        <v>4.1387111999999995</v>
      </c>
    </row>
    <row r="461" spans="1:7" x14ac:dyDescent="0.2">
      <c r="A461" s="19">
        <v>48214</v>
      </c>
      <c r="F461" s="22">
        <f>F449*1.02</f>
        <v>76.311467280000002</v>
      </c>
      <c r="G461" s="22">
        <f>G449*1.02</f>
        <v>4.2214854239999999</v>
      </c>
    </row>
    <row r="462" spans="1:7" x14ac:dyDescent="0.2">
      <c r="A462" s="19">
        <v>48245</v>
      </c>
      <c r="F462" s="22"/>
      <c r="G462" s="22"/>
    </row>
    <row r="463" spans="1:7" x14ac:dyDescent="0.2">
      <c r="A463" s="19">
        <v>48274</v>
      </c>
      <c r="F463" s="22"/>
      <c r="G463" s="22"/>
    </row>
    <row r="464" spans="1:7" x14ac:dyDescent="0.2">
      <c r="A464" s="19">
        <v>48305</v>
      </c>
      <c r="F464" s="22"/>
      <c r="G464" s="22"/>
    </row>
    <row r="465" spans="1:7" x14ac:dyDescent="0.2">
      <c r="A465" s="19">
        <v>48335</v>
      </c>
      <c r="F465" s="22"/>
      <c r="G465" s="22"/>
    </row>
    <row r="466" spans="1:7" x14ac:dyDescent="0.2">
      <c r="A466" s="19">
        <v>48366</v>
      </c>
      <c r="F466" s="22"/>
      <c r="G466" s="22"/>
    </row>
    <row r="467" spans="1:7" x14ac:dyDescent="0.2">
      <c r="A467" s="19">
        <v>48396</v>
      </c>
      <c r="F467" s="22">
        <f>F461</f>
        <v>76.311467280000002</v>
      </c>
      <c r="G467" s="22">
        <f>G461</f>
        <v>4.2214854239999999</v>
      </c>
    </row>
    <row r="468" spans="1:7" x14ac:dyDescent="0.2">
      <c r="A468" s="19">
        <v>48427</v>
      </c>
      <c r="F468" s="22"/>
      <c r="G468" s="22"/>
    </row>
    <row r="469" spans="1:7" x14ac:dyDescent="0.2">
      <c r="A469" s="19">
        <v>48458</v>
      </c>
      <c r="F469" s="22"/>
      <c r="G469" s="22"/>
    </row>
    <row r="470" spans="1:7" x14ac:dyDescent="0.2">
      <c r="A470" s="19">
        <v>48488</v>
      </c>
      <c r="F470" s="22"/>
      <c r="G470" s="22"/>
    </row>
    <row r="471" spans="1:7" x14ac:dyDescent="0.2">
      <c r="A471" s="19">
        <v>48519</v>
      </c>
      <c r="F471" s="22"/>
      <c r="G471" s="22"/>
    </row>
    <row r="472" spans="1:7" x14ac:dyDescent="0.2">
      <c r="A472" s="19">
        <v>48549</v>
      </c>
      <c r="F472" s="22">
        <f>F461</f>
        <v>76.311467280000002</v>
      </c>
      <c r="G472" s="22">
        <f>G461</f>
        <v>4.2214854239999999</v>
      </c>
    </row>
    <row r="473" spans="1:7" x14ac:dyDescent="0.2">
      <c r="F473" s="22"/>
      <c r="G473" s="22"/>
    </row>
    <row r="474" spans="1:7" x14ac:dyDescent="0.2">
      <c r="F474" s="22"/>
      <c r="G474" s="22"/>
    </row>
    <row r="475" spans="1:7" x14ac:dyDescent="0.2">
      <c r="F475" s="22"/>
      <c r="G475" s="22"/>
    </row>
    <row r="476" spans="1:7" x14ac:dyDescent="0.2">
      <c r="F476" s="22"/>
      <c r="G476" s="22"/>
    </row>
    <row r="477" spans="1:7" x14ac:dyDescent="0.2">
      <c r="F477" s="22"/>
      <c r="G477" s="22"/>
    </row>
    <row r="478" spans="1:7" x14ac:dyDescent="0.2">
      <c r="F478" s="22"/>
      <c r="G478" s="22"/>
    </row>
    <row r="479" spans="1:7" x14ac:dyDescent="0.2">
      <c r="F479" s="22"/>
      <c r="G479" s="22"/>
    </row>
    <row r="480" spans="1:7" x14ac:dyDescent="0.2">
      <c r="F480" s="22"/>
      <c r="G480" s="22"/>
    </row>
    <row r="481" spans="6:7" x14ac:dyDescent="0.2">
      <c r="F481" s="22"/>
      <c r="G481" s="22"/>
    </row>
    <row r="482" spans="6:7" x14ac:dyDescent="0.2">
      <c r="F482" s="22"/>
      <c r="G482" s="22"/>
    </row>
    <row r="483" spans="6:7" x14ac:dyDescent="0.2">
      <c r="F483" s="22"/>
      <c r="G483" s="22"/>
    </row>
    <row r="484" spans="6:7" x14ac:dyDescent="0.2">
      <c r="F484" s="22"/>
      <c r="G484" s="22"/>
    </row>
    <row r="485" spans="6:7" x14ac:dyDescent="0.2">
      <c r="F485" s="22"/>
      <c r="G485" s="22"/>
    </row>
    <row r="486" spans="6:7" x14ac:dyDescent="0.2">
      <c r="F486" s="22"/>
      <c r="G486" s="22"/>
    </row>
    <row r="487" spans="6:7" x14ac:dyDescent="0.2">
      <c r="F487" s="22"/>
      <c r="G487" s="22"/>
    </row>
    <row r="488" spans="6:7" x14ac:dyDescent="0.2">
      <c r="F488" s="22"/>
      <c r="G488" s="22"/>
    </row>
    <row r="489" spans="6:7" x14ac:dyDescent="0.2">
      <c r="F489" s="22"/>
      <c r="G489" s="22"/>
    </row>
    <row r="490" spans="6:7" x14ac:dyDescent="0.2">
      <c r="F490" s="22"/>
      <c r="G490" s="22"/>
    </row>
    <row r="491" spans="6:7" x14ac:dyDescent="0.2">
      <c r="F491" s="22"/>
      <c r="G491" s="22"/>
    </row>
    <row r="492" spans="6:7" x14ac:dyDescent="0.2">
      <c r="F492" s="22"/>
      <c r="G492" s="22"/>
    </row>
    <row r="493" spans="6:7" x14ac:dyDescent="0.2">
      <c r="F493" s="22"/>
      <c r="G493" s="22"/>
    </row>
    <row r="494" spans="6:7" x14ac:dyDescent="0.2">
      <c r="F494" s="22"/>
      <c r="G494" s="22"/>
    </row>
    <row r="495" spans="6:7" x14ac:dyDescent="0.2">
      <c r="F495" s="22"/>
      <c r="G495" s="22"/>
    </row>
    <row r="496" spans="6:7" x14ac:dyDescent="0.2">
      <c r="F496" s="22"/>
      <c r="G496" s="22"/>
    </row>
    <row r="497" spans="6:7" x14ac:dyDescent="0.2">
      <c r="F497" s="22"/>
      <c r="G497" s="22"/>
    </row>
    <row r="498" spans="6:7" x14ac:dyDescent="0.2">
      <c r="F498" s="22"/>
      <c r="G498" s="22"/>
    </row>
    <row r="499" spans="6:7" x14ac:dyDescent="0.2">
      <c r="F499" s="22"/>
      <c r="G499" s="22"/>
    </row>
    <row r="500" spans="6:7" x14ac:dyDescent="0.2">
      <c r="F500" s="22"/>
      <c r="G500" s="22"/>
    </row>
    <row r="501" spans="6:7" x14ac:dyDescent="0.2">
      <c r="F501" s="22"/>
      <c r="G501" s="22"/>
    </row>
    <row r="502" spans="6:7" x14ac:dyDescent="0.2">
      <c r="F502" s="22"/>
      <c r="G502" s="22"/>
    </row>
    <row r="503" spans="6:7" x14ac:dyDescent="0.2">
      <c r="F503" s="22"/>
      <c r="G503" s="22"/>
    </row>
    <row r="504" spans="6:7" x14ac:dyDescent="0.2">
      <c r="F504" s="22"/>
      <c r="G504" s="22"/>
    </row>
    <row r="505" spans="6:7" x14ac:dyDescent="0.2">
      <c r="F505" s="22"/>
      <c r="G505" s="22"/>
    </row>
    <row r="506" spans="6:7" x14ac:dyDescent="0.2">
      <c r="F506" s="22"/>
      <c r="G506" s="22"/>
    </row>
    <row r="507" spans="6:7" x14ac:dyDescent="0.2">
      <c r="F507" s="22"/>
      <c r="G507" s="22"/>
    </row>
    <row r="508" spans="6:7" x14ac:dyDescent="0.2">
      <c r="F508" s="22"/>
      <c r="G508" s="22"/>
    </row>
    <row r="509" spans="6:7" x14ac:dyDescent="0.2">
      <c r="F509" s="22"/>
      <c r="G509" s="22"/>
    </row>
    <row r="510" spans="6:7" x14ac:dyDescent="0.2">
      <c r="F510" s="22"/>
      <c r="G510" s="22"/>
    </row>
    <row r="511" spans="6:7" x14ac:dyDescent="0.2">
      <c r="F511" s="22"/>
      <c r="G511" s="22"/>
    </row>
    <row r="512" spans="6:7" x14ac:dyDescent="0.2">
      <c r="F512" s="22"/>
      <c r="G512" s="22"/>
    </row>
    <row r="513" spans="6:7" x14ac:dyDescent="0.2">
      <c r="F513" s="22"/>
      <c r="G513" s="22"/>
    </row>
    <row r="514" spans="6:7" x14ac:dyDescent="0.2">
      <c r="F514" s="22"/>
      <c r="G514" s="22"/>
    </row>
    <row r="515" spans="6:7" x14ac:dyDescent="0.2">
      <c r="F515" s="22"/>
      <c r="G515" s="22"/>
    </row>
    <row r="516" spans="6:7" x14ac:dyDescent="0.2">
      <c r="F516" s="22"/>
      <c r="G516" s="22"/>
    </row>
    <row r="517" spans="6:7" x14ac:dyDescent="0.2">
      <c r="F517" s="22"/>
      <c r="G517" s="22"/>
    </row>
    <row r="518" spans="6:7" x14ac:dyDescent="0.2">
      <c r="F518" s="22"/>
      <c r="G518" s="22"/>
    </row>
    <row r="519" spans="6:7" x14ac:dyDescent="0.2">
      <c r="F519" s="22"/>
      <c r="G519" s="22"/>
    </row>
    <row r="520" spans="6:7" x14ac:dyDescent="0.2">
      <c r="F520" s="22"/>
      <c r="G520" s="22"/>
    </row>
    <row r="521" spans="6:7" x14ac:dyDescent="0.2">
      <c r="F521" s="22"/>
      <c r="G521" s="22"/>
    </row>
    <row r="522" spans="6:7" x14ac:dyDescent="0.2">
      <c r="F522" s="22"/>
      <c r="G522" s="22"/>
    </row>
    <row r="523" spans="6:7" x14ac:dyDescent="0.2">
      <c r="F523" s="22"/>
      <c r="G523" s="22"/>
    </row>
    <row r="524" spans="6:7" x14ac:dyDescent="0.2">
      <c r="F524" s="22"/>
      <c r="G524" s="22"/>
    </row>
    <row r="525" spans="6:7" x14ac:dyDescent="0.2">
      <c r="F525" s="22"/>
      <c r="G525" s="22"/>
    </row>
    <row r="526" spans="6:7" x14ac:dyDescent="0.2">
      <c r="F526" s="22"/>
      <c r="G526" s="22"/>
    </row>
    <row r="527" spans="6:7" x14ac:dyDescent="0.2">
      <c r="F527" s="22"/>
      <c r="G527" s="22"/>
    </row>
    <row r="528" spans="6:7" x14ac:dyDescent="0.2">
      <c r="F528" s="22"/>
      <c r="G528" s="22"/>
    </row>
    <row r="529" spans="6:7" x14ac:dyDescent="0.2">
      <c r="F529" s="22"/>
      <c r="G529" s="22"/>
    </row>
    <row r="530" spans="6:7" x14ac:dyDescent="0.2">
      <c r="F530" s="22"/>
      <c r="G530" s="22"/>
    </row>
    <row r="531" spans="6:7" x14ac:dyDescent="0.2">
      <c r="F531" s="22"/>
      <c r="G531" s="22"/>
    </row>
    <row r="532" spans="6:7" x14ac:dyDescent="0.2">
      <c r="F532" s="22"/>
      <c r="G532" s="22"/>
    </row>
    <row r="533" spans="6:7" x14ac:dyDescent="0.2">
      <c r="F533" s="22"/>
      <c r="G533" s="22"/>
    </row>
    <row r="534" spans="6:7" x14ac:dyDescent="0.2">
      <c r="F534" s="22"/>
      <c r="G534" s="22"/>
    </row>
    <row r="535" spans="6:7" x14ac:dyDescent="0.2">
      <c r="F535" s="22"/>
      <c r="G535" s="22"/>
    </row>
    <row r="536" spans="6:7" x14ac:dyDescent="0.2">
      <c r="F536" s="22"/>
      <c r="G536" s="22"/>
    </row>
    <row r="537" spans="6:7" x14ac:dyDescent="0.2">
      <c r="F537" s="22"/>
      <c r="G537" s="22"/>
    </row>
    <row r="538" spans="6:7" x14ac:dyDescent="0.2">
      <c r="F538" s="22"/>
      <c r="G538" s="22"/>
    </row>
    <row r="539" spans="6:7" x14ac:dyDescent="0.2">
      <c r="F539" s="22"/>
      <c r="G539" s="22"/>
    </row>
    <row r="540" spans="6:7" x14ac:dyDescent="0.2">
      <c r="F540" s="22"/>
      <c r="G540" s="22"/>
    </row>
    <row r="541" spans="6:7" x14ac:dyDescent="0.2">
      <c r="F541" s="22"/>
      <c r="G541" s="22"/>
    </row>
    <row r="542" spans="6:7" x14ac:dyDescent="0.2">
      <c r="F542" s="22"/>
      <c r="G542" s="22"/>
    </row>
    <row r="543" spans="6:7" x14ac:dyDescent="0.2">
      <c r="F543" s="22"/>
      <c r="G543" s="22"/>
    </row>
    <row r="544" spans="6:7" x14ac:dyDescent="0.2">
      <c r="F544" s="22"/>
      <c r="G544" s="22"/>
    </row>
    <row r="545" spans="6:7" x14ac:dyDescent="0.2">
      <c r="F545" s="22"/>
      <c r="G545" s="22"/>
    </row>
    <row r="546" spans="6:7" x14ac:dyDescent="0.2">
      <c r="F546" s="22"/>
      <c r="G546" s="22"/>
    </row>
    <row r="547" spans="6:7" x14ac:dyDescent="0.2">
      <c r="F547" s="22"/>
      <c r="G547" s="22"/>
    </row>
    <row r="548" spans="6:7" x14ac:dyDescent="0.2">
      <c r="F548" s="22"/>
      <c r="G548" s="22"/>
    </row>
    <row r="549" spans="6:7" x14ac:dyDescent="0.2">
      <c r="F549" s="22"/>
      <c r="G549" s="22"/>
    </row>
    <row r="550" spans="6:7" x14ac:dyDescent="0.2">
      <c r="F550" s="22"/>
      <c r="G550" s="22"/>
    </row>
    <row r="551" spans="6:7" x14ac:dyDescent="0.2">
      <c r="F551" s="22"/>
      <c r="G551" s="22"/>
    </row>
    <row r="552" spans="6:7" x14ac:dyDescent="0.2">
      <c r="F552" s="22"/>
      <c r="G552" s="22"/>
    </row>
    <row r="553" spans="6:7" x14ac:dyDescent="0.2">
      <c r="F553" s="22"/>
      <c r="G553" s="22"/>
    </row>
    <row r="554" spans="6:7" x14ac:dyDescent="0.2">
      <c r="F554" s="22"/>
      <c r="G554" s="22"/>
    </row>
    <row r="555" spans="6:7" x14ac:dyDescent="0.2">
      <c r="F555" s="22"/>
      <c r="G555" s="22"/>
    </row>
    <row r="556" spans="6:7" x14ac:dyDescent="0.2">
      <c r="F556" s="22"/>
      <c r="G556" s="22"/>
    </row>
    <row r="557" spans="6:7" x14ac:dyDescent="0.2">
      <c r="F557" s="22"/>
      <c r="G557" s="22"/>
    </row>
    <row r="558" spans="6:7" x14ac:dyDescent="0.2">
      <c r="F558" s="22"/>
      <c r="G558" s="22"/>
    </row>
    <row r="559" spans="6:7" x14ac:dyDescent="0.2">
      <c r="F559" s="22"/>
      <c r="G559" s="22"/>
    </row>
    <row r="560" spans="6:7" x14ac:dyDescent="0.2">
      <c r="F560" s="22"/>
      <c r="G560" s="22"/>
    </row>
    <row r="561" spans="6:7" x14ac:dyDescent="0.2">
      <c r="F561" s="22"/>
      <c r="G561" s="22"/>
    </row>
    <row r="562" spans="6:7" x14ac:dyDescent="0.2">
      <c r="F562" s="22"/>
      <c r="G562" s="22"/>
    </row>
    <row r="563" spans="6:7" x14ac:dyDescent="0.2">
      <c r="F563" s="22"/>
      <c r="G563" s="22"/>
    </row>
    <row r="564" spans="6:7" x14ac:dyDescent="0.2">
      <c r="F564" s="22"/>
      <c r="G564" s="22"/>
    </row>
    <row r="565" spans="6:7" x14ac:dyDescent="0.2">
      <c r="F565" s="22"/>
      <c r="G565" s="22"/>
    </row>
    <row r="566" spans="6:7" x14ac:dyDescent="0.2">
      <c r="F566" s="22"/>
      <c r="G566" s="22"/>
    </row>
    <row r="567" spans="6:7" x14ac:dyDescent="0.2">
      <c r="F567" s="22"/>
      <c r="G567" s="22"/>
    </row>
    <row r="568" spans="6:7" x14ac:dyDescent="0.2">
      <c r="F568" s="22"/>
      <c r="G568" s="22"/>
    </row>
    <row r="569" spans="6:7" x14ac:dyDescent="0.2">
      <c r="F569" s="22"/>
      <c r="G569" s="22"/>
    </row>
    <row r="570" spans="6:7" x14ac:dyDescent="0.2">
      <c r="F570" s="22"/>
      <c r="G570" s="22"/>
    </row>
    <row r="571" spans="6:7" x14ac:dyDescent="0.2">
      <c r="F571" s="22"/>
      <c r="G571" s="22"/>
    </row>
    <row r="572" spans="6:7" x14ac:dyDescent="0.2">
      <c r="F572" s="22"/>
      <c r="G572" s="22"/>
    </row>
    <row r="573" spans="6:7" x14ac:dyDescent="0.2">
      <c r="F573" s="22"/>
      <c r="G573" s="22"/>
    </row>
    <row r="574" spans="6:7" x14ac:dyDescent="0.2">
      <c r="F574" s="22"/>
      <c r="G574" s="22"/>
    </row>
    <row r="575" spans="6:7" x14ac:dyDescent="0.2">
      <c r="F575" s="22"/>
      <c r="G575" s="22"/>
    </row>
    <row r="576" spans="6:7" x14ac:dyDescent="0.2">
      <c r="F576" s="22"/>
      <c r="G576" s="22"/>
    </row>
    <row r="577" spans="6:7" x14ac:dyDescent="0.2">
      <c r="F577" s="22"/>
      <c r="G577" s="22"/>
    </row>
    <row r="578" spans="6:7" x14ac:dyDescent="0.2">
      <c r="F578" s="22"/>
      <c r="G578" s="22"/>
    </row>
    <row r="579" spans="6:7" x14ac:dyDescent="0.2">
      <c r="F579" s="22"/>
      <c r="G579" s="22"/>
    </row>
    <row r="580" spans="6:7" x14ac:dyDescent="0.2">
      <c r="F580" s="22"/>
      <c r="G580" s="22"/>
    </row>
    <row r="581" spans="6:7" x14ac:dyDescent="0.2">
      <c r="F581" s="22"/>
      <c r="G581" s="22"/>
    </row>
    <row r="582" spans="6:7" x14ac:dyDescent="0.2">
      <c r="F582" s="22"/>
      <c r="G582" s="22"/>
    </row>
    <row r="583" spans="6:7" x14ac:dyDescent="0.2">
      <c r="F583" s="22"/>
      <c r="G583" s="22"/>
    </row>
    <row r="584" spans="6:7" x14ac:dyDescent="0.2">
      <c r="F584" s="22"/>
      <c r="G584" s="22"/>
    </row>
    <row r="585" spans="6:7" x14ac:dyDescent="0.2">
      <c r="F585" s="22"/>
      <c r="G585" s="22"/>
    </row>
    <row r="586" spans="6:7" x14ac:dyDescent="0.2">
      <c r="F586" s="22"/>
      <c r="G586" s="22"/>
    </row>
    <row r="587" spans="6:7" x14ac:dyDescent="0.2">
      <c r="F587" s="22"/>
      <c r="G587" s="22"/>
    </row>
    <row r="588" spans="6:7" x14ac:dyDescent="0.2">
      <c r="F588" s="22"/>
      <c r="G588" s="22"/>
    </row>
    <row r="589" spans="6:7" x14ac:dyDescent="0.2">
      <c r="F589" s="22"/>
      <c r="G589" s="22"/>
    </row>
    <row r="590" spans="6:7" x14ac:dyDescent="0.2">
      <c r="F590" s="22"/>
      <c r="G590" s="22"/>
    </row>
    <row r="591" spans="6:7" x14ac:dyDescent="0.2">
      <c r="F591" s="22"/>
      <c r="G591" s="22"/>
    </row>
    <row r="592" spans="6:7" x14ac:dyDescent="0.2">
      <c r="F592" s="22"/>
      <c r="G592" s="22"/>
    </row>
    <row r="593" spans="6:7" x14ac:dyDescent="0.2">
      <c r="F593" s="22"/>
      <c r="G593" s="22"/>
    </row>
    <row r="594" spans="6:7" x14ac:dyDescent="0.2">
      <c r="F594" s="22"/>
      <c r="G594" s="22"/>
    </row>
    <row r="595" spans="6:7" x14ac:dyDescent="0.2">
      <c r="F595" s="22"/>
      <c r="G595" s="22"/>
    </row>
    <row r="596" spans="6:7" x14ac:dyDescent="0.2">
      <c r="F596" s="22"/>
      <c r="G596" s="22"/>
    </row>
    <row r="597" spans="6:7" x14ac:dyDescent="0.2">
      <c r="F597" s="22"/>
      <c r="G597" s="22"/>
    </row>
    <row r="598" spans="6:7" x14ac:dyDescent="0.2">
      <c r="F598" s="22"/>
      <c r="G598" s="22"/>
    </row>
    <row r="599" spans="6:7" x14ac:dyDescent="0.2">
      <c r="F599" s="22"/>
      <c r="G599" s="22"/>
    </row>
    <row r="600" spans="6:7" x14ac:dyDescent="0.2">
      <c r="F600" s="22"/>
      <c r="G600" s="22"/>
    </row>
    <row r="601" spans="6:7" x14ac:dyDescent="0.2">
      <c r="F601" s="22"/>
      <c r="G601" s="22"/>
    </row>
    <row r="602" spans="6:7" x14ac:dyDescent="0.2">
      <c r="F602" s="22"/>
      <c r="G602" s="22"/>
    </row>
    <row r="603" spans="6:7" x14ac:dyDescent="0.2">
      <c r="F603" s="22"/>
      <c r="G603" s="22"/>
    </row>
    <row r="604" spans="6:7" x14ac:dyDescent="0.2">
      <c r="F604" s="22"/>
      <c r="G604" s="22"/>
    </row>
    <row r="605" spans="6:7" x14ac:dyDescent="0.2">
      <c r="F605" s="22"/>
      <c r="G605" s="22"/>
    </row>
    <row r="606" spans="6:7" x14ac:dyDescent="0.2">
      <c r="F606" s="22"/>
      <c r="G606" s="22"/>
    </row>
    <row r="607" spans="6:7" x14ac:dyDescent="0.2">
      <c r="F607" s="22"/>
      <c r="G607" s="22"/>
    </row>
    <row r="608" spans="6:7" x14ac:dyDescent="0.2">
      <c r="F608" s="22"/>
      <c r="G608" s="22"/>
    </row>
    <row r="609" spans="6:7" x14ac:dyDescent="0.2">
      <c r="F609" s="22"/>
      <c r="G609" s="22"/>
    </row>
    <row r="610" spans="6:7" x14ac:dyDescent="0.2">
      <c r="F610" s="22"/>
      <c r="G610" s="22"/>
    </row>
    <row r="611" spans="6:7" x14ac:dyDescent="0.2">
      <c r="F611" s="22"/>
      <c r="G611" s="22"/>
    </row>
    <row r="612" spans="6:7" x14ac:dyDescent="0.2">
      <c r="F612" s="22"/>
      <c r="G612" s="22"/>
    </row>
    <row r="613" spans="6:7" x14ac:dyDescent="0.2">
      <c r="F613" s="22"/>
      <c r="G613" s="22"/>
    </row>
    <row r="614" spans="6:7" x14ac:dyDescent="0.2">
      <c r="F614" s="22"/>
      <c r="G614" s="22"/>
    </row>
    <row r="615" spans="6:7" x14ac:dyDescent="0.2">
      <c r="F615" s="22"/>
      <c r="G615" s="22"/>
    </row>
    <row r="616" spans="6:7" x14ac:dyDescent="0.2">
      <c r="F616" s="22"/>
      <c r="G616" s="22"/>
    </row>
    <row r="617" spans="6:7" x14ac:dyDescent="0.2">
      <c r="F617" s="22"/>
      <c r="G617" s="22"/>
    </row>
    <row r="618" spans="6:7" x14ac:dyDescent="0.2">
      <c r="F618" s="22"/>
      <c r="G618" s="22"/>
    </row>
    <row r="619" spans="6:7" x14ac:dyDescent="0.2">
      <c r="F619" s="22"/>
      <c r="G619" s="22"/>
    </row>
    <row r="620" spans="6:7" x14ac:dyDescent="0.2">
      <c r="F620" s="22"/>
      <c r="G620" s="22"/>
    </row>
    <row r="621" spans="6:7" x14ac:dyDescent="0.2">
      <c r="F621" s="22"/>
      <c r="G621" s="22"/>
    </row>
    <row r="622" spans="6:7" x14ac:dyDescent="0.2">
      <c r="F622" s="22"/>
      <c r="G622" s="22"/>
    </row>
    <row r="623" spans="6:7" x14ac:dyDescent="0.2">
      <c r="F623" s="22"/>
      <c r="G623" s="22"/>
    </row>
    <row r="624" spans="6:7" x14ac:dyDescent="0.2">
      <c r="F624" s="22"/>
      <c r="G624" s="22"/>
    </row>
    <row r="625" spans="6:7" x14ac:dyDescent="0.2">
      <c r="F625" s="22"/>
      <c r="G625" s="22"/>
    </row>
    <row r="626" spans="6:7" x14ac:dyDescent="0.2">
      <c r="F626" s="22"/>
      <c r="G626" s="22"/>
    </row>
    <row r="627" spans="6:7" x14ac:dyDescent="0.2">
      <c r="F627" s="22"/>
      <c r="G627" s="22"/>
    </row>
    <row r="628" spans="6:7" x14ac:dyDescent="0.2">
      <c r="F628" s="22"/>
      <c r="G628" s="22"/>
    </row>
    <row r="629" spans="6:7" x14ac:dyDescent="0.2">
      <c r="F629" s="22"/>
      <c r="G629" s="22"/>
    </row>
    <row r="630" spans="6:7" x14ac:dyDescent="0.2">
      <c r="F630" s="22"/>
      <c r="G630" s="22"/>
    </row>
    <row r="631" spans="6:7" x14ac:dyDescent="0.2">
      <c r="F631" s="22"/>
      <c r="G631" s="22"/>
    </row>
    <row r="632" spans="6:7" x14ac:dyDescent="0.2">
      <c r="F632" s="22"/>
      <c r="G632" s="22"/>
    </row>
    <row r="633" spans="6:7" x14ac:dyDescent="0.2">
      <c r="F633" s="22"/>
      <c r="G633" s="22"/>
    </row>
    <row r="634" spans="6:7" x14ac:dyDescent="0.2">
      <c r="F634" s="22"/>
      <c r="G634" s="22"/>
    </row>
    <row r="635" spans="6:7" x14ac:dyDescent="0.2">
      <c r="F635" s="22"/>
      <c r="G635" s="22"/>
    </row>
    <row r="636" spans="6:7" x14ac:dyDescent="0.2">
      <c r="F636" s="22"/>
      <c r="G636" s="22"/>
    </row>
    <row r="637" spans="6:7" x14ac:dyDescent="0.2">
      <c r="F637" s="22"/>
      <c r="G637" s="22"/>
    </row>
    <row r="638" spans="6:7" x14ac:dyDescent="0.2">
      <c r="F638" s="22"/>
      <c r="G638" s="22"/>
    </row>
    <row r="639" spans="6:7" x14ac:dyDescent="0.2">
      <c r="F639" s="22"/>
      <c r="G639" s="22"/>
    </row>
    <row r="640" spans="6:7" x14ac:dyDescent="0.2">
      <c r="F640" s="22"/>
      <c r="G640" s="22"/>
    </row>
    <row r="641" spans="6:7" x14ac:dyDescent="0.2">
      <c r="F641" s="22"/>
      <c r="G641" s="22"/>
    </row>
    <row r="642" spans="6:7" x14ac:dyDescent="0.2">
      <c r="F642" s="22"/>
      <c r="G642" s="22"/>
    </row>
    <row r="643" spans="6:7" x14ac:dyDescent="0.2">
      <c r="F643" s="22"/>
      <c r="G643" s="22"/>
    </row>
    <row r="644" spans="6:7" x14ac:dyDescent="0.2">
      <c r="F644" s="22"/>
      <c r="G644" s="22"/>
    </row>
    <row r="645" spans="6:7" x14ac:dyDescent="0.2">
      <c r="F645" s="22"/>
      <c r="G645" s="22"/>
    </row>
    <row r="646" spans="6:7" x14ac:dyDescent="0.2">
      <c r="F646" s="22"/>
      <c r="G646" s="22"/>
    </row>
    <row r="647" spans="6:7" x14ac:dyDescent="0.2">
      <c r="F647" s="22"/>
      <c r="G647" s="22"/>
    </row>
    <row r="648" spans="6:7" x14ac:dyDescent="0.2">
      <c r="F648" s="22"/>
      <c r="G648" s="22"/>
    </row>
    <row r="649" spans="6:7" x14ac:dyDescent="0.2">
      <c r="F649" s="22"/>
      <c r="G649" s="22"/>
    </row>
    <row r="650" spans="6:7" x14ac:dyDescent="0.2">
      <c r="F650" s="22"/>
      <c r="G650" s="22"/>
    </row>
    <row r="651" spans="6:7" x14ac:dyDescent="0.2">
      <c r="F651" s="22"/>
      <c r="G651" s="22"/>
    </row>
    <row r="652" spans="6:7" x14ac:dyDescent="0.2">
      <c r="F652" s="22"/>
      <c r="G652" s="22"/>
    </row>
    <row r="653" spans="6:7" x14ac:dyDescent="0.2">
      <c r="F653" s="22"/>
      <c r="G653" s="22"/>
    </row>
    <row r="654" spans="6:7" x14ac:dyDescent="0.2">
      <c r="F654" s="22"/>
      <c r="G654" s="22"/>
    </row>
    <row r="655" spans="6:7" x14ac:dyDescent="0.2">
      <c r="F655" s="22"/>
      <c r="G655" s="22"/>
    </row>
    <row r="656" spans="6:7" x14ac:dyDescent="0.2">
      <c r="F656" s="22"/>
      <c r="G656" s="22"/>
    </row>
    <row r="657" spans="6:7" x14ac:dyDescent="0.2">
      <c r="F657" s="22"/>
      <c r="G657" s="22"/>
    </row>
    <row r="658" spans="6:7" x14ac:dyDescent="0.2">
      <c r="F658" s="22"/>
      <c r="G658" s="22"/>
    </row>
    <row r="659" spans="6:7" x14ac:dyDescent="0.2">
      <c r="F659" s="22"/>
      <c r="G659" s="22"/>
    </row>
    <row r="660" spans="6:7" x14ac:dyDescent="0.2">
      <c r="F660" s="22"/>
      <c r="G660" s="22"/>
    </row>
    <row r="661" spans="6:7" x14ac:dyDescent="0.2">
      <c r="F661" s="22"/>
      <c r="G661" s="22"/>
    </row>
    <row r="662" spans="6:7" x14ac:dyDescent="0.2">
      <c r="F662" s="22"/>
      <c r="G662" s="22"/>
    </row>
    <row r="663" spans="6:7" x14ac:dyDescent="0.2">
      <c r="F663" s="22"/>
      <c r="G663" s="22"/>
    </row>
    <row r="664" spans="6:7" x14ac:dyDescent="0.2">
      <c r="F664" s="22"/>
      <c r="G664" s="22"/>
    </row>
    <row r="665" spans="6:7" x14ac:dyDescent="0.2">
      <c r="F665" s="22"/>
      <c r="G665" s="22"/>
    </row>
    <row r="666" spans="6:7" x14ac:dyDescent="0.2">
      <c r="F666" s="22"/>
      <c r="G666" s="22"/>
    </row>
    <row r="667" spans="6:7" x14ac:dyDescent="0.2">
      <c r="F667" s="22"/>
      <c r="G667" s="22"/>
    </row>
    <row r="668" spans="6:7" x14ac:dyDescent="0.2">
      <c r="F668" s="22"/>
      <c r="G668" s="22"/>
    </row>
    <row r="669" spans="6:7" x14ac:dyDescent="0.2">
      <c r="F669" s="22"/>
      <c r="G669" s="22"/>
    </row>
    <row r="670" spans="6:7" x14ac:dyDescent="0.2">
      <c r="F670" s="22"/>
      <c r="G670" s="22"/>
    </row>
    <row r="671" spans="6:7" x14ac:dyDescent="0.2">
      <c r="F671" s="22"/>
      <c r="G671" s="22"/>
    </row>
    <row r="672" spans="6:7" x14ac:dyDescent="0.2">
      <c r="F672" s="22"/>
      <c r="G672" s="22"/>
    </row>
    <row r="673" spans="6:7" x14ac:dyDescent="0.2">
      <c r="F673" s="22"/>
      <c r="G673" s="22"/>
    </row>
    <row r="674" spans="6:7" x14ac:dyDescent="0.2">
      <c r="F674" s="22"/>
      <c r="G674" s="22"/>
    </row>
    <row r="675" spans="6:7" x14ac:dyDescent="0.2">
      <c r="F675" s="22"/>
      <c r="G675" s="22"/>
    </row>
    <row r="676" spans="6:7" x14ac:dyDescent="0.2">
      <c r="F676" s="22"/>
      <c r="G676" s="22"/>
    </row>
    <row r="677" spans="6:7" x14ac:dyDescent="0.2">
      <c r="F677" s="22"/>
      <c r="G677" s="22"/>
    </row>
    <row r="678" spans="6:7" x14ac:dyDescent="0.2">
      <c r="F678" s="22"/>
      <c r="G678" s="22"/>
    </row>
    <row r="679" spans="6:7" x14ac:dyDescent="0.2">
      <c r="F679" s="22"/>
      <c r="G679" s="22"/>
    </row>
    <row r="680" spans="6:7" x14ac:dyDescent="0.2">
      <c r="F680" s="22"/>
      <c r="G680" s="22"/>
    </row>
    <row r="681" spans="6:7" x14ac:dyDescent="0.2">
      <c r="F681" s="22"/>
      <c r="G681" s="22"/>
    </row>
    <row r="682" spans="6:7" x14ac:dyDescent="0.2">
      <c r="F682" s="22"/>
      <c r="G682" s="22"/>
    </row>
    <row r="683" spans="6:7" x14ac:dyDescent="0.2">
      <c r="F683" s="22"/>
      <c r="G683" s="22"/>
    </row>
    <row r="684" spans="6:7" x14ac:dyDescent="0.2">
      <c r="F684" s="22"/>
      <c r="G684" s="22"/>
    </row>
    <row r="685" spans="6:7" x14ac:dyDescent="0.2">
      <c r="F685" s="22"/>
      <c r="G685" s="22"/>
    </row>
    <row r="686" spans="6:7" x14ac:dyDescent="0.2">
      <c r="F686" s="22"/>
      <c r="G686" s="22"/>
    </row>
    <row r="687" spans="6:7" x14ac:dyDescent="0.2">
      <c r="F687" s="22"/>
      <c r="G687" s="22"/>
    </row>
    <row r="688" spans="6:7" x14ac:dyDescent="0.2">
      <c r="F688" s="22"/>
      <c r="G688" s="22"/>
    </row>
    <row r="689" spans="6:7" x14ac:dyDescent="0.2">
      <c r="F689" s="22"/>
      <c r="G689" s="22"/>
    </row>
    <row r="690" spans="6:7" x14ac:dyDescent="0.2">
      <c r="F690" s="22"/>
      <c r="G690" s="22"/>
    </row>
    <row r="691" spans="6:7" x14ac:dyDescent="0.2">
      <c r="F691" s="22"/>
      <c r="G691" s="22"/>
    </row>
    <row r="692" spans="6:7" x14ac:dyDescent="0.2">
      <c r="F692" s="22"/>
      <c r="G692" s="22"/>
    </row>
    <row r="693" spans="6:7" x14ac:dyDescent="0.2">
      <c r="F693" s="22"/>
      <c r="G693" s="22"/>
    </row>
    <row r="694" spans="6:7" x14ac:dyDescent="0.2">
      <c r="F694" s="22"/>
      <c r="G694" s="22"/>
    </row>
    <row r="695" spans="6:7" x14ac:dyDescent="0.2">
      <c r="F695" s="22"/>
      <c r="G695" s="22"/>
    </row>
    <row r="696" spans="6:7" x14ac:dyDescent="0.2">
      <c r="F696" s="22"/>
      <c r="G696" s="22"/>
    </row>
    <row r="697" spans="6:7" x14ac:dyDescent="0.2">
      <c r="F697" s="22"/>
      <c r="G697" s="22"/>
    </row>
    <row r="698" spans="6:7" x14ac:dyDescent="0.2">
      <c r="F698" s="22"/>
      <c r="G698" s="22"/>
    </row>
    <row r="699" spans="6:7" x14ac:dyDescent="0.2">
      <c r="F699" s="22"/>
      <c r="G699" s="22"/>
    </row>
    <row r="700" spans="6:7" x14ac:dyDescent="0.2">
      <c r="F700" s="22"/>
      <c r="G700" s="22"/>
    </row>
    <row r="701" spans="6:7" x14ac:dyDescent="0.2">
      <c r="F701" s="22"/>
      <c r="G701" s="22"/>
    </row>
    <row r="702" spans="6:7" x14ac:dyDescent="0.2">
      <c r="F702" s="22"/>
      <c r="G702" s="22"/>
    </row>
    <row r="703" spans="6:7" x14ac:dyDescent="0.2">
      <c r="F703" s="22"/>
      <c r="G703" s="22"/>
    </row>
    <row r="704" spans="6:7" x14ac:dyDescent="0.2">
      <c r="F704" s="22"/>
      <c r="G704" s="22"/>
    </row>
    <row r="705" spans="6:7" x14ac:dyDescent="0.2">
      <c r="F705" s="22"/>
      <c r="G705" s="22"/>
    </row>
    <row r="706" spans="6:7" x14ac:dyDescent="0.2">
      <c r="F706" s="22"/>
      <c r="G706" s="22"/>
    </row>
    <row r="707" spans="6:7" x14ac:dyDescent="0.2">
      <c r="F707" s="22"/>
      <c r="G707" s="22"/>
    </row>
    <row r="708" spans="6:7" x14ac:dyDescent="0.2">
      <c r="F708" s="22"/>
      <c r="G708" s="22"/>
    </row>
    <row r="709" spans="6:7" x14ac:dyDescent="0.2">
      <c r="F709" s="22"/>
      <c r="G709" s="22"/>
    </row>
    <row r="710" spans="6:7" x14ac:dyDescent="0.2">
      <c r="F710" s="22"/>
      <c r="G710" s="22"/>
    </row>
    <row r="711" spans="6:7" x14ac:dyDescent="0.2">
      <c r="F711" s="22"/>
      <c r="G711" s="22"/>
    </row>
    <row r="712" spans="6:7" x14ac:dyDescent="0.2">
      <c r="F712" s="22"/>
      <c r="G712" s="22"/>
    </row>
    <row r="713" spans="6:7" x14ac:dyDescent="0.2">
      <c r="F713" s="22"/>
      <c r="G713" s="22"/>
    </row>
    <row r="714" spans="6:7" x14ac:dyDescent="0.2">
      <c r="F714" s="22"/>
      <c r="G714" s="22"/>
    </row>
    <row r="715" spans="6:7" x14ac:dyDescent="0.2">
      <c r="F715" s="22"/>
      <c r="G715" s="22"/>
    </row>
    <row r="716" spans="6:7" x14ac:dyDescent="0.2">
      <c r="F716" s="22"/>
      <c r="G716" s="22"/>
    </row>
    <row r="717" spans="6:7" x14ac:dyDescent="0.2">
      <c r="F717" s="22"/>
      <c r="G717" s="22"/>
    </row>
    <row r="718" spans="6:7" x14ac:dyDescent="0.2">
      <c r="F718" s="22"/>
      <c r="G718" s="22"/>
    </row>
    <row r="719" spans="6:7" x14ac:dyDescent="0.2">
      <c r="F719" s="22"/>
      <c r="G719" s="22"/>
    </row>
    <row r="720" spans="6:7" x14ac:dyDescent="0.2">
      <c r="F720" s="22"/>
      <c r="G720" s="22"/>
    </row>
    <row r="721" spans="6:7" x14ac:dyDescent="0.2">
      <c r="F721" s="22"/>
      <c r="G721" s="22"/>
    </row>
    <row r="722" spans="6:7" x14ac:dyDescent="0.2">
      <c r="F722" s="22"/>
      <c r="G722" s="22"/>
    </row>
    <row r="723" spans="6:7" x14ac:dyDescent="0.2">
      <c r="F723" s="22"/>
      <c r="G723" s="22"/>
    </row>
    <row r="724" spans="6:7" x14ac:dyDescent="0.2">
      <c r="F724" s="22"/>
      <c r="G724" s="22"/>
    </row>
    <row r="725" spans="6:7" x14ac:dyDescent="0.2">
      <c r="F725" s="22"/>
      <c r="G725" s="22"/>
    </row>
    <row r="726" spans="6:7" x14ac:dyDescent="0.2">
      <c r="F726" s="22"/>
      <c r="G726" s="22"/>
    </row>
    <row r="727" spans="6:7" x14ac:dyDescent="0.2">
      <c r="F727" s="22"/>
      <c r="G727" s="22"/>
    </row>
    <row r="728" spans="6:7" x14ac:dyDescent="0.2">
      <c r="F728" s="22"/>
      <c r="G728" s="22"/>
    </row>
    <row r="729" spans="6:7" x14ac:dyDescent="0.2">
      <c r="F729" s="22"/>
      <c r="G729" s="22"/>
    </row>
    <row r="730" spans="6:7" x14ac:dyDescent="0.2">
      <c r="F730" s="22"/>
      <c r="G730" s="22"/>
    </row>
    <row r="731" spans="6:7" x14ac:dyDescent="0.2">
      <c r="F731" s="22"/>
      <c r="G731" s="22"/>
    </row>
    <row r="732" spans="6:7" x14ac:dyDescent="0.2">
      <c r="F732" s="22"/>
      <c r="G732" s="22"/>
    </row>
    <row r="733" spans="6:7" x14ac:dyDescent="0.2">
      <c r="F733" s="22"/>
      <c r="G733" s="22"/>
    </row>
    <row r="734" spans="6:7" x14ac:dyDescent="0.2">
      <c r="F734" s="22"/>
      <c r="G734" s="22"/>
    </row>
    <row r="735" spans="6:7" x14ac:dyDescent="0.2">
      <c r="F735" s="22"/>
      <c r="G735" s="22"/>
    </row>
    <row r="736" spans="6:7" x14ac:dyDescent="0.2">
      <c r="F736" s="22"/>
      <c r="G736" s="22"/>
    </row>
    <row r="737" spans="6:7" x14ac:dyDescent="0.2">
      <c r="F737" s="22"/>
      <c r="G737" s="22"/>
    </row>
    <row r="738" spans="6:7" x14ac:dyDescent="0.2">
      <c r="F738" s="22"/>
      <c r="G738" s="22"/>
    </row>
    <row r="739" spans="6:7" x14ac:dyDescent="0.2">
      <c r="F739" s="22"/>
      <c r="G739" s="22"/>
    </row>
    <row r="740" spans="6:7" x14ac:dyDescent="0.2">
      <c r="F740" s="22"/>
      <c r="G740" s="22"/>
    </row>
    <row r="741" spans="6:7" x14ac:dyDescent="0.2">
      <c r="F741" s="22"/>
      <c r="G741" s="22"/>
    </row>
    <row r="742" spans="6:7" x14ac:dyDescent="0.2">
      <c r="F742" s="22"/>
      <c r="G742" s="22"/>
    </row>
    <row r="743" spans="6:7" x14ac:dyDescent="0.2">
      <c r="F743" s="22"/>
      <c r="G743" s="22"/>
    </row>
    <row r="744" spans="6:7" x14ac:dyDescent="0.2">
      <c r="F744" s="22"/>
      <c r="G744" s="22"/>
    </row>
    <row r="745" spans="6:7" x14ac:dyDescent="0.2">
      <c r="F745" s="22"/>
      <c r="G745" s="22"/>
    </row>
    <row r="746" spans="6:7" x14ac:dyDescent="0.2">
      <c r="F746" s="22"/>
      <c r="G746" s="22"/>
    </row>
    <row r="747" spans="6:7" x14ac:dyDescent="0.2">
      <c r="F747" s="22"/>
      <c r="G747" s="22"/>
    </row>
    <row r="748" spans="6:7" x14ac:dyDescent="0.2">
      <c r="F748" s="22"/>
      <c r="G748" s="22"/>
    </row>
    <row r="749" spans="6:7" x14ac:dyDescent="0.2">
      <c r="F749" s="22"/>
      <c r="G749" s="22"/>
    </row>
    <row r="750" spans="6:7" x14ac:dyDescent="0.2">
      <c r="F750" s="22"/>
      <c r="G750" s="22"/>
    </row>
    <row r="751" spans="6:7" x14ac:dyDescent="0.2">
      <c r="F751" s="22"/>
      <c r="G751" s="22"/>
    </row>
    <row r="752" spans="6:7" x14ac:dyDescent="0.2">
      <c r="F752" s="22"/>
      <c r="G752" s="22"/>
    </row>
    <row r="753" spans="6:7" x14ac:dyDescent="0.2">
      <c r="F753" s="22"/>
      <c r="G753" s="22"/>
    </row>
    <row r="754" spans="6:7" x14ac:dyDescent="0.2">
      <c r="F754" s="22"/>
      <c r="G754" s="22"/>
    </row>
    <row r="755" spans="6:7" x14ac:dyDescent="0.2">
      <c r="F755" s="22"/>
      <c r="G755" s="22"/>
    </row>
    <row r="756" spans="6:7" x14ac:dyDescent="0.2">
      <c r="F756" s="22"/>
      <c r="G756" s="22"/>
    </row>
    <row r="757" spans="6:7" x14ac:dyDescent="0.2">
      <c r="F757" s="22"/>
      <c r="G757" s="22"/>
    </row>
    <row r="758" spans="6:7" x14ac:dyDescent="0.2">
      <c r="F758" s="22"/>
      <c r="G758" s="22"/>
    </row>
    <row r="759" spans="6:7" x14ac:dyDescent="0.2">
      <c r="F759" s="22"/>
      <c r="G759" s="22"/>
    </row>
    <row r="760" spans="6:7" x14ac:dyDescent="0.2">
      <c r="F760" s="22"/>
      <c r="G760" s="22"/>
    </row>
    <row r="761" spans="6:7" x14ac:dyDescent="0.2">
      <c r="F761" s="22"/>
      <c r="G761" s="22"/>
    </row>
    <row r="762" spans="6:7" x14ac:dyDescent="0.2">
      <c r="F762" s="22"/>
      <c r="G762" s="22"/>
    </row>
    <row r="763" spans="6:7" x14ac:dyDescent="0.2">
      <c r="F763" s="22"/>
      <c r="G763" s="22"/>
    </row>
    <row r="764" spans="6:7" x14ac:dyDescent="0.2">
      <c r="F764" s="22"/>
      <c r="G764" s="22"/>
    </row>
    <row r="765" spans="6:7" x14ac:dyDescent="0.2">
      <c r="F765" s="22"/>
      <c r="G765" s="22"/>
    </row>
    <row r="766" spans="6:7" x14ac:dyDescent="0.2">
      <c r="F766" s="22"/>
      <c r="G766" s="22"/>
    </row>
    <row r="767" spans="6:7" x14ac:dyDescent="0.2">
      <c r="F767" s="22"/>
      <c r="G767" s="22"/>
    </row>
    <row r="768" spans="6:7" x14ac:dyDescent="0.2">
      <c r="F768" s="22"/>
      <c r="G768" s="22"/>
    </row>
    <row r="769" spans="6:7" x14ac:dyDescent="0.2">
      <c r="F769" s="22"/>
      <c r="G769" s="22"/>
    </row>
    <row r="770" spans="6:7" x14ac:dyDescent="0.2">
      <c r="F770" s="22"/>
      <c r="G770" s="22"/>
    </row>
    <row r="771" spans="6:7" x14ac:dyDescent="0.2">
      <c r="F771" s="22"/>
      <c r="G771" s="22"/>
    </row>
    <row r="772" spans="6:7" x14ac:dyDescent="0.2">
      <c r="F772" s="22"/>
      <c r="G772" s="22"/>
    </row>
    <row r="773" spans="6:7" x14ac:dyDescent="0.2">
      <c r="F773" s="22"/>
      <c r="G773" s="22"/>
    </row>
    <row r="774" spans="6:7" x14ac:dyDescent="0.2">
      <c r="F774" s="22"/>
      <c r="G774" s="22"/>
    </row>
    <row r="775" spans="6:7" x14ac:dyDescent="0.2">
      <c r="F775" s="22"/>
      <c r="G775" s="22"/>
    </row>
    <row r="776" spans="6:7" x14ac:dyDescent="0.2">
      <c r="F776" s="22"/>
      <c r="G776" s="22"/>
    </row>
    <row r="777" spans="6:7" x14ac:dyDescent="0.2">
      <c r="F777" s="22"/>
      <c r="G777" s="22"/>
    </row>
    <row r="778" spans="6:7" x14ac:dyDescent="0.2">
      <c r="F778" s="22"/>
      <c r="G778" s="22"/>
    </row>
    <row r="779" spans="6:7" x14ac:dyDescent="0.2">
      <c r="F779" s="22"/>
      <c r="G779" s="22"/>
    </row>
    <row r="780" spans="6:7" x14ac:dyDescent="0.2">
      <c r="F780" s="22"/>
      <c r="G780" s="22"/>
    </row>
    <row r="781" spans="6:7" x14ac:dyDescent="0.2">
      <c r="F781" s="22"/>
      <c r="G781" s="22"/>
    </row>
    <row r="782" spans="6:7" x14ac:dyDescent="0.2">
      <c r="F782" s="22"/>
      <c r="G782" s="22"/>
    </row>
    <row r="783" spans="6:7" x14ac:dyDescent="0.2">
      <c r="F783" s="22"/>
      <c r="G783" s="22"/>
    </row>
    <row r="784" spans="6:7" x14ac:dyDescent="0.2">
      <c r="F784" s="22"/>
      <c r="G784" s="22"/>
    </row>
    <row r="785" spans="6:7" x14ac:dyDescent="0.2">
      <c r="F785" s="22"/>
      <c r="G785" s="22"/>
    </row>
    <row r="786" spans="6:7" x14ac:dyDescent="0.2">
      <c r="F786" s="22"/>
      <c r="G786" s="22"/>
    </row>
    <row r="787" spans="6:7" x14ac:dyDescent="0.2">
      <c r="F787" s="22"/>
      <c r="G787" s="22"/>
    </row>
    <row r="788" spans="6:7" x14ac:dyDescent="0.2">
      <c r="F788" s="22"/>
      <c r="G788" s="22"/>
    </row>
    <row r="789" spans="6:7" x14ac:dyDescent="0.2">
      <c r="F789" s="22"/>
      <c r="G789" s="22"/>
    </row>
    <row r="790" spans="6:7" x14ac:dyDescent="0.2">
      <c r="F790" s="22"/>
      <c r="G790" s="22"/>
    </row>
    <row r="791" spans="6:7" x14ac:dyDescent="0.2">
      <c r="F791" s="22"/>
      <c r="G791" s="22"/>
    </row>
    <row r="792" spans="6:7" x14ac:dyDescent="0.2">
      <c r="F792" s="22"/>
      <c r="G792" s="22"/>
    </row>
    <row r="793" spans="6:7" x14ac:dyDescent="0.2">
      <c r="F793" s="22"/>
      <c r="G793" s="22"/>
    </row>
    <row r="794" spans="6:7" x14ac:dyDescent="0.2">
      <c r="F794" s="22"/>
      <c r="G794" s="22"/>
    </row>
    <row r="795" spans="6:7" x14ac:dyDescent="0.2">
      <c r="F795" s="22"/>
      <c r="G795" s="22"/>
    </row>
    <row r="796" spans="6:7" x14ac:dyDescent="0.2">
      <c r="F796" s="22"/>
      <c r="G796" s="22"/>
    </row>
    <row r="797" spans="6:7" x14ac:dyDescent="0.2">
      <c r="F797" s="22"/>
      <c r="G797" s="22"/>
    </row>
    <row r="798" spans="6:7" x14ac:dyDescent="0.2">
      <c r="F798" s="22"/>
      <c r="G798" s="22"/>
    </row>
    <row r="799" spans="6:7" x14ac:dyDescent="0.2">
      <c r="F799" s="22"/>
      <c r="G799" s="22"/>
    </row>
    <row r="800" spans="6:7" x14ac:dyDescent="0.2">
      <c r="F800" s="22"/>
      <c r="G800" s="22"/>
    </row>
    <row r="801" spans="6:7" x14ac:dyDescent="0.2">
      <c r="F801" s="22"/>
      <c r="G801" s="22"/>
    </row>
    <row r="802" spans="6:7" x14ac:dyDescent="0.2">
      <c r="F802" s="22"/>
      <c r="G802" s="22"/>
    </row>
    <row r="803" spans="6:7" x14ac:dyDescent="0.2">
      <c r="F803" s="22"/>
      <c r="G803" s="22"/>
    </row>
    <row r="804" spans="6:7" x14ac:dyDescent="0.2">
      <c r="F804" s="22"/>
      <c r="G804" s="22"/>
    </row>
    <row r="805" spans="6:7" x14ac:dyDescent="0.2">
      <c r="F805" s="22"/>
      <c r="G805" s="22"/>
    </row>
    <row r="806" spans="6:7" x14ac:dyDescent="0.2">
      <c r="F806" s="22"/>
      <c r="G806" s="22"/>
    </row>
    <row r="807" spans="6:7" x14ac:dyDescent="0.2">
      <c r="F807" s="22"/>
      <c r="G807" s="22"/>
    </row>
    <row r="808" spans="6:7" x14ac:dyDescent="0.2">
      <c r="F808" s="22"/>
      <c r="G808" s="22"/>
    </row>
    <row r="809" spans="6:7" x14ac:dyDescent="0.2">
      <c r="F809" s="22"/>
      <c r="G809" s="22"/>
    </row>
    <row r="810" spans="6:7" x14ac:dyDescent="0.2">
      <c r="F810" s="22"/>
      <c r="G810" s="22"/>
    </row>
    <row r="811" spans="6:7" x14ac:dyDescent="0.2">
      <c r="F811" s="22"/>
      <c r="G811" s="22"/>
    </row>
    <row r="812" spans="6:7" x14ac:dyDescent="0.2">
      <c r="F812" s="22"/>
      <c r="G812" s="22"/>
    </row>
    <row r="813" spans="6:7" x14ac:dyDescent="0.2">
      <c r="F813" s="22"/>
      <c r="G813" s="22"/>
    </row>
    <row r="814" spans="6:7" x14ac:dyDescent="0.2">
      <c r="F814" s="22"/>
      <c r="G814" s="22"/>
    </row>
    <row r="815" spans="6:7" x14ac:dyDescent="0.2">
      <c r="F815" s="22"/>
      <c r="G815" s="22"/>
    </row>
    <row r="816" spans="6:7" x14ac:dyDescent="0.2">
      <c r="F816" s="22"/>
      <c r="G816" s="22"/>
    </row>
    <row r="817" spans="6:7" x14ac:dyDescent="0.2">
      <c r="F817" s="22"/>
      <c r="G817" s="22"/>
    </row>
    <row r="818" spans="6:7" x14ac:dyDescent="0.2">
      <c r="F818" s="22"/>
      <c r="G818" s="22"/>
    </row>
    <row r="819" spans="6:7" x14ac:dyDescent="0.2">
      <c r="F819" s="22"/>
      <c r="G819" s="22"/>
    </row>
    <row r="820" spans="6:7" x14ac:dyDescent="0.2">
      <c r="F820" s="22"/>
      <c r="G820" s="22"/>
    </row>
    <row r="821" spans="6:7" x14ac:dyDescent="0.2">
      <c r="F821" s="22"/>
      <c r="G821" s="22"/>
    </row>
    <row r="822" spans="6:7" x14ac:dyDescent="0.2">
      <c r="F822" s="22"/>
      <c r="G822" s="22"/>
    </row>
    <row r="823" spans="6:7" x14ac:dyDescent="0.2">
      <c r="F823" s="22"/>
      <c r="G823" s="22"/>
    </row>
    <row r="824" spans="6:7" x14ac:dyDescent="0.2">
      <c r="F824" s="22"/>
      <c r="G824" s="22"/>
    </row>
    <row r="825" spans="6:7" x14ac:dyDescent="0.2">
      <c r="F825" s="22"/>
      <c r="G825" s="22"/>
    </row>
    <row r="826" spans="6:7" x14ac:dyDescent="0.2">
      <c r="F826" s="22"/>
      <c r="G826" s="22"/>
    </row>
    <row r="827" spans="6:7" x14ac:dyDescent="0.2">
      <c r="F827" s="22"/>
      <c r="G827" s="22"/>
    </row>
    <row r="828" spans="6:7" x14ac:dyDescent="0.2">
      <c r="F828" s="22"/>
      <c r="G828" s="22"/>
    </row>
    <row r="829" spans="6:7" x14ac:dyDescent="0.2">
      <c r="F829" s="22"/>
      <c r="G829" s="22"/>
    </row>
    <row r="830" spans="6:7" x14ac:dyDescent="0.2">
      <c r="F830" s="22"/>
      <c r="G830" s="22"/>
    </row>
    <row r="831" spans="6:7" x14ac:dyDescent="0.2">
      <c r="F831" s="22"/>
      <c r="G831" s="22"/>
    </row>
    <row r="832" spans="6:7" x14ac:dyDescent="0.2">
      <c r="F832" s="22"/>
      <c r="G832" s="22"/>
    </row>
    <row r="833" spans="6:7" x14ac:dyDescent="0.2">
      <c r="F833" s="22"/>
      <c r="G833" s="22"/>
    </row>
    <row r="834" spans="6:7" x14ac:dyDescent="0.2">
      <c r="F834" s="22"/>
      <c r="G834" s="22"/>
    </row>
    <row r="835" spans="6:7" x14ac:dyDescent="0.2">
      <c r="F835" s="22"/>
      <c r="G835" s="22"/>
    </row>
    <row r="836" spans="6:7" x14ac:dyDescent="0.2">
      <c r="F836" s="22"/>
      <c r="G836" s="22"/>
    </row>
    <row r="837" spans="6:7" x14ac:dyDescent="0.2">
      <c r="F837" s="22"/>
      <c r="G837" s="22"/>
    </row>
    <row r="838" spans="6:7" x14ac:dyDescent="0.2">
      <c r="F838" s="22"/>
      <c r="G838" s="22"/>
    </row>
    <row r="839" spans="6:7" x14ac:dyDescent="0.2">
      <c r="F839" s="22"/>
      <c r="G839" s="22"/>
    </row>
    <row r="840" spans="6:7" x14ac:dyDescent="0.2">
      <c r="F840" s="22"/>
      <c r="G840" s="22"/>
    </row>
    <row r="841" spans="6:7" x14ac:dyDescent="0.2">
      <c r="F841" s="22"/>
      <c r="G841" s="22"/>
    </row>
    <row r="842" spans="6:7" x14ac:dyDescent="0.2">
      <c r="F842" s="22"/>
      <c r="G842" s="22"/>
    </row>
    <row r="843" spans="6:7" x14ac:dyDescent="0.2">
      <c r="F843" s="22"/>
      <c r="G843" s="22"/>
    </row>
    <row r="844" spans="6:7" x14ac:dyDescent="0.2">
      <c r="F844" s="22"/>
      <c r="G844" s="22"/>
    </row>
    <row r="845" spans="6:7" x14ac:dyDescent="0.2">
      <c r="F845" s="22"/>
      <c r="G845" s="22"/>
    </row>
    <row r="846" spans="6:7" x14ac:dyDescent="0.2">
      <c r="F846" s="22"/>
      <c r="G846" s="22"/>
    </row>
    <row r="847" spans="6:7" x14ac:dyDescent="0.2">
      <c r="F847" s="22"/>
      <c r="G847" s="22"/>
    </row>
    <row r="848" spans="6:7" x14ac:dyDescent="0.2">
      <c r="F848" s="22"/>
      <c r="G848" s="22"/>
    </row>
    <row r="849" spans="6:7" x14ac:dyDescent="0.2">
      <c r="F849" s="22"/>
      <c r="G849" s="22"/>
    </row>
    <row r="850" spans="6:7" x14ac:dyDescent="0.2">
      <c r="F850" s="22"/>
      <c r="G850" s="22"/>
    </row>
    <row r="851" spans="6:7" x14ac:dyDescent="0.2">
      <c r="F851" s="22"/>
      <c r="G851" s="22"/>
    </row>
    <row r="852" spans="6:7" x14ac:dyDescent="0.2">
      <c r="F852" s="22"/>
      <c r="G852" s="22"/>
    </row>
    <row r="853" spans="6:7" x14ac:dyDescent="0.2">
      <c r="F853" s="22"/>
      <c r="G853" s="22"/>
    </row>
    <row r="854" spans="6:7" x14ac:dyDescent="0.2">
      <c r="F854" s="22"/>
      <c r="G854" s="22"/>
    </row>
    <row r="855" spans="6:7" x14ac:dyDescent="0.2">
      <c r="F855" s="22"/>
      <c r="G855" s="22"/>
    </row>
    <row r="856" spans="6:7" x14ac:dyDescent="0.2">
      <c r="F856" s="22"/>
      <c r="G856" s="22"/>
    </row>
    <row r="857" spans="6:7" x14ac:dyDescent="0.2">
      <c r="F857" s="22"/>
      <c r="G857" s="22"/>
    </row>
    <row r="858" spans="6:7" x14ac:dyDescent="0.2">
      <c r="F858" s="22"/>
      <c r="G858" s="22"/>
    </row>
    <row r="859" spans="6:7" x14ac:dyDescent="0.2">
      <c r="F859" s="22"/>
      <c r="G859" s="22"/>
    </row>
    <row r="860" spans="6:7" x14ac:dyDescent="0.2">
      <c r="F860" s="22"/>
      <c r="G860" s="22"/>
    </row>
    <row r="861" spans="6:7" x14ac:dyDescent="0.2">
      <c r="F861" s="22"/>
      <c r="G861" s="22"/>
    </row>
    <row r="862" spans="6:7" x14ac:dyDescent="0.2">
      <c r="F862" s="22"/>
      <c r="G862" s="22"/>
    </row>
    <row r="863" spans="6:7" x14ac:dyDescent="0.2">
      <c r="F863" s="22"/>
      <c r="G863" s="22"/>
    </row>
    <row r="864" spans="6:7" x14ac:dyDescent="0.2">
      <c r="F864" s="22"/>
      <c r="G864" s="22"/>
    </row>
    <row r="865" spans="6:7" x14ac:dyDescent="0.2">
      <c r="F865" s="22"/>
      <c r="G865" s="22"/>
    </row>
    <row r="866" spans="6:7" x14ac:dyDescent="0.2">
      <c r="F866" s="22"/>
      <c r="G866" s="22"/>
    </row>
    <row r="867" spans="6:7" x14ac:dyDescent="0.2">
      <c r="F867" s="22"/>
      <c r="G867" s="22"/>
    </row>
    <row r="868" spans="6:7" x14ac:dyDescent="0.2">
      <c r="F868" s="22"/>
      <c r="G868" s="22"/>
    </row>
    <row r="869" spans="6:7" x14ac:dyDescent="0.2">
      <c r="F869" s="22"/>
      <c r="G869" s="22"/>
    </row>
    <row r="870" spans="6:7" x14ac:dyDescent="0.2">
      <c r="F870" s="22"/>
      <c r="G870" s="22"/>
    </row>
    <row r="871" spans="6:7" x14ac:dyDescent="0.2">
      <c r="F871" s="22"/>
      <c r="G871" s="22"/>
    </row>
    <row r="872" spans="6:7" x14ac:dyDescent="0.2">
      <c r="F872" s="22"/>
      <c r="G872" s="22"/>
    </row>
    <row r="873" spans="6:7" x14ac:dyDescent="0.2">
      <c r="F873" s="22"/>
      <c r="G873" s="22"/>
    </row>
    <row r="874" spans="6:7" x14ac:dyDescent="0.2">
      <c r="F874" s="22"/>
      <c r="G874" s="22"/>
    </row>
    <row r="875" spans="6:7" x14ac:dyDescent="0.2">
      <c r="F875" s="22"/>
      <c r="G875" s="22"/>
    </row>
    <row r="876" spans="6:7" x14ac:dyDescent="0.2">
      <c r="F876" s="22"/>
      <c r="G876" s="22"/>
    </row>
    <row r="877" spans="6:7" x14ac:dyDescent="0.2">
      <c r="F877" s="22"/>
      <c r="G877" s="22"/>
    </row>
    <row r="878" spans="6:7" x14ac:dyDescent="0.2">
      <c r="F878" s="22"/>
      <c r="G878" s="22"/>
    </row>
    <row r="879" spans="6:7" x14ac:dyDescent="0.2">
      <c r="F879" s="22"/>
      <c r="G879" s="22"/>
    </row>
    <row r="880" spans="6:7" x14ac:dyDescent="0.2">
      <c r="F880" s="22"/>
      <c r="G880" s="22"/>
    </row>
    <row r="881" spans="6:7" x14ac:dyDescent="0.2">
      <c r="F881" s="22"/>
      <c r="G881" s="22"/>
    </row>
    <row r="882" spans="6:7" x14ac:dyDescent="0.2">
      <c r="F882" s="22"/>
      <c r="G882" s="22"/>
    </row>
    <row r="883" spans="6:7" x14ac:dyDescent="0.2">
      <c r="F883" s="22"/>
      <c r="G883" s="22"/>
    </row>
    <row r="884" spans="6:7" x14ac:dyDescent="0.2">
      <c r="F884" s="22"/>
      <c r="G884" s="22"/>
    </row>
    <row r="885" spans="6:7" x14ac:dyDescent="0.2">
      <c r="F885" s="22"/>
      <c r="G885" s="22"/>
    </row>
    <row r="886" spans="6:7" x14ac:dyDescent="0.2">
      <c r="F886" s="22"/>
      <c r="G886" s="22"/>
    </row>
    <row r="887" spans="6:7" x14ac:dyDescent="0.2">
      <c r="F887" s="22"/>
      <c r="G887" s="22"/>
    </row>
    <row r="888" spans="6:7" x14ac:dyDescent="0.2">
      <c r="F888" s="22"/>
      <c r="G888" s="22"/>
    </row>
    <row r="889" spans="6:7" x14ac:dyDescent="0.2">
      <c r="F889" s="22"/>
      <c r="G889" s="22"/>
    </row>
    <row r="890" spans="6:7" x14ac:dyDescent="0.2">
      <c r="F890" s="22"/>
      <c r="G890" s="22"/>
    </row>
    <row r="891" spans="6:7" x14ac:dyDescent="0.2">
      <c r="F891" s="22"/>
      <c r="G891" s="22"/>
    </row>
    <row r="892" spans="6:7" x14ac:dyDescent="0.2">
      <c r="F892" s="22"/>
      <c r="G892" s="22"/>
    </row>
    <row r="893" spans="6:7" x14ac:dyDescent="0.2">
      <c r="F893" s="22"/>
      <c r="G893" s="22"/>
    </row>
    <row r="894" spans="6:7" x14ac:dyDescent="0.2">
      <c r="F894" s="22"/>
      <c r="G894" s="22"/>
    </row>
    <row r="895" spans="6:7" x14ac:dyDescent="0.2">
      <c r="F895" s="22"/>
      <c r="G895" s="22"/>
    </row>
    <row r="896" spans="6:7" x14ac:dyDescent="0.2">
      <c r="F896" s="22"/>
      <c r="G896" s="22"/>
    </row>
    <row r="897" spans="6:7" x14ac:dyDescent="0.2">
      <c r="F897" s="22"/>
      <c r="G897" s="22"/>
    </row>
    <row r="898" spans="6:7" x14ac:dyDescent="0.2">
      <c r="F898" s="22"/>
      <c r="G898" s="22"/>
    </row>
    <row r="899" spans="6:7" x14ac:dyDescent="0.2">
      <c r="F899" s="22"/>
      <c r="G899" s="22"/>
    </row>
    <row r="900" spans="6:7" x14ac:dyDescent="0.2">
      <c r="F900" s="22"/>
      <c r="G900" s="22"/>
    </row>
    <row r="901" spans="6:7" x14ac:dyDescent="0.2">
      <c r="F901" s="22"/>
      <c r="G901" s="22"/>
    </row>
    <row r="902" spans="6:7" x14ac:dyDescent="0.2">
      <c r="F902" s="22"/>
      <c r="G902" s="22"/>
    </row>
    <row r="903" spans="6:7" x14ac:dyDescent="0.2">
      <c r="F903" s="22"/>
      <c r="G903" s="22"/>
    </row>
    <row r="904" spans="6:7" x14ac:dyDescent="0.2">
      <c r="F904" s="22"/>
      <c r="G904" s="22"/>
    </row>
    <row r="905" spans="6:7" x14ac:dyDescent="0.2">
      <c r="F905" s="22"/>
      <c r="G905" s="22"/>
    </row>
    <row r="906" spans="6:7" x14ac:dyDescent="0.2">
      <c r="F906" s="22"/>
      <c r="G906" s="22"/>
    </row>
    <row r="907" spans="6:7" x14ac:dyDescent="0.2">
      <c r="F907" s="22"/>
      <c r="G907" s="22"/>
    </row>
    <row r="908" spans="6:7" x14ac:dyDescent="0.2">
      <c r="F908" s="22"/>
      <c r="G908" s="22"/>
    </row>
    <row r="909" spans="6:7" x14ac:dyDescent="0.2">
      <c r="F909" s="22"/>
      <c r="G909" s="22"/>
    </row>
    <row r="910" spans="6:7" x14ac:dyDescent="0.2">
      <c r="F910" s="22"/>
      <c r="G910" s="22"/>
    </row>
    <row r="911" spans="6:7" x14ac:dyDescent="0.2">
      <c r="F911" s="22"/>
      <c r="G911" s="22"/>
    </row>
    <row r="912" spans="6:7" x14ac:dyDescent="0.2">
      <c r="F912" s="22"/>
      <c r="G912" s="22"/>
    </row>
    <row r="913" spans="6:7" x14ac:dyDescent="0.2">
      <c r="F913" s="22"/>
      <c r="G913" s="22"/>
    </row>
    <row r="914" spans="6:7" x14ac:dyDescent="0.2">
      <c r="F914" s="22"/>
      <c r="G914" s="22"/>
    </row>
    <row r="915" spans="6:7" x14ac:dyDescent="0.2">
      <c r="F915" s="22"/>
      <c r="G915" s="22"/>
    </row>
    <row r="916" spans="6:7" x14ac:dyDescent="0.2">
      <c r="F916" s="22"/>
      <c r="G916" s="22"/>
    </row>
    <row r="917" spans="6:7" x14ac:dyDescent="0.2">
      <c r="F917" s="22"/>
      <c r="G917" s="22"/>
    </row>
    <row r="918" spans="6:7" x14ac:dyDescent="0.2">
      <c r="F918" s="22"/>
      <c r="G918" s="22"/>
    </row>
    <row r="919" spans="6:7" x14ac:dyDescent="0.2">
      <c r="F919" s="22"/>
      <c r="G919" s="22"/>
    </row>
    <row r="920" spans="6:7" x14ac:dyDescent="0.2">
      <c r="F920" s="22"/>
      <c r="G920" s="22"/>
    </row>
    <row r="921" spans="6:7" x14ac:dyDescent="0.2">
      <c r="F921" s="22"/>
      <c r="G921" s="22"/>
    </row>
    <row r="922" spans="6:7" x14ac:dyDescent="0.2">
      <c r="F922" s="22"/>
      <c r="G922" s="22"/>
    </row>
    <row r="923" spans="6:7" x14ac:dyDescent="0.2">
      <c r="F923" s="22"/>
      <c r="G923" s="22"/>
    </row>
    <row r="924" spans="6:7" x14ac:dyDescent="0.2">
      <c r="F924" s="22"/>
      <c r="G924" s="22"/>
    </row>
    <row r="925" spans="6:7" x14ac:dyDescent="0.2">
      <c r="F925" s="22"/>
      <c r="G925" s="22"/>
    </row>
    <row r="926" spans="6:7" x14ac:dyDescent="0.2">
      <c r="F926" s="22"/>
      <c r="G926" s="22"/>
    </row>
    <row r="927" spans="6:7" x14ac:dyDescent="0.2">
      <c r="F927" s="22"/>
      <c r="G927" s="22"/>
    </row>
    <row r="928" spans="6:7" x14ac:dyDescent="0.2">
      <c r="F928" s="22"/>
      <c r="G928" s="22"/>
    </row>
    <row r="929" spans="6:7" x14ac:dyDescent="0.2">
      <c r="F929" s="22"/>
      <c r="G929" s="22"/>
    </row>
    <row r="930" spans="6:7" x14ac:dyDescent="0.2">
      <c r="F930" s="22"/>
      <c r="G930" s="22"/>
    </row>
    <row r="931" spans="6:7" x14ac:dyDescent="0.2">
      <c r="F931" s="22"/>
      <c r="G931" s="22"/>
    </row>
    <row r="932" spans="6:7" x14ac:dyDescent="0.2">
      <c r="F932" s="22"/>
      <c r="G932" s="22"/>
    </row>
    <row r="933" spans="6:7" x14ac:dyDescent="0.2">
      <c r="F933" s="22"/>
      <c r="G933" s="22"/>
    </row>
    <row r="934" spans="6:7" x14ac:dyDescent="0.2">
      <c r="F934" s="22"/>
      <c r="G934" s="22"/>
    </row>
    <row r="935" spans="6:7" x14ac:dyDescent="0.2">
      <c r="F935" s="22"/>
      <c r="G935" s="22"/>
    </row>
    <row r="936" spans="6:7" x14ac:dyDescent="0.2">
      <c r="F936" s="22"/>
      <c r="G936" s="22"/>
    </row>
    <row r="937" spans="6:7" x14ac:dyDescent="0.2">
      <c r="F937" s="22"/>
      <c r="G937" s="22"/>
    </row>
    <row r="938" spans="6:7" x14ac:dyDescent="0.2">
      <c r="F938" s="22"/>
      <c r="G938" s="22"/>
    </row>
    <row r="939" spans="6:7" x14ac:dyDescent="0.2">
      <c r="F939" s="22"/>
      <c r="G939" s="22"/>
    </row>
    <row r="940" spans="6:7" x14ac:dyDescent="0.2">
      <c r="F940" s="22"/>
      <c r="G940" s="22"/>
    </row>
    <row r="941" spans="6:7" x14ac:dyDescent="0.2">
      <c r="F941" s="22"/>
      <c r="G941" s="22"/>
    </row>
    <row r="942" spans="6:7" x14ac:dyDescent="0.2">
      <c r="F942" s="22"/>
      <c r="G942" s="22"/>
    </row>
    <row r="943" spans="6:7" x14ac:dyDescent="0.2">
      <c r="F943" s="22"/>
      <c r="G943" s="22"/>
    </row>
    <row r="944" spans="6:7" x14ac:dyDescent="0.2">
      <c r="F944" s="22"/>
      <c r="G944" s="22"/>
    </row>
    <row r="945" spans="6:7" x14ac:dyDescent="0.2">
      <c r="F945" s="22"/>
      <c r="G945" s="22"/>
    </row>
    <row r="946" spans="6:7" x14ac:dyDescent="0.2">
      <c r="F946" s="22"/>
      <c r="G946" s="22"/>
    </row>
    <row r="947" spans="6:7" x14ac:dyDescent="0.2">
      <c r="F947" s="22"/>
      <c r="G947" s="22"/>
    </row>
    <row r="948" spans="6:7" x14ac:dyDescent="0.2">
      <c r="F948" s="22"/>
      <c r="G948" s="22"/>
    </row>
    <row r="949" spans="6:7" x14ac:dyDescent="0.2">
      <c r="F949" s="22"/>
      <c r="G949" s="22"/>
    </row>
    <row r="950" spans="6:7" x14ac:dyDescent="0.2">
      <c r="F950" s="22"/>
      <c r="G950" s="22"/>
    </row>
    <row r="951" spans="6:7" x14ac:dyDescent="0.2">
      <c r="F951" s="22"/>
      <c r="G951" s="22"/>
    </row>
    <row r="952" spans="6:7" x14ac:dyDescent="0.2">
      <c r="F952" s="22"/>
      <c r="G952" s="22"/>
    </row>
    <row r="953" spans="6:7" x14ac:dyDescent="0.2">
      <c r="F953" s="22"/>
      <c r="G953" s="22"/>
    </row>
    <row r="954" spans="6:7" x14ac:dyDescent="0.2">
      <c r="F954" s="22"/>
      <c r="G954" s="22"/>
    </row>
    <row r="955" spans="6:7" x14ac:dyDescent="0.2">
      <c r="F955" s="22"/>
      <c r="G955" s="22"/>
    </row>
    <row r="956" spans="6:7" x14ac:dyDescent="0.2">
      <c r="F956" s="22"/>
      <c r="G956" s="22"/>
    </row>
    <row r="957" spans="6:7" x14ac:dyDescent="0.2">
      <c r="F957" s="22"/>
      <c r="G957" s="22"/>
    </row>
    <row r="958" spans="6:7" x14ac:dyDescent="0.2">
      <c r="F958" s="22"/>
      <c r="G958" s="22"/>
    </row>
    <row r="959" spans="6:7" x14ac:dyDescent="0.2">
      <c r="F959" s="22"/>
      <c r="G959" s="22"/>
    </row>
    <row r="960" spans="6:7" x14ac:dyDescent="0.2">
      <c r="F960" s="22"/>
      <c r="G960" s="22"/>
    </row>
    <row r="961" spans="6:7" x14ac:dyDescent="0.2">
      <c r="F961" s="22"/>
      <c r="G961" s="22"/>
    </row>
    <row r="962" spans="6:7" x14ac:dyDescent="0.2">
      <c r="F962" s="22"/>
      <c r="G962" s="22"/>
    </row>
    <row r="963" spans="6:7" x14ac:dyDescent="0.2">
      <c r="F963" s="22"/>
      <c r="G963" s="22"/>
    </row>
    <row r="964" spans="6:7" x14ac:dyDescent="0.2">
      <c r="F964" s="22"/>
      <c r="G964" s="22"/>
    </row>
    <row r="965" spans="6:7" x14ac:dyDescent="0.2">
      <c r="F965" s="22"/>
      <c r="G965" s="22"/>
    </row>
    <row r="966" spans="6:7" x14ac:dyDescent="0.2">
      <c r="F966" s="22"/>
      <c r="G966" s="22"/>
    </row>
    <row r="967" spans="6:7" x14ac:dyDescent="0.2">
      <c r="F967" s="22"/>
      <c r="G967" s="22"/>
    </row>
    <row r="968" spans="6:7" x14ac:dyDescent="0.2">
      <c r="F968" s="22"/>
      <c r="G968" s="22"/>
    </row>
    <row r="969" spans="6:7" x14ac:dyDescent="0.2">
      <c r="F969" s="22"/>
      <c r="G969" s="22"/>
    </row>
    <row r="970" spans="6:7" x14ac:dyDescent="0.2">
      <c r="F970" s="22"/>
      <c r="G970" s="22"/>
    </row>
    <row r="971" spans="6:7" x14ac:dyDescent="0.2">
      <c r="F971" s="22"/>
      <c r="G971" s="22"/>
    </row>
    <row r="972" spans="6:7" x14ac:dyDescent="0.2">
      <c r="F972" s="22"/>
      <c r="G972" s="22"/>
    </row>
    <row r="973" spans="6:7" x14ac:dyDescent="0.2">
      <c r="F973" s="22"/>
      <c r="G973" s="22"/>
    </row>
    <row r="974" spans="6:7" x14ac:dyDescent="0.2">
      <c r="F974" s="22"/>
      <c r="G974" s="22"/>
    </row>
    <row r="975" spans="6:7" x14ac:dyDescent="0.2">
      <c r="F975" s="22"/>
      <c r="G975" s="22"/>
    </row>
    <row r="976" spans="6:7" x14ac:dyDescent="0.2">
      <c r="F976" s="22"/>
      <c r="G976" s="22"/>
    </row>
    <row r="977" spans="6:7" x14ac:dyDescent="0.2">
      <c r="F977" s="22"/>
      <c r="G977" s="22"/>
    </row>
    <row r="978" spans="6:7" x14ac:dyDescent="0.2">
      <c r="F978" s="22"/>
      <c r="G978" s="22"/>
    </row>
    <row r="979" spans="6:7" x14ac:dyDescent="0.2">
      <c r="F979" s="22"/>
      <c r="G979" s="22"/>
    </row>
    <row r="980" spans="6:7" x14ac:dyDescent="0.2">
      <c r="F980" s="22"/>
      <c r="G980" s="22"/>
    </row>
    <row r="981" spans="6:7" x14ac:dyDescent="0.2">
      <c r="F981" s="22"/>
      <c r="G981" s="22"/>
    </row>
    <row r="982" spans="6:7" x14ac:dyDescent="0.2">
      <c r="F982" s="22"/>
      <c r="G982" s="22"/>
    </row>
    <row r="983" spans="6:7" x14ac:dyDescent="0.2">
      <c r="F983" s="22"/>
      <c r="G983" s="22"/>
    </row>
    <row r="984" spans="6:7" x14ac:dyDescent="0.2">
      <c r="F984" s="22"/>
      <c r="G984" s="22"/>
    </row>
    <row r="985" spans="6:7" x14ac:dyDescent="0.2">
      <c r="F985" s="22"/>
      <c r="G985" s="22"/>
    </row>
    <row r="986" spans="6:7" x14ac:dyDescent="0.2">
      <c r="F986" s="22"/>
      <c r="G986" s="22"/>
    </row>
    <row r="987" spans="6:7" x14ac:dyDescent="0.2">
      <c r="F987" s="22"/>
      <c r="G987" s="22"/>
    </row>
    <row r="988" spans="6:7" x14ac:dyDescent="0.2">
      <c r="F988" s="22"/>
      <c r="G988" s="22"/>
    </row>
    <row r="989" spans="6:7" x14ac:dyDescent="0.2">
      <c r="F989" s="22"/>
      <c r="G989" s="22"/>
    </row>
    <row r="990" spans="6:7" x14ac:dyDescent="0.2">
      <c r="F990" s="22"/>
      <c r="G990" s="22"/>
    </row>
    <row r="991" spans="6:7" x14ac:dyDescent="0.2">
      <c r="F991" s="22"/>
      <c r="G991" s="22"/>
    </row>
    <row r="992" spans="6:7" x14ac:dyDescent="0.2">
      <c r="F992" s="22"/>
      <c r="G992" s="22"/>
    </row>
    <row r="993" spans="6:7" x14ac:dyDescent="0.2">
      <c r="F993" s="22"/>
      <c r="G993" s="22"/>
    </row>
    <row r="994" spans="6:7" x14ac:dyDescent="0.2">
      <c r="F994" s="22"/>
      <c r="G994" s="22"/>
    </row>
    <row r="995" spans="6:7" x14ac:dyDescent="0.2">
      <c r="F995" s="22"/>
      <c r="G995" s="22"/>
    </row>
    <row r="996" spans="6:7" x14ac:dyDescent="0.2">
      <c r="F996" s="22"/>
      <c r="G996" s="22"/>
    </row>
    <row r="997" spans="6:7" x14ac:dyDescent="0.2">
      <c r="F997" s="22"/>
      <c r="G997" s="22"/>
    </row>
    <row r="998" spans="6:7" x14ac:dyDescent="0.2">
      <c r="F998" s="22"/>
      <c r="G998" s="22"/>
    </row>
    <row r="999" spans="6:7" x14ac:dyDescent="0.2">
      <c r="F999" s="22"/>
      <c r="G999" s="22"/>
    </row>
    <row r="1000" spans="6:7" x14ac:dyDescent="0.2">
      <c r="F1000" s="22"/>
      <c r="G1000" s="22"/>
    </row>
    <row r="1001" spans="6:7" x14ac:dyDescent="0.2">
      <c r="F1001" s="22"/>
      <c r="G1001" s="22"/>
    </row>
    <row r="1002" spans="6:7" x14ac:dyDescent="0.2">
      <c r="F1002" s="22"/>
      <c r="G1002" s="22"/>
    </row>
    <row r="1003" spans="6:7" x14ac:dyDescent="0.2">
      <c r="F1003" s="22"/>
      <c r="G1003" s="22"/>
    </row>
    <row r="1004" spans="6:7" x14ac:dyDescent="0.2">
      <c r="F1004" s="22"/>
      <c r="G1004" s="22"/>
    </row>
    <row r="1005" spans="6:7" x14ac:dyDescent="0.2">
      <c r="F1005" s="22"/>
      <c r="G1005" s="22"/>
    </row>
    <row r="1006" spans="6:7" x14ac:dyDescent="0.2">
      <c r="F1006" s="22"/>
      <c r="G1006" s="22"/>
    </row>
    <row r="1007" spans="6:7" x14ac:dyDescent="0.2">
      <c r="F1007" s="22"/>
      <c r="G1007" s="22"/>
    </row>
    <row r="1008" spans="6:7" x14ac:dyDescent="0.2">
      <c r="F1008" s="22"/>
      <c r="G1008" s="22"/>
    </row>
    <row r="1009" spans="6:7" x14ac:dyDescent="0.2">
      <c r="F1009" s="22"/>
      <c r="G1009" s="22"/>
    </row>
    <row r="1010" spans="6:7" x14ac:dyDescent="0.2">
      <c r="F1010" s="22"/>
      <c r="G1010" s="22"/>
    </row>
    <row r="1011" spans="6:7" x14ac:dyDescent="0.2">
      <c r="F1011" s="22"/>
      <c r="G1011" s="22"/>
    </row>
    <row r="1012" spans="6:7" x14ac:dyDescent="0.2">
      <c r="F1012" s="22"/>
      <c r="G1012" s="22"/>
    </row>
    <row r="1013" spans="6:7" x14ac:dyDescent="0.2">
      <c r="F1013" s="22"/>
      <c r="G1013" s="22"/>
    </row>
    <row r="1014" spans="6:7" x14ac:dyDescent="0.2">
      <c r="F1014" s="22"/>
      <c r="G1014" s="22"/>
    </row>
    <row r="1015" spans="6:7" x14ac:dyDescent="0.2">
      <c r="F1015" s="22"/>
      <c r="G1015" s="22"/>
    </row>
    <row r="1016" spans="6:7" x14ac:dyDescent="0.2">
      <c r="F1016" s="22"/>
      <c r="G1016" s="22"/>
    </row>
    <row r="1017" spans="6:7" x14ac:dyDescent="0.2">
      <c r="F1017" s="22"/>
      <c r="G1017" s="22"/>
    </row>
    <row r="1018" spans="6:7" x14ac:dyDescent="0.2">
      <c r="F1018" s="22"/>
      <c r="G1018" s="22"/>
    </row>
  </sheetData>
  <mergeCells count="1">
    <mergeCell ref="B6:D6"/>
  </mergeCells>
  <phoneticPr fontId="0" type="noConversion"/>
  <printOptions gridLines="1"/>
  <pageMargins left="0.75" right="0.75" top="0.57999999999999996" bottom="0.76" header="0.3" footer="0.57999999999999996"/>
  <pageSetup scale="80" orientation="landscape" horizontalDpi="300" verticalDpi="300" r:id="rId1"/>
  <headerFooter alignWithMargins="0">
    <oddHeader>&amp;A</oddHeader>
    <oddFooter>PricesNYMEX.xls&amp;RPage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theme="1"/>
  </sheetPr>
  <dimension ref="A1"/>
  <sheetViews>
    <sheetView workbookViewId="0">
      <selection activeCell="K24" sqref="K24"/>
    </sheetView>
  </sheetViews>
  <sheetFormatPr defaultRowHeight="10.199999999999999"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tabColor indexed="13"/>
    <pageSetUpPr fitToPage="1"/>
  </sheetPr>
  <dimension ref="A1:J471"/>
  <sheetViews>
    <sheetView zoomScaleNormal="100" workbookViewId="0">
      <pane ySplit="1788" topLeftCell="A457" activePane="bottomLeft"/>
      <selection activeCell="C1" sqref="C1:E2"/>
      <selection pane="bottomLeft" activeCell="B466" sqref="B466"/>
    </sheetView>
  </sheetViews>
  <sheetFormatPr defaultColWidth="9.28515625" defaultRowHeight="10.199999999999999" x14ac:dyDescent="0.2"/>
  <cols>
    <col min="1" max="1" width="13.85546875" style="18" customWidth="1"/>
    <col min="2" max="2" width="8.85546875" style="19" customWidth="1"/>
    <col min="3" max="3" width="16.85546875" style="627" customWidth="1"/>
    <col min="4" max="5" width="18.85546875" style="627" customWidth="1"/>
    <col min="6" max="6" width="16.85546875" style="627" customWidth="1"/>
    <col min="7" max="7" width="3.85546875" style="18" customWidth="1"/>
    <col min="8" max="8" width="13.85546875" style="18" customWidth="1"/>
    <col min="9" max="9" width="9.28515625" style="18"/>
    <col min="10" max="10" width="13.42578125" style="18" customWidth="1"/>
    <col min="11" max="11" width="9.28515625" style="18"/>
    <col min="12" max="22" width="6.85546875" style="18" customWidth="1"/>
    <col min="23" max="16384" width="9.28515625" style="18"/>
  </cols>
  <sheetData>
    <row r="1" spans="1:10" x14ac:dyDescent="0.2">
      <c r="A1" s="623" t="s">
        <v>1056</v>
      </c>
      <c r="B1" s="624"/>
      <c r="C1" s="703"/>
      <c r="D1" s="704" t="s">
        <v>1057</v>
      </c>
      <c r="E1" s="703"/>
      <c r="F1" s="625"/>
      <c r="G1" s="624"/>
    </row>
    <row r="2" spans="1:10" x14ac:dyDescent="0.2">
      <c r="A2" s="623" t="s">
        <v>1056</v>
      </c>
      <c r="B2" s="624"/>
      <c r="C2" s="703"/>
      <c r="D2" s="704" t="s">
        <v>1058</v>
      </c>
      <c r="E2" s="703"/>
      <c r="F2" s="625"/>
      <c r="G2" s="624"/>
    </row>
    <row r="3" spans="1:10" hidden="1" x14ac:dyDescent="0.2">
      <c r="A3" s="623" t="s">
        <v>1056</v>
      </c>
      <c r="B3" s="624"/>
      <c r="C3" s="625"/>
      <c r="D3" s="623" t="s">
        <v>1059</v>
      </c>
      <c r="E3" s="625"/>
      <c r="F3" s="625"/>
      <c r="G3" s="624"/>
    </row>
    <row r="4" spans="1:10" hidden="1" x14ac:dyDescent="0.2">
      <c r="A4" s="624"/>
      <c r="B4" s="626"/>
      <c r="G4" s="624"/>
    </row>
    <row r="5" spans="1:10" ht="8.25" hidden="1" customHeight="1" x14ac:dyDescent="0.2"/>
    <row r="6" spans="1:10" ht="6.75" hidden="1" customHeight="1" x14ac:dyDescent="0.2">
      <c r="F6" s="627" t="s">
        <v>1060</v>
      </c>
    </row>
    <row r="7" spans="1:10" hidden="1" x14ac:dyDescent="0.2">
      <c r="F7" s="627" t="s">
        <v>1061</v>
      </c>
    </row>
    <row r="8" spans="1:10" ht="4.5" hidden="1" customHeight="1" x14ac:dyDescent="0.2">
      <c r="B8" s="628" t="s">
        <v>1055</v>
      </c>
      <c r="C8" s="629"/>
      <c r="F8" s="630" t="s">
        <v>1062</v>
      </c>
    </row>
    <row r="9" spans="1:10" ht="51" x14ac:dyDescent="0.2">
      <c r="B9" s="631"/>
      <c r="C9" s="629" t="s">
        <v>1063</v>
      </c>
      <c r="D9" s="627" t="s">
        <v>1064</v>
      </c>
      <c r="E9" s="632" t="s">
        <v>1065</v>
      </c>
      <c r="F9" s="629"/>
      <c r="H9" s="71" t="s">
        <v>1408</v>
      </c>
      <c r="I9" s="71" t="s">
        <v>1409</v>
      </c>
      <c r="J9" s="71" t="s">
        <v>153</v>
      </c>
    </row>
    <row r="10" spans="1:10" x14ac:dyDescent="0.2">
      <c r="B10" s="19">
        <v>31778</v>
      </c>
      <c r="C10" s="627">
        <v>12.3</v>
      </c>
      <c r="F10" s="627">
        <v>10.050000000000001</v>
      </c>
    </row>
    <row r="11" spans="1:10" x14ac:dyDescent="0.2">
      <c r="B11" s="19">
        <v>31809</v>
      </c>
      <c r="C11" s="627">
        <v>13.3</v>
      </c>
      <c r="F11" s="627">
        <v>11.05</v>
      </c>
    </row>
    <row r="12" spans="1:10" x14ac:dyDescent="0.2">
      <c r="B12" s="19">
        <v>31837</v>
      </c>
      <c r="C12" s="627">
        <v>13.3</v>
      </c>
      <c r="F12" s="627">
        <v>11.05</v>
      </c>
    </row>
    <row r="13" spans="1:10" x14ac:dyDescent="0.2">
      <c r="B13" s="19">
        <v>31868</v>
      </c>
      <c r="C13" s="627">
        <v>14.15</v>
      </c>
      <c r="F13" s="627">
        <v>11.5</v>
      </c>
    </row>
    <row r="14" spans="1:10" x14ac:dyDescent="0.2">
      <c r="B14" s="19">
        <v>31898</v>
      </c>
      <c r="C14" s="627">
        <v>14.9</v>
      </c>
      <c r="F14" s="627">
        <v>12.25</v>
      </c>
    </row>
    <row r="15" spans="1:10" x14ac:dyDescent="0.2">
      <c r="B15" s="19">
        <v>31929</v>
      </c>
      <c r="C15" s="627">
        <v>15.4</v>
      </c>
      <c r="F15" s="627">
        <v>12.75</v>
      </c>
    </row>
    <row r="16" spans="1:10" x14ac:dyDescent="0.2">
      <c r="B16" s="19">
        <v>31959</v>
      </c>
      <c r="C16" s="627">
        <v>15.9</v>
      </c>
      <c r="F16" s="627">
        <v>13.65</v>
      </c>
    </row>
    <row r="17" spans="2:6" x14ac:dyDescent="0.2">
      <c r="B17" s="19">
        <v>31990</v>
      </c>
      <c r="C17" s="627">
        <v>16.03</v>
      </c>
      <c r="F17" s="627">
        <v>13.78</v>
      </c>
    </row>
    <row r="18" spans="2:6" x14ac:dyDescent="0.2">
      <c r="B18" s="19">
        <v>32021</v>
      </c>
      <c r="C18" s="627">
        <v>15.15</v>
      </c>
      <c r="F18" s="627">
        <v>12.25</v>
      </c>
    </row>
    <row r="19" spans="2:6" x14ac:dyDescent="0.2">
      <c r="B19" s="19">
        <v>32051</v>
      </c>
      <c r="C19" s="627">
        <v>14.7</v>
      </c>
      <c r="F19" s="627">
        <v>11.55</v>
      </c>
    </row>
    <row r="20" spans="2:6" x14ac:dyDescent="0.2">
      <c r="B20" s="19">
        <v>32082</v>
      </c>
      <c r="C20" s="627">
        <v>13.7</v>
      </c>
      <c r="F20" s="627">
        <v>10.55</v>
      </c>
    </row>
    <row r="21" spans="2:6" x14ac:dyDescent="0.2">
      <c r="B21" s="19">
        <v>32112</v>
      </c>
      <c r="C21" s="627">
        <v>12.7</v>
      </c>
      <c r="F21" s="627">
        <v>9.5500000000000007</v>
      </c>
    </row>
    <row r="22" spans="2:6" x14ac:dyDescent="0.2">
      <c r="B22" s="19">
        <v>32143</v>
      </c>
      <c r="C22" s="627">
        <v>11.65</v>
      </c>
      <c r="F22" s="627">
        <v>7.9</v>
      </c>
    </row>
    <row r="23" spans="2:6" x14ac:dyDescent="0.2">
      <c r="B23" s="19">
        <v>32174</v>
      </c>
      <c r="C23" s="627">
        <v>11.15</v>
      </c>
      <c r="F23" s="627">
        <v>7.65</v>
      </c>
    </row>
    <row r="24" spans="2:6" x14ac:dyDescent="0.2">
      <c r="B24" s="19">
        <v>32203</v>
      </c>
      <c r="C24" s="627">
        <v>11.85</v>
      </c>
      <c r="F24" s="627">
        <v>8.1</v>
      </c>
    </row>
    <row r="25" spans="2:6" x14ac:dyDescent="0.2">
      <c r="B25" s="19">
        <v>32234</v>
      </c>
      <c r="C25" s="627">
        <v>12.85</v>
      </c>
      <c r="F25" s="627">
        <v>8.8800000000000008</v>
      </c>
    </row>
    <row r="26" spans="2:6" x14ac:dyDescent="0.2">
      <c r="B26" s="19">
        <v>32264</v>
      </c>
      <c r="C26" s="627">
        <v>12.95</v>
      </c>
      <c r="F26" s="627">
        <v>9.15</v>
      </c>
    </row>
    <row r="27" spans="2:6" x14ac:dyDescent="0.2">
      <c r="B27" s="19">
        <v>32295</v>
      </c>
      <c r="C27" s="627">
        <v>12.95</v>
      </c>
      <c r="F27" s="627">
        <v>9.15</v>
      </c>
    </row>
    <row r="28" spans="2:6" x14ac:dyDescent="0.2">
      <c r="B28" s="19">
        <v>32325</v>
      </c>
      <c r="C28" s="627">
        <v>11.25</v>
      </c>
      <c r="F28" s="627">
        <v>8.4</v>
      </c>
    </row>
    <row r="29" spans="2:6" x14ac:dyDescent="0.2">
      <c r="B29" s="19">
        <v>32356</v>
      </c>
      <c r="C29" s="627">
        <v>11.65</v>
      </c>
      <c r="F29" s="627">
        <v>8.4</v>
      </c>
    </row>
    <row r="30" spans="2:6" x14ac:dyDescent="0.2">
      <c r="B30" s="19">
        <v>32387</v>
      </c>
      <c r="C30" s="627">
        <v>11.25</v>
      </c>
      <c r="F30" s="627">
        <v>8.6999999999999993</v>
      </c>
    </row>
    <row r="31" spans="2:6" x14ac:dyDescent="0.2">
      <c r="B31" s="19">
        <v>32417</v>
      </c>
      <c r="C31" s="627">
        <v>9.4499999999999993</v>
      </c>
      <c r="F31" s="627">
        <v>6.45</v>
      </c>
    </row>
    <row r="32" spans="2:6" x14ac:dyDescent="0.2">
      <c r="B32" s="19">
        <v>32448</v>
      </c>
      <c r="C32" s="627">
        <v>9.4499999999999993</v>
      </c>
      <c r="F32" s="627">
        <v>6.45</v>
      </c>
    </row>
    <row r="33" spans="2:7" x14ac:dyDescent="0.2">
      <c r="B33" s="19">
        <v>32478</v>
      </c>
      <c r="C33" s="627">
        <v>10.98</v>
      </c>
      <c r="F33" s="627">
        <v>7.13</v>
      </c>
    </row>
    <row r="34" spans="2:7" x14ac:dyDescent="0.2">
      <c r="B34" s="19">
        <v>32509</v>
      </c>
      <c r="C34" s="627">
        <v>12.7</v>
      </c>
      <c r="F34" s="627">
        <v>8.1</v>
      </c>
    </row>
    <row r="35" spans="2:7" x14ac:dyDescent="0.2">
      <c r="B35" s="19">
        <v>32540</v>
      </c>
      <c r="C35" s="627">
        <v>13.45</v>
      </c>
      <c r="F35" s="627">
        <v>8.85</v>
      </c>
    </row>
    <row r="36" spans="2:7" x14ac:dyDescent="0.2">
      <c r="B36" s="19">
        <v>32568</v>
      </c>
      <c r="C36" s="627">
        <v>13.95</v>
      </c>
      <c r="F36" s="627">
        <v>9.6</v>
      </c>
    </row>
    <row r="37" spans="2:7" x14ac:dyDescent="0.2">
      <c r="B37" s="19">
        <v>32599</v>
      </c>
      <c r="C37" s="627">
        <v>16.350000000000001</v>
      </c>
      <c r="F37" s="627">
        <v>11.83</v>
      </c>
    </row>
    <row r="38" spans="2:7" x14ac:dyDescent="0.2">
      <c r="B38" s="19">
        <v>32629</v>
      </c>
      <c r="C38" s="627">
        <v>16.2</v>
      </c>
      <c r="F38" s="627">
        <v>12.35</v>
      </c>
    </row>
    <row r="39" spans="2:7" x14ac:dyDescent="0.2">
      <c r="B39" s="19">
        <v>32660</v>
      </c>
      <c r="C39" s="627">
        <v>15.3</v>
      </c>
      <c r="F39" s="627">
        <v>11.9</v>
      </c>
    </row>
    <row r="40" spans="2:7" x14ac:dyDescent="0.2">
      <c r="B40" s="19">
        <v>32690</v>
      </c>
      <c r="C40" s="627">
        <v>14.55</v>
      </c>
      <c r="F40" s="627">
        <v>11.45</v>
      </c>
    </row>
    <row r="41" spans="2:7" x14ac:dyDescent="0.2">
      <c r="B41" s="19">
        <v>32721</v>
      </c>
      <c r="C41" s="627">
        <v>13.55</v>
      </c>
      <c r="D41" s="627">
        <v>12.75</v>
      </c>
      <c r="F41" s="627">
        <v>11</v>
      </c>
    </row>
    <row r="42" spans="2:7" x14ac:dyDescent="0.2">
      <c r="B42" s="19">
        <v>32752</v>
      </c>
      <c r="C42" s="627">
        <v>14.05</v>
      </c>
      <c r="D42" s="627">
        <v>12.83</v>
      </c>
      <c r="F42" s="627">
        <v>11.5</v>
      </c>
    </row>
    <row r="43" spans="2:7" x14ac:dyDescent="0.2">
      <c r="B43" s="19">
        <v>32782</v>
      </c>
      <c r="C43" s="627">
        <v>14.8</v>
      </c>
      <c r="D43" s="627">
        <v>13.17</v>
      </c>
      <c r="F43" s="627">
        <v>11.65</v>
      </c>
      <c r="G43" s="633"/>
    </row>
    <row r="44" spans="2:7" x14ac:dyDescent="0.2">
      <c r="B44" s="19">
        <v>32813</v>
      </c>
      <c r="C44" s="627">
        <v>15.05</v>
      </c>
      <c r="D44" s="627">
        <v>13.5</v>
      </c>
      <c r="F44" s="627">
        <v>11.9</v>
      </c>
      <c r="G44" s="633"/>
    </row>
    <row r="45" spans="2:7" x14ac:dyDescent="0.2">
      <c r="B45" s="19">
        <v>32843</v>
      </c>
      <c r="C45" s="627">
        <v>16.3</v>
      </c>
      <c r="D45" s="627">
        <v>14</v>
      </c>
      <c r="F45" s="627">
        <v>12.6</v>
      </c>
    </row>
    <row r="46" spans="2:7" x14ac:dyDescent="0.2">
      <c r="B46" s="19">
        <v>32874</v>
      </c>
      <c r="C46" s="627">
        <v>17.55</v>
      </c>
      <c r="D46" s="627">
        <v>15.5</v>
      </c>
      <c r="F46" s="627">
        <v>14.22</v>
      </c>
    </row>
    <row r="47" spans="2:7" x14ac:dyDescent="0.2">
      <c r="B47" s="19">
        <v>32905</v>
      </c>
      <c r="C47" s="627">
        <v>17.079999999999998</v>
      </c>
      <c r="D47" s="627">
        <v>16.25</v>
      </c>
      <c r="F47" s="627">
        <v>15</v>
      </c>
    </row>
    <row r="48" spans="2:7" x14ac:dyDescent="0.2">
      <c r="B48" s="19">
        <v>32933</v>
      </c>
      <c r="C48" s="627">
        <v>15.85</v>
      </c>
      <c r="D48" s="627">
        <v>14.96</v>
      </c>
      <c r="F48" s="627">
        <v>13.72</v>
      </c>
    </row>
    <row r="49" spans="2:6" x14ac:dyDescent="0.2">
      <c r="B49" s="19">
        <v>32964</v>
      </c>
      <c r="C49" s="627">
        <v>12.95</v>
      </c>
      <c r="D49" s="627">
        <v>11.96</v>
      </c>
      <c r="F49" s="627">
        <v>10.54</v>
      </c>
    </row>
    <row r="50" spans="2:6" x14ac:dyDescent="0.2">
      <c r="B50" s="19">
        <v>32994</v>
      </c>
      <c r="C50" s="627">
        <v>12.18</v>
      </c>
      <c r="D50" s="627">
        <v>10.38</v>
      </c>
      <c r="F50" s="627">
        <v>9.25</v>
      </c>
    </row>
    <row r="51" spans="2:6" x14ac:dyDescent="0.2">
      <c r="B51" s="19">
        <v>33025</v>
      </c>
      <c r="C51" s="627">
        <v>10.4</v>
      </c>
      <c r="D51" s="627">
        <v>9.83</v>
      </c>
      <c r="F51" s="627">
        <v>8.8000000000000007</v>
      </c>
    </row>
    <row r="52" spans="2:6" x14ac:dyDescent="0.2">
      <c r="B52" s="19">
        <v>33055</v>
      </c>
      <c r="C52" s="627">
        <v>11.76</v>
      </c>
      <c r="D52" s="627">
        <v>9.6999999999999993</v>
      </c>
      <c r="F52" s="627">
        <v>8.6300000000000008</v>
      </c>
    </row>
    <row r="53" spans="2:6" x14ac:dyDescent="0.2">
      <c r="B53" s="19">
        <v>33086</v>
      </c>
      <c r="C53" s="627">
        <v>20.100000000000001</v>
      </c>
      <c r="D53" s="627">
        <v>20.420000000000002</v>
      </c>
      <c r="F53" s="627">
        <v>16.3</v>
      </c>
    </row>
    <row r="54" spans="2:6" x14ac:dyDescent="0.2">
      <c r="B54" s="19">
        <v>33117</v>
      </c>
      <c r="C54" s="627">
        <v>28.06</v>
      </c>
      <c r="D54" s="627">
        <v>23.9</v>
      </c>
      <c r="F54" s="627">
        <v>23.51</v>
      </c>
    </row>
    <row r="55" spans="2:6" x14ac:dyDescent="0.2">
      <c r="B55" s="19">
        <v>33147</v>
      </c>
      <c r="C55" s="627">
        <v>26.58</v>
      </c>
      <c r="D55" s="627">
        <v>24.3</v>
      </c>
      <c r="F55" s="627">
        <v>22.28</v>
      </c>
    </row>
    <row r="56" spans="2:6" x14ac:dyDescent="0.2">
      <c r="B56" s="19">
        <v>33178</v>
      </c>
      <c r="C56" s="627">
        <v>24.6</v>
      </c>
      <c r="D56" s="627">
        <v>22.5</v>
      </c>
      <c r="F56" s="627">
        <v>20.8</v>
      </c>
    </row>
    <row r="57" spans="2:6" x14ac:dyDescent="0.2">
      <c r="B57" s="19">
        <v>33208</v>
      </c>
      <c r="C57" s="627">
        <v>21.55</v>
      </c>
      <c r="D57" s="627">
        <v>19</v>
      </c>
      <c r="F57" s="627">
        <v>16.75</v>
      </c>
    </row>
    <row r="58" spans="2:6" x14ac:dyDescent="0.2">
      <c r="B58" s="19">
        <v>33239</v>
      </c>
      <c r="C58" s="627">
        <v>19.440000000000001</v>
      </c>
      <c r="D58" s="627">
        <v>17</v>
      </c>
      <c r="F58" s="627">
        <v>16.04</v>
      </c>
    </row>
    <row r="59" spans="2:6" x14ac:dyDescent="0.2">
      <c r="B59" s="19">
        <v>33270</v>
      </c>
      <c r="C59" s="627">
        <v>13.6</v>
      </c>
      <c r="D59" s="627">
        <v>11.5</v>
      </c>
      <c r="F59" s="627">
        <v>9.8000000000000007</v>
      </c>
    </row>
    <row r="60" spans="2:6" x14ac:dyDescent="0.2">
      <c r="B60" s="19">
        <v>33298</v>
      </c>
      <c r="C60" s="627">
        <v>13.1</v>
      </c>
      <c r="D60" s="627">
        <v>10.5</v>
      </c>
      <c r="F60" s="627">
        <v>9.3000000000000007</v>
      </c>
    </row>
    <row r="61" spans="2:6" x14ac:dyDescent="0.2">
      <c r="B61" s="19">
        <v>33329</v>
      </c>
      <c r="C61" s="627">
        <v>14.1</v>
      </c>
      <c r="D61" s="627">
        <v>11.5</v>
      </c>
      <c r="F61" s="627">
        <v>10.3</v>
      </c>
    </row>
    <row r="62" spans="2:6" x14ac:dyDescent="0.2">
      <c r="B62" s="19">
        <v>33359</v>
      </c>
      <c r="C62" s="627">
        <v>14.6</v>
      </c>
      <c r="D62" s="627">
        <v>12</v>
      </c>
      <c r="F62" s="627">
        <v>10.8</v>
      </c>
    </row>
    <row r="63" spans="2:6" x14ac:dyDescent="0.2">
      <c r="B63" s="19">
        <v>33390</v>
      </c>
      <c r="C63" s="627">
        <v>14.23</v>
      </c>
      <c r="D63" s="627">
        <v>12</v>
      </c>
      <c r="E63" s="627">
        <v>7.75</v>
      </c>
      <c r="F63" s="627">
        <v>10.85</v>
      </c>
    </row>
    <row r="64" spans="2:6" x14ac:dyDescent="0.2">
      <c r="B64" s="19">
        <v>33420</v>
      </c>
      <c r="C64" s="627">
        <v>14.27</v>
      </c>
      <c r="D64" s="627">
        <v>12.17</v>
      </c>
      <c r="E64" s="627">
        <v>8.17</v>
      </c>
      <c r="F64" s="627">
        <v>11.05</v>
      </c>
    </row>
    <row r="65" spans="2:6" x14ac:dyDescent="0.2">
      <c r="B65" s="19">
        <v>33451</v>
      </c>
      <c r="C65" s="627">
        <v>14.4</v>
      </c>
      <c r="D65" s="627">
        <v>12</v>
      </c>
      <c r="E65" s="627">
        <v>8</v>
      </c>
      <c r="F65" s="627">
        <v>10.85</v>
      </c>
    </row>
    <row r="66" spans="2:6" x14ac:dyDescent="0.2">
      <c r="B66" s="19">
        <v>33482</v>
      </c>
      <c r="C66" s="627">
        <v>14.4</v>
      </c>
      <c r="D66" s="627">
        <v>12</v>
      </c>
      <c r="E66" s="627">
        <v>8</v>
      </c>
      <c r="F66" s="627">
        <v>10.85</v>
      </c>
    </row>
    <row r="67" spans="2:6" x14ac:dyDescent="0.2">
      <c r="B67" s="19">
        <v>33512</v>
      </c>
      <c r="C67" s="627">
        <v>14.88</v>
      </c>
      <c r="D67" s="627">
        <v>12.33</v>
      </c>
      <c r="E67" s="627">
        <v>8.17</v>
      </c>
      <c r="F67" s="627">
        <v>11.17</v>
      </c>
    </row>
    <row r="68" spans="2:6" x14ac:dyDescent="0.2">
      <c r="B68" s="19">
        <v>33543</v>
      </c>
      <c r="C68" s="627">
        <v>14.7</v>
      </c>
      <c r="D68" s="627">
        <v>12.5</v>
      </c>
      <c r="E68" s="627">
        <v>7.88</v>
      </c>
      <c r="F68" s="627">
        <v>11.34</v>
      </c>
    </row>
    <row r="69" spans="2:6" x14ac:dyDescent="0.2">
      <c r="B69" s="19">
        <v>33573</v>
      </c>
      <c r="C69" s="627">
        <v>12.93</v>
      </c>
      <c r="D69" s="627">
        <v>11.5</v>
      </c>
      <c r="E69" s="627">
        <v>7.2</v>
      </c>
      <c r="F69" s="627">
        <v>10.46</v>
      </c>
    </row>
    <row r="70" spans="2:6" x14ac:dyDescent="0.2">
      <c r="B70" s="19">
        <v>33604</v>
      </c>
      <c r="C70" s="627">
        <v>11.4</v>
      </c>
      <c r="D70" s="627">
        <v>10.25</v>
      </c>
      <c r="E70" s="627">
        <v>6.38</v>
      </c>
      <c r="F70" s="627">
        <v>9.25</v>
      </c>
    </row>
    <row r="71" spans="2:6" x14ac:dyDescent="0.2">
      <c r="B71" s="19">
        <v>33635</v>
      </c>
      <c r="C71" s="627">
        <v>11.32</v>
      </c>
      <c r="D71" s="627">
        <v>10.17</v>
      </c>
      <c r="E71" s="627">
        <v>6.33</v>
      </c>
      <c r="F71" s="627">
        <v>9.17</v>
      </c>
    </row>
    <row r="72" spans="2:6" x14ac:dyDescent="0.2">
      <c r="B72" s="19">
        <v>33664</v>
      </c>
      <c r="C72" s="627">
        <v>11.4</v>
      </c>
      <c r="D72" s="627">
        <v>10.25</v>
      </c>
      <c r="E72" s="627">
        <v>6.5</v>
      </c>
      <c r="F72" s="627">
        <v>9.25</v>
      </c>
    </row>
    <row r="73" spans="2:6" x14ac:dyDescent="0.2">
      <c r="B73" s="19">
        <v>33695</v>
      </c>
      <c r="C73" s="627">
        <v>12.4</v>
      </c>
      <c r="D73" s="627">
        <v>11.25</v>
      </c>
      <c r="E73" s="627">
        <v>7.5</v>
      </c>
      <c r="F73" s="627">
        <v>10.25</v>
      </c>
    </row>
    <row r="74" spans="2:6" x14ac:dyDescent="0.2">
      <c r="B74" s="19">
        <v>33725</v>
      </c>
      <c r="C74" s="627">
        <v>14.65</v>
      </c>
      <c r="D74" s="627">
        <v>13.5</v>
      </c>
      <c r="E74" s="627">
        <v>9.75</v>
      </c>
      <c r="F74" s="627">
        <v>12.5</v>
      </c>
    </row>
    <row r="75" spans="2:6" x14ac:dyDescent="0.2">
      <c r="B75" s="19">
        <v>33756</v>
      </c>
      <c r="C75" s="627">
        <v>16.899999999999999</v>
      </c>
      <c r="D75" s="627">
        <v>15.75</v>
      </c>
      <c r="E75" s="627">
        <v>12</v>
      </c>
      <c r="F75" s="627">
        <v>14.75</v>
      </c>
    </row>
    <row r="76" spans="2:6" x14ac:dyDescent="0.2">
      <c r="B76" s="19">
        <v>33786</v>
      </c>
      <c r="C76" s="627">
        <v>17.149999999999999</v>
      </c>
      <c r="D76" s="627">
        <v>16</v>
      </c>
      <c r="E76" s="627">
        <v>12.25</v>
      </c>
      <c r="F76" s="627">
        <v>15</v>
      </c>
    </row>
    <row r="77" spans="2:6" x14ac:dyDescent="0.2">
      <c r="B77" s="19">
        <v>33817</v>
      </c>
      <c r="C77" s="627">
        <v>16.149999999999999</v>
      </c>
      <c r="D77" s="627">
        <v>15</v>
      </c>
      <c r="E77" s="627">
        <v>11.25</v>
      </c>
      <c r="F77" s="627">
        <v>14</v>
      </c>
    </row>
    <row r="78" spans="2:6" x14ac:dyDescent="0.2">
      <c r="B78" s="19">
        <v>33848</v>
      </c>
      <c r="C78" s="627">
        <v>15.4</v>
      </c>
      <c r="D78" s="627">
        <v>14.25</v>
      </c>
      <c r="E78" s="627">
        <v>10.5</v>
      </c>
      <c r="F78" s="627">
        <v>13.25</v>
      </c>
    </row>
    <row r="79" spans="2:6" x14ac:dyDescent="0.2">
      <c r="B79" s="19">
        <v>33878</v>
      </c>
      <c r="C79" s="627">
        <v>15.36</v>
      </c>
      <c r="D79" s="627">
        <v>13.88</v>
      </c>
      <c r="E79" s="627">
        <v>10.130000000000001</v>
      </c>
      <c r="F79" s="627">
        <v>12.84</v>
      </c>
    </row>
    <row r="80" spans="2:6" x14ac:dyDescent="0.2">
      <c r="B80" s="19">
        <v>33909</v>
      </c>
      <c r="C80" s="627">
        <v>14.37</v>
      </c>
      <c r="D80" s="627">
        <v>12.92</v>
      </c>
      <c r="E80" s="627">
        <v>9.17</v>
      </c>
      <c r="F80" s="627">
        <v>11.88</v>
      </c>
    </row>
    <row r="81" spans="2:6" x14ac:dyDescent="0.2">
      <c r="B81" s="19">
        <v>33939</v>
      </c>
      <c r="C81" s="627">
        <v>13.4</v>
      </c>
      <c r="D81" s="627">
        <v>12.25</v>
      </c>
      <c r="E81" s="627">
        <v>8.5</v>
      </c>
      <c r="F81" s="627">
        <v>11.25</v>
      </c>
    </row>
    <row r="82" spans="2:6" x14ac:dyDescent="0.2">
      <c r="B82" s="19">
        <v>33970</v>
      </c>
      <c r="C82" s="627">
        <v>12.65</v>
      </c>
      <c r="D82" s="627">
        <v>11.5</v>
      </c>
      <c r="E82" s="627">
        <v>7.75</v>
      </c>
      <c r="F82" s="627">
        <v>10.5</v>
      </c>
    </row>
    <row r="83" spans="2:6" x14ac:dyDescent="0.2">
      <c r="B83" s="19">
        <v>34001</v>
      </c>
      <c r="C83" s="627">
        <v>13.15</v>
      </c>
      <c r="D83" s="627">
        <v>12</v>
      </c>
      <c r="E83" s="627">
        <v>8.25</v>
      </c>
      <c r="F83" s="627">
        <v>11</v>
      </c>
    </row>
    <row r="84" spans="2:6" x14ac:dyDescent="0.2">
      <c r="B84" s="19">
        <v>34029</v>
      </c>
      <c r="C84" s="627">
        <v>13.97</v>
      </c>
      <c r="D84" s="627">
        <v>12.67</v>
      </c>
      <c r="E84" s="627">
        <v>8.92</v>
      </c>
      <c r="F84" s="627">
        <v>11.65</v>
      </c>
    </row>
    <row r="85" spans="2:6" x14ac:dyDescent="0.2">
      <c r="B85" s="19">
        <v>34060</v>
      </c>
      <c r="C85" s="627">
        <v>14.81</v>
      </c>
      <c r="D85" s="627">
        <v>13.06</v>
      </c>
      <c r="E85" s="627">
        <v>9.1300000000000008</v>
      </c>
      <c r="F85" s="627">
        <v>11.98</v>
      </c>
    </row>
    <row r="86" spans="2:6" x14ac:dyDescent="0.2">
      <c r="B86" s="19">
        <v>34090</v>
      </c>
      <c r="C86" s="627">
        <v>15.3</v>
      </c>
      <c r="D86" s="627">
        <v>13.5</v>
      </c>
      <c r="E86" s="627">
        <v>9.5</v>
      </c>
      <c r="F86" s="627">
        <v>12.4</v>
      </c>
    </row>
    <row r="87" spans="2:6" x14ac:dyDescent="0.2">
      <c r="B87" s="19">
        <v>34121</v>
      </c>
      <c r="C87" s="627">
        <v>14.34</v>
      </c>
      <c r="D87" s="627">
        <v>12.81</v>
      </c>
      <c r="E87" s="627">
        <v>8.81</v>
      </c>
      <c r="F87" s="627">
        <v>11.75</v>
      </c>
    </row>
    <row r="88" spans="2:6" x14ac:dyDescent="0.2">
      <c r="B88" s="19">
        <v>34151</v>
      </c>
      <c r="C88" s="627">
        <v>12.7</v>
      </c>
      <c r="D88" s="627">
        <v>11.35</v>
      </c>
      <c r="E88" s="627">
        <v>7.43</v>
      </c>
      <c r="F88" s="627">
        <v>10.3</v>
      </c>
    </row>
    <row r="89" spans="2:6" x14ac:dyDescent="0.2">
      <c r="B89" s="19">
        <v>34182</v>
      </c>
      <c r="C89" s="627">
        <v>12.35</v>
      </c>
      <c r="D89" s="627">
        <v>11</v>
      </c>
      <c r="E89" s="627">
        <v>7.4</v>
      </c>
      <c r="F89" s="627">
        <v>9.9499999999999993</v>
      </c>
    </row>
    <row r="90" spans="2:6" x14ac:dyDescent="0.2">
      <c r="B90" s="19">
        <v>34213</v>
      </c>
      <c r="C90" s="627">
        <v>12.2</v>
      </c>
      <c r="D90" s="627">
        <v>10.85</v>
      </c>
      <c r="E90" s="627">
        <v>7.35</v>
      </c>
      <c r="F90" s="627">
        <v>9.8000000000000007</v>
      </c>
    </row>
    <row r="91" spans="2:6" x14ac:dyDescent="0.2">
      <c r="B91" s="19">
        <v>34243</v>
      </c>
      <c r="C91" s="627">
        <v>12.35</v>
      </c>
      <c r="D91" s="627">
        <v>11</v>
      </c>
      <c r="E91" s="627">
        <v>7.78</v>
      </c>
      <c r="F91" s="627">
        <v>9.9499999999999993</v>
      </c>
    </row>
    <row r="92" spans="2:6" x14ac:dyDescent="0.2">
      <c r="B92" s="19">
        <v>34274</v>
      </c>
      <c r="C92" s="627">
        <v>11.11</v>
      </c>
      <c r="D92" s="627">
        <v>9.8800000000000008</v>
      </c>
      <c r="E92" s="627">
        <v>6.9</v>
      </c>
      <c r="F92" s="627">
        <v>8.84</v>
      </c>
    </row>
    <row r="93" spans="2:6" x14ac:dyDescent="0.2">
      <c r="B93" s="19">
        <v>34304</v>
      </c>
      <c r="C93" s="627">
        <v>9.15</v>
      </c>
      <c r="D93" s="627">
        <v>8.42</v>
      </c>
      <c r="E93" s="627">
        <v>5.65</v>
      </c>
      <c r="F93" s="627">
        <v>7.42</v>
      </c>
    </row>
    <row r="94" spans="2:6" x14ac:dyDescent="0.2">
      <c r="B94" s="19">
        <v>34335</v>
      </c>
      <c r="C94" s="627">
        <v>9.15</v>
      </c>
      <c r="D94" s="627">
        <v>8.42</v>
      </c>
      <c r="E94" s="627">
        <v>5.65</v>
      </c>
      <c r="F94" s="627">
        <v>7.42</v>
      </c>
    </row>
    <row r="95" spans="2:6" x14ac:dyDescent="0.2">
      <c r="B95" s="19">
        <v>34366</v>
      </c>
      <c r="C95" s="627">
        <v>10.15</v>
      </c>
      <c r="D95" s="627">
        <v>9.25</v>
      </c>
      <c r="E95" s="627">
        <v>6.4</v>
      </c>
      <c r="F95" s="627">
        <v>8.25</v>
      </c>
    </row>
    <row r="96" spans="2:6" x14ac:dyDescent="0.2">
      <c r="B96" s="19">
        <v>34394</v>
      </c>
      <c r="C96" s="627">
        <v>10.3</v>
      </c>
      <c r="D96" s="627">
        <v>9.5</v>
      </c>
      <c r="E96" s="627">
        <v>6.65</v>
      </c>
      <c r="F96" s="627" t="s">
        <v>1066</v>
      </c>
    </row>
    <row r="97" spans="2:9" x14ac:dyDescent="0.2">
      <c r="B97" s="19">
        <v>34425</v>
      </c>
      <c r="C97" s="627">
        <v>11.61</v>
      </c>
      <c r="D97" s="627">
        <v>10.5</v>
      </c>
      <c r="E97" s="627">
        <v>7.76</v>
      </c>
      <c r="F97" s="627" t="s">
        <v>1066</v>
      </c>
    </row>
    <row r="98" spans="2:9" x14ac:dyDescent="0.2">
      <c r="B98" s="19">
        <v>34455</v>
      </c>
      <c r="C98" s="627">
        <v>13.17</v>
      </c>
      <c r="D98" s="627">
        <v>11.75</v>
      </c>
      <c r="E98" s="627">
        <v>8.9700000000000006</v>
      </c>
      <c r="F98" s="627" t="s">
        <v>1066</v>
      </c>
    </row>
    <row r="99" spans="2:9" x14ac:dyDescent="0.2">
      <c r="B99" s="19">
        <v>34486</v>
      </c>
      <c r="C99" s="627">
        <v>13.72</v>
      </c>
      <c r="D99" s="627">
        <v>12.67</v>
      </c>
      <c r="E99" s="627">
        <v>9.5500000000000007</v>
      </c>
      <c r="F99" s="627" t="s">
        <v>1066</v>
      </c>
    </row>
    <row r="100" spans="2:9" x14ac:dyDescent="0.2">
      <c r="B100" s="19">
        <v>34516</v>
      </c>
      <c r="C100" s="627">
        <v>13.78</v>
      </c>
      <c r="D100" s="627">
        <v>13.08</v>
      </c>
      <c r="E100" s="627">
        <v>9.8800000000000008</v>
      </c>
      <c r="F100" s="627" t="s">
        <v>1066</v>
      </c>
    </row>
    <row r="101" spans="2:9" x14ac:dyDescent="0.2">
      <c r="B101" s="19">
        <v>34547</v>
      </c>
      <c r="C101" s="627">
        <v>13.95</v>
      </c>
      <c r="D101" s="627">
        <v>13.25</v>
      </c>
      <c r="E101" s="627">
        <v>10.050000000000001</v>
      </c>
      <c r="F101" s="627" t="s">
        <v>1066</v>
      </c>
    </row>
    <row r="102" spans="2:9" x14ac:dyDescent="0.2">
      <c r="B102" s="19">
        <v>34578</v>
      </c>
      <c r="C102" s="627">
        <v>13.53</v>
      </c>
      <c r="D102" s="627">
        <v>13</v>
      </c>
      <c r="E102" s="627">
        <v>9.6300000000000008</v>
      </c>
      <c r="F102" s="627" t="s">
        <v>1066</v>
      </c>
    </row>
    <row r="103" spans="2:9" x14ac:dyDescent="0.2">
      <c r="B103" s="19">
        <v>34608</v>
      </c>
      <c r="C103" s="627">
        <v>13.45</v>
      </c>
      <c r="D103" s="627">
        <v>13</v>
      </c>
      <c r="E103" s="627">
        <v>9.5500000000000007</v>
      </c>
      <c r="F103" s="627" t="s">
        <v>1066</v>
      </c>
    </row>
    <row r="104" spans="2:9" x14ac:dyDescent="0.2">
      <c r="B104" s="19">
        <v>34639</v>
      </c>
      <c r="C104" s="627">
        <v>13.45</v>
      </c>
      <c r="D104" s="627">
        <v>13</v>
      </c>
      <c r="E104" s="627">
        <v>9.5500000000000007</v>
      </c>
      <c r="F104" s="627" t="s">
        <v>1066</v>
      </c>
    </row>
    <row r="105" spans="2:9" x14ac:dyDescent="0.2">
      <c r="B105" s="19">
        <v>34669</v>
      </c>
      <c r="C105" s="627">
        <v>13.2</v>
      </c>
      <c r="D105" s="627">
        <v>12.75</v>
      </c>
      <c r="E105" s="627">
        <v>9.3000000000000007</v>
      </c>
      <c r="F105" s="627" t="s">
        <v>1066</v>
      </c>
    </row>
    <row r="106" spans="2:9" x14ac:dyDescent="0.2">
      <c r="B106" s="19">
        <v>34700</v>
      </c>
      <c r="C106" s="627">
        <v>13.2</v>
      </c>
      <c r="D106" s="627">
        <v>12.75</v>
      </c>
      <c r="E106" s="627">
        <v>9.3000000000000007</v>
      </c>
      <c r="F106" s="627" t="s">
        <v>1066</v>
      </c>
      <c r="H106" s="23">
        <f>'Monthly AVG OIL'!E12</f>
        <v>17.97</v>
      </c>
      <c r="I106" s="55">
        <f>D106/H106</f>
        <v>0.70951585976627718</v>
      </c>
    </row>
    <row r="107" spans="2:9" x14ac:dyDescent="0.2">
      <c r="B107" s="19">
        <v>34731</v>
      </c>
      <c r="C107" s="627">
        <v>13.7</v>
      </c>
      <c r="D107" s="627">
        <v>13.25</v>
      </c>
      <c r="E107" s="627">
        <v>9.8000000000000007</v>
      </c>
      <c r="F107" s="627" t="s">
        <v>1066</v>
      </c>
      <c r="H107" s="23">
        <f>'Monthly AVG OIL'!E13</f>
        <v>18.600000000000001</v>
      </c>
      <c r="I107" s="55">
        <f t="shared" ref="I107:I170" si="0">D107/H107</f>
        <v>0.71236559139784938</v>
      </c>
    </row>
    <row r="108" spans="2:9" x14ac:dyDescent="0.2">
      <c r="B108" s="19">
        <v>34759</v>
      </c>
      <c r="C108" s="627">
        <v>14.2</v>
      </c>
      <c r="D108" s="627">
        <v>13.75</v>
      </c>
      <c r="E108" s="627">
        <v>10.3</v>
      </c>
      <c r="F108" s="627" t="s">
        <v>1066</v>
      </c>
      <c r="H108" s="23">
        <f>'Monthly AVG OIL'!E14</f>
        <v>18.510000000000002</v>
      </c>
      <c r="I108" s="55">
        <f t="shared" si="0"/>
        <v>0.74284170718530518</v>
      </c>
    </row>
    <row r="109" spans="2:9" x14ac:dyDescent="0.2">
      <c r="B109" s="19">
        <v>34790</v>
      </c>
      <c r="C109" s="627">
        <v>14.95</v>
      </c>
      <c r="D109" s="627">
        <v>14.5</v>
      </c>
      <c r="E109" s="627">
        <v>11.05</v>
      </c>
      <c r="F109" s="627" t="s">
        <v>1066</v>
      </c>
      <c r="H109" s="23">
        <f>'Monthly AVG OIL'!E15</f>
        <v>19.82</v>
      </c>
      <c r="I109" s="55">
        <f t="shared" si="0"/>
        <v>0.73158425832492435</v>
      </c>
    </row>
    <row r="110" spans="2:9" x14ac:dyDescent="0.2">
      <c r="B110" s="19">
        <v>34820</v>
      </c>
      <c r="C110" s="627">
        <v>15.2</v>
      </c>
      <c r="D110" s="627">
        <v>14.75</v>
      </c>
      <c r="E110" s="627">
        <v>11.3</v>
      </c>
      <c r="F110" s="627" t="s">
        <v>1066</v>
      </c>
      <c r="H110" s="23">
        <f>'Monthly AVG OIL'!E16</f>
        <v>19.68</v>
      </c>
      <c r="I110" s="55">
        <f t="shared" si="0"/>
        <v>0.74949186991869921</v>
      </c>
    </row>
    <row r="111" spans="2:9" x14ac:dyDescent="0.2">
      <c r="B111" s="19">
        <v>34851</v>
      </c>
      <c r="C111" s="627">
        <v>14.81</v>
      </c>
      <c r="D111" s="627">
        <v>14.56</v>
      </c>
      <c r="E111" s="627">
        <v>11.11</v>
      </c>
      <c r="F111" s="627" t="s">
        <v>1066</v>
      </c>
      <c r="H111" s="23">
        <f>'Monthly AVG OIL'!E17</f>
        <v>18.45</v>
      </c>
      <c r="I111" s="55">
        <f t="shared" si="0"/>
        <v>0.78915989159891609</v>
      </c>
    </row>
    <row r="112" spans="2:9" x14ac:dyDescent="0.2">
      <c r="B112" s="19">
        <v>34881</v>
      </c>
      <c r="C112" s="627">
        <v>13.88</v>
      </c>
      <c r="D112" s="627">
        <v>13.83</v>
      </c>
      <c r="E112" s="627">
        <v>10.38</v>
      </c>
      <c r="F112" s="627" t="s">
        <v>1066</v>
      </c>
      <c r="H112" s="23">
        <f>'Monthly AVG OIL'!E18</f>
        <v>17.25</v>
      </c>
      <c r="I112" s="55">
        <f t="shared" si="0"/>
        <v>0.80173913043478262</v>
      </c>
    </row>
    <row r="113" spans="2:9" x14ac:dyDescent="0.2">
      <c r="B113" s="19">
        <v>34912</v>
      </c>
      <c r="C113" s="627">
        <v>13.8</v>
      </c>
      <c r="D113" s="627">
        <v>13.75</v>
      </c>
      <c r="E113" s="627">
        <v>10.3</v>
      </c>
      <c r="F113" s="627" t="s">
        <v>1066</v>
      </c>
      <c r="H113" s="23">
        <f>'Monthly AVG OIL'!E19</f>
        <v>17.82</v>
      </c>
      <c r="I113" s="55">
        <f t="shared" si="0"/>
        <v>0.77160493827160492</v>
      </c>
    </row>
    <row r="114" spans="2:9" x14ac:dyDescent="0.2">
      <c r="B114" s="19">
        <v>34943</v>
      </c>
      <c r="C114" s="627">
        <v>13.78</v>
      </c>
      <c r="D114" s="627">
        <v>13.63</v>
      </c>
      <c r="E114" s="627">
        <v>9.93</v>
      </c>
      <c r="F114" s="627" t="s">
        <v>1066</v>
      </c>
      <c r="H114" s="23">
        <f>'Monthly AVG OIL'!E20</f>
        <v>18.170000000000002</v>
      </c>
      <c r="I114" s="55">
        <f t="shared" si="0"/>
        <v>0.75013758943313147</v>
      </c>
    </row>
    <row r="115" spans="2:9" x14ac:dyDescent="0.2">
      <c r="B115" s="19">
        <v>34973</v>
      </c>
      <c r="C115" s="627">
        <v>13.35</v>
      </c>
      <c r="D115" s="627">
        <v>13</v>
      </c>
      <c r="E115" s="627">
        <v>9.35</v>
      </c>
      <c r="F115" s="627" t="s">
        <v>1066</v>
      </c>
      <c r="H115" s="23">
        <f>'Monthly AVG OIL'!E21</f>
        <v>17.39</v>
      </c>
      <c r="I115" s="55">
        <f t="shared" si="0"/>
        <v>0.74755606670500285</v>
      </c>
    </row>
    <row r="116" spans="2:9" x14ac:dyDescent="0.2">
      <c r="B116" s="19">
        <v>35004</v>
      </c>
      <c r="C116" s="627">
        <v>13.2</v>
      </c>
      <c r="D116" s="627">
        <v>12.5</v>
      </c>
      <c r="E116" s="627">
        <v>9.1</v>
      </c>
      <c r="F116" s="627" t="s">
        <v>1066</v>
      </c>
      <c r="H116" s="23">
        <f>'Monthly AVG OIL'!E22</f>
        <v>18.02</v>
      </c>
      <c r="I116" s="55">
        <f t="shared" si="0"/>
        <v>0.69367369589345174</v>
      </c>
    </row>
    <row r="117" spans="2:9" x14ac:dyDescent="0.2">
      <c r="B117" s="19">
        <v>35034</v>
      </c>
      <c r="C117" s="627">
        <v>13.67</v>
      </c>
      <c r="D117" s="627">
        <v>12.75</v>
      </c>
      <c r="E117" s="627">
        <v>9.5299999999999994</v>
      </c>
      <c r="F117" s="627" t="s">
        <v>1066</v>
      </c>
      <c r="H117" s="23">
        <f>'Monthly AVG OIL'!E23</f>
        <v>19.07</v>
      </c>
      <c r="I117" s="55">
        <f t="shared" si="0"/>
        <v>0.66858940744625062</v>
      </c>
    </row>
    <row r="118" spans="2:9" x14ac:dyDescent="0.2">
      <c r="B118" s="19">
        <v>35065</v>
      </c>
      <c r="C118" s="627">
        <v>14.57</v>
      </c>
      <c r="D118" s="627">
        <v>13.85</v>
      </c>
      <c r="E118" s="627">
        <v>10.5</v>
      </c>
      <c r="F118" s="627" t="s">
        <v>1066</v>
      </c>
      <c r="H118" s="23">
        <f>'Monthly AVG OIL'!E24</f>
        <v>18.8</v>
      </c>
      <c r="I118" s="55">
        <f t="shared" si="0"/>
        <v>0.73670212765957444</v>
      </c>
    </row>
    <row r="119" spans="2:9" x14ac:dyDescent="0.2">
      <c r="B119" s="19">
        <v>35096</v>
      </c>
      <c r="C119" s="627">
        <v>14.95</v>
      </c>
      <c r="D119" s="627">
        <v>14.5</v>
      </c>
      <c r="E119" s="627">
        <v>11</v>
      </c>
      <c r="F119" s="627" t="s">
        <v>1066</v>
      </c>
      <c r="H119" s="23">
        <f>'Monthly AVG OIL'!E25</f>
        <v>18.7</v>
      </c>
      <c r="I119" s="55">
        <f t="shared" si="0"/>
        <v>0.77540106951871657</v>
      </c>
    </row>
    <row r="120" spans="2:9" x14ac:dyDescent="0.2">
      <c r="B120" s="19">
        <v>35125</v>
      </c>
      <c r="C120" s="627">
        <v>16.95</v>
      </c>
      <c r="D120" s="627">
        <v>16.5</v>
      </c>
      <c r="E120" s="627">
        <v>13</v>
      </c>
      <c r="F120" s="627" t="s">
        <v>1066</v>
      </c>
      <c r="H120" s="23">
        <f>'Monthly AVG OIL'!E26</f>
        <v>21.09</v>
      </c>
      <c r="I120" s="55">
        <f t="shared" si="0"/>
        <v>0.78236130867709819</v>
      </c>
    </row>
    <row r="121" spans="2:9" x14ac:dyDescent="0.2">
      <c r="B121" s="19">
        <v>35156</v>
      </c>
      <c r="C121" s="627">
        <v>18.98</v>
      </c>
      <c r="D121" s="627">
        <v>17.75</v>
      </c>
      <c r="E121" s="627">
        <v>14.53</v>
      </c>
      <c r="F121" s="627" t="s">
        <v>1066</v>
      </c>
      <c r="H121" s="23">
        <f>'Monthly AVG OIL'!E27</f>
        <v>23.29</v>
      </c>
      <c r="I121" s="55">
        <f t="shared" si="0"/>
        <v>0.76212966938600257</v>
      </c>
    </row>
    <row r="122" spans="2:9" x14ac:dyDescent="0.2">
      <c r="B122" s="19">
        <v>35186</v>
      </c>
      <c r="C122" s="627">
        <v>16.850000000000001</v>
      </c>
      <c r="D122" s="627">
        <v>15</v>
      </c>
      <c r="E122" s="627">
        <v>12.25</v>
      </c>
      <c r="F122" s="627" t="s">
        <v>1066</v>
      </c>
      <c r="H122" s="23">
        <f>'Monthly AVG OIL'!E28</f>
        <v>21.09</v>
      </c>
      <c r="I122" s="55">
        <f t="shared" si="0"/>
        <v>0.71123755334281646</v>
      </c>
    </row>
    <row r="123" spans="2:9" x14ac:dyDescent="0.2">
      <c r="B123" s="19">
        <v>35217</v>
      </c>
      <c r="C123" s="627">
        <v>16.16</v>
      </c>
      <c r="D123" s="627">
        <v>14.31</v>
      </c>
      <c r="E123" s="627">
        <v>11.56</v>
      </c>
      <c r="F123" s="627" t="s">
        <v>1066</v>
      </c>
      <c r="H123" s="23">
        <f>'Monthly AVG OIL'!E29</f>
        <v>20.37</v>
      </c>
      <c r="I123" s="55">
        <f t="shared" si="0"/>
        <v>0.70250368188512513</v>
      </c>
    </row>
    <row r="124" spans="2:9" x14ac:dyDescent="0.2">
      <c r="B124" s="19">
        <v>35247</v>
      </c>
      <c r="C124" s="627">
        <v>16.649999999999999</v>
      </c>
      <c r="D124" s="627">
        <v>14.5</v>
      </c>
      <c r="E124" s="627">
        <v>11.92</v>
      </c>
      <c r="F124" s="627" t="s">
        <v>1066</v>
      </c>
      <c r="H124" s="23">
        <f>'Monthly AVG OIL'!E30</f>
        <v>21.2</v>
      </c>
      <c r="I124" s="55">
        <f t="shared" si="0"/>
        <v>0.68396226415094341</v>
      </c>
    </row>
    <row r="125" spans="2:9" x14ac:dyDescent="0.2">
      <c r="B125" s="19">
        <v>35278</v>
      </c>
      <c r="C125" s="627">
        <v>16.8</v>
      </c>
      <c r="D125" s="627">
        <v>14.5</v>
      </c>
      <c r="E125" s="627">
        <v>12</v>
      </c>
      <c r="F125" s="627" t="s">
        <v>1066</v>
      </c>
      <c r="H125" s="23">
        <f>'Monthly AVG OIL'!E31</f>
        <v>21.91</v>
      </c>
      <c r="I125" s="55">
        <f t="shared" si="0"/>
        <v>0.6617982656321314</v>
      </c>
    </row>
    <row r="126" spans="2:9" x14ac:dyDescent="0.2">
      <c r="B126" s="19">
        <v>35309</v>
      </c>
      <c r="C126" s="627">
        <v>17.8</v>
      </c>
      <c r="D126" s="627">
        <v>15.5</v>
      </c>
      <c r="E126" s="627">
        <v>13</v>
      </c>
      <c r="F126" s="627" t="s">
        <v>1066</v>
      </c>
      <c r="H126" s="23">
        <f>'Monthly AVG OIL'!E32</f>
        <v>23.88</v>
      </c>
      <c r="I126" s="55">
        <f t="shared" si="0"/>
        <v>0.64907872696817426</v>
      </c>
    </row>
    <row r="127" spans="2:9" x14ac:dyDescent="0.2">
      <c r="B127" s="19">
        <v>35339</v>
      </c>
      <c r="C127" s="627">
        <v>18.98</v>
      </c>
      <c r="D127" s="627">
        <v>16.88</v>
      </c>
      <c r="E127" s="627">
        <v>14.38</v>
      </c>
      <c r="F127" s="627" t="s">
        <v>1066</v>
      </c>
      <c r="H127" s="23">
        <f>'Monthly AVG OIL'!E33</f>
        <v>24.93</v>
      </c>
      <c r="I127" s="55">
        <f t="shared" si="0"/>
        <v>0.67709586843160852</v>
      </c>
    </row>
    <row r="128" spans="2:9" x14ac:dyDescent="0.2">
      <c r="B128" s="19">
        <v>35370</v>
      </c>
      <c r="C128" s="627">
        <v>18.43</v>
      </c>
      <c r="D128" s="627">
        <v>16.670000000000002</v>
      </c>
      <c r="E128" s="627">
        <v>14.17</v>
      </c>
      <c r="F128" s="627" t="s">
        <v>1066</v>
      </c>
      <c r="H128" s="23">
        <f>'Monthly AVG OIL'!E34</f>
        <v>23.59</v>
      </c>
      <c r="I128" s="55">
        <f t="shared" si="0"/>
        <v>0.70665536244171268</v>
      </c>
    </row>
    <row r="129" spans="2:9" x14ac:dyDescent="0.2">
      <c r="B129" s="19">
        <v>35400</v>
      </c>
      <c r="C129" s="627">
        <v>19.62</v>
      </c>
      <c r="D129" s="627">
        <v>17.920000000000002</v>
      </c>
      <c r="E129" s="627">
        <v>15.42</v>
      </c>
      <c r="F129" s="627" t="s">
        <v>1066</v>
      </c>
      <c r="H129" s="23">
        <f>'Monthly AVG OIL'!E35</f>
        <v>25.07</v>
      </c>
      <c r="I129" s="55">
        <f t="shared" si="0"/>
        <v>0.71479856402074193</v>
      </c>
    </row>
    <row r="130" spans="2:9" x14ac:dyDescent="0.2">
      <c r="B130" s="19">
        <v>35431</v>
      </c>
      <c r="C130" s="627">
        <v>20.49</v>
      </c>
      <c r="D130" s="627">
        <v>18.55</v>
      </c>
      <c r="E130" s="627">
        <v>16.05</v>
      </c>
      <c r="F130" s="627" t="s">
        <v>1066</v>
      </c>
      <c r="H130" s="23">
        <f>'Monthly AVG OIL'!E36</f>
        <v>25.23</v>
      </c>
      <c r="I130" s="55">
        <f t="shared" si="0"/>
        <v>0.73523583036068174</v>
      </c>
    </row>
    <row r="131" spans="2:9" x14ac:dyDescent="0.2">
      <c r="B131" s="19">
        <v>35462</v>
      </c>
      <c r="C131" s="627">
        <v>18.41</v>
      </c>
      <c r="D131" s="627">
        <v>16.25</v>
      </c>
      <c r="E131" s="627">
        <v>13.75</v>
      </c>
      <c r="F131" s="627" t="s">
        <v>1066</v>
      </c>
      <c r="H131" s="23">
        <f>'Monthly AVG OIL'!E37</f>
        <v>22.29</v>
      </c>
      <c r="I131" s="55">
        <f t="shared" si="0"/>
        <v>0.72902646926873038</v>
      </c>
    </row>
    <row r="132" spans="2:9" x14ac:dyDescent="0.2">
      <c r="B132" s="19">
        <v>35490</v>
      </c>
      <c r="C132" s="627">
        <v>16.97</v>
      </c>
      <c r="D132" s="627">
        <v>15</v>
      </c>
      <c r="E132" s="627">
        <v>12.5</v>
      </c>
      <c r="F132" s="627" t="s">
        <v>1066</v>
      </c>
      <c r="H132" s="23">
        <f>'Monthly AVG OIL'!E38</f>
        <v>20.98</v>
      </c>
      <c r="I132" s="55">
        <f t="shared" si="0"/>
        <v>0.71496663489037182</v>
      </c>
    </row>
    <row r="133" spans="2:9" x14ac:dyDescent="0.2">
      <c r="B133" s="19">
        <v>35521</v>
      </c>
      <c r="C133" s="627">
        <v>16.010000000000002</v>
      </c>
      <c r="D133" s="627">
        <v>14.44</v>
      </c>
      <c r="E133" s="627">
        <v>11.63</v>
      </c>
      <c r="F133" s="627" t="s">
        <v>1066</v>
      </c>
      <c r="H133" s="23">
        <f>'Monthly AVG OIL'!E39</f>
        <v>19.7</v>
      </c>
      <c r="I133" s="55">
        <f t="shared" si="0"/>
        <v>0.73299492385786802</v>
      </c>
    </row>
    <row r="134" spans="2:9" x14ac:dyDescent="0.2">
      <c r="B134" s="19">
        <v>35551</v>
      </c>
      <c r="C134" s="627">
        <v>15.82</v>
      </c>
      <c r="D134" s="627">
        <v>15.05</v>
      </c>
      <c r="E134" s="627">
        <v>11.55</v>
      </c>
      <c r="F134" s="627" t="s">
        <v>1066</v>
      </c>
      <c r="H134" s="23">
        <f>'Monthly AVG OIL'!E40</f>
        <v>20.92</v>
      </c>
      <c r="I134" s="55">
        <f t="shared" si="0"/>
        <v>0.71940726577437852</v>
      </c>
    </row>
    <row r="135" spans="2:9" x14ac:dyDescent="0.2">
      <c r="B135" s="19">
        <v>35582</v>
      </c>
      <c r="C135" s="627">
        <v>14.85</v>
      </c>
      <c r="D135" s="627">
        <v>14</v>
      </c>
      <c r="E135" s="627">
        <v>10.5</v>
      </c>
      <c r="F135" s="627" t="s">
        <v>1066</v>
      </c>
      <c r="H135" s="23">
        <f>'Monthly AVG OIL'!E41</f>
        <v>19.190000000000001</v>
      </c>
      <c r="I135" s="55">
        <f t="shared" si="0"/>
        <v>0.72954663887441373</v>
      </c>
    </row>
    <row r="136" spans="2:9" x14ac:dyDescent="0.2">
      <c r="B136" s="19">
        <v>35612</v>
      </c>
      <c r="C136" s="627">
        <v>14.36</v>
      </c>
      <c r="D136" s="627">
        <v>13.56</v>
      </c>
      <c r="E136" s="627">
        <v>10.06</v>
      </c>
      <c r="F136" s="627" t="s">
        <v>1066</v>
      </c>
      <c r="H136" s="23">
        <f>'Monthly AVG OIL'!E42</f>
        <v>19.62</v>
      </c>
      <c r="I136" s="55">
        <f t="shared" si="0"/>
        <v>0.69113149847094801</v>
      </c>
    </row>
    <row r="137" spans="2:9" x14ac:dyDescent="0.2">
      <c r="B137" s="19">
        <v>35643</v>
      </c>
      <c r="C137" s="627">
        <v>15.08</v>
      </c>
      <c r="D137" s="627">
        <v>14.5</v>
      </c>
      <c r="E137" s="627">
        <v>11</v>
      </c>
      <c r="F137" s="627" t="s">
        <v>1066</v>
      </c>
      <c r="H137" s="23">
        <f>'Monthly AVG OIL'!E43</f>
        <v>19.91</v>
      </c>
      <c r="I137" s="55">
        <f t="shared" si="0"/>
        <v>0.72827724761426416</v>
      </c>
    </row>
    <row r="138" spans="2:9" x14ac:dyDescent="0.2">
      <c r="B138" s="19">
        <v>35674</v>
      </c>
      <c r="C138" s="627">
        <v>15.53</v>
      </c>
      <c r="D138" s="627">
        <v>15.08</v>
      </c>
      <c r="E138" s="627">
        <v>11.58</v>
      </c>
      <c r="F138" s="627" t="s">
        <v>1066</v>
      </c>
      <c r="H138" s="23">
        <f>'Monthly AVG OIL'!E44</f>
        <v>19.78</v>
      </c>
      <c r="I138" s="55">
        <f t="shared" si="0"/>
        <v>0.76238624873609706</v>
      </c>
    </row>
    <row r="139" spans="2:9" x14ac:dyDescent="0.2">
      <c r="B139" s="19">
        <v>35704</v>
      </c>
      <c r="C139" s="627">
        <v>16.62</v>
      </c>
      <c r="D139" s="627">
        <v>16.170000000000002</v>
      </c>
      <c r="E139" s="627">
        <v>12.67</v>
      </c>
      <c r="F139" s="627" t="s">
        <v>1066</v>
      </c>
      <c r="H139" s="23">
        <f>'Monthly AVG OIL'!E45</f>
        <v>21.36</v>
      </c>
      <c r="I139" s="55">
        <f t="shared" si="0"/>
        <v>0.7570224719101124</v>
      </c>
    </row>
    <row r="140" spans="2:9" x14ac:dyDescent="0.2">
      <c r="B140" s="19">
        <v>35735</v>
      </c>
      <c r="C140" s="627">
        <v>15.2</v>
      </c>
      <c r="D140" s="627">
        <v>14.75</v>
      </c>
      <c r="E140" s="627">
        <v>11.25</v>
      </c>
      <c r="F140" s="627" t="s">
        <v>1066</v>
      </c>
      <c r="H140" s="23">
        <f>'Monthly AVG OIL'!E46</f>
        <v>20.190000000000001</v>
      </c>
      <c r="I140" s="55">
        <f t="shared" si="0"/>
        <v>0.73055968301139174</v>
      </c>
    </row>
    <row r="141" spans="2:9" x14ac:dyDescent="0.2">
      <c r="B141" s="19">
        <v>35765</v>
      </c>
      <c r="C141" s="627">
        <v>13.45</v>
      </c>
      <c r="D141" s="627">
        <v>12.83</v>
      </c>
      <c r="E141" s="627">
        <v>9.5</v>
      </c>
      <c r="F141" s="627" t="s">
        <v>1066</v>
      </c>
      <c r="H141" s="23">
        <f>'Monthly AVG OIL'!E47</f>
        <v>18.34</v>
      </c>
      <c r="I141" s="55">
        <f t="shared" si="0"/>
        <v>0.6995637949836423</v>
      </c>
    </row>
    <row r="142" spans="2:9" x14ac:dyDescent="0.2">
      <c r="B142" s="19">
        <v>35796</v>
      </c>
      <c r="C142" s="627">
        <v>11.66</v>
      </c>
      <c r="D142" s="627">
        <v>10.61</v>
      </c>
      <c r="E142" s="627">
        <v>8.0399999999999991</v>
      </c>
      <c r="F142" s="627" t="s">
        <v>1066</v>
      </c>
      <c r="H142" s="23">
        <f>'Monthly AVG OIL'!E48</f>
        <v>16.7135</v>
      </c>
      <c r="I142" s="55">
        <f t="shared" si="0"/>
        <v>0.63481616657193285</v>
      </c>
    </row>
    <row r="143" spans="2:9" x14ac:dyDescent="0.2">
      <c r="B143" s="19">
        <v>35827</v>
      </c>
      <c r="C143" s="627">
        <v>10.74</v>
      </c>
      <c r="D143" s="627">
        <v>9.4499999999999993</v>
      </c>
      <c r="E143" s="627">
        <v>7.4</v>
      </c>
      <c r="F143" s="627" t="s">
        <v>1066</v>
      </c>
      <c r="H143" s="23">
        <f>'Monthly AVG OIL'!E49</f>
        <v>16.062631578947371</v>
      </c>
      <c r="I143" s="55">
        <f t="shared" si="0"/>
        <v>0.58832202890002938</v>
      </c>
    </row>
    <row r="144" spans="2:9" x14ac:dyDescent="0.2">
      <c r="B144" s="19">
        <v>35855</v>
      </c>
      <c r="C144" s="627">
        <v>9.49</v>
      </c>
      <c r="D144" s="627">
        <v>7.97</v>
      </c>
      <c r="E144" s="627">
        <v>5.99</v>
      </c>
      <c r="F144" s="627" t="s">
        <v>1066</v>
      </c>
      <c r="H144" s="23">
        <f>'Monthly AVG OIL'!E50</f>
        <v>15.020454545454548</v>
      </c>
      <c r="I144" s="55">
        <f t="shared" si="0"/>
        <v>0.53060977454985614</v>
      </c>
    </row>
    <row r="145" spans="2:9" x14ac:dyDescent="0.2">
      <c r="B145" s="19">
        <v>35886</v>
      </c>
      <c r="C145" s="627">
        <v>9.65</v>
      </c>
      <c r="D145" s="627">
        <v>8.33</v>
      </c>
      <c r="E145" s="627">
        <v>6.2</v>
      </c>
      <c r="F145" s="627" t="s">
        <v>1066</v>
      </c>
      <c r="H145" s="23">
        <f>'Monthly AVG OIL'!E51</f>
        <v>15.44363636363636</v>
      </c>
      <c r="I145" s="55">
        <f t="shared" si="0"/>
        <v>0.53938073934542041</v>
      </c>
    </row>
    <row r="146" spans="2:9" x14ac:dyDescent="0.2">
      <c r="B146" s="19">
        <v>35916</v>
      </c>
      <c r="C146" s="627">
        <v>9.35</v>
      </c>
      <c r="D146" s="627">
        <v>8.1999999999999993</v>
      </c>
      <c r="E146" s="627">
        <v>6</v>
      </c>
      <c r="F146" s="627" t="s">
        <v>1066</v>
      </c>
      <c r="H146" s="23">
        <f>'Monthly AVG OIL'!E52</f>
        <v>14.847142857142856</v>
      </c>
      <c r="I146" s="55">
        <f t="shared" si="0"/>
        <v>0.55229481381699219</v>
      </c>
    </row>
    <row r="147" spans="2:9" x14ac:dyDescent="0.2">
      <c r="B147" s="19">
        <v>35947</v>
      </c>
      <c r="C147" s="627">
        <v>8.73</v>
      </c>
      <c r="D147" s="627">
        <v>7.58</v>
      </c>
      <c r="E147" s="627">
        <v>5.38</v>
      </c>
      <c r="F147" s="627" t="s">
        <v>1066</v>
      </c>
      <c r="H147" s="23">
        <f>'Monthly AVG OIL'!E53</f>
        <v>13.659545454545457</v>
      </c>
      <c r="I147" s="55">
        <f t="shared" si="0"/>
        <v>0.55492329706166177</v>
      </c>
    </row>
    <row r="148" spans="2:9" x14ac:dyDescent="0.2">
      <c r="B148" s="19">
        <v>35977</v>
      </c>
      <c r="C148" s="627">
        <v>9.65</v>
      </c>
      <c r="D148" s="627">
        <v>8.5</v>
      </c>
      <c r="E148" s="627">
        <v>6.3</v>
      </c>
      <c r="F148" s="627" t="s">
        <v>1066</v>
      </c>
      <c r="H148" s="23">
        <f>'Monthly AVG OIL'!E54</f>
        <v>14.079545454545455</v>
      </c>
      <c r="I148" s="55">
        <f t="shared" si="0"/>
        <v>0.60371267150928165</v>
      </c>
    </row>
    <row r="149" spans="2:9" x14ac:dyDescent="0.2">
      <c r="B149" s="19">
        <v>36008</v>
      </c>
      <c r="C149" s="627">
        <v>9.65</v>
      </c>
      <c r="D149" s="627">
        <v>8.5</v>
      </c>
      <c r="E149" s="627">
        <v>6.3</v>
      </c>
      <c r="H149" s="23">
        <f>'Monthly AVG OIL'!E55</f>
        <v>13.362857142857141</v>
      </c>
      <c r="I149" s="55">
        <f t="shared" si="0"/>
        <v>0.63609151165276889</v>
      </c>
    </row>
    <row r="150" spans="2:9" x14ac:dyDescent="0.2">
      <c r="B150" s="19">
        <v>36039</v>
      </c>
      <c r="C150" s="627">
        <v>10.6</v>
      </c>
      <c r="D150" s="627">
        <v>9.5</v>
      </c>
      <c r="E150" s="627">
        <v>7.25</v>
      </c>
      <c r="H150" s="23">
        <f>'Monthly AVG OIL'!E56</f>
        <v>14.94761904761905</v>
      </c>
      <c r="I150" s="55">
        <f t="shared" si="0"/>
        <v>0.63555272379738759</v>
      </c>
    </row>
    <row r="151" spans="2:9" x14ac:dyDescent="0.2">
      <c r="B151" s="19">
        <v>36069</v>
      </c>
      <c r="C151" s="627" t="s">
        <v>1066</v>
      </c>
      <c r="D151" s="627">
        <v>9.94</v>
      </c>
      <c r="E151" s="627">
        <v>7.49</v>
      </c>
      <c r="H151" s="23">
        <f>'Monthly AVG OIL'!E57</f>
        <v>14.387727272727274</v>
      </c>
      <c r="I151" s="55">
        <f t="shared" si="0"/>
        <v>0.69086658452595318</v>
      </c>
    </row>
    <row r="152" spans="2:9" x14ac:dyDescent="0.2">
      <c r="B152" s="19">
        <v>36100</v>
      </c>
      <c r="C152" s="627" t="s">
        <v>1066</v>
      </c>
      <c r="D152" s="627">
        <v>7.79</v>
      </c>
      <c r="E152" s="627">
        <v>5.34</v>
      </c>
      <c r="H152" s="23">
        <f>'Monthly AVG OIL'!E58</f>
        <v>12.851500000000001</v>
      </c>
      <c r="I152" s="55">
        <f t="shared" si="0"/>
        <v>0.60615492354978007</v>
      </c>
    </row>
    <row r="153" spans="2:9" x14ac:dyDescent="0.2">
      <c r="B153" s="19">
        <v>36130</v>
      </c>
      <c r="C153" s="627" t="s">
        <v>1066</v>
      </c>
      <c r="D153" s="627">
        <v>6.69</v>
      </c>
      <c r="E153" s="627">
        <v>4.24</v>
      </c>
      <c r="H153" s="23">
        <f>'Monthly AVG OIL'!E59</f>
        <v>11.28</v>
      </c>
      <c r="I153" s="55">
        <f t="shared" si="0"/>
        <v>0.59308510638297884</v>
      </c>
    </row>
    <row r="154" spans="2:9" x14ac:dyDescent="0.2">
      <c r="B154" s="19">
        <v>36161</v>
      </c>
      <c r="C154" s="627" t="s">
        <v>1066</v>
      </c>
      <c r="D154" s="627">
        <v>7.17</v>
      </c>
      <c r="E154" s="627">
        <v>4.75</v>
      </c>
      <c r="H154" s="23">
        <f>'Monthly AVG OIL'!E60</f>
        <v>12.472105263157895</v>
      </c>
      <c r="I154" s="55">
        <f t="shared" si="0"/>
        <v>0.57488289656918601</v>
      </c>
    </row>
    <row r="155" spans="2:9" x14ac:dyDescent="0.2">
      <c r="B155" s="19">
        <v>36192</v>
      </c>
      <c r="C155" s="627" t="s">
        <v>1066</v>
      </c>
      <c r="D155" s="627">
        <v>7.25</v>
      </c>
      <c r="E155" s="627">
        <v>4.9000000000000004</v>
      </c>
      <c r="H155" s="23">
        <f>'Monthly AVG OIL'!E61</f>
        <v>12.010526315789473</v>
      </c>
      <c r="I155" s="55">
        <f t="shared" si="0"/>
        <v>0.60363716038562665</v>
      </c>
    </row>
    <row r="156" spans="2:9" x14ac:dyDescent="0.2">
      <c r="B156" s="19">
        <v>36220</v>
      </c>
      <c r="C156" s="627" t="s">
        <v>1066</v>
      </c>
      <c r="D156" s="627">
        <v>8.7100000000000009</v>
      </c>
      <c r="E156" s="627">
        <v>6.5</v>
      </c>
      <c r="H156" s="23">
        <f>'Monthly AVG OIL'!E62</f>
        <v>14.660869565217393</v>
      </c>
      <c r="I156" s="55">
        <f t="shared" si="0"/>
        <v>0.59409845788849347</v>
      </c>
    </row>
    <row r="157" spans="2:9" x14ac:dyDescent="0.2">
      <c r="B157" s="19">
        <v>36251</v>
      </c>
      <c r="C157" s="627" t="s">
        <v>1066</v>
      </c>
      <c r="D157" s="627">
        <v>11</v>
      </c>
      <c r="E157" s="627">
        <v>9.1</v>
      </c>
      <c r="H157" s="23">
        <f>'Monthly AVG OIL'!E63</f>
        <v>17.343333333333334</v>
      </c>
      <c r="I157" s="55">
        <f t="shared" si="0"/>
        <v>0.63424947145877375</v>
      </c>
    </row>
    <row r="158" spans="2:9" x14ac:dyDescent="0.2">
      <c r="B158" s="19">
        <v>36281</v>
      </c>
      <c r="C158" s="627" t="s">
        <v>1066</v>
      </c>
      <c r="D158" s="627">
        <v>11.75</v>
      </c>
      <c r="E158" s="627">
        <v>9.85</v>
      </c>
      <c r="H158" s="23">
        <f>'Monthly AVG OIL'!E64</f>
        <v>16.903809523809525</v>
      </c>
      <c r="I158" s="55">
        <f t="shared" si="0"/>
        <v>0.69510958363851483</v>
      </c>
    </row>
    <row r="159" spans="2:9" x14ac:dyDescent="0.2">
      <c r="B159" s="19">
        <v>36312</v>
      </c>
      <c r="C159" s="627" t="s">
        <v>1066</v>
      </c>
      <c r="D159" s="627">
        <v>11.31</v>
      </c>
      <c r="E159" s="627">
        <v>9.41</v>
      </c>
      <c r="H159" s="23">
        <f>'Monthly AVG OIL'!E65</f>
        <v>17.88909090909091</v>
      </c>
      <c r="I159" s="55">
        <f t="shared" si="0"/>
        <v>0.63222888504929364</v>
      </c>
    </row>
    <row r="160" spans="2:9" x14ac:dyDescent="0.2">
      <c r="B160" s="19">
        <v>36342</v>
      </c>
      <c r="C160" s="627" t="s">
        <v>1066</v>
      </c>
      <c r="D160" s="627">
        <v>13.39</v>
      </c>
      <c r="E160" s="627">
        <v>11.49</v>
      </c>
      <c r="H160" s="23">
        <f>'Monthly AVG OIL'!E66</f>
        <v>20.07238095238095</v>
      </c>
      <c r="I160" s="55">
        <f t="shared" si="0"/>
        <v>0.66708578477889557</v>
      </c>
    </row>
    <row r="161" spans="2:9" x14ac:dyDescent="0.2">
      <c r="B161" s="19">
        <v>36373</v>
      </c>
      <c r="C161" s="627" t="s">
        <v>1066</v>
      </c>
      <c r="D161" s="627">
        <v>15.06</v>
      </c>
      <c r="E161" s="627">
        <v>13.24</v>
      </c>
      <c r="H161" s="23">
        <f>'Monthly AVG OIL'!E67</f>
        <v>21.257272727272721</v>
      </c>
      <c r="I161" s="55">
        <f t="shared" si="0"/>
        <v>0.70846341359107068</v>
      </c>
    </row>
    <row r="162" spans="2:9" x14ac:dyDescent="0.2">
      <c r="B162" s="19">
        <v>36404</v>
      </c>
      <c r="C162" s="627" t="s">
        <v>1066</v>
      </c>
      <c r="D162" s="627">
        <v>17.46</v>
      </c>
      <c r="E162" s="627">
        <v>15.66</v>
      </c>
      <c r="H162" s="23">
        <f>'Monthly AVG OIL'!E68</f>
        <v>23.882857142857141</v>
      </c>
      <c r="I162" s="55">
        <f t="shared" si="0"/>
        <v>0.73106830960641234</v>
      </c>
    </row>
    <row r="163" spans="2:9" x14ac:dyDescent="0.2">
      <c r="B163" s="19">
        <v>36434</v>
      </c>
      <c r="C163" s="627" t="s">
        <v>1066</v>
      </c>
      <c r="D163" s="627">
        <v>17.66</v>
      </c>
      <c r="E163" s="627">
        <v>15.78</v>
      </c>
      <c r="H163" s="23">
        <f>'Monthly AVG OIL'!E69</f>
        <v>22.642857142857146</v>
      </c>
      <c r="I163" s="55">
        <f t="shared" si="0"/>
        <v>0.77993690851735009</v>
      </c>
    </row>
    <row r="164" spans="2:9" x14ac:dyDescent="0.2">
      <c r="B164" s="19">
        <v>36465</v>
      </c>
      <c r="C164" s="627" t="s">
        <v>1066</v>
      </c>
      <c r="D164" s="627">
        <v>18.86</v>
      </c>
      <c r="E164" s="627">
        <v>16.96</v>
      </c>
      <c r="H164" s="23">
        <f>'Monthly AVG OIL'!E70</f>
        <v>24.97190476190476</v>
      </c>
      <c r="I164" s="55">
        <f t="shared" si="0"/>
        <v>0.75524875574455108</v>
      </c>
    </row>
    <row r="165" spans="2:9" x14ac:dyDescent="0.2">
      <c r="B165" s="19">
        <v>36495</v>
      </c>
      <c r="C165" s="627" t="s">
        <v>1066</v>
      </c>
      <c r="D165" s="627">
        <v>20.059999999999999</v>
      </c>
      <c r="E165" s="627">
        <v>18.16</v>
      </c>
      <c r="H165" s="23">
        <f>'Monthly AVG OIL'!E71</f>
        <v>26.083333333333329</v>
      </c>
      <c r="I165" s="55">
        <f t="shared" si="0"/>
        <v>0.76907348242811513</v>
      </c>
    </row>
    <row r="166" spans="2:9" x14ac:dyDescent="0.2">
      <c r="B166" s="19">
        <v>36526</v>
      </c>
      <c r="D166" s="627">
        <v>20.28</v>
      </c>
      <c r="E166" s="627">
        <v>18.38</v>
      </c>
      <c r="H166" s="23">
        <f>'Monthly AVG OIL'!E72</f>
        <v>27.184000000000005</v>
      </c>
      <c r="I166" s="55">
        <f t="shared" si="0"/>
        <v>0.74602707474985275</v>
      </c>
    </row>
    <row r="167" spans="2:9" x14ac:dyDescent="0.2">
      <c r="B167" s="19">
        <v>36557</v>
      </c>
      <c r="D167" s="627">
        <v>22.85</v>
      </c>
      <c r="E167" s="627">
        <v>20.95</v>
      </c>
      <c r="H167" s="23">
        <f>'Monthly AVG OIL'!E73</f>
        <v>29.353999999999996</v>
      </c>
      <c r="I167" s="55">
        <f t="shared" si="0"/>
        <v>0.77842883423042875</v>
      </c>
    </row>
    <row r="168" spans="2:9" x14ac:dyDescent="0.2">
      <c r="B168" s="19">
        <v>36586</v>
      </c>
      <c r="D168" s="627">
        <v>23.7</v>
      </c>
      <c r="E168" s="627">
        <v>21.8</v>
      </c>
      <c r="H168" s="23">
        <f>'Monthly AVG OIL'!E74</f>
        <v>29.892173913043482</v>
      </c>
      <c r="I168" s="55">
        <f t="shared" si="0"/>
        <v>0.79284966255527101</v>
      </c>
    </row>
    <row r="169" spans="2:9" x14ac:dyDescent="0.2">
      <c r="B169" s="19">
        <v>36617</v>
      </c>
      <c r="D169" s="627">
        <v>19.57</v>
      </c>
      <c r="E169" s="627">
        <v>17.600000000000001</v>
      </c>
      <c r="H169" s="23">
        <f>'Monthly AVG OIL'!E75</f>
        <v>25.735789473684211</v>
      </c>
      <c r="I169" s="55">
        <f t="shared" si="0"/>
        <v>0.76041964906540149</v>
      </c>
    </row>
    <row r="170" spans="2:9" x14ac:dyDescent="0.2">
      <c r="B170" s="19">
        <v>36647</v>
      </c>
      <c r="D170" s="627">
        <v>22.32</v>
      </c>
      <c r="E170" s="627">
        <v>20.32</v>
      </c>
      <c r="H170" s="23">
        <f>'Monthly AVG OIL'!E76</f>
        <v>28.78</v>
      </c>
      <c r="I170" s="55">
        <f t="shared" si="0"/>
        <v>0.77553856845031266</v>
      </c>
    </row>
    <row r="171" spans="2:9" x14ac:dyDescent="0.2">
      <c r="B171" s="19">
        <v>36678</v>
      </c>
      <c r="D171" s="627">
        <v>25.22</v>
      </c>
      <c r="E171" s="627">
        <v>23.22</v>
      </c>
      <c r="H171" s="23">
        <f>'Monthly AVG OIL'!E77</f>
        <v>31.829545454545453</v>
      </c>
      <c r="I171" s="55">
        <f t="shared" ref="I171:I226" si="1">D171/H171</f>
        <v>0.79234559086040701</v>
      </c>
    </row>
    <row r="172" spans="2:9" x14ac:dyDescent="0.2">
      <c r="B172" s="19">
        <v>36708</v>
      </c>
      <c r="D172" s="627">
        <v>24.38</v>
      </c>
      <c r="E172" s="627">
        <v>22.38</v>
      </c>
      <c r="H172" s="23">
        <f>'Monthly AVG OIL'!E78</f>
        <v>29.766999999999996</v>
      </c>
      <c r="I172" s="55">
        <f t="shared" si="1"/>
        <v>0.81902778244364571</v>
      </c>
    </row>
    <row r="173" spans="2:9" x14ac:dyDescent="0.2">
      <c r="B173" s="19">
        <v>36739</v>
      </c>
      <c r="D173" s="627">
        <v>25.48</v>
      </c>
      <c r="E173" s="627">
        <v>23.48</v>
      </c>
      <c r="H173" s="23">
        <f>'Monthly AVG OIL'!E79</f>
        <v>31.218695652173921</v>
      </c>
      <c r="I173" s="55">
        <f t="shared" si="1"/>
        <v>0.8161775970363353</v>
      </c>
    </row>
    <row r="174" spans="2:9" x14ac:dyDescent="0.2">
      <c r="B174" s="19">
        <v>36770</v>
      </c>
      <c r="D174" s="627">
        <v>28.37</v>
      </c>
      <c r="E174" s="627">
        <v>26.37</v>
      </c>
      <c r="H174" s="23">
        <f>'Monthly AVG OIL'!E80</f>
        <v>33.884</v>
      </c>
      <c r="I174" s="55">
        <f t="shared" si="1"/>
        <v>0.83726832723409284</v>
      </c>
    </row>
    <row r="175" spans="2:9" x14ac:dyDescent="0.2">
      <c r="B175" s="19">
        <v>36800</v>
      </c>
      <c r="D175" s="627">
        <v>26.33</v>
      </c>
      <c r="E175" s="627">
        <v>24.33</v>
      </c>
      <c r="H175" s="23">
        <f>'Monthly AVG OIL'!E81</f>
        <v>33.075000000000003</v>
      </c>
      <c r="I175" s="55">
        <f t="shared" si="1"/>
        <v>0.79606953892668164</v>
      </c>
    </row>
    <row r="176" spans="2:9" x14ac:dyDescent="0.2">
      <c r="B176" s="19">
        <v>36831</v>
      </c>
      <c r="D176" s="627">
        <v>26.81</v>
      </c>
      <c r="E176" s="627">
        <v>24.81</v>
      </c>
      <c r="H176" s="23">
        <f>'Monthly AVG OIL'!E82</f>
        <v>34.479999999999997</v>
      </c>
      <c r="I176" s="55">
        <f t="shared" si="1"/>
        <v>0.77755220417633419</v>
      </c>
    </row>
    <row r="177" spans="2:9" x14ac:dyDescent="0.2">
      <c r="B177" s="19">
        <v>36861</v>
      </c>
      <c r="D177" s="627">
        <v>19.45</v>
      </c>
      <c r="E177" s="627">
        <v>17.45</v>
      </c>
      <c r="H177" s="23">
        <f>'Monthly AVG OIL'!E83</f>
        <v>28.458500000000004</v>
      </c>
      <c r="I177" s="55">
        <f t="shared" si="1"/>
        <v>0.68345134142699004</v>
      </c>
    </row>
    <row r="178" spans="2:9" x14ac:dyDescent="0.2">
      <c r="B178" s="19">
        <v>36892</v>
      </c>
      <c r="D178" s="627">
        <v>19</v>
      </c>
      <c r="E178" s="627">
        <v>16.940000000000001</v>
      </c>
      <c r="H178" s="23">
        <f>'Monthly AVG OIL'!E84</f>
        <v>29.58</v>
      </c>
      <c r="I178" s="55">
        <f t="shared" si="1"/>
        <v>0.64232589587559163</v>
      </c>
    </row>
    <row r="179" spans="2:9" x14ac:dyDescent="0.2">
      <c r="B179" s="19">
        <v>36923</v>
      </c>
      <c r="D179" s="627">
        <v>21.17</v>
      </c>
      <c r="E179" s="627">
        <v>18.73</v>
      </c>
      <c r="H179" s="23">
        <f>'Monthly AVG OIL'!E85</f>
        <v>29.60736842105263</v>
      </c>
      <c r="I179" s="55">
        <f t="shared" si="1"/>
        <v>0.71502470935400153</v>
      </c>
    </row>
    <row r="180" spans="2:9" x14ac:dyDescent="0.2">
      <c r="B180" s="19">
        <v>36951</v>
      </c>
      <c r="D180" s="627">
        <v>20.56</v>
      </c>
      <c r="E180" s="627">
        <v>17.559999999999999</v>
      </c>
      <c r="H180" s="23">
        <f>'Monthly AVG OIL'!E86</f>
        <v>27.241363636363641</v>
      </c>
      <c r="I180" s="55">
        <f t="shared" si="1"/>
        <v>0.75473461146985688</v>
      </c>
    </row>
    <row r="181" spans="2:9" x14ac:dyDescent="0.2">
      <c r="B181" s="19">
        <v>36982</v>
      </c>
      <c r="D181" s="627">
        <v>21.03</v>
      </c>
      <c r="E181" s="627">
        <v>17.68</v>
      </c>
      <c r="H181" s="23">
        <f>'Monthly AVG OIL'!E87</f>
        <v>27.3125</v>
      </c>
      <c r="I181" s="55">
        <f t="shared" si="1"/>
        <v>0.76997711670480551</v>
      </c>
    </row>
    <row r="182" spans="2:9" x14ac:dyDescent="0.2">
      <c r="B182" s="19">
        <v>37012</v>
      </c>
      <c r="D182" s="627">
        <v>21.8</v>
      </c>
      <c r="E182" s="627">
        <v>18.45</v>
      </c>
      <c r="H182" s="23">
        <f>'Monthly AVG OIL'!E88</f>
        <v>28.64</v>
      </c>
      <c r="I182" s="55">
        <f t="shared" si="1"/>
        <v>0.76117318435754189</v>
      </c>
    </row>
    <row r="183" spans="2:9" x14ac:dyDescent="0.2">
      <c r="B183" s="19">
        <v>37043</v>
      </c>
      <c r="D183" s="627">
        <v>21.11</v>
      </c>
      <c r="E183" s="627">
        <v>17.760000000000002</v>
      </c>
      <c r="H183" s="23">
        <f>'Monthly AVG OIL'!E89</f>
        <v>27.600952380952386</v>
      </c>
      <c r="I183" s="55">
        <f t="shared" si="1"/>
        <v>0.76482868085987354</v>
      </c>
    </row>
    <row r="184" spans="2:9" x14ac:dyDescent="0.2">
      <c r="B184" s="19">
        <v>37073</v>
      </c>
      <c r="D184" s="627">
        <v>19.899999999999999</v>
      </c>
      <c r="E184" s="627">
        <v>16.55</v>
      </c>
      <c r="H184" s="23">
        <f>'Monthly AVG OIL'!E90</f>
        <v>26.445714285714285</v>
      </c>
      <c r="I184" s="55">
        <f t="shared" si="1"/>
        <v>0.75248487467588587</v>
      </c>
    </row>
    <row r="185" spans="2:9" x14ac:dyDescent="0.2">
      <c r="B185" s="19">
        <v>37104</v>
      </c>
      <c r="D185" s="627">
        <v>19.420000000000002</v>
      </c>
      <c r="E185" s="627">
        <v>16.07</v>
      </c>
      <c r="H185" s="23">
        <f>'Monthly AVG OIL'!E91</f>
        <v>27.467826086956521</v>
      </c>
      <c r="I185" s="55">
        <f t="shared" si="1"/>
        <v>0.70700899075598334</v>
      </c>
    </row>
    <row r="186" spans="2:9" x14ac:dyDescent="0.2">
      <c r="B186" s="19">
        <v>37135</v>
      </c>
      <c r="D186" s="627">
        <v>18.809999999999999</v>
      </c>
      <c r="E186" s="627">
        <v>15.46</v>
      </c>
      <c r="H186" s="23">
        <f>'Monthly AVG OIL'!E92</f>
        <v>25.881250000000001</v>
      </c>
      <c r="I186" s="55">
        <f t="shared" si="1"/>
        <v>0.7267809707800047</v>
      </c>
    </row>
    <row r="187" spans="2:9" x14ac:dyDescent="0.2">
      <c r="B187" s="19">
        <v>37165</v>
      </c>
      <c r="D187" s="627">
        <v>15.04</v>
      </c>
      <c r="E187" s="627">
        <v>11.69</v>
      </c>
      <c r="H187" s="23">
        <f>'Monthly AVG OIL'!E93</f>
        <v>22.210434782608694</v>
      </c>
      <c r="I187" s="55">
        <f t="shared" si="1"/>
        <v>0.6771591887870958</v>
      </c>
    </row>
    <row r="188" spans="2:9" x14ac:dyDescent="0.2">
      <c r="B188" s="19">
        <v>37196</v>
      </c>
      <c r="D188" s="627">
        <v>13</v>
      </c>
      <c r="E188" s="627">
        <v>9.65</v>
      </c>
      <c r="H188" s="23">
        <f>'Monthly AVG OIL'!E94</f>
        <v>19.669500000000003</v>
      </c>
      <c r="I188" s="55">
        <f t="shared" si="1"/>
        <v>0.66092173161493672</v>
      </c>
    </row>
    <row r="189" spans="2:9" x14ac:dyDescent="0.2">
      <c r="B189" s="19">
        <v>37226</v>
      </c>
      <c r="D189" s="627">
        <v>12.5</v>
      </c>
      <c r="E189" s="627">
        <v>9.15</v>
      </c>
      <c r="H189" s="23">
        <f>'Monthly AVG OIL'!E95</f>
        <v>19.332105263157892</v>
      </c>
      <c r="I189" s="55">
        <f t="shared" si="1"/>
        <v>0.6465927962756256</v>
      </c>
    </row>
    <row r="190" spans="2:9" x14ac:dyDescent="0.2">
      <c r="B190" s="19">
        <v>37257</v>
      </c>
      <c r="D190" s="627">
        <v>13.17</v>
      </c>
      <c r="E190" s="627">
        <v>9.82</v>
      </c>
      <c r="H190" s="23">
        <f>'Monthly AVG OIL'!E96</f>
        <v>19.674285714285716</v>
      </c>
      <c r="I190" s="55">
        <f t="shared" si="1"/>
        <v>0.66940168457740334</v>
      </c>
    </row>
    <row r="191" spans="2:9" x14ac:dyDescent="0.2">
      <c r="B191" s="19">
        <v>37288</v>
      </c>
      <c r="D191" s="627">
        <v>14.79</v>
      </c>
      <c r="E191" s="627">
        <v>11.44</v>
      </c>
      <c r="H191" s="23">
        <f>'Monthly AVG OIL'!E97</f>
        <v>20.735789473684211</v>
      </c>
      <c r="I191" s="55">
        <f t="shared" si="1"/>
        <v>0.71325955632265592</v>
      </c>
    </row>
    <row r="192" spans="2:9" x14ac:dyDescent="0.2">
      <c r="B192" s="19">
        <v>37316</v>
      </c>
      <c r="D192" s="627">
        <v>18.39</v>
      </c>
      <c r="E192" s="627">
        <v>15.04</v>
      </c>
      <c r="H192" s="23">
        <f>'Monthly AVG OIL'!E98</f>
        <v>24.416999999999998</v>
      </c>
      <c r="I192" s="55">
        <f t="shared" si="1"/>
        <v>0.75316377933407064</v>
      </c>
    </row>
    <row r="193" spans="2:9" x14ac:dyDescent="0.2">
      <c r="B193" s="19">
        <v>37347</v>
      </c>
      <c r="D193" s="627">
        <v>21.13</v>
      </c>
      <c r="E193" s="627">
        <v>17.78</v>
      </c>
      <c r="H193" s="23">
        <f>'Monthly AVG OIL'!E99</f>
        <v>26.266363636363636</v>
      </c>
      <c r="I193" s="55">
        <f t="shared" si="1"/>
        <v>0.80445090506351014</v>
      </c>
    </row>
    <row r="194" spans="2:9" x14ac:dyDescent="0.2">
      <c r="B194" s="19">
        <v>37377</v>
      </c>
      <c r="D194" s="627">
        <v>22.21</v>
      </c>
      <c r="E194" s="627">
        <v>18.86</v>
      </c>
      <c r="H194" s="23">
        <f>'Monthly AVG OIL'!E100</f>
        <v>27.020909090909086</v>
      </c>
      <c r="I194" s="55">
        <f t="shared" si="1"/>
        <v>0.82195606096289087</v>
      </c>
    </row>
    <row r="195" spans="2:9" x14ac:dyDescent="0.2">
      <c r="B195" s="19">
        <v>37408</v>
      </c>
      <c r="D195" s="627">
        <v>20.399999999999999</v>
      </c>
      <c r="E195" s="627">
        <v>17.05</v>
      </c>
      <c r="H195" s="23">
        <f>'Monthly AVG OIL'!E101</f>
        <v>25.520999999999997</v>
      </c>
      <c r="I195" s="55">
        <f t="shared" si="1"/>
        <v>0.79934171858469494</v>
      </c>
    </row>
    <row r="196" spans="2:9" x14ac:dyDescent="0.2">
      <c r="B196" s="19">
        <v>37438</v>
      </c>
      <c r="D196" s="627">
        <v>22.15</v>
      </c>
      <c r="E196" s="627">
        <v>18.8</v>
      </c>
      <c r="H196" s="23">
        <f>'Monthly AVG OIL'!E102</f>
        <v>26.918636363636359</v>
      </c>
      <c r="I196" s="55">
        <f t="shared" si="1"/>
        <v>0.82285000253288532</v>
      </c>
    </row>
    <row r="197" spans="2:9" x14ac:dyDescent="0.2">
      <c r="B197" s="19">
        <v>37469</v>
      </c>
      <c r="D197" s="627">
        <v>23.83</v>
      </c>
      <c r="E197" s="627">
        <v>20.48</v>
      </c>
      <c r="H197" s="23">
        <f>'Monthly AVG OIL'!E103</f>
        <v>28.381363636363634</v>
      </c>
      <c r="I197" s="55">
        <f t="shared" si="1"/>
        <v>0.83963548423261103</v>
      </c>
    </row>
    <row r="198" spans="2:9" x14ac:dyDescent="0.2">
      <c r="B198" s="19">
        <v>37500</v>
      </c>
      <c r="D198" s="627">
        <v>24.52</v>
      </c>
      <c r="E198" s="627">
        <v>21.17</v>
      </c>
      <c r="H198" s="23">
        <f>'Monthly AVG OIL'!E104</f>
        <v>29.665499999999998</v>
      </c>
      <c r="I198" s="55">
        <f t="shared" si="1"/>
        <v>0.8265493586826449</v>
      </c>
    </row>
    <row r="199" spans="2:9" x14ac:dyDescent="0.2">
      <c r="B199" s="19">
        <v>37530</v>
      </c>
      <c r="D199" s="627">
        <v>23.25</v>
      </c>
      <c r="E199" s="627">
        <v>19.899999999999999</v>
      </c>
      <c r="H199" s="23">
        <f>'Monthly AVG OIL'!E105</f>
        <v>28.853913043478261</v>
      </c>
      <c r="I199" s="55">
        <f t="shared" si="1"/>
        <v>0.80578325598215894</v>
      </c>
    </row>
    <row r="200" spans="2:9" x14ac:dyDescent="0.2">
      <c r="B200" s="19">
        <v>37561</v>
      </c>
      <c r="D200" s="627">
        <v>20.059999999999999</v>
      </c>
      <c r="E200" s="627">
        <v>16.71</v>
      </c>
      <c r="H200" s="23">
        <f>'Monthly AVG OIL'!E106</f>
        <v>26.266315789473687</v>
      </c>
      <c r="I200" s="55">
        <f t="shared" si="1"/>
        <v>0.76371578567707277</v>
      </c>
    </row>
    <row r="201" spans="2:9" x14ac:dyDescent="0.2">
      <c r="B201" s="19">
        <v>37591</v>
      </c>
      <c r="D201" s="627">
        <v>23.44</v>
      </c>
      <c r="E201" s="627">
        <v>20.09</v>
      </c>
      <c r="H201" s="23">
        <f>'Monthly AVG OIL'!E107</f>
        <v>29.423333333333339</v>
      </c>
      <c r="I201" s="55">
        <f t="shared" si="1"/>
        <v>0.79664665231675524</v>
      </c>
    </row>
    <row r="202" spans="2:9" x14ac:dyDescent="0.2">
      <c r="B202" s="19">
        <v>37622</v>
      </c>
      <c r="D202" s="627">
        <v>27.13</v>
      </c>
      <c r="E202" s="627">
        <v>23.78</v>
      </c>
      <c r="H202" s="23">
        <f>'Monthly AVG OIL'!E108</f>
        <v>32.943333333333328</v>
      </c>
      <c r="I202" s="55">
        <f t="shared" si="1"/>
        <v>0.8235353637559446</v>
      </c>
    </row>
    <row r="203" spans="2:9" x14ac:dyDescent="0.2">
      <c r="B203" s="19">
        <v>37653</v>
      </c>
      <c r="D203" s="627">
        <v>30.24</v>
      </c>
      <c r="E203" s="627">
        <v>26.89</v>
      </c>
      <c r="H203" s="23">
        <f>'Monthly AVG OIL'!E109</f>
        <v>35.86684210526316</v>
      </c>
      <c r="I203" s="55">
        <f t="shared" si="1"/>
        <v>0.84311855254083079</v>
      </c>
    </row>
    <row r="204" spans="2:9" x14ac:dyDescent="0.2">
      <c r="B204" s="19">
        <v>37681</v>
      </c>
      <c r="D204" s="627">
        <v>27.63</v>
      </c>
      <c r="E204" s="627">
        <v>24.28</v>
      </c>
      <c r="H204" s="23">
        <f>'Monthly AVG OIL'!E110</f>
        <v>33.547619047619044</v>
      </c>
      <c r="I204" s="55">
        <f t="shared" si="1"/>
        <v>0.82360539389638043</v>
      </c>
    </row>
    <row r="205" spans="2:9" x14ac:dyDescent="0.2">
      <c r="B205" s="19">
        <v>37712</v>
      </c>
      <c r="D205" s="627">
        <v>21.38</v>
      </c>
      <c r="E205" s="627">
        <v>17.86</v>
      </c>
      <c r="H205" s="23">
        <f>'Monthly AVG OIL'!E111</f>
        <v>28.253333333333337</v>
      </c>
      <c r="I205" s="55">
        <f t="shared" si="1"/>
        <v>0.75672487022180257</v>
      </c>
    </row>
    <row r="206" spans="2:9" x14ac:dyDescent="0.2">
      <c r="B206" s="19">
        <v>37742</v>
      </c>
      <c r="D206" s="627">
        <v>22.25</v>
      </c>
      <c r="E206" s="627">
        <v>18.559999999999999</v>
      </c>
      <c r="H206" s="23">
        <f>'Monthly AVG OIL'!E112</f>
        <v>28.144761904761907</v>
      </c>
      <c r="I206" s="55">
        <f t="shared" si="1"/>
        <v>0.79055563075257163</v>
      </c>
    </row>
    <row r="207" spans="2:9" x14ac:dyDescent="0.2">
      <c r="B207" s="19">
        <v>37773</v>
      </c>
      <c r="D207" s="627">
        <v>25.45</v>
      </c>
      <c r="E207" s="627">
        <v>21.75</v>
      </c>
      <c r="H207" s="23">
        <f>'Monthly AVG OIL'!E113</f>
        <v>30.724761904761895</v>
      </c>
      <c r="I207" s="55">
        <f t="shared" si="1"/>
        <v>0.82832212268683569</v>
      </c>
    </row>
    <row r="208" spans="2:9" x14ac:dyDescent="0.2">
      <c r="B208" s="19">
        <v>37803</v>
      </c>
      <c r="D208" s="627">
        <v>25.43</v>
      </c>
      <c r="E208" s="627">
        <v>21.73</v>
      </c>
      <c r="H208" s="23">
        <f>'Monthly AVG OIL'!E114</f>
        <v>30.761818181818175</v>
      </c>
      <c r="I208" s="55">
        <f t="shared" si="1"/>
        <v>0.82667415331875427</v>
      </c>
    </row>
    <row r="209" spans="2:10" x14ac:dyDescent="0.2">
      <c r="B209" s="19">
        <v>37834</v>
      </c>
      <c r="D209" s="627">
        <v>26.3</v>
      </c>
      <c r="E209" s="627">
        <v>22.6</v>
      </c>
      <c r="H209" s="23">
        <f>'Monthly AVG OIL'!E115</f>
        <v>31.591904761904761</v>
      </c>
      <c r="I209" s="55">
        <f t="shared" si="1"/>
        <v>0.83249174743379106</v>
      </c>
    </row>
    <row r="210" spans="2:10" x14ac:dyDescent="0.2">
      <c r="B210" s="19">
        <v>37865</v>
      </c>
      <c r="D210" s="627">
        <v>23.46</v>
      </c>
      <c r="E210" s="627">
        <v>19.760000000000002</v>
      </c>
      <c r="H210" s="23">
        <f>'Monthly AVG OIL'!E116</f>
        <v>28.297619047619055</v>
      </c>
      <c r="I210" s="55">
        <f t="shared" si="1"/>
        <v>0.82904501472444236</v>
      </c>
    </row>
    <row r="211" spans="2:10" x14ac:dyDescent="0.2">
      <c r="B211" s="19">
        <v>37895</v>
      </c>
      <c r="D211" s="627">
        <v>24.18</v>
      </c>
      <c r="E211" s="627">
        <v>20.64</v>
      </c>
      <c r="H211" s="23">
        <f>'Monthly AVG OIL'!E117</f>
        <v>30.333043478260869</v>
      </c>
      <c r="I211" s="55">
        <f t="shared" si="1"/>
        <v>0.79715047444313847</v>
      </c>
    </row>
    <row r="212" spans="2:10" x14ac:dyDescent="0.2">
      <c r="B212" s="19">
        <v>37926</v>
      </c>
      <c r="D212" s="627">
        <v>24.6</v>
      </c>
      <c r="E212" s="627">
        <v>21.1</v>
      </c>
      <c r="H212" s="23">
        <f>'Monthly AVG OIL'!E118</f>
        <v>31.055</v>
      </c>
      <c r="I212" s="55">
        <f t="shared" si="1"/>
        <v>0.79214297214619234</v>
      </c>
    </row>
    <row r="213" spans="2:10" x14ac:dyDescent="0.2">
      <c r="B213" s="19">
        <v>37956</v>
      </c>
      <c r="D213" s="627">
        <v>25.9</v>
      </c>
      <c r="E213" s="627">
        <v>22.4</v>
      </c>
      <c r="H213" s="23">
        <f>'Monthly AVG OIL'!E119</f>
        <v>32.123333333333328</v>
      </c>
      <c r="I213" s="55">
        <f t="shared" si="1"/>
        <v>0.80626751063609015</v>
      </c>
    </row>
    <row r="214" spans="2:10" x14ac:dyDescent="0.2">
      <c r="B214" s="19">
        <v>37987</v>
      </c>
      <c r="D214" s="627">
        <v>28.28</v>
      </c>
      <c r="E214" s="627">
        <v>24.78</v>
      </c>
      <c r="H214" s="23">
        <f>'Monthly AVG OIL'!E120</f>
        <v>34.366842105263153</v>
      </c>
      <c r="I214" s="55">
        <f t="shared" si="1"/>
        <v>0.82288619691563181</v>
      </c>
    </row>
    <row r="215" spans="2:10" x14ac:dyDescent="0.2">
      <c r="B215" s="19">
        <v>38018</v>
      </c>
      <c r="D215" s="627">
        <v>28.78</v>
      </c>
      <c r="E215" s="627">
        <v>25.28</v>
      </c>
      <c r="H215" s="23">
        <f>'Monthly AVG OIL'!E121</f>
        <v>34.696499999999993</v>
      </c>
      <c r="I215" s="55">
        <f t="shared" si="1"/>
        <v>0.82947847765624794</v>
      </c>
    </row>
    <row r="216" spans="2:10" x14ac:dyDescent="0.2">
      <c r="B216" s="19">
        <v>38047</v>
      </c>
      <c r="D216" s="627">
        <v>30.39</v>
      </c>
      <c r="E216" s="627">
        <v>26.89</v>
      </c>
      <c r="H216" s="23">
        <f>'Monthly AVG OIL'!E122</f>
        <v>36.736956521739138</v>
      </c>
      <c r="I216" s="55">
        <f t="shared" si="1"/>
        <v>0.82723238061423732</v>
      </c>
    </row>
    <row r="217" spans="2:10" x14ac:dyDescent="0.2">
      <c r="B217" s="19">
        <v>38078</v>
      </c>
      <c r="D217" s="627">
        <v>30.3</v>
      </c>
      <c r="E217" s="627">
        <v>26.8</v>
      </c>
      <c r="H217" s="23">
        <f>'Monthly AVG OIL'!E123</f>
        <v>36.699523809523811</v>
      </c>
      <c r="I217" s="55">
        <f t="shared" si="1"/>
        <v>0.82562379166720734</v>
      </c>
    </row>
    <row r="218" spans="2:10" x14ac:dyDescent="0.2">
      <c r="B218" s="19">
        <v>38108</v>
      </c>
      <c r="D218" s="627">
        <v>33.53</v>
      </c>
      <c r="E218" s="627">
        <v>30.03</v>
      </c>
      <c r="H218" s="23">
        <f>'Monthly AVG OIL'!E124</f>
        <v>40.291499999999999</v>
      </c>
      <c r="I218" s="55">
        <f t="shared" si="1"/>
        <v>0.83218544854373755</v>
      </c>
    </row>
    <row r="219" spans="2:10" x14ac:dyDescent="0.2">
      <c r="B219" s="19">
        <v>38139</v>
      </c>
      <c r="D219" s="627">
        <v>31.29</v>
      </c>
      <c r="E219" s="627">
        <v>27.79</v>
      </c>
      <c r="H219" s="23">
        <f>'Monthly AVG OIL'!E125</f>
        <v>38.05954545454545</v>
      </c>
      <c r="I219" s="55">
        <f t="shared" si="1"/>
        <v>0.82213278236256593</v>
      </c>
      <c r="J219" s="55">
        <f>SUM(I208:I219)/12</f>
        <v>0.82027591253850307</v>
      </c>
    </row>
    <row r="220" spans="2:10" x14ac:dyDescent="0.2">
      <c r="B220" s="19">
        <v>38169</v>
      </c>
      <c r="D220" s="627">
        <v>33.340000000000003</v>
      </c>
      <c r="E220" s="627">
        <v>29.84</v>
      </c>
      <c r="H220" s="23">
        <f>'Monthly AVG OIL'!E126</f>
        <v>40.796666666666667</v>
      </c>
      <c r="I220" s="55">
        <f t="shared" si="1"/>
        <v>0.81722362938148552</v>
      </c>
      <c r="J220" s="55">
        <f t="shared" ref="J220:J230" si="2">SUM(I209:I220)/12</f>
        <v>0.81948836887706389</v>
      </c>
    </row>
    <row r="221" spans="2:10" x14ac:dyDescent="0.2">
      <c r="B221" s="19">
        <v>38200</v>
      </c>
      <c r="D221" s="627">
        <v>36.79</v>
      </c>
      <c r="E221" s="627">
        <v>33.29</v>
      </c>
      <c r="H221" s="23">
        <f>'Monthly AVG OIL'!E127</f>
        <v>44.937272727272727</v>
      </c>
      <c r="I221" s="55">
        <f t="shared" si="1"/>
        <v>0.81869676923388157</v>
      </c>
      <c r="J221" s="55">
        <f t="shared" si="2"/>
        <v>0.81833878736040477</v>
      </c>
    </row>
    <row r="222" spans="2:10" x14ac:dyDescent="0.2">
      <c r="B222" s="19">
        <v>38231</v>
      </c>
      <c r="D222" s="627">
        <v>35.200000000000003</v>
      </c>
      <c r="E222" s="627">
        <v>31.68</v>
      </c>
      <c r="H222" s="23">
        <f>'Monthly AVG OIL'!E128</f>
        <v>45.949523809523804</v>
      </c>
      <c r="I222" s="55">
        <f t="shared" si="1"/>
        <v>0.76605799324310331</v>
      </c>
      <c r="J222" s="55">
        <f t="shared" si="2"/>
        <v>0.81308986890362656</v>
      </c>
    </row>
    <row r="223" spans="2:10" x14ac:dyDescent="0.2">
      <c r="B223" s="19">
        <v>38261</v>
      </c>
      <c r="D223" s="627">
        <v>40.98</v>
      </c>
      <c r="E223" s="627">
        <v>37.06</v>
      </c>
      <c r="H223" s="23">
        <f>'Monthly AVG OIL'!E129</f>
        <v>53.133333333333333</v>
      </c>
      <c r="I223" s="55">
        <f t="shared" si="1"/>
        <v>0.771267252195734</v>
      </c>
      <c r="J223" s="55">
        <f t="shared" si="2"/>
        <v>0.81093293371634301</v>
      </c>
    </row>
    <row r="224" spans="2:10" x14ac:dyDescent="0.2">
      <c r="B224" s="19">
        <v>38292</v>
      </c>
      <c r="D224" s="627">
        <v>35.61</v>
      </c>
      <c r="E224" s="627">
        <v>31.61</v>
      </c>
      <c r="H224" s="23">
        <f>'Monthly AVG OIL'!E130</f>
        <v>48.523333333333341</v>
      </c>
      <c r="I224" s="55">
        <f t="shared" si="1"/>
        <v>0.73387373772068409</v>
      </c>
      <c r="J224" s="55">
        <f t="shared" si="2"/>
        <v>0.80607716418088382</v>
      </c>
    </row>
    <row r="225" spans="2:10" x14ac:dyDescent="0.2">
      <c r="B225" s="19">
        <v>38322</v>
      </c>
      <c r="D225" s="627">
        <v>29.48</v>
      </c>
      <c r="E225" s="627">
        <v>25.66</v>
      </c>
      <c r="H225" s="23">
        <f>'Monthly AVG OIL'!E131</f>
        <v>43.332380952380952</v>
      </c>
      <c r="I225" s="55">
        <f t="shared" si="1"/>
        <v>0.68032264445372426</v>
      </c>
      <c r="J225" s="55">
        <f t="shared" si="2"/>
        <v>0.7955817586656867</v>
      </c>
    </row>
    <row r="226" spans="2:10" x14ac:dyDescent="0.2">
      <c r="B226" s="19">
        <v>38353</v>
      </c>
      <c r="D226" s="627">
        <v>32.47</v>
      </c>
      <c r="E226" s="627">
        <v>28.72</v>
      </c>
      <c r="H226" s="23">
        <f>'Monthly AVG OIL'!E133</f>
        <v>46.838999999999999</v>
      </c>
      <c r="I226" s="55">
        <f t="shared" si="1"/>
        <v>0.69322573069450666</v>
      </c>
      <c r="J226" s="55">
        <f t="shared" si="2"/>
        <v>0.78477671981392627</v>
      </c>
    </row>
    <row r="227" spans="2:10" x14ac:dyDescent="0.2">
      <c r="B227" s="19">
        <v>38384</v>
      </c>
      <c r="D227" s="627">
        <v>33.46</v>
      </c>
      <c r="E227" s="627">
        <v>29.66</v>
      </c>
      <c r="H227" s="23">
        <f>'Monthly AVG OIL'!E134</f>
        <v>47.971052631578949</v>
      </c>
      <c r="I227" s="55">
        <f t="shared" ref="I227:I232" si="3">D227/H227</f>
        <v>0.69750397717921986</v>
      </c>
      <c r="J227" s="55">
        <f t="shared" si="2"/>
        <v>0.77377884477417391</v>
      </c>
    </row>
    <row r="228" spans="2:10" x14ac:dyDescent="0.2">
      <c r="B228" s="19">
        <v>38412</v>
      </c>
      <c r="D228" s="627">
        <v>40.65</v>
      </c>
      <c r="E228" s="627">
        <v>36.85</v>
      </c>
      <c r="H228" s="23">
        <f>'Monthly AVG OIL'!E135</f>
        <v>54.218181818181826</v>
      </c>
      <c r="I228" s="55">
        <f t="shared" si="3"/>
        <v>0.74974849094567386</v>
      </c>
      <c r="J228" s="55">
        <f t="shared" si="2"/>
        <v>0.76732185396846031</v>
      </c>
    </row>
    <row r="229" spans="2:10" x14ac:dyDescent="0.2">
      <c r="B229" s="19">
        <v>38443</v>
      </c>
      <c r="D229" s="627">
        <v>40.020000000000003</v>
      </c>
      <c r="E229" s="627">
        <v>36.25</v>
      </c>
      <c r="H229" s="23">
        <f>'Monthly AVG OIL'!E136</f>
        <v>53.036666666666676</v>
      </c>
      <c r="I229" s="55">
        <f t="shared" si="3"/>
        <v>0.75457230846584122</v>
      </c>
      <c r="J229" s="55">
        <f t="shared" si="2"/>
        <v>0.76140089703501301</v>
      </c>
    </row>
    <row r="230" spans="2:10" x14ac:dyDescent="0.2">
      <c r="B230" s="19">
        <v>38473</v>
      </c>
      <c r="D230" s="627">
        <v>36.9</v>
      </c>
      <c r="E230" s="627">
        <v>33.25</v>
      </c>
      <c r="H230" s="23">
        <f>'Monthly AVG OIL'!E137</f>
        <v>49.830476190476183</v>
      </c>
      <c r="I230" s="55">
        <f t="shared" si="3"/>
        <v>0.74051068384236085</v>
      </c>
      <c r="J230" s="55">
        <f t="shared" si="2"/>
        <v>0.75376133330989836</v>
      </c>
    </row>
    <row r="231" spans="2:10" x14ac:dyDescent="0.2">
      <c r="B231" s="19">
        <v>38504</v>
      </c>
      <c r="D231" s="627">
        <v>44.28</v>
      </c>
      <c r="E231" s="627">
        <v>40.68</v>
      </c>
      <c r="H231" s="23">
        <f>'Monthly AVG OIL'!E138</f>
        <v>56.39681818181819</v>
      </c>
      <c r="I231" s="55">
        <f t="shared" si="3"/>
        <v>0.78515067742377465</v>
      </c>
      <c r="J231" s="55">
        <f t="shared" ref="J231:J236" si="4">SUM(I220:I231)/12</f>
        <v>0.75067949123166555</v>
      </c>
    </row>
    <row r="232" spans="2:10" x14ac:dyDescent="0.2">
      <c r="B232" s="19">
        <v>38534</v>
      </c>
      <c r="D232" s="627">
        <v>47.55</v>
      </c>
      <c r="E232" s="627">
        <v>43.95</v>
      </c>
      <c r="H232" s="23">
        <f>'Monthly AVG OIL'!E139</f>
        <v>58.70300000000001</v>
      </c>
      <c r="I232" s="55">
        <f t="shared" si="3"/>
        <v>0.81000970989557586</v>
      </c>
      <c r="J232" s="55">
        <f t="shared" si="4"/>
        <v>0.75007833127450663</v>
      </c>
    </row>
    <row r="233" spans="2:10" x14ac:dyDescent="0.2">
      <c r="B233" s="19">
        <v>38565</v>
      </c>
      <c r="D233" s="627">
        <v>54.26</v>
      </c>
      <c r="E233" s="627">
        <v>50.66</v>
      </c>
      <c r="H233" s="23">
        <f>'Monthly AVG OIL'!E140</f>
        <v>64.968260869565214</v>
      </c>
      <c r="I233" s="55">
        <f t="shared" ref="I233:I238" si="5">D233/H233</f>
        <v>0.83517704297081519</v>
      </c>
      <c r="J233" s="55">
        <f t="shared" si="4"/>
        <v>0.75145168741925106</v>
      </c>
    </row>
    <row r="234" spans="2:10" x14ac:dyDescent="0.2">
      <c r="B234" s="19">
        <v>38596</v>
      </c>
      <c r="D234" s="627">
        <v>54.81</v>
      </c>
      <c r="E234" s="627">
        <v>51.39</v>
      </c>
      <c r="H234" s="23">
        <f>'Monthly AVG OIL'!E141</f>
        <v>65.625499999999988</v>
      </c>
      <c r="I234" s="55">
        <f t="shared" si="5"/>
        <v>0.83519363661991164</v>
      </c>
      <c r="J234" s="55">
        <f t="shared" si="4"/>
        <v>0.75721299103398509</v>
      </c>
    </row>
    <row r="235" spans="2:10" x14ac:dyDescent="0.2">
      <c r="B235" s="19">
        <v>38626</v>
      </c>
      <c r="D235" s="627">
        <v>51.91</v>
      </c>
      <c r="E235" s="627">
        <v>49.06</v>
      </c>
      <c r="H235" s="23">
        <f>'Monthly AVG OIL'!E142</f>
        <v>62.37047619047619</v>
      </c>
      <c r="I235" s="55">
        <f t="shared" si="5"/>
        <v>0.83228481118966535</v>
      </c>
      <c r="J235" s="55">
        <f t="shared" si="4"/>
        <v>0.76229778761681288</v>
      </c>
    </row>
    <row r="236" spans="2:10" x14ac:dyDescent="0.2">
      <c r="B236" s="19">
        <v>38657</v>
      </c>
      <c r="D236" s="627">
        <v>47.35</v>
      </c>
      <c r="E236" s="627">
        <v>44.5</v>
      </c>
      <c r="H236" s="23">
        <f>'Monthly AVG OIL'!E143</f>
        <v>58.240952380952379</v>
      </c>
      <c r="I236" s="55">
        <f t="shared" si="5"/>
        <v>0.81300181511945457</v>
      </c>
      <c r="J236" s="55">
        <f t="shared" si="4"/>
        <v>0.76889179406671027</v>
      </c>
    </row>
    <row r="237" spans="2:10" x14ac:dyDescent="0.2">
      <c r="B237" s="19">
        <v>38687</v>
      </c>
      <c r="D237" s="627">
        <v>47.91</v>
      </c>
      <c r="E237" s="627">
        <v>45.06</v>
      </c>
      <c r="H237" s="23">
        <f>'Monthly AVG OIL'!E144</f>
        <v>59.493999999999993</v>
      </c>
      <c r="I237" s="55">
        <f t="shared" si="5"/>
        <v>0.80529128987797094</v>
      </c>
      <c r="J237" s="55">
        <f t="shared" ref="J237:J242" si="6">SUM(I226:I237)/12</f>
        <v>0.77930584785206436</v>
      </c>
    </row>
    <row r="238" spans="2:10" x14ac:dyDescent="0.2">
      <c r="B238" s="19">
        <v>38718</v>
      </c>
      <c r="D238" s="627">
        <v>53.57</v>
      </c>
      <c r="E238" s="627">
        <v>50.72</v>
      </c>
      <c r="H238" s="23">
        <f>'Monthly AVG OIL'!E145</f>
        <v>65.489523809523803</v>
      </c>
      <c r="I238" s="55">
        <f t="shared" si="5"/>
        <v>0.81799342679308951</v>
      </c>
      <c r="J238" s="55">
        <f t="shared" si="6"/>
        <v>0.7897031558602795</v>
      </c>
    </row>
    <row r="239" spans="2:10" x14ac:dyDescent="0.2">
      <c r="B239" s="19">
        <v>38749</v>
      </c>
      <c r="D239" s="627">
        <v>49.71</v>
      </c>
      <c r="E239" s="627">
        <v>46.86</v>
      </c>
      <c r="H239" s="23">
        <f>'Monthly AVG OIL'!E146</f>
        <v>61.63105263157896</v>
      </c>
      <c r="I239" s="55">
        <f t="shared" ref="I239:I244" si="7">D239/H239</f>
        <v>0.8065739246278788</v>
      </c>
      <c r="J239" s="55">
        <f t="shared" si="6"/>
        <v>0.7987923181476676</v>
      </c>
    </row>
    <row r="240" spans="2:10" x14ac:dyDescent="0.2">
      <c r="B240" s="19">
        <v>38777</v>
      </c>
      <c r="D240" s="627">
        <v>50.41</v>
      </c>
      <c r="E240" s="627">
        <v>47.56</v>
      </c>
      <c r="H240" s="23">
        <f>'Monthly AVG OIL'!E147</f>
        <v>62.899565217391306</v>
      </c>
      <c r="I240" s="55">
        <f t="shared" si="7"/>
        <v>0.80143638236249637</v>
      </c>
      <c r="J240" s="55">
        <f t="shared" si="6"/>
        <v>0.80309964243240284</v>
      </c>
    </row>
    <row r="241" spans="2:10" x14ac:dyDescent="0.2">
      <c r="B241" s="19">
        <v>38808</v>
      </c>
      <c r="D241" s="627">
        <v>57.64</v>
      </c>
      <c r="E241" s="627">
        <v>54.79</v>
      </c>
      <c r="H241" s="23">
        <f>'Monthly AVG OIL'!E148</f>
        <v>69.691578947368427</v>
      </c>
      <c r="I241" s="55">
        <f t="shared" si="7"/>
        <v>0.82707266603229257</v>
      </c>
      <c r="J241" s="55">
        <f t="shared" si="6"/>
        <v>0.80914133889627371</v>
      </c>
    </row>
    <row r="242" spans="2:10" x14ac:dyDescent="0.2">
      <c r="B242" s="19">
        <v>38838</v>
      </c>
      <c r="D242" s="627">
        <v>59.03</v>
      </c>
      <c r="E242" s="627">
        <v>56.18</v>
      </c>
      <c r="H242" s="23">
        <f>'Monthly AVG OIL'!E149</f>
        <v>70.940454545454543</v>
      </c>
      <c r="I242" s="55">
        <f t="shared" si="7"/>
        <v>0.83210631195176499</v>
      </c>
      <c r="J242" s="55">
        <f t="shared" si="6"/>
        <v>0.81677430790539074</v>
      </c>
    </row>
    <row r="243" spans="2:10" x14ac:dyDescent="0.2">
      <c r="B243" s="19">
        <v>38869</v>
      </c>
      <c r="D243" s="627">
        <v>59.45</v>
      </c>
      <c r="E243" s="627">
        <v>56.6</v>
      </c>
      <c r="H243" s="23">
        <f>'Monthly AVG OIL'!E150</f>
        <v>70.957727272727283</v>
      </c>
      <c r="I243" s="55">
        <f t="shared" si="7"/>
        <v>0.8378227754040497</v>
      </c>
      <c r="J243" s="55">
        <f t="shared" ref="J243:J248" si="8">SUM(I232:I243)/12</f>
        <v>0.82116364940374709</v>
      </c>
    </row>
    <row r="244" spans="2:10" x14ac:dyDescent="0.2">
      <c r="B244" s="19">
        <v>38899</v>
      </c>
      <c r="D244" s="627">
        <v>62.95</v>
      </c>
      <c r="E244" s="627">
        <v>60.1</v>
      </c>
      <c r="H244" s="23">
        <f>'Monthly AVG OIL'!E151</f>
        <v>74.462000000000018</v>
      </c>
      <c r="I244" s="55">
        <f t="shared" si="7"/>
        <v>0.84539765249388932</v>
      </c>
      <c r="J244" s="55">
        <f t="shared" si="8"/>
        <v>0.82411264462027312</v>
      </c>
    </row>
    <row r="245" spans="2:10" x14ac:dyDescent="0.2">
      <c r="B245" s="19">
        <v>38930</v>
      </c>
      <c r="D245" s="627">
        <v>61.55</v>
      </c>
      <c r="E245" s="627">
        <v>58.61</v>
      </c>
      <c r="H245" s="23">
        <f>'Monthly AVG OIL'!E152</f>
        <v>73.048695652173919</v>
      </c>
      <c r="I245" s="55">
        <f t="shared" ref="I245:I250" si="9">D245/H245</f>
        <v>0.84258862462205075</v>
      </c>
      <c r="J245" s="55">
        <f t="shared" si="8"/>
        <v>0.824730276424543</v>
      </c>
    </row>
    <row r="246" spans="2:10" x14ac:dyDescent="0.2">
      <c r="B246" s="19">
        <v>38961</v>
      </c>
      <c r="D246" s="627">
        <v>52.52</v>
      </c>
      <c r="E246" s="627">
        <v>49.57</v>
      </c>
      <c r="H246" s="23">
        <f>'Monthly AVG OIL'!E153</f>
        <v>63.865000000000002</v>
      </c>
      <c r="I246" s="55">
        <f t="shared" si="9"/>
        <v>0.82235966491818679</v>
      </c>
      <c r="J246" s="55">
        <f t="shared" si="8"/>
        <v>0.82366077878273247</v>
      </c>
    </row>
    <row r="247" spans="2:10" x14ac:dyDescent="0.2">
      <c r="B247" s="19">
        <v>38991</v>
      </c>
      <c r="D247" s="627">
        <v>47.15</v>
      </c>
      <c r="E247" s="627">
        <v>44.2</v>
      </c>
      <c r="H247" s="23">
        <f>'Monthly AVG OIL'!E154</f>
        <v>58.878181818181808</v>
      </c>
      <c r="I247" s="55">
        <f t="shared" si="9"/>
        <v>0.80080597844548074</v>
      </c>
      <c r="J247" s="55">
        <f t="shared" si="8"/>
        <v>0.82103754272071716</v>
      </c>
    </row>
    <row r="248" spans="2:10" x14ac:dyDescent="0.2">
      <c r="B248" s="19">
        <v>39022</v>
      </c>
      <c r="D248" s="627">
        <v>46.92</v>
      </c>
      <c r="E248" s="627">
        <v>43.97</v>
      </c>
      <c r="H248" s="23">
        <f>'Monthly AVG OIL'!E155</f>
        <v>59.419523809523817</v>
      </c>
      <c r="I248" s="55">
        <f t="shared" si="9"/>
        <v>0.78963944831344512</v>
      </c>
      <c r="J248" s="55">
        <f t="shared" si="8"/>
        <v>0.81909067882021647</v>
      </c>
    </row>
    <row r="249" spans="2:10" x14ac:dyDescent="0.2">
      <c r="B249" s="19">
        <v>39052</v>
      </c>
      <c r="D249" s="627">
        <v>50.49</v>
      </c>
      <c r="E249" s="627">
        <v>47.54</v>
      </c>
      <c r="H249" s="23">
        <f>'Monthly AVG OIL'!E156</f>
        <v>62.033999999999992</v>
      </c>
      <c r="I249" s="55">
        <f t="shared" si="9"/>
        <v>0.81390850178934149</v>
      </c>
      <c r="J249" s="55">
        <f t="shared" ref="J249:J254" si="10">SUM(I238:I249)/12</f>
        <v>0.81980877981283051</v>
      </c>
    </row>
    <row r="250" spans="2:10" x14ac:dyDescent="0.2">
      <c r="B250" s="19">
        <v>39083</v>
      </c>
      <c r="D250" s="627">
        <v>43.2</v>
      </c>
      <c r="E250" s="627">
        <v>40.25</v>
      </c>
      <c r="H250" s="23">
        <f>'Monthly AVG OIL'!E157</f>
        <v>54.565714285714293</v>
      </c>
      <c r="I250" s="55">
        <f t="shared" si="9"/>
        <v>0.79170593779453335</v>
      </c>
      <c r="J250" s="55">
        <f t="shared" si="10"/>
        <v>0.8176181557296176</v>
      </c>
    </row>
    <row r="251" spans="2:10" x14ac:dyDescent="0.2">
      <c r="B251" s="19">
        <v>39114</v>
      </c>
      <c r="D251" s="627">
        <v>48.38</v>
      </c>
      <c r="E251" s="627" t="s">
        <v>827</v>
      </c>
      <c r="H251" s="23">
        <f>'Monthly AVG OIL'!E158</f>
        <v>59.262105263157885</v>
      </c>
      <c r="I251" s="55">
        <f t="shared" ref="I251:I256" si="11">D251/H251</f>
        <v>0.81637329259844771</v>
      </c>
      <c r="J251" s="55">
        <f t="shared" si="10"/>
        <v>0.818434769727165</v>
      </c>
    </row>
    <row r="252" spans="2:10" x14ac:dyDescent="0.2">
      <c r="B252" s="19">
        <v>39142</v>
      </c>
      <c r="D252" s="627">
        <v>49.79</v>
      </c>
      <c r="H252" s="23">
        <f>'Monthly AVG OIL'!E159</f>
        <v>60.564090909090901</v>
      </c>
      <c r="I252" s="55">
        <f t="shared" si="11"/>
        <v>0.82210430723275874</v>
      </c>
      <c r="J252" s="55">
        <f t="shared" si="10"/>
        <v>0.82015709679968685</v>
      </c>
    </row>
    <row r="253" spans="2:10" x14ac:dyDescent="0.2">
      <c r="B253" s="19">
        <v>39173</v>
      </c>
      <c r="D253" s="627">
        <v>53.76</v>
      </c>
      <c r="H253" s="23">
        <f>'Monthly AVG OIL'!E160</f>
        <v>63.959000000000003</v>
      </c>
      <c r="I253" s="55">
        <f t="shared" si="11"/>
        <v>0.84053846995731629</v>
      </c>
      <c r="J253" s="55">
        <f t="shared" si="10"/>
        <v>0.82127924712677203</v>
      </c>
    </row>
    <row r="254" spans="2:10" x14ac:dyDescent="0.2">
      <c r="B254" s="19">
        <v>39203</v>
      </c>
      <c r="D254" s="627">
        <v>53.8</v>
      </c>
      <c r="H254" s="23">
        <f>'Monthly AVG OIL'!E161</f>
        <v>63.460909090909098</v>
      </c>
      <c r="I254" s="55">
        <f t="shared" si="11"/>
        <v>0.8477659833541048</v>
      </c>
      <c r="J254" s="55">
        <f t="shared" si="10"/>
        <v>0.8225842197436336</v>
      </c>
    </row>
    <row r="255" spans="2:10" x14ac:dyDescent="0.2">
      <c r="B255" s="19">
        <v>39234</v>
      </c>
      <c r="D255" s="627">
        <v>58.03</v>
      </c>
      <c r="H255" s="23">
        <f>'Monthly AVG OIL'!E162</f>
        <v>67.478571428571442</v>
      </c>
      <c r="I255" s="55">
        <f t="shared" si="11"/>
        <v>0.85997671218376193</v>
      </c>
      <c r="J255" s="55">
        <f t="shared" ref="J255:J260" si="12">SUM(I244:I255)/12</f>
        <v>0.824430381141943</v>
      </c>
    </row>
    <row r="256" spans="2:10" x14ac:dyDescent="0.2">
      <c r="B256" s="19">
        <v>39264</v>
      </c>
      <c r="D256" s="627">
        <v>64.97</v>
      </c>
      <c r="H256" s="23">
        <f>'Monthly AVG OIL'!E163</f>
        <v>74.181904761904761</v>
      </c>
      <c r="I256" s="55">
        <f t="shared" si="11"/>
        <v>0.87582005623242731</v>
      </c>
      <c r="J256" s="55">
        <f t="shared" si="12"/>
        <v>0.82696558145348797</v>
      </c>
    </row>
    <row r="257" spans="2:10" x14ac:dyDescent="0.2">
      <c r="B257" s="19">
        <v>39295</v>
      </c>
      <c r="D257" s="627">
        <v>62.97</v>
      </c>
      <c r="H257" s="23">
        <f>'Monthly AVG OIL'!E164</f>
        <v>72.392173913043493</v>
      </c>
      <c r="I257" s="55">
        <f t="shared" ref="I257:I262" si="13">D257/H257</f>
        <v>0.86984540726237503</v>
      </c>
      <c r="J257" s="55">
        <f t="shared" si="12"/>
        <v>0.82923698000684809</v>
      </c>
    </row>
    <row r="258" spans="2:10" x14ac:dyDescent="0.2">
      <c r="B258" s="19">
        <v>39326</v>
      </c>
      <c r="D258" s="627">
        <v>68.459999999999994</v>
      </c>
      <c r="H258" s="23">
        <f>'Monthly AVG OIL'!E165</f>
        <v>79.926842105263162</v>
      </c>
      <c r="I258" s="55">
        <f t="shared" si="13"/>
        <v>0.85653327714159644</v>
      </c>
      <c r="J258" s="55">
        <f t="shared" si="12"/>
        <v>0.83208478102546568</v>
      </c>
    </row>
    <row r="259" spans="2:10" x14ac:dyDescent="0.2">
      <c r="B259" s="19">
        <v>39356</v>
      </c>
      <c r="D259" s="627">
        <v>74.55</v>
      </c>
      <c r="H259" s="23">
        <f>'Monthly AVG OIL'!E166</f>
        <v>85.927826086956514</v>
      </c>
      <c r="I259" s="55">
        <f t="shared" si="13"/>
        <v>0.86758857281641821</v>
      </c>
      <c r="J259" s="55">
        <f t="shared" si="12"/>
        <v>0.8376499972230439</v>
      </c>
    </row>
    <row r="260" spans="2:10" x14ac:dyDescent="0.2">
      <c r="B260" s="19">
        <v>39387</v>
      </c>
      <c r="D260" s="627">
        <v>83.12</v>
      </c>
      <c r="H260" s="23">
        <f>'Monthly AVG OIL'!E167</f>
        <v>94.623809523809527</v>
      </c>
      <c r="I260" s="55">
        <f t="shared" si="13"/>
        <v>0.87842584671128787</v>
      </c>
      <c r="J260" s="55">
        <f t="shared" si="12"/>
        <v>0.84504886375619737</v>
      </c>
    </row>
    <row r="261" spans="2:10" x14ac:dyDescent="0.2">
      <c r="B261" s="19">
        <v>39417</v>
      </c>
      <c r="D261" s="627">
        <v>79.84</v>
      </c>
      <c r="H261" s="23">
        <f>'Monthly AVG OIL'!E168</f>
        <v>91.367777777777761</v>
      </c>
      <c r="I261" s="55">
        <f t="shared" si="13"/>
        <v>0.87383103695686559</v>
      </c>
      <c r="J261" s="55">
        <f t="shared" ref="J261:J266" si="14">SUM(I250:I261)/12</f>
        <v>0.8500424083534911</v>
      </c>
    </row>
    <row r="262" spans="2:10" x14ac:dyDescent="0.2">
      <c r="B262" s="19">
        <v>39448</v>
      </c>
      <c r="D262" s="627">
        <v>81.010000000000005</v>
      </c>
      <c r="H262" s="23">
        <f>'Monthly AVG OIL'!E169</f>
        <v>92.952857142857155</v>
      </c>
      <c r="I262" s="55">
        <f t="shared" si="13"/>
        <v>0.87151705165444848</v>
      </c>
      <c r="J262" s="55">
        <f t="shared" si="14"/>
        <v>0.85669333450848395</v>
      </c>
    </row>
    <row r="263" spans="2:10" x14ac:dyDescent="0.2">
      <c r="B263" s="19">
        <v>39479</v>
      </c>
      <c r="D263" s="627">
        <v>82.35</v>
      </c>
      <c r="H263" s="23">
        <f>'Monthly AVG OIL'!E170</f>
        <v>95.354000000000013</v>
      </c>
      <c r="I263" s="55">
        <f t="shared" ref="I263:I268" si="15">D263/H263</f>
        <v>0.86362396962896137</v>
      </c>
      <c r="J263" s="55">
        <f t="shared" si="14"/>
        <v>0.8606308909276934</v>
      </c>
    </row>
    <row r="264" spans="2:10" x14ac:dyDescent="0.2">
      <c r="B264" s="19">
        <v>39508</v>
      </c>
      <c r="D264" s="627">
        <v>92.95</v>
      </c>
      <c r="H264" s="23">
        <f>'Monthly AVG OIL'!E171</f>
        <v>105.46350000000002</v>
      </c>
      <c r="I264" s="55">
        <f t="shared" si="15"/>
        <v>0.88134757522744822</v>
      </c>
      <c r="J264" s="55">
        <f t="shared" si="14"/>
        <v>0.8655678299272509</v>
      </c>
    </row>
    <row r="265" spans="2:10" x14ac:dyDescent="0.2">
      <c r="B265" s="19">
        <v>39539</v>
      </c>
      <c r="D265" s="627">
        <v>100.45</v>
      </c>
      <c r="H265" s="23">
        <f>'Monthly AVG OIL'!E172</f>
        <v>112.56636363636363</v>
      </c>
      <c r="I265" s="55">
        <f t="shared" si="15"/>
        <v>0.89236248516026917</v>
      </c>
      <c r="J265" s="55">
        <f t="shared" si="14"/>
        <v>0.86988649786083039</v>
      </c>
    </row>
    <row r="266" spans="2:10" x14ac:dyDescent="0.2">
      <c r="B266" s="19">
        <v>39569</v>
      </c>
      <c r="D266" s="627">
        <v>112.79</v>
      </c>
      <c r="H266" s="23">
        <f>'Monthly AVG OIL'!E173</f>
        <v>125.38904761904762</v>
      </c>
      <c r="I266" s="55">
        <f t="shared" si="15"/>
        <v>0.8995203499963923</v>
      </c>
      <c r="J266" s="55">
        <f t="shared" si="14"/>
        <v>0.87419936174768775</v>
      </c>
    </row>
    <row r="267" spans="2:10" x14ac:dyDescent="0.2">
      <c r="B267" s="19">
        <v>39600</v>
      </c>
      <c r="D267" s="627">
        <v>120.46</v>
      </c>
      <c r="H267" s="23">
        <f>'Monthly AVG OIL'!E174</f>
        <v>133.92809523809524</v>
      </c>
      <c r="I267" s="55">
        <f t="shared" si="15"/>
        <v>0.89943786466796316</v>
      </c>
      <c r="J267" s="55">
        <f t="shared" ref="J267:J272" si="16">SUM(I256:I267)/12</f>
        <v>0.8774877911213711</v>
      </c>
    </row>
    <row r="268" spans="2:10" x14ac:dyDescent="0.2">
      <c r="B268" s="19">
        <v>39630</v>
      </c>
      <c r="D268" s="634">
        <v>120.46</v>
      </c>
      <c r="H268" s="23">
        <f>'Monthly AVG OIL'!E175</f>
        <v>133.44409090909087</v>
      </c>
      <c r="I268" s="55">
        <f t="shared" si="15"/>
        <v>0.90270014340360472</v>
      </c>
      <c r="J268" s="55">
        <f t="shared" si="16"/>
        <v>0.87972779838563586</v>
      </c>
    </row>
    <row r="269" spans="2:10" x14ac:dyDescent="0.2">
      <c r="B269" s="19">
        <v>39661</v>
      </c>
      <c r="D269" s="627">
        <v>103.71</v>
      </c>
      <c r="H269" s="23">
        <f>'Monthly AVG OIL'!E176</f>
        <v>116.69714285714289</v>
      </c>
      <c r="I269" s="55">
        <f t="shared" ref="I269:I274" si="17">D269/H269</f>
        <v>0.88871070414259101</v>
      </c>
      <c r="J269" s="55">
        <f t="shared" si="16"/>
        <v>0.88129990645898737</v>
      </c>
    </row>
    <row r="270" spans="2:10" x14ac:dyDescent="0.2">
      <c r="B270" s="19">
        <v>39692</v>
      </c>
      <c r="D270" s="627">
        <v>92.01</v>
      </c>
      <c r="H270" s="23">
        <f>'Monthly AVG OIL'!E177</f>
        <v>103.89571428571431</v>
      </c>
      <c r="I270" s="55">
        <f t="shared" si="17"/>
        <v>0.88559957099839115</v>
      </c>
      <c r="J270" s="55">
        <f t="shared" si="16"/>
        <v>0.88372209761372</v>
      </c>
    </row>
    <row r="271" spans="2:10" x14ac:dyDescent="0.2">
      <c r="B271" s="19">
        <v>39722</v>
      </c>
      <c r="D271" s="627">
        <v>64.11</v>
      </c>
      <c r="H271" s="23">
        <f>'Monthly AVG OIL'!E178</f>
        <v>76.647826086956528</v>
      </c>
      <c r="I271" s="55">
        <f t="shared" si="17"/>
        <v>0.83642293947472912</v>
      </c>
      <c r="J271" s="55">
        <f t="shared" si="16"/>
        <v>0.88112496150191288</v>
      </c>
    </row>
    <row r="272" spans="2:10" x14ac:dyDescent="0.2">
      <c r="B272" s="19">
        <v>39753</v>
      </c>
      <c r="D272" s="627">
        <v>43.88</v>
      </c>
      <c r="H272" s="23">
        <f>'Monthly AVG OIL'!E179</f>
        <v>57.44166666666667</v>
      </c>
      <c r="I272" s="55">
        <f t="shared" si="17"/>
        <v>0.76390541128681266</v>
      </c>
      <c r="J272" s="55">
        <f t="shared" si="16"/>
        <v>0.87158159188320639</v>
      </c>
    </row>
    <row r="273" spans="2:10" x14ac:dyDescent="0.2">
      <c r="B273" s="19">
        <v>39783</v>
      </c>
      <c r="D273" s="627">
        <v>27.19</v>
      </c>
      <c r="H273" s="23">
        <f>'Monthly AVG OIL'!E180</f>
        <v>41.434285714285714</v>
      </c>
      <c r="I273" s="55">
        <f t="shared" si="17"/>
        <v>0.65621983174734522</v>
      </c>
      <c r="J273" s="55">
        <f t="shared" ref="J273:J278" si="18">SUM(I262:I273)/12</f>
        <v>0.85344732478241292</v>
      </c>
    </row>
    <row r="274" spans="2:10" x14ac:dyDescent="0.2">
      <c r="B274" s="19">
        <v>39814</v>
      </c>
      <c r="D274" s="627">
        <v>29.27</v>
      </c>
      <c r="H274" s="23">
        <f>'Monthly AVG OIL'!E181</f>
        <v>41.738499999999995</v>
      </c>
      <c r="I274" s="55">
        <f t="shared" si="17"/>
        <v>0.7012710087808619</v>
      </c>
      <c r="J274" s="55">
        <f t="shared" si="18"/>
        <v>0.83926015454294756</v>
      </c>
    </row>
    <row r="275" spans="2:10" x14ac:dyDescent="0.2">
      <c r="B275" s="19">
        <v>39845</v>
      </c>
      <c r="D275" s="627">
        <v>30.29</v>
      </c>
      <c r="H275" s="23">
        <f>'Monthly AVG OIL'!E182</f>
        <v>39.161052631578954</v>
      </c>
      <c r="I275" s="55">
        <f t="shared" ref="I275:I280" si="19">D275/H275</f>
        <v>0.77347256941644471</v>
      </c>
      <c r="J275" s="55">
        <f t="shared" si="18"/>
        <v>0.83174753785857114</v>
      </c>
    </row>
    <row r="276" spans="2:10" x14ac:dyDescent="0.2">
      <c r="B276" s="19">
        <v>39873</v>
      </c>
      <c r="D276" s="627">
        <v>43.36</v>
      </c>
      <c r="H276" s="23">
        <f>'Monthly AVG OIL'!E183</f>
        <v>47.98</v>
      </c>
      <c r="I276" s="55">
        <f t="shared" si="19"/>
        <v>0.90370987911629852</v>
      </c>
      <c r="J276" s="55">
        <f t="shared" si="18"/>
        <v>0.833611063182642</v>
      </c>
    </row>
    <row r="277" spans="2:10" x14ac:dyDescent="0.2">
      <c r="B277" s="19">
        <v>39904</v>
      </c>
      <c r="D277" s="627">
        <v>43.41</v>
      </c>
      <c r="H277" s="23">
        <f>'Monthly AVG OIL'!E184</f>
        <v>49.794761904761906</v>
      </c>
      <c r="I277" s="55">
        <f t="shared" si="19"/>
        <v>0.87177844294198081</v>
      </c>
      <c r="J277" s="55">
        <f t="shared" si="18"/>
        <v>0.83189572633111786</v>
      </c>
    </row>
    <row r="278" spans="2:10" x14ac:dyDescent="0.2">
      <c r="B278" s="19">
        <v>39934</v>
      </c>
      <c r="D278" s="627">
        <v>52.65</v>
      </c>
      <c r="H278" s="23">
        <f>'Monthly AVG OIL'!E185</f>
        <v>59.16149999999999</v>
      </c>
      <c r="I278" s="55">
        <f t="shared" si="19"/>
        <v>0.88993686772647762</v>
      </c>
      <c r="J278" s="55">
        <f t="shared" si="18"/>
        <v>0.83109710280862503</v>
      </c>
    </row>
    <row r="279" spans="2:10" x14ac:dyDescent="0.2">
      <c r="B279" s="19">
        <v>39965</v>
      </c>
      <c r="D279" s="627">
        <v>62</v>
      </c>
      <c r="H279" s="23">
        <f>'Monthly AVG OIL'!E186</f>
        <v>69.674999999999997</v>
      </c>
      <c r="I279" s="55">
        <f t="shared" si="19"/>
        <v>0.88984571223537856</v>
      </c>
      <c r="J279" s="55">
        <f t="shared" ref="J279:J284" si="20">SUM(I268:I279)/12</f>
        <v>0.83029775677257645</v>
      </c>
    </row>
    <row r="280" spans="2:10" x14ac:dyDescent="0.2">
      <c r="B280" s="19">
        <v>39995</v>
      </c>
      <c r="D280" s="627">
        <v>56.24</v>
      </c>
      <c r="H280" s="23">
        <f>'Monthly AVG OIL'!E187</f>
        <v>64.094090909090909</v>
      </c>
      <c r="I280" s="55">
        <f t="shared" si="19"/>
        <v>0.87745998425610083</v>
      </c>
      <c r="J280" s="55">
        <f t="shared" si="20"/>
        <v>0.82819441017695106</v>
      </c>
    </row>
    <row r="281" spans="2:10" x14ac:dyDescent="0.2">
      <c r="B281" s="19">
        <v>40026</v>
      </c>
      <c r="D281" s="627">
        <v>63.02</v>
      </c>
      <c r="H281" s="23">
        <f>'Monthly AVG OIL'!E188</f>
        <v>71.055238095238082</v>
      </c>
      <c r="I281" s="55">
        <f t="shared" ref="I281:I286" si="21">D281/H281</f>
        <v>0.88691561226678128</v>
      </c>
      <c r="J281" s="55">
        <f t="shared" si="20"/>
        <v>0.82804481918730033</v>
      </c>
    </row>
    <row r="282" spans="2:10" x14ac:dyDescent="0.2">
      <c r="B282" s="19">
        <v>40057</v>
      </c>
      <c r="D282" s="627">
        <v>61.23</v>
      </c>
      <c r="H282" s="23">
        <f>'Monthly AVG OIL'!E189</f>
        <v>69.463333333333324</v>
      </c>
      <c r="I282" s="55">
        <f t="shared" si="21"/>
        <v>0.8814722395508422</v>
      </c>
      <c r="J282" s="55">
        <f t="shared" si="20"/>
        <v>0.82770087490000455</v>
      </c>
    </row>
    <row r="283" spans="2:10" x14ac:dyDescent="0.2">
      <c r="B283" s="19">
        <v>40087</v>
      </c>
      <c r="D283" s="627">
        <v>67.900000000000006</v>
      </c>
      <c r="H283" s="23">
        <f>'Monthly AVG OIL'!E190</f>
        <v>75.823636363636354</v>
      </c>
      <c r="I283" s="55">
        <f t="shared" si="21"/>
        <v>0.8954991247632067</v>
      </c>
      <c r="J283" s="55">
        <f t="shared" si="20"/>
        <v>0.83262389034071083</v>
      </c>
    </row>
    <row r="284" spans="2:10" x14ac:dyDescent="0.2">
      <c r="B284" s="19">
        <v>40118</v>
      </c>
      <c r="D284" s="627">
        <v>69.86</v>
      </c>
      <c r="H284" s="23">
        <f>'Monthly AVG OIL'!E191</f>
        <v>78.084210526315786</v>
      </c>
      <c r="I284" s="55">
        <f t="shared" si="21"/>
        <v>0.8946751145861418</v>
      </c>
      <c r="J284" s="55">
        <f t="shared" si="20"/>
        <v>0.84352136561565505</v>
      </c>
    </row>
    <row r="285" spans="2:10" x14ac:dyDescent="0.2">
      <c r="B285" s="19">
        <v>40148</v>
      </c>
      <c r="D285" s="627">
        <v>66.831999999999994</v>
      </c>
      <c r="H285" s="23">
        <f>'Monthly AVG OIL'!E192</f>
        <v>74.303499999999985</v>
      </c>
      <c r="I285" s="55">
        <f t="shared" si="21"/>
        <v>0.89944619028713324</v>
      </c>
      <c r="J285" s="55">
        <f t="shared" ref="J285:J290" si="22">SUM(I274:I285)/12</f>
        <v>0.86379022882730394</v>
      </c>
    </row>
    <row r="286" spans="2:10" x14ac:dyDescent="0.2">
      <c r="B286" s="19">
        <v>40179</v>
      </c>
      <c r="D286" s="627">
        <v>70.92</v>
      </c>
      <c r="H286" s="23">
        <f>'Monthly AVG OIL'!E193</f>
        <v>78.217777777777798</v>
      </c>
      <c r="I286" s="55">
        <f t="shared" si="21"/>
        <v>0.90669924427524273</v>
      </c>
      <c r="J286" s="55">
        <f t="shared" si="22"/>
        <v>0.88090924845183582</v>
      </c>
    </row>
    <row r="287" spans="2:10" x14ac:dyDescent="0.2">
      <c r="B287" s="19">
        <v>40210</v>
      </c>
      <c r="D287" s="627">
        <v>69.61</v>
      </c>
      <c r="H287" s="23">
        <f>'Monthly AVG OIL'!E194</f>
        <v>76.42263157894736</v>
      </c>
      <c r="I287" s="55">
        <f t="shared" ref="I287:I292" si="23">D287/H287</f>
        <v>0.91085583631192202</v>
      </c>
      <c r="J287" s="55">
        <f t="shared" si="22"/>
        <v>0.89235785402645895</v>
      </c>
    </row>
    <row r="288" spans="2:10" x14ac:dyDescent="0.2">
      <c r="B288" s="19">
        <v>40238</v>
      </c>
      <c r="D288" s="627">
        <v>73.97</v>
      </c>
      <c r="H288" s="23">
        <f>'Monthly AVG OIL'!E195</f>
        <v>81.242173913043473</v>
      </c>
      <c r="I288" s="55">
        <f t="shared" si="23"/>
        <v>0.91048769914961714</v>
      </c>
      <c r="J288" s="55">
        <f t="shared" si="22"/>
        <v>0.89292267236256873</v>
      </c>
    </row>
    <row r="289" spans="2:10" x14ac:dyDescent="0.2">
      <c r="B289" s="19">
        <v>40269</v>
      </c>
      <c r="D289" s="627">
        <v>75.81</v>
      </c>
      <c r="H289" s="23">
        <f>'Monthly AVG OIL'!E196</f>
        <v>84.48</v>
      </c>
      <c r="I289" s="55">
        <f t="shared" si="23"/>
        <v>0.89737215909090906</v>
      </c>
      <c r="J289" s="55">
        <f t="shared" si="22"/>
        <v>0.89505548204164598</v>
      </c>
    </row>
    <row r="290" spans="2:10" x14ac:dyDescent="0.2">
      <c r="B290" s="19">
        <v>40299</v>
      </c>
      <c r="D290" s="627">
        <v>66.510000000000005</v>
      </c>
      <c r="H290" s="23">
        <f>'Monthly AVG OIL'!E197</f>
        <v>74.068947368421036</v>
      </c>
      <c r="I290" s="55">
        <f t="shared" si="23"/>
        <v>0.89794714739467518</v>
      </c>
      <c r="J290" s="55">
        <f t="shared" si="22"/>
        <v>0.89572300534732918</v>
      </c>
    </row>
    <row r="291" spans="2:10" x14ac:dyDescent="0.2">
      <c r="B291" s="19">
        <v>40330</v>
      </c>
      <c r="D291" s="627">
        <v>68.22</v>
      </c>
      <c r="H291" s="23">
        <f>'Monthly AVG OIL'!E198</f>
        <v>75.349090909090904</v>
      </c>
      <c r="I291" s="55">
        <f t="shared" si="23"/>
        <v>0.90538584045171566</v>
      </c>
      <c r="J291" s="55">
        <f t="shared" ref="J291:J296" si="24">SUM(I280:I291)/12</f>
        <v>0.8970180160320238</v>
      </c>
    </row>
    <row r="292" spans="2:10" x14ac:dyDescent="0.2">
      <c r="B292" s="19">
        <v>40360</v>
      </c>
      <c r="D292" s="627">
        <v>69.98</v>
      </c>
      <c r="H292" s="23">
        <f>'Monthly AVG OIL'!E199</f>
        <v>76.369523809523798</v>
      </c>
      <c r="I292" s="55">
        <f t="shared" si="23"/>
        <v>0.91633411483014937</v>
      </c>
      <c r="J292" s="55">
        <f t="shared" si="24"/>
        <v>0.90025752691319461</v>
      </c>
    </row>
    <row r="293" spans="2:10" x14ac:dyDescent="0.2">
      <c r="B293" s="19">
        <v>40391</v>
      </c>
      <c r="D293" s="627">
        <v>70.040000000000006</v>
      </c>
      <c r="H293" s="23">
        <f>'Monthly AVG OIL'!E200</f>
        <v>76.823181818181823</v>
      </c>
      <c r="I293" s="55">
        <f t="shared" ref="I293:I298" si="25">D293/H293</f>
        <v>0.91170397193082109</v>
      </c>
      <c r="J293" s="55">
        <f t="shared" si="24"/>
        <v>0.90232322355186467</v>
      </c>
    </row>
    <row r="294" spans="2:10" x14ac:dyDescent="0.2">
      <c r="B294" s="19">
        <v>40422</v>
      </c>
      <c r="D294" s="627">
        <v>69.37</v>
      </c>
      <c r="H294" s="23">
        <f>'Monthly AVG OIL'!E201</f>
        <v>75.319999999999993</v>
      </c>
      <c r="I294" s="55">
        <f t="shared" si="25"/>
        <v>0.92100371747211907</v>
      </c>
      <c r="J294" s="55">
        <f t="shared" si="24"/>
        <v>0.90561751337863783</v>
      </c>
    </row>
    <row r="295" spans="2:10" x14ac:dyDescent="0.2">
      <c r="B295" s="19">
        <v>40452</v>
      </c>
      <c r="D295" s="627">
        <v>76.44</v>
      </c>
      <c r="H295" s="23">
        <f>'Monthly AVG OIL'!E202</f>
        <v>81.902380952380952</v>
      </c>
      <c r="I295" s="55">
        <f t="shared" si="25"/>
        <v>0.93330620076165005</v>
      </c>
      <c r="J295" s="55">
        <f t="shared" si="24"/>
        <v>0.90876810304517497</v>
      </c>
    </row>
    <row r="296" spans="2:10" x14ac:dyDescent="0.2">
      <c r="B296" s="19">
        <v>40483</v>
      </c>
      <c r="D296" s="627">
        <v>78.37</v>
      </c>
      <c r="H296" s="23">
        <f>'Monthly AVG OIL'!E203</f>
        <v>84.14</v>
      </c>
      <c r="I296" s="55">
        <f t="shared" si="25"/>
        <v>0.931423817447112</v>
      </c>
      <c r="J296" s="55">
        <f t="shared" si="24"/>
        <v>0.9118304949502557</v>
      </c>
    </row>
    <row r="297" spans="2:10" x14ac:dyDescent="0.2">
      <c r="B297" s="19">
        <v>40513</v>
      </c>
      <c r="D297" s="627">
        <v>83.16</v>
      </c>
      <c r="H297" s="23">
        <f>'Monthly AVG OIL'!E204</f>
        <v>89.1538095238095</v>
      </c>
      <c r="I297" s="55">
        <f t="shared" si="25"/>
        <v>0.93277001223140343</v>
      </c>
      <c r="J297" s="55">
        <f t="shared" ref="J297:J302" si="26">SUM(I286:I297)/12</f>
        <v>0.91460748011227821</v>
      </c>
    </row>
    <row r="298" spans="2:10" x14ac:dyDescent="0.2">
      <c r="B298" s="19">
        <v>40544</v>
      </c>
      <c r="D298" s="627">
        <v>85.04</v>
      </c>
      <c r="H298" s="23">
        <f>'Monthly AVG OIL'!E205</f>
        <v>89.423000000000002</v>
      </c>
      <c r="I298" s="55">
        <f t="shared" si="25"/>
        <v>0.95098576428882953</v>
      </c>
      <c r="J298" s="55">
        <f t="shared" si="26"/>
        <v>0.91829802344674361</v>
      </c>
    </row>
    <row r="299" spans="2:10" x14ac:dyDescent="0.2">
      <c r="B299" s="19">
        <v>40575</v>
      </c>
      <c r="D299" s="627">
        <v>89.07</v>
      </c>
      <c r="H299" s="23">
        <f>'Monthly AVG OIL'!E206</f>
        <v>89.583157894736857</v>
      </c>
      <c r="I299" s="55">
        <f t="shared" ref="I299:I304" si="27">D299/H299</f>
        <v>0.99427171460800878</v>
      </c>
      <c r="J299" s="55">
        <f t="shared" si="26"/>
        <v>0.92524934663808411</v>
      </c>
    </row>
    <row r="300" spans="2:10" x14ac:dyDescent="0.2">
      <c r="B300" s="19">
        <v>40603</v>
      </c>
      <c r="D300" s="627">
        <v>108.77</v>
      </c>
      <c r="H300" s="23">
        <f>'Monthly AVG OIL'!E207</f>
        <v>103.02045454545454</v>
      </c>
      <c r="I300" s="55">
        <f t="shared" si="27"/>
        <v>1.0558097465198879</v>
      </c>
      <c r="J300" s="55">
        <f t="shared" si="26"/>
        <v>0.9373595172522734</v>
      </c>
    </row>
    <row r="301" spans="2:10" x14ac:dyDescent="0.2">
      <c r="B301" s="19">
        <v>40634</v>
      </c>
      <c r="D301" s="627">
        <v>116.18</v>
      </c>
      <c r="H301" s="23">
        <f>'Monthly AVG OIL'!E208</f>
        <v>110.04049999999999</v>
      </c>
      <c r="I301" s="55">
        <f t="shared" si="27"/>
        <v>1.0557930943607128</v>
      </c>
      <c r="J301" s="55">
        <f t="shared" si="26"/>
        <v>0.95056126185809042</v>
      </c>
    </row>
    <row r="302" spans="2:10" x14ac:dyDescent="0.2">
      <c r="B302" s="19">
        <v>40664</v>
      </c>
      <c r="D302" s="627">
        <v>107.41</v>
      </c>
      <c r="H302" s="23">
        <f>'Monthly AVG OIL'!E209</f>
        <v>101.33285714285714</v>
      </c>
      <c r="I302" s="55">
        <f t="shared" si="27"/>
        <v>1.0599720863349922</v>
      </c>
      <c r="J302" s="55">
        <f t="shared" si="26"/>
        <v>0.96406334010311678</v>
      </c>
    </row>
    <row r="303" spans="2:10" x14ac:dyDescent="0.2">
      <c r="B303" s="19">
        <v>40695</v>
      </c>
      <c r="D303" s="627">
        <v>102.48</v>
      </c>
      <c r="H303" s="23">
        <f>'Monthly AVG OIL'!E210</f>
        <v>96.288636363636385</v>
      </c>
      <c r="I303" s="55">
        <f t="shared" si="27"/>
        <v>1.0643000448462245</v>
      </c>
      <c r="J303" s="55">
        <f t="shared" ref="J303:J308" si="28">SUM(I292:I303)/12</f>
        <v>0.97730619046932576</v>
      </c>
    </row>
    <row r="304" spans="2:10" x14ac:dyDescent="0.2">
      <c r="B304" s="19">
        <v>40725</v>
      </c>
      <c r="D304" s="627">
        <v>104.52</v>
      </c>
      <c r="H304" s="23">
        <f>'Monthly AVG OIL'!E211</f>
        <v>97.185000000000002</v>
      </c>
      <c r="I304" s="55">
        <f t="shared" si="27"/>
        <v>1.075474610279364</v>
      </c>
      <c r="J304" s="55">
        <f t="shared" si="28"/>
        <v>0.99056789842342718</v>
      </c>
    </row>
    <row r="305" spans="2:10" x14ac:dyDescent="0.2">
      <c r="B305" s="19">
        <v>40756</v>
      </c>
      <c r="D305" s="627">
        <v>96.73</v>
      </c>
      <c r="H305" s="23">
        <f>'Monthly AVG OIL'!E212</f>
        <v>86.334347826086955</v>
      </c>
      <c r="I305" s="55">
        <f t="shared" ref="I305:I310" si="29">D305/H305</f>
        <v>1.1204115446016247</v>
      </c>
      <c r="J305" s="55">
        <f t="shared" si="28"/>
        <v>1.0079601961459941</v>
      </c>
    </row>
    <row r="306" spans="2:10" x14ac:dyDescent="0.2">
      <c r="B306" s="19">
        <v>40787</v>
      </c>
      <c r="D306" s="627">
        <v>107.89</v>
      </c>
      <c r="H306" s="23">
        <f>'Monthly AVG OIL'!E213</f>
        <v>85.61</v>
      </c>
      <c r="I306" s="55">
        <f t="shared" si="29"/>
        <v>1.2602499707978041</v>
      </c>
      <c r="J306" s="55">
        <f t="shared" si="28"/>
        <v>1.036230717256468</v>
      </c>
    </row>
    <row r="307" spans="2:10" x14ac:dyDescent="0.2">
      <c r="B307" s="19">
        <v>40817</v>
      </c>
      <c r="D307" s="627">
        <v>108.82</v>
      </c>
      <c r="H307" s="23">
        <f>'Monthly AVG OIL'!E214</f>
        <v>86.411904761904751</v>
      </c>
      <c r="I307" s="55">
        <f t="shared" si="29"/>
        <v>1.2593172237070511</v>
      </c>
      <c r="J307" s="55">
        <f t="shared" si="28"/>
        <v>1.0633983025019178</v>
      </c>
    </row>
    <row r="308" spans="2:10" x14ac:dyDescent="0.2">
      <c r="B308" s="19">
        <v>40848</v>
      </c>
      <c r="D308" s="627">
        <v>115.07</v>
      </c>
      <c r="H308" s="23">
        <f>'Monthly AVG OIL'!E215</f>
        <v>97.172499999999985</v>
      </c>
      <c r="I308" s="55">
        <f t="shared" si="29"/>
        <v>1.1841827677583681</v>
      </c>
      <c r="J308" s="55">
        <f t="shared" si="28"/>
        <v>1.0844615483611892</v>
      </c>
    </row>
    <row r="309" spans="2:10" x14ac:dyDescent="0.2">
      <c r="B309" s="19">
        <v>40878</v>
      </c>
      <c r="D309" s="627">
        <v>103.49</v>
      </c>
      <c r="H309" s="23">
        <f>'Monthly AVG OIL'!E216</f>
        <v>98.513809523809542</v>
      </c>
      <c r="I309" s="55">
        <f t="shared" si="29"/>
        <v>1.0505126184871347</v>
      </c>
      <c r="J309" s="55">
        <f t="shared" ref="J309:J314" si="30">SUM(I298:I309)/12</f>
        <v>1.0942734322158336</v>
      </c>
    </row>
    <row r="310" spans="2:10" x14ac:dyDescent="0.2">
      <c r="B310" s="19">
        <v>40909</v>
      </c>
      <c r="D310" s="627">
        <v>105.38</v>
      </c>
      <c r="H310" s="23">
        <f>'Monthly AVG OIL'!E217</f>
        <v>100.23600000000002</v>
      </c>
      <c r="I310" s="55">
        <f t="shared" si="29"/>
        <v>1.0513188874256751</v>
      </c>
      <c r="J310" s="55">
        <f t="shared" si="30"/>
        <v>1.1026345258105708</v>
      </c>
    </row>
    <row r="311" spans="2:10" x14ac:dyDescent="0.2">
      <c r="B311" s="19">
        <v>40940</v>
      </c>
      <c r="D311" s="627">
        <v>113.3</v>
      </c>
      <c r="H311" s="23">
        <f>'Monthly AVG OIL'!E218</f>
        <v>102.24999999999997</v>
      </c>
      <c r="I311" s="55">
        <f t="shared" ref="I311:I316" si="31">D311/H311</f>
        <v>1.108068459657702</v>
      </c>
      <c r="J311" s="55">
        <f t="shared" si="30"/>
        <v>1.1121175878980452</v>
      </c>
    </row>
    <row r="312" spans="2:10" x14ac:dyDescent="0.2">
      <c r="B312" s="19">
        <v>40969</v>
      </c>
      <c r="D312" s="627">
        <v>117.56</v>
      </c>
      <c r="H312" s="23">
        <f>'Monthly AVG OIL'!E219</f>
        <v>106.19090909090909</v>
      </c>
      <c r="I312" s="55">
        <f t="shared" si="31"/>
        <v>1.1070627514767573</v>
      </c>
      <c r="J312" s="55">
        <f t="shared" si="30"/>
        <v>1.1163886716444509</v>
      </c>
    </row>
    <row r="313" spans="2:10" x14ac:dyDescent="0.2">
      <c r="B313" s="19">
        <v>41000</v>
      </c>
      <c r="D313" s="627">
        <v>115.12</v>
      </c>
      <c r="H313" s="23">
        <f>'Monthly AVG OIL'!E220</f>
        <v>103.32650000000001</v>
      </c>
      <c r="I313" s="55">
        <f t="shared" si="31"/>
        <v>1.1141381930095378</v>
      </c>
      <c r="J313" s="55">
        <f t="shared" si="30"/>
        <v>1.1212507631985196</v>
      </c>
    </row>
    <row r="314" spans="2:10" x14ac:dyDescent="0.2">
      <c r="B314" s="19">
        <v>41030</v>
      </c>
      <c r="D314" s="627">
        <v>103.36</v>
      </c>
      <c r="H314" s="23">
        <f>'Monthly AVG OIL'!E221</f>
        <v>94.701818181818183</v>
      </c>
      <c r="I314" s="55">
        <f t="shared" si="31"/>
        <v>1.0914257190031871</v>
      </c>
      <c r="J314" s="55">
        <f t="shared" si="30"/>
        <v>1.1238718992542025</v>
      </c>
    </row>
    <row r="315" spans="2:10" x14ac:dyDescent="0.2">
      <c r="B315" s="19">
        <v>41061</v>
      </c>
      <c r="D315" s="627">
        <v>92.07</v>
      </c>
      <c r="H315" s="23">
        <f>'Monthly AVG OIL'!E222</f>
        <v>82.40523809523809</v>
      </c>
      <c r="I315" s="55">
        <f t="shared" si="31"/>
        <v>1.1172833442164449</v>
      </c>
      <c r="J315" s="55">
        <f t="shared" ref="J315" si="32">SUM(I304:I315)/12</f>
        <v>1.1282871742017206</v>
      </c>
    </row>
    <row r="316" spans="2:10" x14ac:dyDescent="0.2">
      <c r="B316" s="19">
        <v>41091</v>
      </c>
      <c r="D316" s="627">
        <v>96.37</v>
      </c>
      <c r="H316" s="23">
        <f>'Monthly AVG OIL'!E223</f>
        <v>87.931428571428597</v>
      </c>
      <c r="I316" s="55">
        <f t="shared" si="31"/>
        <v>1.0959676371198335</v>
      </c>
      <c r="J316" s="55">
        <f t="shared" ref="J316" si="33">SUM(I305:I316)/12</f>
        <v>1.1299949264384266</v>
      </c>
    </row>
    <row r="317" spans="2:10" x14ac:dyDescent="0.2">
      <c r="B317" s="19">
        <v>41122</v>
      </c>
      <c r="D317" s="627">
        <v>102.99</v>
      </c>
      <c r="H317" s="23">
        <f>'Monthly AVG OIL'!E224</f>
        <v>94.160869565217382</v>
      </c>
      <c r="I317" s="55">
        <f t="shared" ref="I317" si="34">D317/H317</f>
        <v>1.0937664496467656</v>
      </c>
      <c r="J317" s="55">
        <f t="shared" ref="J317" si="35">SUM(I306:I317)/12</f>
        <v>1.1277745018588552</v>
      </c>
    </row>
    <row r="318" spans="2:10" x14ac:dyDescent="0.2">
      <c r="B318" s="19">
        <v>41153</v>
      </c>
      <c r="D318" s="627">
        <v>105.98</v>
      </c>
      <c r="H318" s="23">
        <f>'Monthly AVG OIL'!E225</f>
        <v>94.716315789473697</v>
      </c>
      <c r="I318" s="55">
        <f t="shared" ref="I318" si="36">D318/H318</f>
        <v>1.1189202104900504</v>
      </c>
      <c r="J318" s="55">
        <f t="shared" ref="J318" si="37">SUM(I307:I318)/12</f>
        <v>1.1159970218332089</v>
      </c>
    </row>
    <row r="319" spans="2:10" x14ac:dyDescent="0.2">
      <c r="B319" s="19">
        <v>41183</v>
      </c>
      <c r="D319" s="627">
        <v>101.12</v>
      </c>
      <c r="H319" s="23">
        <f>'Monthly AVG OIL'!E226</f>
        <v>89.570869565217379</v>
      </c>
      <c r="I319" s="55">
        <f t="shared" ref="I319" si="38">D319/H319</f>
        <v>1.1289384650483223</v>
      </c>
      <c r="J319" s="55">
        <f t="shared" ref="J319" si="39">SUM(I308:I319)/12</f>
        <v>1.1051321252783148</v>
      </c>
    </row>
    <row r="320" spans="2:10" x14ac:dyDescent="0.2">
      <c r="B320" s="19">
        <v>41214</v>
      </c>
      <c r="D320" s="627">
        <v>99.44</v>
      </c>
      <c r="H320" s="23">
        <f>'Monthly AVG OIL'!E227</f>
        <v>86.655000000000001</v>
      </c>
      <c r="I320" s="55">
        <f t="shared" ref="I320" si="40">D320/H320</f>
        <v>1.1475390918008193</v>
      </c>
      <c r="J320" s="55">
        <f t="shared" ref="J320" si="41">SUM(I309:I320)/12</f>
        <v>1.1020784856151857</v>
      </c>
    </row>
    <row r="321" spans="2:10" x14ac:dyDescent="0.2">
      <c r="B321" s="19">
        <v>41244</v>
      </c>
      <c r="D321" s="627">
        <v>101.88</v>
      </c>
      <c r="H321" s="23">
        <f>'Monthly AVG OIL'!E228</f>
        <v>88.245499999999993</v>
      </c>
      <c r="I321" s="55">
        <f t="shared" ref="I321" si="42">D321/H321</f>
        <v>1.1545064620858854</v>
      </c>
      <c r="J321" s="55">
        <f t="shared" ref="J321" si="43">SUM(I310:I321)/12</f>
        <v>1.110744639248415</v>
      </c>
    </row>
    <row r="322" spans="2:10" x14ac:dyDescent="0.2">
      <c r="B322" s="19">
        <v>41275</v>
      </c>
      <c r="D322" s="627">
        <v>107.29</v>
      </c>
      <c r="H322" s="23">
        <f>'Monthly AVG OIL'!E229</f>
        <v>94.828571428571436</v>
      </c>
      <c r="I322" s="55">
        <f t="shared" ref="I322" si="44">D322/H322</f>
        <v>1.1314100632720698</v>
      </c>
      <c r="J322" s="55">
        <f t="shared" ref="J322" si="45">SUM(I311:I322)/12</f>
        <v>1.117418903902281</v>
      </c>
    </row>
    <row r="323" spans="2:10" x14ac:dyDescent="0.2">
      <c r="B323" s="19">
        <v>41306</v>
      </c>
      <c r="D323" s="627">
        <v>107.53</v>
      </c>
      <c r="H323" s="23">
        <f>'Monthly AVG OIL'!E230</f>
        <v>95.321578947368408</v>
      </c>
      <c r="I323" s="55">
        <f t="shared" ref="I323" si="46">D323/H323</f>
        <v>1.1280761521939586</v>
      </c>
      <c r="J323" s="55">
        <f t="shared" ref="J323" si="47">SUM(I312:I323)/12</f>
        <v>1.119086211613636</v>
      </c>
    </row>
    <row r="324" spans="2:10" x14ac:dyDescent="0.2">
      <c r="B324" s="19">
        <v>41334</v>
      </c>
      <c r="D324" s="627">
        <v>105.06</v>
      </c>
      <c r="H324" s="23">
        <f>'Monthly AVG OIL'!E231</f>
        <v>93.047368421052624</v>
      </c>
      <c r="I324" s="55">
        <f t="shared" ref="I324" si="48">D324/H324</f>
        <v>1.1291023247921264</v>
      </c>
      <c r="J324" s="55">
        <f t="shared" ref="J324" si="49">SUM(I313:I324)/12</f>
        <v>1.12092284272325</v>
      </c>
    </row>
    <row r="325" spans="2:10" x14ac:dyDescent="0.2">
      <c r="B325" s="19">
        <v>41365</v>
      </c>
      <c r="D325" s="627">
        <v>100.89</v>
      </c>
      <c r="H325" s="23">
        <f>'Monthly AVG OIL'!E232</f>
        <v>92.067727272727282</v>
      </c>
      <c r="I325" s="55">
        <f t="shared" ref="I325" si="50">D325/H325</f>
        <v>1.0958237266044264</v>
      </c>
      <c r="J325" s="55">
        <f t="shared" ref="J325" si="51">SUM(I314:I325)/12</f>
        <v>1.1193966371894908</v>
      </c>
    </row>
    <row r="326" spans="2:10" x14ac:dyDescent="0.2">
      <c r="B326" s="19">
        <v>41395</v>
      </c>
      <c r="D326" s="627">
        <v>100.7</v>
      </c>
      <c r="H326" s="23">
        <f>'Monthly AVG OIL'!E233</f>
        <v>94.794999999999987</v>
      </c>
      <c r="I326" s="55">
        <f t="shared" ref="I326" si="52">D326/H326</f>
        <v>1.0622923149955168</v>
      </c>
      <c r="J326" s="55">
        <f t="shared" ref="J326" si="53">SUM(I315:I326)/12</f>
        <v>1.1169688535221851</v>
      </c>
    </row>
    <row r="327" spans="2:10" x14ac:dyDescent="0.2">
      <c r="B327" s="19">
        <v>41426</v>
      </c>
      <c r="D327" s="627">
        <v>95.54</v>
      </c>
      <c r="H327" s="23">
        <f>'Monthly AVG OIL'!E234</f>
        <v>95.800500000000014</v>
      </c>
      <c r="I327" s="55">
        <f t="shared" ref="I327" si="54">D327/H327</f>
        <v>0.99728080751144299</v>
      </c>
      <c r="J327" s="55">
        <f t="shared" ref="J327" si="55">SUM(I316:I327)/12</f>
        <v>1.1069686421301015</v>
      </c>
    </row>
    <row r="328" spans="2:10" x14ac:dyDescent="0.2">
      <c r="B328" s="19">
        <v>41456</v>
      </c>
      <c r="D328" s="627">
        <v>103.779</v>
      </c>
      <c r="H328" s="23">
        <f>'Monthly AVG OIL'!E235</f>
        <v>104.61136363636365</v>
      </c>
      <c r="I328" s="55">
        <f t="shared" ref="I328" si="56">D328/H328</f>
        <v>0.99204327706445916</v>
      </c>
      <c r="J328" s="55">
        <f t="shared" ref="J328" si="57">SUM(I317:I328)/12</f>
        <v>1.0983082787921536</v>
      </c>
    </row>
    <row r="329" spans="2:10" x14ac:dyDescent="0.2">
      <c r="B329" s="19">
        <v>41487</v>
      </c>
      <c r="D329" s="627">
        <v>102.69</v>
      </c>
      <c r="H329" s="23">
        <f>'Monthly AVG OIL'!E236</f>
        <v>106.53863636363639</v>
      </c>
      <c r="I329" s="55">
        <f t="shared" ref="I329" si="58">D329/H329</f>
        <v>0.96387567463788193</v>
      </c>
      <c r="J329" s="55">
        <f t="shared" ref="J329" si="59">SUM(I318:I329)/12</f>
        <v>1.0874840475414131</v>
      </c>
    </row>
    <row r="330" spans="2:10" x14ac:dyDescent="0.2">
      <c r="B330" s="19">
        <v>41518</v>
      </c>
      <c r="D330" s="627">
        <v>103.33</v>
      </c>
      <c r="H330" s="23">
        <f>'Monthly AVG OIL'!E237</f>
        <v>106.23499999999999</v>
      </c>
      <c r="I330" s="55">
        <f t="shared" ref="I330" si="60">D330/H330</f>
        <v>0.97265496305360766</v>
      </c>
      <c r="J330" s="55">
        <f t="shared" ref="J330" si="61">SUM(I319:I330)/12</f>
        <v>1.0752952769217097</v>
      </c>
    </row>
    <row r="331" spans="2:10" x14ac:dyDescent="0.2">
      <c r="B331" s="19">
        <v>41548</v>
      </c>
      <c r="D331" s="627">
        <v>97.06</v>
      </c>
      <c r="H331" s="23">
        <f>'Monthly AVG OIL'!E238</f>
        <v>100.55260869565215</v>
      </c>
      <c r="I331" s="55">
        <f t="shared" ref="I331" si="62">D331/H331</f>
        <v>0.96526585693839717</v>
      </c>
      <c r="J331" s="55">
        <f t="shared" ref="J331" si="63">SUM(I320:I331)/12</f>
        <v>1.0616558929125492</v>
      </c>
    </row>
    <row r="332" spans="2:10" x14ac:dyDescent="0.2">
      <c r="B332" s="19">
        <v>41579</v>
      </c>
      <c r="D332" s="627">
        <v>93.72</v>
      </c>
      <c r="H332" s="23">
        <f>'Monthly AVG OIL'!E239</f>
        <v>93.931499999999986</v>
      </c>
      <c r="I332" s="55">
        <f t="shared" ref="I332" si="64">D332/H332</f>
        <v>0.99774835917663418</v>
      </c>
      <c r="J332" s="55">
        <f t="shared" ref="J332" si="65">SUM(I321:I332)/12</f>
        <v>1.0491733318605339</v>
      </c>
    </row>
    <row r="333" spans="2:10" x14ac:dyDescent="0.2">
      <c r="B333" s="19">
        <v>41609</v>
      </c>
      <c r="D333" s="627">
        <v>99.19</v>
      </c>
      <c r="H333" s="23">
        <f>'Monthly AVG OIL'!E240</f>
        <v>97.894285714285701</v>
      </c>
      <c r="I333" s="55">
        <f t="shared" ref="I333" si="66">D333/H333</f>
        <v>1.0132358520853399</v>
      </c>
      <c r="J333" s="55">
        <f t="shared" ref="J333" si="67">SUM(I322:I333)/12</f>
        <v>1.0374007810271551</v>
      </c>
    </row>
    <row r="334" spans="2:10" x14ac:dyDescent="0.2">
      <c r="B334" s="19">
        <v>41640</v>
      </c>
      <c r="D334" s="627">
        <v>96.36</v>
      </c>
      <c r="H334" s="23">
        <f>'Monthly AVG OIL'!E241</f>
        <v>94.856666666666669</v>
      </c>
      <c r="I334" s="55">
        <f t="shared" ref="I334" si="68">D334/H334</f>
        <v>1.0158484731349053</v>
      </c>
      <c r="J334" s="55">
        <f t="shared" ref="J334" si="69">SUM(I323:I334)/12</f>
        <v>1.0277706485157247</v>
      </c>
    </row>
    <row r="335" spans="2:10" x14ac:dyDescent="0.2">
      <c r="B335" s="19">
        <v>41671</v>
      </c>
      <c r="D335" s="627">
        <v>100.6</v>
      </c>
      <c r="H335" s="23">
        <f>'Monthly AVG OIL'!E242</f>
        <v>100.67526315789473</v>
      </c>
      <c r="I335" s="55">
        <f t="shared" ref="I335" si="70">D335/H335</f>
        <v>0.99925241657648611</v>
      </c>
      <c r="J335" s="55">
        <f t="shared" ref="J335" si="71">SUM(I324:I335)/12</f>
        <v>1.0170353372142686</v>
      </c>
    </row>
    <row r="336" spans="2:10" x14ac:dyDescent="0.2">
      <c r="B336" s="19">
        <v>41699</v>
      </c>
      <c r="D336" s="627">
        <v>100.3</v>
      </c>
      <c r="H336" s="23">
        <f>'Monthly AVG OIL'!E243</f>
        <v>100.50904761904765</v>
      </c>
      <c r="I336" s="55">
        <f t="shared" ref="I336" si="72">D336/H336</f>
        <v>0.99792011143275394</v>
      </c>
      <c r="J336" s="55">
        <f t="shared" ref="J336" si="73">SUM(I325:I336)/12</f>
        <v>1.0061034861009877</v>
      </c>
    </row>
    <row r="337" spans="2:10" x14ac:dyDescent="0.2">
      <c r="B337" s="19">
        <v>41730</v>
      </c>
      <c r="D337" s="627">
        <v>100.37</v>
      </c>
      <c r="H337" s="23">
        <f>'Monthly AVG OIL'!E244</f>
        <v>102.03476190476188</v>
      </c>
      <c r="I337" s="55">
        <f t="shared" ref="I337" si="74">D337/H337</f>
        <v>0.98368436527233982</v>
      </c>
      <c r="J337" s="55">
        <f t="shared" ref="J337" si="75">SUM(I326:I337)/12</f>
        <v>0.99675853932331371</v>
      </c>
    </row>
    <row r="338" spans="2:10" x14ac:dyDescent="0.2">
      <c r="B338" s="19">
        <v>41760</v>
      </c>
      <c r="D338" s="627">
        <v>99.98</v>
      </c>
      <c r="H338" s="23">
        <f>'Monthly AVG OIL'!E245</f>
        <v>101.79476190476188</v>
      </c>
      <c r="I338" s="55">
        <f t="shared" ref="I338" si="76">D338/H338</f>
        <v>0.98217234491437044</v>
      </c>
      <c r="J338" s="55">
        <f t="shared" ref="J338" si="77">SUM(I327:I338)/12</f>
        <v>0.99008187514988499</v>
      </c>
    </row>
    <row r="339" spans="2:10" x14ac:dyDescent="0.2">
      <c r="B339" s="19">
        <v>41791</v>
      </c>
      <c r="D339" s="627">
        <v>102.67</v>
      </c>
      <c r="H339" s="23">
        <f>'Monthly AVG OIL'!E246</f>
        <v>105.14666666666666</v>
      </c>
      <c r="I339" s="55">
        <f t="shared" ref="I339" si="78">D339/H339</f>
        <v>0.97644559979710888</v>
      </c>
      <c r="J339" s="55">
        <f t="shared" ref="J339" si="79">SUM(I328:I339)/12</f>
        <v>0.98834560784035708</v>
      </c>
    </row>
    <row r="340" spans="2:10" x14ac:dyDescent="0.2">
      <c r="B340" s="19">
        <v>41821</v>
      </c>
      <c r="D340" s="627">
        <v>99.08</v>
      </c>
      <c r="H340" s="23">
        <f>'Monthly AVG OIL'!E247</f>
        <v>102.39181818181818</v>
      </c>
      <c r="I340" s="55">
        <f t="shared" ref="I340" si="80">D340/H340</f>
        <v>0.96765544121955771</v>
      </c>
      <c r="J340" s="55">
        <f t="shared" ref="J340" si="81">SUM(I329:I340)/12</f>
        <v>0.98631328818661546</v>
      </c>
    </row>
    <row r="341" spans="2:10" x14ac:dyDescent="0.2">
      <c r="B341" s="19">
        <v>41852</v>
      </c>
      <c r="D341" s="627">
        <v>93.35</v>
      </c>
      <c r="H341" s="23">
        <f>'Monthly AVG OIL'!E248</f>
        <v>96.076190476190476</v>
      </c>
      <c r="I341" s="55">
        <f t="shared" ref="I341:I342" si="82">D341/H341</f>
        <v>0.97162470261697065</v>
      </c>
      <c r="J341" s="55">
        <f t="shared" ref="J341:J342" si="83">SUM(I330:I341)/12</f>
        <v>0.98695904051820615</v>
      </c>
    </row>
    <row r="342" spans="2:10" x14ac:dyDescent="0.2">
      <c r="B342" s="19">
        <v>41883</v>
      </c>
      <c r="D342" s="627">
        <v>89.02</v>
      </c>
      <c r="H342" s="23">
        <f>'Monthly AVG OIL'!E249</f>
        <v>93.033809523809509</v>
      </c>
      <c r="I342" s="55">
        <f t="shared" si="82"/>
        <v>0.95685644235838496</v>
      </c>
      <c r="J342" s="55">
        <f t="shared" si="83"/>
        <v>0.98564249712693741</v>
      </c>
    </row>
    <row r="343" spans="2:10" x14ac:dyDescent="0.2">
      <c r="B343" s="19">
        <v>41913</v>
      </c>
      <c r="D343" s="627">
        <v>78.66</v>
      </c>
      <c r="H343" s="23">
        <f>'Monthly AVG OIL'!E250</f>
        <v>84.339130434782604</v>
      </c>
      <c r="I343" s="55">
        <f t="shared" ref="I343" si="84">D343/H343</f>
        <v>0.93266316115063408</v>
      </c>
      <c r="J343" s="55">
        <f t="shared" ref="J343" si="85">SUM(I332:I343)/12</f>
        <v>0.98292560581129063</v>
      </c>
    </row>
    <row r="344" spans="2:10" x14ac:dyDescent="0.2">
      <c r="B344" s="19">
        <v>41944</v>
      </c>
      <c r="D344" s="627">
        <v>69.7</v>
      </c>
      <c r="H344" s="23">
        <f>'Monthly AVG OIL'!E251</f>
        <v>75.81</v>
      </c>
      <c r="I344" s="55">
        <f t="shared" ref="I344" si="86">D344/H344</f>
        <v>0.91940377258936812</v>
      </c>
      <c r="J344" s="55">
        <f t="shared" ref="J344" si="87">SUM(I333:I344)/12</f>
        <v>0.97639689026235155</v>
      </c>
    </row>
    <row r="345" spans="2:10" x14ac:dyDescent="0.2">
      <c r="B345" s="19">
        <v>41974</v>
      </c>
      <c r="D345" s="627">
        <v>53.21</v>
      </c>
      <c r="H345" s="23">
        <f>'Monthly AVG OIL'!E252</f>
        <v>59.28954545454544</v>
      </c>
      <c r="I345" s="55">
        <f t="shared" ref="I345" si="88">D345/H345</f>
        <v>0.89746007651203286</v>
      </c>
      <c r="J345" s="55">
        <f t="shared" ref="J345" si="89">SUM(I334:I345)/12</f>
        <v>0.96674890896457599</v>
      </c>
    </row>
    <row r="346" spans="2:10" x14ac:dyDescent="0.2">
      <c r="B346" s="19">
        <v>42005</v>
      </c>
      <c r="D346" s="627">
        <v>42.21</v>
      </c>
      <c r="H346" s="23">
        <f>'Monthly AVG OIL'!E253</f>
        <v>47.325499999999998</v>
      </c>
      <c r="I346" s="55">
        <f t="shared" ref="I346" si="90">D346/H346</f>
        <v>0.89190816790102589</v>
      </c>
      <c r="J346" s="55">
        <f t="shared" ref="J346" si="91">SUM(I335:I346)/12</f>
        <v>0.95642055019508598</v>
      </c>
    </row>
    <row r="347" spans="2:10" x14ac:dyDescent="0.2">
      <c r="B347" s="19">
        <v>42036</v>
      </c>
      <c r="D347" s="627">
        <v>48.99</v>
      </c>
      <c r="H347" s="23">
        <f>'Monthly AVG OIL'!E254</f>
        <v>50.724736842105258</v>
      </c>
      <c r="I347" s="55">
        <f t="shared" ref="I347" si="92">D347/H347</f>
        <v>0.96580096911088753</v>
      </c>
      <c r="J347" s="55">
        <f t="shared" ref="J347" si="93">SUM(I336:I347)/12</f>
        <v>0.95363292957295276</v>
      </c>
    </row>
    <row r="348" spans="2:10" x14ac:dyDescent="0.2">
      <c r="B348" s="19">
        <v>42064</v>
      </c>
      <c r="D348" s="627">
        <v>46.8</v>
      </c>
      <c r="H348" s="23">
        <f>'Monthly AVG OIL'!E255</f>
        <v>47.854090909090907</v>
      </c>
      <c r="I348" s="55">
        <f t="shared" ref="I348:I349" si="94">D348/H348</f>
        <v>0.97797281509132872</v>
      </c>
      <c r="J348" s="55">
        <f t="shared" ref="J348:J349" si="95">SUM(I337:I348)/12</f>
        <v>0.95197065487783405</v>
      </c>
    </row>
    <row r="349" spans="2:10" x14ac:dyDescent="0.2">
      <c r="B349" s="19">
        <v>42095</v>
      </c>
      <c r="D349" s="627">
        <v>52.12</v>
      </c>
      <c r="H349" s="23">
        <f>'Monthly AVG OIL'!E256</f>
        <v>54.433181818181815</v>
      </c>
      <c r="I349" s="55">
        <f t="shared" si="94"/>
        <v>0.95750419613704874</v>
      </c>
      <c r="J349" s="55">
        <f t="shared" si="95"/>
        <v>0.94978897411655983</v>
      </c>
    </row>
    <row r="350" spans="2:10" x14ac:dyDescent="0.2">
      <c r="B350" s="19">
        <v>42125</v>
      </c>
      <c r="D350" s="627">
        <v>57.91</v>
      </c>
      <c r="H350" s="23">
        <f>'Monthly AVG OIL'!E257</f>
        <v>59.372</v>
      </c>
      <c r="I350" s="55">
        <f t="shared" ref="I350" si="96">D350/H350</f>
        <v>0.97537559792494777</v>
      </c>
      <c r="J350" s="55">
        <f t="shared" ref="J350" si="97">SUM(I339:I350)/12</f>
        <v>0.94922257853410796</v>
      </c>
    </row>
    <row r="351" spans="2:10" x14ac:dyDescent="0.2">
      <c r="B351" s="19">
        <v>42156</v>
      </c>
      <c r="D351" s="627">
        <v>57.16</v>
      </c>
      <c r="H351" s="23">
        <f>'Monthly AVG OIL'!E258</f>
        <v>59.828636363636377</v>
      </c>
      <c r="I351" s="55">
        <f t="shared" ref="I351" si="98">D351/H351</f>
        <v>0.95539533364229623</v>
      </c>
      <c r="J351" s="55">
        <f t="shared" ref="J351" si="99">SUM(I340:I351)/12</f>
        <v>0.94746838968787372</v>
      </c>
    </row>
    <row r="352" spans="2:10" x14ac:dyDescent="0.2">
      <c r="B352" s="19">
        <v>42186</v>
      </c>
      <c r="D352" s="627">
        <v>49.53</v>
      </c>
      <c r="H352" s="23">
        <f>'Monthly AVG OIL'!E259</f>
        <v>50.929999999999993</v>
      </c>
      <c r="I352" s="55">
        <f t="shared" ref="I352" si="100">D352/H352</f>
        <v>0.97251129000589065</v>
      </c>
      <c r="J352" s="55">
        <f t="shared" ref="J352" si="101">SUM(I341:I352)/12</f>
        <v>0.94787304375340131</v>
      </c>
    </row>
    <row r="353" spans="2:10" x14ac:dyDescent="0.2">
      <c r="B353" s="19">
        <v>42217</v>
      </c>
      <c r="D353" s="627">
        <v>41.47</v>
      </c>
      <c r="H353" s="23">
        <f>'Monthly AVG OIL'!E260</f>
        <v>42.889047619047624</v>
      </c>
      <c r="I353" s="55">
        <f t="shared" ref="I353:I354" si="102">D353/H353</f>
        <v>0.96691351993515928</v>
      </c>
      <c r="J353" s="55">
        <f t="shared" ref="J353:J354" si="103">SUM(I342:I353)/12</f>
        <v>0.9474804451965837</v>
      </c>
    </row>
    <row r="354" spans="2:10" x14ac:dyDescent="0.2">
      <c r="B354" s="19">
        <v>42248</v>
      </c>
      <c r="D354" s="627">
        <v>41.99</v>
      </c>
      <c r="H354" s="23">
        <f>'Monthly AVG OIL'!E261</f>
        <v>45.479523809523805</v>
      </c>
      <c r="I354" s="55">
        <f t="shared" si="102"/>
        <v>0.92327263970180207</v>
      </c>
      <c r="J354" s="55">
        <f t="shared" si="103"/>
        <v>0.94468179497520188</v>
      </c>
    </row>
    <row r="355" spans="2:10" x14ac:dyDescent="0.2">
      <c r="B355" s="19">
        <v>42278</v>
      </c>
      <c r="D355" s="627">
        <v>42.19</v>
      </c>
      <c r="H355" s="23">
        <f>'Monthly AVG OIL'!E262</f>
        <v>46.289545454545454</v>
      </c>
      <c r="I355" s="55">
        <f t="shared" ref="I355" si="104">D355/H355</f>
        <v>0.9114369040721938</v>
      </c>
      <c r="J355" s="55">
        <f t="shared" ref="J355" si="105">SUM(I344:I355)/12</f>
        <v>0.94291294021866501</v>
      </c>
    </row>
    <row r="356" spans="2:10" x14ac:dyDescent="0.2">
      <c r="B356" s="19">
        <v>42309</v>
      </c>
      <c r="D356" s="627">
        <v>38.99</v>
      </c>
      <c r="H356" s="23">
        <f>'Monthly AVG OIL'!E263</f>
        <v>42.922999999999995</v>
      </c>
      <c r="I356" s="55">
        <f t="shared" ref="I356:I357" si="106">D356/H356</f>
        <v>0.90837080353190613</v>
      </c>
      <c r="J356" s="55">
        <f t="shared" ref="J356:J357" si="107">SUM(I345:I356)/12</f>
        <v>0.94199352613054321</v>
      </c>
    </row>
    <row r="357" spans="2:10" x14ac:dyDescent="0.2">
      <c r="B357" s="19">
        <v>42339</v>
      </c>
      <c r="D357" s="627">
        <v>32.46</v>
      </c>
      <c r="H357" s="23">
        <f>'Monthly AVG OIL'!E264</f>
        <v>37.327272727272728</v>
      </c>
      <c r="I357" s="55">
        <f t="shared" si="106"/>
        <v>0.86960545543107648</v>
      </c>
      <c r="J357" s="55">
        <f t="shared" si="107"/>
        <v>0.93967230770712995</v>
      </c>
    </row>
    <row r="358" spans="2:10" x14ac:dyDescent="0.2">
      <c r="B358" s="19">
        <v>42370</v>
      </c>
      <c r="D358" s="627">
        <v>25.57</v>
      </c>
      <c r="H358" s="23">
        <f>'Monthly AVG OIL'!E265</f>
        <v>31.77578947368421</v>
      </c>
      <c r="I358" s="55">
        <f t="shared" ref="I358" si="108">D358/H358</f>
        <v>0.80470069897638064</v>
      </c>
      <c r="J358" s="55">
        <f t="shared" ref="J358" si="109">SUM(I347:I358)/12</f>
        <v>0.93240501863007641</v>
      </c>
    </row>
    <row r="359" spans="2:10" x14ac:dyDescent="0.2">
      <c r="B359" s="19">
        <v>42401</v>
      </c>
      <c r="D359" s="627">
        <v>25.01</v>
      </c>
      <c r="H359" s="23">
        <f>'Monthly AVG OIL'!E266</f>
        <v>30.616500000000002</v>
      </c>
      <c r="I359" s="55">
        <f t="shared" ref="I359" si="110">D359/H359</f>
        <v>0.8168797870429344</v>
      </c>
      <c r="J359" s="55">
        <f t="shared" ref="J359" si="111">SUM(I348:I359)/12</f>
        <v>0.91999492012441364</v>
      </c>
    </row>
    <row r="360" spans="2:10" x14ac:dyDescent="0.2">
      <c r="B360" s="19">
        <v>42430</v>
      </c>
      <c r="D360" s="627">
        <v>31.96</v>
      </c>
      <c r="H360" s="23">
        <f>'Monthly AVG OIL'!E267</f>
        <v>37.960909090909098</v>
      </c>
      <c r="I360" s="55">
        <f t="shared" ref="I360" si="112">D360/H360</f>
        <v>0.8419187202145747</v>
      </c>
      <c r="J360" s="55">
        <f t="shared" ref="J360" si="113">SUM(I349:I360)/12</f>
        <v>0.90865707888468428</v>
      </c>
    </row>
    <row r="361" spans="2:10" x14ac:dyDescent="0.2">
      <c r="B361" s="19">
        <v>42461</v>
      </c>
      <c r="D361" s="627">
        <v>35.020000000000003</v>
      </c>
      <c r="H361" s="23">
        <f>'Monthly AVG OIL'!E268</f>
        <v>41.124761904761897</v>
      </c>
      <c r="I361" s="55">
        <f t="shared" ref="I361:I362" si="114">D361/H361</f>
        <v>0.8515550820962926</v>
      </c>
      <c r="J361" s="55">
        <f t="shared" ref="J361:J362" si="115">SUM(I350:I361)/12</f>
        <v>0.89982798604795455</v>
      </c>
    </row>
    <row r="362" spans="2:10" x14ac:dyDescent="0.2">
      <c r="B362" s="19">
        <v>42491</v>
      </c>
      <c r="D362" s="627">
        <v>39.840000000000003</v>
      </c>
      <c r="H362" s="23">
        <f>'Monthly AVG OIL'!E269</f>
        <v>46.796666666666681</v>
      </c>
      <c r="I362" s="55">
        <f t="shared" si="114"/>
        <v>0.85134268822565695</v>
      </c>
      <c r="J362" s="55">
        <f t="shared" si="115"/>
        <v>0.88949191023968022</v>
      </c>
    </row>
    <row r="363" spans="2:10" x14ac:dyDescent="0.2">
      <c r="B363" s="19">
        <v>42522</v>
      </c>
      <c r="D363" s="627">
        <v>41.77</v>
      </c>
      <c r="H363" s="23">
        <f>'Monthly AVG OIL'!E270</f>
        <v>48.853181818181831</v>
      </c>
      <c r="I363" s="55">
        <f t="shared" ref="I363:I365" si="116">D363/H363</f>
        <v>0.85501083952845713</v>
      </c>
      <c r="J363" s="55">
        <f t="shared" ref="J363:J365" si="117">SUM(I352:I363)/12</f>
        <v>0.88112653573019362</v>
      </c>
    </row>
    <row r="364" spans="2:10" x14ac:dyDescent="0.2">
      <c r="B364" s="19">
        <v>42552</v>
      </c>
      <c r="D364" s="627">
        <v>38.979999999999997</v>
      </c>
      <c r="H364" s="23">
        <f>'Monthly AVG OIL'!E271</f>
        <v>44.814500000000002</v>
      </c>
      <c r="I364" s="55">
        <f t="shared" si="116"/>
        <v>0.86980776311238539</v>
      </c>
      <c r="J364" s="55">
        <f t="shared" si="117"/>
        <v>0.8725679084890684</v>
      </c>
    </row>
    <row r="365" spans="2:10" x14ac:dyDescent="0.2">
      <c r="B365" s="19">
        <v>42583</v>
      </c>
      <c r="D365" s="627">
        <v>40.76</v>
      </c>
      <c r="H365" s="23">
        <f>'Monthly AVG OIL'!E272</f>
        <v>44.799130434782612</v>
      </c>
      <c r="I365" s="55">
        <f t="shared" si="116"/>
        <v>0.90983908849162431</v>
      </c>
      <c r="J365" s="55">
        <f t="shared" si="117"/>
        <v>0.86781170586877365</v>
      </c>
    </row>
    <row r="366" spans="2:10" x14ac:dyDescent="0.2">
      <c r="B366" s="19">
        <v>42614</v>
      </c>
      <c r="D366" s="627">
        <v>42.1</v>
      </c>
      <c r="H366" s="23">
        <f>'Monthly AVG OIL'!E273</f>
        <v>44.994666666666667</v>
      </c>
      <c r="I366" s="55">
        <f t="shared" ref="I366" si="118">D366/H366</f>
        <v>0.93566644935696086</v>
      </c>
      <c r="J366" s="55">
        <f t="shared" ref="J366" si="119">SUM(I355:I366)/12</f>
        <v>0.86884452334003692</v>
      </c>
    </row>
    <row r="367" spans="2:10" x14ac:dyDescent="0.2">
      <c r="B367" s="19">
        <v>42644</v>
      </c>
      <c r="D367" s="627">
        <v>45.96</v>
      </c>
      <c r="H367" s="23">
        <f>'Monthly AVG OIL'!E274</f>
        <v>49.827096774193542</v>
      </c>
      <c r="I367" s="55">
        <f t="shared" ref="I367" si="120">D367/H367</f>
        <v>0.92238968303293989</v>
      </c>
      <c r="J367" s="55">
        <f t="shared" ref="J367" si="121">SUM(I356:I367)/12</f>
        <v>0.86975725492009914</v>
      </c>
    </row>
    <row r="368" spans="2:10" x14ac:dyDescent="0.2">
      <c r="B368" s="19">
        <v>42675</v>
      </c>
      <c r="D368" s="627">
        <v>40.68</v>
      </c>
      <c r="H368" s="23">
        <f>'Monthly AVG OIL'!E275</f>
        <v>45.582333333333331</v>
      </c>
      <c r="I368" s="55">
        <f t="shared" ref="I368" si="122">D368/H368</f>
        <v>0.89245102269153986</v>
      </c>
      <c r="J368" s="55">
        <f t="shared" ref="J368" si="123">SUM(I357:I368)/12</f>
        <v>0.86843060651673543</v>
      </c>
    </row>
    <row r="369" spans="2:10" x14ac:dyDescent="0.2">
      <c r="B369" s="19">
        <v>42705</v>
      </c>
      <c r="D369" s="627">
        <v>47.73</v>
      </c>
      <c r="H369" s="23">
        <f>'Monthly AVG OIL'!E276</f>
        <v>52.207096774193552</v>
      </c>
      <c r="I369" s="55">
        <f t="shared" ref="I369" si="124">D369/H369</f>
        <v>0.91424352145920085</v>
      </c>
      <c r="J369" s="55">
        <f t="shared" ref="J369" si="125">SUM(I358:I369)/12</f>
        <v>0.87215044535241237</v>
      </c>
    </row>
    <row r="370" spans="2:10" x14ac:dyDescent="0.2">
      <c r="B370" s="19">
        <v>42736</v>
      </c>
      <c r="D370" s="627">
        <v>49.75</v>
      </c>
      <c r="H370" s="23">
        <f>'Monthly AVG OIL'!E277</f>
        <v>52.770322580645178</v>
      </c>
      <c r="I370" s="55">
        <f t="shared" ref="I370" si="126">D370/H370</f>
        <v>0.94276475047069441</v>
      </c>
      <c r="J370" s="55">
        <f t="shared" ref="J370" si="127">SUM(I359:I370)/12</f>
        <v>0.88365578297693848</v>
      </c>
    </row>
    <row r="371" spans="2:10" x14ac:dyDescent="0.2">
      <c r="B371" s="19">
        <v>42767</v>
      </c>
      <c r="D371" s="627">
        <v>50.33</v>
      </c>
      <c r="H371" s="23">
        <f>'Monthly AVG OIL'!E278</f>
        <v>53.54785714285714</v>
      </c>
      <c r="I371" s="55">
        <f t="shared" ref="I371" si="128">D371/H371</f>
        <v>0.93990689236597436</v>
      </c>
      <c r="J371" s="55">
        <f t="shared" ref="J371" si="129">SUM(I360:I371)/12</f>
        <v>0.8939080417538583</v>
      </c>
    </row>
    <row r="372" spans="2:10" x14ac:dyDescent="0.2">
      <c r="B372" s="19">
        <v>42795</v>
      </c>
      <c r="D372" s="627">
        <v>46.75</v>
      </c>
      <c r="H372" s="23">
        <f>'Monthly AVG OIL'!E279</f>
        <v>49.665806451612895</v>
      </c>
      <c r="I372" s="55">
        <f t="shared" ref="I372:I374" si="130">D372/H372</f>
        <v>0.94129147073341835</v>
      </c>
      <c r="J372" s="55">
        <f t="shared" ref="J372:J374" si="131">SUM(I361:I372)/12</f>
        <v>0.90218910429709531</v>
      </c>
    </row>
    <row r="373" spans="2:10" x14ac:dyDescent="0.2">
      <c r="B373" s="19">
        <v>42826</v>
      </c>
      <c r="D373" s="627">
        <v>47.73</v>
      </c>
      <c r="H373" s="23">
        <f>'Monthly AVG OIL'!E280</f>
        <v>51.144999999999968</v>
      </c>
      <c r="I373" s="55">
        <f t="shared" si="130"/>
        <v>0.93322905464854877</v>
      </c>
      <c r="J373" s="55">
        <f t="shared" si="131"/>
        <v>0.90899526867645009</v>
      </c>
    </row>
    <row r="374" spans="2:10" x14ac:dyDescent="0.2">
      <c r="B374" s="19">
        <v>42856</v>
      </c>
      <c r="D374" s="627">
        <v>45</v>
      </c>
      <c r="H374" s="23">
        <f>'Monthly AVG OIL'!E281</f>
        <v>48.582258064516132</v>
      </c>
      <c r="I374" s="55">
        <f t="shared" si="130"/>
        <v>0.92626406825802587</v>
      </c>
      <c r="J374" s="55">
        <f t="shared" si="131"/>
        <v>0.91523871701248083</v>
      </c>
    </row>
    <row r="375" spans="2:10" x14ac:dyDescent="0.2">
      <c r="B375" s="19">
        <v>42887</v>
      </c>
      <c r="D375" s="627">
        <v>41.99</v>
      </c>
      <c r="H375" s="23">
        <f>'Monthly AVG OIL'!E282</f>
        <v>45.226333333333351</v>
      </c>
      <c r="I375" s="55">
        <f t="shared" ref="I375:I376" si="132">D375/H375</f>
        <v>0.92844139476263798</v>
      </c>
      <c r="J375" s="55">
        <f t="shared" ref="J375:J376" si="133">SUM(I364:I375)/12</f>
        <v>0.92135792994866283</v>
      </c>
    </row>
    <row r="376" spans="2:10" x14ac:dyDescent="0.2">
      <c r="B376" s="19">
        <v>42917</v>
      </c>
      <c r="D376" s="627">
        <v>43.93</v>
      </c>
      <c r="H376" s="23">
        <f>'Monthly AVG OIL'!E283</f>
        <v>46.61774193548387</v>
      </c>
      <c r="I376" s="55">
        <f t="shared" si="132"/>
        <v>0.94234508528526451</v>
      </c>
      <c r="J376" s="55">
        <f t="shared" si="133"/>
        <v>0.92740270679640258</v>
      </c>
    </row>
    <row r="377" spans="2:10" x14ac:dyDescent="0.2">
      <c r="B377" s="19">
        <v>42948</v>
      </c>
      <c r="D377" s="627">
        <v>47.59</v>
      </c>
      <c r="H377" s="23">
        <f>'Monthly AVG OIL'!E284</f>
        <v>48.222258064516133</v>
      </c>
      <c r="I377" s="55">
        <f t="shared" ref="I377" si="134">D377/H377</f>
        <v>0.98688866739358749</v>
      </c>
      <c r="J377" s="55">
        <f t="shared" ref="J377" si="135">SUM(I366:I377)/12</f>
        <v>0.93382350503823286</v>
      </c>
    </row>
    <row r="378" spans="2:10" x14ac:dyDescent="0.2">
      <c r="B378" s="19">
        <v>42979</v>
      </c>
      <c r="D378" s="627">
        <v>50.53</v>
      </c>
      <c r="H378" s="23">
        <f>'Monthly AVG OIL'!E285</f>
        <v>49.571333333333349</v>
      </c>
      <c r="I378" s="55">
        <f t="shared" ref="I378" si="136">D378/H378</f>
        <v>1.0193391341770106</v>
      </c>
      <c r="J378" s="55">
        <f t="shared" ref="J378" si="137">SUM(I367:I378)/12</f>
        <v>0.94079622877323699</v>
      </c>
    </row>
    <row r="379" spans="2:10" x14ac:dyDescent="0.2">
      <c r="B379" s="19">
        <v>43009</v>
      </c>
      <c r="D379" s="627">
        <v>53.29</v>
      </c>
      <c r="H379" s="23">
        <f>'Monthly AVG OIL'!E286</f>
        <v>51.579677419354866</v>
      </c>
      <c r="I379" s="55">
        <f t="shared" ref="I379" si="138">D379/H379</f>
        <v>1.0331588460071166</v>
      </c>
      <c r="J379" s="55">
        <f t="shared" ref="J379" si="139">SUM(I368:I379)/12</f>
        <v>0.95002699235441834</v>
      </c>
    </row>
    <row r="380" spans="2:10" x14ac:dyDescent="0.2">
      <c r="B380" s="19">
        <v>43040</v>
      </c>
      <c r="D380" s="627">
        <v>58.83</v>
      </c>
      <c r="H380" s="23">
        <f>'Monthly AVG OIL'!E287</f>
        <v>56.789999999999992</v>
      </c>
      <c r="I380" s="55">
        <f t="shared" ref="I380" si="140">D380/H380</f>
        <v>1.0359218172213418</v>
      </c>
      <c r="J380" s="55">
        <f t="shared" ref="J380" si="141">SUM(I369:I380)/12</f>
        <v>0.96198289189856856</v>
      </c>
    </row>
    <row r="381" spans="2:10" x14ac:dyDescent="0.2">
      <c r="B381" s="19">
        <v>43070</v>
      </c>
      <c r="D381" s="627">
        <v>60.33</v>
      </c>
      <c r="H381" s="23">
        <f>'Monthly AVG OIL'!E288</f>
        <v>58.104193548387094</v>
      </c>
      <c r="I381" s="55">
        <f t="shared" ref="I381:I383" si="142">D381/H381</f>
        <v>1.038307156776203</v>
      </c>
      <c r="J381" s="55">
        <f t="shared" ref="J381:J383" si="143">SUM(I370:I381)/12</f>
        <v>0.97232152817498541</v>
      </c>
    </row>
    <row r="382" spans="2:10" x14ac:dyDescent="0.2">
      <c r="B382" s="19">
        <v>43101</v>
      </c>
      <c r="D382" s="627">
        <v>66.11</v>
      </c>
      <c r="H382" s="23">
        <f>'Monthly AVG OIL'!E289</f>
        <v>63.614838709677407</v>
      </c>
      <c r="I382" s="55">
        <f t="shared" si="142"/>
        <v>1.0392229445351564</v>
      </c>
      <c r="J382" s="55">
        <f t="shared" si="143"/>
        <v>0.98035971101369024</v>
      </c>
    </row>
    <row r="383" spans="2:10" x14ac:dyDescent="0.2">
      <c r="B383" s="19">
        <v>43132</v>
      </c>
      <c r="D383" s="627">
        <v>63.7</v>
      </c>
      <c r="H383" s="23">
        <f>'Monthly AVG OIL'!E290</f>
        <v>62.247500000000009</v>
      </c>
      <c r="I383" s="55">
        <f t="shared" si="142"/>
        <v>1.0233342704526285</v>
      </c>
      <c r="J383" s="55">
        <f t="shared" si="143"/>
        <v>0.9873119925209114</v>
      </c>
    </row>
    <row r="384" spans="2:10" x14ac:dyDescent="0.2">
      <c r="B384" s="19">
        <v>43160</v>
      </c>
      <c r="D384" s="627">
        <v>63.59</v>
      </c>
      <c r="H384" s="23">
        <f>'Monthly AVG OIL'!E291</f>
        <v>62.939032258064522</v>
      </c>
      <c r="I384" s="55">
        <f t="shared" ref="I384" si="144">D384/H384</f>
        <v>1.0103428304913613</v>
      </c>
      <c r="J384" s="55">
        <f t="shared" ref="J384" si="145">SUM(I373:I384)/12</f>
        <v>0.99306627250073998</v>
      </c>
    </row>
    <row r="385" spans="2:10" x14ac:dyDescent="0.2">
      <c r="B385" s="19">
        <v>43191</v>
      </c>
      <c r="D385" s="627">
        <v>67.39</v>
      </c>
      <c r="H385" s="23">
        <f>'Monthly AVG OIL'!E292</f>
        <v>66.320999999999984</v>
      </c>
      <c r="I385" s="55">
        <f t="shared" ref="I385" si="146">D385/H385</f>
        <v>1.0161185748103922</v>
      </c>
      <c r="J385" s="55">
        <f t="shared" ref="J385" si="147">SUM(I374:I385)/12</f>
        <v>0.99997373251422716</v>
      </c>
    </row>
    <row r="386" spans="2:10" x14ac:dyDescent="0.2">
      <c r="B386" s="19">
        <v>43221</v>
      </c>
      <c r="D386" s="627">
        <v>71.989999999999995</v>
      </c>
      <c r="H386" s="23">
        <f>'Monthly AVG OIL'!E293</f>
        <v>69.892580645161303</v>
      </c>
      <c r="I386" s="55">
        <f t="shared" ref="I386" si="148">D386/H386</f>
        <v>1.0300091846012542</v>
      </c>
      <c r="J386" s="55">
        <f t="shared" ref="J386" si="149">SUM(I375:I386)/12</f>
        <v>1.008619158876163</v>
      </c>
    </row>
    <row r="387" spans="2:10" x14ac:dyDescent="0.2">
      <c r="B387" s="19">
        <v>43252</v>
      </c>
      <c r="D387" s="627">
        <v>70.709999999999994</v>
      </c>
      <c r="E387" s="635" t="s">
        <v>3320</v>
      </c>
      <c r="H387" s="23">
        <f>'Monthly AVG OIL'!E294</f>
        <v>67.276999999999987</v>
      </c>
      <c r="I387" s="55">
        <f t="shared" ref="I387" si="150">D387/H387</f>
        <v>1.0510278401236679</v>
      </c>
      <c r="J387" s="55">
        <f t="shared" ref="J387" si="151">SUM(I376:I387)/12</f>
        <v>1.018834695989582</v>
      </c>
    </row>
    <row r="388" spans="2:10" x14ac:dyDescent="0.2">
      <c r="B388" s="19">
        <v>43282</v>
      </c>
      <c r="D388" s="627">
        <v>70.739999999999995</v>
      </c>
      <c r="H388" s="23">
        <f>'Monthly AVG OIL'!E295</f>
        <v>70.917096774193553</v>
      </c>
      <c r="I388" s="55">
        <f t="shared" ref="I388" si="152">D388/H388</f>
        <v>0.99750276333565302</v>
      </c>
      <c r="J388" s="55">
        <f t="shared" ref="J388" si="153">SUM(I377:I388)/12</f>
        <v>1.0234311691604479</v>
      </c>
    </row>
    <row r="389" spans="2:10" x14ac:dyDescent="0.2">
      <c r="B389" s="19">
        <v>43313</v>
      </c>
      <c r="D389" s="627">
        <v>67.02</v>
      </c>
      <c r="H389" s="23">
        <f>'Monthly AVG OIL'!E296</f>
        <v>67.804516129032265</v>
      </c>
      <c r="I389" s="55">
        <f t="shared" ref="I389:I391" si="154">D389/H389</f>
        <v>0.98842973633881059</v>
      </c>
      <c r="J389" s="55">
        <f t="shared" ref="J389:J390" si="155">SUM(I378:I389)/12</f>
        <v>1.0235595915725497</v>
      </c>
    </row>
    <row r="390" spans="2:10" x14ac:dyDescent="0.2">
      <c r="B390" s="19">
        <v>43344</v>
      </c>
      <c r="D390" s="627">
        <v>72.73</v>
      </c>
      <c r="E390" s="635" t="s">
        <v>3321</v>
      </c>
      <c r="H390" s="23">
        <f>'Monthly AVG OIL'!E297</f>
        <v>70.084999999999994</v>
      </c>
      <c r="I390" s="55">
        <f t="shared" si="154"/>
        <v>1.0377398872797319</v>
      </c>
      <c r="J390" s="55">
        <f t="shared" si="155"/>
        <v>1.0250929876644432</v>
      </c>
    </row>
    <row r="391" spans="2:10" x14ac:dyDescent="0.2">
      <c r="B391" s="19">
        <v>43374</v>
      </c>
      <c r="D391" s="627">
        <v>75.150000000000006</v>
      </c>
      <c r="H391" s="23">
        <f>'Monthly AVG OIL'!E298</f>
        <v>70.716451612903214</v>
      </c>
      <c r="I391" s="55">
        <f t="shared" si="154"/>
        <v>1.0626947235894375</v>
      </c>
      <c r="J391" s="55">
        <f t="shared" ref="J391:J396" si="156">SUM(I380:I391)/12</f>
        <v>1.0275543107963034</v>
      </c>
    </row>
    <row r="392" spans="2:10" x14ac:dyDescent="0.2">
      <c r="B392" s="19">
        <v>43405</v>
      </c>
      <c r="D392" s="627">
        <v>61.9</v>
      </c>
      <c r="H392" s="23">
        <f>'Monthly AVG OIL'!E299</f>
        <v>56.85366666666669</v>
      </c>
      <c r="I392" s="55">
        <f t="shared" ref="I392" si="157">D392/H392</f>
        <v>1.0887600330673479</v>
      </c>
      <c r="J392" s="55">
        <f t="shared" si="156"/>
        <v>1.0319574954501372</v>
      </c>
    </row>
    <row r="393" spans="2:10" x14ac:dyDescent="0.2">
      <c r="B393" s="19">
        <v>43435</v>
      </c>
      <c r="D393" s="627">
        <v>53.09</v>
      </c>
      <c r="H393" s="23">
        <f>'Monthly AVG OIL'!E300</f>
        <v>48.822903225806442</v>
      </c>
      <c r="I393" s="55">
        <f t="shared" ref="I393" si="158">D393/H393</f>
        <v>1.0873994886059559</v>
      </c>
      <c r="J393" s="55">
        <f t="shared" si="156"/>
        <v>1.0360485231026166</v>
      </c>
    </row>
    <row r="394" spans="2:10" x14ac:dyDescent="0.2">
      <c r="B394" s="19">
        <v>43466</v>
      </c>
      <c r="D394" s="627">
        <v>55.99</v>
      </c>
      <c r="H394" s="23">
        <f>'Monthly AVG OIL'!E301</f>
        <v>51.479032258064521</v>
      </c>
      <c r="I394" s="55">
        <f t="shared" ref="I394" si="159">D394/H394</f>
        <v>1.087627283265971</v>
      </c>
      <c r="J394" s="55">
        <f t="shared" si="156"/>
        <v>1.040082217996851</v>
      </c>
    </row>
    <row r="395" spans="2:10" x14ac:dyDescent="0.2">
      <c r="B395" s="19">
        <v>43497</v>
      </c>
      <c r="D395" s="627">
        <v>61</v>
      </c>
      <c r="H395" s="23">
        <f>'Monthly AVG OIL'!E302</f>
        <v>55.07</v>
      </c>
      <c r="I395" s="55">
        <f t="shared" ref="I395" si="160">D395/H395</f>
        <v>1.1076811331033229</v>
      </c>
      <c r="J395" s="55">
        <f t="shared" si="156"/>
        <v>1.0471111232177421</v>
      </c>
    </row>
    <row r="396" spans="2:10" x14ac:dyDescent="0.2">
      <c r="B396" s="19">
        <v>43525</v>
      </c>
      <c r="D396" s="627">
        <v>64.48</v>
      </c>
      <c r="H396" s="23">
        <f>'Monthly AVG OIL'!E303</f>
        <v>58.086129032258064</v>
      </c>
      <c r="I396" s="55">
        <f t="shared" ref="I396" si="161">D396/H396</f>
        <v>1.1100756940472158</v>
      </c>
      <c r="J396" s="55">
        <f t="shared" si="156"/>
        <v>1.0554221951807301</v>
      </c>
    </row>
    <row r="397" spans="2:10" x14ac:dyDescent="0.2">
      <c r="B397" s="19">
        <v>43556</v>
      </c>
      <c r="D397" s="627">
        <v>68.98</v>
      </c>
      <c r="H397" s="23">
        <f>'Monthly AVG OIL'!E304</f>
        <v>63.794333333333341</v>
      </c>
      <c r="I397" s="55">
        <f t="shared" ref="I397" si="162">D397/H397</f>
        <v>1.0812872616690092</v>
      </c>
      <c r="J397" s="55">
        <f t="shared" ref="J397" si="163">SUM(I386:I397)/12</f>
        <v>1.0608529190856151</v>
      </c>
    </row>
    <row r="398" spans="2:10" x14ac:dyDescent="0.2">
      <c r="B398" s="19">
        <v>43586</v>
      </c>
      <c r="D398" s="627">
        <v>67.760000000000005</v>
      </c>
      <c r="H398" s="23">
        <f>'Monthly AVG OIL'!E305</f>
        <v>60.891935483870981</v>
      </c>
      <c r="I398" s="55">
        <f t="shared" ref="I398" si="164">D398/H398</f>
        <v>1.1127910364739224</v>
      </c>
      <c r="J398" s="55">
        <f t="shared" ref="J398" si="165">SUM(I387:I398)/12</f>
        <v>1.0677514067416707</v>
      </c>
    </row>
    <row r="399" spans="2:10" x14ac:dyDescent="0.2">
      <c r="B399" s="19">
        <v>43617</v>
      </c>
      <c r="D399" s="627">
        <v>60.79</v>
      </c>
      <c r="H399" s="23">
        <f>'Monthly AVG OIL'!E306</f>
        <v>54.864333333333342</v>
      </c>
      <c r="I399" s="55">
        <f t="shared" ref="I399" si="166">D399/H399</f>
        <v>1.108005808266451</v>
      </c>
      <c r="J399" s="55">
        <f t="shared" ref="J399" si="167">SUM(I388:I399)/12</f>
        <v>1.0724995707535692</v>
      </c>
    </row>
    <row r="400" spans="2:10" x14ac:dyDescent="0.2">
      <c r="B400" s="19">
        <v>43647</v>
      </c>
      <c r="D400" s="627">
        <v>61.81</v>
      </c>
      <c r="H400" s="23">
        <f>'Monthly AVG OIL'!E307</f>
        <v>57.49870967741937</v>
      </c>
      <c r="I400" s="55">
        <f t="shared" ref="I400:I401" si="168">D400/H400</f>
        <v>1.0749806447269501</v>
      </c>
      <c r="J400" s="55">
        <f t="shared" ref="J400:J401" si="169">SUM(I389:I400)/12</f>
        <v>1.0789560608695108</v>
      </c>
    </row>
    <row r="401" spans="2:10" x14ac:dyDescent="0.2">
      <c r="B401" s="19">
        <v>43678</v>
      </c>
      <c r="D401" s="627">
        <v>57.87</v>
      </c>
      <c r="H401" s="23">
        <f>'Monthly AVG OIL'!E308</f>
        <v>54.840967741935486</v>
      </c>
      <c r="I401" s="55">
        <f t="shared" si="168"/>
        <v>1.0552330198168309</v>
      </c>
      <c r="J401" s="55">
        <f t="shared" si="169"/>
        <v>1.0845230011593456</v>
      </c>
    </row>
    <row r="402" spans="2:10" x14ac:dyDescent="0.2">
      <c r="B402" s="19">
        <v>43709</v>
      </c>
      <c r="D402" s="627">
        <v>59.72</v>
      </c>
      <c r="H402" s="23">
        <f>'Monthly AVG OIL'!E309</f>
        <v>56.676000000000009</v>
      </c>
      <c r="I402" s="55">
        <f t="shared" ref="I402" si="170">D402/H402</f>
        <v>1.0537088009033804</v>
      </c>
      <c r="J402" s="55">
        <f t="shared" ref="J402" si="171">SUM(I391:I402)/12</f>
        <v>1.0858537439613165</v>
      </c>
    </row>
    <row r="403" spans="2:10" x14ac:dyDescent="0.2">
      <c r="B403" s="19">
        <v>43739</v>
      </c>
      <c r="D403" s="627">
        <v>57.88</v>
      </c>
      <c r="H403" s="23">
        <f>'Monthly AVG OIL'!E310</f>
        <v>54.13000000000001</v>
      </c>
      <c r="I403" s="55">
        <f t="shared" ref="I403:I405" si="172">D403/H403</f>
        <v>1.0692776648808422</v>
      </c>
      <c r="J403" s="55">
        <f t="shared" ref="J403:J405" si="173">SUM(I392:I403)/12</f>
        <v>1.0864023224022668</v>
      </c>
    </row>
    <row r="404" spans="2:10" x14ac:dyDescent="0.2">
      <c r="B404" s="19">
        <v>43770</v>
      </c>
      <c r="D404" s="627">
        <v>60.9</v>
      </c>
      <c r="H404" s="23">
        <f>'Monthly AVG OIL'!E311</f>
        <v>57.084666666666664</v>
      </c>
      <c r="I404" s="55">
        <f t="shared" si="172"/>
        <v>1.0668363950623052</v>
      </c>
      <c r="J404" s="55">
        <f t="shared" si="173"/>
        <v>1.0845753525685131</v>
      </c>
    </row>
    <row r="405" spans="2:10" x14ac:dyDescent="0.2">
      <c r="B405" s="19">
        <v>43800</v>
      </c>
      <c r="D405" s="627">
        <v>63.25</v>
      </c>
      <c r="H405" s="23">
        <f>'Monthly AVG OIL'!E312</f>
        <v>59.84</v>
      </c>
      <c r="I405" s="55">
        <f t="shared" si="172"/>
        <v>1.056985294117647</v>
      </c>
      <c r="J405" s="55">
        <f t="shared" si="173"/>
        <v>1.082040836361154</v>
      </c>
    </row>
    <row r="406" spans="2:10" x14ac:dyDescent="0.2">
      <c r="B406" s="19">
        <v>43831</v>
      </c>
      <c r="D406" s="627">
        <v>61.49</v>
      </c>
      <c r="H406" s="23">
        <f>'Monthly AVG OIL'!E313</f>
        <v>57.978709677419353</v>
      </c>
      <c r="I406" s="55">
        <f t="shared" ref="I406" si="174">D406/H406</f>
        <v>1.0605617189847218</v>
      </c>
      <c r="J406" s="55">
        <f t="shared" ref="J406" si="175">SUM(I395:I406)/12</f>
        <v>1.07978537267105</v>
      </c>
    </row>
    <row r="407" spans="2:10" x14ac:dyDescent="0.2">
      <c r="B407" s="19">
        <v>43862</v>
      </c>
      <c r="D407" s="627">
        <v>51.67</v>
      </c>
      <c r="H407" s="23">
        <f>'Monthly AVG OIL'!E314</f>
        <v>50.749310344827585</v>
      </c>
      <c r="I407" s="55">
        <f t="shared" ref="I407" si="176">D407/H407</f>
        <v>1.018141914617491</v>
      </c>
      <c r="J407" s="55">
        <f t="shared" ref="J407" si="177">SUM(I396:I407)/12</f>
        <v>1.072323771130564</v>
      </c>
    </row>
    <row r="408" spans="2:10" x14ac:dyDescent="0.2">
      <c r="B408" s="19">
        <v>43891</v>
      </c>
      <c r="D408" s="627">
        <v>28.1</v>
      </c>
      <c r="H408" s="23">
        <f>'Monthly AVG OIL'!E315</f>
        <v>30.595483870967744</v>
      </c>
      <c r="I408" s="55">
        <f t="shared" ref="I408" si="178">D408/H408</f>
        <v>0.91843620184298758</v>
      </c>
      <c r="J408" s="55">
        <f t="shared" ref="J408" si="179">SUM(I397:I408)/12</f>
        <v>1.0563538134468784</v>
      </c>
    </row>
    <row r="409" spans="2:10" x14ac:dyDescent="0.2">
      <c r="B409" s="19">
        <v>43922</v>
      </c>
      <c r="D409" s="627">
        <v>17.97</v>
      </c>
      <c r="H409" s="23">
        <f>'Monthly AVG OIL'!E316</f>
        <v>18.201999999999998</v>
      </c>
      <c r="I409" s="55">
        <f t="shared" ref="I409" si="180">D409/H409</f>
        <v>0.98725414789583565</v>
      </c>
      <c r="J409" s="55">
        <f t="shared" ref="J409" si="181">SUM(I398:I409)/12</f>
        <v>1.0485177206324472</v>
      </c>
    </row>
    <row r="410" spans="2:10" x14ac:dyDescent="0.2">
      <c r="B410" s="19">
        <v>43952</v>
      </c>
      <c r="D410" s="627">
        <v>26.93</v>
      </c>
      <c r="H410" s="23">
        <f>'Monthly AVG OIL'!E317</f>
        <v>28.683225806451613</v>
      </c>
      <c r="I410" s="55">
        <f t="shared" ref="I410" si="182">D410/H410</f>
        <v>0.93887626802222268</v>
      </c>
      <c r="J410" s="55">
        <f t="shared" ref="J410" si="183">SUM(I399:I410)/12</f>
        <v>1.0340248232614722</v>
      </c>
    </row>
    <row r="411" spans="2:10" x14ac:dyDescent="0.2">
      <c r="B411" s="19">
        <v>43983</v>
      </c>
      <c r="D411" s="627">
        <v>36.619999999999997</v>
      </c>
      <c r="H411" s="23">
        <f>'Monthly AVG OIL'!E318</f>
        <v>38.369333333333337</v>
      </c>
      <c r="I411" s="55">
        <f t="shared" ref="I411" si="184">D411/H411</f>
        <v>0.95440803419397424</v>
      </c>
      <c r="J411" s="55">
        <f t="shared" ref="J411" si="185">SUM(I400:I411)/12</f>
        <v>1.0212250087554324</v>
      </c>
    </row>
    <row r="412" spans="2:10" x14ac:dyDescent="0.2">
      <c r="B412" s="19">
        <v>44013</v>
      </c>
      <c r="D412" s="627">
        <v>39.22</v>
      </c>
      <c r="H412" s="23">
        <f>'Monthly AVG OIL'!E319</f>
        <v>40.763225806451615</v>
      </c>
      <c r="I412" s="55">
        <f t="shared" ref="I412" si="186">D412/H412</f>
        <v>0.96214171533482096</v>
      </c>
      <c r="J412" s="55">
        <f t="shared" ref="J412" si="187">SUM(I401:I412)/12</f>
        <v>1.0118217646394219</v>
      </c>
    </row>
    <row r="413" spans="2:10" x14ac:dyDescent="0.2">
      <c r="B413" s="19">
        <v>44044</v>
      </c>
      <c r="D413" s="627">
        <v>40.69</v>
      </c>
      <c r="H413" s="23">
        <f>'Monthly AVG OIL'!E320</f>
        <v>42.186129032258073</v>
      </c>
      <c r="I413" s="55">
        <f t="shared" ref="I413" si="188">D413/H413</f>
        <v>0.96453504821184133</v>
      </c>
      <c r="J413" s="55">
        <f t="shared" ref="J413" si="189">SUM(I402:I413)/12</f>
        <v>1.004263600339006</v>
      </c>
    </row>
    <row r="414" spans="2:10" x14ac:dyDescent="0.2">
      <c r="B414" s="19">
        <v>44075</v>
      </c>
      <c r="D414" s="627">
        <v>38.49</v>
      </c>
      <c r="H414" s="23">
        <f>'Monthly AVG OIL'!E321</f>
        <v>39.627666666666663</v>
      </c>
      <c r="I414" s="55">
        <f t="shared" ref="I414" si="190">D414/H414</f>
        <v>0.97129110133492613</v>
      </c>
      <c r="J414" s="55">
        <f t="shared" ref="J414" si="191">SUM(I403:I414)/12</f>
        <v>0.99739545870830126</v>
      </c>
    </row>
    <row r="415" spans="2:10" x14ac:dyDescent="0.2">
      <c r="B415" s="19">
        <v>44105</v>
      </c>
      <c r="D415" s="627">
        <v>38.57</v>
      </c>
      <c r="H415" s="23">
        <f>'Monthly AVG OIL'!E322</f>
        <v>39.443548387096783</v>
      </c>
      <c r="I415" s="55">
        <f t="shared" ref="I415" si="192">D415/H415</f>
        <v>0.97785319975465124</v>
      </c>
      <c r="J415" s="55">
        <f t="shared" ref="J415" si="193">SUM(I404:I415)/12</f>
        <v>0.98977675328111869</v>
      </c>
    </row>
    <row r="416" spans="2:10" x14ac:dyDescent="0.2">
      <c r="B416" s="19">
        <v>44136</v>
      </c>
      <c r="D416" s="627">
        <v>40.450000000000003</v>
      </c>
      <c r="H416" s="23">
        <f>'Monthly AVG OIL'!E323</f>
        <v>41.277666666666654</v>
      </c>
      <c r="I416" s="55">
        <f t="shared" ref="I416" si="194">D416/H416</f>
        <v>0.97994880201561818</v>
      </c>
      <c r="J416" s="55">
        <f t="shared" ref="J416" si="195">SUM(I405:I416)/12</f>
        <v>0.98253612052722827</v>
      </c>
    </row>
    <row r="417" spans="2:10" x14ac:dyDescent="0.2">
      <c r="B417" s="19">
        <v>44166</v>
      </c>
      <c r="D417" s="627">
        <v>47.29</v>
      </c>
      <c r="H417" s="23">
        <f>'Monthly AVG OIL'!E324</f>
        <v>47.227419354838716</v>
      </c>
      <c r="I417" s="55">
        <f t="shared" ref="I417" si="196">D417/H417</f>
        <v>1.0013250913561693</v>
      </c>
      <c r="J417" s="55">
        <f t="shared" ref="J417" si="197">SUM(I406:I417)/12</f>
        <v>0.97789777029710512</v>
      </c>
    </row>
    <row r="418" spans="2:10" x14ac:dyDescent="0.2">
      <c r="B418" s="19">
        <v>44197</v>
      </c>
      <c r="D418" s="627">
        <v>53.07</v>
      </c>
      <c r="H418" s="23">
        <f>'Monthly AVG OIL'!E325</f>
        <v>51.806451612903224</v>
      </c>
      <c r="I418" s="55">
        <f t="shared" ref="I418" si="198">D418/H418</f>
        <v>1.0243897882938979</v>
      </c>
      <c r="J418" s="55">
        <f t="shared" ref="J418" si="199">SUM(I407:I418)/12</f>
        <v>0.97488344273953642</v>
      </c>
    </row>
    <row r="419" spans="2:10" x14ac:dyDescent="0.2">
      <c r="B419" s="19">
        <v>44228</v>
      </c>
      <c r="D419" s="627">
        <v>60.87</v>
      </c>
      <c r="H419" s="23">
        <f>'Monthly AVG OIL'!E326</f>
        <v>59.133928571428577</v>
      </c>
      <c r="I419" s="55">
        <f t="shared" ref="I419" si="200">D419/H419</f>
        <v>1.0293582968443302</v>
      </c>
      <c r="J419" s="55">
        <f t="shared" ref="J419" si="201">SUM(I408:I419)/12</f>
        <v>0.9758181412584398</v>
      </c>
    </row>
    <row r="420" spans="2:10" x14ac:dyDescent="0.2">
      <c r="B420" s="19">
        <v>44256</v>
      </c>
      <c r="D420" s="627">
        <v>64.39</v>
      </c>
      <c r="H420" s="23">
        <f>'Monthly AVG OIL'!E327</f>
        <v>62.658064516129045</v>
      </c>
      <c r="I420" s="55">
        <f t="shared" ref="I420:I421" si="202">D420/H420</f>
        <v>1.0276410626029653</v>
      </c>
      <c r="J420" s="55">
        <f t="shared" ref="J420:J421" si="203">SUM(I409:I420)/12</f>
        <v>0.98491854632177134</v>
      </c>
    </row>
    <row r="421" spans="2:10" x14ac:dyDescent="0.2">
      <c r="B421" s="19">
        <v>44287</v>
      </c>
      <c r="D421" s="627">
        <v>63.39</v>
      </c>
      <c r="H421" s="23">
        <f>'Monthly AVG OIL'!E328</f>
        <v>61.643666666666689</v>
      </c>
      <c r="I421" s="55">
        <f t="shared" si="202"/>
        <v>1.0283294850511808</v>
      </c>
      <c r="J421" s="55">
        <f t="shared" si="203"/>
        <v>0.98834149108471658</v>
      </c>
    </row>
    <row r="422" spans="2:10" x14ac:dyDescent="0.2">
      <c r="B422" s="19">
        <v>44317</v>
      </c>
      <c r="D422" s="627">
        <v>66.52</v>
      </c>
      <c r="H422" s="23">
        <f>'Monthly AVG OIL'!E329</f>
        <v>65.063225806451584</v>
      </c>
      <c r="I422" s="55">
        <f t="shared" ref="I422" si="204">D422/H422</f>
        <v>1.0223901316833257</v>
      </c>
      <c r="J422" s="55">
        <f t="shared" ref="J422" si="205">SUM(I411:I422)/12</f>
        <v>0.99530097972314191</v>
      </c>
    </row>
    <row r="423" spans="2:10" x14ac:dyDescent="0.2">
      <c r="B423" s="19">
        <v>44348</v>
      </c>
      <c r="D423" s="627">
        <v>71.56</v>
      </c>
      <c r="H423" s="23">
        <f>'Monthly AVG OIL'!E330</f>
        <v>71.406666666666666</v>
      </c>
      <c r="I423" s="55">
        <f t="shared" ref="I423" si="206">D423/H423</f>
        <v>1.0021473251797217</v>
      </c>
      <c r="J423" s="55">
        <f t="shared" ref="J423" si="207">SUM(I412:I423)/12</f>
        <v>0.99927925397195416</v>
      </c>
    </row>
    <row r="424" spans="2:10" x14ac:dyDescent="0.2">
      <c r="B424" s="19">
        <v>44378</v>
      </c>
      <c r="D424" s="627">
        <v>71.95</v>
      </c>
      <c r="H424" s="23">
        <f>'Monthly AVG OIL'!E331</f>
        <v>72.817741935483866</v>
      </c>
      <c r="I424" s="55">
        <f t="shared" ref="I424" si="208">D424/H424</f>
        <v>0.98808337209559893</v>
      </c>
      <c r="J424" s="55">
        <f t="shared" ref="J424" si="209">SUM(I413:I424)/12</f>
        <v>1.0014410587020188</v>
      </c>
    </row>
    <row r="425" spans="2:10" x14ac:dyDescent="0.2">
      <c r="B425" s="19">
        <v>44409</v>
      </c>
      <c r="D425" s="627">
        <v>67.739999999999995</v>
      </c>
      <c r="H425" s="23">
        <f>'Monthly AVG OIL'!E332</f>
        <v>67.709999999999994</v>
      </c>
      <c r="I425" s="55">
        <f t="shared" ref="I425" si="210">D425/H425</f>
        <v>1.0004430660168366</v>
      </c>
      <c r="J425" s="55">
        <f t="shared" ref="J425" si="211">SUM(I414:I425)/12</f>
        <v>1.0044333935191019</v>
      </c>
    </row>
    <row r="426" spans="2:10" x14ac:dyDescent="0.2">
      <c r="B426" s="19">
        <v>44440</v>
      </c>
      <c r="D426" s="627">
        <v>72.16</v>
      </c>
      <c r="H426" s="23">
        <f>'Monthly AVG OIL'!E333</f>
        <v>71.39</v>
      </c>
      <c r="I426" s="55">
        <f t="shared" ref="I426" si="212">D426/H426</f>
        <v>1.0107858243451464</v>
      </c>
      <c r="J426" s="55">
        <f t="shared" ref="J426" si="213">SUM(I415:I426)/12</f>
        <v>1.0077246204366201</v>
      </c>
    </row>
    <row r="427" spans="2:10" x14ac:dyDescent="0.2">
      <c r="B427" s="19">
        <v>44470</v>
      </c>
      <c r="D427" s="627">
        <v>80.790000000000006</v>
      </c>
      <c r="H427" s="23">
        <f>'Monthly AVG OIL'!E334</f>
        <v>81.140645161290323</v>
      </c>
      <c r="I427" s="55">
        <f t="shared" ref="I427:I428" si="214">D427/H427</f>
        <v>0.99567855098276203</v>
      </c>
      <c r="J427" s="55">
        <f t="shared" ref="J427:J428" si="215">SUM(I416:I427)/12</f>
        <v>1.0092100663722963</v>
      </c>
    </row>
    <row r="428" spans="2:10" x14ac:dyDescent="0.2">
      <c r="B428" s="19">
        <v>44501</v>
      </c>
      <c r="D428" s="627">
        <v>76.52</v>
      </c>
      <c r="H428" s="23">
        <f>'Monthly AVG OIL'!E335</f>
        <v>78.09133333333331</v>
      </c>
      <c r="I428" s="55">
        <f t="shared" si="214"/>
        <v>0.97987826220579344</v>
      </c>
      <c r="J428" s="55">
        <f t="shared" si="215"/>
        <v>1.0092041880548108</v>
      </c>
    </row>
    <row r="429" spans="2:10" x14ac:dyDescent="0.2">
      <c r="B429" s="19">
        <v>44531</v>
      </c>
      <c r="D429" s="627">
        <v>70.83</v>
      </c>
      <c r="H429" s="23">
        <f>'Monthly AVG OIL'!E336</f>
        <v>71.488064516129</v>
      </c>
      <c r="I429" s="55">
        <f t="shared" ref="I429" si="216">D429/H429</f>
        <v>0.99079476384508169</v>
      </c>
      <c r="J429" s="55">
        <f t="shared" ref="J429" si="217">SUM(I418:I429)/12</f>
        <v>1.0083266607622201</v>
      </c>
    </row>
    <row r="430" spans="2:10" x14ac:dyDescent="0.2">
      <c r="B430" s="19">
        <v>44562</v>
      </c>
      <c r="D430" s="627">
        <v>81.11</v>
      </c>
      <c r="H430" s="23">
        <f>'Monthly AVG OIL'!E337</f>
        <v>82.683225806451631</v>
      </c>
      <c r="I430" s="55">
        <f t="shared" ref="I430" si="218">D430/H430</f>
        <v>0.98097285403288081</v>
      </c>
      <c r="J430" s="55">
        <f t="shared" ref="J430" si="219">SUM(I419:I430)/12</f>
        <v>1.0047085829071356</v>
      </c>
    </row>
    <row r="431" spans="2:10" x14ac:dyDescent="0.2">
      <c r="B431" s="19">
        <v>44593</v>
      </c>
      <c r="D431" s="627">
        <v>90.1</v>
      </c>
      <c r="H431" s="23">
        <f>'Monthly AVG OIL'!E338</f>
        <v>91.72</v>
      </c>
      <c r="I431" s="55">
        <f t="shared" ref="I431" si="220">D431/H431</f>
        <v>0.9823375490623637</v>
      </c>
      <c r="J431" s="55">
        <f t="shared" ref="J431" si="221">SUM(I420:I431)/12</f>
        <v>1.0007901872586382</v>
      </c>
    </row>
    <row r="432" spans="2:10" x14ac:dyDescent="0.2">
      <c r="B432" s="19">
        <v>44621</v>
      </c>
      <c r="D432" s="627">
        <v>110.58</v>
      </c>
      <c r="H432" s="23">
        <f>'Monthly AVG OIL'!E339</f>
        <v>108.94354838709678</v>
      </c>
      <c r="I432" s="55">
        <f t="shared" ref="I432" si="222">D432/H432</f>
        <v>1.0150210970464133</v>
      </c>
      <c r="J432" s="55">
        <f t="shared" ref="J432" si="223">SUM(I421:I432)/12</f>
        <v>0.99973852346225878</v>
      </c>
    </row>
    <row r="433" spans="2:10" x14ac:dyDescent="0.2">
      <c r="B433" s="19">
        <v>44652</v>
      </c>
      <c r="D433" s="627">
        <v>105.67</v>
      </c>
      <c r="H433" s="23">
        <f>'Monthly AVG OIL'!E340</f>
        <v>101.91833333333335</v>
      </c>
      <c r="I433" s="55">
        <f t="shared" ref="I433:I436" si="224">D433/H433</f>
        <v>1.0368105182253764</v>
      </c>
      <c r="J433" s="55">
        <f t="shared" ref="J433:J436" si="225">SUM(I422:I433)/12</f>
        <v>1.000445276226775</v>
      </c>
    </row>
    <row r="434" spans="2:10" x14ac:dyDescent="0.2">
      <c r="B434" s="19">
        <v>44682</v>
      </c>
      <c r="D434" s="627">
        <v>110.41</v>
      </c>
      <c r="H434" s="23">
        <f>'Monthly AVG OIL'!E341</f>
        <v>110.04290322580648</v>
      </c>
      <c r="I434" s="55">
        <f t="shared" si="224"/>
        <v>1.0033359422864392</v>
      </c>
      <c r="J434" s="55">
        <f t="shared" si="225"/>
        <v>0.99885742711036773</v>
      </c>
    </row>
    <row r="435" spans="2:10" x14ac:dyDescent="0.2">
      <c r="B435" s="19">
        <v>44713</v>
      </c>
      <c r="D435" s="627">
        <v>115.22</v>
      </c>
      <c r="H435" s="23">
        <f>'Monthly AVG OIL'!E342</f>
        <v>114.13733333333336</v>
      </c>
      <c r="I435" s="55">
        <f t="shared" si="224"/>
        <v>1.009485648867446</v>
      </c>
      <c r="J435" s="55">
        <f t="shared" si="225"/>
        <v>0.999468954084345</v>
      </c>
    </row>
    <row r="436" spans="2:10" x14ac:dyDescent="0.2">
      <c r="B436" s="19">
        <v>44743</v>
      </c>
      <c r="D436" s="627">
        <v>103.53</v>
      </c>
      <c r="H436" s="23">
        <f>'Monthly AVG OIL'!E343</f>
        <v>100.1412903225806</v>
      </c>
      <c r="I436" s="55">
        <f t="shared" si="224"/>
        <v>1.0338392851390621</v>
      </c>
      <c r="J436" s="55">
        <f t="shared" si="225"/>
        <v>1.0032819468379668</v>
      </c>
    </row>
    <row r="437" spans="2:10" x14ac:dyDescent="0.2">
      <c r="B437" s="19">
        <v>44774</v>
      </c>
      <c r="D437" s="627">
        <v>94.97</v>
      </c>
      <c r="H437" s="23">
        <f>'Monthly AVG OIL'!E344</f>
        <v>91.418064516129022</v>
      </c>
      <c r="I437" s="55">
        <f t="shared" ref="I437" si="226">D437/H437</f>
        <v>1.0388537594038025</v>
      </c>
      <c r="J437" s="55">
        <f t="shared" ref="J437" si="227">SUM(I426:I437)/12</f>
        <v>1.0064828379535475</v>
      </c>
    </row>
    <row r="438" spans="2:10" x14ac:dyDescent="0.2">
      <c r="B438" s="19">
        <v>44805</v>
      </c>
      <c r="D438" s="627">
        <v>88.27</v>
      </c>
      <c r="H438" s="23">
        <f>'Monthly AVG OIL'!E345</f>
        <v>84.057666666666648</v>
      </c>
      <c r="I438" s="55">
        <f t="shared" ref="I438" si="228">D438/H438</f>
        <v>1.0501124228208414</v>
      </c>
      <c r="J438" s="55">
        <f t="shared" ref="J438" si="229">SUM(I427:I438)/12</f>
        <v>1.0097600544931886</v>
      </c>
    </row>
    <row r="439" spans="2:10" x14ac:dyDescent="0.2">
      <c r="B439" s="19">
        <v>44835</v>
      </c>
      <c r="D439" s="627">
        <v>91.34</v>
      </c>
      <c r="H439" s="23">
        <f>'Monthly AVG OIL'!E346</f>
        <v>86.74</v>
      </c>
      <c r="I439" s="55">
        <f t="shared" ref="I439" si="230">D439/H439</f>
        <v>1.053032049804012</v>
      </c>
      <c r="J439" s="55">
        <f t="shared" ref="J439" si="231">SUM(I428:I439)/12</f>
        <v>1.0145395127282926</v>
      </c>
    </row>
    <row r="440" spans="2:10" x14ac:dyDescent="0.2">
      <c r="B440" s="19">
        <v>44866</v>
      </c>
      <c r="D440" s="627">
        <v>88.72</v>
      </c>
      <c r="H440" s="23">
        <f>'Monthly AVG OIL'!E347</f>
        <v>84.196666666666673</v>
      </c>
      <c r="I440" s="55">
        <f t="shared" ref="I440" si="232">D440/H440</f>
        <v>1.0537234253137495</v>
      </c>
      <c r="J440" s="55">
        <f t="shared" ref="J440" si="233">SUM(I429:I440)/12</f>
        <v>1.0206932763206222</v>
      </c>
    </row>
    <row r="441" spans="2:10" x14ac:dyDescent="0.2">
      <c r="B441" s="19">
        <v>44896</v>
      </c>
      <c r="D441" s="627">
        <v>77.650000000000006</v>
      </c>
      <c r="H441" s="23">
        <f>'Monthly AVG OIL'!E348</f>
        <v>76.658064516129031</v>
      </c>
      <c r="I441" s="55">
        <f t="shared" ref="I441" si="234">D441/H441</f>
        <v>1.0129397407843799</v>
      </c>
      <c r="J441" s="55">
        <f t="shared" ref="J441" si="235">SUM(I430:I441)/12</f>
        <v>1.0225386910655638</v>
      </c>
    </row>
    <row r="442" spans="2:10" x14ac:dyDescent="0.2">
      <c r="B442" s="19">
        <v>44927</v>
      </c>
      <c r="D442" s="627">
        <v>76.709999999999994</v>
      </c>
      <c r="H442" s="23">
        <f>'Monthly AVG OIL'!E349</f>
        <v>78.480645161290312</v>
      </c>
      <c r="I442" s="55">
        <f t="shared" ref="I442" si="236">D442/H442</f>
        <v>0.97743844794278434</v>
      </c>
      <c r="J442" s="55">
        <f t="shared" ref="J442" si="237">SUM(I431:I442)/12</f>
        <v>1.0222441572247225</v>
      </c>
    </row>
    <row r="443" spans="2:10" x14ac:dyDescent="0.2">
      <c r="B443" s="19">
        <v>44958</v>
      </c>
      <c r="D443" s="627">
        <v>77.2</v>
      </c>
      <c r="H443" s="23">
        <f>'Monthly AVG OIL'!E350</f>
        <v>76.722499999999997</v>
      </c>
      <c r="I443" s="55">
        <f t="shared" ref="I443" si="238">D443/H443</f>
        <v>1.0062237283717295</v>
      </c>
      <c r="J443" s="55">
        <f t="shared" ref="J443" si="239">SUM(I432:I443)/12</f>
        <v>1.0242346721671698</v>
      </c>
    </row>
    <row r="444" spans="2:10" x14ac:dyDescent="0.2">
      <c r="B444" s="19">
        <v>44986</v>
      </c>
      <c r="D444" s="627">
        <v>74.64</v>
      </c>
      <c r="H444" s="23">
        <f>'Monthly AVG OIL'!E351</f>
        <v>73.299677419354822</v>
      </c>
      <c r="I444" s="55">
        <f t="shared" ref="I444" si="240">D444/H444</f>
        <v>1.0182855181336892</v>
      </c>
      <c r="J444" s="55">
        <f t="shared" ref="J444" si="241">SUM(I433:I444)/12</f>
        <v>1.024506707257776</v>
      </c>
    </row>
    <row r="445" spans="2:10" x14ac:dyDescent="0.2">
      <c r="B445" s="19">
        <v>45017</v>
      </c>
      <c r="D445" s="627">
        <v>78.56</v>
      </c>
      <c r="H445" s="23">
        <f>'Monthly AVG OIL'!E352</f>
        <v>79.237000000000023</v>
      </c>
      <c r="I445" s="55">
        <f t="shared" ref="I445" si="242">D445/H445</f>
        <v>0.99145601171170006</v>
      </c>
      <c r="J445" s="55">
        <f t="shared" ref="J445" si="243">SUM(I434:I445)/12</f>
        <v>1.020727165048303</v>
      </c>
    </row>
    <row r="446" spans="2:10" x14ac:dyDescent="0.2">
      <c r="B446" s="19">
        <v>45047</v>
      </c>
      <c r="D446" s="627">
        <v>71.069999999999993</v>
      </c>
      <c r="H446" s="23">
        <f>'Monthly AVG OIL'!E353</f>
        <v>71.597741935483867</v>
      </c>
      <c r="I446" s="55">
        <f t="shared" ref="I446" si="244">D446/H446</f>
        <v>0.99262907011844848</v>
      </c>
      <c r="J446" s="55">
        <f t="shared" ref="J446" si="245">SUM(I435:I446)/12</f>
        <v>1.0198349257009702</v>
      </c>
    </row>
    <row r="447" spans="2:10" x14ac:dyDescent="0.2">
      <c r="B447" s="19">
        <v>45078</v>
      </c>
      <c r="D447" s="627">
        <v>70.52</v>
      </c>
      <c r="H447" s="23">
        <f>'Monthly AVG OIL'!E354</f>
        <v>70.441333333333333</v>
      </c>
      <c r="I447" s="55">
        <f t="shared" ref="I447:I448" si="246">D447/H447</f>
        <v>1.0011167685639113</v>
      </c>
      <c r="J447" s="55">
        <f t="shared" ref="J447:J448" si="247">SUM(I436:I447)/12</f>
        <v>1.0191375190090091</v>
      </c>
    </row>
    <row r="448" spans="2:10" x14ac:dyDescent="0.2">
      <c r="B448" s="19">
        <v>45108</v>
      </c>
      <c r="D448" s="627">
        <v>75.510000000000005</v>
      </c>
      <c r="H448" s="23">
        <f>'Monthly AVG OIL'!E355</f>
        <v>75.665161290322573</v>
      </c>
      <c r="I448" s="55">
        <f t="shared" si="246"/>
        <v>0.99794936946308455</v>
      </c>
      <c r="J448" s="55">
        <f t="shared" si="247"/>
        <v>1.0161466927026777</v>
      </c>
    </row>
    <row r="449" spans="2:10" x14ac:dyDescent="0.2">
      <c r="B449" s="19">
        <v>45139</v>
      </c>
      <c r="D449" s="627">
        <v>81.58</v>
      </c>
      <c r="H449" s="23">
        <f>'Monthly AVG OIL'!E356</f>
        <v>81.43741935483871</v>
      </c>
      <c r="I449" s="55">
        <f t="shared" ref="I449:I451" si="248">D449/H449</f>
        <v>1.0017508001394302</v>
      </c>
      <c r="J449" s="55">
        <f t="shared" ref="J449:J451" si="249">SUM(I438:I449)/12</f>
        <v>1.0130547794306466</v>
      </c>
    </row>
    <row r="450" spans="2:10" x14ac:dyDescent="0.2">
      <c r="B450" s="19">
        <v>45170</v>
      </c>
      <c r="D450" s="627">
        <v>89.44</v>
      </c>
      <c r="H450" s="23">
        <f>'Monthly AVG OIL'!E357</f>
        <v>89.088999999999984</v>
      </c>
      <c r="I450" s="55">
        <f t="shared" si="248"/>
        <v>1.0039398803443749</v>
      </c>
      <c r="J450" s="55">
        <f t="shared" si="249"/>
        <v>1.0092070675576077</v>
      </c>
    </row>
    <row r="451" spans="2:10" x14ac:dyDescent="0.2">
      <c r="B451" s="19">
        <v>45200</v>
      </c>
      <c r="D451" s="627">
        <v>87.44</v>
      </c>
      <c r="H451" s="23">
        <f>'Monthly AVG OIL'!E358</f>
        <v>85.825806451612905</v>
      </c>
      <c r="I451" s="55">
        <f t="shared" si="248"/>
        <v>1.0188077877170563</v>
      </c>
      <c r="J451" s="55">
        <f t="shared" si="249"/>
        <v>1.0063550457170283</v>
      </c>
    </row>
    <row r="452" spans="2:10" x14ac:dyDescent="0.2">
      <c r="B452" s="19">
        <v>45231</v>
      </c>
      <c r="D452" s="627">
        <v>78.569999999999993</v>
      </c>
      <c r="H452" s="23">
        <f>'Monthly AVG OIL'!E359</f>
        <v>77.340999999999994</v>
      </c>
      <c r="I452" s="55">
        <f t="shared" ref="I452" si="250">D452/H452</f>
        <v>1.0158906660115592</v>
      </c>
      <c r="J452" s="55">
        <f t="shared" ref="J452" si="251">SUM(I441:I452)/12</f>
        <v>1.003202315775179</v>
      </c>
    </row>
    <row r="453" spans="2:10" x14ac:dyDescent="0.2">
      <c r="B453" s="19">
        <v>45261</v>
      </c>
      <c r="D453" s="627">
        <v>73.459999999999994</v>
      </c>
      <c r="H453" s="23">
        <f>'Monthly AVG OIL'!E360</f>
        <v>72.25516129032259</v>
      </c>
      <c r="I453" s="55">
        <f t="shared" ref="I453" si="252">D453/H453</f>
        <v>1.0166747771115801</v>
      </c>
      <c r="J453" s="55">
        <f t="shared" ref="J453" si="253">SUM(I442:I453)/12</f>
        <v>1.0035135688024457</v>
      </c>
    </row>
    <row r="454" spans="2:10" x14ac:dyDescent="0.2">
      <c r="B454" s="19">
        <v>45292</v>
      </c>
      <c r="D454" s="627">
        <v>74.599999999999994</v>
      </c>
      <c r="H454" s="23">
        <f>'Monthly AVG OIL'!E361</f>
        <v>73.910645161290347</v>
      </c>
      <c r="I454" s="55">
        <f t="shared" ref="I454" si="254">D454/H454</f>
        <v>1.0093268681014125</v>
      </c>
      <c r="J454" s="55">
        <f t="shared" ref="J454" si="255">SUM(I443:I454)/12</f>
        <v>1.006170937148998</v>
      </c>
    </row>
    <row r="455" spans="2:10" x14ac:dyDescent="0.2">
      <c r="B455" s="19">
        <v>45323</v>
      </c>
      <c r="D455" s="627">
        <v>76.209999999999994</v>
      </c>
      <c r="H455" s="23">
        <f>'Monthly AVG OIL'!E362</f>
        <v>76.585862068965525</v>
      </c>
      <c r="I455" s="55">
        <f t="shared" ref="I455" si="256">D455/H455</f>
        <v>0.99509227866852146</v>
      </c>
      <c r="J455" s="55">
        <f t="shared" ref="J455" si="257">SUM(I444:I455)/12</f>
        <v>1.0052433163403973</v>
      </c>
    </row>
    <row r="456" spans="2:10" x14ac:dyDescent="0.2">
      <c r="B456" s="19">
        <v>45352</v>
      </c>
      <c r="D456" s="627">
        <v>79.489999999999995</v>
      </c>
      <c r="H456" s="23">
        <f>'Monthly AVG OIL'!E363</f>
        <v>80.545483870967757</v>
      </c>
      <c r="I456" s="55">
        <f t="shared" ref="I456" si="258">D456/H456</f>
        <v>0.98689580321277071</v>
      </c>
      <c r="J456" s="55">
        <f t="shared" ref="J456" si="259">SUM(I445:I456)/12</f>
        <v>1.0026275067636543</v>
      </c>
    </row>
    <row r="457" spans="2:10" x14ac:dyDescent="0.2">
      <c r="B457" s="19">
        <v>45383</v>
      </c>
      <c r="D457" s="627">
        <v>83.93</v>
      </c>
      <c r="H457" s="23">
        <f>'Monthly AVG OIL'!E364</f>
        <v>84.526333333333326</v>
      </c>
      <c r="I457" s="55">
        <f t="shared" ref="I457" si="260">D457/H457</f>
        <v>0.9929449993887508</v>
      </c>
      <c r="J457" s="55">
        <f t="shared" ref="J457" si="261">SUM(I446:I457)/12</f>
        <v>1.0027515890700751</v>
      </c>
    </row>
    <row r="458" spans="2:10" x14ac:dyDescent="0.2">
      <c r="B458" s="19">
        <v>45413</v>
      </c>
      <c r="D458" s="627">
        <v>78.489999999999995</v>
      </c>
      <c r="H458" s="23">
        <f>'Monthly AVG OIL'!E365</f>
        <v>78.570645161290315</v>
      </c>
      <c r="I458" s="55">
        <f t="shared" ref="I458" si="262">D458/H458</f>
        <v>0.99897359680419107</v>
      </c>
      <c r="J458" s="55">
        <f t="shared" ref="J458" si="263">SUM(I447:I458)/12</f>
        <v>1.0032802996272203</v>
      </c>
    </row>
    <row r="459" spans="2:10" x14ac:dyDescent="0.2">
      <c r="B459" s="19">
        <v>45444</v>
      </c>
      <c r="D459" s="627">
        <v>79</v>
      </c>
      <c r="H459" s="23">
        <f>'Monthly AVG OIL'!E366</f>
        <v>78.777333333333317</v>
      </c>
      <c r="I459" s="55">
        <f t="shared" ref="I459" si="264">D459/H459</f>
        <v>1.0028265321666132</v>
      </c>
      <c r="J459" s="55">
        <f t="shared" ref="J459" si="265">SUM(I448:I459)/12</f>
        <v>1.0034227799274456</v>
      </c>
    </row>
    <row r="460" spans="2:10" x14ac:dyDescent="0.2">
      <c r="B460" s="19">
        <v>45474</v>
      </c>
      <c r="D460" s="627">
        <v>82.12</v>
      </c>
      <c r="H460" s="23">
        <f>'Monthly AVG OIL'!E367</f>
        <v>80.638387096774181</v>
      </c>
      <c r="I460" s="55">
        <f t="shared" ref="I460" si="266">D460/H460</f>
        <v>1.018373543377644</v>
      </c>
      <c r="J460" s="55">
        <f t="shared" ref="J460" si="267">SUM(I449:I460)/12</f>
        <v>1.0051247944203254</v>
      </c>
    </row>
    <row r="461" spans="2:10" x14ac:dyDescent="0.2">
      <c r="B461" s="19">
        <v>45505</v>
      </c>
      <c r="D461" s="627">
        <v>76.87</v>
      </c>
      <c r="H461" s="23">
        <f>'Monthly AVG OIL'!E368</f>
        <v>75.379677419354849</v>
      </c>
      <c r="I461" s="55">
        <f t="shared" ref="I461" si="268">D461/H461</f>
        <v>1.0197708803177035</v>
      </c>
      <c r="J461" s="55">
        <f t="shared" ref="J461" si="269">SUM(I450:I461)/12</f>
        <v>1.0066264677685151</v>
      </c>
    </row>
    <row r="462" spans="2:10" x14ac:dyDescent="0.2">
      <c r="B462" s="19">
        <v>45536</v>
      </c>
      <c r="D462" s="627">
        <v>71.09</v>
      </c>
      <c r="H462" s="23">
        <f>'Monthly AVG OIL'!E369</f>
        <v>69.579666666666682</v>
      </c>
      <c r="I462" s="55">
        <f t="shared" ref="I462" si="270">D462/H462</f>
        <v>1.0217065330388666</v>
      </c>
      <c r="J462" s="55">
        <f t="shared" ref="J462" si="271">SUM(I451:I462)/12</f>
        <v>1.0081070221597226</v>
      </c>
    </row>
    <row r="463" spans="2:10" x14ac:dyDescent="0.2">
      <c r="B463" s="19">
        <v>45566</v>
      </c>
      <c r="D463" s="627">
        <v>73.59</v>
      </c>
      <c r="H463" s="23">
        <f>'Monthly AVG OIL'!E370</f>
        <v>71.864516129032268</v>
      </c>
      <c r="I463" s="55">
        <f t="shared" ref="I463:I464" si="272">D463/H463</f>
        <v>1.0240102343118771</v>
      </c>
      <c r="J463" s="55">
        <f t="shared" ref="J463:J464" si="273">SUM(I452:I463)/12</f>
        <v>1.0085405593759573</v>
      </c>
    </row>
    <row r="464" spans="2:10" x14ac:dyDescent="0.2">
      <c r="B464" s="19">
        <v>45597</v>
      </c>
      <c r="D464" s="627">
        <v>71.400000000000006</v>
      </c>
      <c r="H464" s="23">
        <f>'Monthly AVG OIL'!E371</f>
        <v>69.461999999999989</v>
      </c>
      <c r="I464" s="55">
        <f t="shared" si="272"/>
        <v>1.0279001468428783</v>
      </c>
      <c r="J464" s="55">
        <f t="shared" si="273"/>
        <v>1.0095413494452341</v>
      </c>
    </row>
    <row r="465" spans="2:10" x14ac:dyDescent="0.2">
      <c r="B465" s="19">
        <v>45627</v>
      </c>
      <c r="D465" s="627">
        <v>71.45</v>
      </c>
      <c r="H465" s="23">
        <f>'Monthly AVG OIL'!E372</f>
        <v>69.640322580645133</v>
      </c>
      <c r="I465" s="55">
        <f t="shared" ref="I465" si="274">D465/H465</f>
        <v>1.0259860573916673</v>
      </c>
      <c r="J465" s="55">
        <f t="shared" ref="J465" si="275">SUM(I454:I465)/12</f>
        <v>1.0103172894685746</v>
      </c>
    </row>
    <row r="466" spans="2:10" x14ac:dyDescent="0.2">
      <c r="I466" s="55"/>
    </row>
    <row r="467" spans="2:10" x14ac:dyDescent="0.2">
      <c r="I467" s="55"/>
    </row>
    <row r="468" spans="2:10" x14ac:dyDescent="0.2">
      <c r="I468" s="55"/>
    </row>
    <row r="469" spans="2:10" x14ac:dyDescent="0.2">
      <c r="I469" s="55"/>
    </row>
    <row r="470" spans="2:10" x14ac:dyDescent="0.2">
      <c r="I470" s="55"/>
    </row>
    <row r="471" spans="2:10" x14ac:dyDescent="0.2">
      <c r="I471" s="55"/>
    </row>
  </sheetData>
  <phoneticPr fontId="0" type="noConversion"/>
  <printOptions horizontalCentered="1" verticalCentered="1" gridLines="1" gridLinesSet="0"/>
  <pageMargins left="0.4" right="0.4" top="1" bottom="1" header="0.5" footer="0.5"/>
  <pageSetup scale="90" orientation="portrait" horizontalDpi="4294967292" verticalDpi="4294967292" r:id="rId1"/>
  <headerFooter alignWithMargins="0">
    <oddHeader xml:space="preserve"> &amp;d</oddHeader>
    <oddFooter>&amp;L&amp;7W:\FWZGrp\FWZ\Prices\&amp;F\&amp;A&amp;CPage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33</vt:i4>
      </vt:variant>
      <vt:variant>
        <vt:lpstr>Named Ranges</vt:lpstr>
      </vt:variant>
      <vt:variant>
        <vt:i4>13</vt:i4>
      </vt:variant>
    </vt:vector>
  </HeadingPairs>
  <TitlesOfParts>
    <vt:vector size="57" baseType="lpstr">
      <vt:lpstr>Daily OIL</vt:lpstr>
      <vt:lpstr>Monthly AVG OIL</vt:lpstr>
      <vt:lpstr>Gas Monthly Avg&amp; Bidweek Prices</vt:lpstr>
      <vt:lpstr>Bidweek X-PLOTS</vt:lpstr>
      <vt:lpstr>H Hub et al Dailies from NGI</vt:lpstr>
      <vt:lpstr>H Hub Daily Input</vt:lpstr>
      <vt:lpstr>Newsletter Input</vt:lpstr>
      <vt:lpstr>DO NOT USE</vt:lpstr>
      <vt:lpstr>California-Input</vt:lpstr>
      <vt:lpstr>OLD PLOTS</vt:lpstr>
      <vt:lpstr>Sheet6</vt:lpstr>
      <vt:lpstr>OIL PRICE PLOT</vt:lpstr>
      <vt:lpstr>OIL PRICE &amp; Fx PLOT</vt:lpstr>
      <vt:lpstr>X-PLOT FX rate &amp; WTI</vt:lpstr>
      <vt:lpstr>X-PLOT  LNG &amp; BRENT</vt:lpstr>
      <vt:lpstr>X-PLOT BRENT &amp; WTI -modified</vt:lpstr>
      <vt:lpstr>X-PLOT Plains Posting &amp;WTI SPOT</vt:lpstr>
      <vt:lpstr>X-PLOT PROPANE &amp; WTI</vt:lpstr>
      <vt:lpstr>GAS MONTHLY AVG PLOTS</vt:lpstr>
      <vt:lpstr>X-PLOT TTL US LNG EXPORT vs HH</vt:lpstr>
      <vt:lpstr>X-PLOT AECO vs HH</vt:lpstr>
      <vt:lpstr>X-PLOT ElPaso Permian vs HH</vt:lpstr>
      <vt:lpstr>GAS BIDWEEK PRICE PLOTS</vt:lpstr>
      <vt:lpstr>X-PLOT CIG vs HH Bidweek</vt:lpstr>
      <vt:lpstr>X-PLOT AECO vs HH Bidweek</vt:lpstr>
      <vt:lpstr>X-PLOT H Ship Cha vs HH Bidweek</vt:lpstr>
      <vt:lpstr>X-PLOT ElPasoPermian vs HH Bidw</vt:lpstr>
      <vt:lpstr>X-PLOT ElPaso SJ vs HH Bidweek</vt:lpstr>
      <vt:lpstr>X-PLOT NGPL-MC vs HH Bidweek</vt:lpstr>
      <vt:lpstr>X-PLT EASTERN GAS S vs HH Bidwk</vt:lpstr>
      <vt:lpstr>HENRY HUB DAILY PLOT</vt:lpstr>
      <vt:lpstr>NEWSLETTER PLOT</vt:lpstr>
      <vt:lpstr>FORECAST PRICES</vt:lpstr>
      <vt:lpstr>CALIFORNIA OIL PLOT</vt:lpstr>
      <vt:lpstr>XPLOT MIDWAY &amp; WTI</vt:lpstr>
      <vt:lpstr>X-PLOT BRENT &amp; WTI</vt:lpstr>
      <vt:lpstr>X-PLOT LLS(Spot)&amp;BRENT</vt:lpstr>
      <vt:lpstr>X-PLOT TX Up GC&amp;WTI</vt:lpstr>
      <vt:lpstr>X-PLOT Texas East vs HH Cash</vt:lpstr>
      <vt:lpstr>X-PLOT WillistonBasin Swt &amp;WTI </vt:lpstr>
      <vt:lpstr>X-PLOT StJames_LS &amp;WTI</vt:lpstr>
      <vt:lpstr>X-PLOT StJames_LS &amp; BRENT</vt:lpstr>
      <vt:lpstr>X-PLOT US WELLHEAD vs HH</vt:lpstr>
      <vt:lpstr>X-PLOT NYMEX Futures  vs HH </vt:lpstr>
      <vt:lpstr>'California-Input'!Print_Area</vt:lpstr>
      <vt:lpstr>'Daily OIL'!Print_Area</vt:lpstr>
      <vt:lpstr>'Gas Monthly Avg&amp; Bidweek Prices'!Print_Area</vt:lpstr>
      <vt:lpstr>'H Hub Daily Input'!Print_Area</vt:lpstr>
      <vt:lpstr>'H Hub et al Dailies from NGI'!Print_Area</vt:lpstr>
      <vt:lpstr>'Monthly AVG OIL'!Print_Area</vt:lpstr>
      <vt:lpstr>'California-Input'!Print_Titles</vt:lpstr>
      <vt:lpstr>'Daily OIL'!Print_Titles</vt:lpstr>
      <vt:lpstr>'Gas Monthly Avg&amp; Bidweek Prices'!Print_Titles</vt:lpstr>
      <vt:lpstr>'H Hub Daily Input'!Print_Titles</vt:lpstr>
      <vt:lpstr>'H Hub et al Dailies from NGI'!Print_Titles</vt:lpstr>
      <vt:lpstr>'Monthly AVG OIL'!Print_Titles</vt:lpstr>
      <vt:lpstr>'Newsletter 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Ziehe's Group PC</dc:creator>
  <cp:lastModifiedBy>Woodrome, Lehi</cp:lastModifiedBy>
  <cp:lastPrinted>2026-06-01T20:58:26Z</cp:lastPrinted>
  <dcterms:created xsi:type="dcterms:W3CDTF">1999-05-12T15:09:52Z</dcterms:created>
  <dcterms:modified xsi:type="dcterms:W3CDTF">2026-08-06T17:58:46Z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